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r.Analysis (Income Stat.)" sheetId="1" r:id="rId4"/>
    <sheet state="visible" name="Ver. Analysis (Bal. Sheet)" sheetId="2" r:id="rId5"/>
    <sheet state="visible" name="Pro-forma Financial Statement" sheetId="3" r:id="rId6"/>
    <sheet state="visible" name="Pro-forma Elements Cal." sheetId="4" r:id="rId7"/>
    <sheet state="visible" name="Pro-forma Elements Cal. (1)" sheetId="5" r:id="rId8"/>
    <sheet state="visible" name="DDM" sheetId="6" r:id="rId9"/>
    <sheet state="visible" name="WACC" sheetId="7" r:id="rId10"/>
    <sheet state="visible" name="MKT Multiplier " sheetId="8" r:id="rId11"/>
    <sheet state="visible" name="FCFF" sheetId="9" r:id="rId12"/>
    <sheet state="visible" name="Target Price " sheetId="10" r:id="rId13"/>
    <sheet state="visible" name="Beta (BSRM)" sheetId="11" r:id="rId14"/>
    <sheet state="visible" name="CAPM (BSRM)_Market Cap" sheetId="12" r:id="rId15"/>
    <sheet state="visible" name="Dividend Growth (DDM)" sheetId="13" r:id="rId16"/>
    <sheet state="visible" name="10 year date matched data" sheetId="14" r:id="rId17"/>
    <sheet state="visible" name="CAPM_Price-weighted_Draft Sheet" sheetId="15" r:id="rId18"/>
    <sheet state="visible" name="Draft" sheetId="16" r:id="rId19"/>
    <sheet state="visible" name="Historical 10 year data (BSRM)" sheetId="17" r:id="rId20"/>
    <sheet state="visible" name="Beta (BSRM) (1)" sheetId="18" r:id="rId21"/>
    <sheet state="visible" name="CAPM (BSRM)_Market Cap (1)" sheetId="19" r:id="rId22"/>
    <sheet state="visible" name="Dividend Growth (DDM) (1)" sheetId="20" r:id="rId23"/>
    <sheet state="visible" name="10 year date matched data (1)" sheetId="21" r:id="rId24"/>
    <sheet state="visible" name="Historical 10 year data (DSEX)" sheetId="22" r:id="rId25"/>
    <sheet state="visible" name="Sheet1" sheetId="23" r:id="rId26"/>
    <sheet state="visible" name="Historical 10 year data (BSRM) " sheetId="24" r:id="rId27"/>
    <sheet state="visible" name="Downloaded Data" sheetId="25" r:id="rId28"/>
    <sheet state="visible" name="Downloaded Data (M.cap)" sheetId="26" r:id="rId29"/>
  </sheets>
  <definedNames/>
  <calcPr/>
</workbook>
</file>

<file path=xl/sharedStrings.xml><?xml version="1.0" encoding="utf-8"?>
<sst xmlns="http://schemas.openxmlformats.org/spreadsheetml/2006/main" count="59333" uniqueCount="6388">
  <si>
    <t>VERTICAL Analysis</t>
  </si>
  <si>
    <t>of</t>
  </si>
  <si>
    <t>BSRM Steels Ltd.</t>
  </si>
  <si>
    <r>
      <rPr>
        <rFont val="Calibri"/>
        <b/>
        <color theme="1"/>
        <sz val="18.0"/>
      </rPr>
      <t xml:space="preserve">Consolidated Income Statements </t>
    </r>
    <r>
      <rPr>
        <rFont val="Calibri"/>
        <b/>
        <color theme="1"/>
        <sz val="12.0"/>
      </rPr>
      <t>(years ending on June 30)</t>
    </r>
  </si>
  <si>
    <t xml:space="preserve">Revenue from contracts with customers </t>
  </si>
  <si>
    <t>Cost of Goods Sold (minus)</t>
  </si>
  <si>
    <t>Gross profit for the year</t>
  </si>
  <si>
    <t>Selling and Distribution Exp. (minus)</t>
  </si>
  <si>
    <t>Administrative Exp. (minus)</t>
  </si>
  <si>
    <t>Other Operating Income</t>
  </si>
  <si>
    <t>Profit from Operating Activites</t>
  </si>
  <si>
    <t>Finance Costs (minus)</t>
  </si>
  <si>
    <t>Finance Income</t>
  </si>
  <si>
    <t>Non Operating Income</t>
  </si>
  <si>
    <t>Net Profit before Tax and WPPF and Welfare Fund</t>
  </si>
  <si>
    <t>Contribution to WPPF and Welfare Fund (minus)</t>
  </si>
  <si>
    <t>Profit on Bargain Purchase</t>
  </si>
  <si>
    <t xml:space="preserve"> Share of profit of Associates (net of tax)</t>
  </si>
  <si>
    <t>Loss on derecognition of Investment in Associate (minus)</t>
  </si>
  <si>
    <t>Net Profit Before Tax</t>
  </si>
  <si>
    <t>Income tax expenses/benefits:</t>
  </si>
  <si>
    <t>Current Tax (minus)</t>
  </si>
  <si>
    <t>Deferred Tax</t>
  </si>
  <si>
    <t>Net Profit after Tax</t>
  </si>
  <si>
    <t>Other Comprehensive Income not to be reclassified to profit or loss</t>
  </si>
  <si>
    <t>Actuarial (loss)/gain on defined benefit plans</t>
  </si>
  <si>
    <t>Gain on  revaluation of land (net of  tax)</t>
  </si>
  <si>
    <t>Share of revaluation reserve of Associate (net of tax)</t>
  </si>
  <si>
    <t>Fair value reserve on Financial asset</t>
  </si>
  <si>
    <t>Total comprehensive income for the year, net of tax</t>
  </si>
  <si>
    <t>Total comprehensive Income attributable to:</t>
  </si>
  <si>
    <t>Owners of the Company</t>
  </si>
  <si>
    <t xml:space="preserve"> Outstanding shares</t>
  </si>
  <si>
    <t>Earnings Per Share (EPS)</t>
  </si>
  <si>
    <r>
      <rPr>
        <rFont val="Calibri"/>
        <b/>
        <color theme="1"/>
        <sz val="18.0"/>
      </rPr>
      <t xml:space="preserve">Consolidated Income Statements  Vertical Analysis </t>
    </r>
    <r>
      <rPr>
        <rFont val="Calibri"/>
        <b/>
        <color theme="1"/>
        <sz val="12.0"/>
      </rPr>
      <t>(years ending on June 30)</t>
    </r>
  </si>
  <si>
    <t>Year</t>
  </si>
  <si>
    <t xml:space="preserve">Cost of Goods Sold </t>
  </si>
  <si>
    <t>Standard Dev</t>
  </si>
  <si>
    <t>Graph 1.2</t>
  </si>
  <si>
    <t>Historical Data</t>
  </si>
  <si>
    <t>Revenue</t>
  </si>
  <si>
    <t>Graph 1.3</t>
  </si>
  <si>
    <t>Net Profit</t>
  </si>
  <si>
    <t>EPS</t>
  </si>
  <si>
    <t>Graph 1.5</t>
  </si>
  <si>
    <r>
      <rPr>
        <rFont val="Calibri"/>
        <b/>
        <color theme="1"/>
        <sz val="18.0"/>
      </rPr>
      <t xml:space="preserve">Consolidated Balance Sheet </t>
    </r>
    <r>
      <rPr>
        <rFont val="Calibri"/>
        <b/>
        <color theme="1"/>
        <sz val="12.0"/>
      </rPr>
      <t>(years ending on June 30)</t>
    </r>
  </si>
  <si>
    <t>Assets</t>
  </si>
  <si>
    <t>Non-Current Assets:</t>
  </si>
  <si>
    <t>Property, plant &amp; equipment</t>
  </si>
  <si>
    <t>Right of use assets</t>
  </si>
  <si>
    <t>Intangible Assets</t>
  </si>
  <si>
    <t>Capital work-in-progress</t>
  </si>
  <si>
    <t>Investment in associates</t>
  </si>
  <si>
    <t>Financial assets at fair value</t>
  </si>
  <si>
    <t>Total Non-Current Assets</t>
  </si>
  <si>
    <t>Current Assets:</t>
  </si>
  <si>
    <t>Inventories</t>
  </si>
  <si>
    <t>Trade &amp; Other Receivables</t>
  </si>
  <si>
    <t>Due from related companies</t>
  </si>
  <si>
    <t>Advances, deposits and prepayments</t>
  </si>
  <si>
    <t>Short Term Investments</t>
  </si>
  <si>
    <t>Cash and cash equivalents</t>
  </si>
  <si>
    <t>Total Current Assets</t>
  </si>
  <si>
    <t>Total Assets:</t>
  </si>
  <si>
    <t xml:space="preserve">Equity: </t>
  </si>
  <si>
    <t>Share Capital</t>
  </si>
  <si>
    <t>Revaluation Reserve</t>
  </si>
  <si>
    <t>Fair value reserve</t>
  </si>
  <si>
    <t>Retained Earnings</t>
  </si>
  <si>
    <t>Total Equity:</t>
  </si>
  <si>
    <t>Liabilities :</t>
  </si>
  <si>
    <t>Non-Current Liabilities</t>
  </si>
  <si>
    <t>Long-term loans</t>
  </si>
  <si>
    <t>Defined benefit obligations-Gratuity</t>
  </si>
  <si>
    <t>Finance lease obligations</t>
  </si>
  <si>
    <t>Deferred tax liabilities</t>
  </si>
  <si>
    <t>Total Non-Current Liabilities</t>
  </si>
  <si>
    <t xml:space="preserve">Current Liabilities </t>
  </si>
  <si>
    <t>Trade payable</t>
  </si>
  <si>
    <t>Short term loan</t>
  </si>
  <si>
    <t>Current portion of Long term loans</t>
  </si>
  <si>
    <t>Finance lease obligations - current portion</t>
  </si>
  <si>
    <t>Due to related companies</t>
  </si>
  <si>
    <t>Liabilities for expenses</t>
  </si>
  <si>
    <t>Provision for income tax</t>
  </si>
  <si>
    <t>Provision for WPPF and Welfare Fund</t>
  </si>
  <si>
    <t>Unclaimed dividend</t>
  </si>
  <si>
    <t>Other liabilities</t>
  </si>
  <si>
    <t>Contract liabilities</t>
  </si>
  <si>
    <t xml:space="preserve">Total Current Liabilities </t>
  </si>
  <si>
    <t xml:space="preserve">Total Liabilities </t>
  </si>
  <si>
    <t>Total Equity and Liability</t>
  </si>
  <si>
    <r>
      <rPr>
        <rFont val="Calibri"/>
        <b/>
        <color theme="1"/>
        <sz val="18.0"/>
      </rPr>
      <t xml:space="preserve">Consolidated Balance Sheet Vertical Analysis </t>
    </r>
    <r>
      <rPr>
        <rFont val="Calibri"/>
        <b/>
        <color theme="1"/>
        <sz val="12.0"/>
      </rPr>
      <t>(years ending on June 30)</t>
    </r>
  </si>
  <si>
    <t>Total Non current Asset</t>
  </si>
  <si>
    <t>Total Current Asset</t>
  </si>
  <si>
    <t>Total Asset</t>
  </si>
  <si>
    <t>Total Equity</t>
  </si>
  <si>
    <t>non current liability</t>
  </si>
  <si>
    <t xml:space="preserve">current liability </t>
  </si>
  <si>
    <t>total liability</t>
  </si>
  <si>
    <t>equity and liability</t>
  </si>
  <si>
    <t>Pro-forma Income Statement (2024-2028)</t>
  </si>
  <si>
    <t>Elements for Pro-forma Modelling</t>
  </si>
  <si>
    <t>Percentage (%)</t>
  </si>
  <si>
    <t>Revenue from contracts with customers Growth</t>
  </si>
  <si>
    <t>Cost of Goods Sold against Revenue</t>
  </si>
  <si>
    <t xml:space="preserve">Other Operating Income </t>
  </si>
  <si>
    <t>Profit on Bargain Purchase (needs to be analyzed)</t>
  </si>
  <si>
    <t>Not Sustainable &amp; not included</t>
  </si>
  <si>
    <t>The Below pro forma statement tries to show the profit potential from operating Activities</t>
  </si>
  <si>
    <t xml:space="preserve"> Share of profit of Associates (net of tax) (needs to be analyzed)</t>
  </si>
  <si>
    <t>Non-recurrent &amp; not included</t>
  </si>
  <si>
    <t>Return Metrics</t>
  </si>
  <si>
    <t>ROE</t>
  </si>
  <si>
    <t>Non-recurrent, uncertain &amp; not included</t>
  </si>
  <si>
    <t>ROA</t>
  </si>
  <si>
    <t>BSRM Steels</t>
  </si>
  <si>
    <t xml:space="preserve">Loss on derecognition of Investment in Associate  </t>
  </si>
  <si>
    <t>Abul Khair Steel</t>
  </si>
  <si>
    <t xml:space="preserve">Depreciation </t>
  </si>
  <si>
    <t>Efficiency</t>
  </si>
  <si>
    <t>GPH</t>
  </si>
  <si>
    <t>Tax rate</t>
  </si>
  <si>
    <t>Asset Turnover</t>
  </si>
  <si>
    <t>1.35x</t>
  </si>
  <si>
    <t>2.42x</t>
  </si>
  <si>
    <t>KSRM</t>
  </si>
  <si>
    <t>Consolidated Income Statements (years ending on June 30)</t>
  </si>
  <si>
    <t>Graph 1.8</t>
  </si>
  <si>
    <t>Total</t>
  </si>
  <si>
    <t>(2017-2018 data has been used for growth calculations in the next sheet &amp; for better understanding)\</t>
  </si>
  <si>
    <t xml:space="preserve">Historical Data </t>
  </si>
  <si>
    <t>Forcasted Data</t>
  </si>
  <si>
    <t>Gross Margin</t>
  </si>
  <si>
    <t xml:space="preserve">Gross Margin </t>
  </si>
  <si>
    <t>Stable around 11.00%</t>
  </si>
  <si>
    <t xml:space="preserve">Operating Margin </t>
  </si>
  <si>
    <t>Stable around 8.11%</t>
  </si>
  <si>
    <t>Effects of Non-recuurent Income on Proft before Tax</t>
  </si>
  <si>
    <t>Share of Profit Associates (Year wise)</t>
  </si>
  <si>
    <t>Increased N.P. before Tax</t>
  </si>
  <si>
    <t>Share of profit of Associates (net of tax)</t>
  </si>
  <si>
    <t>Graph 1.7</t>
  </si>
  <si>
    <t>Net profit growth</t>
  </si>
  <si>
    <t>EPS  Growth</t>
  </si>
  <si>
    <t>Pro-forma Balance Sheet (2024-2028)</t>
  </si>
  <si>
    <t xml:space="preserve">Pro-forma Assumptions </t>
  </si>
  <si>
    <t>Avg. Revene growth</t>
  </si>
  <si>
    <t>COGS Structure</t>
  </si>
  <si>
    <t>Avg. Net Profit Margin Growth</t>
  </si>
  <si>
    <t xml:space="preserve">Avg. Eps Growth </t>
  </si>
  <si>
    <t>Graph 1.6</t>
  </si>
  <si>
    <t>Consolidated Balance Sheets (years ending on June 30)</t>
  </si>
  <si>
    <t>70599053.9394537+</t>
  </si>
  <si>
    <t>Non-controlling interest</t>
  </si>
  <si>
    <t>Total liabilities &amp; Equity</t>
  </si>
  <si>
    <t>Growth/Pro-forma Policy Calculations for BSRM Steels. Ltd.</t>
  </si>
  <si>
    <t xml:space="preserve">2017 &amp; 2018 have been considered for better understanding </t>
  </si>
  <si>
    <t>Sales Growth Forecast</t>
  </si>
  <si>
    <t>Forecasted Data</t>
  </si>
  <si>
    <t>Average Value</t>
  </si>
  <si>
    <t>Sales</t>
  </si>
  <si>
    <t xml:space="preserve">Yearly Growth </t>
  </si>
  <si>
    <t>Linear Forecast (on yearly growth)</t>
  </si>
  <si>
    <t>(Considering these as outliers)</t>
  </si>
  <si>
    <t>(Average Sales growth without considering the potential outliers)</t>
  </si>
  <si>
    <t>Preferable</t>
  </si>
  <si>
    <t>COGS Forecast</t>
  </si>
  <si>
    <t>COGS</t>
  </si>
  <si>
    <t>Absolute values of COGS</t>
  </si>
  <si>
    <t>(Average COGS growth without considering the potential outliers)</t>
  </si>
  <si>
    <t xml:space="preserve"> Ratio to Sales</t>
  </si>
  <si>
    <t>Linear Forecast (on ratio to sales)</t>
  </si>
  <si>
    <t>Selling and Distribution Exp.  Forecast</t>
  </si>
  <si>
    <t>Selling &amp; Dis. Exp.</t>
  </si>
  <si>
    <t xml:space="preserve">Absolute values  </t>
  </si>
  <si>
    <t>Administrative Exp. Forecast</t>
  </si>
  <si>
    <t>Admin. Exp.</t>
  </si>
  <si>
    <t xml:space="preserve">Preferable &amp; Achievable </t>
  </si>
  <si>
    <t>Other Operating Income Forecast</t>
  </si>
  <si>
    <t>Other OP Income</t>
  </si>
  <si>
    <t>Too low as per trend</t>
  </si>
  <si>
    <t xml:space="preserve">Finance Costs </t>
  </si>
  <si>
    <t>Finance Costs</t>
  </si>
  <si>
    <t>Absolute Values</t>
  </si>
  <si>
    <t xml:space="preserve"> Very high &amp; extreme scanarios</t>
  </si>
  <si>
    <t>Shows higher rate</t>
  </si>
  <si>
    <t>Ratio to sales</t>
  </si>
  <si>
    <t>Finance income</t>
  </si>
  <si>
    <t>Not Applicable</t>
  </si>
  <si>
    <t>Ratio to Sales</t>
  </si>
  <si>
    <t>Needs to be analyzed</t>
  </si>
  <si>
    <t xml:space="preserve">Contribution to WPPF and Welfare Fund  </t>
  </si>
  <si>
    <t>Contributions</t>
  </si>
  <si>
    <t>Charge During the year</t>
  </si>
  <si>
    <t xml:space="preserve">Property, Plant &amp; Equipment </t>
  </si>
  <si>
    <t xml:space="preserve">Ratio to Property, Plant &amp; Equipment </t>
  </si>
  <si>
    <t>Linear Forecast (on ratio to property, plants, equpment)</t>
  </si>
  <si>
    <t>Depreciation Calculation</t>
  </si>
  <si>
    <t>Total equity and liability</t>
  </si>
  <si>
    <t>Total Non-current Asset Forecast</t>
  </si>
  <si>
    <t>Non-current Asset</t>
  </si>
  <si>
    <t>Ratio to total asset</t>
  </si>
  <si>
    <t>Linear Forcast on ratio to total asset</t>
  </si>
  <si>
    <t>Total Current Asset Forecast</t>
  </si>
  <si>
    <t>Total Equity Forecast</t>
  </si>
  <si>
    <t>Equity</t>
  </si>
  <si>
    <t xml:space="preserve">Ratio to total equity and liability </t>
  </si>
  <si>
    <t>Total Non-Current Liabilities Forecast</t>
  </si>
  <si>
    <t>Total Current Liabilities Forecast</t>
  </si>
  <si>
    <t>Total liabillity Forecast</t>
  </si>
  <si>
    <t>Total Liability</t>
  </si>
  <si>
    <t xml:space="preserve">HISTORICAL </t>
  </si>
  <si>
    <t>FORECAST</t>
  </si>
  <si>
    <t xml:space="preserve">BDT in mn </t>
  </si>
  <si>
    <t>Average Growth</t>
  </si>
  <si>
    <t xml:space="preserve">Revenue </t>
  </si>
  <si>
    <t>Growth</t>
  </si>
  <si>
    <t>Operating Income</t>
  </si>
  <si>
    <t xml:space="preserve">% of revenue </t>
  </si>
  <si>
    <t xml:space="preserve">EPS </t>
  </si>
  <si>
    <t xml:space="preserve">Dividend Paid </t>
  </si>
  <si>
    <t xml:space="preserve">Growth </t>
  </si>
  <si>
    <t>% of revenue</t>
  </si>
  <si>
    <t>DDM (Gordon Growth)</t>
  </si>
  <si>
    <t>Dividiend Payout Ratio</t>
  </si>
  <si>
    <t>No of Share</t>
  </si>
  <si>
    <t>Dividend/share</t>
  </si>
  <si>
    <t>Terminal value using gordan model</t>
  </si>
  <si>
    <t>Long term growth rate</t>
  </si>
  <si>
    <t>Terminal value using industry PE</t>
  </si>
  <si>
    <t>The dividend payout ratio is very stable for BSRM STEEL</t>
  </si>
  <si>
    <t xml:space="preserve">Total CF Gordon </t>
  </si>
  <si>
    <t>To calculate the avearge  dividend payout we will take 2020,2021,2022 and 2023 for BSRM STEEL</t>
  </si>
  <si>
    <t>Present Value Gordon</t>
  </si>
  <si>
    <t>Avearge dividend payout ratio</t>
  </si>
  <si>
    <t>Instrinsic value/share (Using Gordon)</t>
  </si>
  <si>
    <t>Cuurent Price 3rd October 2024</t>
  </si>
  <si>
    <t>Undervalued</t>
  </si>
  <si>
    <t>We have taken 3 years revenue to calculate average because 2020 was the COVID years</t>
  </si>
  <si>
    <t xml:space="preserve">Instrinsic value/share </t>
  </si>
  <si>
    <t>using Gordon</t>
  </si>
  <si>
    <t>DDM (P/E)</t>
  </si>
  <si>
    <t>Sensitivity Gordon</t>
  </si>
  <si>
    <t>Growth rate</t>
  </si>
  <si>
    <t>Required Return</t>
  </si>
  <si>
    <t>Total CF PE</t>
  </si>
  <si>
    <t>Present Value PE</t>
  </si>
  <si>
    <t>Instrinsic Value/share (using industry PE)</t>
  </si>
  <si>
    <t>Instrinsic Value/share</t>
  </si>
  <si>
    <t>using industry PE</t>
  </si>
  <si>
    <t>Current Price 3rd October 2024</t>
  </si>
  <si>
    <t>Cuurent Price 3th October 2024</t>
  </si>
  <si>
    <t xml:space="preserve">Values Ranges from </t>
  </si>
  <si>
    <t>to</t>
  </si>
  <si>
    <t>Required return</t>
  </si>
  <si>
    <t>Beta</t>
  </si>
  <si>
    <t>Sensitivity P/E</t>
  </si>
  <si>
    <t>Risk Free rate</t>
  </si>
  <si>
    <t>PE ratio</t>
  </si>
  <si>
    <t>We have taken the long term growth 6% resemble to GDP growth rate</t>
  </si>
  <si>
    <t>Last 5 years company PE</t>
  </si>
  <si>
    <t>(From annual report)</t>
  </si>
  <si>
    <t xml:space="preserve">Peer Companies </t>
  </si>
  <si>
    <t>P/E</t>
  </si>
  <si>
    <t>GPH Ispat</t>
  </si>
  <si>
    <t>Ratanpur Steel Re-Rolling Mills</t>
  </si>
  <si>
    <t>S. Alam Cold Rolled Steels</t>
  </si>
  <si>
    <t>S S Steel</t>
  </si>
  <si>
    <t>Appollo Ispat Complex Ltd</t>
  </si>
  <si>
    <t>Dominage Steel Building Systems Ltd</t>
  </si>
  <si>
    <t>Industry P/E</t>
  </si>
  <si>
    <t xml:space="preserve">to </t>
  </si>
  <si>
    <t xml:space="preserve">Dividend Payout Ratio </t>
  </si>
  <si>
    <t>Dividends Paid per share</t>
  </si>
  <si>
    <t>Dividend Payout Ratio</t>
  </si>
  <si>
    <t xml:space="preserve">Assumption 1 </t>
  </si>
  <si>
    <t>The dividend payout ratio is decreasing for BSRM STEEL</t>
  </si>
  <si>
    <t>To calculate the avearge we will take 2019, 2021,2022 and 2023 for BSRM STEEL</t>
  </si>
  <si>
    <t xml:space="preserve">Average dividend payout ratio </t>
  </si>
  <si>
    <t>(Fake)</t>
  </si>
  <si>
    <t>Cost of Debt</t>
  </si>
  <si>
    <t>CAPM using Price-weighted</t>
  </si>
  <si>
    <t>Interest Expense</t>
  </si>
  <si>
    <t>Rm</t>
  </si>
  <si>
    <t>Total debt</t>
  </si>
  <si>
    <t>Rf</t>
  </si>
  <si>
    <t>Income Tax Expenses</t>
  </si>
  <si>
    <t>CAPM</t>
  </si>
  <si>
    <t xml:space="preserve">Income before Tax </t>
  </si>
  <si>
    <t>Effective Tax Rate</t>
  </si>
  <si>
    <t>Cost of Debt after tax</t>
  </si>
  <si>
    <t>BDT mn</t>
  </si>
  <si>
    <t>Weight of Debt and Equity</t>
  </si>
  <si>
    <t>Total Debt</t>
  </si>
  <si>
    <t>Market Cap</t>
  </si>
  <si>
    <t xml:space="preserve">Total </t>
  </si>
  <si>
    <t>WACC</t>
  </si>
  <si>
    <t>BSRM STEEL</t>
  </si>
  <si>
    <t>Ev/ebitda</t>
  </si>
  <si>
    <t>PE</t>
  </si>
  <si>
    <t>P/S</t>
  </si>
  <si>
    <t>P/B</t>
  </si>
  <si>
    <t>Revenue growth</t>
  </si>
  <si>
    <t>industry</t>
  </si>
  <si>
    <t>Industry PE</t>
  </si>
  <si>
    <t>Company</t>
  </si>
  <si>
    <t>BSRM STEEL Intrinsic value</t>
  </si>
  <si>
    <t>Free Cash Flow Model- BSRM STEELS LIMITED</t>
  </si>
  <si>
    <t>Historical</t>
  </si>
  <si>
    <t>Forcasted FCF</t>
  </si>
  <si>
    <t>Accounts Recievable</t>
  </si>
  <si>
    <t>Sl.</t>
  </si>
  <si>
    <t>FCF</t>
  </si>
  <si>
    <t>PV</t>
  </si>
  <si>
    <t xml:space="preserve">Change </t>
  </si>
  <si>
    <t>Data</t>
  </si>
  <si>
    <t>Inventory</t>
  </si>
  <si>
    <t>Tax Rate</t>
  </si>
  <si>
    <t>Change</t>
  </si>
  <si>
    <t>Average PE</t>
  </si>
  <si>
    <t>Cos of equi</t>
  </si>
  <si>
    <t>Accounts payable</t>
  </si>
  <si>
    <t>Terminal value using PE</t>
  </si>
  <si>
    <t>*In Millions BDT</t>
  </si>
  <si>
    <t>Changes In net working capital</t>
  </si>
  <si>
    <t>EBIT</t>
  </si>
  <si>
    <t>EBI*(1-Tax Rate)</t>
  </si>
  <si>
    <t>Dep&amp;Amorization</t>
  </si>
  <si>
    <t>Number of Shares</t>
  </si>
  <si>
    <t>Capex</t>
  </si>
  <si>
    <t>Intrinsic Value</t>
  </si>
  <si>
    <t xml:space="preserve">Market Price </t>
  </si>
  <si>
    <t>Growth Rate</t>
  </si>
  <si>
    <t>*Using 2021 and 2023 Eliminating the outliers</t>
  </si>
  <si>
    <t>Taking average of FCF in forcasting Due to High volatility</t>
  </si>
  <si>
    <t xml:space="preserve">Model Name </t>
  </si>
  <si>
    <t xml:space="preserve">Price </t>
  </si>
  <si>
    <t>Weight</t>
  </si>
  <si>
    <t>Weighted Price</t>
  </si>
  <si>
    <t xml:space="preserve">DDM </t>
  </si>
  <si>
    <t>Mkt Multiplier</t>
  </si>
  <si>
    <t>Target Price</t>
  </si>
  <si>
    <t>Intrinsic Value.</t>
  </si>
  <si>
    <t>Market Price</t>
  </si>
  <si>
    <t>Current Stock Price</t>
  </si>
  <si>
    <t>Undervalued by</t>
  </si>
  <si>
    <t>DSEX</t>
  </si>
  <si>
    <t>Date</t>
  </si>
  <si>
    <t>Price</t>
  </si>
  <si>
    <t>Return</t>
  </si>
  <si>
    <t>Jul 04, 2024</t>
  </si>
  <si>
    <t>Jul 03, 2024</t>
  </si>
  <si>
    <t>Jul 02, 2024</t>
  </si>
  <si>
    <t>Jun 27, 2024</t>
  </si>
  <si>
    <t>Jun 26, 2024</t>
  </si>
  <si>
    <t>Jun 25, 2024</t>
  </si>
  <si>
    <t>Jun 24, 2024</t>
  </si>
  <si>
    <t>Jun 20, 2024</t>
  </si>
  <si>
    <t>Jun 19, 2024</t>
  </si>
  <si>
    <t>Jun 13, 2024</t>
  </si>
  <si>
    <t>Jun 12, 2024</t>
  </si>
  <si>
    <t>Jun 11, 2024</t>
  </si>
  <si>
    <t>Jun 10, 2024</t>
  </si>
  <si>
    <t>Jun 06, 2024</t>
  </si>
  <si>
    <t>Jun 05, 2024</t>
  </si>
  <si>
    <t>Jun 04, 2024</t>
  </si>
  <si>
    <t>Calculated Beta from Scatter Plot</t>
  </si>
  <si>
    <t>Jun 03, 2024</t>
  </si>
  <si>
    <t>May 30, 2024</t>
  </si>
  <si>
    <t>Again, beta calculated using slope (estimating results accuracy of beta calculated from scatter plot)</t>
  </si>
  <si>
    <t>May 29, 2024</t>
  </si>
  <si>
    <t>May 28, 2024</t>
  </si>
  <si>
    <t>May 27, 2024</t>
  </si>
  <si>
    <t>May 23, 2024</t>
  </si>
  <si>
    <t>May 21, 2024</t>
  </si>
  <si>
    <t>May 20, 2024</t>
  </si>
  <si>
    <t>May 16, 2024</t>
  </si>
  <si>
    <t>May 15, 2024</t>
  </si>
  <si>
    <t>May 14, 2024</t>
  </si>
  <si>
    <t>May 13, 2024</t>
  </si>
  <si>
    <t>May 09, 2024</t>
  </si>
  <si>
    <t>May 08, 2024</t>
  </si>
  <si>
    <t>May 07, 2024</t>
  </si>
  <si>
    <t>May 06, 2024</t>
  </si>
  <si>
    <t>May 02, 2024</t>
  </si>
  <si>
    <t>Apr 30, 2024</t>
  </si>
  <si>
    <t>Apr 29, 2024</t>
  </si>
  <si>
    <t>Apr 25, 2024</t>
  </si>
  <si>
    <t>Apr 24, 2024</t>
  </si>
  <si>
    <t>Apr 23, 2024</t>
  </si>
  <si>
    <t>Apr 22, 2024</t>
  </si>
  <si>
    <t>Apr 18, 2024</t>
  </si>
  <si>
    <t>Apr 17, 2024</t>
  </si>
  <si>
    <t>Apr 16, 2024</t>
  </si>
  <si>
    <t>Apr 15, 2024</t>
  </si>
  <si>
    <t>Apr 09, 2024</t>
  </si>
  <si>
    <t>Apr 08, 2024</t>
  </si>
  <si>
    <t>Apr 04, 2024</t>
  </si>
  <si>
    <t>Apr 03, 2024</t>
  </si>
  <si>
    <t>Apr 02, 2024</t>
  </si>
  <si>
    <t>Apr 01, 2024</t>
  </si>
  <si>
    <t>Mar 28, 2024</t>
  </si>
  <si>
    <t>Mar 27, 2024</t>
  </si>
  <si>
    <t>Mar 25, 2024</t>
  </si>
  <si>
    <t>Mar 21, 2024</t>
  </si>
  <si>
    <t>Mar 20, 2024</t>
  </si>
  <si>
    <t>Mar 19, 2024</t>
  </si>
  <si>
    <t>Mar 18, 2024</t>
  </si>
  <si>
    <t>Mar 14, 2024</t>
  </si>
  <si>
    <t>Mar 13, 2024</t>
  </si>
  <si>
    <t>Mar 12, 2024</t>
  </si>
  <si>
    <t>Mar 11, 2024</t>
  </si>
  <si>
    <t>Mar 07, 2024</t>
  </si>
  <si>
    <t>Mar 06, 2024</t>
  </si>
  <si>
    <t>Mar 05, 2024</t>
  </si>
  <si>
    <t>Mar 04, 2024</t>
  </si>
  <si>
    <t>Feb 29, 2024</t>
  </si>
  <si>
    <t>Feb 28, 2024</t>
  </si>
  <si>
    <t>Feb 27, 2024</t>
  </si>
  <si>
    <t>Feb 22, 2024</t>
  </si>
  <si>
    <t>Feb 20, 2024</t>
  </si>
  <si>
    <t>Feb 19, 2024</t>
  </si>
  <si>
    <t>Feb 15, 2024</t>
  </si>
  <si>
    <t>Feb 14, 2024</t>
  </si>
  <si>
    <t>Feb 13, 2024</t>
  </si>
  <si>
    <t>Feb 12, 2024</t>
  </si>
  <si>
    <t>Feb 08, 2024</t>
  </si>
  <si>
    <t>Feb 07, 2024</t>
  </si>
  <si>
    <t>Feb 06, 2024</t>
  </si>
  <si>
    <t>Feb 05, 2024</t>
  </si>
  <si>
    <t>Feb 01, 2024</t>
  </si>
  <si>
    <t>Jan 31, 2024</t>
  </si>
  <si>
    <t>Jan 30, 2024</t>
  </si>
  <si>
    <t>Jan 29, 2024</t>
  </si>
  <si>
    <t>Jan 25, 2024</t>
  </si>
  <si>
    <t>Jan 24, 2024</t>
  </si>
  <si>
    <t>Jan 23, 2024</t>
  </si>
  <si>
    <t>Jan 22, 2024</t>
  </si>
  <si>
    <t>Jan 18, 2024</t>
  </si>
  <si>
    <t>Jan 17, 2024</t>
  </si>
  <si>
    <t>Jan 16, 2024</t>
  </si>
  <si>
    <t>Jan 15, 2024</t>
  </si>
  <si>
    <t>Jan 11, 2024</t>
  </si>
  <si>
    <t>Jan 10, 2024</t>
  </si>
  <si>
    <t>Jan 09, 2024</t>
  </si>
  <si>
    <t>Jan 03, 2024</t>
  </si>
  <si>
    <t>Jan 02, 2024</t>
  </si>
  <si>
    <t>Jan 01, 2024</t>
  </si>
  <si>
    <t>Dec 28, 2023</t>
  </si>
  <si>
    <t>Dec 27, 2023</t>
  </si>
  <si>
    <t>Dec 26, 2023</t>
  </si>
  <si>
    <t>Dec 21, 2023</t>
  </si>
  <si>
    <t>Dec 20, 2023</t>
  </si>
  <si>
    <t>Dec 19, 2023</t>
  </si>
  <si>
    <t>Dec 18, 2023</t>
  </si>
  <si>
    <t>Dec 14, 2023</t>
  </si>
  <si>
    <t>Dec 13, 2023</t>
  </si>
  <si>
    <t>Dec 12, 2023</t>
  </si>
  <si>
    <t>Dec 11, 2023</t>
  </si>
  <si>
    <t>Dec 07, 2023</t>
  </si>
  <si>
    <t>Dec 06, 2023</t>
  </si>
  <si>
    <t>Dec 05, 2023</t>
  </si>
  <si>
    <t>Dec 04, 2023</t>
  </si>
  <si>
    <t>Nov 30, 2023</t>
  </si>
  <si>
    <t>Nov 28, 2023</t>
  </si>
  <si>
    <t>Nov 23, 2023</t>
  </si>
  <si>
    <t>Nov 22, 2023</t>
  </si>
  <si>
    <t>Nov 21, 2023</t>
  </si>
  <si>
    <t>Nov 16, 2023</t>
  </si>
  <si>
    <t>Nov 15, 2023</t>
  </si>
  <si>
    <t>Nov 14, 2023</t>
  </si>
  <si>
    <t>Nov 13, 2023</t>
  </si>
  <si>
    <t>Nov 09, 2023</t>
  </si>
  <si>
    <t>Nov 07, 2023</t>
  </si>
  <si>
    <t>Nov 06, 2023</t>
  </si>
  <si>
    <t>Nov 02, 2023</t>
  </si>
  <si>
    <t>Nov 01, 2023</t>
  </si>
  <si>
    <t>Oct 31, 2023</t>
  </si>
  <si>
    <t>Oct 30, 2023</t>
  </si>
  <si>
    <t>Oct 26, 2023</t>
  </si>
  <si>
    <t>Oct 25, 2023</t>
  </si>
  <si>
    <t>Oct 23, 2023</t>
  </si>
  <si>
    <t>Oct 19, 2023</t>
  </si>
  <si>
    <t>Oct 18, 2023</t>
  </si>
  <si>
    <t>Oct 17, 2023</t>
  </si>
  <si>
    <t>Oct 16, 2023</t>
  </si>
  <si>
    <t>Oct 12, 2023</t>
  </si>
  <si>
    <t>Oct 11, 2023</t>
  </si>
  <si>
    <t>Oct 10, 2023</t>
  </si>
  <si>
    <t>Oct 05, 2023</t>
  </si>
  <si>
    <t>Oct 04, 2023</t>
  </si>
  <si>
    <t>Oct 03, 2023</t>
  </si>
  <si>
    <t>Sep 27, 2023</t>
  </si>
  <si>
    <t>Sep 26, 2023</t>
  </si>
  <si>
    <t>Sep 21, 2023</t>
  </si>
  <si>
    <t>Sep 20, 2023</t>
  </si>
  <si>
    <t>Sep 19, 2023</t>
  </si>
  <si>
    <t>Sep 18, 2023</t>
  </si>
  <si>
    <t>Sep 14, 2023</t>
  </si>
  <si>
    <t>Sep 13, 2023</t>
  </si>
  <si>
    <t>Sep 12, 2023</t>
  </si>
  <si>
    <t>Sep 11, 2023</t>
  </si>
  <si>
    <t>Sep 07, 2023</t>
  </si>
  <si>
    <t>Sep 05, 2023</t>
  </si>
  <si>
    <t>Sep 04, 2023</t>
  </si>
  <si>
    <t>Aug 31, 2023</t>
  </si>
  <si>
    <t>Aug 30, 2023</t>
  </si>
  <si>
    <t>Aug 29, 2023</t>
  </si>
  <si>
    <t>Aug 28, 2023</t>
  </si>
  <si>
    <t>Aug 24, 2023</t>
  </si>
  <si>
    <t>Aug 23, 2023</t>
  </si>
  <si>
    <t>Aug 22, 2023</t>
  </si>
  <si>
    <t>Aug 21, 2023</t>
  </si>
  <si>
    <t>Aug 17, 2023</t>
  </si>
  <si>
    <t>Aug 14, 2023</t>
  </si>
  <si>
    <t>Aug 10, 2023</t>
  </si>
  <si>
    <t>Aug 09, 2023</t>
  </si>
  <si>
    <t>Aug 08, 2023</t>
  </si>
  <si>
    <t>Aug 07, 2023</t>
  </si>
  <si>
    <t>Aug 03, 2023</t>
  </si>
  <si>
    <t>Aug 02, 2023</t>
  </si>
  <si>
    <t>Aug 01, 2023</t>
  </si>
  <si>
    <t>Jul 31, 2023</t>
  </si>
  <si>
    <t>Jul 27, 2023</t>
  </si>
  <si>
    <t>Jul 26, 2023</t>
  </si>
  <si>
    <t>Jul 25, 2023</t>
  </si>
  <si>
    <t>Jul 24, 2023</t>
  </si>
  <si>
    <t>Jul 20, 2023</t>
  </si>
  <si>
    <t>Jul 19, 2023</t>
  </si>
  <si>
    <t>Jul 18, 2023</t>
  </si>
  <si>
    <t>Jul 17, 2023</t>
  </si>
  <si>
    <t>Jul 13, 2023</t>
  </si>
  <si>
    <t>Jul 12, 2023</t>
  </si>
  <si>
    <t>Jul 11, 2023</t>
  </si>
  <si>
    <t>Jul 10, 2023</t>
  </si>
  <si>
    <t>Jul 06, 2023</t>
  </si>
  <si>
    <t>Jul 05, 2023</t>
  </si>
  <si>
    <t>Jul 04, 2023</t>
  </si>
  <si>
    <t>Jul 03, 2023</t>
  </si>
  <si>
    <t>Jun 26, 2023</t>
  </si>
  <si>
    <t>Jun 22, 2023</t>
  </si>
  <si>
    <t>Jun 21, 2023</t>
  </si>
  <si>
    <t>Jun 20, 2023</t>
  </si>
  <si>
    <t>Jun 19, 2023</t>
  </si>
  <si>
    <t>Jun 15, 2023</t>
  </si>
  <si>
    <t>Jun 14, 2023</t>
  </si>
  <si>
    <t>Jun 13, 2023</t>
  </si>
  <si>
    <t>Jun 12, 2023</t>
  </si>
  <si>
    <t>Jun 08, 2023</t>
  </si>
  <si>
    <t>Jun 07, 2023</t>
  </si>
  <si>
    <t>Jun 06, 2023</t>
  </si>
  <si>
    <t>Jun 05, 2023</t>
  </si>
  <si>
    <t>Jun 01, 2023</t>
  </si>
  <si>
    <t>May 31, 2023</t>
  </si>
  <si>
    <t>May 30, 2023</t>
  </si>
  <si>
    <t>May 29, 2023</t>
  </si>
  <si>
    <t>May 25, 2023</t>
  </si>
  <si>
    <t>May 24, 2023</t>
  </si>
  <si>
    <t>May 23, 2023</t>
  </si>
  <si>
    <t>May 22, 2023</t>
  </si>
  <si>
    <t>May 18, 2023</t>
  </si>
  <si>
    <t>May 17, 2023</t>
  </si>
  <si>
    <t>May 16, 2023</t>
  </si>
  <si>
    <t>May 15, 2023</t>
  </si>
  <si>
    <t>May 11, 2023</t>
  </si>
  <si>
    <t>May 10, 2023</t>
  </si>
  <si>
    <t>May 09, 2023</t>
  </si>
  <si>
    <t>May 08, 2023</t>
  </si>
  <si>
    <t>May 03, 2023</t>
  </si>
  <si>
    <t>May 02, 2023</t>
  </si>
  <si>
    <t>Apr 27, 2023</t>
  </si>
  <si>
    <t>Apr 26, 2023</t>
  </si>
  <si>
    <t>Apr 25, 2023</t>
  </si>
  <si>
    <t>Apr 24, 2023</t>
  </si>
  <si>
    <t>Apr 18, 2023</t>
  </si>
  <si>
    <t>Apr 17, 2023</t>
  </si>
  <si>
    <t>Apr 13, 2023</t>
  </si>
  <si>
    <t>Apr 11, 2023</t>
  </si>
  <si>
    <t>Apr 10, 2023</t>
  </si>
  <si>
    <t>Apr 06, 2023</t>
  </si>
  <si>
    <t>Apr 05, 2023</t>
  </si>
  <si>
    <t>Apr 04, 2023</t>
  </si>
  <si>
    <t>Apr 03, 2023</t>
  </si>
  <si>
    <t>Mar 30, 2023</t>
  </si>
  <si>
    <t>Mar 29, 2023</t>
  </si>
  <si>
    <t>Mar 28, 2023</t>
  </si>
  <si>
    <t>Mar 23, 2023</t>
  </si>
  <si>
    <t>Mar 22, 2023</t>
  </si>
  <si>
    <t>Mar 21, 2023</t>
  </si>
  <si>
    <t>Mar 20, 2023</t>
  </si>
  <si>
    <t>Mar 16, 2023</t>
  </si>
  <si>
    <t>Mar 15, 2023</t>
  </si>
  <si>
    <t>Mar 14, 2023</t>
  </si>
  <si>
    <t>Mar 13, 2023</t>
  </si>
  <si>
    <t>Mar 09, 2023</t>
  </si>
  <si>
    <t>Mar 07, 2023</t>
  </si>
  <si>
    <t>Mar 06, 2023</t>
  </si>
  <si>
    <t>Mar 02, 2023</t>
  </si>
  <si>
    <t>Mar 01, 2023</t>
  </si>
  <si>
    <t>Feb 27, 2023</t>
  </si>
  <si>
    <t>Feb 22, 2023</t>
  </si>
  <si>
    <t>Feb 20, 2023</t>
  </si>
  <si>
    <t>Feb 15, 2023</t>
  </si>
  <si>
    <t>Feb 13, 2023</t>
  </si>
  <si>
    <t>Feb 09, 2023</t>
  </si>
  <si>
    <t>Feb 07, 2023</t>
  </si>
  <si>
    <t>Feb 06, 2023</t>
  </si>
  <si>
    <t>Feb 01, 2023</t>
  </si>
  <si>
    <t>Jan 31, 2023</t>
  </si>
  <si>
    <t>Jan 30, 2023</t>
  </si>
  <si>
    <t>Jan 26, 2023</t>
  </si>
  <si>
    <t>Jan 25, 2023</t>
  </si>
  <si>
    <t>Jan 24, 2023</t>
  </si>
  <si>
    <t>Jan 23, 2023</t>
  </si>
  <si>
    <t>Jan 19, 2023</t>
  </si>
  <si>
    <t>Jan 18, 2023</t>
  </si>
  <si>
    <t>Jan 17, 2023</t>
  </si>
  <si>
    <t>Jan 16, 2023</t>
  </si>
  <si>
    <t>Jan 11, 2023</t>
  </si>
  <si>
    <t>Jan 10, 2023</t>
  </si>
  <si>
    <t>Jan 05, 2023</t>
  </si>
  <si>
    <t>Jan 04, 2023</t>
  </si>
  <si>
    <t>Jan 03, 2023</t>
  </si>
  <si>
    <t>Jan 02, 2023</t>
  </si>
  <si>
    <t>Dec 29, 2022</t>
  </si>
  <si>
    <t>Dec 28, 2022</t>
  </si>
  <si>
    <t>Dec 26, 2022</t>
  </si>
  <si>
    <t>Dec 22, 2022</t>
  </si>
  <si>
    <t>Dec 19, 2022</t>
  </si>
  <si>
    <t>Dec 15, 2022</t>
  </si>
  <si>
    <t>Dec 14, 2022</t>
  </si>
  <si>
    <t>Dec 13, 2022</t>
  </si>
  <si>
    <t>Dec 12, 2022</t>
  </si>
  <si>
    <t>Dec 08, 2022</t>
  </si>
  <si>
    <t>Dec 07, 2022</t>
  </si>
  <si>
    <t>Dec 06, 2022</t>
  </si>
  <si>
    <t>Dec 05, 2022</t>
  </si>
  <si>
    <t>Dec 01, 2022</t>
  </si>
  <si>
    <t>Nov 30, 2022</t>
  </si>
  <si>
    <t>Nov 29, 2022</t>
  </si>
  <si>
    <t>Nov 28, 2022</t>
  </si>
  <si>
    <t>Nov 24, 2022</t>
  </si>
  <si>
    <t>Nov 22, 2022</t>
  </si>
  <si>
    <t>Nov 21, 2022</t>
  </si>
  <si>
    <t>Nov 17, 2022</t>
  </si>
  <si>
    <t>Nov 16, 2022</t>
  </si>
  <si>
    <t>Nov 15, 2022</t>
  </si>
  <si>
    <t>Nov 14, 2022</t>
  </si>
  <si>
    <t>Nov 10, 2022</t>
  </si>
  <si>
    <t>Nov 09, 2022</t>
  </si>
  <si>
    <t>Nov 08, 2022</t>
  </si>
  <si>
    <t>Nov 07, 2022</t>
  </si>
  <si>
    <t>Nov 03, 2022</t>
  </si>
  <si>
    <t>Nov 02, 2022</t>
  </si>
  <si>
    <t>Nov 01, 2022</t>
  </si>
  <si>
    <t>Oct 31, 2022</t>
  </si>
  <si>
    <t>Oct 27, 2022</t>
  </si>
  <si>
    <t>Oct 26, 2022</t>
  </si>
  <si>
    <t>Oct 25, 2022</t>
  </si>
  <si>
    <t>Oct 24, 2022</t>
  </si>
  <si>
    <t>Oct 20, 2022</t>
  </si>
  <si>
    <t>Oct 19, 2022</t>
  </si>
  <si>
    <t>Oct 18, 2022</t>
  </si>
  <si>
    <t>Oct 17, 2022</t>
  </si>
  <si>
    <t>Oct 13, 2022</t>
  </si>
  <si>
    <t>Oct 12, 2022</t>
  </si>
  <si>
    <t>Oct 11, 2022</t>
  </si>
  <si>
    <t>Oct 10, 2022</t>
  </si>
  <si>
    <t>Oct 06, 2022</t>
  </si>
  <si>
    <t>Oct 04, 2022</t>
  </si>
  <si>
    <t>Oct 03, 2022</t>
  </si>
  <si>
    <t>Sep 29, 2022</t>
  </si>
  <si>
    <t>Sep 28, 2022</t>
  </si>
  <si>
    <t>Sep 27, 2022</t>
  </si>
  <si>
    <t>Sep 26, 2022</t>
  </si>
  <si>
    <t>Sep 22, 2022</t>
  </si>
  <si>
    <t>Sep 21, 2022</t>
  </si>
  <si>
    <t>Sep 20, 2022</t>
  </si>
  <si>
    <t>Sep 19, 2022</t>
  </si>
  <si>
    <t>Sep 15, 2022</t>
  </si>
  <si>
    <t>Sep 14, 2022</t>
  </si>
  <si>
    <t>Sep 13, 2022</t>
  </si>
  <si>
    <t>Sep 12, 2022</t>
  </si>
  <si>
    <t>Sep 08, 2022</t>
  </si>
  <si>
    <t>Sep 07, 2022</t>
  </si>
  <si>
    <t>Sep 06, 2022</t>
  </si>
  <si>
    <t>Sep 05, 2022</t>
  </si>
  <si>
    <t>Sep 01, 2022</t>
  </si>
  <si>
    <t>Aug 31, 2022</t>
  </si>
  <si>
    <t>Aug 30, 2022</t>
  </si>
  <si>
    <t>Aug 29, 2022</t>
  </si>
  <si>
    <t>Aug 25, 2022</t>
  </si>
  <si>
    <t>Aug 24, 2022</t>
  </si>
  <si>
    <t>Aug 23, 2022</t>
  </si>
  <si>
    <t>Aug 22, 2022</t>
  </si>
  <si>
    <t>Aug 17, 2022</t>
  </si>
  <si>
    <t>Aug 16, 2022</t>
  </si>
  <si>
    <t>Aug 11, 2022</t>
  </si>
  <si>
    <t>Aug 10, 2022</t>
  </si>
  <si>
    <t>Aug 08, 2022</t>
  </si>
  <si>
    <t>Aug 04, 2022</t>
  </si>
  <si>
    <t>Aug 03, 2022</t>
  </si>
  <si>
    <t>Aug 02, 2022</t>
  </si>
  <si>
    <t>Aug 01, 2022</t>
  </si>
  <si>
    <t>Jul 28, 2022</t>
  </si>
  <si>
    <t>Jul 27, 2022</t>
  </si>
  <si>
    <t>Jul 26, 2022</t>
  </si>
  <si>
    <t>Jul 25, 2022</t>
  </si>
  <si>
    <t>Jul 21, 2022</t>
  </si>
  <si>
    <t>Jul 20, 2022</t>
  </si>
  <si>
    <t>Jul 19, 2022</t>
  </si>
  <si>
    <t>Jul 18, 2022</t>
  </si>
  <si>
    <t>Jul 14, 2022</t>
  </si>
  <si>
    <t>Jul 13, 2022</t>
  </si>
  <si>
    <t>Jul 12, 2022</t>
  </si>
  <si>
    <t>Jul 07, 2022</t>
  </si>
  <si>
    <t>Jul 06, 2022</t>
  </si>
  <si>
    <t>Jul 05, 2022</t>
  </si>
  <si>
    <t>Jul 04, 2022</t>
  </si>
  <si>
    <t>Jul 03, 2022</t>
  </si>
  <si>
    <t>Jun 30, 2022</t>
  </si>
  <si>
    <t>Jun 29, 2022</t>
  </si>
  <si>
    <t>Jun 28, 2022</t>
  </si>
  <si>
    <t>Jun 27, 2022</t>
  </si>
  <si>
    <t>Jun 26, 2022</t>
  </si>
  <si>
    <t>Jun 23, 2022</t>
  </si>
  <si>
    <t>Jun 22, 2022</t>
  </si>
  <si>
    <t>Jun 21, 2022</t>
  </si>
  <si>
    <t>Jun 20, 2022</t>
  </si>
  <si>
    <t>Jun 19, 2022</t>
  </si>
  <si>
    <t>Jun 16, 2022</t>
  </si>
  <si>
    <t>Jun 15, 2022</t>
  </si>
  <si>
    <t>Jun 14, 2022</t>
  </si>
  <si>
    <t>Jun 13, 2022</t>
  </si>
  <si>
    <t>Jun 12, 2022</t>
  </si>
  <si>
    <t>Jun 09, 2022</t>
  </si>
  <si>
    <t>Jun 08, 2022</t>
  </si>
  <si>
    <t>Jun 07, 2022</t>
  </si>
  <si>
    <t>Jun 06, 2022</t>
  </si>
  <si>
    <t>Jun 05, 2022</t>
  </si>
  <si>
    <t>Jun 02, 2022</t>
  </si>
  <si>
    <t>Jun 01, 2022</t>
  </si>
  <si>
    <t>May 31, 2022</t>
  </si>
  <si>
    <t>May 30, 2022</t>
  </si>
  <si>
    <t>May 29, 2022</t>
  </si>
  <si>
    <t>May 26, 2022</t>
  </si>
  <si>
    <t>May 25, 2022</t>
  </si>
  <si>
    <t>May 24, 2022</t>
  </si>
  <si>
    <t>May 23, 2022</t>
  </si>
  <si>
    <t>May 22, 2022</t>
  </si>
  <si>
    <t>May 19, 2022</t>
  </si>
  <si>
    <t>May 18, 2022</t>
  </si>
  <si>
    <t>May 17, 2022</t>
  </si>
  <si>
    <t>May 16, 2022</t>
  </si>
  <si>
    <t>May 12, 2022</t>
  </si>
  <si>
    <t>May 11, 2022</t>
  </si>
  <si>
    <t>May 10, 2022</t>
  </si>
  <si>
    <t>May 09, 2022</t>
  </si>
  <si>
    <t>May 08, 2022</t>
  </si>
  <si>
    <t>May 05, 2022</t>
  </si>
  <si>
    <t>Apr 28, 2022</t>
  </si>
  <si>
    <t>Apr 27, 2022</t>
  </si>
  <si>
    <t>Apr 26, 2022</t>
  </si>
  <si>
    <t>Apr 25, 2022</t>
  </si>
  <si>
    <t>Apr 24, 2022</t>
  </si>
  <si>
    <t>Apr 21, 2022</t>
  </si>
  <si>
    <t>Apr 20, 2022</t>
  </si>
  <si>
    <t>Apr 19, 2022</t>
  </si>
  <si>
    <t>Apr 18, 2022</t>
  </si>
  <si>
    <t>Apr 17, 2022</t>
  </si>
  <si>
    <t>Apr 13, 2022</t>
  </si>
  <si>
    <t>Apr 12, 2022</t>
  </si>
  <si>
    <t>Apr 11, 2022</t>
  </si>
  <si>
    <t>Apr 10, 2022</t>
  </si>
  <si>
    <t>Apr 07, 2022</t>
  </si>
  <si>
    <t>Apr 06, 2022</t>
  </si>
  <si>
    <t>Apr 05, 2022</t>
  </si>
  <si>
    <t>Apr 04, 2022</t>
  </si>
  <si>
    <t>Apr 03, 2022</t>
  </si>
  <si>
    <t>Mar 31, 2022</t>
  </si>
  <si>
    <t>Mar 30, 2022</t>
  </si>
  <si>
    <t>Mar 29, 2022</t>
  </si>
  <si>
    <t>Mar 28, 2022</t>
  </si>
  <si>
    <t>Mar 27, 2022</t>
  </si>
  <si>
    <t>Mar 24, 2022</t>
  </si>
  <si>
    <t>Mar 23, 2022</t>
  </si>
  <si>
    <t>Mar 22, 2022</t>
  </si>
  <si>
    <t>Mar 21, 2022</t>
  </si>
  <si>
    <t>Mar 20, 2022</t>
  </si>
  <si>
    <t>Mar 16, 2022</t>
  </si>
  <si>
    <t>Mar 15, 2022</t>
  </si>
  <si>
    <t>Mar 14, 2022</t>
  </si>
  <si>
    <t>Mar 13, 2022</t>
  </si>
  <si>
    <t>Mar 10, 2022</t>
  </si>
  <si>
    <t>Mar 09, 2022</t>
  </si>
  <si>
    <t>Mar 08, 2022</t>
  </si>
  <si>
    <t>Mar 07, 2022</t>
  </si>
  <si>
    <t>Mar 06, 2022</t>
  </si>
  <si>
    <t>Mar 03, 2022</t>
  </si>
  <si>
    <t>Mar 02, 2022</t>
  </si>
  <si>
    <t>Mar 01, 2022</t>
  </si>
  <si>
    <t>Feb 28, 2022</t>
  </si>
  <si>
    <t>Feb 27, 2022</t>
  </si>
  <si>
    <t>Feb 24, 2022</t>
  </si>
  <si>
    <t>Feb 23, 2022</t>
  </si>
  <si>
    <t>Feb 22, 2022</t>
  </si>
  <si>
    <t>Feb 21, 2022</t>
  </si>
  <si>
    <t>Feb 17, 2022</t>
  </si>
  <si>
    <t>Feb 16, 2022</t>
  </si>
  <si>
    <t>Feb 15, 2022</t>
  </si>
  <si>
    <t>Feb 14, 2022</t>
  </si>
  <si>
    <t>Feb 13, 2022</t>
  </si>
  <si>
    <t>Feb 10, 2022</t>
  </si>
  <si>
    <t>Feb 09, 2022</t>
  </si>
  <si>
    <t>Feb 08, 2022</t>
  </si>
  <si>
    <t>Feb 07, 2022</t>
  </si>
  <si>
    <t>Feb 06, 2022</t>
  </si>
  <si>
    <t>Feb 03, 2022</t>
  </si>
  <si>
    <t>Feb 02, 2022</t>
  </si>
  <si>
    <t>Feb 01, 2022</t>
  </si>
  <si>
    <t>Jan 31, 2022</t>
  </si>
  <si>
    <t>Jan 30, 2022</t>
  </si>
  <si>
    <t>Jan 27, 2022</t>
  </si>
  <si>
    <t>Jan 26, 2022</t>
  </si>
  <si>
    <t>Jan 25, 2022</t>
  </si>
  <si>
    <t>Jan 24, 2022</t>
  </si>
  <si>
    <t>Jan 23, 2022</t>
  </si>
  <si>
    <t>Jan 20, 2022</t>
  </si>
  <si>
    <t>Jan 19, 2022</t>
  </si>
  <si>
    <t>Jan 18, 2022</t>
  </si>
  <si>
    <t>Jan 17, 2022</t>
  </si>
  <si>
    <t>Jan 16, 2022</t>
  </si>
  <si>
    <t>Jan 13, 2022</t>
  </si>
  <si>
    <t>Jan 12, 2022</t>
  </si>
  <si>
    <t>Jan 11, 2022</t>
  </si>
  <si>
    <t>Jan 10, 2022</t>
  </si>
  <si>
    <t>Jan 06, 2022</t>
  </si>
  <si>
    <t>Jan 05, 2022</t>
  </si>
  <si>
    <t>Jan 04, 2022</t>
  </si>
  <si>
    <t>Jan 03, 2022</t>
  </si>
  <si>
    <t>Jan 02, 2022</t>
  </si>
  <si>
    <t>Dec 30, 2021</t>
  </si>
  <si>
    <t>Dec 29, 2021</t>
  </si>
  <si>
    <t>Dec 28, 2021</t>
  </si>
  <si>
    <t>Dec 27, 2021</t>
  </si>
  <si>
    <t>Dec 26, 2021</t>
  </si>
  <si>
    <t>Dec 23, 2021</t>
  </si>
  <si>
    <t>Dec 22, 2021</t>
  </si>
  <si>
    <t>Dec 21, 2021</t>
  </si>
  <si>
    <t>Dec 20, 2021</t>
  </si>
  <si>
    <t>Dec 19, 2021</t>
  </si>
  <si>
    <t>Dec 15, 2021</t>
  </si>
  <si>
    <t>Dec 14, 2021</t>
  </si>
  <si>
    <t>Dec 13, 2021</t>
  </si>
  <si>
    <t>Dec 12, 2021</t>
  </si>
  <si>
    <t>Dec 09, 2021</t>
  </si>
  <si>
    <t>Dec 08, 2021</t>
  </si>
  <si>
    <t>Dec 07, 2021</t>
  </si>
  <si>
    <t>Dec 06, 2021</t>
  </si>
  <si>
    <t>Dec 05, 2021</t>
  </si>
  <si>
    <t>Dec 02, 2021</t>
  </si>
  <si>
    <t>Dec 01, 2021</t>
  </si>
  <si>
    <t>Nov 30, 2021</t>
  </si>
  <si>
    <t>Nov 29, 2021</t>
  </si>
  <si>
    <t>Nov 28, 2021</t>
  </si>
  <si>
    <t>Nov 25, 2021</t>
  </si>
  <si>
    <t>Nov 24, 2021</t>
  </si>
  <si>
    <t>Nov 23, 2021</t>
  </si>
  <si>
    <t>Nov 22, 2021</t>
  </si>
  <si>
    <t>Nov 21, 2021</t>
  </si>
  <si>
    <t>Nov 17, 2021</t>
  </si>
  <si>
    <t>Nov 16, 2021</t>
  </si>
  <si>
    <t>Nov 15, 2021</t>
  </si>
  <si>
    <t>Nov 14, 2021</t>
  </si>
  <si>
    <t>Nov 11, 2021</t>
  </si>
  <si>
    <t>Nov 10, 2021</t>
  </si>
  <si>
    <t>Nov 09, 2021</t>
  </si>
  <si>
    <t>Nov 08, 2021</t>
  </si>
  <si>
    <t>Nov 07, 2021</t>
  </si>
  <si>
    <t>Nov 04, 2021</t>
  </si>
  <si>
    <t>Nov 03, 2021</t>
  </si>
  <si>
    <t>Nov 02, 2021</t>
  </si>
  <si>
    <t>Nov 01, 2021</t>
  </si>
  <si>
    <t>Oct 31, 2021</t>
  </si>
  <si>
    <t>Oct 28, 2021</t>
  </si>
  <si>
    <t>Oct 27, 2021</t>
  </si>
  <si>
    <t>Oct 26, 2021</t>
  </si>
  <si>
    <t>Oct 25, 2021</t>
  </si>
  <si>
    <t>Oct 24, 2021</t>
  </si>
  <si>
    <t>Oct 21, 2021</t>
  </si>
  <si>
    <t>Oct 19, 2021</t>
  </si>
  <si>
    <t>Oct 18, 2021</t>
  </si>
  <si>
    <t>Oct 17, 2021</t>
  </si>
  <si>
    <t>Oct 14, 2021</t>
  </si>
  <si>
    <t>Oct 13, 2021</t>
  </si>
  <si>
    <t>Oct 12, 2021</t>
  </si>
  <si>
    <t>Oct 11, 2021</t>
  </si>
  <si>
    <t>Oct 10, 2021</t>
  </si>
  <si>
    <t>Oct 07, 2021</t>
  </si>
  <si>
    <t>Oct 06, 2021</t>
  </si>
  <si>
    <t>Oct 05, 2021</t>
  </si>
  <si>
    <t>Oct 04, 2021</t>
  </si>
  <si>
    <t>Oct 03, 2021</t>
  </si>
  <si>
    <t>Sep 30, 2021</t>
  </si>
  <si>
    <t>Sep 29, 2021</t>
  </si>
  <si>
    <t>Sep 28, 2021</t>
  </si>
  <si>
    <t>Sep 27, 2021</t>
  </si>
  <si>
    <t>Sep 26, 2021</t>
  </si>
  <si>
    <t>Sep 23, 2021</t>
  </si>
  <si>
    <t>Sep 22, 2021</t>
  </si>
  <si>
    <t>Sep 21, 2021</t>
  </si>
  <si>
    <t>Sep 20, 2021</t>
  </si>
  <si>
    <t>Sep 19, 2021</t>
  </si>
  <si>
    <t>Sep 16, 2021</t>
  </si>
  <si>
    <t>Sep 15, 2021</t>
  </si>
  <si>
    <t>Sep 14, 2021</t>
  </si>
  <si>
    <t>Sep 13, 2021</t>
  </si>
  <si>
    <t>Sep 12, 2021</t>
  </si>
  <si>
    <t>Sep 09, 2021</t>
  </si>
  <si>
    <t>Sep 08, 2021</t>
  </si>
  <si>
    <t>Sep 07, 2021</t>
  </si>
  <si>
    <t>Sep 06, 2021</t>
  </si>
  <si>
    <t>Sep 05, 2021</t>
  </si>
  <si>
    <t>Sep 02, 2021</t>
  </si>
  <si>
    <t>Sep 01, 2021</t>
  </si>
  <si>
    <t>Aug 31, 2021</t>
  </si>
  <si>
    <t>Aug 29, 2021</t>
  </si>
  <si>
    <t>Aug 26, 2021</t>
  </si>
  <si>
    <t>Aug 25, 2021</t>
  </si>
  <si>
    <t>Aug 24, 2021</t>
  </si>
  <si>
    <t>Aug 23, 2021</t>
  </si>
  <si>
    <t>Aug 22, 2021</t>
  </si>
  <si>
    <t>Aug 19, 2021</t>
  </si>
  <si>
    <t>Aug 18, 2021</t>
  </si>
  <si>
    <t>Aug 17, 2021</t>
  </si>
  <si>
    <t>Aug 16, 2021</t>
  </si>
  <si>
    <t>Aug 12, 2021</t>
  </si>
  <si>
    <t>Aug 11, 2021</t>
  </si>
  <si>
    <t>Aug 10, 2021</t>
  </si>
  <si>
    <t>Aug 09, 2021</t>
  </si>
  <si>
    <t>Aug 05, 2021</t>
  </si>
  <si>
    <t>Aug 03, 2021</t>
  </si>
  <si>
    <t>Aug 02, 2021</t>
  </si>
  <si>
    <t>Jul 29, 2021</t>
  </si>
  <si>
    <t>Jul 28, 2021</t>
  </si>
  <si>
    <t>Jul 27, 2021</t>
  </si>
  <si>
    <t>Jul 26, 2021</t>
  </si>
  <si>
    <t>Jul 25, 2021</t>
  </si>
  <si>
    <t>Jul 19, 2021</t>
  </si>
  <si>
    <t>Jul 18, 2021</t>
  </si>
  <si>
    <t>Jul 15, 2021</t>
  </si>
  <si>
    <t>Jul 14, 2021</t>
  </si>
  <si>
    <t>Jul 13, 2021</t>
  </si>
  <si>
    <t>Jul 12, 2021</t>
  </si>
  <si>
    <t>Jul 08, 2021</t>
  </si>
  <si>
    <t>Jul 07, 2021</t>
  </si>
  <si>
    <t>Jul 06, 2021</t>
  </si>
  <si>
    <t>Jul 05, 2021</t>
  </si>
  <si>
    <t>Jul 04, 2021</t>
  </si>
  <si>
    <t>Jun 30, 2021</t>
  </si>
  <si>
    <t>Jun 29, 2021</t>
  </si>
  <si>
    <t>Jun 28, 2021</t>
  </si>
  <si>
    <t>Jun 27, 2021</t>
  </si>
  <si>
    <t>Jun 24, 2021</t>
  </si>
  <si>
    <t>Jun 23, 2021</t>
  </si>
  <si>
    <t>Jun 22, 2021</t>
  </si>
  <si>
    <t>Jun 21, 2021</t>
  </si>
  <si>
    <t>Jun 20, 2021</t>
  </si>
  <si>
    <t>Jun 17, 2021</t>
  </si>
  <si>
    <t>Jun 16, 2021</t>
  </si>
  <si>
    <t>Jun 15, 2021</t>
  </si>
  <si>
    <t>Jun 14, 2021</t>
  </si>
  <si>
    <t>Jun 13, 2021</t>
  </si>
  <si>
    <t>Jun 10, 2021</t>
  </si>
  <si>
    <t>Jun 09, 2021</t>
  </si>
  <si>
    <t>Jun 08, 2021</t>
  </si>
  <si>
    <t>Jun 07, 2021</t>
  </si>
  <si>
    <t>Jun 06, 2021</t>
  </si>
  <si>
    <t>Jun 03, 2021</t>
  </si>
  <si>
    <t>Jun 02, 2021</t>
  </si>
  <si>
    <t>Jun 01, 2021</t>
  </si>
  <si>
    <t>May 31, 2021</t>
  </si>
  <si>
    <t>May 30, 2021</t>
  </si>
  <si>
    <t>May 27, 2021</t>
  </si>
  <si>
    <t>May 25, 2021</t>
  </si>
  <si>
    <t>May 24, 2021</t>
  </si>
  <si>
    <t>May 23, 2021</t>
  </si>
  <si>
    <t>May 20, 2021</t>
  </si>
  <si>
    <t>May 19, 2021</t>
  </si>
  <si>
    <t>May 18, 2021</t>
  </si>
  <si>
    <t>May 17, 2021</t>
  </si>
  <si>
    <t>May 16, 2021</t>
  </si>
  <si>
    <t>May 12, 2021</t>
  </si>
  <si>
    <t>May 11, 2021</t>
  </si>
  <si>
    <t>May 09, 2021</t>
  </si>
  <si>
    <t>May 06, 2021</t>
  </si>
  <si>
    <t>May 05, 2021</t>
  </si>
  <si>
    <t>May 04, 2021</t>
  </si>
  <si>
    <t>May 03, 2021</t>
  </si>
  <si>
    <t>May 02, 2021</t>
  </si>
  <si>
    <t>Apr 29, 2021</t>
  </si>
  <si>
    <t>Apr 28, 2021</t>
  </si>
  <si>
    <t>Apr 27, 2021</t>
  </si>
  <si>
    <t>Apr 26, 2021</t>
  </si>
  <si>
    <t>Apr 25, 2021</t>
  </si>
  <si>
    <t>Apr 22, 2021</t>
  </si>
  <si>
    <t>Apr 21, 2021</t>
  </si>
  <si>
    <t>Apr 20, 2021</t>
  </si>
  <si>
    <t>Apr 19, 2021</t>
  </si>
  <si>
    <t>Apr 18, 2021</t>
  </si>
  <si>
    <t>Apr 15, 2021</t>
  </si>
  <si>
    <t>Apr 13, 2021</t>
  </si>
  <si>
    <t>Apr 12, 2021</t>
  </si>
  <si>
    <t>Apr 11, 2021</t>
  </si>
  <si>
    <t>Apr 08, 2021</t>
  </si>
  <si>
    <t>Apr 07, 2021</t>
  </si>
  <si>
    <t>Apr 06, 2021</t>
  </si>
  <si>
    <t>Apr 05, 2021</t>
  </si>
  <si>
    <t>Apr 04, 2021</t>
  </si>
  <si>
    <t>Apr 01, 2021</t>
  </si>
  <si>
    <t>Mar 31, 2021</t>
  </si>
  <si>
    <t>Mar 29, 2021</t>
  </si>
  <si>
    <t>Mar 28, 2021</t>
  </si>
  <si>
    <t>Mar 25, 2021</t>
  </si>
  <si>
    <t>Mar 24, 2021</t>
  </si>
  <si>
    <t>Mar 23, 2021</t>
  </si>
  <si>
    <t>Mar 22, 2021</t>
  </si>
  <si>
    <t>Mar 21, 2021</t>
  </si>
  <si>
    <t>Mar 18, 2021</t>
  </si>
  <si>
    <t>Mar 16, 2021</t>
  </si>
  <si>
    <t>Mar 15, 2021</t>
  </si>
  <si>
    <t>Mar 14, 2021</t>
  </si>
  <si>
    <t>Mar 11, 2021</t>
  </si>
  <si>
    <t>Mar 10, 2021</t>
  </si>
  <si>
    <t>Mar 09, 2021</t>
  </si>
  <si>
    <t>Mar 08, 2021</t>
  </si>
  <si>
    <t>Mar 07, 2021</t>
  </si>
  <si>
    <t>Mar 04, 2021</t>
  </si>
  <si>
    <t>Mar 03, 2021</t>
  </si>
  <si>
    <t>Mar 02, 2021</t>
  </si>
  <si>
    <t>Mar 01, 2021</t>
  </si>
  <si>
    <t>Feb 25, 2021</t>
  </si>
  <si>
    <t>Feb 24, 2021</t>
  </si>
  <si>
    <t>Feb 23, 2021</t>
  </si>
  <si>
    <t>Feb 22, 2021</t>
  </si>
  <si>
    <t>Feb 18, 2021</t>
  </si>
  <si>
    <t>Feb 17, 2021</t>
  </si>
  <si>
    <t>Feb 16, 2021</t>
  </si>
  <si>
    <t>Feb 15, 2021</t>
  </si>
  <si>
    <t>Feb 14, 2021</t>
  </si>
  <si>
    <t>Feb 11, 2021</t>
  </si>
  <si>
    <t>Feb 10, 2021</t>
  </si>
  <si>
    <t>Feb 09, 2021</t>
  </si>
  <si>
    <t>Feb 08, 2021</t>
  </si>
  <si>
    <t>Feb 07, 2021</t>
  </si>
  <si>
    <t>Feb 04, 2021</t>
  </si>
  <si>
    <t>Feb 03, 2021</t>
  </si>
  <si>
    <t>Feb 02, 2021</t>
  </si>
  <si>
    <t>Feb 01, 2021</t>
  </si>
  <si>
    <t>Jan 31, 2021</t>
  </si>
  <si>
    <t>Jan 28, 2021</t>
  </si>
  <si>
    <t>Jan 27, 2021</t>
  </si>
  <si>
    <t>Jan 26, 2021</t>
  </si>
  <si>
    <t>Jan 25, 2021</t>
  </si>
  <si>
    <t>Jan 24, 2021</t>
  </si>
  <si>
    <t>Jan 21, 2021</t>
  </si>
  <si>
    <t>Jan 20, 2021</t>
  </si>
  <si>
    <t>Jan 19, 2021</t>
  </si>
  <si>
    <t>Jan 18, 2021</t>
  </si>
  <si>
    <t>Jan 17, 2021</t>
  </si>
  <si>
    <t>Jan 14, 2021</t>
  </si>
  <si>
    <t>Jan 13, 2021</t>
  </si>
  <si>
    <t>Jan 12, 2021</t>
  </si>
  <si>
    <t>Jan 11, 2021</t>
  </si>
  <si>
    <t>Jan 10, 2021</t>
  </si>
  <si>
    <t>Jan 07, 2021</t>
  </si>
  <si>
    <t>Jan 06, 2021</t>
  </si>
  <si>
    <t>Jan 05, 2021</t>
  </si>
  <si>
    <t>Jan 04, 2021</t>
  </si>
  <si>
    <t>Jan 03, 2021</t>
  </si>
  <si>
    <t>Dec 30, 2020</t>
  </si>
  <si>
    <t>Dec 29, 2020</t>
  </si>
  <si>
    <t>Dec 28, 2020</t>
  </si>
  <si>
    <t>Dec 27, 2020</t>
  </si>
  <si>
    <t>Dec 24, 2020</t>
  </si>
  <si>
    <t>Dec 23, 2020</t>
  </si>
  <si>
    <t>Dec 22, 2020</t>
  </si>
  <si>
    <t>Dec 21, 2020</t>
  </si>
  <si>
    <t>Dec 20, 2020</t>
  </si>
  <si>
    <t>Dec 17, 2020</t>
  </si>
  <si>
    <t>Dec 15, 2020</t>
  </si>
  <si>
    <t>Dec 14, 2020</t>
  </si>
  <si>
    <t>Dec 13, 2020</t>
  </si>
  <si>
    <t>Dec 10, 2020</t>
  </si>
  <si>
    <t>Dec 09, 2020</t>
  </si>
  <si>
    <t>Dec 08, 2020</t>
  </si>
  <si>
    <t>Dec 07, 2020</t>
  </si>
  <si>
    <t>Dec 06, 2020</t>
  </si>
  <si>
    <t>Dec 03, 2020</t>
  </si>
  <si>
    <t>Dec 02, 2020</t>
  </si>
  <si>
    <t>Dec 01, 2020</t>
  </si>
  <si>
    <t>Nov 30, 2020</t>
  </si>
  <si>
    <t>Nov 29, 2020</t>
  </si>
  <si>
    <t>Nov 26, 2020</t>
  </si>
  <si>
    <t>Nov 25, 2020</t>
  </si>
  <si>
    <t>Nov 24, 2020</t>
  </si>
  <si>
    <t>Nov 23, 2020</t>
  </si>
  <si>
    <t>Nov 22, 2020</t>
  </si>
  <si>
    <t>Nov 19, 2020</t>
  </si>
  <si>
    <t>Nov 18, 2020</t>
  </si>
  <si>
    <t>Nov 17, 2020</t>
  </si>
  <si>
    <t>Nov 16, 2020</t>
  </si>
  <si>
    <t>Nov 12, 2020</t>
  </si>
  <si>
    <t>Nov 11, 2020</t>
  </si>
  <si>
    <t>Nov 10, 2020</t>
  </si>
  <si>
    <t>Nov 09, 2020</t>
  </si>
  <si>
    <t>Nov 08, 2020</t>
  </si>
  <si>
    <t>Nov 05, 2020</t>
  </si>
  <si>
    <t>Nov 04, 2020</t>
  </si>
  <si>
    <t>Nov 03, 2020</t>
  </si>
  <si>
    <t>Nov 02, 2020</t>
  </si>
  <si>
    <t>Nov 01, 2020</t>
  </si>
  <si>
    <t>Oct 29, 2020</t>
  </si>
  <si>
    <t>Oct 28, 2020</t>
  </si>
  <si>
    <t>Oct 27, 2020</t>
  </si>
  <si>
    <t>Oct 25, 2020</t>
  </si>
  <si>
    <t>Oct 22, 2020</t>
  </si>
  <si>
    <t>Oct 21, 2020</t>
  </si>
  <si>
    <t>Oct 20, 2020</t>
  </si>
  <si>
    <t>Oct 19, 2020</t>
  </si>
  <si>
    <t>Oct 18, 2020</t>
  </si>
  <si>
    <t>Oct 15, 2020</t>
  </si>
  <si>
    <t>Oct 14, 2020</t>
  </si>
  <si>
    <t>Oct 13, 2020</t>
  </si>
  <si>
    <t>Oct 12, 2020</t>
  </si>
  <si>
    <t>Oct 11, 2020</t>
  </si>
  <si>
    <t>Oct 08, 2020</t>
  </si>
  <si>
    <t>Oct 07, 2020</t>
  </si>
  <si>
    <t>Oct 06, 2020</t>
  </si>
  <si>
    <t>Oct 05, 2020</t>
  </si>
  <si>
    <t>Oct 04, 2020</t>
  </si>
  <si>
    <t>Oct 01, 2020</t>
  </si>
  <si>
    <t>Sep 30, 2020</t>
  </si>
  <si>
    <t>Sep 29, 2020</t>
  </si>
  <si>
    <t>Sep 28, 2020</t>
  </si>
  <si>
    <t>Sep 27, 2020</t>
  </si>
  <si>
    <t>Sep 24, 2020</t>
  </si>
  <si>
    <t>Sep 23, 2020</t>
  </si>
  <si>
    <t>Sep 22, 2020</t>
  </si>
  <si>
    <t>Sep 21, 2020</t>
  </si>
  <si>
    <t>Sep 20, 2020</t>
  </si>
  <si>
    <t>Sep 17, 2020</t>
  </si>
  <si>
    <t>Sep 16, 2020</t>
  </si>
  <si>
    <t>Sep 15, 2020</t>
  </si>
  <si>
    <t>Sep 14, 2020</t>
  </si>
  <si>
    <t>Sep 13, 2020</t>
  </si>
  <si>
    <t>Sep 10, 2020</t>
  </si>
  <si>
    <t>Sep 09, 2020</t>
  </si>
  <si>
    <t>Sep 08, 2020</t>
  </si>
  <si>
    <t>Sep 07, 2020</t>
  </si>
  <si>
    <t>Sep 06, 2020</t>
  </si>
  <si>
    <t>Sep 03, 2020</t>
  </si>
  <si>
    <t>Sep 02, 2020</t>
  </si>
  <si>
    <t>Sep 01, 2020</t>
  </si>
  <si>
    <t>Aug 31, 2020</t>
  </si>
  <si>
    <t>Aug 27, 2020</t>
  </si>
  <si>
    <t>Aug 26, 2020</t>
  </si>
  <si>
    <t>Aug 25, 2020</t>
  </si>
  <si>
    <t>Aug 24, 2020</t>
  </si>
  <si>
    <t>Aug 23, 2020</t>
  </si>
  <si>
    <t>Aug 20, 2020</t>
  </si>
  <si>
    <t>Aug 19, 2020</t>
  </si>
  <si>
    <t>Aug 18, 2020</t>
  </si>
  <si>
    <t>Aug 17, 2020</t>
  </si>
  <si>
    <t>Aug 16, 2020</t>
  </si>
  <si>
    <t>Aug 13, 2020</t>
  </si>
  <si>
    <t>Aug 12, 2020</t>
  </si>
  <si>
    <t>Aug 10, 2020</t>
  </si>
  <si>
    <t>Aug 09, 2020</t>
  </si>
  <si>
    <t>Aug 06, 2020</t>
  </si>
  <si>
    <t>Aug 05, 2020</t>
  </si>
  <si>
    <t>Aug 04, 2020</t>
  </si>
  <si>
    <t>Aug 03, 2020</t>
  </si>
  <si>
    <t>Jul 30, 2020</t>
  </si>
  <si>
    <t>Jul 29, 2020</t>
  </si>
  <si>
    <t>Jul 28, 2020</t>
  </si>
  <si>
    <t>Jul 27, 2020</t>
  </si>
  <si>
    <t>Jul 26, 2020</t>
  </si>
  <si>
    <t>Jul 23, 2020</t>
  </si>
  <si>
    <t>Jul 22, 2020</t>
  </si>
  <si>
    <t>Jul 21, 2020</t>
  </si>
  <si>
    <t>Jul 20, 2020</t>
  </si>
  <si>
    <t>Jul 19, 2020</t>
  </si>
  <si>
    <t>Jul 16, 2020</t>
  </si>
  <si>
    <t>Jul 15, 2020</t>
  </si>
  <si>
    <t>Jul 14, 2020</t>
  </si>
  <si>
    <t>Jul 13, 2020</t>
  </si>
  <si>
    <t>Jul 12, 2020</t>
  </si>
  <si>
    <t>Jul 09, 2020</t>
  </si>
  <si>
    <t>Jul 08, 2020</t>
  </si>
  <si>
    <t>Jul 07, 2020</t>
  </si>
  <si>
    <t>Jul 05, 2020</t>
  </si>
  <si>
    <t>Jul 02, 2020</t>
  </si>
  <si>
    <t>Jun 30, 2020</t>
  </si>
  <si>
    <t>Jun 29, 2020</t>
  </si>
  <si>
    <t>Jun 28, 2020</t>
  </si>
  <si>
    <t>Jun 25, 2020</t>
  </si>
  <si>
    <t>Jun 24, 2020</t>
  </si>
  <si>
    <t>Jun 22, 2020</t>
  </si>
  <si>
    <t>Jun 21, 2020</t>
  </si>
  <si>
    <t>Jun 18, 2020</t>
  </si>
  <si>
    <t>Jun 17, 2020</t>
  </si>
  <si>
    <t>Jun 16, 2020</t>
  </si>
  <si>
    <t>Jun 15, 2020</t>
  </si>
  <si>
    <t>Jun 14, 2020</t>
  </si>
  <si>
    <t>Jun 11, 2020</t>
  </si>
  <si>
    <t>Jun 10, 2020</t>
  </si>
  <si>
    <t>Jun 09, 2020</t>
  </si>
  <si>
    <t>Jun 08, 2020</t>
  </si>
  <si>
    <t>Jun 07, 2020</t>
  </si>
  <si>
    <t>Jun 04, 2020</t>
  </si>
  <si>
    <t>Jun 03, 2020</t>
  </si>
  <si>
    <t>Jun 02, 2020</t>
  </si>
  <si>
    <t>Jun 01, 2020</t>
  </si>
  <si>
    <t>May 31, 2020</t>
  </si>
  <si>
    <t>Mar 29, 2020</t>
  </si>
  <si>
    <t>Mar 25, 2020</t>
  </si>
  <si>
    <t>Mar 24, 2020</t>
  </si>
  <si>
    <t>Mar 23, 2020</t>
  </si>
  <si>
    <t>Mar 22, 2020</t>
  </si>
  <si>
    <t>Mar 19, 2020</t>
  </si>
  <si>
    <t>Mar 18, 2020</t>
  </si>
  <si>
    <t>Mar 16, 2020</t>
  </si>
  <si>
    <t>Mar 15, 2020</t>
  </si>
  <si>
    <t>Mar 12, 2020</t>
  </si>
  <si>
    <t>Mar 11, 2020</t>
  </si>
  <si>
    <t>Mar 10, 2020</t>
  </si>
  <si>
    <t>Mar 09, 2020</t>
  </si>
  <si>
    <t>Mar 08, 2020</t>
  </si>
  <si>
    <t>Mar 05, 2020</t>
  </si>
  <si>
    <t>Mar 04, 2020</t>
  </si>
  <si>
    <t>Mar 03, 2020</t>
  </si>
  <si>
    <t>Mar 02, 2020</t>
  </si>
  <si>
    <t>Mar 01, 2020</t>
  </si>
  <si>
    <t>Feb 27, 2020</t>
  </si>
  <si>
    <t>Feb 26, 2020</t>
  </si>
  <si>
    <t>Feb 25, 2020</t>
  </si>
  <si>
    <t>Feb 24, 2020</t>
  </si>
  <si>
    <t>Feb 23, 2020</t>
  </si>
  <si>
    <t>Feb 20, 2020</t>
  </si>
  <si>
    <t>Feb 19, 2020</t>
  </si>
  <si>
    <t>Feb 18, 2020</t>
  </si>
  <si>
    <t>Feb 17, 2020</t>
  </si>
  <si>
    <t>Feb 16, 2020</t>
  </si>
  <si>
    <t>Feb 13, 2020</t>
  </si>
  <si>
    <t>Feb 12, 2020</t>
  </si>
  <si>
    <t>Feb 11, 2020</t>
  </si>
  <si>
    <t>Feb 10, 2020</t>
  </si>
  <si>
    <t>Feb 09, 2020</t>
  </si>
  <si>
    <t>Feb 06, 2020</t>
  </si>
  <si>
    <t>Feb 05, 2020</t>
  </si>
  <si>
    <t>Feb 04, 2020</t>
  </si>
  <si>
    <t>Feb 03, 2020</t>
  </si>
  <si>
    <t>Feb 02, 2020</t>
  </si>
  <si>
    <t>Jan 30, 2020</t>
  </si>
  <si>
    <t>Jan 29, 2020</t>
  </si>
  <si>
    <t>Jan 28, 2020</t>
  </si>
  <si>
    <t>Jan 27, 2020</t>
  </si>
  <si>
    <t>Jan 26, 2020</t>
  </si>
  <si>
    <t>Jan 23, 2020</t>
  </si>
  <si>
    <t>Jan 22, 2020</t>
  </si>
  <si>
    <t>Jan 21, 2020</t>
  </si>
  <si>
    <t>Jan 20, 2020</t>
  </si>
  <si>
    <t>Jan 19, 2020</t>
  </si>
  <si>
    <t>Jan 16, 2020</t>
  </si>
  <si>
    <t>Jan 15, 2020</t>
  </si>
  <si>
    <t>Jan 14, 2020</t>
  </si>
  <si>
    <t>Jan 13, 2020</t>
  </si>
  <si>
    <t>Jan 12, 2020</t>
  </si>
  <si>
    <t>Jan 09, 2020</t>
  </si>
  <si>
    <t>Jan 08, 2020</t>
  </si>
  <si>
    <t>Jan 07, 2020</t>
  </si>
  <si>
    <t>Jan 06, 2020</t>
  </si>
  <si>
    <t>Jan 05, 2020</t>
  </si>
  <si>
    <t>Jan 02, 2020</t>
  </si>
  <si>
    <t>Jan 01, 2020</t>
  </si>
  <si>
    <t>Dec 30, 2019</t>
  </si>
  <si>
    <t>Dec 29, 2019</t>
  </si>
  <si>
    <t>Dec 26, 2019</t>
  </si>
  <si>
    <t>Dec 24, 2019</t>
  </si>
  <si>
    <t>Dec 23, 2019</t>
  </si>
  <si>
    <t>Dec 22, 2019</t>
  </si>
  <si>
    <t>Dec 19, 2019</t>
  </si>
  <si>
    <t>Dec 18, 2019</t>
  </si>
  <si>
    <t>Dec 17, 2019</t>
  </si>
  <si>
    <t>Dec 15, 2019</t>
  </si>
  <si>
    <t>Dec 12, 2019</t>
  </si>
  <si>
    <t>Dec 11, 2019</t>
  </si>
  <si>
    <t>Dec 10, 2019</t>
  </si>
  <si>
    <t>Dec 09, 2019</t>
  </si>
  <si>
    <t>Dec 08, 2019</t>
  </si>
  <si>
    <t>Dec 05, 2019</t>
  </si>
  <si>
    <t>Dec 04, 2019</t>
  </si>
  <si>
    <t>Dec 03, 2019</t>
  </si>
  <si>
    <t>Dec 02, 2019</t>
  </si>
  <si>
    <t>Dec 01, 2019</t>
  </si>
  <si>
    <t>Nov 28, 2019</t>
  </si>
  <si>
    <t>Nov 27, 2019</t>
  </si>
  <si>
    <t>Nov 26, 2019</t>
  </si>
  <si>
    <t>Nov 25, 2019</t>
  </si>
  <si>
    <t>Nov 24, 2019</t>
  </si>
  <si>
    <t>Nov 21, 2019</t>
  </si>
  <si>
    <t>Nov 20, 2019</t>
  </si>
  <si>
    <t>Nov 19, 2019</t>
  </si>
  <si>
    <t>Nov 18, 2019</t>
  </si>
  <si>
    <t>Nov 17, 2019</t>
  </si>
  <si>
    <t>Nov 14, 2019</t>
  </si>
  <si>
    <t>Nov 13, 2019</t>
  </si>
  <si>
    <t>Nov 12, 2019</t>
  </si>
  <si>
    <t>Nov 11, 2019</t>
  </si>
  <si>
    <t>Nov 07, 2019</t>
  </si>
  <si>
    <t>Nov 06, 2019</t>
  </si>
  <si>
    <t>Nov 05, 2019</t>
  </si>
  <si>
    <t>Nov 04, 2019</t>
  </si>
  <si>
    <t>Nov 03, 2019</t>
  </si>
  <si>
    <t>Oct 31, 2019</t>
  </si>
  <si>
    <t>Oct 30, 2019</t>
  </si>
  <si>
    <t>Oct 29, 2019</t>
  </si>
  <si>
    <t>Oct 28, 2019</t>
  </si>
  <si>
    <t>Oct 24, 2019</t>
  </si>
  <si>
    <t>Oct 23, 2019</t>
  </si>
  <si>
    <t>Oct 22, 2019</t>
  </si>
  <si>
    <t>Oct 21, 2019</t>
  </si>
  <si>
    <t>Oct 20, 2019</t>
  </si>
  <si>
    <t>Oct 17, 2019</t>
  </si>
  <si>
    <t>Oct 16, 2019</t>
  </si>
  <si>
    <t>Oct 15, 2019</t>
  </si>
  <si>
    <t>Oct 14, 2019</t>
  </si>
  <si>
    <t>Oct 13, 2019</t>
  </si>
  <si>
    <t>Oct 10, 2019</t>
  </si>
  <si>
    <t>Oct 09, 2019</t>
  </si>
  <si>
    <t>Oct 07, 2019</t>
  </si>
  <si>
    <t>Oct 06, 2019</t>
  </si>
  <si>
    <t>Oct 03, 2019</t>
  </si>
  <si>
    <t>Oct 02, 2019</t>
  </si>
  <si>
    <t>Oct 01, 2019</t>
  </si>
  <si>
    <t>Sep 30, 2019</t>
  </si>
  <si>
    <t>Sep 29, 2019</t>
  </si>
  <si>
    <t>Sep 26, 2019</t>
  </si>
  <si>
    <t>Sep 25, 2019</t>
  </si>
  <si>
    <t>Sep 24, 2019</t>
  </si>
  <si>
    <t>Sep 23, 2019</t>
  </si>
  <si>
    <t>Sep 22, 2019</t>
  </si>
  <si>
    <t>Sep 19, 2019</t>
  </si>
  <si>
    <t>Sep 18, 2019</t>
  </si>
  <si>
    <t>Sep 17, 2019</t>
  </si>
  <si>
    <t>Sep 16, 2019</t>
  </si>
  <si>
    <t>Sep 15, 2019</t>
  </si>
  <si>
    <t>Sep 12, 2019</t>
  </si>
  <si>
    <t>Sep 11, 2019</t>
  </si>
  <si>
    <t>Sep 09, 2019</t>
  </si>
  <si>
    <t>Sep 08, 2019</t>
  </si>
  <si>
    <t>Sep 05, 2019</t>
  </si>
  <si>
    <t>Sep 04, 2019</t>
  </si>
  <si>
    <t>Sep 03, 2019</t>
  </si>
  <si>
    <t>Sep 02, 2019</t>
  </si>
  <si>
    <t>Sep 01, 2019</t>
  </si>
  <si>
    <t>Aug 29, 2019</t>
  </si>
  <si>
    <t>Aug 28, 2019</t>
  </si>
  <si>
    <t>Aug 27, 2019</t>
  </si>
  <si>
    <t>Aug 26, 2019</t>
  </si>
  <si>
    <t>Aug 25, 2019</t>
  </si>
  <si>
    <t>Aug 22, 2019</t>
  </si>
  <si>
    <t>Aug 21, 2019</t>
  </si>
  <si>
    <t>Aug 20, 2019</t>
  </si>
  <si>
    <t>Aug 19, 2019</t>
  </si>
  <si>
    <t>Aug 18, 2019</t>
  </si>
  <si>
    <t>Aug 08, 2019</t>
  </si>
  <si>
    <t>Aug 07, 2019</t>
  </si>
  <si>
    <t>Aug 06, 2019</t>
  </si>
  <si>
    <t>Aug 05, 2019</t>
  </si>
  <si>
    <t>Aug 04, 2019</t>
  </si>
  <si>
    <t>Aug 01, 2019</t>
  </si>
  <si>
    <t>Jul 31, 2019</t>
  </si>
  <si>
    <t>Jul 30, 2019</t>
  </si>
  <si>
    <t>Jul 29, 2019</t>
  </si>
  <si>
    <t>Jul 28, 2019</t>
  </si>
  <si>
    <t>Jul 25, 2019</t>
  </si>
  <si>
    <t>Jul 24, 2019</t>
  </si>
  <si>
    <t>Jul 23, 2019</t>
  </si>
  <si>
    <t>Jul 22, 2019</t>
  </si>
  <si>
    <t>Jul 21, 2019</t>
  </si>
  <si>
    <t>Jul 18, 2019</t>
  </si>
  <si>
    <t>Jul 17, 2019</t>
  </si>
  <si>
    <t>Jul 16, 2019</t>
  </si>
  <si>
    <t>Jul 15, 2019</t>
  </si>
  <si>
    <t>Jul 14, 2019</t>
  </si>
  <si>
    <t>Jul 11, 2019</t>
  </si>
  <si>
    <t>Jul 10, 2019</t>
  </si>
  <si>
    <t>Jul 09, 2019</t>
  </si>
  <si>
    <t>Jul 08, 2019</t>
  </si>
  <si>
    <t>Jul 07, 2019</t>
  </si>
  <si>
    <t>Jul 04, 2019</t>
  </si>
  <si>
    <t>Jul 03, 2019</t>
  </si>
  <si>
    <t>Jul 02, 2019</t>
  </si>
  <si>
    <t>Jun 30, 2019</t>
  </si>
  <si>
    <t>Jun 27, 2019</t>
  </si>
  <si>
    <t>Jun 26, 2019</t>
  </si>
  <si>
    <t>Jun 25, 2019</t>
  </si>
  <si>
    <t>Jun 24, 2019</t>
  </si>
  <si>
    <t>Jun 23, 2019</t>
  </si>
  <si>
    <t>Jun 20, 2019</t>
  </si>
  <si>
    <t>Jun 19, 2019</t>
  </si>
  <si>
    <t>Jun 18, 2019</t>
  </si>
  <si>
    <t>Jun 17, 2019</t>
  </si>
  <si>
    <t>Jun 16, 2019</t>
  </si>
  <si>
    <t>Jun 13, 2019</t>
  </si>
  <si>
    <t>Jun 12, 2019</t>
  </si>
  <si>
    <t>Jun 11, 2019</t>
  </si>
  <si>
    <t>Jun 10, 2019</t>
  </si>
  <si>
    <t>Jun 09, 2019</t>
  </si>
  <si>
    <t>May 30, 2019</t>
  </si>
  <si>
    <t>May 29, 2019</t>
  </si>
  <si>
    <t>May 28, 2019</t>
  </si>
  <si>
    <t>May 27, 2019</t>
  </si>
  <si>
    <t>May 26, 2019</t>
  </si>
  <si>
    <t>May 23, 2019</t>
  </si>
  <si>
    <t>May 22, 2019</t>
  </si>
  <si>
    <t>May 21, 2019</t>
  </si>
  <si>
    <t>May 20, 2019</t>
  </si>
  <si>
    <t>May 19, 2019</t>
  </si>
  <si>
    <t>May 16, 2019</t>
  </si>
  <si>
    <t>May 15, 2019</t>
  </si>
  <si>
    <t>May 14, 2019</t>
  </si>
  <si>
    <t>May 13, 2019</t>
  </si>
  <si>
    <t>May 12, 2019</t>
  </si>
  <si>
    <t>May 09, 2019</t>
  </si>
  <si>
    <t>May 08, 2019</t>
  </si>
  <si>
    <t>May 07, 2019</t>
  </si>
  <si>
    <t>May 06, 2019</t>
  </si>
  <si>
    <t>May 05, 2019</t>
  </si>
  <si>
    <t>May 02, 2019</t>
  </si>
  <si>
    <t>Apr 30, 2019</t>
  </si>
  <si>
    <t>Apr 29, 2019</t>
  </si>
  <si>
    <t>Apr 28, 2019</t>
  </si>
  <si>
    <t>Apr 25, 2019</t>
  </si>
  <si>
    <t>Apr 24, 2019</t>
  </si>
  <si>
    <t>Apr 23, 2019</t>
  </si>
  <si>
    <t>Apr 21, 2019</t>
  </si>
  <si>
    <t>Apr 18, 2019</t>
  </si>
  <si>
    <t>Apr 17, 2019</t>
  </si>
  <si>
    <t>Apr 16, 2019</t>
  </si>
  <si>
    <t>Apr 15, 2019</t>
  </si>
  <si>
    <t>Apr 11, 2019</t>
  </si>
  <si>
    <t>Apr 10, 2019</t>
  </si>
  <si>
    <t>Apr 09, 2019</t>
  </si>
  <si>
    <t>Apr 08, 2019</t>
  </si>
  <si>
    <t>Apr 07, 2019</t>
  </si>
  <si>
    <t>Apr 04, 2019</t>
  </si>
  <si>
    <t>Apr 03, 2019</t>
  </si>
  <si>
    <t>Apr 02, 2019</t>
  </si>
  <si>
    <t>Apr 01, 2019</t>
  </si>
  <si>
    <t>Mar 31, 2019</t>
  </si>
  <si>
    <t>Mar 28, 2019</t>
  </si>
  <si>
    <t>Mar 27, 2019</t>
  </si>
  <si>
    <t>Mar 25, 2019</t>
  </si>
  <si>
    <t>Mar 24, 2019</t>
  </si>
  <si>
    <t>Mar 21, 2019</t>
  </si>
  <si>
    <t>Mar 20, 2019</t>
  </si>
  <si>
    <t>Mar 19, 2019</t>
  </si>
  <si>
    <t>Mar 18, 2019</t>
  </si>
  <si>
    <t>Mar 14, 2019</t>
  </si>
  <si>
    <t>Mar 13, 2019</t>
  </si>
  <si>
    <t>Mar 12, 2019</t>
  </si>
  <si>
    <t>Mar 11, 2019</t>
  </si>
  <si>
    <t>Mar 10, 2019</t>
  </si>
  <si>
    <t>Mar 07, 2019</t>
  </si>
  <si>
    <t>Mar 06, 2019</t>
  </si>
  <si>
    <t>Mar 05, 2019</t>
  </si>
  <si>
    <t>Mar 04, 2019</t>
  </si>
  <si>
    <t>Mar 03, 2019</t>
  </si>
  <si>
    <t>Feb 27, 2019</t>
  </si>
  <si>
    <t>Feb 26, 2019</t>
  </si>
  <si>
    <t>Feb 25, 2019</t>
  </si>
  <si>
    <t>Feb 24, 2019</t>
  </si>
  <si>
    <t>Feb 20, 2019</t>
  </si>
  <si>
    <t>Feb 19, 2019</t>
  </si>
  <si>
    <t>Feb 18, 2019</t>
  </si>
  <si>
    <t>Feb 17, 2019</t>
  </si>
  <si>
    <t>Feb 14, 2019</t>
  </si>
  <si>
    <t>Feb 13, 2019</t>
  </si>
  <si>
    <t>Feb 12, 2019</t>
  </si>
  <si>
    <t>Feb 11, 2019</t>
  </si>
  <si>
    <t>Feb 10, 2019</t>
  </si>
  <si>
    <t>Feb 07, 2019</t>
  </si>
  <si>
    <t>Feb 06, 2019</t>
  </si>
  <si>
    <t>Feb 05, 2019</t>
  </si>
  <si>
    <t>Feb 04, 2019</t>
  </si>
  <si>
    <t>Feb 03, 2019</t>
  </si>
  <si>
    <t>Jan 31, 2019</t>
  </si>
  <si>
    <t>Jan 30, 2019</t>
  </si>
  <si>
    <t>Jan 29, 2019</t>
  </si>
  <si>
    <t>Jan 28, 2019</t>
  </si>
  <si>
    <t>Jan 27, 2019</t>
  </si>
  <si>
    <t>Jan 24, 2019</t>
  </si>
  <si>
    <t>Jan 23, 2019</t>
  </si>
  <si>
    <t>Jan 22, 2019</t>
  </si>
  <si>
    <t>Jan 21, 2019</t>
  </si>
  <si>
    <t>Jan 20, 2019</t>
  </si>
  <si>
    <t>Jan 17, 2019</t>
  </si>
  <si>
    <t>Jan 16, 2019</t>
  </si>
  <si>
    <t>Jan 15, 2019</t>
  </si>
  <si>
    <t>Jan 14, 2019</t>
  </si>
  <si>
    <t>Jan 13, 2019</t>
  </si>
  <si>
    <t>Jan 10, 2019</t>
  </si>
  <si>
    <t>Jan 09, 2019</t>
  </si>
  <si>
    <t>Jan 08, 2019</t>
  </si>
  <si>
    <t>Jan 07, 2019</t>
  </si>
  <si>
    <t>Jan 06, 2019</t>
  </si>
  <si>
    <t>Jan 03, 2019</t>
  </si>
  <si>
    <t>Jan 02, 2019</t>
  </si>
  <si>
    <t>Jan 01, 2019</t>
  </si>
  <si>
    <t>Dec 27, 2018</t>
  </si>
  <si>
    <t>Dec 26, 2018</t>
  </si>
  <si>
    <t>Dec 24, 2018</t>
  </si>
  <si>
    <t>Dec 23, 2018</t>
  </si>
  <si>
    <t>Dec 20, 2018</t>
  </si>
  <si>
    <t>Dec 19, 2018</t>
  </si>
  <si>
    <t>Dec 18, 2018</t>
  </si>
  <si>
    <t>Dec 17, 2018</t>
  </si>
  <si>
    <t>Dec 13, 2018</t>
  </si>
  <si>
    <t>Dec 12, 2018</t>
  </si>
  <si>
    <t>Dec 11, 2018</t>
  </si>
  <si>
    <t>Dec 10, 2018</t>
  </si>
  <si>
    <t>Dec 09, 2018</t>
  </si>
  <si>
    <t>Dec 06, 2018</t>
  </si>
  <si>
    <t>Dec 05, 2018</t>
  </si>
  <si>
    <t>Dec 04, 2018</t>
  </si>
  <si>
    <t>Dec 03, 2018</t>
  </si>
  <si>
    <t>Dec 02, 2018</t>
  </si>
  <si>
    <t>Nov 29, 2018</t>
  </si>
  <si>
    <t>Nov 28, 2018</t>
  </si>
  <si>
    <t>Nov 27, 2018</t>
  </si>
  <si>
    <t>Nov 26, 2018</t>
  </si>
  <si>
    <t>Nov 25, 2018</t>
  </si>
  <si>
    <t>Nov 22, 2018</t>
  </si>
  <si>
    <t>Nov 20, 2018</t>
  </si>
  <si>
    <t>Nov 19, 2018</t>
  </si>
  <si>
    <t>Nov 18, 2018</t>
  </si>
  <si>
    <t>Nov 15, 2018</t>
  </si>
  <si>
    <t>Nov 14, 2018</t>
  </si>
  <si>
    <t>Nov 13, 2018</t>
  </si>
  <si>
    <t>Nov 12, 2018</t>
  </si>
  <si>
    <t>Nov 11, 2018</t>
  </si>
  <si>
    <t>Nov 08, 2018</t>
  </si>
  <si>
    <t>Nov 07, 2018</t>
  </si>
  <si>
    <t>Nov 06, 2018</t>
  </si>
  <si>
    <t>Nov 05, 2018</t>
  </si>
  <si>
    <t>Nov 04, 2018</t>
  </si>
  <si>
    <t>Nov 01, 2018</t>
  </si>
  <si>
    <t>Oct 31, 2018</t>
  </si>
  <si>
    <t>Oct 30, 2018</t>
  </si>
  <si>
    <t>Oct 29, 2018</t>
  </si>
  <si>
    <t>Oct 28, 2018</t>
  </si>
  <si>
    <t>Oct 25, 2018</t>
  </si>
  <si>
    <t>Oct 24, 2018</t>
  </si>
  <si>
    <t>Oct 23, 2018</t>
  </si>
  <si>
    <t>Oct 22, 2018</t>
  </si>
  <si>
    <t>Oct 21, 2018</t>
  </si>
  <si>
    <t>Oct 18, 2018</t>
  </si>
  <si>
    <t>Oct 17, 2018</t>
  </si>
  <si>
    <t>Oct 16, 2018</t>
  </si>
  <si>
    <t>Oct 15, 2018</t>
  </si>
  <si>
    <t>Oct 14, 2018</t>
  </si>
  <si>
    <t>Oct 11, 2018</t>
  </si>
  <si>
    <t>Oct 10, 2018</t>
  </si>
  <si>
    <t>Oct 09, 2018</t>
  </si>
  <si>
    <t>Oct 08, 2018</t>
  </si>
  <si>
    <t>Oct 07, 2018</t>
  </si>
  <si>
    <t>Oct 04, 2018</t>
  </si>
  <si>
    <t>Oct 03, 2018</t>
  </si>
  <si>
    <t>Oct 02, 2018</t>
  </si>
  <si>
    <t>Oct 01, 2018</t>
  </si>
  <si>
    <t>Sep 30, 2018</t>
  </si>
  <si>
    <t>Sep 27, 2018</t>
  </si>
  <si>
    <t>Sep 26, 2018</t>
  </si>
  <si>
    <t>Sep 25, 2018</t>
  </si>
  <si>
    <t>Sep 24, 2018</t>
  </si>
  <si>
    <t>Sep 23, 2018</t>
  </si>
  <si>
    <t>Sep 20, 2018</t>
  </si>
  <si>
    <t>Sep 19, 2018</t>
  </si>
  <si>
    <t>Sep 18, 2018</t>
  </si>
  <si>
    <t>Sep 17, 2018</t>
  </si>
  <si>
    <t>Sep 16, 2018</t>
  </si>
  <si>
    <t>Sep 13, 2018</t>
  </si>
  <si>
    <t>Sep 12, 2018</t>
  </si>
  <si>
    <t>Sep 11, 2018</t>
  </si>
  <si>
    <t>Sep 10, 2018</t>
  </si>
  <si>
    <t>Sep 09, 2018</t>
  </si>
  <si>
    <t>Sep 06, 2018</t>
  </si>
  <si>
    <t>Sep 05, 2018</t>
  </si>
  <si>
    <t>Sep 04, 2018</t>
  </si>
  <si>
    <t>Sep 03, 2018</t>
  </si>
  <si>
    <t>Aug 30, 2018</t>
  </si>
  <si>
    <t>Aug 29, 2018</t>
  </si>
  <si>
    <t>Aug 28, 2018</t>
  </si>
  <si>
    <t>Aug 27, 2018</t>
  </si>
  <si>
    <t>Aug 26, 2018</t>
  </si>
  <si>
    <t>Aug 20, 2018</t>
  </si>
  <si>
    <t>Aug 19, 2018</t>
  </si>
  <si>
    <t>Aug 16, 2018</t>
  </si>
  <si>
    <t>Aug 14, 2018</t>
  </si>
  <si>
    <t>Aug 13, 2018</t>
  </si>
  <si>
    <t>Aug 12, 2018</t>
  </si>
  <si>
    <t>Aug 09, 2018</t>
  </si>
  <si>
    <t>Aug 08, 2018</t>
  </si>
  <si>
    <t>Aug 07, 2018</t>
  </si>
  <si>
    <t>Aug 06, 2018</t>
  </si>
  <si>
    <t>Aug 05, 2018</t>
  </si>
  <si>
    <t>Aug 02, 2018</t>
  </si>
  <si>
    <t>Aug 01, 2018</t>
  </si>
  <si>
    <t>Jul 31, 2018</t>
  </si>
  <si>
    <t>Jul 30, 2018</t>
  </si>
  <si>
    <t>Jul 29, 2018</t>
  </si>
  <si>
    <t>Jul 26, 2018</t>
  </si>
  <si>
    <t>Jul 25, 2018</t>
  </si>
  <si>
    <t>Jul 24, 2018</t>
  </si>
  <si>
    <t>Jul 23, 2018</t>
  </si>
  <si>
    <t>Jul 22, 2018</t>
  </si>
  <si>
    <t>Jul 19, 2018</t>
  </si>
  <si>
    <t>Jul 18, 2018</t>
  </si>
  <si>
    <t>Jul 17, 2018</t>
  </si>
  <si>
    <t>Jul 16, 2018</t>
  </si>
  <si>
    <t>Jul 15, 2018</t>
  </si>
  <si>
    <t>Jul 12, 2018</t>
  </si>
  <si>
    <t>Jul 11, 2018</t>
  </si>
  <si>
    <t>Jul 10, 2018</t>
  </si>
  <si>
    <t>Jul 09, 2018</t>
  </si>
  <si>
    <t>Jul 08, 2018</t>
  </si>
  <si>
    <t>Jul 05, 2018</t>
  </si>
  <si>
    <t>Jul 04, 2018</t>
  </si>
  <si>
    <t>Jul 03, 2018</t>
  </si>
  <si>
    <t>Jul 02, 2018</t>
  </si>
  <si>
    <t>Jun 28, 2018</t>
  </si>
  <si>
    <t>Jun 27, 2018</t>
  </si>
  <si>
    <t>Jun 26, 2018</t>
  </si>
  <si>
    <t>Jun 25, 2018</t>
  </si>
  <si>
    <t>Jun 24, 2018</t>
  </si>
  <si>
    <t>Jun 21, 2018</t>
  </si>
  <si>
    <t>Jun 20, 2018</t>
  </si>
  <si>
    <t>Jun 19, 2018</t>
  </si>
  <si>
    <t>Jun 18, 2018</t>
  </si>
  <si>
    <t>Jun 12, 2018</t>
  </si>
  <si>
    <t>Jun 11, 2018</t>
  </si>
  <si>
    <t>Jun 10, 2018</t>
  </si>
  <si>
    <t>Jun 07, 2018</t>
  </si>
  <si>
    <t>Jun 06, 2018</t>
  </si>
  <si>
    <t>Jun 05, 2018</t>
  </si>
  <si>
    <t>Jun 04, 2018</t>
  </si>
  <si>
    <t>Jun 03, 2018</t>
  </si>
  <si>
    <t>May 31, 2018</t>
  </si>
  <si>
    <t>May 30, 2018</t>
  </si>
  <si>
    <t>May 29, 2018</t>
  </si>
  <si>
    <t>May 28, 2018</t>
  </si>
  <si>
    <t>May 27, 2018</t>
  </si>
  <si>
    <t>May 24, 2018</t>
  </si>
  <si>
    <t>May 23, 2018</t>
  </si>
  <si>
    <t>May 22, 2018</t>
  </si>
  <si>
    <t>May 21, 2018</t>
  </si>
  <si>
    <t>May 20, 2018</t>
  </si>
  <si>
    <t>May 17, 2018</t>
  </si>
  <si>
    <t>May 16, 2018</t>
  </si>
  <si>
    <t>May 15, 2018</t>
  </si>
  <si>
    <t>May 14, 2018</t>
  </si>
  <si>
    <t>May 13, 2018</t>
  </si>
  <si>
    <t>May 10, 2018</t>
  </si>
  <si>
    <t>May 09, 2018</t>
  </si>
  <si>
    <t>May 08, 2018</t>
  </si>
  <si>
    <t>May 07, 2018</t>
  </si>
  <si>
    <t>May 06, 2018</t>
  </si>
  <si>
    <t>May 03, 2018</t>
  </si>
  <si>
    <t>Apr 30, 2018</t>
  </si>
  <si>
    <t>Apr 26, 2018</t>
  </si>
  <si>
    <t>Apr 25, 2018</t>
  </si>
  <si>
    <t>Apr 24, 2018</t>
  </si>
  <si>
    <t>Apr 23, 2018</t>
  </si>
  <si>
    <t>Apr 22, 2018</t>
  </si>
  <si>
    <t>Apr 19, 2018</t>
  </si>
  <si>
    <t>Apr 18, 2018</t>
  </si>
  <si>
    <t>Apr 17, 2018</t>
  </si>
  <si>
    <t>Apr 16, 2018</t>
  </si>
  <si>
    <t>Apr 15, 2018</t>
  </si>
  <si>
    <t>Apr 12, 2018</t>
  </si>
  <si>
    <t>Apr 11, 2018</t>
  </si>
  <si>
    <t>Apr 10, 2018</t>
  </si>
  <si>
    <t>Apr 09, 2018</t>
  </si>
  <si>
    <t>Apr 08, 2018</t>
  </si>
  <si>
    <t>Apr 05, 2018</t>
  </si>
  <si>
    <t>Apr 04, 2018</t>
  </si>
  <si>
    <t>Apr 03, 2018</t>
  </si>
  <si>
    <t>Apr 02, 2018</t>
  </si>
  <si>
    <t>Apr 01, 2018</t>
  </si>
  <si>
    <t>Mar 29, 2018</t>
  </si>
  <si>
    <t>Mar 28, 2018</t>
  </si>
  <si>
    <t>Mar 27, 2018</t>
  </si>
  <si>
    <t>Mar 25, 2018</t>
  </si>
  <si>
    <t>Mar 22, 2018</t>
  </si>
  <si>
    <t>Mar 21, 2018</t>
  </si>
  <si>
    <t>Mar 20, 2018</t>
  </si>
  <si>
    <t>Mar 19, 2018</t>
  </si>
  <si>
    <t>Mar 18, 2018</t>
  </si>
  <si>
    <t>Mar 15, 2018</t>
  </si>
  <si>
    <t>Mar 14, 2018</t>
  </si>
  <si>
    <t>Mar 13, 2018</t>
  </si>
  <si>
    <t>Mar 12, 2018</t>
  </si>
  <si>
    <t>Mar 11, 2018</t>
  </si>
  <si>
    <t>Mar 08, 2018</t>
  </si>
  <si>
    <t>Mar 07, 2018</t>
  </si>
  <si>
    <t>Mar 06, 2018</t>
  </si>
  <si>
    <t>Mar 05, 2018</t>
  </si>
  <si>
    <t>Mar 04, 2018</t>
  </si>
  <si>
    <t>Mar 01, 2018</t>
  </si>
  <si>
    <t>Feb 28, 2018</t>
  </si>
  <si>
    <t>Feb 27, 2018</t>
  </si>
  <si>
    <t>Feb 26, 2018</t>
  </si>
  <si>
    <t>Feb 25, 2018</t>
  </si>
  <si>
    <t>Feb 22, 2018</t>
  </si>
  <si>
    <t>Feb 20, 2018</t>
  </si>
  <si>
    <t>Feb 19, 2018</t>
  </si>
  <si>
    <t>Feb 18, 2018</t>
  </si>
  <si>
    <t>Feb 15, 2018</t>
  </si>
  <si>
    <t>Feb 14, 2018</t>
  </si>
  <si>
    <t>Feb 13, 2018</t>
  </si>
  <si>
    <t>Feb 12, 2018</t>
  </si>
  <si>
    <t>Feb 11, 2018</t>
  </si>
  <si>
    <t>Feb 08, 2018</t>
  </si>
  <si>
    <t>Feb 07, 2018</t>
  </si>
  <si>
    <t>Feb 06, 2018</t>
  </si>
  <si>
    <t>Feb 05, 2018</t>
  </si>
  <si>
    <t>Feb 04, 2018</t>
  </si>
  <si>
    <t>Feb 01, 2018</t>
  </si>
  <si>
    <t>Jan 31, 2018</t>
  </si>
  <si>
    <t>Jan 30, 2018</t>
  </si>
  <si>
    <t>Jan 29, 2018</t>
  </si>
  <si>
    <t>Jan 28, 2018</t>
  </si>
  <si>
    <t>Jan 25, 2018</t>
  </si>
  <si>
    <t>Jan 24, 2018</t>
  </si>
  <si>
    <t>Jan 23, 2018</t>
  </si>
  <si>
    <t>Jan 22, 2018</t>
  </si>
  <si>
    <t>Jan 21, 2018</t>
  </si>
  <si>
    <t>Jan 18, 2018</t>
  </si>
  <si>
    <t>Jan 17, 2018</t>
  </si>
  <si>
    <t>Jan 16, 2018</t>
  </si>
  <si>
    <t>Jan 15, 2018</t>
  </si>
  <si>
    <t>Jan 14, 2018</t>
  </si>
  <si>
    <t>Jan 11, 2018</t>
  </si>
  <si>
    <t>Jan 10, 2018</t>
  </si>
  <si>
    <t>Jan 09, 2018</t>
  </si>
  <si>
    <t>Jan 08, 2018</t>
  </si>
  <si>
    <t>Jan 07, 2018</t>
  </si>
  <si>
    <t>Jan 04, 2018</t>
  </si>
  <si>
    <t>Jan 03, 2018</t>
  </si>
  <si>
    <t>Jan 02, 2018</t>
  </si>
  <si>
    <t>Jan 01, 2018</t>
  </si>
  <si>
    <t>Dec 28, 2017</t>
  </si>
  <si>
    <t>Dec 27, 2017</t>
  </si>
  <si>
    <t>Dec 26, 2017</t>
  </si>
  <si>
    <t>Dec 24, 2017</t>
  </si>
  <si>
    <t>Dec 21, 2017</t>
  </si>
  <si>
    <t>Dec 20, 2017</t>
  </si>
  <si>
    <t>Dec 19, 2017</t>
  </si>
  <si>
    <t>Dec 18, 2017</t>
  </si>
  <si>
    <t>Dec 17, 2017</t>
  </si>
  <si>
    <t>Dec 14, 2017</t>
  </si>
  <si>
    <t>Dec 13, 2017</t>
  </si>
  <si>
    <t>Dec 12, 2017</t>
  </si>
  <si>
    <t>Dec 11, 2017</t>
  </si>
  <si>
    <t>Dec 10, 2017</t>
  </si>
  <si>
    <t>Dec 07, 2017</t>
  </si>
  <si>
    <t>Dec 06, 2017</t>
  </si>
  <si>
    <t>Dec 05, 2017</t>
  </si>
  <si>
    <t>Dec 04, 2017</t>
  </si>
  <si>
    <t>Dec 03, 2017</t>
  </si>
  <si>
    <t>Nov 30, 2017</t>
  </si>
  <si>
    <t>Nov 29, 2017</t>
  </si>
  <si>
    <t>Nov 28, 2017</t>
  </si>
  <si>
    <t>Nov 27, 2017</t>
  </si>
  <si>
    <t>Nov 26, 2017</t>
  </si>
  <si>
    <t>Nov 23, 2017</t>
  </si>
  <si>
    <t>Nov 22, 2017</t>
  </si>
  <si>
    <t>Nov 21, 2017</t>
  </si>
  <si>
    <t>Nov 20, 2017</t>
  </si>
  <si>
    <t>Nov 19, 2017</t>
  </si>
  <si>
    <t>Nov 16, 2017</t>
  </si>
  <si>
    <t>Nov 15, 2017</t>
  </si>
  <si>
    <t>Nov 14, 2017</t>
  </si>
  <si>
    <t>Nov 13, 2017</t>
  </si>
  <si>
    <t>Nov 12, 2017</t>
  </si>
  <si>
    <t>Nov 09, 2017</t>
  </si>
  <si>
    <t>Nov 08, 2017</t>
  </si>
  <si>
    <t>Nov 07, 2017</t>
  </si>
  <si>
    <t>Nov 06, 2017</t>
  </si>
  <si>
    <t>Nov 05, 2017</t>
  </si>
  <si>
    <t>Nov 02, 2017</t>
  </si>
  <si>
    <t>Nov 01, 2017</t>
  </si>
  <si>
    <t>Oct 31, 2017</t>
  </si>
  <si>
    <t>Oct 30, 2017</t>
  </si>
  <si>
    <t>Oct 29, 2017</t>
  </si>
  <si>
    <t>Oct 26, 2017</t>
  </si>
  <si>
    <t>Oct 25, 2017</t>
  </si>
  <si>
    <t>Oct 24, 2017</t>
  </si>
  <si>
    <t>Oct 23, 2017</t>
  </si>
  <si>
    <t>Oct 22, 2017</t>
  </si>
  <si>
    <t>Oct 19, 2017</t>
  </si>
  <si>
    <t>Oct 18, 2017</t>
  </si>
  <si>
    <t>Oct 17, 2017</t>
  </si>
  <si>
    <t>Oct 16, 2017</t>
  </si>
  <si>
    <t>Oct 15, 2017</t>
  </si>
  <si>
    <t>Oct 12, 2017</t>
  </si>
  <si>
    <t>Oct 11, 2017</t>
  </si>
  <si>
    <t>Oct 10, 2017</t>
  </si>
  <si>
    <t>Oct 09, 2017</t>
  </si>
  <si>
    <t>Oct 08, 2017</t>
  </si>
  <si>
    <t>Oct 05, 2017</t>
  </si>
  <si>
    <t>Oct 04, 2017</t>
  </si>
  <si>
    <t>Oct 03, 2017</t>
  </si>
  <si>
    <t>Oct 02, 2017</t>
  </si>
  <si>
    <t>Sep 28, 2017</t>
  </si>
  <si>
    <t>Sep 27, 2017</t>
  </si>
  <si>
    <t>Sep 26, 2017</t>
  </si>
  <si>
    <t>Sep 25, 2017</t>
  </si>
  <si>
    <t>Sep 24, 2017</t>
  </si>
  <si>
    <t>Sep 21, 2017</t>
  </si>
  <si>
    <t>Sep 20, 2017</t>
  </si>
  <si>
    <t>Sep 19, 2017</t>
  </si>
  <si>
    <t>Sep 18, 2017</t>
  </si>
  <si>
    <t>Sep 17, 2017</t>
  </si>
  <si>
    <t>Sep 14, 2017</t>
  </si>
  <si>
    <t>Sep 13, 2017</t>
  </si>
  <si>
    <t>Sep 12, 2017</t>
  </si>
  <si>
    <t>Sep 11, 2017</t>
  </si>
  <si>
    <t>Sep 10, 2017</t>
  </si>
  <si>
    <t>Sep 07, 2017</t>
  </si>
  <si>
    <t>Sep 06, 2017</t>
  </si>
  <si>
    <t>Sep 05, 2017</t>
  </si>
  <si>
    <t>Sep 04, 2017</t>
  </si>
  <si>
    <t>Aug 31, 2017</t>
  </si>
  <si>
    <t>Aug 30, 2017</t>
  </si>
  <si>
    <t>Aug 29, 2017</t>
  </si>
  <si>
    <t>Aug 28, 2017</t>
  </si>
  <si>
    <t>Aug 27, 2017</t>
  </si>
  <si>
    <t>Aug 24, 2017</t>
  </si>
  <si>
    <t>Aug 23, 2017</t>
  </si>
  <si>
    <t>Aug 22, 2017</t>
  </si>
  <si>
    <t>Aug 21, 2017</t>
  </si>
  <si>
    <t>Aug 20, 2017</t>
  </si>
  <si>
    <t>Aug 17, 2017</t>
  </si>
  <si>
    <t>Aug 16, 2017</t>
  </si>
  <si>
    <t>Aug 13, 2017</t>
  </si>
  <si>
    <t>Aug 10, 2017</t>
  </si>
  <si>
    <t>Aug 09, 2017</t>
  </si>
  <si>
    <t>Aug 08, 2017</t>
  </si>
  <si>
    <t>Aug 07, 2017</t>
  </si>
  <si>
    <t>Aug 06, 2017</t>
  </si>
  <si>
    <t>Aug 03, 2017</t>
  </si>
  <si>
    <t>Aug 02, 2017</t>
  </si>
  <si>
    <t>Aug 01, 2017</t>
  </si>
  <si>
    <t>Jul 31, 2017</t>
  </si>
  <si>
    <t>Jul 30, 2017</t>
  </si>
  <si>
    <t>Jul 27, 2017</t>
  </si>
  <si>
    <t>Jul 26, 2017</t>
  </si>
  <si>
    <t>Jul 25, 2017</t>
  </si>
  <si>
    <t>Jul 24, 2017</t>
  </si>
  <si>
    <t>Jul 23, 2017</t>
  </si>
  <si>
    <t>Jul 20, 2017</t>
  </si>
  <si>
    <t>Jul 19, 2017</t>
  </si>
  <si>
    <t>Jul 18, 2017</t>
  </si>
  <si>
    <t>Jul 17, 2017</t>
  </si>
  <si>
    <t>Jul 16, 2017</t>
  </si>
  <si>
    <t>Jul 13, 2017</t>
  </si>
  <si>
    <t>Jul 12, 2017</t>
  </si>
  <si>
    <t>Jul 11, 2017</t>
  </si>
  <si>
    <t>Jul 10, 2017</t>
  </si>
  <si>
    <t>Jul 09, 2017</t>
  </si>
  <si>
    <t>Jul 06, 2017</t>
  </si>
  <si>
    <t>Jul 05, 2017</t>
  </si>
  <si>
    <t>Jul 04, 2017</t>
  </si>
  <si>
    <t>Jul 03, 2017</t>
  </si>
  <si>
    <t>Jul 02, 2017</t>
  </si>
  <si>
    <t>Jun 29, 2017</t>
  </si>
  <si>
    <t>Jun 28, 2017</t>
  </si>
  <si>
    <t>Jun 22, 2017</t>
  </si>
  <si>
    <t>Jun 21, 2017</t>
  </si>
  <si>
    <t>Jun 20, 2017</t>
  </si>
  <si>
    <t>Jun 19, 2017</t>
  </si>
  <si>
    <t>Jun 18, 2017</t>
  </si>
  <si>
    <t>Jun 15, 2017</t>
  </si>
  <si>
    <t>Jun 14, 2017</t>
  </si>
  <si>
    <t>Jun 13, 2017</t>
  </si>
  <si>
    <t>Jun 12, 2017</t>
  </si>
  <si>
    <t>Jun 11, 2017</t>
  </si>
  <si>
    <t>Jun 08, 2017</t>
  </si>
  <si>
    <t>Jun 07, 2017</t>
  </si>
  <si>
    <t>Jun 06, 2017</t>
  </si>
  <si>
    <t>Jun 05, 2017</t>
  </si>
  <si>
    <t>Jun 04, 2017</t>
  </si>
  <si>
    <t>Jun 01, 2017</t>
  </si>
  <si>
    <t>May 31, 2017</t>
  </si>
  <si>
    <t>May 30, 2017</t>
  </si>
  <si>
    <t>May 29, 2017</t>
  </si>
  <si>
    <t>May 28, 2017</t>
  </si>
  <si>
    <t>May 25, 2017</t>
  </si>
  <si>
    <t>May 24, 2017</t>
  </si>
  <si>
    <t>May 23, 2017</t>
  </si>
  <si>
    <t>May 22, 2017</t>
  </si>
  <si>
    <t>May 21, 2017</t>
  </si>
  <si>
    <t>May 18, 2017</t>
  </si>
  <si>
    <t>May 17, 2017</t>
  </si>
  <si>
    <t>May 16, 2017</t>
  </si>
  <si>
    <t>May 15, 2017</t>
  </si>
  <si>
    <t>May 14, 2017</t>
  </si>
  <si>
    <t>May 11, 2017</t>
  </si>
  <si>
    <t>May 09, 2017</t>
  </si>
  <si>
    <t>May 08, 2017</t>
  </si>
  <si>
    <t>May 07, 2017</t>
  </si>
  <si>
    <t>May 04, 2017</t>
  </si>
  <si>
    <t>May 03, 2017</t>
  </si>
  <si>
    <t>May 02, 2017</t>
  </si>
  <si>
    <t>Apr 30, 2017</t>
  </si>
  <si>
    <t>Apr 27, 2017</t>
  </si>
  <si>
    <t>Apr 26, 2017</t>
  </si>
  <si>
    <t>Apr 25, 2017</t>
  </si>
  <si>
    <t>Apr 24, 2017</t>
  </si>
  <si>
    <t>Apr 23, 2017</t>
  </si>
  <si>
    <t>Apr 20, 2017</t>
  </si>
  <si>
    <t>Apr 19, 2017</t>
  </si>
  <si>
    <t>Apr 18, 2017</t>
  </si>
  <si>
    <t>Apr 17, 2017</t>
  </si>
  <si>
    <t>Apr 16, 2017</t>
  </si>
  <si>
    <t>Apr 13, 2017</t>
  </si>
  <si>
    <t>Apr 12, 2017</t>
  </si>
  <si>
    <t>Apr 11, 2017</t>
  </si>
  <si>
    <t>Apr 10, 2017</t>
  </si>
  <si>
    <t>Apr 09, 2017</t>
  </si>
  <si>
    <t>Apr 06, 2017</t>
  </si>
  <si>
    <t>Apr 05, 2017</t>
  </si>
  <si>
    <t>Apr 04, 2017</t>
  </si>
  <si>
    <t>Apr 03, 2017</t>
  </si>
  <si>
    <t>Apr 02, 2017</t>
  </si>
  <si>
    <t>Mar 30, 2017</t>
  </si>
  <si>
    <t>Mar 29, 2017</t>
  </si>
  <si>
    <t>Mar 28, 2017</t>
  </si>
  <si>
    <t>Mar 27, 2017</t>
  </si>
  <si>
    <t>Mar 23, 2017</t>
  </si>
  <si>
    <t>Mar 22, 2017</t>
  </si>
  <si>
    <t>Mar 21, 2017</t>
  </si>
  <si>
    <t>Mar 20, 2017</t>
  </si>
  <si>
    <t>Mar 19, 2017</t>
  </si>
  <si>
    <t>Mar 16, 2017</t>
  </si>
  <si>
    <t>Mar 15, 2017</t>
  </si>
  <si>
    <t>Mar 14, 2017</t>
  </si>
  <si>
    <t>Mar 13, 2017</t>
  </si>
  <si>
    <t>Mar 12, 2017</t>
  </si>
  <si>
    <t>Mar 09, 2017</t>
  </si>
  <si>
    <t>Mar 08, 2017</t>
  </si>
  <si>
    <t>Mar 07, 2017</t>
  </si>
  <si>
    <t>Mar 06, 2017</t>
  </si>
  <si>
    <t>Mar 05, 2017</t>
  </si>
  <si>
    <t>Mar 02, 2017</t>
  </si>
  <si>
    <t>Mar 01, 2017</t>
  </si>
  <si>
    <t>Feb 28, 2017</t>
  </si>
  <si>
    <t>Feb 27, 2017</t>
  </si>
  <si>
    <t>Feb 26, 2017</t>
  </si>
  <si>
    <t>Feb 23, 2017</t>
  </si>
  <si>
    <t>Feb 22, 2017</t>
  </si>
  <si>
    <t>Feb 20, 2017</t>
  </si>
  <si>
    <t>Feb 19, 2017</t>
  </si>
  <si>
    <t>Feb 15, 2017</t>
  </si>
  <si>
    <t>Feb 14, 2017</t>
  </si>
  <si>
    <t>Feb 13, 2017</t>
  </si>
  <si>
    <t>Feb 12, 2017</t>
  </si>
  <si>
    <t>Feb 09, 2017</t>
  </si>
  <si>
    <t>Feb 08, 2017</t>
  </si>
  <si>
    <t>Feb 07, 2017</t>
  </si>
  <si>
    <t>Feb 06, 2017</t>
  </si>
  <si>
    <t>Feb 05, 2017</t>
  </si>
  <si>
    <t>Feb 02, 2017</t>
  </si>
  <si>
    <t>Feb 01, 2017</t>
  </si>
  <si>
    <t>Jan 31, 2017</t>
  </si>
  <si>
    <t>Jan 30, 2017</t>
  </si>
  <si>
    <t>Jan 29, 2017</t>
  </si>
  <si>
    <t>Jan 26, 2017</t>
  </si>
  <si>
    <t>Jan 25, 2017</t>
  </si>
  <si>
    <t>Jan 24, 2017</t>
  </si>
  <si>
    <t>Jan 23, 2017</t>
  </si>
  <si>
    <t>Jan 22, 2017</t>
  </si>
  <si>
    <t>Jan 19, 2017</t>
  </si>
  <si>
    <t>Jan 18, 2017</t>
  </si>
  <si>
    <t>Jan 17, 2017</t>
  </si>
  <si>
    <t>Jan 16, 2017</t>
  </si>
  <si>
    <t>Jan 15, 2017</t>
  </si>
  <si>
    <t>Jan 12, 2017</t>
  </si>
  <si>
    <t>Jan 11, 2017</t>
  </si>
  <si>
    <t>Jan 10, 2017</t>
  </si>
  <si>
    <t>Jan 09, 2017</t>
  </si>
  <si>
    <t>Jan 08, 2017</t>
  </si>
  <si>
    <t>Jan 05, 2017</t>
  </si>
  <si>
    <t>Jan 04, 2017</t>
  </si>
  <si>
    <t>Jan 03, 2017</t>
  </si>
  <si>
    <t>Jan 02, 2017</t>
  </si>
  <si>
    <t>Jan 01, 2017</t>
  </si>
  <si>
    <t>Dec 29, 2016</t>
  </si>
  <si>
    <t>Dec 28, 2016</t>
  </si>
  <si>
    <t>Dec 27, 2016</t>
  </si>
  <si>
    <t>Dec 26, 2016</t>
  </si>
  <si>
    <t>Dec 22, 2016</t>
  </si>
  <si>
    <t>Dec 21, 2016</t>
  </si>
  <si>
    <t>Dec 20, 2016</t>
  </si>
  <si>
    <t>Dec 19, 2016</t>
  </si>
  <si>
    <t>Dec 18, 2016</t>
  </si>
  <si>
    <t>Dec 15, 2016</t>
  </si>
  <si>
    <t>Dec 14, 2016</t>
  </si>
  <si>
    <t>Dec 12, 2016</t>
  </si>
  <si>
    <t>Dec 11, 2016</t>
  </si>
  <si>
    <t>Dec 08, 2016</t>
  </si>
  <si>
    <t>Dec 07, 2016</t>
  </si>
  <si>
    <t>Dec 06, 2016</t>
  </si>
  <si>
    <t>Dec 05, 2016</t>
  </si>
  <si>
    <t>Dec 04, 2016</t>
  </si>
  <si>
    <t>Dec 01, 2016</t>
  </si>
  <si>
    <t>Nov 30, 2016</t>
  </si>
  <si>
    <t>Nov 29, 2016</t>
  </si>
  <si>
    <t>Nov 28, 2016</t>
  </si>
  <si>
    <t>Nov 27, 2016</t>
  </si>
  <si>
    <t>Nov 24, 2016</t>
  </si>
  <si>
    <t>Nov 23, 2016</t>
  </si>
  <si>
    <t>Nov 22, 2016</t>
  </si>
  <si>
    <t>Nov 21, 2016</t>
  </si>
  <si>
    <t>Nov 20, 2016</t>
  </si>
  <si>
    <t>Nov 17, 2016</t>
  </si>
  <si>
    <t>Nov 16, 2016</t>
  </si>
  <si>
    <t>Nov 15, 2016</t>
  </si>
  <si>
    <t>Nov 14, 2016</t>
  </si>
  <si>
    <t>Nov 13, 2016</t>
  </si>
  <si>
    <t>Nov 10, 2016</t>
  </si>
  <si>
    <t>Nov 09, 2016</t>
  </si>
  <si>
    <t>Nov 08, 2016</t>
  </si>
  <si>
    <t>Nov 07, 2016</t>
  </si>
  <si>
    <t>Nov 06, 2016</t>
  </si>
  <si>
    <t>Nov 03, 2016</t>
  </si>
  <si>
    <t>Nov 02, 2016</t>
  </si>
  <si>
    <t>Nov 01, 2016</t>
  </si>
  <si>
    <t>Oct 31, 2016</t>
  </si>
  <si>
    <t>Oct 30, 2016</t>
  </si>
  <si>
    <t>Oct 27, 2016</t>
  </si>
  <si>
    <t>Oct 26, 2016</t>
  </si>
  <si>
    <t>Oct 25, 2016</t>
  </si>
  <si>
    <t>Oct 24, 2016</t>
  </si>
  <si>
    <t>Oct 23, 2016</t>
  </si>
  <si>
    <t>Oct 20, 2016</t>
  </si>
  <si>
    <t>Oct 19, 2016</t>
  </si>
  <si>
    <t>Oct 18, 2016</t>
  </si>
  <si>
    <t>Oct 17, 2016</t>
  </si>
  <si>
    <t>Oct 16, 2016</t>
  </si>
  <si>
    <t>Oct 13, 2016</t>
  </si>
  <si>
    <t>Oct 10, 2016</t>
  </si>
  <si>
    <t>Oct 09, 2016</t>
  </si>
  <si>
    <t>Oct 06, 2016</t>
  </si>
  <si>
    <t>Oct 05, 2016</t>
  </si>
  <si>
    <t>Oct 04, 2016</t>
  </si>
  <si>
    <t>Oct 03, 2016</t>
  </si>
  <si>
    <t>Oct 02, 2016</t>
  </si>
  <si>
    <t>Sep 29, 2016</t>
  </si>
  <si>
    <t>Sep 28, 2016</t>
  </si>
  <si>
    <t>Sep 27, 2016</t>
  </si>
  <si>
    <t>Sep 26, 2016</t>
  </si>
  <si>
    <t>Sep 25, 2016</t>
  </si>
  <si>
    <t>Sep 24, 2016</t>
  </si>
  <si>
    <t>Sep 22, 2016</t>
  </si>
  <si>
    <t>Sep 21, 2016</t>
  </si>
  <si>
    <t>Sep 20, 2016</t>
  </si>
  <si>
    <t>Sep 19, 2016</t>
  </si>
  <si>
    <t>Sep 18, 2016</t>
  </si>
  <si>
    <t>Sep 08, 2016</t>
  </si>
  <si>
    <t>Sep 07, 2016</t>
  </si>
  <si>
    <t>Sep 06, 2016</t>
  </si>
  <si>
    <t>Sep 05, 2016</t>
  </si>
  <si>
    <t>Sep 04, 2016</t>
  </si>
  <si>
    <t>Sep 01, 2016</t>
  </si>
  <si>
    <t>Aug 31, 2016</t>
  </si>
  <si>
    <t>Aug 30, 2016</t>
  </si>
  <si>
    <t>Aug 29, 2016</t>
  </si>
  <si>
    <t>Aug 28, 2016</t>
  </si>
  <si>
    <t>Aug 24, 2016</t>
  </si>
  <si>
    <t>Aug 23, 2016</t>
  </si>
  <si>
    <t>Aug 22, 2016</t>
  </si>
  <si>
    <t>Aug 21, 2016</t>
  </si>
  <si>
    <t>Aug 18, 2016</t>
  </si>
  <si>
    <t>Aug 17, 2016</t>
  </si>
  <si>
    <t>Aug 16, 2016</t>
  </si>
  <si>
    <t>Aug 14, 2016</t>
  </si>
  <si>
    <t>Aug 11, 2016</t>
  </si>
  <si>
    <t>Aug 10, 2016</t>
  </si>
  <si>
    <t>Aug 09, 2016</t>
  </si>
  <si>
    <t>Aug 08, 2016</t>
  </si>
  <si>
    <t>Aug 07, 2016</t>
  </si>
  <si>
    <t>Aug 04, 2016</t>
  </si>
  <si>
    <t>Aug 03, 2016</t>
  </si>
  <si>
    <t>Aug 02, 2016</t>
  </si>
  <si>
    <t>Aug 01, 2016</t>
  </si>
  <si>
    <t>Jul 31, 2016</t>
  </si>
  <si>
    <t>Jul 28, 2016</t>
  </si>
  <si>
    <t>Jul 27, 2016</t>
  </si>
  <si>
    <t>Jul 26, 2016</t>
  </si>
  <si>
    <t>Jul 25, 2016</t>
  </si>
  <si>
    <t>Jul 24, 2016</t>
  </si>
  <si>
    <t>Jul 21, 2016</t>
  </si>
  <si>
    <t>Jul 20, 2016</t>
  </si>
  <si>
    <t>Jul 19, 2016</t>
  </si>
  <si>
    <t>Jul 18, 2016</t>
  </si>
  <si>
    <t>Jul 17, 2016</t>
  </si>
  <si>
    <t>Jul 14, 2016</t>
  </si>
  <si>
    <t>Jul 13, 2016</t>
  </si>
  <si>
    <t>Jul 12, 2016</t>
  </si>
  <si>
    <t>Jul 11, 2016</t>
  </si>
  <si>
    <t>Jul 10, 2016</t>
  </si>
  <si>
    <t>Jun 30, 2016</t>
  </si>
  <si>
    <t>Jun 29, 2016</t>
  </si>
  <si>
    <t>Jun 28, 2016</t>
  </si>
  <si>
    <t>Jun 27, 2016</t>
  </si>
  <si>
    <t>Jun 26, 2016</t>
  </si>
  <si>
    <t>Jun 23, 2016</t>
  </si>
  <si>
    <t>Jun 22, 2016</t>
  </si>
  <si>
    <t>Jun 21, 2016</t>
  </si>
  <si>
    <t>Jun 20, 2016</t>
  </si>
  <si>
    <t>Jun 19, 2016</t>
  </si>
  <si>
    <t>Jun 16, 2016</t>
  </si>
  <si>
    <t>Jun 15, 2016</t>
  </si>
  <si>
    <t>Jun 14, 2016</t>
  </si>
  <si>
    <t>Jun 13, 2016</t>
  </si>
  <si>
    <t>Jun 12, 2016</t>
  </si>
  <si>
    <t>Jun 09, 2016</t>
  </si>
  <si>
    <t>Jun 08, 2016</t>
  </si>
  <si>
    <t>Jun 07, 2016</t>
  </si>
  <si>
    <t>Jun 06, 2016</t>
  </si>
  <si>
    <t>Jun 05, 2016</t>
  </si>
  <si>
    <t>Jun 02, 2016</t>
  </si>
  <si>
    <t>Jun 01, 2016</t>
  </si>
  <si>
    <t>May 31, 2016</t>
  </si>
  <si>
    <t>May 30, 2016</t>
  </si>
  <si>
    <t>May 29, 2016</t>
  </si>
  <si>
    <t>May 26, 2016</t>
  </si>
  <si>
    <t>May 25, 2016</t>
  </si>
  <si>
    <t>May 24, 2016</t>
  </si>
  <si>
    <t>May 22, 2016</t>
  </si>
  <si>
    <t>May 19, 2016</t>
  </si>
  <si>
    <t>May 18, 2016</t>
  </si>
  <si>
    <t>May 17, 2016</t>
  </si>
  <si>
    <t>May 16, 2016</t>
  </si>
  <si>
    <t>May 15, 2016</t>
  </si>
  <si>
    <t>May 12, 2016</t>
  </si>
  <si>
    <t>May 11, 2016</t>
  </si>
  <si>
    <t>May 10, 2016</t>
  </si>
  <si>
    <t>May 09, 2016</t>
  </si>
  <si>
    <t>May 08, 2016</t>
  </si>
  <si>
    <t>May 05, 2016</t>
  </si>
  <si>
    <t>May 04, 2016</t>
  </si>
  <si>
    <t>May 03, 2016</t>
  </si>
  <si>
    <t>May 02, 2016</t>
  </si>
  <si>
    <t>Apr 28, 2016</t>
  </si>
  <si>
    <t>Apr 27, 2016</t>
  </si>
  <si>
    <t>Apr 26, 2016</t>
  </si>
  <si>
    <t>Apr 25, 2016</t>
  </si>
  <si>
    <t>Apr 24, 2016</t>
  </si>
  <si>
    <t>Apr 21, 2016</t>
  </si>
  <si>
    <t>Apr 20, 2016</t>
  </si>
  <si>
    <t>Apr 19, 2016</t>
  </si>
  <si>
    <t>Apr 18, 2016</t>
  </si>
  <si>
    <t>Apr 17, 2016</t>
  </si>
  <si>
    <t>Apr 13, 2016</t>
  </si>
  <si>
    <t>Apr 12, 2016</t>
  </si>
  <si>
    <t>Apr 11, 2016</t>
  </si>
  <si>
    <t>Apr 10, 2016</t>
  </si>
  <si>
    <t>Apr 07, 2016</t>
  </si>
  <si>
    <t>Apr 06, 2016</t>
  </si>
  <si>
    <t>Apr 05, 2016</t>
  </si>
  <si>
    <t>Apr 04, 2016</t>
  </si>
  <si>
    <t>Apr 03, 2016</t>
  </si>
  <si>
    <t>Mar 31, 2016</t>
  </si>
  <si>
    <t>Mar 30, 2016</t>
  </si>
  <si>
    <t>Mar 29, 2016</t>
  </si>
  <si>
    <t>Mar 28, 2016</t>
  </si>
  <si>
    <t>Mar 27, 2016</t>
  </si>
  <si>
    <t>Mar 24, 2016</t>
  </si>
  <si>
    <t>Mar 23, 2016</t>
  </si>
  <si>
    <t>Mar 22, 2016</t>
  </si>
  <si>
    <t>Mar 21, 2016</t>
  </si>
  <si>
    <t>Mar 20, 2016</t>
  </si>
  <si>
    <t>Mar 16, 2016</t>
  </si>
  <si>
    <t>Mar 15, 2016</t>
  </si>
  <si>
    <t>Mar 14, 2016</t>
  </si>
  <si>
    <t>Mar 13, 2016</t>
  </si>
  <si>
    <t>Mar 10, 2016</t>
  </si>
  <si>
    <t>Mar 09, 2016</t>
  </si>
  <si>
    <t>Mar 08, 2016</t>
  </si>
  <si>
    <t>Mar 07, 2016</t>
  </si>
  <si>
    <t>Mar 06, 2016</t>
  </si>
  <si>
    <t>Mar 02, 2016</t>
  </si>
  <si>
    <t>Mar 01, 2016</t>
  </si>
  <si>
    <t>Feb 29, 2016</t>
  </si>
  <si>
    <t>Feb 28, 2016</t>
  </si>
  <si>
    <t>Feb 25, 2016</t>
  </si>
  <si>
    <t>Feb 24, 2016</t>
  </si>
  <si>
    <t>Feb 23, 2016</t>
  </si>
  <si>
    <t>Feb 22, 2016</t>
  </si>
  <si>
    <t>Feb 18, 2016</t>
  </si>
  <si>
    <t>Feb 17, 2016</t>
  </si>
  <si>
    <t>Feb 16, 2016</t>
  </si>
  <si>
    <t>Feb 15, 2016</t>
  </si>
  <si>
    <t>Feb 14, 2016</t>
  </si>
  <si>
    <t>Feb 11, 2016</t>
  </si>
  <si>
    <t>Feb 10, 2016</t>
  </si>
  <si>
    <t>Feb 09, 2016</t>
  </si>
  <si>
    <t>Feb 08, 2016</t>
  </si>
  <si>
    <t>Feb 07, 2016</t>
  </si>
  <si>
    <t>Feb 04, 2016</t>
  </si>
  <si>
    <t>Feb 03, 2016</t>
  </si>
  <si>
    <t>Feb 02, 2016</t>
  </si>
  <si>
    <t>Feb 01, 2016</t>
  </si>
  <si>
    <t>Jan 31, 2016</t>
  </si>
  <si>
    <t>Jan 28, 2016</t>
  </si>
  <si>
    <t>Jan 27, 2016</t>
  </si>
  <si>
    <t>Jan 26, 2016</t>
  </si>
  <si>
    <t>Jan 25, 2016</t>
  </si>
  <si>
    <t>Jan 24, 2016</t>
  </si>
  <si>
    <t>Jan 21, 2016</t>
  </si>
  <si>
    <t>Jan 20, 2016</t>
  </si>
  <si>
    <t>Jan 19, 2016</t>
  </si>
  <si>
    <t>Jan 18, 2016</t>
  </si>
  <si>
    <t>Jan 17, 2016</t>
  </si>
  <si>
    <t>Jan 14, 2016</t>
  </si>
  <si>
    <t>Jan 13, 2016</t>
  </si>
  <si>
    <t>Jan 12, 2016</t>
  </si>
  <si>
    <t>Jan 11, 2016</t>
  </si>
  <si>
    <t>Jan 10, 2016</t>
  </si>
  <si>
    <t>Jan 07, 2016</t>
  </si>
  <si>
    <t>Jan 06, 2016</t>
  </si>
  <si>
    <t>Jan 05, 2016</t>
  </si>
  <si>
    <t>Jan 04, 2016</t>
  </si>
  <si>
    <t>Jan 03, 2016</t>
  </si>
  <si>
    <t>Dec 30, 2015</t>
  </si>
  <si>
    <t>Dec 29, 2015</t>
  </si>
  <si>
    <t>Dec 28, 2015</t>
  </si>
  <si>
    <t>Dec 27, 2015</t>
  </si>
  <si>
    <t>Dec 24, 2015</t>
  </si>
  <si>
    <t>Dec 23, 2015</t>
  </si>
  <si>
    <t>Dec 22, 2015</t>
  </si>
  <si>
    <t>Dec 21, 2015</t>
  </si>
  <si>
    <t>Dec 20, 2015</t>
  </si>
  <si>
    <t>Dec 17, 2015</t>
  </si>
  <si>
    <t>Dec 15, 2015</t>
  </si>
  <si>
    <t>Dec 14, 2015</t>
  </si>
  <si>
    <t>Dec 13, 2015</t>
  </si>
  <si>
    <t>Dec 10, 2015</t>
  </si>
  <si>
    <t>Dec 09, 2015</t>
  </si>
  <si>
    <t>Dec 08, 2015</t>
  </si>
  <si>
    <t>Dec 07, 2015</t>
  </si>
  <si>
    <t>Dec 06, 2015</t>
  </si>
  <si>
    <t>Dec 03, 2015</t>
  </si>
  <si>
    <t>Dec 02, 2015</t>
  </si>
  <si>
    <t>Dec 01, 2015</t>
  </si>
  <si>
    <t>Nov 30, 2015</t>
  </si>
  <si>
    <t>Nov 29, 2015</t>
  </si>
  <si>
    <t>Nov 26, 2015</t>
  </si>
  <si>
    <t>Nov 25, 2015</t>
  </si>
  <si>
    <t>Nov 24, 2015</t>
  </si>
  <si>
    <t>Nov 23, 2015</t>
  </si>
  <si>
    <t>Nov 22, 2015</t>
  </si>
  <si>
    <t>Nov 19, 2015</t>
  </si>
  <si>
    <t>Nov 18, 2015</t>
  </si>
  <si>
    <t>Nov 17, 2015</t>
  </si>
  <si>
    <t>Nov 16, 2015</t>
  </si>
  <si>
    <t>Nov 15, 2015</t>
  </si>
  <si>
    <t>Nov 12, 2015</t>
  </si>
  <si>
    <t>Nov 11, 2015</t>
  </si>
  <si>
    <t>Nov 10, 2015</t>
  </si>
  <si>
    <t>Nov 09, 2015</t>
  </si>
  <si>
    <t>Nov 08, 2015</t>
  </si>
  <si>
    <t>Nov 05, 2015</t>
  </si>
  <si>
    <t>Nov 04, 2015</t>
  </si>
  <si>
    <t>Nov 03, 2015</t>
  </si>
  <si>
    <t>Nov 02, 2015</t>
  </si>
  <si>
    <t>Nov 01, 2015</t>
  </si>
  <si>
    <t>Oct 29, 2015</t>
  </si>
  <si>
    <t>Oct 28, 2015</t>
  </si>
  <si>
    <t>Oct 27, 2015</t>
  </si>
  <si>
    <t>Oct 26, 2015</t>
  </si>
  <si>
    <t>Oct 25, 2015</t>
  </si>
  <si>
    <t>Oct 21, 2015</t>
  </si>
  <si>
    <t>Oct 20, 2015</t>
  </si>
  <si>
    <t>Oct 19, 2015</t>
  </si>
  <si>
    <t>Oct 18, 2015</t>
  </si>
  <si>
    <t>Oct 15, 2015</t>
  </si>
  <si>
    <t>Oct 14, 2015</t>
  </si>
  <si>
    <t>Oct 13, 2015</t>
  </si>
  <si>
    <t>Oct 12, 2015</t>
  </si>
  <si>
    <t>Oct 11, 2015</t>
  </si>
  <si>
    <t>Oct 08, 2015</t>
  </si>
  <si>
    <t>Oct 07, 2015</t>
  </si>
  <si>
    <t>Oct 06, 2015</t>
  </si>
  <si>
    <t>Oct 05, 2015</t>
  </si>
  <si>
    <t>Oct 04, 2015</t>
  </si>
  <si>
    <t>Oct 01, 2015</t>
  </si>
  <si>
    <t>Sep 30, 2015</t>
  </si>
  <si>
    <t>Sep 29, 2015</t>
  </si>
  <si>
    <t>Sep 28, 2015</t>
  </si>
  <si>
    <t>Sep 22, 2015</t>
  </si>
  <si>
    <t>Sep 21, 2015</t>
  </si>
  <si>
    <t>Sep 20, 2015</t>
  </si>
  <si>
    <t>Sep 17, 2015</t>
  </si>
  <si>
    <t>Sep 16, 2015</t>
  </si>
  <si>
    <t>Sep 15, 2015</t>
  </si>
  <si>
    <t>Sep 14, 2015</t>
  </si>
  <si>
    <t>Sep 13, 2015</t>
  </si>
  <si>
    <t>Sep 10, 2015</t>
  </si>
  <si>
    <t>Sep 09, 2015</t>
  </si>
  <si>
    <t>Sep 08, 2015</t>
  </si>
  <si>
    <t>Sep 07, 2015</t>
  </si>
  <si>
    <t>Sep 06, 2015</t>
  </si>
  <si>
    <t>Sep 03, 2015</t>
  </si>
  <si>
    <t>Sep 02, 2015</t>
  </si>
  <si>
    <t>Sep 01, 2015</t>
  </si>
  <si>
    <t>Aug 31, 2015</t>
  </si>
  <si>
    <t>Aug 30, 2015</t>
  </si>
  <si>
    <t>Aug 27, 2015</t>
  </si>
  <si>
    <t>Aug 26, 2015</t>
  </si>
  <si>
    <t>Aug 25, 2015</t>
  </si>
  <si>
    <t>Aug 24, 2015</t>
  </si>
  <si>
    <t>Aug 23, 2015</t>
  </si>
  <si>
    <t>Aug 20, 2015</t>
  </si>
  <si>
    <t>Aug 19, 2015</t>
  </si>
  <si>
    <t>Aug 18, 2015</t>
  </si>
  <si>
    <t>Aug 17, 2015</t>
  </si>
  <si>
    <t>Aug 16, 2015</t>
  </si>
  <si>
    <t>Aug 13, 2015</t>
  </si>
  <si>
    <t>Aug 12, 2015</t>
  </si>
  <si>
    <t>Aug 11, 2015</t>
  </si>
  <si>
    <t>Aug 10, 2015</t>
  </si>
  <si>
    <t>Aug 09, 2015</t>
  </si>
  <si>
    <t>Aug 06, 2015</t>
  </si>
  <si>
    <t>Aug 05, 2015</t>
  </si>
  <si>
    <t>Aug 04, 2015</t>
  </si>
  <si>
    <t>Aug 03, 2015</t>
  </si>
  <si>
    <t>Aug 02, 2015</t>
  </si>
  <si>
    <t>Jul 30, 2015</t>
  </si>
  <si>
    <t>Jul 28, 2015</t>
  </si>
  <si>
    <t>Jul 27, 2015</t>
  </si>
  <si>
    <t>Jul 26, 2015</t>
  </si>
  <si>
    <t>Jul 23, 2015</t>
  </si>
  <si>
    <t>Jul 22, 2015</t>
  </si>
  <si>
    <t>Jul 21, 2015</t>
  </si>
  <si>
    <t>Jul 14, 2015</t>
  </si>
  <si>
    <t>Jul 13, 2015</t>
  </si>
  <si>
    <t>Jul 12, 2015</t>
  </si>
  <si>
    <t>Jul 09, 2015</t>
  </si>
  <si>
    <t>Jul 08, 2015</t>
  </si>
  <si>
    <t>Jul 07, 2015</t>
  </si>
  <si>
    <t>Jul 06, 2015</t>
  </si>
  <si>
    <t>Jul 05, 2015</t>
  </si>
  <si>
    <t>Jul 02, 2015</t>
  </si>
  <si>
    <t>Jun 30, 2015</t>
  </si>
  <si>
    <t>Jun 29, 2015</t>
  </si>
  <si>
    <t>Jun 28, 2015</t>
  </si>
  <si>
    <t>Jun 25, 2015</t>
  </si>
  <si>
    <t>Jun 24, 2015</t>
  </si>
  <si>
    <t>Jun 23, 2015</t>
  </si>
  <si>
    <t>Jun 22, 2015</t>
  </si>
  <si>
    <t>Jun 21, 2015</t>
  </si>
  <si>
    <t>Jun 18, 2015</t>
  </si>
  <si>
    <t>Jun 17, 2015</t>
  </si>
  <si>
    <t>Jun 16, 2015</t>
  </si>
  <si>
    <t>Jun 15, 2015</t>
  </si>
  <si>
    <t>Jun 14, 2015</t>
  </si>
  <si>
    <t>Jun 11, 2015</t>
  </si>
  <si>
    <t>Jun 10, 2015</t>
  </si>
  <si>
    <t>Jun 09, 2015</t>
  </si>
  <si>
    <t>Jun 08, 2015</t>
  </si>
  <si>
    <t>Jun 07, 2015</t>
  </si>
  <si>
    <t>Jun 04, 2015</t>
  </si>
  <si>
    <t>Jun 02, 2015</t>
  </si>
  <si>
    <t>Jun 01, 2015</t>
  </si>
  <si>
    <t>May 31, 2015</t>
  </si>
  <si>
    <t>May 28, 2015</t>
  </si>
  <si>
    <t>May 27, 2015</t>
  </si>
  <si>
    <t>May 26, 2015</t>
  </si>
  <si>
    <t>May 25, 2015</t>
  </si>
  <si>
    <t>May 24, 2015</t>
  </si>
  <si>
    <t>May 21, 2015</t>
  </si>
  <si>
    <t>May 20, 2015</t>
  </si>
  <si>
    <t>May 19, 2015</t>
  </si>
  <si>
    <t>May 18, 2015</t>
  </si>
  <si>
    <t>May 17, 2015</t>
  </si>
  <si>
    <t>May 14, 2015</t>
  </si>
  <si>
    <t>May 13, 2015</t>
  </si>
  <si>
    <t>May 12, 2015</t>
  </si>
  <si>
    <t>May 11, 2015</t>
  </si>
  <si>
    <t>May 10, 2015</t>
  </si>
  <si>
    <t>May 07, 2015</t>
  </si>
  <si>
    <t>May 06, 2015</t>
  </si>
  <si>
    <t>May 05, 2015</t>
  </si>
  <si>
    <t>May 04, 2015</t>
  </si>
  <si>
    <t>Apr 30, 2015</t>
  </si>
  <si>
    <t>Apr 29, 2015</t>
  </si>
  <si>
    <t>Apr 27, 2015</t>
  </si>
  <si>
    <t>Apr 26, 2015</t>
  </si>
  <si>
    <t>Apr 23, 2015</t>
  </si>
  <si>
    <t>Apr 22, 2015</t>
  </si>
  <si>
    <t>Apr 21, 2015</t>
  </si>
  <si>
    <t>Apr 20, 2015</t>
  </si>
  <si>
    <t>Apr 19, 2015</t>
  </si>
  <si>
    <t>Apr 16, 2015</t>
  </si>
  <si>
    <t>Apr 15, 2015</t>
  </si>
  <si>
    <t>Apr 13, 2015</t>
  </si>
  <si>
    <t>Apr 12, 2015</t>
  </si>
  <si>
    <t>Apr 09, 2015</t>
  </si>
  <si>
    <t>Apr 08, 2015</t>
  </si>
  <si>
    <t>Apr 07, 2015</t>
  </si>
  <si>
    <t>Apr 06, 2015</t>
  </si>
  <si>
    <t>Apr 05, 2015</t>
  </si>
  <si>
    <t>Apr 02, 2015</t>
  </si>
  <si>
    <t>Apr 01, 2015</t>
  </si>
  <si>
    <t>Mar 31, 2015</t>
  </si>
  <si>
    <t>Mar 30, 2015</t>
  </si>
  <si>
    <t>Mar 29, 2015</t>
  </si>
  <si>
    <t>Mar 25, 2015</t>
  </si>
  <si>
    <t>Mar 24, 2015</t>
  </si>
  <si>
    <t>Mar 23, 2015</t>
  </si>
  <si>
    <t>Mar 22, 2015</t>
  </si>
  <si>
    <t>Mar 19, 2015</t>
  </si>
  <si>
    <t>Mar 18, 2015</t>
  </si>
  <si>
    <t>Mar 16, 2015</t>
  </si>
  <si>
    <t>Mar 15, 2015</t>
  </si>
  <si>
    <t>Mar 12, 2015</t>
  </si>
  <si>
    <t>Mar 11, 2015</t>
  </si>
  <si>
    <t>Mar 10, 2015</t>
  </si>
  <si>
    <t>Mar 09, 2015</t>
  </si>
  <si>
    <t>Mar 08, 2015</t>
  </si>
  <si>
    <t>Mar 05, 2015</t>
  </si>
  <si>
    <t>Mar 04, 2015</t>
  </si>
  <si>
    <t>Mar 03, 2015</t>
  </si>
  <si>
    <t>Mar 02, 2015</t>
  </si>
  <si>
    <t>Mar 01, 2015</t>
  </si>
  <si>
    <t>Feb 26, 2015</t>
  </si>
  <si>
    <t>Feb 25, 2015</t>
  </si>
  <si>
    <t>Feb 24, 2015</t>
  </si>
  <si>
    <t>Feb 23, 2015</t>
  </si>
  <si>
    <t>Feb 22, 2015</t>
  </si>
  <si>
    <t>Feb 19, 2015</t>
  </si>
  <si>
    <t>Feb 18, 2015</t>
  </si>
  <si>
    <t>Feb 17, 2015</t>
  </si>
  <si>
    <t>Feb 16, 2015</t>
  </si>
  <si>
    <t>Feb 15, 2015</t>
  </si>
  <si>
    <t>Feb 12, 2015</t>
  </si>
  <si>
    <t>Feb 11, 2015</t>
  </si>
  <si>
    <t>Feb 10, 2015</t>
  </si>
  <si>
    <t>Feb 09, 2015</t>
  </si>
  <si>
    <t>Feb 08, 2015</t>
  </si>
  <si>
    <t>Feb 05, 2015</t>
  </si>
  <si>
    <t>Feb 04, 2015</t>
  </si>
  <si>
    <t>Feb 03, 2015</t>
  </si>
  <si>
    <t>Feb 02, 2015</t>
  </si>
  <si>
    <t>Feb 01, 2015</t>
  </si>
  <si>
    <t>Jan 29, 2015</t>
  </si>
  <si>
    <t>Jan 28, 2015</t>
  </si>
  <si>
    <t>Jan 27, 2015</t>
  </si>
  <si>
    <t>Jan 26, 2015</t>
  </si>
  <si>
    <t>Jan 25, 2015</t>
  </si>
  <si>
    <t>Jan 22, 2015</t>
  </si>
  <si>
    <t>Jan 21, 2015</t>
  </si>
  <si>
    <t>Jan 20, 2015</t>
  </si>
  <si>
    <t>Jan 19, 2015</t>
  </si>
  <si>
    <t>Jan 18, 2015</t>
  </si>
  <si>
    <t>Jan 15, 2015</t>
  </si>
  <si>
    <t>Jan 14, 2015</t>
  </si>
  <si>
    <t>Jan 13, 2015</t>
  </si>
  <si>
    <t>Jan 12, 2015</t>
  </si>
  <si>
    <t>Jan 11, 2015</t>
  </si>
  <si>
    <t>Jan 08, 2015</t>
  </si>
  <si>
    <t>Jan 07, 2015</t>
  </si>
  <si>
    <t>Jan 06, 2015</t>
  </si>
  <si>
    <t>Jan 05, 2015</t>
  </si>
  <si>
    <t>Jan 01, 2015</t>
  </si>
  <si>
    <t>Dec 30, 2014</t>
  </si>
  <si>
    <t>Dec 29, 2014</t>
  </si>
  <si>
    <t>Dec 28, 2014</t>
  </si>
  <si>
    <t>Dec 24, 2014</t>
  </si>
  <si>
    <t>Dec 23, 2014</t>
  </si>
  <si>
    <t>Dec 22, 2014</t>
  </si>
  <si>
    <t>Dec 21, 2014</t>
  </si>
  <si>
    <t>Dec 18, 2014</t>
  </si>
  <si>
    <t>Dec 17, 2014</t>
  </si>
  <si>
    <t>Dec 15, 2014</t>
  </si>
  <si>
    <t>Dec 14, 2014</t>
  </si>
  <si>
    <t>Dec 11, 2014</t>
  </si>
  <si>
    <t>Dec 10, 2014</t>
  </si>
  <si>
    <t>Dec 09, 2014</t>
  </si>
  <si>
    <t>Dec 08, 2014</t>
  </si>
  <si>
    <t>Dec 07, 2014</t>
  </si>
  <si>
    <t>Dec 04, 2014</t>
  </si>
  <si>
    <t>Dec 03, 2014</t>
  </si>
  <si>
    <t>Dec 02, 2014</t>
  </si>
  <si>
    <t>Dec 01, 2014</t>
  </si>
  <si>
    <t>Nov 30, 2014</t>
  </si>
  <si>
    <t>Nov 27, 2014</t>
  </si>
  <si>
    <t>Nov 26, 2014</t>
  </si>
  <si>
    <t>Nov 25, 2014</t>
  </si>
  <si>
    <t>Nov 24, 2014</t>
  </si>
  <si>
    <t>Nov 23, 2014</t>
  </si>
  <si>
    <t>Nov 20, 2014</t>
  </si>
  <si>
    <t>Nov 19, 2014</t>
  </si>
  <si>
    <t>Nov 18, 2014</t>
  </si>
  <si>
    <t>Nov 17, 2014</t>
  </si>
  <si>
    <t>Nov 16, 2014</t>
  </si>
  <si>
    <t>Nov 13, 2014</t>
  </si>
  <si>
    <t>Nov 12, 2014</t>
  </si>
  <si>
    <t>Nov 11, 2014</t>
  </si>
  <si>
    <t>Nov 10, 2014</t>
  </si>
  <si>
    <t>Nov 09, 2014</t>
  </si>
  <si>
    <t>Nov 06, 2014</t>
  </si>
  <si>
    <t>Nov 05, 2014</t>
  </si>
  <si>
    <t>Nov 03, 2014</t>
  </si>
  <si>
    <t>Nov 02, 2014</t>
  </si>
  <si>
    <t>Oct 30, 2014</t>
  </si>
  <si>
    <t>Oct 29, 2014</t>
  </si>
  <si>
    <t>Oct 28, 2014</t>
  </si>
  <si>
    <t>Oct 27, 2014</t>
  </si>
  <si>
    <t>Oct 26, 2014</t>
  </si>
  <si>
    <t>Oct 23, 2014</t>
  </si>
  <si>
    <t>Oct 22, 2014</t>
  </si>
  <si>
    <t>Oct 21, 2014</t>
  </si>
  <si>
    <t>Oct 20, 2014</t>
  </si>
  <si>
    <t>Oct 19, 2014</t>
  </si>
  <si>
    <t>Oct 16, 2014</t>
  </si>
  <si>
    <t>Oct 15, 2014</t>
  </si>
  <si>
    <t>Oct 14, 2014</t>
  </si>
  <si>
    <t>Oct 13, 2014</t>
  </si>
  <si>
    <t>Oct 12, 2014</t>
  </si>
  <si>
    <t>Oct 02, 2014</t>
  </si>
  <si>
    <t>Oct 01, 2014</t>
  </si>
  <si>
    <t>Sep 30, 2014</t>
  </si>
  <si>
    <t>Sep 29, 2014</t>
  </si>
  <si>
    <t>Sep 28, 2014</t>
  </si>
  <si>
    <t>Sep 25, 2014</t>
  </si>
  <si>
    <t>Sep 24, 2014</t>
  </si>
  <si>
    <t>Sep 23, 2014</t>
  </si>
  <si>
    <t>Sep 22, 2014</t>
  </si>
  <si>
    <t>Sep 21, 2014</t>
  </si>
  <si>
    <t>Sep 18, 2014</t>
  </si>
  <si>
    <t>Sep 17, 2014</t>
  </si>
  <si>
    <t>Sep 16, 2014</t>
  </si>
  <si>
    <t>Sep 15, 2014</t>
  </si>
  <si>
    <t>Sep 14, 2014</t>
  </si>
  <si>
    <t>Sep 11, 2014</t>
  </si>
  <si>
    <t>Sep 10, 2014</t>
  </si>
  <si>
    <t>Sep 09, 2014</t>
  </si>
  <si>
    <t>Sep 08, 2014</t>
  </si>
  <si>
    <t>Sep 07, 2014</t>
  </si>
  <si>
    <t>Sep 04, 2014</t>
  </si>
  <si>
    <t>Sep 03, 2014</t>
  </si>
  <si>
    <t>Sep 02, 2014</t>
  </si>
  <si>
    <t>Sep 01, 2014</t>
  </si>
  <si>
    <t>Aug 31, 2014</t>
  </si>
  <si>
    <t>Aug 28, 2014</t>
  </si>
  <si>
    <t>Aug 27, 2014</t>
  </si>
  <si>
    <t>Aug 26, 2014</t>
  </si>
  <si>
    <t>Aug 25, 2014</t>
  </si>
  <si>
    <t>Aug 24, 2014</t>
  </si>
  <si>
    <t>Aug 21, 2014</t>
  </si>
  <si>
    <t>Aug 20, 2014</t>
  </si>
  <si>
    <t>Aug 19, 2014</t>
  </si>
  <si>
    <t>Aug 18, 2014</t>
  </si>
  <si>
    <t>Aug 14, 2014</t>
  </si>
  <si>
    <t>Aug 13, 2014</t>
  </si>
  <si>
    <t>Aug 12, 2014</t>
  </si>
  <si>
    <t>Aug 11, 2014</t>
  </si>
  <si>
    <t>Aug 10, 2014</t>
  </si>
  <si>
    <t>Aug 07, 2014</t>
  </si>
  <si>
    <t>Aug 06, 2014</t>
  </si>
  <si>
    <t>Aug 05, 2014</t>
  </si>
  <si>
    <t>Aug 04, 2014</t>
  </si>
  <si>
    <t>Aug 03, 2014</t>
  </si>
  <si>
    <t>Jul 24, 2014</t>
  </si>
  <si>
    <t>Jul 23, 2014</t>
  </si>
  <si>
    <t>Jul 22, 2014</t>
  </si>
  <si>
    <t>Jul 21, 2014</t>
  </si>
  <si>
    <t>Jul 20, 2014</t>
  </si>
  <si>
    <t>Jul 17, 2014</t>
  </si>
  <si>
    <t>Jul 16, 2014</t>
  </si>
  <si>
    <t>Jul 15, 2014</t>
  </si>
  <si>
    <t>Jul 14, 2014</t>
  </si>
  <si>
    <t>Jul 13, 2014</t>
  </si>
  <si>
    <t>Jul 10, 2014</t>
  </si>
  <si>
    <t>Jul 09, 2014</t>
  </si>
  <si>
    <t>Jul 08, 2014</t>
  </si>
  <si>
    <t>Jul 07, 2014</t>
  </si>
  <si>
    <t>Jul 06, 2014</t>
  </si>
  <si>
    <t>Jul 03, 2014</t>
  </si>
  <si>
    <t>Jul 02, 2014</t>
  </si>
  <si>
    <t>Using Market Cap</t>
  </si>
  <si>
    <t>Using DSEX/DGEN</t>
  </si>
  <si>
    <t>Market Cap Daily (Tk)</t>
  </si>
  <si>
    <t xml:space="preserve">Year </t>
  </si>
  <si>
    <t>Annual Market Cap</t>
  </si>
  <si>
    <t>Index</t>
  </si>
  <si>
    <t>using Index</t>
  </si>
  <si>
    <t xml:space="preserve">Whole Period </t>
  </si>
  <si>
    <t>using Market Cap</t>
  </si>
  <si>
    <t xml:space="preserve">usign index </t>
  </si>
  <si>
    <t>last 5 years</t>
  </si>
  <si>
    <t>last 10 years</t>
  </si>
  <si>
    <t>last 15 years</t>
  </si>
  <si>
    <t>Last 3 years</t>
  </si>
  <si>
    <r>
      <rPr>
        <rFont val="Calibri"/>
        <color theme="1"/>
      </rPr>
      <t>R</t>
    </r>
    <r>
      <rPr>
        <rFont val="Calibri"/>
        <color theme="1"/>
        <sz val="11.0"/>
        <vertAlign val="subscript"/>
      </rPr>
      <t xml:space="preserve">m, </t>
    </r>
  </si>
  <si>
    <t>Average</t>
  </si>
  <si>
    <r>
      <rPr>
        <rFont val="Calibri"/>
        <color theme="1"/>
      </rPr>
      <t>R</t>
    </r>
    <r>
      <rPr>
        <rFont val="Calibri"/>
        <color theme="1"/>
        <sz val="11.0"/>
        <vertAlign val="subscript"/>
      </rPr>
      <t>m</t>
    </r>
  </si>
  <si>
    <t>10 years Dividend History  of BSRM Steels Ltd.</t>
  </si>
  <si>
    <t>Ex-Dividend Date</t>
  </si>
  <si>
    <t>Payment Date</t>
  </si>
  <si>
    <t>Dividend</t>
  </si>
  <si>
    <t>Compound Annual Growth Rate (CAGR)</t>
  </si>
  <si>
    <t>Jul 16, 2015</t>
  </si>
  <si>
    <t>Growth Rate (Annual)Using 10 years of Data</t>
  </si>
  <si>
    <t>Growth Rate (Annual)Using 7 years of Data</t>
  </si>
  <si>
    <t>Jan 29, 2023</t>
  </si>
  <si>
    <t>Jan 28, 2024</t>
  </si>
  <si>
    <t xml:space="preserve">Average Annual Dividend </t>
  </si>
  <si>
    <t>Gordon Model Equity (BSRM Steels Ltd.)</t>
  </si>
  <si>
    <t>For 10 Years</t>
  </si>
  <si>
    <t>For 7 Years</t>
  </si>
  <si>
    <t>Calculated CAGR</t>
  </si>
  <si>
    <r>
      <rPr>
        <rFont val="Calibri"/>
        <color theme="1"/>
      </rPr>
      <t>Last Year Dividend (2024),D</t>
    </r>
    <r>
      <rPr>
        <rFont val="Calibri"/>
        <color theme="1"/>
        <sz val="11.0"/>
        <vertAlign val="subscript"/>
      </rPr>
      <t>0</t>
    </r>
  </si>
  <si>
    <r>
      <rPr>
        <rFont val="Calibri"/>
        <color theme="1"/>
      </rPr>
      <t>Expected Dividend, D</t>
    </r>
    <r>
      <rPr>
        <rFont val="Calibri"/>
        <color theme="1"/>
        <sz val="11.0"/>
        <vertAlign val="subscript"/>
      </rPr>
      <t>1</t>
    </r>
  </si>
  <si>
    <r>
      <rPr>
        <rFont val="Calibri"/>
        <color theme="1"/>
      </rPr>
      <t>Current Stock Price,P</t>
    </r>
    <r>
      <rPr>
        <rFont val="Calibri"/>
        <color theme="1"/>
        <sz val="11.0"/>
        <vertAlign val="subscript"/>
      </rPr>
      <t>0</t>
    </r>
  </si>
  <si>
    <t>(Price as of Sep05, 2024)</t>
  </si>
  <si>
    <r>
      <rPr>
        <rFont val="Calibri"/>
        <b/>
        <color theme="1"/>
        <sz val="11.0"/>
      </rPr>
      <t>Cost of Equity,R</t>
    </r>
    <r>
      <rPr>
        <rFont val="Calibri"/>
        <b/>
        <color theme="1"/>
        <sz val="11.0"/>
        <vertAlign val="subscript"/>
      </rPr>
      <t>e</t>
    </r>
  </si>
  <si>
    <t>Open</t>
  </si>
  <si>
    <t>High</t>
  </si>
  <si>
    <t>Low</t>
  </si>
  <si>
    <t>Vol.</t>
  </si>
  <si>
    <t>Change %</t>
  </si>
  <si>
    <t>77.66K</t>
  </si>
  <si>
    <t>35.61K</t>
  </si>
  <si>
    <t>36.23K</t>
  </si>
  <si>
    <t>93.92K</t>
  </si>
  <si>
    <t>90.34K</t>
  </si>
  <si>
    <t>47.91K</t>
  </si>
  <si>
    <t>56.44K</t>
  </si>
  <si>
    <t>16.03K</t>
  </si>
  <si>
    <t>10.20K</t>
  </si>
  <si>
    <t>18.04K</t>
  </si>
  <si>
    <t>17.84K</t>
  </si>
  <si>
    <t>8.30K</t>
  </si>
  <si>
    <t>47.21K</t>
  </si>
  <si>
    <t>40.06K</t>
  </si>
  <si>
    <t>16.20K</t>
  </si>
  <si>
    <t>16.39K</t>
  </si>
  <si>
    <t>21.45K</t>
  </si>
  <si>
    <t>10.55K</t>
  </si>
  <si>
    <t>9.04K</t>
  </si>
  <si>
    <t>16.11K</t>
  </si>
  <si>
    <t>27.69K</t>
  </si>
  <si>
    <t>14.21K</t>
  </si>
  <si>
    <t>87.35K</t>
  </si>
  <si>
    <t>15.75K</t>
  </si>
  <si>
    <t>92.02K</t>
  </si>
  <si>
    <t>13.42K</t>
  </si>
  <si>
    <t>21.74K</t>
  </si>
  <si>
    <t>75.34K</t>
  </si>
  <si>
    <t>227.29K</t>
  </si>
  <si>
    <t>16.99K</t>
  </si>
  <si>
    <t>32.90K</t>
  </si>
  <si>
    <t>46.09K</t>
  </si>
  <si>
    <t>47.18K</t>
  </si>
  <si>
    <t>121.32K</t>
  </si>
  <si>
    <t>30.11K</t>
  </si>
  <si>
    <t>30.15K</t>
  </si>
  <si>
    <t>24.70K</t>
  </si>
  <si>
    <t>18.50K</t>
  </si>
  <si>
    <t>7.98K</t>
  </si>
  <si>
    <t>15.52K</t>
  </si>
  <si>
    <t>4.13K</t>
  </si>
  <si>
    <t>16.44K</t>
  </si>
  <si>
    <t>11.26K</t>
  </si>
  <si>
    <t>3.79K</t>
  </si>
  <si>
    <t>56.72K</t>
  </si>
  <si>
    <t>10.21K</t>
  </si>
  <si>
    <t>8.18K</t>
  </si>
  <si>
    <t>28.98K</t>
  </si>
  <si>
    <t>20.12K</t>
  </si>
  <si>
    <t>Mar 31, 2024</t>
  </si>
  <si>
    <t>13.26K</t>
  </si>
  <si>
    <t>18.27K</t>
  </si>
  <si>
    <t>29.08K</t>
  </si>
  <si>
    <t>73.25K</t>
  </si>
  <si>
    <t>131.26K</t>
  </si>
  <si>
    <t>38.92K</t>
  </si>
  <si>
    <t>19.29K</t>
  </si>
  <si>
    <t>11.86K</t>
  </si>
  <si>
    <t>5.47K</t>
  </si>
  <si>
    <t>16.36K</t>
  </si>
  <si>
    <t>9.33K</t>
  </si>
  <si>
    <t>9.19K</t>
  </si>
  <si>
    <t>7.62K</t>
  </si>
  <si>
    <t>18.82K</t>
  </si>
  <si>
    <t>12.59K</t>
  </si>
  <si>
    <t>8.04K</t>
  </si>
  <si>
    <t>10.89K</t>
  </si>
  <si>
    <t>164.83K</t>
  </si>
  <si>
    <t>14.80K</t>
  </si>
  <si>
    <t>103.71K</t>
  </si>
  <si>
    <t>179.60K</t>
  </si>
  <si>
    <t>85.85K</t>
  </si>
  <si>
    <t>50.07K</t>
  </si>
  <si>
    <t>112.96K</t>
  </si>
  <si>
    <t>122.66K</t>
  </si>
  <si>
    <t>119.36K</t>
  </si>
  <si>
    <t>158.84K</t>
  </si>
  <si>
    <t>126.32K</t>
  </si>
  <si>
    <t>149.78K</t>
  </si>
  <si>
    <t>480.74K</t>
  </si>
  <si>
    <t>40.43K</t>
  </si>
  <si>
    <t>34.82K</t>
  </si>
  <si>
    <t>63.14K</t>
  </si>
  <si>
    <t>292.87K</t>
  </si>
  <si>
    <t>0.04K</t>
  </si>
  <si>
    <t>2.62K</t>
  </si>
  <si>
    <t>44.66K</t>
  </si>
  <si>
    <t>1.14K</t>
  </si>
  <si>
    <t>1.28K</t>
  </si>
  <si>
    <t>2.40K</t>
  </si>
  <si>
    <t>0.15K</t>
  </si>
  <si>
    <t>0.33K</t>
  </si>
  <si>
    <t>0.01K</t>
  </si>
  <si>
    <t>5.17K</t>
  </si>
  <si>
    <t>0.20K</t>
  </si>
  <si>
    <t>1.00K</t>
  </si>
  <si>
    <t>0.03K</t>
  </si>
  <si>
    <t>0.50K</t>
  </si>
  <si>
    <t>0.68K</t>
  </si>
  <si>
    <t>4.00K</t>
  </si>
  <si>
    <t>2.16K</t>
  </si>
  <si>
    <t>8.75K</t>
  </si>
  <si>
    <t>1.63K</t>
  </si>
  <si>
    <t>3.58K</t>
  </si>
  <si>
    <t>2.55K</t>
  </si>
  <si>
    <t>0.42K</t>
  </si>
  <si>
    <t>3.02K</t>
  </si>
  <si>
    <t>0.62K</t>
  </si>
  <si>
    <t>0.02K</t>
  </si>
  <si>
    <t>0.51K</t>
  </si>
  <si>
    <t>0.23K</t>
  </si>
  <si>
    <t>0.05K</t>
  </si>
  <si>
    <t>1.01K</t>
  </si>
  <si>
    <t>0.00K</t>
  </si>
  <si>
    <t>8.83K</t>
  </si>
  <si>
    <t>12.16K</t>
  </si>
  <si>
    <t>16.31K</t>
  </si>
  <si>
    <t>0.82K</t>
  </si>
  <si>
    <t>1.08K</t>
  </si>
  <si>
    <t>1.41K</t>
  </si>
  <si>
    <t>3.17K</t>
  </si>
  <si>
    <t>0.92K</t>
  </si>
  <si>
    <t>21.04K</t>
  </si>
  <si>
    <t>13.66K</t>
  </si>
  <si>
    <t>1.58K</t>
  </si>
  <si>
    <t>4.23K</t>
  </si>
  <si>
    <t>11.51K</t>
  </si>
  <si>
    <t>0.30K</t>
  </si>
  <si>
    <t>0.06K</t>
  </si>
  <si>
    <t>1.23K</t>
  </si>
  <si>
    <t>1.69K</t>
  </si>
  <si>
    <t>0.11K</t>
  </si>
  <si>
    <t>0.21K</t>
  </si>
  <si>
    <t>0.18K</t>
  </si>
  <si>
    <t>1.80K</t>
  </si>
  <si>
    <t>1.42K</t>
  </si>
  <si>
    <t>0.08K</t>
  </si>
  <si>
    <t>5.90K</t>
  </si>
  <si>
    <t>0.40K</t>
  </si>
  <si>
    <t>0.89K</t>
  </si>
  <si>
    <t>1.38K</t>
  </si>
  <si>
    <t>2.74K</t>
  </si>
  <si>
    <t>0.76K</t>
  </si>
  <si>
    <t>0.13K</t>
  </si>
  <si>
    <t>0.07K</t>
  </si>
  <si>
    <t>7.36K</t>
  </si>
  <si>
    <t>5.69K</t>
  </si>
  <si>
    <t>5.10K</t>
  </si>
  <si>
    <t>3.39K</t>
  </si>
  <si>
    <t>9.99K</t>
  </si>
  <si>
    <t>2.53K</t>
  </si>
  <si>
    <t>10.77K</t>
  </si>
  <si>
    <t>10.93K</t>
  </si>
  <si>
    <t>22.52K</t>
  </si>
  <si>
    <t>18.59K</t>
  </si>
  <si>
    <t>11.16K</t>
  </si>
  <si>
    <t>26.60K</t>
  </si>
  <si>
    <t>38.64K</t>
  </si>
  <si>
    <t>34.94K</t>
  </si>
  <si>
    <t>54.67K</t>
  </si>
  <si>
    <t>2.63K</t>
  </si>
  <si>
    <t>8.77K</t>
  </si>
  <si>
    <t>9.44K</t>
  </si>
  <si>
    <t>25.39K</t>
  </si>
  <si>
    <t>127.94K</t>
  </si>
  <si>
    <t>37.81K</t>
  </si>
  <si>
    <t>218.52K</t>
  </si>
  <si>
    <t>229.25K</t>
  </si>
  <si>
    <t>475.69K</t>
  </si>
  <si>
    <t>212.70K</t>
  </si>
  <si>
    <t>101.26K</t>
  </si>
  <si>
    <t>70.39K</t>
  </si>
  <si>
    <t>133.53K</t>
  </si>
  <si>
    <t>0.10K</t>
  </si>
  <si>
    <t>0.27K</t>
  </si>
  <si>
    <t>1.57K</t>
  </si>
  <si>
    <t>0.35K</t>
  </si>
  <si>
    <t>0.85K</t>
  </si>
  <si>
    <t>1.45K</t>
  </si>
  <si>
    <t>0.52K</t>
  </si>
  <si>
    <t>0.67K</t>
  </si>
  <si>
    <t>2.84K</t>
  </si>
  <si>
    <t>2.54K</t>
  </si>
  <si>
    <t>5.81K</t>
  </si>
  <si>
    <t>1.86K</t>
  </si>
  <si>
    <t>3.77K</t>
  </si>
  <si>
    <t>3.07K</t>
  </si>
  <si>
    <t>0.32K</t>
  </si>
  <si>
    <t>0.41K</t>
  </si>
  <si>
    <t>7.58K</t>
  </si>
  <si>
    <t>1.34K</t>
  </si>
  <si>
    <t>0.31K</t>
  </si>
  <si>
    <t>0.09K</t>
  </si>
  <si>
    <t>9.36K</t>
  </si>
  <si>
    <t>1.88K</t>
  </si>
  <si>
    <t>2.30K</t>
  </si>
  <si>
    <t>0.44K</t>
  </si>
  <si>
    <t>1.71K</t>
  </si>
  <si>
    <t>0.87K</t>
  </si>
  <si>
    <t>6.53K</t>
  </si>
  <si>
    <t>0.75K</t>
  </si>
  <si>
    <t>1.05K</t>
  </si>
  <si>
    <t>Dec 21, 2022</t>
  </si>
  <si>
    <t>1.30K</t>
  </si>
  <si>
    <t>1.12K</t>
  </si>
  <si>
    <t>0.17K</t>
  </si>
  <si>
    <t>0.22K</t>
  </si>
  <si>
    <t>0.79K</t>
  </si>
  <si>
    <t>0.34K</t>
  </si>
  <si>
    <t>2.19K</t>
  </si>
  <si>
    <t>1.13K</t>
  </si>
  <si>
    <t>1.81K</t>
  </si>
  <si>
    <t>0.64K</t>
  </si>
  <si>
    <t>0.53K</t>
  </si>
  <si>
    <t>26.20K</t>
  </si>
  <si>
    <t>3.53K</t>
  </si>
  <si>
    <t>10.85K</t>
  </si>
  <si>
    <t>37.30K</t>
  </si>
  <si>
    <t>0.96K</t>
  </si>
  <si>
    <t>18.62K</t>
  </si>
  <si>
    <t>19.64K</t>
  </si>
  <si>
    <t>57.62K</t>
  </si>
  <si>
    <t>80.85K</t>
  </si>
  <si>
    <t>33.41K</t>
  </si>
  <si>
    <t>85.12K</t>
  </si>
  <si>
    <t>36.00K</t>
  </si>
  <si>
    <t>87.08K</t>
  </si>
  <si>
    <t>23.85K</t>
  </si>
  <si>
    <t>12.78K</t>
  </si>
  <si>
    <t>35.91K</t>
  </si>
  <si>
    <t>41.72K</t>
  </si>
  <si>
    <t>30.39K</t>
  </si>
  <si>
    <t>39.46K</t>
  </si>
  <si>
    <t>68.46K</t>
  </si>
  <si>
    <t>52.29K</t>
  </si>
  <si>
    <t>165.69K</t>
  </si>
  <si>
    <t>32.18K</t>
  </si>
  <si>
    <t>28.17K</t>
  </si>
  <si>
    <t>15.60K</t>
  </si>
  <si>
    <t>94.71K</t>
  </si>
  <si>
    <t>39.47K</t>
  </si>
  <si>
    <t>100.76K</t>
  </si>
  <si>
    <t>100.19K</t>
  </si>
  <si>
    <t>43.88K</t>
  </si>
  <si>
    <t>50.87K</t>
  </si>
  <si>
    <t>70.94K</t>
  </si>
  <si>
    <t>29.33K</t>
  </si>
  <si>
    <t>40.40K</t>
  </si>
  <si>
    <t>102.02K</t>
  </si>
  <si>
    <t>139.27K</t>
  </si>
  <si>
    <t>217.57K</t>
  </si>
  <si>
    <t>24.61K</t>
  </si>
  <si>
    <t>52.05K</t>
  </si>
  <si>
    <t>112.54K</t>
  </si>
  <si>
    <t>54.79K</t>
  </si>
  <si>
    <t>76.04K</t>
  </si>
  <si>
    <t>105.89K</t>
  </si>
  <si>
    <t>80.30K</t>
  </si>
  <si>
    <t>97.07K</t>
  </si>
  <si>
    <t>158.95K</t>
  </si>
  <si>
    <t>264.04K</t>
  </si>
  <si>
    <t>147.03K</t>
  </si>
  <si>
    <t>164.50K</t>
  </si>
  <si>
    <t>75.02K</t>
  </si>
  <si>
    <t>174.63K</t>
  </si>
  <si>
    <t>136.54K</t>
  </si>
  <si>
    <t>156.94K</t>
  </si>
  <si>
    <t>142.82K</t>
  </si>
  <si>
    <t>126.41K</t>
  </si>
  <si>
    <t>106.18K</t>
  </si>
  <si>
    <t>32.14K</t>
  </si>
  <si>
    <t>31.25K</t>
  </si>
  <si>
    <t>63.52K</t>
  </si>
  <si>
    <t>61.33K</t>
  </si>
  <si>
    <t>51.93K</t>
  </si>
  <si>
    <t>60.40K</t>
  </si>
  <si>
    <t>52.88K</t>
  </si>
  <si>
    <t>90.25K</t>
  </si>
  <si>
    <t>21.80K</t>
  </si>
  <si>
    <t>47.52K</t>
  </si>
  <si>
    <t>148.21K</t>
  </si>
  <si>
    <t>114.24K</t>
  </si>
  <si>
    <t>62.25K</t>
  </si>
  <si>
    <t>98.31K</t>
  </si>
  <si>
    <t>80.33K</t>
  </si>
  <si>
    <t>86.36K</t>
  </si>
  <si>
    <t>40.29K</t>
  </si>
  <si>
    <t>54.64K</t>
  </si>
  <si>
    <t>75.78K</t>
  </si>
  <si>
    <t>52.90K</t>
  </si>
  <si>
    <t>38.78K</t>
  </si>
  <si>
    <t>138.22K</t>
  </si>
  <si>
    <t>255.13K</t>
  </si>
  <si>
    <t>39.68K</t>
  </si>
  <si>
    <t>79.03K</t>
  </si>
  <si>
    <t>52.12K</t>
  </si>
  <si>
    <t>49.03K</t>
  </si>
  <si>
    <t>75.76K</t>
  </si>
  <si>
    <t>41.69K</t>
  </si>
  <si>
    <t>88.92K</t>
  </si>
  <si>
    <t>93.93K</t>
  </si>
  <si>
    <t>154.52K</t>
  </si>
  <si>
    <t>43.27K</t>
  </si>
  <si>
    <t>107.62K</t>
  </si>
  <si>
    <t>72.32K</t>
  </si>
  <si>
    <t>151.13K</t>
  </si>
  <si>
    <t>135.43K</t>
  </si>
  <si>
    <t>178.51K</t>
  </si>
  <si>
    <t>141.48K</t>
  </si>
  <si>
    <t>300.88K</t>
  </si>
  <si>
    <t>221.19K</t>
  </si>
  <si>
    <t>357.88K</t>
  </si>
  <si>
    <t>187.38K</t>
  </si>
  <si>
    <t>157.54K</t>
  </si>
  <si>
    <t>298.24K</t>
  </si>
  <si>
    <t>377.49K</t>
  </si>
  <si>
    <t>185.28K</t>
  </si>
  <si>
    <t>66.91K</t>
  </si>
  <si>
    <t>350.14K</t>
  </si>
  <si>
    <t>213.28K</t>
  </si>
  <si>
    <t>180.16K</t>
  </si>
  <si>
    <t>216.22K</t>
  </si>
  <si>
    <t>238.19K</t>
  </si>
  <si>
    <t>363.60K</t>
  </si>
  <si>
    <t>235.50K</t>
  </si>
  <si>
    <t>117.30K</t>
  </si>
  <si>
    <t>310.16K</t>
  </si>
  <si>
    <t>247.41K</t>
  </si>
  <si>
    <t>478.70K</t>
  </si>
  <si>
    <t>98.46K</t>
  </si>
  <si>
    <t>90.91K</t>
  </si>
  <si>
    <t>72.89K</t>
  </si>
  <si>
    <t>106.06K</t>
  </si>
  <si>
    <t>142.92K</t>
  </si>
  <si>
    <t>94.30K</t>
  </si>
  <si>
    <t>146.80K</t>
  </si>
  <si>
    <t>225.32K</t>
  </si>
  <si>
    <t>243.12K</t>
  </si>
  <si>
    <t>104.84K</t>
  </si>
  <si>
    <t>137.58K</t>
  </si>
  <si>
    <t>79.32K</t>
  </si>
  <si>
    <t>480.29K</t>
  </si>
  <si>
    <t>168.59K</t>
  </si>
  <si>
    <t>525.17K</t>
  </si>
  <si>
    <t>398.40K</t>
  </si>
  <si>
    <t>221.04K</t>
  </si>
  <si>
    <t>171.06K</t>
  </si>
  <si>
    <t>455.68K</t>
  </si>
  <si>
    <t>305.50K</t>
  </si>
  <si>
    <t>327.13K</t>
  </si>
  <si>
    <t>173.69K</t>
  </si>
  <si>
    <t>100.86K</t>
  </si>
  <si>
    <t>244.43K</t>
  </si>
  <si>
    <t>266.22K</t>
  </si>
  <si>
    <t>269.76K</t>
  </si>
  <si>
    <t>99.74K</t>
  </si>
  <si>
    <t>57.86K</t>
  </si>
  <si>
    <t>104.73K</t>
  </si>
  <si>
    <t>78.72K</t>
  </si>
  <si>
    <t>50.14K</t>
  </si>
  <si>
    <t>45.56K</t>
  </si>
  <si>
    <t>32.94K</t>
  </si>
  <si>
    <t>42.87K</t>
  </si>
  <si>
    <t>53.78K</t>
  </si>
  <si>
    <t>133.79K</t>
  </si>
  <si>
    <t>100.39K</t>
  </si>
  <si>
    <t>110.18K</t>
  </si>
  <si>
    <t>83.90K</t>
  </si>
  <si>
    <t>37.90K</t>
  </si>
  <si>
    <t>211.98K</t>
  </si>
  <si>
    <t>221.33K</t>
  </si>
  <si>
    <t>135.23K</t>
  </si>
  <si>
    <t>103.29K</t>
  </si>
  <si>
    <t>234.59K</t>
  </si>
  <si>
    <t>410.17K</t>
  </si>
  <si>
    <t>76.10K</t>
  </si>
  <si>
    <t>216.05K</t>
  </si>
  <si>
    <t>Feb 20, 2022</t>
  </si>
  <si>
    <t>261.27K</t>
  </si>
  <si>
    <t>188.79K</t>
  </si>
  <si>
    <t>111.74K</t>
  </si>
  <si>
    <t>203.22K</t>
  </si>
  <si>
    <t>84.57K</t>
  </si>
  <si>
    <t>168.44K</t>
  </si>
  <si>
    <t>139.59K</t>
  </si>
  <si>
    <t>177.72K</t>
  </si>
  <si>
    <t>101.86K</t>
  </si>
  <si>
    <t>79.68K</t>
  </si>
  <si>
    <t>145.83K</t>
  </si>
  <si>
    <t>164.59K</t>
  </si>
  <si>
    <t>126.33K</t>
  </si>
  <si>
    <t>132.68K</t>
  </si>
  <si>
    <t>288.01K</t>
  </si>
  <si>
    <t>339.96K</t>
  </si>
  <si>
    <t>466.61K</t>
  </si>
  <si>
    <t>238.11K</t>
  </si>
  <si>
    <t>402.88K</t>
  </si>
  <si>
    <t>446.38K</t>
  </si>
  <si>
    <t>513.19K</t>
  </si>
  <si>
    <t>575.29K</t>
  </si>
  <si>
    <t>1.26M</t>
  </si>
  <si>
    <t>461.02K</t>
  </si>
  <si>
    <t>449.69K</t>
  </si>
  <si>
    <t>167.61K</t>
  </si>
  <si>
    <t>99.81K</t>
  </si>
  <si>
    <t>233.95K</t>
  </si>
  <si>
    <t>474.51K</t>
  </si>
  <si>
    <t>575.54K</t>
  </si>
  <si>
    <t>180.96K</t>
  </si>
  <si>
    <t>87.13K</t>
  </si>
  <si>
    <t>78.47K</t>
  </si>
  <si>
    <t>158.00K</t>
  </si>
  <si>
    <t>67.31K</t>
  </si>
  <si>
    <t>85.73K</t>
  </si>
  <si>
    <t>103.22K</t>
  </si>
  <si>
    <t>81.04K</t>
  </si>
  <si>
    <t>83.32K</t>
  </si>
  <si>
    <t>106.81K</t>
  </si>
  <si>
    <t>330.64K</t>
  </si>
  <si>
    <t>112.89K</t>
  </si>
  <si>
    <t>116.55K</t>
  </si>
  <si>
    <t>147.51K</t>
  </si>
  <si>
    <t>173.13K</t>
  </si>
  <si>
    <t>215.48K</t>
  </si>
  <si>
    <t>111.08K</t>
  </si>
  <si>
    <t>147.76K</t>
  </si>
  <si>
    <t>112.28K</t>
  </si>
  <si>
    <t>243.78K</t>
  </si>
  <si>
    <t>155.08K</t>
  </si>
  <si>
    <t>153.73K</t>
  </si>
  <si>
    <t>249.88K</t>
  </si>
  <si>
    <t>154.78K</t>
  </si>
  <si>
    <t>771.27K</t>
  </si>
  <si>
    <t>138.33K</t>
  </si>
  <si>
    <t>47.69K</t>
  </si>
  <si>
    <t>162.09K</t>
  </si>
  <si>
    <t>102.19K</t>
  </si>
  <si>
    <t>157.90K</t>
  </si>
  <si>
    <t>234.95K</t>
  </si>
  <si>
    <t>196.58K</t>
  </si>
  <si>
    <t>129.01K</t>
  </si>
  <si>
    <t>283.23K</t>
  </si>
  <si>
    <t>1.36M</t>
  </si>
  <si>
    <t>360.27K</t>
  </si>
  <si>
    <t>427.06K</t>
  </si>
  <si>
    <t>625.35K</t>
  </si>
  <si>
    <t>161.59K</t>
  </si>
  <si>
    <t>266.77K</t>
  </si>
  <si>
    <t>174.72K</t>
  </si>
  <si>
    <t>111.20K</t>
  </si>
  <si>
    <t>140.51K</t>
  </si>
  <si>
    <t>167.00K</t>
  </si>
  <si>
    <t>324.84K</t>
  </si>
  <si>
    <t>211.36K</t>
  </si>
  <si>
    <t>141.27K</t>
  </si>
  <si>
    <t>229.01K</t>
  </si>
  <si>
    <t>273.82K</t>
  </si>
  <si>
    <t>310.75K</t>
  </si>
  <si>
    <t>396.43K</t>
  </si>
  <si>
    <t>314.25K</t>
  </si>
  <si>
    <t>1.19M</t>
  </si>
  <si>
    <t>417.71K</t>
  </si>
  <si>
    <t>422.62K</t>
  </si>
  <si>
    <t>442.46K</t>
  </si>
  <si>
    <t>461.56K</t>
  </si>
  <si>
    <t>392.92K</t>
  </si>
  <si>
    <t>342.35K</t>
  </si>
  <si>
    <t>632.36K</t>
  </si>
  <si>
    <t>1.04M</t>
  </si>
  <si>
    <t>645.63K</t>
  </si>
  <si>
    <t>825.64K</t>
  </si>
  <si>
    <t>2.39M</t>
  </si>
  <si>
    <t>1.72M</t>
  </si>
  <si>
    <t>2.63M</t>
  </si>
  <si>
    <t>873.82K</t>
  </si>
  <si>
    <t>398.97K</t>
  </si>
  <si>
    <t>407.56K</t>
  </si>
  <si>
    <t>705.99K</t>
  </si>
  <si>
    <t>675.01K</t>
  </si>
  <si>
    <t>223.45K</t>
  </si>
  <si>
    <t>133.95K</t>
  </si>
  <si>
    <t>202.66K</t>
  </si>
  <si>
    <t>158.70K</t>
  </si>
  <si>
    <t>238.53K</t>
  </si>
  <si>
    <t>215.06K</t>
  </si>
  <si>
    <t>515.90K</t>
  </si>
  <si>
    <t>403.99K</t>
  </si>
  <si>
    <t>405.57K</t>
  </si>
  <si>
    <t>677.87K</t>
  </si>
  <si>
    <t>873.38K</t>
  </si>
  <si>
    <t>775.05K</t>
  </si>
  <si>
    <t>416.92K</t>
  </si>
  <si>
    <t>908.67K</t>
  </si>
  <si>
    <t>384.74K</t>
  </si>
  <si>
    <t>936.32K</t>
  </si>
  <si>
    <t>761.65K</t>
  </si>
  <si>
    <t>383.86K</t>
  </si>
  <si>
    <t>331.20K</t>
  </si>
  <si>
    <t>160.93K</t>
  </si>
  <si>
    <t>171.15K</t>
  </si>
  <si>
    <t>254.02K</t>
  </si>
  <si>
    <t>259.62K</t>
  </si>
  <si>
    <t>305.84K</t>
  </si>
  <si>
    <t>540.92K</t>
  </si>
  <si>
    <t>602.13K</t>
  </si>
  <si>
    <t>696.18K</t>
  </si>
  <si>
    <t>980.72K</t>
  </si>
  <si>
    <t>765.90K</t>
  </si>
  <si>
    <t>766.93K</t>
  </si>
  <si>
    <t>484.57K</t>
  </si>
  <si>
    <t>489.15K</t>
  </si>
  <si>
    <t>618.95K</t>
  </si>
  <si>
    <t>558.57K</t>
  </si>
  <si>
    <t>778.16K</t>
  </si>
  <si>
    <t>325.90K</t>
  </si>
  <si>
    <t>333.83K</t>
  </si>
  <si>
    <t>502.86K</t>
  </si>
  <si>
    <t>763.01K</t>
  </si>
  <si>
    <t>1.29M</t>
  </si>
  <si>
    <t>369.62K</t>
  </si>
  <si>
    <t>368.37K</t>
  </si>
  <si>
    <t>396.07K</t>
  </si>
  <si>
    <t>124.49K</t>
  </si>
  <si>
    <t>380.68K</t>
  </si>
  <si>
    <t>95.96K</t>
  </si>
  <si>
    <t>267.49K</t>
  </si>
  <si>
    <t>217.83K</t>
  </si>
  <si>
    <t>265.89K</t>
  </si>
  <si>
    <t>154.59K</t>
  </si>
  <si>
    <t>211.12K</t>
  </si>
  <si>
    <t>239.09K</t>
  </si>
  <si>
    <t>104.86K</t>
  </si>
  <si>
    <t>259.69K</t>
  </si>
  <si>
    <t>255.06K</t>
  </si>
  <si>
    <t>596.87K</t>
  </si>
  <si>
    <t>576.88K</t>
  </si>
  <si>
    <t>742.14K</t>
  </si>
  <si>
    <t>700.02K</t>
  </si>
  <si>
    <t>1.86M</t>
  </si>
  <si>
    <t>610.38K</t>
  </si>
  <si>
    <t>249.22K</t>
  </si>
  <si>
    <t>241.40K</t>
  </si>
  <si>
    <t>580.14K</t>
  </si>
  <si>
    <t>769.01K</t>
  </si>
  <si>
    <t>453.32K</t>
  </si>
  <si>
    <t>148.61K</t>
  </si>
  <si>
    <t>348.62K</t>
  </si>
  <si>
    <t>363.57K</t>
  </si>
  <si>
    <t>296.60K</t>
  </si>
  <si>
    <t>134.47K</t>
  </si>
  <si>
    <t>203.10K</t>
  </si>
  <si>
    <t>246.45K</t>
  </si>
  <si>
    <t>317.28K</t>
  </si>
  <si>
    <t>294.85K</t>
  </si>
  <si>
    <t>132.29K</t>
  </si>
  <si>
    <t>114.46K</t>
  </si>
  <si>
    <t>89.65K</t>
  </si>
  <si>
    <t>81.69K</t>
  </si>
  <si>
    <t>171.76K</t>
  </si>
  <si>
    <t>99.87K</t>
  </si>
  <si>
    <t>166.24K</t>
  </si>
  <si>
    <t>267.12K</t>
  </si>
  <si>
    <t>411.90K</t>
  </si>
  <si>
    <t>113.68K</t>
  </si>
  <si>
    <t>174.04K</t>
  </si>
  <si>
    <t>263.30K</t>
  </si>
  <si>
    <t>115.05K</t>
  </si>
  <si>
    <t>41.26K</t>
  </si>
  <si>
    <t>114.11K</t>
  </si>
  <si>
    <t>157.82K</t>
  </si>
  <si>
    <t>211.24K</t>
  </si>
  <si>
    <t>82.33K</t>
  </si>
  <si>
    <t>38.19K</t>
  </si>
  <si>
    <t>68.86K</t>
  </si>
  <si>
    <t>132.57K</t>
  </si>
  <si>
    <t>22.61K</t>
  </si>
  <si>
    <t>81.86K</t>
  </si>
  <si>
    <t>88.07K</t>
  </si>
  <si>
    <t>11.91K</t>
  </si>
  <si>
    <t>61.93K</t>
  </si>
  <si>
    <t>9.37K</t>
  </si>
  <si>
    <t>25.30K</t>
  </si>
  <si>
    <t>47.42K</t>
  </si>
  <si>
    <t>77.52K</t>
  </si>
  <si>
    <t>43.90K</t>
  </si>
  <si>
    <t>80.73K</t>
  </si>
  <si>
    <t>32.02K</t>
  </si>
  <si>
    <t>101.36K</t>
  </si>
  <si>
    <t>46.11K</t>
  </si>
  <si>
    <t>38.69K</t>
  </si>
  <si>
    <t>39.00K</t>
  </si>
  <si>
    <t>8.88K</t>
  </si>
  <si>
    <t>55.02K</t>
  </si>
  <si>
    <t>57.68K</t>
  </si>
  <si>
    <t>145.06K</t>
  </si>
  <si>
    <t>67.30K</t>
  </si>
  <si>
    <t>57.84K</t>
  </si>
  <si>
    <t>56.09K</t>
  </si>
  <si>
    <t>42.82K</t>
  </si>
  <si>
    <t>67.25K</t>
  </si>
  <si>
    <t>66.17K</t>
  </si>
  <si>
    <t>70.03K</t>
  </si>
  <si>
    <t>292.70K</t>
  </si>
  <si>
    <t>375.19K</t>
  </si>
  <si>
    <t>95.25K</t>
  </si>
  <si>
    <t>37.28K</t>
  </si>
  <si>
    <t>47.75K</t>
  </si>
  <si>
    <t>154.51K</t>
  </si>
  <si>
    <t>51.43K</t>
  </si>
  <si>
    <t>113.56K</t>
  </si>
  <si>
    <t>54.87K</t>
  </si>
  <si>
    <t>36.38K</t>
  </si>
  <si>
    <t>63.36K</t>
  </si>
  <si>
    <t>35.06K</t>
  </si>
  <si>
    <t>65.65K</t>
  </si>
  <si>
    <t>52.54K</t>
  </si>
  <si>
    <t>101.35K</t>
  </si>
  <si>
    <t>192.35K</t>
  </si>
  <si>
    <t>145.19K</t>
  </si>
  <si>
    <t>309.12K</t>
  </si>
  <si>
    <t>78.43K</t>
  </si>
  <si>
    <t>261.65K</t>
  </si>
  <si>
    <t>145.72K</t>
  </si>
  <si>
    <t>84.15K</t>
  </si>
  <si>
    <t>159.21K</t>
  </si>
  <si>
    <t>257.95K</t>
  </si>
  <si>
    <t>244.10K</t>
  </si>
  <si>
    <t>974.91K</t>
  </si>
  <si>
    <t>167.56K</t>
  </si>
  <si>
    <t>80.29K</t>
  </si>
  <si>
    <t>207.25K</t>
  </si>
  <si>
    <t>222.86K</t>
  </si>
  <si>
    <t>726.30K</t>
  </si>
  <si>
    <t>232.98K</t>
  </si>
  <si>
    <t>144.71K</t>
  </si>
  <si>
    <t>209.93K</t>
  </si>
  <si>
    <t>550.69K</t>
  </si>
  <si>
    <t>822.82K</t>
  </si>
  <si>
    <t>646.86K</t>
  </si>
  <si>
    <t>1.45M</t>
  </si>
  <si>
    <t>1.59M</t>
  </si>
  <si>
    <t>453.89K</t>
  </si>
  <si>
    <t>205.86K</t>
  </si>
  <si>
    <t>118.88K</t>
  </si>
  <si>
    <t>445.37K</t>
  </si>
  <si>
    <t>271.14K</t>
  </si>
  <si>
    <t>285.32K</t>
  </si>
  <si>
    <t>132.81K</t>
  </si>
  <si>
    <t>178.13K</t>
  </si>
  <si>
    <t>171.97K</t>
  </si>
  <si>
    <t>397.94K</t>
  </si>
  <si>
    <t>278.45K</t>
  </si>
  <si>
    <t>131.97K</t>
  </si>
  <si>
    <t>78.11K</t>
  </si>
  <si>
    <t>126.72K</t>
  </si>
  <si>
    <t>37.96K</t>
  </si>
  <si>
    <t>126.47K</t>
  </si>
  <si>
    <t>55.80K</t>
  </si>
  <si>
    <t>71.13K</t>
  </si>
  <si>
    <t>72.08K</t>
  </si>
  <si>
    <t>99.69K</t>
  </si>
  <si>
    <t>58.33K</t>
  </si>
  <si>
    <t>230.67K</t>
  </si>
  <si>
    <t>114.34K</t>
  </si>
  <si>
    <t>143.58K</t>
  </si>
  <si>
    <t>127.80K</t>
  </si>
  <si>
    <t>206.58K</t>
  </si>
  <si>
    <t>58.99K</t>
  </si>
  <si>
    <t>57.01K</t>
  </si>
  <si>
    <t>73.57K</t>
  </si>
  <si>
    <t>89.60K</t>
  </si>
  <si>
    <t>39.90K</t>
  </si>
  <si>
    <t>76.72K</t>
  </si>
  <si>
    <t>41.70K</t>
  </si>
  <si>
    <t>84.46K</t>
  </si>
  <si>
    <t>76.75K</t>
  </si>
  <si>
    <t>85.00K</t>
  </si>
  <si>
    <t>602.74K</t>
  </si>
  <si>
    <t>53.06K</t>
  </si>
  <si>
    <t>63.45K</t>
  </si>
  <si>
    <t>110.38K</t>
  </si>
  <si>
    <t>168.62K</t>
  </si>
  <si>
    <t>107.56K</t>
  </si>
  <si>
    <t>46.58K</t>
  </si>
  <si>
    <t>146.02K</t>
  </si>
  <si>
    <t>72.49K</t>
  </si>
  <si>
    <t>237.75K</t>
  </si>
  <si>
    <t>83.05K</t>
  </si>
  <si>
    <t>123.48K</t>
  </si>
  <si>
    <t>80.12K</t>
  </si>
  <si>
    <t>43.11K</t>
  </si>
  <si>
    <t>56.43K</t>
  </si>
  <si>
    <t>13.68K</t>
  </si>
  <si>
    <t>29.78K</t>
  </si>
  <si>
    <t>53.55K</t>
  </si>
  <si>
    <t>62.74K</t>
  </si>
  <si>
    <t>71.50K</t>
  </si>
  <si>
    <t>64.53K</t>
  </si>
  <si>
    <t>47.47K</t>
  </si>
  <si>
    <t>21.65K</t>
  </si>
  <si>
    <t>90.41K</t>
  </si>
  <si>
    <t>105.23K</t>
  </si>
  <si>
    <t>45.04K</t>
  </si>
  <si>
    <t>101.02K</t>
  </si>
  <si>
    <t>52.92K</t>
  </si>
  <si>
    <t>50.57K</t>
  </si>
  <si>
    <t>52.04K</t>
  </si>
  <si>
    <t>80.81K</t>
  </si>
  <si>
    <t>51.02K</t>
  </si>
  <si>
    <t>73.70K</t>
  </si>
  <si>
    <t>113.72K</t>
  </si>
  <si>
    <t>109.90K</t>
  </si>
  <si>
    <t>68.20K</t>
  </si>
  <si>
    <t>117.72K</t>
  </si>
  <si>
    <t>259.10K</t>
  </si>
  <si>
    <t>180.50K</t>
  </si>
  <si>
    <t>233.76K</t>
  </si>
  <si>
    <t>1.17M</t>
  </si>
  <si>
    <t>457.78K</t>
  </si>
  <si>
    <t>930.35K</t>
  </si>
  <si>
    <t>214.88K</t>
  </si>
  <si>
    <t>125.87K</t>
  </si>
  <si>
    <t>245.57K</t>
  </si>
  <si>
    <t>271.72K</t>
  </si>
  <si>
    <t>264.79K</t>
  </si>
  <si>
    <t>247.49K</t>
  </si>
  <si>
    <t>146.45K</t>
  </si>
  <si>
    <t>87.30K</t>
  </si>
  <si>
    <t>151.79K</t>
  </si>
  <si>
    <t>164.44K</t>
  </si>
  <si>
    <t>184.27K</t>
  </si>
  <si>
    <t>98.41K</t>
  </si>
  <si>
    <t>196.04K</t>
  </si>
  <si>
    <t>242.51K</t>
  </si>
  <si>
    <t>509.39K</t>
  </si>
  <si>
    <t>219.85K</t>
  </si>
  <si>
    <t>243.07K</t>
  </si>
  <si>
    <t>145.21K</t>
  </si>
  <si>
    <t>274.03K</t>
  </si>
  <si>
    <t>425.47K</t>
  </si>
  <si>
    <t>296.90K</t>
  </si>
  <si>
    <t>317.00K</t>
  </si>
  <si>
    <t>233.70K</t>
  </si>
  <si>
    <t>316.02K</t>
  </si>
  <si>
    <t>665.91K</t>
  </si>
  <si>
    <t>403.11K</t>
  </si>
  <si>
    <t>163.13K</t>
  </si>
  <si>
    <t>579.27K</t>
  </si>
  <si>
    <t>330.29K</t>
  </si>
  <si>
    <t>74.30K</t>
  </si>
  <si>
    <t>57.28K</t>
  </si>
  <si>
    <t>64.90K</t>
  </si>
  <si>
    <t>31.70K</t>
  </si>
  <si>
    <t>6.31K</t>
  </si>
  <si>
    <t>21.63K</t>
  </si>
  <si>
    <t>26.67K</t>
  </si>
  <si>
    <t>28.41K</t>
  </si>
  <si>
    <t>57.44K</t>
  </si>
  <si>
    <t>23.86K</t>
  </si>
  <si>
    <t>33.83K</t>
  </si>
  <si>
    <t>26.57K</t>
  </si>
  <si>
    <t>222.25K</t>
  </si>
  <si>
    <t>216.66K</t>
  </si>
  <si>
    <t>156.39K</t>
  </si>
  <si>
    <t>51.79K</t>
  </si>
  <si>
    <t>5.78K</t>
  </si>
  <si>
    <t>0.94K</t>
  </si>
  <si>
    <t>13.31K</t>
  </si>
  <si>
    <t>1.55K</t>
  </si>
  <si>
    <t>1.15K</t>
  </si>
  <si>
    <t>Jun 23, 2020</t>
  </si>
  <si>
    <t>8.05K</t>
  </si>
  <si>
    <t>2.00K</t>
  </si>
  <si>
    <t>0.14K</t>
  </si>
  <si>
    <t>0.16K</t>
  </si>
  <si>
    <t>14.04K</t>
  </si>
  <si>
    <t>1.20K</t>
  </si>
  <si>
    <t>0.55K</t>
  </si>
  <si>
    <t>0.43K</t>
  </si>
  <si>
    <t>0.12K</t>
  </si>
  <si>
    <t>0.63K</t>
  </si>
  <si>
    <t>6.20K</t>
  </si>
  <si>
    <t>2.67K</t>
  </si>
  <si>
    <t>17.01K</t>
  </si>
  <si>
    <t>1.24K</t>
  </si>
  <si>
    <t>101.65K</t>
  </si>
  <si>
    <t>21.54K</t>
  </si>
  <si>
    <t>80.84K</t>
  </si>
  <si>
    <t>134.64K</t>
  </si>
  <si>
    <t>93.40K</t>
  </si>
  <si>
    <t>204.57K</t>
  </si>
  <si>
    <t>144.68K</t>
  </si>
  <si>
    <t>239.16K</t>
  </si>
  <si>
    <t>301.14K</t>
  </si>
  <si>
    <t>90.95K</t>
  </si>
  <si>
    <t>113.82K</t>
  </si>
  <si>
    <t>139.13K</t>
  </si>
  <si>
    <t>197.06K</t>
  </si>
  <si>
    <t>332.69K</t>
  </si>
  <si>
    <t>106.20K</t>
  </si>
  <si>
    <t>178.34K</t>
  </si>
  <si>
    <t>202.47K</t>
  </si>
  <si>
    <t>257.41K</t>
  </si>
  <si>
    <t>330.45K</t>
  </si>
  <si>
    <t>613.00K</t>
  </si>
  <si>
    <t>1.05M</t>
  </si>
  <si>
    <t>1.10M</t>
  </si>
  <si>
    <t>260.07K</t>
  </si>
  <si>
    <t>215.65K</t>
  </si>
  <si>
    <t>352.49K</t>
  </si>
  <si>
    <t>552.37K</t>
  </si>
  <si>
    <t>136.90K</t>
  </si>
  <si>
    <t>58.53K</t>
  </si>
  <si>
    <t>50.77K</t>
  </si>
  <si>
    <t>35.51K</t>
  </si>
  <si>
    <t>58.94K</t>
  </si>
  <si>
    <t>56.63K</t>
  </si>
  <si>
    <t>104.57K</t>
  </si>
  <si>
    <t>143.95K</t>
  </si>
  <si>
    <t>46.46K</t>
  </si>
  <si>
    <t>101.20K</t>
  </si>
  <si>
    <t>40.90K</t>
  </si>
  <si>
    <t>72.46K</t>
  </si>
  <si>
    <t>204.63K</t>
  </si>
  <si>
    <t>174.49K</t>
  </si>
  <si>
    <t>297.46K</t>
  </si>
  <si>
    <t>245.02K</t>
  </si>
  <si>
    <t>184.05K</t>
  </si>
  <si>
    <t>717.70K</t>
  </si>
  <si>
    <t>204.00K</t>
  </si>
  <si>
    <t>55.44K</t>
  </si>
  <si>
    <t>77.90K</t>
  </si>
  <si>
    <t>32.06K</t>
  </si>
  <si>
    <t>59.58K</t>
  </si>
  <si>
    <t>6.29K</t>
  </si>
  <si>
    <t>43.61K</t>
  </si>
  <si>
    <t>33.45K</t>
  </si>
  <si>
    <t>9.31K</t>
  </si>
  <si>
    <t>32.97K</t>
  </si>
  <si>
    <t>14.43K</t>
  </si>
  <si>
    <t>14.10K</t>
  </si>
  <si>
    <t>79.66K</t>
  </si>
  <si>
    <t>18.32K</t>
  </si>
  <si>
    <t>3.38K</t>
  </si>
  <si>
    <t>12.69K</t>
  </si>
  <si>
    <t>7.75K</t>
  </si>
  <si>
    <t>3.40K</t>
  </si>
  <si>
    <t>19.46K</t>
  </si>
  <si>
    <t>39.29K</t>
  </si>
  <si>
    <t>10.00K</t>
  </si>
  <si>
    <t>26.58K</t>
  </si>
  <si>
    <t>11.88K</t>
  </si>
  <si>
    <t>11.65K</t>
  </si>
  <si>
    <t>233.66K</t>
  </si>
  <si>
    <t>33.50K</t>
  </si>
  <si>
    <t>11.84K</t>
  </si>
  <si>
    <t>41.44K</t>
  </si>
  <si>
    <t>32.19K</t>
  </si>
  <si>
    <t>42.98K</t>
  </si>
  <si>
    <t>42.45K</t>
  </si>
  <si>
    <t>109.32K</t>
  </si>
  <si>
    <t>189.77K</t>
  </si>
  <si>
    <t>56.33K</t>
  </si>
  <si>
    <t>34.11K</t>
  </si>
  <si>
    <t>23.88K</t>
  </si>
  <si>
    <t>39.85K</t>
  </si>
  <si>
    <t>39.63K</t>
  </si>
  <si>
    <t>310.33K</t>
  </si>
  <si>
    <t>22.46K</t>
  </si>
  <si>
    <t>176.08K</t>
  </si>
  <si>
    <t>309.62K</t>
  </si>
  <si>
    <t>140.98K</t>
  </si>
  <si>
    <t>90.70K</t>
  </si>
  <si>
    <t>49.42K</t>
  </si>
  <si>
    <t>92.99K</t>
  </si>
  <si>
    <t>18.12K</t>
  </si>
  <si>
    <t>19.96K</t>
  </si>
  <si>
    <t>27.26K</t>
  </si>
  <si>
    <t>51.01K</t>
  </si>
  <si>
    <t>53.01K</t>
  </si>
  <si>
    <t>128.66K</t>
  </si>
  <si>
    <t>44.58K</t>
  </si>
  <si>
    <t>31.44K</t>
  </si>
  <si>
    <t>36.06K</t>
  </si>
  <si>
    <t>23.12K</t>
  </si>
  <si>
    <t>4.33K</t>
  </si>
  <si>
    <t>35.36K</t>
  </si>
  <si>
    <t>86.41K</t>
  </si>
  <si>
    <t>34.20K</t>
  </si>
  <si>
    <t>47.57K</t>
  </si>
  <si>
    <t>10.65K</t>
  </si>
  <si>
    <t>51.50K</t>
  </si>
  <si>
    <t>13.39K</t>
  </si>
  <si>
    <t>34.06K</t>
  </si>
  <si>
    <t>34.08K</t>
  </si>
  <si>
    <t>23.37K</t>
  </si>
  <si>
    <t>13.99K</t>
  </si>
  <si>
    <t>54.20K</t>
  </si>
  <si>
    <t>32.83K</t>
  </si>
  <si>
    <t>37.67K</t>
  </si>
  <si>
    <t>22.81K</t>
  </si>
  <si>
    <t>23.70K</t>
  </si>
  <si>
    <t>48.43K</t>
  </si>
  <si>
    <t>18.36K</t>
  </si>
  <si>
    <t>59.19K</t>
  </si>
  <si>
    <t>22.34K</t>
  </si>
  <si>
    <t>34.71K</t>
  </si>
  <si>
    <t>18.55K</t>
  </si>
  <si>
    <t>13.08K</t>
  </si>
  <si>
    <t>10.19K</t>
  </si>
  <si>
    <t>23.32K</t>
  </si>
  <si>
    <t>14.49K</t>
  </si>
  <si>
    <t>30.93K</t>
  </si>
  <si>
    <t>16.09K</t>
  </si>
  <si>
    <t>36.94K</t>
  </si>
  <si>
    <t>21.09K</t>
  </si>
  <si>
    <t>26.42K</t>
  </si>
  <si>
    <t>22.01K</t>
  </si>
  <si>
    <t>44.13K</t>
  </si>
  <si>
    <t>66.24K</t>
  </si>
  <si>
    <t>20.26K</t>
  </si>
  <si>
    <t>43.73K</t>
  </si>
  <si>
    <t>40.82K</t>
  </si>
  <si>
    <t>51.97K</t>
  </si>
  <si>
    <t>35.00K</t>
  </si>
  <si>
    <t>49.47K</t>
  </si>
  <si>
    <t>14.27K</t>
  </si>
  <si>
    <t>27.92K</t>
  </si>
  <si>
    <t>18.74K</t>
  </si>
  <si>
    <t>29.44K</t>
  </si>
  <si>
    <t>17.91K</t>
  </si>
  <si>
    <t>55.35K</t>
  </si>
  <si>
    <t>21.98K</t>
  </si>
  <si>
    <t>33.76K</t>
  </si>
  <si>
    <t>23.91K</t>
  </si>
  <si>
    <t>23.07K</t>
  </si>
  <si>
    <t>17.62K</t>
  </si>
  <si>
    <t>27.13K</t>
  </si>
  <si>
    <t>39.64K</t>
  </si>
  <si>
    <t>21.99K</t>
  </si>
  <si>
    <t>28.30K</t>
  </si>
  <si>
    <t>38.84K</t>
  </si>
  <si>
    <t>22.37K</t>
  </si>
  <si>
    <t>15.71K</t>
  </si>
  <si>
    <t>26.74K</t>
  </si>
  <si>
    <t>30.80K</t>
  </si>
  <si>
    <t>22.39K</t>
  </si>
  <si>
    <t>29.73K</t>
  </si>
  <si>
    <t>33.84K</t>
  </si>
  <si>
    <t>46.36K</t>
  </si>
  <si>
    <t>76.12K</t>
  </si>
  <si>
    <t>23.48K</t>
  </si>
  <si>
    <t>44.94K</t>
  </si>
  <si>
    <t>36.36K</t>
  </si>
  <si>
    <t>47.33K</t>
  </si>
  <si>
    <t>16.91K</t>
  </si>
  <si>
    <t>106.68K</t>
  </si>
  <si>
    <t>48.67K</t>
  </si>
  <si>
    <t>40.09K</t>
  </si>
  <si>
    <t>17.39K</t>
  </si>
  <si>
    <t>23.84K</t>
  </si>
  <si>
    <t>58.81K</t>
  </si>
  <si>
    <t>57.54K</t>
  </si>
  <si>
    <t>45.09K</t>
  </si>
  <si>
    <t>83.34K</t>
  </si>
  <si>
    <t>41.38K</t>
  </si>
  <si>
    <t>50.41K</t>
  </si>
  <si>
    <t>22.44K</t>
  </si>
  <si>
    <t>23.02K</t>
  </si>
  <si>
    <t>70.34K</t>
  </si>
  <si>
    <t>27.32K</t>
  </si>
  <si>
    <t>43.82K</t>
  </si>
  <si>
    <t>30.70K</t>
  </si>
  <si>
    <t>19.70K</t>
  </si>
  <si>
    <t>25.42K</t>
  </si>
  <si>
    <t>55.76K</t>
  </si>
  <si>
    <t>12.54K</t>
  </si>
  <si>
    <t>28.47K</t>
  </si>
  <si>
    <t>22.03K</t>
  </si>
  <si>
    <t>46.42K</t>
  </si>
  <si>
    <t>36.60K</t>
  </si>
  <si>
    <t>39.86K</t>
  </si>
  <si>
    <t>32.37K</t>
  </si>
  <si>
    <t>12.39K</t>
  </si>
  <si>
    <t>70.71K</t>
  </si>
  <si>
    <t>50.96K</t>
  </si>
  <si>
    <t>26.16K</t>
  </si>
  <si>
    <t>36.31K</t>
  </si>
  <si>
    <t>16.15K</t>
  </si>
  <si>
    <t>14.41K</t>
  </si>
  <si>
    <t>19.89K</t>
  </si>
  <si>
    <t>43.50K</t>
  </si>
  <si>
    <t>40.42K</t>
  </si>
  <si>
    <t>66.45K</t>
  </si>
  <si>
    <t>93.94K</t>
  </si>
  <si>
    <t>74.20K</t>
  </si>
  <si>
    <t>66.70K</t>
  </si>
  <si>
    <t>114.44K</t>
  </si>
  <si>
    <t>38.82K</t>
  </si>
  <si>
    <t>78.76K</t>
  </si>
  <si>
    <t>41.31K</t>
  </si>
  <si>
    <t>49.68K</t>
  </si>
  <si>
    <t>30.99K</t>
  </si>
  <si>
    <t>34.18K</t>
  </si>
  <si>
    <t>27.16K</t>
  </si>
  <si>
    <t>8.68K</t>
  </si>
  <si>
    <t>46.71K</t>
  </si>
  <si>
    <t>6.91K</t>
  </si>
  <si>
    <t>31.79K</t>
  </si>
  <si>
    <t>54.43K</t>
  </si>
  <si>
    <t>9.76K</t>
  </si>
  <si>
    <t>29.27K</t>
  </si>
  <si>
    <t>24.62K</t>
  </si>
  <si>
    <t>10.04K</t>
  </si>
  <si>
    <t>21.17K</t>
  </si>
  <si>
    <t>30.48K</t>
  </si>
  <si>
    <t>32.56K</t>
  </si>
  <si>
    <t>50.72K</t>
  </si>
  <si>
    <t>49.90K</t>
  </si>
  <si>
    <t>173.05K</t>
  </si>
  <si>
    <t>138.19K</t>
  </si>
  <si>
    <t>65.89K</t>
  </si>
  <si>
    <t>46.40K</t>
  </si>
  <si>
    <t>63.65K</t>
  </si>
  <si>
    <t>89.18K</t>
  </si>
  <si>
    <t>61.39K</t>
  </si>
  <si>
    <t>66.53K</t>
  </si>
  <si>
    <t>12.30K</t>
  </si>
  <si>
    <t>33.55K</t>
  </si>
  <si>
    <t>19.50K</t>
  </si>
  <si>
    <t>133.11K</t>
  </si>
  <si>
    <t>116.66K</t>
  </si>
  <si>
    <t>65.19K</t>
  </si>
  <si>
    <t>31.32K</t>
  </si>
  <si>
    <t>82.50K</t>
  </si>
  <si>
    <t>39.65K</t>
  </si>
  <si>
    <t>35.76K</t>
  </si>
  <si>
    <t>47.24K</t>
  </si>
  <si>
    <t>95.67K</t>
  </si>
  <si>
    <t>176.72K</t>
  </si>
  <si>
    <t>54.32K</t>
  </si>
  <si>
    <t>97.48K</t>
  </si>
  <si>
    <t>86.50K</t>
  </si>
  <si>
    <t>71.71K</t>
  </si>
  <si>
    <t>31.75K</t>
  </si>
  <si>
    <t>55.83K</t>
  </si>
  <si>
    <t>54.13K</t>
  </si>
  <si>
    <t>105.37K</t>
  </si>
  <si>
    <t>77.21K</t>
  </si>
  <si>
    <t>88.99K</t>
  </si>
  <si>
    <t>64.35K</t>
  </si>
  <si>
    <t>230.95K</t>
  </si>
  <si>
    <t>45.73K</t>
  </si>
  <si>
    <t>66.39K</t>
  </si>
  <si>
    <t>89.24K</t>
  </si>
  <si>
    <t>37.51K</t>
  </si>
  <si>
    <t>109.38K</t>
  </si>
  <si>
    <t>98.66K</t>
  </si>
  <si>
    <t>98.94K</t>
  </si>
  <si>
    <t>96.22K</t>
  </si>
  <si>
    <t>179.64K</t>
  </si>
  <si>
    <t>50.98K</t>
  </si>
  <si>
    <t>74.61K</t>
  </si>
  <si>
    <t>109.39K</t>
  </si>
  <si>
    <t>229.99K</t>
  </si>
  <si>
    <t>21.61K</t>
  </si>
  <si>
    <t>52.89K</t>
  </si>
  <si>
    <t>75.42K</t>
  </si>
  <si>
    <t>75.22K</t>
  </si>
  <si>
    <t>53.14K</t>
  </si>
  <si>
    <t>186.62K</t>
  </si>
  <si>
    <t>87.49K</t>
  </si>
  <si>
    <t>73.36K</t>
  </si>
  <si>
    <t>59.62K</t>
  </si>
  <si>
    <t>77.63K</t>
  </si>
  <si>
    <t>76.92K</t>
  </si>
  <si>
    <t>96.03K</t>
  </si>
  <si>
    <t>199.70K</t>
  </si>
  <si>
    <t>146.52K</t>
  </si>
  <si>
    <t>61.74K</t>
  </si>
  <si>
    <t>45.03K</t>
  </si>
  <si>
    <t>38.06K</t>
  </si>
  <si>
    <t>52.59K</t>
  </si>
  <si>
    <t>92.10K</t>
  </si>
  <si>
    <t>58.70K</t>
  </si>
  <si>
    <t>55.37K</t>
  </si>
  <si>
    <t>133.52K</t>
  </si>
  <si>
    <t>17.40K</t>
  </si>
  <si>
    <t>90.77K</t>
  </si>
  <si>
    <t>88.68K</t>
  </si>
  <si>
    <t>62.06K</t>
  </si>
  <si>
    <t>23.58K</t>
  </si>
  <si>
    <t>54.25K</t>
  </si>
  <si>
    <t>29.60K</t>
  </si>
  <si>
    <t>91.17K</t>
  </si>
  <si>
    <t>38.59K</t>
  </si>
  <si>
    <t>82.09K</t>
  </si>
  <si>
    <t>36.69K</t>
  </si>
  <si>
    <t>70.27K</t>
  </si>
  <si>
    <t>35.88K</t>
  </si>
  <si>
    <t>114.64K</t>
  </si>
  <si>
    <t>51.53K</t>
  </si>
  <si>
    <t>6.49K</t>
  </si>
  <si>
    <t>13.87K</t>
  </si>
  <si>
    <t>19.14K</t>
  </si>
  <si>
    <t>92.29K</t>
  </si>
  <si>
    <t>89.34K</t>
  </si>
  <si>
    <t>64.21K</t>
  </si>
  <si>
    <t>48.46K</t>
  </si>
  <si>
    <t>65.34K</t>
  </si>
  <si>
    <t>18.47K</t>
  </si>
  <si>
    <t>56.24K</t>
  </si>
  <si>
    <t>166.53K</t>
  </si>
  <si>
    <t>49.98K</t>
  </si>
  <si>
    <t>61.16K</t>
  </si>
  <si>
    <t>49.54K</t>
  </si>
  <si>
    <t>83.65K</t>
  </si>
  <si>
    <t>69.20K</t>
  </si>
  <si>
    <t>83.80K</t>
  </si>
  <si>
    <t>37.32K</t>
  </si>
  <si>
    <t>24.58K</t>
  </si>
  <si>
    <t>45.00K</t>
  </si>
  <si>
    <t>241.60K</t>
  </si>
  <si>
    <t>161.88K</t>
  </si>
  <si>
    <t>84.93K</t>
  </si>
  <si>
    <t>82.47K</t>
  </si>
  <si>
    <t>42.76K</t>
  </si>
  <si>
    <t>133.08K</t>
  </si>
  <si>
    <t>54.54K</t>
  </si>
  <si>
    <t>70.63K</t>
  </si>
  <si>
    <t>152.36K</t>
  </si>
  <si>
    <t>115.10K</t>
  </si>
  <si>
    <t>191.27K</t>
  </si>
  <si>
    <t>100.92K</t>
  </si>
  <si>
    <t>179.99K</t>
  </si>
  <si>
    <t>210.51K</t>
  </si>
  <si>
    <t>122.85K</t>
  </si>
  <si>
    <t>188.08K</t>
  </si>
  <si>
    <t>273.28K</t>
  </si>
  <si>
    <t>115.17K</t>
  </si>
  <si>
    <t>82.30K</t>
  </si>
  <si>
    <t>92.97K</t>
  </si>
  <si>
    <t>113.66K</t>
  </si>
  <si>
    <t>228.12K</t>
  </si>
  <si>
    <t>61.42K</t>
  </si>
  <si>
    <t>26.76K</t>
  </si>
  <si>
    <t>79.99K</t>
  </si>
  <si>
    <t>65.53K</t>
  </si>
  <si>
    <t>82.99K</t>
  </si>
  <si>
    <t>67.29K</t>
  </si>
  <si>
    <t>444.36K</t>
  </si>
  <si>
    <t>121.55K</t>
  </si>
  <si>
    <t>127.54K</t>
  </si>
  <si>
    <t>39.61K</t>
  </si>
  <si>
    <t>62.31K</t>
  </si>
  <si>
    <t>104.99K</t>
  </si>
  <si>
    <t>64.84K</t>
  </si>
  <si>
    <t>52.14K</t>
  </si>
  <si>
    <t>69.37K</t>
  </si>
  <si>
    <t>108.26K</t>
  </si>
  <si>
    <t>64.05K</t>
  </si>
  <si>
    <t>77.82K</t>
  </si>
  <si>
    <t>78.96K</t>
  </si>
  <si>
    <t>95.26K</t>
  </si>
  <si>
    <t>219.98K</t>
  </si>
  <si>
    <t>351.33K</t>
  </si>
  <si>
    <t>110.14K</t>
  </si>
  <si>
    <t>122.24K</t>
  </si>
  <si>
    <t>71.60K</t>
  </si>
  <si>
    <t>105.43K</t>
  </si>
  <si>
    <t>58.48K</t>
  </si>
  <si>
    <t>189.19K</t>
  </si>
  <si>
    <t>317.43K</t>
  </si>
  <si>
    <t>562.25K</t>
  </si>
  <si>
    <t>80.10K</t>
  </si>
  <si>
    <t>62.65K</t>
  </si>
  <si>
    <t>48.66K</t>
  </si>
  <si>
    <t>81.37K</t>
  </si>
  <si>
    <t>69.77K</t>
  </si>
  <si>
    <t>81.38K</t>
  </si>
  <si>
    <t>54.84K</t>
  </si>
  <si>
    <t>115.19K</t>
  </si>
  <si>
    <t>121.42K</t>
  </si>
  <si>
    <t>205.09K</t>
  </si>
  <si>
    <t>134.02K</t>
  </si>
  <si>
    <t>136.92K</t>
  </si>
  <si>
    <t>117.01K</t>
  </si>
  <si>
    <t>60.81K</t>
  </si>
  <si>
    <t>30.23K</t>
  </si>
  <si>
    <t>51.46K</t>
  </si>
  <si>
    <t>75.89K</t>
  </si>
  <si>
    <t>16.75K</t>
  </si>
  <si>
    <t>104.38K</t>
  </si>
  <si>
    <t>56.90K</t>
  </si>
  <si>
    <t>140.93K</t>
  </si>
  <si>
    <t>101.64K</t>
  </si>
  <si>
    <t>60.53K</t>
  </si>
  <si>
    <t>56.75K</t>
  </si>
  <si>
    <t>27.68K</t>
  </si>
  <si>
    <t>48.47K</t>
  </si>
  <si>
    <t>77.60K</t>
  </si>
  <si>
    <t>51.20K</t>
  </si>
  <si>
    <t>67.24K</t>
  </si>
  <si>
    <t>49.87K</t>
  </si>
  <si>
    <t>55.49K</t>
  </si>
  <si>
    <t>55.31K</t>
  </si>
  <si>
    <t>218.03K</t>
  </si>
  <si>
    <t>59.47K</t>
  </si>
  <si>
    <t>68.43K</t>
  </si>
  <si>
    <t>276.57K</t>
  </si>
  <si>
    <t>68.37K</t>
  </si>
  <si>
    <t>44.82K</t>
  </si>
  <si>
    <t>27.90K</t>
  </si>
  <si>
    <t>98.39K</t>
  </si>
  <si>
    <t>45.90K</t>
  </si>
  <si>
    <t>278.26K</t>
  </si>
  <si>
    <t>78.91K</t>
  </si>
  <si>
    <t>81.42K</t>
  </si>
  <si>
    <t>112.95K</t>
  </si>
  <si>
    <t>15.33K</t>
  </si>
  <si>
    <t>43.58K</t>
  </si>
  <si>
    <t>28.99K</t>
  </si>
  <si>
    <t>198.84K</t>
  </si>
  <si>
    <t>29.05K</t>
  </si>
  <si>
    <t>77.75K</t>
  </si>
  <si>
    <t>28.13K</t>
  </si>
  <si>
    <t>111.67K</t>
  </si>
  <si>
    <t>251.20K</t>
  </si>
  <si>
    <t>89.66K</t>
  </si>
  <si>
    <t>50.38K</t>
  </si>
  <si>
    <t>220.86K</t>
  </si>
  <si>
    <t>84.48K</t>
  </si>
  <si>
    <t>158.50K</t>
  </si>
  <si>
    <t>107.20K</t>
  </si>
  <si>
    <t>202.63K</t>
  </si>
  <si>
    <t>33.51K</t>
  </si>
  <si>
    <t>48.88K</t>
  </si>
  <si>
    <t>111.33K</t>
  </si>
  <si>
    <t>40.77K</t>
  </si>
  <si>
    <t>30.45K</t>
  </si>
  <si>
    <t>38.89K</t>
  </si>
  <si>
    <t>76.55K</t>
  </si>
  <si>
    <t>47.54K</t>
  </si>
  <si>
    <t>47.16K</t>
  </si>
  <si>
    <t>16.84K</t>
  </si>
  <si>
    <t>46.14K</t>
  </si>
  <si>
    <t>87.27K</t>
  </si>
  <si>
    <t>50.05K</t>
  </si>
  <si>
    <t>95.22K</t>
  </si>
  <si>
    <t>70.93K</t>
  </si>
  <si>
    <t>42.30K</t>
  </si>
  <si>
    <t>113.78K</t>
  </si>
  <si>
    <t>64.25K</t>
  </si>
  <si>
    <t>46.01K</t>
  </si>
  <si>
    <t>41.89K</t>
  </si>
  <si>
    <t>106.53K</t>
  </si>
  <si>
    <t>26.00K</t>
  </si>
  <si>
    <t>37.13K</t>
  </si>
  <si>
    <t>105.64K</t>
  </si>
  <si>
    <t>88.43K</t>
  </si>
  <si>
    <t>163.76K</t>
  </si>
  <si>
    <t>55.18K</t>
  </si>
  <si>
    <t>21.12K</t>
  </si>
  <si>
    <t>143.13K</t>
  </si>
  <si>
    <t>22.74K</t>
  </si>
  <si>
    <t>127.75K</t>
  </si>
  <si>
    <t>158.09K</t>
  </si>
  <si>
    <t>26.36K</t>
  </si>
  <si>
    <t>51.10K</t>
  </si>
  <si>
    <t>176.48K</t>
  </si>
  <si>
    <t>69.70K</t>
  </si>
  <si>
    <t>99.52K</t>
  </si>
  <si>
    <t>61.43K</t>
  </si>
  <si>
    <t>87.65K</t>
  </si>
  <si>
    <t>73.55K</t>
  </si>
  <si>
    <t>37.33K</t>
  </si>
  <si>
    <t>55.63K</t>
  </si>
  <si>
    <t>68.44K</t>
  </si>
  <si>
    <t>63.13K</t>
  </si>
  <si>
    <t>99.75K</t>
  </si>
  <si>
    <t>84.37K</t>
  </si>
  <si>
    <t>41.90K</t>
  </si>
  <si>
    <t>69.66K</t>
  </si>
  <si>
    <t>44.88K</t>
  </si>
  <si>
    <t>142.96K</t>
  </si>
  <si>
    <t>158.07K</t>
  </si>
  <si>
    <t>40.83K</t>
  </si>
  <si>
    <t>55.86K</t>
  </si>
  <si>
    <t>128.99K</t>
  </si>
  <si>
    <t>84.41K</t>
  </si>
  <si>
    <t>65.76K</t>
  </si>
  <si>
    <t>25.21K</t>
  </si>
  <si>
    <t>21.52K</t>
  </si>
  <si>
    <t>59.28K</t>
  </si>
  <si>
    <t>49.76K</t>
  </si>
  <si>
    <t>57.57K</t>
  </si>
  <si>
    <t>81.47K</t>
  </si>
  <si>
    <t>49.39K</t>
  </si>
  <si>
    <t>265.92K</t>
  </si>
  <si>
    <t>317.45K</t>
  </si>
  <si>
    <t>104.66K</t>
  </si>
  <si>
    <t>52.77K</t>
  </si>
  <si>
    <t>137.71K</t>
  </si>
  <si>
    <t>253.13K</t>
  </si>
  <si>
    <t>170.62K</t>
  </si>
  <si>
    <t>857.48K</t>
  </si>
  <si>
    <t>107.11K</t>
  </si>
  <si>
    <t>36.87K</t>
  </si>
  <si>
    <t>44.97K</t>
  </si>
  <si>
    <t>129.31K</t>
  </si>
  <si>
    <t>135.39K</t>
  </si>
  <si>
    <t>332.72K</t>
  </si>
  <si>
    <t>40.54K</t>
  </si>
  <si>
    <t>82.66K</t>
  </si>
  <si>
    <t>160.15K</t>
  </si>
  <si>
    <t>221.92K</t>
  </si>
  <si>
    <t>82.90K</t>
  </si>
  <si>
    <t>83.54K</t>
  </si>
  <si>
    <t>113.47K</t>
  </si>
  <si>
    <t>110.02K</t>
  </si>
  <si>
    <t>136.04K</t>
  </si>
  <si>
    <t>65.55K</t>
  </si>
  <si>
    <t>163.72K</t>
  </si>
  <si>
    <t>229.72K</t>
  </si>
  <si>
    <t>30.49K</t>
  </si>
  <si>
    <t>106.33K</t>
  </si>
  <si>
    <t>112.05K</t>
  </si>
  <si>
    <t>281.21K</t>
  </si>
  <si>
    <t>168.32K</t>
  </si>
  <si>
    <t>143.25K</t>
  </si>
  <si>
    <t>52.75K</t>
  </si>
  <si>
    <t>57.85K</t>
  </si>
  <si>
    <t>75.47K</t>
  </si>
  <si>
    <t>92.45K</t>
  </si>
  <si>
    <t>36.27K</t>
  </si>
  <si>
    <t>28.39K</t>
  </si>
  <si>
    <t>32.11K</t>
  </si>
  <si>
    <t>243.91K</t>
  </si>
  <si>
    <t>557.88K</t>
  </si>
  <si>
    <t>57.93K</t>
  </si>
  <si>
    <t>101.29K</t>
  </si>
  <si>
    <t>45.43K</t>
  </si>
  <si>
    <t>92.53K</t>
  </si>
  <si>
    <t>67.52K</t>
  </si>
  <si>
    <t>135.85K</t>
  </si>
  <si>
    <t>63.61K</t>
  </si>
  <si>
    <t>89.93K</t>
  </si>
  <si>
    <t>107.73K</t>
  </si>
  <si>
    <t>184.30K</t>
  </si>
  <si>
    <t>99.04K</t>
  </si>
  <si>
    <t>95.03K</t>
  </si>
  <si>
    <t>100.96K</t>
  </si>
  <si>
    <t>272.37K</t>
  </si>
  <si>
    <t>192.42K</t>
  </si>
  <si>
    <t>55.62K</t>
  </si>
  <si>
    <t>84.77K</t>
  </si>
  <si>
    <t>209.07K</t>
  </si>
  <si>
    <t>237.98K</t>
  </si>
  <si>
    <t>113.73K</t>
  </si>
  <si>
    <t>116.49K</t>
  </si>
  <si>
    <t>78.90K</t>
  </si>
  <si>
    <t>110.04K</t>
  </si>
  <si>
    <t>267.40K</t>
  </si>
  <si>
    <t>140.84K</t>
  </si>
  <si>
    <t>185.46K</t>
  </si>
  <si>
    <t>102.28K</t>
  </si>
  <si>
    <t>106.97K</t>
  </si>
  <si>
    <t>70.16K</t>
  </si>
  <si>
    <t>264.27K</t>
  </si>
  <si>
    <t>99.66K</t>
  </si>
  <si>
    <t>170.73K</t>
  </si>
  <si>
    <t>388.83K</t>
  </si>
  <si>
    <t>191.73K</t>
  </si>
  <si>
    <t>184.37K</t>
  </si>
  <si>
    <t>257.19K</t>
  </si>
  <si>
    <t>135.13K</t>
  </si>
  <si>
    <t>212.85K</t>
  </si>
  <si>
    <t>102.32K</t>
  </si>
  <si>
    <t>239.36K</t>
  </si>
  <si>
    <t>306.41K</t>
  </si>
  <si>
    <t>372.24K</t>
  </si>
  <si>
    <t>348.20K</t>
  </si>
  <si>
    <t>232.95K</t>
  </si>
  <si>
    <t>167.51K</t>
  </si>
  <si>
    <t>381.20K</t>
  </si>
  <si>
    <t>658.50K</t>
  </si>
  <si>
    <t>282.10K</t>
  </si>
  <si>
    <t>332.15K</t>
  </si>
  <si>
    <t>355.45K</t>
  </si>
  <si>
    <t>149.05K</t>
  </si>
  <si>
    <t>234.14K</t>
  </si>
  <si>
    <t>100.57K</t>
  </si>
  <si>
    <t>192.38K</t>
  </si>
  <si>
    <t>162.03K</t>
  </si>
  <si>
    <t>55.61K</t>
  </si>
  <si>
    <t>140.04K</t>
  </si>
  <si>
    <t>98.00K</t>
  </si>
  <si>
    <t>275.31K</t>
  </si>
  <si>
    <t>202.32K</t>
  </si>
  <si>
    <t>170.47K</t>
  </si>
  <si>
    <t>177.96K</t>
  </si>
  <si>
    <t>174.83K</t>
  </si>
  <si>
    <t>151.44K</t>
  </si>
  <si>
    <t>279.07K</t>
  </si>
  <si>
    <t>758.76K</t>
  </si>
  <si>
    <t>457.10K</t>
  </si>
  <si>
    <t>239.55K</t>
  </si>
  <si>
    <t>288.84K</t>
  </si>
  <si>
    <t>687.64K</t>
  </si>
  <si>
    <t>306.68K</t>
  </si>
  <si>
    <t>102.79K</t>
  </si>
  <si>
    <t>354.64K</t>
  </si>
  <si>
    <t>86.45K</t>
  </si>
  <si>
    <t>187.50K</t>
  </si>
  <si>
    <t>147.00K</t>
  </si>
  <si>
    <t>61.64K</t>
  </si>
  <si>
    <t>63.55K</t>
  </si>
  <si>
    <t>101.43K</t>
  </si>
  <si>
    <t>48.49K</t>
  </si>
  <si>
    <t>85.88K</t>
  </si>
  <si>
    <t>139.97K</t>
  </si>
  <si>
    <t>121.59K</t>
  </si>
  <si>
    <t>77.41K</t>
  </si>
  <si>
    <t>156.75K</t>
  </si>
  <si>
    <t>184.93K</t>
  </si>
  <si>
    <t>128.04K</t>
  </si>
  <si>
    <t>243.75K</t>
  </si>
  <si>
    <t>90.59K</t>
  </si>
  <si>
    <t>102.73K</t>
  </si>
  <si>
    <t>58.68K</t>
  </si>
  <si>
    <t>44.34K</t>
  </si>
  <si>
    <t>115.25K</t>
  </si>
  <si>
    <t>105.34K</t>
  </si>
  <si>
    <t>110.20K</t>
  </si>
  <si>
    <t>138.40K</t>
  </si>
  <si>
    <t>108.46K</t>
  </si>
  <si>
    <t>90.01K</t>
  </si>
  <si>
    <t>57.67K</t>
  </si>
  <si>
    <t>351.54K</t>
  </si>
  <si>
    <t>50.90K</t>
  </si>
  <si>
    <t>337.02K</t>
  </si>
  <si>
    <t>391.49K</t>
  </si>
  <si>
    <t>473.86K</t>
  </si>
  <si>
    <t>297.58K</t>
  </si>
  <si>
    <t>207.89K</t>
  </si>
  <si>
    <t>484.99K</t>
  </si>
  <si>
    <t>598.91K</t>
  </si>
  <si>
    <t>698.61K</t>
  </si>
  <si>
    <t>208.54K</t>
  </si>
  <si>
    <t>468.38K</t>
  </si>
  <si>
    <t>417.18K</t>
  </si>
  <si>
    <t>699.31K</t>
  </si>
  <si>
    <t>504.54K</t>
  </si>
  <si>
    <t>186.12K</t>
  </si>
  <si>
    <t>244.60K</t>
  </si>
  <si>
    <t>165.23K</t>
  </si>
  <si>
    <t>414.68K</t>
  </si>
  <si>
    <t>360.69K</t>
  </si>
  <si>
    <t>142.74K</t>
  </si>
  <si>
    <t>190.26K</t>
  </si>
  <si>
    <t>324.63K</t>
  </si>
  <si>
    <t>362.82K</t>
  </si>
  <si>
    <t>797.43K</t>
  </si>
  <si>
    <t>719.78K</t>
  </si>
  <si>
    <t>2.06M</t>
  </si>
  <si>
    <t>1.58M</t>
  </si>
  <si>
    <t>448.45K</t>
  </si>
  <si>
    <t>492.50K</t>
  </si>
  <si>
    <t>848.00K</t>
  </si>
  <si>
    <t>2.21M</t>
  </si>
  <si>
    <t>394.15K</t>
  </si>
  <si>
    <t>243.66K</t>
  </si>
  <si>
    <t>218.44K</t>
  </si>
  <si>
    <t>543.60K</t>
  </si>
  <si>
    <t>252.67K</t>
  </si>
  <si>
    <t>284.42K</t>
  </si>
  <si>
    <t>286.81K</t>
  </si>
  <si>
    <t>398.94K</t>
  </si>
  <si>
    <t>261.66K</t>
  </si>
  <si>
    <t>102.48K</t>
  </si>
  <si>
    <t>290.05K</t>
  </si>
  <si>
    <t>306.66K</t>
  </si>
  <si>
    <t>248.26K</t>
  </si>
  <si>
    <t>152.80K</t>
  </si>
  <si>
    <t>185.79K</t>
  </si>
  <si>
    <t>140.94K</t>
  </si>
  <si>
    <t>202.23K</t>
  </si>
  <si>
    <t>185.24K</t>
  </si>
  <si>
    <t>122.33K</t>
  </si>
  <si>
    <t>168.35K</t>
  </si>
  <si>
    <t>173.09K</t>
  </si>
  <si>
    <t>303.37K</t>
  </si>
  <si>
    <t>366.97K</t>
  </si>
  <si>
    <t>445.56K</t>
  </si>
  <si>
    <t>287.83K</t>
  </si>
  <si>
    <t>257.63K</t>
  </si>
  <si>
    <t>477.84K</t>
  </si>
  <si>
    <t>682.34K</t>
  </si>
  <si>
    <t>307.72K</t>
  </si>
  <si>
    <t>656.62K</t>
  </si>
  <si>
    <t>363.25K</t>
  </si>
  <si>
    <t>270.40K</t>
  </si>
  <si>
    <t>118.24K</t>
  </si>
  <si>
    <t>211.51K</t>
  </si>
  <si>
    <t>155.57K</t>
  </si>
  <si>
    <t>348.68K</t>
  </si>
  <si>
    <t>117.99K</t>
  </si>
  <si>
    <t>518.68K</t>
  </si>
  <si>
    <t>446.41K</t>
  </si>
  <si>
    <t>653.78K</t>
  </si>
  <si>
    <t>1.00M</t>
  </si>
  <si>
    <t>967.10K</t>
  </si>
  <si>
    <t>847.95K</t>
  </si>
  <si>
    <t>872.36K</t>
  </si>
  <si>
    <t>844.72K</t>
  </si>
  <si>
    <t>486.99K</t>
  </si>
  <si>
    <t>953.92K</t>
  </si>
  <si>
    <t>1.63M</t>
  </si>
  <si>
    <t>1.07M</t>
  </si>
  <si>
    <t>545.14K</t>
  </si>
  <si>
    <t>476.07K</t>
  </si>
  <si>
    <t>650.58K</t>
  </si>
  <si>
    <t>1.84M</t>
  </si>
  <si>
    <t>490.21K</t>
  </si>
  <si>
    <t>476.35K</t>
  </si>
  <si>
    <t>625.81K</t>
  </si>
  <si>
    <t>452.10K</t>
  </si>
  <si>
    <t>786.13K</t>
  </si>
  <si>
    <t>1.43M</t>
  </si>
  <si>
    <t>626.96K</t>
  </si>
  <si>
    <t>418.09K</t>
  </si>
  <si>
    <t>162.92K</t>
  </si>
  <si>
    <t>360.30K</t>
  </si>
  <si>
    <t>423.62K</t>
  </si>
  <si>
    <t>447.15K</t>
  </si>
  <si>
    <t>177.88K</t>
  </si>
  <si>
    <t>232.54K</t>
  </si>
  <si>
    <t>364.03K</t>
  </si>
  <si>
    <t>284.63K</t>
  </si>
  <si>
    <t>576.77K</t>
  </si>
  <si>
    <t>548.31K</t>
  </si>
  <si>
    <t>174.76K</t>
  </si>
  <si>
    <t>206.18K</t>
  </si>
  <si>
    <t>238.17K</t>
  </si>
  <si>
    <t>199.83K</t>
  </si>
  <si>
    <t>323.71K</t>
  </si>
  <si>
    <t>215.39K</t>
  </si>
  <si>
    <t>537.51K</t>
  </si>
  <si>
    <t>437.75K</t>
  </si>
  <si>
    <t>172.88K</t>
  </si>
  <si>
    <t>184.36K</t>
  </si>
  <si>
    <t>126.78K</t>
  </si>
  <si>
    <t>210.24K</t>
  </si>
  <si>
    <t>227.53K</t>
  </si>
  <si>
    <t>205.87K</t>
  </si>
  <si>
    <t>222.85K</t>
  </si>
  <si>
    <t>535.56K</t>
  </si>
  <si>
    <t>220.16K</t>
  </si>
  <si>
    <t>168.38K</t>
  </si>
  <si>
    <t>195.26K</t>
  </si>
  <si>
    <t>358.08K</t>
  </si>
  <si>
    <t>249.09K</t>
  </si>
  <si>
    <t>238.76K</t>
  </si>
  <si>
    <t>297.18K</t>
  </si>
  <si>
    <t>407.39K</t>
  </si>
  <si>
    <t>191.63K</t>
  </si>
  <si>
    <t>133.65K</t>
  </si>
  <si>
    <t>215.28K</t>
  </si>
  <si>
    <t>154.50K</t>
  </si>
  <si>
    <t>129.47K</t>
  </si>
  <si>
    <t>297.01K</t>
  </si>
  <si>
    <t>432.90K</t>
  </si>
  <si>
    <t>323.89K</t>
  </si>
  <si>
    <t>297.93K</t>
  </si>
  <si>
    <t>493.31K</t>
  </si>
  <si>
    <t>517.41K</t>
  </si>
  <si>
    <t>359.63K</t>
  </si>
  <si>
    <t>335.49K</t>
  </si>
  <si>
    <t>578.47K</t>
  </si>
  <si>
    <t>405.60K</t>
  </si>
  <si>
    <t>504.87K</t>
  </si>
  <si>
    <t>665.95K</t>
  </si>
  <si>
    <t>412.56K</t>
  </si>
  <si>
    <t>2.07M</t>
  </si>
  <si>
    <t>774.54K</t>
  </si>
  <si>
    <t>753.29K</t>
  </si>
  <si>
    <t>1.89M</t>
  </si>
  <si>
    <t>433.16K</t>
  </si>
  <si>
    <t>264.33K</t>
  </si>
  <si>
    <t>483.24K</t>
  </si>
  <si>
    <t>431.43K</t>
  </si>
  <si>
    <t>492.69K</t>
  </si>
  <si>
    <t>310.19K</t>
  </si>
  <si>
    <t>513.45K</t>
  </si>
  <si>
    <t>463.96K</t>
  </si>
  <si>
    <t>351.28K</t>
  </si>
  <si>
    <t>380.76K</t>
  </si>
  <si>
    <t>343.66K</t>
  </si>
  <si>
    <t>767.43K</t>
  </si>
  <si>
    <t>665.77K</t>
  </si>
  <si>
    <t>410.07K</t>
  </si>
  <si>
    <t>530.55K</t>
  </si>
  <si>
    <t>944.82K</t>
  </si>
  <si>
    <t>529.31K</t>
  </si>
  <si>
    <t>272.15K</t>
  </si>
  <si>
    <t>230.90K</t>
  </si>
  <si>
    <t>491.26K</t>
  </si>
  <si>
    <t>638.85K</t>
  </si>
  <si>
    <t>694.62K</t>
  </si>
  <si>
    <t>923.20K</t>
  </si>
  <si>
    <t>810.61K</t>
  </si>
  <si>
    <t>514.69K</t>
  </si>
  <si>
    <t>510.27K</t>
  </si>
  <si>
    <t>487.58K</t>
  </si>
  <si>
    <t>755.23K</t>
  </si>
  <si>
    <t>759.43K</t>
  </si>
  <si>
    <t>1.22M</t>
  </si>
  <si>
    <t>1.33M</t>
  </si>
  <si>
    <t>1.76M</t>
  </si>
  <si>
    <t>1.67M</t>
  </si>
  <si>
    <t>522.06K</t>
  </si>
  <si>
    <t>363.66K</t>
  </si>
  <si>
    <t>1.21M</t>
  </si>
  <si>
    <t>524.85K</t>
  </si>
  <si>
    <t>479.73K</t>
  </si>
  <si>
    <t>516.02K</t>
  </si>
  <si>
    <t>445.25K</t>
  </si>
  <si>
    <t>468.02K</t>
  </si>
  <si>
    <t>792.94K</t>
  </si>
  <si>
    <t>1.24M</t>
  </si>
  <si>
    <t>431.65K</t>
  </si>
  <si>
    <t>206.90K</t>
  </si>
  <si>
    <t>226.93K</t>
  </si>
  <si>
    <t>171.64K</t>
  </si>
  <si>
    <t>293.68K</t>
  </si>
  <si>
    <t>267.27K</t>
  </si>
  <si>
    <t>190.95K</t>
  </si>
  <si>
    <t>186.90K</t>
  </si>
  <si>
    <t>197.28K</t>
  </si>
  <si>
    <t>267.83K</t>
  </si>
  <si>
    <t>127.14K</t>
  </si>
  <si>
    <t>251.85K</t>
  </si>
  <si>
    <t>202.30K</t>
  </si>
  <si>
    <t>165.79K</t>
  </si>
  <si>
    <t>157.78K</t>
  </si>
  <si>
    <t>225.73K</t>
  </si>
  <si>
    <t>124.40K</t>
  </si>
  <si>
    <t>200.68K</t>
  </si>
  <si>
    <t>239.28K</t>
  </si>
  <si>
    <t>143.12K</t>
  </si>
  <si>
    <t>218.34K</t>
  </si>
  <si>
    <t>286.07K</t>
  </si>
  <si>
    <t>260.72K</t>
  </si>
  <si>
    <t>264.61K</t>
  </si>
  <si>
    <t>464.92K</t>
  </si>
  <si>
    <t>337.63K</t>
  </si>
  <si>
    <t>372.73K</t>
  </si>
  <si>
    <t>244.92K</t>
  </si>
  <si>
    <t>509.62K</t>
  </si>
  <si>
    <t>309.95K</t>
  </si>
  <si>
    <t>587.92K</t>
  </si>
  <si>
    <t>542.34K</t>
  </si>
  <si>
    <t>205.38K</t>
  </si>
  <si>
    <t>483.65K</t>
  </si>
  <si>
    <t>697.21K</t>
  </si>
  <si>
    <t>351.48K</t>
  </si>
  <si>
    <t>346.01K</t>
  </si>
  <si>
    <t>404.18K</t>
  </si>
  <si>
    <t>429.16K</t>
  </si>
  <si>
    <t>455.80K</t>
  </si>
  <si>
    <t>588.07K</t>
  </si>
  <si>
    <t>488.26K</t>
  </si>
  <si>
    <t>522.32K</t>
  </si>
  <si>
    <t>883.64K</t>
  </si>
  <si>
    <t>1.65M</t>
  </si>
  <si>
    <t>1.61M</t>
  </si>
  <si>
    <t>5.06M</t>
  </si>
  <si>
    <t>746.06K</t>
  </si>
  <si>
    <t>1.48M</t>
  </si>
  <si>
    <t>464.99K</t>
  </si>
  <si>
    <t>71.04K</t>
  </si>
  <si>
    <t>578.71K</t>
  </si>
  <si>
    <t>161.77K</t>
  </si>
  <si>
    <t>524.86K</t>
  </si>
  <si>
    <t>475.25K</t>
  </si>
  <si>
    <t>292.61K</t>
  </si>
  <si>
    <t>496.58K</t>
  </si>
  <si>
    <t>493.03K</t>
  </si>
  <si>
    <t>991.58K</t>
  </si>
  <si>
    <t>265.18K</t>
  </si>
  <si>
    <t>416.18K</t>
  </si>
  <si>
    <t>860.74K</t>
  </si>
  <si>
    <t>260.32K</t>
  </si>
  <si>
    <t>910.71K</t>
  </si>
  <si>
    <t>470.27K</t>
  </si>
  <si>
    <t>241.42K</t>
  </si>
  <si>
    <t>140.56K</t>
  </si>
  <si>
    <t>764.56K</t>
  </si>
  <si>
    <t>158.24K</t>
  </si>
  <si>
    <t>313.61K</t>
  </si>
  <si>
    <t>225.14K</t>
  </si>
  <si>
    <t>195.53K</t>
  </si>
  <si>
    <t>76.81K</t>
  </si>
  <si>
    <t>114.01K</t>
  </si>
  <si>
    <t>235.20K</t>
  </si>
  <si>
    <t>173.22K</t>
  </si>
  <si>
    <t>199.80K</t>
  </si>
  <si>
    <t>506.21K</t>
  </si>
  <si>
    <t>180.95K</t>
  </si>
  <si>
    <t>118.79K</t>
  </si>
  <si>
    <t>153.14K</t>
  </si>
  <si>
    <t>130.43K</t>
  </si>
  <si>
    <t>138.32K</t>
  </si>
  <si>
    <t>654.92K</t>
  </si>
  <si>
    <t>318.45K</t>
  </si>
  <si>
    <t>297.41K</t>
  </si>
  <si>
    <t>895.41K</t>
  </si>
  <si>
    <t>364.68K</t>
  </si>
  <si>
    <t>450.58K</t>
  </si>
  <si>
    <t>251.48K</t>
  </si>
  <si>
    <t>840.48K</t>
  </si>
  <si>
    <t>234.15K</t>
  </si>
  <si>
    <t>297.82K</t>
  </si>
  <si>
    <t>301.62K</t>
  </si>
  <si>
    <t>591.36K</t>
  </si>
  <si>
    <t>622.52K</t>
  </si>
  <si>
    <t>526.49K</t>
  </si>
  <si>
    <t>640.43K</t>
  </si>
  <si>
    <t>829.27K</t>
  </si>
  <si>
    <t>1.54M</t>
  </si>
  <si>
    <t>949.94K</t>
  </si>
  <si>
    <t>1.81M</t>
  </si>
  <si>
    <t>240.41K</t>
  </si>
  <si>
    <t>456.55K</t>
  </si>
  <si>
    <t>240.96K</t>
  </si>
  <si>
    <t>500.54K</t>
  </si>
  <si>
    <t>542.88K</t>
  </si>
  <si>
    <t>579.91K</t>
  </si>
  <si>
    <t>218.33K</t>
  </si>
  <si>
    <t>320.68K</t>
  </si>
  <si>
    <t>339.01K</t>
  </si>
  <si>
    <t>412.57K</t>
  </si>
  <si>
    <t>143.67K</t>
  </si>
  <si>
    <t>251.82K</t>
  </si>
  <si>
    <t>529.89K</t>
  </si>
  <si>
    <t>436.09K</t>
  </si>
  <si>
    <t>336.73K</t>
  </si>
  <si>
    <t>616.09K</t>
  </si>
  <si>
    <t>585.21K</t>
  </si>
  <si>
    <t>639.78K</t>
  </si>
  <si>
    <t>570.21K</t>
  </si>
  <si>
    <t>812.19K</t>
  </si>
  <si>
    <t>757.25K</t>
  </si>
  <si>
    <t>942.28K</t>
  </si>
  <si>
    <t>969.06K</t>
  </si>
  <si>
    <t>776.40K</t>
  </si>
  <si>
    <t>1.25M</t>
  </si>
  <si>
    <t>710.17K</t>
  </si>
  <si>
    <t>594.03K</t>
  </si>
  <si>
    <t>1.03M</t>
  </si>
  <si>
    <t>652.07K</t>
  </si>
  <si>
    <t>740.14K</t>
  </si>
  <si>
    <t>809.74K</t>
  </si>
  <si>
    <t>796.62K</t>
  </si>
  <si>
    <t>649.27K</t>
  </si>
  <si>
    <t>1.32M</t>
  </si>
  <si>
    <t>659.45K</t>
  </si>
  <si>
    <t>705.61K</t>
  </si>
  <si>
    <t>873.15K</t>
  </si>
  <si>
    <t>785.39K</t>
  </si>
  <si>
    <t>979.29K</t>
  </si>
  <si>
    <t>1.47M</t>
  </si>
  <si>
    <t>2.60M</t>
  </si>
  <si>
    <t>1.97M</t>
  </si>
  <si>
    <t>654.38K</t>
  </si>
  <si>
    <t>4.20M</t>
  </si>
  <si>
    <t>1.99M</t>
  </si>
  <si>
    <t>2.51M</t>
  </si>
  <si>
    <t>1.02M</t>
  </si>
  <si>
    <t>323.26K</t>
  </si>
  <si>
    <t>450.63K</t>
  </si>
  <si>
    <t>440.36K</t>
  </si>
  <si>
    <t>792.11K</t>
  </si>
  <si>
    <t>833.16K</t>
  </si>
  <si>
    <t>499.30K</t>
  </si>
  <si>
    <t>485.81K</t>
  </si>
  <si>
    <t>474.84K</t>
  </si>
  <si>
    <t>451.22K</t>
  </si>
  <si>
    <t>306.98K</t>
  </si>
  <si>
    <t>426.47K</t>
  </si>
  <si>
    <t>550.03K</t>
  </si>
  <si>
    <t>524.46K</t>
  </si>
  <si>
    <t>506.19K</t>
  </si>
  <si>
    <t>1.12M</t>
  </si>
  <si>
    <t>702.14K</t>
  </si>
  <si>
    <t>590.89K</t>
  </si>
  <si>
    <t>533.91K</t>
  </si>
  <si>
    <t>479.97K</t>
  </si>
  <si>
    <t>397.79K</t>
  </si>
  <si>
    <t>334.29K</t>
  </si>
  <si>
    <t>330.86K</t>
  </si>
  <si>
    <t>568.52K</t>
  </si>
  <si>
    <t>684.46K</t>
  </si>
  <si>
    <t>765.99K</t>
  </si>
  <si>
    <t>807.03K</t>
  </si>
  <si>
    <t>834.07K</t>
  </si>
  <si>
    <t>921.59K</t>
  </si>
  <si>
    <t>2.10M</t>
  </si>
  <si>
    <t>804.66K</t>
  </si>
  <si>
    <t>649.33K</t>
  </si>
  <si>
    <t>938.45K</t>
  </si>
  <si>
    <t>692.68K</t>
  </si>
  <si>
    <t>663.32K</t>
  </si>
  <si>
    <t>610.89K</t>
  </si>
  <si>
    <t>989.71K</t>
  </si>
  <si>
    <t>801.59K</t>
  </si>
  <si>
    <t>866.57K</t>
  </si>
  <si>
    <t>1.50M</t>
  </si>
  <si>
    <t>1.39M</t>
  </si>
  <si>
    <t>2.36M</t>
  </si>
  <si>
    <t>1.82M</t>
  </si>
  <si>
    <t>1.70M</t>
  </si>
  <si>
    <t>475.88K</t>
  </si>
  <si>
    <t>423.24K</t>
  </si>
  <si>
    <t>771.66K</t>
  </si>
  <si>
    <t>467.30K</t>
  </si>
  <si>
    <t>255.40K</t>
  </si>
  <si>
    <t>284.90K</t>
  </si>
  <si>
    <t>666.45K</t>
  </si>
  <si>
    <t>192.81K</t>
  </si>
  <si>
    <t>297.09K</t>
  </si>
  <si>
    <t>254.93K</t>
  </si>
  <si>
    <t>331.47K</t>
  </si>
  <si>
    <t>338.73K</t>
  </si>
  <si>
    <t>235.31K</t>
  </si>
  <si>
    <t>583.47K</t>
  </si>
  <si>
    <t>265.77K</t>
  </si>
  <si>
    <t>718.95K</t>
  </si>
  <si>
    <t>297.17K</t>
  </si>
  <si>
    <t>257.11K</t>
  </si>
  <si>
    <t>505.58K</t>
  </si>
  <si>
    <t>726.13K</t>
  </si>
  <si>
    <t>931.26K</t>
  </si>
  <si>
    <t>582.48K</t>
  </si>
  <si>
    <t>629.20K</t>
  </si>
  <si>
    <t>1.01M</t>
  </si>
  <si>
    <t>657.67K</t>
  </si>
  <si>
    <t>671.85K</t>
  </si>
  <si>
    <t>921.66K</t>
  </si>
  <si>
    <t>762.46K</t>
  </si>
  <si>
    <t>1.06M</t>
  </si>
  <si>
    <t>2.62M</t>
  </si>
  <si>
    <t>1.69M</t>
  </si>
  <si>
    <t>2.25M</t>
  </si>
  <si>
    <t>649.62K</t>
  </si>
  <si>
    <t>689.87K</t>
  </si>
  <si>
    <t>838.38K</t>
  </si>
  <si>
    <t>606.73K</t>
  </si>
  <si>
    <t>1.49M</t>
  </si>
  <si>
    <t>917.02K</t>
  </si>
  <si>
    <t>957.93K</t>
  </si>
  <si>
    <t>101.33K</t>
  </si>
  <si>
    <t>108.22K</t>
  </si>
  <si>
    <t>1.09M</t>
  </si>
  <si>
    <t>268.70K</t>
  </si>
  <si>
    <t>103.21K</t>
  </si>
  <si>
    <t>131.99K</t>
  </si>
  <si>
    <t>127.36K</t>
  </si>
  <si>
    <t>185.60K</t>
  </si>
  <si>
    <t>549.07K</t>
  </si>
  <si>
    <t>521.65K</t>
  </si>
  <si>
    <t>232.68K</t>
  </si>
  <si>
    <t>108.41K</t>
  </si>
  <si>
    <t>223.79K</t>
  </si>
  <si>
    <t>213.89K</t>
  </si>
  <si>
    <t>208.79K</t>
  </si>
  <si>
    <t>177.26K</t>
  </si>
  <si>
    <t>462.33K</t>
  </si>
  <si>
    <t>257.08K</t>
  </si>
  <si>
    <t>379.70K</t>
  </si>
  <si>
    <t>169.53K</t>
  </si>
  <si>
    <t>280.65K</t>
  </si>
  <si>
    <t>152.55K</t>
  </si>
  <si>
    <t>269.71K</t>
  </si>
  <si>
    <t>236.93K</t>
  </si>
  <si>
    <t>366.75K</t>
  </si>
  <si>
    <t>286.57K</t>
  </si>
  <si>
    <t>360.37K</t>
  </si>
  <si>
    <t>824.59K</t>
  </si>
  <si>
    <t>1.64M</t>
  </si>
  <si>
    <t>636.07K</t>
  </si>
  <si>
    <t>1.51M</t>
  </si>
  <si>
    <t>103.65K</t>
  </si>
  <si>
    <t>359.93K</t>
  </si>
  <si>
    <t>565.97K</t>
  </si>
  <si>
    <t>538.08K</t>
  </si>
  <si>
    <t>666.11K</t>
  </si>
  <si>
    <t>585.36K</t>
  </si>
  <si>
    <t>593.72K</t>
  </si>
  <si>
    <t>671.49K</t>
  </si>
  <si>
    <t>290.92K</t>
  </si>
  <si>
    <t>531.23K</t>
  </si>
  <si>
    <t>509.65K</t>
  </si>
  <si>
    <t>510.24K</t>
  </si>
  <si>
    <t>540.37K</t>
  </si>
  <si>
    <t>552.43K</t>
  </si>
  <si>
    <t>616.54K</t>
  </si>
  <si>
    <t>623.19K</t>
  </si>
  <si>
    <t>279.80K</t>
  </si>
  <si>
    <t>527.61K</t>
  </si>
  <si>
    <t>141.28K</t>
  </si>
  <si>
    <t>377.27K</t>
  </si>
  <si>
    <t>440.69K</t>
  </si>
  <si>
    <t>250.90K</t>
  </si>
  <si>
    <t>405.43K</t>
  </si>
  <si>
    <t>483.98K</t>
  </si>
  <si>
    <t>549.44K</t>
  </si>
  <si>
    <t>750.35K</t>
  </si>
  <si>
    <t>276.44K</t>
  </si>
  <si>
    <t>332.77K</t>
  </si>
  <si>
    <t>175.24K</t>
  </si>
  <si>
    <t>235.45K</t>
  </si>
  <si>
    <t>252.31K</t>
  </si>
  <si>
    <t>211.46K</t>
  </si>
  <si>
    <t>259.08K</t>
  </si>
  <si>
    <t>497.17K</t>
  </si>
  <si>
    <t>257.42K</t>
  </si>
  <si>
    <t>391.04K</t>
  </si>
  <si>
    <t>525.34K</t>
  </si>
  <si>
    <t>247.01K</t>
  </si>
  <si>
    <t>179.66K</t>
  </si>
  <si>
    <t>397.20K</t>
  </si>
  <si>
    <t>725.46K</t>
  </si>
  <si>
    <t>85.46K</t>
  </si>
  <si>
    <t>387.31K</t>
  </si>
  <si>
    <t>156.90K</t>
  </si>
  <si>
    <t>105.29K</t>
  </si>
  <si>
    <t>405.20K</t>
  </si>
  <si>
    <t>249.24K</t>
  </si>
  <si>
    <t>174.86K</t>
  </si>
  <si>
    <t>217.30K</t>
  </si>
  <si>
    <t>120.46K</t>
  </si>
  <si>
    <t>133.81K</t>
  </si>
  <si>
    <t>281.35K</t>
  </si>
  <si>
    <t>150.29K</t>
  </si>
  <si>
    <t>309.83K</t>
  </si>
  <si>
    <t>150.62K</t>
  </si>
  <si>
    <t>430.91K</t>
  </si>
  <si>
    <t>388.30K</t>
  </si>
  <si>
    <t>228.25K</t>
  </si>
  <si>
    <t>282.80K</t>
  </si>
  <si>
    <t>108.96K</t>
  </si>
  <si>
    <t>244.65K</t>
  </si>
  <si>
    <t>320.39K</t>
  </si>
  <si>
    <t>206.74K</t>
  </si>
  <si>
    <t>262.17K</t>
  </si>
  <si>
    <t>105.51K</t>
  </si>
  <si>
    <t>228.32K</t>
  </si>
  <si>
    <t>308.87K</t>
  </si>
  <si>
    <t>379.12K</t>
  </si>
  <si>
    <t>562.94K</t>
  </si>
  <si>
    <t>139.89K</t>
  </si>
  <si>
    <t>259.01K</t>
  </si>
  <si>
    <t>205.33K</t>
  </si>
  <si>
    <t>263.29K</t>
  </si>
  <si>
    <t>355.25K</t>
  </si>
  <si>
    <t>67.01K</t>
  </si>
  <si>
    <t>166.49K</t>
  </si>
  <si>
    <t>126.24K</t>
  </si>
  <si>
    <t>76.46K</t>
  </si>
  <si>
    <t>114.35K</t>
  </si>
  <si>
    <t>125.98K</t>
  </si>
  <si>
    <t>154.49K</t>
  </si>
  <si>
    <t>93.21K</t>
  </si>
  <si>
    <t>234.47K</t>
  </si>
  <si>
    <t>110.74K</t>
  </si>
  <si>
    <t>125.09K</t>
  </si>
  <si>
    <t>167.60K</t>
  </si>
  <si>
    <t>147.31K</t>
  </si>
  <si>
    <t>147.10K</t>
  </si>
  <si>
    <t>190.81K</t>
  </si>
  <si>
    <t>207.95K</t>
  </si>
  <si>
    <t>263.83K</t>
  </si>
  <si>
    <t>333.24K</t>
  </si>
  <si>
    <t>191.46K</t>
  </si>
  <si>
    <t>75.81K</t>
  </si>
  <si>
    <t>79.51K</t>
  </si>
  <si>
    <t>214.91K</t>
  </si>
  <si>
    <t>114.25K</t>
  </si>
  <si>
    <t>111.84K</t>
  </si>
  <si>
    <t>242.54K</t>
  </si>
  <si>
    <t>130.25K</t>
  </si>
  <si>
    <t>260.22K</t>
  </si>
  <si>
    <t>161.18K</t>
  </si>
  <si>
    <t>105.48K</t>
  </si>
  <si>
    <t>140.15K</t>
  </si>
  <si>
    <t>140.52K</t>
  </si>
  <si>
    <t>101.32K</t>
  </si>
  <si>
    <t>67.35K</t>
  </si>
  <si>
    <t>265.10K</t>
  </si>
  <si>
    <t>119.90K</t>
  </si>
  <si>
    <t>105.60K</t>
  </si>
  <si>
    <t>284.35K</t>
  </si>
  <si>
    <t>234.30K</t>
  </si>
  <si>
    <t>365.75K</t>
  </si>
  <si>
    <t>144.65K</t>
  </si>
  <si>
    <t>155.10K</t>
  </si>
  <si>
    <t>186.45K</t>
  </si>
  <si>
    <t>125.95K</t>
  </si>
  <si>
    <t>138.05K</t>
  </si>
  <si>
    <t>244.20K</t>
  </si>
  <si>
    <t>253.55K</t>
  </si>
  <si>
    <t>353.10K</t>
  </si>
  <si>
    <t>204.60K</t>
  </si>
  <si>
    <t>299.75K</t>
  </si>
  <si>
    <t>305.25K</t>
  </si>
  <si>
    <t>474.65K</t>
  </si>
  <si>
    <t>397.10K</t>
  </si>
  <si>
    <t>728.20K</t>
  </si>
  <si>
    <t>317.90K</t>
  </si>
  <si>
    <t>404.25K</t>
  </si>
  <si>
    <t>513.15K</t>
  </si>
  <si>
    <t>513.70K</t>
  </si>
  <si>
    <t>704.55K</t>
  </si>
  <si>
    <t>534.60K</t>
  </si>
  <si>
    <t>523.60K</t>
  </si>
  <si>
    <t>515.35K</t>
  </si>
  <si>
    <t>347.60K</t>
  </si>
  <si>
    <t>564.85K</t>
  </si>
  <si>
    <t>290.40K</t>
  </si>
  <si>
    <t>450.45K</t>
  </si>
  <si>
    <t>729.85K</t>
  </si>
  <si>
    <t>443.30K</t>
  </si>
  <si>
    <t>518.10K</t>
  </si>
  <si>
    <t>798.05K</t>
  </si>
  <si>
    <t>843.70K</t>
  </si>
  <si>
    <t>865.15K</t>
  </si>
  <si>
    <t>920.70K</t>
  </si>
  <si>
    <t>685.30K</t>
  </si>
  <si>
    <t>2.53M</t>
  </si>
  <si>
    <t>2.38M</t>
  </si>
  <si>
    <t>4.40M</t>
  </si>
  <si>
    <t>4.80M</t>
  </si>
  <si>
    <t>3.23M</t>
  </si>
  <si>
    <t>3.67M</t>
  </si>
  <si>
    <t>5.40M</t>
  </si>
  <si>
    <t>4.09M</t>
  </si>
  <si>
    <t>5.80M</t>
  </si>
  <si>
    <t>3.20M</t>
  </si>
  <si>
    <t>4.98M</t>
  </si>
  <si>
    <t>1.85M</t>
  </si>
  <si>
    <t>1.71M</t>
  </si>
  <si>
    <t>1.62M</t>
  </si>
  <si>
    <t>2.46M</t>
  </si>
  <si>
    <t>1.27M</t>
  </si>
  <si>
    <t>1.88M</t>
  </si>
  <si>
    <t>3.58M</t>
  </si>
  <si>
    <t>3.73M</t>
  </si>
  <si>
    <t>4.10M</t>
  </si>
  <si>
    <t>3.85M</t>
  </si>
  <si>
    <t>2.72M</t>
  </si>
  <si>
    <t>3.08M</t>
  </si>
  <si>
    <t>3.30M</t>
  </si>
  <si>
    <t>1.42M</t>
  </si>
  <si>
    <t>2.52M</t>
  </si>
  <si>
    <t>958.10K</t>
  </si>
  <si>
    <t>667.70K</t>
  </si>
  <si>
    <t>721.05K</t>
  </si>
  <si>
    <t>593.45K</t>
  </si>
  <si>
    <t>622.05K</t>
  </si>
  <si>
    <t>797.50K</t>
  </si>
  <si>
    <t>305.80K</t>
  </si>
  <si>
    <t>601.70K</t>
  </si>
  <si>
    <t>491.15K</t>
  </si>
  <si>
    <t>440.55K</t>
  </si>
  <si>
    <t>472.45K</t>
  </si>
  <si>
    <t>886.05K</t>
  </si>
  <si>
    <t>628.65K</t>
  </si>
  <si>
    <t>315.15K</t>
  </si>
  <si>
    <t>364.65K</t>
  </si>
  <si>
    <t>223.30K</t>
  </si>
  <si>
    <t>266.75K</t>
  </si>
  <si>
    <t>313.50K</t>
  </si>
  <si>
    <t>413.60K</t>
  </si>
  <si>
    <t>389.95K</t>
  </si>
  <si>
    <t>526.90K</t>
  </si>
  <si>
    <t>BSRM</t>
  </si>
  <si>
    <t>Geometric Return</t>
  </si>
  <si>
    <t>Rm (daily return)</t>
  </si>
  <si>
    <t>Rm (Yearly Return)</t>
  </si>
  <si>
    <t>Draft Sheet</t>
  </si>
  <si>
    <t>Data taken from Investing.com</t>
  </si>
  <si>
    <t>Jun 30, 2024</t>
  </si>
  <si>
    <t>53.18K</t>
  </si>
  <si>
    <t>Jun 23, 2024</t>
  </si>
  <si>
    <t>319.75K</t>
  </si>
  <si>
    <t>Jun 09, 2024</t>
  </si>
  <si>
    <t>13.36K</t>
  </si>
  <si>
    <t>Jun 02, 2024</t>
  </si>
  <si>
    <t>5.22K</t>
  </si>
  <si>
    <t>May 26, 2024</t>
  </si>
  <si>
    <t>201.71K</t>
  </si>
  <si>
    <t>May 19, 2024</t>
  </si>
  <si>
    <t>57.00K</t>
  </si>
  <si>
    <t>May 12, 2024</t>
  </si>
  <si>
    <t>123.08K</t>
  </si>
  <si>
    <t>May 05, 2024</t>
  </si>
  <si>
    <t>32.96K</t>
  </si>
  <si>
    <t>Apr 28, 2024</t>
  </si>
  <si>
    <t>29.88K</t>
  </si>
  <si>
    <t>Apr 21, 2024</t>
  </si>
  <si>
    <t>41.66K</t>
  </si>
  <si>
    <t>17.15K</t>
  </si>
  <si>
    <t>Mar 24, 2024</t>
  </si>
  <si>
    <t>13.50K</t>
  </si>
  <si>
    <t>Mar 10, 2024</t>
  </si>
  <si>
    <t>5.94K</t>
  </si>
  <si>
    <t>Mar 03, 2024</t>
  </si>
  <si>
    <t>Feb 25, 2024</t>
  </si>
  <si>
    <t>40.97K</t>
  </si>
  <si>
    <t>Feb 18, 2024</t>
  </si>
  <si>
    <t>Feb 11, 2024</t>
  </si>
  <si>
    <t>62.54K</t>
  </si>
  <si>
    <t>Feb 04, 2024</t>
  </si>
  <si>
    <t>121.07K</t>
  </si>
  <si>
    <t>16.89K</t>
  </si>
  <si>
    <t>Jan 21, 2024</t>
  </si>
  <si>
    <t>Jan 14, 2024</t>
  </si>
  <si>
    <t>Dec 24, 2023</t>
  </si>
  <si>
    <t>Dec 17, 2023</t>
  </si>
  <si>
    <t>1.91K</t>
  </si>
  <si>
    <t>Dec 10, 2023</t>
  </si>
  <si>
    <t>Dec 03, 2023</t>
  </si>
  <si>
    <t>Nov 19, 2023</t>
  </si>
  <si>
    <t>4.65K</t>
  </si>
  <si>
    <t>Nov 12, 2023</t>
  </si>
  <si>
    <t>Nov 05, 2023</t>
  </si>
  <si>
    <t>1.46K</t>
  </si>
  <si>
    <t>Oct 29, 2023</t>
  </si>
  <si>
    <t>2.46K</t>
  </si>
  <si>
    <t>Oct 22, 2023</t>
  </si>
  <si>
    <t>17.51K</t>
  </si>
  <si>
    <t>Oct 15, 2023</t>
  </si>
  <si>
    <t>58.13K</t>
  </si>
  <si>
    <t>Oct 09, 2023</t>
  </si>
  <si>
    <t>Oct 08, 2023</t>
  </si>
  <si>
    <t>Oct 01, 2023</t>
  </si>
  <si>
    <t>Sep 24, 2023</t>
  </si>
  <si>
    <t>Sep 17, 2023</t>
  </si>
  <si>
    <t>Sep 03, 2023</t>
  </si>
  <si>
    <t>Aug 27, 2023</t>
  </si>
  <si>
    <t>0.19K</t>
  </si>
  <si>
    <t>Aug 20, 2023</t>
  </si>
  <si>
    <t>11.35K</t>
  </si>
  <si>
    <t>Aug 13, 2023</t>
  </si>
  <si>
    <t>0.88K</t>
  </si>
  <si>
    <t>Aug 06, 2023</t>
  </si>
  <si>
    <t>Jul 30, 2023</t>
  </si>
  <si>
    <t>3.66K</t>
  </si>
  <si>
    <t>Jul 23, 2023</t>
  </si>
  <si>
    <t>5.03K</t>
  </si>
  <si>
    <t>Jul 16, 2023</t>
  </si>
  <si>
    <t>7.57K</t>
  </si>
  <si>
    <t>Jul 09, 2023</t>
  </si>
  <si>
    <t>30.77K</t>
  </si>
  <si>
    <t>Jul 02, 2023</t>
  </si>
  <si>
    <t>15.11K</t>
  </si>
  <si>
    <t>Jun 25, 2023</t>
  </si>
  <si>
    <t>19.23K</t>
  </si>
  <si>
    <t>Jun 18, 2023</t>
  </si>
  <si>
    <t>6.58K</t>
  </si>
  <si>
    <t>Jun 11, 2023</t>
  </si>
  <si>
    <t>96.33K</t>
  </si>
  <si>
    <t>Jun 04, 2023</t>
  </si>
  <si>
    <t>224.03K</t>
  </si>
  <si>
    <t>May 28, 2023</t>
  </si>
  <si>
    <t>238.96K</t>
  </si>
  <si>
    <t>May 21, 2023</t>
  </si>
  <si>
    <t>0.25K</t>
  </si>
  <si>
    <t>May 14, 2023</t>
  </si>
  <si>
    <t>1.10K</t>
  </si>
  <si>
    <t>May 07, 2023</t>
  </si>
  <si>
    <t>0.39K</t>
  </si>
  <si>
    <t>Apr 30, 2023</t>
  </si>
  <si>
    <t>5.46K</t>
  </si>
  <si>
    <t>Apr 16, 2023</t>
  </si>
  <si>
    <t>8.01K</t>
  </si>
  <si>
    <t>Apr 09, 2023</t>
  </si>
  <si>
    <t>Apr 02, 2023</t>
  </si>
  <si>
    <t>Mar 19, 2023</t>
  </si>
  <si>
    <t>1.50K</t>
  </si>
  <si>
    <t>Mar 12, 2023</t>
  </si>
  <si>
    <t>Feb 26, 2023</t>
  </si>
  <si>
    <t>Feb 12, 2023</t>
  </si>
  <si>
    <t>Feb 05, 2023</t>
  </si>
  <si>
    <t>Jan 22, 2023</t>
  </si>
  <si>
    <t>Jan 15, 2023</t>
  </si>
  <si>
    <t>94.44K</t>
  </si>
  <si>
    <t>Jan 08, 2023</t>
  </si>
  <si>
    <t>Jan 01, 2023</t>
  </si>
  <si>
    <t>Dec 18, 2022</t>
  </si>
  <si>
    <t>Dec 11, 2022</t>
  </si>
  <si>
    <t>2.56K</t>
  </si>
  <si>
    <t>Dec 04, 2022</t>
  </si>
  <si>
    <t>5.02K</t>
  </si>
  <si>
    <t>Nov 27, 2022</t>
  </si>
  <si>
    <t>1.39K</t>
  </si>
  <si>
    <t>Nov 20, 2022</t>
  </si>
  <si>
    <t>Nov 13, 2022</t>
  </si>
  <si>
    <t>Nov 06, 2022</t>
  </si>
  <si>
    <t>62.11K</t>
  </si>
  <si>
    <t>Oct 30, 2022</t>
  </si>
  <si>
    <t>59.13K</t>
  </si>
  <si>
    <t>Oct 23, 2022</t>
  </si>
  <si>
    <t>34.73K</t>
  </si>
  <si>
    <t>Oct 16, 2022</t>
  </si>
  <si>
    <t>307.20K</t>
  </si>
  <si>
    <t>Oct 02, 2022</t>
  </si>
  <si>
    <t>66.27K</t>
  </si>
  <si>
    <t>Sep 25, 2022</t>
  </si>
  <si>
    <t>156.30K</t>
  </si>
  <si>
    <t>Sep 18, 2022</t>
  </si>
  <si>
    <t>105.96K</t>
  </si>
  <si>
    <t>Sep 11, 2022</t>
  </si>
  <si>
    <t>112.42K</t>
  </si>
  <si>
    <t>Sep 04, 2022</t>
  </si>
  <si>
    <t>205.08K</t>
  </si>
  <si>
    <t>Aug 28, 2022</t>
  </si>
  <si>
    <t>197.55K</t>
  </si>
  <si>
    <t>Aug 21, 2022</t>
  </si>
  <si>
    <t>41.85K</t>
  </si>
  <si>
    <t>Aug 14, 2022</t>
  </si>
  <si>
    <t>11.19K</t>
  </si>
  <si>
    <t>Aug 07, 2022</t>
  </si>
  <si>
    <t>75.99K</t>
  </si>
  <si>
    <t>Jul 31, 2022</t>
  </si>
  <si>
    <t>21.02K</t>
  </si>
  <si>
    <t>Jul 24, 2022</t>
  </si>
  <si>
    <t>50.60K</t>
  </si>
  <si>
    <t>Jul 17, 2022</t>
  </si>
  <si>
    <t>Jul 16, 2016</t>
  </si>
  <si>
    <t>440.26K</t>
  </si>
  <si>
    <t>Dec 31, 2015</t>
  </si>
  <si>
    <r>
      <rPr>
        <rFont val="Calibri"/>
        <color theme="1"/>
      </rPr>
      <t>R</t>
    </r>
    <r>
      <rPr>
        <rFont val="Calibri"/>
        <color theme="1"/>
        <sz val="11.0"/>
        <vertAlign val="subscript"/>
      </rPr>
      <t xml:space="preserve">m, </t>
    </r>
  </si>
  <si>
    <r>
      <rPr>
        <rFont val="Calibri"/>
        <color theme="1"/>
      </rPr>
      <t>R</t>
    </r>
    <r>
      <rPr>
        <rFont val="Calibri"/>
        <color theme="1"/>
        <sz val="11.0"/>
        <vertAlign val="subscript"/>
      </rPr>
      <t>m</t>
    </r>
  </si>
  <si>
    <r>
      <rPr>
        <rFont val="Calibri"/>
        <color theme="1"/>
      </rPr>
      <t>Last Year Dividend (2024),D</t>
    </r>
    <r>
      <rPr>
        <rFont val="Calibri"/>
        <color theme="1"/>
        <sz val="11.0"/>
        <vertAlign val="subscript"/>
      </rPr>
      <t>0</t>
    </r>
  </si>
  <si>
    <r>
      <rPr>
        <rFont val="Calibri"/>
        <color theme="1"/>
      </rPr>
      <t>Expected Dividend, D</t>
    </r>
    <r>
      <rPr>
        <rFont val="Calibri"/>
        <color theme="1"/>
        <sz val="11.0"/>
        <vertAlign val="subscript"/>
      </rPr>
      <t>1</t>
    </r>
  </si>
  <si>
    <r>
      <rPr>
        <rFont val="Calibri"/>
        <color theme="1"/>
      </rPr>
      <t>Current Stock Price,P</t>
    </r>
    <r>
      <rPr>
        <rFont val="Calibri"/>
        <color theme="1"/>
        <sz val="11.0"/>
        <vertAlign val="subscript"/>
      </rPr>
      <t>0</t>
    </r>
  </si>
  <si>
    <r>
      <rPr>
        <rFont val="Calibri"/>
        <b/>
        <color theme="1"/>
        <sz val="11.0"/>
      </rPr>
      <t>Cost of Equity,R</t>
    </r>
    <r>
      <rPr>
        <rFont val="Calibri"/>
        <b/>
        <color theme="1"/>
        <sz val="11.0"/>
        <vertAlign val="subscript"/>
      </rPr>
      <t>e</t>
    </r>
  </si>
  <si>
    <t>Jan 08, 2024</t>
  </si>
  <si>
    <t>Jan 04, 2024</t>
  </si>
  <si>
    <t>Nov 29, 2023</t>
  </si>
  <si>
    <t>Nov 27, 2023</t>
  </si>
  <si>
    <t>Nov 20, 2023</t>
  </si>
  <si>
    <t>Nov 08, 2023</t>
  </si>
  <si>
    <t>Oct 02, 2023</t>
  </si>
  <si>
    <t>Sep 25, 2023</t>
  </si>
  <si>
    <t>Aug 16, 2023</t>
  </si>
  <si>
    <t>Apr 12, 2023</t>
  </si>
  <si>
    <t>Mar 27, 2023</t>
  </si>
  <si>
    <t>Feb 28, 2023</t>
  </si>
  <si>
    <t>Feb 23, 2023</t>
  </si>
  <si>
    <t>Feb 16, 2023</t>
  </si>
  <si>
    <t>Feb 14, 2023</t>
  </si>
  <si>
    <t>Feb 08, 2023</t>
  </si>
  <si>
    <t>Feb 02, 2023</t>
  </si>
  <si>
    <t>Jan 12, 2023</t>
  </si>
  <si>
    <t>Jan 09, 2023</t>
  </si>
  <si>
    <t>Dec 27, 2022</t>
  </si>
  <si>
    <t>Dec 20, 2022</t>
  </si>
  <si>
    <t>Nov 23, 2022</t>
  </si>
  <si>
    <t>Nov 18, 2021</t>
  </si>
  <si>
    <t>Feb 28, 2021</t>
  </si>
  <si>
    <t>Nov 15, 2020</t>
  </si>
  <si>
    <t>Jul 06, 2020</t>
  </si>
  <si>
    <t>Oct 27, 2019</t>
  </si>
  <si>
    <t>Feb 28, 2019</t>
  </si>
  <si>
    <t>Feb 16, 2017</t>
  </si>
  <si>
    <t>Sep 14, 2016</t>
  </si>
  <si>
    <t>Mar 03, 2016</t>
  </si>
  <si>
    <t>Jul 29, 2015</t>
  </si>
  <si>
    <t>Match Date</t>
  </si>
  <si>
    <t>06/27/2024</t>
  </si>
  <si>
    <t>06/30/2024</t>
  </si>
  <si>
    <t>06/26/2024</t>
  </si>
  <si>
    <t>06/25/2024</t>
  </si>
  <si>
    <t>06/24/2024</t>
  </si>
  <si>
    <t>06/20/2024</t>
  </si>
  <si>
    <t>06/19/2024</t>
  </si>
  <si>
    <t>06/23/2024</t>
  </si>
  <si>
    <t>06/13/2024</t>
  </si>
  <si>
    <t>05/30/2024</t>
  </si>
  <si>
    <t>05/29/2024</t>
  </si>
  <si>
    <t>05/28/2024</t>
  </si>
  <si>
    <t>05/27/2024</t>
  </si>
  <si>
    <t>05/23/2024</t>
  </si>
  <si>
    <t>05/21/2024</t>
  </si>
  <si>
    <t>05/20/2024</t>
  </si>
  <si>
    <t>05/16/2024</t>
  </si>
  <si>
    <t>05/15/2024</t>
  </si>
  <si>
    <t>05/26/2024</t>
  </si>
  <si>
    <t>05/14/2024</t>
  </si>
  <si>
    <t>05/13/2024</t>
  </si>
  <si>
    <t>05/19/2024</t>
  </si>
  <si>
    <t>04/30/2024</t>
  </si>
  <si>
    <t>04/29/2024</t>
  </si>
  <si>
    <t>04/25/2024</t>
  </si>
  <si>
    <t>04/24/2024</t>
  </si>
  <si>
    <t>04/23/2024</t>
  </si>
  <si>
    <t>04/22/2024</t>
  </si>
  <si>
    <t>04/18/2024</t>
  </si>
  <si>
    <t>04/17/2024</t>
  </si>
  <si>
    <t>04/16/2024</t>
  </si>
  <si>
    <t>04/15/2024</t>
  </si>
  <si>
    <t>04/28/2024</t>
  </si>
  <si>
    <t>04/21/2024</t>
  </si>
  <si>
    <t>03/28/2024</t>
  </si>
  <si>
    <t>03/27/2024</t>
  </si>
  <si>
    <t>03/25/2024</t>
  </si>
  <si>
    <t>03/21/2024</t>
  </si>
  <si>
    <t>03/20/2024</t>
  </si>
  <si>
    <t>03/19/2024</t>
  </si>
  <si>
    <t>03/18/2024</t>
  </si>
  <si>
    <t>03/14/2024</t>
  </si>
  <si>
    <t>03/13/2024</t>
  </si>
  <si>
    <t>03/31/2024</t>
  </si>
  <si>
    <t>03/24/2024</t>
  </si>
  <si>
    <t>02/29/2024</t>
  </si>
  <si>
    <t>02/28/2024</t>
  </si>
  <si>
    <t>02/27/2024</t>
  </si>
  <si>
    <t>02/22/2024</t>
  </si>
  <si>
    <t>02/20/2024</t>
  </si>
  <si>
    <t>02/19/2024</t>
  </si>
  <si>
    <t>02/15/2024</t>
  </si>
  <si>
    <t>02/14/2024</t>
  </si>
  <si>
    <t>02/13/2024</t>
  </si>
  <si>
    <t>01/31/2024</t>
  </si>
  <si>
    <t>01/30/2024</t>
  </si>
  <si>
    <t>01/29/2024</t>
  </si>
  <si>
    <t>02/25/2024</t>
  </si>
  <si>
    <t>01/25/2024</t>
  </si>
  <si>
    <t>01/24/2024</t>
  </si>
  <si>
    <t>01/23/2024</t>
  </si>
  <si>
    <t>01/22/2024</t>
  </si>
  <si>
    <t>02/18/2024</t>
  </si>
  <si>
    <t>01/18/2024</t>
  </si>
  <si>
    <t>01/17/2024</t>
  </si>
  <si>
    <t>01/16/2024</t>
  </si>
  <si>
    <t>01/15/2024</t>
  </si>
  <si>
    <t>12/28/2023</t>
  </si>
  <si>
    <t>12/27/2023</t>
  </si>
  <si>
    <t>12/26/2023</t>
  </si>
  <si>
    <t>01/28/2024</t>
  </si>
  <si>
    <t>12/21/2023</t>
  </si>
  <si>
    <t>12/20/2023</t>
  </si>
  <si>
    <t>12/19/2023</t>
  </si>
  <si>
    <t>12/18/2023</t>
  </si>
  <si>
    <t>12/14/2023</t>
  </si>
  <si>
    <t>01/21/2024</t>
  </si>
  <si>
    <t>12/13/2023</t>
  </si>
  <si>
    <t>01/14/2024</t>
  </si>
  <si>
    <t>11/30/2023</t>
  </si>
  <si>
    <t>11/29/2023</t>
  </si>
  <si>
    <t>11/28/2023</t>
  </si>
  <si>
    <t>11/27/2023</t>
  </si>
  <si>
    <t>11/23/2023</t>
  </si>
  <si>
    <t>11/22/2023</t>
  </si>
  <si>
    <t>11/21/2023</t>
  </si>
  <si>
    <t>11/20/2023</t>
  </si>
  <si>
    <t>12/24/2023</t>
  </si>
  <si>
    <t>11/16/2023</t>
  </si>
  <si>
    <t>11/15/2023</t>
  </si>
  <si>
    <t>11/14/2023</t>
  </si>
  <si>
    <t>11/13/2023</t>
  </si>
  <si>
    <t>12/17/2023</t>
  </si>
  <si>
    <t>10/31/2023</t>
  </si>
  <si>
    <t>10/30/2023</t>
  </si>
  <si>
    <t>10/26/2023</t>
  </si>
  <si>
    <t>10/25/2023</t>
  </si>
  <si>
    <t>10/23/2023</t>
  </si>
  <si>
    <t>10/19/2023</t>
  </si>
  <si>
    <t>10/18/2023</t>
  </si>
  <si>
    <t>10/17/2023</t>
  </si>
  <si>
    <t>10/16/2023</t>
  </si>
  <si>
    <t>11/19/2023</t>
  </si>
  <si>
    <t>09/27/2023</t>
  </si>
  <si>
    <t>09/26/2023</t>
  </si>
  <si>
    <t>09/25/2023</t>
  </si>
  <si>
    <t>09/21/2023</t>
  </si>
  <si>
    <t>09/20/2023</t>
  </si>
  <si>
    <t>09/19/2023</t>
  </si>
  <si>
    <t>09/18/2023</t>
  </si>
  <si>
    <t>09/14/2023</t>
  </si>
  <si>
    <t>10/29/2023</t>
  </si>
  <si>
    <t>09/13/2023</t>
  </si>
  <si>
    <t>10/22/2023</t>
  </si>
  <si>
    <t>08/31/2023</t>
  </si>
  <si>
    <t>08/30/2023</t>
  </si>
  <si>
    <t>08/29/2023</t>
  </si>
  <si>
    <t>10/15/2023</t>
  </si>
  <si>
    <t>08/28/2023</t>
  </si>
  <si>
    <t>08/24/2023</t>
  </si>
  <si>
    <t>08/23/2023</t>
  </si>
  <si>
    <t>08/22/2023</t>
  </si>
  <si>
    <t>08/21/2023</t>
  </si>
  <si>
    <t>08/17/2023</t>
  </si>
  <si>
    <t>08/16/2023</t>
  </si>
  <si>
    <t>08/14/2023</t>
  </si>
  <si>
    <t>09/24/2023</t>
  </si>
  <si>
    <t>07/31/2023</t>
  </si>
  <si>
    <t>07/27/2023</t>
  </si>
  <si>
    <t>09/17/2023</t>
  </si>
  <si>
    <t>07/26/2023</t>
  </si>
  <si>
    <t>07/25/2023</t>
  </si>
  <si>
    <t>07/24/2023</t>
  </si>
  <si>
    <t>07/20/2023</t>
  </si>
  <si>
    <t>07/19/2023</t>
  </si>
  <si>
    <t>07/18/2023</t>
  </si>
  <si>
    <t>07/17/2023</t>
  </si>
  <si>
    <t>07/13/2023</t>
  </si>
  <si>
    <t>08/27/2023</t>
  </si>
  <si>
    <t>06/26/2023</t>
  </si>
  <si>
    <t>06/22/2023</t>
  </si>
  <si>
    <t>06/21/2023</t>
  </si>
  <si>
    <t>08/20/2023</t>
  </si>
  <si>
    <t>06/20/2023</t>
  </si>
  <si>
    <t>06/19/2023</t>
  </si>
  <si>
    <t>06/15/2023</t>
  </si>
  <si>
    <t>08/13/2023</t>
  </si>
  <si>
    <t>06/14/2023</t>
  </si>
  <si>
    <t>06/13/2023</t>
  </si>
  <si>
    <t>05/31/2023</t>
  </si>
  <si>
    <t>05/30/2023</t>
  </si>
  <si>
    <t>07/30/2023</t>
  </si>
  <si>
    <t>05/29/2023</t>
  </si>
  <si>
    <t>05/25/2023</t>
  </si>
  <si>
    <t>05/24/2023</t>
  </si>
  <si>
    <t>05/23/2023</t>
  </si>
  <si>
    <t>05/22/2023</t>
  </si>
  <si>
    <t>07/23/2023</t>
  </si>
  <si>
    <t>05/18/2023</t>
  </si>
  <si>
    <t>05/17/2023</t>
  </si>
  <si>
    <t>05/16/2023</t>
  </si>
  <si>
    <t>05/15/2023</t>
  </si>
  <si>
    <t>07/16/2023</t>
  </si>
  <si>
    <t>04/27/2023</t>
  </si>
  <si>
    <t>04/26/2023</t>
  </si>
  <si>
    <t>04/25/2023</t>
  </si>
  <si>
    <t>04/24/2023</t>
  </si>
  <si>
    <t>04/18/2023</t>
  </si>
  <si>
    <t>04/17/2023</t>
  </si>
  <si>
    <t>04/13/2023</t>
  </si>
  <si>
    <t>06/25/2023</t>
  </si>
  <si>
    <t>06/18/2023</t>
  </si>
  <si>
    <t>03/30/2023</t>
  </si>
  <si>
    <t>03/29/2023</t>
  </si>
  <si>
    <t>03/28/2023</t>
  </si>
  <si>
    <t>03/27/2023</t>
  </si>
  <si>
    <t>03/23/2023</t>
  </si>
  <si>
    <t>03/22/2023</t>
  </si>
  <si>
    <t>03/21/2023</t>
  </si>
  <si>
    <t>03/20/2023</t>
  </si>
  <si>
    <t>03/16/2023</t>
  </si>
  <si>
    <t>03/15/2023</t>
  </si>
  <si>
    <t>03/14/2023</t>
  </si>
  <si>
    <t>03/13/2023</t>
  </si>
  <si>
    <t>05/28/2023</t>
  </si>
  <si>
    <t>02/28/2023</t>
  </si>
  <si>
    <t>05/21/2023</t>
  </si>
  <si>
    <t>02/27/2023</t>
  </si>
  <si>
    <t>02/23/2023</t>
  </si>
  <si>
    <t>02/22/2023</t>
  </si>
  <si>
    <t>02/20/2023</t>
  </si>
  <si>
    <t>02/16/2023</t>
  </si>
  <si>
    <t>05/14/2023</t>
  </si>
  <si>
    <t>02/15/2023</t>
  </si>
  <si>
    <t>02/14/2023</t>
  </si>
  <si>
    <t>02/13/2023</t>
  </si>
  <si>
    <t>04/30/2023</t>
  </si>
  <si>
    <t>01/31/2023</t>
  </si>
  <si>
    <t>01/30/2023</t>
  </si>
  <si>
    <t>01/26/2023</t>
  </si>
  <si>
    <t>01/25/2023</t>
  </si>
  <si>
    <t>01/24/2023</t>
  </si>
  <si>
    <t>01/23/2023</t>
  </si>
  <si>
    <t>04/16/2023</t>
  </si>
  <si>
    <t>01/19/2023</t>
  </si>
  <si>
    <t>01/18/2023</t>
  </si>
  <si>
    <t>01/17/2023</t>
  </si>
  <si>
    <t>01/16/2023</t>
  </si>
  <si>
    <t>12/29/2022</t>
  </si>
  <si>
    <t>12/28/2022</t>
  </si>
  <si>
    <t>12/27/2022</t>
  </si>
  <si>
    <t>12/26/2022</t>
  </si>
  <si>
    <t>12/22/2022</t>
  </si>
  <si>
    <t>03/19/2023</t>
  </si>
  <si>
    <t>12/21/2022</t>
  </si>
  <si>
    <t>12/20/2022</t>
  </si>
  <si>
    <t>12/19/2022</t>
  </si>
  <si>
    <t>12/15/2022</t>
  </si>
  <si>
    <t>12/14/2022</t>
  </si>
  <si>
    <t>12/13/2022</t>
  </si>
  <si>
    <t>02/26/2023</t>
  </si>
  <si>
    <t>11/30/2022</t>
  </si>
  <si>
    <t>11/29/2022</t>
  </si>
  <si>
    <t>11/28/2022</t>
  </si>
  <si>
    <t>11/24/2022</t>
  </si>
  <si>
    <t>11/23/2022</t>
  </si>
  <si>
    <t>11/22/2022</t>
  </si>
  <si>
    <t>11/21/2022</t>
  </si>
  <si>
    <t>11/17/2022</t>
  </si>
  <si>
    <t>11/16/2022</t>
  </si>
  <si>
    <t>11/15/2022</t>
  </si>
  <si>
    <t>11/14/2022</t>
  </si>
  <si>
    <t>01/29/2023</t>
  </si>
  <si>
    <t>01/22/2023</t>
  </si>
  <si>
    <t>10/31/2022</t>
  </si>
  <si>
    <t>10/27/2022</t>
  </si>
  <si>
    <t>10/26/2022</t>
  </si>
  <si>
    <t>10/25/2022</t>
  </si>
  <si>
    <t>10/24/2022</t>
  </si>
  <si>
    <t>01/15/2023</t>
  </si>
  <si>
    <t>10/20/2022</t>
  </si>
  <si>
    <t>10/19/2022</t>
  </si>
  <si>
    <t>10/18/2022</t>
  </si>
  <si>
    <t>10/17/2022</t>
  </si>
  <si>
    <t>10/13/2022</t>
  </si>
  <si>
    <t>09/29/2022</t>
  </si>
  <si>
    <t>09/28/2022</t>
  </si>
  <si>
    <t>09/27/2022</t>
  </si>
  <si>
    <t>12/18/2022</t>
  </si>
  <si>
    <t>09/26/2022</t>
  </si>
  <si>
    <t>09/22/2022</t>
  </si>
  <si>
    <t>09/21/2022</t>
  </si>
  <si>
    <t>09/20/2022</t>
  </si>
  <si>
    <t>09/19/2022</t>
  </si>
  <si>
    <t>09/15/2022</t>
  </si>
  <si>
    <t>09/14/2022</t>
  </si>
  <si>
    <t>09/13/2022</t>
  </si>
  <si>
    <t>08/31/2022</t>
  </si>
  <si>
    <t>11/27/2022</t>
  </si>
  <si>
    <t>08/30/2022</t>
  </si>
  <si>
    <t>08/29/2022</t>
  </si>
  <si>
    <t>08/25/2022</t>
  </si>
  <si>
    <t>08/24/2022</t>
  </si>
  <si>
    <t>11/20/2022</t>
  </si>
  <si>
    <t>08/23/2022</t>
  </si>
  <si>
    <t>08/22/2022</t>
  </si>
  <si>
    <t>08/17/2022</t>
  </si>
  <si>
    <t>08/16/2022</t>
  </si>
  <si>
    <t>11/13/2022</t>
  </si>
  <si>
    <t>07/28/2022</t>
  </si>
  <si>
    <t>07/27/2022</t>
  </si>
  <si>
    <t>07/26/2022</t>
  </si>
  <si>
    <t>07/25/2022</t>
  </si>
  <si>
    <t>10/30/2022</t>
  </si>
  <si>
    <t>07/21/2022</t>
  </si>
  <si>
    <t>07/20/2022</t>
  </si>
  <si>
    <t>07/19/2022</t>
  </si>
  <si>
    <t>07/18/2022</t>
  </si>
  <si>
    <t>07/14/2022</t>
  </si>
  <si>
    <t>10/23/2022</t>
  </si>
  <si>
    <t>07/13/2022</t>
  </si>
  <si>
    <t>10/16/2022</t>
  </si>
  <si>
    <t>06/30/2022</t>
  </si>
  <si>
    <t>06/29/2022</t>
  </si>
  <si>
    <t>06/28/2022</t>
  </si>
  <si>
    <t>06/27/2022</t>
  </si>
  <si>
    <t>06/26/2022</t>
  </si>
  <si>
    <t>06/23/2022</t>
  </si>
  <si>
    <t>06/22/2022</t>
  </si>
  <si>
    <t>06/21/2022</t>
  </si>
  <si>
    <t>06/20/2022</t>
  </si>
  <si>
    <t>06/19/2022</t>
  </si>
  <si>
    <t>06/16/2022</t>
  </si>
  <si>
    <t>09/25/2022</t>
  </si>
  <si>
    <t>06/15/2022</t>
  </si>
  <si>
    <t>06/14/2022</t>
  </si>
  <si>
    <t>06/13/2022</t>
  </si>
  <si>
    <t>09/18/2022</t>
  </si>
  <si>
    <t>05/31/2022</t>
  </si>
  <si>
    <t>05/30/2022</t>
  </si>
  <si>
    <t>05/29/2022</t>
  </si>
  <si>
    <t>05/26/2022</t>
  </si>
  <si>
    <t>05/25/2022</t>
  </si>
  <si>
    <t>05/24/2022</t>
  </si>
  <si>
    <t>05/23/2022</t>
  </si>
  <si>
    <t>05/22/2022</t>
  </si>
  <si>
    <t>05/19/2022</t>
  </si>
  <si>
    <t>08/28/2022</t>
  </si>
  <si>
    <t>05/18/2022</t>
  </si>
  <si>
    <t>05/17/2022</t>
  </si>
  <si>
    <t>05/16/2022</t>
  </si>
  <si>
    <t>08/21/2022</t>
  </si>
  <si>
    <t>08/14/2022</t>
  </si>
  <si>
    <t>04/28/2022</t>
  </si>
  <si>
    <t>04/27/2022</t>
  </si>
  <si>
    <t>04/26/2022</t>
  </si>
  <si>
    <t>04/25/2022</t>
  </si>
  <si>
    <t>04/24/2022</t>
  </si>
  <si>
    <t>04/21/2022</t>
  </si>
  <si>
    <t>04/20/2022</t>
  </si>
  <si>
    <t>04/19/2022</t>
  </si>
  <si>
    <t>07/31/2022</t>
  </si>
  <si>
    <t>04/18/2022</t>
  </si>
  <si>
    <t>04/17/2022</t>
  </si>
  <si>
    <t>04/13/2022</t>
  </si>
  <si>
    <t>07/24/2022</t>
  </si>
  <si>
    <t>07/17/2022</t>
  </si>
  <si>
    <t>03/31/2022</t>
  </si>
  <si>
    <t>03/30/2022</t>
  </si>
  <si>
    <t>03/29/2022</t>
  </si>
  <si>
    <t>03/28/2022</t>
  </si>
  <si>
    <t>03/27/2022</t>
  </si>
  <si>
    <t>03/24/2022</t>
  </si>
  <si>
    <t>03/23/2022</t>
  </si>
  <si>
    <t>03/22/2022</t>
  </si>
  <si>
    <t>03/21/2022</t>
  </si>
  <si>
    <t>03/20/2022</t>
  </si>
  <si>
    <t>03/16/2022</t>
  </si>
  <si>
    <t>03/15/2022</t>
  </si>
  <si>
    <t>03/14/2022</t>
  </si>
  <si>
    <t>03/13/2022</t>
  </si>
  <si>
    <t>02/28/2022</t>
  </si>
  <si>
    <t>02/27/2022</t>
  </si>
  <si>
    <t>02/24/2022</t>
  </si>
  <si>
    <t>02/23/2022</t>
  </si>
  <si>
    <t>02/22/2022</t>
  </si>
  <si>
    <t>02/21/2022</t>
  </si>
  <si>
    <t>02/17/2022</t>
  </si>
  <si>
    <t>02/16/2022</t>
  </si>
  <si>
    <t>02/15/2022</t>
  </si>
  <si>
    <t>02/14/2022</t>
  </si>
  <si>
    <t>02/13/2022</t>
  </si>
  <si>
    <t>01/31/2022</t>
  </si>
  <si>
    <t>01/30/2022</t>
  </si>
  <si>
    <t>01/27/2022</t>
  </si>
  <si>
    <t>01/26/2022</t>
  </si>
  <si>
    <t>01/25/2022</t>
  </si>
  <si>
    <t>01/24/2022</t>
  </si>
  <si>
    <t>01/23/2022</t>
  </si>
  <si>
    <t>01/20/2022</t>
  </si>
  <si>
    <t>01/19/2022</t>
  </si>
  <si>
    <t>01/18/2022</t>
  </si>
  <si>
    <t>01/17/2022</t>
  </si>
  <si>
    <t>01/16/2022</t>
  </si>
  <si>
    <t>01/13/2022</t>
  </si>
  <si>
    <t>12/30/2021</t>
  </si>
  <si>
    <t>12/29/2021</t>
  </si>
  <si>
    <t>12/28/2021</t>
  </si>
  <si>
    <t>12/27/2021</t>
  </si>
  <si>
    <t>12/26/2021</t>
  </si>
  <si>
    <t>12/23/2021</t>
  </si>
  <si>
    <t>12/22/2021</t>
  </si>
  <si>
    <t>12/21/2021</t>
  </si>
  <si>
    <t>12/20/2021</t>
  </si>
  <si>
    <t>12/19/2021</t>
  </si>
  <si>
    <t>12/15/2021</t>
  </si>
  <si>
    <t>12/14/2021</t>
  </si>
  <si>
    <t>12/13/2021</t>
  </si>
  <si>
    <t>11/30/2021</t>
  </si>
  <si>
    <t>11/29/2021</t>
  </si>
  <si>
    <t>11/28/2021</t>
  </si>
  <si>
    <t>11/25/2021</t>
  </si>
  <si>
    <t>11/24/2021</t>
  </si>
  <si>
    <t>11/23/2021</t>
  </si>
  <si>
    <t>11/22/2021</t>
  </si>
  <si>
    <t>11/21/2021</t>
  </si>
  <si>
    <t>11/18/2021</t>
  </si>
  <si>
    <t>11/17/2021</t>
  </si>
  <si>
    <t>11/16/2021</t>
  </si>
  <si>
    <t>02/20/2022</t>
  </si>
  <si>
    <t>11/15/2021</t>
  </si>
  <si>
    <t>11/14/2021</t>
  </si>
  <si>
    <t>10/31/2021</t>
  </si>
  <si>
    <t>10/28/2021</t>
  </si>
  <si>
    <t>10/27/2021</t>
  </si>
  <si>
    <t>10/26/2021</t>
  </si>
  <si>
    <t>10/25/2021</t>
  </si>
  <si>
    <t>10/24/2021</t>
  </si>
  <si>
    <t>10/21/2021</t>
  </si>
  <si>
    <t>10/19/2021</t>
  </si>
  <si>
    <t>10/18/2021</t>
  </si>
  <si>
    <t>10/17/2021</t>
  </si>
  <si>
    <t>10/14/2021</t>
  </si>
  <si>
    <t>10/13/2021</t>
  </si>
  <si>
    <t>09/30/2021</t>
  </si>
  <si>
    <t>09/29/2021</t>
  </si>
  <si>
    <t>09/28/2021</t>
  </si>
  <si>
    <t>09/27/2021</t>
  </si>
  <si>
    <t>09/26/2021</t>
  </si>
  <si>
    <t>09/23/2021</t>
  </si>
  <si>
    <t>09/22/2021</t>
  </si>
  <si>
    <t>09/21/2021</t>
  </si>
  <si>
    <t>09/20/2021</t>
  </si>
  <si>
    <t>09/19/2021</t>
  </si>
  <si>
    <t>09/16/2021</t>
  </si>
  <si>
    <t>09/15/2021</t>
  </si>
  <si>
    <t>09/14/2021</t>
  </si>
  <si>
    <t>09/13/2021</t>
  </si>
  <si>
    <t>08/31/2021</t>
  </si>
  <si>
    <t>08/29/2021</t>
  </si>
  <si>
    <t>08/26/2021</t>
  </si>
  <si>
    <t>08/25/2021</t>
  </si>
  <si>
    <t>08/24/2021</t>
  </si>
  <si>
    <t>08/23/2021</t>
  </si>
  <si>
    <t>08/22/2021</t>
  </si>
  <si>
    <t>08/19/2021</t>
  </si>
  <si>
    <t>08/18/2021</t>
  </si>
  <si>
    <t>08/17/2021</t>
  </si>
  <si>
    <t>08/16/2021</t>
  </si>
  <si>
    <t>07/29/2021</t>
  </si>
  <si>
    <t>07/28/2021</t>
  </si>
  <si>
    <t>07/27/2021</t>
  </si>
  <si>
    <t>07/26/2021</t>
  </si>
  <si>
    <t>07/25/2021</t>
  </si>
  <si>
    <t>07/19/2021</t>
  </si>
  <si>
    <t>07/18/2021</t>
  </si>
  <si>
    <t>07/15/2021</t>
  </si>
  <si>
    <t>07/14/2021</t>
  </si>
  <si>
    <t>07/13/2021</t>
  </si>
  <si>
    <t>06/30/2021</t>
  </si>
  <si>
    <t>06/29/2021</t>
  </si>
  <si>
    <t>06/28/2021</t>
  </si>
  <si>
    <t>06/27/2021</t>
  </si>
  <si>
    <t>06/24/2021</t>
  </si>
  <si>
    <t>06/23/2021</t>
  </si>
  <si>
    <t>06/22/2021</t>
  </si>
  <si>
    <t>06/21/2021</t>
  </si>
  <si>
    <t>06/20/2021</t>
  </si>
  <si>
    <t>06/17/2021</t>
  </si>
  <si>
    <t>06/16/2021</t>
  </si>
  <si>
    <t>06/15/2021</t>
  </si>
  <si>
    <t>06/14/2021</t>
  </si>
  <si>
    <t>06/13/2021</t>
  </si>
  <si>
    <t>05/31/2021</t>
  </si>
  <si>
    <t>05/30/2021</t>
  </si>
  <si>
    <t>05/27/2021</t>
  </si>
  <si>
    <t>05/25/2021</t>
  </si>
  <si>
    <t>05/24/2021</t>
  </si>
  <si>
    <t>05/23/2021</t>
  </si>
  <si>
    <t>05/20/2021</t>
  </si>
  <si>
    <t>05/19/2021</t>
  </si>
  <si>
    <t>05/18/2021</t>
  </si>
  <si>
    <t>05/17/2021</t>
  </si>
  <si>
    <t>05/16/2021</t>
  </si>
  <si>
    <t>04/29/2021</t>
  </si>
  <si>
    <t>04/28/2021</t>
  </si>
  <si>
    <t>04/27/2021</t>
  </si>
  <si>
    <t>04/26/2021</t>
  </si>
  <si>
    <t>04/25/2021</t>
  </si>
  <si>
    <t>04/22/2021</t>
  </si>
  <si>
    <t>04/21/2021</t>
  </si>
  <si>
    <t>04/20/2021</t>
  </si>
  <si>
    <t>04/19/2021</t>
  </si>
  <si>
    <t>04/18/2021</t>
  </si>
  <si>
    <t>04/15/2021</t>
  </si>
  <si>
    <t>04/13/2021</t>
  </si>
  <si>
    <t>03/31/2021</t>
  </si>
  <si>
    <t>03/29/2021</t>
  </si>
  <si>
    <t>03/28/2021</t>
  </si>
  <si>
    <t>03/25/2021</t>
  </si>
  <si>
    <t>03/24/2021</t>
  </si>
  <si>
    <t>03/23/2021</t>
  </si>
  <si>
    <t>03/22/2021</t>
  </si>
  <si>
    <t>03/21/2021</t>
  </si>
  <si>
    <t>03/18/2021</t>
  </si>
  <si>
    <t>03/16/2021</t>
  </si>
  <si>
    <t>03/15/2021</t>
  </si>
  <si>
    <t>03/14/2021</t>
  </si>
  <si>
    <t>02/28/2021</t>
  </si>
  <si>
    <t>02/25/2021</t>
  </si>
  <si>
    <t>02/24/2021</t>
  </si>
  <si>
    <t>02/23/2021</t>
  </si>
  <si>
    <t>02/22/2021</t>
  </si>
  <si>
    <t>02/18/2021</t>
  </si>
  <si>
    <t>02/17/2021</t>
  </si>
  <si>
    <t>02/16/2021</t>
  </si>
  <si>
    <t>02/15/2021</t>
  </si>
  <si>
    <t>02/14/2021</t>
  </si>
  <si>
    <t>01/31/2021</t>
  </si>
  <si>
    <t>01/28/2021</t>
  </si>
  <si>
    <t>01/27/2021</t>
  </si>
  <si>
    <t>01/26/2021</t>
  </si>
  <si>
    <t>01/25/2021</t>
  </si>
  <si>
    <t>01/24/2021</t>
  </si>
  <si>
    <t>01/21/2021</t>
  </si>
  <si>
    <t>01/20/2021</t>
  </si>
  <si>
    <t>01/19/2021</t>
  </si>
  <si>
    <t>01/18/2021</t>
  </si>
  <si>
    <t>01/17/2021</t>
  </si>
  <si>
    <t>01/14/2021</t>
  </si>
  <si>
    <t>01/13/2021</t>
  </si>
  <si>
    <t>12/30/2020</t>
  </si>
  <si>
    <t>12/29/2020</t>
  </si>
  <si>
    <t>12/28/2020</t>
  </si>
  <si>
    <t>12/27/2020</t>
  </si>
  <si>
    <t>12/24/2020</t>
  </si>
  <si>
    <t>12/23/2020</t>
  </si>
  <si>
    <t>12/22/2020</t>
  </si>
  <si>
    <t>12/21/2020</t>
  </si>
  <si>
    <t>12/20/2020</t>
  </si>
  <si>
    <t>12/17/2020</t>
  </si>
  <si>
    <t>12/15/2020</t>
  </si>
  <si>
    <t>12/14/2020</t>
  </si>
  <si>
    <t>12/13/2020</t>
  </si>
  <si>
    <t>11/30/2020</t>
  </si>
  <si>
    <t>11/29/2020</t>
  </si>
  <si>
    <t>11/26/2020</t>
  </si>
  <si>
    <t>11/25/2020</t>
  </si>
  <si>
    <t>11/24/2020</t>
  </si>
  <si>
    <t>11/23/2020</t>
  </si>
  <si>
    <t>11/22/2020</t>
  </si>
  <si>
    <t>11/19/2020</t>
  </si>
  <si>
    <t>11/18/2020</t>
  </si>
  <si>
    <t>11/17/2020</t>
  </si>
  <si>
    <t>11/16/2020</t>
  </si>
  <si>
    <t>11/15/2020</t>
  </si>
  <si>
    <t>10/29/2020</t>
  </si>
  <si>
    <t>10/28/2020</t>
  </si>
  <si>
    <t>10/27/2020</t>
  </si>
  <si>
    <t>10/25/2020</t>
  </si>
  <si>
    <t>10/22/2020</t>
  </si>
  <si>
    <t>10/21/2020</t>
  </si>
  <si>
    <t>10/20/2020</t>
  </si>
  <si>
    <t>10/19/2020</t>
  </si>
  <si>
    <t>10/18/2020</t>
  </si>
  <si>
    <t>10/15/2020</t>
  </si>
  <si>
    <t>10/14/2020</t>
  </si>
  <si>
    <t>10/13/2020</t>
  </si>
  <si>
    <t>09/30/2020</t>
  </si>
  <si>
    <t>09/29/2020</t>
  </si>
  <si>
    <t>09/28/2020</t>
  </si>
  <si>
    <t>09/27/2020</t>
  </si>
  <si>
    <t>09/24/2020</t>
  </si>
  <si>
    <t>09/23/2020</t>
  </si>
  <si>
    <t>09/22/2020</t>
  </si>
  <si>
    <t>09/21/2020</t>
  </si>
  <si>
    <t>09/20/2020</t>
  </si>
  <si>
    <t>09/17/2020</t>
  </si>
  <si>
    <t>09/16/2020</t>
  </si>
  <si>
    <t>09/15/2020</t>
  </si>
  <si>
    <t>09/14/2020</t>
  </si>
  <si>
    <t>09/13/2020</t>
  </si>
  <si>
    <t>08/31/2020</t>
  </si>
  <si>
    <t>08/27/2020</t>
  </si>
  <si>
    <t>08/26/2020</t>
  </si>
  <si>
    <t>08/25/2020</t>
  </si>
  <si>
    <t>08/24/2020</t>
  </si>
  <si>
    <t>08/23/2020</t>
  </si>
  <si>
    <t>08/20/2020</t>
  </si>
  <si>
    <t>08/19/2020</t>
  </si>
  <si>
    <t>08/18/2020</t>
  </si>
  <si>
    <t>08/17/2020</t>
  </si>
  <si>
    <t>08/16/2020</t>
  </si>
  <si>
    <t>08/13/2020</t>
  </si>
  <si>
    <t>07/30/2020</t>
  </si>
  <si>
    <t>07/29/2020</t>
  </si>
  <si>
    <t>07/28/2020</t>
  </si>
  <si>
    <t>07/27/2020</t>
  </si>
  <si>
    <t>07/26/2020</t>
  </si>
  <si>
    <t>07/23/2020</t>
  </si>
  <si>
    <t>07/22/2020</t>
  </si>
  <si>
    <t>07/21/2020</t>
  </si>
  <si>
    <t>07/20/2020</t>
  </si>
  <si>
    <t>07/19/2020</t>
  </si>
  <si>
    <t>07/16/2020</t>
  </si>
  <si>
    <t>07/15/2020</t>
  </si>
  <si>
    <t>07/14/2020</t>
  </si>
  <si>
    <t>07/13/2020</t>
  </si>
  <si>
    <t>06/30/2020</t>
  </si>
  <si>
    <t>06/29/2020</t>
  </si>
  <si>
    <t>06/28/2020</t>
  </si>
  <si>
    <t>06/25/2020</t>
  </si>
  <si>
    <t>06/24/2020</t>
  </si>
  <si>
    <t>06/23/2020</t>
  </si>
  <si>
    <t>06/22/2020</t>
  </si>
  <si>
    <t>06/21/2020</t>
  </si>
  <si>
    <t>06/18/2020</t>
  </si>
  <si>
    <t>06/17/2020</t>
  </si>
  <si>
    <t>06/16/2020</t>
  </si>
  <si>
    <t>06/15/2020</t>
  </si>
  <si>
    <t>06/14/2020</t>
  </si>
  <si>
    <t>05/31/2020</t>
  </si>
  <si>
    <t>03/29/2020</t>
  </si>
  <si>
    <t>03/25/2020</t>
  </si>
  <si>
    <t>03/24/2020</t>
  </si>
  <si>
    <t>03/23/2020</t>
  </si>
  <si>
    <t>03/22/2020</t>
  </si>
  <si>
    <t>03/19/2020</t>
  </si>
  <si>
    <t>03/18/2020</t>
  </si>
  <si>
    <t>03/16/2020</t>
  </si>
  <si>
    <t>03/15/2020</t>
  </si>
  <si>
    <t>02/27/2020</t>
  </si>
  <si>
    <t>02/26/2020</t>
  </si>
  <si>
    <t>02/25/2020</t>
  </si>
  <si>
    <t>02/24/2020</t>
  </si>
  <si>
    <t>02/23/2020</t>
  </si>
  <si>
    <t>02/20/2020</t>
  </si>
  <si>
    <t>02/19/2020</t>
  </si>
  <si>
    <t>02/18/2020</t>
  </si>
  <si>
    <t>02/17/2020</t>
  </si>
  <si>
    <t>02/16/2020</t>
  </si>
  <si>
    <t>02/13/2020</t>
  </si>
  <si>
    <t>01/30/2020</t>
  </si>
  <si>
    <t>01/29/2020</t>
  </si>
  <si>
    <t>01/28/2020</t>
  </si>
  <si>
    <t>01/27/2020</t>
  </si>
  <si>
    <t>01/26/2020</t>
  </si>
  <si>
    <t>01/23/2020</t>
  </si>
  <si>
    <t>01/22/2020</t>
  </si>
  <si>
    <t>01/21/2020</t>
  </si>
  <si>
    <t>01/20/2020</t>
  </si>
  <si>
    <t>01/19/2020</t>
  </si>
  <si>
    <t>01/16/2020</t>
  </si>
  <si>
    <t>01/15/2020</t>
  </si>
  <si>
    <t>01/14/2020</t>
  </si>
  <si>
    <t>01/13/2020</t>
  </si>
  <si>
    <t>12/30/2019</t>
  </si>
  <si>
    <t>12/29/2019</t>
  </si>
  <si>
    <t>12/26/2019</t>
  </si>
  <si>
    <t>12/24/2019</t>
  </si>
  <si>
    <t>12/23/2019</t>
  </si>
  <si>
    <t>12/22/2019</t>
  </si>
  <si>
    <t>12/19/2019</t>
  </si>
  <si>
    <t>12/18/2019</t>
  </si>
  <si>
    <t>12/17/2019</t>
  </si>
  <si>
    <t>12/15/2019</t>
  </si>
  <si>
    <t>11/28/2019</t>
  </si>
  <si>
    <t>11/27/2019</t>
  </si>
  <si>
    <t>11/26/2019</t>
  </si>
  <si>
    <t>11/25/2019</t>
  </si>
  <si>
    <t>11/24/2019</t>
  </si>
  <si>
    <t>11/21/2019</t>
  </si>
  <si>
    <t>11/20/2019</t>
  </si>
  <si>
    <t>11/19/2019</t>
  </si>
  <si>
    <t>11/18/2019</t>
  </si>
  <si>
    <t>11/17/2019</t>
  </si>
  <si>
    <t>11/14/2019</t>
  </si>
  <si>
    <t>11/13/2019</t>
  </si>
  <si>
    <t>10/31/2019</t>
  </si>
  <si>
    <t>10/30/2019</t>
  </si>
  <si>
    <t>10/29/2019</t>
  </si>
  <si>
    <t>10/28/2019</t>
  </si>
  <si>
    <t>10/27/2019</t>
  </si>
  <si>
    <t>10/24/2019</t>
  </si>
  <si>
    <t>10/23/2019</t>
  </si>
  <si>
    <t>10/22/2019</t>
  </si>
  <si>
    <t>10/21/2019</t>
  </si>
  <si>
    <t>10/20/2019</t>
  </si>
  <si>
    <t>10/17/2019</t>
  </si>
  <si>
    <t>10/16/2019</t>
  </si>
  <si>
    <t>10/15/2019</t>
  </si>
  <si>
    <t>10/14/2019</t>
  </si>
  <si>
    <t>10/13/2019</t>
  </si>
  <si>
    <t>09/30/2019</t>
  </si>
  <si>
    <t>09/29/2019</t>
  </si>
  <si>
    <t>09/26/2019</t>
  </si>
  <si>
    <t>09/25/2019</t>
  </si>
  <si>
    <t>09/24/2019</t>
  </si>
  <si>
    <t>09/23/2019</t>
  </si>
  <si>
    <t>09/22/2019</t>
  </si>
  <si>
    <t>09/19/2019</t>
  </si>
  <si>
    <t>09/18/2019</t>
  </si>
  <si>
    <t>09/17/2019</t>
  </si>
  <si>
    <t>09/16/2019</t>
  </si>
  <si>
    <t>09/15/2019</t>
  </si>
  <si>
    <t>08/29/2019</t>
  </si>
  <si>
    <t>08/28/2019</t>
  </si>
  <si>
    <t>08/27/2019</t>
  </si>
  <si>
    <t>08/26/2019</t>
  </si>
  <si>
    <t>08/25/2019</t>
  </si>
  <si>
    <t>08/22/2019</t>
  </si>
  <si>
    <t>08/21/2019</t>
  </si>
  <si>
    <t>08/20/2019</t>
  </si>
  <si>
    <t>08/19/2019</t>
  </si>
  <si>
    <t>08/18/2019</t>
  </si>
  <si>
    <t>07/31/2019</t>
  </si>
  <si>
    <t>07/30/2019</t>
  </si>
  <si>
    <t>07/29/2019</t>
  </si>
  <si>
    <t>07/28/2019</t>
  </si>
  <si>
    <t>07/25/2019</t>
  </si>
  <si>
    <t>07/24/2019</t>
  </si>
  <si>
    <t>07/23/2019</t>
  </si>
  <si>
    <t>07/22/2019</t>
  </si>
  <si>
    <t>07/21/2019</t>
  </si>
  <si>
    <t>07/18/2019</t>
  </si>
  <si>
    <t>07/17/2019</t>
  </si>
  <si>
    <t>07/16/2019</t>
  </si>
  <si>
    <t>07/15/2019</t>
  </si>
  <si>
    <t>07/14/2019</t>
  </si>
  <si>
    <t>06/30/2019</t>
  </si>
  <si>
    <t>06/27/2019</t>
  </si>
  <si>
    <t>06/26/2019</t>
  </si>
  <si>
    <t>06/25/2019</t>
  </si>
  <si>
    <t>06/24/2019</t>
  </si>
  <si>
    <t>06/23/2019</t>
  </si>
  <si>
    <t>06/20/2019</t>
  </si>
  <si>
    <t>06/19/2019</t>
  </si>
  <si>
    <t>06/18/2019</t>
  </si>
  <si>
    <t>06/17/2019</t>
  </si>
  <si>
    <t>06/16/2019</t>
  </si>
  <si>
    <t>06/13/2019</t>
  </si>
  <si>
    <t>05/30/2019</t>
  </si>
  <si>
    <t>05/29/2019</t>
  </si>
  <si>
    <t>05/28/2019</t>
  </si>
  <si>
    <t>05/27/2019</t>
  </si>
  <si>
    <t>05/26/2019</t>
  </si>
  <si>
    <t>05/23/2019</t>
  </si>
  <si>
    <t>05/22/2019</t>
  </si>
  <si>
    <t>05/21/2019</t>
  </si>
  <si>
    <t>05/20/2019</t>
  </si>
  <si>
    <t>05/19/2019</t>
  </si>
  <si>
    <t>05/16/2019</t>
  </si>
  <si>
    <t>05/15/2019</t>
  </si>
  <si>
    <t>05/14/2019</t>
  </si>
  <si>
    <t>05/13/2019</t>
  </si>
  <si>
    <t>04/30/2019</t>
  </si>
  <si>
    <t>04/29/2019</t>
  </si>
  <si>
    <t>04/28/2019</t>
  </si>
  <si>
    <t>04/25/2019</t>
  </si>
  <si>
    <t>04/24/2019</t>
  </si>
  <si>
    <t>04/23/2019</t>
  </si>
  <si>
    <t>04/21/2019</t>
  </si>
  <si>
    <t>04/18/2019</t>
  </si>
  <si>
    <t>04/17/2019</t>
  </si>
  <si>
    <t>04/16/2019</t>
  </si>
  <si>
    <t>04/15/2019</t>
  </si>
  <si>
    <t>03/31/2019</t>
  </si>
  <si>
    <t>03/28/2019</t>
  </si>
  <si>
    <t>03/27/2019</t>
  </si>
  <si>
    <t>03/25/2019</t>
  </si>
  <si>
    <t>03/24/2019</t>
  </si>
  <si>
    <t>03/21/2019</t>
  </si>
  <si>
    <t>03/20/2019</t>
  </si>
  <si>
    <t>03/19/2019</t>
  </si>
  <si>
    <t>03/18/2019</t>
  </si>
  <si>
    <t>03/14/2019</t>
  </si>
  <si>
    <t>03/13/2019</t>
  </si>
  <si>
    <t>02/28/2019</t>
  </si>
  <si>
    <t>02/27/2019</t>
  </si>
  <si>
    <t>02/26/2019</t>
  </si>
  <si>
    <t>02/25/2019</t>
  </si>
  <si>
    <t>02/24/2019</t>
  </si>
  <si>
    <t>02/20/2019</t>
  </si>
  <si>
    <t>02/19/2019</t>
  </si>
  <si>
    <t>02/18/2019</t>
  </si>
  <si>
    <t>02/17/2019</t>
  </si>
  <si>
    <t>02/14/2019</t>
  </si>
  <si>
    <t>02/13/2019</t>
  </si>
  <si>
    <t>01/31/2019</t>
  </si>
  <si>
    <t>01/30/2019</t>
  </si>
  <si>
    <t>01/29/2019</t>
  </si>
  <si>
    <t>01/28/2019</t>
  </si>
  <si>
    <t>01/27/2019</t>
  </si>
  <si>
    <t>01/24/2019</t>
  </si>
  <si>
    <t>01/23/2019</t>
  </si>
  <si>
    <t>01/22/2019</t>
  </si>
  <si>
    <t>01/21/2019</t>
  </si>
  <si>
    <t>01/20/2019</t>
  </si>
  <si>
    <t>01/17/2019</t>
  </si>
  <si>
    <t>01/16/2019</t>
  </si>
  <si>
    <t>01/15/2019</t>
  </si>
  <si>
    <t>01/14/2019</t>
  </si>
  <si>
    <t>01/13/2019</t>
  </si>
  <si>
    <t>12/27/2018</t>
  </si>
  <si>
    <t>12/26/2018</t>
  </si>
  <si>
    <t>12/24/2018</t>
  </si>
  <si>
    <t>12/23/2018</t>
  </si>
  <si>
    <t>12/20/2018</t>
  </si>
  <si>
    <t>12/19/2018</t>
  </si>
  <si>
    <t>12/18/2018</t>
  </si>
  <si>
    <t>12/17/2018</t>
  </si>
  <si>
    <t>12/13/2018</t>
  </si>
  <si>
    <t>11/29/2018</t>
  </si>
  <si>
    <t>11/28/2018</t>
  </si>
  <si>
    <t>11/27/2018</t>
  </si>
  <si>
    <t>11/26/2018</t>
  </si>
  <si>
    <t>11/25/2018</t>
  </si>
  <si>
    <t>11/22/2018</t>
  </si>
  <si>
    <t>11/20/2018</t>
  </si>
  <si>
    <t>11/19/2018</t>
  </si>
  <si>
    <t>11/18/2018</t>
  </si>
  <si>
    <t>11/15/2018</t>
  </si>
  <si>
    <t>11/14/2018</t>
  </si>
  <si>
    <t>11/13/2018</t>
  </si>
  <si>
    <t>10/31/2018</t>
  </si>
  <si>
    <t>10/30/2018</t>
  </si>
  <si>
    <t>10/29/2018</t>
  </si>
  <si>
    <t>10/28/2018</t>
  </si>
  <si>
    <t>10/25/2018</t>
  </si>
  <si>
    <t>10/24/2018</t>
  </si>
  <si>
    <t>10/23/2018</t>
  </si>
  <si>
    <t>10/22/2018</t>
  </si>
  <si>
    <t>10/21/2018</t>
  </si>
  <si>
    <t>10/18/2018</t>
  </si>
  <si>
    <t>10/17/2018</t>
  </si>
  <si>
    <t>10/16/2018</t>
  </si>
  <si>
    <t>10/15/2018</t>
  </si>
  <si>
    <t>10/14/2018</t>
  </si>
  <si>
    <t>09/30/2018</t>
  </si>
  <si>
    <t>09/27/2018</t>
  </si>
  <si>
    <t>09/26/2018</t>
  </si>
  <si>
    <t>09/25/2018</t>
  </si>
  <si>
    <t>09/24/2018</t>
  </si>
  <si>
    <t>09/23/2018</t>
  </si>
  <si>
    <t>09/20/2018</t>
  </si>
  <si>
    <t>09/19/2018</t>
  </si>
  <si>
    <t>09/18/2018</t>
  </si>
  <si>
    <t>09/17/2018</t>
  </si>
  <si>
    <t>09/16/2018</t>
  </si>
  <si>
    <t>09/13/2018</t>
  </si>
  <si>
    <t>08/30/2018</t>
  </si>
  <si>
    <t>08/29/2018</t>
  </si>
  <si>
    <t>08/28/2018</t>
  </si>
  <si>
    <t>08/27/2018</t>
  </si>
  <si>
    <t>08/26/2018</t>
  </si>
  <si>
    <t>08/20/2018</t>
  </si>
  <si>
    <t>08/19/2018</t>
  </si>
  <si>
    <t>08/16/2018</t>
  </si>
  <si>
    <t>08/14/2018</t>
  </si>
  <si>
    <t>08/13/2018</t>
  </si>
  <si>
    <t>07/31/2018</t>
  </si>
  <si>
    <t>07/30/2018</t>
  </si>
  <si>
    <t>07/29/2018</t>
  </si>
  <si>
    <t>07/26/2018</t>
  </si>
  <si>
    <t>07/25/2018</t>
  </si>
  <si>
    <t>07/24/2018</t>
  </si>
  <si>
    <t>07/23/2018</t>
  </si>
  <si>
    <t>07/22/2018</t>
  </si>
  <si>
    <t>07/19/2018</t>
  </si>
  <si>
    <t>07/18/2018</t>
  </si>
  <si>
    <t>07/17/2018</t>
  </si>
  <si>
    <t>07/16/2018</t>
  </si>
  <si>
    <t>07/15/2018</t>
  </si>
  <si>
    <t>06/28/2018</t>
  </si>
  <si>
    <t>06/27/2018</t>
  </si>
  <si>
    <t>06/26/2018</t>
  </si>
  <si>
    <t>06/25/2018</t>
  </si>
  <si>
    <t>06/24/2018</t>
  </si>
  <si>
    <t>06/21/2018</t>
  </si>
  <si>
    <t>06/20/2018</t>
  </si>
  <si>
    <t>06/19/2018</t>
  </si>
  <si>
    <t>06/18/2018</t>
  </si>
  <si>
    <t>05/31/2018</t>
  </si>
  <si>
    <t>05/30/2018</t>
  </si>
  <si>
    <t>05/29/2018</t>
  </si>
  <si>
    <t>05/28/2018</t>
  </si>
  <si>
    <t>05/27/2018</t>
  </si>
  <si>
    <t>05/24/2018</t>
  </si>
  <si>
    <t>05/23/2018</t>
  </si>
  <si>
    <t>05/22/2018</t>
  </si>
  <si>
    <t>05/21/2018</t>
  </si>
  <si>
    <t>05/20/2018</t>
  </si>
  <si>
    <t>05/17/2018</t>
  </si>
  <si>
    <t>05/16/2018</t>
  </si>
  <si>
    <t>05/15/2018</t>
  </si>
  <si>
    <t>05/14/2018</t>
  </si>
  <si>
    <t>05/13/2018</t>
  </si>
  <si>
    <t>04/30/2018</t>
  </si>
  <si>
    <t>04/26/2018</t>
  </si>
  <si>
    <t>04/25/2018</t>
  </si>
  <si>
    <t>04/24/2018</t>
  </si>
  <si>
    <t>04/23/2018</t>
  </si>
  <si>
    <t>04/22/2018</t>
  </si>
  <si>
    <t>04/19/2018</t>
  </si>
  <si>
    <t>04/18/2018</t>
  </si>
  <si>
    <t>04/17/2018</t>
  </si>
  <si>
    <t>04/16/2018</t>
  </si>
  <si>
    <t>04/15/2018</t>
  </si>
  <si>
    <t>03/29/2018</t>
  </si>
  <si>
    <t>03/28/2018</t>
  </si>
  <si>
    <t>03/27/2018</t>
  </si>
  <si>
    <t>03/25/2018</t>
  </si>
  <si>
    <t>03/22/2018</t>
  </si>
  <si>
    <t>03/21/2018</t>
  </si>
  <si>
    <t>03/20/2018</t>
  </si>
  <si>
    <t>03/19/2018</t>
  </si>
  <si>
    <t>03/18/2018</t>
  </si>
  <si>
    <t>03/15/2018</t>
  </si>
  <si>
    <t>03/14/2018</t>
  </si>
  <si>
    <t>03/13/2018</t>
  </si>
  <si>
    <t>02/28/2018</t>
  </si>
  <si>
    <t>02/27/2018</t>
  </si>
  <si>
    <t>02/26/2018</t>
  </si>
  <si>
    <t>02/25/2018</t>
  </si>
  <si>
    <t>02/22/2018</t>
  </si>
  <si>
    <t>02/20/2018</t>
  </si>
  <si>
    <t>02/19/2018</t>
  </si>
  <si>
    <t>02/18/2018</t>
  </si>
  <si>
    <t>02/15/2018</t>
  </si>
  <si>
    <t>02/14/2018</t>
  </si>
  <si>
    <t>02/13/2018</t>
  </si>
  <si>
    <t>01/31/2018</t>
  </si>
  <si>
    <t>01/30/2018</t>
  </si>
  <si>
    <t>01/29/2018</t>
  </si>
  <si>
    <t>01/28/2018</t>
  </si>
  <si>
    <t>01/25/2018</t>
  </si>
  <si>
    <t>01/24/2018</t>
  </si>
  <si>
    <t>01/23/2018</t>
  </si>
  <si>
    <t>01/22/2018</t>
  </si>
  <si>
    <t>01/21/2018</t>
  </si>
  <si>
    <t>01/18/2018</t>
  </si>
  <si>
    <t>01/17/2018</t>
  </si>
  <si>
    <t>01/16/2018</t>
  </si>
  <si>
    <t>01/15/2018</t>
  </si>
  <si>
    <t>01/14/2018</t>
  </si>
  <si>
    <t>12/28/2017</t>
  </si>
  <si>
    <t>12/27/2017</t>
  </si>
  <si>
    <t>12/26/2017</t>
  </si>
  <si>
    <t>12/24/2017</t>
  </si>
  <si>
    <t>12/21/2017</t>
  </si>
  <si>
    <t>12/20/2017</t>
  </si>
  <si>
    <t>12/19/2017</t>
  </si>
  <si>
    <t>12/18/2017</t>
  </si>
  <si>
    <t>12/17/2017</t>
  </si>
  <si>
    <t>12/14/2017</t>
  </si>
  <si>
    <t>12/13/2017</t>
  </si>
  <si>
    <t>11/30/2017</t>
  </si>
  <si>
    <t>11/29/2017</t>
  </si>
  <si>
    <t>11/28/2017</t>
  </si>
  <si>
    <t>11/27/2017</t>
  </si>
  <si>
    <t>11/26/2017</t>
  </si>
  <si>
    <t>11/23/2017</t>
  </si>
  <si>
    <t>11/22/2017</t>
  </si>
  <si>
    <t>11/21/2017</t>
  </si>
  <si>
    <t>11/20/2017</t>
  </si>
  <si>
    <t>11/19/2017</t>
  </si>
  <si>
    <t>11/16/2017</t>
  </si>
  <si>
    <t>11/15/2017</t>
  </si>
  <si>
    <t>11/14/2017</t>
  </si>
  <si>
    <t>11/13/2017</t>
  </si>
  <si>
    <t>10/31/2017</t>
  </si>
  <si>
    <t>10/30/2017</t>
  </si>
  <si>
    <t>10/29/2017</t>
  </si>
  <si>
    <t>10/26/2017</t>
  </si>
  <si>
    <t>10/25/2017</t>
  </si>
  <si>
    <t>10/24/2017</t>
  </si>
  <si>
    <t>10/23/2017</t>
  </si>
  <si>
    <t>10/22/2017</t>
  </si>
  <si>
    <t>10/19/2017</t>
  </si>
  <si>
    <t>10/18/2017</t>
  </si>
  <si>
    <t>10/17/2017</t>
  </si>
  <si>
    <t>10/16/2017</t>
  </si>
  <si>
    <t>10/15/2017</t>
  </si>
  <si>
    <t>09/28/2017</t>
  </si>
  <si>
    <t>09/27/2017</t>
  </si>
  <si>
    <t>09/26/2017</t>
  </si>
  <si>
    <t>09/25/2017</t>
  </si>
  <si>
    <t>09/24/2017</t>
  </si>
  <si>
    <t>09/21/2017</t>
  </si>
  <si>
    <t>09/20/2017</t>
  </si>
  <si>
    <t>09/19/2017</t>
  </si>
  <si>
    <t>09/18/2017</t>
  </si>
  <si>
    <t>09/17/2017</t>
  </si>
  <si>
    <t>09/14/2017</t>
  </si>
  <si>
    <t>09/13/2017</t>
  </si>
  <si>
    <t>08/31/2017</t>
  </si>
  <si>
    <t>08/30/2017</t>
  </si>
  <si>
    <t>08/29/2017</t>
  </si>
  <si>
    <t>08/28/2017</t>
  </si>
  <si>
    <t>08/27/2017</t>
  </si>
  <si>
    <t>08/24/2017</t>
  </si>
  <si>
    <t>08/23/2017</t>
  </si>
  <si>
    <t>08/22/2017</t>
  </si>
  <si>
    <t>08/21/2017</t>
  </si>
  <si>
    <t>08/20/2017</t>
  </si>
  <si>
    <t>08/17/2017</t>
  </si>
  <si>
    <t>08/16/2017</t>
  </si>
  <si>
    <t>08/13/2017</t>
  </si>
  <si>
    <t>07/31/2017</t>
  </si>
  <si>
    <t>07/30/2017</t>
  </si>
  <si>
    <t>07/27/2017</t>
  </si>
  <si>
    <t>07/26/2017</t>
  </si>
  <si>
    <t>07/25/2017</t>
  </si>
  <si>
    <t>07/24/2017</t>
  </si>
  <si>
    <t>07/23/2017</t>
  </si>
  <si>
    <t>07/20/2017</t>
  </si>
  <si>
    <t>07/19/2017</t>
  </si>
  <si>
    <t>07/18/2017</t>
  </si>
  <si>
    <t>07/17/2017</t>
  </si>
  <si>
    <t>07/16/2017</t>
  </si>
  <si>
    <t>07/13/2017</t>
  </si>
  <si>
    <t>06/29/2017</t>
  </si>
  <si>
    <t>06/28/2017</t>
  </si>
  <si>
    <t>06/22/2017</t>
  </si>
  <si>
    <t>06/21/2017</t>
  </si>
  <si>
    <t>06/20/2017</t>
  </si>
  <si>
    <t>06/19/2017</t>
  </si>
  <si>
    <t>06/18/2017</t>
  </si>
  <si>
    <t>06/15/2017</t>
  </si>
  <si>
    <t>06/14/2017</t>
  </si>
  <si>
    <t>06/13/2017</t>
  </si>
  <si>
    <t>05/31/2017</t>
  </si>
  <si>
    <t>05/30/2017</t>
  </si>
  <si>
    <t>05/29/2017</t>
  </si>
  <si>
    <t>05/28/2017</t>
  </si>
  <si>
    <t>05/25/2017</t>
  </si>
  <si>
    <t>05/24/2017</t>
  </si>
  <si>
    <t>05/23/2017</t>
  </si>
  <si>
    <t>05/22/2017</t>
  </si>
  <si>
    <t>05/21/2017</t>
  </si>
  <si>
    <t>05/18/2017</t>
  </si>
  <si>
    <t>05/17/2017</t>
  </si>
  <si>
    <t>05/16/2017</t>
  </si>
  <si>
    <t>05/15/2017</t>
  </si>
  <si>
    <t>05/14/2017</t>
  </si>
  <si>
    <t>04/30/2017</t>
  </si>
  <si>
    <t>04/27/2017</t>
  </si>
  <si>
    <t>04/26/2017</t>
  </si>
  <si>
    <t>04/25/2017</t>
  </si>
  <si>
    <t>04/24/2017</t>
  </si>
  <si>
    <t>04/23/2017</t>
  </si>
  <si>
    <t>04/20/2017</t>
  </si>
  <si>
    <t>04/19/2017</t>
  </si>
  <si>
    <t>04/18/2017</t>
  </si>
  <si>
    <t>04/17/2017</t>
  </si>
  <si>
    <t>04/16/2017</t>
  </si>
  <si>
    <t>04/13/2017</t>
  </si>
  <si>
    <t>03/30/2017</t>
  </si>
  <si>
    <t>03/29/2017</t>
  </si>
  <si>
    <t>03/28/2017</t>
  </si>
  <si>
    <t>03/27/2017</t>
  </si>
  <si>
    <t>03/23/2017</t>
  </si>
  <si>
    <t>03/22/2017</t>
  </si>
  <si>
    <t>03/21/2017</t>
  </si>
  <si>
    <t>03/20/2017</t>
  </si>
  <si>
    <t>03/19/2017</t>
  </si>
  <si>
    <t>03/16/2017</t>
  </si>
  <si>
    <t>03/15/2017</t>
  </si>
  <si>
    <t>03/14/2017</t>
  </si>
  <si>
    <t>03/13/2017</t>
  </si>
  <si>
    <t>02/28/2017</t>
  </si>
  <si>
    <t>02/27/2017</t>
  </si>
  <si>
    <t>02/26/2017</t>
  </si>
  <si>
    <t>02/23/2017</t>
  </si>
  <si>
    <t>02/22/2017</t>
  </si>
  <si>
    <t>02/20/2017</t>
  </si>
  <si>
    <t>02/19/2017</t>
  </si>
  <si>
    <t>02/16/2017</t>
  </si>
  <si>
    <t>02/15/2017</t>
  </si>
  <si>
    <t>02/14/2017</t>
  </si>
  <si>
    <t>02/13/2017</t>
  </si>
  <si>
    <t>01/31/2017</t>
  </si>
  <si>
    <t>01/30/2017</t>
  </si>
  <si>
    <t>01/29/2017</t>
  </si>
  <si>
    <t>01/26/2017</t>
  </si>
  <si>
    <t>01/25/2017</t>
  </si>
  <si>
    <t>01/24/2017</t>
  </si>
  <si>
    <t>01/23/2017</t>
  </si>
  <si>
    <t>01/22/2017</t>
  </si>
  <si>
    <t>01/19/2017</t>
  </si>
  <si>
    <t>01/18/2017</t>
  </si>
  <si>
    <t>01/17/2017</t>
  </si>
  <si>
    <t>01/16/2017</t>
  </si>
  <si>
    <t>01/15/2017</t>
  </si>
  <si>
    <t>12/29/2016</t>
  </si>
  <si>
    <t>12/28/2016</t>
  </si>
  <si>
    <t>12/27/2016</t>
  </si>
  <si>
    <t>12/26/2016</t>
  </si>
  <si>
    <t>12/22/2016</t>
  </si>
  <si>
    <t>12/21/2016</t>
  </si>
  <si>
    <t>12/20/2016</t>
  </si>
  <si>
    <t>12/19/2016</t>
  </si>
  <si>
    <t>12/18/2016</t>
  </si>
  <si>
    <t>12/15/2016</t>
  </si>
  <si>
    <t>12/14/2016</t>
  </si>
  <si>
    <t>11/30/2016</t>
  </si>
  <si>
    <t>11/29/2016</t>
  </si>
  <si>
    <t>11/28/2016</t>
  </si>
  <si>
    <t>11/27/2016</t>
  </si>
  <si>
    <t>11/24/2016</t>
  </si>
  <si>
    <t>11/23/2016</t>
  </si>
  <si>
    <t>11/22/2016</t>
  </si>
  <si>
    <t>11/21/2016</t>
  </si>
  <si>
    <t>11/20/2016</t>
  </si>
  <si>
    <t>11/17/2016</t>
  </si>
  <si>
    <t>11/16/2016</t>
  </si>
  <si>
    <t>11/15/2016</t>
  </si>
  <si>
    <t>11/14/2016</t>
  </si>
  <si>
    <t>11/13/2016</t>
  </si>
  <si>
    <t>10/31/2016</t>
  </si>
  <si>
    <t>10/30/2016</t>
  </si>
  <si>
    <t>10/27/2016</t>
  </si>
  <si>
    <t>10/26/2016</t>
  </si>
  <si>
    <t>10/25/2016</t>
  </si>
  <si>
    <t>10/24/2016</t>
  </si>
  <si>
    <t>10/23/2016</t>
  </si>
  <si>
    <t>10/20/2016</t>
  </si>
  <si>
    <t>10/19/2016</t>
  </si>
  <si>
    <t>10/18/2016</t>
  </si>
  <si>
    <t>10/17/2016</t>
  </si>
  <si>
    <t>10/16/2016</t>
  </si>
  <si>
    <t>10/13/2016</t>
  </si>
  <si>
    <t>09/29/2016</t>
  </si>
  <si>
    <t>09/28/2016</t>
  </si>
  <si>
    <t>09/27/2016</t>
  </si>
  <si>
    <t>09/26/2016</t>
  </si>
  <si>
    <t>09/25/2016</t>
  </si>
  <si>
    <t>09/24/2016</t>
  </si>
  <si>
    <t>09/22/2016</t>
  </si>
  <si>
    <t>09/21/2016</t>
  </si>
  <si>
    <t>09/20/2016</t>
  </si>
  <si>
    <t>09/19/2016</t>
  </si>
  <si>
    <t>09/18/2016</t>
  </si>
  <si>
    <t>09/14/2016</t>
  </si>
  <si>
    <t>08/31/2016</t>
  </si>
  <si>
    <t>08/30/2016</t>
  </si>
  <si>
    <t>08/29/2016</t>
  </si>
  <si>
    <t>08/28/2016</t>
  </si>
  <si>
    <t>08/24/2016</t>
  </si>
  <si>
    <t>08/23/2016</t>
  </si>
  <si>
    <t>08/22/2016</t>
  </si>
  <si>
    <t>08/21/2016</t>
  </si>
  <si>
    <t>08/18/2016</t>
  </si>
  <si>
    <t>08/17/2016</t>
  </si>
  <si>
    <t>08/16/2016</t>
  </si>
  <si>
    <t>08/14/2016</t>
  </si>
  <si>
    <t>07/31/2016</t>
  </si>
  <si>
    <t>07/28/2016</t>
  </si>
  <si>
    <t>07/27/2016</t>
  </si>
  <si>
    <t>07/26/2016</t>
  </si>
  <si>
    <t>07/25/2016</t>
  </si>
  <si>
    <t>07/24/2016</t>
  </si>
  <si>
    <t>07/21/2016</t>
  </si>
  <si>
    <t>07/20/2016</t>
  </si>
  <si>
    <t>07/19/2016</t>
  </si>
  <si>
    <t>07/18/2016</t>
  </si>
  <si>
    <t>07/17/2016</t>
  </si>
  <si>
    <t>07/14/2016</t>
  </si>
  <si>
    <t>07/13/2016</t>
  </si>
  <si>
    <t>06/30/2016</t>
  </si>
  <si>
    <t>06/29/2016</t>
  </si>
  <si>
    <t>06/28/2016</t>
  </si>
  <si>
    <t>06/27/2016</t>
  </si>
  <si>
    <t>06/26/2016</t>
  </si>
  <si>
    <t>06/23/2016</t>
  </si>
  <si>
    <t>06/22/2016</t>
  </si>
  <si>
    <t>06/21/2016</t>
  </si>
  <si>
    <t>06/20/2016</t>
  </si>
  <si>
    <t>06/19/2016</t>
  </si>
  <si>
    <t>06/16/2016</t>
  </si>
  <si>
    <t>06/15/2016</t>
  </si>
  <si>
    <t>06/14/2016</t>
  </si>
  <si>
    <t>06/13/2016</t>
  </si>
  <si>
    <t>05/31/2016</t>
  </si>
  <si>
    <t>05/30/2016</t>
  </si>
  <si>
    <t>05/29/2016</t>
  </si>
  <si>
    <t>05/26/2016</t>
  </si>
  <si>
    <t>05/25/2016</t>
  </si>
  <si>
    <t>05/24/2016</t>
  </si>
  <si>
    <t>05/22/2016</t>
  </si>
  <si>
    <t>05/19/2016</t>
  </si>
  <si>
    <t>05/18/2016</t>
  </si>
  <si>
    <t>05/17/2016</t>
  </si>
  <si>
    <t>05/16/2016</t>
  </si>
  <si>
    <t>05/15/2016</t>
  </si>
  <si>
    <t>04/28/2016</t>
  </si>
  <si>
    <t>04/27/2016</t>
  </si>
  <si>
    <t>04/26/2016</t>
  </si>
  <si>
    <t>04/25/2016</t>
  </si>
  <si>
    <t>04/24/2016</t>
  </si>
  <si>
    <t>04/21/2016</t>
  </si>
  <si>
    <t>04/20/2016</t>
  </si>
  <si>
    <t>04/19/2016</t>
  </si>
  <si>
    <t>04/18/2016</t>
  </si>
  <si>
    <t>04/17/2016</t>
  </si>
  <si>
    <t>07/16/2016</t>
  </si>
  <si>
    <t>04/13/2016</t>
  </si>
  <si>
    <t>03/31/2016</t>
  </si>
  <si>
    <t>03/30/2016</t>
  </si>
  <si>
    <t>03/29/2016</t>
  </si>
  <si>
    <t>03/28/2016</t>
  </si>
  <si>
    <t>03/27/2016</t>
  </si>
  <si>
    <t>03/24/2016</t>
  </si>
  <si>
    <t>03/23/2016</t>
  </si>
  <si>
    <t>03/22/2016</t>
  </si>
  <si>
    <t>03/21/2016</t>
  </si>
  <si>
    <t>03/20/2016</t>
  </si>
  <si>
    <t>03/16/2016</t>
  </si>
  <si>
    <t>03/15/2016</t>
  </si>
  <si>
    <t>03/14/2016</t>
  </si>
  <si>
    <t>03/13/2016</t>
  </si>
  <si>
    <t>02/29/2016</t>
  </si>
  <si>
    <t>02/28/2016</t>
  </si>
  <si>
    <t>02/25/2016</t>
  </si>
  <si>
    <t>02/24/2016</t>
  </si>
  <si>
    <t>02/23/2016</t>
  </si>
  <si>
    <t>02/22/2016</t>
  </si>
  <si>
    <t>02/18/2016</t>
  </si>
  <si>
    <t>02/17/2016</t>
  </si>
  <si>
    <t>02/16/2016</t>
  </si>
  <si>
    <t>02/15/2016</t>
  </si>
  <si>
    <t>02/14/2016</t>
  </si>
  <si>
    <t>01/31/2016</t>
  </si>
  <si>
    <t>01/28/2016</t>
  </si>
  <si>
    <t>01/27/2016</t>
  </si>
  <si>
    <t>01/26/2016</t>
  </si>
  <si>
    <t>01/25/2016</t>
  </si>
  <si>
    <t>01/24/2016</t>
  </si>
  <si>
    <t>01/21/2016</t>
  </si>
  <si>
    <t>01/20/2016</t>
  </si>
  <si>
    <t>01/19/2016</t>
  </si>
  <si>
    <t>01/18/2016</t>
  </si>
  <si>
    <t>01/17/2016</t>
  </si>
  <si>
    <t>01/14/2016</t>
  </si>
  <si>
    <t>01/13/2016</t>
  </si>
  <si>
    <t>12/30/2015</t>
  </si>
  <si>
    <t>12/29/2015</t>
  </si>
  <si>
    <t>12/28/2015</t>
  </si>
  <si>
    <t>12/27/2015</t>
  </si>
  <si>
    <t>12/24/2015</t>
  </si>
  <si>
    <t>12/23/2015</t>
  </si>
  <si>
    <t>12/22/2015</t>
  </si>
  <si>
    <t>12/21/2015</t>
  </si>
  <si>
    <t>12/20/2015</t>
  </si>
  <si>
    <t>12/17/2015</t>
  </si>
  <si>
    <t>12/15/2015</t>
  </si>
  <si>
    <t>12/14/2015</t>
  </si>
  <si>
    <t>12/13/2015</t>
  </si>
  <si>
    <t>11/30/2015</t>
  </si>
  <si>
    <t>11/29/2015</t>
  </si>
  <si>
    <t>11/26/2015</t>
  </si>
  <si>
    <t>11/25/2015</t>
  </si>
  <si>
    <t>11/24/2015</t>
  </si>
  <si>
    <t>11/23/2015</t>
  </si>
  <si>
    <t>11/22/2015</t>
  </si>
  <si>
    <t>11/19/2015</t>
  </si>
  <si>
    <t>11/18/2015</t>
  </si>
  <si>
    <t>11/17/2015</t>
  </si>
  <si>
    <t>11/16/2015</t>
  </si>
  <si>
    <t>11/15/2015</t>
  </si>
  <si>
    <t>10/29/2015</t>
  </si>
  <si>
    <t>10/28/2015</t>
  </si>
  <si>
    <t>10/27/2015</t>
  </si>
  <si>
    <t>10/26/2015</t>
  </si>
  <si>
    <t>10/25/2015</t>
  </si>
  <si>
    <t>10/21/2015</t>
  </si>
  <si>
    <t>10/20/2015</t>
  </si>
  <si>
    <t>10/19/2015</t>
  </si>
  <si>
    <t>10/18/2015</t>
  </si>
  <si>
    <t>10/15/2015</t>
  </si>
  <si>
    <t>10/14/2015</t>
  </si>
  <si>
    <t>10/13/2015</t>
  </si>
  <si>
    <t>12/31/2015</t>
  </si>
  <si>
    <t>09/30/2015</t>
  </si>
  <si>
    <t>09/29/2015</t>
  </si>
  <si>
    <t>09/28/2015</t>
  </si>
  <si>
    <t>09/22/2015</t>
  </si>
  <si>
    <t>09/21/2015</t>
  </si>
  <si>
    <t>09/20/2015</t>
  </si>
  <si>
    <t>09/17/2015</t>
  </si>
  <si>
    <t>09/16/2015</t>
  </si>
  <si>
    <t>09/15/2015</t>
  </si>
  <si>
    <t>09/14/2015</t>
  </si>
  <si>
    <t>09/13/2015</t>
  </si>
  <si>
    <t>08/31/2015</t>
  </si>
  <si>
    <t>08/30/2015</t>
  </si>
  <si>
    <t>08/27/2015</t>
  </si>
  <si>
    <t>08/26/2015</t>
  </si>
  <si>
    <t>08/25/2015</t>
  </si>
  <si>
    <t>08/24/2015</t>
  </si>
  <si>
    <t>08/23/2015</t>
  </si>
  <si>
    <t>08/20/2015</t>
  </si>
  <si>
    <t>08/19/2015</t>
  </si>
  <si>
    <t>08/18/2015</t>
  </si>
  <si>
    <t>08/17/2015</t>
  </si>
  <si>
    <t>08/16/2015</t>
  </si>
  <si>
    <t>08/13/2015</t>
  </si>
  <si>
    <t>07/30/2015</t>
  </si>
  <si>
    <t>07/29/2015</t>
  </si>
  <si>
    <t>07/28/2015</t>
  </si>
  <si>
    <t>07/27/2015</t>
  </si>
  <si>
    <t>07/26/2015</t>
  </si>
  <si>
    <t>07/23/2015</t>
  </si>
  <si>
    <t>07/22/2015</t>
  </si>
  <si>
    <t>07/21/2015</t>
  </si>
  <si>
    <t>07/14/2015</t>
  </si>
  <si>
    <t>07/13/2015</t>
  </si>
  <si>
    <t>06/30/2015</t>
  </si>
  <si>
    <t>06/29/2015</t>
  </si>
  <si>
    <t>06/28/2015</t>
  </si>
  <si>
    <t>06/25/2015</t>
  </si>
  <si>
    <t>06/24/2015</t>
  </si>
  <si>
    <t>06/23/2015</t>
  </si>
  <si>
    <t>06/22/2015</t>
  </si>
  <si>
    <t>06/21/2015</t>
  </si>
  <si>
    <t>06/18/2015</t>
  </si>
  <si>
    <t>06/17/2015</t>
  </si>
  <si>
    <t>06/16/2015</t>
  </si>
  <si>
    <t>06/15/2015</t>
  </si>
  <si>
    <t>06/14/2015</t>
  </si>
  <si>
    <t>05/31/2015</t>
  </si>
  <si>
    <t>05/28/2015</t>
  </si>
  <si>
    <t>05/27/2015</t>
  </si>
  <si>
    <t>05/26/2015</t>
  </si>
  <si>
    <t>05/25/2015</t>
  </si>
  <si>
    <t>05/24/2015</t>
  </si>
  <si>
    <t>05/21/2015</t>
  </si>
  <si>
    <t>05/20/2015</t>
  </si>
  <si>
    <t>05/19/2015</t>
  </si>
  <si>
    <t>05/18/2015</t>
  </si>
  <si>
    <t>05/17/2015</t>
  </si>
  <si>
    <t>05/14/2015</t>
  </si>
  <si>
    <t>05/13/2015</t>
  </si>
  <si>
    <t>04/30/2015</t>
  </si>
  <si>
    <t>04/29/2015</t>
  </si>
  <si>
    <t>04/27/2015</t>
  </si>
  <si>
    <t>04/26/2015</t>
  </si>
  <si>
    <t>04/23/2015</t>
  </si>
  <si>
    <t>04/22/2015</t>
  </si>
  <si>
    <t>04/21/2015</t>
  </si>
  <si>
    <t>04/20/2015</t>
  </si>
  <si>
    <t>04/19/2015</t>
  </si>
  <si>
    <t>04/16/2015</t>
  </si>
  <si>
    <t>04/15/2015</t>
  </si>
  <si>
    <t>04/13/2015</t>
  </si>
  <si>
    <t>03/31/2015</t>
  </si>
  <si>
    <t>03/30/2015</t>
  </si>
  <si>
    <t>03/29/2015</t>
  </si>
  <si>
    <t>03/25/2015</t>
  </si>
  <si>
    <t>03/24/2015</t>
  </si>
  <si>
    <t>03/23/2015</t>
  </si>
  <si>
    <t>03/22/2015</t>
  </si>
  <si>
    <t>03/19/2015</t>
  </si>
  <si>
    <t>03/18/2015</t>
  </si>
  <si>
    <t>03/16/2015</t>
  </si>
  <si>
    <t>03/15/2015</t>
  </si>
  <si>
    <t>02/26/2015</t>
  </si>
  <si>
    <t>02/25/2015</t>
  </si>
  <si>
    <t>02/24/2015</t>
  </si>
  <si>
    <t>02/23/2015</t>
  </si>
  <si>
    <t>02/22/2015</t>
  </si>
  <si>
    <t>02/19/2015</t>
  </si>
  <si>
    <t>02/18/2015</t>
  </si>
  <si>
    <t>02/17/2015</t>
  </si>
  <si>
    <t>02/16/2015</t>
  </si>
  <si>
    <t>02/15/2015</t>
  </si>
  <si>
    <t>01/29/2015</t>
  </si>
  <si>
    <t>01/28/2015</t>
  </si>
  <si>
    <t>01/27/2015</t>
  </si>
  <si>
    <t>01/26/2015</t>
  </si>
  <si>
    <t>01/25/2015</t>
  </si>
  <si>
    <t>01/22/2015</t>
  </si>
  <si>
    <t>01/21/2015</t>
  </si>
  <si>
    <t>01/20/2015</t>
  </si>
  <si>
    <t>01/19/2015</t>
  </si>
  <si>
    <t>01/18/2015</t>
  </si>
  <si>
    <t>01/15/2015</t>
  </si>
  <si>
    <t>01/14/2015</t>
  </si>
  <si>
    <t>01/13/2015</t>
  </si>
  <si>
    <t>12/30/2014</t>
  </si>
  <si>
    <t>12/29/2014</t>
  </si>
  <si>
    <t>12/28/2014</t>
  </si>
  <si>
    <t>12/24/2014</t>
  </si>
  <si>
    <t>12/23/2014</t>
  </si>
  <si>
    <t>12/22/2014</t>
  </si>
  <si>
    <t>12/21/2014</t>
  </si>
  <si>
    <t>12/18/2014</t>
  </si>
  <si>
    <t>12/17/2014</t>
  </si>
  <si>
    <t>12/15/2014</t>
  </si>
  <si>
    <t>12/14/2014</t>
  </si>
  <si>
    <t>11/30/2014</t>
  </si>
  <si>
    <t>11/27/2014</t>
  </si>
  <si>
    <t>11/26/2014</t>
  </si>
  <si>
    <t>11/25/2014</t>
  </si>
  <si>
    <t>11/24/2014</t>
  </si>
  <si>
    <t>11/23/2014</t>
  </si>
  <si>
    <t>11/20/2014</t>
  </si>
  <si>
    <t>11/19/2014</t>
  </si>
  <si>
    <t>11/18/2014</t>
  </si>
  <si>
    <t>11/17/2014</t>
  </si>
  <si>
    <t>11/16/2014</t>
  </si>
  <si>
    <t>11/13/2014</t>
  </si>
  <si>
    <t>10/30/2014</t>
  </si>
  <si>
    <t>10/29/2014</t>
  </si>
  <si>
    <t>10/28/2014</t>
  </si>
  <si>
    <t>10/27/2014</t>
  </si>
  <si>
    <t>10/26/2014</t>
  </si>
  <si>
    <t>10/23/2014</t>
  </si>
  <si>
    <t>10/22/2014</t>
  </si>
  <si>
    <t>10/21/2014</t>
  </si>
  <si>
    <t>10/20/2014</t>
  </si>
  <si>
    <t>10/19/2014</t>
  </si>
  <si>
    <t>10/16/2014</t>
  </si>
  <si>
    <t>10/15/2014</t>
  </si>
  <si>
    <t>10/14/2014</t>
  </si>
  <si>
    <t>10/13/2014</t>
  </si>
  <si>
    <t>09/30/2014</t>
  </si>
  <si>
    <t>09/29/2014</t>
  </si>
  <si>
    <t>09/28/2014</t>
  </si>
  <si>
    <t>09/25/2014</t>
  </si>
  <si>
    <t>09/24/2014</t>
  </si>
  <si>
    <t>09/23/2014</t>
  </si>
  <si>
    <t>09/22/2014</t>
  </si>
  <si>
    <t>09/21/2014</t>
  </si>
  <si>
    <t>09/18/2014</t>
  </si>
  <si>
    <t>09/17/2014</t>
  </si>
  <si>
    <t>09/16/2014</t>
  </si>
  <si>
    <t>09/15/2014</t>
  </si>
  <si>
    <t>09/14/2014</t>
  </si>
  <si>
    <t>08/31/2014</t>
  </si>
  <si>
    <t>08/28/2014</t>
  </si>
  <si>
    <t>08/27/2014</t>
  </si>
  <si>
    <t>08/26/2014</t>
  </si>
  <si>
    <t>08/25/2014</t>
  </si>
  <si>
    <t>08/24/2014</t>
  </si>
  <si>
    <t>08/21/2014</t>
  </si>
  <si>
    <t>08/20/2014</t>
  </si>
  <si>
    <t>08/19/2014</t>
  </si>
  <si>
    <t>08/18/2014</t>
  </si>
  <si>
    <t>08/14/2014</t>
  </si>
  <si>
    <t>08/13/2014</t>
  </si>
  <si>
    <t>07/24/2014</t>
  </si>
  <si>
    <t>07/23/2014</t>
  </si>
  <si>
    <t>07/22/2014</t>
  </si>
  <si>
    <t>07/21/2014</t>
  </si>
  <si>
    <t>07/20/2014</t>
  </si>
  <si>
    <t>07/17/2014</t>
  </si>
  <si>
    <t>07/16/2014</t>
  </si>
  <si>
    <t>07/15/2014</t>
  </si>
  <si>
    <t>07/14/2014</t>
  </si>
  <si>
    <t>07/13/2014</t>
  </si>
  <si>
    <t>DSES</t>
  </si>
  <si>
    <t>DS30</t>
  </si>
  <si>
    <t>DGEN</t>
  </si>
  <si>
    <t>Trade</t>
  </si>
  <si>
    <t>Volume</t>
  </si>
  <si>
    <t>Value</t>
  </si>
  <si>
    <t>Market Cap.</t>
  </si>
  <si>
    <t>in Taka</t>
  </si>
  <si>
    <t>in Taka (mn)</t>
  </si>
  <si>
    <t>(mn)</t>
  </si>
  <si>
    <t>-</t>
  </si>
  <si>
    <t xml:space="preserve"> </t>
  </si>
  <si>
    <t>Index avg (2023)</t>
  </si>
  <si>
    <t>Index avg (2024)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</si>
</sst>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0.0"/>
    <numFmt numFmtId="165" formatCode="0.000%"/>
    <numFmt numFmtId="166" formatCode="0.000"/>
    <numFmt numFmtId="167" formatCode="0.0%"/>
    <numFmt numFmtId="168" formatCode="0.000000%"/>
    <numFmt numFmtId="169" formatCode="_(* #,##0.00_);_(* \(#,##0.00\);_(* &quot;-&quot;??_);_(@_)"/>
    <numFmt numFmtId="170" formatCode="0.0000%"/>
    <numFmt numFmtId="171" formatCode="0.000000000000000%"/>
  </numFmts>
  <fonts count="46">
    <font>
      <sz val="11.0"/>
      <color theme="1"/>
      <name val="Calibri"/>
      <scheme val="minor"/>
    </font>
    <font>
      <b/>
      <sz val="32.0"/>
      <color theme="0"/>
      <name val="Calibri"/>
    </font>
    <font/>
    <font>
      <b/>
      <sz val="26.0"/>
      <color theme="0"/>
      <name val="Calibri"/>
    </font>
    <font>
      <b/>
      <sz val="40.0"/>
      <color rgb="FF171616"/>
      <name val="Teko"/>
    </font>
    <font>
      <b/>
      <sz val="18.0"/>
      <color theme="1"/>
      <name val="Calibri"/>
    </font>
    <font>
      <b/>
      <sz val="11.0"/>
      <color theme="1"/>
      <name val="Calibri"/>
    </font>
    <font>
      <sz val="11.0"/>
      <color theme="1"/>
      <name val="Calibri"/>
    </font>
    <font>
      <b/>
      <sz val="12.0"/>
      <color theme="1"/>
      <name val="Calibri"/>
    </font>
    <font>
      <color theme="1"/>
      <name val="Calibri"/>
      <scheme val="minor"/>
    </font>
    <font>
      <b/>
      <color theme="1"/>
      <name val="Calibri"/>
      <scheme val="minor"/>
    </font>
    <font>
      <color rgb="FF000000"/>
      <name val="Calibri"/>
      <scheme val="minor"/>
    </font>
    <font>
      <b/>
      <sz val="32.0"/>
      <color rgb="FFFFFFFF"/>
      <name val="Calibri"/>
    </font>
    <font>
      <b/>
      <sz val="26.0"/>
      <color rgb="FFFFFFFF"/>
      <name val="Calibri"/>
    </font>
    <font>
      <b/>
      <sz val="11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sz val="10.0"/>
      <color rgb="FF000000"/>
      <name val="Arial"/>
    </font>
    <font>
      <b/>
      <sz val="10.0"/>
      <color rgb="FF000000"/>
      <name val="Arial"/>
    </font>
    <font>
      <b/>
      <sz val="36.0"/>
      <color rgb="FFF2F2F2"/>
      <name val="Calibri"/>
    </font>
    <font>
      <b/>
      <sz val="54.0"/>
      <color rgb="FF171616"/>
      <name val="Teko"/>
    </font>
    <font>
      <b/>
      <sz val="16.0"/>
      <color theme="0"/>
      <name val="Calibri"/>
    </font>
    <font>
      <b/>
      <sz val="26.0"/>
      <color theme="1"/>
      <name val="Calibri"/>
    </font>
    <font>
      <b/>
      <sz val="14.0"/>
      <color theme="1"/>
      <name val="Calibri"/>
    </font>
    <font>
      <b/>
      <sz val="22.0"/>
      <color theme="1"/>
      <name val="Calibri"/>
    </font>
    <font>
      <b/>
      <sz val="12.0"/>
      <color theme="1"/>
      <name val="Calibri"/>
      <scheme val="minor"/>
    </font>
    <font>
      <b/>
      <sz val="16.0"/>
      <color rgb="FFFFFFFF"/>
      <name val="Calibri"/>
    </font>
    <font>
      <sz val="11.0"/>
      <color theme="1"/>
      <name val="Arial"/>
    </font>
    <font>
      <b/>
      <sz val="20.0"/>
      <color theme="1"/>
      <name val="Calibri"/>
    </font>
    <font>
      <b/>
      <sz val="16.0"/>
      <color theme="1"/>
      <name val="Calibri"/>
    </font>
    <font>
      <b/>
      <sz val="11.0"/>
      <color theme="0"/>
      <name val="Calibri"/>
    </font>
    <font>
      <b/>
      <sz val="12.0"/>
      <color theme="1"/>
      <name val="Arial"/>
    </font>
    <font>
      <b/>
      <sz val="11.0"/>
      <color rgb="FFFFFFFF"/>
      <name val="Calibri"/>
    </font>
    <font>
      <sz val="12.0"/>
      <color theme="1"/>
      <name val="Calibri"/>
    </font>
    <font>
      <b/>
      <sz val="12.0"/>
      <color rgb="FFFF0000"/>
      <name val="Calibri"/>
    </font>
    <font>
      <sz val="12.0"/>
      <color rgb="FFFF0000"/>
      <name val="Calibri"/>
    </font>
    <font>
      <sz val="14.0"/>
      <color rgb="FF232526"/>
      <name val="Helvetica Neue"/>
    </font>
    <font>
      <b/>
      <i/>
      <sz val="11.0"/>
      <color rgb="FFFF0000"/>
      <name val="Calibri"/>
    </font>
    <font>
      <i/>
      <sz val="11.0"/>
      <color theme="1"/>
      <name val="Calibri"/>
    </font>
    <font>
      <sz val="11.0"/>
      <color rgb="FF232526"/>
      <name val="Calibri"/>
    </font>
    <font>
      <b/>
      <sz val="11.0"/>
      <color rgb="FFFF0000"/>
      <name val="Calibri"/>
    </font>
    <font>
      <sz val="11.0"/>
      <color rgb="FF232526"/>
      <name val="Quattrocento Sans"/>
    </font>
    <font>
      <sz val="9.0"/>
      <color rgb="FF5A5A5A"/>
      <name val="Arial"/>
    </font>
    <font>
      <b/>
      <sz val="11.0"/>
      <color rgb="FF232526"/>
      <name val="Quattrocento Sans"/>
    </font>
    <font>
      <b/>
      <sz val="10.0"/>
      <color rgb="FF232526"/>
      <name val="Quattrocento Sans"/>
    </font>
    <font>
      <b/>
      <sz val="9.0"/>
      <color rgb="FF5A5A5A"/>
      <name val="Arial"/>
    </font>
  </fonts>
  <fills count="43">
    <fill>
      <patternFill patternType="none"/>
    </fill>
    <fill>
      <patternFill patternType="lightGray"/>
    </fill>
    <fill>
      <patternFill patternType="solid">
        <fgColor rgb="FF1E4E79"/>
        <bgColor rgb="FF1E4E79"/>
      </patternFill>
    </fill>
    <fill>
      <patternFill patternType="solid">
        <fgColor rgb="FFA5A5A5"/>
        <bgColor rgb="FFA5A5A5"/>
      </patternFill>
    </fill>
    <fill>
      <patternFill patternType="solid">
        <fgColor rgb="FFC5E0B3"/>
        <bgColor rgb="FFC5E0B3"/>
      </patternFill>
    </fill>
    <fill>
      <patternFill patternType="solid">
        <fgColor rgb="FFF4B083"/>
        <bgColor rgb="FFF4B083"/>
      </patternFill>
    </fill>
    <fill>
      <patternFill patternType="solid">
        <fgColor rgb="FFD6DCE4"/>
        <bgColor rgb="FFD6DCE4"/>
      </patternFill>
    </fill>
    <fill>
      <patternFill patternType="solid">
        <fgColor rgb="FFE2EFD9"/>
        <bgColor rgb="FFE2EFD9"/>
      </patternFill>
    </fill>
    <fill>
      <patternFill patternType="solid">
        <fgColor rgb="FFB6D7A8"/>
        <bgColor rgb="FFB6D7A8"/>
      </patternFill>
    </fill>
    <fill>
      <patternFill patternType="solid">
        <fgColor rgb="FFFFFF00"/>
        <bgColor rgb="FFFFFF00"/>
      </patternFill>
    </fill>
    <fill>
      <patternFill patternType="solid">
        <fgColor rgb="FFF9CB9C"/>
        <bgColor rgb="FFF9CB9C"/>
      </patternFill>
    </fill>
    <fill>
      <patternFill patternType="solid">
        <fgColor rgb="FFFFFFFF"/>
        <bgColor rgb="FFFFFFFF"/>
      </patternFill>
    </fill>
    <fill>
      <patternFill patternType="solid">
        <fgColor rgb="FF002060"/>
        <bgColor rgb="FF002060"/>
      </patternFill>
    </fill>
    <fill>
      <patternFill patternType="solid">
        <fgColor rgb="FF548135"/>
        <bgColor rgb="FF548135"/>
      </patternFill>
    </fill>
    <fill>
      <patternFill patternType="solid">
        <fgColor rgb="FFFFD965"/>
        <bgColor rgb="FFFFD965"/>
      </patternFill>
    </fill>
    <fill>
      <patternFill patternType="solid">
        <fgColor rgb="FFCFE2F3"/>
        <bgColor rgb="FFCFE2F3"/>
      </patternFill>
    </fill>
    <fill>
      <patternFill patternType="solid">
        <fgColor rgb="FFEFEFEF"/>
        <bgColor rgb="FFEFEFEF"/>
      </patternFill>
    </fill>
    <fill>
      <patternFill patternType="solid">
        <fgColor rgb="FFA8D08D"/>
        <bgColor rgb="FFA8D08D"/>
      </patternFill>
    </fill>
    <fill>
      <patternFill patternType="solid">
        <fgColor rgb="FFD0CECE"/>
        <bgColor rgb="FFD0CECE"/>
      </patternFill>
    </fill>
    <fill>
      <patternFill patternType="solid">
        <fgColor rgb="FFF2F2F2"/>
        <bgColor rgb="FFF2F2F2"/>
      </patternFill>
    </fill>
    <fill>
      <patternFill patternType="solid">
        <fgColor rgb="FFFEF2CB"/>
        <bgColor rgb="FFFEF2CB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222A35"/>
        <bgColor rgb="FF222A35"/>
      </patternFill>
    </fill>
    <fill>
      <patternFill patternType="solid">
        <fgColor rgb="FFDEEAF6"/>
        <bgColor rgb="FFDEEAF6"/>
      </patternFill>
    </fill>
    <fill>
      <patternFill patternType="solid">
        <fgColor rgb="FFFF0066"/>
        <bgColor rgb="FFFF0066"/>
      </patternFill>
    </fill>
    <fill>
      <patternFill patternType="solid">
        <fgColor rgb="FFD9D2E9"/>
        <bgColor rgb="FFD9D2E9"/>
      </patternFill>
    </fill>
    <fill>
      <patternFill patternType="solid">
        <fgColor rgb="FFFFE598"/>
        <bgColor rgb="FFFFE598"/>
      </patternFill>
    </fill>
    <fill>
      <patternFill patternType="solid">
        <fgColor rgb="FFB4C6E7"/>
        <bgColor rgb="FFB4C6E7"/>
      </patternFill>
    </fill>
    <fill>
      <patternFill patternType="solid">
        <fgColor rgb="FFADB9CA"/>
        <bgColor rgb="FFADB9CA"/>
      </patternFill>
    </fill>
    <fill>
      <patternFill patternType="solid">
        <fgColor rgb="FF8EAADB"/>
        <bgColor rgb="FF8EAADB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theme="7"/>
        <bgColor theme="7"/>
      </patternFill>
    </fill>
    <fill>
      <patternFill patternType="solid">
        <fgColor rgb="FF93C47D"/>
        <bgColor rgb="FF93C47D"/>
      </patternFill>
    </fill>
    <fill>
      <patternFill patternType="solid">
        <fgColor rgb="FFEA9999"/>
        <bgColor rgb="FFEA9999"/>
      </patternFill>
    </fill>
    <fill>
      <patternFill patternType="solid">
        <fgColor rgb="FF3D85C6"/>
        <bgColor rgb="FF3D85C6"/>
      </patternFill>
    </fill>
    <fill>
      <patternFill patternType="solid">
        <fgColor rgb="FFC27BA0"/>
        <bgColor rgb="FFC27BA0"/>
      </patternFill>
    </fill>
    <fill>
      <patternFill patternType="solid">
        <fgColor rgb="FFBDD6EE"/>
        <bgColor rgb="FFBDD6EE"/>
      </patternFill>
    </fill>
    <fill>
      <patternFill patternType="solid">
        <fgColor rgb="FF1F3864"/>
        <bgColor rgb="FF1F3864"/>
      </patternFill>
    </fill>
    <fill>
      <patternFill patternType="solid">
        <fgColor rgb="FFF7CAAC"/>
        <bgColor rgb="FFF7CAAC"/>
      </patternFill>
    </fill>
    <fill>
      <patternFill patternType="solid">
        <fgColor rgb="FFFFA766"/>
        <bgColor rgb="FFFFA766"/>
      </patternFill>
    </fill>
    <fill>
      <patternFill patternType="solid">
        <fgColor rgb="FFD6D6D6"/>
        <bgColor rgb="FFD6D6D6"/>
      </patternFill>
    </fill>
  </fills>
  <borders count="73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right style="thin">
        <color rgb="FF000000"/>
      </right>
      <top/>
      <bottom/>
    </border>
    <border>
      <left/>
      <right/>
      <top/>
      <bottom style="medium">
        <color rgb="FF000000"/>
      </bottom>
    </border>
    <border>
      <left/>
      <right/>
      <top style="medium">
        <color rgb="FF000000"/>
      </top>
      <bottom style="double">
        <color rgb="FF000000"/>
      </bottom>
    </border>
    <border>
      <left/>
      <right/>
      <top/>
      <bottom style="thick">
        <color rgb="FF000000"/>
      </bottom>
    </border>
    <border>
      <left/>
      <right/>
      <top style="thick">
        <color rgb="FF000000"/>
      </top>
      <bottom style="double">
        <color rgb="FF000000"/>
      </bottom>
    </border>
    <border>
      <left/>
      <right/>
      <top style="medium">
        <color rgb="FF000000"/>
      </top>
      <bottom/>
    </border>
    <border>
      <bottom style="thick">
        <color rgb="FFFFD965"/>
      </bottom>
    </border>
    <border>
      <left/>
      <top style="thick">
        <color rgb="FFFFD965"/>
      </top>
      <bottom/>
    </border>
    <border>
      <top style="thick">
        <color rgb="FFFFD965"/>
      </top>
      <bottom/>
    </border>
    <border>
      <right/>
      <top style="thick">
        <color rgb="FFFFD965"/>
      </top>
      <bottom/>
    </border>
    <border>
      <bottom style="medium">
        <color rgb="FF000000"/>
      </bottom>
    </border>
    <border>
      <bottom style="thin">
        <color rgb="FF000000"/>
      </bottom>
    </border>
    <border>
      <bottom style="double">
        <color rgb="FF000000"/>
      </bottom>
    </border>
    <border>
      <left/>
      <top/>
    </border>
    <border>
      <top/>
    </border>
    <border>
      <right/>
      <top/>
    </border>
    <border>
      <left/>
    </border>
    <border>
      <right/>
    </border>
    <border>
      <left/>
      <bottom/>
    </border>
    <border>
      <bottom/>
    </border>
    <border>
      <right/>
      <bottom/>
    </border>
    <border>
      <left/>
      <right style="thick">
        <color rgb="FFFFFF00"/>
      </right>
      <top/>
      <bottom/>
    </border>
    <border>
      <left style="thin">
        <color rgb="FF000000"/>
      </left>
      <right/>
      <top/>
      <bottom style="thick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/>
    </border>
    <border>
      <left/>
      <right/>
      <top/>
      <bottom style="double">
        <color rgb="FF000000"/>
      </bottom>
    </border>
    <border>
      <left style="thin">
        <color rgb="FF000000"/>
      </left>
      <right/>
      <top style="thick">
        <color rgb="FF000000"/>
      </top>
      <bottom style="double">
        <color rgb="FF000000"/>
      </bottom>
    </border>
    <border>
      <left/>
      <right/>
      <top/>
    </border>
    <border>
      <left/>
      <right/>
    </border>
    <border>
      <left/>
      <right/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/>
    </border>
  </borders>
  <cellStyleXfs count="1">
    <xf borderId="0" fillId="0" fontId="0" numFmtId="0" applyAlignment="1" applyFont="1"/>
  </cellStyleXfs>
  <cellXfs count="49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ont="1">
      <alignment horizontal="center" vertical="center"/>
    </xf>
    <xf borderId="1" fillId="3" fontId="4" numFmtId="0" xfId="0" applyAlignment="1" applyBorder="1" applyFill="1" applyFont="1">
      <alignment horizontal="center" shrinkToFit="0" vertical="center" wrapText="1"/>
    </xf>
    <xf borderId="1" fillId="4" fontId="5" numFmtId="0" xfId="0" applyAlignment="1" applyBorder="1" applyFill="1" applyFont="1">
      <alignment horizontal="center" vertical="center"/>
    </xf>
    <xf borderId="1" fillId="5" fontId="6" numFmtId="0" xfId="0" applyAlignment="1" applyBorder="1" applyFill="1" applyFont="1">
      <alignment horizontal="center" vertical="center"/>
    </xf>
    <xf borderId="4" fillId="5" fontId="6" numFmtId="0" xfId="0" applyAlignment="1" applyBorder="1" applyFont="1">
      <alignment horizontal="center" vertical="center"/>
    </xf>
    <xf borderId="1" fillId="6" fontId="7" numFmtId="0" xfId="0" applyAlignment="1" applyBorder="1" applyFill="1" applyFont="1">
      <alignment shrinkToFit="0" vertical="center" wrapText="1"/>
    </xf>
    <xf borderId="5" fillId="0" fontId="2" numFmtId="0" xfId="0" applyBorder="1" applyFont="1"/>
    <xf borderId="4" fillId="6" fontId="7" numFmtId="0" xfId="0" applyAlignment="1" applyBorder="1" applyFont="1">
      <alignment horizontal="right" vertical="center"/>
    </xf>
    <xf borderId="0" fillId="0" fontId="6" numFmtId="0" xfId="0" applyAlignment="1" applyFont="1">
      <alignment horizontal="left" shrinkToFit="0" vertical="center" wrapText="1"/>
    </xf>
    <xf borderId="1" fillId="6" fontId="7" numFmtId="0" xfId="0" applyAlignment="1" applyBorder="1" applyFont="1">
      <alignment vertical="center"/>
    </xf>
    <xf borderId="6" fillId="6" fontId="7" numFmtId="0" xfId="0" applyAlignment="1" applyBorder="1" applyFont="1">
      <alignment horizontal="right" vertical="center"/>
    </xf>
    <xf borderId="1" fillId="6" fontId="8" numFmtId="0" xfId="0" applyAlignment="1" applyBorder="1" applyFont="1">
      <alignment vertical="center"/>
    </xf>
    <xf borderId="4" fillId="6" fontId="6" numFmtId="0" xfId="0" applyAlignment="1" applyBorder="1" applyFont="1">
      <alignment horizontal="right" vertical="center"/>
    </xf>
    <xf borderId="4" fillId="6" fontId="7" numFmtId="0" xfId="0" applyAlignment="1" applyBorder="1" applyFont="1">
      <alignment vertical="center"/>
    </xf>
    <xf borderId="6" fillId="6" fontId="7" numFmtId="0" xfId="0" applyAlignment="1" applyBorder="1" applyFont="1">
      <alignment vertical="center"/>
    </xf>
    <xf borderId="1" fillId="6" fontId="7" numFmtId="0" xfId="0" applyAlignment="1" applyBorder="1" applyFont="1">
      <alignment horizontal="center"/>
    </xf>
    <xf borderId="4" fillId="6" fontId="6" numFmtId="0" xfId="0" applyAlignment="1" applyBorder="1" applyFont="1">
      <alignment vertical="center"/>
    </xf>
    <xf borderId="1" fillId="6" fontId="6" numFmtId="0" xfId="0" applyAlignment="1" applyBorder="1" applyFont="1">
      <alignment vertical="center"/>
    </xf>
    <xf borderId="1" fillId="6" fontId="7" numFmtId="0" xfId="0" applyAlignment="1" applyBorder="1" applyFont="1">
      <alignment horizontal="left" vertical="center"/>
    </xf>
    <xf borderId="1" fillId="6" fontId="6" numFmtId="0" xfId="0" applyAlignment="1" applyBorder="1" applyFont="1">
      <alignment shrinkToFit="0" vertical="center" wrapText="1"/>
    </xf>
    <xf borderId="1" fillId="6" fontId="7" numFmtId="0" xfId="0" applyAlignment="1" applyBorder="1" applyFont="1">
      <alignment horizontal="left" shrinkToFit="0" vertical="center" wrapText="1"/>
    </xf>
    <xf borderId="1" fillId="6" fontId="6" numFmtId="0" xfId="0" applyAlignment="1" applyBorder="1" applyFont="1">
      <alignment horizontal="left" vertical="center"/>
    </xf>
    <xf borderId="7" fillId="6" fontId="6" numFmtId="0" xfId="0" applyAlignment="1" applyBorder="1" applyFont="1">
      <alignment vertical="center"/>
    </xf>
    <xf borderId="1" fillId="6" fontId="7" numFmtId="0" xfId="0" applyAlignment="1" applyBorder="1" applyFont="1">
      <alignment horizontal="center" vertical="center"/>
    </xf>
    <xf borderId="1" fillId="6" fontId="6" numFmtId="0" xfId="0" applyAlignment="1" applyBorder="1" applyFont="1">
      <alignment horizontal="left" shrinkToFit="0" vertical="center" wrapText="1"/>
    </xf>
    <xf borderId="8" fillId="6" fontId="6" numFmtId="0" xfId="0" applyAlignment="1" applyBorder="1" applyFont="1">
      <alignment vertical="center"/>
    </xf>
    <xf borderId="9" fillId="6" fontId="6" numFmtId="0" xfId="0" applyAlignment="1" applyBorder="1" applyFont="1">
      <alignment vertical="center"/>
    </xf>
    <xf borderId="10" fillId="6" fontId="6" numFmtId="2" xfId="0" applyAlignment="1" applyBorder="1" applyFont="1" applyNumberFormat="1">
      <alignment vertical="center"/>
    </xf>
    <xf borderId="11" fillId="0" fontId="7" numFmtId="0" xfId="0" applyAlignment="1" applyBorder="1" applyFont="1">
      <alignment horizontal="center"/>
    </xf>
    <xf borderId="11" fillId="0" fontId="2" numFmtId="0" xfId="0" applyBorder="1" applyFont="1"/>
    <xf borderId="12" fillId="4" fontId="5" numFmtId="0" xfId="0" applyAlignment="1" applyBorder="1" applyFont="1">
      <alignment horizontal="center" vertical="center"/>
    </xf>
    <xf borderId="13" fillId="0" fontId="2" numFmtId="0" xfId="0" applyBorder="1" applyFont="1"/>
    <xf borderId="14" fillId="0" fontId="2" numFmtId="0" xfId="0" applyBorder="1" applyFont="1"/>
    <xf borderId="4" fillId="6" fontId="7" numFmtId="10" xfId="0" applyAlignment="1" applyBorder="1" applyFont="1" applyNumberFormat="1">
      <alignment vertical="center"/>
    </xf>
    <xf borderId="0" fillId="0" fontId="6" numFmtId="0" xfId="0" applyAlignment="1" applyFont="1">
      <alignment horizontal="left" readingOrder="0" vertical="center"/>
    </xf>
    <xf borderId="0" fillId="0" fontId="6" numFmtId="10" xfId="0" applyFont="1" applyNumberFormat="1"/>
    <xf borderId="1" fillId="7" fontId="6" numFmtId="0" xfId="0" applyAlignment="1" applyBorder="1" applyFill="1" applyFont="1">
      <alignment horizontal="left" vertical="center"/>
    </xf>
    <xf borderId="1" fillId="7" fontId="6" numFmtId="10" xfId="0" applyAlignment="1" applyBorder="1" applyFont="1" applyNumberFormat="1">
      <alignment horizontal="center"/>
    </xf>
    <xf borderId="4" fillId="6" fontId="6" numFmtId="10" xfId="0" applyAlignment="1" applyBorder="1" applyFont="1" applyNumberFormat="1">
      <alignment vertical="center"/>
    </xf>
    <xf borderId="0" fillId="0" fontId="9" numFmtId="0" xfId="0" applyAlignment="1" applyFont="1">
      <alignment horizontal="center" readingOrder="0"/>
    </xf>
    <xf borderId="0" fillId="8" fontId="10" numFmtId="0" xfId="0" applyAlignment="1" applyFill="1" applyFont="1">
      <alignment horizontal="center" vertical="center"/>
    </xf>
    <xf borderId="0" fillId="0" fontId="10" numFmtId="0" xfId="0" applyAlignment="1" applyFont="1">
      <alignment readingOrder="0"/>
    </xf>
    <xf borderId="0" fillId="0" fontId="9" numFmtId="164" xfId="0" applyAlignment="1" applyFont="1" applyNumberFormat="1">
      <alignment readingOrder="0"/>
    </xf>
    <xf borderId="0" fillId="0" fontId="9" numFmtId="10" xfId="0" applyFont="1" applyNumberFormat="1"/>
    <xf borderId="0" fillId="9" fontId="11" numFmtId="10" xfId="0" applyFill="1" applyFont="1" applyNumberFormat="1"/>
    <xf borderId="0" fillId="0" fontId="10" numFmtId="0" xfId="0" applyAlignment="1" applyFont="1">
      <alignment horizontal="center" readingOrder="0" vertical="center"/>
    </xf>
    <xf borderId="0" fillId="10" fontId="10" numFmtId="0" xfId="0" applyAlignment="1" applyFill="1" applyFont="1">
      <alignment readingOrder="0"/>
    </xf>
    <xf borderId="0" fillId="11" fontId="10" numFmtId="10" xfId="0" applyFill="1" applyFont="1" applyNumberFormat="1"/>
    <xf borderId="0" fillId="0" fontId="10" numFmtId="2" xfId="0" applyFont="1" applyNumberFormat="1"/>
    <xf borderId="1" fillId="2" fontId="12" numFmtId="0" xfId="0" applyAlignment="1" applyBorder="1" applyFont="1">
      <alignment horizontal="center" shrinkToFit="0" wrapText="1"/>
    </xf>
    <xf borderId="4" fillId="2" fontId="13" numFmtId="0" xfId="0" applyAlignment="1" applyBorder="1" applyFont="1">
      <alignment horizontal="center"/>
    </xf>
    <xf borderId="1" fillId="3" fontId="4" numFmtId="0" xfId="0" applyAlignment="1" applyBorder="1" applyFont="1">
      <alignment horizontal="center" shrinkToFit="0" wrapText="1"/>
    </xf>
    <xf borderId="0" fillId="0" fontId="7" numFmtId="0" xfId="0" applyFont="1"/>
    <xf borderId="1" fillId="4" fontId="5" numFmtId="0" xfId="0" applyAlignment="1" applyBorder="1" applyFont="1">
      <alignment horizontal="center"/>
    </xf>
    <xf borderId="1" fillId="5" fontId="7" numFmtId="0" xfId="0" applyBorder="1" applyFont="1"/>
    <xf borderId="4" fillId="5" fontId="6" numFmtId="0" xfId="0" applyAlignment="1" applyBorder="1" applyFont="1">
      <alignment horizontal="center"/>
    </xf>
    <xf borderId="0" fillId="0" fontId="14" numFmtId="0" xfId="0" applyFont="1"/>
    <xf borderId="0" fillId="0" fontId="15" numFmtId="0" xfId="0" applyFont="1"/>
    <xf borderId="0" fillId="0" fontId="16" numFmtId="0" xfId="0" applyFont="1"/>
    <xf borderId="0" fillId="0" fontId="16" numFmtId="3" xfId="0" applyFont="1" applyNumberFormat="1"/>
    <xf borderId="4" fillId="11" fontId="17" numFmtId="0" xfId="0" applyAlignment="1" applyBorder="1" applyFont="1">
      <alignment horizontal="left"/>
    </xf>
    <xf borderId="4" fillId="11" fontId="17" numFmtId="3" xfId="0" applyAlignment="1" applyBorder="1" applyFont="1" applyNumberFormat="1">
      <alignment horizontal="left"/>
    </xf>
    <xf borderId="0" fillId="0" fontId="16" numFmtId="3" xfId="0" applyAlignment="1" applyFont="1" applyNumberFormat="1">
      <alignment horizontal="left"/>
    </xf>
    <xf borderId="4" fillId="11" fontId="18" numFmtId="0" xfId="0" applyAlignment="1" applyBorder="1" applyFont="1">
      <alignment horizontal="left"/>
    </xf>
    <xf borderId="15" fillId="0" fontId="15" numFmtId="0" xfId="0" applyBorder="1" applyFont="1"/>
    <xf borderId="15" fillId="0" fontId="16" numFmtId="3" xfId="0" applyBorder="1" applyFont="1" applyNumberFormat="1"/>
    <xf borderId="16" fillId="0" fontId="15" numFmtId="3" xfId="0" applyBorder="1" applyFont="1" applyNumberFormat="1"/>
    <xf borderId="0" fillId="0" fontId="15" numFmtId="3" xfId="0" applyFont="1" applyNumberFormat="1"/>
    <xf borderId="6" fillId="11" fontId="17" numFmtId="3" xfId="0" applyAlignment="1" applyBorder="1" applyFont="1" applyNumberFormat="1">
      <alignment horizontal="left"/>
    </xf>
    <xf borderId="17" fillId="0" fontId="15" numFmtId="3" xfId="0" applyBorder="1" applyFont="1" applyNumberFormat="1"/>
    <xf borderId="12" fillId="4" fontId="5" numFmtId="0" xfId="0" applyAlignment="1" applyBorder="1" applyFont="1">
      <alignment horizontal="center"/>
    </xf>
    <xf borderId="0" fillId="0" fontId="16" numFmtId="10" xfId="0" applyFont="1" applyNumberFormat="1"/>
    <xf borderId="0" fillId="0" fontId="9" numFmtId="0" xfId="0" applyAlignment="1" applyFont="1">
      <alignment readingOrder="0"/>
    </xf>
    <xf borderId="0" fillId="0" fontId="15" numFmtId="10" xfId="0" applyFont="1" applyNumberFormat="1"/>
    <xf borderId="1" fillId="12" fontId="19" numFmtId="0" xfId="0" applyAlignment="1" applyBorder="1" applyFill="1" applyFont="1">
      <alignment horizontal="center" shrinkToFit="0" vertical="center" wrapText="1"/>
    </xf>
    <xf borderId="4" fillId="12" fontId="3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center" shrinkToFit="0" vertical="center" wrapText="1"/>
    </xf>
    <xf borderId="4" fillId="13" fontId="21" numFmtId="0" xfId="0" applyAlignment="1" applyBorder="1" applyFill="1" applyFont="1">
      <alignment vertical="center"/>
    </xf>
    <xf borderId="4" fillId="5" fontId="7" numFmtId="0" xfId="0" applyAlignment="1" applyBorder="1" applyFont="1">
      <alignment horizontal="center" vertical="center"/>
    </xf>
    <xf borderId="0" fillId="0" fontId="7" numFmtId="0" xfId="0" applyAlignment="1" applyFont="1">
      <alignment horizontal="center"/>
    </xf>
    <xf borderId="0" fillId="0" fontId="7" numFmtId="0" xfId="0" applyAlignment="1" applyFont="1">
      <alignment vertical="center"/>
    </xf>
    <xf borderId="0" fillId="0" fontId="6" numFmtId="10" xfId="0" applyAlignment="1" applyFont="1" applyNumberFormat="1">
      <alignment horizontal="center"/>
    </xf>
    <xf borderId="4" fillId="9" fontId="6" numFmtId="0" xfId="0" applyAlignment="1" applyBorder="1" applyFont="1">
      <alignment horizontal="center"/>
    </xf>
    <xf borderId="4" fillId="14" fontId="6" numFmtId="0" xfId="0" applyAlignment="1" applyBorder="1" applyFill="1" applyFont="1">
      <alignment horizontal="center" shrinkToFit="0" wrapText="1"/>
    </xf>
    <xf borderId="18" fillId="9" fontId="22" numFmtId="0" xfId="0" applyAlignment="1" applyBorder="1" applyFont="1">
      <alignment horizontal="center" shrinkToFit="0" vertical="center" wrapText="1"/>
    </xf>
    <xf borderId="19" fillId="0" fontId="2" numFmtId="0" xfId="0" applyBorder="1" applyFont="1"/>
    <xf borderId="20" fillId="0" fontId="2" numFmtId="0" xfId="0" applyBorder="1" applyFont="1"/>
    <xf borderId="0" fillId="0" fontId="6" numFmtId="0" xfId="0" applyAlignment="1" applyFont="1">
      <alignment horizontal="center"/>
    </xf>
    <xf borderId="21" fillId="0" fontId="2" numFmtId="0" xfId="0" applyBorder="1" applyFont="1"/>
    <xf borderId="22" fillId="0" fontId="2" numFmtId="0" xfId="0" applyBorder="1" applyFont="1"/>
    <xf borderId="0" fillId="0" fontId="7" numFmtId="0" xfId="0" applyAlignment="1" applyFont="1">
      <alignment horizontal="left" vertical="center"/>
    </xf>
    <xf borderId="0" fillId="8" fontId="23" numFmtId="0" xfId="0" applyAlignment="1" applyFont="1">
      <alignment horizontal="center" readingOrder="0" shrinkToFit="0" textRotation="90" vertical="center" wrapText="1"/>
    </xf>
    <xf borderId="0" fillId="15" fontId="7" numFmtId="0" xfId="0" applyAlignment="1" applyFill="1" applyFont="1">
      <alignment horizontal="center" readingOrder="0"/>
    </xf>
    <xf borderId="0" fillId="15" fontId="6" numFmtId="0" xfId="0" applyAlignment="1" applyFont="1">
      <alignment horizontal="center" readingOrder="0" vertical="center"/>
    </xf>
    <xf borderId="0" fillId="16" fontId="6" numFmtId="0" xfId="0" applyAlignment="1" applyFill="1" applyFont="1">
      <alignment horizontal="center" readingOrder="0" vertical="center"/>
    </xf>
    <xf borderId="0" fillId="16" fontId="6" numFmtId="10" xfId="0" applyAlignment="1" applyFont="1" applyNumberFormat="1">
      <alignment horizontal="center" readingOrder="0" vertical="center"/>
    </xf>
    <xf borderId="4" fillId="14" fontId="6" numFmtId="0" xfId="0" applyAlignment="1" applyBorder="1" applyFont="1">
      <alignment horizontal="center" shrinkToFit="0" vertical="center" wrapText="1"/>
    </xf>
    <xf borderId="23" fillId="0" fontId="2" numFmtId="0" xfId="0" applyBorder="1" applyFont="1"/>
    <xf borderId="24" fillId="0" fontId="2" numFmtId="0" xfId="0" applyBorder="1" applyFont="1"/>
    <xf borderId="25" fillId="0" fontId="2" numFmtId="0" xfId="0" applyBorder="1" applyFont="1"/>
    <xf borderId="0" fillId="0" fontId="7" numFmtId="0" xfId="0" applyAlignment="1" applyFont="1">
      <alignment horizontal="center" readingOrder="0"/>
    </xf>
    <xf borderId="0" fillId="0" fontId="7" numFmtId="9" xfId="0" applyAlignment="1" applyFont="1" applyNumberFormat="1">
      <alignment horizontal="center" readingOrder="0"/>
    </xf>
    <xf borderId="0" fillId="0" fontId="7" numFmtId="0" xfId="0" applyAlignment="1" applyFont="1">
      <alignment horizontal="left" shrinkToFit="0" vertical="center" wrapText="1"/>
    </xf>
    <xf borderId="4" fillId="14" fontId="6" numFmtId="0" xfId="0" applyAlignment="1" applyBorder="1" applyFont="1">
      <alignment horizontal="center" shrinkToFit="0" vertical="top" wrapText="1"/>
    </xf>
    <xf borderId="0" fillId="0" fontId="7" numFmtId="0" xfId="0" applyAlignment="1" applyFont="1">
      <alignment horizontal="center" readingOrder="0" shrinkToFit="0" wrapText="1"/>
    </xf>
    <xf borderId="0" fillId="0" fontId="7" numFmtId="10" xfId="0" applyAlignment="1" applyFont="1" applyNumberFormat="1">
      <alignment horizontal="center"/>
    </xf>
    <xf borderId="0" fillId="8" fontId="6" numFmtId="0" xfId="0" applyAlignment="1" applyFont="1">
      <alignment horizontal="center" readingOrder="0" textRotation="90" vertical="center"/>
    </xf>
    <xf borderId="0" fillId="15" fontId="7" numFmtId="0" xfId="0" applyAlignment="1" applyFont="1">
      <alignment horizontal="center" readingOrder="0" vertical="center"/>
    </xf>
    <xf borderId="0" fillId="0" fontId="6" numFmtId="10" xfId="0" applyAlignment="1" applyFont="1" applyNumberFormat="1">
      <alignment horizontal="center" vertical="center"/>
    </xf>
    <xf borderId="0" fillId="16" fontId="10" numFmtId="0" xfId="0" applyAlignment="1" applyFont="1">
      <alignment horizontal="center" readingOrder="0" vertical="center"/>
    </xf>
    <xf borderId="0" fillId="0" fontId="9" numFmtId="9" xfId="0" applyAlignment="1" applyFont="1" applyNumberFormat="1">
      <alignment readingOrder="0"/>
    </xf>
    <xf borderId="1" fillId="17" fontId="24" numFmtId="0" xfId="0" applyAlignment="1" applyBorder="1" applyFill="1" applyFont="1">
      <alignment horizontal="center" vertical="center"/>
    </xf>
    <xf borderId="0" fillId="0" fontId="6" numFmtId="0" xfId="0" applyAlignment="1" applyFont="1">
      <alignment horizontal="center" readingOrder="0" shrinkToFit="0" textRotation="0" vertical="center" wrapText="1"/>
    </xf>
    <xf borderId="0" fillId="0" fontId="9" numFmtId="9" xfId="0" applyFont="1" applyNumberFormat="1"/>
    <xf borderId="1" fillId="9" fontId="7" numFmtId="0" xfId="0" applyAlignment="1" applyBorder="1" applyFont="1">
      <alignment horizontal="center" shrinkToFit="0" wrapText="1"/>
    </xf>
    <xf borderId="1" fillId="5" fontId="24" numFmtId="0" xfId="0" applyAlignment="1" applyBorder="1" applyFont="1">
      <alignment horizontal="center" vertical="center"/>
    </xf>
    <xf borderId="1" fillId="14" fontId="24" numFmtId="0" xfId="0" applyAlignment="1" applyBorder="1" applyFont="1">
      <alignment horizontal="center" vertical="center"/>
    </xf>
    <xf borderId="4" fillId="5" fontId="6" numFmtId="0" xfId="0" applyAlignment="1" applyBorder="1" applyFont="1">
      <alignment vertical="center"/>
    </xf>
    <xf borderId="4" fillId="18" fontId="6" numFmtId="0" xfId="0" applyAlignment="1" applyBorder="1" applyFill="1" applyFont="1">
      <alignment horizontal="center" vertical="center"/>
    </xf>
    <xf borderId="26" fillId="5" fontId="6" numFmtId="0" xfId="0" applyAlignment="1" applyBorder="1" applyFont="1">
      <alignment horizontal="center" vertical="center"/>
    </xf>
    <xf borderId="4" fillId="14" fontId="6" numFmtId="0" xfId="0" applyAlignment="1" applyBorder="1" applyFont="1">
      <alignment horizontal="center" vertical="center"/>
    </xf>
    <xf borderId="4" fillId="19" fontId="7" numFmtId="0" xfId="0" applyBorder="1" applyFill="1" applyFont="1"/>
    <xf borderId="4" fillId="19" fontId="7" numFmtId="0" xfId="0" applyAlignment="1" applyBorder="1" applyFont="1">
      <alignment shrinkToFit="0" vertical="center" wrapText="1"/>
    </xf>
    <xf borderId="4" fillId="20" fontId="7" numFmtId="1" xfId="0" applyBorder="1" applyFill="1" applyFont="1" applyNumberFormat="1"/>
    <xf borderId="27" fillId="19" fontId="7" numFmtId="0" xfId="0" applyBorder="1" applyFont="1"/>
    <xf borderId="8" fillId="19" fontId="7" numFmtId="0" xfId="0" applyAlignment="1" applyBorder="1" applyFont="1">
      <alignment vertical="center"/>
    </xf>
    <xf borderId="8" fillId="6" fontId="7" numFmtId="0" xfId="0" applyAlignment="1" applyBorder="1" applyFont="1">
      <alignment horizontal="right" vertical="center"/>
    </xf>
    <xf borderId="8" fillId="20" fontId="7" numFmtId="2" xfId="0" applyBorder="1" applyFont="1" applyNumberFormat="1"/>
    <xf borderId="0" fillId="15" fontId="10" numFmtId="0" xfId="0" applyAlignment="1" applyFont="1">
      <alignment horizontal="center" readingOrder="0"/>
    </xf>
    <xf borderId="1" fillId="6" fontId="8" numFmtId="0" xfId="0" applyAlignment="1" applyBorder="1" applyFont="1">
      <alignment horizontal="left" vertical="center"/>
    </xf>
    <xf borderId="4" fillId="19" fontId="6" numFmtId="0" xfId="0" applyAlignment="1" applyBorder="1" applyFont="1">
      <alignment horizontal="right" vertical="center"/>
    </xf>
    <xf borderId="4" fillId="20" fontId="6" numFmtId="1" xfId="0" applyBorder="1" applyFont="1" applyNumberFormat="1"/>
    <xf borderId="0" fillId="0" fontId="9" numFmtId="165" xfId="0" applyFont="1" applyNumberFormat="1"/>
    <xf borderId="4" fillId="19" fontId="7" numFmtId="0" xfId="0" applyAlignment="1" applyBorder="1" applyFont="1">
      <alignment vertical="center"/>
    </xf>
    <xf borderId="4" fillId="20" fontId="7" numFmtId="0" xfId="0" applyBorder="1" applyFont="1"/>
    <xf borderId="8" fillId="20" fontId="7" numFmtId="0" xfId="0" applyBorder="1" applyFont="1"/>
    <xf borderId="0" fillId="0" fontId="10" numFmtId="0" xfId="0" applyAlignment="1" applyFont="1">
      <alignment readingOrder="0" vertical="center"/>
    </xf>
    <xf borderId="4" fillId="19" fontId="6" numFmtId="0" xfId="0" applyAlignment="1" applyBorder="1" applyFont="1">
      <alignment vertical="center"/>
    </xf>
    <xf borderId="28" fillId="19" fontId="6" numFmtId="0" xfId="0" applyAlignment="1" applyBorder="1" applyFont="1">
      <alignment vertical="center"/>
    </xf>
    <xf borderId="29" fillId="19" fontId="6" numFmtId="0" xfId="0" applyAlignment="1" applyBorder="1" applyFont="1">
      <alignment vertical="center"/>
    </xf>
    <xf borderId="29" fillId="6" fontId="6" numFmtId="0" xfId="0" applyAlignment="1" applyBorder="1" applyFont="1">
      <alignment horizontal="right" vertical="center"/>
    </xf>
    <xf borderId="29" fillId="20" fontId="6" numFmtId="1" xfId="0" applyBorder="1" applyFont="1" applyNumberFormat="1"/>
    <xf borderId="4" fillId="19" fontId="7" numFmtId="0" xfId="0" applyAlignment="1" applyBorder="1" applyFont="1">
      <alignment horizontal="right" vertical="center"/>
    </xf>
    <xf borderId="8" fillId="19" fontId="7" numFmtId="0" xfId="0" applyAlignment="1" applyBorder="1" applyFont="1">
      <alignment horizontal="right" shrinkToFit="0" vertical="center" wrapText="1"/>
    </xf>
    <xf borderId="0" fillId="21" fontId="10" numFmtId="0" xfId="0" applyAlignment="1" applyFill="1" applyFont="1">
      <alignment horizontal="center" readingOrder="0" shrinkToFit="0" vertical="center" wrapText="1"/>
    </xf>
    <xf borderId="0" fillId="11" fontId="10" numFmtId="0" xfId="0" applyAlignment="1" applyFont="1">
      <alignment horizontal="center" readingOrder="0" vertical="center"/>
    </xf>
    <xf borderId="0" fillId="16" fontId="25" numFmtId="0" xfId="0" applyAlignment="1" applyFont="1">
      <alignment readingOrder="0" shrinkToFit="0" vertical="center" wrapText="1"/>
    </xf>
    <xf borderId="0" fillId="16" fontId="10" numFmtId="0" xfId="0" applyAlignment="1" applyFont="1">
      <alignment readingOrder="0" shrinkToFit="0" vertical="center" wrapText="1"/>
    </xf>
    <xf borderId="0" fillId="16" fontId="9" numFmtId="0" xfId="0" applyAlignment="1" applyFont="1">
      <alignment horizontal="left" readingOrder="0"/>
    </xf>
    <xf borderId="0" fillId="16" fontId="9" numFmtId="10" xfId="0" applyAlignment="1" applyFont="1" applyNumberFormat="1">
      <alignment readingOrder="0"/>
    </xf>
    <xf borderId="0" fillId="0" fontId="9" numFmtId="0" xfId="0" applyFont="1"/>
    <xf borderId="4" fillId="19" fontId="7" numFmtId="0" xfId="0" applyAlignment="1" applyBorder="1" applyFont="1">
      <alignment horizontal="right" shrinkToFit="0" vertical="center" wrapText="1"/>
    </xf>
    <xf borderId="0" fillId="16" fontId="9" numFmtId="10" xfId="0" applyFont="1" applyNumberFormat="1"/>
    <xf borderId="4" fillId="19" fontId="7" numFmtId="0" xfId="0" applyAlignment="1" applyBorder="1" applyFont="1">
      <alignment horizontal="left" vertical="center"/>
    </xf>
    <xf borderId="4" fillId="6" fontId="7" numFmtId="0" xfId="0" applyAlignment="1" applyBorder="1" applyFont="1">
      <alignment horizontal="left" vertical="center"/>
    </xf>
    <xf borderId="30" fillId="6" fontId="7" numFmtId="0" xfId="0" applyAlignment="1" applyBorder="1" applyFont="1">
      <alignment horizontal="left" vertical="center"/>
    </xf>
    <xf borderId="4" fillId="19" fontId="7" numFmtId="0" xfId="0" applyAlignment="1" applyBorder="1" applyFont="1">
      <alignment horizontal="left" shrinkToFit="0" vertical="center" wrapText="1"/>
    </xf>
    <xf borderId="4" fillId="20" fontId="7" numFmtId="10" xfId="0" applyBorder="1" applyFont="1" applyNumberFormat="1"/>
    <xf borderId="8" fillId="19" fontId="7" numFmtId="0" xfId="0" applyAlignment="1" applyBorder="1" applyFont="1">
      <alignment horizontal="right" vertical="center"/>
    </xf>
    <xf borderId="31" fillId="19" fontId="6" numFmtId="0" xfId="0" applyAlignment="1" applyBorder="1" applyFont="1">
      <alignment vertical="center"/>
    </xf>
    <xf borderId="9" fillId="6" fontId="6" numFmtId="0" xfId="0" applyAlignment="1" applyBorder="1" applyFont="1">
      <alignment horizontal="right" vertical="center"/>
    </xf>
    <xf borderId="31" fillId="20" fontId="6" numFmtId="1" xfId="0" applyAlignment="1" applyBorder="1" applyFont="1" applyNumberFormat="1">
      <alignment vertical="center"/>
    </xf>
    <xf borderId="4" fillId="19" fontId="7" numFmtId="0" xfId="0" applyAlignment="1" applyBorder="1" applyFont="1">
      <alignment horizontal="center" vertical="center"/>
    </xf>
    <xf borderId="4" fillId="19" fontId="6" numFmtId="0" xfId="0" applyAlignment="1" applyBorder="1" applyFont="1">
      <alignment horizontal="left" shrinkToFit="0" vertical="center" wrapText="1"/>
    </xf>
    <xf borderId="32" fillId="19" fontId="6" numFmtId="0" xfId="0" applyAlignment="1" applyBorder="1" applyFont="1">
      <alignment vertical="center"/>
    </xf>
    <xf borderId="9" fillId="19" fontId="6" numFmtId="0" xfId="0" applyAlignment="1" applyBorder="1" applyFont="1">
      <alignment vertical="center"/>
    </xf>
    <xf borderId="32" fillId="20" fontId="6" numFmtId="1" xfId="0" applyAlignment="1" applyBorder="1" applyFont="1" applyNumberFormat="1">
      <alignment vertical="center"/>
    </xf>
    <xf borderId="27" fillId="19" fontId="6" numFmtId="0" xfId="0" applyAlignment="1" applyBorder="1" applyFont="1">
      <alignment vertical="center"/>
    </xf>
    <xf borderId="8" fillId="19" fontId="6" numFmtId="0" xfId="0" applyAlignment="1" applyBorder="1" applyFont="1">
      <alignment vertical="center"/>
    </xf>
    <xf borderId="8" fillId="6" fontId="6" numFmtId="0" xfId="0" applyAlignment="1" applyBorder="1" applyFont="1">
      <alignment horizontal="right" vertical="center"/>
    </xf>
    <xf borderId="27" fillId="20" fontId="6" numFmtId="1" xfId="0" applyAlignment="1" applyBorder="1" applyFont="1" applyNumberFormat="1">
      <alignment vertical="center"/>
    </xf>
    <xf borderId="9" fillId="20" fontId="6" numFmtId="1" xfId="0" applyAlignment="1" applyBorder="1" applyFont="1" applyNumberFormat="1">
      <alignment vertical="center"/>
    </xf>
    <xf borderId="27" fillId="19" fontId="6" numFmtId="0" xfId="0" applyAlignment="1" applyBorder="1" applyFont="1">
      <alignment horizontal="center" vertical="center"/>
    </xf>
    <xf borderId="8" fillId="19" fontId="6" numFmtId="0" xfId="0" applyAlignment="1" applyBorder="1" applyFont="1">
      <alignment horizontal="center" shrinkToFit="0" vertical="center" wrapText="1"/>
    </xf>
    <xf borderId="31" fillId="19" fontId="6" numFmtId="166" xfId="0" applyAlignment="1" applyBorder="1" applyFont="1" applyNumberFormat="1">
      <alignment vertical="center"/>
    </xf>
    <xf borderId="9" fillId="19" fontId="6" numFmtId="166" xfId="0" applyAlignment="1" applyBorder="1" applyFont="1" applyNumberFormat="1">
      <alignment vertical="center"/>
    </xf>
    <xf borderId="9" fillId="6" fontId="6" numFmtId="2" xfId="0" applyAlignment="1" applyBorder="1" applyFont="1" applyNumberFormat="1">
      <alignment horizontal="right" vertical="center"/>
    </xf>
    <xf borderId="0" fillId="0" fontId="7" numFmtId="0" xfId="0" applyAlignment="1" applyFont="1">
      <alignment shrinkToFit="0" wrapText="1"/>
    </xf>
    <xf borderId="4" fillId="12" fontId="13" numFmtId="0" xfId="0" applyAlignment="1" applyBorder="1" applyFont="1">
      <alignment horizontal="center" vertical="center"/>
    </xf>
    <xf borderId="4" fillId="13" fontId="26" numFmtId="0" xfId="0" applyAlignment="1" applyBorder="1" applyFont="1">
      <alignment vertical="center"/>
    </xf>
    <xf borderId="4" fillId="13" fontId="7" numFmtId="0" xfId="0" applyAlignment="1" applyBorder="1" applyFont="1">
      <alignment vertical="center"/>
    </xf>
    <xf borderId="0" fillId="10" fontId="10" numFmtId="0" xfId="0" applyAlignment="1" applyFont="1">
      <alignment horizontal="center" readingOrder="0" vertical="center"/>
    </xf>
    <xf borderId="0" fillId="22" fontId="10" numFmtId="0" xfId="0" applyAlignment="1" applyFill="1" applyFont="1">
      <alignment horizontal="left" readingOrder="0" vertical="center"/>
    </xf>
    <xf borderId="0" fillId="0" fontId="10" numFmtId="10" xfId="0" applyAlignment="1" applyFont="1" applyNumberFormat="1">
      <alignment horizontal="center" readingOrder="0" vertical="center"/>
    </xf>
    <xf borderId="0" fillId="22" fontId="10" numFmtId="0" xfId="0" applyAlignment="1" applyFont="1">
      <alignment readingOrder="0" vertical="center"/>
    </xf>
    <xf borderId="0" fillId="0" fontId="10" numFmtId="10" xfId="0" applyAlignment="1" applyFont="1" applyNumberFormat="1">
      <alignment horizontal="center" vertical="center"/>
    </xf>
    <xf borderId="1" fillId="5" fontId="24" numFmtId="0" xfId="0" applyAlignment="1" applyBorder="1" applyFont="1">
      <alignment horizontal="center"/>
    </xf>
    <xf borderId="1" fillId="14" fontId="24" numFmtId="0" xfId="0" applyAlignment="1" applyBorder="1" applyFont="1">
      <alignment horizontal="center"/>
    </xf>
    <xf borderId="4" fillId="5" fontId="7" numFmtId="0" xfId="0" applyBorder="1" applyFont="1"/>
    <xf borderId="4" fillId="18" fontId="6" numFmtId="0" xfId="0" applyAlignment="1" applyBorder="1" applyFont="1">
      <alignment horizontal="center"/>
    </xf>
    <xf borderId="26" fillId="5" fontId="6" numFmtId="0" xfId="0" applyAlignment="1" applyBorder="1" applyFont="1">
      <alignment horizontal="center"/>
    </xf>
    <xf borderId="4" fillId="14" fontId="6" numFmtId="0" xfId="0" applyAlignment="1" applyBorder="1" applyFont="1">
      <alignment horizontal="center"/>
    </xf>
    <xf borderId="4" fillId="11" fontId="16" numFmtId="0" xfId="0" applyBorder="1" applyFont="1"/>
    <xf borderId="0" fillId="0" fontId="16" numFmtId="1" xfId="0" applyFont="1" applyNumberFormat="1"/>
    <xf borderId="0" fillId="0" fontId="27" numFmtId="1" xfId="0" applyAlignment="1" applyFont="1" applyNumberFormat="1">
      <alignment readingOrder="0"/>
    </xf>
    <xf borderId="0" fillId="0" fontId="16" numFmtId="0" xfId="0" applyFont="1"/>
    <xf borderId="15" fillId="0" fontId="16" numFmtId="0" xfId="0" applyBorder="1" applyFont="1"/>
    <xf borderId="29" fillId="9" fontId="15" numFmtId="3" xfId="0" applyBorder="1" applyFont="1" applyNumberFormat="1"/>
    <xf borderId="29" fillId="9" fontId="15" numFmtId="0" xfId="0" applyBorder="1" applyFont="1"/>
    <xf borderId="4" fillId="9" fontId="15" numFmtId="3" xfId="0" applyBorder="1" applyFont="1" applyNumberFormat="1"/>
    <xf borderId="4" fillId="9" fontId="15" numFmtId="0" xfId="0" applyBorder="1" applyFont="1"/>
    <xf borderId="0" fillId="0" fontId="16" numFmtId="3" xfId="0" applyAlignment="1" applyFont="1" applyNumberFormat="1">
      <alignment horizontal="right"/>
    </xf>
    <xf borderId="15" fillId="0" fontId="16" numFmtId="1" xfId="0" applyBorder="1" applyFont="1" applyNumberFormat="1"/>
    <xf borderId="0" fillId="0" fontId="14" numFmtId="0" xfId="0" applyAlignment="1" applyFont="1">
      <alignment readingOrder="0"/>
    </xf>
    <xf borderId="31" fillId="9" fontId="15" numFmtId="3" xfId="0" applyBorder="1" applyFont="1" applyNumberFormat="1"/>
    <xf borderId="0" fillId="0" fontId="9" numFmtId="3" xfId="0" applyFont="1" applyNumberFormat="1"/>
    <xf borderId="0" fillId="9" fontId="9" numFmtId="0" xfId="0" applyFont="1"/>
    <xf borderId="1" fillId="4" fontId="28" numFmtId="0" xfId="0" applyAlignment="1" applyBorder="1" applyFont="1">
      <alignment horizontal="center"/>
    </xf>
    <xf borderId="4" fillId="4" fontId="28" numFmtId="0" xfId="0" applyBorder="1" applyFont="1"/>
    <xf borderId="1" fillId="9" fontId="6" numFmtId="0" xfId="0" applyAlignment="1" applyBorder="1" applyFont="1">
      <alignment horizontal="center" shrinkToFit="0" vertical="center" wrapText="1"/>
    </xf>
    <xf borderId="33" fillId="7" fontId="8" numFmtId="0" xfId="0" applyAlignment="1" applyBorder="1" applyFont="1">
      <alignment horizontal="center" shrinkToFit="0" textRotation="90" vertical="center" wrapText="1"/>
    </xf>
    <xf borderId="1" fillId="5" fontId="29" numFmtId="0" xfId="0" applyAlignment="1" applyBorder="1" applyFont="1">
      <alignment horizontal="center" vertical="center"/>
    </xf>
    <xf borderId="4" fillId="5" fontId="24" numFmtId="0" xfId="0" applyAlignment="1" applyBorder="1" applyFont="1">
      <alignment horizontal="center" vertical="center"/>
    </xf>
    <xf borderId="1" fillId="14" fontId="29" numFmtId="0" xfId="0" applyAlignment="1" applyBorder="1" applyFont="1">
      <alignment horizontal="center" vertical="center"/>
    </xf>
    <xf borderId="4" fillId="23" fontId="30" numFmtId="0" xfId="0" applyAlignment="1" applyBorder="1" applyFill="1" applyFont="1">
      <alignment horizontal="center" vertical="center"/>
    </xf>
    <xf borderId="34" fillId="0" fontId="2" numFmtId="0" xfId="0" applyBorder="1" applyFont="1"/>
    <xf borderId="0" fillId="0" fontId="6" numFmtId="0" xfId="0" applyFont="1"/>
    <xf borderId="0" fillId="0" fontId="6" numFmtId="0" xfId="0" applyAlignment="1" applyFont="1">
      <alignment horizontal="center" vertical="center"/>
    </xf>
    <xf borderId="0" fillId="0" fontId="7" numFmtId="2" xfId="0" applyFont="1" applyNumberFormat="1"/>
    <xf borderId="35" fillId="0" fontId="2" numFmtId="0" xfId="0" applyBorder="1" applyFont="1"/>
    <xf borderId="4" fillId="24" fontId="7" numFmtId="10" xfId="0" applyBorder="1" applyFill="1" applyFont="1" applyNumberFormat="1"/>
    <xf borderId="4" fillId="25" fontId="30" numFmtId="10" xfId="0" applyBorder="1" applyFill="1" applyFont="1" applyNumberFormat="1"/>
    <xf borderId="0" fillId="0" fontId="7" numFmtId="10" xfId="0" applyFont="1" applyNumberFormat="1"/>
    <xf borderId="4" fillId="24" fontId="6" numFmtId="10" xfId="0" applyBorder="1" applyFont="1" applyNumberFormat="1"/>
    <xf borderId="4" fillId="7" fontId="8" numFmtId="0" xfId="0" applyAlignment="1" applyBorder="1" applyFont="1">
      <alignment horizontal="center" shrinkToFit="0" textRotation="90" vertical="center" wrapText="1"/>
    </xf>
    <xf borderId="4" fillId="9" fontId="6" numFmtId="0" xfId="0" applyAlignment="1" applyBorder="1" applyFont="1">
      <alignment horizontal="center" vertical="center"/>
    </xf>
    <xf borderId="4" fillId="9" fontId="6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horizontal="left" vertical="center"/>
    </xf>
    <xf borderId="1" fillId="25" fontId="30" numFmtId="10" xfId="0" applyAlignment="1" applyBorder="1" applyFont="1" applyNumberFormat="1">
      <alignment horizontal="center" shrinkToFit="0" vertical="center" wrapText="1"/>
    </xf>
    <xf borderId="0" fillId="0" fontId="6" numFmtId="0" xfId="0" applyAlignment="1" applyFont="1">
      <alignment shrinkToFit="0" wrapText="1"/>
    </xf>
    <xf borderId="0" fillId="0" fontId="7" numFmtId="0" xfId="0" applyAlignment="1" applyFont="1">
      <alignment horizontal="center" shrinkToFit="0" vertical="center" wrapText="1"/>
    </xf>
    <xf borderId="4" fillId="9" fontId="6" numFmtId="10" xfId="0" applyAlignment="1" applyBorder="1" applyFont="1" applyNumberFormat="1">
      <alignment horizontal="center" vertical="center"/>
    </xf>
    <xf borderId="33" fillId="7" fontId="6" numFmtId="0" xfId="0" applyAlignment="1" applyBorder="1" applyFont="1">
      <alignment horizontal="center" shrinkToFit="0" textRotation="90" vertical="center" wrapText="1"/>
    </xf>
    <xf borderId="0" fillId="0" fontId="7" numFmtId="0" xfId="0" applyAlignment="1" applyFont="1">
      <alignment horizontal="center" vertical="center"/>
    </xf>
    <xf borderId="0" fillId="0" fontId="7" numFmtId="10" xfId="0" applyAlignment="1" applyFont="1" applyNumberFormat="1">
      <alignment horizontal="center" vertical="center"/>
    </xf>
    <xf borderId="4" fillId="9" fontId="6" numFmtId="0" xfId="0" applyBorder="1" applyFont="1"/>
    <xf borderId="33" fillId="7" fontId="6" numFmtId="0" xfId="0" applyAlignment="1" applyBorder="1" applyFont="1">
      <alignment horizontal="center" textRotation="90" vertical="center"/>
    </xf>
    <xf borderId="0" fillId="0" fontId="7" numFmtId="9" xfId="0" applyFont="1" applyNumberFormat="1"/>
    <xf borderId="0" fillId="0" fontId="7" numFmtId="3" xfId="0" applyAlignment="1" applyFont="1" applyNumberFormat="1">
      <alignment horizontal="right" vertical="center"/>
    </xf>
    <xf borderId="0" fillId="0" fontId="7" numFmtId="10" xfId="0" applyAlignment="1" applyFont="1" applyNumberFormat="1">
      <alignment horizontal="right" vertical="center"/>
    </xf>
    <xf borderId="0" fillId="0" fontId="7" numFmtId="9" xfId="0" applyAlignment="1" applyFont="1" applyNumberFormat="1">
      <alignment horizontal="right" vertical="center"/>
    </xf>
    <xf borderId="0" fillId="0" fontId="6" numFmtId="10" xfId="0" applyAlignment="1" applyFont="1" applyNumberFormat="1">
      <alignment vertical="center"/>
    </xf>
    <xf borderId="0" fillId="0" fontId="7" numFmtId="3" xfId="0" applyFont="1" applyNumberFormat="1"/>
    <xf borderId="0" fillId="0" fontId="7" numFmtId="10" xfId="0" applyAlignment="1" applyFont="1" applyNumberFormat="1">
      <alignment vertical="center"/>
    </xf>
    <xf borderId="0" fillId="0" fontId="31" numFmtId="0" xfId="0" applyAlignment="1" applyFont="1">
      <alignment horizontal="center"/>
    </xf>
    <xf borderId="4" fillId="9" fontId="6" numFmtId="3" xfId="0" applyAlignment="1" applyBorder="1" applyFont="1" applyNumberFormat="1">
      <alignment horizontal="center"/>
    </xf>
    <xf borderId="0" fillId="0" fontId="28" numFmtId="0" xfId="0" applyAlignment="1" applyFont="1">
      <alignment horizontal="center"/>
    </xf>
    <xf borderId="0" fillId="0" fontId="6" numFmtId="3" xfId="0" applyAlignment="1" applyFont="1" applyNumberFormat="1">
      <alignment horizontal="center"/>
    </xf>
    <xf borderId="33" fillId="7" fontId="8" numFmtId="0" xfId="0" applyAlignment="1" applyBorder="1" applyFont="1">
      <alignment horizontal="center" shrinkToFit="0" textRotation="90" wrapText="1"/>
    </xf>
    <xf borderId="1" fillId="5" fontId="29" numFmtId="0" xfId="0" applyAlignment="1" applyBorder="1" applyFont="1">
      <alignment horizontal="center"/>
    </xf>
    <xf borderId="1" fillId="14" fontId="29" numFmtId="0" xfId="0" applyAlignment="1" applyBorder="1" applyFont="1">
      <alignment horizontal="center"/>
    </xf>
    <xf borderId="4" fillId="23" fontId="32" numFmtId="0" xfId="0" applyAlignment="1" applyBorder="1" applyFont="1">
      <alignment horizontal="center"/>
    </xf>
    <xf borderId="0" fillId="0" fontId="7" numFmtId="1" xfId="0" applyAlignment="1" applyFont="1" applyNumberFormat="1">
      <alignment horizontal="right"/>
    </xf>
    <xf borderId="0" fillId="0" fontId="7" numFmtId="10" xfId="0" applyAlignment="1" applyFont="1" applyNumberFormat="1">
      <alignment horizontal="right"/>
    </xf>
    <xf borderId="0" fillId="0" fontId="32" numFmtId="10" xfId="0" applyAlignment="1" applyFont="1" applyNumberFormat="1">
      <alignment horizontal="right"/>
    </xf>
    <xf borderId="0" fillId="0" fontId="6" numFmtId="10" xfId="0" applyAlignment="1" applyFont="1" applyNumberFormat="1">
      <alignment horizontal="right"/>
    </xf>
    <xf borderId="4" fillId="26" fontId="16" numFmtId="10" xfId="0" applyBorder="1" applyFill="1" applyFont="1" applyNumberFormat="1"/>
    <xf borderId="0" fillId="0" fontId="7" numFmtId="3" xfId="0" applyAlignment="1" applyFont="1" applyNumberFormat="1">
      <alignment horizontal="right"/>
    </xf>
    <xf borderId="0" fillId="0" fontId="7" numFmtId="2" xfId="0" applyAlignment="1" applyFont="1" applyNumberFormat="1">
      <alignment horizontal="right"/>
    </xf>
    <xf borderId="1" fillId="27" fontId="8" numFmtId="0" xfId="0" applyAlignment="1" applyBorder="1" applyFill="1" applyFont="1">
      <alignment horizontal="center"/>
    </xf>
    <xf borderId="1" fillId="5" fontId="8" numFmtId="0" xfId="0" applyAlignment="1" applyBorder="1" applyFont="1">
      <alignment horizontal="center"/>
    </xf>
    <xf borderId="36" fillId="0" fontId="33" numFmtId="0" xfId="0" applyBorder="1" applyFont="1"/>
    <xf borderId="37" fillId="0" fontId="33" numFmtId="0" xfId="0" applyBorder="1" applyFont="1"/>
    <xf borderId="38" fillId="0" fontId="33" numFmtId="0" xfId="0" applyBorder="1" applyFont="1"/>
    <xf borderId="39" fillId="0" fontId="33" numFmtId="0" xfId="0" applyBorder="1" applyFont="1"/>
    <xf borderId="40" fillId="0" fontId="33" numFmtId="0" xfId="0" applyBorder="1" applyFont="1"/>
    <xf borderId="41" fillId="0" fontId="33" numFmtId="0" xfId="0" applyBorder="1" applyFont="1"/>
    <xf borderId="15" fillId="0" fontId="33" numFmtId="0" xfId="0" applyBorder="1" applyFont="1"/>
    <xf borderId="42" fillId="0" fontId="33" numFmtId="0" xfId="0" applyBorder="1" applyFont="1"/>
    <xf borderId="38" fillId="0" fontId="33" numFmtId="2" xfId="0" applyBorder="1" applyFont="1" applyNumberFormat="1"/>
    <xf borderId="0" fillId="0" fontId="33" numFmtId="0" xfId="0" applyFont="1"/>
    <xf borderId="0" fillId="0" fontId="8" numFmtId="0" xfId="0" applyFont="1"/>
    <xf borderId="0" fillId="0" fontId="8" numFmtId="10" xfId="0" applyFont="1" applyNumberFormat="1"/>
    <xf borderId="40" fillId="0" fontId="8" numFmtId="10" xfId="0" applyBorder="1" applyFont="1" applyNumberFormat="1"/>
    <xf borderId="39" fillId="0" fontId="33" numFmtId="2" xfId="0" applyBorder="1" applyFont="1" applyNumberFormat="1"/>
    <xf borderId="0" fillId="0" fontId="33" numFmtId="2" xfId="0" applyFont="1" applyNumberFormat="1"/>
    <xf borderId="40" fillId="0" fontId="33" numFmtId="2" xfId="0" applyBorder="1" applyFont="1" applyNumberFormat="1"/>
    <xf borderId="0" fillId="0" fontId="33" numFmtId="10" xfId="0" applyFont="1" applyNumberFormat="1"/>
    <xf borderId="40" fillId="0" fontId="33" numFmtId="10" xfId="0" applyBorder="1" applyFont="1" applyNumberFormat="1"/>
    <xf borderId="43" fillId="7" fontId="8" numFmtId="0" xfId="0" applyAlignment="1" applyBorder="1" applyFont="1">
      <alignment horizontal="center"/>
    </xf>
    <xf borderId="44" fillId="0" fontId="2" numFmtId="0" xfId="0" applyBorder="1" applyFont="1"/>
    <xf borderId="45" fillId="0" fontId="2" numFmtId="0" xfId="0" applyBorder="1" applyFont="1"/>
    <xf borderId="0" fillId="0" fontId="33" numFmtId="9" xfId="0" applyFont="1" applyNumberFormat="1"/>
    <xf borderId="0" fillId="0" fontId="34" numFmtId="10" xfId="0" applyFont="1" applyNumberFormat="1"/>
    <xf borderId="46" fillId="17" fontId="33" numFmtId="0" xfId="0" applyBorder="1" applyFont="1"/>
    <xf borderId="47" fillId="17" fontId="33" numFmtId="0" xfId="0" applyBorder="1" applyFont="1"/>
    <xf borderId="48" fillId="17" fontId="33" numFmtId="0" xfId="0" applyBorder="1" applyFont="1"/>
    <xf borderId="15" fillId="0" fontId="8" numFmtId="0" xfId="0" applyBorder="1" applyFont="1"/>
    <xf borderId="42" fillId="0" fontId="8" numFmtId="0" xfId="0" applyBorder="1" applyFont="1"/>
    <xf borderId="46" fillId="7" fontId="33" numFmtId="0" xfId="0" applyBorder="1" applyFont="1"/>
    <xf borderId="47" fillId="7" fontId="8" numFmtId="2" xfId="0" applyBorder="1" applyFont="1" applyNumberFormat="1"/>
    <xf borderId="48" fillId="7" fontId="8" numFmtId="2" xfId="0" applyBorder="1" applyFont="1" applyNumberFormat="1"/>
    <xf borderId="47" fillId="7" fontId="33" numFmtId="0" xfId="0" applyBorder="1" applyFont="1"/>
    <xf borderId="47" fillId="7" fontId="33" numFmtId="9" xfId="0" applyBorder="1" applyFont="1" applyNumberFormat="1"/>
    <xf borderId="48" fillId="7" fontId="33" numFmtId="0" xfId="0" applyBorder="1" applyFont="1"/>
    <xf borderId="46" fillId="4" fontId="33" numFmtId="0" xfId="0" applyBorder="1" applyFont="1"/>
    <xf borderId="47" fillId="4" fontId="33" numFmtId="0" xfId="0" applyBorder="1" applyFont="1"/>
    <xf borderId="47" fillId="4" fontId="33" numFmtId="2" xfId="0" applyBorder="1" applyFont="1" applyNumberFormat="1"/>
    <xf borderId="48" fillId="4" fontId="33" numFmtId="0" xfId="0" applyBorder="1" applyFont="1"/>
    <xf borderId="47" fillId="7" fontId="33" numFmtId="2" xfId="0" applyBorder="1" applyFont="1" applyNumberFormat="1"/>
    <xf borderId="4" fillId="4" fontId="33" numFmtId="0" xfId="0" applyBorder="1" applyFont="1"/>
    <xf borderId="4" fillId="4" fontId="33" numFmtId="2" xfId="0" applyBorder="1" applyFont="1" applyNumberFormat="1"/>
    <xf borderId="49" fillId="4" fontId="33" numFmtId="0" xfId="0" applyBorder="1" applyFont="1"/>
    <xf borderId="50" fillId="4" fontId="33" numFmtId="0" xfId="0" applyBorder="1" applyFont="1"/>
    <xf borderId="50" fillId="4" fontId="34" numFmtId="0" xfId="0" applyBorder="1" applyFont="1"/>
    <xf borderId="51" fillId="4" fontId="33" numFmtId="0" xfId="0" applyBorder="1" applyFont="1"/>
    <xf borderId="52" fillId="4" fontId="33" numFmtId="0" xfId="0" applyBorder="1" applyFont="1"/>
    <xf borderId="53" fillId="4" fontId="8" numFmtId="2" xfId="0" applyBorder="1" applyFont="1" applyNumberFormat="1"/>
    <xf borderId="54" fillId="4" fontId="33" numFmtId="0" xfId="0" applyBorder="1" applyFont="1"/>
    <xf borderId="4" fillId="4" fontId="8" numFmtId="2" xfId="0" applyBorder="1" applyFont="1" applyNumberFormat="1"/>
    <xf borderId="43" fillId="28" fontId="33" numFmtId="0" xfId="0" applyAlignment="1" applyBorder="1" applyFill="1" applyFont="1">
      <alignment horizontal="center"/>
    </xf>
    <xf borderId="46" fillId="0" fontId="33" numFmtId="0" xfId="0" applyBorder="1" applyFont="1"/>
    <xf borderId="47" fillId="0" fontId="33" numFmtId="0" xfId="0" applyBorder="1" applyFont="1"/>
    <xf borderId="48" fillId="0" fontId="33" numFmtId="0" xfId="0" applyBorder="1" applyFont="1"/>
    <xf borderId="4" fillId="29" fontId="33" numFmtId="0" xfId="0" applyBorder="1" applyFill="1" applyFont="1"/>
    <xf borderId="1" fillId="30" fontId="33" numFmtId="0" xfId="0" applyAlignment="1" applyBorder="1" applyFill="1" applyFont="1">
      <alignment horizontal="center"/>
    </xf>
    <xf borderId="46" fillId="30" fontId="33" numFmtId="0" xfId="0" applyBorder="1" applyFont="1"/>
    <xf borderId="47" fillId="30" fontId="33" numFmtId="2" xfId="0" applyBorder="1" applyFont="1" applyNumberFormat="1"/>
    <xf borderId="48" fillId="30" fontId="33" numFmtId="2" xfId="0" applyBorder="1" applyFont="1" applyNumberFormat="1"/>
    <xf borderId="0" fillId="0" fontId="8" numFmtId="2" xfId="0" applyFont="1" applyNumberFormat="1"/>
    <xf borderId="0" fillId="0" fontId="33" numFmtId="167" xfId="0" applyFont="1" applyNumberFormat="1"/>
    <xf borderId="4" fillId="28" fontId="33" numFmtId="166" xfId="0" applyBorder="1" applyFont="1" applyNumberFormat="1"/>
    <xf borderId="47" fillId="30" fontId="33" numFmtId="0" xfId="0" applyBorder="1" applyFont="1"/>
    <xf borderId="47" fillId="30" fontId="8" numFmtId="2" xfId="0" applyBorder="1" applyFont="1" applyNumberFormat="1"/>
    <xf borderId="48" fillId="30" fontId="33" numFmtId="0" xfId="0" applyBorder="1" applyFont="1"/>
    <xf borderId="53" fillId="4" fontId="33" numFmtId="0" xfId="0" applyBorder="1" applyFont="1"/>
    <xf borderId="49" fillId="30" fontId="33" numFmtId="0" xfId="0" applyBorder="1" applyFont="1"/>
    <xf borderId="50" fillId="30" fontId="33" numFmtId="0" xfId="0" applyBorder="1" applyFont="1"/>
    <xf borderId="50" fillId="30" fontId="34" numFmtId="0" xfId="0" applyBorder="1" applyFont="1"/>
    <xf borderId="51" fillId="30" fontId="33" numFmtId="0" xfId="0" applyBorder="1" applyFont="1"/>
    <xf borderId="0" fillId="0" fontId="34" numFmtId="0" xfId="0" applyFont="1"/>
    <xf borderId="0" fillId="0" fontId="33" numFmtId="166" xfId="0" applyFont="1" applyNumberFormat="1"/>
    <xf borderId="38" fillId="0" fontId="33" numFmtId="10" xfId="0" applyBorder="1" applyFont="1" applyNumberFormat="1"/>
    <xf borderId="4" fillId="14" fontId="33" numFmtId="0" xfId="0" applyBorder="1" applyFont="1"/>
    <xf borderId="1" fillId="27" fontId="33" numFmtId="0" xfId="0" applyAlignment="1" applyBorder="1" applyFont="1">
      <alignment horizontal="center"/>
    </xf>
    <xf borderId="42" fillId="0" fontId="33" numFmtId="9" xfId="0" applyBorder="1" applyFont="1" applyNumberFormat="1"/>
    <xf borderId="4" fillId="31" fontId="33" numFmtId="166" xfId="0" applyBorder="1" applyFill="1" applyFont="1" applyNumberFormat="1"/>
    <xf borderId="52" fillId="30" fontId="33" numFmtId="0" xfId="0" applyBorder="1" applyFont="1"/>
    <xf borderId="54" fillId="30" fontId="33" numFmtId="0" xfId="0" applyBorder="1" applyFont="1"/>
    <xf borderId="42" fillId="0" fontId="8" numFmtId="2" xfId="0" applyBorder="1" applyFont="1" applyNumberFormat="1"/>
    <xf borderId="4" fillId="32" fontId="33" numFmtId="0" xfId="0" applyBorder="1" applyFill="1" applyFont="1"/>
    <xf borderId="4" fillId="32" fontId="33" numFmtId="10" xfId="0" applyBorder="1" applyFont="1" applyNumberFormat="1"/>
    <xf borderId="4" fillId="32" fontId="33" numFmtId="168" xfId="0" applyBorder="1" applyFont="1" applyNumberFormat="1"/>
    <xf borderId="0" fillId="0" fontId="35" numFmtId="0" xfId="0" applyFont="1"/>
    <xf borderId="0" fillId="0" fontId="33" numFmtId="0" xfId="0" applyAlignment="1" applyFont="1">
      <alignment horizontal="center"/>
    </xf>
    <xf borderId="0" fillId="0" fontId="36" numFmtId="4" xfId="0" applyFont="1" applyNumberFormat="1"/>
    <xf borderId="0" fillId="0" fontId="33" numFmtId="168" xfId="0" applyFont="1" applyNumberFormat="1"/>
    <xf borderId="0" fillId="0" fontId="36" numFmtId="0" xfId="0" applyFont="1"/>
    <xf borderId="55" fillId="30" fontId="8" numFmtId="0" xfId="0" applyBorder="1" applyFont="1"/>
    <xf borderId="10" fillId="30" fontId="8" numFmtId="0" xfId="0" applyBorder="1" applyFont="1"/>
    <xf borderId="56" fillId="30" fontId="8" numFmtId="0" xfId="0" applyBorder="1" applyFont="1"/>
    <xf borderId="57" fillId="30" fontId="33" numFmtId="0" xfId="0" applyBorder="1" applyFont="1"/>
    <xf borderId="4" fillId="30" fontId="33" numFmtId="4" xfId="0" applyBorder="1" applyFont="1" applyNumberFormat="1"/>
    <xf borderId="58" fillId="30" fontId="33" numFmtId="10" xfId="0" applyBorder="1" applyFont="1" applyNumberFormat="1"/>
    <xf borderId="4" fillId="30" fontId="33" numFmtId="0" xfId="0" applyBorder="1" applyFont="1"/>
    <xf borderId="58" fillId="30" fontId="33" numFmtId="0" xfId="0" applyBorder="1" applyFont="1"/>
    <xf borderId="59" fillId="30" fontId="33" numFmtId="0" xfId="0" applyBorder="1" applyFont="1"/>
    <xf borderId="6" fillId="30" fontId="8" numFmtId="167" xfId="0" applyBorder="1" applyFont="1" applyNumberFormat="1"/>
    <xf borderId="60" fillId="30" fontId="33" numFmtId="0" xfId="0" applyBorder="1" applyFont="1"/>
    <xf borderId="39" fillId="0" fontId="7" numFmtId="0" xfId="0" applyBorder="1" applyFont="1"/>
    <xf borderId="40" fillId="0" fontId="7" numFmtId="10" xfId="0" applyBorder="1" applyFont="1" applyNumberFormat="1"/>
    <xf borderId="15" fillId="0" fontId="6" numFmtId="0" xfId="0" applyBorder="1" applyFont="1"/>
    <xf borderId="15" fillId="0" fontId="33" numFmtId="10" xfId="0" applyBorder="1" applyFont="1" applyNumberFormat="1"/>
    <xf borderId="42" fillId="0" fontId="33" numFmtId="10" xfId="0" applyBorder="1" applyFont="1" applyNumberFormat="1"/>
    <xf borderId="0" fillId="0" fontId="37" numFmtId="0" xfId="0" applyFont="1"/>
    <xf borderId="0" fillId="0" fontId="38" numFmtId="0" xfId="0" applyFont="1"/>
    <xf borderId="0" fillId="0" fontId="23" numFmtId="0" xfId="0" applyAlignment="1" applyFont="1">
      <alignment horizontal="center"/>
    </xf>
    <xf borderId="1" fillId="31" fontId="6" numFmtId="0" xfId="0" applyAlignment="1" applyBorder="1" applyFont="1">
      <alignment horizontal="center"/>
    </xf>
    <xf borderId="4" fillId="28" fontId="6" numFmtId="0" xfId="0" applyBorder="1" applyFont="1"/>
    <xf borderId="1" fillId="28" fontId="6" numFmtId="0" xfId="0" applyAlignment="1" applyBorder="1" applyFont="1">
      <alignment horizontal="center"/>
    </xf>
    <xf borderId="0" fillId="0" fontId="39" numFmtId="4" xfId="0" applyAlignment="1" applyFont="1" applyNumberFormat="1">
      <alignment horizontal="right" readingOrder="1" vertical="center"/>
    </xf>
    <xf borderId="0" fillId="0" fontId="33" numFmtId="4" xfId="0" applyFont="1" applyNumberFormat="1"/>
    <xf borderId="36" fillId="0" fontId="33" numFmtId="0" xfId="0" applyAlignment="1" applyBorder="1" applyFont="1">
      <alignment horizontal="center"/>
    </xf>
    <xf borderId="38" fillId="0" fontId="2" numFmtId="0" xfId="0" applyBorder="1" applyFont="1"/>
    <xf borderId="0" fillId="0" fontId="39" numFmtId="0" xfId="0" applyAlignment="1" applyFont="1">
      <alignment horizontal="right" readingOrder="1" vertical="center"/>
    </xf>
    <xf borderId="1" fillId="33" fontId="33" numFmtId="0" xfId="0" applyAlignment="1" applyBorder="1" applyFill="1" applyFont="1">
      <alignment horizontal="center"/>
    </xf>
    <xf borderId="4" fillId="31" fontId="33" numFmtId="0" xfId="0" applyBorder="1" applyFont="1"/>
    <xf borderId="4" fillId="28" fontId="33" numFmtId="4" xfId="0" applyBorder="1" applyFont="1" applyNumberFormat="1"/>
    <xf borderId="4" fillId="33" fontId="33" numFmtId="0" xfId="0" applyBorder="1" applyFont="1"/>
    <xf borderId="4" fillId="28" fontId="33" numFmtId="0" xfId="0" applyBorder="1" applyFont="1"/>
    <xf borderId="0" fillId="0" fontId="40" numFmtId="2" xfId="0" applyFont="1" applyNumberFormat="1"/>
    <xf borderId="4" fillId="33" fontId="8" numFmtId="0" xfId="0" applyBorder="1" applyFont="1"/>
    <xf borderId="4" fillId="30" fontId="33" numFmtId="0" xfId="0" applyAlignment="1" applyBorder="1" applyFont="1">
      <alignment horizontal="center" shrinkToFit="0" wrapText="1"/>
    </xf>
    <xf borderId="0" fillId="0" fontId="33" numFmtId="0" xfId="0" applyAlignment="1" applyFont="1">
      <alignment shrinkToFit="0" wrapText="1"/>
    </xf>
    <xf borderId="0" fillId="0" fontId="40" numFmtId="9" xfId="0" applyFont="1" applyNumberFormat="1"/>
    <xf borderId="4" fillId="33" fontId="6" numFmtId="0" xfId="0" applyBorder="1" applyFont="1"/>
    <xf borderId="4" fillId="30" fontId="33" numFmtId="0" xfId="0" applyAlignment="1" applyBorder="1" applyFont="1">
      <alignment shrinkToFit="0" wrapText="1"/>
    </xf>
    <xf borderId="47" fillId="9" fontId="9" numFmtId="0" xfId="0" applyBorder="1" applyFont="1"/>
    <xf borderId="47" fillId="34" fontId="9" numFmtId="0" xfId="0" applyBorder="1" applyFill="1" applyFont="1"/>
    <xf borderId="47" fillId="35" fontId="9" numFmtId="0" xfId="0" applyBorder="1" applyFill="1" applyFont="1"/>
    <xf borderId="47" fillId="35" fontId="33" numFmtId="9" xfId="0" applyBorder="1" applyFont="1" applyNumberFormat="1"/>
    <xf borderId="47" fillId="0" fontId="9" numFmtId="0" xfId="0" applyBorder="1" applyFont="1"/>
    <xf borderId="47" fillId="36" fontId="10" numFmtId="0" xfId="0" applyAlignment="1" applyBorder="1" applyFill="1" applyFont="1">
      <alignment readingOrder="0"/>
    </xf>
    <xf borderId="47" fillId="36" fontId="8" numFmtId="2" xfId="0" applyBorder="1" applyFont="1" applyNumberFormat="1"/>
    <xf borderId="47" fillId="37" fontId="10" numFmtId="0" xfId="0" applyAlignment="1" applyBorder="1" applyFill="1" applyFont="1">
      <alignment readingOrder="0"/>
    </xf>
    <xf borderId="47" fillId="37" fontId="10" numFmtId="0" xfId="0" applyBorder="1" applyFont="1"/>
    <xf borderId="47" fillId="37" fontId="8" numFmtId="9" xfId="0" applyBorder="1" applyFont="1" applyNumberFormat="1"/>
    <xf borderId="1" fillId="4" fontId="6" numFmtId="0" xfId="0" applyAlignment="1" applyBorder="1" applyFont="1">
      <alignment horizontal="center"/>
    </xf>
    <xf borderId="1" fillId="5" fontId="6" numFmtId="0" xfId="0" applyAlignment="1" applyBorder="1" applyFont="1">
      <alignment horizontal="center"/>
    </xf>
    <xf borderId="47" fillId="11" fontId="41" numFmtId="0" xfId="0" applyAlignment="1" applyBorder="1" applyFont="1">
      <alignment horizontal="left" vertical="center"/>
    </xf>
    <xf borderId="47" fillId="11" fontId="41" numFmtId="4" xfId="0" applyAlignment="1" applyBorder="1" applyFont="1" applyNumberFormat="1">
      <alignment horizontal="right" readingOrder="1" shrinkToFit="0" vertical="center" wrapText="1"/>
    </xf>
    <xf borderId="47" fillId="0" fontId="7" numFmtId="10" xfId="0" applyBorder="1" applyFont="1" applyNumberFormat="1"/>
    <xf borderId="47" fillId="0" fontId="41" numFmtId="0" xfId="0" applyAlignment="1" applyBorder="1" applyFont="1">
      <alignment horizontal="right" readingOrder="1" shrinkToFit="0" vertical="center" wrapText="1"/>
    </xf>
    <xf borderId="1" fillId="17" fontId="6" numFmtId="0" xfId="0" applyAlignment="1" applyBorder="1" applyFont="1">
      <alignment horizontal="left"/>
    </xf>
    <xf borderId="0" fillId="0" fontId="6" numFmtId="166" xfId="0" applyFont="1" applyNumberFormat="1"/>
    <xf borderId="18" fillId="14" fontId="6" numFmtId="0" xfId="0" applyAlignment="1" applyBorder="1" applyFont="1">
      <alignment horizontal="center" shrinkToFit="0" vertical="center" wrapText="1"/>
    </xf>
    <xf borderId="0" fillId="0" fontId="6" numFmtId="166" xfId="0" applyAlignment="1" applyFont="1" applyNumberFormat="1">
      <alignment vertical="center"/>
    </xf>
    <xf borderId="61" fillId="11" fontId="41" numFmtId="0" xfId="0" applyAlignment="1" applyBorder="1" applyFont="1">
      <alignment horizontal="left" vertical="center"/>
    </xf>
    <xf borderId="62" fillId="0" fontId="41" numFmtId="0" xfId="0" applyAlignment="1" applyBorder="1" applyFont="1">
      <alignment horizontal="right" readingOrder="1" shrinkToFit="0" vertical="center" wrapText="1"/>
    </xf>
    <xf borderId="18" fillId="5" fontId="6" numFmtId="0" xfId="0" applyAlignment="1" applyBorder="1" applyFont="1">
      <alignment horizontal="center" vertical="center"/>
    </xf>
    <xf borderId="63" fillId="27" fontId="7" numFmtId="0" xfId="0" applyAlignment="1" applyBorder="1" applyFont="1">
      <alignment horizontal="center"/>
    </xf>
    <xf borderId="64" fillId="0" fontId="2" numFmtId="0" xfId="0" applyBorder="1" applyFont="1"/>
    <xf borderId="65" fillId="0" fontId="2" numFmtId="0" xfId="0" applyBorder="1" applyFont="1"/>
    <xf borderId="4" fillId="4" fontId="6" numFmtId="0" xfId="0" applyBorder="1" applyFont="1"/>
    <xf borderId="4" fillId="38" fontId="6" numFmtId="0" xfId="0" applyBorder="1" applyFill="1" applyFont="1"/>
    <xf borderId="55" fillId="27" fontId="7" numFmtId="0" xfId="0" applyBorder="1" applyFont="1"/>
    <xf borderId="10" fillId="27" fontId="7" numFmtId="0" xfId="0" applyBorder="1" applyFont="1"/>
    <xf borderId="56" fillId="27" fontId="7" numFmtId="0" xfId="0" applyBorder="1" applyFont="1"/>
    <xf borderId="66" fillId="11" fontId="42" numFmtId="14" xfId="0" applyAlignment="1" applyBorder="1" applyFont="1" applyNumberFormat="1">
      <alignment shrinkToFit="0" vertical="center" wrapText="1"/>
    </xf>
    <xf borderId="66" fillId="11" fontId="42" numFmtId="0" xfId="0" applyAlignment="1" applyBorder="1" applyFont="1">
      <alignment shrinkToFit="0" vertical="center" wrapText="1"/>
    </xf>
    <xf borderId="39" fillId="0" fontId="7" numFmtId="0" xfId="0" applyAlignment="1" applyBorder="1" applyFont="1">
      <alignment horizontal="left"/>
    </xf>
    <xf borderId="0" fillId="0" fontId="7" numFmtId="169" xfId="0" applyAlignment="1" applyFont="1" applyNumberFormat="1">
      <alignment horizontal="right"/>
    </xf>
    <xf borderId="0" fillId="0" fontId="7" numFmtId="0" xfId="0" applyAlignment="1" applyFont="1">
      <alignment horizontal="right"/>
    </xf>
    <xf borderId="40" fillId="0" fontId="7" numFmtId="0" xfId="0" applyAlignment="1" applyBorder="1" applyFont="1">
      <alignment horizontal="right"/>
    </xf>
    <xf borderId="40" fillId="0" fontId="6" numFmtId="10" xfId="0" applyAlignment="1" applyBorder="1" applyFont="1" applyNumberFormat="1">
      <alignment horizontal="right"/>
    </xf>
    <xf borderId="40" fillId="0" fontId="7" numFmtId="10" xfId="0" applyAlignment="1" applyBorder="1" applyFont="1" applyNumberFormat="1">
      <alignment horizontal="right"/>
    </xf>
    <xf borderId="0" fillId="0" fontId="7" numFmtId="0" xfId="0" applyAlignment="1" applyFont="1">
      <alignment horizontal="left"/>
    </xf>
    <xf borderId="15" fillId="0" fontId="7" numFmtId="0" xfId="0" applyBorder="1" applyFont="1"/>
    <xf borderId="0" fillId="0" fontId="7" numFmtId="1" xfId="0" applyFont="1" applyNumberFormat="1"/>
    <xf borderId="41" fillId="0" fontId="7" numFmtId="0" xfId="0" applyAlignment="1" applyBorder="1" applyFont="1">
      <alignment horizontal="left"/>
    </xf>
    <xf borderId="15" fillId="0" fontId="7" numFmtId="169" xfId="0" applyAlignment="1" applyBorder="1" applyFont="1" applyNumberFormat="1">
      <alignment horizontal="right"/>
    </xf>
    <xf borderId="15" fillId="0" fontId="7" numFmtId="10" xfId="0" applyAlignment="1" applyBorder="1" applyFont="1" applyNumberFormat="1">
      <alignment horizontal="right"/>
    </xf>
    <xf borderId="42" fillId="0" fontId="7" numFmtId="10" xfId="0" applyAlignment="1" applyBorder="1" applyFont="1" applyNumberFormat="1">
      <alignment horizontal="right"/>
    </xf>
    <xf borderId="1" fillId="27" fontId="7" numFmtId="0" xfId="0" applyAlignment="1" applyBorder="1" applyFont="1">
      <alignment horizontal="center"/>
    </xf>
    <xf borderId="4" fillId="29" fontId="6" numFmtId="0" xfId="0" applyBorder="1" applyFont="1"/>
    <xf borderId="4" fillId="39" fontId="30" numFmtId="0" xfId="0" applyBorder="1" applyFill="1" applyFont="1"/>
    <xf borderId="0" fillId="0" fontId="7" numFmtId="165" xfId="0" applyFont="1" applyNumberFormat="1"/>
    <xf borderId="0" fillId="0" fontId="7" numFmtId="170" xfId="0" applyFont="1" applyNumberFormat="1"/>
    <xf borderId="67" fillId="17" fontId="6" numFmtId="0" xfId="0" applyAlignment="1" applyBorder="1" applyFont="1">
      <alignment horizontal="center"/>
    </xf>
    <xf borderId="68" fillId="0" fontId="2" numFmtId="0" xfId="0" applyBorder="1" applyFont="1"/>
    <xf borderId="47" fillId="0" fontId="7" numFmtId="168" xfId="0" applyBorder="1" applyFont="1" applyNumberFormat="1"/>
    <xf borderId="47" fillId="0" fontId="7" numFmtId="0" xfId="0" applyBorder="1" applyFont="1"/>
    <xf borderId="47" fillId="0" fontId="7" numFmtId="10" xfId="0" applyAlignment="1" applyBorder="1" applyFont="1" applyNumberFormat="1">
      <alignment horizontal="right"/>
    </xf>
    <xf borderId="47" fillId="0" fontId="7" numFmtId="166" xfId="0" applyBorder="1" applyFont="1" applyNumberFormat="1"/>
    <xf borderId="47" fillId="17" fontId="6" numFmtId="0" xfId="0" applyBorder="1" applyFont="1"/>
    <xf borderId="47" fillId="17" fontId="6" numFmtId="10" xfId="0" applyBorder="1" applyFont="1" applyNumberFormat="1"/>
    <xf borderId="18" fillId="5" fontId="6" numFmtId="0" xfId="0" applyAlignment="1" applyBorder="1" applyFont="1">
      <alignment horizontal="center" shrinkToFit="0" vertical="center" wrapText="1"/>
    </xf>
    <xf borderId="47" fillId="40" fontId="6" numFmtId="0" xfId="0" applyBorder="1" applyFill="1" applyFont="1"/>
    <xf borderId="67" fillId="40" fontId="6" numFmtId="0" xfId="0" applyAlignment="1" applyBorder="1" applyFont="1">
      <alignment horizontal="center"/>
    </xf>
    <xf borderId="69" fillId="0" fontId="2" numFmtId="0" xfId="0" applyBorder="1" applyFont="1"/>
    <xf borderId="47" fillId="0" fontId="6" numFmtId="0" xfId="0" applyBorder="1" applyFont="1"/>
    <xf borderId="47" fillId="18" fontId="6" numFmtId="0" xfId="0" applyBorder="1" applyFont="1"/>
    <xf borderId="47" fillId="0" fontId="6" numFmtId="10" xfId="0" applyBorder="1" applyFont="1" applyNumberFormat="1"/>
    <xf borderId="33" fillId="4" fontId="6" numFmtId="0" xfId="0" applyAlignment="1" applyBorder="1" applyFont="1">
      <alignment horizontal="center" shrinkToFit="0" wrapText="1"/>
    </xf>
    <xf borderId="33" fillId="4" fontId="6" numFmtId="10" xfId="0" applyAlignment="1" applyBorder="1" applyFont="1" applyNumberFormat="1">
      <alignment horizontal="center" shrinkToFit="0" vertical="center" wrapText="1"/>
    </xf>
    <xf borderId="47" fillId="38" fontId="6" numFmtId="0" xfId="0" applyBorder="1" applyFont="1"/>
    <xf borderId="33" fillId="38" fontId="6" numFmtId="0" xfId="0" applyAlignment="1" applyBorder="1" applyFont="1">
      <alignment horizontal="center" shrinkToFit="0" wrapText="1"/>
    </xf>
    <xf borderId="33" fillId="38" fontId="6" numFmtId="10" xfId="0" applyAlignment="1" applyBorder="1" applyFont="1" applyNumberFormat="1">
      <alignment horizontal="center" vertical="center"/>
    </xf>
    <xf borderId="4" fillId="20" fontId="6" numFmtId="10" xfId="0" applyBorder="1" applyFont="1" applyNumberFormat="1"/>
    <xf borderId="4" fillId="20" fontId="6" numFmtId="0" xfId="0" applyBorder="1" applyFont="1"/>
    <xf borderId="0" fillId="0" fontId="7" numFmtId="171" xfId="0" applyFont="1" applyNumberFormat="1"/>
    <xf borderId="1" fillId="38" fontId="6" numFmtId="0" xfId="0" applyAlignment="1" applyBorder="1" applyFont="1">
      <alignment horizontal="center"/>
    </xf>
    <xf borderId="4" fillId="14" fontId="6" numFmtId="0" xfId="0" applyBorder="1" applyFont="1"/>
    <xf borderId="4" fillId="14" fontId="6" numFmtId="10" xfId="0" applyBorder="1" applyFont="1" applyNumberFormat="1"/>
    <xf borderId="4" fillId="4" fontId="41" numFmtId="0" xfId="0" applyAlignment="1" applyBorder="1" applyFont="1">
      <alignment horizontal="center" shrinkToFit="0" vertical="center" wrapText="1"/>
    </xf>
    <xf borderId="4" fillId="5" fontId="41" numFmtId="0" xfId="0" applyAlignment="1" applyBorder="1" applyFont="1">
      <alignment horizontal="center" shrinkToFit="0" vertical="center" wrapText="1"/>
    </xf>
    <xf borderId="47" fillId="11" fontId="41" numFmtId="4" xfId="0" applyAlignment="1" applyBorder="1" applyFont="1" applyNumberFormat="1">
      <alignment horizontal="right" shrinkToFit="0" vertical="center" wrapText="1"/>
    </xf>
    <xf borderId="47" fillId="11" fontId="41" numFmtId="0" xfId="0" applyAlignment="1" applyBorder="1" applyFont="1">
      <alignment horizontal="right" shrinkToFit="0" vertical="center" wrapText="1"/>
    </xf>
    <xf borderId="47" fillId="11" fontId="43" numFmtId="10" xfId="0" applyAlignment="1" applyBorder="1" applyFont="1" applyNumberFormat="1">
      <alignment horizontal="right" readingOrder="1" vertical="center"/>
    </xf>
    <xf borderId="47" fillId="0" fontId="41" numFmtId="0" xfId="0" applyAlignment="1" applyBorder="1" applyFont="1">
      <alignment horizontal="left" vertical="center"/>
    </xf>
    <xf borderId="47" fillId="0" fontId="41" numFmtId="0" xfId="0" applyAlignment="1" applyBorder="1" applyFont="1">
      <alignment horizontal="right" shrinkToFit="0" vertical="center" wrapText="1"/>
    </xf>
    <xf borderId="47" fillId="0" fontId="43" numFmtId="10" xfId="0" applyAlignment="1" applyBorder="1" applyFont="1" applyNumberFormat="1">
      <alignment horizontal="right" readingOrder="1" vertical="center"/>
    </xf>
    <xf borderId="67" fillId="4" fontId="44" numFmtId="0" xfId="0" applyAlignment="1" applyBorder="1" applyFont="1">
      <alignment horizontal="center" shrinkToFit="0" vertical="center" wrapText="1"/>
    </xf>
    <xf borderId="67" fillId="5" fontId="6" numFmtId="0" xfId="0" applyAlignment="1" applyBorder="1" applyFont="1">
      <alignment horizontal="center" vertical="center"/>
    </xf>
    <xf borderId="47" fillId="4" fontId="44" numFmtId="0" xfId="0" applyAlignment="1" applyBorder="1" applyFont="1">
      <alignment horizontal="center" shrinkToFit="0" vertical="center" wrapText="1"/>
    </xf>
    <xf borderId="47" fillId="5" fontId="7" numFmtId="0" xfId="0" applyBorder="1" applyFont="1"/>
    <xf borderId="61" fillId="11" fontId="41" numFmtId="4" xfId="0" applyAlignment="1" applyBorder="1" applyFont="1" applyNumberFormat="1">
      <alignment horizontal="right" readingOrder="1" shrinkToFit="0" vertical="center" wrapText="1"/>
    </xf>
    <xf borderId="1" fillId="12" fontId="19" numFmtId="0" xfId="0" applyAlignment="1" applyBorder="1" applyFont="1">
      <alignment horizontal="center" shrinkToFit="0" wrapText="1"/>
    </xf>
    <xf borderId="4" fillId="12" fontId="13" numFmtId="0" xfId="0" applyAlignment="1" applyBorder="1" applyFont="1">
      <alignment horizontal="center"/>
    </xf>
    <xf borderId="1" fillId="3" fontId="20" numFmtId="0" xfId="0" applyAlignment="1" applyBorder="1" applyFont="1">
      <alignment horizontal="center" shrinkToFit="0" wrapText="1"/>
    </xf>
    <xf borderId="4" fillId="13" fontId="26" numFmtId="0" xfId="0" applyBorder="1" applyFont="1"/>
    <xf borderId="4" fillId="13" fontId="7" numFmtId="0" xfId="0" applyBorder="1" applyFont="1"/>
    <xf borderId="4" fillId="41" fontId="16" numFmtId="0" xfId="0" applyBorder="1" applyFill="1" applyFont="1"/>
    <xf borderId="4" fillId="5" fontId="6" numFmtId="0" xfId="0" applyBorder="1" applyFont="1"/>
    <xf borderId="4" fillId="38" fontId="6" numFmtId="14" xfId="0" applyBorder="1" applyFont="1" applyNumberFormat="1"/>
    <xf borderId="0" fillId="0" fontId="7" numFmtId="14" xfId="0" applyFont="1" applyNumberFormat="1"/>
    <xf borderId="0" fillId="0" fontId="7" numFmtId="4" xfId="0" applyFont="1" applyNumberFormat="1"/>
    <xf borderId="70" fillId="42" fontId="45" numFmtId="0" xfId="0" applyAlignment="1" applyBorder="1" applyFill="1" applyFont="1">
      <alignment horizontal="center" shrinkToFit="0" vertical="center" wrapText="1"/>
    </xf>
    <xf borderId="66" fillId="42" fontId="45" numFmtId="0" xfId="0" applyAlignment="1" applyBorder="1" applyFont="1">
      <alignment horizontal="center" shrinkToFit="0" vertical="center" wrapText="1"/>
    </xf>
    <xf borderId="71" fillId="0" fontId="2" numFmtId="0" xfId="0" applyBorder="1" applyFont="1"/>
    <xf borderId="72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Consolidated Income Statements  Vertical Analysis (years ending on June 30)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2019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dLbl>
              <c:idx val="0"/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'Ver.Analysis (Income Stat.)'!$A$48:$A$49</c:f>
            </c:strRef>
          </c:cat>
          <c:val>
            <c:numRef>
              <c:f>'Ver.Analysis (Income Stat.)'!$A$55</c:f>
              <c:numCache/>
            </c:numRef>
          </c:val>
        </c:ser>
        <c:ser>
          <c:idx val="1"/>
          <c:order val="1"/>
          <c:tx>
            <c:v>2020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dLbl>
              <c:idx val="0"/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'Ver.Analysis (Income Stat.)'!$A$48:$A$49</c:f>
            </c:strRef>
          </c:cat>
          <c:val>
            <c:numRef>
              <c:f>'Ver.Analysis (Income Stat.)'!$A$61</c:f>
              <c:numCache/>
            </c:numRef>
          </c:val>
        </c:ser>
        <c:ser>
          <c:idx val="2"/>
          <c:order val="2"/>
          <c:tx>
            <c:v>2021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'Ver.Analysis (Income Stat.)'!$A$48:$A$49</c:f>
            </c:strRef>
          </c:cat>
          <c:val>
            <c:numRef>
              <c:f>'Ver.Analysis (Income Stat.)'!$A$71</c:f>
              <c:numCache/>
            </c:numRef>
          </c:val>
        </c:ser>
        <c:ser>
          <c:idx val="3"/>
          <c:order val="3"/>
          <c:tx>
            <c:v>2022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'Ver.Analysis (Income Stat.)'!$A$48:$A$49</c:f>
            </c:strRef>
          </c:cat>
          <c:val>
            <c:numRef>
              <c:f>'Ver.Analysis (Income Stat.)'!$D$48:$D$49</c:f>
              <c:numCache/>
            </c:numRef>
          </c:val>
        </c:ser>
        <c:ser>
          <c:idx val="4"/>
          <c:order val="4"/>
          <c:tx>
            <c:v>2023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dLbl>
              <c:idx val="0"/>
              <c:numFmt formatCode="General" sourceLinked="1"/>
              <c:txPr>
                <a:bodyPr/>
                <a:lstStyle/>
                <a:p>
                  <a:pPr lvl="0">
                    <a:defRPr b="0" i="0" sz="900">
                      <a:latin typeface="+mn-lt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'Ver.Analysis (Income Stat.)'!$A$48:$A$49</c:f>
            </c:strRef>
          </c:cat>
          <c:val>
            <c:numRef>
              <c:f>'Ver.Analysis (Income Stat.)'!$D$55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'Ver.Analysis (Income Stat.)'!$A$48:$A$49</c:f>
            </c:strRef>
          </c:cat>
          <c:val>
            <c:numRef>
              <c:f>'Ver.Analysis (Income Stat.)'!$D$61</c:f>
              <c:numCache/>
            </c:numRef>
          </c:val>
        </c:ser>
        <c:ser>
          <c:idx val="6"/>
          <c:order val="6"/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'Ver.Analysis (Income Stat.)'!$A$48:$A$49</c:f>
            </c:strRef>
          </c:cat>
          <c:val>
            <c:numRef>
              <c:f>'Ver.Analysis (Income Stat.)'!$D$71</c:f>
              <c:numCache/>
            </c:numRef>
          </c:val>
        </c:ser>
        <c:ser>
          <c:idx val="7"/>
          <c:order val="7"/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'Ver.Analysis (Income Stat.)'!$A$48:$A$49</c:f>
            </c:strRef>
          </c:cat>
          <c:val>
            <c:numRef>
              <c:f>'Ver.Analysis (Income Stat.)'!$E$48:$E$49</c:f>
              <c:numCache/>
            </c:numRef>
          </c:val>
        </c:ser>
        <c:ser>
          <c:idx val="8"/>
          <c:order val="8"/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'Ver.Analysis (Income Stat.)'!$A$48:$A$49</c:f>
            </c:strRef>
          </c:cat>
          <c:val>
            <c:numRef>
              <c:f>'Ver.Analysis (Income Stat.)'!$E$55</c:f>
              <c:numCache/>
            </c:numRef>
          </c:val>
        </c:ser>
        <c:ser>
          <c:idx val="9"/>
          <c:order val="9"/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'Ver.Analysis (Income Stat.)'!$A$48:$A$49</c:f>
            </c:strRef>
          </c:cat>
          <c:val>
            <c:numRef>
              <c:f>'Ver.Analysis (Income Stat.)'!$E$61</c:f>
              <c:numCache/>
            </c:numRef>
          </c:val>
        </c:ser>
        <c:ser>
          <c:idx val="10"/>
          <c:order val="10"/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'Ver.Analysis (Income Stat.)'!$A$48:$A$49</c:f>
            </c:strRef>
          </c:cat>
          <c:val>
            <c:numRef>
              <c:f>'Ver.Analysis (Income Stat.)'!$E$71</c:f>
              <c:numCache/>
            </c:numRef>
          </c:val>
        </c:ser>
        <c:ser>
          <c:idx val="11"/>
          <c:order val="11"/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'Ver.Analysis (Income Stat.)'!$A$48:$A$49</c:f>
            </c:strRef>
          </c:cat>
          <c:val>
            <c:numRef>
              <c:f>'Ver.Analysis (Income Stat.)'!$F$48:$F$49</c:f>
              <c:numCache/>
            </c:numRef>
          </c:val>
        </c:ser>
        <c:ser>
          <c:idx val="12"/>
          <c:order val="12"/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'Ver.Analysis (Income Stat.)'!$A$48:$A$49</c:f>
            </c:strRef>
          </c:cat>
          <c:val>
            <c:numRef>
              <c:f>'Ver.Analysis (Income Stat.)'!$F$55</c:f>
              <c:numCache/>
            </c:numRef>
          </c:val>
        </c:ser>
        <c:ser>
          <c:idx val="13"/>
          <c:order val="13"/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'Ver.Analysis (Income Stat.)'!$A$48:$A$49</c:f>
            </c:strRef>
          </c:cat>
          <c:val>
            <c:numRef>
              <c:f>'Ver.Analysis (Income Stat.)'!$F$61</c:f>
              <c:numCache/>
            </c:numRef>
          </c:val>
        </c:ser>
        <c:ser>
          <c:idx val="14"/>
          <c:order val="14"/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'Ver.Analysis (Income Stat.)'!$A$48:$A$49</c:f>
            </c:strRef>
          </c:cat>
          <c:val>
            <c:numRef>
              <c:f>'Ver.Analysis (Income Stat.)'!$F$71</c:f>
              <c:numCache/>
            </c:numRef>
          </c:val>
        </c:ser>
        <c:ser>
          <c:idx val="15"/>
          <c:order val="15"/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'Ver.Analysis (Income Stat.)'!$A$48:$A$49</c:f>
            </c:strRef>
          </c:cat>
          <c:val>
            <c:numRef>
              <c:f>'Ver.Analysis (Income Stat.)'!$G$48:$G$49</c:f>
              <c:numCache/>
            </c:numRef>
          </c:val>
        </c:ser>
        <c:ser>
          <c:idx val="16"/>
          <c:order val="16"/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'Ver.Analysis (Income Stat.)'!$A$48:$A$49</c:f>
            </c:strRef>
          </c:cat>
          <c:val>
            <c:numRef>
              <c:f>'Ver.Analysis (Income Stat.)'!$G$55</c:f>
              <c:numCache/>
            </c:numRef>
          </c:val>
        </c:ser>
        <c:ser>
          <c:idx val="17"/>
          <c:order val="17"/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'Ver.Analysis (Income Stat.)'!$A$48:$A$49</c:f>
            </c:strRef>
          </c:cat>
          <c:val>
            <c:numRef>
              <c:f>'Ver.Analysis (Income Stat.)'!$G$61</c:f>
              <c:numCache/>
            </c:numRef>
          </c:val>
        </c:ser>
        <c:ser>
          <c:idx val="18"/>
          <c:order val="18"/>
          <c:spPr>
            <a:solidFill>
              <a:schemeClr val="accent1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'Ver.Analysis (Income Stat.)'!$A$48:$A$49</c:f>
            </c:strRef>
          </c:cat>
          <c:val>
            <c:numRef>
              <c:f>'Ver.Analysis (Income Stat.)'!$G$71</c:f>
              <c:numCache/>
            </c:numRef>
          </c:val>
        </c:ser>
        <c:ser>
          <c:idx val="19"/>
          <c:order val="19"/>
          <c:spPr>
            <a:solidFill>
              <a:schemeClr val="accent2">
                <a:lumOff val="9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'Ver.Analysis (Income Stat.)'!$A$48:$A$49</c:f>
            </c:strRef>
          </c:cat>
          <c:val>
            <c:numRef>
              <c:f>'Ver.Analysis (Income Stat.)'!$H$48:$H$49</c:f>
              <c:numCache/>
            </c:numRef>
          </c:val>
        </c:ser>
        <c:ser>
          <c:idx val="20"/>
          <c:order val="20"/>
          <c:cat>
            <c:strRef>
              <c:f>'Ver.Analysis (Income Stat.)'!$A$48:$A$49</c:f>
            </c:strRef>
          </c:cat>
          <c:val>
            <c:numRef>
              <c:f>'Ver.Analysis (Income Stat.)'!$H$55</c:f>
              <c:numCache/>
            </c:numRef>
          </c:val>
        </c:ser>
        <c:ser>
          <c:idx val="21"/>
          <c:order val="21"/>
          <c:cat>
            <c:strRef>
              <c:f>'Ver.Analysis (Income Stat.)'!$A$48:$A$49</c:f>
            </c:strRef>
          </c:cat>
          <c:val>
            <c:numRef>
              <c:f>'Ver.Analysis (Income Stat.)'!$H$61</c:f>
              <c:numCache/>
            </c:numRef>
          </c:val>
        </c:ser>
        <c:ser>
          <c:idx val="22"/>
          <c:order val="22"/>
          <c:cat>
            <c:strRef>
              <c:f>'Ver.Analysis (Income Stat.)'!$A$48:$A$49</c:f>
            </c:strRef>
          </c:cat>
          <c:val>
            <c:numRef>
              <c:f>'Ver.Analysis (Income Stat.)'!$H$71</c:f>
              <c:numCache/>
            </c:numRef>
          </c:val>
        </c:ser>
        <c:axId val="1820352943"/>
        <c:axId val="1993182524"/>
      </c:barChart>
      <c:catAx>
        <c:axId val="1820352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93182524"/>
      </c:catAx>
      <c:valAx>
        <c:axId val="19931825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20352943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'Ver. Analysis (Bal. Sheet)'!$B$57:$B$58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'Ver. Analysis (Bal. Sheet)'!$A$59:$A$104</c:f>
            </c:strRef>
          </c:cat>
          <c:val>
            <c:numRef>
              <c:f>'Ver. Analysis (Bal. Sheet)'!$B$59:$B$104</c:f>
              <c:numCache/>
            </c:numRef>
          </c:val>
        </c:ser>
        <c:ser>
          <c:idx val="1"/>
          <c:order val="1"/>
          <c:tx>
            <c:strRef>
              <c:f>'Ver. Analysis (Bal. Sheet)'!$C$57:$C$58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'Ver. Analysis (Bal. Sheet)'!$A$59:$A$104</c:f>
            </c:strRef>
          </c:cat>
          <c:val>
            <c:numRef>
              <c:f>'Ver. Analysis (Bal. Sheet)'!$C$59:$C$104</c:f>
              <c:numCache/>
            </c:numRef>
          </c:val>
        </c:ser>
        <c:ser>
          <c:idx val="2"/>
          <c:order val="2"/>
          <c:tx>
            <c:strRef>
              <c:f>'Ver. Analysis (Bal. Sheet)'!$D$57:$D$58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'Ver. Analysis (Bal. Sheet)'!$A$59:$A$104</c:f>
            </c:strRef>
          </c:cat>
          <c:val>
            <c:numRef>
              <c:f>'Ver. Analysis (Bal. Sheet)'!$D$59:$D$104</c:f>
              <c:numCache/>
            </c:numRef>
          </c:val>
        </c:ser>
        <c:ser>
          <c:idx val="3"/>
          <c:order val="3"/>
          <c:tx>
            <c:strRef>
              <c:f>'Ver. Analysis (Bal. Sheet)'!$E$57:$E$58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'Ver. Analysis (Bal. Sheet)'!$A$59:$A$104</c:f>
            </c:strRef>
          </c:cat>
          <c:val>
            <c:numRef>
              <c:f>'Ver. Analysis (Bal. Sheet)'!$E$59:$E$104</c:f>
              <c:numCache/>
            </c:numRef>
          </c:val>
        </c:ser>
        <c:ser>
          <c:idx val="4"/>
          <c:order val="4"/>
          <c:tx>
            <c:strRef>
              <c:f>'Ver. Analysis (Bal. Sheet)'!$F$57:$F$58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'Ver. Analysis (Bal. Sheet)'!$A$59:$A$104</c:f>
            </c:strRef>
          </c:cat>
          <c:val>
            <c:numRef>
              <c:f>'Ver. Analysis (Bal. Sheet)'!$F$59:$F$104</c:f>
              <c:numCache/>
            </c:numRef>
          </c:val>
        </c:ser>
        <c:ser>
          <c:idx val="5"/>
          <c:order val="5"/>
          <c:tx>
            <c:strRef>
              <c:f>'Ver. Analysis (Bal. Sheet)'!$G$57:$G$58</c:f>
            </c:strRef>
          </c:tx>
          <c:cat>
            <c:strRef>
              <c:f>'Ver. Analysis (Bal. Sheet)'!$A$59:$A$104</c:f>
            </c:strRef>
          </c:cat>
          <c:val>
            <c:numRef>
              <c:f>'Ver. Analysis (Bal. Sheet)'!$G$59:$G$104</c:f>
              <c:numCache/>
            </c:numRef>
          </c:val>
        </c:ser>
        <c:ser>
          <c:idx val="6"/>
          <c:order val="6"/>
          <c:tx>
            <c:strRef>
              <c:f>'Ver. Analysis (Bal. Sheet)'!$H$57:$H$58</c:f>
            </c:strRef>
          </c:tx>
          <c:cat>
            <c:strRef>
              <c:f>'Ver. Analysis (Bal. Sheet)'!$A$59:$A$104</c:f>
            </c:strRef>
          </c:cat>
          <c:val>
            <c:numRef>
              <c:f>'Ver. Analysis (Bal. Sheet)'!$H$59:$H$104</c:f>
              <c:numCache/>
            </c:numRef>
          </c:val>
        </c:ser>
        <c:axId val="209118527"/>
        <c:axId val="165033177"/>
      </c:barChart>
      <c:catAx>
        <c:axId val="209118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033177"/>
      </c:catAx>
      <c:valAx>
        <c:axId val="1650331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1185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'Ver. Analysis (Bal. Sheet)'!$N$58:$N$65</c:f>
            </c:strRef>
          </c:cat>
          <c:val>
            <c:numRef>
              <c:f>'Ver. Analysis (Bal. Sheet)'!$K$58:$K$65</c:f>
              <c:numCache/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'Ver. Analysis (Bal. Sheet)'!$N$58:$N$65</c:f>
            </c:strRef>
          </c:cat>
          <c:val>
            <c:numRef>
              <c:f>'Ver. Analysis (Bal. Sheet)'!$L$58:$L$65</c:f>
              <c:numCache/>
            </c:numRef>
          </c:val>
        </c:ser>
        <c:ser>
          <c:idx val="2"/>
          <c:order val="2"/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'Ver. Analysis (Bal. Sheet)'!$N$58:$N$65</c:f>
            </c:strRef>
          </c:cat>
          <c:val>
            <c:numRef>
              <c:f>'Ver. Analysis (Bal. Sheet)'!$M$58:$M$65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'Ver. Analysis (Bal. Sheet)'!$N$58:$N$65</c:f>
            </c:strRef>
          </c:cat>
          <c:val>
            <c:numRef>
              <c:f>'Ver. Analysis (Bal. Sheet)'!$N$58:$N$65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'Ver. Analysis (Bal. Sheet)'!$N$58:$N$65</c:f>
            </c:strRef>
          </c:cat>
          <c:val>
            <c:numRef>
              <c:f>'Ver. Analysis (Bal. Sheet)'!$O$58:$O$65</c:f>
              <c:numCache/>
            </c:numRef>
          </c:val>
        </c:ser>
        <c:axId val="750942117"/>
        <c:axId val="38526600"/>
      </c:barChart>
      <c:catAx>
        <c:axId val="7509421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526600"/>
      </c:catAx>
      <c:valAx>
        <c:axId val="385266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09421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5B9BD5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Pt>
            <c:idx val="4"/>
            <c:spPr>
              <a:solidFill>
                <a:srgbClr val="4472C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'Pro-forma Financial Statement'!$Z$16:$Z$20</c:f>
            </c:strRef>
          </c:cat>
          <c:val>
            <c:numRef>
              <c:f>'Pro-forma Financial Statement'!$AA$16:$AA$20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7402057095237945"/>
          <c:y val="0.06072185821390939"/>
          <c:w val="0.8616301548570906"/>
          <c:h val="0.8878981079127827"/>
        </c:manualLayout>
      </c:layout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'Beta (BSRM)'!$C$3:$C$2258</c:f>
            </c:numRef>
          </c:xVal>
          <c:yVal>
            <c:numRef>
              <c:f>'Beta (BSRM)'!$F$3:$F$2258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92859"/>
        <c:axId val="217254028"/>
      </c:scatterChart>
      <c:valAx>
        <c:axId val="1803928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17254028"/>
      </c:valAx>
      <c:valAx>
        <c:axId val="2172540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0392859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7402057095237945"/>
          <c:y val="0.06072185821390939"/>
          <c:w val="0.8616301548570906"/>
          <c:h val="0.8878981079127827"/>
        </c:manualLayout>
      </c:layout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'Beta (BSRM) (1)'!$C$3:$C$2258</c:f>
            </c:numRef>
          </c:xVal>
          <c:yVal>
            <c:numRef>
              <c:f>'Beta (BSRM) (1)'!$F$3:$F$2258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665855"/>
        <c:axId val="812946840"/>
      </c:scatterChart>
      <c:valAx>
        <c:axId val="107166585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12946840"/>
      </c:valAx>
      <c:valAx>
        <c:axId val="812946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71665855"/>
      </c:valAx>
    </c:plotArea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47625</xdr:colOff>
      <xdr:row>26</xdr:row>
      <xdr:rowOff>180975</xdr:rowOff>
    </xdr:from>
    <xdr:ext cx="8162925" cy="412432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323850</xdr:colOff>
      <xdr:row>81</xdr:row>
      <xdr:rowOff>28575</xdr:rowOff>
    </xdr:from>
    <xdr:ext cx="8934450" cy="54197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561975</xdr:colOff>
      <xdr:row>65</xdr:row>
      <xdr:rowOff>161925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23</xdr:col>
      <xdr:colOff>485775</xdr:colOff>
      <xdr:row>21</xdr:row>
      <xdr:rowOff>371475</xdr:rowOff>
    </xdr:from>
    <xdr:ext cx="3533775" cy="21907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</xdr:colOff>
      <xdr:row>2</xdr:row>
      <xdr:rowOff>190500</xdr:rowOff>
    </xdr:from>
    <xdr:ext cx="4314825" cy="2609850"/>
    <xdr:graphicFrame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</xdr:colOff>
      <xdr:row>2</xdr:row>
      <xdr:rowOff>190500</xdr:rowOff>
    </xdr:from>
    <xdr:ext cx="4314825" cy="2609850"/>
    <xdr:graphicFrame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2.71"/>
    <col customWidth="1" min="4" max="4" width="19.14"/>
    <col customWidth="1" min="5" max="5" width="19.29"/>
    <col customWidth="1" min="6" max="6" width="21.0"/>
    <col customWidth="1" min="7" max="7" width="17.57"/>
    <col customWidth="1" min="8" max="8" width="20.86"/>
    <col customWidth="1" min="9" max="9" width="1.71"/>
    <col customWidth="1" min="10" max="10" width="20.57"/>
    <col customWidth="1" min="11" max="11" width="13.14"/>
    <col customWidth="1" min="12" max="12" width="32.43"/>
    <col customWidth="1" min="13" max="13" width="14.86"/>
    <col customWidth="1" min="14" max="18" width="8.71"/>
    <col customWidth="1" min="19" max="20" width="9.29"/>
    <col customWidth="1" min="21" max="21" width="12.14"/>
    <col customWidth="1" min="22" max="22" width="8.29"/>
    <col customWidth="1" min="23" max="23" width="7.57"/>
    <col customWidth="1" min="24" max="24" width="8.29"/>
    <col customWidth="1" min="25" max="25" width="7.86"/>
    <col customWidth="1" min="26" max="26" width="7.57"/>
  </cols>
  <sheetData>
    <row r="1" ht="51.0" customHeight="1">
      <c r="A1" s="1" t="s">
        <v>0</v>
      </c>
      <c r="B1" s="2"/>
      <c r="C1" s="2"/>
      <c r="D1" s="2"/>
      <c r="E1" s="2"/>
      <c r="F1" s="3"/>
      <c r="G1" s="4" t="s">
        <v>1</v>
      </c>
      <c r="H1" s="5" t="s">
        <v>2</v>
      </c>
      <c r="I1" s="2"/>
      <c r="J1" s="2"/>
      <c r="K1" s="2"/>
      <c r="L1" s="3"/>
    </row>
    <row r="3">
      <c r="A3" s="6" t="s">
        <v>3</v>
      </c>
      <c r="B3" s="2"/>
      <c r="C3" s="2"/>
      <c r="D3" s="2"/>
      <c r="E3" s="2"/>
      <c r="F3" s="2"/>
      <c r="G3" s="2"/>
      <c r="H3" s="3"/>
    </row>
    <row r="4">
      <c r="A4" s="7"/>
      <c r="B4" s="2"/>
      <c r="C4" s="3"/>
      <c r="D4" s="8">
        <v>2019.0</v>
      </c>
      <c r="E4" s="8">
        <v>2020.0</v>
      </c>
      <c r="F4" s="8">
        <v>2021.0</v>
      </c>
      <c r="G4" s="8">
        <v>2022.0</v>
      </c>
      <c r="H4" s="8">
        <v>2023.0</v>
      </c>
    </row>
    <row r="5" ht="54.0" customHeight="1">
      <c r="A5" s="9" t="s">
        <v>4</v>
      </c>
      <c r="B5" s="2"/>
      <c r="C5" s="10"/>
      <c r="D5" s="11">
        <v>6.1060152014E10</v>
      </c>
      <c r="E5" s="11">
        <v>3.8681377223E10</v>
      </c>
      <c r="F5" s="11">
        <v>5.4982957715E10</v>
      </c>
      <c r="G5" s="11">
        <v>6.7121061172E10</v>
      </c>
      <c r="H5" s="11">
        <v>8.4524774603E10</v>
      </c>
      <c r="J5" s="12"/>
    </row>
    <row r="6">
      <c r="A6" s="13" t="s">
        <v>5</v>
      </c>
      <c r="B6" s="2"/>
      <c r="C6" s="10"/>
      <c r="D6" s="14">
        <v>-5.6008238101E10</v>
      </c>
      <c r="E6" s="14">
        <v>-3.3508838131E10</v>
      </c>
      <c r="F6" s="14">
        <v>-4.7752093821E10</v>
      </c>
      <c r="G6" s="14">
        <v>-6.0075522035E10</v>
      </c>
      <c r="H6" s="14">
        <v>-7.6410892271E10</v>
      </c>
    </row>
    <row r="7">
      <c r="A7" s="15" t="s">
        <v>6</v>
      </c>
      <c r="B7" s="2"/>
      <c r="C7" s="10"/>
      <c r="D7" s="16">
        <f t="shared" ref="D7:H7" si="1">D5+D6</f>
        <v>5051913913</v>
      </c>
      <c r="E7" s="16">
        <f t="shared" si="1"/>
        <v>5172539092</v>
      </c>
      <c r="F7" s="16">
        <f t="shared" si="1"/>
        <v>7230863894</v>
      </c>
      <c r="G7" s="16">
        <f t="shared" si="1"/>
        <v>7045539137</v>
      </c>
      <c r="H7" s="16">
        <f t="shared" si="1"/>
        <v>8113882332</v>
      </c>
    </row>
    <row r="8">
      <c r="A8" s="13"/>
      <c r="B8" s="2"/>
      <c r="C8" s="10"/>
      <c r="D8" s="17"/>
      <c r="E8" s="17"/>
      <c r="F8" s="17"/>
      <c r="G8" s="17"/>
      <c r="H8" s="17"/>
    </row>
    <row r="9">
      <c r="A9" s="13" t="s">
        <v>7</v>
      </c>
      <c r="B9" s="2"/>
      <c r="C9" s="10"/>
      <c r="D9" s="17">
        <v>-1.227104692E9</v>
      </c>
      <c r="E9" s="17">
        <v>-1.1119651E9</v>
      </c>
      <c r="F9" s="17">
        <v>-1.168843931E9</v>
      </c>
      <c r="G9" s="17">
        <v>-1.093771815E9</v>
      </c>
      <c r="H9" s="17">
        <v>-1.035094642E9</v>
      </c>
    </row>
    <row r="10">
      <c r="A10" s="13" t="s">
        <v>8</v>
      </c>
      <c r="B10" s="2"/>
      <c r="C10" s="10"/>
      <c r="D10" s="18">
        <v>-4.71951597E8</v>
      </c>
      <c r="E10" s="18">
        <v>-5.06430664E8</v>
      </c>
      <c r="F10" s="18">
        <v>-4.85025737E8</v>
      </c>
      <c r="G10" s="18">
        <v>-5.3718846E8</v>
      </c>
      <c r="H10" s="18">
        <v>-6.38201016E8</v>
      </c>
    </row>
    <row r="11">
      <c r="A11" s="19"/>
      <c r="B11" s="2"/>
      <c r="C11" s="10"/>
      <c r="D11" s="20">
        <f t="shared" ref="D11:H11" si="2">D7+D10+D9</f>
        <v>3352857624</v>
      </c>
      <c r="E11" s="20">
        <f t="shared" si="2"/>
        <v>3554143328</v>
      </c>
      <c r="F11" s="20">
        <f t="shared" si="2"/>
        <v>5576994226</v>
      </c>
      <c r="G11" s="20">
        <f t="shared" si="2"/>
        <v>5414578862</v>
      </c>
      <c r="H11" s="20">
        <f t="shared" si="2"/>
        <v>6440586674</v>
      </c>
    </row>
    <row r="12">
      <c r="A12" s="13" t="s">
        <v>9</v>
      </c>
      <c r="B12" s="2"/>
      <c r="C12" s="10"/>
      <c r="D12" s="18">
        <v>1.619535E7</v>
      </c>
      <c r="E12" s="18">
        <v>1.9006162E7</v>
      </c>
      <c r="F12" s="18">
        <v>1.9036512E7</v>
      </c>
      <c r="G12" s="18">
        <v>1.3114097E7</v>
      </c>
      <c r="H12" s="18">
        <v>1.9966699E7</v>
      </c>
    </row>
    <row r="13">
      <c r="A13" s="21" t="s">
        <v>10</v>
      </c>
      <c r="B13" s="2"/>
      <c r="C13" s="10"/>
      <c r="D13" s="20">
        <f t="shared" ref="D13:H13" si="3">SUM(D11:D12)</f>
        <v>3369052974</v>
      </c>
      <c r="E13" s="20">
        <f t="shared" si="3"/>
        <v>3573149490</v>
      </c>
      <c r="F13" s="20">
        <f t="shared" si="3"/>
        <v>5596030738</v>
      </c>
      <c r="G13" s="20">
        <f t="shared" si="3"/>
        <v>5427692959</v>
      </c>
      <c r="H13" s="20">
        <f t="shared" si="3"/>
        <v>6460553373</v>
      </c>
    </row>
    <row r="14">
      <c r="A14" s="13"/>
      <c r="B14" s="2"/>
      <c r="C14" s="10"/>
      <c r="D14" s="17"/>
      <c r="E14" s="17"/>
      <c r="F14" s="17"/>
      <c r="G14" s="17"/>
      <c r="H14" s="17"/>
    </row>
    <row r="15">
      <c r="A15" s="13" t="s">
        <v>11</v>
      </c>
      <c r="B15" s="2"/>
      <c r="C15" s="10"/>
      <c r="D15" s="17">
        <v>-2.235414696E9</v>
      </c>
      <c r="E15" s="17">
        <v>-1.87252559E9</v>
      </c>
      <c r="F15" s="17">
        <v>-5.35847981E8</v>
      </c>
      <c r="G15" s="17">
        <v>-1.734843318E9</v>
      </c>
      <c r="H15" s="17">
        <v>-3.022542044E9</v>
      </c>
    </row>
    <row r="16">
      <c r="A16" s="13" t="s">
        <v>12</v>
      </c>
      <c r="B16" s="2"/>
      <c r="C16" s="10"/>
      <c r="D16" s="17">
        <v>1.014034437E9</v>
      </c>
      <c r="E16" s="17">
        <v>6.1390481E7</v>
      </c>
      <c r="F16" s="17">
        <v>1.31121902E8</v>
      </c>
      <c r="G16" s="17">
        <v>9.36116952E8</v>
      </c>
      <c r="H16" s="17">
        <v>4.30777086E8</v>
      </c>
    </row>
    <row r="17">
      <c r="A17" s="22" t="s">
        <v>13</v>
      </c>
      <c r="B17" s="2"/>
      <c r="C17" s="10"/>
      <c r="D17" s="18">
        <v>0.0</v>
      </c>
      <c r="E17" s="18">
        <v>0.0</v>
      </c>
      <c r="F17" s="18">
        <v>0.0</v>
      </c>
      <c r="G17" s="18">
        <v>1.13406679E8</v>
      </c>
      <c r="H17" s="18">
        <v>1.008E8</v>
      </c>
    </row>
    <row r="18" ht="35.25" customHeight="1">
      <c r="A18" s="23" t="s">
        <v>14</v>
      </c>
      <c r="B18" s="2"/>
      <c r="C18" s="10"/>
      <c r="D18" s="20">
        <f t="shared" ref="D18:H18" si="4">D16+D15+D13+D17</f>
        <v>2147672715</v>
      </c>
      <c r="E18" s="20">
        <f t="shared" si="4"/>
        <v>1762014381</v>
      </c>
      <c r="F18" s="20">
        <f t="shared" si="4"/>
        <v>5191304659</v>
      </c>
      <c r="G18" s="20">
        <f t="shared" si="4"/>
        <v>4742373272</v>
      </c>
      <c r="H18" s="20">
        <f t="shared" si="4"/>
        <v>3969588415</v>
      </c>
    </row>
    <row r="19" ht="33.0" customHeight="1">
      <c r="A19" s="24" t="s">
        <v>15</v>
      </c>
      <c r="B19" s="2"/>
      <c r="C19" s="10"/>
      <c r="D19" s="18">
        <v>-1.07383636E8</v>
      </c>
      <c r="E19" s="18">
        <v>-8.8100719E7</v>
      </c>
      <c r="F19" s="18">
        <v>-2.59565233E8</v>
      </c>
      <c r="G19" s="18">
        <v>-2.37118664E8</v>
      </c>
      <c r="H19" s="18">
        <v>-1.98479421E8</v>
      </c>
    </row>
    <row r="20">
      <c r="A20" s="22"/>
      <c r="B20" s="2"/>
      <c r="C20" s="10"/>
      <c r="D20" s="20">
        <f t="shared" ref="D20:H20" si="5">D18+D19</f>
        <v>2040289079</v>
      </c>
      <c r="E20" s="20">
        <f t="shared" si="5"/>
        <v>1673913662</v>
      </c>
      <c r="F20" s="20">
        <f t="shared" si="5"/>
        <v>4931739426</v>
      </c>
      <c r="G20" s="20">
        <f t="shared" si="5"/>
        <v>4505254608</v>
      </c>
      <c r="H20" s="20">
        <f t="shared" si="5"/>
        <v>3771108994</v>
      </c>
    </row>
    <row r="21" ht="15.75" customHeight="1">
      <c r="A21" s="22" t="s">
        <v>16</v>
      </c>
      <c r="B21" s="2"/>
      <c r="C21" s="10"/>
      <c r="D21" s="17">
        <v>0.0</v>
      </c>
      <c r="E21" s="17">
        <v>0.0</v>
      </c>
      <c r="F21" s="17">
        <v>0.0</v>
      </c>
      <c r="G21" s="17">
        <v>0.0</v>
      </c>
      <c r="H21" s="17">
        <v>0.0</v>
      </c>
    </row>
    <row r="22" ht="33.0" customHeight="1">
      <c r="A22" s="24" t="s">
        <v>17</v>
      </c>
      <c r="B22" s="2"/>
      <c r="C22" s="10"/>
      <c r="D22" s="17">
        <v>2.97973028E8</v>
      </c>
      <c r="E22" s="17">
        <v>1.51791502E8</v>
      </c>
      <c r="F22" s="17">
        <v>0.0</v>
      </c>
      <c r="G22" s="17">
        <v>0.0</v>
      </c>
      <c r="H22" s="17">
        <v>0.0</v>
      </c>
    </row>
    <row r="23" ht="33.0" customHeight="1">
      <c r="A23" s="24" t="s">
        <v>18</v>
      </c>
      <c r="B23" s="2"/>
      <c r="C23" s="10"/>
      <c r="D23" s="18">
        <v>0.0</v>
      </c>
      <c r="E23" s="18">
        <v>0.0</v>
      </c>
      <c r="F23" s="18">
        <v>-1.012677667E9</v>
      </c>
      <c r="G23" s="18">
        <v>0.0</v>
      </c>
      <c r="H23" s="18">
        <v>0.0</v>
      </c>
    </row>
    <row r="24" ht="15.75" customHeight="1">
      <c r="A24" s="25" t="s">
        <v>19</v>
      </c>
      <c r="B24" s="2"/>
      <c r="C24" s="10"/>
      <c r="D24" s="20">
        <f t="shared" ref="D24:H24" si="6">D20+D21+D22+D23</f>
        <v>2338262107</v>
      </c>
      <c r="E24" s="20">
        <f t="shared" si="6"/>
        <v>1825705164</v>
      </c>
      <c r="F24" s="20">
        <f t="shared" si="6"/>
        <v>3919061759</v>
      </c>
      <c r="G24" s="20">
        <f t="shared" si="6"/>
        <v>4505254608</v>
      </c>
      <c r="H24" s="20">
        <f t="shared" si="6"/>
        <v>3771108994</v>
      </c>
    </row>
    <row r="25" ht="15.75" customHeight="1">
      <c r="A25" s="22"/>
      <c r="B25" s="2"/>
      <c r="C25" s="10"/>
      <c r="D25" s="17"/>
      <c r="E25" s="17"/>
      <c r="F25" s="17"/>
      <c r="G25" s="17"/>
      <c r="H25" s="17"/>
    </row>
    <row r="26" ht="30.75" customHeight="1">
      <c r="A26" s="24" t="s">
        <v>20</v>
      </c>
      <c r="B26" s="2"/>
      <c r="C26" s="10"/>
      <c r="D26" s="17"/>
      <c r="E26" s="17"/>
      <c r="F26" s="17"/>
      <c r="G26" s="17"/>
      <c r="H26" s="17"/>
    </row>
    <row r="27" ht="15.75" customHeight="1">
      <c r="A27" s="22" t="s">
        <v>21</v>
      </c>
      <c r="B27" s="2"/>
      <c r="C27" s="10"/>
      <c r="D27" s="17">
        <v>-4.78712202E8</v>
      </c>
      <c r="E27" s="17">
        <v>-7.56665322E8</v>
      </c>
      <c r="F27" s="17">
        <v>-1.089147924E9</v>
      </c>
      <c r="G27" s="17">
        <v>-1.30404902E9</v>
      </c>
      <c r="H27" s="17">
        <v>-8.59252676E8</v>
      </c>
    </row>
    <row r="28" ht="15.75" customHeight="1">
      <c r="A28" s="22" t="s">
        <v>22</v>
      </c>
      <c r="B28" s="2"/>
      <c r="C28" s="10"/>
      <c r="D28" s="18">
        <v>-1.31421082E8</v>
      </c>
      <c r="E28" s="18">
        <v>-3.26763219E8</v>
      </c>
      <c r="F28" s="18">
        <v>2.17171991E8</v>
      </c>
      <c r="G28" s="18">
        <v>7.7293422E7</v>
      </c>
      <c r="H28" s="18">
        <v>6.7543552E7</v>
      </c>
    </row>
    <row r="29" ht="15.75" customHeight="1">
      <c r="A29" s="25" t="s">
        <v>23</v>
      </c>
      <c r="B29" s="2"/>
      <c r="C29" s="10"/>
      <c r="D29" s="26">
        <f t="shared" ref="D29:H29" si="7">D28+D27+D24</f>
        <v>1728128823</v>
      </c>
      <c r="E29" s="26">
        <f t="shared" si="7"/>
        <v>742276623</v>
      </c>
      <c r="F29" s="26">
        <f t="shared" si="7"/>
        <v>3047085826</v>
      </c>
      <c r="G29" s="26">
        <f t="shared" si="7"/>
        <v>3278499010</v>
      </c>
      <c r="H29" s="26">
        <f t="shared" si="7"/>
        <v>2979399870</v>
      </c>
    </row>
    <row r="30" ht="15.75" customHeight="1">
      <c r="A30" s="27"/>
      <c r="B30" s="2"/>
      <c r="C30" s="10"/>
      <c r="D30" s="17"/>
      <c r="E30" s="17"/>
      <c r="F30" s="17"/>
      <c r="G30" s="17"/>
      <c r="H30" s="17"/>
    </row>
    <row r="31" ht="34.5" customHeight="1">
      <c r="A31" s="28" t="s">
        <v>24</v>
      </c>
      <c r="B31" s="2"/>
      <c r="C31" s="10"/>
      <c r="D31" s="17"/>
      <c r="E31" s="17"/>
      <c r="F31" s="17"/>
      <c r="G31" s="17"/>
      <c r="H31" s="17"/>
    </row>
    <row r="32" ht="15.75" customHeight="1">
      <c r="A32" s="24" t="s">
        <v>25</v>
      </c>
      <c r="B32" s="2"/>
      <c r="C32" s="10"/>
      <c r="D32" s="17">
        <v>0.0</v>
      </c>
      <c r="E32" s="17">
        <v>-1517336.0</v>
      </c>
      <c r="F32" s="17">
        <v>0.0</v>
      </c>
      <c r="G32" s="17">
        <v>0.0</v>
      </c>
      <c r="H32" s="17">
        <v>0.0</v>
      </c>
    </row>
    <row r="33" ht="15.75" customHeight="1">
      <c r="A33" s="24" t="s">
        <v>26</v>
      </c>
      <c r="B33" s="2"/>
      <c r="C33" s="10"/>
      <c r="D33" s="17">
        <v>5.340715313E9</v>
      </c>
      <c r="E33" s="17">
        <v>0.0</v>
      </c>
      <c r="F33" s="17"/>
      <c r="G33" s="17">
        <v>0.0</v>
      </c>
      <c r="H33" s="17">
        <v>0.0</v>
      </c>
    </row>
    <row r="34" ht="35.25" customHeight="1">
      <c r="A34" s="24" t="s">
        <v>27</v>
      </c>
      <c r="B34" s="2"/>
      <c r="C34" s="10"/>
      <c r="D34" s="17">
        <v>1.356704445E9</v>
      </c>
      <c r="E34" s="17">
        <v>0.0</v>
      </c>
      <c r="F34" s="17">
        <v>-1.356704445E9</v>
      </c>
      <c r="G34" s="17">
        <v>0.0</v>
      </c>
      <c r="H34" s="17">
        <v>0.0</v>
      </c>
    </row>
    <row r="35" ht="35.25" customHeight="1">
      <c r="A35" s="24" t="s">
        <v>28</v>
      </c>
      <c r="B35" s="2"/>
      <c r="C35" s="10"/>
      <c r="D35" s="18">
        <v>0.0</v>
      </c>
      <c r="E35" s="18">
        <v>0.0</v>
      </c>
      <c r="F35" s="18">
        <v>1.32912E9</v>
      </c>
      <c r="G35" s="17">
        <v>3.29184E8</v>
      </c>
      <c r="H35" s="17">
        <v>-2.25504E8</v>
      </c>
    </row>
    <row r="36" ht="30.75" customHeight="1">
      <c r="A36" s="28" t="s">
        <v>29</v>
      </c>
      <c r="B36" s="2"/>
      <c r="C36" s="10"/>
      <c r="D36" s="26">
        <f t="shared" ref="D36:H36" si="8">D34+D33+D32+D35+D29</f>
        <v>8425548581</v>
      </c>
      <c r="E36" s="26">
        <f t="shared" si="8"/>
        <v>740759287</v>
      </c>
      <c r="F36" s="26">
        <f t="shared" si="8"/>
        <v>3019501381</v>
      </c>
      <c r="G36" s="26">
        <f t="shared" si="8"/>
        <v>3607683010</v>
      </c>
      <c r="H36" s="26">
        <f t="shared" si="8"/>
        <v>2753895870</v>
      </c>
    </row>
    <row r="37" ht="15.75" customHeight="1">
      <c r="A37" s="24"/>
      <c r="B37" s="2"/>
      <c r="C37" s="10"/>
      <c r="D37" s="17"/>
      <c r="E37" s="17"/>
      <c r="F37" s="17"/>
      <c r="G37" s="17"/>
      <c r="H37" s="17"/>
    </row>
    <row r="38" ht="15.75" customHeight="1">
      <c r="A38" s="28" t="s">
        <v>30</v>
      </c>
      <c r="B38" s="2"/>
      <c r="C38" s="10"/>
      <c r="D38" s="17"/>
      <c r="E38" s="17"/>
      <c r="F38" s="17"/>
      <c r="G38" s="17"/>
      <c r="H38" s="17"/>
    </row>
    <row r="39" ht="15.75" customHeight="1">
      <c r="A39" s="24" t="s">
        <v>31</v>
      </c>
      <c r="B39" s="2"/>
      <c r="C39" s="10"/>
      <c r="D39" s="29">
        <f t="shared" ref="D39:H39" si="9">D36</f>
        <v>8425548581</v>
      </c>
      <c r="E39" s="29">
        <f t="shared" si="9"/>
        <v>740759287</v>
      </c>
      <c r="F39" s="29">
        <f t="shared" si="9"/>
        <v>3019501381</v>
      </c>
      <c r="G39" s="29">
        <f t="shared" si="9"/>
        <v>3607683010</v>
      </c>
      <c r="H39" s="29">
        <f t="shared" si="9"/>
        <v>2753895870</v>
      </c>
    </row>
    <row r="40" ht="15.75" customHeight="1">
      <c r="A40" s="24"/>
      <c r="B40" s="2"/>
      <c r="C40" s="10"/>
      <c r="D40" s="30">
        <f t="shared" ref="D40:H40" si="10">D39</f>
        <v>8425548581</v>
      </c>
      <c r="E40" s="30">
        <f t="shared" si="10"/>
        <v>740759287</v>
      </c>
      <c r="F40" s="30">
        <f t="shared" si="10"/>
        <v>3019501381</v>
      </c>
      <c r="G40" s="30">
        <f t="shared" si="10"/>
        <v>3607683010</v>
      </c>
      <c r="H40" s="30">
        <f t="shared" si="10"/>
        <v>2753895870</v>
      </c>
    </row>
    <row r="41" ht="15.75" customHeight="1">
      <c r="A41" s="24"/>
      <c r="B41" s="2"/>
      <c r="C41" s="10"/>
      <c r="D41" s="17"/>
      <c r="E41" s="17"/>
      <c r="F41" s="17"/>
      <c r="G41" s="17"/>
      <c r="H41" s="17"/>
    </row>
    <row r="42" ht="15.75" customHeight="1">
      <c r="A42" s="24" t="s">
        <v>32</v>
      </c>
      <c r="B42" s="2"/>
      <c r="C42" s="10"/>
      <c r="D42" s="17">
        <v>3.759525E8</v>
      </c>
      <c r="E42" s="17">
        <v>3.759525E8</v>
      </c>
      <c r="F42" s="17">
        <v>3.759525E8</v>
      </c>
      <c r="G42" s="17">
        <v>3.759525E8</v>
      </c>
      <c r="H42" s="17">
        <v>3.759525E8</v>
      </c>
    </row>
    <row r="43" ht="21.0" customHeight="1">
      <c r="A43" s="28" t="s">
        <v>33</v>
      </c>
      <c r="B43" s="2"/>
      <c r="C43" s="10"/>
      <c r="D43" s="31">
        <f t="shared" ref="D43:H43" si="11">D29/D42</f>
        <v>4.596667991</v>
      </c>
      <c r="E43" s="31">
        <f t="shared" si="11"/>
        <v>1.974389379</v>
      </c>
      <c r="F43" s="31">
        <f t="shared" si="11"/>
        <v>8.104975565</v>
      </c>
      <c r="G43" s="31">
        <f t="shared" si="11"/>
        <v>8.720513921</v>
      </c>
      <c r="H43" s="31">
        <f t="shared" si="11"/>
        <v>7.92493698</v>
      </c>
    </row>
    <row r="44" ht="21.0" customHeight="1">
      <c r="A44" s="32"/>
      <c r="B44" s="33"/>
      <c r="C44" s="33"/>
      <c r="D44" s="33"/>
      <c r="E44" s="33"/>
      <c r="F44" s="33"/>
      <c r="G44" s="33"/>
      <c r="H44" s="33"/>
    </row>
    <row r="45" ht="15.75" customHeight="1">
      <c r="A45" s="34" t="s">
        <v>34</v>
      </c>
      <c r="B45" s="35"/>
      <c r="C45" s="35"/>
      <c r="D45" s="35"/>
      <c r="E45" s="35"/>
      <c r="F45" s="35"/>
      <c r="G45" s="35"/>
      <c r="H45" s="36"/>
    </row>
    <row r="46" ht="15.0" customHeight="1">
      <c r="A46" s="7" t="s">
        <v>35</v>
      </c>
      <c r="B46" s="2"/>
      <c r="C46" s="10"/>
      <c r="D46" s="8">
        <v>2019.0</v>
      </c>
      <c r="E46" s="8">
        <v>2020.0</v>
      </c>
      <c r="F46" s="8">
        <v>2021.0</v>
      </c>
      <c r="G46" s="8">
        <v>2022.0</v>
      </c>
      <c r="H46" s="8">
        <v>2023.0</v>
      </c>
      <c r="S46" s="7" t="s">
        <v>35</v>
      </c>
      <c r="T46" s="2"/>
      <c r="U46" s="10"/>
      <c r="V46" s="8">
        <v>2019.0</v>
      </c>
      <c r="W46" s="8">
        <v>2020.0</v>
      </c>
      <c r="X46" s="8">
        <v>2021.0</v>
      </c>
      <c r="Y46" s="8">
        <v>2022.0</v>
      </c>
      <c r="Z46" s="8">
        <v>2023.0</v>
      </c>
    </row>
    <row r="47" ht="15.0" customHeight="1">
      <c r="A47" s="9" t="s">
        <v>4</v>
      </c>
      <c r="B47" s="2"/>
      <c r="C47" s="10"/>
      <c r="D47" s="37">
        <f t="shared" ref="D47:D71" si="12">ABS(D5/$D$5)</f>
        <v>1</v>
      </c>
      <c r="E47" s="37">
        <f t="shared" ref="E47:E71" si="13">ABS(E5/$E$5)</f>
        <v>1</v>
      </c>
      <c r="F47" s="37">
        <f t="shared" ref="F47:F71" si="14">ABS(F5/$F$5)</f>
        <v>1</v>
      </c>
      <c r="G47" s="37">
        <f t="shared" ref="G47:G71" si="15">ABS(G5/$G$5)</f>
        <v>1</v>
      </c>
      <c r="H47" s="37">
        <f t="shared" ref="H47:H71" si="16">ABS(H5/$H$5)</f>
        <v>1</v>
      </c>
      <c r="S47" s="38" t="s">
        <v>36</v>
      </c>
      <c r="V47" s="39">
        <v>0.9172633256490799</v>
      </c>
      <c r="W47" s="39">
        <v>0.866278311080289</v>
      </c>
      <c r="X47" s="39">
        <v>0.8684889974184249</v>
      </c>
      <c r="Y47" s="39">
        <v>0.8950323637025707</v>
      </c>
      <c r="Z47" s="39">
        <v>0.9040058684556135</v>
      </c>
    </row>
    <row r="48" ht="15.75" customHeight="1">
      <c r="A48" s="13" t="s">
        <v>5</v>
      </c>
      <c r="B48" s="2"/>
      <c r="C48" s="10"/>
      <c r="D48" s="37">
        <f t="shared" si="12"/>
        <v>0.9172633256</v>
      </c>
      <c r="E48" s="37">
        <f t="shared" si="13"/>
        <v>0.8662783111</v>
      </c>
      <c r="F48" s="37">
        <f t="shared" si="14"/>
        <v>0.8684889974</v>
      </c>
      <c r="G48" s="37">
        <f t="shared" si="15"/>
        <v>0.8950323637</v>
      </c>
      <c r="H48" s="37">
        <f t="shared" si="16"/>
        <v>0.9040058685</v>
      </c>
      <c r="S48" s="40" t="s">
        <v>37</v>
      </c>
      <c r="T48" s="2"/>
      <c r="U48" s="3"/>
      <c r="V48" s="41">
        <f>_xlfn.STDEV.S(V47:Z47)</f>
        <v>0.02230465884</v>
      </c>
      <c r="W48" s="2"/>
      <c r="X48" s="2"/>
      <c r="Y48" s="2"/>
      <c r="Z48" s="3"/>
    </row>
    <row r="49" ht="15.75" customHeight="1">
      <c r="A49" s="15" t="s">
        <v>6</v>
      </c>
      <c r="B49" s="2"/>
      <c r="C49" s="10"/>
      <c r="D49" s="42">
        <f t="shared" si="12"/>
        <v>0.08273667435</v>
      </c>
      <c r="E49" s="42">
        <f t="shared" si="13"/>
        <v>0.1337216889</v>
      </c>
      <c r="F49" s="42">
        <f t="shared" si="14"/>
        <v>0.1315110026</v>
      </c>
      <c r="G49" s="42">
        <f t="shared" si="15"/>
        <v>0.1049676363</v>
      </c>
      <c r="H49" s="42">
        <f t="shared" si="16"/>
        <v>0.09599413154</v>
      </c>
      <c r="S49" s="43" t="s">
        <v>38</v>
      </c>
    </row>
    <row r="50" ht="31.5" customHeight="1">
      <c r="A50" s="13"/>
      <c r="B50" s="2"/>
      <c r="C50" s="10"/>
      <c r="D50" s="37">
        <f t="shared" si="12"/>
        <v>0</v>
      </c>
      <c r="E50" s="37">
        <f t="shared" si="13"/>
        <v>0</v>
      </c>
      <c r="F50" s="37">
        <f t="shared" si="14"/>
        <v>0</v>
      </c>
      <c r="G50" s="37">
        <f t="shared" si="15"/>
        <v>0</v>
      </c>
      <c r="H50" s="37">
        <f t="shared" si="16"/>
        <v>0</v>
      </c>
      <c r="S50" s="44" t="s">
        <v>39</v>
      </c>
    </row>
    <row r="51" ht="15.75" customHeight="1">
      <c r="A51" s="13" t="s">
        <v>7</v>
      </c>
      <c r="B51" s="2"/>
      <c r="C51" s="10"/>
      <c r="D51" s="37">
        <f t="shared" si="12"/>
        <v>0.02009665308</v>
      </c>
      <c r="E51" s="37">
        <f t="shared" si="13"/>
        <v>0.02874678152</v>
      </c>
      <c r="F51" s="37">
        <f t="shared" si="14"/>
        <v>0.02125829493</v>
      </c>
      <c r="G51" s="37">
        <f t="shared" si="15"/>
        <v>0.01629550838</v>
      </c>
      <c r="H51" s="37">
        <f t="shared" si="16"/>
        <v>0.01224605031</v>
      </c>
      <c r="S51" s="7" t="s">
        <v>35</v>
      </c>
      <c r="T51" s="2"/>
      <c r="U51" s="10"/>
      <c r="V51" s="8">
        <v>2019.0</v>
      </c>
      <c r="W51" s="8">
        <v>2020.0</v>
      </c>
      <c r="X51" s="8">
        <v>2021.0</v>
      </c>
      <c r="Y51" s="8">
        <v>2022.0</v>
      </c>
      <c r="Z51" s="8">
        <v>2023.0</v>
      </c>
    </row>
    <row r="52" ht="15.75" customHeight="1">
      <c r="A52" s="13" t="s">
        <v>8</v>
      </c>
      <c r="B52" s="2"/>
      <c r="C52" s="10"/>
      <c r="D52" s="37">
        <f t="shared" si="12"/>
        <v>0.007729289585</v>
      </c>
      <c r="E52" s="37">
        <f t="shared" si="13"/>
        <v>0.01309236383</v>
      </c>
      <c r="F52" s="37">
        <f t="shared" si="14"/>
        <v>0.008821383155</v>
      </c>
      <c r="G52" s="37">
        <f t="shared" si="15"/>
        <v>0.008003277222</v>
      </c>
      <c r="H52" s="37">
        <f t="shared" si="16"/>
        <v>0.007550461022</v>
      </c>
      <c r="S52" s="45" t="s">
        <v>40</v>
      </c>
      <c r="T52" s="46">
        <f t="shared" ref="T52:Z52" si="17">37996410539/1000000</f>
        <v>37996.41054</v>
      </c>
      <c r="U52" s="46">
        <f t="shared" si="17"/>
        <v>37996.41054</v>
      </c>
      <c r="V52" s="46">
        <f t="shared" si="17"/>
        <v>37996.41054</v>
      </c>
      <c r="W52" s="46">
        <f t="shared" si="17"/>
        <v>37996.41054</v>
      </c>
      <c r="X52" s="46">
        <f t="shared" si="17"/>
        <v>37996.41054</v>
      </c>
      <c r="Y52" s="46">
        <f t="shared" si="17"/>
        <v>37996.41054</v>
      </c>
      <c r="Z52" s="46">
        <f t="shared" si="17"/>
        <v>37996.41054</v>
      </c>
    </row>
    <row r="53" ht="15.75" customHeight="1">
      <c r="A53" s="21"/>
      <c r="B53" s="2"/>
      <c r="C53" s="10"/>
      <c r="D53" s="37">
        <f t="shared" si="12"/>
        <v>0.05491073169</v>
      </c>
      <c r="E53" s="37">
        <f t="shared" si="13"/>
        <v>0.09188254357</v>
      </c>
      <c r="F53" s="37">
        <f t="shared" si="14"/>
        <v>0.1014313245</v>
      </c>
      <c r="G53" s="37">
        <f t="shared" si="15"/>
        <v>0.08066885069</v>
      </c>
      <c r="H53" s="37">
        <f t="shared" si="16"/>
        <v>0.07619762022</v>
      </c>
      <c r="U53" s="47">
        <v>0.27090756866190313</v>
      </c>
      <c r="V53" s="47">
        <v>0.26444907676633345</v>
      </c>
      <c r="W53" s="48">
        <v>-0.36650375167537985</v>
      </c>
      <c r="X53" s="48">
        <v>0.4214322669542143</v>
      </c>
      <c r="Y53" s="47">
        <v>0.22076119513098846</v>
      </c>
      <c r="Z53" s="47">
        <v>0.2592884130124582</v>
      </c>
    </row>
    <row r="54" ht="15.75" customHeight="1">
      <c r="A54" s="13" t="s">
        <v>9</v>
      </c>
      <c r="B54" s="2"/>
      <c r="C54" s="10"/>
      <c r="D54" s="37">
        <f t="shared" si="12"/>
        <v>0.0002652359921</v>
      </c>
      <c r="E54" s="37">
        <f t="shared" si="13"/>
        <v>0.0004913517399</v>
      </c>
      <c r="F54" s="37">
        <f t="shared" si="14"/>
        <v>0.0003462256814</v>
      </c>
      <c r="G54" s="37">
        <f t="shared" si="15"/>
        <v>0.0001953797626</v>
      </c>
      <c r="H54" s="37">
        <f t="shared" si="16"/>
        <v>0.0002362230375</v>
      </c>
      <c r="T54" s="49" t="s">
        <v>41</v>
      </c>
    </row>
    <row r="55" ht="15.75" customHeight="1">
      <c r="A55" s="21" t="s">
        <v>10</v>
      </c>
      <c r="B55" s="2"/>
      <c r="C55" s="10"/>
      <c r="D55" s="42">
        <f t="shared" si="12"/>
        <v>0.05517596768</v>
      </c>
      <c r="E55" s="42">
        <f t="shared" si="13"/>
        <v>0.09237389531</v>
      </c>
      <c r="F55" s="42">
        <f t="shared" si="14"/>
        <v>0.1017775502</v>
      </c>
      <c r="G55" s="42">
        <f t="shared" si="15"/>
        <v>0.08086423046</v>
      </c>
      <c r="H55" s="42">
        <f t="shared" si="16"/>
        <v>0.07643384325</v>
      </c>
    </row>
    <row r="56" ht="15.75" customHeight="1">
      <c r="A56" s="13"/>
      <c r="B56" s="2"/>
      <c r="C56" s="10"/>
      <c r="D56" s="37">
        <f t="shared" si="12"/>
        <v>0</v>
      </c>
      <c r="E56" s="37">
        <f t="shared" si="13"/>
        <v>0</v>
      </c>
      <c r="F56" s="37">
        <f t="shared" si="14"/>
        <v>0</v>
      </c>
      <c r="G56" s="37">
        <f t="shared" si="15"/>
        <v>0</v>
      </c>
      <c r="H56" s="37">
        <f t="shared" si="16"/>
        <v>0</v>
      </c>
      <c r="T56" s="50" t="s">
        <v>35</v>
      </c>
      <c r="U56" s="50" t="s">
        <v>42</v>
      </c>
      <c r="V56" s="50" t="s">
        <v>43</v>
      </c>
    </row>
    <row r="57" ht="15.75" customHeight="1">
      <c r="A57" s="13" t="s">
        <v>11</v>
      </c>
      <c r="B57" s="2"/>
      <c r="C57" s="10"/>
      <c r="D57" s="37">
        <f t="shared" si="12"/>
        <v>0.03661004145</v>
      </c>
      <c r="E57" s="37">
        <f t="shared" si="13"/>
        <v>0.04840896898</v>
      </c>
      <c r="F57" s="37">
        <f t="shared" si="14"/>
        <v>0.009745710367</v>
      </c>
      <c r="G57" s="37">
        <f t="shared" si="15"/>
        <v>0.02584648228</v>
      </c>
      <c r="H57" s="37">
        <f t="shared" si="16"/>
        <v>0.03575924406</v>
      </c>
      <c r="T57" s="50">
        <v>2019.0</v>
      </c>
      <c r="U57" s="51">
        <f>D71</f>
        <v>0.02830207207</v>
      </c>
      <c r="V57" s="52">
        <f>D43</f>
        <v>4.596667991</v>
      </c>
    </row>
    <row r="58" ht="15.75" customHeight="1">
      <c r="A58" s="13" t="s">
        <v>12</v>
      </c>
      <c r="B58" s="2"/>
      <c r="C58" s="10"/>
      <c r="D58" s="37">
        <f t="shared" si="12"/>
        <v>0.01660713908</v>
      </c>
      <c r="E58" s="37">
        <f t="shared" si="13"/>
        <v>0.001587081056</v>
      </c>
      <c r="F58" s="37">
        <f t="shared" si="14"/>
        <v>0.002384773527</v>
      </c>
      <c r="G58" s="37">
        <f t="shared" si="15"/>
        <v>0.01394669476</v>
      </c>
      <c r="H58" s="37">
        <f t="shared" si="16"/>
        <v>0.005096459447</v>
      </c>
      <c r="T58" s="50">
        <v>2020.0</v>
      </c>
      <c r="U58" s="51">
        <f>E71</f>
        <v>0.01918950865</v>
      </c>
      <c r="V58" s="52">
        <f>E43</f>
        <v>1.974389379</v>
      </c>
    </row>
    <row r="59" ht="15.75" customHeight="1">
      <c r="A59" s="22" t="s">
        <v>13</v>
      </c>
      <c r="B59" s="2"/>
      <c r="C59" s="10"/>
      <c r="D59" s="37">
        <f t="shared" si="12"/>
        <v>0</v>
      </c>
      <c r="E59" s="37">
        <f t="shared" si="13"/>
        <v>0</v>
      </c>
      <c r="F59" s="37">
        <f t="shared" si="14"/>
        <v>0</v>
      </c>
      <c r="G59" s="37">
        <f t="shared" si="15"/>
        <v>0.001689584119</v>
      </c>
      <c r="H59" s="37">
        <f t="shared" si="16"/>
        <v>0.001192549764</v>
      </c>
      <c r="T59" s="50">
        <v>2021.0</v>
      </c>
      <c r="U59" s="51">
        <f>F71</f>
        <v>0.05541873251</v>
      </c>
      <c r="V59" s="52">
        <f>F43</f>
        <v>8.104975565</v>
      </c>
    </row>
    <row r="60" ht="15.0" customHeight="1">
      <c r="A60" s="23" t="s">
        <v>14</v>
      </c>
      <c r="B60" s="2"/>
      <c r="C60" s="10"/>
      <c r="D60" s="42">
        <f t="shared" si="12"/>
        <v>0.03517306532</v>
      </c>
      <c r="E60" s="42">
        <f t="shared" si="13"/>
        <v>0.04555200739</v>
      </c>
      <c r="F60" s="42">
        <f t="shared" si="14"/>
        <v>0.09441661334</v>
      </c>
      <c r="G60" s="42">
        <f t="shared" si="15"/>
        <v>0.07065402705</v>
      </c>
      <c r="H60" s="42">
        <f t="shared" si="16"/>
        <v>0.04696360841</v>
      </c>
      <c r="T60" s="50">
        <v>2022.0</v>
      </c>
      <c r="U60" s="51">
        <f>G71</f>
        <v>0.04884456462</v>
      </c>
      <c r="V60" s="52">
        <f>G43</f>
        <v>8.720513921</v>
      </c>
    </row>
    <row r="61" ht="15.0" customHeight="1">
      <c r="A61" s="24" t="s">
        <v>15</v>
      </c>
      <c r="B61" s="2"/>
      <c r="C61" s="10"/>
      <c r="D61" s="37">
        <f t="shared" si="12"/>
        <v>0.00175865327</v>
      </c>
      <c r="E61" s="37">
        <f t="shared" si="13"/>
        <v>0.002277600368</v>
      </c>
      <c r="F61" s="37">
        <f t="shared" si="14"/>
        <v>0.004720830668</v>
      </c>
      <c r="G61" s="37">
        <f t="shared" si="15"/>
        <v>0.003532701359</v>
      </c>
      <c r="H61" s="37">
        <f t="shared" si="16"/>
        <v>0.002348180423</v>
      </c>
      <c r="T61" s="50">
        <v>2023.0</v>
      </c>
      <c r="U61" s="51">
        <f>H71</f>
        <v>0.03524883543</v>
      </c>
      <c r="V61" s="52">
        <f>H43</f>
        <v>7.92493698</v>
      </c>
    </row>
    <row r="62" ht="15.75" customHeight="1">
      <c r="A62" s="22"/>
      <c r="B62" s="2"/>
      <c r="C62" s="10"/>
      <c r="D62" s="37">
        <f t="shared" si="12"/>
        <v>0.03341441205</v>
      </c>
      <c r="E62" s="37">
        <f t="shared" si="13"/>
        <v>0.04327440702</v>
      </c>
      <c r="F62" s="37">
        <f t="shared" si="14"/>
        <v>0.08969578267</v>
      </c>
      <c r="G62" s="37">
        <f t="shared" si="15"/>
        <v>0.0671213257</v>
      </c>
      <c r="H62" s="37">
        <f t="shared" si="16"/>
        <v>0.04461542798</v>
      </c>
      <c r="T62" s="49" t="s">
        <v>44</v>
      </c>
    </row>
    <row r="63" ht="15.75" customHeight="1">
      <c r="A63" s="22" t="s">
        <v>16</v>
      </c>
      <c r="B63" s="2"/>
      <c r="C63" s="10"/>
      <c r="D63" s="37">
        <f t="shared" si="12"/>
        <v>0</v>
      </c>
      <c r="E63" s="37">
        <f t="shared" si="13"/>
        <v>0</v>
      </c>
      <c r="F63" s="37">
        <f t="shared" si="14"/>
        <v>0</v>
      </c>
      <c r="G63" s="37">
        <f t="shared" si="15"/>
        <v>0</v>
      </c>
      <c r="H63" s="37">
        <f t="shared" si="16"/>
        <v>0</v>
      </c>
    </row>
    <row r="64" ht="15.0" customHeight="1">
      <c r="A64" s="24" t="s">
        <v>17</v>
      </c>
      <c r="B64" s="2"/>
      <c r="C64" s="10"/>
      <c r="D64" s="37">
        <f t="shared" si="12"/>
        <v>0.004879991585</v>
      </c>
      <c r="E64" s="37">
        <f t="shared" si="13"/>
        <v>0.003924149368</v>
      </c>
      <c r="F64" s="37">
        <f t="shared" si="14"/>
        <v>0</v>
      </c>
      <c r="G64" s="37">
        <f t="shared" si="15"/>
        <v>0</v>
      </c>
      <c r="H64" s="37">
        <f t="shared" si="16"/>
        <v>0</v>
      </c>
    </row>
    <row r="65" ht="15.0" customHeight="1">
      <c r="A65" s="24" t="s">
        <v>18</v>
      </c>
      <c r="B65" s="2"/>
      <c r="C65" s="10"/>
      <c r="D65" s="37">
        <f t="shared" si="12"/>
        <v>0</v>
      </c>
      <c r="E65" s="37">
        <f t="shared" si="13"/>
        <v>0</v>
      </c>
      <c r="F65" s="37">
        <f t="shared" si="14"/>
        <v>0.01841802822</v>
      </c>
      <c r="G65" s="37">
        <f t="shared" si="15"/>
        <v>0</v>
      </c>
      <c r="H65" s="37">
        <f t="shared" si="16"/>
        <v>0</v>
      </c>
    </row>
    <row r="66" ht="15.75" customHeight="1">
      <c r="A66" s="25" t="s">
        <v>19</v>
      </c>
      <c r="B66" s="2"/>
      <c r="C66" s="10"/>
      <c r="D66" s="42">
        <f t="shared" si="12"/>
        <v>0.03829440363</v>
      </c>
      <c r="E66" s="42">
        <f t="shared" si="13"/>
        <v>0.04719855639</v>
      </c>
      <c r="F66" s="42">
        <f t="shared" si="14"/>
        <v>0.07127775445</v>
      </c>
      <c r="G66" s="42">
        <f t="shared" si="15"/>
        <v>0.0671213257</v>
      </c>
      <c r="H66" s="42">
        <f t="shared" si="16"/>
        <v>0.04461542798</v>
      </c>
    </row>
    <row r="67" ht="15.75" customHeight="1">
      <c r="A67" s="22"/>
      <c r="B67" s="2"/>
      <c r="C67" s="10"/>
      <c r="D67" s="37">
        <f t="shared" si="12"/>
        <v>0</v>
      </c>
      <c r="E67" s="37">
        <f t="shared" si="13"/>
        <v>0</v>
      </c>
      <c r="F67" s="37">
        <f t="shared" si="14"/>
        <v>0</v>
      </c>
      <c r="G67" s="37">
        <f t="shared" si="15"/>
        <v>0</v>
      </c>
      <c r="H67" s="37">
        <f t="shared" si="16"/>
        <v>0</v>
      </c>
    </row>
    <row r="68" ht="15.0" customHeight="1">
      <c r="A68" s="24" t="s">
        <v>20</v>
      </c>
      <c r="B68" s="2"/>
      <c r="C68" s="10"/>
      <c r="D68" s="37">
        <f t="shared" si="12"/>
        <v>0</v>
      </c>
      <c r="E68" s="37">
        <f t="shared" si="13"/>
        <v>0</v>
      </c>
      <c r="F68" s="37">
        <f t="shared" si="14"/>
        <v>0</v>
      </c>
      <c r="G68" s="37">
        <f t="shared" si="15"/>
        <v>0</v>
      </c>
      <c r="H68" s="37">
        <f t="shared" si="16"/>
        <v>0</v>
      </c>
    </row>
    <row r="69" ht="15.75" customHeight="1">
      <c r="A69" s="22" t="s">
        <v>21</v>
      </c>
      <c r="B69" s="2"/>
      <c r="C69" s="10"/>
      <c r="D69" s="37">
        <f t="shared" si="12"/>
        <v>0.007840009994</v>
      </c>
      <c r="E69" s="37">
        <f t="shared" si="13"/>
        <v>0.01956148866</v>
      </c>
      <c r="F69" s="37">
        <f t="shared" si="14"/>
        <v>0.01980882749</v>
      </c>
      <c r="G69" s="37">
        <f t="shared" si="15"/>
        <v>0.01942831352</v>
      </c>
      <c r="H69" s="37">
        <f t="shared" si="16"/>
        <v>0.01016569024</v>
      </c>
    </row>
    <row r="70" ht="15.75" customHeight="1">
      <c r="A70" s="22" t="s">
        <v>22</v>
      </c>
      <c r="B70" s="2"/>
      <c r="C70" s="10"/>
      <c r="D70" s="37">
        <f t="shared" si="12"/>
        <v>0.002152321566</v>
      </c>
      <c r="E70" s="37">
        <f t="shared" si="13"/>
        <v>0.00844755907</v>
      </c>
      <c r="F70" s="37">
        <f t="shared" si="14"/>
        <v>0.00394980554</v>
      </c>
      <c r="G70" s="37">
        <f t="shared" si="15"/>
        <v>0.001151552443</v>
      </c>
      <c r="H70" s="37">
        <f t="shared" si="16"/>
        <v>0.0007990976884</v>
      </c>
    </row>
    <row r="71" ht="15.75" customHeight="1">
      <c r="A71" s="25" t="s">
        <v>23</v>
      </c>
      <c r="B71" s="2"/>
      <c r="C71" s="10"/>
      <c r="D71" s="42">
        <f t="shared" si="12"/>
        <v>0.02830207207</v>
      </c>
      <c r="E71" s="42">
        <f t="shared" si="13"/>
        <v>0.01918950865</v>
      </c>
      <c r="F71" s="42">
        <f t="shared" si="14"/>
        <v>0.05541873251</v>
      </c>
      <c r="G71" s="42">
        <f t="shared" si="15"/>
        <v>0.04884456462</v>
      </c>
      <c r="H71" s="42">
        <f t="shared" si="16"/>
        <v>0.03524883543</v>
      </c>
    </row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0">
    <mergeCell ref="S51:U51"/>
    <mergeCell ref="T54:Z54"/>
    <mergeCell ref="A43:C43"/>
    <mergeCell ref="A44:H44"/>
    <mergeCell ref="A45:H45"/>
    <mergeCell ref="A46:C46"/>
    <mergeCell ref="S46:U46"/>
    <mergeCell ref="S47:U47"/>
    <mergeCell ref="S48:U48"/>
    <mergeCell ref="A47:C47"/>
    <mergeCell ref="A48:C48"/>
    <mergeCell ref="A49:C49"/>
    <mergeCell ref="A50:C50"/>
    <mergeCell ref="A51:C51"/>
    <mergeCell ref="A52:C52"/>
    <mergeCell ref="A53:C53"/>
    <mergeCell ref="A61:C61"/>
    <mergeCell ref="A62:C62"/>
    <mergeCell ref="T62:V62"/>
    <mergeCell ref="A54:C54"/>
    <mergeCell ref="A55:C55"/>
    <mergeCell ref="A56:C56"/>
    <mergeCell ref="A57:C57"/>
    <mergeCell ref="A58:C58"/>
    <mergeCell ref="A59:C59"/>
    <mergeCell ref="A60:C60"/>
    <mergeCell ref="A70:C70"/>
    <mergeCell ref="A71:C71"/>
    <mergeCell ref="A63:C63"/>
    <mergeCell ref="A64:C64"/>
    <mergeCell ref="A65:C65"/>
    <mergeCell ref="A66:C66"/>
    <mergeCell ref="A67:C67"/>
    <mergeCell ref="A68:C68"/>
    <mergeCell ref="A69:C69"/>
    <mergeCell ref="A1:F1"/>
    <mergeCell ref="H1:L1"/>
    <mergeCell ref="A3:H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V48:Z48"/>
    <mergeCell ref="S49:Z49"/>
    <mergeCell ref="S50:Z50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26.71"/>
    <col customWidth="1" min="4" max="6" width="14.43"/>
    <col customWidth="1" min="10" max="10" width="19.43"/>
  </cols>
  <sheetData>
    <row r="1" ht="15.75" customHeight="1">
      <c r="A1" s="53" t="s">
        <v>0</v>
      </c>
      <c r="B1" s="2"/>
      <c r="C1" s="2"/>
      <c r="D1" s="2"/>
      <c r="E1" s="2"/>
      <c r="F1" s="3"/>
      <c r="G1" s="54" t="s">
        <v>1</v>
      </c>
      <c r="H1" s="55" t="s">
        <v>2</v>
      </c>
      <c r="I1" s="2"/>
      <c r="J1" s="2"/>
      <c r="K1" s="2"/>
      <c r="L1" s="2"/>
      <c r="M1" s="3"/>
    </row>
    <row r="2" ht="15.75" customHeight="1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</row>
    <row r="3" ht="15.75" customHeight="1">
      <c r="A3" s="57" t="s">
        <v>45</v>
      </c>
      <c r="B3" s="2"/>
      <c r="C3" s="2"/>
      <c r="D3" s="2"/>
      <c r="E3" s="2"/>
      <c r="F3" s="2"/>
      <c r="G3" s="2"/>
      <c r="H3" s="3"/>
      <c r="I3" s="56"/>
      <c r="J3" s="56"/>
      <c r="K3" s="56"/>
      <c r="L3" s="56"/>
      <c r="M3" s="56"/>
    </row>
    <row r="4" ht="15.75" customHeight="1">
      <c r="A4" s="58"/>
      <c r="B4" s="2"/>
      <c r="C4" s="3"/>
      <c r="D4" s="59">
        <v>2019.0</v>
      </c>
      <c r="E4" s="59">
        <v>2020.0</v>
      </c>
      <c r="F4" s="59">
        <v>2021.0</v>
      </c>
      <c r="G4" s="59">
        <v>2022.0</v>
      </c>
      <c r="H4" s="59">
        <v>2023.0</v>
      </c>
      <c r="I4" s="56"/>
      <c r="J4" s="56"/>
      <c r="K4" s="56"/>
      <c r="L4" s="56"/>
      <c r="M4" s="56"/>
    </row>
    <row r="5" ht="15.75" customHeight="1">
      <c r="A5" s="60" t="s">
        <v>46</v>
      </c>
    </row>
    <row r="6" ht="15.75" customHeight="1">
      <c r="A6" s="61" t="s">
        <v>47</v>
      </c>
    </row>
    <row r="7" ht="15.75" customHeight="1">
      <c r="A7" s="62" t="s">
        <v>48</v>
      </c>
      <c r="D7" s="63">
        <v>2.3142546283E10</v>
      </c>
      <c r="E7" s="63">
        <v>2.3835688707E10</v>
      </c>
      <c r="F7" s="63">
        <v>2.29947609E10</v>
      </c>
      <c r="G7" s="63">
        <v>2.2188786686E10</v>
      </c>
      <c r="H7" s="63">
        <v>2.2253517526E10</v>
      </c>
    </row>
    <row r="8" ht="15.75" customHeight="1">
      <c r="A8" s="64" t="s">
        <v>49</v>
      </c>
      <c r="D8" s="65"/>
      <c r="E8" s="63">
        <v>1.31497069E8</v>
      </c>
      <c r="F8" s="63">
        <v>1.24548128E8</v>
      </c>
      <c r="G8" s="63">
        <v>2.67901257E8</v>
      </c>
      <c r="H8" s="63">
        <v>2.1849568E8</v>
      </c>
    </row>
    <row r="9" ht="15.75" customHeight="1">
      <c r="A9" s="64" t="s">
        <v>50</v>
      </c>
      <c r="D9" s="65">
        <v>4.8503285E7</v>
      </c>
      <c r="E9" s="63">
        <v>4.1623907E7</v>
      </c>
      <c r="F9" s="63">
        <v>3.4744529E7</v>
      </c>
      <c r="G9" s="63">
        <v>5.7122126E7</v>
      </c>
      <c r="H9" s="63">
        <v>5.1500326E7</v>
      </c>
    </row>
    <row r="10" ht="15.75" customHeight="1">
      <c r="A10" s="64" t="s">
        <v>51</v>
      </c>
      <c r="D10" s="66">
        <v>1.45804831E8</v>
      </c>
      <c r="E10" s="63">
        <v>2.4166519E7</v>
      </c>
      <c r="F10" s="63">
        <v>4.2648231E7</v>
      </c>
      <c r="G10" s="63">
        <v>1.164792138E9</v>
      </c>
      <c r="H10" s="63">
        <v>9.853579508E9</v>
      </c>
    </row>
    <row r="11" ht="15.75" customHeight="1">
      <c r="A11" s="64" t="s">
        <v>52</v>
      </c>
      <c r="D11" s="65">
        <v>3.457009041E9</v>
      </c>
      <c r="E11" s="63">
        <v>3.608800543E9</v>
      </c>
      <c r="G11" s="63"/>
      <c r="H11" s="63"/>
    </row>
    <row r="12" ht="19.5" customHeight="1">
      <c r="A12" s="62" t="s">
        <v>53</v>
      </c>
      <c r="B12" s="67"/>
      <c r="D12" s="68"/>
      <c r="E12" s="69"/>
      <c r="F12" s="69">
        <v>2.4768E9</v>
      </c>
      <c r="G12" s="69">
        <v>2.84256E9</v>
      </c>
      <c r="H12" s="69">
        <v>2.592E9</v>
      </c>
    </row>
    <row r="13" ht="19.5" customHeight="1">
      <c r="A13" s="62"/>
      <c r="B13" s="67" t="s">
        <v>54</v>
      </c>
      <c r="D13" s="70">
        <f t="shared" ref="D13:H13" si="1">D7+D9+D10+D11</f>
        <v>26793863440</v>
      </c>
      <c r="E13" s="70">
        <f t="shared" si="1"/>
        <v>27510279676</v>
      </c>
      <c r="F13" s="70">
        <f t="shared" si="1"/>
        <v>23072153660</v>
      </c>
      <c r="G13" s="70">
        <f t="shared" si="1"/>
        <v>23410700950</v>
      </c>
      <c r="H13" s="70">
        <f t="shared" si="1"/>
        <v>32158597360</v>
      </c>
    </row>
    <row r="14" ht="15.75" customHeight="1">
      <c r="A14" s="61" t="s">
        <v>55</v>
      </c>
    </row>
    <row r="15" ht="15.75" customHeight="1">
      <c r="A15" s="62" t="s">
        <v>56</v>
      </c>
      <c r="D15" s="63">
        <v>1.4990097612E10</v>
      </c>
      <c r="E15" s="63">
        <v>1.4841815068E10</v>
      </c>
      <c r="F15" s="63">
        <v>1.3647000125E10</v>
      </c>
      <c r="G15" s="63">
        <v>2.6717535056E10</v>
      </c>
      <c r="H15" s="63">
        <v>1.8501679245E10</v>
      </c>
    </row>
    <row r="16" ht="15.75" customHeight="1">
      <c r="A16" s="62" t="s">
        <v>57</v>
      </c>
      <c r="D16" s="63">
        <v>1.013169387E10</v>
      </c>
      <c r="E16" s="63">
        <v>7.647181033E9</v>
      </c>
      <c r="F16" s="63">
        <v>7.7045172E9</v>
      </c>
      <c r="G16" s="63">
        <v>7.142826187E9</v>
      </c>
      <c r="H16" s="63">
        <v>7.143051404E9</v>
      </c>
    </row>
    <row r="17" ht="15.75" customHeight="1">
      <c r="A17" s="62" t="s">
        <v>58</v>
      </c>
      <c r="D17" s="63">
        <v>8.505954818E9</v>
      </c>
      <c r="E17" s="63">
        <v>8.831716675E9</v>
      </c>
      <c r="F17" s="63">
        <v>2.706381082E9</v>
      </c>
      <c r="G17" s="63">
        <v>5.098418693E9</v>
      </c>
      <c r="H17" s="63">
        <v>3.541967035E9</v>
      </c>
    </row>
    <row r="18" ht="15.75" customHeight="1">
      <c r="A18" s="62" t="s">
        <v>59</v>
      </c>
      <c r="D18" s="63">
        <v>3.976716412E9</v>
      </c>
      <c r="E18" s="63">
        <v>3.620663887E9</v>
      </c>
      <c r="F18" s="63">
        <v>3.926493428E9</v>
      </c>
      <c r="G18" s="63">
        <v>4.59288409E9</v>
      </c>
      <c r="H18" s="63">
        <v>7.078686146E9</v>
      </c>
    </row>
    <row r="19" ht="15.75" customHeight="1">
      <c r="A19" s="62" t="s">
        <v>60</v>
      </c>
      <c r="D19" s="63">
        <v>4.95102221E8</v>
      </c>
      <c r="E19" s="63">
        <v>1.085506724E9</v>
      </c>
      <c r="F19" s="63">
        <v>2.310041175E9</v>
      </c>
      <c r="G19" s="63">
        <v>2.874744862E9</v>
      </c>
      <c r="H19" s="63">
        <v>1.221572917E9</v>
      </c>
    </row>
    <row r="20" ht="15.75" customHeight="1">
      <c r="A20" s="62" t="s">
        <v>61</v>
      </c>
      <c r="D20" s="69">
        <v>9.14756422E8</v>
      </c>
      <c r="E20" s="69">
        <v>9.45892317E8</v>
      </c>
      <c r="F20" s="69">
        <v>1.6417265525E10</v>
      </c>
      <c r="G20" s="69">
        <v>9.073822713E9</v>
      </c>
      <c r="H20" s="69">
        <v>4.443074215E9</v>
      </c>
    </row>
    <row r="21" ht="15.75" customHeight="1">
      <c r="B21" s="67" t="s">
        <v>62</v>
      </c>
      <c r="D21" s="70">
        <f t="shared" ref="D21:H21" si="2">SUM(D15:D20)</f>
        <v>39014321355</v>
      </c>
      <c r="E21" s="70">
        <f t="shared" si="2"/>
        <v>36972775704</v>
      </c>
      <c r="F21" s="70">
        <f t="shared" si="2"/>
        <v>46711698535</v>
      </c>
      <c r="G21" s="70">
        <f t="shared" si="2"/>
        <v>55500231601</v>
      </c>
      <c r="H21" s="70">
        <f t="shared" si="2"/>
        <v>41930030962</v>
      </c>
    </row>
    <row r="22" ht="15.75" customHeight="1"/>
    <row r="23" ht="15.75" customHeight="1">
      <c r="C23" s="61" t="s">
        <v>63</v>
      </c>
      <c r="D23" s="71">
        <f t="shared" ref="D23:H23" si="3">D13+D21</f>
        <v>65808184795</v>
      </c>
      <c r="E23" s="71">
        <f t="shared" si="3"/>
        <v>64483055380</v>
      </c>
      <c r="F23" s="71">
        <f t="shared" si="3"/>
        <v>69783852195</v>
      </c>
      <c r="G23" s="71">
        <f t="shared" si="3"/>
        <v>78910932551</v>
      </c>
      <c r="H23" s="71">
        <f t="shared" si="3"/>
        <v>74088628322</v>
      </c>
    </row>
    <row r="24" ht="15.75" customHeight="1">
      <c r="A24" s="61" t="s">
        <v>64</v>
      </c>
    </row>
    <row r="25" ht="15.75" customHeight="1">
      <c r="A25" s="62" t="s">
        <v>65</v>
      </c>
      <c r="D25" s="63">
        <v>3.759525E9</v>
      </c>
      <c r="E25" s="63">
        <v>3.759525E9</v>
      </c>
      <c r="F25" s="63">
        <v>3.759525E9</v>
      </c>
      <c r="G25" s="63">
        <v>3.759525E9</v>
      </c>
      <c r="H25" s="63">
        <v>3.759525E9</v>
      </c>
    </row>
    <row r="26" ht="15.75" customHeight="1">
      <c r="A26" s="62" t="s">
        <v>66</v>
      </c>
      <c r="D26" s="63">
        <v>7.940930965E9</v>
      </c>
      <c r="E26" s="63">
        <v>7.927976272E9</v>
      </c>
      <c r="F26" s="63">
        <v>7.915259084E9</v>
      </c>
      <c r="G26" s="63">
        <v>7.903177754E9</v>
      </c>
      <c r="H26" s="63">
        <v>7.891700491E9</v>
      </c>
    </row>
    <row r="27" ht="15.75" customHeight="1">
      <c r="A27" s="64" t="s">
        <v>67</v>
      </c>
      <c r="D27" s="63"/>
      <c r="E27" s="63">
        <v>9.681036891E9</v>
      </c>
      <c r="F27" s="63">
        <v>1.32912E9</v>
      </c>
      <c r="G27" s="63">
        <v>1.658304E9</v>
      </c>
      <c r="H27" s="63">
        <v>1.4328E9</v>
      </c>
    </row>
    <row r="28" ht="15.75" customHeight="1">
      <c r="A28" s="62" t="s">
        <v>68</v>
      </c>
      <c r="D28" s="69">
        <v>9.196763654E9</v>
      </c>
      <c r="E28" s="69">
        <v>1.0447946298E10</v>
      </c>
      <c r="F28" s="69">
        <v>1.0447946298E10</v>
      </c>
      <c r="G28" s="69">
        <v>1.2614176621E10</v>
      </c>
      <c r="H28" s="69">
        <v>1.4480528363E10</v>
      </c>
    </row>
    <row r="29" ht="15.75" customHeight="1">
      <c r="C29" s="61" t="s">
        <v>69</v>
      </c>
      <c r="D29" s="71">
        <f t="shared" ref="D29:H29" si="4">SUM(D25:D28)</f>
        <v>20897219619</v>
      </c>
      <c r="E29" s="71">
        <f t="shared" si="4"/>
        <v>31816484461</v>
      </c>
      <c r="F29" s="71">
        <f t="shared" si="4"/>
        <v>23451850382</v>
      </c>
      <c r="G29" s="71">
        <f t="shared" si="4"/>
        <v>25935183375</v>
      </c>
      <c r="H29" s="71">
        <f t="shared" si="4"/>
        <v>27564553854</v>
      </c>
    </row>
    <row r="30" ht="15.75" customHeight="1"/>
    <row r="31" ht="15.75" customHeight="1">
      <c r="A31" s="61" t="s">
        <v>70</v>
      </c>
    </row>
    <row r="32" ht="15.75" customHeight="1">
      <c r="A32" s="61" t="s">
        <v>71</v>
      </c>
    </row>
    <row r="33" ht="15.75" customHeight="1">
      <c r="A33" s="62" t="s">
        <v>72</v>
      </c>
      <c r="D33" s="65">
        <v>9.067948647E9</v>
      </c>
      <c r="E33" s="63">
        <v>7.590427251E9</v>
      </c>
      <c r="F33" s="63">
        <v>6.680612343E9</v>
      </c>
      <c r="G33" s="63">
        <v>4.995757666E9</v>
      </c>
      <c r="H33" s="63">
        <v>4.397519453E9</v>
      </c>
    </row>
    <row r="34" ht="15.75" customHeight="1">
      <c r="A34" s="62" t="s">
        <v>73</v>
      </c>
      <c r="D34" s="65">
        <v>1.64439863E8</v>
      </c>
      <c r="E34" s="63">
        <v>1.99570002E8</v>
      </c>
      <c r="F34" s="63">
        <v>2.31003711E8</v>
      </c>
      <c r="G34" s="63">
        <v>2.03801486E8</v>
      </c>
      <c r="H34" s="63">
        <v>2.60427314E8</v>
      </c>
    </row>
    <row r="35" ht="15.75" customHeight="1">
      <c r="A35" s="62" t="s">
        <v>74</v>
      </c>
      <c r="D35" s="65"/>
      <c r="E35" s="63">
        <v>7.3582072E7</v>
      </c>
      <c r="F35" s="63">
        <v>8.0169166E7</v>
      </c>
      <c r="G35" s="63">
        <v>2.35388647E8</v>
      </c>
      <c r="H35" s="63">
        <v>1.59315805E8</v>
      </c>
    </row>
    <row r="36" ht="15.75" customHeight="1">
      <c r="A36" s="62" t="s">
        <v>75</v>
      </c>
      <c r="D36" s="72">
        <v>1.790395047E9</v>
      </c>
      <c r="E36" s="69">
        <v>2.112334257E9</v>
      </c>
      <c r="F36" s="69">
        <v>1.799731748E9</v>
      </c>
      <c r="G36" s="69">
        <v>1.795395682E9</v>
      </c>
      <c r="H36" s="69">
        <v>1.659575182E9</v>
      </c>
    </row>
    <row r="37" ht="15.75" customHeight="1">
      <c r="C37" s="61" t="s">
        <v>76</v>
      </c>
      <c r="D37" s="71">
        <f t="shared" ref="D37:H37" si="5">SUM(D33:D36)</f>
        <v>11022783557</v>
      </c>
      <c r="E37" s="71">
        <f t="shared" si="5"/>
        <v>9975913582</v>
      </c>
      <c r="F37" s="71">
        <f t="shared" si="5"/>
        <v>8791516968</v>
      </c>
      <c r="G37" s="71">
        <f t="shared" si="5"/>
        <v>7230343481</v>
      </c>
      <c r="H37" s="71">
        <f t="shared" si="5"/>
        <v>6476837754</v>
      </c>
    </row>
    <row r="38" ht="15.75" customHeight="1">
      <c r="A38" s="61" t="s">
        <v>77</v>
      </c>
    </row>
    <row r="39" ht="15.75" customHeight="1">
      <c r="A39" s="62" t="s">
        <v>78</v>
      </c>
      <c r="D39" s="63">
        <v>3.361610352E9</v>
      </c>
      <c r="E39" s="63">
        <v>1.38807541E8</v>
      </c>
      <c r="F39" s="63">
        <v>9.08266517E8</v>
      </c>
      <c r="G39" s="63">
        <v>2.40315188E8</v>
      </c>
      <c r="H39" s="63">
        <v>3.009467836E9</v>
      </c>
    </row>
    <row r="40" ht="15.75" customHeight="1">
      <c r="A40" s="62" t="s">
        <v>79</v>
      </c>
      <c r="D40" s="63">
        <v>2.045742006E10</v>
      </c>
      <c r="E40" s="63">
        <v>2.6655065746E10</v>
      </c>
      <c r="F40" s="63">
        <v>3.283606773E10</v>
      </c>
      <c r="G40" s="63">
        <v>4.228363682E10</v>
      </c>
      <c r="H40" s="63">
        <v>3.419149672E10</v>
      </c>
    </row>
    <row r="41" ht="15.75" customHeight="1">
      <c r="A41" s="62" t="s">
        <v>80</v>
      </c>
      <c r="D41" s="63">
        <v>2.294041868E9</v>
      </c>
      <c r="E41" s="63">
        <v>2.249335011E9</v>
      </c>
      <c r="F41" s="63">
        <v>1.886837159E9</v>
      </c>
      <c r="G41" s="63">
        <v>1.873945551E9</v>
      </c>
      <c r="H41" s="63">
        <v>1.933820598E9</v>
      </c>
    </row>
    <row r="42" ht="15.75" customHeight="1">
      <c r="A42" s="64" t="s">
        <v>81</v>
      </c>
      <c r="D42" s="63"/>
      <c r="E42" s="63">
        <v>6.3479681E7</v>
      </c>
      <c r="F42" s="63">
        <v>5.1566988E7</v>
      </c>
      <c r="G42" s="63">
        <v>7.6216048E7</v>
      </c>
      <c r="H42" s="63">
        <v>7.7034589E7</v>
      </c>
    </row>
    <row r="43" ht="15.75" customHeight="1">
      <c r="A43" s="62" t="s">
        <v>82</v>
      </c>
      <c r="D43" s="63">
        <v>4.924790194E9</v>
      </c>
      <c r="E43" s="63">
        <v>8.22902651E8</v>
      </c>
      <c r="F43" s="63">
        <v>9.64341758E8</v>
      </c>
    </row>
    <row r="44" ht="15.75" customHeight="1">
      <c r="A44" s="62" t="s">
        <v>83</v>
      </c>
      <c r="D44" s="63">
        <v>1.011064184E9</v>
      </c>
      <c r="E44" s="63">
        <v>1.063799629E9</v>
      </c>
      <c r="G44" s="63">
        <v>1.40179149E9</v>
      </c>
      <c r="H44" s="63">
        <v>8.1245118E8</v>
      </c>
    </row>
    <row r="45" ht="15.75" customHeight="1">
      <c r="A45" s="62" t="s">
        <v>84</v>
      </c>
      <c r="D45" s="63">
        <v>7.32845493E8</v>
      </c>
      <c r="E45" s="63">
        <v>9.70071795E8</v>
      </c>
      <c r="F45" s="63">
        <v>1.266472987E9</v>
      </c>
      <c r="G45" s="63">
        <v>1.467963888E9</v>
      </c>
      <c r="H45" s="63">
        <v>1.08384653E9</v>
      </c>
    </row>
    <row r="46" ht="15.75" customHeight="1">
      <c r="A46" s="62" t="s">
        <v>85</v>
      </c>
      <c r="D46" s="63">
        <v>1.07383636E8</v>
      </c>
      <c r="E46" s="63">
        <v>8.8100719E7</v>
      </c>
      <c r="F46" s="63">
        <v>2.59565233E8</v>
      </c>
      <c r="G46" s="63">
        <v>2.37118664E8</v>
      </c>
      <c r="H46" s="63">
        <v>1.98479421E8</v>
      </c>
    </row>
    <row r="47" ht="15.75" customHeight="1">
      <c r="A47" s="64" t="s">
        <v>86</v>
      </c>
      <c r="D47" s="63"/>
      <c r="E47" s="63">
        <v>2.4873805E7</v>
      </c>
      <c r="F47" s="63">
        <v>2.6258072E7</v>
      </c>
      <c r="G47" s="63">
        <v>9221426.0</v>
      </c>
      <c r="H47" s="63">
        <v>4900540.0</v>
      </c>
    </row>
    <row r="48" ht="15.75" customHeight="1">
      <c r="A48" s="62" t="s">
        <v>87</v>
      </c>
      <c r="D48" s="63">
        <v>2.93182726E8</v>
      </c>
      <c r="E48" s="63">
        <v>7.39716423E8</v>
      </c>
      <c r="F48" s="63">
        <v>6.84087793E8</v>
      </c>
      <c r="G48" s="63">
        <v>8.30757021E8</v>
      </c>
      <c r="H48" s="63">
        <v>6.56094076E8</v>
      </c>
    </row>
    <row r="49" ht="15.75" customHeight="1">
      <c r="A49" s="62" t="s">
        <v>88</v>
      </c>
      <c r="D49" s="69">
        <v>7.05843107E8</v>
      </c>
      <c r="E49" s="69">
        <v>4.53947703E8</v>
      </c>
      <c r="F49" s="69">
        <v>1.258368736E9</v>
      </c>
      <c r="G49" s="69">
        <v>4.69948955E8</v>
      </c>
      <c r="H49" s="69">
        <v>6.96040904E8</v>
      </c>
    </row>
    <row r="50" ht="15.75" customHeight="1">
      <c r="C50" s="61" t="s">
        <v>89</v>
      </c>
      <c r="D50" s="71">
        <f t="shared" ref="D50:H50" si="6">SUM(D39:D49)</f>
        <v>33888181620</v>
      </c>
      <c r="E50" s="71">
        <f t="shared" si="6"/>
        <v>33270100704</v>
      </c>
      <c r="F50" s="71">
        <f t="shared" si="6"/>
        <v>40141832973</v>
      </c>
      <c r="G50" s="71">
        <f t="shared" si="6"/>
        <v>48890915051</v>
      </c>
      <c r="H50" s="71">
        <f t="shared" si="6"/>
        <v>42663632394</v>
      </c>
    </row>
    <row r="51" ht="15.75" customHeight="1">
      <c r="C51" s="61" t="s">
        <v>90</v>
      </c>
      <c r="D51" s="71">
        <f t="shared" ref="D51:H51" si="7">D50+D37</f>
        <v>44910965177</v>
      </c>
      <c r="E51" s="71">
        <f t="shared" si="7"/>
        <v>43246014286</v>
      </c>
      <c r="F51" s="71">
        <f t="shared" si="7"/>
        <v>48933349941</v>
      </c>
      <c r="G51" s="71">
        <f t="shared" si="7"/>
        <v>56121258532</v>
      </c>
      <c r="H51" s="71">
        <f t="shared" si="7"/>
        <v>49140470148</v>
      </c>
    </row>
    <row r="52" ht="15.75" customHeight="1">
      <c r="C52" s="61" t="s">
        <v>91</v>
      </c>
      <c r="D52" s="73">
        <f t="shared" ref="D52:H52" si="8">D51+D29</f>
        <v>65808184796</v>
      </c>
      <c r="E52" s="73">
        <f t="shared" si="8"/>
        <v>75062498747</v>
      </c>
      <c r="F52" s="73">
        <f t="shared" si="8"/>
        <v>72385200323</v>
      </c>
      <c r="G52" s="73">
        <f t="shared" si="8"/>
        <v>82056441907</v>
      </c>
      <c r="H52" s="73">
        <f t="shared" si="8"/>
        <v>76705024002</v>
      </c>
    </row>
    <row r="53" ht="15.75" customHeight="1">
      <c r="C53" s="61"/>
    </row>
    <row r="54" ht="15.75" customHeight="1"/>
    <row r="55" ht="15.75" customHeight="1">
      <c r="A55" s="74" t="s">
        <v>92</v>
      </c>
      <c r="B55" s="35"/>
      <c r="C55" s="35"/>
      <c r="D55" s="35"/>
      <c r="E55" s="35"/>
      <c r="F55" s="35"/>
      <c r="G55" s="35"/>
      <c r="H55" s="36"/>
    </row>
    <row r="56" ht="15.75" customHeight="1">
      <c r="A56" s="58"/>
      <c r="B56" s="2"/>
      <c r="C56" s="10"/>
      <c r="D56" s="59">
        <v>2019.0</v>
      </c>
      <c r="E56" s="59">
        <v>2020.0</v>
      </c>
      <c r="F56" s="59">
        <v>2021.0</v>
      </c>
      <c r="G56" s="59">
        <v>2022.0</v>
      </c>
      <c r="H56" s="59">
        <v>2023.0</v>
      </c>
      <c r="K56" s="59">
        <v>2019.0</v>
      </c>
      <c r="L56" s="59">
        <v>2020.0</v>
      </c>
      <c r="M56" s="59">
        <v>2021.0</v>
      </c>
      <c r="N56" s="59">
        <v>2022.0</v>
      </c>
      <c r="O56" s="59">
        <v>2023.0</v>
      </c>
    </row>
    <row r="57" ht="15.75" customHeight="1">
      <c r="A57" s="60" t="s">
        <v>46</v>
      </c>
      <c r="D57" s="75"/>
      <c r="E57" s="75"/>
      <c r="F57" s="75"/>
      <c r="G57" s="75"/>
      <c r="H57" s="75"/>
    </row>
    <row r="58" ht="15.75" customHeight="1">
      <c r="A58" s="61" t="s">
        <v>47</v>
      </c>
      <c r="F58" s="75"/>
      <c r="J58" s="76" t="s">
        <v>93</v>
      </c>
      <c r="K58" s="47">
        <v>0.40715092694724736</v>
      </c>
      <c r="L58" s="47">
        <v>0.41803735753687266</v>
      </c>
      <c r="M58" s="47">
        <v>0.3306231016815824</v>
      </c>
      <c r="N58" s="47">
        <v>0.29667246594595376</v>
      </c>
      <c r="O58" s="47">
        <v>0.43405578006160456</v>
      </c>
    </row>
    <row r="59" ht="15.75" customHeight="1">
      <c r="A59" s="62" t="s">
        <v>48</v>
      </c>
      <c r="D59" s="75">
        <f t="shared" ref="D59:E59" si="9">D7/$D$23</f>
        <v>0.3516666864</v>
      </c>
      <c r="E59" s="75">
        <f t="shared" si="9"/>
        <v>0.3621994556</v>
      </c>
      <c r="F59" s="75">
        <f t="shared" ref="F59:F65" si="11">F7/$F$23</f>
        <v>0.3295140663</v>
      </c>
      <c r="G59" s="75">
        <f t="shared" ref="G59:G65" si="12">G7/$G$23</f>
        <v>0.2811877387</v>
      </c>
      <c r="H59" s="75">
        <f t="shared" ref="H59:H65" si="13">H7/$H$23</f>
        <v>0.3003634705</v>
      </c>
      <c r="J59" s="76" t="s">
        <v>94</v>
      </c>
      <c r="K59" s="47">
        <v>0.5928490730527526</v>
      </c>
      <c r="L59" s="47">
        <v>0.5618264022807256</v>
      </c>
      <c r="M59" s="47">
        <v>0.6693768983184176</v>
      </c>
      <c r="N59" s="47">
        <v>0.7033275340540462</v>
      </c>
      <c r="O59" s="47">
        <v>0.5659442199383954</v>
      </c>
    </row>
    <row r="60" ht="15.75" customHeight="1">
      <c r="A60" s="64" t="s">
        <v>49</v>
      </c>
      <c r="D60" s="75">
        <f t="shared" ref="D60:E60" si="10">D8/$D$23</f>
        <v>0</v>
      </c>
      <c r="E60" s="75">
        <f t="shared" si="10"/>
        <v>0.001998187147</v>
      </c>
      <c r="F60" s="75">
        <f t="shared" si="11"/>
        <v>0.00178477003</v>
      </c>
      <c r="G60" s="75">
        <f t="shared" si="12"/>
        <v>0.003394982778</v>
      </c>
      <c r="H60" s="75">
        <f t="shared" si="13"/>
        <v>0.002949112232</v>
      </c>
      <c r="J60" s="76" t="s">
        <v>95</v>
      </c>
      <c r="K60" s="47">
        <v>1.0</v>
      </c>
      <c r="L60" s="47">
        <v>1.0</v>
      </c>
      <c r="M60" s="47">
        <v>1.0</v>
      </c>
      <c r="N60" s="47">
        <v>1.0</v>
      </c>
      <c r="O60" s="47">
        <v>1.0</v>
      </c>
    </row>
    <row r="61" ht="15.75" customHeight="1">
      <c r="A61" s="64" t="s">
        <v>50</v>
      </c>
      <c r="D61" s="75">
        <f t="shared" ref="D61:E61" si="14">D9/$D$23</f>
        <v>0.0007370403112</v>
      </c>
      <c r="E61" s="75">
        <f t="shared" si="14"/>
        <v>0.0006325034968</v>
      </c>
      <c r="F61" s="75">
        <f t="shared" si="11"/>
        <v>0.0004978878051</v>
      </c>
      <c r="G61" s="75">
        <f t="shared" si="12"/>
        <v>0.0007238810156</v>
      </c>
      <c r="H61" s="75">
        <f t="shared" si="13"/>
        <v>0.0006951178226</v>
      </c>
      <c r="J61" s="76" t="s">
        <v>96</v>
      </c>
      <c r="K61" s="47">
        <v>0.31754742489524174</v>
      </c>
      <c r="L61" s="47">
        <v>0.4238665777466088</v>
      </c>
      <c r="M61" s="47">
        <v>0.32398681328990264</v>
      </c>
      <c r="N61" s="47">
        <v>0.3160651713901276</v>
      </c>
      <c r="O61" s="47">
        <v>0.3593578675274423</v>
      </c>
    </row>
    <row r="62" ht="15.75" customHeight="1">
      <c r="A62" s="64" t="s">
        <v>51</v>
      </c>
      <c r="D62" s="75">
        <f t="shared" ref="D62:E62" si="15">D10/$D$23</f>
        <v>0.002215603294</v>
      </c>
      <c r="E62" s="75">
        <f t="shared" si="15"/>
        <v>0.0003672266463</v>
      </c>
      <c r="F62" s="75">
        <f t="shared" si="11"/>
        <v>0.0006111475601</v>
      </c>
      <c r="G62" s="75">
        <f t="shared" si="12"/>
        <v>0.01476084619</v>
      </c>
      <c r="H62" s="75">
        <f t="shared" si="13"/>
        <v>0.1329971918</v>
      </c>
      <c r="J62" s="76" t="s">
        <v>97</v>
      </c>
      <c r="K62" s="47">
        <v>0.16749867195349225</v>
      </c>
      <c r="L62" s="47">
        <v>0.13290143212023972</v>
      </c>
      <c r="M62" s="47">
        <v>0.12145461957375482</v>
      </c>
      <c r="N62" s="47">
        <v>0.08811427004347358</v>
      </c>
      <c r="O62" s="47">
        <v>0.08443824688499052</v>
      </c>
    </row>
    <row r="63" ht="15.75" customHeight="1">
      <c r="A63" s="64" t="s">
        <v>52</v>
      </c>
      <c r="D63" s="75">
        <f t="shared" ref="D63:E63" si="16">D11/$D$23</f>
        <v>0.05253159697</v>
      </c>
      <c r="E63" s="75">
        <f t="shared" si="16"/>
        <v>0.05483817179</v>
      </c>
      <c r="F63" s="75">
        <f t="shared" si="11"/>
        <v>0</v>
      </c>
      <c r="G63" s="75">
        <f t="shared" si="12"/>
        <v>0</v>
      </c>
      <c r="H63" s="75">
        <f t="shared" si="13"/>
        <v>0</v>
      </c>
      <c r="J63" s="76" t="s">
        <v>98</v>
      </c>
      <c r="K63" s="47">
        <v>0.514953903151266</v>
      </c>
      <c r="L63" s="47">
        <v>0.4432319901331515</v>
      </c>
      <c r="M63" s="47">
        <v>0.5545585671363426</v>
      </c>
      <c r="N63" s="47">
        <v>0.5958205585663988</v>
      </c>
      <c r="O63" s="47">
        <v>0.5562038855875672</v>
      </c>
    </row>
    <row r="64" ht="15.75" customHeight="1">
      <c r="A64" s="62" t="s">
        <v>53</v>
      </c>
      <c r="B64" s="67"/>
      <c r="D64" s="75">
        <f t="shared" ref="D64:E64" si="17">D12/$D$23</f>
        <v>0</v>
      </c>
      <c r="E64" s="75">
        <f t="shared" si="17"/>
        <v>0</v>
      </c>
      <c r="F64" s="75">
        <f t="shared" si="11"/>
        <v>0.03549245165</v>
      </c>
      <c r="G64" s="75">
        <f t="shared" si="12"/>
        <v>0.03602238509</v>
      </c>
      <c r="H64" s="75">
        <f t="shared" si="13"/>
        <v>0.03498512604</v>
      </c>
      <c r="J64" s="76" t="s">
        <v>99</v>
      </c>
      <c r="K64" s="47">
        <v>0.6824525751047582</v>
      </c>
      <c r="L64" s="47">
        <v>0.5761334222533913</v>
      </c>
      <c r="M64" s="47">
        <v>0.6760131867100974</v>
      </c>
      <c r="N64" s="47">
        <v>0.6839348286098724</v>
      </c>
      <c r="O64" s="47">
        <v>0.6406421324725576</v>
      </c>
    </row>
    <row r="65" ht="15.75" customHeight="1">
      <c r="A65" s="62"/>
      <c r="B65" s="67" t="s">
        <v>54</v>
      </c>
      <c r="D65" s="77">
        <f t="shared" ref="D65:E65" si="18">D13/$D$23</f>
        <v>0.4071509269</v>
      </c>
      <c r="E65" s="77">
        <f t="shared" si="18"/>
        <v>0.4180373575</v>
      </c>
      <c r="F65" s="77">
        <f t="shared" si="11"/>
        <v>0.3306231017</v>
      </c>
      <c r="G65" s="77">
        <f t="shared" si="12"/>
        <v>0.2966724659</v>
      </c>
      <c r="H65" s="77">
        <f t="shared" si="13"/>
        <v>0.4340557801</v>
      </c>
      <c r="J65" s="76" t="s">
        <v>100</v>
      </c>
      <c r="K65" s="47">
        <v>1.0</v>
      </c>
      <c r="L65" s="47">
        <v>1.0</v>
      </c>
      <c r="M65" s="47">
        <v>1.0</v>
      </c>
      <c r="N65" s="47">
        <v>1.0</v>
      </c>
      <c r="O65" s="47">
        <v>1.0</v>
      </c>
    </row>
    <row r="66" ht="15.75" customHeight="1">
      <c r="A66" s="61" t="s">
        <v>55</v>
      </c>
      <c r="D66" s="75"/>
      <c r="E66" s="75"/>
      <c r="F66" s="75"/>
      <c r="G66" s="75"/>
      <c r="H66" s="75"/>
    </row>
    <row r="67" ht="15.75" customHeight="1">
      <c r="A67" s="62" t="s">
        <v>56</v>
      </c>
      <c r="D67" s="75">
        <f t="shared" ref="D67:E67" si="19">D15/$D$23</f>
        <v>0.2277846997</v>
      </c>
      <c r="E67" s="75">
        <f t="shared" si="19"/>
        <v>0.2255314459</v>
      </c>
      <c r="F67" s="75">
        <f t="shared" ref="F67:F73" si="21">F15/$F$23</f>
        <v>0.195561003</v>
      </c>
      <c r="G67" s="75">
        <f t="shared" ref="G67:G73" si="22">G15/$G$23</f>
        <v>0.3385783717</v>
      </c>
      <c r="H67" s="75">
        <f t="shared" ref="H67:H73" si="23">H15/$H$23</f>
        <v>0.2497236035</v>
      </c>
    </row>
    <row r="68" ht="15.75" customHeight="1">
      <c r="A68" s="62" t="s">
        <v>57</v>
      </c>
      <c r="D68" s="75">
        <f t="shared" ref="D68:E68" si="20">D16/$D$23</f>
        <v>0.1539579598</v>
      </c>
      <c r="E68" s="75">
        <f t="shared" si="20"/>
        <v>0.1162041022</v>
      </c>
      <c r="F68" s="75">
        <f t="shared" si="21"/>
        <v>0.1104054442</v>
      </c>
      <c r="G68" s="75">
        <f t="shared" si="22"/>
        <v>0.09051757413</v>
      </c>
      <c r="H68" s="75">
        <f t="shared" si="23"/>
        <v>0.09641225065</v>
      </c>
    </row>
    <row r="69" ht="15.75" customHeight="1">
      <c r="A69" s="62" t="s">
        <v>58</v>
      </c>
      <c r="D69" s="75">
        <f t="shared" ref="D69:E69" si="24">D17/$D$23</f>
        <v>0.1292537523</v>
      </c>
      <c r="E69" s="75">
        <f t="shared" si="24"/>
        <v>0.1342039247</v>
      </c>
      <c r="F69" s="75">
        <f t="shared" si="21"/>
        <v>0.03878234</v>
      </c>
      <c r="G69" s="75">
        <f t="shared" si="22"/>
        <v>0.06460978889</v>
      </c>
      <c r="H69" s="75">
        <f t="shared" si="23"/>
        <v>0.04780716171</v>
      </c>
    </row>
    <row r="70" ht="15.75" customHeight="1">
      <c r="A70" s="62" t="s">
        <v>59</v>
      </c>
      <c r="D70" s="75">
        <f t="shared" ref="D70:E70" si="25">D18/$D$23</f>
        <v>0.06042890295</v>
      </c>
      <c r="E70" s="75">
        <f t="shared" si="25"/>
        <v>0.05501844335</v>
      </c>
      <c r="F70" s="75">
        <f t="shared" si="21"/>
        <v>0.05626650442</v>
      </c>
      <c r="G70" s="75">
        <f t="shared" si="22"/>
        <v>0.0582033939</v>
      </c>
      <c r="H70" s="75">
        <f t="shared" si="23"/>
        <v>0.09554349036</v>
      </c>
    </row>
    <row r="71" ht="15.75" customHeight="1">
      <c r="A71" s="62" t="s">
        <v>60</v>
      </c>
      <c r="D71" s="75">
        <f t="shared" ref="D71:E71" si="26">D19/$D$23</f>
        <v>0.007523414033</v>
      </c>
      <c r="E71" s="75">
        <f t="shared" si="26"/>
        <v>0.01649501088</v>
      </c>
      <c r="F71" s="75">
        <f t="shared" si="21"/>
        <v>0.03310280391</v>
      </c>
      <c r="G71" s="75">
        <f t="shared" si="22"/>
        <v>0.03643024824</v>
      </c>
      <c r="H71" s="75">
        <f t="shared" si="23"/>
        <v>0.01648799478</v>
      </c>
    </row>
    <row r="72" ht="15.75" customHeight="1">
      <c r="A72" s="62" t="s">
        <v>61</v>
      </c>
      <c r="D72" s="75">
        <f t="shared" ref="D72:E72" si="27">D20/$D$23</f>
        <v>0.01390034423</v>
      </c>
      <c r="E72" s="75">
        <f t="shared" si="27"/>
        <v>0.01437347527</v>
      </c>
      <c r="F72" s="75">
        <f t="shared" si="21"/>
        <v>0.2352588028</v>
      </c>
      <c r="G72" s="75">
        <f t="shared" si="22"/>
        <v>0.1149881571</v>
      </c>
      <c r="H72" s="75">
        <f t="shared" si="23"/>
        <v>0.05996971891</v>
      </c>
    </row>
    <row r="73" ht="15.75" customHeight="1">
      <c r="B73" s="67" t="s">
        <v>62</v>
      </c>
      <c r="D73" s="77">
        <f t="shared" ref="D73:E73" si="28">D21/$D$23</f>
        <v>0.5928490731</v>
      </c>
      <c r="E73" s="77">
        <f t="shared" si="28"/>
        <v>0.5618264023</v>
      </c>
      <c r="F73" s="77">
        <f t="shared" si="21"/>
        <v>0.6693768983</v>
      </c>
      <c r="G73" s="77">
        <f t="shared" si="22"/>
        <v>0.7033275341</v>
      </c>
      <c r="H73" s="77">
        <f t="shared" si="23"/>
        <v>0.5659442199</v>
      </c>
    </row>
    <row r="74" ht="15.75" customHeight="1">
      <c r="D74" s="75"/>
      <c r="E74" s="75"/>
      <c r="F74" s="75"/>
      <c r="G74" s="75"/>
      <c r="H74" s="75"/>
    </row>
    <row r="75" ht="15.75" customHeight="1">
      <c r="C75" s="61" t="s">
        <v>63</v>
      </c>
      <c r="D75" s="77">
        <f>D23/$D$23</f>
        <v>1</v>
      </c>
      <c r="E75" s="77">
        <f>E23/$E$23</f>
        <v>1</v>
      </c>
      <c r="F75" s="77">
        <f>F23/$F$23</f>
        <v>1</v>
      </c>
      <c r="G75" s="77">
        <f>G23/$G$23</f>
        <v>1</v>
      </c>
      <c r="H75" s="77">
        <f>H23/$H$23</f>
        <v>1</v>
      </c>
    </row>
    <row r="76" ht="15.75" customHeight="1">
      <c r="A76" s="61" t="s">
        <v>64</v>
      </c>
    </row>
    <row r="77" ht="15.75" customHeight="1">
      <c r="A77" s="62" t="s">
        <v>65</v>
      </c>
      <c r="D77" s="75">
        <f t="shared" ref="D77:D81" si="29">D25/$D$52</f>
        <v>0.05712853214</v>
      </c>
      <c r="E77" s="75">
        <f t="shared" ref="E77:E81" si="30">E25/$E$52</f>
        <v>0.05008526312</v>
      </c>
      <c r="F77" s="75">
        <f t="shared" ref="F77:F81" si="31">F25/$F$52</f>
        <v>0.05193775776</v>
      </c>
      <c r="G77" s="75">
        <f t="shared" ref="G77:G81" si="32">G25/$G$52</f>
        <v>0.04581632974</v>
      </c>
      <c r="H77" s="75">
        <f t="shared" ref="H77:H81" si="33">H25/$H$52</f>
        <v>0.04901276088</v>
      </c>
    </row>
    <row r="78" ht="15.75" customHeight="1">
      <c r="A78" s="62" t="s">
        <v>66</v>
      </c>
      <c r="D78" s="75">
        <f t="shared" si="29"/>
        <v>0.1206678317</v>
      </c>
      <c r="E78" s="75">
        <f t="shared" si="30"/>
        <v>0.1056183368</v>
      </c>
      <c r="F78" s="75">
        <f t="shared" si="31"/>
        <v>0.1093491356</v>
      </c>
      <c r="G78" s="75">
        <f t="shared" si="32"/>
        <v>0.0963139221</v>
      </c>
      <c r="H78" s="75">
        <f t="shared" si="33"/>
        <v>0.1028837497</v>
      </c>
    </row>
    <row r="79" ht="15.75" customHeight="1">
      <c r="A79" s="64" t="s">
        <v>67</v>
      </c>
      <c r="D79" s="75">
        <f t="shared" si="29"/>
        <v>0</v>
      </c>
      <c r="E79" s="75">
        <f t="shared" si="30"/>
        <v>0.1289730165</v>
      </c>
      <c r="F79" s="75">
        <f t="shared" si="31"/>
        <v>0.01836176448</v>
      </c>
      <c r="G79" s="75">
        <f t="shared" si="32"/>
        <v>0.02020930912</v>
      </c>
      <c r="H79" s="75">
        <f t="shared" si="33"/>
        <v>0.01867935013</v>
      </c>
    </row>
    <row r="80" ht="15.75" customHeight="1">
      <c r="A80" s="62" t="s">
        <v>68</v>
      </c>
      <c r="D80" s="75">
        <f t="shared" si="29"/>
        <v>0.1397510611</v>
      </c>
      <c r="E80" s="75">
        <f t="shared" si="30"/>
        <v>0.1391899613</v>
      </c>
      <c r="F80" s="75">
        <f t="shared" si="31"/>
        <v>0.1443381555</v>
      </c>
      <c r="G80" s="75">
        <f t="shared" si="32"/>
        <v>0.1537256104</v>
      </c>
      <c r="H80" s="75">
        <f t="shared" si="33"/>
        <v>0.1887820068</v>
      </c>
    </row>
    <row r="81" ht="15.75" customHeight="1">
      <c r="C81" s="61" t="s">
        <v>69</v>
      </c>
      <c r="D81" s="77">
        <f t="shared" si="29"/>
        <v>0.3175474249</v>
      </c>
      <c r="E81" s="77">
        <f t="shared" si="30"/>
        <v>0.4238665777</v>
      </c>
      <c r="F81" s="77">
        <f t="shared" si="31"/>
        <v>0.3239868133</v>
      </c>
      <c r="G81" s="77">
        <f t="shared" si="32"/>
        <v>0.3160651714</v>
      </c>
      <c r="H81" s="77">
        <f t="shared" si="33"/>
        <v>0.3593578675</v>
      </c>
    </row>
    <row r="82" ht="15.75" customHeight="1">
      <c r="D82" s="75"/>
      <c r="E82" s="75"/>
      <c r="F82" s="75"/>
      <c r="G82" s="75"/>
      <c r="H82" s="75"/>
    </row>
    <row r="83" ht="15.75" customHeight="1">
      <c r="A83" s="61" t="s">
        <v>70</v>
      </c>
      <c r="D83" s="75"/>
      <c r="E83" s="75"/>
      <c r="F83" s="75"/>
      <c r="G83" s="75"/>
      <c r="H83" s="75"/>
    </row>
    <row r="84" ht="15.75" customHeight="1">
      <c r="A84" s="61" t="s">
        <v>71</v>
      </c>
      <c r="D84" s="75"/>
      <c r="E84" s="75"/>
      <c r="F84" s="75"/>
      <c r="G84" s="75"/>
      <c r="H84" s="75"/>
    </row>
    <row r="85" ht="15.75" customHeight="1">
      <c r="A85" s="62" t="s">
        <v>72</v>
      </c>
      <c r="D85" s="75">
        <f t="shared" ref="D85:D89" si="34">D33/$D$52</f>
        <v>0.1377936297</v>
      </c>
      <c r="E85" s="75">
        <f t="shared" ref="E85:E89" si="35">E33/$E$52</f>
        <v>0.1011214305</v>
      </c>
      <c r="F85" s="75">
        <f t="shared" ref="F85:F89" si="36">F33/$F$52</f>
        <v>0.09229251716</v>
      </c>
      <c r="G85" s="75">
        <f t="shared" ref="G85:G89" si="37">G33/$G$52</f>
        <v>0.06088196795</v>
      </c>
      <c r="H85" s="75">
        <f t="shared" ref="H85:H89" si="38">H33/$H$52</f>
        <v>0.05733026631</v>
      </c>
    </row>
    <row r="86" ht="15.75" customHeight="1">
      <c r="A86" s="62" t="s">
        <v>73</v>
      </c>
      <c r="D86" s="75">
        <f t="shared" si="34"/>
        <v>0.002498775244</v>
      </c>
      <c r="E86" s="75">
        <f t="shared" si="35"/>
        <v>0.002658717806</v>
      </c>
      <c r="F86" s="75">
        <f t="shared" si="36"/>
        <v>0.003191311345</v>
      </c>
      <c r="G86" s="75">
        <f t="shared" si="37"/>
        <v>0.002483674423</v>
      </c>
      <c r="H86" s="75">
        <f t="shared" si="38"/>
        <v>0.003395179356</v>
      </c>
    </row>
    <row r="87" ht="15.75" customHeight="1">
      <c r="A87" s="62" t="s">
        <v>74</v>
      </c>
      <c r="D87" s="75">
        <f t="shared" si="34"/>
        <v>0</v>
      </c>
      <c r="E87" s="75">
        <f t="shared" si="35"/>
        <v>0.0009802774119</v>
      </c>
      <c r="F87" s="75">
        <f t="shared" si="36"/>
        <v>0.00110753532</v>
      </c>
      <c r="G87" s="75">
        <f t="shared" si="37"/>
        <v>0.00286861874</v>
      </c>
      <c r="H87" s="75">
        <f t="shared" si="38"/>
        <v>0.002076993092</v>
      </c>
    </row>
    <row r="88" ht="15.75" customHeight="1">
      <c r="A88" s="62" t="s">
        <v>75</v>
      </c>
      <c r="D88" s="75">
        <f t="shared" si="34"/>
        <v>0.02720626701</v>
      </c>
      <c r="E88" s="75">
        <f t="shared" si="35"/>
        <v>0.02814100639</v>
      </c>
      <c r="F88" s="75">
        <f t="shared" si="36"/>
        <v>0.02486325575</v>
      </c>
      <c r="G88" s="75">
        <f t="shared" si="37"/>
        <v>0.02188000893</v>
      </c>
      <c r="H88" s="75">
        <f t="shared" si="38"/>
        <v>0.02163580813</v>
      </c>
    </row>
    <row r="89" ht="15.75" customHeight="1">
      <c r="C89" s="61" t="s">
        <v>76</v>
      </c>
      <c r="D89" s="77">
        <f t="shared" si="34"/>
        <v>0.167498672</v>
      </c>
      <c r="E89" s="77">
        <f t="shared" si="35"/>
        <v>0.1329014321</v>
      </c>
      <c r="F89" s="77">
        <f t="shared" si="36"/>
        <v>0.1214546196</v>
      </c>
      <c r="G89" s="77">
        <f t="shared" si="37"/>
        <v>0.08811427004</v>
      </c>
      <c r="H89" s="77">
        <f t="shared" si="38"/>
        <v>0.08443824688</v>
      </c>
    </row>
    <row r="90" ht="15.75" customHeight="1">
      <c r="A90" s="61" t="s">
        <v>77</v>
      </c>
      <c r="D90" s="75"/>
      <c r="E90" s="75"/>
      <c r="F90" s="75"/>
      <c r="G90" s="75"/>
      <c r="H90" s="75"/>
    </row>
    <row r="91" ht="15.75" customHeight="1">
      <c r="A91" s="62" t="s">
        <v>78</v>
      </c>
      <c r="D91" s="75">
        <f t="shared" ref="D91:D104" si="39">D39/$D$52</f>
        <v>0.05108194919</v>
      </c>
      <c r="E91" s="75">
        <f t="shared" ref="E91:E104" si="40">E39/$E$52</f>
        <v>0.001849226222</v>
      </c>
      <c r="F91" s="75">
        <f t="shared" ref="F91:F104" si="41">F39/$F$52</f>
        <v>0.01254768258</v>
      </c>
      <c r="G91" s="75">
        <f t="shared" ref="G91:G104" si="42">G39/$G$52</f>
        <v>0.002928657183</v>
      </c>
      <c r="H91" s="75">
        <f t="shared" ref="H91:H104" si="43">H39/$H$52</f>
        <v>0.03923429886</v>
      </c>
    </row>
    <row r="92" ht="15.75" customHeight="1">
      <c r="A92" s="62" t="s">
        <v>79</v>
      </c>
      <c r="D92" s="75">
        <f t="shared" si="39"/>
        <v>0.3108643723</v>
      </c>
      <c r="E92" s="75">
        <f t="shared" si="40"/>
        <v>0.3551049617</v>
      </c>
      <c r="F92" s="75">
        <f t="shared" si="41"/>
        <v>0.453629576</v>
      </c>
      <c r="G92" s="75">
        <f t="shared" si="42"/>
        <v>0.5152994188</v>
      </c>
      <c r="H92" s="75">
        <f t="shared" si="43"/>
        <v>0.4457530281</v>
      </c>
    </row>
    <row r="93" ht="15.75" customHeight="1">
      <c r="A93" s="62" t="s">
        <v>80</v>
      </c>
      <c r="D93" s="75">
        <f t="shared" si="39"/>
        <v>0.03485952204</v>
      </c>
      <c r="E93" s="75">
        <f t="shared" si="40"/>
        <v>0.02996616218</v>
      </c>
      <c r="F93" s="75">
        <f t="shared" si="41"/>
        <v>0.02606661514</v>
      </c>
      <c r="G93" s="75">
        <f t="shared" si="42"/>
        <v>0.02283727526</v>
      </c>
      <c r="H93" s="75">
        <f t="shared" si="43"/>
        <v>0.02521113347</v>
      </c>
    </row>
    <row r="94" ht="15.75" customHeight="1">
      <c r="A94" s="64" t="s">
        <v>81</v>
      </c>
      <c r="D94" s="75">
        <f t="shared" si="39"/>
        <v>0</v>
      </c>
      <c r="E94" s="75">
        <f t="shared" si="40"/>
        <v>0.0008456910183</v>
      </c>
      <c r="F94" s="75">
        <f t="shared" si="41"/>
        <v>0.0007123968404</v>
      </c>
      <c r="G94" s="75">
        <f t="shared" si="42"/>
        <v>0.0009288246752</v>
      </c>
      <c r="H94" s="75">
        <f t="shared" si="43"/>
        <v>0.001004296524</v>
      </c>
    </row>
    <row r="95" ht="15.75" customHeight="1">
      <c r="A95" s="62" t="s">
        <v>82</v>
      </c>
      <c r="D95" s="75">
        <f t="shared" si="39"/>
        <v>0.07483552706</v>
      </c>
      <c r="E95" s="75">
        <f t="shared" si="40"/>
        <v>0.01096289978</v>
      </c>
      <c r="F95" s="75">
        <f t="shared" si="41"/>
        <v>0.01332236084</v>
      </c>
      <c r="G95" s="75">
        <f t="shared" si="42"/>
        <v>0</v>
      </c>
      <c r="H95" s="75">
        <f t="shared" si="43"/>
        <v>0</v>
      </c>
    </row>
    <row r="96" ht="15.75" customHeight="1">
      <c r="A96" s="62" t="s">
        <v>83</v>
      </c>
      <c r="D96" s="75">
        <f t="shared" si="39"/>
        <v>0.01536380599</v>
      </c>
      <c r="E96" s="75">
        <f t="shared" si="40"/>
        <v>0.01417218514</v>
      </c>
      <c r="F96" s="75">
        <f t="shared" si="41"/>
        <v>0</v>
      </c>
      <c r="G96" s="75">
        <f t="shared" si="42"/>
        <v>0.01708325949</v>
      </c>
      <c r="H96" s="75">
        <f t="shared" si="43"/>
        <v>0.01059189004</v>
      </c>
    </row>
    <row r="97" ht="15.75" customHeight="1">
      <c r="A97" s="62" t="s">
        <v>84</v>
      </c>
      <c r="D97" s="75">
        <f t="shared" si="39"/>
        <v>0.01113608429</v>
      </c>
      <c r="E97" s="75">
        <f t="shared" si="40"/>
        <v>0.01292352121</v>
      </c>
      <c r="F97" s="75">
        <f t="shared" si="41"/>
        <v>0.01749629733</v>
      </c>
      <c r="G97" s="75">
        <f t="shared" si="42"/>
        <v>0.01788968488</v>
      </c>
      <c r="H97" s="75">
        <f t="shared" si="43"/>
        <v>0.0141300592</v>
      </c>
    </row>
    <row r="98" ht="15.75" customHeight="1">
      <c r="A98" s="62" t="s">
        <v>85</v>
      </c>
      <c r="D98" s="75">
        <f t="shared" si="39"/>
        <v>0.001631767178</v>
      </c>
      <c r="E98" s="75">
        <f t="shared" si="40"/>
        <v>0.001173698191</v>
      </c>
      <c r="F98" s="75">
        <f t="shared" si="41"/>
        <v>0.003585888163</v>
      </c>
      <c r="G98" s="75">
        <f t="shared" si="42"/>
        <v>0.002889701996</v>
      </c>
      <c r="H98" s="75">
        <f t="shared" si="43"/>
        <v>0.002587567419</v>
      </c>
    </row>
    <row r="99" ht="15.75" customHeight="1">
      <c r="A99" s="64" t="s">
        <v>86</v>
      </c>
      <c r="D99" s="75">
        <f t="shared" si="39"/>
        <v>0</v>
      </c>
      <c r="E99" s="75">
        <f t="shared" si="40"/>
        <v>0.0003313745934</v>
      </c>
      <c r="F99" s="75">
        <f t="shared" si="41"/>
        <v>0.0003627547051</v>
      </c>
      <c r="G99" s="75">
        <f t="shared" si="42"/>
        <v>0.0001123790623</v>
      </c>
      <c r="H99" s="75">
        <f t="shared" si="43"/>
        <v>0.00006388812289</v>
      </c>
    </row>
    <row r="100" ht="15.75" customHeight="1">
      <c r="A100" s="62" t="s">
        <v>87</v>
      </c>
      <c r="D100" s="75">
        <f t="shared" si="39"/>
        <v>0.004455110362</v>
      </c>
      <c r="E100" s="75">
        <f t="shared" si="40"/>
        <v>0.009854673577</v>
      </c>
      <c r="F100" s="75">
        <f t="shared" si="41"/>
        <v>0.009450658283</v>
      </c>
      <c r="G100" s="75">
        <f t="shared" si="42"/>
        <v>0.01012421452</v>
      </c>
      <c r="H100" s="75">
        <f t="shared" si="43"/>
        <v>0.008553469405</v>
      </c>
    </row>
    <row r="101" ht="15.75" customHeight="1">
      <c r="A101" s="62" t="s">
        <v>88</v>
      </c>
      <c r="D101" s="75">
        <f t="shared" si="39"/>
        <v>0.01072576472</v>
      </c>
      <c r="E101" s="75">
        <f t="shared" si="40"/>
        <v>0.006047596477</v>
      </c>
      <c r="F101" s="75">
        <f t="shared" si="41"/>
        <v>0.01738433727</v>
      </c>
      <c r="G101" s="75">
        <f t="shared" si="42"/>
        <v>0.005727142733</v>
      </c>
      <c r="H101" s="75">
        <f t="shared" si="43"/>
        <v>0.009074254432</v>
      </c>
    </row>
    <row r="102" ht="15.75" customHeight="1">
      <c r="C102" s="61" t="s">
        <v>89</v>
      </c>
      <c r="D102" s="77">
        <f t="shared" si="39"/>
        <v>0.5149539032</v>
      </c>
      <c r="E102" s="77">
        <f t="shared" si="40"/>
        <v>0.4432319901</v>
      </c>
      <c r="F102" s="77">
        <f t="shared" si="41"/>
        <v>0.5545585671</v>
      </c>
      <c r="G102" s="77">
        <f t="shared" si="42"/>
        <v>0.5958205586</v>
      </c>
      <c r="H102" s="77">
        <f t="shared" si="43"/>
        <v>0.5562038856</v>
      </c>
    </row>
    <row r="103" ht="15.75" customHeight="1">
      <c r="C103" s="61" t="s">
        <v>90</v>
      </c>
      <c r="D103" s="77">
        <f t="shared" si="39"/>
        <v>0.6824525751</v>
      </c>
      <c r="E103" s="77">
        <f t="shared" si="40"/>
        <v>0.5761334223</v>
      </c>
      <c r="F103" s="77">
        <f t="shared" si="41"/>
        <v>0.6760131867</v>
      </c>
      <c r="G103" s="77">
        <f t="shared" si="42"/>
        <v>0.6839348286</v>
      </c>
      <c r="H103" s="77">
        <f t="shared" si="43"/>
        <v>0.6406421325</v>
      </c>
    </row>
    <row r="104" ht="15.75" customHeight="1">
      <c r="C104" s="61" t="s">
        <v>91</v>
      </c>
      <c r="D104" s="77">
        <f t="shared" si="39"/>
        <v>1</v>
      </c>
      <c r="E104" s="77">
        <f t="shared" si="40"/>
        <v>1</v>
      </c>
      <c r="F104" s="77">
        <f t="shared" si="41"/>
        <v>1</v>
      </c>
      <c r="G104" s="77">
        <f t="shared" si="42"/>
        <v>1</v>
      </c>
      <c r="H104" s="77">
        <f t="shared" si="43"/>
        <v>1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A1:F1"/>
    <mergeCell ref="H1:M1"/>
    <mergeCell ref="A3:H3"/>
    <mergeCell ref="A4:C4"/>
    <mergeCell ref="A55:H55"/>
    <mergeCell ref="A56:C56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71"/>
    <col customWidth="1" min="2" max="2" width="25.14"/>
    <col customWidth="1" min="3" max="3" width="49.29"/>
    <col customWidth="1" min="4" max="4" width="18.0"/>
    <col customWidth="1" min="5" max="5" width="16.0"/>
    <col customWidth="1" min="6" max="6" width="17.71"/>
    <col customWidth="1" min="7" max="7" width="15.43"/>
    <col customWidth="1" min="8" max="8" width="18.14"/>
    <col customWidth="1" min="9" max="9" width="16.86"/>
    <col customWidth="1" min="10" max="10" width="15.43"/>
    <col customWidth="1" min="11" max="11" width="19.71"/>
    <col customWidth="1" min="12" max="12" width="23.71"/>
    <col customWidth="1" min="13" max="13" width="22.29"/>
    <col customWidth="1" min="14" max="15" width="19.71"/>
    <col customWidth="1" min="16" max="18" width="8.71"/>
    <col customWidth="1" min="19" max="19" width="27.14"/>
    <col customWidth="1" min="20" max="20" width="25.43"/>
    <col customWidth="1" min="21" max="21" width="12.14"/>
    <col customWidth="1" min="22" max="22" width="11.57"/>
    <col customWidth="1" min="23" max="25" width="8.71"/>
    <col customWidth="1" min="26" max="26" width="11.71"/>
    <col customWidth="1" min="27" max="36" width="8.71"/>
  </cols>
  <sheetData>
    <row r="1" ht="68.25" customHeight="1">
      <c r="A1" s="78" t="s">
        <v>101</v>
      </c>
      <c r="B1" s="2"/>
      <c r="C1" s="2"/>
      <c r="D1" s="2"/>
      <c r="E1" s="2"/>
      <c r="F1" s="3"/>
      <c r="G1" s="79" t="s">
        <v>1</v>
      </c>
      <c r="H1" s="80" t="s">
        <v>2</v>
      </c>
      <c r="I1" s="2"/>
      <c r="J1" s="2"/>
      <c r="K1" s="2"/>
      <c r="L1" s="2"/>
      <c r="M1" s="2"/>
      <c r="N1" s="2"/>
      <c r="O1" s="3"/>
    </row>
    <row r="2">
      <c r="A2" s="81" t="s">
        <v>102</v>
      </c>
      <c r="B2" s="81"/>
      <c r="C2" s="81"/>
      <c r="D2" s="82" t="s">
        <v>103</v>
      </c>
      <c r="M2" s="56"/>
      <c r="N2" s="56"/>
      <c r="O2" s="56"/>
      <c r="P2" s="83"/>
      <c r="Q2" s="83"/>
      <c r="T2" s="83"/>
      <c r="W2" s="83"/>
      <c r="Z2" s="83"/>
      <c r="AC2" s="83"/>
      <c r="AF2" s="83"/>
      <c r="AI2" s="83"/>
    </row>
    <row r="3" ht="15.0" customHeight="1">
      <c r="A3" s="84" t="s">
        <v>104</v>
      </c>
      <c r="B3" s="84"/>
      <c r="C3" s="84"/>
      <c r="D3" s="85">
        <f>'Pro-forma Elements Cal.'!O8</f>
        <v>0.2538515634</v>
      </c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</row>
    <row r="4">
      <c r="A4" s="84" t="s">
        <v>105</v>
      </c>
      <c r="B4" s="84"/>
      <c r="C4" s="84"/>
      <c r="D4" s="85">
        <f>'Pro-forma Elements Cal.'!O17</f>
        <v>0.8900128114</v>
      </c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</row>
    <row r="5">
      <c r="A5" s="84" t="s">
        <v>7</v>
      </c>
      <c r="B5" s="84"/>
      <c r="C5" s="84"/>
      <c r="D5" s="85">
        <f>'Pro-forma Elements Cal.'!O27</f>
        <v>0.0214796663</v>
      </c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</row>
    <row r="6">
      <c r="A6" s="84" t="s">
        <v>8</v>
      </c>
      <c r="B6" s="84"/>
      <c r="C6" s="84"/>
      <c r="D6" s="85">
        <f>'Pro-forma Elements Cal.'!O36</f>
        <v>0.007721910368</v>
      </c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</row>
    <row r="7">
      <c r="A7" s="84" t="s">
        <v>106</v>
      </c>
      <c r="B7" s="84"/>
      <c r="C7" s="84"/>
      <c r="D7" s="85">
        <f>'Pro-forma Elements Cal.'!O42</f>
        <v>0.000346994087</v>
      </c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</row>
    <row r="8">
      <c r="A8" s="84" t="s">
        <v>11</v>
      </c>
      <c r="B8" s="84"/>
      <c r="C8" s="84"/>
      <c r="D8" s="85">
        <f>'Pro-forma Elements Cal.'!O52</f>
        <v>0.03094361983</v>
      </c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</row>
    <row r="9">
      <c r="A9" s="84" t="s">
        <v>12</v>
      </c>
      <c r="B9" s="84"/>
      <c r="C9" s="84"/>
      <c r="D9" s="85">
        <f>'Pro-forma Elements Cal.'!O60</f>
        <v>0.00540002431</v>
      </c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</row>
    <row r="10">
      <c r="A10" s="84" t="s">
        <v>13</v>
      </c>
      <c r="B10" s="84"/>
      <c r="C10" s="84"/>
      <c r="D10" s="86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</row>
    <row r="11" ht="15.0" customHeight="1">
      <c r="A11" s="84" t="s">
        <v>15</v>
      </c>
      <c r="B11" s="84"/>
      <c r="C11" s="84"/>
      <c r="D11" s="85">
        <f>'Pro-forma Elements Cal.'!O71</f>
        <v>0.002923962168</v>
      </c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</row>
    <row r="12" ht="30.0" customHeight="1">
      <c r="A12" s="84" t="s">
        <v>107</v>
      </c>
      <c r="B12" s="84"/>
      <c r="C12" s="84"/>
      <c r="D12" s="87" t="s">
        <v>108</v>
      </c>
      <c r="E12" s="83"/>
      <c r="F12" s="88" t="s">
        <v>109</v>
      </c>
      <c r="G12" s="89"/>
      <c r="H12" s="89"/>
      <c r="I12" s="89"/>
      <c r="J12" s="90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</row>
    <row r="13" ht="23.25" customHeight="1">
      <c r="A13" s="84" t="s">
        <v>110</v>
      </c>
      <c r="B13" s="84"/>
      <c r="C13" s="84"/>
      <c r="D13" s="91"/>
      <c r="E13" s="83"/>
      <c r="F13" s="92"/>
      <c r="J13" s="9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</row>
    <row r="14" ht="21.75" customHeight="1">
      <c r="A14" s="94" t="s">
        <v>25</v>
      </c>
      <c r="D14" s="87" t="s">
        <v>111</v>
      </c>
      <c r="E14" s="83"/>
      <c r="F14" s="92"/>
      <c r="J14" s="93"/>
      <c r="K14" s="83"/>
      <c r="L14" s="83"/>
      <c r="M14" s="83"/>
      <c r="N14" s="83"/>
      <c r="O14" s="83"/>
      <c r="P14" s="83"/>
      <c r="Q14" s="83"/>
      <c r="R14" s="95" t="s">
        <v>112</v>
      </c>
      <c r="S14" s="96" t="s">
        <v>35</v>
      </c>
      <c r="T14" s="97">
        <v>2024.0</v>
      </c>
      <c r="U14" s="97">
        <v>2028.0</v>
      </c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</row>
    <row r="15" ht="20.25" customHeight="1">
      <c r="A15" s="94" t="s">
        <v>26</v>
      </c>
      <c r="D15" s="87" t="s">
        <v>111</v>
      </c>
      <c r="E15" s="83"/>
      <c r="F15" s="92"/>
      <c r="J15" s="93"/>
      <c r="K15" s="83"/>
      <c r="L15" s="83"/>
      <c r="M15" s="83"/>
      <c r="N15" s="83"/>
      <c r="O15" s="83"/>
      <c r="P15" s="83"/>
      <c r="Q15" s="83"/>
      <c r="S15" s="98" t="s">
        <v>113</v>
      </c>
      <c r="T15" s="99">
        <v>0.055</v>
      </c>
      <c r="U15" s="99">
        <v>0.1648</v>
      </c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</row>
    <row r="16" ht="36.0" customHeight="1">
      <c r="A16" s="94" t="s">
        <v>27</v>
      </c>
      <c r="D16" s="100" t="s">
        <v>114</v>
      </c>
      <c r="E16" s="83"/>
      <c r="F16" s="101"/>
      <c r="G16" s="102"/>
      <c r="H16" s="102"/>
      <c r="I16" s="102"/>
      <c r="J16" s="103"/>
      <c r="K16" s="83"/>
      <c r="L16" s="83"/>
      <c r="M16" s="83"/>
      <c r="N16" s="83"/>
      <c r="O16" s="83"/>
      <c r="P16" s="83"/>
      <c r="Q16" s="83"/>
      <c r="S16" s="98" t="s">
        <v>115</v>
      </c>
      <c r="T16" s="98">
        <v>2.05</v>
      </c>
      <c r="U16" s="99">
        <v>0.0789</v>
      </c>
      <c r="V16" s="83"/>
      <c r="W16" s="83"/>
      <c r="X16" s="83"/>
      <c r="Y16" s="83"/>
      <c r="Z16" s="104" t="s">
        <v>116</v>
      </c>
      <c r="AA16" s="105">
        <v>0.25</v>
      </c>
      <c r="AB16" s="83"/>
      <c r="AC16" s="83"/>
      <c r="AD16" s="83"/>
      <c r="AE16" s="83"/>
      <c r="AF16" s="83"/>
      <c r="AG16" s="83"/>
      <c r="AH16" s="83"/>
      <c r="AI16" s="83"/>
      <c r="AJ16" s="83"/>
    </row>
    <row r="17" ht="27.75" customHeight="1">
      <c r="A17" s="106" t="s">
        <v>117</v>
      </c>
      <c r="D17" s="107" t="s">
        <v>108</v>
      </c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108" t="s">
        <v>118</v>
      </c>
      <c r="AA17" s="105">
        <v>0.14</v>
      </c>
      <c r="AB17" s="83"/>
      <c r="AC17" s="83"/>
      <c r="AD17" s="83"/>
      <c r="AE17" s="83"/>
      <c r="AF17" s="83"/>
      <c r="AG17" s="83"/>
      <c r="AH17" s="83"/>
      <c r="AI17" s="83"/>
      <c r="AJ17" s="83"/>
    </row>
    <row r="18" ht="31.5" customHeight="1">
      <c r="A18" s="94" t="s">
        <v>119</v>
      </c>
      <c r="D18" s="109">
        <f>'Pro-forma Elements Cal.'!O81</f>
        <v>0.1360480111</v>
      </c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110" t="s">
        <v>120</v>
      </c>
      <c r="S18" s="111" t="s">
        <v>35</v>
      </c>
      <c r="T18" s="97">
        <v>2024.0</v>
      </c>
      <c r="U18" s="97">
        <v>2028.0</v>
      </c>
      <c r="V18" s="83"/>
      <c r="W18" s="83"/>
      <c r="X18" s="83"/>
      <c r="Y18" s="83"/>
      <c r="Z18" s="104" t="s">
        <v>121</v>
      </c>
      <c r="AA18" s="105">
        <v>0.08</v>
      </c>
      <c r="AB18" s="83"/>
      <c r="AC18" s="83"/>
      <c r="AD18" s="83"/>
      <c r="AE18" s="83"/>
      <c r="AF18" s="83"/>
      <c r="AG18" s="83"/>
      <c r="AH18" s="83"/>
      <c r="AI18" s="83"/>
      <c r="AJ18" s="83"/>
    </row>
    <row r="19" ht="19.5" customHeight="1">
      <c r="A19" s="94" t="s">
        <v>122</v>
      </c>
      <c r="D19" s="112">
        <v>0.275</v>
      </c>
      <c r="S19" s="113" t="s">
        <v>123</v>
      </c>
      <c r="T19" s="113" t="s">
        <v>124</v>
      </c>
      <c r="U19" s="113" t="s">
        <v>125</v>
      </c>
      <c r="Z19" s="76" t="s">
        <v>126</v>
      </c>
      <c r="AA19" s="114">
        <v>0.06</v>
      </c>
    </row>
    <row r="20">
      <c r="A20" s="115" t="s">
        <v>127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  <c r="R20" s="116" t="s">
        <v>128</v>
      </c>
      <c r="Z20" s="76" t="s">
        <v>129</v>
      </c>
      <c r="AA20" s="117">
        <f>SUM(AA16:AA19)</f>
        <v>0.53</v>
      </c>
    </row>
    <row r="21" ht="15.75" customHeight="1">
      <c r="A21" s="83"/>
      <c r="D21" s="118" t="s">
        <v>130</v>
      </c>
      <c r="E21" s="3"/>
      <c r="F21" s="119" t="s">
        <v>131</v>
      </c>
      <c r="G21" s="2"/>
      <c r="H21" s="2"/>
      <c r="I21" s="2"/>
      <c r="J21" s="3"/>
      <c r="K21" s="120" t="s">
        <v>132</v>
      </c>
      <c r="L21" s="2"/>
      <c r="M21" s="2"/>
      <c r="N21" s="2"/>
      <c r="O21" s="3"/>
    </row>
    <row r="22" ht="42.75" customHeight="1">
      <c r="A22" s="121"/>
      <c r="B22" s="121"/>
      <c r="C22" s="121"/>
      <c r="D22" s="122">
        <v>2017.0</v>
      </c>
      <c r="E22" s="122">
        <v>2018.0</v>
      </c>
      <c r="F22" s="8">
        <v>2019.0</v>
      </c>
      <c r="G22" s="8">
        <v>2020.0</v>
      </c>
      <c r="H22" s="8">
        <v>2021.0</v>
      </c>
      <c r="I22" s="8">
        <v>2022.0</v>
      </c>
      <c r="J22" s="123">
        <v>2023.0</v>
      </c>
      <c r="K22" s="124">
        <v>2024.0</v>
      </c>
      <c r="L22" s="124">
        <v>2025.0</v>
      </c>
      <c r="M22" s="124">
        <v>2026.0</v>
      </c>
      <c r="N22" s="124">
        <v>2027.0</v>
      </c>
      <c r="O22" s="124">
        <v>2028.0</v>
      </c>
    </row>
    <row r="23" ht="15.0" customHeight="1">
      <c r="A23" s="24" t="s">
        <v>4</v>
      </c>
      <c r="B23" s="2"/>
      <c r="C23" s="10"/>
      <c r="D23" s="125">
        <v>3.7996410539E10</v>
      </c>
      <c r="E23" s="126">
        <v>4.8289925736E10</v>
      </c>
      <c r="F23" s="11">
        <f>'Ver.Analysis (Income Stat.)'!D5</f>
        <v>61060152014</v>
      </c>
      <c r="G23" s="11">
        <f>'Ver.Analysis (Income Stat.)'!E5</f>
        <v>38681377223</v>
      </c>
      <c r="H23" s="11">
        <f>'Ver.Analysis (Income Stat.)'!F5</f>
        <v>54982957715</v>
      </c>
      <c r="I23" s="11">
        <f>'Ver.Analysis (Income Stat.)'!G5</f>
        <v>67121061172</v>
      </c>
      <c r="J23" s="11">
        <f>'Ver.Analysis (Income Stat.)'!H5</f>
        <v>84524774603</v>
      </c>
      <c r="K23" s="127">
        <f t="shared" ref="K23:O23" si="1">J23*(1+$D$3)</f>
        <v>105981520781</v>
      </c>
      <c r="L23" s="127">
        <f t="shared" si="1"/>
        <v>132885095523</v>
      </c>
      <c r="M23" s="127">
        <f t="shared" si="1"/>
        <v>166618184773</v>
      </c>
      <c r="N23" s="127">
        <f t="shared" si="1"/>
        <v>208914471467</v>
      </c>
      <c r="O23" s="127">
        <f t="shared" si="1"/>
        <v>261947736664</v>
      </c>
      <c r="R23" s="49" t="s">
        <v>133</v>
      </c>
    </row>
    <row r="24" ht="15.0" customHeight="1">
      <c r="A24" s="22" t="s">
        <v>5</v>
      </c>
      <c r="B24" s="2"/>
      <c r="C24" s="10"/>
      <c r="D24" s="128">
        <v>-3.3439115539E10</v>
      </c>
      <c r="E24" s="129">
        <v>-4.3410757954E10</v>
      </c>
      <c r="F24" s="130">
        <f>'Ver.Analysis (Income Stat.)'!D6</f>
        <v>-56008238101</v>
      </c>
      <c r="G24" s="130">
        <f>'Ver.Analysis (Income Stat.)'!E6</f>
        <v>-33508838131</v>
      </c>
      <c r="H24" s="130">
        <f>'Ver.Analysis (Income Stat.)'!F6</f>
        <v>-47752093821</v>
      </c>
      <c r="I24" s="130">
        <f>'Ver.Analysis (Income Stat.)'!G6</f>
        <v>-60075522035</v>
      </c>
      <c r="J24" s="130">
        <f>'Ver.Analysis (Income Stat.)'!H6</f>
        <v>-76410892271</v>
      </c>
      <c r="K24" s="131">
        <f t="shared" ref="K24:O24" si="2">K23*-$D$4</f>
        <v>-94324911272</v>
      </c>
      <c r="L24" s="131">
        <f t="shared" si="2"/>
        <v>-118269437465</v>
      </c>
      <c r="M24" s="131">
        <f t="shared" si="2"/>
        <v>-148292319067</v>
      </c>
      <c r="N24" s="131">
        <f t="shared" si="2"/>
        <v>-185936556102</v>
      </c>
      <c r="O24" s="131">
        <f t="shared" si="2"/>
        <v>-233136841560</v>
      </c>
      <c r="R24" s="132">
        <v>2024.0</v>
      </c>
      <c r="S24" s="132">
        <v>2025.0</v>
      </c>
      <c r="T24" s="132">
        <v>2026.0</v>
      </c>
      <c r="U24" s="132">
        <v>2027.0</v>
      </c>
      <c r="V24" s="132">
        <v>2028.0</v>
      </c>
    </row>
    <row r="25" ht="15.0" customHeight="1">
      <c r="A25" s="133" t="s">
        <v>6</v>
      </c>
      <c r="B25" s="2"/>
      <c r="C25" s="10"/>
      <c r="D25" s="134">
        <f t="shared" ref="D25:E25" si="3">D23+D24</f>
        <v>4557295000</v>
      </c>
      <c r="E25" s="134">
        <f t="shared" si="3"/>
        <v>4879167782</v>
      </c>
      <c r="F25" s="16">
        <f>'Ver.Analysis (Income Stat.)'!D7</f>
        <v>5051913913</v>
      </c>
      <c r="G25" s="16">
        <f>'Ver.Analysis (Income Stat.)'!E7</f>
        <v>5172539092</v>
      </c>
      <c r="H25" s="16">
        <f>'Ver.Analysis (Income Stat.)'!F7</f>
        <v>7230863894</v>
      </c>
      <c r="I25" s="16">
        <f>'Ver.Analysis (Income Stat.)'!G7</f>
        <v>7045539137</v>
      </c>
      <c r="J25" s="16">
        <f>'Ver.Analysis (Income Stat.)'!H7</f>
        <v>8113882332</v>
      </c>
      <c r="K25" s="135">
        <f t="shared" ref="K25:O25" si="4">SUM(K23:K24)</f>
        <v>11656609509</v>
      </c>
      <c r="L25" s="135">
        <f t="shared" si="4"/>
        <v>14615658057</v>
      </c>
      <c r="M25" s="135">
        <f t="shared" si="4"/>
        <v>18325865705</v>
      </c>
      <c r="N25" s="135">
        <f t="shared" si="4"/>
        <v>22977915365</v>
      </c>
      <c r="O25" s="135">
        <f t="shared" si="4"/>
        <v>28810895104</v>
      </c>
      <c r="R25" s="136">
        <f t="shared" ref="R25:V25" si="5">K25/K23</f>
        <v>0.1099871886</v>
      </c>
      <c r="S25" s="136">
        <f t="shared" si="5"/>
        <v>0.1099871886</v>
      </c>
      <c r="T25" s="136">
        <f t="shared" si="5"/>
        <v>0.1099871886</v>
      </c>
      <c r="U25" s="136">
        <f t="shared" si="5"/>
        <v>0.1099871886</v>
      </c>
      <c r="V25" s="136">
        <f t="shared" si="5"/>
        <v>0.1099871886</v>
      </c>
    </row>
    <row r="26" ht="15.75" customHeight="1">
      <c r="A26" s="22"/>
      <c r="B26" s="2"/>
      <c r="C26" s="10"/>
      <c r="D26" s="125"/>
      <c r="E26" s="137"/>
      <c r="F26" s="11"/>
      <c r="G26" s="11"/>
      <c r="H26" s="11"/>
      <c r="I26" s="11"/>
      <c r="J26" s="11"/>
      <c r="K26" s="138"/>
      <c r="L26" s="138"/>
      <c r="M26" s="138"/>
      <c r="N26" s="138"/>
      <c r="O26" s="138"/>
    </row>
    <row r="27" ht="15.75" customHeight="1">
      <c r="A27" s="22" t="s">
        <v>7</v>
      </c>
      <c r="B27" s="2"/>
      <c r="C27" s="10"/>
      <c r="D27" s="125">
        <v>-9.38833694E8</v>
      </c>
      <c r="E27" s="137">
        <v>-1.304112525E9</v>
      </c>
      <c r="F27" s="11">
        <f>'Ver.Analysis (Income Stat.)'!D9</f>
        <v>-1227104692</v>
      </c>
      <c r="G27" s="11">
        <f>'Ver.Analysis (Income Stat.)'!E9</f>
        <v>-1111965100</v>
      </c>
      <c r="H27" s="11">
        <f>'Ver.Analysis (Income Stat.)'!F9</f>
        <v>-1168843931</v>
      </c>
      <c r="I27" s="11">
        <f>'Ver.Analysis (Income Stat.)'!G9</f>
        <v>-1093771815</v>
      </c>
      <c r="J27" s="11">
        <f>'Ver.Analysis (Income Stat.)'!H9</f>
        <v>-1035094642</v>
      </c>
      <c r="K27" s="138">
        <f t="shared" ref="K27:O27" si="6">K23*-$D$5</f>
        <v>-2276447701</v>
      </c>
      <c r="L27" s="138">
        <f t="shared" si="6"/>
        <v>-2854327509</v>
      </c>
      <c r="M27" s="138">
        <f t="shared" si="6"/>
        <v>-3578903009</v>
      </c>
      <c r="N27" s="138">
        <f t="shared" si="6"/>
        <v>-4487413133</v>
      </c>
      <c r="O27" s="138">
        <f t="shared" si="6"/>
        <v>-5626549973</v>
      </c>
    </row>
    <row r="28" ht="15.75" customHeight="1">
      <c r="A28" s="22" t="s">
        <v>8</v>
      </c>
      <c r="B28" s="2"/>
      <c r="C28" s="10"/>
      <c r="D28" s="128">
        <v>-3.67152978E8</v>
      </c>
      <c r="E28" s="129">
        <v>-4.0922169E8</v>
      </c>
      <c r="F28" s="130">
        <f>'Ver.Analysis (Income Stat.)'!D10</f>
        <v>-471951597</v>
      </c>
      <c r="G28" s="130">
        <f>'Ver.Analysis (Income Stat.)'!E10</f>
        <v>-506430664</v>
      </c>
      <c r="H28" s="130">
        <f>'Ver.Analysis (Income Stat.)'!F10</f>
        <v>-485025737</v>
      </c>
      <c r="I28" s="130">
        <f>'Ver.Analysis (Income Stat.)'!G10</f>
        <v>-537188460</v>
      </c>
      <c r="J28" s="130">
        <f>'Ver.Analysis (Income Stat.)'!H10</f>
        <v>-638201016</v>
      </c>
      <c r="K28" s="139">
        <f t="shared" ref="K28:O28" si="7">K23*-$D$6</f>
        <v>-818379804.1</v>
      </c>
      <c r="L28" s="139">
        <f t="shared" si="7"/>
        <v>-1026126797</v>
      </c>
      <c r="M28" s="139">
        <f t="shared" si="7"/>
        <v>-1286610688</v>
      </c>
      <c r="N28" s="139">
        <f t="shared" si="7"/>
        <v>-1613218823</v>
      </c>
      <c r="O28" s="139">
        <f t="shared" si="7"/>
        <v>-2022736944</v>
      </c>
      <c r="R28" s="140" t="s">
        <v>134</v>
      </c>
      <c r="T28" s="76" t="s">
        <v>135</v>
      </c>
    </row>
    <row r="29" ht="15.75" customHeight="1">
      <c r="A29" s="22"/>
      <c r="B29" s="2"/>
      <c r="C29" s="10"/>
      <c r="D29" s="141">
        <f t="shared" ref="D29:E29" si="8">D25+D28+D27</f>
        <v>3251308328</v>
      </c>
      <c r="E29" s="141">
        <f t="shared" si="8"/>
        <v>3165833567</v>
      </c>
      <c r="F29" s="16">
        <f>'Ver.Analysis (Income Stat.)'!D11</f>
        <v>3352857624</v>
      </c>
      <c r="G29" s="16">
        <f>'Ver.Analysis (Income Stat.)'!E11</f>
        <v>3554143328</v>
      </c>
      <c r="H29" s="16">
        <f>'Ver.Analysis (Income Stat.)'!F11</f>
        <v>5576994226</v>
      </c>
      <c r="I29" s="16">
        <f>'Ver.Analysis (Income Stat.)'!G11</f>
        <v>5414578862</v>
      </c>
      <c r="J29" s="16">
        <f>'Ver.Analysis (Income Stat.)'!H11</f>
        <v>6440586674</v>
      </c>
      <c r="K29" s="135">
        <f t="shared" ref="K29:O29" si="9">K25+K28+K27</f>
        <v>8561782005</v>
      </c>
      <c r="L29" s="135">
        <f t="shared" si="9"/>
        <v>10735203752</v>
      </c>
      <c r="M29" s="135">
        <f t="shared" si="9"/>
        <v>13460352008</v>
      </c>
      <c r="N29" s="135">
        <f t="shared" si="9"/>
        <v>16877283408</v>
      </c>
      <c r="O29" s="135">
        <f t="shared" si="9"/>
        <v>21161608188</v>
      </c>
      <c r="R29" s="45" t="s">
        <v>136</v>
      </c>
      <c r="T29" s="76" t="s">
        <v>137</v>
      </c>
    </row>
    <row r="30" ht="15.75" customHeight="1">
      <c r="A30" s="22" t="s">
        <v>9</v>
      </c>
      <c r="B30" s="2"/>
      <c r="C30" s="10"/>
      <c r="D30" s="128">
        <v>2.2332934E7</v>
      </c>
      <c r="E30" s="129">
        <v>1.4814291E7</v>
      </c>
      <c r="F30" s="130">
        <f>'Ver.Analysis (Income Stat.)'!D12</f>
        <v>16195350</v>
      </c>
      <c r="G30" s="130">
        <f>'Ver.Analysis (Income Stat.)'!E12</f>
        <v>19006162</v>
      </c>
      <c r="H30" s="130">
        <f>'Ver.Analysis (Income Stat.)'!F12</f>
        <v>19036512</v>
      </c>
      <c r="I30" s="130">
        <f>'Ver.Analysis (Income Stat.)'!G12</f>
        <v>13114097</v>
      </c>
      <c r="J30" s="130">
        <f>'Ver.Analysis (Income Stat.)'!H12</f>
        <v>19966699</v>
      </c>
      <c r="K30" s="139">
        <f t="shared" ref="K30:O30" si="10">K23*$D$7</f>
        <v>36774961.04</v>
      </c>
      <c r="L30" s="139">
        <f t="shared" si="10"/>
        <v>46110342.4</v>
      </c>
      <c r="M30" s="139">
        <f t="shared" si="10"/>
        <v>57815524.91</v>
      </c>
      <c r="N30" s="139">
        <f t="shared" si="10"/>
        <v>72492086.29</v>
      </c>
      <c r="O30" s="139">
        <f t="shared" si="10"/>
        <v>90894315.73</v>
      </c>
    </row>
    <row r="31" ht="15.75" customHeight="1">
      <c r="A31" s="25" t="s">
        <v>10</v>
      </c>
      <c r="B31" s="2"/>
      <c r="C31" s="10"/>
      <c r="D31" s="142">
        <f t="shared" ref="D31:E31" si="11">SUM(D29:D30)</f>
        <v>3273641262</v>
      </c>
      <c r="E31" s="143">
        <f t="shared" si="11"/>
        <v>3180647858</v>
      </c>
      <c r="F31" s="144">
        <f>'Ver.Analysis (Income Stat.)'!D13</f>
        <v>3369052974</v>
      </c>
      <c r="G31" s="144">
        <f>'Ver.Analysis (Income Stat.)'!E13</f>
        <v>3573149490</v>
      </c>
      <c r="H31" s="144">
        <f>'Ver.Analysis (Income Stat.)'!F13</f>
        <v>5596030738</v>
      </c>
      <c r="I31" s="144">
        <f>'Ver.Analysis (Income Stat.)'!G13</f>
        <v>5427692959</v>
      </c>
      <c r="J31" s="144">
        <f>'Ver.Analysis (Income Stat.)'!H13</f>
        <v>6460553373</v>
      </c>
      <c r="K31" s="145">
        <f t="shared" ref="K31:O31" si="12">SUM(K29:K30)</f>
        <v>8598556966</v>
      </c>
      <c r="L31" s="145">
        <f t="shared" si="12"/>
        <v>10781314094</v>
      </c>
      <c r="M31" s="145">
        <f t="shared" si="12"/>
        <v>13518167532</v>
      </c>
      <c r="N31" s="145">
        <f t="shared" si="12"/>
        <v>16949775495</v>
      </c>
      <c r="O31" s="145">
        <f t="shared" si="12"/>
        <v>21252502503</v>
      </c>
    </row>
    <row r="32" ht="15.75" customHeight="1">
      <c r="A32" s="22"/>
      <c r="B32" s="2"/>
      <c r="C32" s="10"/>
      <c r="D32" s="125"/>
      <c r="E32" s="137"/>
      <c r="F32" s="11"/>
      <c r="G32" s="11"/>
      <c r="H32" s="11"/>
      <c r="I32" s="11"/>
      <c r="J32" s="11"/>
      <c r="K32" s="138"/>
      <c r="L32" s="138"/>
      <c r="M32" s="138"/>
      <c r="N32" s="138"/>
      <c r="O32" s="138"/>
    </row>
    <row r="33" ht="15.75" customHeight="1">
      <c r="A33" s="22" t="s">
        <v>11</v>
      </c>
      <c r="B33" s="2"/>
      <c r="C33" s="10"/>
      <c r="D33" s="125">
        <v>-5.80495247E8</v>
      </c>
      <c r="E33" s="137">
        <v>-2.039113061E9</v>
      </c>
      <c r="F33" s="11">
        <f>'Ver.Analysis (Income Stat.)'!D15</f>
        <v>-2235414696</v>
      </c>
      <c r="G33" s="11">
        <f>'Ver.Analysis (Income Stat.)'!E15</f>
        <v>-1872525590</v>
      </c>
      <c r="H33" s="11">
        <f>'Ver.Analysis (Income Stat.)'!F15</f>
        <v>-535847981</v>
      </c>
      <c r="I33" s="11">
        <f>'Ver.Analysis (Income Stat.)'!G15</f>
        <v>-1734843318</v>
      </c>
      <c r="J33" s="11">
        <f>'Ver.Analysis (Income Stat.)'!H15</f>
        <v>-3022542044</v>
      </c>
      <c r="K33" s="138">
        <f t="shared" ref="K33:O33" si="13">K23*-$D$8</f>
        <v>-3279451888</v>
      </c>
      <c r="L33" s="138">
        <f t="shared" si="13"/>
        <v>-4111945877</v>
      </c>
      <c r="M33" s="138">
        <f t="shared" si="13"/>
        <v>-5155769767</v>
      </c>
      <c r="N33" s="138">
        <f t="shared" si="13"/>
        <v>-6464569983</v>
      </c>
      <c r="O33" s="138">
        <f t="shared" si="13"/>
        <v>-8105611180</v>
      </c>
    </row>
    <row r="34" ht="15.75" customHeight="1">
      <c r="A34" s="22" t="s">
        <v>12</v>
      </c>
      <c r="B34" s="2"/>
      <c r="C34" s="10"/>
      <c r="D34" s="125">
        <v>2.9447556E7</v>
      </c>
      <c r="E34" s="137">
        <v>1.027369378E9</v>
      </c>
      <c r="F34" s="11">
        <f>'Ver.Analysis (Income Stat.)'!D16</f>
        <v>1014034437</v>
      </c>
      <c r="G34" s="11">
        <f>'Ver.Analysis (Income Stat.)'!E16</f>
        <v>61390481</v>
      </c>
      <c r="H34" s="11">
        <f>'Ver.Analysis (Income Stat.)'!F16</f>
        <v>131121902</v>
      </c>
      <c r="I34" s="11">
        <f>'Ver.Analysis (Income Stat.)'!G16</f>
        <v>936116952</v>
      </c>
      <c r="J34" s="11">
        <f>'Ver.Analysis (Income Stat.)'!H16</f>
        <v>430777086</v>
      </c>
      <c r="K34" s="138">
        <f t="shared" ref="K34:O34" si="14">K23*$D$9</f>
        <v>572302788.6</v>
      </c>
      <c r="L34" s="138">
        <f t="shared" si="14"/>
        <v>717582746.3</v>
      </c>
      <c r="M34" s="138">
        <f t="shared" si="14"/>
        <v>899742248.3</v>
      </c>
      <c r="N34" s="138">
        <f t="shared" si="14"/>
        <v>1128143225</v>
      </c>
      <c r="O34" s="138">
        <f t="shared" si="14"/>
        <v>1414524146</v>
      </c>
    </row>
    <row r="35" ht="15.75" customHeight="1">
      <c r="A35" s="22" t="s">
        <v>13</v>
      </c>
      <c r="B35" s="2"/>
      <c r="C35" s="10"/>
      <c r="D35" s="125">
        <v>0.0</v>
      </c>
      <c r="E35" s="146">
        <v>0.0</v>
      </c>
      <c r="F35" s="11">
        <f>'Ver.Analysis (Income Stat.)'!D17</f>
        <v>0</v>
      </c>
      <c r="G35" s="11">
        <f>'Ver.Analysis (Income Stat.)'!E17</f>
        <v>0</v>
      </c>
      <c r="H35" s="11">
        <f>'Ver.Analysis (Income Stat.)'!F17</f>
        <v>0</v>
      </c>
      <c r="I35" s="11">
        <f>'Ver.Analysis (Income Stat.)'!G17</f>
        <v>113406679</v>
      </c>
      <c r="J35" s="11">
        <f>'Ver.Analysis (Income Stat.)'!H17</f>
        <v>100800000</v>
      </c>
      <c r="K35" s="138">
        <f t="shared" ref="K35:O35" si="15">$I$35</f>
        <v>113406679</v>
      </c>
      <c r="L35" s="138">
        <f t="shared" si="15"/>
        <v>113406679</v>
      </c>
      <c r="M35" s="138">
        <f t="shared" si="15"/>
        <v>113406679</v>
      </c>
      <c r="N35" s="138">
        <f t="shared" si="15"/>
        <v>113406679</v>
      </c>
      <c r="O35" s="138">
        <f t="shared" si="15"/>
        <v>113406679</v>
      </c>
    </row>
    <row r="36" ht="15.0" customHeight="1">
      <c r="A36" s="28" t="s">
        <v>14</v>
      </c>
      <c r="B36" s="2"/>
      <c r="C36" s="10"/>
      <c r="D36" s="141">
        <f t="shared" ref="D36:E36" si="16">D34+D33+D31+D35</f>
        <v>2722593571</v>
      </c>
      <c r="E36" s="141">
        <f t="shared" si="16"/>
        <v>2168904175</v>
      </c>
      <c r="F36" s="16">
        <f>'Ver.Analysis (Income Stat.)'!D18</f>
        <v>2147672715</v>
      </c>
      <c r="G36" s="16">
        <f>'Ver.Analysis (Income Stat.)'!E18</f>
        <v>1762014381</v>
      </c>
      <c r="H36" s="16">
        <f>'Ver.Analysis (Income Stat.)'!F18</f>
        <v>5191304659</v>
      </c>
      <c r="I36" s="16">
        <f>'Ver.Analysis (Income Stat.)'!G18</f>
        <v>4742373272</v>
      </c>
      <c r="J36" s="16">
        <f>'Ver.Analysis (Income Stat.)'!H18</f>
        <v>3969588415</v>
      </c>
      <c r="K36" s="127">
        <f t="shared" ref="K36:O36" si="17">K31+K33+K34+K35</f>
        <v>6004814545</v>
      </c>
      <c r="L36" s="127">
        <f t="shared" si="17"/>
        <v>7500357642</v>
      </c>
      <c r="M36" s="127">
        <f t="shared" si="17"/>
        <v>9375546693</v>
      </c>
      <c r="N36" s="127">
        <f t="shared" si="17"/>
        <v>11726755416</v>
      </c>
      <c r="O36" s="127">
        <f t="shared" si="17"/>
        <v>14674822149</v>
      </c>
    </row>
    <row r="37" ht="36.75" customHeight="1">
      <c r="A37" s="24" t="s">
        <v>15</v>
      </c>
      <c r="B37" s="2"/>
      <c r="C37" s="10"/>
      <c r="D37" s="128">
        <v>-1.36181349E8</v>
      </c>
      <c r="E37" s="147">
        <v>-1.08445209E8</v>
      </c>
      <c r="F37" s="130">
        <f>'Ver.Analysis (Income Stat.)'!D19</f>
        <v>-107383636</v>
      </c>
      <c r="G37" s="130">
        <f>'Ver.Analysis (Income Stat.)'!E19</f>
        <v>-88100719</v>
      </c>
      <c r="H37" s="130">
        <f>'Ver.Analysis (Income Stat.)'!F19</f>
        <v>-259565233</v>
      </c>
      <c r="I37" s="130">
        <f>'Ver.Analysis (Income Stat.)'!G19</f>
        <v>-237118664</v>
      </c>
      <c r="J37" s="130">
        <f>'Ver.Analysis (Income Stat.)'!H19</f>
        <v>-198479421</v>
      </c>
      <c r="K37" s="139">
        <f t="shared" ref="K37:O37" si="18">K23*-$D$11</f>
        <v>-309885957.2</v>
      </c>
      <c r="L37" s="139">
        <f t="shared" si="18"/>
        <v>-388550991.9</v>
      </c>
      <c r="M37" s="139">
        <f t="shared" si="18"/>
        <v>-487185268.7</v>
      </c>
      <c r="N37" s="139">
        <f t="shared" si="18"/>
        <v>-610858010.8</v>
      </c>
      <c r="O37" s="139">
        <f t="shared" si="18"/>
        <v>-765925271.9</v>
      </c>
      <c r="S37" s="148" t="s">
        <v>138</v>
      </c>
      <c r="U37" s="149"/>
    </row>
    <row r="38" ht="30.0" customHeight="1">
      <c r="A38" s="22"/>
      <c r="B38" s="2"/>
      <c r="C38" s="10"/>
      <c r="D38" s="141">
        <f t="shared" ref="D38:E38" si="19">D36+D37</f>
        <v>2586412222</v>
      </c>
      <c r="E38" s="141">
        <f t="shared" si="19"/>
        <v>2060458966</v>
      </c>
      <c r="F38" s="16">
        <f>'Ver.Analysis (Income Stat.)'!D20</f>
        <v>2040289079</v>
      </c>
      <c r="G38" s="16">
        <f>'Ver.Analysis (Income Stat.)'!E20</f>
        <v>1673913662</v>
      </c>
      <c r="H38" s="16">
        <f>'Ver.Analysis (Income Stat.)'!F20</f>
        <v>4931739426</v>
      </c>
      <c r="I38" s="16">
        <f>'Ver.Analysis (Income Stat.)'!G20</f>
        <v>4505254608</v>
      </c>
      <c r="J38" s="16">
        <f>'Ver.Analysis (Income Stat.)'!H20</f>
        <v>3771108994</v>
      </c>
      <c r="K38" s="135">
        <f t="shared" ref="K38:O38" si="20">K36+K37</f>
        <v>5694928588</v>
      </c>
      <c r="L38" s="135">
        <f t="shared" si="20"/>
        <v>7111806650</v>
      </c>
      <c r="M38" s="135">
        <f t="shared" si="20"/>
        <v>8888361424</v>
      </c>
      <c r="N38" s="135">
        <f t="shared" si="20"/>
        <v>11115897405</v>
      </c>
      <c r="O38" s="135">
        <f t="shared" si="20"/>
        <v>13908896877</v>
      </c>
      <c r="S38" s="150" t="s">
        <v>139</v>
      </c>
      <c r="T38" s="151" t="s">
        <v>140</v>
      </c>
    </row>
    <row r="39" ht="15.75" customHeight="1">
      <c r="A39" s="22" t="s">
        <v>16</v>
      </c>
      <c r="B39" s="2"/>
      <c r="C39" s="10"/>
      <c r="D39" s="125"/>
      <c r="E39" s="146">
        <v>1.0196786E7</v>
      </c>
      <c r="F39" s="11">
        <f>'Ver.Analysis (Income Stat.)'!D21</f>
        <v>0</v>
      </c>
      <c r="G39" s="11">
        <f>'Ver.Analysis (Income Stat.)'!E21</f>
        <v>0</v>
      </c>
      <c r="H39" s="11">
        <f>'Ver.Analysis (Income Stat.)'!F21</f>
        <v>0</v>
      </c>
      <c r="I39" s="11">
        <f>'Ver.Analysis (Income Stat.)'!G21</f>
        <v>0</v>
      </c>
      <c r="J39" s="11">
        <f>'Ver.Analysis (Income Stat.)'!H21</f>
        <v>0</v>
      </c>
      <c r="K39" s="138">
        <v>0.0</v>
      </c>
      <c r="L39" s="138">
        <v>0.0</v>
      </c>
      <c r="M39" s="138">
        <v>0.0</v>
      </c>
      <c r="N39" s="138">
        <v>0.0</v>
      </c>
      <c r="O39" s="138">
        <v>0.0</v>
      </c>
      <c r="S39" s="152">
        <v>2018.0</v>
      </c>
      <c r="T39" s="153">
        <v>0.1148</v>
      </c>
      <c r="V39" s="154">
        <f>(E42/(E42-E40))-1</f>
        <v>0.1148798774</v>
      </c>
    </row>
    <row r="40" ht="15.0" customHeight="1">
      <c r="A40" s="24" t="s">
        <v>141</v>
      </c>
      <c r="B40" s="2"/>
      <c r="C40" s="10"/>
      <c r="D40" s="125"/>
      <c r="E40" s="155">
        <v>2.37876679E8</v>
      </c>
      <c r="F40" s="11">
        <f>'Ver.Analysis (Income Stat.)'!D22</f>
        <v>297973028</v>
      </c>
      <c r="G40" s="11">
        <f>'Ver.Analysis (Income Stat.)'!E22</f>
        <v>151791502</v>
      </c>
      <c r="H40" s="11">
        <f>'Ver.Analysis (Income Stat.)'!F22</f>
        <v>0</v>
      </c>
      <c r="I40" s="11">
        <f>'Ver.Analysis (Income Stat.)'!G22</f>
        <v>0</v>
      </c>
      <c r="J40" s="11">
        <f>'Ver.Analysis (Income Stat.)'!H22</f>
        <v>0</v>
      </c>
      <c r="K40" s="138">
        <v>0.0</v>
      </c>
      <c r="L40" s="138">
        <v>0.0</v>
      </c>
      <c r="M40" s="138">
        <v>0.0</v>
      </c>
      <c r="N40" s="138">
        <v>0.0</v>
      </c>
      <c r="O40" s="138">
        <v>0.0</v>
      </c>
      <c r="S40" s="152">
        <v>2019.0</v>
      </c>
      <c r="T40" s="156">
        <f t="shared" ref="T40:T41" si="21">V40</f>
        <v>0.1460445145</v>
      </c>
      <c r="V40" s="154">
        <f>F42/(F42-F40)-1</f>
        <v>0.1460445145</v>
      </c>
    </row>
    <row r="41" ht="15.75" customHeight="1">
      <c r="A41" s="24" t="s">
        <v>18</v>
      </c>
      <c r="B41" s="2"/>
      <c r="C41" s="10"/>
      <c r="D41" s="128">
        <v>-2.2587459E8</v>
      </c>
      <c r="E41" s="147">
        <v>0.0</v>
      </c>
      <c r="F41" s="130">
        <f>'Ver.Analysis (Income Stat.)'!D23</f>
        <v>0</v>
      </c>
      <c r="G41" s="130">
        <f>'Ver.Analysis (Income Stat.)'!E23</f>
        <v>0</v>
      </c>
      <c r="H41" s="130">
        <f>'Ver.Analysis (Income Stat.)'!F23</f>
        <v>-1012677667</v>
      </c>
      <c r="I41" s="130">
        <f>'Ver.Analysis (Income Stat.)'!G23</f>
        <v>0</v>
      </c>
      <c r="J41" s="130">
        <f>'Ver.Analysis (Income Stat.)'!H23</f>
        <v>0</v>
      </c>
      <c r="K41" s="139">
        <v>0.0</v>
      </c>
      <c r="L41" s="139">
        <v>0.0</v>
      </c>
      <c r="M41" s="139">
        <v>0.0</v>
      </c>
      <c r="N41" s="139">
        <v>0.0</v>
      </c>
      <c r="O41" s="139">
        <v>0.0</v>
      </c>
      <c r="S41" s="152">
        <v>2020.0</v>
      </c>
      <c r="T41" s="156">
        <f t="shared" si="21"/>
        <v>0.09068060405</v>
      </c>
      <c r="V41" s="154">
        <f>G42/(G42-G40)-1</f>
        <v>0.09068060405</v>
      </c>
    </row>
    <row r="42" ht="15.75" customHeight="1">
      <c r="A42" s="25" t="s">
        <v>19</v>
      </c>
      <c r="B42" s="2"/>
      <c r="C42" s="10"/>
      <c r="D42" s="142">
        <f t="shared" ref="D42:E42" si="22">D38+D39+D40+D41</f>
        <v>2360537632</v>
      </c>
      <c r="E42" s="143">
        <f t="shared" si="22"/>
        <v>2308532431</v>
      </c>
      <c r="F42" s="144">
        <f>'Ver.Analysis (Income Stat.)'!D24</f>
        <v>2338262107</v>
      </c>
      <c r="G42" s="144">
        <f>'Ver.Analysis (Income Stat.)'!E24</f>
        <v>1825705164</v>
      </c>
      <c r="H42" s="144">
        <f>'Ver.Analysis (Income Stat.)'!F24</f>
        <v>3919061759</v>
      </c>
      <c r="I42" s="144">
        <f>'Ver.Analysis (Income Stat.)'!G24</f>
        <v>4505254608</v>
      </c>
      <c r="J42" s="144">
        <f>'Ver.Analysis (Income Stat.)'!H24</f>
        <v>3771108994</v>
      </c>
      <c r="K42" s="145">
        <f t="shared" ref="K42:O42" si="23">K38+K39+K40+K41</f>
        <v>5694928588</v>
      </c>
      <c r="L42" s="145">
        <f t="shared" si="23"/>
        <v>7111806650</v>
      </c>
      <c r="M42" s="145">
        <f t="shared" si="23"/>
        <v>8888361424</v>
      </c>
      <c r="N42" s="145">
        <f t="shared" si="23"/>
        <v>11115897405</v>
      </c>
      <c r="O42" s="145">
        <f t="shared" si="23"/>
        <v>13908896877</v>
      </c>
      <c r="S42" s="49" t="s">
        <v>142</v>
      </c>
    </row>
    <row r="43" ht="15.75" customHeight="1">
      <c r="A43" s="22"/>
      <c r="B43" s="2"/>
      <c r="C43" s="10"/>
      <c r="D43" s="125"/>
      <c r="E43" s="157"/>
      <c r="F43" s="11" t="str">
        <f>'Ver.Analysis (Income Stat.)'!D25</f>
        <v/>
      </c>
      <c r="G43" s="11" t="str">
        <f>'Ver.Analysis (Income Stat.)'!E25</f>
        <v/>
      </c>
      <c r="H43" s="11" t="str">
        <f>'Ver.Analysis (Income Stat.)'!F25</f>
        <v/>
      </c>
      <c r="I43" s="11" t="str">
        <f>'Ver.Analysis (Income Stat.)'!G25</f>
        <v/>
      </c>
      <c r="J43" s="11" t="str">
        <f>'Ver.Analysis (Income Stat.)'!H25</f>
        <v/>
      </c>
      <c r="K43" s="138"/>
      <c r="L43" s="138"/>
      <c r="M43" s="138"/>
      <c r="N43" s="138"/>
      <c r="O43" s="138"/>
    </row>
    <row r="44" ht="15.75" customHeight="1">
      <c r="A44" s="158" t="s">
        <v>119</v>
      </c>
      <c r="B44" s="158"/>
      <c r="C44" s="159"/>
      <c r="D44" s="125"/>
      <c r="E44" s="157"/>
      <c r="F44" s="11"/>
      <c r="G44" s="11"/>
      <c r="H44" s="11"/>
      <c r="I44" s="11"/>
      <c r="J44" s="11"/>
      <c r="K44" s="138">
        <f>-K82*(1-'Pro-forma Elements Cal.'!$O$81)*(('Pro-forma Elements Cal.'!$O$81)*(1+'Pro-forma Elements Cal.'!D81))</f>
        <v>-2523516781</v>
      </c>
      <c r="L44" s="138">
        <f>-L82*(1-'Pro-forma Elements Cal.'!$O$81)*(('Pro-forma Elements Cal.'!$O$81)*(1+'Pro-forma Elements Cal.'!E81))</f>
        <v>-1336135889</v>
      </c>
      <c r="M44" s="138">
        <f>-M82*(1-'Pro-forma Elements Cal.'!$O$81)*(('Pro-forma Elements Cal.'!$O$81)*(1+'Pro-forma Elements Cal.'!F81))</f>
        <v>-2458682427</v>
      </c>
      <c r="N44" s="138">
        <f>-N82*(1-'Pro-forma Elements Cal.'!$O$81)*(('Pro-forma Elements Cal.'!$O$81)*(1+'Pro-forma Elements Cal.'!G81))</f>
        <v>-1676370307</v>
      </c>
      <c r="O44" s="138">
        <f>-O82*(1-'Pro-forma Elements Cal.'!$O$81)*(('Pro-forma Elements Cal.'!$O$81)*(1+'Pro-forma Elements Cal.'!H81))</f>
        <v>-1528153171</v>
      </c>
    </row>
    <row r="45" ht="15.0" customHeight="1">
      <c r="A45" s="24" t="s">
        <v>20</v>
      </c>
      <c r="B45" s="2"/>
      <c r="C45" s="10"/>
      <c r="D45" s="125"/>
      <c r="E45" s="160"/>
      <c r="F45" s="11"/>
      <c r="G45" s="11"/>
      <c r="H45" s="11"/>
      <c r="I45" s="11"/>
      <c r="J45" s="11"/>
      <c r="K45" s="161"/>
      <c r="L45" s="138"/>
      <c r="M45" s="138"/>
      <c r="N45" s="138"/>
      <c r="O45" s="138"/>
    </row>
    <row r="46" ht="15.75" customHeight="1">
      <c r="A46" s="22" t="s">
        <v>21</v>
      </c>
      <c r="B46" s="2"/>
      <c r="C46" s="10"/>
      <c r="D46" s="125">
        <v>-6.83917742E8</v>
      </c>
      <c r="E46" s="146">
        <v>-5.52700219E8</v>
      </c>
      <c r="F46" s="11">
        <f>'Ver.Analysis (Income Stat.)'!D27</f>
        <v>-478712202</v>
      </c>
      <c r="G46" s="11">
        <f>'Ver.Analysis (Income Stat.)'!E27</f>
        <v>-756665322</v>
      </c>
      <c r="H46" s="11">
        <f>'Ver.Analysis (Income Stat.)'!F27</f>
        <v>-1089147924</v>
      </c>
      <c r="I46" s="11">
        <f>'Ver.Analysis (Income Stat.)'!G27</f>
        <v>-1304049020</v>
      </c>
      <c r="J46" s="11">
        <f>'Ver.Analysis (Income Stat.)'!H27</f>
        <v>-859252676</v>
      </c>
      <c r="K46" s="138">
        <f t="shared" ref="K46:O46" si="24">K42*-$D$19</f>
        <v>-1566105362</v>
      </c>
      <c r="L46" s="138">
        <f t="shared" si="24"/>
        <v>-1955746829</v>
      </c>
      <c r="M46" s="138">
        <f t="shared" si="24"/>
        <v>-2444299392</v>
      </c>
      <c r="N46" s="138">
        <f t="shared" si="24"/>
        <v>-3056871786</v>
      </c>
      <c r="O46" s="138">
        <f t="shared" si="24"/>
        <v>-3824946641</v>
      </c>
    </row>
    <row r="47" ht="15.75" customHeight="1">
      <c r="A47" s="22" t="s">
        <v>22</v>
      </c>
      <c r="B47" s="2"/>
      <c r="C47" s="10"/>
      <c r="D47" s="128">
        <v>2.8844769E7</v>
      </c>
      <c r="E47" s="162">
        <v>4.4963346E7</v>
      </c>
      <c r="F47" s="130">
        <f>'Ver.Analysis (Income Stat.)'!D28</f>
        <v>-131421082</v>
      </c>
      <c r="G47" s="130">
        <f>'Ver.Analysis (Income Stat.)'!E28</f>
        <v>-326763219</v>
      </c>
      <c r="H47" s="130">
        <f>'Ver.Analysis (Income Stat.)'!F28</f>
        <v>217171991</v>
      </c>
      <c r="I47" s="130">
        <f>'Ver.Analysis (Income Stat.)'!G28</f>
        <v>77293422</v>
      </c>
      <c r="J47" s="130">
        <f>'Ver.Analysis (Income Stat.)'!H28</f>
        <v>67543552</v>
      </c>
      <c r="K47" s="139"/>
      <c r="L47" s="139"/>
      <c r="M47" s="139"/>
      <c r="N47" s="139"/>
      <c r="O47" s="139"/>
    </row>
    <row r="48" ht="15.75" customHeight="1">
      <c r="A48" s="25" t="s">
        <v>23</v>
      </c>
      <c r="B48" s="2"/>
      <c r="C48" s="10"/>
      <c r="D48" s="163">
        <f t="shared" ref="D48:E48" si="25">D47+D46+D42</f>
        <v>1705464659</v>
      </c>
      <c r="E48" s="163">
        <f t="shared" si="25"/>
        <v>1800795558</v>
      </c>
      <c r="F48" s="164">
        <f>'Ver.Analysis (Income Stat.)'!D29</f>
        <v>1728128823</v>
      </c>
      <c r="G48" s="164">
        <f>'Ver.Analysis (Income Stat.)'!E29</f>
        <v>742276623</v>
      </c>
      <c r="H48" s="164">
        <f>'Ver.Analysis (Income Stat.)'!F29</f>
        <v>3047085826</v>
      </c>
      <c r="I48" s="164">
        <f>'Ver.Analysis (Income Stat.)'!G29</f>
        <v>3278499010</v>
      </c>
      <c r="J48" s="164">
        <f>'Ver.Analysis (Income Stat.)'!H29</f>
        <v>2979399870</v>
      </c>
      <c r="K48" s="165">
        <f t="shared" ref="K48:O48" si="26">K47+K46+K42+K44</f>
        <v>1605306445</v>
      </c>
      <c r="L48" s="165">
        <f t="shared" si="26"/>
        <v>3819923932</v>
      </c>
      <c r="M48" s="165">
        <f t="shared" si="26"/>
        <v>3985379606</v>
      </c>
      <c r="N48" s="165">
        <f t="shared" si="26"/>
        <v>6382655311</v>
      </c>
      <c r="O48" s="165">
        <f t="shared" si="26"/>
        <v>8555797065</v>
      </c>
    </row>
    <row r="49" ht="15.75" customHeight="1">
      <c r="A49" s="22"/>
      <c r="B49" s="2"/>
      <c r="C49" s="10"/>
      <c r="D49" s="125"/>
      <c r="E49" s="166"/>
      <c r="F49" s="11"/>
      <c r="G49" s="11"/>
      <c r="H49" s="11"/>
      <c r="I49" s="11"/>
      <c r="J49" s="11"/>
      <c r="K49" s="138"/>
      <c r="L49" s="138"/>
      <c r="M49" s="138"/>
      <c r="N49" s="138"/>
      <c r="O49" s="138"/>
    </row>
    <row r="50" ht="15.0" customHeight="1">
      <c r="A50" s="28" t="s">
        <v>24</v>
      </c>
      <c r="B50" s="2"/>
      <c r="C50" s="10"/>
      <c r="D50" s="125"/>
      <c r="E50" s="167"/>
      <c r="F50" s="11"/>
      <c r="G50" s="11"/>
      <c r="H50" s="11"/>
      <c r="I50" s="11"/>
      <c r="J50" s="11"/>
      <c r="K50" s="138"/>
      <c r="L50" s="138"/>
      <c r="M50" s="138"/>
      <c r="N50" s="138"/>
      <c r="O50" s="138"/>
    </row>
    <row r="51" ht="15.0" customHeight="1">
      <c r="A51" s="24" t="s">
        <v>25</v>
      </c>
      <c r="B51" s="2"/>
      <c r="C51" s="10"/>
      <c r="D51" s="125">
        <v>0.0</v>
      </c>
      <c r="E51" s="155">
        <v>-3392066.0</v>
      </c>
      <c r="F51" s="11">
        <f>'Ver.Analysis (Income Stat.)'!D32</f>
        <v>0</v>
      </c>
      <c r="G51" s="11">
        <f>'Ver.Analysis (Income Stat.)'!E32</f>
        <v>-1517336</v>
      </c>
      <c r="H51" s="11">
        <f>'Ver.Analysis (Income Stat.)'!F32</f>
        <v>0</v>
      </c>
      <c r="I51" s="11">
        <f>'Ver.Analysis (Income Stat.)'!G32</f>
        <v>0</v>
      </c>
      <c r="J51" s="11">
        <f>'Ver.Analysis (Income Stat.)'!H32</f>
        <v>0</v>
      </c>
      <c r="K51" s="138">
        <v>0.0</v>
      </c>
      <c r="L51" s="138">
        <v>0.0</v>
      </c>
      <c r="M51" s="138">
        <v>0.0</v>
      </c>
      <c r="N51" s="138">
        <v>0.0</v>
      </c>
      <c r="O51" s="138">
        <v>0.0</v>
      </c>
    </row>
    <row r="52" ht="15.0" customHeight="1">
      <c r="A52" s="24" t="s">
        <v>26</v>
      </c>
      <c r="B52" s="2"/>
      <c r="C52" s="10"/>
      <c r="D52" s="125">
        <v>0.0</v>
      </c>
      <c r="E52" s="155">
        <v>0.0</v>
      </c>
      <c r="F52" s="11">
        <f>'Ver.Analysis (Income Stat.)'!D33</f>
        <v>5340715313</v>
      </c>
      <c r="G52" s="11">
        <f>'Ver.Analysis (Income Stat.)'!E33</f>
        <v>0</v>
      </c>
      <c r="H52" s="11" t="str">
        <f>'Ver.Analysis (Income Stat.)'!F33</f>
        <v/>
      </c>
      <c r="I52" s="11">
        <f>'Ver.Analysis (Income Stat.)'!G33</f>
        <v>0</v>
      </c>
      <c r="J52" s="11">
        <f>'Ver.Analysis (Income Stat.)'!H33</f>
        <v>0</v>
      </c>
      <c r="K52" s="138">
        <v>0.0</v>
      </c>
      <c r="L52" s="138">
        <v>0.0</v>
      </c>
      <c r="M52" s="138">
        <v>0.0</v>
      </c>
      <c r="N52" s="138">
        <v>0.0</v>
      </c>
      <c r="O52" s="138">
        <v>0.0</v>
      </c>
    </row>
    <row r="53" ht="15.0" customHeight="1">
      <c r="A53" s="24" t="s">
        <v>27</v>
      </c>
      <c r="B53" s="2"/>
      <c r="C53" s="10"/>
      <c r="D53" s="125">
        <v>0.0</v>
      </c>
      <c r="E53" s="155">
        <v>0.0</v>
      </c>
      <c r="F53" s="11">
        <f>'Ver.Analysis (Income Stat.)'!D34</f>
        <v>1356704445</v>
      </c>
      <c r="G53" s="11">
        <f>'Ver.Analysis (Income Stat.)'!E34</f>
        <v>0</v>
      </c>
      <c r="H53" s="11">
        <f>'Ver.Analysis (Income Stat.)'!F34</f>
        <v>-1356704445</v>
      </c>
      <c r="I53" s="11">
        <f>'Ver.Analysis (Income Stat.)'!G34</f>
        <v>0</v>
      </c>
      <c r="J53" s="11">
        <f>'Ver.Analysis (Income Stat.)'!H34</f>
        <v>0</v>
      </c>
      <c r="K53" s="138">
        <v>0.0</v>
      </c>
      <c r="L53" s="138">
        <v>0.0</v>
      </c>
      <c r="M53" s="138">
        <v>0.0</v>
      </c>
      <c r="N53" s="138">
        <v>0.0</v>
      </c>
      <c r="O53" s="138">
        <v>0.0</v>
      </c>
    </row>
    <row r="54" ht="15.75" customHeight="1">
      <c r="A54" s="24" t="s">
        <v>28</v>
      </c>
      <c r="B54" s="2"/>
      <c r="C54" s="10"/>
      <c r="D54" s="128">
        <v>0.0</v>
      </c>
      <c r="E54" s="147">
        <v>0.0</v>
      </c>
      <c r="F54" s="130">
        <f>'Ver.Analysis (Income Stat.)'!D35</f>
        <v>0</v>
      </c>
      <c r="G54" s="130">
        <f>'Ver.Analysis (Income Stat.)'!E35</f>
        <v>0</v>
      </c>
      <c r="H54" s="130">
        <f>'Ver.Analysis (Income Stat.)'!F35</f>
        <v>1329120000</v>
      </c>
      <c r="I54" s="130">
        <f>'Ver.Analysis (Income Stat.)'!G35</f>
        <v>329184000</v>
      </c>
      <c r="J54" s="130">
        <f>'Ver.Analysis (Income Stat.)'!H35</f>
        <v>-225504000</v>
      </c>
      <c r="K54" s="139">
        <v>0.0</v>
      </c>
      <c r="L54" s="139">
        <v>0.0</v>
      </c>
      <c r="M54" s="139">
        <v>0.0</v>
      </c>
      <c r="N54" s="139">
        <v>0.0</v>
      </c>
      <c r="O54" s="139">
        <v>0.0</v>
      </c>
    </row>
    <row r="55" ht="15.75" customHeight="1">
      <c r="A55" s="28" t="s">
        <v>29</v>
      </c>
      <c r="B55" s="2"/>
      <c r="C55" s="10"/>
      <c r="D55" s="168">
        <f t="shared" ref="D55:E55" si="27">D53+D52+D51+D54+D48</f>
        <v>1705464659</v>
      </c>
      <c r="E55" s="169">
        <f t="shared" si="27"/>
        <v>1797403492</v>
      </c>
      <c r="F55" s="164">
        <f>'Ver.Analysis (Income Stat.)'!D36</f>
        <v>8425548581</v>
      </c>
      <c r="G55" s="164">
        <f>'Ver.Analysis (Income Stat.)'!E36</f>
        <v>740759287</v>
      </c>
      <c r="H55" s="164">
        <f>'Ver.Analysis (Income Stat.)'!F36</f>
        <v>3019501381</v>
      </c>
      <c r="I55" s="164">
        <f>'Ver.Analysis (Income Stat.)'!G36</f>
        <v>3607683010</v>
      </c>
      <c r="J55" s="164">
        <f>'Ver.Analysis (Income Stat.)'!H36</f>
        <v>2753895870</v>
      </c>
      <c r="K55" s="170">
        <f t="shared" ref="K55:O55" si="28">K53+K52+K51+K54+K48</f>
        <v>1605306445</v>
      </c>
      <c r="L55" s="170">
        <f t="shared" si="28"/>
        <v>3819923932</v>
      </c>
      <c r="M55" s="170">
        <f t="shared" si="28"/>
        <v>3985379606</v>
      </c>
      <c r="N55" s="170">
        <f t="shared" si="28"/>
        <v>6382655311</v>
      </c>
      <c r="O55" s="170">
        <f t="shared" si="28"/>
        <v>8555797065</v>
      </c>
    </row>
    <row r="56" ht="15.75" customHeight="1">
      <c r="A56" s="24"/>
      <c r="B56" s="2"/>
      <c r="C56" s="10"/>
      <c r="D56" s="125"/>
      <c r="E56" s="160"/>
      <c r="F56" s="11"/>
      <c r="G56" s="11"/>
      <c r="H56" s="11"/>
      <c r="I56" s="11"/>
      <c r="J56" s="11"/>
      <c r="K56" s="138"/>
      <c r="L56" s="138"/>
      <c r="M56" s="138"/>
      <c r="N56" s="138"/>
      <c r="O56" s="138"/>
    </row>
    <row r="57" ht="15.0" customHeight="1">
      <c r="A57" s="28" t="s">
        <v>30</v>
      </c>
      <c r="B57" s="2"/>
      <c r="C57" s="10"/>
      <c r="D57" s="125"/>
      <c r="E57" s="167"/>
      <c r="F57" s="11"/>
      <c r="G57" s="11"/>
      <c r="H57" s="11"/>
      <c r="I57" s="11"/>
      <c r="J57" s="11"/>
      <c r="K57" s="138"/>
      <c r="L57" s="138"/>
      <c r="M57" s="138"/>
      <c r="N57" s="138"/>
      <c r="O57" s="138"/>
    </row>
    <row r="58" ht="15.75" customHeight="1">
      <c r="A58" s="24" t="s">
        <v>31</v>
      </c>
      <c r="B58" s="2"/>
      <c r="C58" s="10"/>
      <c r="D58" s="171">
        <f t="shared" ref="D58:E58" si="29">D55</f>
        <v>1705464659</v>
      </c>
      <c r="E58" s="172">
        <f t="shared" si="29"/>
        <v>1797403492</v>
      </c>
      <c r="F58" s="173">
        <f>'Ver.Analysis (Income Stat.)'!D39</f>
        <v>8425548581</v>
      </c>
      <c r="G58" s="173">
        <f>'Ver.Analysis (Income Stat.)'!E39</f>
        <v>740759287</v>
      </c>
      <c r="H58" s="173">
        <f>'Ver.Analysis (Income Stat.)'!F39</f>
        <v>3019501381</v>
      </c>
      <c r="I58" s="173">
        <f>'Ver.Analysis (Income Stat.)'!G39</f>
        <v>3607683010</v>
      </c>
      <c r="J58" s="173">
        <f>'Ver.Analysis (Income Stat.)'!H39</f>
        <v>2753895870</v>
      </c>
      <c r="K58" s="174">
        <f t="shared" ref="K58:O58" si="30">K55</f>
        <v>1605306445</v>
      </c>
      <c r="L58" s="174">
        <f t="shared" si="30"/>
        <v>3819923932</v>
      </c>
      <c r="M58" s="174">
        <f t="shared" si="30"/>
        <v>3985379606</v>
      </c>
      <c r="N58" s="174">
        <f t="shared" si="30"/>
        <v>6382655311</v>
      </c>
      <c r="O58" s="174">
        <f t="shared" si="30"/>
        <v>8555797065</v>
      </c>
    </row>
    <row r="59" ht="15.75" customHeight="1">
      <c r="A59" s="24"/>
      <c r="B59" s="2"/>
      <c r="C59" s="10"/>
      <c r="D59" s="168">
        <f t="shared" ref="D59:E59" si="31">D58</f>
        <v>1705464659</v>
      </c>
      <c r="E59" s="169">
        <f t="shared" si="31"/>
        <v>1797403492</v>
      </c>
      <c r="F59" s="164">
        <f>'Ver.Analysis (Income Stat.)'!D40</f>
        <v>8425548581</v>
      </c>
      <c r="G59" s="164">
        <f>'Ver.Analysis (Income Stat.)'!E40</f>
        <v>740759287</v>
      </c>
      <c r="H59" s="164">
        <f>'Ver.Analysis (Income Stat.)'!F40</f>
        <v>3019501381</v>
      </c>
      <c r="I59" s="164">
        <f>'Ver.Analysis (Income Stat.)'!G40</f>
        <v>3607683010</v>
      </c>
      <c r="J59" s="164">
        <f>'Ver.Analysis (Income Stat.)'!H40</f>
        <v>2753895870</v>
      </c>
      <c r="K59" s="175">
        <f t="shared" ref="K59:O59" si="32">K58</f>
        <v>1605306445</v>
      </c>
      <c r="L59" s="175">
        <f t="shared" si="32"/>
        <v>3819923932</v>
      </c>
      <c r="M59" s="175">
        <f t="shared" si="32"/>
        <v>3985379606</v>
      </c>
      <c r="N59" s="175">
        <f t="shared" si="32"/>
        <v>6382655311</v>
      </c>
      <c r="O59" s="175">
        <f t="shared" si="32"/>
        <v>8555797065</v>
      </c>
      <c r="S59" s="76" t="s">
        <v>143</v>
      </c>
    </row>
    <row r="60" ht="15.75" customHeight="1">
      <c r="A60" s="24"/>
      <c r="B60" s="2"/>
      <c r="C60" s="10"/>
      <c r="D60" s="125"/>
      <c r="E60" s="160"/>
      <c r="F60" s="11" t="str">
        <f>'Ver.Analysis (Income Stat.)'!D41</f>
        <v/>
      </c>
      <c r="G60" s="11" t="str">
        <f>'Ver.Analysis (Income Stat.)'!E41</f>
        <v/>
      </c>
      <c r="H60" s="11" t="str">
        <f>'Ver.Analysis (Income Stat.)'!F41</f>
        <v/>
      </c>
      <c r="I60" s="11" t="str">
        <f>'Ver.Analysis (Income Stat.)'!G41</f>
        <v/>
      </c>
      <c r="J60" s="11" t="str">
        <f>'Ver.Analysis (Income Stat.)'!H41</f>
        <v/>
      </c>
      <c r="K60" s="138"/>
      <c r="L60" s="138"/>
      <c r="M60" s="138"/>
      <c r="N60" s="138"/>
      <c r="O60" s="138"/>
      <c r="S60" s="154">
        <f t="shared" ref="S60:V60" si="33">L48/K48-1</f>
        <v>1.379560578</v>
      </c>
      <c r="T60" s="154">
        <f t="shared" si="33"/>
        <v>0.04331386599</v>
      </c>
      <c r="U60" s="154">
        <f t="shared" si="33"/>
        <v>0.6015175322</v>
      </c>
      <c r="V60" s="154">
        <f t="shared" si="33"/>
        <v>0.3404761259</v>
      </c>
    </row>
    <row r="61" ht="15.75" customHeight="1">
      <c r="A61" s="24" t="s">
        <v>32</v>
      </c>
      <c r="B61" s="2"/>
      <c r="C61" s="10"/>
      <c r="D61" s="176">
        <v>3.41775E8</v>
      </c>
      <c r="E61" s="177">
        <v>3.41775E8</v>
      </c>
      <c r="F61" s="130">
        <f>'Ver.Analysis (Income Stat.)'!D42</f>
        <v>375952500</v>
      </c>
      <c r="G61" s="130">
        <f>'Ver.Analysis (Income Stat.)'!E42</f>
        <v>375952500</v>
      </c>
      <c r="H61" s="130">
        <f>'Ver.Analysis (Income Stat.)'!F42</f>
        <v>375952500</v>
      </c>
      <c r="I61" s="130">
        <f>'Ver.Analysis (Income Stat.)'!G42</f>
        <v>375952500</v>
      </c>
      <c r="J61" s="130">
        <f>'Ver.Analysis (Income Stat.)'!H42</f>
        <v>375952500</v>
      </c>
      <c r="K61" s="139">
        <v>3.759525E8</v>
      </c>
      <c r="L61" s="139">
        <v>3.759525E8</v>
      </c>
      <c r="M61" s="139">
        <v>3.759525E8</v>
      </c>
      <c r="N61" s="139">
        <v>3.759525E8</v>
      </c>
      <c r="O61" s="139">
        <v>3.759525E8</v>
      </c>
    </row>
    <row r="62" ht="15.75" customHeight="1">
      <c r="A62" s="28" t="s">
        <v>33</v>
      </c>
      <c r="B62" s="2"/>
      <c r="C62" s="10"/>
      <c r="D62" s="178">
        <f t="shared" ref="D62:E62" si="34">D48/D61</f>
        <v>4.990021678</v>
      </c>
      <c r="E62" s="179">
        <f t="shared" si="34"/>
        <v>5.268950503</v>
      </c>
      <c r="F62" s="180">
        <f>'Ver.Analysis (Income Stat.)'!D43</f>
        <v>4.596667991</v>
      </c>
      <c r="G62" s="180">
        <f>'Ver.Analysis (Income Stat.)'!E43</f>
        <v>1.974389379</v>
      </c>
      <c r="H62" s="180">
        <f>'Ver.Analysis (Income Stat.)'!F43</f>
        <v>8.104975565</v>
      </c>
      <c r="I62" s="180">
        <f>'Ver.Analysis (Income Stat.)'!G43</f>
        <v>8.720513921</v>
      </c>
      <c r="J62" s="180">
        <f>'Ver.Analysis (Income Stat.)'!H43</f>
        <v>7.92493698</v>
      </c>
      <c r="K62" s="178">
        <f t="shared" ref="K62:O62" si="35">K48/K61</f>
        <v>4.269971459</v>
      </c>
      <c r="L62" s="178">
        <f t="shared" si="35"/>
        <v>10.16065575</v>
      </c>
      <c r="M62" s="178">
        <f t="shared" si="35"/>
        <v>10.60075304</v>
      </c>
      <c r="N62" s="178">
        <f t="shared" si="35"/>
        <v>16.97729184</v>
      </c>
      <c r="O62" s="178">
        <f t="shared" si="35"/>
        <v>22.7576544</v>
      </c>
      <c r="S62" s="76" t="s">
        <v>144</v>
      </c>
    </row>
    <row r="63" ht="15.75" customHeight="1">
      <c r="S63" s="154">
        <f t="shared" ref="S63:V63" si="36">L62/K62-1</f>
        <v>1.379560578</v>
      </c>
      <c r="T63" s="154">
        <f t="shared" si="36"/>
        <v>0.04331386599</v>
      </c>
      <c r="U63" s="154">
        <f t="shared" si="36"/>
        <v>0.6015175322</v>
      </c>
      <c r="V63" s="154">
        <f t="shared" si="36"/>
        <v>0.3404761259</v>
      </c>
    </row>
    <row r="64" ht="15.75" customHeight="1">
      <c r="K64" s="47"/>
    </row>
    <row r="65" ht="33.75" customHeight="1">
      <c r="A65" s="181"/>
    </row>
    <row r="66" ht="106.5" customHeight="1">
      <c r="A66" s="78" t="s">
        <v>145</v>
      </c>
      <c r="B66" s="2"/>
      <c r="C66" s="2"/>
      <c r="D66" s="2"/>
      <c r="E66" s="2"/>
      <c r="F66" s="3"/>
      <c r="G66" s="182" t="s">
        <v>1</v>
      </c>
      <c r="H66" s="80" t="s">
        <v>2</v>
      </c>
      <c r="I66" s="2"/>
      <c r="J66" s="2"/>
      <c r="K66" s="2"/>
      <c r="L66" s="2"/>
      <c r="M66" s="2"/>
      <c r="N66" s="2"/>
      <c r="O66" s="3"/>
    </row>
    <row r="67" ht="52.5" customHeight="1">
      <c r="A67" s="183" t="s">
        <v>102</v>
      </c>
      <c r="B67" s="184"/>
      <c r="C67" s="184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S67" s="185" t="s">
        <v>146</v>
      </c>
      <c r="V67" s="149"/>
    </row>
    <row r="68" ht="27.75" customHeight="1">
      <c r="A68" s="64" t="s">
        <v>54</v>
      </c>
      <c r="B68" s="47">
        <f>'Pro-forma Elements Cal. (1)'!O10</f>
        <v>0.3708467387</v>
      </c>
      <c r="C68" s="75" t="str">
        <f>'Pro-forma Elements Cal. (1)'!O75</f>
        <v/>
      </c>
      <c r="S68" s="186" t="s">
        <v>147</v>
      </c>
      <c r="U68" s="187">
        <v>0.2539</v>
      </c>
    </row>
    <row r="69" ht="42.0" customHeight="1">
      <c r="A69" s="62" t="s">
        <v>62</v>
      </c>
      <c r="B69" s="47">
        <f>'Pro-forma Elements Cal. (1)'!O15</f>
        <v>0.6291532613</v>
      </c>
      <c r="C69" s="75" t="str">
        <f>'Pro-forma Elements Cal. (1)'!O80</f>
        <v/>
      </c>
      <c r="S69" s="186" t="s">
        <v>148</v>
      </c>
      <c r="U69" s="187">
        <v>0.89</v>
      </c>
    </row>
    <row r="70" ht="35.25" customHeight="1">
      <c r="A70" s="62" t="s">
        <v>96</v>
      </c>
      <c r="B70" s="47">
        <f>'Pro-forma Elements Cal. (1)'!O20</f>
        <v>0.332925422</v>
      </c>
      <c r="C70" s="75" t="str">
        <f>'Pro-forma Elements Cal. (1)'!O85</f>
        <v/>
      </c>
      <c r="S70" s="188" t="s">
        <v>149</v>
      </c>
      <c r="U70" s="189">
        <f>AVERAGE(S60:V60)</f>
        <v>0.5912170256</v>
      </c>
    </row>
    <row r="71" ht="24.75" customHeight="1">
      <c r="A71" s="62" t="s">
        <v>76</v>
      </c>
      <c r="B71" s="47">
        <f>'Pro-forma Elements Cal. (1)'!O28</f>
        <v>0.1156005696</v>
      </c>
      <c r="C71" s="75" t="str">
        <f>'Pro-forma Elements Cal. (1)'!O93</f>
        <v/>
      </c>
      <c r="S71" s="188" t="s">
        <v>150</v>
      </c>
      <c r="U71" s="189">
        <f>AVERAGE(S63:V63)</f>
        <v>0.5912170256</v>
      </c>
    </row>
    <row r="72" ht="21.0" customHeight="1">
      <c r="A72" s="62" t="s">
        <v>89</v>
      </c>
      <c r="B72" s="47">
        <f>'Pro-forma Elements Cal. (1)'!O34</f>
        <v>0.5025991592</v>
      </c>
      <c r="C72" s="75" t="str">
        <f>'Pro-forma Elements Cal. (1)'!O99</f>
        <v/>
      </c>
      <c r="S72" s="49" t="s">
        <v>151</v>
      </c>
    </row>
    <row r="73" ht="19.5" customHeight="1">
      <c r="A73" s="62" t="s">
        <v>90</v>
      </c>
      <c r="B73" s="47">
        <f>'Pro-forma Elements Cal. (1)'!O40</f>
        <v>0.6181997288</v>
      </c>
      <c r="C73" s="75" t="str">
        <f>'Pro-forma Elements Cal. (1)'!O105</f>
        <v/>
      </c>
    </row>
    <row r="74" ht="24.75" customHeight="1"/>
    <row r="75" ht="29.25" customHeight="1"/>
    <row r="76" ht="28.5" customHeight="1"/>
    <row r="77" ht="36.75" customHeight="1">
      <c r="A77" s="115" t="s">
        <v>152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ht="15.75" customHeight="1">
      <c r="A78" s="56"/>
      <c r="D78" s="118" t="s">
        <v>130</v>
      </c>
      <c r="E78" s="3"/>
      <c r="F78" s="190" t="s">
        <v>131</v>
      </c>
      <c r="G78" s="2"/>
      <c r="H78" s="2"/>
      <c r="I78" s="2"/>
      <c r="J78" s="3"/>
      <c r="K78" s="191" t="s">
        <v>132</v>
      </c>
      <c r="L78" s="2"/>
      <c r="M78" s="2"/>
      <c r="N78" s="2"/>
      <c r="O78" s="3"/>
    </row>
    <row r="79" ht="15.75" customHeight="1">
      <c r="A79" s="192"/>
      <c r="B79" s="192"/>
      <c r="C79" s="192"/>
      <c r="D79" s="193">
        <v>2017.0</v>
      </c>
      <c r="E79" s="193">
        <v>2018.0</v>
      </c>
      <c r="F79" s="59">
        <v>2019.0</v>
      </c>
      <c r="G79" s="59">
        <v>2020.0</v>
      </c>
      <c r="H79" s="59">
        <v>2021.0</v>
      </c>
      <c r="I79" s="59">
        <v>2022.0</v>
      </c>
      <c r="J79" s="194">
        <v>2023.0</v>
      </c>
      <c r="K79" s="195">
        <v>2024.0</v>
      </c>
      <c r="L79" s="195">
        <v>2025.0</v>
      </c>
      <c r="M79" s="195">
        <v>2026.0</v>
      </c>
      <c r="N79" s="195">
        <v>2027.0</v>
      </c>
      <c r="O79" s="195">
        <v>2028.0</v>
      </c>
    </row>
    <row r="80" ht="15.75" customHeight="1">
      <c r="A80" s="60" t="s">
        <v>46</v>
      </c>
    </row>
    <row r="81" ht="15.75" customHeight="1">
      <c r="A81" s="61" t="s">
        <v>47</v>
      </c>
    </row>
    <row r="82" ht="15.75" customHeight="1">
      <c r="A82" s="62" t="s">
        <v>48</v>
      </c>
      <c r="D82" s="63">
        <v>9.675744016E9</v>
      </c>
      <c r="E82" s="63">
        <v>9.563331957E9</v>
      </c>
      <c r="F82" s="63">
        <v>2.3142546283E10</v>
      </c>
      <c r="G82" s="63">
        <v>2.3835688707E10</v>
      </c>
      <c r="H82" s="63">
        <v>2.29947609E10</v>
      </c>
      <c r="I82" s="63">
        <v>2.2188786686E10</v>
      </c>
      <c r="J82" s="63">
        <v>2.2253517526E10</v>
      </c>
      <c r="K82" s="196">
        <f t="shared" ref="K82:O82" si="37">K126*$B$68</f>
        <v>15821668935</v>
      </c>
      <c r="L82" s="196">
        <f t="shared" si="37"/>
        <v>15821668935</v>
      </c>
      <c r="M82" s="196">
        <f t="shared" si="37"/>
        <v>15821668935</v>
      </c>
      <c r="N82" s="196">
        <f t="shared" si="37"/>
        <v>15821668935</v>
      </c>
      <c r="O82" s="196">
        <f t="shared" si="37"/>
        <v>15821668935</v>
      </c>
    </row>
    <row r="83" ht="24.0" customHeight="1">
      <c r="A83" s="64" t="s">
        <v>49</v>
      </c>
      <c r="D83" s="62">
        <v>0.0</v>
      </c>
      <c r="E83" s="62">
        <v>0.0</v>
      </c>
      <c r="F83" s="62">
        <v>0.0</v>
      </c>
      <c r="G83" s="63">
        <v>1.31497069E8</v>
      </c>
      <c r="H83" s="63">
        <v>1.24548128E8</v>
      </c>
      <c r="I83" s="63">
        <v>2.67901257E8</v>
      </c>
      <c r="J83" s="63">
        <v>2.1849568E8</v>
      </c>
      <c r="K83" s="197">
        <f>J83*(1+$C$3)</f>
        <v>218495680</v>
      </c>
      <c r="L83" s="197">
        <f>299524090.349596+L132</f>
        <v>4153808034</v>
      </c>
      <c r="M83" s="197">
        <f>299524090.349596</f>
        <v>299524090.3</v>
      </c>
      <c r="N83" s="198">
        <f>299524090.349596+N132</f>
        <v>7609819673</v>
      </c>
      <c r="O83" s="197">
        <v>2.995240903495955E8</v>
      </c>
    </row>
    <row r="84" ht="37.5" customHeight="1">
      <c r="A84" s="64" t="s">
        <v>50</v>
      </c>
      <c r="D84" s="63">
        <v>3.1927564E7</v>
      </c>
      <c r="E84" s="63">
        <v>2.7629844E7</v>
      </c>
      <c r="F84" s="65">
        <v>4.8503285E7</v>
      </c>
      <c r="G84" s="63">
        <v>4.1623907E7</v>
      </c>
      <c r="H84" s="63">
        <v>3.4744529E7</v>
      </c>
      <c r="I84" s="63">
        <v>5.7122126E7</v>
      </c>
      <c r="J84" s="63">
        <v>5.1500326E7</v>
      </c>
      <c r="K84" s="197">
        <f>J84*(1+$C$3)+K132</f>
        <v>2665852005</v>
      </c>
      <c r="L84" s="197">
        <f t="shared" ref="L84:M84" si="38">70599053.9394537+L132</f>
        <v>3924882997</v>
      </c>
      <c r="M84" s="197">
        <f t="shared" si="38"/>
        <v>5253342866</v>
      </c>
      <c r="N84" s="197">
        <v>7.059905393945374E7</v>
      </c>
      <c r="O84" s="198" t="s">
        <v>153</v>
      </c>
    </row>
    <row r="85" ht="27.75" customHeight="1">
      <c r="A85" s="64" t="s">
        <v>51</v>
      </c>
      <c r="D85" s="63">
        <v>1.071402734E9</v>
      </c>
      <c r="E85" s="63">
        <v>2.841135643E9</v>
      </c>
      <c r="F85" s="66">
        <v>1.45804831E8</v>
      </c>
      <c r="G85" s="63">
        <v>2.4166519E7</v>
      </c>
      <c r="H85" s="63">
        <v>4.2648231E7</v>
      </c>
      <c r="I85" s="63">
        <v>1.164792138E9</v>
      </c>
      <c r="J85" s="63">
        <v>9.853579508E9</v>
      </c>
      <c r="K85" s="62">
        <f t="shared" ref="K85:M85" si="39">J85*(1+$C$3)</f>
        <v>9853579508</v>
      </c>
      <c r="L85" s="62">
        <f t="shared" si="39"/>
        <v>9853579508</v>
      </c>
      <c r="M85" s="62">
        <f t="shared" si="39"/>
        <v>9853579508</v>
      </c>
      <c r="N85" s="62">
        <f>M85*(1+$C$3)+N132</f>
        <v>17163875090</v>
      </c>
      <c r="O85" s="62">
        <f>N85*(1+$C$3)</f>
        <v>17163875090</v>
      </c>
    </row>
    <row r="86" ht="27.0" customHeight="1">
      <c r="A86" s="64" t="s">
        <v>52</v>
      </c>
      <c r="D86" s="63">
        <v>1.325036459E9</v>
      </c>
      <c r="E86" s="63">
        <v>1.562913138E9</v>
      </c>
      <c r="F86" s="65">
        <v>3.457009041E9</v>
      </c>
      <c r="G86" s="63">
        <v>3.608800543E9</v>
      </c>
      <c r="H86" s="62">
        <v>0.0</v>
      </c>
      <c r="I86" s="62">
        <v>0.0</v>
      </c>
      <c r="J86" s="62">
        <v>0.0</v>
      </c>
      <c r="K86" s="62">
        <f t="shared" ref="K86:K87" si="41">J86*(1+$C$3)</f>
        <v>0</v>
      </c>
      <c r="L86" s="199">
        <v>3.854283943495397E9</v>
      </c>
      <c r="M86" s="62">
        <f t="shared" ref="M86:O86" si="40">L86*(1+$C$3)</f>
        <v>3854283943</v>
      </c>
      <c r="N86" s="62">
        <f t="shared" si="40"/>
        <v>3854283943</v>
      </c>
      <c r="O86" s="62">
        <f t="shared" si="40"/>
        <v>3854283943</v>
      </c>
    </row>
    <row r="87" ht="24.75" customHeight="1">
      <c r="A87" s="62" t="s">
        <v>53</v>
      </c>
      <c r="B87" s="67"/>
      <c r="D87" s="200">
        <v>0.0</v>
      </c>
      <c r="E87" s="200">
        <v>0.0</v>
      </c>
      <c r="F87" s="200">
        <v>0.0</v>
      </c>
      <c r="G87" s="69">
        <v>0.0</v>
      </c>
      <c r="H87" s="69">
        <v>2.4768E9</v>
      </c>
      <c r="I87" s="69">
        <v>2.84256E9</v>
      </c>
      <c r="J87" s="69">
        <v>2.592E9</v>
      </c>
      <c r="K87" s="200">
        <f t="shared" si="41"/>
        <v>2592000000</v>
      </c>
      <c r="L87" s="200">
        <f>K87*(1+$C$3)</f>
        <v>2592000000</v>
      </c>
      <c r="M87" s="200">
        <f>L87*(1+$C$3)+M132</f>
        <v>7774743812</v>
      </c>
      <c r="N87" s="200">
        <f t="shared" ref="N87:O87" si="42">M87*(1+$C$3)</f>
        <v>7774743812</v>
      </c>
      <c r="O87" s="200">
        <f t="shared" si="42"/>
        <v>7774743812</v>
      </c>
    </row>
    <row r="88" ht="24.75" customHeight="1">
      <c r="A88" s="62"/>
      <c r="B88" s="67" t="s">
        <v>54</v>
      </c>
      <c r="D88" s="201">
        <f t="shared" ref="D88:O88" si="43">SUM(D82:D87)</f>
        <v>12104110773</v>
      </c>
      <c r="E88" s="201">
        <f t="shared" si="43"/>
        <v>13995010582</v>
      </c>
      <c r="F88" s="201">
        <f t="shared" si="43"/>
        <v>26793863440</v>
      </c>
      <c r="G88" s="201">
        <f t="shared" si="43"/>
        <v>27641776745</v>
      </c>
      <c r="H88" s="201">
        <f t="shared" si="43"/>
        <v>25673501788</v>
      </c>
      <c r="I88" s="201">
        <f t="shared" si="43"/>
        <v>26521162207</v>
      </c>
      <c r="J88" s="201">
        <f t="shared" si="43"/>
        <v>34969093040</v>
      </c>
      <c r="K88" s="202">
        <f t="shared" si="43"/>
        <v>31151596128</v>
      </c>
      <c r="L88" s="202">
        <f t="shared" si="43"/>
        <v>40200223417</v>
      </c>
      <c r="M88" s="202">
        <f t="shared" si="43"/>
        <v>42857143155</v>
      </c>
      <c r="N88" s="202">
        <f t="shared" si="43"/>
        <v>52294990507</v>
      </c>
      <c r="O88" s="202">
        <f t="shared" si="43"/>
        <v>44914095871</v>
      </c>
    </row>
    <row r="89" ht="24.75" customHeight="1">
      <c r="A89" s="61" t="s">
        <v>55</v>
      </c>
    </row>
    <row r="90" ht="15.75" customHeight="1">
      <c r="A90" s="62" t="s">
        <v>56</v>
      </c>
      <c r="D90" s="63">
        <v>8.980713497E9</v>
      </c>
      <c r="E90" s="63">
        <v>1.4451900658E10</v>
      </c>
      <c r="F90" s="63">
        <v>1.4990097612E10</v>
      </c>
      <c r="G90" s="63">
        <v>1.4841815068E10</v>
      </c>
      <c r="H90" s="63">
        <v>1.3647000125E10</v>
      </c>
      <c r="I90" s="63">
        <v>2.6717535056E10</v>
      </c>
      <c r="J90" s="63">
        <v>1.8501679245E10</v>
      </c>
      <c r="K90" s="62">
        <f t="shared" ref="K90:N90" si="44">J90*(1+C69)+K132</f>
        <v>21116030924</v>
      </c>
      <c r="L90" s="62">
        <f t="shared" si="44"/>
        <v>24970314867</v>
      </c>
      <c r="M90" s="62">
        <f t="shared" si="44"/>
        <v>30153058679</v>
      </c>
      <c r="N90" s="62">
        <f t="shared" si="44"/>
        <v>37463354262</v>
      </c>
      <c r="O90" s="62">
        <f>N90*(1+G69)</f>
        <v>37463354262</v>
      </c>
    </row>
    <row r="91" ht="15.75" customHeight="1">
      <c r="A91" s="62" t="s">
        <v>57</v>
      </c>
      <c r="D91" s="63">
        <v>4.354600097E9</v>
      </c>
      <c r="E91" s="63">
        <v>6.460423147E9</v>
      </c>
      <c r="F91" s="63">
        <v>1.013169387E10</v>
      </c>
      <c r="G91" s="63">
        <v>7.647181033E9</v>
      </c>
      <c r="H91" s="63">
        <v>7.7045172E9</v>
      </c>
      <c r="I91" s="63">
        <v>7.142826187E9</v>
      </c>
      <c r="J91" s="63">
        <v>7.143051404E9</v>
      </c>
      <c r="K91" s="62">
        <f>J91*(1+$C$5)+K132</f>
        <v>9757403083</v>
      </c>
      <c r="L91" s="62">
        <f t="shared" ref="L91:O91" si="45">K91*(1+$C$5)</f>
        <v>9757403083</v>
      </c>
      <c r="M91" s="62">
        <f t="shared" si="45"/>
        <v>9757403083</v>
      </c>
      <c r="N91" s="62">
        <f t="shared" si="45"/>
        <v>9757403083</v>
      </c>
      <c r="O91" s="62">
        <f t="shared" si="45"/>
        <v>9757403083</v>
      </c>
    </row>
    <row r="92" ht="15.75" customHeight="1">
      <c r="A92" s="62" t="s">
        <v>58</v>
      </c>
      <c r="D92" s="63">
        <v>9.648559106E9</v>
      </c>
      <c r="E92" s="63">
        <v>6.970340553E9</v>
      </c>
      <c r="F92" s="63">
        <v>8.505954818E9</v>
      </c>
      <c r="G92" s="63">
        <v>8.831716675E9</v>
      </c>
      <c r="H92" s="63">
        <v>2.706381082E9</v>
      </c>
      <c r="I92" s="63">
        <v>5.098418693E9</v>
      </c>
      <c r="J92" s="63">
        <v>3.541967035E9</v>
      </c>
      <c r="K92" s="62">
        <f t="shared" ref="K92:O92" si="46">J92*(1+$C$5)</f>
        <v>3541967035</v>
      </c>
      <c r="L92" s="62">
        <f t="shared" si="46"/>
        <v>3541967035</v>
      </c>
      <c r="M92" s="62">
        <f t="shared" si="46"/>
        <v>3541967035</v>
      </c>
      <c r="N92" s="62">
        <f t="shared" si="46"/>
        <v>3541967035</v>
      </c>
      <c r="O92" s="62">
        <f t="shared" si="46"/>
        <v>3541967035</v>
      </c>
    </row>
    <row r="93" ht="15.75" customHeight="1">
      <c r="A93" s="62" t="s">
        <v>59</v>
      </c>
      <c r="D93" s="63">
        <v>1.945407207E9</v>
      </c>
      <c r="E93" s="63">
        <v>2.95428103E9</v>
      </c>
      <c r="F93" s="63">
        <v>3.976716412E9</v>
      </c>
      <c r="G93" s="63">
        <v>3.620663887E9</v>
      </c>
      <c r="H93" s="63">
        <v>3.926493428E9</v>
      </c>
      <c r="I93" s="63">
        <v>4.59288409E9</v>
      </c>
      <c r="J93" s="63">
        <v>7.078686146E9</v>
      </c>
      <c r="K93" s="62">
        <f t="shared" ref="K93:O93" si="47">J93*(1+$C$5)</f>
        <v>7078686146</v>
      </c>
      <c r="L93" s="62">
        <f t="shared" si="47"/>
        <v>7078686146</v>
      </c>
      <c r="M93" s="62">
        <f t="shared" si="47"/>
        <v>7078686146</v>
      </c>
      <c r="N93" s="62">
        <f t="shared" si="47"/>
        <v>7078686146</v>
      </c>
      <c r="O93" s="62">
        <f t="shared" si="47"/>
        <v>7078686146</v>
      </c>
    </row>
    <row r="94" ht="15.75" customHeight="1">
      <c r="A94" s="62" t="s">
        <v>60</v>
      </c>
      <c r="D94" s="63">
        <v>4.96529288E8</v>
      </c>
      <c r="E94" s="63">
        <v>3.23908621E8</v>
      </c>
      <c r="F94" s="63">
        <v>4.95102221E8</v>
      </c>
      <c r="G94" s="63">
        <v>1.085506724E9</v>
      </c>
      <c r="H94" s="63">
        <v>2.310041175E9</v>
      </c>
      <c r="I94" s="63">
        <v>2.874744862E9</v>
      </c>
      <c r="J94" s="63">
        <v>1.221572917E9</v>
      </c>
      <c r="K94" s="62">
        <f t="shared" ref="K94:O94" si="48">J94*(1+$C$5)</f>
        <v>1221572917</v>
      </c>
      <c r="L94" s="62">
        <f t="shared" si="48"/>
        <v>1221572917</v>
      </c>
      <c r="M94" s="62">
        <f t="shared" si="48"/>
        <v>1221572917</v>
      </c>
      <c r="N94" s="62">
        <f t="shared" si="48"/>
        <v>1221572917</v>
      </c>
      <c r="O94" s="62">
        <f t="shared" si="48"/>
        <v>1221572917</v>
      </c>
    </row>
    <row r="95" ht="15.75" customHeight="1">
      <c r="A95" s="62" t="s">
        <v>61</v>
      </c>
      <c r="D95" s="69">
        <v>7.7855172E7</v>
      </c>
      <c r="E95" s="69">
        <v>5.24690721E8</v>
      </c>
      <c r="F95" s="69">
        <v>9.14756422E8</v>
      </c>
      <c r="G95" s="69">
        <v>9.45892317E8</v>
      </c>
      <c r="H95" s="69">
        <v>1.6417265525E10</v>
      </c>
      <c r="I95" s="69">
        <v>9.073822713E9</v>
      </c>
      <c r="J95" s="69">
        <v>4.443074215E9</v>
      </c>
      <c r="K95" s="62">
        <f t="shared" ref="K95:O95" si="49">J95*(1+$C$5)</f>
        <v>4443074215</v>
      </c>
      <c r="L95" s="62">
        <f t="shared" si="49"/>
        <v>4443074215</v>
      </c>
      <c r="M95" s="62">
        <f t="shared" si="49"/>
        <v>4443074215</v>
      </c>
      <c r="N95" s="62">
        <f t="shared" si="49"/>
        <v>4443074215</v>
      </c>
      <c r="O95" s="62">
        <f t="shared" si="49"/>
        <v>4443074215</v>
      </c>
    </row>
    <row r="96" ht="15.75" customHeight="1">
      <c r="B96" s="67" t="s">
        <v>62</v>
      </c>
      <c r="D96" s="201">
        <f t="shared" ref="D96:O96" si="50">SUM(D90:D95)</f>
        <v>25503664367</v>
      </c>
      <c r="E96" s="201">
        <f t="shared" si="50"/>
        <v>31685544730</v>
      </c>
      <c r="F96" s="201">
        <f t="shared" si="50"/>
        <v>39014321355</v>
      </c>
      <c r="G96" s="201">
        <f t="shared" si="50"/>
        <v>36972775704</v>
      </c>
      <c r="H96" s="201">
        <f t="shared" si="50"/>
        <v>46711698535</v>
      </c>
      <c r="I96" s="201">
        <f t="shared" si="50"/>
        <v>55500231601</v>
      </c>
      <c r="J96" s="201">
        <f t="shared" si="50"/>
        <v>41930030962</v>
      </c>
      <c r="K96" s="202">
        <f t="shared" si="50"/>
        <v>47158734320</v>
      </c>
      <c r="L96" s="202">
        <f t="shared" si="50"/>
        <v>51013018263</v>
      </c>
      <c r="M96" s="202">
        <f t="shared" si="50"/>
        <v>56195762075</v>
      </c>
      <c r="N96" s="202">
        <f t="shared" si="50"/>
        <v>63506057658</v>
      </c>
      <c r="O96" s="202">
        <f t="shared" si="50"/>
        <v>63506057658</v>
      </c>
    </row>
    <row r="97" ht="15.75" customHeight="1"/>
    <row r="98" ht="15.75" customHeight="1">
      <c r="C98" s="61" t="s">
        <v>63</v>
      </c>
      <c r="D98" s="203">
        <f t="shared" ref="D98:O98" si="51">D88+D96</f>
        <v>37607775140</v>
      </c>
      <c r="E98" s="203">
        <f t="shared" si="51"/>
        <v>45680555312</v>
      </c>
      <c r="F98" s="203">
        <f t="shared" si="51"/>
        <v>65808184795</v>
      </c>
      <c r="G98" s="203">
        <f t="shared" si="51"/>
        <v>64614552449</v>
      </c>
      <c r="H98" s="203">
        <f t="shared" si="51"/>
        <v>72385200323</v>
      </c>
      <c r="I98" s="203">
        <f t="shared" si="51"/>
        <v>82021393808</v>
      </c>
      <c r="J98" s="203">
        <f t="shared" si="51"/>
        <v>76899124002</v>
      </c>
      <c r="K98" s="204">
        <f t="shared" si="51"/>
        <v>78310330447</v>
      </c>
      <c r="L98" s="204">
        <f t="shared" si="51"/>
        <v>91213241681</v>
      </c>
      <c r="M98" s="204">
        <f t="shared" si="51"/>
        <v>99052905230</v>
      </c>
      <c r="N98" s="204">
        <f t="shared" si="51"/>
        <v>115801048165</v>
      </c>
      <c r="O98" s="204">
        <f t="shared" si="51"/>
        <v>108420153529</v>
      </c>
    </row>
    <row r="99" ht="15.75" customHeight="1">
      <c r="A99" s="61" t="s">
        <v>64</v>
      </c>
    </row>
    <row r="100" ht="15.75" customHeight="1">
      <c r="A100" s="62" t="s">
        <v>65</v>
      </c>
      <c r="D100" s="205">
        <v>3.41775E9</v>
      </c>
      <c r="E100" s="205">
        <v>3.41775E9</v>
      </c>
      <c r="F100" s="63">
        <v>3.759525E9</v>
      </c>
      <c r="G100" s="63">
        <v>3.759525E9</v>
      </c>
      <c r="H100" s="63">
        <v>3.759525E9</v>
      </c>
      <c r="I100" s="63">
        <v>3.759525E9</v>
      </c>
      <c r="J100" s="63">
        <v>3.759525E9</v>
      </c>
      <c r="K100" s="62">
        <f t="shared" ref="K100:O100" si="52">J100*(1+$C$5)</f>
        <v>3759525000</v>
      </c>
      <c r="L100" s="62">
        <f t="shared" si="52"/>
        <v>3759525000</v>
      </c>
      <c r="M100" s="62">
        <f t="shared" si="52"/>
        <v>3759525000</v>
      </c>
      <c r="N100" s="62">
        <f t="shared" si="52"/>
        <v>3759525000</v>
      </c>
      <c r="O100" s="62">
        <f t="shared" si="52"/>
        <v>3759525000</v>
      </c>
    </row>
    <row r="101" ht="15.75" customHeight="1">
      <c r="A101" s="62" t="s">
        <v>66</v>
      </c>
      <c r="D101" s="205">
        <v>2.601996609E9</v>
      </c>
      <c r="E101" s="205">
        <v>2.61385217E9</v>
      </c>
      <c r="F101" s="63">
        <v>7.940930965E9</v>
      </c>
      <c r="G101" s="63">
        <v>7.927976272E9</v>
      </c>
      <c r="H101" s="63">
        <v>7.915259084E9</v>
      </c>
      <c r="I101" s="63">
        <v>7.903177754E9</v>
      </c>
      <c r="J101" s="63">
        <v>7.891700491E9</v>
      </c>
      <c r="K101" s="62">
        <f t="shared" ref="K101:O101" si="53">J101*(1+$C$5)</f>
        <v>7891700491</v>
      </c>
      <c r="L101" s="62">
        <f t="shared" si="53"/>
        <v>7891700491</v>
      </c>
      <c r="M101" s="62">
        <f t="shared" si="53"/>
        <v>7891700491</v>
      </c>
      <c r="N101" s="62">
        <f t="shared" si="53"/>
        <v>7891700491</v>
      </c>
      <c r="O101" s="62">
        <f t="shared" si="53"/>
        <v>7891700491</v>
      </c>
    </row>
    <row r="102" ht="15.75" customHeight="1">
      <c r="A102" s="64" t="s">
        <v>67</v>
      </c>
      <c r="D102" s="63">
        <v>0.0</v>
      </c>
      <c r="E102" s="63">
        <v>0.0</v>
      </c>
      <c r="F102" s="63">
        <v>0.0</v>
      </c>
      <c r="G102" s="63">
        <v>9.681036891E9</v>
      </c>
      <c r="H102" s="63">
        <v>1.32912E9</v>
      </c>
      <c r="I102" s="63">
        <v>1.658304E9</v>
      </c>
      <c r="J102" s="63">
        <v>1.4328E9</v>
      </c>
      <c r="K102" s="62">
        <f t="shared" ref="K102:O102" si="54">J102*(1+$C$5)</f>
        <v>1432800000</v>
      </c>
      <c r="L102" s="62">
        <f t="shared" si="54"/>
        <v>1432800000</v>
      </c>
      <c r="M102" s="62">
        <f t="shared" si="54"/>
        <v>1432800000</v>
      </c>
      <c r="N102" s="62">
        <f t="shared" si="54"/>
        <v>1432800000</v>
      </c>
      <c r="O102" s="62">
        <f t="shared" si="54"/>
        <v>1432800000</v>
      </c>
    </row>
    <row r="103" ht="15.75" customHeight="1">
      <c r="A103" s="64" t="s">
        <v>154</v>
      </c>
      <c r="D103" s="63">
        <v>1.07081608E8</v>
      </c>
      <c r="E103" s="62">
        <v>0.0</v>
      </c>
      <c r="F103" s="62">
        <v>0.0</v>
      </c>
      <c r="G103" s="62">
        <v>0.0</v>
      </c>
      <c r="H103" s="62">
        <v>0.0</v>
      </c>
      <c r="I103" s="62">
        <v>0.0</v>
      </c>
      <c r="J103" s="62">
        <v>0.0</v>
      </c>
      <c r="K103" s="62">
        <f t="shared" ref="K103:O103" si="55">J103*(1+$C$5)</f>
        <v>0</v>
      </c>
      <c r="L103" s="62">
        <f t="shared" si="55"/>
        <v>0</v>
      </c>
      <c r="M103" s="62">
        <f t="shared" si="55"/>
        <v>0</v>
      </c>
      <c r="N103" s="62">
        <f t="shared" si="55"/>
        <v>0</v>
      </c>
      <c r="O103" s="62">
        <f t="shared" si="55"/>
        <v>0</v>
      </c>
    </row>
    <row r="104" ht="15.75" customHeight="1">
      <c r="A104" s="62" t="s">
        <v>68</v>
      </c>
      <c r="D104" s="69">
        <v>5.503470464E9</v>
      </c>
      <c r="E104" s="69">
        <v>6.777298362E9</v>
      </c>
      <c r="F104" s="69">
        <v>9.196763654E9</v>
      </c>
      <c r="G104" s="69">
        <v>1.0447946298E10</v>
      </c>
      <c r="H104" s="69">
        <v>1.0447946298E10</v>
      </c>
      <c r="I104" s="69">
        <v>1.2614176621E10</v>
      </c>
      <c r="J104" s="69">
        <v>1.4480528363E10</v>
      </c>
      <c r="K104" s="206">
        <f t="shared" ref="K104:O104" si="56">(J104*(1+$C$5))+K48</f>
        <v>16085834808</v>
      </c>
      <c r="L104" s="206">
        <f t="shared" si="56"/>
        <v>19905758740</v>
      </c>
      <c r="M104" s="206">
        <f t="shared" si="56"/>
        <v>23891138346</v>
      </c>
      <c r="N104" s="206">
        <f t="shared" si="56"/>
        <v>30273793657</v>
      </c>
      <c r="O104" s="206">
        <f t="shared" si="56"/>
        <v>38829590722</v>
      </c>
    </row>
    <row r="105" ht="15.75" customHeight="1">
      <c r="C105" s="61" t="s">
        <v>69</v>
      </c>
      <c r="D105" s="203">
        <f t="shared" ref="D105:O105" si="57">SUM(D100:D104)</f>
        <v>11630298681</v>
      </c>
      <c r="E105" s="203">
        <f t="shared" si="57"/>
        <v>12808900532</v>
      </c>
      <c r="F105" s="203">
        <f t="shared" si="57"/>
        <v>20897219619</v>
      </c>
      <c r="G105" s="203">
        <f t="shared" si="57"/>
        <v>31816484461</v>
      </c>
      <c r="H105" s="203">
        <f t="shared" si="57"/>
        <v>23451850382</v>
      </c>
      <c r="I105" s="203">
        <f t="shared" si="57"/>
        <v>25935183375</v>
      </c>
      <c r="J105" s="203">
        <f t="shared" si="57"/>
        <v>27564553854</v>
      </c>
      <c r="K105" s="204">
        <f t="shared" si="57"/>
        <v>29169860299</v>
      </c>
      <c r="L105" s="204">
        <f t="shared" si="57"/>
        <v>32989784231</v>
      </c>
      <c r="M105" s="204">
        <f t="shared" si="57"/>
        <v>36975163837</v>
      </c>
      <c r="N105" s="204">
        <f t="shared" si="57"/>
        <v>43357819148</v>
      </c>
      <c r="O105" s="204">
        <f t="shared" si="57"/>
        <v>51913616213</v>
      </c>
    </row>
    <row r="106" ht="15.75" customHeight="1"/>
    <row r="107" ht="15.75" customHeight="1">
      <c r="A107" s="61" t="s">
        <v>70</v>
      </c>
    </row>
    <row r="108" ht="15.75" customHeight="1">
      <c r="A108" s="61" t="s">
        <v>71</v>
      </c>
    </row>
    <row r="109" ht="15.75" customHeight="1">
      <c r="A109" s="62" t="s">
        <v>72</v>
      </c>
      <c r="D109" s="63">
        <v>1.117900968E9</v>
      </c>
      <c r="E109" s="63">
        <v>1.777555668E9</v>
      </c>
      <c r="F109" s="65">
        <v>9.067948647E9</v>
      </c>
      <c r="G109" s="63">
        <v>7.590427251E9</v>
      </c>
      <c r="H109" s="63">
        <v>6.680612343E9</v>
      </c>
      <c r="I109" s="63">
        <v>4.995757666E9</v>
      </c>
      <c r="J109" s="63">
        <v>4.397519453E9</v>
      </c>
      <c r="K109" s="62">
        <f t="shared" ref="K109:O109" si="58">J109*(1+$C$6)</f>
        <v>4397519453</v>
      </c>
      <c r="L109" s="62">
        <f t="shared" si="58"/>
        <v>4397519453</v>
      </c>
      <c r="M109" s="62">
        <f t="shared" si="58"/>
        <v>4397519453</v>
      </c>
      <c r="N109" s="62">
        <f t="shared" si="58"/>
        <v>4397519453</v>
      </c>
      <c r="O109" s="62">
        <f t="shared" si="58"/>
        <v>4397519453</v>
      </c>
    </row>
    <row r="110" ht="15.75" customHeight="1">
      <c r="A110" s="62" t="s">
        <v>73</v>
      </c>
      <c r="D110" s="63">
        <v>9.8761816E7</v>
      </c>
      <c r="E110" s="63">
        <v>1.36970002E8</v>
      </c>
      <c r="F110" s="65">
        <v>1.64439863E8</v>
      </c>
      <c r="G110" s="63">
        <v>1.99570002E8</v>
      </c>
      <c r="H110" s="63">
        <v>2.31003711E8</v>
      </c>
      <c r="I110" s="63">
        <v>2.03801486E8</v>
      </c>
      <c r="J110" s="63">
        <v>2.60427314E8</v>
      </c>
      <c r="K110" s="63">
        <v>2.60427314E8</v>
      </c>
      <c r="L110" s="63">
        <v>2.60427314E8</v>
      </c>
      <c r="M110" s="63">
        <v>2.60427314E8</v>
      </c>
      <c r="N110" s="63">
        <v>2.60427314E8</v>
      </c>
      <c r="O110" s="63">
        <v>2.60427314E8</v>
      </c>
    </row>
    <row r="111" ht="15.75" customHeight="1">
      <c r="A111" s="62" t="s">
        <v>74</v>
      </c>
      <c r="F111" s="65">
        <v>0.0</v>
      </c>
      <c r="G111" s="63">
        <v>7.3582072E7</v>
      </c>
      <c r="H111" s="63">
        <v>8.0169166E7</v>
      </c>
      <c r="I111" s="63">
        <v>2.35388647E8</v>
      </c>
      <c r="J111" s="63">
        <v>1.59315805E8</v>
      </c>
      <c r="K111" s="62">
        <f t="shared" ref="K111:O111" si="59">J111*(1+$C$6)</f>
        <v>159315805</v>
      </c>
      <c r="L111" s="62">
        <f t="shared" si="59"/>
        <v>159315805</v>
      </c>
      <c r="M111" s="62">
        <f t="shared" si="59"/>
        <v>159315805</v>
      </c>
      <c r="N111" s="62">
        <f t="shared" si="59"/>
        <v>159315805</v>
      </c>
      <c r="O111" s="62">
        <f t="shared" si="59"/>
        <v>159315805</v>
      </c>
    </row>
    <row r="112" ht="15.75" customHeight="1">
      <c r="A112" s="62" t="s">
        <v>75</v>
      </c>
      <c r="D112" s="69">
        <v>1.211086834E9</v>
      </c>
      <c r="E112" s="69">
        <v>1.157754016E9</v>
      </c>
      <c r="F112" s="72">
        <v>1.790395047E9</v>
      </c>
      <c r="G112" s="69">
        <v>2.112334257E9</v>
      </c>
      <c r="H112" s="69">
        <v>1.799731748E9</v>
      </c>
      <c r="I112" s="69">
        <v>1.795395682E9</v>
      </c>
      <c r="J112" s="69">
        <v>1.659575182E9</v>
      </c>
      <c r="K112" s="200">
        <f t="shared" ref="K112:O112" si="60">J112*(1+$C$6)</f>
        <v>1659575182</v>
      </c>
      <c r="L112" s="200">
        <f t="shared" si="60"/>
        <v>1659575182</v>
      </c>
      <c r="M112" s="200">
        <f t="shared" si="60"/>
        <v>1659575182</v>
      </c>
      <c r="N112" s="200">
        <f t="shared" si="60"/>
        <v>1659575182</v>
      </c>
      <c r="O112" s="200">
        <f t="shared" si="60"/>
        <v>1659575182</v>
      </c>
    </row>
    <row r="113" ht="15.75" customHeight="1">
      <c r="C113" s="61" t="s">
        <v>76</v>
      </c>
      <c r="D113" s="203">
        <f t="shared" ref="D113:O113" si="61">SUM(D109:D112)</f>
        <v>2427749618</v>
      </c>
      <c r="E113" s="203">
        <f t="shared" si="61"/>
        <v>3072279686</v>
      </c>
      <c r="F113" s="203">
        <f t="shared" si="61"/>
        <v>11022783557</v>
      </c>
      <c r="G113" s="203">
        <f t="shared" si="61"/>
        <v>9975913582</v>
      </c>
      <c r="H113" s="203">
        <f t="shared" si="61"/>
        <v>8791516968</v>
      </c>
      <c r="I113" s="203">
        <f t="shared" si="61"/>
        <v>7230343481</v>
      </c>
      <c r="J113" s="203">
        <f t="shared" si="61"/>
        <v>6476837754</v>
      </c>
      <c r="K113" s="204">
        <f t="shared" si="61"/>
        <v>6476837754</v>
      </c>
      <c r="L113" s="204">
        <f t="shared" si="61"/>
        <v>6476837754</v>
      </c>
      <c r="M113" s="204">
        <f t="shared" si="61"/>
        <v>6476837754</v>
      </c>
      <c r="N113" s="204">
        <f t="shared" si="61"/>
        <v>6476837754</v>
      </c>
      <c r="O113" s="204">
        <f t="shared" si="61"/>
        <v>6476837754</v>
      </c>
    </row>
    <row r="114" ht="15.75" customHeight="1">
      <c r="A114" s="61" t="s">
        <v>77</v>
      </c>
    </row>
    <row r="115" ht="15.75" customHeight="1">
      <c r="A115" s="62" t="s">
        <v>78</v>
      </c>
      <c r="D115" s="63">
        <v>1.03026404E8</v>
      </c>
      <c r="E115" s="63">
        <v>5.767311018E9</v>
      </c>
      <c r="F115" s="63">
        <v>3.361610352E9</v>
      </c>
      <c r="G115" s="63">
        <v>1.38807541E8</v>
      </c>
      <c r="H115" s="63">
        <v>9.08266517E8</v>
      </c>
      <c r="I115" s="63">
        <v>2.40315188E8</v>
      </c>
      <c r="J115" s="63">
        <v>3.009467836E9</v>
      </c>
      <c r="K115" s="62">
        <f t="shared" ref="K115:O115" si="62">J115*(1+$C$7)</f>
        <v>3009467836</v>
      </c>
      <c r="L115" s="62">
        <f t="shared" si="62"/>
        <v>3009467836</v>
      </c>
      <c r="M115" s="62">
        <f t="shared" si="62"/>
        <v>3009467836</v>
      </c>
      <c r="N115" s="62">
        <f t="shared" si="62"/>
        <v>3009467836</v>
      </c>
      <c r="O115" s="62">
        <f t="shared" si="62"/>
        <v>3009467836</v>
      </c>
    </row>
    <row r="116" ht="15.75" customHeight="1">
      <c r="A116" s="62" t="s">
        <v>79</v>
      </c>
      <c r="D116" s="63">
        <v>2.0849871633E10</v>
      </c>
      <c r="E116" s="63">
        <v>1.9295024003E10</v>
      </c>
      <c r="F116" s="63">
        <v>2.045742006E10</v>
      </c>
      <c r="G116" s="63">
        <v>2.6655065746E10</v>
      </c>
      <c r="H116" s="63">
        <v>3.283606773E10</v>
      </c>
      <c r="I116" s="63">
        <v>4.228363682E10</v>
      </c>
      <c r="J116" s="63">
        <v>3.419149672E10</v>
      </c>
      <c r="K116" s="62">
        <f t="shared" ref="K116:O116" si="63">J116*(1+$C$7)</f>
        <v>34191496720</v>
      </c>
      <c r="L116" s="62">
        <f t="shared" si="63"/>
        <v>34191496720</v>
      </c>
      <c r="M116" s="62">
        <f t="shared" si="63"/>
        <v>34191496720</v>
      </c>
      <c r="N116" s="62">
        <f t="shared" si="63"/>
        <v>34191496720</v>
      </c>
      <c r="O116" s="62">
        <f t="shared" si="63"/>
        <v>34191496720</v>
      </c>
    </row>
    <row r="117" ht="15.75" customHeight="1">
      <c r="A117" s="62" t="s">
        <v>80</v>
      </c>
      <c r="D117" s="63">
        <v>4.96382365E8</v>
      </c>
      <c r="E117" s="63">
        <v>1.093625713E9</v>
      </c>
      <c r="F117" s="63">
        <v>2.294041868E9</v>
      </c>
      <c r="G117" s="63">
        <v>2.249335011E9</v>
      </c>
      <c r="H117" s="63">
        <v>1.886837159E9</v>
      </c>
      <c r="I117" s="63">
        <v>1.873945551E9</v>
      </c>
      <c r="J117" s="63">
        <v>1.933820598E9</v>
      </c>
      <c r="K117" s="62">
        <f t="shared" ref="K117:O117" si="64">J117*(1+$C$7)</f>
        <v>1933820598</v>
      </c>
      <c r="L117" s="62">
        <f t="shared" si="64"/>
        <v>1933820598</v>
      </c>
      <c r="M117" s="62">
        <f t="shared" si="64"/>
        <v>1933820598</v>
      </c>
      <c r="N117" s="62">
        <f t="shared" si="64"/>
        <v>1933820598</v>
      </c>
      <c r="O117" s="62">
        <f t="shared" si="64"/>
        <v>1933820598</v>
      </c>
    </row>
    <row r="118" ht="15.75" customHeight="1">
      <c r="A118" s="64" t="s">
        <v>81</v>
      </c>
      <c r="D118" s="62">
        <v>0.0</v>
      </c>
      <c r="E118" s="62">
        <v>0.0</v>
      </c>
      <c r="F118" s="62">
        <v>0.0</v>
      </c>
      <c r="G118" s="63">
        <v>6.3479681E7</v>
      </c>
      <c r="H118" s="63">
        <v>5.1566988E7</v>
      </c>
      <c r="I118" s="63">
        <v>7.6216048E7</v>
      </c>
      <c r="J118" s="63">
        <v>7.7034589E7</v>
      </c>
      <c r="K118" s="62">
        <f t="shared" ref="K118:O118" si="65">J118*(1+$C$7)</f>
        <v>77034589</v>
      </c>
      <c r="L118" s="62">
        <f t="shared" si="65"/>
        <v>77034589</v>
      </c>
      <c r="M118" s="62">
        <f t="shared" si="65"/>
        <v>77034589</v>
      </c>
      <c r="N118" s="62">
        <f t="shared" si="65"/>
        <v>77034589</v>
      </c>
      <c r="O118" s="62">
        <f t="shared" si="65"/>
        <v>77034589</v>
      </c>
    </row>
    <row r="119" ht="15.75" customHeight="1">
      <c r="A119" s="62" t="s">
        <v>82</v>
      </c>
      <c r="D119" s="63">
        <v>5.9622907E7</v>
      </c>
      <c r="E119" s="63">
        <v>1.540077748E9</v>
      </c>
      <c r="F119" s="63">
        <v>4.924790194E9</v>
      </c>
      <c r="G119" s="63">
        <v>8.22902651E8</v>
      </c>
      <c r="H119" s="63">
        <v>9.64341758E8</v>
      </c>
      <c r="K119" s="62">
        <f t="shared" ref="K119:O119" si="66">J119*(1+$C$7)</f>
        <v>0</v>
      </c>
      <c r="L119" s="62">
        <f t="shared" si="66"/>
        <v>0</v>
      </c>
      <c r="M119" s="62">
        <f t="shared" si="66"/>
        <v>0</v>
      </c>
      <c r="N119" s="62">
        <f t="shared" si="66"/>
        <v>0</v>
      </c>
      <c r="O119" s="62">
        <f t="shared" si="66"/>
        <v>0</v>
      </c>
    </row>
    <row r="120" ht="15.75" customHeight="1">
      <c r="A120" s="62" t="s">
        <v>83</v>
      </c>
      <c r="D120" s="63">
        <v>3.14217165E8</v>
      </c>
      <c r="E120" s="63">
        <v>4.61123854E8</v>
      </c>
      <c r="F120" s="63">
        <v>1.011064184E9</v>
      </c>
      <c r="G120" s="63">
        <v>1.063799629E9</v>
      </c>
      <c r="I120" s="63">
        <v>1.40179149E9</v>
      </c>
      <c r="J120" s="63">
        <v>8.1245118E8</v>
      </c>
      <c r="K120" s="62">
        <f t="shared" ref="K120:O120" si="67">J120*(1+$C$7)</f>
        <v>812451180</v>
      </c>
      <c r="L120" s="62">
        <f t="shared" si="67"/>
        <v>812451180</v>
      </c>
      <c r="M120" s="62">
        <f t="shared" si="67"/>
        <v>812451180</v>
      </c>
      <c r="N120" s="62">
        <f t="shared" si="67"/>
        <v>812451180</v>
      </c>
      <c r="O120" s="62">
        <f t="shared" si="67"/>
        <v>812451180</v>
      </c>
    </row>
    <row r="121" ht="15.75" customHeight="1">
      <c r="A121" s="62" t="s">
        <v>84</v>
      </c>
      <c r="D121" s="63">
        <v>1.074981753E9</v>
      </c>
      <c r="E121" s="63">
        <v>9.57113965E8</v>
      </c>
      <c r="F121" s="63">
        <v>7.32845493E8</v>
      </c>
      <c r="G121" s="63">
        <v>9.70071795E8</v>
      </c>
      <c r="H121" s="63">
        <v>1.266472987E9</v>
      </c>
      <c r="I121" s="63">
        <v>1.467963888E9</v>
      </c>
      <c r="J121" s="63">
        <v>1.08384653E9</v>
      </c>
      <c r="K121" s="62">
        <f t="shared" ref="K121:O121" si="68">J121*(1+$C$7)</f>
        <v>1083846530</v>
      </c>
      <c r="L121" s="62">
        <f t="shared" si="68"/>
        <v>1083846530</v>
      </c>
      <c r="M121" s="62">
        <f t="shared" si="68"/>
        <v>1083846530</v>
      </c>
      <c r="N121" s="62">
        <f t="shared" si="68"/>
        <v>1083846530</v>
      </c>
      <c r="O121" s="62">
        <f t="shared" si="68"/>
        <v>1083846530</v>
      </c>
    </row>
    <row r="122" ht="15.75" customHeight="1">
      <c r="A122" s="62" t="s">
        <v>85</v>
      </c>
      <c r="D122" s="63">
        <v>1.36181349E8</v>
      </c>
      <c r="E122" s="63">
        <v>1.09253966E8</v>
      </c>
      <c r="F122" s="63">
        <v>1.07383636E8</v>
      </c>
      <c r="G122" s="63">
        <v>8.8100719E7</v>
      </c>
      <c r="H122" s="63">
        <v>2.59565233E8</v>
      </c>
      <c r="I122" s="63">
        <v>2.37118664E8</v>
      </c>
      <c r="J122" s="63">
        <v>1.98479421E8</v>
      </c>
      <c r="K122" s="62">
        <f t="shared" ref="K122:O122" si="69">J122*(1+$C$7)</f>
        <v>198479421</v>
      </c>
      <c r="L122" s="62">
        <f t="shared" si="69"/>
        <v>198479421</v>
      </c>
      <c r="M122" s="62">
        <f t="shared" si="69"/>
        <v>198479421</v>
      </c>
      <c r="N122" s="62">
        <f t="shared" si="69"/>
        <v>198479421</v>
      </c>
      <c r="O122" s="62">
        <f t="shared" si="69"/>
        <v>198479421</v>
      </c>
    </row>
    <row r="123" ht="15.75" customHeight="1">
      <c r="A123" s="64" t="s">
        <v>86</v>
      </c>
      <c r="D123" s="62">
        <v>0.0</v>
      </c>
      <c r="E123" s="62">
        <v>0.0</v>
      </c>
      <c r="F123" s="62">
        <v>0.0</v>
      </c>
      <c r="G123" s="63">
        <v>2.4873805E7</v>
      </c>
      <c r="H123" s="63">
        <v>2.6258072E7</v>
      </c>
      <c r="I123" s="63">
        <v>9221426.0</v>
      </c>
      <c r="J123" s="63">
        <v>4900540.0</v>
      </c>
      <c r="K123" s="62">
        <f t="shared" ref="K123:O123" si="70">J123*(1+$C$7)</f>
        <v>4900540</v>
      </c>
      <c r="L123" s="62">
        <f t="shared" si="70"/>
        <v>4900540</v>
      </c>
      <c r="M123" s="62">
        <f t="shared" si="70"/>
        <v>4900540</v>
      </c>
      <c r="N123" s="62">
        <f t="shared" si="70"/>
        <v>4900540</v>
      </c>
      <c r="O123" s="62">
        <f t="shared" si="70"/>
        <v>4900540</v>
      </c>
    </row>
    <row r="124" ht="15.75" customHeight="1">
      <c r="A124" s="62" t="s">
        <v>87</v>
      </c>
      <c r="D124" s="63">
        <v>5.15443266E8</v>
      </c>
      <c r="E124" s="63">
        <v>5.75844827E8</v>
      </c>
      <c r="F124" s="63">
        <v>2.93182726E8</v>
      </c>
      <c r="G124" s="63">
        <v>7.39716423E8</v>
      </c>
      <c r="H124" s="63">
        <v>6.84087793E8</v>
      </c>
      <c r="I124" s="63">
        <v>8.30757021E8</v>
      </c>
      <c r="J124" s="63">
        <v>6.56094076E8</v>
      </c>
      <c r="K124" s="62">
        <f t="shared" ref="K124:O124" si="71">J124*(1+$C$7)</f>
        <v>656094076</v>
      </c>
      <c r="L124" s="62">
        <f t="shared" si="71"/>
        <v>656094076</v>
      </c>
      <c r="M124" s="62">
        <f t="shared" si="71"/>
        <v>656094076</v>
      </c>
      <c r="N124" s="62">
        <f t="shared" si="71"/>
        <v>656094076</v>
      </c>
      <c r="O124" s="62">
        <f t="shared" si="71"/>
        <v>656094076</v>
      </c>
    </row>
    <row r="125" ht="15.75" customHeight="1">
      <c r="A125" s="62" t="s">
        <v>88</v>
      </c>
      <c r="D125" s="200"/>
      <c r="E125" s="200"/>
      <c r="F125" s="69">
        <v>7.05843107E8</v>
      </c>
      <c r="G125" s="69">
        <v>4.53947703E8</v>
      </c>
      <c r="H125" s="69">
        <v>1.258368736E9</v>
      </c>
      <c r="I125" s="69">
        <v>4.69948955E8</v>
      </c>
      <c r="J125" s="69">
        <v>6.96040904E8</v>
      </c>
      <c r="K125" s="200">
        <f t="shared" ref="K125:O125" si="72">J125*(1+$C$7)</f>
        <v>696040904</v>
      </c>
      <c r="L125" s="200">
        <f t="shared" si="72"/>
        <v>696040904</v>
      </c>
      <c r="M125" s="200">
        <f t="shared" si="72"/>
        <v>696040904</v>
      </c>
      <c r="N125" s="200">
        <f t="shared" si="72"/>
        <v>696040904</v>
      </c>
      <c r="O125" s="200">
        <f t="shared" si="72"/>
        <v>696040904</v>
      </c>
    </row>
    <row r="126" ht="15.75" customHeight="1">
      <c r="C126" s="207" t="s">
        <v>155</v>
      </c>
      <c r="D126" s="203">
        <f t="shared" ref="D126:O126" si="73">SUM(D115:D125)</f>
        <v>23549726842</v>
      </c>
      <c r="E126" s="203">
        <f t="shared" si="73"/>
        <v>29799375094</v>
      </c>
      <c r="F126" s="203">
        <f t="shared" si="73"/>
        <v>33888181620</v>
      </c>
      <c r="G126" s="203">
        <f t="shared" si="73"/>
        <v>33270100704</v>
      </c>
      <c r="H126" s="203">
        <f t="shared" si="73"/>
        <v>40141832973</v>
      </c>
      <c r="I126" s="203">
        <f t="shared" si="73"/>
        <v>48890915051</v>
      </c>
      <c r="J126" s="203">
        <f t="shared" si="73"/>
        <v>42663632394</v>
      </c>
      <c r="K126" s="204">
        <f t="shared" si="73"/>
        <v>42663632394</v>
      </c>
      <c r="L126" s="204">
        <f t="shared" si="73"/>
        <v>42663632394</v>
      </c>
      <c r="M126" s="204">
        <f t="shared" si="73"/>
        <v>42663632394</v>
      </c>
      <c r="N126" s="204">
        <f t="shared" si="73"/>
        <v>42663632394</v>
      </c>
      <c r="O126" s="204">
        <f t="shared" si="73"/>
        <v>42663632394</v>
      </c>
    </row>
    <row r="127" ht="15.75" customHeight="1">
      <c r="C127" s="61" t="s">
        <v>90</v>
      </c>
      <c r="D127" s="203">
        <f t="shared" ref="D127:O127" si="74">D126+D113</f>
        <v>25977476460</v>
      </c>
      <c r="E127" s="203">
        <f t="shared" si="74"/>
        <v>32871654780</v>
      </c>
      <c r="F127" s="203">
        <f t="shared" si="74"/>
        <v>44910965177</v>
      </c>
      <c r="G127" s="203">
        <f t="shared" si="74"/>
        <v>43246014286</v>
      </c>
      <c r="H127" s="203">
        <f t="shared" si="74"/>
        <v>48933349941</v>
      </c>
      <c r="I127" s="203">
        <f t="shared" si="74"/>
        <v>56121258532</v>
      </c>
      <c r="J127" s="203">
        <f t="shared" si="74"/>
        <v>49140470148</v>
      </c>
      <c r="K127" s="203">
        <f t="shared" si="74"/>
        <v>49140470148</v>
      </c>
      <c r="L127" s="203">
        <f t="shared" si="74"/>
        <v>49140470148</v>
      </c>
      <c r="M127" s="203">
        <f t="shared" si="74"/>
        <v>49140470148</v>
      </c>
      <c r="N127" s="203">
        <f t="shared" si="74"/>
        <v>49140470148</v>
      </c>
      <c r="O127" s="203">
        <f t="shared" si="74"/>
        <v>49140470148</v>
      </c>
    </row>
    <row r="128" ht="15.75" customHeight="1">
      <c r="C128" s="61" t="s">
        <v>91</v>
      </c>
      <c r="D128" s="208">
        <f t="shared" ref="D128:O128" si="75">D127+D105</f>
        <v>37607775141</v>
      </c>
      <c r="E128" s="208">
        <f t="shared" si="75"/>
        <v>45680555312</v>
      </c>
      <c r="F128" s="208">
        <f t="shared" si="75"/>
        <v>65808184796</v>
      </c>
      <c r="G128" s="208">
        <f t="shared" si="75"/>
        <v>75062498747</v>
      </c>
      <c r="H128" s="208">
        <f t="shared" si="75"/>
        <v>72385200323</v>
      </c>
      <c r="I128" s="208">
        <f t="shared" si="75"/>
        <v>82056441907</v>
      </c>
      <c r="J128" s="208">
        <f t="shared" si="75"/>
        <v>76705024002</v>
      </c>
      <c r="K128" s="208">
        <f t="shared" si="75"/>
        <v>78310330447</v>
      </c>
      <c r="L128" s="208">
        <f t="shared" si="75"/>
        <v>82130254379</v>
      </c>
      <c r="M128" s="208">
        <f t="shared" si="75"/>
        <v>86115633985</v>
      </c>
      <c r="N128" s="208">
        <f t="shared" si="75"/>
        <v>92498289296</v>
      </c>
      <c r="O128" s="208">
        <f t="shared" si="75"/>
        <v>101054086361</v>
      </c>
    </row>
    <row r="129" ht="15.75" customHeight="1"/>
    <row r="130" ht="15.75" hidden="1" customHeight="1"/>
    <row r="131" ht="15.75" hidden="1" customHeight="1">
      <c r="K131" s="209">
        <v>7.843055036362045E9</v>
      </c>
      <c r="L131" s="209">
        <v>1.156285183048619E10</v>
      </c>
      <c r="M131" s="209">
        <v>1.5548231436187912E10</v>
      </c>
      <c r="N131" s="209">
        <v>2.1930886747319687E10</v>
      </c>
      <c r="O131" s="209">
        <v>3.0486683812003418E10</v>
      </c>
    </row>
    <row r="132" ht="15.75" hidden="1" customHeight="1">
      <c r="K132" s="210">
        <v>2.6143516787873483E9</v>
      </c>
      <c r="L132" s="154">
        <v>3.854283943495397E9</v>
      </c>
      <c r="M132" s="154">
        <v>5.182743812062637E9</v>
      </c>
      <c r="N132" s="154">
        <v>7.310295582439896E9</v>
      </c>
      <c r="O132" s="154">
        <v>1.0162227937334473E10</v>
      </c>
    </row>
    <row r="133" ht="15.75" hidden="1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1"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6:F66"/>
    <mergeCell ref="H66:O66"/>
    <mergeCell ref="S67:U67"/>
    <mergeCell ref="D78:E78"/>
    <mergeCell ref="F78:J78"/>
    <mergeCell ref="S68:T68"/>
    <mergeCell ref="S69:T69"/>
    <mergeCell ref="S70:T70"/>
    <mergeCell ref="S71:T71"/>
    <mergeCell ref="S72:U72"/>
    <mergeCell ref="A77:O77"/>
    <mergeCell ref="A78:C78"/>
    <mergeCell ref="K78:O78"/>
    <mergeCell ref="AF2:AH2"/>
    <mergeCell ref="AI2:AJ2"/>
    <mergeCell ref="A1:F1"/>
    <mergeCell ref="H1:O1"/>
    <mergeCell ref="Q2:S2"/>
    <mergeCell ref="T2:V2"/>
    <mergeCell ref="W2:Y2"/>
    <mergeCell ref="Z2:AB2"/>
    <mergeCell ref="AC2:AE2"/>
    <mergeCell ref="A20:O20"/>
    <mergeCell ref="R20:U20"/>
    <mergeCell ref="F12:J16"/>
    <mergeCell ref="A14:C14"/>
    <mergeCell ref="R14:R16"/>
    <mergeCell ref="A15:C15"/>
    <mergeCell ref="A16:C16"/>
    <mergeCell ref="A17:C17"/>
    <mergeCell ref="R18:R19"/>
    <mergeCell ref="A18:C18"/>
    <mergeCell ref="A19:C19"/>
    <mergeCell ref="A21:C21"/>
    <mergeCell ref="D21:E21"/>
    <mergeCell ref="F21:J21"/>
    <mergeCell ref="K21:O21"/>
    <mergeCell ref="R23:V23"/>
    <mergeCell ref="R28:S28"/>
    <mergeCell ref="R29:S29"/>
    <mergeCell ref="S37:T37"/>
    <mergeCell ref="S42:T42"/>
    <mergeCell ref="A23:C23"/>
    <mergeCell ref="A24:C24"/>
    <mergeCell ref="A25:C25"/>
    <mergeCell ref="A26:C26"/>
    <mergeCell ref="A27:C27"/>
    <mergeCell ref="A28:C28"/>
    <mergeCell ref="A29:C29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2" width="22.29"/>
    <col customWidth="1" min="3" max="3" width="18.57"/>
    <col customWidth="1" min="4" max="4" width="18.43"/>
    <col customWidth="1" min="5" max="5" width="19.43"/>
    <col customWidth="1" min="6" max="6" width="20.43"/>
    <col customWidth="1" min="7" max="7" width="19.71"/>
    <col customWidth="1" min="8" max="8" width="16.71"/>
    <col customWidth="1" min="9" max="9" width="16.0"/>
    <col customWidth="1" min="10" max="10" width="21.0"/>
    <col customWidth="1" min="11" max="11" width="22.86"/>
    <col customWidth="1" min="12" max="12" width="22.57"/>
    <col customWidth="1" min="13" max="13" width="19.29"/>
    <col customWidth="1" min="14" max="14" width="24.57"/>
    <col customWidth="1" min="15" max="15" width="19.0"/>
    <col customWidth="1" min="16" max="16" width="13.14"/>
    <col customWidth="1" min="17" max="26" width="8.71"/>
  </cols>
  <sheetData>
    <row r="1">
      <c r="A1" s="211" t="s">
        <v>156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  <c r="P1" s="212"/>
      <c r="Q1" s="212"/>
    </row>
    <row r="2" ht="49.5" customHeight="1">
      <c r="C2" s="213" t="s">
        <v>157</v>
      </c>
      <c r="D2" s="3"/>
    </row>
    <row r="3" ht="28.5" customHeight="1">
      <c r="A3" s="214" t="s">
        <v>158</v>
      </c>
      <c r="C3" s="215" t="s">
        <v>39</v>
      </c>
      <c r="D3" s="2"/>
      <c r="E3" s="2"/>
      <c r="F3" s="2"/>
      <c r="G3" s="2"/>
      <c r="H3" s="3"/>
      <c r="I3" s="216"/>
      <c r="J3" s="217" t="s">
        <v>159</v>
      </c>
      <c r="K3" s="2"/>
      <c r="L3" s="2"/>
      <c r="M3" s="2"/>
      <c r="N3" s="3"/>
      <c r="O3" s="218" t="s">
        <v>160</v>
      </c>
    </row>
    <row r="4" ht="18.0" customHeight="1">
      <c r="A4" s="219"/>
      <c r="B4" s="220" t="s">
        <v>35</v>
      </c>
      <c r="C4" s="221">
        <v>2017.0</v>
      </c>
      <c r="D4" s="221">
        <v>2018.0</v>
      </c>
      <c r="E4" s="221">
        <v>2019.0</v>
      </c>
      <c r="F4" s="221">
        <v>2020.0</v>
      </c>
      <c r="G4" s="221">
        <v>2021.0</v>
      </c>
      <c r="H4" s="221">
        <v>2022.0</v>
      </c>
      <c r="I4" s="221">
        <v>2023.0</v>
      </c>
      <c r="J4" s="221">
        <v>2024.0</v>
      </c>
      <c r="K4" s="221">
        <v>2025.0</v>
      </c>
      <c r="L4" s="221">
        <v>2026.0</v>
      </c>
      <c r="M4" s="221">
        <v>2027.0</v>
      </c>
      <c r="N4" s="221">
        <v>2028.0</v>
      </c>
    </row>
    <row r="5" ht="20.25" customHeight="1">
      <c r="A5" s="219"/>
      <c r="B5" s="220" t="s">
        <v>161</v>
      </c>
      <c r="C5" s="56">
        <f>'Pro-forma Financial Statement'!D23</f>
        <v>37996410539</v>
      </c>
      <c r="D5" s="154">
        <f>'Pro-forma Financial Statement'!E23</f>
        <v>48289925736</v>
      </c>
      <c r="E5" s="154">
        <f>'Pro-forma Financial Statement'!F23</f>
        <v>61060152014</v>
      </c>
      <c r="F5" s="154">
        <f>'Pro-forma Financial Statement'!G23</f>
        <v>38681377223</v>
      </c>
      <c r="G5" s="154">
        <f>'Pro-forma Financial Statement'!H23</f>
        <v>54982957715</v>
      </c>
      <c r="H5" s="154">
        <f>'Pro-forma Financial Statement'!I23</f>
        <v>67121061172</v>
      </c>
      <c r="I5" s="154">
        <f>'Pro-forma Financial Statement'!J23</f>
        <v>84524774603</v>
      </c>
      <c r="J5" s="222">
        <f t="shared" ref="J5:N5" si="1">I5*(1+$O$8)</f>
        <v>105981520781</v>
      </c>
      <c r="K5" s="222">
        <f t="shared" si="1"/>
        <v>132885095523</v>
      </c>
      <c r="L5" s="222">
        <f t="shared" si="1"/>
        <v>166618184773</v>
      </c>
      <c r="M5" s="222">
        <f t="shared" si="1"/>
        <v>208914471467</v>
      </c>
      <c r="N5" s="222">
        <f t="shared" si="1"/>
        <v>261947736664</v>
      </c>
    </row>
    <row r="6" ht="18.0" customHeight="1">
      <c r="A6" s="223"/>
      <c r="B6" s="56" t="s">
        <v>162</v>
      </c>
      <c r="D6" s="224">
        <f t="shared" ref="D6:I6" si="2">D5/C5-1</f>
        <v>0.2709075687</v>
      </c>
      <c r="E6" s="224">
        <f t="shared" si="2"/>
        <v>0.2644490768</v>
      </c>
      <c r="F6" s="225">
        <f t="shared" si="2"/>
        <v>-0.3665037517</v>
      </c>
      <c r="G6" s="225">
        <f t="shared" si="2"/>
        <v>0.421432267</v>
      </c>
      <c r="H6" s="224">
        <f t="shared" si="2"/>
        <v>0.2207611951</v>
      </c>
      <c r="I6" s="224">
        <f t="shared" si="2"/>
        <v>0.259288413</v>
      </c>
      <c r="J6" s="226"/>
      <c r="K6" s="226"/>
      <c r="L6" s="226"/>
      <c r="M6" s="226"/>
      <c r="N6" s="226"/>
      <c r="O6" s="227">
        <f>AVERAGE(C6:I6)</f>
        <v>0.1783891281</v>
      </c>
    </row>
    <row r="7" ht="18.0" customHeight="1">
      <c r="A7" s="228"/>
      <c r="B7" s="220" t="s">
        <v>163</v>
      </c>
      <c r="D7" s="226"/>
      <c r="E7" s="226"/>
      <c r="F7" s="226"/>
      <c r="G7" s="226"/>
      <c r="H7" s="226"/>
      <c r="I7" s="226"/>
      <c r="J7" s="226">
        <f t="shared" ref="J7:N7" si="3">_xlfn.FORECAST.LINEAR(J4,$D$6:$I$6,$D$4:$I$4)</f>
        <v>0.2382667877</v>
      </c>
      <c r="K7" s="226">
        <f t="shared" si="3"/>
        <v>0.2553746904</v>
      </c>
      <c r="L7" s="226">
        <f t="shared" si="3"/>
        <v>0.2724825931</v>
      </c>
      <c r="M7" s="226">
        <f t="shared" si="3"/>
        <v>0.2895904959</v>
      </c>
      <c r="N7" s="226">
        <f t="shared" si="3"/>
        <v>0.3066983986</v>
      </c>
      <c r="O7" s="39">
        <f>AVERAGE(J7:N7)</f>
        <v>0.2724825931</v>
      </c>
    </row>
    <row r="8">
      <c r="E8" s="226"/>
      <c r="F8" s="85" t="s">
        <v>164</v>
      </c>
      <c r="H8" s="226"/>
      <c r="I8" s="226"/>
      <c r="J8" s="226"/>
      <c r="K8" s="225" t="s">
        <v>165</v>
      </c>
      <c r="L8" s="225"/>
      <c r="M8" s="225"/>
      <c r="N8" s="225"/>
      <c r="O8" s="39">
        <f>AVERAGE(D6,E6,H6,I6)</f>
        <v>0.2538515634</v>
      </c>
      <c r="P8" s="229" t="s">
        <v>166</v>
      </c>
    </row>
    <row r="9">
      <c r="A9" s="56"/>
      <c r="J9" s="226"/>
      <c r="K9" s="226"/>
      <c r="L9" s="226"/>
      <c r="M9" s="226"/>
      <c r="N9" s="226"/>
    </row>
    <row r="10" ht="29.25" customHeight="1">
      <c r="A10" s="214" t="s">
        <v>167</v>
      </c>
      <c r="C10" s="215" t="s">
        <v>39</v>
      </c>
      <c r="D10" s="2"/>
      <c r="E10" s="2"/>
      <c r="F10" s="2"/>
      <c r="G10" s="2"/>
      <c r="H10" s="3"/>
      <c r="I10" s="216"/>
      <c r="J10" s="217" t="s">
        <v>159</v>
      </c>
      <c r="K10" s="2"/>
      <c r="L10" s="2"/>
      <c r="M10" s="2"/>
      <c r="N10" s="3"/>
      <c r="O10" s="218" t="s">
        <v>160</v>
      </c>
    </row>
    <row r="11" ht="29.25" customHeight="1">
      <c r="A11" s="219"/>
      <c r="B11" s="220" t="s">
        <v>35</v>
      </c>
      <c r="C11" s="221">
        <v>2017.0</v>
      </c>
      <c r="D11" s="221">
        <v>2018.0</v>
      </c>
      <c r="E11" s="221">
        <v>2019.0</v>
      </c>
      <c r="F11" s="221">
        <v>2020.0</v>
      </c>
      <c r="G11" s="221">
        <v>2021.0</v>
      </c>
      <c r="H11" s="221">
        <v>2022.0</v>
      </c>
      <c r="I11" s="221">
        <v>2023.0</v>
      </c>
      <c r="J11" s="221">
        <v>2024.0</v>
      </c>
      <c r="K11" s="221">
        <v>2025.0</v>
      </c>
      <c r="L11" s="221">
        <v>2026.0</v>
      </c>
      <c r="M11" s="221">
        <v>2027.0</v>
      </c>
      <c r="N11" s="221">
        <v>2028.0</v>
      </c>
    </row>
    <row r="12" ht="33.0" customHeight="1">
      <c r="A12" s="219"/>
      <c r="B12" s="220" t="s">
        <v>168</v>
      </c>
      <c r="C12" s="154">
        <f>'Pro-forma Financial Statement'!D24</f>
        <v>-33439115539</v>
      </c>
      <c r="D12" s="154">
        <f>'Pro-forma Financial Statement'!E24</f>
        <v>-43410757954</v>
      </c>
      <c r="E12" s="154">
        <f>'Pro-forma Financial Statement'!F24</f>
        <v>-56008238101</v>
      </c>
      <c r="F12" s="154">
        <f>'Pro-forma Financial Statement'!G24</f>
        <v>-33508838131</v>
      </c>
      <c r="G12" s="154">
        <f>'Pro-forma Financial Statement'!H24</f>
        <v>-47752093821</v>
      </c>
      <c r="H12" s="154">
        <f>'Pro-forma Financial Statement'!I24</f>
        <v>-60075522035</v>
      </c>
      <c r="I12" s="154">
        <f>'Pro-forma Financial Statement'!J24</f>
        <v>-76410892271</v>
      </c>
      <c r="J12" s="222">
        <f t="shared" ref="J12:N12" si="4">I12*((1+$O$15))</f>
        <v>-97775003044</v>
      </c>
      <c r="K12" s="222">
        <f t="shared" si="4"/>
        <v>-125112414424</v>
      </c>
      <c r="L12" s="222">
        <f t="shared" si="4"/>
        <v>-160093231967</v>
      </c>
      <c r="M12" s="222">
        <f t="shared" si="4"/>
        <v>-204854514556</v>
      </c>
      <c r="N12" s="222">
        <f t="shared" si="4"/>
        <v>-262130832254</v>
      </c>
    </row>
    <row r="13" ht="48.0" customHeight="1">
      <c r="A13" s="219"/>
      <c r="B13" s="230" t="s">
        <v>169</v>
      </c>
      <c r="C13" s="154">
        <f t="shared" ref="C13:I13" si="5">ABS(C12)</f>
        <v>33439115539</v>
      </c>
      <c r="D13" s="154">
        <f t="shared" si="5"/>
        <v>43410757954</v>
      </c>
      <c r="E13" s="154">
        <f t="shared" si="5"/>
        <v>56008238101</v>
      </c>
      <c r="F13" s="154">
        <f t="shared" si="5"/>
        <v>33508838131</v>
      </c>
      <c r="G13" s="154">
        <f t="shared" si="5"/>
        <v>47752093821</v>
      </c>
      <c r="H13" s="154">
        <f t="shared" si="5"/>
        <v>60075522035</v>
      </c>
      <c r="I13" s="154">
        <f t="shared" si="5"/>
        <v>76410892271</v>
      </c>
      <c r="J13" s="222">
        <f t="shared" ref="J13:N13" si="6">J5*$O$17</f>
        <v>94324911272</v>
      </c>
      <c r="K13" s="222">
        <f t="shared" si="6"/>
        <v>118269437465</v>
      </c>
      <c r="L13" s="222">
        <f t="shared" si="6"/>
        <v>148292319067</v>
      </c>
      <c r="M13" s="222">
        <f t="shared" si="6"/>
        <v>185936556102</v>
      </c>
      <c r="N13" s="222">
        <f t="shared" si="6"/>
        <v>233136841560</v>
      </c>
      <c r="O13" s="229" t="s">
        <v>166</v>
      </c>
    </row>
    <row r="14" ht="33.0" customHeight="1">
      <c r="A14" s="219"/>
      <c r="B14" s="94" t="s">
        <v>162</v>
      </c>
      <c r="D14" s="226">
        <f t="shared" ref="D14:I14" si="7">D13/C13-1</f>
        <v>0.2982029355</v>
      </c>
      <c r="E14" s="226">
        <f t="shared" si="7"/>
        <v>0.2901925868</v>
      </c>
      <c r="F14" s="225">
        <f t="shared" si="7"/>
        <v>-0.4017159035</v>
      </c>
      <c r="G14" s="225">
        <f t="shared" si="7"/>
        <v>0.4250596704</v>
      </c>
      <c r="H14" s="226">
        <f t="shared" si="7"/>
        <v>0.2580709499</v>
      </c>
      <c r="I14" s="226">
        <f t="shared" si="7"/>
        <v>0.2719139124</v>
      </c>
      <c r="O14" s="112">
        <f>AVERAGE(D14:I14)</f>
        <v>0.1902873586</v>
      </c>
    </row>
    <row r="15" ht="33.0" customHeight="1">
      <c r="A15" s="219"/>
      <c r="B15" s="231"/>
      <c r="D15" s="226"/>
      <c r="E15" s="226"/>
      <c r="F15" s="226"/>
      <c r="G15" s="226"/>
      <c r="H15" s="226"/>
      <c r="I15" s="226"/>
      <c r="O15" s="112">
        <f>AVERAGE(D14,E14,H14,I14)</f>
        <v>0.2795950962</v>
      </c>
      <c r="P15" s="232" t="s">
        <v>170</v>
      </c>
      <c r="Q15" s="2"/>
      <c r="R15" s="2"/>
      <c r="S15" s="3"/>
    </row>
    <row r="16" ht="33.0" customHeight="1">
      <c r="A16" s="219"/>
      <c r="B16" s="233" t="s">
        <v>163</v>
      </c>
      <c r="D16" s="226"/>
      <c r="E16" s="226"/>
      <c r="F16" s="226"/>
      <c r="G16" s="226"/>
      <c r="H16" s="226"/>
      <c r="I16" s="226"/>
      <c r="J16" s="226">
        <f t="shared" ref="J16:N16" si="8">_xlfn.FORECAST.LINEAR(J11,$D$14:$I$14,$D$11:$I$11)</f>
        <v>0.2501839134</v>
      </c>
      <c r="K16" s="226">
        <f t="shared" si="8"/>
        <v>0.2672972147</v>
      </c>
      <c r="L16" s="226">
        <f t="shared" si="8"/>
        <v>0.2844105161</v>
      </c>
      <c r="M16" s="226">
        <f t="shared" si="8"/>
        <v>0.3015238174</v>
      </c>
      <c r="N16" s="226">
        <f t="shared" si="8"/>
        <v>0.3186371188</v>
      </c>
      <c r="O16" s="112">
        <f>AVERAGE(J16:N16)</f>
        <v>0.2844105161</v>
      </c>
    </row>
    <row r="17">
      <c r="A17" s="223"/>
      <c r="B17" s="234" t="s">
        <v>171</v>
      </c>
      <c r="C17" s="226">
        <f t="shared" ref="C17:I17" si="9">C13/C5</f>
        <v>0.8800598547</v>
      </c>
      <c r="D17" s="226">
        <f t="shared" si="9"/>
        <v>0.8989609591</v>
      </c>
      <c r="E17" s="226">
        <f t="shared" si="9"/>
        <v>0.9172633256</v>
      </c>
      <c r="F17" s="226">
        <f t="shared" si="9"/>
        <v>0.8662783111</v>
      </c>
      <c r="G17" s="226">
        <f t="shared" si="9"/>
        <v>0.8684889974</v>
      </c>
      <c r="H17" s="226">
        <f t="shared" si="9"/>
        <v>0.8950323637</v>
      </c>
      <c r="I17" s="226">
        <f t="shared" si="9"/>
        <v>0.9040058685</v>
      </c>
      <c r="O17" s="235">
        <f>AVERAGE(C17:I17)</f>
        <v>0.8900128114</v>
      </c>
      <c r="P17" s="229" t="s">
        <v>166</v>
      </c>
    </row>
    <row r="18">
      <c r="A18" s="233"/>
      <c r="B18" s="233" t="s">
        <v>172</v>
      </c>
      <c r="C18" s="226"/>
      <c r="D18" s="226"/>
      <c r="E18" s="226"/>
      <c r="F18" s="226"/>
      <c r="G18" s="226"/>
      <c r="H18" s="226"/>
      <c r="I18" s="226"/>
      <c r="J18" s="226">
        <f t="shared" ref="J18:N18" si="10">_xlfn.FORECAST.LINEAR(J11,$C$17:$I$17,$C$11:$I$11)</f>
        <v>0.8921851718</v>
      </c>
      <c r="K18" s="226">
        <f t="shared" si="10"/>
        <v>0.8927282618</v>
      </c>
      <c r="L18" s="226">
        <f t="shared" si="10"/>
        <v>0.8932713519</v>
      </c>
      <c r="M18" s="226">
        <f t="shared" si="10"/>
        <v>0.893814442</v>
      </c>
      <c r="N18" s="226">
        <f t="shared" si="10"/>
        <v>0.8943575321</v>
      </c>
      <c r="O18" s="39">
        <f>AVERAGE(J18:N18)</f>
        <v>0.8932713519</v>
      </c>
      <c r="P18" s="229" t="s">
        <v>166</v>
      </c>
    </row>
    <row r="19" ht="22.5" customHeight="1">
      <c r="A19" s="56"/>
    </row>
    <row r="20" ht="22.5" customHeight="1">
      <c r="A20" s="236" t="s">
        <v>173</v>
      </c>
      <c r="C20" s="215" t="s">
        <v>39</v>
      </c>
      <c r="D20" s="2"/>
      <c r="E20" s="2"/>
      <c r="F20" s="2"/>
      <c r="G20" s="2"/>
      <c r="H20" s="3"/>
      <c r="I20" s="216"/>
      <c r="J20" s="217" t="s">
        <v>159</v>
      </c>
      <c r="K20" s="2"/>
      <c r="L20" s="2"/>
      <c r="M20" s="2"/>
      <c r="N20" s="3"/>
      <c r="O20" s="218" t="s">
        <v>160</v>
      </c>
    </row>
    <row r="21" ht="18.75" customHeight="1">
      <c r="A21" s="219"/>
      <c r="B21" s="220" t="s">
        <v>35</v>
      </c>
      <c r="C21" s="221">
        <v>2017.0</v>
      </c>
      <c r="D21" s="221">
        <v>2018.0</v>
      </c>
      <c r="E21" s="221">
        <v>2019.0</v>
      </c>
      <c r="F21" s="221">
        <v>2020.0</v>
      </c>
      <c r="G21" s="221">
        <v>2021.0</v>
      </c>
      <c r="H21" s="221">
        <v>2022.0</v>
      </c>
      <c r="I21" s="221">
        <v>2023.0</v>
      </c>
      <c r="J21" s="221">
        <v>2024.0</v>
      </c>
      <c r="K21" s="221">
        <v>2025.0</v>
      </c>
      <c r="L21" s="221">
        <v>2026.0</v>
      </c>
      <c r="M21" s="221">
        <v>2027.0</v>
      </c>
      <c r="N21" s="221">
        <v>2028.0</v>
      </c>
    </row>
    <row r="22" ht="18.75" customHeight="1">
      <c r="A22" s="219"/>
      <c r="B22" s="154" t="s">
        <v>174</v>
      </c>
      <c r="C22" s="154">
        <f>'Pro-forma Financial Statement'!D27</f>
        <v>-938833694</v>
      </c>
      <c r="D22" s="154">
        <f>'Pro-forma Financial Statement'!E27</f>
        <v>-1304112525</v>
      </c>
      <c r="E22" s="154">
        <f>'Pro-forma Financial Statement'!F27</f>
        <v>-1227104692</v>
      </c>
      <c r="F22" s="154">
        <f>'Pro-forma Financial Statement'!G27</f>
        <v>-1111965100</v>
      </c>
      <c r="G22" s="154">
        <f>'Pro-forma Financial Statement'!H27</f>
        <v>-1168843931</v>
      </c>
      <c r="H22" s="154">
        <f>'Pro-forma Financial Statement'!I27</f>
        <v>-1093771815</v>
      </c>
      <c r="I22" s="154">
        <f>'Pro-forma Financial Statement'!J27</f>
        <v>-1035094642</v>
      </c>
    </row>
    <row r="23" ht="18.75" customHeight="1">
      <c r="A23" s="219"/>
      <c r="B23" s="230" t="s">
        <v>175</v>
      </c>
      <c r="C23" s="154">
        <f t="shared" ref="C23:I23" si="11">ABS(C22)</f>
        <v>938833694</v>
      </c>
      <c r="D23" s="154">
        <f t="shared" si="11"/>
        <v>1304112525</v>
      </c>
      <c r="E23" s="154">
        <f t="shared" si="11"/>
        <v>1227104692</v>
      </c>
      <c r="F23" s="154">
        <f t="shared" si="11"/>
        <v>1111965100</v>
      </c>
      <c r="G23" s="154">
        <f t="shared" si="11"/>
        <v>1168843931</v>
      </c>
      <c r="H23" s="154">
        <f t="shared" si="11"/>
        <v>1093771815</v>
      </c>
      <c r="I23" s="154">
        <f t="shared" si="11"/>
        <v>1035094642</v>
      </c>
    </row>
    <row r="24" ht="15.75" customHeight="1">
      <c r="A24" s="219"/>
      <c r="B24" s="94" t="s">
        <v>162</v>
      </c>
      <c r="D24" s="225">
        <f t="shared" ref="D24:I24" si="12">D23/C23-1</f>
        <v>0.3890772491</v>
      </c>
      <c r="E24" s="226">
        <f t="shared" si="12"/>
        <v>-0.0590499911</v>
      </c>
      <c r="F24" s="226">
        <f t="shared" si="12"/>
        <v>-0.09383029235</v>
      </c>
      <c r="G24" s="226">
        <f t="shared" si="12"/>
        <v>0.05115163327</v>
      </c>
      <c r="H24" s="226">
        <f t="shared" si="12"/>
        <v>-0.06422766463</v>
      </c>
      <c r="I24" s="226">
        <f t="shared" si="12"/>
        <v>-0.05364663104</v>
      </c>
      <c r="O24" s="112">
        <f>AVERAGE(E24,F24,G24,H24,I24)</f>
        <v>-0.04392058917</v>
      </c>
    </row>
    <row r="25" ht="18.75" customHeight="1">
      <c r="A25" s="219"/>
      <c r="O25" s="237"/>
    </row>
    <row r="26" ht="33.0" customHeight="1">
      <c r="A26" s="219"/>
      <c r="B26" s="233" t="s">
        <v>163</v>
      </c>
      <c r="J26" s="226">
        <f t="shared" ref="J26:N26" si="13">_xlfn.FORECAST.LINEAR(J21,$D$24:$I$24,$D$21:$I$21)</f>
        <v>-0.1801713323</v>
      </c>
      <c r="K26" s="226">
        <f t="shared" si="13"/>
        <v>-0.2397190608</v>
      </c>
      <c r="L26" s="226">
        <f t="shared" si="13"/>
        <v>-0.2992667892</v>
      </c>
      <c r="M26" s="226">
        <f t="shared" si="13"/>
        <v>-0.3588145177</v>
      </c>
      <c r="N26" s="226">
        <f t="shared" si="13"/>
        <v>-0.4183622461</v>
      </c>
      <c r="O26" s="238">
        <f>AVERAGE(J26:N26)</f>
        <v>-0.2992667892</v>
      </c>
    </row>
    <row r="27" ht="40.5" customHeight="1">
      <c r="A27" s="223"/>
      <c r="B27" s="234" t="s">
        <v>171</v>
      </c>
      <c r="C27" s="226">
        <f t="shared" ref="C27:I27" si="14">C23/C5</f>
        <v>0.02470848379</v>
      </c>
      <c r="D27" s="226">
        <f t="shared" si="14"/>
        <v>0.02700589212</v>
      </c>
      <c r="E27" s="226">
        <f t="shared" si="14"/>
        <v>0.02009665308</v>
      </c>
      <c r="F27" s="226">
        <f t="shared" si="14"/>
        <v>0.02874678152</v>
      </c>
      <c r="G27" s="226">
        <f t="shared" si="14"/>
        <v>0.02125829493</v>
      </c>
      <c r="H27" s="226">
        <f t="shared" si="14"/>
        <v>0.01629550838</v>
      </c>
      <c r="I27" s="226">
        <f t="shared" si="14"/>
        <v>0.01224605031</v>
      </c>
      <c r="O27" s="112">
        <f>AVERAGE(C27:I27)</f>
        <v>0.0214796663</v>
      </c>
      <c r="P27" s="229" t="s">
        <v>166</v>
      </c>
    </row>
    <row r="28" ht="15.75" customHeight="1">
      <c r="B28" s="233" t="s">
        <v>172</v>
      </c>
      <c r="J28" s="226">
        <f t="shared" ref="J28:N28" si="15">_xlfn.FORECAST.LINEAR(J21,$C$27:$I$27,$C$21:$I$21)</f>
        <v>0.01324446258</v>
      </c>
      <c r="K28" s="226">
        <f t="shared" si="15"/>
        <v>0.01118566165</v>
      </c>
      <c r="L28" s="226">
        <f t="shared" si="15"/>
        <v>0.009126860714</v>
      </c>
      <c r="M28" s="226">
        <f t="shared" si="15"/>
        <v>0.007068059782</v>
      </c>
      <c r="N28" s="226">
        <f t="shared" si="15"/>
        <v>0.005009258851</v>
      </c>
      <c r="O28" s="112">
        <f>AVERAGE(J28:N28)</f>
        <v>0.009126860714</v>
      </c>
    </row>
    <row r="29" ht="28.5" customHeight="1">
      <c r="A29" s="236" t="s">
        <v>176</v>
      </c>
      <c r="C29" s="215" t="s">
        <v>39</v>
      </c>
      <c r="D29" s="2"/>
      <c r="E29" s="2"/>
      <c r="F29" s="2"/>
      <c r="G29" s="2"/>
      <c r="H29" s="3"/>
      <c r="I29" s="216"/>
      <c r="J29" s="217" t="s">
        <v>159</v>
      </c>
      <c r="K29" s="2"/>
      <c r="L29" s="2"/>
      <c r="M29" s="2"/>
      <c r="N29" s="3"/>
      <c r="O29" s="218" t="s">
        <v>160</v>
      </c>
    </row>
    <row r="30" ht="15.75" customHeight="1">
      <c r="A30" s="219"/>
      <c r="B30" s="220" t="s">
        <v>35</v>
      </c>
      <c r="C30" s="221">
        <v>2017.0</v>
      </c>
      <c r="D30" s="221">
        <v>2018.0</v>
      </c>
      <c r="E30" s="221">
        <v>2019.0</v>
      </c>
      <c r="F30" s="221">
        <v>2020.0</v>
      </c>
      <c r="G30" s="221">
        <v>2021.0</v>
      </c>
      <c r="H30" s="221">
        <v>2022.0</v>
      </c>
      <c r="I30" s="221">
        <v>2023.0</v>
      </c>
      <c r="J30" s="221">
        <v>2024.0</v>
      </c>
      <c r="K30" s="221">
        <v>2025.0</v>
      </c>
      <c r="L30" s="221">
        <v>2026.0</v>
      </c>
      <c r="M30" s="221">
        <v>2027.0</v>
      </c>
      <c r="N30" s="221">
        <v>2028.0</v>
      </c>
    </row>
    <row r="31" ht="15.75" customHeight="1">
      <c r="A31" s="219"/>
      <c r="B31" s="154" t="s">
        <v>177</v>
      </c>
      <c r="C31" s="154">
        <f>'Pro-forma Financial Statement'!D28</f>
        <v>-367152978</v>
      </c>
      <c r="D31" s="154">
        <f>'Pro-forma Financial Statement'!E28</f>
        <v>-409221690</v>
      </c>
      <c r="E31" s="154">
        <f>'Pro-forma Financial Statement'!F28</f>
        <v>-471951597</v>
      </c>
      <c r="F31" s="154">
        <f>'Pro-forma Financial Statement'!G28</f>
        <v>-506430664</v>
      </c>
      <c r="G31" s="154">
        <f>'Pro-forma Financial Statement'!H28</f>
        <v>-485025737</v>
      </c>
      <c r="H31" s="154">
        <f>'Pro-forma Financial Statement'!I28</f>
        <v>-537188460</v>
      </c>
      <c r="I31" s="154">
        <f>'Pro-forma Financial Statement'!J28</f>
        <v>-638201016</v>
      </c>
    </row>
    <row r="32" ht="15.75" customHeight="1">
      <c r="A32" s="219"/>
      <c r="B32" s="230" t="s">
        <v>175</v>
      </c>
      <c r="C32" s="154">
        <f t="shared" ref="C32:I32" si="16">ABS(C31)</f>
        <v>367152978</v>
      </c>
      <c r="D32" s="154">
        <f t="shared" si="16"/>
        <v>409221690</v>
      </c>
      <c r="E32" s="154">
        <f t="shared" si="16"/>
        <v>471951597</v>
      </c>
      <c r="F32" s="154">
        <f t="shared" si="16"/>
        <v>506430664</v>
      </c>
      <c r="G32" s="154">
        <f t="shared" si="16"/>
        <v>485025737</v>
      </c>
      <c r="H32" s="154">
        <f t="shared" si="16"/>
        <v>537188460</v>
      </c>
      <c r="I32" s="154">
        <f t="shared" si="16"/>
        <v>638201016</v>
      </c>
    </row>
    <row r="33" ht="15.75" customHeight="1">
      <c r="A33" s="219"/>
      <c r="B33" s="94" t="s">
        <v>162</v>
      </c>
      <c r="D33" s="226">
        <f t="shared" ref="D33:I33" si="17">D32/C32-1</f>
        <v>0.1145808819</v>
      </c>
      <c r="E33" s="226">
        <f t="shared" si="17"/>
        <v>0.1532907677</v>
      </c>
      <c r="F33" s="226">
        <f t="shared" si="17"/>
        <v>0.0730563626</v>
      </c>
      <c r="G33" s="226">
        <f t="shared" si="17"/>
        <v>-0.04226625385</v>
      </c>
      <c r="H33" s="226">
        <f t="shared" si="17"/>
        <v>0.1075462991</v>
      </c>
      <c r="I33" s="226">
        <f t="shared" si="17"/>
        <v>0.1880393261</v>
      </c>
      <c r="O33" s="112">
        <f>AVERAGE(D33:I33)</f>
        <v>0.09904123058</v>
      </c>
    </row>
    <row r="34" ht="15.75" customHeight="1">
      <c r="A34" s="219"/>
      <c r="B34" s="233" t="s">
        <v>163</v>
      </c>
      <c r="J34" s="226">
        <f t="shared" ref="J34:N34" si="18">_xlfn.FORECAST.LINEAR(J30,$D$33:$I$33,$D$30:$I$30)</f>
        <v>0.1105148505</v>
      </c>
      <c r="K34" s="226">
        <f t="shared" si="18"/>
        <v>0.1137930276</v>
      </c>
      <c r="L34" s="226">
        <f t="shared" si="18"/>
        <v>0.1170712047</v>
      </c>
      <c r="M34" s="226">
        <f t="shared" si="18"/>
        <v>0.1203493818</v>
      </c>
      <c r="N34" s="226">
        <f t="shared" si="18"/>
        <v>0.123627559</v>
      </c>
      <c r="O34" s="112">
        <f>AVERAGE(J34:N34)</f>
        <v>0.1170712047</v>
      </c>
    </row>
    <row r="35" ht="39.75" customHeight="1">
      <c r="A35" s="223"/>
      <c r="B35" s="234" t="s">
        <v>171</v>
      </c>
      <c r="C35" s="226">
        <f t="shared" ref="C35:I35" si="19">C32/C5</f>
        <v>0.00966283322</v>
      </c>
      <c r="D35" s="226">
        <f t="shared" si="19"/>
        <v>0.008474266294</v>
      </c>
      <c r="E35" s="226">
        <f t="shared" si="19"/>
        <v>0.007729289585</v>
      </c>
      <c r="F35" s="226">
        <f t="shared" si="19"/>
        <v>0.01309236383</v>
      </c>
      <c r="G35" s="226">
        <f t="shared" si="19"/>
        <v>0.008821383155</v>
      </c>
      <c r="H35" s="226">
        <f t="shared" si="19"/>
        <v>0.008003277222</v>
      </c>
      <c r="I35" s="226">
        <f t="shared" si="19"/>
        <v>0.007550461022</v>
      </c>
      <c r="O35" s="112">
        <f>AVERAGE(C35:I35)</f>
        <v>0.009047696332</v>
      </c>
    </row>
    <row r="36" ht="15.75" customHeight="1">
      <c r="B36" s="233" t="s">
        <v>172</v>
      </c>
      <c r="J36" s="226">
        <f t="shared" ref="J36:N36" si="20">_xlfn.FORECAST.LINEAR(J30,$C$35:$I$35,$C$30:$I$30)</f>
        <v>0.008163839022</v>
      </c>
      <c r="K36" s="226">
        <f t="shared" si="20"/>
        <v>0.007942874695</v>
      </c>
      <c r="L36" s="226">
        <f t="shared" si="20"/>
        <v>0.007721910368</v>
      </c>
      <c r="M36" s="226">
        <f t="shared" si="20"/>
        <v>0.00750094604</v>
      </c>
      <c r="N36" s="226">
        <f t="shared" si="20"/>
        <v>0.007279981713</v>
      </c>
      <c r="O36" s="112">
        <f>AVERAGE(J36:N36)</f>
        <v>0.007721910368</v>
      </c>
      <c r="P36" s="213" t="s">
        <v>178</v>
      </c>
      <c r="Q36" s="3"/>
    </row>
    <row r="37" ht="28.5" customHeight="1">
      <c r="A37" s="236" t="s">
        <v>179</v>
      </c>
      <c r="C37" s="215" t="s">
        <v>39</v>
      </c>
      <c r="D37" s="2"/>
      <c r="E37" s="2"/>
      <c r="F37" s="2"/>
      <c r="G37" s="2"/>
      <c r="H37" s="3"/>
      <c r="I37" s="216"/>
      <c r="J37" s="217" t="s">
        <v>159</v>
      </c>
      <c r="K37" s="2"/>
      <c r="L37" s="2"/>
      <c r="M37" s="2"/>
      <c r="N37" s="3"/>
      <c r="O37" s="218" t="s">
        <v>160</v>
      </c>
    </row>
    <row r="38" ht="15.75" customHeight="1">
      <c r="A38" s="219"/>
      <c r="B38" s="220" t="s">
        <v>35</v>
      </c>
      <c r="C38" s="221">
        <v>2017.0</v>
      </c>
      <c r="D38" s="221">
        <v>2018.0</v>
      </c>
      <c r="E38" s="221">
        <v>2019.0</v>
      </c>
      <c r="F38" s="221">
        <v>2020.0</v>
      </c>
      <c r="G38" s="221">
        <v>2021.0</v>
      </c>
      <c r="H38" s="221">
        <v>2022.0</v>
      </c>
      <c r="I38" s="221">
        <v>2023.0</v>
      </c>
      <c r="J38" s="221">
        <v>2024.0</v>
      </c>
      <c r="K38" s="221">
        <v>2025.0</v>
      </c>
      <c r="L38" s="221">
        <v>2026.0</v>
      </c>
      <c r="M38" s="221">
        <v>2027.0</v>
      </c>
      <c r="N38" s="221">
        <v>2028.0</v>
      </c>
    </row>
    <row r="39" ht="15.75" customHeight="1">
      <c r="A39" s="219"/>
      <c r="B39" s="154" t="s">
        <v>180</v>
      </c>
      <c r="C39" s="154">
        <f>'Pro-forma Financial Statement'!D30</f>
        <v>22332934</v>
      </c>
      <c r="D39" s="154">
        <f>'Pro-forma Financial Statement'!E30</f>
        <v>14814291</v>
      </c>
      <c r="E39" s="154">
        <f>'Pro-forma Financial Statement'!F30</f>
        <v>16195350</v>
      </c>
      <c r="F39" s="154">
        <f>'Pro-forma Financial Statement'!G30</f>
        <v>19006162</v>
      </c>
      <c r="G39" s="154">
        <f>'Pro-forma Financial Statement'!H30</f>
        <v>19036512</v>
      </c>
      <c r="H39" s="154">
        <f>'Pro-forma Financial Statement'!I30</f>
        <v>13114097</v>
      </c>
      <c r="I39" s="154">
        <f>'Pro-forma Financial Statement'!J30</f>
        <v>19966699</v>
      </c>
    </row>
    <row r="40" ht="15.75" customHeight="1">
      <c r="A40" s="219"/>
      <c r="B40" s="94" t="s">
        <v>162</v>
      </c>
      <c r="D40" s="226">
        <f t="shared" ref="D40:I40" si="21">D39/C39-1</f>
        <v>-0.3366616764</v>
      </c>
      <c r="E40" s="226">
        <f t="shared" si="21"/>
        <v>0.0932247787</v>
      </c>
      <c r="F40" s="226">
        <f t="shared" si="21"/>
        <v>0.1735567308</v>
      </c>
      <c r="G40" s="226">
        <f t="shared" si="21"/>
        <v>0.001596850537</v>
      </c>
      <c r="H40" s="226">
        <f t="shared" si="21"/>
        <v>-0.3111082009</v>
      </c>
      <c r="I40" s="226">
        <f t="shared" si="21"/>
        <v>0.5225370836</v>
      </c>
      <c r="J40" s="226"/>
      <c r="K40" s="226"/>
      <c r="L40" s="226"/>
      <c r="M40" s="226"/>
      <c r="N40" s="226"/>
      <c r="O40" s="226">
        <f>AVERAGE(D40:I40)</f>
        <v>0.02385759437</v>
      </c>
    </row>
    <row r="41" ht="15.75" customHeight="1">
      <c r="A41" s="219"/>
      <c r="B41" s="233" t="s">
        <v>163</v>
      </c>
      <c r="J41" s="226">
        <f t="shared" ref="J41:N41" si="22">_xlfn.FORECAST.LINEAR(J38,$D$40:$I$40,$D$38:$I$38)</f>
        <v>0.3149610925</v>
      </c>
      <c r="K41" s="226">
        <f t="shared" si="22"/>
        <v>0.3981335205</v>
      </c>
      <c r="L41" s="226">
        <f t="shared" si="22"/>
        <v>0.4813059485</v>
      </c>
      <c r="M41" s="226">
        <f t="shared" si="22"/>
        <v>0.5644783765</v>
      </c>
      <c r="N41" s="226">
        <f t="shared" si="22"/>
        <v>0.6476508046</v>
      </c>
      <c r="O41" s="226">
        <f>AVERAGE(J41:N41)</f>
        <v>0.4813059485</v>
      </c>
    </row>
    <row r="42" ht="15.75" customHeight="1">
      <c r="A42" s="219"/>
      <c r="B42" s="234" t="s">
        <v>171</v>
      </c>
      <c r="C42" s="226">
        <f t="shared" ref="C42:I42" si="23">C39/C5</f>
        <v>0.0005877643094</v>
      </c>
      <c r="D42" s="226">
        <f t="shared" si="23"/>
        <v>0.0003067780862</v>
      </c>
      <c r="E42" s="226">
        <f t="shared" si="23"/>
        <v>0.0002652359921</v>
      </c>
      <c r="F42" s="226">
        <f t="shared" si="23"/>
        <v>0.0004913517399</v>
      </c>
      <c r="G42" s="226">
        <f t="shared" si="23"/>
        <v>0.0003462256814</v>
      </c>
      <c r="H42" s="226">
        <f t="shared" si="23"/>
        <v>0.0001953797626</v>
      </c>
      <c r="I42" s="226">
        <f t="shared" si="23"/>
        <v>0.0002362230375</v>
      </c>
      <c r="J42" s="226"/>
      <c r="K42" s="226"/>
      <c r="L42" s="226"/>
      <c r="M42" s="226"/>
      <c r="N42" s="226"/>
      <c r="O42" s="226">
        <f>AVERAGE(C42:I42)</f>
        <v>0.000346994087</v>
      </c>
      <c r="P42" s="229" t="s">
        <v>166</v>
      </c>
    </row>
    <row r="43" ht="15.75" customHeight="1">
      <c r="A43" s="223"/>
      <c r="B43" s="233" t="s">
        <v>172</v>
      </c>
      <c r="J43" s="226">
        <f t="shared" ref="J43:N43" si="24">_xlfn.FORECAST.LINEAR(J38,$C$42:$I$42,$C$38:$I$38)</f>
        <v>0.0001760754051</v>
      </c>
      <c r="K43" s="226">
        <f t="shared" si="24"/>
        <v>0.0001333457346</v>
      </c>
      <c r="L43" s="226">
        <f t="shared" si="24"/>
        <v>0.00009061606411</v>
      </c>
      <c r="M43" s="226">
        <f t="shared" si="24"/>
        <v>0.00004788639363</v>
      </c>
      <c r="N43" s="226">
        <f t="shared" si="24"/>
        <v>0.000005156723143</v>
      </c>
      <c r="O43" s="226">
        <f>AVERAGE(J43:N43)</f>
        <v>0.00009061606411</v>
      </c>
      <c r="P43" s="154" t="s">
        <v>181</v>
      </c>
    </row>
    <row r="44" ht="15.75" customHeight="1"/>
    <row r="45" ht="28.5" customHeight="1">
      <c r="A45" s="214" t="s">
        <v>182</v>
      </c>
      <c r="C45" s="215" t="s">
        <v>39</v>
      </c>
      <c r="D45" s="2"/>
      <c r="E45" s="2"/>
      <c r="F45" s="2"/>
      <c r="G45" s="2"/>
      <c r="H45" s="3"/>
      <c r="I45" s="216"/>
      <c r="J45" s="217" t="s">
        <v>159</v>
      </c>
      <c r="K45" s="2"/>
      <c r="L45" s="2"/>
      <c r="M45" s="2"/>
      <c r="N45" s="3"/>
      <c r="O45" s="218" t="s">
        <v>160</v>
      </c>
    </row>
    <row r="46" ht="15.75" customHeight="1">
      <c r="A46" s="219"/>
      <c r="B46" s="220" t="s">
        <v>35</v>
      </c>
      <c r="C46" s="221">
        <v>2017.0</v>
      </c>
      <c r="D46" s="221">
        <v>2018.0</v>
      </c>
      <c r="E46" s="221">
        <v>2019.0</v>
      </c>
      <c r="F46" s="221">
        <v>2020.0</v>
      </c>
      <c r="G46" s="221">
        <v>2021.0</v>
      </c>
      <c r="H46" s="221">
        <v>2022.0</v>
      </c>
      <c r="I46" s="221">
        <v>2023.0</v>
      </c>
      <c r="J46" s="221">
        <v>2024.0</v>
      </c>
      <c r="K46" s="221">
        <v>2025.0</v>
      </c>
      <c r="L46" s="221">
        <v>2026.0</v>
      </c>
      <c r="M46" s="221">
        <v>2027.0</v>
      </c>
      <c r="N46" s="221">
        <v>2028.0</v>
      </c>
    </row>
    <row r="47" ht="15.75" customHeight="1">
      <c r="A47" s="219"/>
      <c r="B47" s="154" t="s">
        <v>183</v>
      </c>
      <c r="C47" s="154">
        <f>'Pro-forma Financial Statement'!D33</f>
        <v>-580495247</v>
      </c>
      <c r="D47" s="154">
        <f>'Pro-forma Financial Statement'!E33</f>
        <v>-2039113061</v>
      </c>
      <c r="E47" s="154">
        <f>'Pro-forma Financial Statement'!F33</f>
        <v>-2235414696</v>
      </c>
      <c r="F47" s="154">
        <f>'Pro-forma Financial Statement'!G33</f>
        <v>-1872525590</v>
      </c>
      <c r="G47" s="154">
        <f>'Pro-forma Financial Statement'!H33</f>
        <v>-535847981</v>
      </c>
      <c r="H47" s="154">
        <f>'Pro-forma Financial Statement'!I33</f>
        <v>-1734843318</v>
      </c>
      <c r="I47" s="154">
        <f>'Pro-forma Financial Statement'!J33</f>
        <v>-3022542044</v>
      </c>
      <c r="J47" s="154">
        <f t="shared" ref="J47:N47" si="25">I47*(1+$O$50)</f>
        <v>-3981202843</v>
      </c>
      <c r="K47" s="154">
        <f t="shared" si="25"/>
        <v>-5243922450</v>
      </c>
      <c r="L47" s="154">
        <f t="shared" si="25"/>
        <v>-6907139310</v>
      </c>
      <c r="M47" s="154">
        <f t="shared" si="25"/>
        <v>-9097879288</v>
      </c>
      <c r="N47" s="154">
        <f t="shared" si="25"/>
        <v>-11983457092</v>
      </c>
    </row>
    <row r="48" ht="15.75" customHeight="1">
      <c r="A48" s="219"/>
      <c r="B48" s="239" t="s">
        <v>184</v>
      </c>
      <c r="C48" s="154">
        <f t="shared" ref="C48:I48" si="26">ABS(C47)</f>
        <v>580495247</v>
      </c>
      <c r="D48" s="154">
        <f t="shared" si="26"/>
        <v>2039113061</v>
      </c>
      <c r="E48" s="154">
        <f t="shared" si="26"/>
        <v>2235414696</v>
      </c>
      <c r="F48" s="154">
        <f t="shared" si="26"/>
        <v>1872525590</v>
      </c>
      <c r="G48" s="154">
        <f t="shared" si="26"/>
        <v>535847981</v>
      </c>
      <c r="H48" s="154">
        <f t="shared" si="26"/>
        <v>1734843318</v>
      </c>
      <c r="I48" s="154">
        <f t="shared" si="26"/>
        <v>3022542044</v>
      </c>
      <c r="J48" s="154">
        <f t="shared" ref="J48:N48" si="27">J5*$O$52</f>
        <v>3279451888</v>
      </c>
      <c r="K48" s="154">
        <f t="shared" si="27"/>
        <v>4111945877</v>
      </c>
      <c r="L48" s="154">
        <f t="shared" si="27"/>
        <v>5155769767</v>
      </c>
      <c r="M48" s="154">
        <f t="shared" si="27"/>
        <v>6464569983</v>
      </c>
      <c r="N48" s="154">
        <f t="shared" si="27"/>
        <v>8105611180</v>
      </c>
    </row>
    <row r="49" ht="15.75" customHeight="1">
      <c r="A49" s="219"/>
      <c r="B49" s="94" t="s">
        <v>162</v>
      </c>
      <c r="D49" s="226">
        <f t="shared" ref="D49:I49" si="28">D47/C47-1</f>
        <v>2.51271276</v>
      </c>
      <c r="E49" s="226">
        <f t="shared" si="28"/>
        <v>0.09626814656</v>
      </c>
      <c r="F49" s="226">
        <f t="shared" si="28"/>
        <v>-0.1623363695</v>
      </c>
      <c r="G49" s="226">
        <f t="shared" si="28"/>
        <v>-0.7138367647</v>
      </c>
      <c r="H49" s="226">
        <f t="shared" si="28"/>
        <v>2.237566212</v>
      </c>
      <c r="I49" s="226">
        <f t="shared" si="28"/>
        <v>0.7422564981</v>
      </c>
      <c r="O49" s="39">
        <f>AVERAGE(D49:I49)</f>
        <v>0.7854384137</v>
      </c>
      <c r="P49" s="154" t="s">
        <v>185</v>
      </c>
    </row>
    <row r="50" ht="15.75" customHeight="1">
      <c r="A50" s="219"/>
      <c r="B50" s="233" t="s">
        <v>163</v>
      </c>
      <c r="J50" s="226">
        <f t="shared" ref="J50:N50" si="29">_xlfn.FORECAST.LINEAR(J46,$D$49:$I$49,$D$46:$I$46)</f>
        <v>0.487449663</v>
      </c>
      <c r="K50" s="226">
        <f t="shared" si="29"/>
        <v>0.40231002</v>
      </c>
      <c r="L50" s="226">
        <f t="shared" si="29"/>
        <v>0.3171703769</v>
      </c>
      <c r="M50" s="226">
        <f t="shared" si="29"/>
        <v>0.2320307339</v>
      </c>
      <c r="N50" s="226">
        <f t="shared" si="29"/>
        <v>0.1468910909</v>
      </c>
      <c r="O50" s="39">
        <f>AVERAGE(J50:N50)</f>
        <v>0.3171703769</v>
      </c>
      <c r="P50" s="154" t="s">
        <v>186</v>
      </c>
    </row>
    <row r="51" ht="15.75" customHeight="1">
      <c r="A51" s="219"/>
      <c r="B51" s="154" t="s">
        <v>187</v>
      </c>
      <c r="C51" s="226">
        <f t="shared" ref="C51:I51" si="30">C48/C5</f>
        <v>0.01527763383</v>
      </c>
      <c r="D51" s="226">
        <f t="shared" si="30"/>
        <v>0.04222646918</v>
      </c>
      <c r="E51" s="226">
        <f t="shared" si="30"/>
        <v>0.03661004145</v>
      </c>
      <c r="F51" s="226">
        <f t="shared" si="30"/>
        <v>0.04840896898</v>
      </c>
      <c r="G51" s="226">
        <f t="shared" si="30"/>
        <v>0.009745710367</v>
      </c>
      <c r="H51" s="226">
        <f t="shared" si="30"/>
        <v>0.02584648228</v>
      </c>
      <c r="I51" s="226">
        <f t="shared" si="30"/>
        <v>0.03575924406</v>
      </c>
      <c r="O51" s="220"/>
    </row>
    <row r="52" ht="15.75" customHeight="1">
      <c r="A52" s="223"/>
      <c r="B52" s="233" t="s">
        <v>172</v>
      </c>
      <c r="J52" s="226">
        <f t="shared" ref="J52:N52" si="31">_xlfn.FORECAST.LINEAR(J46,$C$51:$I$51,$C$46:$I$46)</f>
        <v>0.03081358228</v>
      </c>
      <c r="K52" s="226">
        <f t="shared" si="31"/>
        <v>0.03087860105</v>
      </c>
      <c r="L52" s="226">
        <f t="shared" si="31"/>
        <v>0.03094361983</v>
      </c>
      <c r="M52" s="226">
        <f t="shared" si="31"/>
        <v>0.03100863861</v>
      </c>
      <c r="N52" s="226">
        <f t="shared" si="31"/>
        <v>0.03107365739</v>
      </c>
      <c r="O52" s="39">
        <f>AVERAGE(J52:N52)</f>
        <v>0.03094361983</v>
      </c>
      <c r="P52" s="229" t="s">
        <v>166</v>
      </c>
    </row>
    <row r="53" ht="15.75" customHeight="1"/>
    <row r="54" ht="28.5" customHeight="1">
      <c r="A54" s="240" t="s">
        <v>12</v>
      </c>
      <c r="C54" s="215" t="s">
        <v>39</v>
      </c>
      <c r="D54" s="2"/>
      <c r="E54" s="2"/>
      <c r="F54" s="2"/>
      <c r="G54" s="2"/>
      <c r="H54" s="3"/>
      <c r="I54" s="216"/>
      <c r="J54" s="217" t="s">
        <v>159</v>
      </c>
      <c r="K54" s="2"/>
      <c r="L54" s="2"/>
      <c r="M54" s="2"/>
      <c r="N54" s="3"/>
      <c r="O54" s="218" t="s">
        <v>160</v>
      </c>
    </row>
    <row r="55" ht="15.75" customHeight="1">
      <c r="A55" s="219"/>
      <c r="B55" s="220" t="s">
        <v>35</v>
      </c>
      <c r="C55" s="221">
        <v>2017.0</v>
      </c>
      <c r="D55" s="221">
        <v>2018.0</v>
      </c>
      <c r="E55" s="221">
        <v>2019.0</v>
      </c>
      <c r="F55" s="221">
        <v>2020.0</v>
      </c>
      <c r="G55" s="221">
        <v>2021.0</v>
      </c>
      <c r="H55" s="221">
        <v>2022.0</v>
      </c>
      <c r="I55" s="221">
        <v>2023.0</v>
      </c>
      <c r="J55" s="221">
        <v>2024.0</v>
      </c>
      <c r="K55" s="221">
        <v>2025.0</v>
      </c>
      <c r="L55" s="221">
        <v>2026.0</v>
      </c>
      <c r="M55" s="221">
        <v>2027.0</v>
      </c>
      <c r="N55" s="221">
        <v>2028.0</v>
      </c>
    </row>
    <row r="56" ht="15.75" customHeight="1">
      <c r="A56" s="219"/>
      <c r="B56" s="154" t="s">
        <v>188</v>
      </c>
      <c r="C56" s="154">
        <f>'Pro-forma Financial Statement'!D34</f>
        <v>29447556</v>
      </c>
      <c r="D56" s="154">
        <f>'Pro-forma Financial Statement'!E34</f>
        <v>1027369378</v>
      </c>
      <c r="E56" s="154">
        <f>'Pro-forma Financial Statement'!F34</f>
        <v>1014034437</v>
      </c>
      <c r="F56" s="154">
        <f>'Pro-forma Financial Statement'!G34</f>
        <v>61390481</v>
      </c>
      <c r="G56" s="154">
        <f>'Pro-forma Financial Statement'!H34</f>
        <v>131121902</v>
      </c>
      <c r="H56" s="154">
        <f>'Pro-forma Financial Statement'!I34</f>
        <v>936116952</v>
      </c>
      <c r="I56" s="154">
        <f>'Pro-forma Financial Statement'!J34</f>
        <v>430777086</v>
      </c>
    </row>
    <row r="57" ht="15.75" customHeight="1">
      <c r="A57" s="219"/>
      <c r="B57" s="94" t="s">
        <v>162</v>
      </c>
      <c r="D57" s="226">
        <f t="shared" ref="D57:I57" si="32">D56/C56-1</f>
        <v>33.88810338</v>
      </c>
      <c r="E57" s="226">
        <f t="shared" si="32"/>
        <v>-0.01297969483</v>
      </c>
      <c r="F57" s="226">
        <f t="shared" si="32"/>
        <v>-0.9394591754</v>
      </c>
      <c r="G57" s="226">
        <f t="shared" si="32"/>
        <v>1.135866992</v>
      </c>
      <c r="H57" s="226">
        <f t="shared" si="32"/>
        <v>6.13928747</v>
      </c>
      <c r="I57" s="226">
        <f t="shared" si="32"/>
        <v>-0.5398255687</v>
      </c>
      <c r="O57" s="226">
        <f>AVERAGE(D57:I57)</f>
        <v>6.611832234</v>
      </c>
      <c r="P57" s="154" t="s">
        <v>189</v>
      </c>
    </row>
    <row r="58" ht="15.75" customHeight="1">
      <c r="A58" s="219"/>
      <c r="B58" s="233" t="s">
        <v>163</v>
      </c>
      <c r="J58" s="241">
        <f t="shared" ref="J58:N58" si="33">_xlfn.FORECAST.LINEAR(J55,$D$57:$I$57,$D$55:$I$55)</f>
        <v>-8.548919474</v>
      </c>
      <c r="K58" s="241">
        <f t="shared" si="33"/>
        <v>-12.88056282</v>
      </c>
      <c r="L58" s="241">
        <f t="shared" si="33"/>
        <v>-17.21220616</v>
      </c>
      <c r="M58" s="241">
        <f t="shared" si="33"/>
        <v>-21.54384951</v>
      </c>
      <c r="N58" s="241">
        <f t="shared" si="33"/>
        <v>-25.87549285</v>
      </c>
      <c r="O58" s="241">
        <f>AVERAGE(J58:N58)</f>
        <v>-17.21220616</v>
      </c>
      <c r="P58" s="154" t="s">
        <v>189</v>
      </c>
    </row>
    <row r="59" ht="15.75" customHeight="1">
      <c r="A59" s="219"/>
      <c r="B59" s="154" t="s">
        <v>190</v>
      </c>
      <c r="C59" s="226">
        <f t="shared" ref="C59:I59" si="34">C56/C5</f>
        <v>0.0007750088912</v>
      </c>
      <c r="D59" s="226">
        <f t="shared" si="34"/>
        <v>0.02127502501</v>
      </c>
      <c r="E59" s="226">
        <f t="shared" si="34"/>
        <v>0.01660713908</v>
      </c>
      <c r="F59" s="226">
        <f t="shared" si="34"/>
        <v>0.001587081056</v>
      </c>
      <c r="G59" s="226">
        <f t="shared" si="34"/>
        <v>0.002384773527</v>
      </c>
      <c r="H59" s="226">
        <f t="shared" si="34"/>
        <v>0.01394669476</v>
      </c>
      <c r="I59" s="226">
        <f t="shared" si="34"/>
        <v>0.005096459447</v>
      </c>
      <c r="O59" s="226">
        <f>AVERAGE(C59:I59)</f>
        <v>0.008810311683</v>
      </c>
    </row>
    <row r="60" ht="15.75" customHeight="1">
      <c r="A60" s="219"/>
      <c r="B60" s="233" t="s">
        <v>172</v>
      </c>
      <c r="J60" s="226">
        <f t="shared" ref="J60:N60" si="35">_xlfn.FORECAST.LINEAR(J55,$C$59:$I$59,$C$55:$I$55)</f>
        <v>0.006536786768</v>
      </c>
      <c r="K60" s="226">
        <f t="shared" si="35"/>
        <v>0.005968405539</v>
      </c>
      <c r="L60" s="226">
        <f t="shared" si="35"/>
        <v>0.00540002431</v>
      </c>
      <c r="M60" s="226">
        <f t="shared" si="35"/>
        <v>0.004831643081</v>
      </c>
      <c r="N60" s="226">
        <f t="shared" si="35"/>
        <v>0.004263261853</v>
      </c>
      <c r="O60" s="226">
        <f>AVERAGE(J60:N60)</f>
        <v>0.00540002431</v>
      </c>
      <c r="P60" s="229" t="s">
        <v>166</v>
      </c>
    </row>
    <row r="61" ht="15.75" customHeight="1">
      <c r="A61" s="223"/>
    </row>
    <row r="62" ht="15.75" customHeight="1"/>
    <row r="63" ht="15.75" customHeight="1">
      <c r="A63" s="154" t="s">
        <v>13</v>
      </c>
      <c r="D63" s="154" t="s">
        <v>191</v>
      </c>
    </row>
    <row r="64" ht="15.75" customHeight="1"/>
    <row r="65" ht="15.0" customHeight="1">
      <c r="A65" s="236" t="s">
        <v>192</v>
      </c>
      <c r="C65" s="215" t="s">
        <v>39</v>
      </c>
      <c r="D65" s="2"/>
      <c r="E65" s="2"/>
      <c r="F65" s="2"/>
      <c r="G65" s="2"/>
      <c r="H65" s="3"/>
      <c r="I65" s="216"/>
      <c r="J65" s="217" t="s">
        <v>159</v>
      </c>
      <c r="K65" s="2"/>
      <c r="L65" s="2"/>
      <c r="M65" s="2"/>
      <c r="N65" s="3"/>
      <c r="O65" s="218" t="s">
        <v>160</v>
      </c>
    </row>
    <row r="66" ht="15.75" customHeight="1">
      <c r="A66" s="219"/>
      <c r="B66" s="220" t="s">
        <v>35</v>
      </c>
      <c r="C66" s="221">
        <v>2017.0</v>
      </c>
      <c r="D66" s="221">
        <v>2018.0</v>
      </c>
      <c r="E66" s="221">
        <v>2019.0</v>
      </c>
      <c r="F66" s="221">
        <v>2020.0</v>
      </c>
      <c r="G66" s="221">
        <v>2021.0</v>
      </c>
      <c r="H66" s="221">
        <v>2022.0</v>
      </c>
      <c r="I66" s="221">
        <v>2023.0</v>
      </c>
      <c r="J66" s="221">
        <v>2024.0</v>
      </c>
      <c r="K66" s="221">
        <v>2025.0</v>
      </c>
      <c r="L66" s="221">
        <v>2026.0</v>
      </c>
      <c r="M66" s="221">
        <v>2027.0</v>
      </c>
      <c r="N66" s="221">
        <v>2028.0</v>
      </c>
    </row>
    <row r="67" ht="15.75" customHeight="1">
      <c r="A67" s="219"/>
      <c r="B67" s="154" t="s">
        <v>193</v>
      </c>
      <c r="C67" s="154">
        <f>'Pro-forma Financial Statement'!D37</f>
        <v>-136181349</v>
      </c>
      <c r="D67" s="154">
        <f>'Pro-forma Financial Statement'!E37</f>
        <v>-108445209</v>
      </c>
      <c r="E67" s="154">
        <f>'Pro-forma Financial Statement'!F37</f>
        <v>-107383636</v>
      </c>
      <c r="F67" s="154">
        <f>'Pro-forma Financial Statement'!G37</f>
        <v>-88100719</v>
      </c>
      <c r="G67" s="154">
        <f>'Pro-forma Financial Statement'!H37</f>
        <v>-259565233</v>
      </c>
      <c r="H67" s="154">
        <f>'Pro-forma Financial Statement'!I37</f>
        <v>-237118664</v>
      </c>
      <c r="I67" s="154">
        <f>'Pro-forma Financial Statement'!J37</f>
        <v>-198479421</v>
      </c>
      <c r="J67" s="154">
        <v>-2.0E8</v>
      </c>
    </row>
    <row r="68" ht="15.75" customHeight="1">
      <c r="A68" s="219"/>
      <c r="B68" s="239" t="s">
        <v>184</v>
      </c>
      <c r="C68" s="154">
        <f t="shared" ref="C68:I68" si="36">ABS(C67)</f>
        <v>136181349</v>
      </c>
      <c r="D68" s="154">
        <f t="shared" si="36"/>
        <v>108445209</v>
      </c>
      <c r="E68" s="154">
        <f t="shared" si="36"/>
        <v>107383636</v>
      </c>
      <c r="F68" s="154">
        <f t="shared" si="36"/>
        <v>88100719</v>
      </c>
      <c r="G68" s="154">
        <f t="shared" si="36"/>
        <v>259565233</v>
      </c>
      <c r="H68" s="154">
        <f t="shared" si="36"/>
        <v>237118664</v>
      </c>
      <c r="I68" s="154">
        <f t="shared" si="36"/>
        <v>198479421</v>
      </c>
    </row>
    <row r="69" ht="15.75" customHeight="1">
      <c r="A69" s="219"/>
      <c r="B69" s="94" t="s">
        <v>162</v>
      </c>
      <c r="D69" s="226">
        <f t="shared" ref="D69:I69" si="37">D67/C67-1</f>
        <v>-0.2036706216</v>
      </c>
      <c r="E69" s="226">
        <f t="shared" si="37"/>
        <v>-0.009789026272</v>
      </c>
      <c r="F69" s="226">
        <f t="shared" si="37"/>
        <v>-0.1795703491</v>
      </c>
      <c r="G69" s="226">
        <f t="shared" si="37"/>
        <v>1.946232857</v>
      </c>
      <c r="H69" s="226">
        <f t="shared" si="37"/>
        <v>-0.08647756381</v>
      </c>
      <c r="I69" s="226">
        <f t="shared" si="37"/>
        <v>-0.1629531912</v>
      </c>
      <c r="O69" s="226">
        <f>AVERAGE(D69:I69)</f>
        <v>0.2172953508</v>
      </c>
    </row>
    <row r="70" ht="15.75" customHeight="1">
      <c r="A70" s="219"/>
      <c r="B70" s="233" t="s">
        <v>163</v>
      </c>
      <c r="J70" s="226">
        <f t="shared" ref="J70:N70" si="38">_xlfn.FORECAST.LINEAR(J66,$D$69:$I$69,$D$66:$I$66)</f>
        <v>0.4272278252</v>
      </c>
      <c r="K70" s="226">
        <f t="shared" si="38"/>
        <v>0.4872085322</v>
      </c>
      <c r="L70" s="226">
        <f t="shared" si="38"/>
        <v>0.5471892392</v>
      </c>
      <c r="M70" s="226">
        <f t="shared" si="38"/>
        <v>0.6071699462</v>
      </c>
      <c r="N70" s="226">
        <f t="shared" si="38"/>
        <v>0.6671506532</v>
      </c>
      <c r="O70" s="226">
        <f>AVERAGE(J70:N70)</f>
        <v>0.5471892392</v>
      </c>
    </row>
    <row r="71" ht="34.5" customHeight="1">
      <c r="A71" s="219"/>
      <c r="B71" s="154" t="s">
        <v>190</v>
      </c>
      <c r="C71" s="226">
        <f t="shared" ref="C71:I71" si="39">C68/C5</f>
        <v>0.003584058259</v>
      </c>
      <c r="D71" s="226">
        <f t="shared" si="39"/>
        <v>0.002245710826</v>
      </c>
      <c r="E71" s="226">
        <f t="shared" si="39"/>
        <v>0.00175865327</v>
      </c>
      <c r="F71" s="226">
        <f t="shared" si="39"/>
        <v>0.002277600368</v>
      </c>
      <c r="G71" s="226">
        <f t="shared" si="39"/>
        <v>0.004720830668</v>
      </c>
      <c r="H71" s="226">
        <f t="shared" si="39"/>
        <v>0.003532701359</v>
      </c>
      <c r="I71" s="226">
        <f t="shared" si="39"/>
        <v>0.002348180423</v>
      </c>
      <c r="O71" s="226">
        <f>AVERAGE(C71:I71)</f>
        <v>0.002923962168</v>
      </c>
      <c r="P71" s="213" t="s">
        <v>178</v>
      </c>
      <c r="Q71" s="3"/>
    </row>
    <row r="72" ht="15.75" customHeight="1">
      <c r="A72" s="219"/>
      <c r="B72" s="233" t="s">
        <v>172</v>
      </c>
      <c r="J72" s="226">
        <f t="shared" ref="J72:N72" si="40">_xlfn.FORECAST.LINEAR(J66,$C$71:$I$71,$C$66:$I$66)</f>
        <v>0.003185180019</v>
      </c>
      <c r="K72" s="226">
        <f t="shared" si="40"/>
        <v>0.003250484481</v>
      </c>
      <c r="L72" s="226">
        <f t="shared" si="40"/>
        <v>0.003315788944</v>
      </c>
      <c r="M72" s="226">
        <f t="shared" si="40"/>
        <v>0.003381093407</v>
      </c>
      <c r="N72" s="226">
        <f t="shared" si="40"/>
        <v>0.00344639787</v>
      </c>
      <c r="O72" s="226">
        <f>AVERAGE(J72:N72)</f>
        <v>0.003315788944</v>
      </c>
    </row>
    <row r="73" ht="15.75" customHeight="1">
      <c r="A73" s="223"/>
    </row>
    <row r="74" ht="15.75" customHeight="1"/>
    <row r="75" ht="15.75" customHeight="1">
      <c r="B75" s="220"/>
      <c r="C75" s="221"/>
      <c r="D75" s="221"/>
      <c r="E75" s="221"/>
      <c r="F75" s="221"/>
      <c r="G75" s="221"/>
      <c r="H75" s="221"/>
      <c r="I75" s="221"/>
      <c r="J75" s="221"/>
      <c r="K75" s="221"/>
      <c r="L75" s="221"/>
      <c r="M75" s="221"/>
      <c r="N75" s="221"/>
    </row>
    <row r="76" ht="28.5" customHeight="1">
      <c r="A76" s="240" t="s">
        <v>119</v>
      </c>
      <c r="C76" s="215" t="s">
        <v>39</v>
      </c>
      <c r="D76" s="2"/>
      <c r="E76" s="2"/>
      <c r="F76" s="2"/>
      <c r="G76" s="2"/>
      <c r="H76" s="3"/>
      <c r="I76" s="216"/>
      <c r="J76" s="217" t="s">
        <v>159</v>
      </c>
      <c r="K76" s="2"/>
      <c r="L76" s="2"/>
      <c r="M76" s="2"/>
      <c r="N76" s="3"/>
      <c r="O76" s="218" t="s">
        <v>160</v>
      </c>
    </row>
    <row r="77" ht="15.75" customHeight="1">
      <c r="A77" s="219"/>
      <c r="B77" s="220" t="s">
        <v>35</v>
      </c>
      <c r="C77" s="221">
        <v>2017.0</v>
      </c>
      <c r="D77" s="221">
        <v>2018.0</v>
      </c>
      <c r="E77" s="221">
        <v>2019.0</v>
      </c>
      <c r="F77" s="221">
        <v>2020.0</v>
      </c>
      <c r="G77" s="221">
        <v>2021.0</v>
      </c>
      <c r="H77" s="221">
        <v>2022.0</v>
      </c>
      <c r="I77" s="221">
        <v>2023.0</v>
      </c>
      <c r="J77" s="221">
        <v>2024.0</v>
      </c>
      <c r="K77" s="221">
        <v>2025.0</v>
      </c>
      <c r="L77" s="221">
        <v>2026.0</v>
      </c>
      <c r="M77" s="221">
        <v>2027.0</v>
      </c>
      <c r="N77" s="221">
        <v>2028.0</v>
      </c>
    </row>
    <row r="78" ht="15.75" customHeight="1">
      <c r="A78" s="219"/>
      <c r="B78" s="154" t="s">
        <v>194</v>
      </c>
      <c r="C78" s="154">
        <v>4.68127427E8</v>
      </c>
      <c r="D78" s="154">
        <v>4.59637454E8</v>
      </c>
      <c r="E78" s="154">
        <v>6.24752512E8</v>
      </c>
      <c r="F78" s="154">
        <v>9.66480733E8</v>
      </c>
      <c r="G78" s="154">
        <v>1.076053571E9</v>
      </c>
      <c r="H78" s="154">
        <v>1.0692385E9</v>
      </c>
      <c r="I78" s="154">
        <v>9.27680876E8</v>
      </c>
    </row>
    <row r="79" ht="32.25" customHeight="1">
      <c r="A79" s="219"/>
      <c r="B79" s="106" t="s">
        <v>195</v>
      </c>
      <c r="C79" s="154">
        <v>2.556163994E9</v>
      </c>
      <c r="D79" s="242">
        <v>1.84955793E9</v>
      </c>
      <c r="E79" s="242">
        <v>3.49900053E9</v>
      </c>
      <c r="F79" s="242">
        <v>4.094122749E9</v>
      </c>
      <c r="G79" s="242">
        <v>5.056682555E9</v>
      </c>
      <c r="H79" s="242">
        <v>6.114678074E9</v>
      </c>
      <c r="I79" s="242">
        <v>7.165104693E9</v>
      </c>
    </row>
    <row r="80" ht="41.25" customHeight="1">
      <c r="A80" s="219"/>
      <c r="B80" s="12" t="s">
        <v>196</v>
      </c>
      <c r="C80" s="243">
        <f t="shared" ref="C80:I80" si="41">C78/C79</f>
        <v>0.1831366955</v>
      </c>
      <c r="D80" s="244">
        <f t="shared" si="41"/>
        <v>0.2485120615</v>
      </c>
      <c r="E80" s="244">
        <f t="shared" si="41"/>
        <v>0.1785517054</v>
      </c>
      <c r="F80" s="244">
        <f t="shared" si="41"/>
        <v>0.2360654021</v>
      </c>
      <c r="G80" s="244">
        <f t="shared" si="41"/>
        <v>0.2127983237</v>
      </c>
      <c r="H80" s="244">
        <f t="shared" si="41"/>
        <v>0.1748642344</v>
      </c>
      <c r="I80" s="244">
        <f t="shared" si="41"/>
        <v>0.1294720616</v>
      </c>
      <c r="O80" s="245">
        <f>AVERAGE(C80:I80)</f>
        <v>0.1947714977</v>
      </c>
    </row>
    <row r="81" ht="15.75" customHeight="1">
      <c r="A81" s="219"/>
      <c r="B81" s="233" t="s">
        <v>197</v>
      </c>
      <c r="C81" s="246"/>
      <c r="D81" s="117">
        <f t="shared" ref="D81:I81" si="42">D80/C80-1</f>
        <v>0.3569757869</v>
      </c>
      <c r="E81" s="117">
        <f t="shared" si="42"/>
        <v>-0.2815169437</v>
      </c>
      <c r="F81" s="117">
        <f t="shared" si="42"/>
        <v>0.3221122784</v>
      </c>
      <c r="G81" s="117">
        <f t="shared" si="42"/>
        <v>-0.09856200118</v>
      </c>
      <c r="H81" s="117">
        <f t="shared" si="42"/>
        <v>-0.1782631019</v>
      </c>
      <c r="I81" s="117">
        <f t="shared" si="42"/>
        <v>-0.2595852318</v>
      </c>
      <c r="J81" s="247">
        <f t="shared" ref="J81:N81" si="43">_xlfn.FORECAST.LINEAR(J77,$C$80:$I$80,$C$77:$I$77)</f>
        <v>0.1556225066</v>
      </c>
      <c r="K81" s="247">
        <f t="shared" si="43"/>
        <v>0.1458352589</v>
      </c>
      <c r="L81" s="247">
        <f t="shared" si="43"/>
        <v>0.1360480111</v>
      </c>
      <c r="M81" s="247">
        <f t="shared" si="43"/>
        <v>0.1262607633</v>
      </c>
      <c r="N81" s="247">
        <f t="shared" si="43"/>
        <v>0.1164735155</v>
      </c>
      <c r="O81" s="245">
        <f>AVERAGE(J81:N81)</f>
        <v>0.1360480111</v>
      </c>
      <c r="P81" s="229" t="s">
        <v>166</v>
      </c>
    </row>
    <row r="82" ht="15.75" customHeight="1">
      <c r="A82" s="219"/>
      <c r="C82" s="246"/>
    </row>
    <row r="83" ht="15.75" customHeight="1">
      <c r="A83" s="223"/>
    </row>
    <row r="84" ht="15.75" customHeight="1">
      <c r="C84" s="154">
        <v>2024.0</v>
      </c>
      <c r="D84" s="154">
        <v>2025.0</v>
      </c>
      <c r="E84" s="154">
        <v>2026.0</v>
      </c>
      <c r="F84" s="154">
        <v>2027.0</v>
      </c>
      <c r="G84" s="154">
        <v>2028.0</v>
      </c>
    </row>
    <row r="85" ht="30.75" customHeight="1">
      <c r="A85" s="240" t="s">
        <v>198</v>
      </c>
      <c r="J85" s="154">
        <v>3.050616192527894E10</v>
      </c>
      <c r="K85" s="154">
        <v>3.050616192527894E10</v>
      </c>
      <c r="L85" s="154">
        <v>3.050616192527894E10</v>
      </c>
      <c r="M85" s="154">
        <v>3.050616192527894E10</v>
      </c>
      <c r="N85" s="154">
        <v>3.050616192527894E10</v>
      </c>
    </row>
    <row r="86" ht="15.75" customHeight="1">
      <c r="A86" s="219"/>
    </row>
    <row r="87" ht="15.75" customHeight="1">
      <c r="A87" s="219"/>
    </row>
    <row r="88" ht="15.75" customHeight="1">
      <c r="A88" s="219"/>
    </row>
    <row r="89" ht="15.75" customHeight="1">
      <c r="A89" s="219"/>
    </row>
    <row r="90" ht="15.75" customHeight="1">
      <c r="A90" s="219"/>
    </row>
    <row r="91" ht="15.75" customHeight="1">
      <c r="A91" s="219"/>
    </row>
    <row r="92" ht="24.75" customHeight="1">
      <c r="A92" s="223"/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4">
    <mergeCell ref="C10:H10"/>
    <mergeCell ref="J10:N10"/>
    <mergeCell ref="A1:O1"/>
    <mergeCell ref="C2:D2"/>
    <mergeCell ref="A3:A6"/>
    <mergeCell ref="C3:H3"/>
    <mergeCell ref="J3:N3"/>
    <mergeCell ref="F8:G8"/>
    <mergeCell ref="P15:S15"/>
    <mergeCell ref="C20:H20"/>
    <mergeCell ref="J20:N20"/>
    <mergeCell ref="C29:H29"/>
    <mergeCell ref="J29:N29"/>
    <mergeCell ref="P36:Q36"/>
    <mergeCell ref="C37:H37"/>
    <mergeCell ref="J37:N37"/>
    <mergeCell ref="C76:H76"/>
    <mergeCell ref="J76:N76"/>
    <mergeCell ref="C45:H45"/>
    <mergeCell ref="J45:N45"/>
    <mergeCell ref="C54:H54"/>
    <mergeCell ref="J54:N54"/>
    <mergeCell ref="C65:H65"/>
    <mergeCell ref="J65:N65"/>
    <mergeCell ref="P71:Q71"/>
    <mergeCell ref="A76:A83"/>
    <mergeCell ref="A85:A92"/>
    <mergeCell ref="A10:A17"/>
    <mergeCell ref="A20:A27"/>
    <mergeCell ref="A29:A35"/>
    <mergeCell ref="A37:A43"/>
    <mergeCell ref="A45:A52"/>
    <mergeCell ref="A54:A61"/>
    <mergeCell ref="A65:A73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7.86"/>
    <col customWidth="1" min="3" max="6" width="14.43"/>
  </cols>
  <sheetData>
    <row r="1" ht="15.75" customHeight="1">
      <c r="A1" s="248"/>
      <c r="B1" s="86">
        <v>17.0</v>
      </c>
      <c r="C1" s="249">
        <v>18.0</v>
      </c>
      <c r="D1" s="249">
        <v>19.0</v>
      </c>
      <c r="E1" s="249">
        <v>20.0</v>
      </c>
      <c r="F1" s="249">
        <v>21.0</v>
      </c>
      <c r="G1" s="249">
        <v>22.0</v>
      </c>
      <c r="H1" s="249">
        <v>23.0</v>
      </c>
      <c r="I1" s="250"/>
      <c r="J1" s="250"/>
      <c r="K1" s="250"/>
      <c r="L1" s="250"/>
      <c r="M1" s="250"/>
      <c r="N1" s="250"/>
      <c r="O1" s="250"/>
      <c r="P1" s="250"/>
      <c r="Q1" s="250"/>
    </row>
    <row r="2" ht="15.75" customHeight="1">
      <c r="A2" s="248" t="s">
        <v>95</v>
      </c>
      <c r="B2" s="251">
        <v>3.760777514E10</v>
      </c>
      <c r="C2" s="251">
        <v>4.5680555312E10</v>
      </c>
      <c r="D2" s="251">
        <v>6.5808184795E10</v>
      </c>
      <c r="E2" s="251">
        <v>6.4614552449E10</v>
      </c>
      <c r="F2" s="251">
        <v>7.2385200323E10</v>
      </c>
      <c r="G2" s="251">
        <v>8.2021393808E10</v>
      </c>
      <c r="H2" s="251">
        <v>7.6899124002E10</v>
      </c>
      <c r="I2" s="250"/>
      <c r="J2" s="250"/>
      <c r="K2" s="250"/>
      <c r="L2" s="250"/>
      <c r="M2" s="250"/>
      <c r="N2" s="250"/>
      <c r="O2" s="250"/>
      <c r="P2" s="250"/>
      <c r="Q2" s="250"/>
    </row>
    <row r="3" ht="15.75" customHeight="1">
      <c r="A3" s="91" t="s">
        <v>199</v>
      </c>
      <c r="B3" s="251">
        <v>3.7607775141E10</v>
      </c>
      <c r="C3" s="251">
        <v>4.5680555312E10</v>
      </c>
      <c r="D3" s="251">
        <v>6.5808184796E10</v>
      </c>
      <c r="E3" s="251">
        <v>7.5062498747E10</v>
      </c>
      <c r="F3" s="251">
        <v>7.2385200323E10</v>
      </c>
      <c r="G3" s="251">
        <v>8.2056441907E10</v>
      </c>
      <c r="H3" s="251">
        <v>7.6705024002E10</v>
      </c>
      <c r="I3" s="250"/>
      <c r="J3" s="250"/>
      <c r="K3" s="250"/>
      <c r="L3" s="250"/>
      <c r="M3" s="250"/>
      <c r="N3" s="250"/>
      <c r="O3" s="250"/>
      <c r="P3" s="250"/>
      <c r="Q3" s="250"/>
    </row>
    <row r="4" ht="15.75" customHeight="1">
      <c r="A4" s="211" t="s">
        <v>156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3"/>
    </row>
    <row r="5" ht="15.75" customHeight="1">
      <c r="A5" s="252" t="s">
        <v>200</v>
      </c>
      <c r="B5" s="56"/>
      <c r="C5" s="253" t="s">
        <v>39</v>
      </c>
      <c r="D5" s="2"/>
      <c r="E5" s="2"/>
      <c r="F5" s="2"/>
      <c r="G5" s="2"/>
      <c r="H5" s="3"/>
      <c r="I5" s="192"/>
      <c r="J5" s="254" t="s">
        <v>159</v>
      </c>
      <c r="K5" s="2"/>
      <c r="L5" s="2"/>
      <c r="M5" s="2"/>
      <c r="N5" s="3"/>
      <c r="O5" s="255" t="s">
        <v>160</v>
      </c>
      <c r="P5" s="56"/>
      <c r="Q5" s="56"/>
    </row>
    <row r="6" ht="15.75" customHeight="1">
      <c r="A6" s="219"/>
      <c r="B6" s="220" t="s">
        <v>35</v>
      </c>
      <c r="C6" s="91">
        <v>2017.0</v>
      </c>
      <c r="D6" s="91">
        <v>2018.0</v>
      </c>
      <c r="E6" s="91">
        <v>2019.0</v>
      </c>
      <c r="F6" s="91">
        <v>2020.0</v>
      </c>
      <c r="G6" s="91">
        <v>2021.0</v>
      </c>
      <c r="H6" s="91">
        <v>2022.0</v>
      </c>
      <c r="I6" s="91">
        <v>2023.0</v>
      </c>
      <c r="J6" s="91">
        <v>2024.0</v>
      </c>
      <c r="K6" s="91">
        <v>2025.0</v>
      </c>
      <c r="L6" s="91">
        <v>2026.0</v>
      </c>
      <c r="M6" s="91">
        <v>2027.0</v>
      </c>
      <c r="N6" s="91">
        <v>2028.0</v>
      </c>
      <c r="O6" s="56"/>
      <c r="P6" s="56"/>
      <c r="Q6" s="56"/>
    </row>
    <row r="7" ht="20.25" customHeight="1">
      <c r="A7" s="219"/>
      <c r="B7" s="220" t="s">
        <v>201</v>
      </c>
      <c r="C7" s="63">
        <v>1.2104110773E10</v>
      </c>
      <c r="D7" s="63">
        <v>1.3995010582E10</v>
      </c>
      <c r="E7" s="63">
        <v>2.679386344E10</v>
      </c>
      <c r="F7" s="63">
        <v>2.7641776745E10</v>
      </c>
      <c r="G7" s="63">
        <v>2.5673501788E10</v>
      </c>
      <c r="H7" s="63">
        <v>2.6521162207E10</v>
      </c>
      <c r="I7" s="63">
        <v>3.496909304E10</v>
      </c>
      <c r="J7" s="256">
        <f>Draft!K23</f>
        <v>31056568664</v>
      </c>
      <c r="K7" s="256">
        <f>Draft!L23</f>
        <v>41919841394</v>
      </c>
      <c r="L7" s="256">
        <f>Draft!M23</f>
        <v>56639702315</v>
      </c>
      <c r="M7" s="256">
        <f>Draft!N23</f>
        <v>76589084393</v>
      </c>
      <c r="N7" s="256">
        <f>Draft!O23</f>
        <v>103631001605</v>
      </c>
      <c r="O7" s="56"/>
      <c r="P7" s="56"/>
      <c r="Q7" s="56"/>
    </row>
    <row r="8" ht="15.75" customHeight="1">
      <c r="A8" s="223"/>
      <c r="B8" s="56" t="s">
        <v>162</v>
      </c>
      <c r="C8" s="56"/>
      <c r="D8" s="257">
        <f t="shared" ref="D8:I8" si="1">D7/C7-1</f>
        <v>0.1562196385</v>
      </c>
      <c r="E8" s="257">
        <f t="shared" si="1"/>
        <v>0.9145297021</v>
      </c>
      <c r="F8" s="258">
        <f t="shared" si="1"/>
        <v>0.03164580229</v>
      </c>
      <c r="G8" s="258">
        <f t="shared" si="1"/>
        <v>-0.07120652826</v>
      </c>
      <c r="H8" s="257">
        <f t="shared" si="1"/>
        <v>0.03301693809</v>
      </c>
      <c r="I8" s="257">
        <f t="shared" si="1"/>
        <v>0.3185354687</v>
      </c>
      <c r="J8" s="226"/>
      <c r="K8" s="226"/>
      <c r="L8" s="226"/>
      <c r="M8" s="226"/>
      <c r="N8" s="226"/>
      <c r="O8" s="259">
        <f>AVERAGE(C8:I8)</f>
        <v>0.2304568369</v>
      </c>
      <c r="P8" s="56"/>
      <c r="Q8" s="56"/>
    </row>
    <row r="9" ht="15.75" customHeight="1">
      <c r="B9" s="220" t="s">
        <v>163</v>
      </c>
      <c r="C9" s="56"/>
      <c r="D9" s="226"/>
      <c r="E9" s="226"/>
      <c r="F9" s="226"/>
      <c r="G9" s="226"/>
      <c r="H9" s="226"/>
      <c r="I9" s="226"/>
      <c r="J9" s="257">
        <f t="shared" ref="J9:N9" si="2">_xlfn.FORECAST.LINEAR(J6,$D$8:$I$8,$D$6:$I$6)</f>
        <v>0.03687568973</v>
      </c>
      <c r="K9" s="257">
        <f t="shared" si="2"/>
        <v>-0.01843320946</v>
      </c>
      <c r="L9" s="257">
        <f t="shared" si="2"/>
        <v>-0.07374210865</v>
      </c>
      <c r="M9" s="257">
        <f t="shared" si="2"/>
        <v>-0.1290510078</v>
      </c>
      <c r="N9" s="257">
        <f t="shared" si="2"/>
        <v>-0.184359907</v>
      </c>
      <c r="O9" s="259">
        <f>AVERAGE(J9:N9)</f>
        <v>-0.07374210865</v>
      </c>
      <c r="P9" s="56"/>
    </row>
    <row r="10" ht="15.75" customHeight="1">
      <c r="B10" s="56" t="s">
        <v>202</v>
      </c>
      <c r="C10" s="226">
        <f>C7/Draft!D33</f>
        <v>0.3218512855</v>
      </c>
      <c r="D10" s="226">
        <f>D7/Draft!E33</f>
        <v>0.3063669101</v>
      </c>
      <c r="E10" s="226">
        <f>E7/Draft!F33</f>
        <v>0.4071509269</v>
      </c>
      <c r="F10" s="226">
        <f>F7/Draft!G33</f>
        <v>0.4277949115</v>
      </c>
      <c r="G10" s="226">
        <f>G7/Draft!H33</f>
        <v>0.3546788801</v>
      </c>
      <c r="H10" s="226">
        <f>H7/Draft!I33</f>
        <v>0.3233444468</v>
      </c>
      <c r="I10" s="226">
        <f>I7/Draft!J33</f>
        <v>0.45473981</v>
      </c>
      <c r="J10" s="226"/>
      <c r="O10" s="260">
        <f>AVERAGE(C10:I10)</f>
        <v>0.3708467387</v>
      </c>
      <c r="P10" s="86" t="s">
        <v>166</v>
      </c>
    </row>
    <row r="11" ht="15.75" customHeight="1">
      <c r="B11" s="62" t="s">
        <v>203</v>
      </c>
      <c r="J11" s="75">
        <f t="shared" ref="J11:N11" si="3">_xlfn.FORECAST.LINEAR(J6,$C$10:$I$10,$C$6:$I$6)</f>
        <v>0.4251536816</v>
      </c>
      <c r="K11" s="75">
        <f t="shared" si="3"/>
        <v>0.4387304173</v>
      </c>
      <c r="L11" s="75">
        <f t="shared" si="3"/>
        <v>0.452307153</v>
      </c>
      <c r="M11" s="75">
        <f t="shared" si="3"/>
        <v>0.4658838888</v>
      </c>
      <c r="N11" s="75">
        <f t="shared" si="3"/>
        <v>0.4794606245</v>
      </c>
      <c r="O11" s="75">
        <f>AVERAGE(J11:N11)</f>
        <v>0.452307153</v>
      </c>
    </row>
    <row r="12" ht="15.75" customHeight="1">
      <c r="A12" s="252" t="s">
        <v>204</v>
      </c>
      <c r="B12" s="56"/>
      <c r="C12" s="253" t="s">
        <v>39</v>
      </c>
      <c r="D12" s="2"/>
      <c r="E12" s="2"/>
      <c r="F12" s="2"/>
      <c r="G12" s="2"/>
      <c r="H12" s="3"/>
      <c r="I12" s="192"/>
      <c r="J12" s="254" t="s">
        <v>159</v>
      </c>
      <c r="K12" s="2"/>
      <c r="L12" s="2"/>
      <c r="M12" s="2"/>
      <c r="N12" s="3"/>
      <c r="O12" s="255" t="s">
        <v>160</v>
      </c>
      <c r="P12" s="56"/>
      <c r="Q12" s="56"/>
    </row>
    <row r="13" ht="15.75" customHeight="1">
      <c r="A13" s="219"/>
      <c r="B13" s="220" t="s">
        <v>35</v>
      </c>
      <c r="C13" s="91">
        <v>2017.0</v>
      </c>
      <c r="D13" s="91">
        <v>2018.0</v>
      </c>
      <c r="E13" s="91">
        <v>2019.0</v>
      </c>
      <c r="F13" s="91">
        <v>2020.0</v>
      </c>
      <c r="G13" s="91">
        <v>2021.0</v>
      </c>
      <c r="H13" s="91">
        <v>2022.0</v>
      </c>
      <c r="I13" s="91">
        <v>2023.0</v>
      </c>
      <c r="J13" s="91">
        <v>2024.0</v>
      </c>
      <c r="K13" s="91">
        <v>2025.0</v>
      </c>
      <c r="L13" s="91">
        <v>2026.0</v>
      </c>
      <c r="M13" s="91">
        <v>2027.0</v>
      </c>
      <c r="N13" s="91">
        <v>2028.0</v>
      </c>
      <c r="O13" s="56"/>
      <c r="P13" s="56"/>
      <c r="Q13" s="56"/>
    </row>
    <row r="14" ht="15.75" customHeight="1">
      <c r="A14" s="223"/>
      <c r="B14" s="220"/>
      <c r="C14" s="261">
        <v>2.5503664367E10</v>
      </c>
      <c r="D14" s="261">
        <v>3.168554473E10</v>
      </c>
      <c r="E14" s="261">
        <v>3.9014321355E10</v>
      </c>
      <c r="F14" s="261">
        <v>3.6972775704E10</v>
      </c>
      <c r="G14" s="261">
        <v>4.6711698535E10</v>
      </c>
      <c r="H14" s="261">
        <v>5.5500231601E10</v>
      </c>
      <c r="I14" s="261">
        <v>4.1930030962E10</v>
      </c>
      <c r="J14" s="256">
        <f>Draft!K31</f>
        <v>61370316682</v>
      </c>
      <c r="K14" s="256">
        <f>Draft!L31</f>
        <v>71766993528</v>
      </c>
      <c r="L14" s="256">
        <f>Draft!M31</f>
        <v>85624988401</v>
      </c>
      <c r="M14" s="256">
        <f>Draft!N31</f>
        <v>104096662066</v>
      </c>
      <c r="N14" s="256">
        <f>Draft!O31</f>
        <v>128718025481</v>
      </c>
      <c r="O14" s="56"/>
      <c r="P14" s="56"/>
      <c r="Q14" s="56"/>
    </row>
    <row r="15" ht="15.75" customHeight="1">
      <c r="B15" s="56" t="s">
        <v>202</v>
      </c>
      <c r="C15" s="226">
        <f>C14/Draft!D33</f>
        <v>0.6781487145</v>
      </c>
      <c r="D15" s="226">
        <f>D14/Draft!E33</f>
        <v>0.6936330899</v>
      </c>
      <c r="E15" s="226">
        <f>E14/Draft!F33</f>
        <v>0.5928490731</v>
      </c>
      <c r="F15" s="226">
        <f>F14/Draft!G33</f>
        <v>0.5722050885</v>
      </c>
      <c r="G15" s="226">
        <f>G14/Draft!H33</f>
        <v>0.6453211199</v>
      </c>
      <c r="H15" s="226">
        <f>H14/Draft!I33</f>
        <v>0.6766555532</v>
      </c>
      <c r="I15" s="226">
        <f>I14/Draft!J33</f>
        <v>0.54526019</v>
      </c>
      <c r="J15" s="226"/>
      <c r="O15" s="260">
        <f>AVERAGE(C15:I15)</f>
        <v>0.6291532613</v>
      </c>
      <c r="P15" s="86" t="s">
        <v>166</v>
      </c>
    </row>
    <row r="16" ht="15.75" customHeight="1">
      <c r="B16" s="62" t="s">
        <v>203</v>
      </c>
      <c r="J16" s="75">
        <f t="shared" ref="J16:N16" si="4">_xlfn.FORECAST.LINEAR(J13,$C$10:$I$10,$C$6:$I$6)</f>
        <v>0.4251536816</v>
      </c>
      <c r="K16" s="75">
        <f t="shared" si="4"/>
        <v>0.4387304173</v>
      </c>
      <c r="L16" s="75">
        <f t="shared" si="4"/>
        <v>0.452307153</v>
      </c>
      <c r="M16" s="75">
        <f t="shared" si="4"/>
        <v>0.4658838888</v>
      </c>
      <c r="N16" s="75">
        <f t="shared" si="4"/>
        <v>0.4794606245</v>
      </c>
      <c r="O16" s="75">
        <f>AVERAGE(J16:N16)</f>
        <v>0.452307153</v>
      </c>
    </row>
    <row r="17" ht="15.75" customHeight="1">
      <c r="A17" s="252" t="s">
        <v>205</v>
      </c>
      <c r="B17" s="56"/>
      <c r="C17" s="253" t="s">
        <v>39</v>
      </c>
      <c r="D17" s="2"/>
      <c r="E17" s="2"/>
      <c r="F17" s="2"/>
      <c r="G17" s="2"/>
      <c r="H17" s="3"/>
      <c r="I17" s="192"/>
      <c r="J17" s="254" t="s">
        <v>159</v>
      </c>
      <c r="K17" s="2"/>
      <c r="L17" s="2"/>
      <c r="M17" s="2"/>
      <c r="N17" s="3"/>
      <c r="O17" s="255" t="s">
        <v>160</v>
      </c>
      <c r="P17" s="56"/>
      <c r="Q17" s="56"/>
    </row>
    <row r="18" ht="15.75" customHeight="1">
      <c r="A18" s="219"/>
      <c r="B18" s="220" t="s">
        <v>35</v>
      </c>
      <c r="C18" s="91">
        <v>2017.0</v>
      </c>
      <c r="D18" s="91">
        <v>2018.0</v>
      </c>
      <c r="E18" s="91">
        <v>2019.0</v>
      </c>
      <c r="F18" s="91">
        <v>2020.0</v>
      </c>
      <c r="G18" s="91">
        <v>2021.0</v>
      </c>
      <c r="H18" s="91">
        <v>2022.0</v>
      </c>
      <c r="I18" s="91">
        <v>2023.0</v>
      </c>
      <c r="J18" s="91">
        <v>2024.0</v>
      </c>
      <c r="K18" s="91">
        <v>2025.0</v>
      </c>
      <c r="L18" s="91">
        <v>2026.0</v>
      </c>
      <c r="M18" s="91">
        <v>2027.0</v>
      </c>
      <c r="N18" s="91">
        <v>2028.0</v>
      </c>
      <c r="O18" s="56"/>
      <c r="P18" s="56"/>
      <c r="Q18" s="56"/>
    </row>
    <row r="19" ht="15.75" customHeight="1">
      <c r="A19" s="223"/>
      <c r="B19" s="220" t="s">
        <v>206</v>
      </c>
      <c r="C19" s="261">
        <v>1.1630298681E10</v>
      </c>
      <c r="D19" s="261">
        <v>1.2808900532E10</v>
      </c>
      <c r="E19" s="261">
        <v>2.0897219619E10</v>
      </c>
      <c r="F19" s="261">
        <v>3.1816484461E10</v>
      </c>
      <c r="G19" s="261">
        <v>2.3451850382E10</v>
      </c>
      <c r="H19" s="261">
        <v>2.5935183375E10</v>
      </c>
      <c r="I19" s="261">
        <v>2.7564553854E10</v>
      </c>
      <c r="J19" s="256">
        <f>Draft!K40</f>
        <v>36741494579</v>
      </c>
      <c r="K19" s="256">
        <f>Draft!L40</f>
        <v>48973672169</v>
      </c>
      <c r="L19" s="256">
        <f>Draft!M40</f>
        <v>65278252645</v>
      </c>
      <c r="M19" s="256">
        <f>Draft!N40</f>
        <v>87011042457</v>
      </c>
      <c r="N19" s="256">
        <f>Draft!O40</f>
        <v>115979230489</v>
      </c>
      <c r="O19" s="56"/>
      <c r="P19" s="56"/>
      <c r="Q19" s="56"/>
    </row>
    <row r="20" ht="15.75" customHeight="1">
      <c r="B20" s="62" t="s">
        <v>207</v>
      </c>
      <c r="C20" s="75">
        <f t="shared" ref="C20:I20" si="5">C19/B3</f>
        <v>0.3092525053</v>
      </c>
      <c r="D20" s="75">
        <f t="shared" si="5"/>
        <v>0.2804015942</v>
      </c>
      <c r="E20" s="75">
        <f t="shared" si="5"/>
        <v>0.3175474249</v>
      </c>
      <c r="F20" s="75">
        <f t="shared" si="5"/>
        <v>0.4238665777</v>
      </c>
      <c r="G20" s="75">
        <f t="shared" si="5"/>
        <v>0.3239868133</v>
      </c>
      <c r="H20" s="75">
        <f t="shared" si="5"/>
        <v>0.3160651714</v>
      </c>
      <c r="I20" s="75">
        <f t="shared" si="5"/>
        <v>0.3593578675</v>
      </c>
      <c r="O20" s="75">
        <f>AVERAGE(C20:I20)</f>
        <v>0.332925422</v>
      </c>
    </row>
    <row r="21" ht="15.75" customHeight="1">
      <c r="B21" s="62" t="s">
        <v>203</v>
      </c>
      <c r="J21" s="75">
        <f t="shared" ref="J21:N21" si="6">_xlfn.FORECAST.LINEAR(J18,$C$20:$I$20,$C$18:$I$18)</f>
        <v>0.3655086548</v>
      </c>
      <c r="K21" s="75">
        <f t="shared" si="6"/>
        <v>0.373654463</v>
      </c>
      <c r="L21" s="75">
        <f t="shared" si="6"/>
        <v>0.3818002712</v>
      </c>
      <c r="M21" s="75">
        <f t="shared" si="6"/>
        <v>0.3899460794</v>
      </c>
      <c r="N21" s="75">
        <f t="shared" si="6"/>
        <v>0.3980918876</v>
      </c>
      <c r="O21" s="75">
        <f>AVERAGE(J21:N21)</f>
        <v>0.3818002712</v>
      </c>
    </row>
    <row r="22" ht="15.75" customHeight="1"/>
    <row r="23" ht="15.75" customHeight="1"/>
    <row r="24" ht="15.75" customHeight="1">
      <c r="A24" s="252" t="s">
        <v>208</v>
      </c>
      <c r="B24" s="56"/>
      <c r="C24" s="253" t="s">
        <v>39</v>
      </c>
      <c r="D24" s="2"/>
      <c r="E24" s="2"/>
      <c r="F24" s="2"/>
      <c r="G24" s="2"/>
      <c r="H24" s="3"/>
      <c r="I24" s="192"/>
      <c r="J24" s="254" t="s">
        <v>159</v>
      </c>
      <c r="K24" s="2"/>
      <c r="L24" s="2"/>
      <c r="M24" s="2"/>
      <c r="N24" s="3"/>
      <c r="O24" s="255" t="s">
        <v>160</v>
      </c>
      <c r="P24" s="56"/>
      <c r="Q24" s="56"/>
    </row>
    <row r="25" ht="15.75" customHeight="1">
      <c r="A25" s="219"/>
      <c r="B25" s="220" t="s">
        <v>35</v>
      </c>
      <c r="C25" s="91">
        <v>2017.0</v>
      </c>
      <c r="D25" s="91">
        <v>2018.0</v>
      </c>
      <c r="E25" s="91">
        <v>2019.0</v>
      </c>
      <c r="F25" s="91">
        <v>2020.0</v>
      </c>
      <c r="G25" s="91">
        <v>2021.0</v>
      </c>
      <c r="H25" s="91">
        <v>2022.0</v>
      </c>
      <c r="I25" s="91">
        <v>2023.0</v>
      </c>
      <c r="J25" s="91">
        <v>2024.0</v>
      </c>
      <c r="K25" s="91">
        <v>2025.0</v>
      </c>
      <c r="L25" s="91">
        <v>2026.0</v>
      </c>
      <c r="M25" s="91">
        <v>2027.0</v>
      </c>
      <c r="N25" s="91">
        <v>2028.0</v>
      </c>
      <c r="O25" s="56"/>
      <c r="P25" s="56"/>
      <c r="Q25" s="56"/>
    </row>
    <row r="26" ht="15.75" customHeight="1">
      <c r="A26" s="223"/>
      <c r="B26" s="220" t="s">
        <v>76</v>
      </c>
      <c r="C26" s="261">
        <v>2.427749618E9</v>
      </c>
      <c r="D26" s="261">
        <v>3.072279686E9</v>
      </c>
      <c r="E26" s="261">
        <v>1.1022783557E10</v>
      </c>
      <c r="F26" s="261">
        <v>9.975913582E9</v>
      </c>
      <c r="G26" s="261">
        <v>8.791516968E9</v>
      </c>
      <c r="H26" s="261">
        <v>7.230343481E9</v>
      </c>
      <c r="I26" s="261">
        <v>6.476837754E9</v>
      </c>
      <c r="J26" s="256">
        <f>Draft!K48</f>
        <v>7195458342</v>
      </c>
      <c r="K26" s="256">
        <f>Draft!L48</f>
        <v>7997151878</v>
      </c>
      <c r="L26" s="256">
        <f>Draft!M48</f>
        <v>8891521645</v>
      </c>
      <c r="M26" s="256">
        <f>Draft!N48</f>
        <v>9889281065</v>
      </c>
      <c r="N26" s="256">
        <f>Draft!O48</f>
        <v>11002382043</v>
      </c>
      <c r="O26" s="56"/>
      <c r="P26" s="56"/>
      <c r="Q26" s="56"/>
    </row>
    <row r="27" ht="15.75" customHeight="1">
      <c r="B27" s="62" t="s">
        <v>207</v>
      </c>
      <c r="C27" s="75">
        <f t="shared" ref="C27:I27" si="7">C26/B3</f>
        <v>0.06455446005</v>
      </c>
      <c r="D27" s="75">
        <f t="shared" si="7"/>
        <v>0.06725574295</v>
      </c>
      <c r="E27" s="75">
        <f t="shared" si="7"/>
        <v>0.167498672</v>
      </c>
      <c r="F27" s="75">
        <f t="shared" si="7"/>
        <v>0.1329014321</v>
      </c>
      <c r="G27" s="75">
        <f t="shared" si="7"/>
        <v>0.1214546196</v>
      </c>
      <c r="H27" s="75">
        <f t="shared" si="7"/>
        <v>0.08811427004</v>
      </c>
      <c r="I27" s="75">
        <f t="shared" si="7"/>
        <v>0.08443824688</v>
      </c>
      <c r="O27" s="75">
        <f>AVERAGE(C27:I27)</f>
        <v>0.1037453491</v>
      </c>
    </row>
    <row r="28" ht="15.75" customHeight="1">
      <c r="B28" s="62" t="s">
        <v>203</v>
      </c>
      <c r="J28" s="75">
        <f t="shared" ref="J28:N28" si="8">_xlfn.FORECAST.LINEAR(J25,$C$27:$I$27,$C$25:$I$25)</f>
        <v>0.1116488294</v>
      </c>
      <c r="K28" s="75">
        <f t="shared" si="8"/>
        <v>0.1136246995</v>
      </c>
      <c r="L28" s="75">
        <f t="shared" si="8"/>
        <v>0.1156005696</v>
      </c>
      <c r="M28" s="75">
        <f t="shared" si="8"/>
        <v>0.1175764397</v>
      </c>
      <c r="N28" s="75">
        <f t="shared" si="8"/>
        <v>0.1195523097</v>
      </c>
      <c r="O28" s="75">
        <f>AVERAGE(J28:N28)</f>
        <v>0.1156005696</v>
      </c>
    </row>
    <row r="29" ht="15.75" customHeight="1"/>
    <row r="30" ht="15.75" customHeight="1">
      <c r="A30" s="252" t="s">
        <v>209</v>
      </c>
      <c r="B30" s="56"/>
      <c r="C30" s="253" t="s">
        <v>39</v>
      </c>
      <c r="D30" s="2"/>
      <c r="E30" s="2"/>
      <c r="F30" s="2"/>
      <c r="G30" s="2"/>
      <c r="H30" s="3"/>
      <c r="I30" s="192"/>
      <c r="J30" s="254" t="s">
        <v>159</v>
      </c>
      <c r="K30" s="2"/>
      <c r="L30" s="2"/>
      <c r="M30" s="2"/>
      <c r="N30" s="3"/>
      <c r="O30" s="255" t="s">
        <v>160</v>
      </c>
    </row>
    <row r="31" ht="15.75" customHeight="1">
      <c r="A31" s="219"/>
      <c r="B31" s="220" t="s">
        <v>35</v>
      </c>
      <c r="C31" s="91">
        <v>2017.0</v>
      </c>
      <c r="D31" s="91">
        <v>2018.0</v>
      </c>
      <c r="E31" s="91">
        <v>2019.0</v>
      </c>
      <c r="F31" s="91">
        <v>2020.0</v>
      </c>
      <c r="G31" s="91">
        <v>2021.0</v>
      </c>
      <c r="H31" s="91">
        <v>2022.0</v>
      </c>
      <c r="I31" s="91">
        <v>2023.0</v>
      </c>
      <c r="J31" s="91">
        <v>2024.0</v>
      </c>
      <c r="K31" s="91">
        <v>2025.0</v>
      </c>
      <c r="L31" s="91">
        <v>2026.0</v>
      </c>
      <c r="M31" s="91">
        <v>2027.0</v>
      </c>
      <c r="N31" s="91">
        <v>2028.0</v>
      </c>
      <c r="O31" s="56"/>
      <c r="P31" s="56"/>
      <c r="Q31" s="56"/>
    </row>
    <row r="32" ht="15.75" customHeight="1">
      <c r="A32" s="223"/>
      <c r="B32" s="220" t="s">
        <v>89</v>
      </c>
      <c r="C32" s="261">
        <v>2.3549726842E10</v>
      </c>
      <c r="D32" s="261">
        <v>2.9799375094E10</v>
      </c>
      <c r="E32" s="261">
        <v>3.388818162E10</v>
      </c>
      <c r="F32" s="261">
        <v>3.3270100704E10</v>
      </c>
      <c r="G32" s="261">
        <v>4.0141832973E10</v>
      </c>
      <c r="H32" s="261">
        <v>4.8890915051E10</v>
      </c>
      <c r="I32" s="261">
        <v>4.2663632394E10</v>
      </c>
      <c r="J32" s="256">
        <f>Draft!K61</f>
        <v>64106338163</v>
      </c>
      <c r="K32" s="256">
        <f>Draft!L61</f>
        <v>96326129823</v>
      </c>
      <c r="L32" s="256">
        <f>Draft!M61</f>
        <v>144739561681</v>
      </c>
      <c r="M32" s="256">
        <f>Draft!N61</f>
        <v>217485543684</v>
      </c>
      <c r="N32" s="256">
        <f>Draft!O61</f>
        <v>326793595077</v>
      </c>
      <c r="O32" s="56"/>
      <c r="P32" s="56"/>
      <c r="Q32" s="56"/>
    </row>
    <row r="33" ht="15.75" customHeight="1">
      <c r="B33" s="62" t="s">
        <v>207</v>
      </c>
      <c r="C33" s="75">
        <f t="shared" ref="C33:I33" si="9">C32/B3</f>
        <v>0.6261930347</v>
      </c>
      <c r="D33" s="75">
        <f t="shared" si="9"/>
        <v>0.6523426629</v>
      </c>
      <c r="E33" s="75">
        <f t="shared" si="9"/>
        <v>0.5149539032</v>
      </c>
      <c r="F33" s="75">
        <f t="shared" si="9"/>
        <v>0.4432319901</v>
      </c>
      <c r="G33" s="75">
        <f t="shared" si="9"/>
        <v>0.5545585671</v>
      </c>
      <c r="H33" s="75">
        <f t="shared" si="9"/>
        <v>0.5958205586</v>
      </c>
      <c r="I33" s="75">
        <f t="shared" si="9"/>
        <v>0.5562038856</v>
      </c>
      <c r="O33" s="75">
        <f>AVERAGE(C33:I33)</f>
        <v>0.5633292289</v>
      </c>
      <c r="P33" s="56"/>
      <c r="Q33" s="56"/>
    </row>
    <row r="34" ht="15.75" customHeight="1">
      <c r="B34" s="62" t="s">
        <v>203</v>
      </c>
      <c r="J34" s="75">
        <f t="shared" ref="J34:N34" si="10">_xlfn.FORECAST.LINEAR(J31,$C$33:$I$33,$C$31:$I$31)</f>
        <v>0.5228425158</v>
      </c>
      <c r="K34" s="75">
        <f t="shared" si="10"/>
        <v>0.5127208375</v>
      </c>
      <c r="L34" s="75">
        <f t="shared" si="10"/>
        <v>0.5025991592</v>
      </c>
      <c r="M34" s="75">
        <f t="shared" si="10"/>
        <v>0.4924774809</v>
      </c>
      <c r="N34" s="75">
        <f t="shared" si="10"/>
        <v>0.4823558026</v>
      </c>
      <c r="O34" s="75">
        <f>AVERAGE(J34:N34)</f>
        <v>0.5025991592</v>
      </c>
    </row>
    <row r="35" ht="15.75" customHeight="1"/>
    <row r="36" ht="15.75" customHeight="1">
      <c r="A36" s="252" t="s">
        <v>210</v>
      </c>
      <c r="B36" s="56"/>
      <c r="C36" s="253" t="s">
        <v>39</v>
      </c>
      <c r="D36" s="2"/>
      <c r="E36" s="2"/>
      <c r="F36" s="2"/>
      <c r="G36" s="2"/>
      <c r="H36" s="3"/>
      <c r="I36" s="192"/>
      <c r="J36" s="254" t="s">
        <v>159</v>
      </c>
      <c r="K36" s="2"/>
      <c r="L36" s="2"/>
      <c r="M36" s="2"/>
      <c r="N36" s="3"/>
      <c r="O36" s="255" t="s">
        <v>160</v>
      </c>
    </row>
    <row r="37" ht="15.75" customHeight="1">
      <c r="A37" s="219"/>
      <c r="B37" s="220" t="s">
        <v>35</v>
      </c>
      <c r="C37" s="91">
        <v>2017.0</v>
      </c>
      <c r="D37" s="91">
        <v>2018.0</v>
      </c>
      <c r="E37" s="91">
        <v>2019.0</v>
      </c>
      <c r="F37" s="91">
        <v>2020.0</v>
      </c>
      <c r="G37" s="91">
        <v>2021.0</v>
      </c>
      <c r="H37" s="91">
        <v>2022.0</v>
      </c>
      <c r="I37" s="91">
        <v>2023.0</v>
      </c>
      <c r="J37" s="91">
        <v>2024.0</v>
      </c>
      <c r="K37" s="91">
        <v>2025.0</v>
      </c>
      <c r="L37" s="91">
        <v>2026.0</v>
      </c>
      <c r="M37" s="91">
        <v>2027.0</v>
      </c>
      <c r="N37" s="91">
        <v>2028.0</v>
      </c>
      <c r="O37" s="56"/>
      <c r="P37" s="56"/>
      <c r="Q37" s="56"/>
    </row>
    <row r="38" ht="15.75" customHeight="1">
      <c r="A38" s="223"/>
      <c r="B38" s="220" t="s">
        <v>211</v>
      </c>
      <c r="C38" s="63">
        <v>2.597747646E10</v>
      </c>
      <c r="D38" s="63">
        <v>3.287165478E10</v>
      </c>
      <c r="E38" s="63">
        <v>4.4910965177E10</v>
      </c>
      <c r="F38" s="63">
        <v>4.3246014286E10</v>
      </c>
      <c r="G38" s="63">
        <v>4.8933349941E10</v>
      </c>
      <c r="H38" s="63">
        <v>5.6121258532E10</v>
      </c>
      <c r="I38" s="63">
        <v>4.9140470148E10</v>
      </c>
      <c r="J38" s="262" t="str">
        <f t="shared" ref="J38:N38" si="11">I38*(1+#REF!)</f>
        <v>#REF!</v>
      </c>
      <c r="K38" s="262" t="str">
        <f t="shared" si="11"/>
        <v>#REF!</v>
      </c>
      <c r="L38" s="262" t="str">
        <f t="shared" si="11"/>
        <v>#REF!</v>
      </c>
      <c r="M38" s="262" t="str">
        <f t="shared" si="11"/>
        <v>#REF!</v>
      </c>
      <c r="N38" s="262" t="str">
        <f t="shared" si="11"/>
        <v>#REF!</v>
      </c>
      <c r="O38" s="56"/>
      <c r="P38" s="56"/>
      <c r="Q38" s="56"/>
    </row>
    <row r="39" ht="15.75" customHeight="1">
      <c r="B39" s="62" t="s">
        <v>207</v>
      </c>
      <c r="C39" s="75">
        <f t="shared" ref="C39:I39" si="12">C38/B3</f>
        <v>0.6907474947</v>
      </c>
      <c r="D39" s="75">
        <f t="shared" si="12"/>
        <v>0.7195984058</v>
      </c>
      <c r="E39" s="75">
        <f t="shared" si="12"/>
        <v>0.6824525751</v>
      </c>
      <c r="F39" s="75">
        <f t="shared" si="12"/>
        <v>0.5761334223</v>
      </c>
      <c r="G39" s="75">
        <f t="shared" si="12"/>
        <v>0.6760131867</v>
      </c>
      <c r="H39" s="75">
        <f t="shared" si="12"/>
        <v>0.6839348286</v>
      </c>
      <c r="I39" s="75">
        <f t="shared" si="12"/>
        <v>0.6406421325</v>
      </c>
      <c r="O39" s="75">
        <f>AVERAGE(C39:I39)</f>
        <v>0.667074578</v>
      </c>
      <c r="P39" s="56"/>
      <c r="Q39" s="56"/>
    </row>
    <row r="40" ht="15.75" customHeight="1">
      <c r="B40" s="62" t="s">
        <v>203</v>
      </c>
      <c r="J40" s="75">
        <f t="shared" ref="J40:N40" si="13">_xlfn.FORECAST.LINEAR(J37,$C$39:$I$39,$C$37:$I$37)</f>
        <v>0.6344913452</v>
      </c>
      <c r="K40" s="75">
        <f t="shared" si="13"/>
        <v>0.626345537</v>
      </c>
      <c r="L40" s="75">
        <f t="shared" si="13"/>
        <v>0.6181997288</v>
      </c>
      <c r="M40" s="75">
        <f t="shared" si="13"/>
        <v>0.6100539206</v>
      </c>
      <c r="N40" s="75">
        <f t="shared" si="13"/>
        <v>0.6019081124</v>
      </c>
      <c r="O40" s="75">
        <f>AVERAGE(J40:N40)</f>
        <v>0.6181997288</v>
      </c>
    </row>
    <row r="41" ht="15.75" customHeight="1"/>
    <row r="42" ht="15.75" customHeight="1"/>
    <row r="43" ht="15.75" customHeight="1">
      <c r="P43" s="56"/>
      <c r="Q43" s="56"/>
    </row>
    <row r="44" ht="15.75" customHeight="1">
      <c r="P44" s="56"/>
      <c r="Q44" s="56"/>
    </row>
    <row r="45" ht="15.75" customHeight="1">
      <c r="P45" s="56"/>
      <c r="Q45" s="56"/>
    </row>
    <row r="46" ht="15.75" customHeight="1">
      <c r="P46" s="56"/>
      <c r="Q46" s="56"/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4:Q4"/>
    <mergeCell ref="A5:A8"/>
    <mergeCell ref="C5:H5"/>
    <mergeCell ref="J5:N5"/>
    <mergeCell ref="A12:A14"/>
    <mergeCell ref="C12:H12"/>
    <mergeCell ref="J12:N12"/>
    <mergeCell ref="C30:H30"/>
    <mergeCell ref="J30:N30"/>
    <mergeCell ref="A36:A38"/>
    <mergeCell ref="C36:H36"/>
    <mergeCell ref="J36:N36"/>
    <mergeCell ref="A17:A19"/>
    <mergeCell ref="C17:H17"/>
    <mergeCell ref="J17:N17"/>
    <mergeCell ref="A24:A26"/>
    <mergeCell ref="C24:H24"/>
    <mergeCell ref="J24:N24"/>
    <mergeCell ref="A30:A32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3.57"/>
    <col customWidth="1" min="3" max="3" width="16.0"/>
    <col customWidth="1" min="4" max="7" width="15.57"/>
    <col customWidth="1" min="8" max="8" width="25.86"/>
    <col customWidth="1" min="9" max="11" width="14.71"/>
    <col customWidth="1" min="12" max="13" width="16.0"/>
    <col customWidth="1" min="14" max="17" width="13.57"/>
    <col customWidth="1" min="18" max="18" width="30.57"/>
    <col customWidth="1" min="19" max="19" width="9.86"/>
    <col customWidth="1" min="20" max="22" width="9.0"/>
    <col customWidth="1" min="23" max="23" width="9.14"/>
    <col customWidth="1" min="24" max="24" width="7.43"/>
    <col customWidth="1" min="25" max="34" width="13.57"/>
  </cols>
  <sheetData>
    <row r="1" ht="15.75" customHeight="1"/>
    <row r="2" ht="15.75" customHeight="1">
      <c r="C2" s="263" t="s">
        <v>212</v>
      </c>
      <c r="D2" s="2"/>
      <c r="E2" s="2"/>
      <c r="F2" s="2"/>
      <c r="G2" s="3"/>
      <c r="I2" s="264" t="s">
        <v>213</v>
      </c>
      <c r="J2" s="2"/>
      <c r="K2" s="2"/>
      <c r="L2" s="2"/>
      <c r="M2" s="3"/>
    </row>
    <row r="3" ht="15.75" customHeight="1">
      <c r="A3" s="265" t="s">
        <v>214</v>
      </c>
      <c r="B3" s="266"/>
      <c r="C3" s="266">
        <v>2019.0</v>
      </c>
      <c r="D3" s="266">
        <v>2020.0</v>
      </c>
      <c r="E3" s="266">
        <v>2021.0</v>
      </c>
      <c r="F3" s="266">
        <v>2022.0</v>
      </c>
      <c r="G3" s="267">
        <v>2023.0</v>
      </c>
      <c r="H3" s="154" t="s">
        <v>215</v>
      </c>
      <c r="I3" s="265">
        <v>2024.0</v>
      </c>
      <c r="J3" s="266">
        <v>2025.0</v>
      </c>
      <c r="K3" s="266">
        <v>2026.0</v>
      </c>
      <c r="L3" s="266">
        <v>2027.0</v>
      </c>
      <c r="M3" s="266">
        <v>2028.0</v>
      </c>
      <c r="N3" s="267">
        <v>2029.0</v>
      </c>
    </row>
    <row r="4" ht="15.75" customHeight="1">
      <c r="A4" s="268"/>
      <c r="G4" s="269"/>
      <c r="I4" s="270"/>
      <c r="J4" s="271"/>
      <c r="K4" s="271"/>
      <c r="L4" s="271"/>
      <c r="M4" s="271"/>
      <c r="N4" s="272"/>
    </row>
    <row r="5" ht="15.75" customHeight="1">
      <c r="A5" s="265" t="s">
        <v>216</v>
      </c>
      <c r="B5" s="266"/>
      <c r="C5" s="266">
        <v>61060.15</v>
      </c>
      <c r="D5" s="266">
        <v>38681.38</v>
      </c>
      <c r="E5" s="266">
        <v>54982.96</v>
      </c>
      <c r="F5" s="266">
        <v>67121.06</v>
      </c>
      <c r="G5" s="273">
        <v>84524.77</v>
      </c>
      <c r="I5" s="268">
        <f>G5*(1+$H$6)</f>
        <v>109923.9482</v>
      </c>
      <c r="J5" s="274">
        <f t="shared" ref="J5:N5" si="1">I5*(1+$H$6)</f>
        <v>142955.4245</v>
      </c>
      <c r="K5" s="274">
        <f t="shared" si="1"/>
        <v>185912.6582</v>
      </c>
      <c r="L5" s="274">
        <f t="shared" si="1"/>
        <v>241778.2788</v>
      </c>
      <c r="M5" s="274">
        <f t="shared" si="1"/>
        <v>314431.1778</v>
      </c>
      <c r="N5" s="269">
        <f t="shared" si="1"/>
        <v>408915.8301</v>
      </c>
    </row>
    <row r="6" ht="15.75" customHeight="1">
      <c r="A6" s="268" t="s">
        <v>217</v>
      </c>
      <c r="C6" s="275"/>
      <c r="D6" s="276">
        <f t="shared" ref="D6:G6" si="2">D5/C5-1</f>
        <v>-0.3665036853</v>
      </c>
      <c r="E6" s="276">
        <f t="shared" si="2"/>
        <v>0.421432224</v>
      </c>
      <c r="F6" s="276">
        <f t="shared" si="2"/>
        <v>0.2207611231</v>
      </c>
      <c r="G6" s="277">
        <f t="shared" si="2"/>
        <v>0.2592883664</v>
      </c>
      <c r="H6" s="276">
        <f>AVERAGE(E6:G6)</f>
        <v>0.3004939045</v>
      </c>
      <c r="I6" s="268"/>
      <c r="J6" s="274"/>
      <c r="K6" s="274"/>
      <c r="L6" s="274"/>
      <c r="M6" s="274"/>
      <c r="N6" s="269"/>
    </row>
    <row r="7" ht="15.75" customHeight="1">
      <c r="A7" s="268" t="s">
        <v>218</v>
      </c>
      <c r="C7" s="154">
        <v>3369.05</v>
      </c>
      <c r="D7" s="154">
        <v>3573.15</v>
      </c>
      <c r="E7" s="154">
        <v>5596.03</v>
      </c>
      <c r="F7" s="154">
        <v>5427.69</v>
      </c>
      <c r="G7" s="269">
        <v>6460.55</v>
      </c>
      <c r="I7" s="278">
        <f t="shared" ref="I7:N7" si="3">$H$9*I5</f>
        <v>8939.57279</v>
      </c>
      <c r="J7" s="279">
        <f t="shared" si="3"/>
        <v>11625.85992</v>
      </c>
      <c r="K7" s="279">
        <f t="shared" si="3"/>
        <v>15119.35996</v>
      </c>
      <c r="L7" s="279">
        <f t="shared" si="3"/>
        <v>19662.63547</v>
      </c>
      <c r="M7" s="279">
        <f t="shared" si="3"/>
        <v>25571.13758</v>
      </c>
      <c r="N7" s="280">
        <f t="shared" si="3"/>
        <v>33255.10855</v>
      </c>
    </row>
    <row r="8" ht="15.75" customHeight="1">
      <c r="A8" s="268" t="s">
        <v>217</v>
      </c>
      <c r="D8" s="281">
        <f t="shared" ref="D8:G8" si="4">D7/C7-1</f>
        <v>0.06058087591</v>
      </c>
      <c r="E8" s="281">
        <f t="shared" si="4"/>
        <v>0.5661335236</v>
      </c>
      <c r="F8" s="281">
        <f t="shared" si="4"/>
        <v>-0.0300820403</v>
      </c>
      <c r="G8" s="282">
        <f t="shared" si="4"/>
        <v>0.190294582</v>
      </c>
      <c r="I8" s="268"/>
      <c r="J8" s="274"/>
      <c r="K8" s="274"/>
      <c r="L8" s="274"/>
      <c r="M8" s="274"/>
      <c r="N8" s="269"/>
    </row>
    <row r="9" ht="15.75" customHeight="1">
      <c r="A9" s="268" t="s">
        <v>219</v>
      </c>
      <c r="C9" s="276">
        <f t="shared" ref="C9:G9" si="5">C7/C5</f>
        <v>0.05517592079</v>
      </c>
      <c r="D9" s="276">
        <f t="shared" si="5"/>
        <v>0.09237390186</v>
      </c>
      <c r="E9" s="276">
        <f t="shared" si="5"/>
        <v>0.1017775325</v>
      </c>
      <c r="F9" s="276">
        <f t="shared" si="5"/>
        <v>0.08086418778</v>
      </c>
      <c r="G9" s="277">
        <f t="shared" si="5"/>
        <v>0.07643380751</v>
      </c>
      <c r="H9" s="276">
        <f>AVERAGE(C9:G9)</f>
        <v>0.0813250701</v>
      </c>
      <c r="I9" s="268"/>
      <c r="J9" s="274"/>
      <c r="K9" s="274"/>
      <c r="L9" s="274"/>
      <c r="M9" s="274"/>
      <c r="N9" s="269"/>
    </row>
    <row r="10" ht="15.75" customHeight="1">
      <c r="A10" s="268" t="s">
        <v>42</v>
      </c>
      <c r="C10" s="154">
        <v>1728.13</v>
      </c>
      <c r="D10" s="154">
        <v>742.28</v>
      </c>
      <c r="E10" s="154">
        <v>3047.09</v>
      </c>
      <c r="F10" s="154">
        <v>3278.5</v>
      </c>
      <c r="G10" s="269">
        <v>2979.4</v>
      </c>
      <c r="I10" s="268">
        <f t="shared" ref="I10:N10" si="6">$H$12*I5</f>
        <v>5111.911538</v>
      </c>
      <c r="J10" s="274">
        <f t="shared" si="6"/>
        <v>6648.009796</v>
      </c>
      <c r="K10" s="274">
        <f t="shared" si="6"/>
        <v>8645.696217</v>
      </c>
      <c r="L10" s="274">
        <f t="shared" si="6"/>
        <v>11243.67523</v>
      </c>
      <c r="M10" s="274">
        <f t="shared" si="6"/>
        <v>14622.3311</v>
      </c>
      <c r="N10" s="269">
        <f t="shared" si="6"/>
        <v>19016.25247</v>
      </c>
    </row>
    <row r="11" ht="15.75" customHeight="1">
      <c r="A11" s="268" t="s">
        <v>217</v>
      </c>
      <c r="D11" s="281">
        <f t="shared" ref="D11:G11" si="7">D10/C10-1</f>
        <v>-0.5704721288</v>
      </c>
      <c r="E11" s="281">
        <f t="shared" si="7"/>
        <v>3.105041224</v>
      </c>
      <c r="F11" s="281">
        <f t="shared" si="7"/>
        <v>0.07594458976</v>
      </c>
      <c r="G11" s="282">
        <f t="shared" si="7"/>
        <v>-0.09123074577</v>
      </c>
      <c r="I11" s="268"/>
      <c r="J11" s="274"/>
      <c r="K11" s="274"/>
      <c r="L11" s="274"/>
      <c r="M11" s="274"/>
      <c r="N11" s="269"/>
    </row>
    <row r="12" ht="15.75" customHeight="1">
      <c r="A12" s="268" t="s">
        <v>219</v>
      </c>
      <c r="C12" s="276">
        <f t="shared" ref="C12:G12" si="8">C10/C5</f>
        <v>0.02830209228</v>
      </c>
      <c r="D12" s="276">
        <f t="shared" si="8"/>
        <v>0.01918959458</v>
      </c>
      <c r="E12" s="276">
        <f t="shared" si="8"/>
        <v>0.05541880612</v>
      </c>
      <c r="F12" s="276">
        <f t="shared" si="8"/>
        <v>0.04884458023</v>
      </c>
      <c r="G12" s="277">
        <f t="shared" si="8"/>
        <v>0.03524883889</v>
      </c>
      <c r="H12" s="276">
        <f>AVERAGE(E12:G12)</f>
        <v>0.04650407508</v>
      </c>
      <c r="I12" s="268"/>
      <c r="J12" s="274"/>
      <c r="K12" s="274"/>
      <c r="L12" s="274"/>
      <c r="M12" s="274"/>
      <c r="N12" s="269"/>
    </row>
    <row r="13" ht="15.75" customHeight="1">
      <c r="A13" s="268" t="s">
        <v>220</v>
      </c>
      <c r="C13" s="154">
        <v>4.6</v>
      </c>
      <c r="D13" s="154">
        <v>1.97</v>
      </c>
      <c r="E13" s="154">
        <v>8.1</v>
      </c>
      <c r="F13" s="154">
        <v>8.72</v>
      </c>
      <c r="G13" s="269">
        <v>7.92</v>
      </c>
      <c r="I13" s="278">
        <f t="shared" ref="I13:M13" si="9">I15/$G$19</f>
        <v>4.776518899</v>
      </c>
      <c r="J13" s="279">
        <f t="shared" si="9"/>
        <v>6.211833713</v>
      </c>
      <c r="K13" s="279">
        <f t="shared" si="9"/>
        <v>8.07845188</v>
      </c>
      <c r="L13" s="279">
        <f t="shared" si="9"/>
        <v>10.50597743</v>
      </c>
      <c r="M13" s="279">
        <f t="shared" si="9"/>
        <v>13.66295961</v>
      </c>
      <c r="N13" s="269"/>
      <c r="Z13" s="274"/>
      <c r="AA13" s="274"/>
      <c r="AB13" s="274"/>
      <c r="AC13" s="274"/>
      <c r="AD13" s="274"/>
      <c r="AE13" s="274"/>
      <c r="AF13" s="274"/>
      <c r="AG13" s="274"/>
      <c r="AH13" s="274"/>
    </row>
    <row r="14" ht="15.75" customHeight="1">
      <c r="A14" s="268" t="s">
        <v>217</v>
      </c>
      <c r="C14" s="275"/>
      <c r="D14" s="276">
        <f t="shared" ref="D14:G14" si="10">D13/C13-1</f>
        <v>-0.5717391304</v>
      </c>
      <c r="E14" s="276">
        <f t="shared" si="10"/>
        <v>3.111675127</v>
      </c>
      <c r="F14" s="276">
        <f t="shared" si="10"/>
        <v>0.07654320988</v>
      </c>
      <c r="G14" s="277">
        <f t="shared" si="10"/>
        <v>-0.09174311927</v>
      </c>
      <c r="H14" s="276">
        <f>AVERAGE(D14:G14)</f>
        <v>0.6311840218</v>
      </c>
      <c r="I14" s="268"/>
      <c r="J14" s="274"/>
      <c r="K14" s="274"/>
      <c r="L14" s="274"/>
      <c r="M14" s="274"/>
      <c r="N14" s="269"/>
      <c r="Z14" s="274"/>
      <c r="AA14" s="274"/>
      <c r="AB14" s="274"/>
      <c r="AC14" s="274"/>
      <c r="AD14" s="274"/>
      <c r="AE14" s="279"/>
      <c r="AF14" s="279"/>
      <c r="AG14" s="274"/>
      <c r="AH14" s="274"/>
    </row>
    <row r="15" ht="15.75" customHeight="1">
      <c r="A15" s="268" t="s">
        <v>221</v>
      </c>
      <c r="C15" s="279">
        <f>341775000/1000000</f>
        <v>341.775</v>
      </c>
      <c r="D15" s="279">
        <f>273758973/1000000</f>
        <v>273.758973</v>
      </c>
      <c r="E15" s="279">
        <f>938496983/1000000</f>
        <v>938.496983</v>
      </c>
      <c r="F15" s="279">
        <f>1144894146/1000000</f>
        <v>1144.894146</v>
      </c>
      <c r="G15" s="280">
        <f>1132178386/1000000</f>
        <v>1132.178386</v>
      </c>
      <c r="I15" s="278">
        <f t="shared" ref="I15:N15" si="11">$H$18*I10</f>
        <v>1796.863688</v>
      </c>
      <c r="J15" s="279">
        <f t="shared" si="11"/>
        <v>2336.810273</v>
      </c>
      <c r="K15" s="279">
        <f t="shared" si="11"/>
        <v>3039.007516</v>
      </c>
      <c r="L15" s="279">
        <f t="shared" si="11"/>
        <v>3952.210751</v>
      </c>
      <c r="M15" s="279">
        <f t="shared" si="11"/>
        <v>5139.825991</v>
      </c>
      <c r="N15" s="280">
        <f t="shared" si="11"/>
        <v>6684.312371</v>
      </c>
      <c r="Z15" s="274"/>
      <c r="AA15" s="274"/>
      <c r="AB15" s="279"/>
      <c r="AC15" s="279"/>
      <c r="AD15" s="279"/>
      <c r="AE15" s="279"/>
      <c r="AF15" s="279"/>
      <c r="AG15" s="274"/>
      <c r="AH15" s="274"/>
    </row>
    <row r="16" ht="15.75" customHeight="1">
      <c r="A16" s="268" t="s">
        <v>222</v>
      </c>
      <c r="C16" s="279"/>
      <c r="D16" s="281">
        <f t="shared" ref="D16:G16" si="12">D15/C15-1</f>
        <v>-0.1990081984</v>
      </c>
      <c r="E16" s="281">
        <f t="shared" si="12"/>
        <v>2.428187112</v>
      </c>
      <c r="F16" s="281">
        <f t="shared" si="12"/>
        <v>0.219923097</v>
      </c>
      <c r="G16" s="282">
        <f t="shared" si="12"/>
        <v>-0.01110649403</v>
      </c>
      <c r="I16" s="268"/>
      <c r="J16" s="274"/>
      <c r="K16" s="274"/>
      <c r="L16" s="274"/>
      <c r="M16" s="274"/>
      <c r="N16" s="269"/>
      <c r="Z16" s="274"/>
      <c r="AA16" s="274"/>
      <c r="AB16" s="279"/>
      <c r="AC16" s="279"/>
      <c r="AD16" s="279"/>
      <c r="AE16" s="279"/>
      <c r="AF16" s="279"/>
      <c r="AG16" s="274"/>
      <c r="AH16" s="274"/>
    </row>
    <row r="17" ht="15.75" customHeight="1">
      <c r="A17" s="268" t="s">
        <v>223</v>
      </c>
      <c r="C17" s="281">
        <f t="shared" ref="C17:G17" si="13">C15/C5</f>
        <v>0.005597349499</v>
      </c>
      <c r="D17" s="281">
        <f t="shared" si="13"/>
        <v>0.007077280412</v>
      </c>
      <c r="E17" s="281">
        <f t="shared" si="13"/>
        <v>0.01706886976</v>
      </c>
      <c r="F17" s="281">
        <f t="shared" si="13"/>
        <v>0.01705715235</v>
      </c>
      <c r="G17" s="282">
        <f t="shared" si="13"/>
        <v>0.01339463433</v>
      </c>
      <c r="I17" s="268"/>
      <c r="J17" s="274"/>
      <c r="K17" s="274"/>
      <c r="L17" s="274"/>
      <c r="M17" s="274"/>
      <c r="N17" s="269"/>
      <c r="R17" s="283" t="s">
        <v>224</v>
      </c>
      <c r="S17" s="284"/>
      <c r="T17" s="284"/>
      <c r="U17" s="284"/>
      <c r="V17" s="284"/>
      <c r="W17" s="284"/>
      <c r="X17" s="285"/>
      <c r="Z17" s="274"/>
      <c r="AA17" s="274"/>
      <c r="AB17" s="274"/>
      <c r="AC17" s="286"/>
      <c r="AD17" s="274"/>
      <c r="AE17" s="274"/>
      <c r="AF17" s="274"/>
      <c r="AG17" s="274"/>
      <c r="AH17" s="274"/>
    </row>
    <row r="18" ht="15.75" customHeight="1">
      <c r="A18" s="268" t="s">
        <v>225</v>
      </c>
      <c r="C18" s="281">
        <f t="shared" ref="C18:G18" si="14">C15/C10</f>
        <v>0.1977715797</v>
      </c>
      <c r="D18" s="281">
        <f t="shared" si="14"/>
        <v>0.36880823</v>
      </c>
      <c r="E18" s="281">
        <f t="shared" si="14"/>
        <v>0.307997789</v>
      </c>
      <c r="F18" s="281">
        <f t="shared" si="14"/>
        <v>0.3492127943</v>
      </c>
      <c r="G18" s="282">
        <f t="shared" si="14"/>
        <v>0.3800021434</v>
      </c>
      <c r="H18" s="287">
        <f>D24</f>
        <v>0.3515052392</v>
      </c>
      <c r="I18" s="270"/>
      <c r="J18" s="271"/>
      <c r="K18" s="271"/>
      <c r="L18" s="271"/>
      <c r="M18" s="271"/>
      <c r="N18" s="272"/>
      <c r="R18" s="288"/>
      <c r="S18" s="289">
        <v>2024.0</v>
      </c>
      <c r="T18" s="289">
        <v>2025.0</v>
      </c>
      <c r="U18" s="289">
        <v>2026.0</v>
      </c>
      <c r="V18" s="289">
        <v>2027.0</v>
      </c>
      <c r="W18" s="289">
        <v>2028.0</v>
      </c>
      <c r="X18" s="290">
        <v>2029.0</v>
      </c>
      <c r="Z18" s="274"/>
      <c r="AA18" s="274"/>
      <c r="AB18" s="274"/>
      <c r="AC18" s="274"/>
      <c r="AD18" s="274"/>
      <c r="AE18" s="274"/>
      <c r="AF18" s="274"/>
      <c r="AG18" s="274"/>
      <c r="AH18" s="274"/>
    </row>
    <row r="19" ht="15.75" customHeight="1">
      <c r="A19" s="270" t="s">
        <v>226</v>
      </c>
      <c r="B19" s="271"/>
      <c r="C19" s="291">
        <f t="shared" ref="C19:G19" si="15">C10/C13</f>
        <v>375.6804348</v>
      </c>
      <c r="D19" s="291">
        <f t="shared" si="15"/>
        <v>376.7918782</v>
      </c>
      <c r="E19" s="291">
        <f t="shared" si="15"/>
        <v>376.1839506</v>
      </c>
      <c r="F19" s="291">
        <f t="shared" si="15"/>
        <v>375.9747706</v>
      </c>
      <c r="G19" s="292">
        <f t="shared" si="15"/>
        <v>376.1868687</v>
      </c>
      <c r="H19" s="154" t="s">
        <v>227</v>
      </c>
      <c r="I19" s="279">
        <f t="shared" ref="I19:N19" si="16">I15/$G$19</f>
        <v>4.776518899</v>
      </c>
      <c r="J19" s="279">
        <f t="shared" si="16"/>
        <v>6.211833713</v>
      </c>
      <c r="K19" s="279">
        <f t="shared" si="16"/>
        <v>8.07845188</v>
      </c>
      <c r="L19" s="279">
        <f t="shared" si="16"/>
        <v>10.50597743</v>
      </c>
      <c r="M19" s="279">
        <f t="shared" si="16"/>
        <v>13.66295961</v>
      </c>
      <c r="N19" s="279">
        <f t="shared" si="16"/>
        <v>17.76859568</v>
      </c>
      <c r="R19" s="293" t="s">
        <v>227</v>
      </c>
      <c r="S19" s="294">
        <v>4.776518899289997</v>
      </c>
      <c r="T19" s="294">
        <v>6.2118337132324335</v>
      </c>
      <c r="U19" s="294">
        <v>8.078451879796132</v>
      </c>
      <c r="V19" s="294">
        <v>10.5059774274321</v>
      </c>
      <c r="W19" s="294">
        <v>13.66295960513888</v>
      </c>
      <c r="X19" s="295">
        <v>17.768595683846314</v>
      </c>
      <c r="Z19" s="274"/>
      <c r="AA19" s="274"/>
      <c r="AB19" s="274"/>
      <c r="AC19" s="274"/>
      <c r="AD19" s="274"/>
      <c r="AE19" s="274"/>
      <c r="AF19" s="274"/>
      <c r="AG19" s="274"/>
      <c r="AH19" s="274"/>
    </row>
    <row r="20" ht="15.75" customHeight="1">
      <c r="H20" s="154" t="s">
        <v>228</v>
      </c>
      <c r="L20" s="279"/>
      <c r="M20" s="279">
        <f>N19/(J39-J42)</f>
        <v>176.9780447</v>
      </c>
      <c r="R20" s="293" t="s">
        <v>229</v>
      </c>
      <c r="S20" s="296"/>
      <c r="T20" s="297">
        <v>0.06</v>
      </c>
      <c r="U20" s="296"/>
      <c r="V20" s="296"/>
      <c r="W20" s="296"/>
      <c r="X20" s="298"/>
      <c r="Z20" s="274"/>
      <c r="AA20" s="274"/>
      <c r="AB20" s="274"/>
      <c r="AC20" s="274"/>
      <c r="AD20" s="274"/>
      <c r="AE20" s="274"/>
      <c r="AF20" s="274"/>
      <c r="AG20" s="274"/>
      <c r="AH20" s="274"/>
    </row>
    <row r="21" ht="15.75" customHeight="1">
      <c r="H21" s="154" t="s">
        <v>230</v>
      </c>
      <c r="L21" s="279"/>
      <c r="M21" s="279">
        <f>M13*I51</f>
        <v>254.9963694</v>
      </c>
      <c r="R21" s="299" t="s">
        <v>228</v>
      </c>
      <c r="S21" s="300"/>
      <c r="T21" s="300"/>
      <c r="U21" s="300"/>
      <c r="V21" s="301"/>
      <c r="W21" s="301">
        <v>176.97804465982387</v>
      </c>
      <c r="X21" s="302"/>
      <c r="Z21" s="274"/>
      <c r="AA21" s="274"/>
      <c r="AB21" s="274"/>
      <c r="AC21" s="274"/>
      <c r="AD21" s="274"/>
      <c r="AE21" s="274"/>
      <c r="AF21" s="274"/>
      <c r="AG21" s="274"/>
      <c r="AH21" s="274"/>
    </row>
    <row r="22" ht="15.75" customHeight="1">
      <c r="A22" s="154" t="s">
        <v>231</v>
      </c>
      <c r="R22" s="293" t="s">
        <v>232</v>
      </c>
      <c r="S22" s="303">
        <v>4.776518899289997</v>
      </c>
      <c r="T22" s="303">
        <v>6.2118337132324335</v>
      </c>
      <c r="U22" s="303">
        <v>8.078451879796132</v>
      </c>
      <c r="V22" s="303">
        <v>10.5059774274321</v>
      </c>
      <c r="W22" s="303">
        <v>190.64100426496276</v>
      </c>
      <c r="X22" s="298"/>
      <c r="Z22" s="274"/>
      <c r="AA22" s="274"/>
      <c r="AB22" s="274"/>
      <c r="AC22" s="274"/>
      <c r="AD22" s="279"/>
      <c r="AE22" s="279"/>
      <c r="AF22" s="274"/>
    </row>
    <row r="23" ht="15.75" customHeight="1">
      <c r="A23" s="154" t="s">
        <v>233</v>
      </c>
      <c r="H23" s="304" t="s">
        <v>232</v>
      </c>
      <c r="I23" s="305">
        <f t="shared" ref="I23:M23" si="17">I19+I20</f>
        <v>4.776518899</v>
      </c>
      <c r="J23" s="305">
        <f t="shared" si="17"/>
        <v>6.211833713</v>
      </c>
      <c r="K23" s="305">
        <f t="shared" si="17"/>
        <v>8.07845188</v>
      </c>
      <c r="L23" s="305">
        <f t="shared" si="17"/>
        <v>10.50597743</v>
      </c>
      <c r="M23" s="305">
        <f t="shared" si="17"/>
        <v>190.6410043</v>
      </c>
      <c r="R23" s="299" t="s">
        <v>234</v>
      </c>
      <c r="S23" s="301">
        <v>5.542672530736113</v>
      </c>
      <c r="T23" s="301">
        <v>8.364409020104839</v>
      </c>
      <c r="U23" s="301">
        <v>12.62267216178464</v>
      </c>
      <c r="V23" s="301">
        <v>19.048787800897845</v>
      </c>
      <c r="W23" s="301">
        <v>401.10208339375976</v>
      </c>
      <c r="X23" s="302"/>
      <c r="Z23" s="274"/>
      <c r="AA23" s="279"/>
      <c r="AB23" s="279"/>
      <c r="AC23" s="279"/>
      <c r="AD23" s="279"/>
      <c r="AE23" s="279"/>
      <c r="AF23" s="274"/>
    </row>
    <row r="24" ht="15.75" customHeight="1">
      <c r="A24" s="154" t="s">
        <v>235</v>
      </c>
      <c r="D24" s="281">
        <f>AVERAGE(D18,E18,F18,G18)</f>
        <v>0.3515052392</v>
      </c>
      <c r="H24" s="304" t="s">
        <v>234</v>
      </c>
      <c r="I24" s="305">
        <f t="shared" ref="I24:M24" si="18">I23*(1+$J$39)^I25</f>
        <v>5.542672531</v>
      </c>
      <c r="J24" s="305">
        <f t="shared" si="18"/>
        <v>8.36440902</v>
      </c>
      <c r="K24" s="305">
        <f t="shared" si="18"/>
        <v>12.62267216</v>
      </c>
      <c r="L24" s="305">
        <f t="shared" si="18"/>
        <v>19.0487878</v>
      </c>
      <c r="M24" s="305">
        <f t="shared" si="18"/>
        <v>401.1020834</v>
      </c>
      <c r="R24" s="293" t="s">
        <v>236</v>
      </c>
      <c r="S24" s="303"/>
      <c r="T24" s="294">
        <v>446.6806249072832</v>
      </c>
      <c r="U24" s="296"/>
      <c r="V24" s="296"/>
      <c r="W24" s="296"/>
      <c r="X24" s="298"/>
      <c r="Z24" s="274"/>
      <c r="AA24" s="279"/>
      <c r="AB24" s="279"/>
      <c r="AC24" s="279"/>
      <c r="AD24" s="279"/>
      <c r="AE24" s="279"/>
      <c r="AF24" s="274"/>
    </row>
    <row r="25" ht="15.75" customHeight="1">
      <c r="H25" s="154" t="s">
        <v>35</v>
      </c>
      <c r="I25" s="154">
        <v>1.0</v>
      </c>
      <c r="J25" s="154">
        <v>2.0</v>
      </c>
      <c r="K25" s="154">
        <v>3.0</v>
      </c>
      <c r="L25" s="154">
        <v>4.0</v>
      </c>
      <c r="M25" s="154">
        <v>5.0</v>
      </c>
      <c r="R25" s="306" t="s">
        <v>237</v>
      </c>
      <c r="S25" s="307"/>
      <c r="T25" s="308">
        <v>55.3</v>
      </c>
      <c r="U25" s="307" t="s">
        <v>238</v>
      </c>
      <c r="V25" s="307"/>
      <c r="W25" s="307"/>
      <c r="X25" s="309"/>
      <c r="Z25" s="274"/>
      <c r="AA25" s="274"/>
      <c r="AB25" s="274"/>
      <c r="AC25" s="274"/>
      <c r="AD25" s="274"/>
      <c r="AE25" s="274"/>
      <c r="AF25" s="274"/>
    </row>
    <row r="26" ht="15.75" customHeight="1">
      <c r="A26" s="154" t="s">
        <v>239</v>
      </c>
      <c r="H26" s="310" t="s">
        <v>240</v>
      </c>
      <c r="I26" s="311"/>
      <c r="J26" s="311">
        <f>SUM(I24:M24)</f>
        <v>446.6806249</v>
      </c>
      <c r="K26" s="312" t="s">
        <v>241</v>
      </c>
    </row>
    <row r="27" ht="15.75" customHeight="1">
      <c r="H27" s="304"/>
      <c r="I27" s="313"/>
      <c r="J27" s="313"/>
      <c r="K27" s="304"/>
      <c r="R27" s="314" t="s">
        <v>242</v>
      </c>
      <c r="S27" s="284"/>
      <c r="T27" s="284"/>
      <c r="U27" s="284"/>
      <c r="V27" s="284"/>
      <c r="W27" s="285"/>
    </row>
    <row r="28" ht="15.75" customHeight="1">
      <c r="A28" s="154" t="s">
        <v>243</v>
      </c>
      <c r="R28" s="315"/>
      <c r="S28" s="316">
        <v>2024.0</v>
      </c>
      <c r="T28" s="316">
        <v>2025.0</v>
      </c>
      <c r="U28" s="316">
        <v>2026.0</v>
      </c>
      <c r="V28" s="316">
        <v>2027.0</v>
      </c>
      <c r="W28" s="317">
        <v>2028.0</v>
      </c>
    </row>
    <row r="29" ht="15.75" customHeight="1">
      <c r="A29" s="318" t="s">
        <v>244</v>
      </c>
      <c r="B29" s="319" t="s">
        <v>245</v>
      </c>
      <c r="C29" s="2"/>
      <c r="D29" s="2"/>
      <c r="E29" s="2"/>
      <c r="F29" s="2"/>
      <c r="G29" s="3"/>
      <c r="R29" s="320" t="s">
        <v>43</v>
      </c>
      <c r="S29" s="321">
        <v>4.776518899289997</v>
      </c>
      <c r="T29" s="321">
        <v>6.2118337132324335</v>
      </c>
      <c r="U29" s="321">
        <v>8.078451879796132</v>
      </c>
      <c r="V29" s="321">
        <v>10.5059774274321</v>
      </c>
      <c r="W29" s="322">
        <v>13.66295960513888</v>
      </c>
    </row>
    <row r="30" ht="15.75" customHeight="1">
      <c r="A30" s="323">
        <f>J26</f>
        <v>446.6806249</v>
      </c>
      <c r="B30" s="286">
        <v>0.15</v>
      </c>
      <c r="C30" s="286">
        <v>0.16</v>
      </c>
      <c r="D30" s="286">
        <v>0.17</v>
      </c>
      <c r="E30" s="286">
        <v>0.18</v>
      </c>
      <c r="F30" s="286">
        <v>0.19</v>
      </c>
      <c r="G30" s="286">
        <v>0.2</v>
      </c>
      <c r="H30" s="304" t="s">
        <v>246</v>
      </c>
      <c r="I30" s="305">
        <f t="shared" ref="I30:M30" si="19">I19+I21</f>
        <v>4.776518899</v>
      </c>
      <c r="J30" s="305">
        <f t="shared" si="19"/>
        <v>6.211833713</v>
      </c>
      <c r="K30" s="305">
        <f t="shared" si="19"/>
        <v>8.07845188</v>
      </c>
      <c r="L30" s="305">
        <f t="shared" si="19"/>
        <v>10.50597743</v>
      </c>
      <c r="M30" s="305">
        <f t="shared" si="19"/>
        <v>268.659329</v>
      </c>
      <c r="R30" s="320" t="s">
        <v>246</v>
      </c>
      <c r="S30" s="321">
        <v>4.776518899289997</v>
      </c>
      <c r="T30" s="321">
        <v>6.2118337132324335</v>
      </c>
      <c r="U30" s="321">
        <v>8.078451879796132</v>
      </c>
      <c r="V30" s="321">
        <v>10.5059774274321</v>
      </c>
      <c r="W30" s="322">
        <v>268.6593290357142</v>
      </c>
    </row>
    <row r="31" ht="15.75" customHeight="1">
      <c r="A31" s="324">
        <v>0.05</v>
      </c>
      <c r="B31" s="325">
        <v>429.24050091473174</v>
      </c>
      <c r="C31" s="325">
        <v>413.5022818071727</v>
      </c>
      <c r="D31" s="325">
        <v>401.3121613790208</v>
      </c>
      <c r="E31" s="325">
        <v>391.879275583781</v>
      </c>
      <c r="F31" s="325">
        <v>384.63933710351944</v>
      </c>
      <c r="G31" s="325">
        <v>379.1791185928625</v>
      </c>
      <c r="H31" s="304" t="s">
        <v>247</v>
      </c>
      <c r="I31" s="305">
        <f t="shared" ref="I31:M31" si="20">I30/(1+$J$39)^I25</f>
        <v>4.116269303</v>
      </c>
      <c r="J31" s="305">
        <f t="shared" si="20"/>
        <v>4.613222284</v>
      </c>
      <c r="K31" s="305">
        <f t="shared" si="20"/>
        <v>5.170171889</v>
      </c>
      <c r="L31" s="305">
        <f t="shared" si="20"/>
        <v>5.79436145</v>
      </c>
      <c r="M31" s="305">
        <f t="shared" si="20"/>
        <v>127.6918929</v>
      </c>
      <c r="R31" s="320" t="s">
        <v>247</v>
      </c>
      <c r="S31" s="321">
        <v>4.116269303076523</v>
      </c>
      <c r="T31" s="321">
        <v>4.613222283618957</v>
      </c>
      <c r="U31" s="321">
        <v>5.170171888941364</v>
      </c>
      <c r="V31" s="321">
        <v>5.794361450155394</v>
      </c>
      <c r="W31" s="322">
        <v>127.69189294446944</v>
      </c>
    </row>
    <row r="32" ht="15.75" customHeight="1">
      <c r="A32" s="324">
        <v>0.055</v>
      </c>
      <c r="B32" s="325">
        <v>448.0504970413031</v>
      </c>
      <c r="C32" s="325">
        <v>429.6581786521224</v>
      </c>
      <c r="D32" s="325">
        <v>415.42691598199036</v>
      </c>
      <c r="E32" s="325">
        <v>404.3870425386003</v>
      </c>
      <c r="F32" s="325">
        <v>395.8568379874957</v>
      </c>
      <c r="G32" s="325">
        <v>389.3432454921794</v>
      </c>
      <c r="R32" s="320" t="s">
        <v>248</v>
      </c>
      <c r="S32" s="326"/>
      <c r="T32" s="327">
        <v>147.3859178702617</v>
      </c>
      <c r="U32" s="326"/>
      <c r="V32" s="326"/>
      <c r="W32" s="328"/>
    </row>
    <row r="33" ht="15.75" customHeight="1">
      <c r="A33" s="324">
        <v>0.06</v>
      </c>
      <c r="B33" s="325">
        <v>468.9504927374937</v>
      </c>
      <c r="C33" s="325">
        <v>447.42966518156726</v>
      </c>
      <c r="D33" s="325">
        <v>430.82483009432093</v>
      </c>
      <c r="E33" s="325">
        <v>417.93712340632106</v>
      </c>
      <c r="F33" s="325">
        <v>407.93722355485465</v>
      </c>
      <c r="G33" s="325">
        <v>400.2333814557332</v>
      </c>
      <c r="H33" s="310" t="s">
        <v>249</v>
      </c>
      <c r="I33" s="329"/>
      <c r="J33" s="311">
        <f>SUM(I31:M31)</f>
        <v>147.3859179</v>
      </c>
      <c r="K33" s="329" t="s">
        <v>250</v>
      </c>
      <c r="L33" s="312"/>
      <c r="R33" s="330" t="s">
        <v>251</v>
      </c>
      <c r="S33" s="331"/>
      <c r="T33" s="332">
        <f>J36</f>
        <v>55.3</v>
      </c>
      <c r="U33" s="331" t="s">
        <v>238</v>
      </c>
      <c r="V33" s="331"/>
      <c r="W33" s="333"/>
    </row>
    <row r="34" ht="15.75" customHeight="1">
      <c r="A34" s="281">
        <v>0.065</v>
      </c>
      <c r="B34" s="325">
        <v>492.3093114567655</v>
      </c>
      <c r="C34" s="325">
        <v>467.071834503585</v>
      </c>
      <c r="D34" s="325">
        <v>447.6892122173497</v>
      </c>
      <c r="E34" s="325">
        <v>432.66547217558286</v>
      </c>
      <c r="F34" s="325">
        <v>420.98403996760237</v>
      </c>
      <c r="G34" s="325">
        <v>411.930194157328</v>
      </c>
    </row>
    <row r="35" ht="15.75" customHeight="1">
      <c r="A35" s="324">
        <v>0.07</v>
      </c>
      <c r="B35" s="325">
        <v>518.5879825159461</v>
      </c>
      <c r="C35" s="325">
        <v>488.896467083605</v>
      </c>
      <c r="D35" s="325">
        <v>466.2400325526814</v>
      </c>
      <c r="E35" s="325">
        <v>448.7327617420502</v>
      </c>
      <c r="F35" s="325">
        <v>435.1180910814124</v>
      </c>
      <c r="G35" s="325">
        <v>424.52676168212247</v>
      </c>
    </row>
    <row r="36" ht="15.75" customHeight="1">
      <c r="A36" s="281">
        <v>0.075</v>
      </c>
      <c r="B36" s="325">
        <v>548.3704763830176</v>
      </c>
      <c r="C36" s="325">
        <v>513.2887034965682</v>
      </c>
      <c r="D36" s="325">
        <v>486.7435708180478</v>
      </c>
      <c r="E36" s="325">
        <v>466.3302693624668</v>
      </c>
      <c r="F36" s="325">
        <v>450.4811901181624</v>
      </c>
      <c r="G36" s="325">
        <v>438.1310546089005</v>
      </c>
      <c r="H36" s="154" t="s">
        <v>252</v>
      </c>
      <c r="J36" s="334">
        <v>55.3</v>
      </c>
      <c r="K36" s="154" t="s">
        <v>238</v>
      </c>
    </row>
    <row r="37" ht="15.75" customHeight="1">
      <c r="A37" s="281"/>
      <c r="B37" s="335"/>
      <c r="C37" s="335"/>
      <c r="D37" s="335"/>
      <c r="E37" s="335"/>
      <c r="F37" s="335"/>
      <c r="G37" s="335"/>
      <c r="J37" s="334"/>
    </row>
    <row r="38" ht="15.75" customHeight="1">
      <c r="A38" s="281"/>
      <c r="B38" s="335"/>
      <c r="C38" s="335" t="s">
        <v>253</v>
      </c>
      <c r="D38" s="335"/>
      <c r="E38" s="335">
        <f>MIN(B31:G36)</f>
        <v>379.1791186</v>
      </c>
      <c r="F38" s="335"/>
      <c r="G38" s="335"/>
      <c r="J38" s="334"/>
    </row>
    <row r="39" ht="15.75" customHeight="1">
      <c r="C39" s="154" t="s">
        <v>254</v>
      </c>
      <c r="E39" s="335">
        <f>MAX(B31:G36)</f>
        <v>548.3704764</v>
      </c>
      <c r="H39" s="265" t="s">
        <v>255</v>
      </c>
      <c r="I39" s="266"/>
      <c r="J39" s="336">
        <v>0.1604</v>
      </c>
    </row>
    <row r="40" ht="15.75" customHeight="1">
      <c r="H40" s="268" t="s">
        <v>256</v>
      </c>
      <c r="J40" s="269">
        <v>1.123</v>
      </c>
    </row>
    <row r="41" ht="15.75" customHeight="1">
      <c r="A41" s="154" t="s">
        <v>257</v>
      </c>
      <c r="H41" s="268" t="s">
        <v>258</v>
      </c>
      <c r="J41" s="282">
        <v>0.12</v>
      </c>
    </row>
    <row r="42" ht="15.75" customHeight="1">
      <c r="A42" s="337" t="s">
        <v>259</v>
      </c>
      <c r="B42" s="338" t="s">
        <v>245</v>
      </c>
      <c r="C42" s="2"/>
      <c r="D42" s="2"/>
      <c r="E42" s="2"/>
      <c r="F42" s="2"/>
      <c r="G42" s="3"/>
      <c r="H42" s="270" t="s">
        <v>229</v>
      </c>
      <c r="I42" s="271"/>
      <c r="J42" s="339">
        <v>0.06</v>
      </c>
      <c r="K42" s="154" t="s">
        <v>260</v>
      </c>
    </row>
    <row r="43" ht="15.75" customHeight="1">
      <c r="A43" s="323">
        <f>J33</f>
        <v>147.3859179</v>
      </c>
      <c r="B43" s="286">
        <v>0.15</v>
      </c>
      <c r="C43" s="286">
        <v>0.16</v>
      </c>
      <c r="D43" s="286">
        <v>0.17</v>
      </c>
      <c r="E43" s="286">
        <v>0.18</v>
      </c>
      <c r="F43" s="286">
        <v>0.19</v>
      </c>
      <c r="G43" s="286">
        <v>0.2</v>
      </c>
      <c r="H43" s="154" t="s">
        <v>261</v>
      </c>
      <c r="J43" s="275">
        <f>AVERAGE(8.06,7.71,6.91,17.02,12.68)</f>
        <v>10.476</v>
      </c>
      <c r="K43" s="154" t="s">
        <v>262</v>
      </c>
    </row>
    <row r="44" ht="15.75" customHeight="1">
      <c r="A44" s="154">
        <v>8.0</v>
      </c>
      <c r="B44" s="340">
        <v>153.74024147314975</v>
      </c>
      <c r="C44" s="340">
        <v>147.6241763322331</v>
      </c>
      <c r="D44" s="340">
        <v>141.80930249845144</v>
      </c>
      <c r="E44" s="340">
        <v>136.27826987035797</v>
      </c>
      <c r="F44" s="340">
        <v>131.01486642966768</v>
      </c>
      <c r="G44" s="340">
        <v>126.00393474375184</v>
      </c>
      <c r="H44" s="341" t="s">
        <v>263</v>
      </c>
      <c r="I44" s="342" t="s">
        <v>264</v>
      </c>
    </row>
    <row r="45" ht="15.75" customHeight="1">
      <c r="A45" s="154">
        <v>10.0</v>
      </c>
      <c r="B45" s="340">
        <v>153.74024147314975</v>
      </c>
      <c r="C45" s="340">
        <v>147.6241763322331</v>
      </c>
      <c r="D45" s="340">
        <v>141.80930249845144</v>
      </c>
      <c r="E45" s="340">
        <v>136.27826987035797</v>
      </c>
      <c r="F45" s="340">
        <v>131.01486642966768</v>
      </c>
      <c r="G45" s="340">
        <v>126.00393474375184</v>
      </c>
      <c r="H45" s="265" t="s">
        <v>265</v>
      </c>
      <c r="I45" s="267">
        <v>10.93</v>
      </c>
      <c r="J45" s="274"/>
    </row>
    <row r="46" ht="15.75" customHeight="1">
      <c r="A46" s="154">
        <v>12.0</v>
      </c>
      <c r="B46" s="340">
        <v>153.74024147314975</v>
      </c>
      <c r="C46" s="340">
        <v>147.6241763322331</v>
      </c>
      <c r="D46" s="340">
        <v>141.80930249845144</v>
      </c>
      <c r="E46" s="340">
        <v>136.27826987035797</v>
      </c>
      <c r="F46" s="340">
        <v>131.01486642966768</v>
      </c>
      <c r="G46" s="340">
        <v>126.00393474375184</v>
      </c>
      <c r="H46" s="268" t="s">
        <v>266</v>
      </c>
      <c r="I46" s="269">
        <v>-5.3</v>
      </c>
      <c r="J46" s="274"/>
    </row>
    <row r="47" ht="15.75" customHeight="1">
      <c r="A47" s="154">
        <v>15.0</v>
      </c>
      <c r="B47" s="340">
        <v>153.74024147314975</v>
      </c>
      <c r="C47" s="340">
        <v>147.6241763322331</v>
      </c>
      <c r="D47" s="340">
        <v>141.80930249845144</v>
      </c>
      <c r="E47" s="340">
        <v>136.27826987035797</v>
      </c>
      <c r="F47" s="340">
        <v>131.01486642966768</v>
      </c>
      <c r="G47" s="340">
        <v>126.00393474375184</v>
      </c>
      <c r="H47" s="268" t="s">
        <v>267</v>
      </c>
      <c r="I47" s="269">
        <v>89.5</v>
      </c>
      <c r="J47" s="274"/>
    </row>
    <row r="48" ht="15.75" customHeight="1">
      <c r="A48" s="154">
        <v>20.0</v>
      </c>
      <c r="B48" s="340">
        <v>153.74024147314975</v>
      </c>
      <c r="C48" s="340">
        <v>147.6241763322331</v>
      </c>
      <c r="D48" s="340">
        <v>141.80930249845144</v>
      </c>
      <c r="E48" s="340">
        <v>136.27826987035797</v>
      </c>
      <c r="F48" s="340">
        <v>131.01486642966768</v>
      </c>
      <c r="G48" s="340">
        <v>126.00393474375184</v>
      </c>
      <c r="H48" s="268" t="s">
        <v>268</v>
      </c>
      <c r="I48" s="269">
        <v>86.98</v>
      </c>
      <c r="J48" s="274"/>
    </row>
    <row r="49" ht="15.75" customHeight="1">
      <c r="A49" s="154">
        <v>25.0</v>
      </c>
      <c r="B49" s="340">
        <v>153.74024147314975</v>
      </c>
      <c r="C49" s="340">
        <v>147.6241763322331</v>
      </c>
      <c r="D49" s="340">
        <v>141.80930249845144</v>
      </c>
      <c r="E49" s="340">
        <v>136.27826987035797</v>
      </c>
      <c r="F49" s="340">
        <v>131.01486642966768</v>
      </c>
      <c r="G49" s="340">
        <v>126.00393474375184</v>
      </c>
      <c r="H49" s="268" t="s">
        <v>269</v>
      </c>
      <c r="I49" s="269">
        <v>-33.83</v>
      </c>
      <c r="J49" s="323"/>
    </row>
    <row r="50" ht="15.75" customHeight="1">
      <c r="B50" s="335"/>
      <c r="C50" s="335"/>
      <c r="D50" s="335"/>
      <c r="E50" s="335"/>
      <c r="F50" s="335"/>
      <c r="G50" s="335"/>
      <c r="H50" s="268" t="s">
        <v>270</v>
      </c>
      <c r="I50" s="269">
        <v>-36.3</v>
      </c>
      <c r="J50" s="323"/>
    </row>
    <row r="51" ht="15.75" customHeight="1">
      <c r="B51" s="335"/>
      <c r="C51" s="335"/>
      <c r="D51" s="335"/>
      <c r="E51" s="335"/>
      <c r="F51" s="335"/>
      <c r="G51" s="335"/>
      <c r="H51" s="270" t="s">
        <v>271</v>
      </c>
      <c r="I51" s="343">
        <f>AVERAGE(I45:I50)</f>
        <v>18.66333333</v>
      </c>
      <c r="J51" s="323"/>
    </row>
    <row r="52" ht="15.75" customHeight="1">
      <c r="B52" s="335"/>
      <c r="C52" s="335" t="s">
        <v>253</v>
      </c>
      <c r="D52" s="335"/>
      <c r="E52" s="335">
        <f>MIN(B44:G49)</f>
        <v>126.0039347</v>
      </c>
      <c r="F52" s="335"/>
      <c r="G52" s="335"/>
      <c r="J52" s="323"/>
    </row>
    <row r="53" ht="15.75" customHeight="1">
      <c r="B53" s="335"/>
      <c r="C53" s="335" t="s">
        <v>272</v>
      </c>
      <c r="D53" s="335"/>
      <c r="E53" s="335">
        <f>MAX(B44:G49)</f>
        <v>153.7402415</v>
      </c>
      <c r="F53" s="335"/>
      <c r="G53" s="335"/>
      <c r="J53" s="323"/>
    </row>
    <row r="54" ht="15.75" customHeight="1">
      <c r="B54" s="335"/>
      <c r="C54" s="335"/>
      <c r="D54" s="335"/>
      <c r="E54" s="335"/>
      <c r="F54" s="335"/>
      <c r="G54" s="335"/>
      <c r="J54" s="323"/>
    </row>
    <row r="55" ht="15.75" customHeight="1">
      <c r="B55" s="335"/>
      <c r="C55" s="335"/>
      <c r="D55" s="335"/>
      <c r="E55" s="335"/>
      <c r="F55" s="335"/>
      <c r="G55" s="335"/>
      <c r="J55" s="323"/>
    </row>
    <row r="56" ht="15.75" customHeight="1">
      <c r="B56" s="335"/>
      <c r="C56" s="335"/>
      <c r="D56" s="335"/>
      <c r="E56" s="335"/>
      <c r="F56" s="335"/>
      <c r="G56" s="335"/>
      <c r="J56" s="323"/>
    </row>
    <row r="57" ht="15.75" customHeight="1">
      <c r="B57" s="335"/>
      <c r="C57" s="335"/>
      <c r="D57" s="335"/>
      <c r="E57" s="335"/>
      <c r="F57" s="335"/>
      <c r="G57" s="335"/>
      <c r="I57" s="323"/>
      <c r="J57" s="323"/>
    </row>
    <row r="58" ht="15.75" customHeight="1">
      <c r="B58" s="335"/>
      <c r="C58" s="335"/>
      <c r="D58" s="335"/>
      <c r="E58" s="335"/>
      <c r="F58" s="335"/>
      <c r="G58" s="335"/>
      <c r="J58" s="323"/>
    </row>
    <row r="59" ht="15.75" customHeight="1">
      <c r="B59" s="335"/>
      <c r="C59" s="335"/>
      <c r="D59" s="335"/>
      <c r="E59" s="335"/>
      <c r="F59" s="335"/>
      <c r="G59" s="335"/>
      <c r="J59" s="323"/>
    </row>
    <row r="60" ht="15.75" customHeight="1">
      <c r="A60" s="344" t="s">
        <v>273</v>
      </c>
      <c r="B60" s="344"/>
      <c r="C60" s="345">
        <v>0.5434782608695653</v>
      </c>
      <c r="D60" s="345">
        <v>0.7614213197969544</v>
      </c>
      <c r="E60" s="345">
        <v>0.4938271604938272</v>
      </c>
      <c r="F60" s="345">
        <v>0.3440366972477064</v>
      </c>
      <c r="G60" s="345">
        <v>0.31565656565656564</v>
      </c>
      <c r="H60" s="345">
        <f>AVERAGE(C60,E60,F60,G60)</f>
        <v>0.4242496711</v>
      </c>
      <c r="I60" s="344"/>
    </row>
    <row r="61" ht="15.75" customHeight="1">
      <c r="A61" s="344"/>
      <c r="B61" s="344"/>
      <c r="C61" s="345"/>
      <c r="D61" s="345"/>
      <c r="E61" s="345"/>
      <c r="F61" s="345"/>
      <c r="G61" s="345"/>
      <c r="H61" s="345"/>
      <c r="I61" s="344"/>
    </row>
    <row r="62" ht="15.75" customHeight="1">
      <c r="A62" s="344"/>
      <c r="B62" s="344"/>
      <c r="C62" s="345"/>
      <c r="D62" s="345"/>
      <c r="E62" s="345"/>
      <c r="F62" s="345"/>
      <c r="G62" s="345"/>
      <c r="H62" s="345"/>
      <c r="I62" s="344"/>
    </row>
    <row r="63" ht="15.75" customHeight="1">
      <c r="A63" s="344" t="s">
        <v>274</v>
      </c>
      <c r="B63" s="344"/>
      <c r="C63" s="344">
        <v>2.5</v>
      </c>
      <c r="D63" s="344">
        <v>1.5</v>
      </c>
      <c r="E63" s="344">
        <v>4.0</v>
      </c>
      <c r="F63" s="344">
        <v>3.0</v>
      </c>
      <c r="G63" s="344">
        <v>2.5</v>
      </c>
      <c r="H63" s="344"/>
      <c r="I63" s="344">
        <v>8.179058461232735</v>
      </c>
    </row>
    <row r="64" ht="15.75" customHeight="1">
      <c r="A64" s="344" t="s">
        <v>217</v>
      </c>
      <c r="B64" s="344"/>
      <c r="C64" s="344"/>
      <c r="D64" s="345">
        <v>-0.4</v>
      </c>
      <c r="E64" s="345">
        <v>1.6666666666666665</v>
      </c>
      <c r="F64" s="345">
        <v>-0.25</v>
      </c>
      <c r="G64" s="345">
        <v>-0.16666666666666663</v>
      </c>
      <c r="H64" s="344"/>
      <c r="I64" s="344"/>
    </row>
    <row r="65" ht="15.75" customHeight="1">
      <c r="A65" s="344" t="s">
        <v>219</v>
      </c>
      <c r="B65" s="344"/>
      <c r="C65" s="346">
        <v>4.0943233844004643E-5</v>
      </c>
      <c r="D65" s="346">
        <v>3.8778347618414855E-5</v>
      </c>
      <c r="E65" s="346">
        <v>7.274981194173613E-5</v>
      </c>
      <c r="F65" s="346">
        <v>4.4695360889711817E-5</v>
      </c>
      <c r="G65" s="346">
        <v>2.957712869257142E-5</v>
      </c>
      <c r="H65" s="344"/>
      <c r="I65" s="344"/>
    </row>
    <row r="66" ht="15.75" customHeight="1">
      <c r="A66" s="344" t="s">
        <v>275</v>
      </c>
      <c r="B66" s="344"/>
      <c r="C66" s="345">
        <v>0.5434782608695653</v>
      </c>
      <c r="D66" s="345">
        <v>0.7614213197969544</v>
      </c>
      <c r="E66" s="345">
        <v>0.4938271604938272</v>
      </c>
      <c r="F66" s="345">
        <v>0.3440366972477064</v>
      </c>
      <c r="G66" s="345">
        <v>0.31565656565656564</v>
      </c>
      <c r="H66" s="345">
        <v>0.0016</v>
      </c>
      <c r="I66" s="344"/>
    </row>
    <row r="67" ht="15.75" customHeight="1"/>
    <row r="68" ht="15.75" customHeight="1">
      <c r="A68" s="154" t="s">
        <v>276</v>
      </c>
    </row>
    <row r="69" ht="15.75" customHeight="1">
      <c r="A69" s="154" t="s">
        <v>277</v>
      </c>
    </row>
    <row r="70" ht="15.75" customHeight="1">
      <c r="A70" s="154" t="s">
        <v>278</v>
      </c>
    </row>
    <row r="71" ht="15.75" customHeight="1">
      <c r="A71" s="154" t="s">
        <v>279</v>
      </c>
      <c r="D71" s="281">
        <f>0.16%</f>
        <v>0.0016</v>
      </c>
      <c r="E71" s="347" t="s">
        <v>280</v>
      </c>
    </row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C2:G2"/>
    <mergeCell ref="I2:M2"/>
    <mergeCell ref="R17:X17"/>
    <mergeCell ref="R27:W27"/>
    <mergeCell ref="B29:G29"/>
    <mergeCell ref="B42:G42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3.57"/>
    <col customWidth="1" min="4" max="4" width="24.14"/>
    <col customWidth="1" min="5" max="5" width="26.14"/>
    <col customWidth="1" min="6" max="6" width="13.57"/>
    <col customWidth="1" min="7" max="7" width="26.14"/>
    <col customWidth="1" min="8" max="8" width="13.57"/>
    <col customWidth="1" min="9" max="9" width="30.86"/>
    <col customWidth="1" min="10" max="10" width="14.29"/>
    <col customWidth="1" min="11" max="26" width="13.57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>
      <c r="D9" s="348" t="s">
        <v>281</v>
      </c>
      <c r="I9" s="154" t="s">
        <v>282</v>
      </c>
    </row>
    <row r="10" ht="15.75" customHeight="1">
      <c r="D10" s="154" t="s">
        <v>283</v>
      </c>
      <c r="E10" s="349">
        <v>1501.34</v>
      </c>
      <c r="I10" s="154" t="s">
        <v>284</v>
      </c>
      <c r="J10" s="350">
        <v>0.15599631911866385</v>
      </c>
    </row>
    <row r="11" ht="15.75" customHeight="1">
      <c r="D11" s="154" t="s">
        <v>285</v>
      </c>
      <c r="E11" s="349">
        <v>6567.69</v>
      </c>
      <c r="I11" s="154" t="s">
        <v>286</v>
      </c>
      <c r="J11" s="281">
        <v>0.12</v>
      </c>
    </row>
    <row r="12" ht="15.75" customHeight="1">
      <c r="D12" s="154" t="s">
        <v>281</v>
      </c>
      <c r="E12" s="281">
        <f>E10/E11</f>
        <v>0.2285948332</v>
      </c>
      <c r="I12" s="154" t="s">
        <v>256</v>
      </c>
      <c r="J12" s="154">
        <v>1.123</v>
      </c>
    </row>
    <row r="13" ht="15.75" customHeight="1">
      <c r="D13" s="154" t="s">
        <v>287</v>
      </c>
      <c r="E13" s="351">
        <v>791.71</v>
      </c>
      <c r="I13" s="154" t="s">
        <v>288</v>
      </c>
      <c r="J13" s="281">
        <v>0.16042386637025952</v>
      </c>
    </row>
    <row r="14" ht="15.75" customHeight="1">
      <c r="D14" s="154" t="s">
        <v>289</v>
      </c>
      <c r="E14" s="154">
        <v>5465.29</v>
      </c>
    </row>
    <row r="15" ht="15.75" customHeight="1">
      <c r="D15" s="154" t="s">
        <v>290</v>
      </c>
      <c r="E15" s="281">
        <f>E13/E14</f>
        <v>0.1448614804</v>
      </c>
    </row>
    <row r="16" ht="15.75" customHeight="1">
      <c r="D16" s="154" t="s">
        <v>291</v>
      </c>
      <c r="E16" s="281">
        <f>E12*(1-E15)</f>
        <v>0.1954802473</v>
      </c>
    </row>
    <row r="17" ht="15.75" customHeight="1"/>
    <row r="18" ht="15.75" customHeight="1"/>
    <row r="19" ht="15.75" customHeight="1"/>
    <row r="20" ht="15.75" customHeight="1">
      <c r="F20" s="352" t="s">
        <v>292</v>
      </c>
      <c r="G20" s="353" t="s">
        <v>293</v>
      </c>
      <c r="H20" s="354"/>
    </row>
    <row r="21" ht="15.75" customHeight="1">
      <c r="F21" s="355" t="s">
        <v>294</v>
      </c>
      <c r="G21" s="356">
        <f>E11</f>
        <v>6567.69</v>
      </c>
      <c r="H21" s="357">
        <f>G21/G23</f>
        <v>0.240067418</v>
      </c>
    </row>
    <row r="22" ht="15.75" customHeight="1">
      <c r="F22" s="355" t="s">
        <v>295</v>
      </c>
      <c r="G22" s="358">
        <f>20.79*1000</f>
        <v>20790</v>
      </c>
      <c r="H22" s="357">
        <f>G22/G23</f>
        <v>0.759932582</v>
      </c>
    </row>
    <row r="23" ht="15.75" customHeight="1">
      <c r="F23" s="355" t="s">
        <v>296</v>
      </c>
      <c r="G23" s="356">
        <f>G21+G22</f>
        <v>27357.69</v>
      </c>
      <c r="H23" s="359"/>
    </row>
    <row r="24" ht="15.75" customHeight="1">
      <c r="F24" s="360" t="s">
        <v>297</v>
      </c>
      <c r="G24" s="361">
        <f>(E12*H21)+(J13*H22)</f>
        <v>0.1767894944</v>
      </c>
      <c r="H24" s="362"/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D9:E9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37.14"/>
    <col customWidth="1" min="3" max="26" width="13.57"/>
  </cols>
  <sheetData>
    <row r="1" ht="15.75" customHeight="1">
      <c r="B1" s="56" t="s">
        <v>298</v>
      </c>
      <c r="F1" s="154" t="s">
        <v>299</v>
      </c>
    </row>
    <row r="2" ht="15.75" customHeight="1"/>
    <row r="3" ht="15.75" customHeight="1">
      <c r="B3" s="265"/>
      <c r="C3" s="266" t="s">
        <v>300</v>
      </c>
      <c r="D3" s="266" t="s">
        <v>301</v>
      </c>
      <c r="E3" s="266" t="s">
        <v>302</v>
      </c>
      <c r="F3" s="266" t="s">
        <v>303</v>
      </c>
      <c r="G3" s="266"/>
      <c r="H3" s="266" t="s">
        <v>115</v>
      </c>
      <c r="I3" s="267" t="s">
        <v>113</v>
      </c>
    </row>
    <row r="4" ht="15.75" customHeight="1">
      <c r="B4" s="363" t="s">
        <v>298</v>
      </c>
      <c r="C4" s="56">
        <v>4.82</v>
      </c>
      <c r="F4" s="226">
        <v>0.1185</v>
      </c>
      <c r="G4" s="281"/>
      <c r="H4" s="281">
        <v>0.042</v>
      </c>
      <c r="I4" s="282">
        <v>0.1036</v>
      </c>
    </row>
    <row r="5" ht="15.75" customHeight="1">
      <c r="B5" s="363" t="s">
        <v>265</v>
      </c>
      <c r="C5" s="56">
        <v>10.93</v>
      </c>
      <c r="F5" s="281">
        <v>0.425</v>
      </c>
      <c r="G5" s="286"/>
      <c r="H5" s="226">
        <v>0.0406</v>
      </c>
      <c r="I5" s="364">
        <v>0.1002</v>
      </c>
    </row>
    <row r="6" ht="15.75" customHeight="1">
      <c r="B6" s="363" t="s">
        <v>266</v>
      </c>
      <c r="C6" s="154">
        <v>-5.3</v>
      </c>
      <c r="F6" s="286">
        <v>-0.2305</v>
      </c>
      <c r="G6" s="281"/>
      <c r="H6" s="226">
        <v>0.0663</v>
      </c>
      <c r="I6" s="364">
        <v>0.086</v>
      </c>
    </row>
    <row r="7" ht="15.75" customHeight="1">
      <c r="B7" s="363" t="s">
        <v>267</v>
      </c>
      <c r="C7" s="56">
        <v>89.5</v>
      </c>
      <c r="F7" s="226">
        <v>0.0929</v>
      </c>
      <c r="G7" s="281"/>
      <c r="H7" s="226">
        <v>0.0262</v>
      </c>
      <c r="I7" s="282">
        <v>0.0341</v>
      </c>
    </row>
    <row r="8" ht="15.75" customHeight="1">
      <c r="B8" s="363" t="s">
        <v>268</v>
      </c>
      <c r="C8" s="56">
        <v>86.98</v>
      </c>
      <c r="F8" s="286">
        <v>-0.3289</v>
      </c>
      <c r="G8" s="281"/>
      <c r="H8" s="281">
        <v>0.0588</v>
      </c>
      <c r="I8" s="282">
        <v>0.0838</v>
      </c>
    </row>
    <row r="9" ht="15.75" customHeight="1">
      <c r="B9" s="363" t="s">
        <v>269</v>
      </c>
      <c r="C9" s="154">
        <v>-33.83</v>
      </c>
      <c r="F9" s="281">
        <v>-0.0528</v>
      </c>
      <c r="G9" s="281"/>
      <c r="H9" s="226">
        <v>0.0483</v>
      </c>
      <c r="I9" s="282">
        <v>0.0637</v>
      </c>
    </row>
    <row r="10" ht="15.75" customHeight="1">
      <c r="B10" s="363" t="s">
        <v>270</v>
      </c>
      <c r="C10" s="154">
        <v>-36.3</v>
      </c>
      <c r="F10" s="281">
        <v>-0.1075</v>
      </c>
      <c r="G10" s="281"/>
      <c r="H10" s="281">
        <v>0.0392</v>
      </c>
      <c r="I10" s="364">
        <v>0.0513</v>
      </c>
    </row>
    <row r="11" ht="15.75" customHeight="1">
      <c r="B11" s="268"/>
      <c r="I11" s="269"/>
    </row>
    <row r="12" ht="15.75" customHeight="1">
      <c r="B12" s="270" t="s">
        <v>304</v>
      </c>
      <c r="C12" s="365">
        <f>AVERAGE(C4:C10)</f>
        <v>16.68571429</v>
      </c>
      <c r="D12" s="271"/>
      <c r="E12" s="271"/>
      <c r="F12" s="366">
        <f>AVERAGE(F4:F10)</f>
        <v>-0.0119</v>
      </c>
      <c r="G12" s="271"/>
      <c r="H12" s="366">
        <f t="shared" ref="H12:I12" si="1">AVERAGE(H4:H10)</f>
        <v>0.04591428571</v>
      </c>
      <c r="I12" s="367">
        <f t="shared" si="1"/>
        <v>0.07467142857</v>
      </c>
    </row>
    <row r="13" ht="15.75" customHeight="1">
      <c r="C13" s="368"/>
    </row>
    <row r="14" ht="15.75" customHeight="1">
      <c r="C14" s="368"/>
    </row>
    <row r="15" ht="15.75" customHeight="1"/>
    <row r="16" ht="15.75" customHeight="1"/>
    <row r="17" ht="15.75" customHeight="1">
      <c r="B17" s="154" t="s">
        <v>305</v>
      </c>
      <c r="C17" s="154">
        <f>C12</f>
        <v>16.68571429</v>
      </c>
    </row>
    <row r="18" ht="15.75" customHeight="1">
      <c r="A18" s="154" t="s">
        <v>306</v>
      </c>
      <c r="B18" s="154" t="s">
        <v>43</v>
      </c>
      <c r="C18" s="154">
        <v>7.92</v>
      </c>
      <c r="D18" s="369"/>
    </row>
    <row r="19" ht="15.75" customHeight="1"/>
    <row r="20" ht="15.75" customHeight="1">
      <c r="B20" s="220" t="s">
        <v>307</v>
      </c>
      <c r="C20" s="220">
        <f>C17*C18</f>
        <v>132.1508571</v>
      </c>
      <c r="H20" s="281"/>
    </row>
    <row r="21" ht="15.75" customHeight="1">
      <c r="B21" s="56"/>
    </row>
    <row r="22" ht="15.75" customHeight="1">
      <c r="B22" s="220"/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3.57"/>
  </cols>
  <sheetData>
    <row r="1" ht="15.75" customHeight="1"/>
    <row r="2" ht="15.75" customHeight="1">
      <c r="A2" s="370" t="s">
        <v>308</v>
      </c>
    </row>
    <row r="3" ht="15.75" customHeight="1"/>
    <row r="4" ht="15.75" customHeight="1">
      <c r="A4" s="348"/>
      <c r="B4" s="348"/>
      <c r="C4" s="348"/>
    </row>
    <row r="5" ht="15.75" customHeight="1">
      <c r="A5" s="371" t="s">
        <v>309</v>
      </c>
      <c r="B5" s="3"/>
      <c r="C5" s="372">
        <v>2019.0</v>
      </c>
      <c r="D5" s="372">
        <v>2020.0</v>
      </c>
      <c r="E5" s="372">
        <v>2021.0</v>
      </c>
      <c r="F5" s="372">
        <v>2022.0</v>
      </c>
      <c r="G5" s="372">
        <v>2023.0</v>
      </c>
      <c r="I5" s="373" t="s">
        <v>310</v>
      </c>
      <c r="J5" s="2"/>
      <c r="K5" s="2"/>
      <c r="L5" s="2"/>
      <c r="M5" s="2"/>
      <c r="N5" s="2"/>
      <c r="O5" s="3"/>
    </row>
    <row r="6" ht="15.75" customHeight="1"/>
    <row r="7" ht="15.75" customHeight="1">
      <c r="A7" s="154" t="s">
        <v>311</v>
      </c>
      <c r="C7" s="374">
        <v>9690.14</v>
      </c>
      <c r="D7" s="374">
        <v>7201.24</v>
      </c>
      <c r="E7" s="374">
        <v>7332.33</v>
      </c>
      <c r="F7" s="374">
        <v>6942.46</v>
      </c>
      <c r="G7" s="374">
        <v>7012.6</v>
      </c>
      <c r="I7" s="220" t="s">
        <v>312</v>
      </c>
      <c r="K7" s="220" t="s">
        <v>35</v>
      </c>
      <c r="M7" s="220" t="s">
        <v>313</v>
      </c>
      <c r="O7" s="220" t="s">
        <v>314</v>
      </c>
    </row>
    <row r="8" ht="15.75" customHeight="1">
      <c r="A8" s="154" t="s">
        <v>315</v>
      </c>
      <c r="D8" s="375">
        <f>(C7-D7)</f>
        <v>2488.9</v>
      </c>
      <c r="E8" s="375">
        <f t="shared" ref="E8:G8" si="1">D7-E7</f>
        <v>-131.09</v>
      </c>
      <c r="F8" s="375">
        <f t="shared" si="1"/>
        <v>389.87</v>
      </c>
      <c r="G8" s="375">
        <f t="shared" si="1"/>
        <v>-70.14</v>
      </c>
      <c r="I8" s="154">
        <v>1.0</v>
      </c>
      <c r="K8" s="154">
        <v>2024.0</v>
      </c>
      <c r="M8" s="154">
        <f>G29*(1+$G$27)</f>
        <v>1629.504428</v>
      </c>
      <c r="O8" s="154">
        <f>M8/(1+R12)^I8</f>
        <v>1384.691051</v>
      </c>
    </row>
    <row r="9" ht="15.75" customHeight="1">
      <c r="I9" s="154">
        <v>2.0</v>
      </c>
      <c r="K9" s="154">
        <v>2025.0</v>
      </c>
      <c r="M9" s="154">
        <f t="shared" ref="M9:M12" si="2">M8*(1+$G$27)</f>
        <v>1930.081083</v>
      </c>
      <c r="O9" s="154">
        <f t="shared" ref="O9:O12" si="3">M9/(1+T9)^I9</f>
        <v>1930.081083</v>
      </c>
      <c r="Q9" s="376" t="s">
        <v>316</v>
      </c>
      <c r="R9" s="377"/>
    </row>
    <row r="10" ht="15.75" customHeight="1">
      <c r="A10" s="154" t="s">
        <v>317</v>
      </c>
      <c r="C10" s="374">
        <v>15429.74</v>
      </c>
      <c r="D10" s="374">
        <v>15116.61</v>
      </c>
      <c r="E10" s="374">
        <v>13808.36</v>
      </c>
      <c r="F10" s="374">
        <v>27410.78</v>
      </c>
      <c r="G10" s="374">
        <v>18784.73</v>
      </c>
      <c r="I10" s="378">
        <v>3.0</v>
      </c>
      <c r="K10" s="154">
        <v>2026.0</v>
      </c>
      <c r="M10" s="154">
        <f t="shared" si="2"/>
        <v>2286.101787</v>
      </c>
      <c r="O10" s="154">
        <f t="shared" si="3"/>
        <v>2286.101787</v>
      </c>
      <c r="Q10" s="268" t="s">
        <v>318</v>
      </c>
      <c r="R10" s="282">
        <v>0.275</v>
      </c>
    </row>
    <row r="11" ht="15.75" customHeight="1">
      <c r="A11" s="154" t="s">
        <v>319</v>
      </c>
      <c r="D11" s="375">
        <f t="shared" ref="D11:G11" si="4">C10-D10</f>
        <v>313.13</v>
      </c>
      <c r="E11" s="375">
        <f t="shared" si="4"/>
        <v>1308.25</v>
      </c>
      <c r="F11" s="375">
        <f t="shared" si="4"/>
        <v>-13602.42</v>
      </c>
      <c r="G11" s="375">
        <f t="shared" si="4"/>
        <v>8626.05</v>
      </c>
      <c r="I11" s="154">
        <v>4.0</v>
      </c>
      <c r="K11" s="154">
        <v>2027.0</v>
      </c>
      <c r="M11" s="154">
        <f t="shared" si="2"/>
        <v>2707.793692</v>
      </c>
      <c r="O11" s="154">
        <f t="shared" si="3"/>
        <v>2707.793692</v>
      </c>
      <c r="Q11" s="268" t="s">
        <v>320</v>
      </c>
      <c r="R11" s="269">
        <v>16.68</v>
      </c>
    </row>
    <row r="12" ht="15.75" customHeight="1">
      <c r="I12" s="154">
        <v>5.0</v>
      </c>
      <c r="K12" s="154">
        <v>2028.0</v>
      </c>
      <c r="M12" s="154">
        <f t="shared" si="2"/>
        <v>3207.270438</v>
      </c>
      <c r="O12" s="154">
        <f t="shared" si="3"/>
        <v>3207.270438</v>
      </c>
      <c r="Q12" s="270" t="s">
        <v>321</v>
      </c>
      <c r="R12" s="367">
        <v>0.1768</v>
      </c>
    </row>
    <row r="13" ht="15.75" customHeight="1">
      <c r="A13" s="154" t="s">
        <v>322</v>
      </c>
      <c r="C13" s="374">
        <v>3361.61</v>
      </c>
      <c r="D13" s="378">
        <v>138.81</v>
      </c>
      <c r="E13" s="378">
        <v>908.27</v>
      </c>
      <c r="F13" s="378">
        <v>240.32</v>
      </c>
      <c r="G13" s="374">
        <v>3009.47</v>
      </c>
    </row>
    <row r="14" ht="15.75" customHeight="1">
      <c r="A14" s="154" t="s">
        <v>319</v>
      </c>
      <c r="C14" s="375"/>
      <c r="D14" s="375">
        <f t="shared" ref="D14:G14" si="5">D13-C13</f>
        <v>-3222.8</v>
      </c>
      <c r="E14" s="154">
        <f t="shared" si="5"/>
        <v>769.46</v>
      </c>
      <c r="F14" s="154">
        <f t="shared" si="5"/>
        <v>-667.95</v>
      </c>
      <c r="G14" s="375">
        <f t="shared" si="5"/>
        <v>2769.15</v>
      </c>
      <c r="I14" s="375"/>
    </row>
    <row r="15" ht="15.75" customHeight="1">
      <c r="I15" s="379" t="s">
        <v>323</v>
      </c>
      <c r="J15" s="2"/>
      <c r="K15" s="3"/>
      <c r="M15" s="348" t="s">
        <v>324</v>
      </c>
    </row>
    <row r="16" ht="15.75" customHeight="1">
      <c r="A16" s="380" t="s">
        <v>325</v>
      </c>
      <c r="B16" s="380"/>
      <c r="D16" s="381">
        <f t="shared" ref="D16:G16" si="6">D8+D11+D14</f>
        <v>-420.77</v>
      </c>
      <c r="E16" s="381">
        <f t="shared" si="6"/>
        <v>1946.62</v>
      </c>
      <c r="F16" s="381">
        <f t="shared" si="6"/>
        <v>-13880.5</v>
      </c>
      <c r="G16" s="381">
        <f t="shared" si="6"/>
        <v>11325.06</v>
      </c>
      <c r="I16" s="375"/>
    </row>
    <row r="17" ht="15.75" customHeight="1">
      <c r="I17" s="154">
        <v>5.0</v>
      </c>
      <c r="K17" s="154">
        <v>2028.0</v>
      </c>
      <c r="M17" s="154">
        <f>M12*R11</f>
        <v>53497.2709</v>
      </c>
      <c r="O17" s="154">
        <f>M17/(1+R12)^I17</f>
        <v>23703.81937</v>
      </c>
    </row>
    <row r="18" ht="15.75" customHeight="1">
      <c r="A18" s="154" t="s">
        <v>326</v>
      </c>
      <c r="C18" s="56">
        <v>3369.05</v>
      </c>
      <c r="D18" s="56">
        <v>3573.15</v>
      </c>
      <c r="E18" s="56">
        <v>5596.03</v>
      </c>
      <c r="F18" s="56">
        <v>5427.69</v>
      </c>
      <c r="G18" s="56">
        <v>6460.55</v>
      </c>
    </row>
    <row r="19" ht="15.75" customHeight="1">
      <c r="A19" s="382" t="s">
        <v>327</v>
      </c>
      <c r="D19" s="383">
        <f t="shared" ref="D19:G19" si="7">D18*(1-$R$10)</f>
        <v>2590.53375</v>
      </c>
      <c r="E19" s="383">
        <f t="shared" si="7"/>
        <v>4057.12175</v>
      </c>
      <c r="F19" s="383">
        <f t="shared" si="7"/>
        <v>3935.07525</v>
      </c>
      <c r="G19" s="383">
        <f t="shared" si="7"/>
        <v>4683.89875</v>
      </c>
    </row>
    <row r="20" ht="15.75" customHeight="1">
      <c r="I20" s="379" t="s">
        <v>129</v>
      </c>
      <c r="J20" s="3"/>
      <c r="O20" s="154">
        <f>SUM(O8:O12)+O17</f>
        <v>35219.75742</v>
      </c>
    </row>
    <row r="21" ht="15.75" customHeight="1">
      <c r="A21" s="382" t="s">
        <v>328</v>
      </c>
      <c r="C21" s="378">
        <v>624.76</v>
      </c>
      <c r="D21" s="374">
        <v>1036.33</v>
      </c>
      <c r="E21" s="374">
        <v>1146.26</v>
      </c>
      <c r="F21" s="374">
        <v>1145.65</v>
      </c>
      <c r="G21" s="374">
        <v>1017.01</v>
      </c>
    </row>
    <row r="22" ht="15.75" customHeight="1">
      <c r="I22" s="379" t="s">
        <v>329</v>
      </c>
      <c r="J22" s="3"/>
      <c r="O22" s="154">
        <v>375.95</v>
      </c>
    </row>
    <row r="23" ht="15.75" customHeight="1">
      <c r="A23" s="382" t="s">
        <v>330</v>
      </c>
      <c r="C23" s="374">
        <v>8609.43</v>
      </c>
      <c r="D23" s="374">
        <v>1457.52</v>
      </c>
      <c r="E23" s="378">
        <v>443.81</v>
      </c>
      <c r="F23" s="374">
        <v>2095.25</v>
      </c>
      <c r="G23" s="374">
        <v>9082.76</v>
      </c>
    </row>
    <row r="24" ht="15.75" customHeight="1">
      <c r="I24" s="379" t="s">
        <v>331</v>
      </c>
      <c r="J24" s="3"/>
      <c r="O24" s="384">
        <f>O20/O22</f>
        <v>93.68202532</v>
      </c>
      <c r="Q24" s="348"/>
    </row>
    <row r="25" ht="15.75" customHeight="1">
      <c r="A25" s="382" t="s">
        <v>313</v>
      </c>
      <c r="D25" s="375">
        <f t="shared" ref="D25:G25" si="8">D19+D21+D16-D23</f>
        <v>1748.57375</v>
      </c>
      <c r="E25" s="375">
        <f t="shared" si="8"/>
        <v>6706.19175</v>
      </c>
      <c r="F25" s="375">
        <f t="shared" si="8"/>
        <v>-10895.02475</v>
      </c>
      <c r="G25" s="375">
        <f t="shared" si="8"/>
        <v>7943.20875</v>
      </c>
    </row>
    <row r="26" ht="15.75" customHeight="1">
      <c r="D26" s="281"/>
      <c r="E26" s="324"/>
      <c r="G26" s="375"/>
      <c r="I26" s="379" t="s">
        <v>332</v>
      </c>
      <c r="J26" s="3"/>
      <c r="O26" s="154">
        <v>55.3</v>
      </c>
      <c r="Q26" s="379" t="s">
        <v>238</v>
      </c>
      <c r="R26" s="3"/>
    </row>
    <row r="27" ht="15.75" customHeight="1">
      <c r="A27" s="385" t="s">
        <v>333</v>
      </c>
      <c r="C27" s="386" t="s">
        <v>334</v>
      </c>
      <c r="D27" s="387"/>
      <c r="E27" s="387"/>
      <c r="G27" s="388">
        <f>G25/E25-1</f>
        <v>0.1844589368</v>
      </c>
    </row>
    <row r="28" ht="15.75" customHeight="1"/>
    <row r="29" ht="15.75" customHeight="1">
      <c r="A29" s="389" t="s">
        <v>313</v>
      </c>
      <c r="C29" s="390" t="s">
        <v>335</v>
      </c>
      <c r="D29" s="387"/>
      <c r="E29" s="387"/>
      <c r="G29" s="375">
        <f>AVERAGE(D25:G25)</f>
        <v>1375.737375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I22:J22"/>
    <mergeCell ref="I24:J24"/>
    <mergeCell ref="Q24:R24"/>
    <mergeCell ref="I26:J26"/>
    <mergeCell ref="Q26:R26"/>
    <mergeCell ref="A2:O2"/>
    <mergeCell ref="A5:B5"/>
    <mergeCell ref="I5:O5"/>
    <mergeCell ref="Q9:R9"/>
    <mergeCell ref="I15:K15"/>
    <mergeCell ref="M15:O15"/>
    <mergeCell ref="I20:J20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3.57"/>
    <col customWidth="1" min="4" max="4" width="16.43"/>
    <col customWidth="1" min="5" max="5" width="13.57"/>
    <col customWidth="1" min="6" max="6" width="19.14"/>
    <col customWidth="1" min="7" max="26" width="13.57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>
      <c r="D6" s="391" t="s">
        <v>336</v>
      </c>
      <c r="E6" s="391" t="s">
        <v>337</v>
      </c>
      <c r="F6" s="391" t="s">
        <v>338</v>
      </c>
      <c r="G6" s="391" t="s">
        <v>339</v>
      </c>
    </row>
    <row r="7" ht="15.75" customHeight="1">
      <c r="D7" s="392" t="s">
        <v>313</v>
      </c>
      <c r="E7" s="393">
        <v>93.68</v>
      </c>
      <c r="F7" s="394">
        <v>0.7</v>
      </c>
      <c r="G7" s="393">
        <f t="shared" ref="G7:G9" si="1">E7*F7</f>
        <v>65.576</v>
      </c>
    </row>
    <row r="8" ht="15.75" customHeight="1">
      <c r="D8" s="392" t="s">
        <v>340</v>
      </c>
      <c r="E8" s="393">
        <v>147.39</v>
      </c>
      <c r="F8" s="394">
        <v>0.15</v>
      </c>
      <c r="G8" s="393">
        <f t="shared" si="1"/>
        <v>22.1085</v>
      </c>
    </row>
    <row r="9" ht="15.75" customHeight="1">
      <c r="D9" s="392" t="s">
        <v>341</v>
      </c>
      <c r="E9" s="393">
        <v>132.151</v>
      </c>
      <c r="F9" s="394">
        <v>0.15</v>
      </c>
      <c r="G9" s="393">
        <f t="shared" si="1"/>
        <v>19.82265</v>
      </c>
    </row>
    <row r="10" ht="15.75" customHeight="1">
      <c r="D10" s="392" t="s">
        <v>129</v>
      </c>
      <c r="E10" s="393"/>
      <c r="F10" s="394">
        <f>SUM(F7:F9)</f>
        <v>1</v>
      </c>
      <c r="G10" s="393"/>
    </row>
    <row r="11" ht="15.75" customHeight="1">
      <c r="D11" s="392" t="s">
        <v>342</v>
      </c>
      <c r="E11" s="395"/>
      <c r="F11" s="396" t="s">
        <v>343</v>
      </c>
      <c r="G11" s="397">
        <f>SUM(G7:G9)</f>
        <v>107.50715</v>
      </c>
    </row>
    <row r="12" ht="15.75" customHeight="1">
      <c r="D12" s="392" t="s">
        <v>344</v>
      </c>
      <c r="E12" s="395"/>
      <c r="F12" s="398" t="s">
        <v>345</v>
      </c>
      <c r="G12" s="399">
        <v>55.3</v>
      </c>
    </row>
    <row r="13" ht="15.75" customHeight="1">
      <c r="D13" s="395"/>
      <c r="E13" s="395"/>
      <c r="F13" s="399" t="s">
        <v>346</v>
      </c>
      <c r="G13" s="400">
        <f>(G11-G12)/G11</f>
        <v>0.4856156079</v>
      </c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8.71"/>
    <col customWidth="1" min="3" max="3" width="11.86"/>
    <col customWidth="1" min="4" max="4" width="13.57"/>
    <col customWidth="1" min="5" max="10" width="8.71"/>
    <col customWidth="1" min="11" max="11" width="6.14"/>
    <col customWidth="1" min="12" max="12" width="10.43"/>
    <col customWidth="1" min="13" max="15" width="8.71"/>
  </cols>
  <sheetData>
    <row r="1">
      <c r="A1" s="401" t="s">
        <v>347</v>
      </c>
      <c r="B1" s="2"/>
      <c r="C1" s="3"/>
      <c r="D1" s="402" t="s">
        <v>2</v>
      </c>
      <c r="E1" s="2"/>
      <c r="F1" s="3"/>
    </row>
    <row r="2">
      <c r="A2" s="220" t="s">
        <v>348</v>
      </c>
      <c r="B2" s="220" t="s">
        <v>349</v>
      </c>
      <c r="C2" s="220" t="s">
        <v>350</v>
      </c>
      <c r="D2" s="220" t="s">
        <v>348</v>
      </c>
      <c r="E2" s="220" t="s">
        <v>337</v>
      </c>
      <c r="F2" s="220" t="s">
        <v>350</v>
      </c>
    </row>
    <row r="3">
      <c r="A3" s="403" t="s">
        <v>351</v>
      </c>
      <c r="B3" s="404">
        <v>5497.56</v>
      </c>
      <c r="C3" s="405">
        <f t="shared" ref="C3:C2257" si="1">(B3/B4)-1</f>
        <v>0.02302264303</v>
      </c>
      <c r="D3" s="403" t="s">
        <v>351</v>
      </c>
      <c r="E3" s="406">
        <v>58.5</v>
      </c>
      <c r="F3" s="405">
        <f t="shared" ref="F3:F2257" si="2">(E3/E4)-1</f>
        <v>0.015625</v>
      </c>
    </row>
    <row r="4">
      <c r="A4" s="403" t="s">
        <v>352</v>
      </c>
      <c r="B4" s="404">
        <v>5373.84</v>
      </c>
      <c r="C4" s="405">
        <f t="shared" si="1"/>
        <v>0.006301273925</v>
      </c>
      <c r="D4" s="403" t="s">
        <v>352</v>
      </c>
      <c r="E4" s="406">
        <v>57.6</v>
      </c>
      <c r="F4" s="405">
        <f t="shared" si="2"/>
        <v>0</v>
      </c>
    </row>
    <row r="5">
      <c r="A5" s="403" t="s">
        <v>353</v>
      </c>
      <c r="B5" s="404">
        <v>5340.19</v>
      </c>
      <c r="C5" s="405">
        <f t="shared" si="1"/>
        <v>-0.002841985954</v>
      </c>
      <c r="D5" s="403" t="s">
        <v>353</v>
      </c>
      <c r="E5" s="406">
        <v>57.6</v>
      </c>
      <c r="F5" s="405">
        <f t="shared" si="2"/>
        <v>-0.02538071066</v>
      </c>
    </row>
    <row r="6">
      <c r="A6" s="403" t="s">
        <v>354</v>
      </c>
      <c r="B6" s="404">
        <v>5355.41</v>
      </c>
      <c r="C6" s="405">
        <f t="shared" si="1"/>
        <v>0.009936409993</v>
      </c>
      <c r="D6" s="403" t="s">
        <v>354</v>
      </c>
      <c r="E6" s="406">
        <v>59.1</v>
      </c>
      <c r="F6" s="405">
        <f t="shared" si="2"/>
        <v>0.005102040816</v>
      </c>
    </row>
    <row r="7">
      <c r="A7" s="403" t="s">
        <v>355</v>
      </c>
      <c r="B7" s="404">
        <v>5302.72</v>
      </c>
      <c r="C7" s="405">
        <f t="shared" si="1"/>
        <v>0.01161424233</v>
      </c>
      <c r="D7" s="403" t="s">
        <v>355</v>
      </c>
      <c r="E7" s="406">
        <v>58.8</v>
      </c>
      <c r="F7" s="405">
        <f t="shared" si="2"/>
        <v>0.03886925795</v>
      </c>
    </row>
    <row r="8">
      <c r="A8" s="403" t="s">
        <v>356</v>
      </c>
      <c r="B8" s="404">
        <v>5241.84</v>
      </c>
      <c r="C8" s="405">
        <f t="shared" si="1"/>
        <v>0.004147358621</v>
      </c>
      <c r="D8" s="403" t="s">
        <v>356</v>
      </c>
      <c r="E8" s="406">
        <v>56.6</v>
      </c>
      <c r="F8" s="405">
        <f t="shared" si="2"/>
        <v>-0.01393728223</v>
      </c>
    </row>
    <row r="9">
      <c r="A9" s="403" t="s">
        <v>357</v>
      </c>
      <c r="B9" s="404">
        <v>5220.19</v>
      </c>
      <c r="C9" s="405">
        <f t="shared" si="1"/>
        <v>-0.004565104221</v>
      </c>
      <c r="D9" s="403" t="s">
        <v>357</v>
      </c>
      <c r="E9" s="406">
        <v>57.4</v>
      </c>
      <c r="F9" s="405">
        <f t="shared" si="2"/>
        <v>0.05514705882</v>
      </c>
    </row>
    <row r="10">
      <c r="A10" s="403" t="s">
        <v>358</v>
      </c>
      <c r="B10" s="404">
        <v>5244.13</v>
      </c>
      <c r="C10" s="405">
        <f t="shared" si="1"/>
        <v>0.01603253393</v>
      </c>
      <c r="D10" s="403" t="s">
        <v>358</v>
      </c>
      <c r="E10" s="406">
        <v>54.4</v>
      </c>
      <c r="F10" s="405">
        <f t="shared" si="2"/>
        <v>0.03816793893</v>
      </c>
    </row>
    <row r="11">
      <c r="A11" s="403" t="s">
        <v>359</v>
      </c>
      <c r="B11" s="404">
        <v>5161.38</v>
      </c>
      <c r="C11" s="405">
        <f t="shared" si="1"/>
        <v>0.008513407102</v>
      </c>
      <c r="D11" s="403" t="s">
        <v>359</v>
      </c>
      <c r="E11" s="406">
        <v>52.4</v>
      </c>
      <c r="F11" s="405">
        <f t="shared" si="2"/>
        <v>0.01550387597</v>
      </c>
    </row>
    <row r="12">
      <c r="A12" s="403" t="s">
        <v>360</v>
      </c>
      <c r="B12" s="404">
        <v>5117.81</v>
      </c>
      <c r="C12" s="405">
        <f t="shared" si="1"/>
        <v>0.006808703179</v>
      </c>
      <c r="D12" s="403" t="s">
        <v>360</v>
      </c>
      <c r="E12" s="406">
        <v>51.6</v>
      </c>
      <c r="F12" s="405">
        <f t="shared" si="2"/>
        <v>0.02380952381</v>
      </c>
    </row>
    <row r="13">
      <c r="A13" s="403" t="s">
        <v>361</v>
      </c>
      <c r="B13" s="404">
        <v>5083.2</v>
      </c>
      <c r="C13" s="405">
        <f t="shared" si="1"/>
        <v>0.002599595268</v>
      </c>
      <c r="D13" s="403" t="s">
        <v>361</v>
      </c>
      <c r="E13" s="406">
        <v>50.4</v>
      </c>
      <c r="F13" s="405">
        <f t="shared" si="2"/>
        <v>-0.007874015748</v>
      </c>
    </row>
    <row r="14">
      <c r="A14" s="403" t="s">
        <v>362</v>
      </c>
      <c r="B14" s="404">
        <v>5070.02</v>
      </c>
      <c r="C14" s="405">
        <f t="shared" si="1"/>
        <v>-0.007025219893</v>
      </c>
      <c r="D14" s="403" t="s">
        <v>362</v>
      </c>
      <c r="E14" s="406">
        <v>50.8</v>
      </c>
      <c r="F14" s="405">
        <f t="shared" si="2"/>
        <v>-0.02307692308</v>
      </c>
    </row>
    <row r="15">
      <c r="A15" s="403" t="s">
        <v>363</v>
      </c>
      <c r="B15" s="404">
        <v>5105.89</v>
      </c>
      <c r="C15" s="405">
        <f t="shared" si="1"/>
        <v>-0.02509489586</v>
      </c>
      <c r="D15" s="403" t="s">
        <v>363</v>
      </c>
      <c r="E15" s="406">
        <v>52.0</v>
      </c>
      <c r="F15" s="405">
        <f t="shared" si="2"/>
        <v>-0.02621722846</v>
      </c>
    </row>
    <row r="16">
      <c r="A16" s="403" t="s">
        <v>364</v>
      </c>
      <c r="B16" s="404">
        <v>5237.32</v>
      </c>
      <c r="C16" s="405">
        <f t="shared" si="1"/>
        <v>0.002478767775</v>
      </c>
      <c r="D16" s="403" t="s">
        <v>364</v>
      </c>
      <c r="E16" s="406">
        <v>53.4</v>
      </c>
      <c r="F16" s="405">
        <f t="shared" si="2"/>
        <v>-0.01838235294</v>
      </c>
    </row>
    <row r="17">
      <c r="A17" s="403" t="s">
        <v>365</v>
      </c>
      <c r="B17" s="404">
        <v>5224.37</v>
      </c>
      <c r="C17" s="405">
        <f t="shared" si="1"/>
        <v>-0.00441350502</v>
      </c>
      <c r="D17" s="403" t="s">
        <v>365</v>
      </c>
      <c r="E17" s="406">
        <v>54.4</v>
      </c>
      <c r="F17" s="405">
        <f t="shared" si="2"/>
        <v>0</v>
      </c>
    </row>
    <row r="18">
      <c r="A18" s="403" t="s">
        <v>366</v>
      </c>
      <c r="B18" s="404">
        <v>5247.53</v>
      </c>
      <c r="C18" s="405">
        <f t="shared" si="1"/>
        <v>0.002272887886</v>
      </c>
      <c r="D18" s="403" t="s">
        <v>366</v>
      </c>
      <c r="E18" s="406">
        <v>54.4</v>
      </c>
      <c r="F18" s="405">
        <f t="shared" si="2"/>
        <v>-0.005484460695</v>
      </c>
      <c r="H18" s="407" t="s">
        <v>367</v>
      </c>
      <c r="I18" s="2"/>
      <c r="J18" s="2"/>
      <c r="K18" s="3"/>
      <c r="L18" s="408">
        <v>1.123</v>
      </c>
    </row>
    <row r="19">
      <c r="A19" s="403" t="s">
        <v>368</v>
      </c>
      <c r="B19" s="404">
        <v>5235.63</v>
      </c>
      <c r="C19" s="405">
        <f t="shared" si="1"/>
        <v>-0.003109315379</v>
      </c>
      <c r="D19" s="403" t="s">
        <v>368</v>
      </c>
      <c r="E19" s="406">
        <v>54.7</v>
      </c>
      <c r="F19" s="405">
        <f t="shared" si="2"/>
        <v>-0.01441441441</v>
      </c>
    </row>
    <row r="20">
      <c r="A20" s="403" t="s">
        <v>369</v>
      </c>
      <c r="B20" s="404">
        <v>5251.96</v>
      </c>
      <c r="C20" s="405">
        <f t="shared" si="1"/>
        <v>0.004481183048</v>
      </c>
      <c r="D20" s="403" t="s">
        <v>369</v>
      </c>
      <c r="E20" s="406">
        <v>55.5</v>
      </c>
      <c r="F20" s="405">
        <f t="shared" si="2"/>
        <v>0.02022058824</v>
      </c>
      <c r="H20" s="409" t="s">
        <v>370</v>
      </c>
      <c r="I20" s="89"/>
      <c r="J20" s="89"/>
      <c r="K20" s="90"/>
      <c r="L20" s="410">
        <f>SLOPE(F3:F2258,C3:C2258)</f>
        <v>1.12304202</v>
      </c>
    </row>
    <row r="21" ht="15.75" customHeight="1">
      <c r="A21" s="403" t="s">
        <v>371</v>
      </c>
      <c r="B21" s="404">
        <v>5228.53</v>
      </c>
      <c r="C21" s="405">
        <f t="shared" si="1"/>
        <v>-0.009538008062</v>
      </c>
      <c r="D21" s="403" t="s">
        <v>371</v>
      </c>
      <c r="E21" s="406">
        <v>54.4</v>
      </c>
      <c r="F21" s="405">
        <f t="shared" si="2"/>
        <v>-0.01090909091</v>
      </c>
      <c r="H21" s="92"/>
      <c r="K21" s="93"/>
    </row>
    <row r="22" ht="15.75" customHeight="1">
      <c r="A22" s="403" t="s">
        <v>372</v>
      </c>
      <c r="B22" s="404">
        <v>5278.88</v>
      </c>
      <c r="C22" s="405">
        <f t="shared" si="1"/>
        <v>-0.005957985282</v>
      </c>
      <c r="D22" s="403" t="s">
        <v>372</v>
      </c>
      <c r="E22" s="406">
        <v>55.0</v>
      </c>
      <c r="F22" s="405">
        <f t="shared" si="2"/>
        <v>-0.01079136691</v>
      </c>
      <c r="H22" s="101"/>
      <c r="I22" s="102"/>
      <c r="J22" s="102"/>
      <c r="K22" s="103"/>
    </row>
    <row r="23" ht="15.75" customHeight="1">
      <c r="A23" s="403" t="s">
        <v>373</v>
      </c>
      <c r="B23" s="404">
        <v>5310.52</v>
      </c>
      <c r="C23" s="405">
        <f t="shared" si="1"/>
        <v>-0.0003538890144</v>
      </c>
      <c r="D23" s="403" t="s">
        <v>373</v>
      </c>
      <c r="E23" s="406">
        <v>55.6</v>
      </c>
      <c r="F23" s="405">
        <f t="shared" si="2"/>
        <v>-0.008912655971</v>
      </c>
    </row>
    <row r="24" ht="15.75" customHeight="1">
      <c r="A24" s="403" t="s">
        <v>374</v>
      </c>
      <c r="B24" s="404">
        <v>5312.4</v>
      </c>
      <c r="C24" s="405">
        <f t="shared" si="1"/>
        <v>-0.01092886001</v>
      </c>
      <c r="D24" s="403" t="s">
        <v>374</v>
      </c>
      <c r="E24" s="406">
        <v>56.1</v>
      </c>
      <c r="F24" s="405">
        <f t="shared" si="2"/>
        <v>0.001785714286</v>
      </c>
    </row>
    <row r="25" ht="15.75" customHeight="1">
      <c r="A25" s="403" t="s">
        <v>375</v>
      </c>
      <c r="B25" s="404">
        <v>5371.1</v>
      </c>
      <c r="C25" s="405">
        <f t="shared" si="1"/>
        <v>-0.004180842287</v>
      </c>
      <c r="D25" s="403" t="s">
        <v>375</v>
      </c>
      <c r="E25" s="406">
        <v>56.0</v>
      </c>
      <c r="F25" s="405">
        <f t="shared" si="2"/>
        <v>-0.005328596803</v>
      </c>
    </row>
    <row r="26" ht="15.75" customHeight="1">
      <c r="A26" s="403" t="s">
        <v>376</v>
      </c>
      <c r="B26" s="404">
        <v>5393.65</v>
      </c>
      <c r="C26" s="405">
        <f t="shared" si="1"/>
        <v>-0.02243258625</v>
      </c>
      <c r="D26" s="403" t="s">
        <v>376</v>
      </c>
      <c r="E26" s="406">
        <v>56.3</v>
      </c>
      <c r="F26" s="405">
        <f t="shared" si="2"/>
        <v>-0.01745200698</v>
      </c>
    </row>
    <row r="27" ht="15.75" customHeight="1">
      <c r="A27" s="403" t="s">
        <v>377</v>
      </c>
      <c r="B27" s="404">
        <v>5517.42</v>
      </c>
      <c r="C27" s="405">
        <f t="shared" si="1"/>
        <v>-0.00180555053</v>
      </c>
      <c r="D27" s="403" t="s">
        <v>377</v>
      </c>
      <c r="E27" s="406">
        <v>57.3</v>
      </c>
      <c r="F27" s="405">
        <f t="shared" si="2"/>
        <v>0.008802816901</v>
      </c>
    </row>
    <row r="28" ht="15.75" customHeight="1">
      <c r="A28" s="403" t="s">
        <v>378</v>
      </c>
      <c r="B28" s="404">
        <v>5527.4</v>
      </c>
      <c r="C28" s="405">
        <f t="shared" si="1"/>
        <v>-0.01042319384</v>
      </c>
      <c r="D28" s="403" t="s">
        <v>378</v>
      </c>
      <c r="E28" s="406">
        <v>56.8</v>
      </c>
      <c r="F28" s="405">
        <f t="shared" si="2"/>
        <v>0.007092198582</v>
      </c>
    </row>
    <row r="29" ht="15.75" customHeight="1">
      <c r="A29" s="403" t="s">
        <v>379</v>
      </c>
      <c r="B29" s="404">
        <v>5585.62</v>
      </c>
      <c r="C29" s="405">
        <f t="shared" si="1"/>
        <v>-0.01431858769</v>
      </c>
      <c r="D29" s="403" t="s">
        <v>379</v>
      </c>
      <c r="E29" s="406">
        <v>56.4</v>
      </c>
      <c r="F29" s="405">
        <f t="shared" si="2"/>
        <v>-0.02083333333</v>
      </c>
    </row>
    <row r="30" ht="15.75" customHeight="1">
      <c r="A30" s="403" t="s">
        <v>380</v>
      </c>
      <c r="B30" s="404">
        <v>5666.76</v>
      </c>
      <c r="C30" s="405">
        <f t="shared" si="1"/>
        <v>0.001008646806</v>
      </c>
      <c r="D30" s="403" t="s">
        <v>380</v>
      </c>
      <c r="E30" s="406">
        <v>57.6</v>
      </c>
      <c r="F30" s="405">
        <f t="shared" si="2"/>
        <v>-0.00518134715</v>
      </c>
    </row>
    <row r="31" ht="15.75" customHeight="1">
      <c r="A31" s="403" t="s">
        <v>381</v>
      </c>
      <c r="B31" s="404">
        <v>5661.05</v>
      </c>
      <c r="C31" s="405">
        <f t="shared" si="1"/>
        <v>-0.005224239911</v>
      </c>
      <c r="D31" s="403" t="s">
        <v>381</v>
      </c>
      <c r="E31" s="406">
        <v>57.9</v>
      </c>
      <c r="F31" s="405">
        <f t="shared" si="2"/>
        <v>-0.006861063465</v>
      </c>
    </row>
    <row r="32" ht="15.75" customHeight="1">
      <c r="A32" s="403" t="s">
        <v>382</v>
      </c>
      <c r="B32" s="404">
        <v>5690.78</v>
      </c>
      <c r="C32" s="405">
        <f t="shared" si="1"/>
        <v>-0.006025906157</v>
      </c>
      <c r="D32" s="403" t="s">
        <v>382</v>
      </c>
      <c r="E32" s="406">
        <v>58.3</v>
      </c>
      <c r="F32" s="405">
        <f t="shared" si="2"/>
        <v>0</v>
      </c>
    </row>
    <row r="33" ht="15.75" customHeight="1">
      <c r="A33" s="403" t="s">
        <v>383</v>
      </c>
      <c r="B33" s="404">
        <v>5725.28</v>
      </c>
      <c r="C33" s="405">
        <f t="shared" si="1"/>
        <v>-0.0003038229306</v>
      </c>
      <c r="D33" s="403" t="s">
        <v>383</v>
      </c>
      <c r="E33" s="406">
        <v>58.3</v>
      </c>
      <c r="F33" s="405">
        <f t="shared" si="2"/>
        <v>-0.001712328767</v>
      </c>
    </row>
    <row r="34" ht="15.75" customHeight="1">
      <c r="A34" s="403" t="s">
        <v>384</v>
      </c>
      <c r="B34" s="404">
        <v>5727.02</v>
      </c>
      <c r="C34" s="405">
        <f t="shared" si="1"/>
        <v>0.01983207643</v>
      </c>
      <c r="D34" s="403" t="s">
        <v>384</v>
      </c>
      <c r="E34" s="406">
        <v>58.4</v>
      </c>
      <c r="F34" s="405">
        <f t="shared" si="2"/>
        <v>-0.005110732538</v>
      </c>
    </row>
    <row r="35" ht="15.75" customHeight="1">
      <c r="A35" s="403" t="s">
        <v>385</v>
      </c>
      <c r="B35" s="404">
        <v>5615.65</v>
      </c>
      <c r="C35" s="405">
        <f t="shared" si="1"/>
        <v>0.005550929781</v>
      </c>
      <c r="D35" s="403" t="s">
        <v>385</v>
      </c>
      <c r="E35" s="406">
        <v>58.7</v>
      </c>
      <c r="F35" s="405">
        <f t="shared" si="2"/>
        <v>-0.01344537815</v>
      </c>
    </row>
    <row r="36" ht="15.75" customHeight="1">
      <c r="A36" s="403" t="s">
        <v>386</v>
      </c>
      <c r="B36" s="404">
        <v>5584.65</v>
      </c>
      <c r="C36" s="405">
        <f t="shared" si="1"/>
        <v>0.002685966364</v>
      </c>
      <c r="D36" s="403" t="s">
        <v>386</v>
      </c>
      <c r="E36" s="406">
        <v>59.5</v>
      </c>
      <c r="F36" s="405">
        <f t="shared" si="2"/>
        <v>0.04569420035</v>
      </c>
    </row>
    <row r="37" ht="15.75" customHeight="1">
      <c r="A37" s="403" t="s">
        <v>387</v>
      </c>
      <c r="B37" s="404">
        <v>5569.69</v>
      </c>
      <c r="C37" s="405">
        <f t="shared" si="1"/>
        <v>0.009279729201</v>
      </c>
      <c r="D37" s="403" t="s">
        <v>387</v>
      </c>
      <c r="E37" s="406">
        <v>56.9</v>
      </c>
      <c r="F37" s="405">
        <f t="shared" si="2"/>
        <v>0.04788213628</v>
      </c>
    </row>
    <row r="38" ht="15.75" customHeight="1">
      <c r="A38" s="403" t="s">
        <v>388</v>
      </c>
      <c r="B38" s="404">
        <v>5518.48</v>
      </c>
      <c r="C38" s="405">
        <f t="shared" si="1"/>
        <v>-0.01084250319</v>
      </c>
      <c r="D38" s="403" t="s">
        <v>388</v>
      </c>
      <c r="E38" s="406">
        <v>54.3</v>
      </c>
      <c r="F38" s="405">
        <f t="shared" si="2"/>
        <v>-0.00731261426</v>
      </c>
    </row>
    <row r="39" ht="15.75" customHeight="1">
      <c r="A39" s="403" t="s">
        <v>389</v>
      </c>
      <c r="B39" s="404">
        <v>5578.97</v>
      </c>
      <c r="C39" s="405">
        <f t="shared" si="1"/>
        <v>-0.009698931946</v>
      </c>
      <c r="D39" s="403" t="s">
        <v>389</v>
      </c>
      <c r="E39" s="406">
        <v>54.7</v>
      </c>
      <c r="F39" s="405">
        <f t="shared" si="2"/>
        <v>0.009225092251</v>
      </c>
    </row>
    <row r="40" ht="15.75" customHeight="1">
      <c r="A40" s="403" t="s">
        <v>390</v>
      </c>
      <c r="B40" s="404">
        <v>5633.61</v>
      </c>
      <c r="C40" s="405">
        <f t="shared" si="1"/>
        <v>-0.007270651134</v>
      </c>
      <c r="D40" s="403" t="s">
        <v>390</v>
      </c>
      <c r="E40" s="406">
        <v>54.2</v>
      </c>
      <c r="F40" s="405">
        <f t="shared" si="2"/>
        <v>-0.0198915009</v>
      </c>
    </row>
    <row r="41" ht="15.75" customHeight="1">
      <c r="A41" s="403" t="s">
        <v>391</v>
      </c>
      <c r="B41" s="404">
        <v>5674.87</v>
      </c>
      <c r="C41" s="405">
        <f t="shared" si="1"/>
        <v>-0.002078537779</v>
      </c>
      <c r="D41" s="403" t="s">
        <v>391</v>
      </c>
      <c r="E41" s="406">
        <v>55.3</v>
      </c>
      <c r="F41" s="405">
        <f t="shared" si="2"/>
        <v>-0.0264084507</v>
      </c>
    </row>
    <row r="42" ht="15.75" customHeight="1">
      <c r="A42" s="403" t="s">
        <v>392</v>
      </c>
      <c r="B42" s="404">
        <v>5686.69</v>
      </c>
      <c r="C42" s="405">
        <f t="shared" si="1"/>
        <v>-0.0133731915</v>
      </c>
      <c r="D42" s="403" t="s">
        <v>392</v>
      </c>
      <c r="E42" s="406">
        <v>56.8</v>
      </c>
      <c r="F42" s="405">
        <f t="shared" si="2"/>
        <v>-0.00872600349</v>
      </c>
    </row>
    <row r="43" ht="15.75" customHeight="1">
      <c r="A43" s="403" t="s">
        <v>393</v>
      </c>
      <c r="B43" s="404">
        <v>5763.77</v>
      </c>
      <c r="C43" s="405">
        <f t="shared" si="1"/>
        <v>-0.001871997617</v>
      </c>
      <c r="D43" s="403" t="s">
        <v>393</v>
      </c>
      <c r="E43" s="406">
        <v>57.3</v>
      </c>
      <c r="F43" s="405">
        <f t="shared" si="2"/>
        <v>0.00350262697</v>
      </c>
    </row>
    <row r="44" ht="15.75" customHeight="1">
      <c r="A44" s="403" t="s">
        <v>394</v>
      </c>
      <c r="B44" s="404">
        <v>5774.58</v>
      </c>
      <c r="C44" s="405">
        <f t="shared" si="1"/>
        <v>-0.0007250677912</v>
      </c>
      <c r="D44" s="403" t="s">
        <v>394</v>
      </c>
      <c r="E44" s="406">
        <v>57.1</v>
      </c>
      <c r="F44" s="405">
        <f t="shared" si="2"/>
        <v>-0.01381692573</v>
      </c>
    </row>
    <row r="45" ht="15.75" customHeight="1">
      <c r="A45" s="403" t="s">
        <v>395</v>
      </c>
      <c r="B45" s="404">
        <v>5778.77</v>
      </c>
      <c r="C45" s="405">
        <f t="shared" si="1"/>
        <v>-0.01454957206</v>
      </c>
      <c r="D45" s="403" t="s">
        <v>395</v>
      </c>
      <c r="E45" s="406">
        <v>57.9</v>
      </c>
      <c r="F45" s="405">
        <f t="shared" si="2"/>
        <v>-0.003442340792</v>
      </c>
    </row>
    <row r="46" ht="15.75" customHeight="1">
      <c r="A46" s="403" t="s">
        <v>396</v>
      </c>
      <c r="B46" s="404">
        <v>5864.09</v>
      </c>
      <c r="C46" s="405">
        <f t="shared" si="1"/>
        <v>0.0006586772192</v>
      </c>
      <c r="D46" s="403" t="s">
        <v>396</v>
      </c>
      <c r="E46" s="406">
        <v>58.1</v>
      </c>
      <c r="F46" s="405">
        <f t="shared" si="2"/>
        <v>0.003454231434</v>
      </c>
    </row>
    <row r="47" ht="15.75" customHeight="1">
      <c r="A47" s="403" t="s">
        <v>397</v>
      </c>
      <c r="B47" s="404">
        <v>5860.23</v>
      </c>
      <c r="C47" s="405">
        <f t="shared" si="1"/>
        <v>0.0110608476</v>
      </c>
      <c r="D47" s="403" t="s">
        <v>397</v>
      </c>
      <c r="E47" s="406">
        <v>57.9</v>
      </c>
      <c r="F47" s="405">
        <f t="shared" si="2"/>
        <v>0</v>
      </c>
    </row>
    <row r="48" ht="15.75" customHeight="1">
      <c r="A48" s="403" t="s">
        <v>398</v>
      </c>
      <c r="B48" s="404">
        <v>5796.12</v>
      </c>
      <c r="C48" s="405">
        <f t="shared" si="1"/>
        <v>0.003469481032</v>
      </c>
      <c r="D48" s="403" t="s">
        <v>398</v>
      </c>
      <c r="E48" s="406">
        <v>57.9</v>
      </c>
      <c r="F48" s="405">
        <f t="shared" si="2"/>
        <v>0.001730103806</v>
      </c>
    </row>
    <row r="49" ht="15.75" customHeight="1">
      <c r="A49" s="403" t="s">
        <v>399</v>
      </c>
      <c r="B49" s="404">
        <v>5776.08</v>
      </c>
      <c r="C49" s="405">
        <f t="shared" si="1"/>
        <v>0.006566290255</v>
      </c>
      <c r="D49" s="403" t="s">
        <v>399</v>
      </c>
      <c r="E49" s="406">
        <v>57.8</v>
      </c>
      <c r="F49" s="405">
        <f t="shared" si="2"/>
        <v>-0.003448275862</v>
      </c>
    </row>
    <row r="50" ht="15.75" customHeight="1">
      <c r="A50" s="403" t="s">
        <v>400</v>
      </c>
      <c r="B50" s="404">
        <v>5738.4</v>
      </c>
      <c r="C50" s="405">
        <f t="shared" si="1"/>
        <v>-0.003988627725</v>
      </c>
      <c r="D50" s="403" t="s">
        <v>400</v>
      </c>
      <c r="E50" s="406">
        <v>58.0</v>
      </c>
      <c r="F50" s="405">
        <f t="shared" si="2"/>
        <v>-0.005145797599</v>
      </c>
    </row>
    <row r="51" ht="15.75" customHeight="1">
      <c r="A51" s="403" t="s">
        <v>401</v>
      </c>
      <c r="B51" s="404">
        <v>5761.38</v>
      </c>
      <c r="C51" s="405">
        <f t="shared" si="1"/>
        <v>-0.002933373483</v>
      </c>
      <c r="D51" s="403" t="s">
        <v>401</v>
      </c>
      <c r="E51" s="406">
        <v>58.3</v>
      </c>
      <c r="F51" s="405">
        <f t="shared" si="2"/>
        <v>-0.006814310051</v>
      </c>
    </row>
    <row r="52" ht="15.75" customHeight="1">
      <c r="A52" s="403" t="s">
        <v>402</v>
      </c>
      <c r="B52" s="404">
        <v>5778.33</v>
      </c>
      <c r="C52" s="405">
        <f t="shared" si="1"/>
        <v>0.002715750311</v>
      </c>
      <c r="D52" s="403" t="s">
        <v>402</v>
      </c>
      <c r="E52" s="406">
        <v>58.7</v>
      </c>
      <c r="F52" s="405">
        <f t="shared" si="2"/>
        <v>0.005136986301</v>
      </c>
    </row>
    <row r="53" ht="15.75" customHeight="1">
      <c r="A53" s="403" t="s">
        <v>403</v>
      </c>
      <c r="B53" s="404">
        <v>5762.68</v>
      </c>
      <c r="C53" s="405">
        <f t="shared" si="1"/>
        <v>-0.01229091645</v>
      </c>
      <c r="D53" s="403" t="s">
        <v>403</v>
      </c>
      <c r="E53" s="406">
        <v>58.4</v>
      </c>
      <c r="F53" s="405">
        <f t="shared" si="2"/>
        <v>0.001715265866</v>
      </c>
    </row>
    <row r="54" ht="15.75" customHeight="1">
      <c r="A54" s="403" t="s">
        <v>404</v>
      </c>
      <c r="B54" s="404">
        <v>5834.39</v>
      </c>
      <c r="C54" s="405">
        <f t="shared" si="1"/>
        <v>-0.0180538772</v>
      </c>
      <c r="D54" s="403" t="s">
        <v>404</v>
      </c>
      <c r="E54" s="406">
        <v>58.3</v>
      </c>
      <c r="F54" s="405">
        <f t="shared" si="2"/>
        <v>-0.01018675722</v>
      </c>
    </row>
    <row r="55" ht="15.75" customHeight="1">
      <c r="A55" s="403" t="s">
        <v>405</v>
      </c>
      <c r="B55" s="404">
        <v>5941.66</v>
      </c>
      <c r="C55" s="405">
        <f t="shared" si="1"/>
        <v>0.01176314329</v>
      </c>
      <c r="D55" s="403" t="s">
        <v>405</v>
      </c>
      <c r="E55" s="406">
        <v>58.9</v>
      </c>
      <c r="F55" s="405">
        <f t="shared" si="2"/>
        <v>-0.001694915254</v>
      </c>
    </row>
    <row r="56" ht="15.75" customHeight="1">
      <c r="A56" s="403" t="s">
        <v>406</v>
      </c>
      <c r="B56" s="404">
        <v>5872.58</v>
      </c>
      <c r="C56" s="405">
        <f t="shared" si="1"/>
        <v>0.01005830653</v>
      </c>
      <c r="D56" s="403" t="s">
        <v>406</v>
      </c>
      <c r="E56" s="406">
        <v>59.0</v>
      </c>
      <c r="F56" s="405">
        <f t="shared" si="2"/>
        <v>-0.001692047377</v>
      </c>
    </row>
    <row r="57" ht="15.75" customHeight="1">
      <c r="A57" s="403" t="s">
        <v>407</v>
      </c>
      <c r="B57" s="404">
        <v>5814.1</v>
      </c>
      <c r="C57" s="405">
        <f t="shared" si="1"/>
        <v>-0.01426527235</v>
      </c>
      <c r="D57" s="403" t="s">
        <v>407</v>
      </c>
      <c r="E57" s="406">
        <v>59.1</v>
      </c>
      <c r="F57" s="405">
        <f t="shared" si="2"/>
        <v>0.01896551724</v>
      </c>
    </row>
    <row r="58" ht="15.75" customHeight="1">
      <c r="A58" s="403" t="s">
        <v>408</v>
      </c>
      <c r="B58" s="404">
        <v>5898.24</v>
      </c>
      <c r="C58" s="405">
        <f t="shared" si="1"/>
        <v>-0.01169563207</v>
      </c>
      <c r="D58" s="403" t="s">
        <v>408</v>
      </c>
      <c r="E58" s="406">
        <v>58.0</v>
      </c>
      <c r="F58" s="405">
        <f t="shared" si="2"/>
        <v>-0.005145797599</v>
      </c>
    </row>
    <row r="59" ht="15.75" customHeight="1">
      <c r="A59" s="403" t="s">
        <v>409</v>
      </c>
      <c r="B59" s="404">
        <v>5968.04</v>
      </c>
      <c r="C59" s="405">
        <f t="shared" si="1"/>
        <v>-0.001016050926</v>
      </c>
      <c r="D59" s="403" t="s">
        <v>409</v>
      </c>
      <c r="E59" s="406">
        <v>58.3</v>
      </c>
      <c r="F59" s="405">
        <f t="shared" si="2"/>
        <v>0.008650519031</v>
      </c>
    </row>
    <row r="60" ht="15.75" customHeight="1">
      <c r="A60" s="403" t="s">
        <v>410</v>
      </c>
      <c r="B60" s="404">
        <v>5974.11</v>
      </c>
      <c r="C60" s="405">
        <f t="shared" si="1"/>
        <v>-0.005455411129</v>
      </c>
      <c r="D60" s="403" t="s">
        <v>410</v>
      </c>
      <c r="E60" s="406">
        <v>57.8</v>
      </c>
      <c r="F60" s="405">
        <f t="shared" si="2"/>
        <v>-0.003448275862</v>
      </c>
    </row>
    <row r="61" ht="15.75" customHeight="1">
      <c r="A61" s="403" t="s">
        <v>411</v>
      </c>
      <c r="B61" s="404">
        <v>6006.88</v>
      </c>
      <c r="C61" s="405">
        <f t="shared" si="1"/>
        <v>-0.008502258851</v>
      </c>
      <c r="D61" s="403" t="s">
        <v>411</v>
      </c>
      <c r="E61" s="406">
        <v>58.0</v>
      </c>
      <c r="F61" s="405">
        <f t="shared" si="2"/>
        <v>-0.006849315068</v>
      </c>
    </row>
    <row r="62" ht="15.75" customHeight="1">
      <c r="A62" s="403" t="s">
        <v>412</v>
      </c>
      <c r="B62" s="404">
        <v>6058.39</v>
      </c>
      <c r="C62" s="405">
        <f t="shared" si="1"/>
        <v>-0.008894509191</v>
      </c>
      <c r="D62" s="403" t="s">
        <v>412</v>
      </c>
      <c r="E62" s="406">
        <v>58.4</v>
      </c>
      <c r="F62" s="405">
        <f t="shared" si="2"/>
        <v>-0.01683501684</v>
      </c>
    </row>
    <row r="63" ht="15.75" customHeight="1">
      <c r="A63" s="403" t="s">
        <v>413</v>
      </c>
      <c r="B63" s="404">
        <v>6112.76</v>
      </c>
      <c r="C63" s="405">
        <f t="shared" si="1"/>
        <v>-0.008656955567</v>
      </c>
      <c r="D63" s="403" t="s">
        <v>413</v>
      </c>
      <c r="E63" s="406">
        <v>59.4</v>
      </c>
      <c r="F63" s="405">
        <f t="shared" si="2"/>
        <v>-0.001680672269</v>
      </c>
    </row>
    <row r="64" ht="15.75" customHeight="1">
      <c r="A64" s="403" t="s">
        <v>414</v>
      </c>
      <c r="B64" s="404">
        <v>6166.14</v>
      </c>
      <c r="C64" s="405">
        <f t="shared" si="1"/>
        <v>0.005708563171</v>
      </c>
      <c r="D64" s="403" t="s">
        <v>414</v>
      </c>
      <c r="E64" s="406">
        <v>59.5</v>
      </c>
      <c r="F64" s="405">
        <f t="shared" si="2"/>
        <v>0.005067567568</v>
      </c>
    </row>
    <row r="65" ht="15.75" customHeight="1">
      <c r="A65" s="403" t="s">
        <v>415</v>
      </c>
      <c r="B65" s="404">
        <v>6131.14</v>
      </c>
      <c r="C65" s="405">
        <f t="shared" si="1"/>
        <v>-0.007143030647</v>
      </c>
      <c r="D65" s="403" t="s">
        <v>415</v>
      </c>
      <c r="E65" s="406">
        <v>59.2</v>
      </c>
      <c r="F65" s="405">
        <f t="shared" si="2"/>
        <v>-0.01333333333</v>
      </c>
    </row>
    <row r="66" ht="15.75" customHeight="1">
      <c r="A66" s="403" t="s">
        <v>416</v>
      </c>
      <c r="B66" s="404">
        <v>6175.25</v>
      </c>
      <c r="C66" s="405">
        <f t="shared" si="1"/>
        <v>-0.01267719129</v>
      </c>
      <c r="D66" s="403" t="s">
        <v>416</v>
      </c>
      <c r="E66" s="406">
        <v>60.0</v>
      </c>
      <c r="F66" s="405">
        <f t="shared" si="2"/>
        <v>-0.001663893511</v>
      </c>
    </row>
    <row r="67" ht="15.75" customHeight="1">
      <c r="A67" s="403" t="s">
        <v>417</v>
      </c>
      <c r="B67" s="404">
        <v>6254.54</v>
      </c>
      <c r="C67" s="405">
        <f t="shared" si="1"/>
        <v>-0.002247700056</v>
      </c>
      <c r="D67" s="403" t="s">
        <v>417</v>
      </c>
      <c r="E67" s="406">
        <v>60.1</v>
      </c>
      <c r="F67" s="405">
        <f t="shared" si="2"/>
        <v>-0.001661129568</v>
      </c>
    </row>
    <row r="68" ht="15.75" customHeight="1">
      <c r="A68" s="403" t="s">
        <v>418</v>
      </c>
      <c r="B68" s="404">
        <v>6268.63</v>
      </c>
      <c r="C68" s="405">
        <f t="shared" si="1"/>
        <v>-0.0006536229042</v>
      </c>
      <c r="D68" s="403" t="s">
        <v>418</v>
      </c>
      <c r="E68" s="406">
        <v>60.2</v>
      </c>
      <c r="F68" s="405">
        <f t="shared" si="2"/>
        <v>-0.01149425287</v>
      </c>
    </row>
    <row r="69" ht="15.75" customHeight="1">
      <c r="A69" s="403" t="s">
        <v>419</v>
      </c>
      <c r="B69" s="404">
        <v>6272.73</v>
      </c>
      <c r="C69" s="405">
        <f t="shared" si="1"/>
        <v>-0.0001960484287</v>
      </c>
      <c r="D69" s="403" t="s">
        <v>419</v>
      </c>
      <c r="E69" s="406">
        <v>60.9</v>
      </c>
      <c r="F69" s="405">
        <f t="shared" si="2"/>
        <v>0</v>
      </c>
    </row>
    <row r="70" ht="15.75" customHeight="1">
      <c r="A70" s="403" t="s">
        <v>420</v>
      </c>
      <c r="B70" s="404">
        <v>6273.96</v>
      </c>
      <c r="C70" s="405">
        <f t="shared" si="1"/>
        <v>0.002850004715</v>
      </c>
      <c r="D70" s="403" t="s">
        <v>420</v>
      </c>
      <c r="E70" s="406">
        <v>60.9</v>
      </c>
      <c r="F70" s="405">
        <f t="shared" si="2"/>
        <v>0.02871621622</v>
      </c>
    </row>
    <row r="71" ht="15.75" customHeight="1">
      <c r="A71" s="403" t="s">
        <v>421</v>
      </c>
      <c r="B71" s="404">
        <v>6256.13</v>
      </c>
      <c r="C71" s="405">
        <f t="shared" si="1"/>
        <v>-0.0004553457592</v>
      </c>
      <c r="D71" s="403" t="s">
        <v>421</v>
      </c>
      <c r="E71" s="406">
        <v>59.2</v>
      </c>
      <c r="F71" s="405">
        <f t="shared" si="2"/>
        <v>-0.03109656301</v>
      </c>
    </row>
    <row r="72" ht="15.75" customHeight="1">
      <c r="A72" s="403" t="s">
        <v>422</v>
      </c>
      <c r="B72" s="404">
        <v>6258.98</v>
      </c>
      <c r="C72" s="405">
        <f t="shared" si="1"/>
        <v>-0.01219491024</v>
      </c>
      <c r="D72" s="403" t="s">
        <v>422</v>
      </c>
      <c r="E72" s="406">
        <v>61.1</v>
      </c>
      <c r="F72" s="405">
        <f t="shared" si="2"/>
        <v>-0.004885993485</v>
      </c>
    </row>
    <row r="73" ht="15.75" customHeight="1">
      <c r="A73" s="403" t="s">
        <v>423</v>
      </c>
      <c r="B73" s="404">
        <v>6336.25</v>
      </c>
      <c r="C73" s="405">
        <f t="shared" si="1"/>
        <v>-0.005538692373</v>
      </c>
      <c r="D73" s="403" t="s">
        <v>423</v>
      </c>
      <c r="E73" s="406">
        <v>61.4</v>
      </c>
      <c r="F73" s="405">
        <f t="shared" si="2"/>
        <v>-0.00162601626</v>
      </c>
    </row>
    <row r="74" ht="15.75" customHeight="1">
      <c r="A74" s="403" t="s">
        <v>424</v>
      </c>
      <c r="B74" s="404">
        <v>6371.54</v>
      </c>
      <c r="C74" s="405">
        <f t="shared" si="1"/>
        <v>-0.003640446486</v>
      </c>
      <c r="D74" s="403" t="s">
        <v>424</v>
      </c>
      <c r="E74" s="406">
        <v>61.5</v>
      </c>
      <c r="F74" s="405">
        <f t="shared" si="2"/>
        <v>-0.02070063694</v>
      </c>
    </row>
    <row r="75" ht="15.75" customHeight="1">
      <c r="A75" s="403" t="s">
        <v>425</v>
      </c>
      <c r="B75" s="404">
        <v>6394.82</v>
      </c>
      <c r="C75" s="405">
        <f t="shared" si="1"/>
        <v>-0.004686432381</v>
      </c>
      <c r="D75" s="403" t="s">
        <v>425</v>
      </c>
      <c r="E75" s="406">
        <v>62.8</v>
      </c>
      <c r="F75" s="405">
        <f t="shared" si="2"/>
        <v>-0.007898894155</v>
      </c>
    </row>
    <row r="76" ht="15.75" customHeight="1">
      <c r="A76" s="403" t="s">
        <v>426</v>
      </c>
      <c r="B76" s="404">
        <v>6424.93</v>
      </c>
      <c r="C76" s="405">
        <f t="shared" si="1"/>
        <v>0.00809307507</v>
      </c>
      <c r="D76" s="403" t="s">
        <v>426</v>
      </c>
      <c r="E76" s="406">
        <v>63.3</v>
      </c>
      <c r="F76" s="405">
        <f t="shared" si="2"/>
        <v>-0.01248049922</v>
      </c>
    </row>
    <row r="77" ht="15.75" customHeight="1">
      <c r="A77" s="403" t="s">
        <v>427</v>
      </c>
      <c r="B77" s="404">
        <v>6373.35</v>
      </c>
      <c r="C77" s="405">
        <f t="shared" si="1"/>
        <v>0.003282172373</v>
      </c>
      <c r="D77" s="403" t="s">
        <v>427</v>
      </c>
      <c r="E77" s="406">
        <v>64.1</v>
      </c>
      <c r="F77" s="405">
        <f t="shared" si="2"/>
        <v>0</v>
      </c>
    </row>
    <row r="78" ht="15.75" customHeight="1">
      <c r="A78" s="403" t="s">
        <v>428</v>
      </c>
      <c r="B78" s="404">
        <v>6352.5</v>
      </c>
      <c r="C78" s="405">
        <f t="shared" si="1"/>
        <v>0.001014802886</v>
      </c>
      <c r="D78" s="403" t="s">
        <v>428</v>
      </c>
      <c r="E78" s="406">
        <v>64.1</v>
      </c>
      <c r="F78" s="405">
        <f t="shared" si="2"/>
        <v>0.003129890454</v>
      </c>
    </row>
    <row r="79" ht="15.75" customHeight="1">
      <c r="A79" s="403" t="s">
        <v>429</v>
      </c>
      <c r="B79" s="404">
        <v>6346.06</v>
      </c>
      <c r="C79" s="405">
        <f t="shared" si="1"/>
        <v>0.003710498845</v>
      </c>
      <c r="D79" s="403" t="s">
        <v>429</v>
      </c>
      <c r="E79" s="406">
        <v>63.9</v>
      </c>
      <c r="F79" s="405">
        <f t="shared" si="2"/>
        <v>-0.0015625</v>
      </c>
    </row>
    <row r="80" ht="15.75" customHeight="1">
      <c r="A80" s="403" t="s">
        <v>430</v>
      </c>
      <c r="B80" s="404">
        <v>6322.6</v>
      </c>
      <c r="C80" s="405">
        <f t="shared" si="1"/>
        <v>0.01747830299</v>
      </c>
      <c r="D80" s="403" t="s">
        <v>430</v>
      </c>
      <c r="E80" s="406">
        <v>64.0</v>
      </c>
      <c r="F80" s="405">
        <f t="shared" si="2"/>
        <v>0.01426307448</v>
      </c>
    </row>
    <row r="81" ht="15.75" customHeight="1">
      <c r="A81" s="403" t="s">
        <v>431</v>
      </c>
      <c r="B81" s="404">
        <v>6213.99</v>
      </c>
      <c r="C81" s="405">
        <f t="shared" si="1"/>
        <v>0.009856435692</v>
      </c>
      <c r="D81" s="403" t="s">
        <v>431</v>
      </c>
      <c r="E81" s="406">
        <v>63.1</v>
      </c>
      <c r="F81" s="405">
        <f t="shared" si="2"/>
        <v>0.001587301587</v>
      </c>
    </row>
    <row r="82" ht="15.75" customHeight="1">
      <c r="A82" s="403" t="s">
        <v>432</v>
      </c>
      <c r="B82" s="404">
        <v>6153.34</v>
      </c>
      <c r="C82" s="405">
        <f t="shared" si="1"/>
        <v>0.0005072989259</v>
      </c>
      <c r="D82" s="403" t="s">
        <v>432</v>
      </c>
      <c r="E82" s="406">
        <v>63.0</v>
      </c>
      <c r="F82" s="405">
        <f t="shared" si="2"/>
        <v>-0.004739336493</v>
      </c>
    </row>
    <row r="83" ht="15.75" customHeight="1">
      <c r="A83" s="403" t="s">
        <v>433</v>
      </c>
      <c r="B83" s="404">
        <v>6150.22</v>
      </c>
      <c r="C83" s="405">
        <f t="shared" si="1"/>
        <v>0.008690831738</v>
      </c>
      <c r="D83" s="403" t="s">
        <v>433</v>
      </c>
      <c r="E83" s="406">
        <v>63.3</v>
      </c>
      <c r="F83" s="405">
        <f t="shared" si="2"/>
        <v>0.09895833333</v>
      </c>
    </row>
    <row r="84" ht="15.75" customHeight="1">
      <c r="A84" s="403" t="s">
        <v>434</v>
      </c>
      <c r="B84" s="404">
        <v>6097.23</v>
      </c>
      <c r="C84" s="405">
        <f t="shared" si="1"/>
        <v>-0.00961274509</v>
      </c>
      <c r="D84" s="403" t="s">
        <v>434</v>
      </c>
      <c r="E84" s="406">
        <v>57.6</v>
      </c>
      <c r="F84" s="405">
        <f t="shared" si="2"/>
        <v>-0.00518134715</v>
      </c>
    </row>
    <row r="85" ht="15.75" customHeight="1">
      <c r="A85" s="403" t="s">
        <v>435</v>
      </c>
      <c r="B85" s="404">
        <v>6156.41</v>
      </c>
      <c r="C85" s="405">
        <f t="shared" si="1"/>
        <v>-0.01128054411</v>
      </c>
      <c r="D85" s="403" t="s">
        <v>435</v>
      </c>
      <c r="E85" s="406">
        <v>57.9</v>
      </c>
      <c r="F85" s="405">
        <f t="shared" si="2"/>
        <v>-0.03177257525</v>
      </c>
    </row>
    <row r="86" ht="15.75" customHeight="1">
      <c r="A86" s="403" t="s">
        <v>436</v>
      </c>
      <c r="B86" s="404">
        <v>6226.65</v>
      </c>
      <c r="C86" s="405">
        <f t="shared" si="1"/>
        <v>-0.00790438892</v>
      </c>
      <c r="D86" s="403" t="s">
        <v>436</v>
      </c>
      <c r="E86" s="406">
        <v>59.8</v>
      </c>
      <c r="F86" s="405">
        <f t="shared" si="2"/>
        <v>-0.003333333333</v>
      </c>
    </row>
    <row r="87" ht="15.75" customHeight="1">
      <c r="A87" s="403" t="s">
        <v>437</v>
      </c>
      <c r="B87" s="404">
        <v>6276.26</v>
      </c>
      <c r="C87" s="405">
        <f t="shared" si="1"/>
        <v>0.003509579794</v>
      </c>
      <c r="D87" s="403" t="s">
        <v>437</v>
      </c>
      <c r="E87" s="406">
        <v>60.0</v>
      </c>
      <c r="F87" s="405">
        <f t="shared" si="2"/>
        <v>-0.06103286385</v>
      </c>
    </row>
    <row r="88" ht="15.75" customHeight="1">
      <c r="A88" s="403" t="s">
        <v>438</v>
      </c>
      <c r="B88" s="404">
        <v>6254.31</v>
      </c>
      <c r="C88" s="405">
        <f t="shared" si="1"/>
        <v>-0.01301138121</v>
      </c>
      <c r="D88" s="403" t="s">
        <v>438</v>
      </c>
      <c r="E88" s="406">
        <v>63.9</v>
      </c>
      <c r="F88" s="405">
        <f t="shared" si="2"/>
        <v>0</v>
      </c>
    </row>
    <row r="89" ht="15.75" customHeight="1">
      <c r="A89" s="403" t="s">
        <v>439</v>
      </c>
      <c r="B89" s="404">
        <v>6336.76</v>
      </c>
      <c r="C89" s="405">
        <f t="shared" si="1"/>
        <v>-0.001489077733</v>
      </c>
      <c r="D89" s="403" t="s">
        <v>439</v>
      </c>
      <c r="E89" s="406">
        <v>63.9</v>
      </c>
      <c r="F89" s="405">
        <f t="shared" si="2"/>
        <v>0</v>
      </c>
    </row>
    <row r="90" ht="15.75" customHeight="1">
      <c r="A90" s="403" t="s">
        <v>440</v>
      </c>
      <c r="B90" s="404">
        <v>6346.21</v>
      </c>
      <c r="C90" s="405">
        <f t="shared" si="1"/>
        <v>0.002305890603</v>
      </c>
      <c r="D90" s="403" t="s">
        <v>440</v>
      </c>
      <c r="E90" s="406">
        <v>63.9</v>
      </c>
      <c r="F90" s="405">
        <f t="shared" si="2"/>
        <v>0</v>
      </c>
    </row>
    <row r="91" ht="15.75" customHeight="1">
      <c r="A91" s="403" t="s">
        <v>441</v>
      </c>
      <c r="B91" s="404">
        <v>6331.61</v>
      </c>
      <c r="C91" s="405">
        <f t="shared" si="1"/>
        <v>0.002141473359</v>
      </c>
      <c r="D91" s="403" t="s">
        <v>441</v>
      </c>
      <c r="E91" s="406">
        <v>63.9</v>
      </c>
      <c r="F91" s="405">
        <f t="shared" si="2"/>
        <v>0</v>
      </c>
    </row>
    <row r="92" ht="15.75" customHeight="1">
      <c r="A92" s="403" t="s">
        <v>442</v>
      </c>
      <c r="B92" s="404">
        <v>6318.08</v>
      </c>
      <c r="C92" s="405">
        <f t="shared" si="1"/>
        <v>0.002599298602</v>
      </c>
      <c r="D92" s="403" t="s">
        <v>442</v>
      </c>
      <c r="E92" s="406">
        <v>63.9</v>
      </c>
      <c r="F92" s="405">
        <f t="shared" si="2"/>
        <v>0</v>
      </c>
    </row>
    <row r="93" ht="15.75" customHeight="1">
      <c r="A93" s="403" t="s">
        <v>443</v>
      </c>
      <c r="B93" s="404">
        <v>6301.7</v>
      </c>
      <c r="C93" s="405">
        <f t="shared" si="1"/>
        <v>0.002617238773</v>
      </c>
      <c r="D93" s="403" t="s">
        <v>443</v>
      </c>
      <c r="E93" s="406">
        <v>63.9</v>
      </c>
      <c r="F93" s="405">
        <f t="shared" si="2"/>
        <v>0</v>
      </c>
    </row>
    <row r="94" ht="15.75" customHeight="1">
      <c r="A94" s="403" t="s">
        <v>444</v>
      </c>
      <c r="B94" s="404">
        <v>6285.25</v>
      </c>
      <c r="C94" s="405">
        <f t="shared" si="1"/>
        <v>0.00278087118</v>
      </c>
      <c r="D94" s="403" t="s">
        <v>444</v>
      </c>
      <c r="E94" s="406">
        <v>63.9</v>
      </c>
      <c r="F94" s="405">
        <f t="shared" si="2"/>
        <v>0</v>
      </c>
    </row>
    <row r="95" ht="15.75" customHeight="1">
      <c r="A95" s="403" t="s">
        <v>445</v>
      </c>
      <c r="B95" s="404">
        <v>6267.82</v>
      </c>
      <c r="C95" s="405">
        <f t="shared" si="1"/>
        <v>0.005091347596</v>
      </c>
      <c r="D95" s="403" t="s">
        <v>445</v>
      </c>
      <c r="E95" s="406">
        <v>63.9</v>
      </c>
      <c r="F95" s="405">
        <f t="shared" si="2"/>
        <v>0</v>
      </c>
    </row>
    <row r="96" ht="15.75" customHeight="1">
      <c r="A96" s="403" t="s">
        <v>446</v>
      </c>
      <c r="B96" s="404">
        <v>6236.07</v>
      </c>
      <c r="C96" s="405">
        <f t="shared" si="1"/>
        <v>0.000425127779</v>
      </c>
      <c r="D96" s="403" t="s">
        <v>446</v>
      </c>
      <c r="E96" s="406">
        <v>63.9</v>
      </c>
      <c r="F96" s="405">
        <f t="shared" si="2"/>
        <v>0</v>
      </c>
    </row>
    <row r="97" ht="15.75" customHeight="1">
      <c r="A97" s="403" t="s">
        <v>447</v>
      </c>
      <c r="B97" s="404">
        <v>6233.42</v>
      </c>
      <c r="C97" s="405">
        <f t="shared" si="1"/>
        <v>-0.00151372686</v>
      </c>
      <c r="D97" s="403" t="s">
        <v>447</v>
      </c>
      <c r="E97" s="406">
        <v>63.9</v>
      </c>
      <c r="F97" s="405">
        <f t="shared" si="2"/>
        <v>0</v>
      </c>
    </row>
    <row r="98" ht="15.75" customHeight="1">
      <c r="A98" s="403" t="s">
        <v>448</v>
      </c>
      <c r="B98" s="404">
        <v>6242.87</v>
      </c>
      <c r="C98" s="405">
        <f t="shared" si="1"/>
        <v>-0.0005811254302</v>
      </c>
      <c r="D98" s="403" t="s">
        <v>448</v>
      </c>
      <c r="E98" s="406">
        <v>63.9</v>
      </c>
      <c r="F98" s="405">
        <f t="shared" si="2"/>
        <v>0</v>
      </c>
    </row>
    <row r="99" ht="15.75" customHeight="1">
      <c r="A99" s="403" t="s">
        <v>449</v>
      </c>
      <c r="B99" s="404">
        <v>6246.5</v>
      </c>
      <c r="C99" s="405">
        <f t="shared" si="1"/>
        <v>0.000419610883</v>
      </c>
      <c r="D99" s="403" t="s">
        <v>449</v>
      </c>
      <c r="E99" s="406">
        <v>63.9</v>
      </c>
      <c r="F99" s="405">
        <f t="shared" si="2"/>
        <v>0</v>
      </c>
    </row>
    <row r="100" ht="15.75" customHeight="1">
      <c r="A100" s="403" t="s">
        <v>450</v>
      </c>
      <c r="B100" s="404">
        <v>6243.88</v>
      </c>
      <c r="C100" s="405">
        <f t="shared" si="1"/>
        <v>-0.0002177658505</v>
      </c>
      <c r="D100" s="403" t="s">
        <v>450</v>
      </c>
      <c r="E100" s="406">
        <v>63.9</v>
      </c>
      <c r="F100" s="405">
        <f t="shared" si="2"/>
        <v>0</v>
      </c>
    </row>
    <row r="101" ht="15.75" customHeight="1">
      <c r="A101" s="403" t="s">
        <v>451</v>
      </c>
      <c r="B101" s="404">
        <v>6245.24</v>
      </c>
      <c r="C101" s="405">
        <f t="shared" si="1"/>
        <v>-0.0006480736212</v>
      </c>
      <c r="D101" s="403" t="s">
        <v>451</v>
      </c>
      <c r="E101" s="406">
        <v>63.9</v>
      </c>
      <c r="F101" s="405">
        <f t="shared" si="2"/>
        <v>0</v>
      </c>
    </row>
    <row r="102" ht="15.75" customHeight="1">
      <c r="A102" s="403" t="s">
        <v>452</v>
      </c>
      <c r="B102" s="404">
        <v>6249.29</v>
      </c>
      <c r="C102" s="405">
        <f t="shared" si="1"/>
        <v>-0.002028109275</v>
      </c>
      <c r="D102" s="403" t="s">
        <v>452</v>
      </c>
      <c r="E102" s="406">
        <v>63.9</v>
      </c>
      <c r="F102" s="405">
        <f t="shared" si="2"/>
        <v>0</v>
      </c>
    </row>
    <row r="103" ht="15.75" customHeight="1">
      <c r="A103" s="403" t="s">
        <v>453</v>
      </c>
      <c r="B103" s="404">
        <v>6261.99</v>
      </c>
      <c r="C103" s="405">
        <f t="shared" si="1"/>
        <v>0.0001533294043</v>
      </c>
      <c r="D103" s="403" t="s">
        <v>453</v>
      </c>
      <c r="E103" s="406">
        <v>63.9</v>
      </c>
      <c r="F103" s="405">
        <f t="shared" si="2"/>
        <v>0</v>
      </c>
    </row>
    <row r="104" ht="15.75" customHeight="1">
      <c r="A104" s="403" t="s">
        <v>454</v>
      </c>
      <c r="B104" s="404">
        <v>6261.03</v>
      </c>
      <c r="C104" s="405">
        <f t="shared" si="1"/>
        <v>0.001577304729</v>
      </c>
      <c r="D104" s="403" t="s">
        <v>454</v>
      </c>
      <c r="E104" s="406">
        <v>63.9</v>
      </c>
      <c r="F104" s="405">
        <f t="shared" si="2"/>
        <v>0</v>
      </c>
    </row>
    <row r="105" ht="15.75" customHeight="1">
      <c r="A105" s="403" t="s">
        <v>455</v>
      </c>
      <c r="B105" s="404">
        <v>6251.17</v>
      </c>
      <c r="C105" s="405">
        <f t="shared" si="1"/>
        <v>-0.002502054461</v>
      </c>
      <c r="D105" s="403" t="s">
        <v>455</v>
      </c>
      <c r="E105" s="406">
        <v>63.9</v>
      </c>
      <c r="F105" s="405">
        <f t="shared" si="2"/>
        <v>0</v>
      </c>
    </row>
    <row r="106" ht="15.75" customHeight="1">
      <c r="A106" s="403" t="s">
        <v>456</v>
      </c>
      <c r="B106" s="404">
        <v>6266.85</v>
      </c>
      <c r="C106" s="405">
        <f t="shared" si="1"/>
        <v>0.0006354913961</v>
      </c>
      <c r="D106" s="403" t="s">
        <v>456</v>
      </c>
      <c r="E106" s="406">
        <v>63.9</v>
      </c>
      <c r="F106" s="405">
        <f t="shared" si="2"/>
        <v>0</v>
      </c>
    </row>
    <row r="107" ht="15.75" customHeight="1">
      <c r="A107" s="403" t="s">
        <v>457</v>
      </c>
      <c r="B107" s="404">
        <v>6262.87</v>
      </c>
      <c r="C107" s="405">
        <f t="shared" si="1"/>
        <v>-0.0001596457142</v>
      </c>
      <c r="D107" s="403" t="s">
        <v>457</v>
      </c>
      <c r="E107" s="406">
        <v>63.9</v>
      </c>
      <c r="F107" s="405">
        <f t="shared" si="2"/>
        <v>0</v>
      </c>
    </row>
    <row r="108" ht="15.75" customHeight="1">
      <c r="A108" s="403" t="s">
        <v>458</v>
      </c>
      <c r="B108" s="404">
        <v>6263.87</v>
      </c>
      <c r="C108" s="405">
        <f t="shared" si="1"/>
        <v>-0.00007662407113</v>
      </c>
      <c r="D108" s="403" t="s">
        <v>458</v>
      </c>
      <c r="E108" s="406">
        <v>63.9</v>
      </c>
      <c r="F108" s="405">
        <f t="shared" si="2"/>
        <v>0</v>
      </c>
    </row>
    <row r="109" ht="15.75" customHeight="1">
      <c r="A109" s="403" t="s">
        <v>459</v>
      </c>
      <c r="B109" s="404">
        <v>6264.35</v>
      </c>
      <c r="C109" s="405">
        <f t="shared" si="1"/>
        <v>0.001885627647</v>
      </c>
      <c r="D109" s="403" t="s">
        <v>459</v>
      </c>
      <c r="E109" s="406">
        <v>63.9</v>
      </c>
      <c r="F109" s="405">
        <f t="shared" si="2"/>
        <v>0</v>
      </c>
    </row>
    <row r="110" ht="15.75" customHeight="1">
      <c r="A110" s="403" t="s">
        <v>460</v>
      </c>
      <c r="B110" s="404">
        <v>6252.56</v>
      </c>
      <c r="C110" s="405">
        <f t="shared" si="1"/>
        <v>0.000334374855</v>
      </c>
      <c r="D110" s="403" t="s">
        <v>460</v>
      </c>
      <c r="E110" s="406">
        <v>63.9</v>
      </c>
      <c r="F110" s="405">
        <f t="shared" si="2"/>
        <v>0</v>
      </c>
    </row>
    <row r="111" ht="15.75" customHeight="1">
      <c r="A111" s="403" t="s">
        <v>461</v>
      </c>
      <c r="B111" s="404">
        <v>6250.47</v>
      </c>
      <c r="C111" s="405">
        <f t="shared" si="1"/>
        <v>0.0004641804734</v>
      </c>
      <c r="D111" s="403" t="s">
        <v>461</v>
      </c>
      <c r="E111" s="406">
        <v>63.9</v>
      </c>
      <c r="F111" s="405">
        <f t="shared" si="2"/>
        <v>0</v>
      </c>
    </row>
    <row r="112" ht="15.75" customHeight="1">
      <c r="A112" s="403" t="s">
        <v>462</v>
      </c>
      <c r="B112" s="404">
        <v>6247.57</v>
      </c>
      <c r="C112" s="405">
        <f t="shared" si="1"/>
        <v>0.0005076548588</v>
      </c>
      <c r="D112" s="403" t="s">
        <v>462</v>
      </c>
      <c r="E112" s="406">
        <v>63.9</v>
      </c>
      <c r="F112" s="405">
        <f t="shared" si="2"/>
        <v>0</v>
      </c>
    </row>
    <row r="113" ht="15.75" customHeight="1">
      <c r="A113" s="403" t="s">
        <v>463</v>
      </c>
      <c r="B113" s="404">
        <v>6244.4</v>
      </c>
      <c r="C113" s="405">
        <f t="shared" si="1"/>
        <v>0.003434018477</v>
      </c>
      <c r="D113" s="403" t="s">
        <v>463</v>
      </c>
      <c r="E113" s="406">
        <v>63.9</v>
      </c>
      <c r="F113" s="405">
        <f t="shared" si="2"/>
        <v>0</v>
      </c>
    </row>
    <row r="114" ht="15.75" customHeight="1">
      <c r="A114" s="403" t="s">
        <v>464</v>
      </c>
      <c r="B114" s="404">
        <v>6223.03</v>
      </c>
      <c r="C114" s="405">
        <f t="shared" si="1"/>
        <v>0.003259812891</v>
      </c>
      <c r="D114" s="403" t="s">
        <v>464</v>
      </c>
      <c r="E114" s="406">
        <v>63.9</v>
      </c>
      <c r="F114" s="405">
        <f t="shared" si="2"/>
        <v>0</v>
      </c>
    </row>
    <row r="115" ht="15.75" customHeight="1">
      <c r="A115" s="403" t="s">
        <v>465</v>
      </c>
      <c r="B115" s="404">
        <v>6202.81</v>
      </c>
      <c r="C115" s="405">
        <f t="shared" si="1"/>
        <v>-0.004956919716</v>
      </c>
      <c r="D115" s="403" t="s">
        <v>465</v>
      </c>
      <c r="E115" s="406">
        <v>63.9</v>
      </c>
      <c r="F115" s="405">
        <f t="shared" si="2"/>
        <v>0</v>
      </c>
    </row>
    <row r="116" ht="15.75" customHeight="1">
      <c r="A116" s="403" t="s">
        <v>466</v>
      </c>
      <c r="B116" s="404">
        <v>6233.71</v>
      </c>
      <c r="C116" s="405">
        <f t="shared" si="1"/>
        <v>0.001484463737</v>
      </c>
      <c r="D116" s="403" t="s">
        <v>466</v>
      </c>
      <c r="E116" s="406">
        <v>63.9</v>
      </c>
      <c r="F116" s="405">
        <f t="shared" si="2"/>
        <v>0</v>
      </c>
    </row>
    <row r="117" ht="15.75" customHeight="1">
      <c r="A117" s="403" t="s">
        <v>467</v>
      </c>
      <c r="B117" s="404">
        <v>6224.47</v>
      </c>
      <c r="C117" s="405">
        <f t="shared" si="1"/>
        <v>0.000440391981</v>
      </c>
      <c r="D117" s="403" t="s">
        <v>467</v>
      </c>
      <c r="E117" s="406">
        <v>63.9</v>
      </c>
      <c r="F117" s="405">
        <f t="shared" si="2"/>
        <v>0</v>
      </c>
    </row>
    <row r="118" ht="15.75" customHeight="1">
      <c r="A118" s="403" t="s">
        <v>468</v>
      </c>
      <c r="B118" s="404">
        <v>6221.73</v>
      </c>
      <c r="C118" s="405">
        <f t="shared" si="1"/>
        <v>-0.005660724132</v>
      </c>
      <c r="D118" s="403" t="s">
        <v>468</v>
      </c>
      <c r="E118" s="406">
        <v>63.9</v>
      </c>
      <c r="F118" s="405">
        <f t="shared" si="2"/>
        <v>0</v>
      </c>
    </row>
    <row r="119" ht="15.75" customHeight="1">
      <c r="A119" s="403" t="s">
        <v>469</v>
      </c>
      <c r="B119" s="404">
        <v>6257.15</v>
      </c>
      <c r="C119" s="405">
        <f t="shared" si="1"/>
        <v>-0.0001645845917</v>
      </c>
      <c r="D119" s="403" t="s">
        <v>469</v>
      </c>
      <c r="E119" s="406">
        <v>63.9</v>
      </c>
      <c r="F119" s="405">
        <f t="shared" si="2"/>
        <v>0</v>
      </c>
    </row>
    <row r="120" ht="15.75" customHeight="1">
      <c r="A120" s="403" t="s">
        <v>470</v>
      </c>
      <c r="B120" s="404">
        <v>6258.18</v>
      </c>
      <c r="C120" s="405">
        <f t="shared" si="1"/>
        <v>0.001980527746</v>
      </c>
      <c r="D120" s="403" t="s">
        <v>470</v>
      </c>
      <c r="E120" s="406">
        <v>63.9</v>
      </c>
      <c r="F120" s="405">
        <f t="shared" si="2"/>
        <v>0</v>
      </c>
    </row>
    <row r="121" ht="15.75" customHeight="1">
      <c r="A121" s="403" t="s">
        <v>471</v>
      </c>
      <c r="B121" s="404">
        <v>6245.81</v>
      </c>
      <c r="C121" s="405">
        <f t="shared" si="1"/>
        <v>0</v>
      </c>
      <c r="D121" s="403" t="s">
        <v>471</v>
      </c>
      <c r="E121" s="406">
        <v>63.9</v>
      </c>
      <c r="F121" s="405">
        <f t="shared" si="2"/>
        <v>0</v>
      </c>
    </row>
    <row r="122" ht="15.75" customHeight="1">
      <c r="A122" s="403" t="s">
        <v>472</v>
      </c>
      <c r="B122" s="404">
        <v>6245.81</v>
      </c>
      <c r="C122" s="405">
        <f t="shared" si="1"/>
        <v>-0.004150297201</v>
      </c>
      <c r="D122" s="403" t="s">
        <v>472</v>
      </c>
      <c r="E122" s="406">
        <v>63.9</v>
      </c>
      <c r="F122" s="405">
        <f t="shared" si="2"/>
        <v>0</v>
      </c>
    </row>
    <row r="123" ht="15.75" customHeight="1">
      <c r="A123" s="403" t="s">
        <v>473</v>
      </c>
      <c r="B123" s="404">
        <v>6271.84</v>
      </c>
      <c r="C123" s="405">
        <f t="shared" si="1"/>
        <v>-0.0007679243419</v>
      </c>
      <c r="D123" s="403" t="s">
        <v>473</v>
      </c>
      <c r="E123" s="406">
        <v>63.9</v>
      </c>
      <c r="F123" s="405">
        <f t="shared" si="2"/>
        <v>0</v>
      </c>
    </row>
    <row r="124" ht="15.75" customHeight="1">
      <c r="A124" s="403" t="s">
        <v>474</v>
      </c>
      <c r="B124" s="404">
        <v>6276.66</v>
      </c>
      <c r="C124" s="405">
        <f t="shared" si="1"/>
        <v>-0.0001545169116</v>
      </c>
      <c r="D124" s="403" t="s">
        <v>474</v>
      </c>
      <c r="E124" s="406">
        <v>63.9</v>
      </c>
      <c r="F124" s="405">
        <f t="shared" si="2"/>
        <v>0</v>
      </c>
    </row>
    <row r="125" ht="15.75" customHeight="1">
      <c r="A125" s="403" t="s">
        <v>475</v>
      </c>
      <c r="B125" s="404">
        <v>6277.63</v>
      </c>
      <c r="C125" s="405">
        <f t="shared" si="1"/>
        <v>0.001552354058</v>
      </c>
      <c r="D125" s="403" t="s">
        <v>475</v>
      </c>
      <c r="E125" s="406">
        <v>63.9</v>
      </c>
      <c r="F125" s="405">
        <f t="shared" si="2"/>
        <v>0</v>
      </c>
    </row>
    <row r="126" ht="15.75" customHeight="1">
      <c r="A126" s="403" t="s">
        <v>476</v>
      </c>
      <c r="B126" s="404">
        <v>6267.9</v>
      </c>
      <c r="C126" s="405">
        <f t="shared" si="1"/>
        <v>-0.0009276792716</v>
      </c>
      <c r="D126" s="403" t="s">
        <v>476</v>
      </c>
      <c r="E126" s="406">
        <v>63.9</v>
      </c>
      <c r="F126" s="405">
        <f t="shared" si="2"/>
        <v>0</v>
      </c>
    </row>
    <row r="127" ht="15.75" customHeight="1">
      <c r="A127" s="403" t="s">
        <v>477</v>
      </c>
      <c r="B127" s="404">
        <v>6273.72</v>
      </c>
      <c r="C127" s="405">
        <f t="shared" si="1"/>
        <v>-0.0007867920862</v>
      </c>
      <c r="D127" s="403" t="s">
        <v>477</v>
      </c>
      <c r="E127" s="406">
        <v>63.9</v>
      </c>
      <c r="F127" s="405">
        <f t="shared" si="2"/>
        <v>0</v>
      </c>
    </row>
    <row r="128" ht="15.75" customHeight="1">
      <c r="A128" s="403" t="s">
        <v>478</v>
      </c>
      <c r="B128" s="404">
        <v>6278.66</v>
      </c>
      <c r="C128" s="405">
        <f t="shared" si="1"/>
        <v>0.0003074849484</v>
      </c>
      <c r="D128" s="403" t="s">
        <v>478</v>
      </c>
      <c r="E128" s="406">
        <v>63.9</v>
      </c>
      <c r="F128" s="405">
        <f t="shared" si="2"/>
        <v>0</v>
      </c>
    </row>
    <row r="129" ht="15.75" customHeight="1">
      <c r="A129" s="403" t="s">
        <v>479</v>
      </c>
      <c r="B129" s="404">
        <v>6276.73</v>
      </c>
      <c r="C129" s="405">
        <f t="shared" si="1"/>
        <v>0.0001434073262</v>
      </c>
      <c r="D129" s="403" t="s">
        <v>479</v>
      </c>
      <c r="E129" s="406">
        <v>63.9</v>
      </c>
      <c r="F129" s="405">
        <f t="shared" si="2"/>
        <v>0</v>
      </c>
    </row>
    <row r="130" ht="15.75" customHeight="1">
      <c r="A130" s="403" t="s">
        <v>480</v>
      </c>
      <c r="B130" s="404">
        <v>6275.83</v>
      </c>
      <c r="C130" s="405">
        <f t="shared" si="1"/>
        <v>-0.001058499191</v>
      </c>
      <c r="D130" s="403" t="s">
        <v>480</v>
      </c>
      <c r="E130" s="406">
        <v>63.9</v>
      </c>
      <c r="F130" s="405">
        <f t="shared" si="2"/>
        <v>0</v>
      </c>
    </row>
    <row r="131" ht="15.75" customHeight="1">
      <c r="A131" s="403" t="s">
        <v>481</v>
      </c>
      <c r="B131" s="404">
        <v>6282.48</v>
      </c>
      <c r="C131" s="405">
        <f t="shared" si="1"/>
        <v>0.0007311373726</v>
      </c>
      <c r="D131" s="403" t="s">
        <v>481</v>
      </c>
      <c r="E131" s="406">
        <v>63.9</v>
      </c>
      <c r="F131" s="405">
        <f t="shared" si="2"/>
        <v>0</v>
      </c>
    </row>
    <row r="132" ht="15.75" customHeight="1">
      <c r="A132" s="403" t="s">
        <v>482</v>
      </c>
      <c r="B132" s="404">
        <v>6277.89</v>
      </c>
      <c r="C132" s="405">
        <f t="shared" si="1"/>
        <v>-0.001768163829</v>
      </c>
      <c r="D132" s="403" t="s">
        <v>482</v>
      </c>
      <c r="E132" s="406">
        <v>63.9</v>
      </c>
      <c r="F132" s="405">
        <f t="shared" si="2"/>
        <v>0</v>
      </c>
    </row>
    <row r="133" ht="15.75" customHeight="1">
      <c r="A133" s="403" t="s">
        <v>483</v>
      </c>
      <c r="B133" s="404">
        <v>6289.01</v>
      </c>
      <c r="C133" s="405">
        <f t="shared" si="1"/>
        <v>0.001672371311</v>
      </c>
      <c r="D133" s="403" t="s">
        <v>483</v>
      </c>
      <c r="E133" s="406">
        <v>63.9</v>
      </c>
      <c r="F133" s="405">
        <f t="shared" si="2"/>
        <v>0</v>
      </c>
    </row>
    <row r="134" ht="15.75" customHeight="1">
      <c r="A134" s="403" t="s">
        <v>484</v>
      </c>
      <c r="B134" s="404">
        <v>6278.51</v>
      </c>
      <c r="C134" s="405">
        <f t="shared" si="1"/>
        <v>0.000765097526</v>
      </c>
      <c r="D134" s="403" t="s">
        <v>484</v>
      </c>
      <c r="E134" s="406">
        <v>63.9</v>
      </c>
      <c r="F134" s="405">
        <f t="shared" si="2"/>
        <v>0</v>
      </c>
    </row>
    <row r="135" ht="15.75" customHeight="1">
      <c r="A135" s="403" t="s">
        <v>485</v>
      </c>
      <c r="B135" s="404">
        <v>6273.71</v>
      </c>
      <c r="C135" s="405">
        <f t="shared" si="1"/>
        <v>0.001364689808</v>
      </c>
      <c r="D135" s="403" t="s">
        <v>485</v>
      </c>
      <c r="E135" s="406">
        <v>63.9</v>
      </c>
      <c r="F135" s="405">
        <f t="shared" si="2"/>
        <v>0</v>
      </c>
    </row>
    <row r="136" ht="15.75" customHeight="1">
      <c r="A136" s="403" t="s">
        <v>486</v>
      </c>
      <c r="B136" s="404">
        <v>6265.16</v>
      </c>
      <c r="C136" s="405">
        <f t="shared" si="1"/>
        <v>-0.0006683308477</v>
      </c>
      <c r="D136" s="403" t="s">
        <v>486</v>
      </c>
      <c r="E136" s="406">
        <v>63.9</v>
      </c>
      <c r="F136" s="405">
        <f t="shared" si="2"/>
        <v>0</v>
      </c>
    </row>
    <row r="137" ht="15.75" customHeight="1">
      <c r="A137" s="403" t="s">
        <v>487</v>
      </c>
      <c r="B137" s="404">
        <v>6269.35</v>
      </c>
      <c r="C137" s="405">
        <f t="shared" si="1"/>
        <v>0.002103516677</v>
      </c>
      <c r="D137" s="403" t="s">
        <v>487</v>
      </c>
      <c r="E137" s="406">
        <v>63.9</v>
      </c>
      <c r="F137" s="405">
        <f t="shared" si="2"/>
        <v>0</v>
      </c>
    </row>
    <row r="138" ht="15.75" customHeight="1">
      <c r="A138" s="403" t="s">
        <v>488</v>
      </c>
      <c r="B138" s="404">
        <v>6256.19</v>
      </c>
      <c r="C138" s="405">
        <f t="shared" si="1"/>
        <v>0.001410191152</v>
      </c>
      <c r="D138" s="403" t="s">
        <v>488</v>
      </c>
      <c r="E138" s="406">
        <v>63.9</v>
      </c>
      <c r="F138" s="405">
        <f t="shared" si="2"/>
        <v>0</v>
      </c>
    </row>
    <row r="139" ht="15.75" customHeight="1">
      <c r="A139" s="403" t="s">
        <v>489</v>
      </c>
      <c r="B139" s="404">
        <v>6247.38</v>
      </c>
      <c r="C139" s="405">
        <f t="shared" si="1"/>
        <v>-0.002290105594</v>
      </c>
      <c r="D139" s="403" t="s">
        <v>489</v>
      </c>
      <c r="E139" s="406">
        <v>63.9</v>
      </c>
      <c r="F139" s="405">
        <f t="shared" si="2"/>
        <v>0</v>
      </c>
    </row>
    <row r="140" ht="15.75" customHeight="1">
      <c r="A140" s="403" t="s">
        <v>490</v>
      </c>
      <c r="B140" s="404">
        <v>6261.72</v>
      </c>
      <c r="C140" s="405">
        <f t="shared" si="1"/>
        <v>-0.0001708503718</v>
      </c>
      <c r="D140" s="403" t="s">
        <v>490</v>
      </c>
      <c r="E140" s="406">
        <v>63.9</v>
      </c>
      <c r="F140" s="405">
        <f t="shared" si="2"/>
        <v>0</v>
      </c>
    </row>
    <row r="141" ht="15.75" customHeight="1">
      <c r="A141" s="403" t="s">
        <v>491</v>
      </c>
      <c r="B141" s="404">
        <v>6262.79</v>
      </c>
      <c r="C141" s="405">
        <f t="shared" si="1"/>
        <v>0.00005588875901</v>
      </c>
      <c r="D141" s="403" t="s">
        <v>491</v>
      </c>
      <c r="E141" s="406">
        <v>63.9</v>
      </c>
      <c r="F141" s="405">
        <f t="shared" si="2"/>
        <v>0</v>
      </c>
    </row>
    <row r="142" ht="15.75" customHeight="1">
      <c r="A142" s="403" t="s">
        <v>492</v>
      </c>
      <c r="B142" s="404">
        <v>6262.44</v>
      </c>
      <c r="C142" s="405">
        <f t="shared" si="1"/>
        <v>-0.003530836342</v>
      </c>
      <c r="D142" s="403" t="s">
        <v>492</v>
      </c>
      <c r="E142" s="406">
        <v>63.9</v>
      </c>
      <c r="F142" s="405">
        <f t="shared" si="2"/>
        <v>0</v>
      </c>
    </row>
    <row r="143" ht="15.75" customHeight="1">
      <c r="A143" s="403" t="s">
        <v>493</v>
      </c>
      <c r="B143" s="404">
        <v>6284.63</v>
      </c>
      <c r="C143" s="405">
        <f t="shared" si="1"/>
        <v>0.0001320856806</v>
      </c>
      <c r="D143" s="403" t="s">
        <v>493</v>
      </c>
      <c r="E143" s="406">
        <v>63.9</v>
      </c>
      <c r="F143" s="405">
        <f t="shared" si="2"/>
        <v>0</v>
      </c>
    </row>
    <row r="144" ht="15.75" customHeight="1">
      <c r="A144" s="403" t="s">
        <v>494</v>
      </c>
      <c r="B144" s="404">
        <v>6283.8</v>
      </c>
      <c r="C144" s="405">
        <f t="shared" si="1"/>
        <v>-0.004112682753</v>
      </c>
      <c r="D144" s="403" t="s">
        <v>494</v>
      </c>
      <c r="E144" s="406">
        <v>63.9</v>
      </c>
      <c r="F144" s="405">
        <f t="shared" si="2"/>
        <v>0</v>
      </c>
    </row>
    <row r="145" ht="15.75" customHeight="1">
      <c r="A145" s="403" t="s">
        <v>495</v>
      </c>
      <c r="B145" s="404">
        <v>6309.75</v>
      </c>
      <c r="C145" s="405">
        <f t="shared" si="1"/>
        <v>-0.0001394472501</v>
      </c>
      <c r="D145" s="403" t="s">
        <v>495</v>
      </c>
      <c r="E145" s="406">
        <v>63.9</v>
      </c>
      <c r="F145" s="405">
        <f t="shared" si="2"/>
        <v>0</v>
      </c>
    </row>
    <row r="146" ht="15.75" customHeight="1">
      <c r="A146" s="403" t="s">
        <v>496</v>
      </c>
      <c r="B146" s="404">
        <v>6310.63</v>
      </c>
      <c r="C146" s="405">
        <f t="shared" si="1"/>
        <v>-0.0000713031684</v>
      </c>
      <c r="D146" s="403" t="s">
        <v>496</v>
      </c>
      <c r="E146" s="406">
        <v>63.9</v>
      </c>
      <c r="F146" s="405">
        <f t="shared" si="2"/>
        <v>0</v>
      </c>
    </row>
    <row r="147" ht="15.75" customHeight="1">
      <c r="A147" s="403" t="s">
        <v>497</v>
      </c>
      <c r="B147" s="404">
        <v>6311.08</v>
      </c>
      <c r="C147" s="405">
        <f t="shared" si="1"/>
        <v>0.00001584539961</v>
      </c>
      <c r="D147" s="403" t="s">
        <v>497</v>
      </c>
      <c r="E147" s="406">
        <v>63.9</v>
      </c>
      <c r="F147" s="405">
        <f t="shared" si="2"/>
        <v>0</v>
      </c>
    </row>
    <row r="148" ht="15.75" customHeight="1">
      <c r="A148" s="403" t="s">
        <v>498</v>
      </c>
      <c r="B148" s="404">
        <v>6310.98</v>
      </c>
      <c r="C148" s="405">
        <f t="shared" si="1"/>
        <v>0.001420177308</v>
      </c>
      <c r="D148" s="403" t="s">
        <v>498</v>
      </c>
      <c r="E148" s="406">
        <v>63.9</v>
      </c>
      <c r="F148" s="405">
        <f t="shared" si="2"/>
        <v>0</v>
      </c>
    </row>
    <row r="149" ht="15.75" customHeight="1">
      <c r="A149" s="403" t="s">
        <v>499</v>
      </c>
      <c r="B149" s="404">
        <v>6302.03</v>
      </c>
      <c r="C149" s="405">
        <f t="shared" si="1"/>
        <v>-0.0004520308079</v>
      </c>
      <c r="D149" s="403" t="s">
        <v>499</v>
      </c>
      <c r="E149" s="406">
        <v>63.9</v>
      </c>
      <c r="F149" s="405">
        <f t="shared" si="2"/>
        <v>0</v>
      </c>
    </row>
    <row r="150" ht="15.75" customHeight="1">
      <c r="A150" s="403" t="s">
        <v>500</v>
      </c>
      <c r="B150" s="404">
        <v>6304.88</v>
      </c>
      <c r="C150" s="405">
        <f t="shared" si="1"/>
        <v>0.0006856533388</v>
      </c>
      <c r="D150" s="403" t="s">
        <v>500</v>
      </c>
      <c r="E150" s="406">
        <v>63.9</v>
      </c>
      <c r="F150" s="405">
        <f t="shared" si="2"/>
        <v>0</v>
      </c>
    </row>
    <row r="151" ht="15.75" customHeight="1">
      <c r="A151" s="403" t="s">
        <v>501</v>
      </c>
      <c r="B151" s="404">
        <v>6300.56</v>
      </c>
      <c r="C151" s="405">
        <f t="shared" si="1"/>
        <v>0.002657602174</v>
      </c>
      <c r="D151" s="403" t="s">
        <v>501</v>
      </c>
      <c r="E151" s="406">
        <v>63.9</v>
      </c>
      <c r="F151" s="405">
        <f t="shared" si="2"/>
        <v>0</v>
      </c>
    </row>
    <row r="152" ht="15.75" customHeight="1">
      <c r="A152" s="403" t="s">
        <v>502</v>
      </c>
      <c r="B152" s="404">
        <v>6283.86</v>
      </c>
      <c r="C152" s="405">
        <f t="shared" si="1"/>
        <v>-0.003681576895</v>
      </c>
      <c r="D152" s="403" t="s">
        <v>502</v>
      </c>
      <c r="E152" s="406">
        <v>63.9</v>
      </c>
      <c r="F152" s="405">
        <f t="shared" si="2"/>
        <v>0</v>
      </c>
    </row>
    <row r="153" ht="15.75" customHeight="1">
      <c r="A153" s="403" t="s">
        <v>503</v>
      </c>
      <c r="B153" s="404">
        <v>6307.08</v>
      </c>
      <c r="C153" s="405">
        <f t="shared" si="1"/>
        <v>-0.001567204582</v>
      </c>
      <c r="D153" s="403" t="s">
        <v>503</v>
      </c>
      <c r="E153" s="406">
        <v>63.9</v>
      </c>
      <c r="F153" s="405">
        <f t="shared" si="2"/>
        <v>0</v>
      </c>
    </row>
    <row r="154" ht="15.75" customHeight="1">
      <c r="A154" s="403" t="s">
        <v>504</v>
      </c>
      <c r="B154" s="404">
        <v>6316.98</v>
      </c>
      <c r="C154" s="405">
        <f t="shared" si="1"/>
        <v>0.001452165724</v>
      </c>
      <c r="D154" s="403" t="s">
        <v>504</v>
      </c>
      <c r="E154" s="406">
        <v>63.9</v>
      </c>
      <c r="F154" s="405">
        <f t="shared" si="2"/>
        <v>0</v>
      </c>
    </row>
    <row r="155" ht="15.75" customHeight="1">
      <c r="A155" s="403" t="s">
        <v>505</v>
      </c>
      <c r="B155" s="404">
        <v>6307.82</v>
      </c>
      <c r="C155" s="405">
        <f t="shared" si="1"/>
        <v>0.001320739741</v>
      </c>
      <c r="D155" s="403" t="s">
        <v>505</v>
      </c>
      <c r="E155" s="406">
        <v>63.9</v>
      </c>
      <c r="F155" s="405">
        <f t="shared" si="2"/>
        <v>0</v>
      </c>
    </row>
    <row r="156" ht="15.75" customHeight="1">
      <c r="A156" s="403" t="s">
        <v>506</v>
      </c>
      <c r="B156" s="404">
        <v>6299.5</v>
      </c>
      <c r="C156" s="405">
        <f t="shared" si="1"/>
        <v>0.001010624267</v>
      </c>
      <c r="D156" s="403" t="s">
        <v>506</v>
      </c>
      <c r="E156" s="406">
        <v>63.9</v>
      </c>
      <c r="F156" s="405">
        <f t="shared" si="2"/>
        <v>0</v>
      </c>
    </row>
    <row r="157" ht="15.75" customHeight="1">
      <c r="A157" s="403" t="s">
        <v>507</v>
      </c>
      <c r="B157" s="404">
        <v>6293.14</v>
      </c>
      <c r="C157" s="405">
        <f t="shared" si="1"/>
        <v>0.0003417586103</v>
      </c>
      <c r="D157" s="403" t="s">
        <v>507</v>
      </c>
      <c r="E157" s="406">
        <v>63.9</v>
      </c>
      <c r="F157" s="405">
        <f t="shared" si="2"/>
        <v>0</v>
      </c>
    </row>
    <row r="158" ht="15.75" customHeight="1">
      <c r="A158" s="403" t="s">
        <v>508</v>
      </c>
      <c r="B158" s="404">
        <v>6290.99</v>
      </c>
      <c r="C158" s="405">
        <f t="shared" si="1"/>
        <v>-0.001376264751</v>
      </c>
      <c r="D158" s="403" t="s">
        <v>508</v>
      </c>
      <c r="E158" s="406">
        <v>63.9</v>
      </c>
      <c r="F158" s="405">
        <f t="shared" si="2"/>
        <v>0</v>
      </c>
    </row>
    <row r="159" ht="15.75" customHeight="1">
      <c r="A159" s="403" t="s">
        <v>509</v>
      </c>
      <c r="B159" s="404">
        <v>6299.66</v>
      </c>
      <c r="C159" s="405">
        <f t="shared" si="1"/>
        <v>0.003116197379</v>
      </c>
      <c r="D159" s="403" t="s">
        <v>509</v>
      </c>
      <c r="E159" s="406">
        <v>63.9</v>
      </c>
      <c r="F159" s="405">
        <f t="shared" si="2"/>
        <v>0</v>
      </c>
    </row>
    <row r="160" ht="15.75" customHeight="1">
      <c r="A160" s="403" t="s">
        <v>510</v>
      </c>
      <c r="B160" s="404">
        <v>6280.09</v>
      </c>
      <c r="C160" s="405">
        <f t="shared" si="1"/>
        <v>0.0006915508107</v>
      </c>
      <c r="D160" s="403" t="s">
        <v>510</v>
      </c>
      <c r="E160" s="406">
        <v>63.9</v>
      </c>
      <c r="F160" s="405">
        <f t="shared" si="2"/>
        <v>0</v>
      </c>
    </row>
    <row r="161" ht="15.75" customHeight="1">
      <c r="A161" s="403" t="s">
        <v>511</v>
      </c>
      <c r="B161" s="404">
        <v>6275.75</v>
      </c>
      <c r="C161" s="405">
        <f t="shared" si="1"/>
        <v>-0.002030684485</v>
      </c>
      <c r="D161" s="403" t="s">
        <v>511</v>
      </c>
      <c r="E161" s="406">
        <v>63.9</v>
      </c>
      <c r="F161" s="405">
        <f t="shared" si="2"/>
        <v>0</v>
      </c>
    </row>
    <row r="162" ht="15.75" customHeight="1">
      <c r="A162" s="403" t="s">
        <v>512</v>
      </c>
      <c r="B162" s="404">
        <v>6288.52</v>
      </c>
      <c r="C162" s="405">
        <f t="shared" si="1"/>
        <v>-0.0005260790581</v>
      </c>
      <c r="D162" s="403" t="s">
        <v>512</v>
      </c>
      <c r="E162" s="406">
        <v>63.9</v>
      </c>
      <c r="F162" s="405">
        <f t="shared" si="2"/>
        <v>0</v>
      </c>
    </row>
    <row r="163" ht="15.75" customHeight="1">
      <c r="A163" s="403" t="s">
        <v>513</v>
      </c>
      <c r="B163" s="404">
        <v>6291.83</v>
      </c>
      <c r="C163" s="405">
        <f t="shared" si="1"/>
        <v>0.005915428557</v>
      </c>
      <c r="D163" s="403" t="s">
        <v>513</v>
      </c>
      <c r="E163" s="406">
        <v>63.9</v>
      </c>
      <c r="F163" s="405">
        <f t="shared" si="2"/>
        <v>0</v>
      </c>
    </row>
    <row r="164" ht="15.75" customHeight="1">
      <c r="A164" s="403" t="s">
        <v>514</v>
      </c>
      <c r="B164" s="404">
        <v>6254.83</v>
      </c>
      <c r="C164" s="405">
        <f t="shared" si="1"/>
        <v>-0.0003691782508</v>
      </c>
      <c r="D164" s="403" t="s">
        <v>514</v>
      </c>
      <c r="E164" s="406">
        <v>63.9</v>
      </c>
      <c r="F164" s="405">
        <f t="shared" si="2"/>
        <v>0</v>
      </c>
    </row>
    <row r="165" ht="15.75" customHeight="1">
      <c r="A165" s="403" t="s">
        <v>515</v>
      </c>
      <c r="B165" s="404">
        <v>6257.14</v>
      </c>
      <c r="C165" s="405">
        <f t="shared" si="1"/>
        <v>-0.006369446981</v>
      </c>
      <c r="D165" s="403" t="s">
        <v>515</v>
      </c>
      <c r="E165" s="406">
        <v>63.9</v>
      </c>
      <c r="F165" s="405">
        <f t="shared" si="2"/>
        <v>0</v>
      </c>
    </row>
    <row r="166" ht="15.75" customHeight="1">
      <c r="A166" s="403" t="s">
        <v>516</v>
      </c>
      <c r="B166" s="404">
        <v>6297.25</v>
      </c>
      <c r="C166" s="405">
        <f t="shared" si="1"/>
        <v>0.00004128956851</v>
      </c>
      <c r="D166" s="403" t="s">
        <v>516</v>
      </c>
      <c r="E166" s="406">
        <v>63.9</v>
      </c>
      <c r="F166" s="405">
        <f t="shared" si="2"/>
        <v>0</v>
      </c>
    </row>
    <row r="167" ht="15.75" customHeight="1">
      <c r="A167" s="403" t="s">
        <v>517</v>
      </c>
      <c r="B167" s="404">
        <v>6296.99</v>
      </c>
      <c r="C167" s="405">
        <f t="shared" si="1"/>
        <v>-0.002941935566</v>
      </c>
      <c r="D167" s="403" t="s">
        <v>517</v>
      </c>
      <c r="E167" s="406">
        <v>63.9</v>
      </c>
      <c r="F167" s="405">
        <f t="shared" si="2"/>
        <v>0</v>
      </c>
    </row>
    <row r="168" ht="15.75" customHeight="1">
      <c r="A168" s="403" t="s">
        <v>518</v>
      </c>
      <c r="B168" s="404">
        <v>6315.57</v>
      </c>
      <c r="C168" s="405">
        <f t="shared" si="1"/>
        <v>0.002525533124</v>
      </c>
      <c r="D168" s="403" t="s">
        <v>518</v>
      </c>
      <c r="E168" s="406">
        <v>63.9</v>
      </c>
      <c r="F168" s="405">
        <f t="shared" si="2"/>
        <v>0</v>
      </c>
    </row>
    <row r="169" ht="15.75" customHeight="1">
      <c r="A169" s="403" t="s">
        <v>519</v>
      </c>
      <c r="B169" s="404">
        <v>6299.66</v>
      </c>
      <c r="C169" s="405">
        <f t="shared" si="1"/>
        <v>-0.00477103759</v>
      </c>
      <c r="D169" s="403" t="s">
        <v>519</v>
      </c>
      <c r="E169" s="406">
        <v>63.9</v>
      </c>
      <c r="F169" s="405">
        <f t="shared" si="2"/>
        <v>0</v>
      </c>
    </row>
    <row r="170" ht="15.75" customHeight="1">
      <c r="A170" s="403" t="s">
        <v>520</v>
      </c>
      <c r="B170" s="404">
        <v>6329.86</v>
      </c>
      <c r="C170" s="405">
        <f t="shared" si="1"/>
        <v>-0.002071574965</v>
      </c>
      <c r="D170" s="403" t="s">
        <v>520</v>
      </c>
      <c r="E170" s="406">
        <v>63.9</v>
      </c>
      <c r="F170" s="405">
        <f t="shared" si="2"/>
        <v>0</v>
      </c>
    </row>
    <row r="171" ht="15.75" customHeight="1">
      <c r="A171" s="403" t="s">
        <v>521</v>
      </c>
      <c r="B171" s="404">
        <v>6343.0</v>
      </c>
      <c r="C171" s="405">
        <f t="shared" si="1"/>
        <v>0.0006673218937</v>
      </c>
      <c r="D171" s="403" t="s">
        <v>521</v>
      </c>
      <c r="E171" s="406">
        <v>63.9</v>
      </c>
      <c r="F171" s="405">
        <f t="shared" si="2"/>
        <v>0</v>
      </c>
    </row>
    <row r="172" ht="15.75" customHeight="1">
      <c r="A172" s="403" t="s">
        <v>522</v>
      </c>
      <c r="B172" s="404">
        <v>6338.77</v>
      </c>
      <c r="C172" s="405">
        <f t="shared" si="1"/>
        <v>0.002207180927</v>
      </c>
      <c r="D172" s="403" t="s">
        <v>522</v>
      </c>
      <c r="E172" s="406">
        <v>63.9</v>
      </c>
      <c r="F172" s="405">
        <f t="shared" si="2"/>
        <v>0</v>
      </c>
    </row>
    <row r="173" ht="15.75" customHeight="1">
      <c r="A173" s="403" t="s">
        <v>523</v>
      </c>
      <c r="B173" s="404">
        <v>6324.81</v>
      </c>
      <c r="C173" s="405">
        <f t="shared" si="1"/>
        <v>-0.0023187912</v>
      </c>
      <c r="D173" s="403" t="s">
        <v>523</v>
      </c>
      <c r="E173" s="406">
        <v>63.9</v>
      </c>
      <c r="F173" s="405">
        <f t="shared" si="2"/>
        <v>0</v>
      </c>
    </row>
    <row r="174" ht="15.75" customHeight="1">
      <c r="A174" s="403" t="s">
        <v>524</v>
      </c>
      <c r="B174" s="404">
        <v>6339.51</v>
      </c>
      <c r="C174" s="405">
        <f t="shared" si="1"/>
        <v>0.001103825965</v>
      </c>
      <c r="D174" s="403" t="s">
        <v>524</v>
      </c>
      <c r="E174" s="406">
        <v>63.9</v>
      </c>
      <c r="F174" s="405">
        <f t="shared" si="2"/>
        <v>0</v>
      </c>
    </row>
    <row r="175" ht="15.75" customHeight="1">
      <c r="A175" s="403" t="s">
        <v>525</v>
      </c>
      <c r="B175" s="404">
        <v>6332.52</v>
      </c>
      <c r="C175" s="405">
        <f t="shared" si="1"/>
        <v>0.0002353487505</v>
      </c>
      <c r="D175" s="403" t="s">
        <v>525</v>
      </c>
      <c r="E175" s="406">
        <v>63.9</v>
      </c>
      <c r="F175" s="405">
        <f t="shared" si="2"/>
        <v>0</v>
      </c>
    </row>
    <row r="176" ht="15.75" customHeight="1">
      <c r="A176" s="403" t="s">
        <v>526</v>
      </c>
      <c r="B176" s="404">
        <v>6331.03</v>
      </c>
      <c r="C176" s="405">
        <f t="shared" si="1"/>
        <v>-0.001082379151</v>
      </c>
      <c r="D176" s="403" t="s">
        <v>526</v>
      </c>
      <c r="E176" s="406">
        <v>63.9</v>
      </c>
      <c r="F176" s="405">
        <f t="shared" si="2"/>
        <v>0</v>
      </c>
    </row>
    <row r="177" ht="15.75" customHeight="1">
      <c r="A177" s="403" t="s">
        <v>527</v>
      </c>
      <c r="B177" s="404">
        <v>6337.89</v>
      </c>
      <c r="C177" s="405">
        <f t="shared" si="1"/>
        <v>-0.004354649437</v>
      </c>
      <c r="D177" s="403" t="s">
        <v>527</v>
      </c>
      <c r="E177" s="406">
        <v>63.9</v>
      </c>
      <c r="F177" s="405">
        <f t="shared" si="2"/>
        <v>0</v>
      </c>
    </row>
    <row r="178" ht="15.75" customHeight="1">
      <c r="A178" s="403" t="s">
        <v>528</v>
      </c>
      <c r="B178" s="404">
        <v>6365.61</v>
      </c>
      <c r="C178" s="405">
        <f t="shared" si="1"/>
        <v>-0.00008796497737</v>
      </c>
      <c r="D178" s="403" t="s">
        <v>528</v>
      </c>
      <c r="E178" s="406">
        <v>63.9</v>
      </c>
      <c r="F178" s="405">
        <f t="shared" si="2"/>
        <v>0</v>
      </c>
    </row>
    <row r="179" ht="15.75" customHeight="1">
      <c r="A179" s="403" t="s">
        <v>529</v>
      </c>
      <c r="B179" s="404">
        <v>6366.17</v>
      </c>
      <c r="C179" s="405">
        <f t="shared" si="1"/>
        <v>0.002372817307</v>
      </c>
      <c r="D179" s="403" t="s">
        <v>529</v>
      </c>
      <c r="E179" s="406">
        <v>63.9</v>
      </c>
      <c r="F179" s="405">
        <f t="shared" si="2"/>
        <v>0</v>
      </c>
    </row>
    <row r="180" ht="15.75" customHeight="1">
      <c r="A180" s="403" t="s">
        <v>530</v>
      </c>
      <c r="B180" s="404">
        <v>6351.1</v>
      </c>
      <c r="C180" s="405">
        <f t="shared" si="1"/>
        <v>-0.001581472562</v>
      </c>
      <c r="D180" s="403" t="s">
        <v>530</v>
      </c>
      <c r="E180" s="406">
        <v>63.9</v>
      </c>
      <c r="F180" s="405">
        <f t="shared" si="2"/>
        <v>0</v>
      </c>
    </row>
    <row r="181" ht="15.75" customHeight="1">
      <c r="A181" s="403" t="s">
        <v>531</v>
      </c>
      <c r="B181" s="404">
        <v>6361.16</v>
      </c>
      <c r="C181" s="405">
        <f t="shared" si="1"/>
        <v>0.003163488985</v>
      </c>
      <c r="D181" s="403" t="s">
        <v>531</v>
      </c>
      <c r="E181" s="406">
        <v>63.9</v>
      </c>
      <c r="F181" s="405">
        <f t="shared" si="2"/>
        <v>0</v>
      </c>
    </row>
    <row r="182" ht="15.75" customHeight="1">
      <c r="A182" s="403" t="s">
        <v>532</v>
      </c>
      <c r="B182" s="404">
        <v>6341.1</v>
      </c>
      <c r="C182" s="405">
        <f t="shared" si="1"/>
        <v>0.0006801550943</v>
      </c>
      <c r="D182" s="403" t="s">
        <v>532</v>
      </c>
      <c r="E182" s="406">
        <v>63.9</v>
      </c>
      <c r="F182" s="405">
        <f t="shared" si="2"/>
        <v>0</v>
      </c>
    </row>
    <row r="183" ht="15.75" customHeight="1">
      <c r="A183" s="403" t="s">
        <v>533</v>
      </c>
      <c r="B183" s="404">
        <v>6336.79</v>
      </c>
      <c r="C183" s="405">
        <f t="shared" si="1"/>
        <v>0.001390646951</v>
      </c>
      <c r="D183" s="403" t="s">
        <v>533</v>
      </c>
      <c r="E183" s="406">
        <v>63.9</v>
      </c>
      <c r="F183" s="405">
        <f t="shared" si="2"/>
        <v>0</v>
      </c>
    </row>
    <row r="184" ht="15.75" customHeight="1">
      <c r="A184" s="403" t="s">
        <v>534</v>
      </c>
      <c r="B184" s="404">
        <v>6327.99</v>
      </c>
      <c r="C184" s="405">
        <f t="shared" si="1"/>
        <v>0.0004410927718</v>
      </c>
      <c r="D184" s="403" t="s">
        <v>534</v>
      </c>
      <c r="E184" s="406">
        <v>63.9</v>
      </c>
      <c r="F184" s="405">
        <f t="shared" si="2"/>
        <v>0</v>
      </c>
    </row>
    <row r="185" ht="15.75" customHeight="1">
      <c r="A185" s="403" t="s">
        <v>535</v>
      </c>
      <c r="B185" s="404">
        <v>6325.2</v>
      </c>
      <c r="C185" s="405">
        <f t="shared" si="1"/>
        <v>-0.001513862338</v>
      </c>
      <c r="D185" s="403" t="s">
        <v>535</v>
      </c>
      <c r="E185" s="406">
        <v>63.9</v>
      </c>
      <c r="F185" s="405">
        <f t="shared" si="2"/>
        <v>0</v>
      </c>
    </row>
    <row r="186" ht="15.75" customHeight="1">
      <c r="A186" s="403" t="s">
        <v>536</v>
      </c>
      <c r="B186" s="404">
        <v>6334.79</v>
      </c>
      <c r="C186" s="405">
        <f t="shared" si="1"/>
        <v>-0.0002146413832</v>
      </c>
      <c r="D186" s="403" t="s">
        <v>536</v>
      </c>
      <c r="E186" s="406">
        <v>63.9</v>
      </c>
      <c r="F186" s="405">
        <f t="shared" si="2"/>
        <v>0</v>
      </c>
    </row>
    <row r="187" ht="15.75" customHeight="1">
      <c r="A187" s="403" t="s">
        <v>537</v>
      </c>
      <c r="B187" s="404">
        <v>6336.15</v>
      </c>
      <c r="C187" s="405">
        <f t="shared" si="1"/>
        <v>0.0003220657677</v>
      </c>
      <c r="D187" s="403" t="s">
        <v>537</v>
      </c>
      <c r="E187" s="406">
        <v>63.9</v>
      </c>
      <c r="F187" s="405">
        <f t="shared" si="2"/>
        <v>0</v>
      </c>
    </row>
    <row r="188" ht="15.75" customHeight="1">
      <c r="A188" s="403" t="s">
        <v>538</v>
      </c>
      <c r="B188" s="404">
        <v>6334.11</v>
      </c>
      <c r="C188" s="405">
        <f t="shared" si="1"/>
        <v>0.0004343458593</v>
      </c>
      <c r="D188" s="403" t="s">
        <v>538</v>
      </c>
      <c r="E188" s="406">
        <v>63.9</v>
      </c>
      <c r="F188" s="405">
        <f t="shared" si="2"/>
        <v>0</v>
      </c>
    </row>
    <row r="189" ht="15.75" customHeight="1">
      <c r="A189" s="403" t="s">
        <v>539</v>
      </c>
      <c r="B189" s="404">
        <v>6331.36</v>
      </c>
      <c r="C189" s="405">
        <f t="shared" si="1"/>
        <v>-0.002006591962</v>
      </c>
      <c r="D189" s="403" t="s">
        <v>539</v>
      </c>
      <c r="E189" s="406">
        <v>63.9</v>
      </c>
      <c r="F189" s="405">
        <f t="shared" si="2"/>
        <v>0</v>
      </c>
    </row>
    <row r="190" ht="15.75" customHeight="1">
      <c r="A190" s="403" t="s">
        <v>540</v>
      </c>
      <c r="B190" s="404">
        <v>6344.09</v>
      </c>
      <c r="C190" s="405">
        <f t="shared" si="1"/>
        <v>0.003930846224</v>
      </c>
      <c r="D190" s="403" t="s">
        <v>540</v>
      </c>
      <c r="E190" s="406">
        <v>63.9</v>
      </c>
      <c r="F190" s="405">
        <f t="shared" si="2"/>
        <v>0</v>
      </c>
    </row>
    <row r="191" ht="15.75" customHeight="1">
      <c r="A191" s="403" t="s">
        <v>541</v>
      </c>
      <c r="B191" s="404">
        <v>6319.25</v>
      </c>
      <c r="C191" s="405">
        <f t="shared" si="1"/>
        <v>0.00131358779</v>
      </c>
      <c r="D191" s="403" t="s">
        <v>541</v>
      </c>
      <c r="E191" s="406">
        <v>63.9</v>
      </c>
      <c r="F191" s="405">
        <f t="shared" si="2"/>
        <v>-0.007763975155</v>
      </c>
    </row>
    <row r="192" ht="15.75" customHeight="1">
      <c r="A192" s="403" t="s">
        <v>542</v>
      </c>
      <c r="B192" s="404">
        <v>6310.96</v>
      </c>
      <c r="C192" s="405">
        <f t="shared" si="1"/>
        <v>0.001453552953</v>
      </c>
      <c r="D192" s="403" t="s">
        <v>542</v>
      </c>
      <c r="E192" s="406">
        <v>64.4</v>
      </c>
      <c r="F192" s="405">
        <f t="shared" si="2"/>
        <v>0.007824726135</v>
      </c>
    </row>
    <row r="193" ht="15.75" customHeight="1">
      <c r="A193" s="403" t="s">
        <v>543</v>
      </c>
      <c r="B193" s="404">
        <v>6301.8</v>
      </c>
      <c r="C193" s="405">
        <f t="shared" si="1"/>
        <v>-0.001954343743</v>
      </c>
      <c r="D193" s="403" t="s">
        <v>543</v>
      </c>
      <c r="E193" s="406">
        <v>63.9</v>
      </c>
      <c r="F193" s="405">
        <f t="shared" si="2"/>
        <v>0</v>
      </c>
    </row>
    <row r="194" ht="15.75" customHeight="1">
      <c r="A194" s="403" t="s">
        <v>544</v>
      </c>
      <c r="B194" s="404">
        <v>6314.14</v>
      </c>
      <c r="C194" s="405">
        <f t="shared" si="1"/>
        <v>0.005433103716</v>
      </c>
      <c r="D194" s="403" t="s">
        <v>544</v>
      </c>
      <c r="E194" s="406">
        <v>63.9</v>
      </c>
      <c r="F194" s="405">
        <f t="shared" si="2"/>
        <v>0</v>
      </c>
    </row>
    <row r="195" ht="15.75" customHeight="1">
      <c r="A195" s="403" t="s">
        <v>545</v>
      </c>
      <c r="B195" s="404">
        <v>6280.02</v>
      </c>
      <c r="C195" s="405">
        <f t="shared" si="1"/>
        <v>0.0008382790736</v>
      </c>
      <c r="D195" s="403" t="s">
        <v>545</v>
      </c>
      <c r="E195" s="406">
        <v>63.9</v>
      </c>
      <c r="F195" s="405">
        <f t="shared" si="2"/>
        <v>0</v>
      </c>
    </row>
    <row r="196" ht="15.75" customHeight="1">
      <c r="A196" s="403" t="s">
        <v>546</v>
      </c>
      <c r="B196" s="404">
        <v>6274.76</v>
      </c>
      <c r="C196" s="405">
        <f t="shared" si="1"/>
        <v>-0.003835578163</v>
      </c>
      <c r="D196" s="403" t="s">
        <v>546</v>
      </c>
      <c r="E196" s="406">
        <v>63.9</v>
      </c>
      <c r="F196" s="405">
        <f t="shared" si="2"/>
        <v>0</v>
      </c>
    </row>
    <row r="197" ht="15.75" customHeight="1">
      <c r="A197" s="403" t="s">
        <v>547</v>
      </c>
      <c r="B197" s="404">
        <v>6298.92</v>
      </c>
      <c r="C197" s="405">
        <f t="shared" si="1"/>
        <v>-0.001850854118</v>
      </c>
      <c r="D197" s="403" t="s">
        <v>547</v>
      </c>
      <c r="E197" s="406">
        <v>63.9</v>
      </c>
      <c r="F197" s="405">
        <f t="shared" si="2"/>
        <v>-0.0015625</v>
      </c>
    </row>
    <row r="198" ht="15.75" customHeight="1">
      <c r="A198" s="403" t="s">
        <v>548</v>
      </c>
      <c r="B198" s="404">
        <v>6310.6</v>
      </c>
      <c r="C198" s="405">
        <f t="shared" si="1"/>
        <v>-0.00664899478</v>
      </c>
      <c r="D198" s="403" t="s">
        <v>548</v>
      </c>
      <c r="E198" s="406">
        <v>64.0</v>
      </c>
      <c r="F198" s="405">
        <f t="shared" si="2"/>
        <v>-0.007751937984</v>
      </c>
    </row>
    <row r="199" ht="15.75" customHeight="1">
      <c r="A199" s="403" t="s">
        <v>549</v>
      </c>
      <c r="B199" s="404">
        <v>6352.84</v>
      </c>
      <c r="C199" s="405">
        <f t="shared" si="1"/>
        <v>0.002184890653</v>
      </c>
      <c r="D199" s="403" t="s">
        <v>549</v>
      </c>
      <c r="E199" s="406">
        <v>64.5</v>
      </c>
      <c r="F199" s="405">
        <f t="shared" si="2"/>
        <v>-0.01073619632</v>
      </c>
    </row>
    <row r="200" ht="15.75" customHeight="1">
      <c r="A200" s="403" t="s">
        <v>550</v>
      </c>
      <c r="B200" s="404">
        <v>6338.99</v>
      </c>
      <c r="C200" s="405">
        <f t="shared" si="1"/>
        <v>0.00360977108</v>
      </c>
      <c r="D200" s="403" t="s">
        <v>550</v>
      </c>
      <c r="E200" s="406">
        <v>65.2</v>
      </c>
      <c r="F200" s="405">
        <f t="shared" si="2"/>
        <v>-0.01212121212</v>
      </c>
    </row>
    <row r="201" ht="15.75" customHeight="1">
      <c r="A201" s="403" t="s">
        <v>551</v>
      </c>
      <c r="B201" s="404">
        <v>6316.19</v>
      </c>
      <c r="C201" s="405">
        <f t="shared" si="1"/>
        <v>-0.006310274845</v>
      </c>
      <c r="D201" s="403" t="s">
        <v>551</v>
      </c>
      <c r="E201" s="406">
        <v>66.0</v>
      </c>
      <c r="F201" s="405">
        <f t="shared" si="2"/>
        <v>-0.03083700441</v>
      </c>
    </row>
    <row r="202" ht="15.75" customHeight="1">
      <c r="A202" s="403" t="s">
        <v>552</v>
      </c>
      <c r="B202" s="404">
        <v>6356.3</v>
      </c>
      <c r="C202" s="405">
        <f t="shared" si="1"/>
        <v>0.000116433485</v>
      </c>
      <c r="D202" s="403" t="s">
        <v>552</v>
      </c>
      <c r="E202" s="406">
        <v>68.1</v>
      </c>
      <c r="F202" s="405">
        <f t="shared" si="2"/>
        <v>0.06074766355</v>
      </c>
    </row>
    <row r="203" ht="15.75" customHeight="1">
      <c r="A203" s="403" t="s">
        <v>553</v>
      </c>
      <c r="B203" s="404">
        <v>6355.56</v>
      </c>
      <c r="C203" s="405">
        <f t="shared" si="1"/>
        <v>0.002495370473</v>
      </c>
      <c r="D203" s="403" t="s">
        <v>553</v>
      </c>
      <c r="E203" s="406">
        <v>64.2</v>
      </c>
      <c r="F203" s="405">
        <f t="shared" si="2"/>
        <v>0.004694835681</v>
      </c>
    </row>
    <row r="204" ht="15.75" customHeight="1">
      <c r="A204" s="403" t="s">
        <v>554</v>
      </c>
      <c r="B204" s="404">
        <v>6339.74</v>
      </c>
      <c r="C204" s="405">
        <f t="shared" si="1"/>
        <v>-0.0009518136462</v>
      </c>
      <c r="D204" s="403" t="s">
        <v>554</v>
      </c>
      <c r="E204" s="406">
        <v>63.9</v>
      </c>
      <c r="F204" s="405">
        <f t="shared" si="2"/>
        <v>0</v>
      </c>
    </row>
    <row r="205" ht="15.75" customHeight="1">
      <c r="A205" s="403" t="s">
        <v>555</v>
      </c>
      <c r="B205" s="404">
        <v>6345.78</v>
      </c>
      <c r="C205" s="405">
        <f t="shared" si="1"/>
        <v>0.002059140277</v>
      </c>
      <c r="D205" s="403" t="s">
        <v>555</v>
      </c>
      <c r="E205" s="406">
        <v>63.9</v>
      </c>
      <c r="F205" s="405">
        <f t="shared" si="2"/>
        <v>0</v>
      </c>
    </row>
    <row r="206" ht="15.75" customHeight="1">
      <c r="A206" s="403" t="s">
        <v>556</v>
      </c>
      <c r="B206" s="404">
        <v>6332.74</v>
      </c>
      <c r="C206" s="405">
        <f t="shared" si="1"/>
        <v>0.001108172496</v>
      </c>
      <c r="D206" s="403" t="s">
        <v>556</v>
      </c>
      <c r="E206" s="406">
        <v>63.9</v>
      </c>
      <c r="F206" s="405">
        <f t="shared" si="2"/>
        <v>0</v>
      </c>
    </row>
    <row r="207" ht="15.75" customHeight="1">
      <c r="A207" s="403" t="s">
        <v>557</v>
      </c>
      <c r="B207" s="404">
        <v>6325.73</v>
      </c>
      <c r="C207" s="405">
        <f t="shared" si="1"/>
        <v>0.003144674035</v>
      </c>
      <c r="D207" s="403" t="s">
        <v>557</v>
      </c>
      <c r="E207" s="406">
        <v>63.9</v>
      </c>
      <c r="F207" s="405">
        <f t="shared" si="2"/>
        <v>0</v>
      </c>
    </row>
    <row r="208" ht="15.75" customHeight="1">
      <c r="A208" s="403" t="s">
        <v>558</v>
      </c>
      <c r="B208" s="404">
        <v>6305.9</v>
      </c>
      <c r="C208" s="405">
        <f t="shared" si="1"/>
        <v>-0.00004598656241</v>
      </c>
      <c r="D208" s="403" t="s">
        <v>558</v>
      </c>
      <c r="E208" s="406">
        <v>63.9</v>
      </c>
      <c r="F208" s="405">
        <f t="shared" si="2"/>
        <v>0</v>
      </c>
    </row>
    <row r="209" ht="15.75" customHeight="1">
      <c r="A209" s="403" t="s">
        <v>559</v>
      </c>
      <c r="B209" s="404">
        <v>6306.19</v>
      </c>
      <c r="C209" s="405">
        <f t="shared" si="1"/>
        <v>0.003906616892</v>
      </c>
      <c r="D209" s="403" t="s">
        <v>559</v>
      </c>
      <c r="E209" s="406">
        <v>63.9</v>
      </c>
      <c r="F209" s="405">
        <f t="shared" si="2"/>
        <v>0</v>
      </c>
    </row>
    <row r="210" ht="15.75" customHeight="1">
      <c r="A210" s="403" t="s">
        <v>560</v>
      </c>
      <c r="B210" s="404">
        <v>6281.65</v>
      </c>
      <c r="C210" s="405">
        <f t="shared" si="1"/>
        <v>-0.001359257257</v>
      </c>
      <c r="D210" s="403" t="s">
        <v>560</v>
      </c>
      <c r="E210" s="406">
        <v>63.9</v>
      </c>
      <c r="F210" s="405">
        <f t="shared" si="2"/>
        <v>0</v>
      </c>
    </row>
    <row r="211" ht="15.75" customHeight="1">
      <c r="A211" s="403" t="s">
        <v>561</v>
      </c>
      <c r="B211" s="404">
        <v>6290.2</v>
      </c>
      <c r="C211" s="405">
        <f t="shared" si="1"/>
        <v>0.001424875622</v>
      </c>
      <c r="D211" s="403" t="s">
        <v>561</v>
      </c>
      <c r="E211" s="406">
        <v>63.9</v>
      </c>
      <c r="F211" s="405">
        <f t="shared" si="2"/>
        <v>0</v>
      </c>
    </row>
    <row r="212" ht="15.75" customHeight="1">
      <c r="A212" s="403" t="s">
        <v>562</v>
      </c>
      <c r="B212" s="404">
        <v>6281.25</v>
      </c>
      <c r="C212" s="405">
        <f t="shared" si="1"/>
        <v>0.0006435980316</v>
      </c>
      <c r="D212" s="403" t="s">
        <v>562</v>
      </c>
      <c r="E212" s="406">
        <v>63.9</v>
      </c>
      <c r="F212" s="405">
        <f t="shared" si="2"/>
        <v>0</v>
      </c>
    </row>
    <row r="213" ht="15.75" customHeight="1">
      <c r="A213" s="403" t="s">
        <v>563</v>
      </c>
      <c r="B213" s="404">
        <v>6277.21</v>
      </c>
      <c r="C213" s="405">
        <f t="shared" si="1"/>
        <v>0.002733183176</v>
      </c>
      <c r="D213" s="403" t="s">
        <v>563</v>
      </c>
      <c r="E213" s="406">
        <v>63.9</v>
      </c>
      <c r="F213" s="405">
        <f t="shared" si="2"/>
        <v>0</v>
      </c>
    </row>
    <row r="214" ht="15.75" customHeight="1">
      <c r="A214" s="403" t="s">
        <v>564</v>
      </c>
      <c r="B214" s="404">
        <v>6260.1</v>
      </c>
      <c r="C214" s="405">
        <f t="shared" si="1"/>
        <v>-0.001965745333</v>
      </c>
      <c r="D214" s="403" t="s">
        <v>564</v>
      </c>
      <c r="E214" s="406">
        <v>63.9</v>
      </c>
      <c r="F214" s="405">
        <f t="shared" si="2"/>
        <v>0</v>
      </c>
    </row>
    <row r="215" ht="15.75" customHeight="1">
      <c r="A215" s="403" t="s">
        <v>565</v>
      </c>
      <c r="B215" s="404">
        <v>6272.43</v>
      </c>
      <c r="C215" s="405">
        <f t="shared" si="1"/>
        <v>-0.001063845035</v>
      </c>
      <c r="D215" s="403" t="s">
        <v>565</v>
      </c>
      <c r="E215" s="406">
        <v>63.9</v>
      </c>
      <c r="F215" s="405">
        <f t="shared" si="2"/>
        <v>0</v>
      </c>
    </row>
    <row r="216" ht="15.75" customHeight="1">
      <c r="A216" s="403" t="s">
        <v>566</v>
      </c>
      <c r="B216" s="404">
        <v>6279.11</v>
      </c>
      <c r="C216" s="405">
        <f t="shared" si="1"/>
        <v>0.0008782836011</v>
      </c>
      <c r="D216" s="403" t="s">
        <v>566</v>
      </c>
      <c r="E216" s="406">
        <v>63.9</v>
      </c>
      <c r="F216" s="405">
        <f t="shared" si="2"/>
        <v>0</v>
      </c>
    </row>
    <row r="217" ht="15.75" customHeight="1">
      <c r="A217" s="403" t="s">
        <v>567</v>
      </c>
      <c r="B217" s="404">
        <v>6273.6</v>
      </c>
      <c r="C217" s="405">
        <f t="shared" si="1"/>
        <v>0.001911642815</v>
      </c>
      <c r="D217" s="403" t="s">
        <v>567</v>
      </c>
      <c r="E217" s="406">
        <v>63.9</v>
      </c>
      <c r="F217" s="405">
        <f t="shared" si="2"/>
        <v>0</v>
      </c>
    </row>
    <row r="218" ht="15.75" customHeight="1">
      <c r="A218" s="403" t="s">
        <v>568</v>
      </c>
      <c r="B218" s="404">
        <v>6261.63</v>
      </c>
      <c r="C218" s="405">
        <f t="shared" si="1"/>
        <v>-0.001201117853</v>
      </c>
      <c r="D218" s="403" t="s">
        <v>568</v>
      </c>
      <c r="E218" s="406">
        <v>63.9</v>
      </c>
      <c r="F218" s="405">
        <f t="shared" si="2"/>
        <v>0</v>
      </c>
    </row>
    <row r="219" ht="15.75" customHeight="1">
      <c r="A219" s="403" t="s">
        <v>569</v>
      </c>
      <c r="B219" s="404">
        <v>6269.16</v>
      </c>
      <c r="C219" s="405">
        <f t="shared" si="1"/>
        <v>-0.0002567467791</v>
      </c>
      <c r="D219" s="403" t="s">
        <v>569</v>
      </c>
      <c r="E219" s="406">
        <v>63.9</v>
      </c>
      <c r="F219" s="405">
        <f t="shared" si="2"/>
        <v>0</v>
      </c>
    </row>
    <row r="220" ht="15.75" customHeight="1">
      <c r="A220" s="403" t="s">
        <v>570</v>
      </c>
      <c r="B220" s="404">
        <v>6270.77</v>
      </c>
      <c r="C220" s="405">
        <f t="shared" si="1"/>
        <v>-0.0005243813416</v>
      </c>
      <c r="D220" s="403" t="s">
        <v>570</v>
      </c>
      <c r="E220" s="406">
        <v>63.9</v>
      </c>
      <c r="F220" s="405">
        <f t="shared" si="2"/>
        <v>0</v>
      </c>
    </row>
    <row r="221" ht="15.75" customHeight="1">
      <c r="A221" s="403" t="s">
        <v>571</v>
      </c>
      <c r="B221" s="404">
        <v>6274.06</v>
      </c>
      <c r="C221" s="405">
        <f t="shared" si="1"/>
        <v>0.001228783536</v>
      </c>
      <c r="D221" s="403" t="s">
        <v>571</v>
      </c>
      <c r="E221" s="406">
        <v>63.9</v>
      </c>
      <c r="F221" s="405">
        <f t="shared" si="2"/>
        <v>0</v>
      </c>
    </row>
    <row r="222" ht="15.75" customHeight="1">
      <c r="A222" s="403" t="s">
        <v>572</v>
      </c>
      <c r="B222" s="404">
        <v>6266.36</v>
      </c>
      <c r="C222" s="405">
        <f t="shared" si="1"/>
        <v>0.0004534191637</v>
      </c>
      <c r="D222" s="403" t="s">
        <v>572</v>
      </c>
      <c r="E222" s="406">
        <v>63.9</v>
      </c>
      <c r="F222" s="405">
        <f t="shared" si="2"/>
        <v>0</v>
      </c>
    </row>
    <row r="223" ht="15.75" customHeight="1">
      <c r="A223" s="403" t="s">
        <v>573</v>
      </c>
      <c r="B223" s="404">
        <v>6263.52</v>
      </c>
      <c r="C223" s="405">
        <f t="shared" si="1"/>
        <v>0.001816972054</v>
      </c>
      <c r="D223" s="403" t="s">
        <v>573</v>
      </c>
      <c r="E223" s="406">
        <v>63.9</v>
      </c>
      <c r="F223" s="405">
        <f t="shared" si="2"/>
        <v>0</v>
      </c>
    </row>
    <row r="224" ht="15.75" customHeight="1">
      <c r="A224" s="403" t="s">
        <v>574</v>
      </c>
      <c r="B224" s="404">
        <v>6252.16</v>
      </c>
      <c r="C224" s="405">
        <f t="shared" si="1"/>
        <v>0.00377449367</v>
      </c>
      <c r="D224" s="403" t="s">
        <v>574</v>
      </c>
      <c r="E224" s="406">
        <v>63.9</v>
      </c>
      <c r="F224" s="405">
        <f t="shared" si="2"/>
        <v>0</v>
      </c>
    </row>
    <row r="225" ht="15.75" customHeight="1">
      <c r="A225" s="403" t="s">
        <v>575</v>
      </c>
      <c r="B225" s="404">
        <v>6228.65</v>
      </c>
      <c r="C225" s="405">
        <f t="shared" si="1"/>
        <v>0.0008982719112</v>
      </c>
      <c r="D225" s="403" t="s">
        <v>575</v>
      </c>
      <c r="E225" s="406">
        <v>63.9</v>
      </c>
      <c r="F225" s="405">
        <f t="shared" si="2"/>
        <v>0</v>
      </c>
    </row>
    <row r="226" ht="15.75" customHeight="1">
      <c r="A226" s="403" t="s">
        <v>576</v>
      </c>
      <c r="B226" s="404">
        <v>6223.06</v>
      </c>
      <c r="C226" s="405">
        <f t="shared" si="1"/>
        <v>0.001267863521</v>
      </c>
      <c r="D226" s="403" t="s">
        <v>576</v>
      </c>
      <c r="E226" s="406">
        <v>63.9</v>
      </c>
      <c r="F226" s="405">
        <f t="shared" si="2"/>
        <v>0</v>
      </c>
    </row>
    <row r="227" ht="15.75" customHeight="1">
      <c r="A227" s="403" t="s">
        <v>577</v>
      </c>
      <c r="B227" s="404">
        <v>6215.18</v>
      </c>
      <c r="C227" s="405">
        <f t="shared" si="1"/>
        <v>0.003016223701</v>
      </c>
      <c r="D227" s="403" t="s">
        <v>577</v>
      </c>
      <c r="E227" s="406">
        <v>63.9</v>
      </c>
      <c r="F227" s="405">
        <f t="shared" si="2"/>
        <v>0</v>
      </c>
    </row>
    <row r="228" ht="15.75" customHeight="1">
      <c r="A228" s="403" t="s">
        <v>578</v>
      </c>
      <c r="B228" s="404">
        <v>6196.49</v>
      </c>
      <c r="C228" s="405">
        <f t="shared" si="1"/>
        <v>-0.000815925051</v>
      </c>
      <c r="D228" s="403" t="s">
        <v>578</v>
      </c>
      <c r="E228" s="406">
        <v>63.9</v>
      </c>
      <c r="F228" s="405">
        <f t="shared" si="2"/>
        <v>0</v>
      </c>
    </row>
    <row r="229" ht="15.75" customHeight="1">
      <c r="A229" s="403" t="s">
        <v>579</v>
      </c>
      <c r="B229" s="404">
        <v>6201.55</v>
      </c>
      <c r="C229" s="405">
        <f t="shared" si="1"/>
        <v>-0.002035660262</v>
      </c>
      <c r="D229" s="403" t="s">
        <v>579</v>
      </c>
      <c r="E229" s="406">
        <v>63.9</v>
      </c>
      <c r="F229" s="405">
        <f t="shared" si="2"/>
        <v>0</v>
      </c>
    </row>
    <row r="230" ht="15.75" customHeight="1">
      <c r="A230" s="403" t="s">
        <v>580</v>
      </c>
      <c r="B230" s="404">
        <v>6214.2</v>
      </c>
      <c r="C230" s="405">
        <f t="shared" si="1"/>
        <v>0.0005103823359</v>
      </c>
      <c r="D230" s="403" t="s">
        <v>580</v>
      </c>
      <c r="E230" s="406">
        <v>63.9</v>
      </c>
      <c r="F230" s="405">
        <f t="shared" si="2"/>
        <v>0</v>
      </c>
    </row>
    <row r="231" ht="15.75" customHeight="1">
      <c r="A231" s="403" t="s">
        <v>581</v>
      </c>
      <c r="B231" s="404">
        <v>6211.03</v>
      </c>
      <c r="C231" s="405">
        <f t="shared" si="1"/>
        <v>0.0002174025071</v>
      </c>
      <c r="D231" s="403" t="s">
        <v>581</v>
      </c>
      <c r="E231" s="406">
        <v>63.9</v>
      </c>
      <c r="F231" s="405">
        <f t="shared" si="2"/>
        <v>0</v>
      </c>
    </row>
    <row r="232" ht="15.75" customHeight="1">
      <c r="A232" s="403" t="s">
        <v>582</v>
      </c>
      <c r="B232" s="404">
        <v>6209.68</v>
      </c>
      <c r="C232" s="405">
        <f t="shared" si="1"/>
        <v>-0.0006067482638</v>
      </c>
      <c r="D232" s="403" t="s">
        <v>582</v>
      </c>
      <c r="E232" s="406">
        <v>63.9</v>
      </c>
      <c r="F232" s="405">
        <f t="shared" si="2"/>
        <v>0</v>
      </c>
    </row>
    <row r="233" ht="15.75" customHeight="1">
      <c r="A233" s="403" t="s">
        <v>583</v>
      </c>
      <c r="B233" s="404">
        <v>6213.45</v>
      </c>
      <c r="C233" s="405">
        <f t="shared" si="1"/>
        <v>0.001071405555</v>
      </c>
      <c r="D233" s="403" t="s">
        <v>583</v>
      </c>
      <c r="E233" s="406">
        <v>63.9</v>
      </c>
      <c r="F233" s="405">
        <f t="shared" si="2"/>
        <v>0</v>
      </c>
    </row>
    <row r="234" ht="15.75" customHeight="1">
      <c r="A234" s="403" t="s">
        <v>584</v>
      </c>
      <c r="B234" s="404">
        <v>6206.8</v>
      </c>
      <c r="C234" s="405">
        <f t="shared" si="1"/>
        <v>0.001621817888</v>
      </c>
      <c r="D234" s="403" t="s">
        <v>584</v>
      </c>
      <c r="E234" s="406">
        <v>63.9</v>
      </c>
      <c r="F234" s="405">
        <f t="shared" si="2"/>
        <v>0</v>
      </c>
    </row>
    <row r="235" ht="15.75" customHeight="1">
      <c r="A235" s="403" t="s">
        <v>585</v>
      </c>
      <c r="B235" s="404">
        <v>6196.75</v>
      </c>
      <c r="C235" s="405">
        <f t="shared" si="1"/>
        <v>0.0005925968985</v>
      </c>
      <c r="D235" s="403" t="s">
        <v>585</v>
      </c>
      <c r="E235" s="406">
        <v>63.9</v>
      </c>
      <c r="F235" s="405">
        <f t="shared" si="2"/>
        <v>0</v>
      </c>
    </row>
    <row r="236" ht="15.75" customHeight="1">
      <c r="A236" s="403" t="s">
        <v>586</v>
      </c>
      <c r="B236" s="404">
        <v>6193.08</v>
      </c>
      <c r="C236" s="405">
        <f t="shared" si="1"/>
        <v>-0.00357504867</v>
      </c>
      <c r="D236" s="403" t="s">
        <v>586</v>
      </c>
      <c r="E236" s="406">
        <v>63.9</v>
      </c>
      <c r="F236" s="405">
        <f t="shared" si="2"/>
        <v>0</v>
      </c>
    </row>
    <row r="237" ht="15.75" customHeight="1">
      <c r="A237" s="403" t="s">
        <v>587</v>
      </c>
      <c r="B237" s="404">
        <v>6215.3</v>
      </c>
      <c r="C237" s="405">
        <f t="shared" si="1"/>
        <v>0.001395279894</v>
      </c>
      <c r="D237" s="403" t="s">
        <v>587</v>
      </c>
      <c r="E237" s="406">
        <v>63.9</v>
      </c>
      <c r="F237" s="405">
        <f t="shared" si="2"/>
        <v>0</v>
      </c>
    </row>
    <row r="238" ht="15.75" customHeight="1">
      <c r="A238" s="403" t="s">
        <v>588</v>
      </c>
      <c r="B238" s="404">
        <v>6206.64</v>
      </c>
      <c r="C238" s="405">
        <f t="shared" si="1"/>
        <v>-0.002612929663</v>
      </c>
      <c r="D238" s="403" t="s">
        <v>588</v>
      </c>
      <c r="E238" s="406">
        <v>63.9</v>
      </c>
      <c r="F238" s="405">
        <f t="shared" si="2"/>
        <v>0</v>
      </c>
    </row>
    <row r="239" ht="15.75" customHeight="1">
      <c r="A239" s="403" t="s">
        <v>589</v>
      </c>
      <c r="B239" s="404">
        <v>6222.9</v>
      </c>
      <c r="C239" s="405">
        <f t="shared" si="1"/>
        <v>0.003017320581</v>
      </c>
      <c r="D239" s="403" t="s">
        <v>589</v>
      </c>
      <c r="E239" s="406">
        <v>63.9</v>
      </c>
      <c r="F239" s="405">
        <f t="shared" si="2"/>
        <v>0</v>
      </c>
    </row>
    <row r="240" ht="15.75" customHeight="1">
      <c r="A240" s="403" t="s">
        <v>590</v>
      </c>
      <c r="B240" s="404">
        <v>6204.18</v>
      </c>
      <c r="C240" s="405">
        <f t="shared" si="1"/>
        <v>-0.002581893946</v>
      </c>
      <c r="D240" s="403" t="s">
        <v>590</v>
      </c>
      <c r="E240" s="406">
        <v>63.9</v>
      </c>
      <c r="F240" s="405">
        <f t="shared" si="2"/>
        <v>0</v>
      </c>
    </row>
    <row r="241" ht="15.75" customHeight="1">
      <c r="A241" s="403" t="s">
        <v>591</v>
      </c>
      <c r="B241" s="404">
        <v>6220.24</v>
      </c>
      <c r="C241" s="405">
        <f t="shared" si="1"/>
        <v>0.00110568017</v>
      </c>
      <c r="D241" s="403" t="s">
        <v>591</v>
      </c>
      <c r="E241" s="406">
        <v>63.9</v>
      </c>
      <c r="F241" s="405">
        <f t="shared" si="2"/>
        <v>0</v>
      </c>
    </row>
    <row r="242" ht="15.75" customHeight="1">
      <c r="A242" s="403" t="s">
        <v>592</v>
      </c>
      <c r="B242" s="404">
        <v>6213.37</v>
      </c>
      <c r="C242" s="405">
        <f t="shared" si="1"/>
        <v>-0.002983010161</v>
      </c>
      <c r="D242" s="403" t="s">
        <v>592</v>
      </c>
      <c r="E242" s="406">
        <v>63.9</v>
      </c>
      <c r="F242" s="405">
        <f t="shared" si="2"/>
        <v>0</v>
      </c>
    </row>
    <row r="243" ht="15.75" customHeight="1">
      <c r="A243" s="403" t="s">
        <v>593</v>
      </c>
      <c r="B243" s="404">
        <v>6231.96</v>
      </c>
      <c r="C243" s="405">
        <f t="shared" si="1"/>
        <v>-0.001859513067</v>
      </c>
      <c r="D243" s="403" t="s">
        <v>593</v>
      </c>
      <c r="E243" s="406">
        <v>63.9</v>
      </c>
      <c r="F243" s="405">
        <f t="shared" si="2"/>
        <v>0</v>
      </c>
    </row>
    <row r="244" ht="15.75" customHeight="1">
      <c r="A244" s="403" t="s">
        <v>594</v>
      </c>
      <c r="B244" s="404">
        <v>6243.57</v>
      </c>
      <c r="C244" s="405">
        <f t="shared" si="1"/>
        <v>-0.00265327834</v>
      </c>
      <c r="D244" s="403" t="s">
        <v>594</v>
      </c>
      <c r="E244" s="406">
        <v>63.9</v>
      </c>
      <c r="F244" s="405">
        <f t="shared" si="2"/>
        <v>0</v>
      </c>
    </row>
    <row r="245" ht="15.75" customHeight="1">
      <c r="A245" s="403" t="s">
        <v>595</v>
      </c>
      <c r="B245" s="404">
        <v>6260.18</v>
      </c>
      <c r="C245" s="405">
        <f t="shared" si="1"/>
        <v>-0.0003401300798</v>
      </c>
      <c r="D245" s="403" t="s">
        <v>595</v>
      </c>
      <c r="E245" s="406">
        <v>63.9</v>
      </c>
      <c r="F245" s="405">
        <f t="shared" si="2"/>
        <v>0</v>
      </c>
    </row>
    <row r="246" ht="15.75" customHeight="1">
      <c r="A246" s="403" t="s">
        <v>596</v>
      </c>
      <c r="B246" s="404">
        <v>6262.31</v>
      </c>
      <c r="C246" s="405">
        <f t="shared" si="1"/>
        <v>0.0004521142331</v>
      </c>
      <c r="D246" s="403" t="s">
        <v>596</v>
      </c>
      <c r="E246" s="406">
        <v>63.9</v>
      </c>
      <c r="F246" s="405">
        <f t="shared" si="2"/>
        <v>0</v>
      </c>
    </row>
    <row r="247" ht="15.75" customHeight="1">
      <c r="A247" s="403" t="s">
        <v>597</v>
      </c>
      <c r="B247" s="404">
        <v>6259.48</v>
      </c>
      <c r="C247" s="405">
        <f t="shared" si="1"/>
        <v>0.007361106194</v>
      </c>
      <c r="D247" s="403" t="s">
        <v>597</v>
      </c>
      <c r="E247" s="406">
        <v>63.9</v>
      </c>
      <c r="F247" s="405">
        <f t="shared" si="2"/>
        <v>0</v>
      </c>
    </row>
    <row r="248" ht="15.75" customHeight="1">
      <c r="A248" s="403" t="s">
        <v>598</v>
      </c>
      <c r="B248" s="404">
        <v>6213.74</v>
      </c>
      <c r="C248" s="405">
        <f t="shared" si="1"/>
        <v>-0.0001528636183</v>
      </c>
      <c r="D248" s="403" t="s">
        <v>598</v>
      </c>
      <c r="E248" s="406">
        <v>63.9</v>
      </c>
      <c r="F248" s="405">
        <f t="shared" si="2"/>
        <v>0</v>
      </c>
    </row>
    <row r="249" ht="15.75" customHeight="1">
      <c r="A249" s="403" t="s">
        <v>599</v>
      </c>
      <c r="B249" s="404">
        <v>6214.69</v>
      </c>
      <c r="C249" s="405">
        <f t="shared" si="1"/>
        <v>0.002498709511</v>
      </c>
      <c r="D249" s="403" t="s">
        <v>599</v>
      </c>
      <c r="E249" s="406">
        <v>63.9</v>
      </c>
      <c r="F249" s="405">
        <f t="shared" si="2"/>
        <v>0</v>
      </c>
    </row>
    <row r="250" ht="15.75" customHeight="1">
      <c r="A250" s="403" t="s">
        <v>600</v>
      </c>
      <c r="B250" s="404">
        <v>6199.2</v>
      </c>
      <c r="C250" s="405">
        <f t="shared" si="1"/>
        <v>-0.003071579049</v>
      </c>
      <c r="D250" s="403" t="s">
        <v>600</v>
      </c>
      <c r="E250" s="406">
        <v>63.9</v>
      </c>
      <c r="F250" s="405">
        <f t="shared" si="2"/>
        <v>0</v>
      </c>
    </row>
    <row r="251" ht="15.75" customHeight="1">
      <c r="A251" s="403" t="s">
        <v>601</v>
      </c>
      <c r="B251" s="404">
        <v>6218.3</v>
      </c>
      <c r="C251" s="405">
        <f t="shared" si="1"/>
        <v>-0.00008683291418</v>
      </c>
      <c r="D251" s="403" t="s">
        <v>601</v>
      </c>
      <c r="E251" s="406">
        <v>63.9</v>
      </c>
      <c r="F251" s="405">
        <f t="shared" si="2"/>
        <v>0</v>
      </c>
    </row>
    <row r="252" ht="15.75" customHeight="1">
      <c r="A252" s="403" t="s">
        <v>602</v>
      </c>
      <c r="B252" s="404">
        <v>6218.84</v>
      </c>
      <c r="C252" s="405">
        <f t="shared" si="1"/>
        <v>-0.004192140297</v>
      </c>
      <c r="D252" s="403" t="s">
        <v>602</v>
      </c>
      <c r="E252" s="406">
        <v>63.9</v>
      </c>
      <c r="F252" s="405">
        <f t="shared" si="2"/>
        <v>0</v>
      </c>
    </row>
    <row r="253" ht="15.75" customHeight="1">
      <c r="A253" s="403" t="s">
        <v>603</v>
      </c>
      <c r="B253" s="404">
        <v>6245.02</v>
      </c>
      <c r="C253" s="405">
        <f t="shared" si="1"/>
        <v>-0.004122235033</v>
      </c>
      <c r="D253" s="403" t="s">
        <v>603</v>
      </c>
      <c r="E253" s="406">
        <v>63.9</v>
      </c>
      <c r="F253" s="405">
        <f t="shared" si="2"/>
        <v>0</v>
      </c>
    </row>
    <row r="254" ht="15.75" customHeight="1">
      <c r="A254" s="403" t="s">
        <v>604</v>
      </c>
      <c r="B254" s="404">
        <v>6270.87</v>
      </c>
      <c r="C254" s="405">
        <f t="shared" si="1"/>
        <v>-0.001979848201</v>
      </c>
      <c r="D254" s="403" t="s">
        <v>604</v>
      </c>
      <c r="E254" s="406">
        <v>63.9</v>
      </c>
      <c r="F254" s="405">
        <f t="shared" si="2"/>
        <v>0</v>
      </c>
    </row>
    <row r="255" ht="15.75" customHeight="1">
      <c r="A255" s="403" t="s">
        <v>605</v>
      </c>
      <c r="B255" s="404">
        <v>6283.31</v>
      </c>
      <c r="C255" s="405">
        <f t="shared" si="1"/>
        <v>-0.0003325166258</v>
      </c>
      <c r="D255" s="403" t="s">
        <v>605</v>
      </c>
      <c r="E255" s="406">
        <v>63.9</v>
      </c>
      <c r="F255" s="405">
        <f t="shared" si="2"/>
        <v>0</v>
      </c>
    </row>
    <row r="256" ht="15.75" customHeight="1">
      <c r="A256" s="403" t="s">
        <v>606</v>
      </c>
      <c r="B256" s="404">
        <v>6285.4</v>
      </c>
      <c r="C256" s="405">
        <f t="shared" si="1"/>
        <v>0.0007451375002</v>
      </c>
      <c r="D256" s="403" t="s">
        <v>606</v>
      </c>
      <c r="E256" s="406">
        <v>63.9</v>
      </c>
      <c r="F256" s="405">
        <f t="shared" si="2"/>
        <v>0</v>
      </c>
    </row>
    <row r="257" ht="15.75" customHeight="1">
      <c r="A257" s="403" t="s">
        <v>607</v>
      </c>
      <c r="B257" s="404">
        <v>6280.72</v>
      </c>
      <c r="C257" s="405">
        <f t="shared" si="1"/>
        <v>0.0005639475051</v>
      </c>
      <c r="D257" s="403" t="s">
        <v>607</v>
      </c>
      <c r="E257" s="406">
        <v>63.9</v>
      </c>
      <c r="F257" s="405">
        <f t="shared" si="2"/>
        <v>0</v>
      </c>
    </row>
    <row r="258" ht="15.75" customHeight="1">
      <c r="A258" s="403" t="s">
        <v>608</v>
      </c>
      <c r="B258" s="404">
        <v>6277.18</v>
      </c>
      <c r="C258" s="405">
        <f t="shared" si="1"/>
        <v>0.001616390487</v>
      </c>
      <c r="D258" s="403" t="s">
        <v>608</v>
      </c>
      <c r="E258" s="406">
        <v>63.9</v>
      </c>
      <c r="F258" s="405">
        <f t="shared" si="2"/>
        <v>0</v>
      </c>
    </row>
    <row r="259" ht="15.75" customHeight="1">
      <c r="A259" s="403" t="s">
        <v>609</v>
      </c>
      <c r="B259" s="404">
        <v>6267.05</v>
      </c>
      <c r="C259" s="405">
        <f t="shared" si="1"/>
        <v>-0.001877735378</v>
      </c>
      <c r="D259" s="403" t="s">
        <v>609</v>
      </c>
      <c r="E259" s="406">
        <v>63.9</v>
      </c>
      <c r="F259" s="405">
        <f t="shared" si="2"/>
        <v>0</v>
      </c>
    </row>
    <row r="260" ht="15.75" customHeight="1">
      <c r="A260" s="403" t="s">
        <v>610</v>
      </c>
      <c r="B260" s="404">
        <v>6278.84</v>
      </c>
      <c r="C260" s="405">
        <f t="shared" si="1"/>
        <v>-0.002766721832</v>
      </c>
      <c r="D260" s="403" t="s">
        <v>610</v>
      </c>
      <c r="E260" s="406">
        <v>63.9</v>
      </c>
      <c r="F260" s="405">
        <f t="shared" si="2"/>
        <v>0</v>
      </c>
    </row>
    <row r="261" ht="15.75" customHeight="1">
      <c r="A261" s="403" t="s">
        <v>611</v>
      </c>
      <c r="B261" s="404">
        <v>6296.26</v>
      </c>
      <c r="C261" s="405">
        <f t="shared" si="1"/>
        <v>0.0004544443385</v>
      </c>
      <c r="D261" s="403" t="s">
        <v>611</v>
      </c>
      <c r="E261" s="406">
        <v>63.9</v>
      </c>
      <c r="F261" s="405">
        <f t="shared" si="2"/>
        <v>0</v>
      </c>
    </row>
    <row r="262" ht="15.75" customHeight="1">
      <c r="A262" s="403" t="s">
        <v>612</v>
      </c>
      <c r="B262" s="404">
        <v>6293.4</v>
      </c>
      <c r="C262" s="405">
        <f t="shared" si="1"/>
        <v>0.0003337942873</v>
      </c>
      <c r="D262" s="403" t="s">
        <v>612</v>
      </c>
      <c r="E262" s="406">
        <v>63.9</v>
      </c>
      <c r="F262" s="405">
        <f t="shared" si="2"/>
        <v>0</v>
      </c>
    </row>
    <row r="263" ht="15.75" customHeight="1">
      <c r="A263" s="403" t="s">
        <v>613</v>
      </c>
      <c r="B263" s="404">
        <v>6291.3</v>
      </c>
      <c r="C263" s="405">
        <f t="shared" si="1"/>
        <v>0.004436809393</v>
      </c>
      <c r="D263" s="403" t="s">
        <v>613</v>
      </c>
      <c r="E263" s="406">
        <v>63.9</v>
      </c>
      <c r="F263" s="405">
        <f t="shared" si="2"/>
        <v>0</v>
      </c>
    </row>
    <row r="264" ht="15.75" customHeight="1">
      <c r="A264" s="403" t="s">
        <v>614</v>
      </c>
      <c r="B264" s="404">
        <v>6263.51</v>
      </c>
      <c r="C264" s="405">
        <f t="shared" si="1"/>
        <v>-0.0003080390204</v>
      </c>
      <c r="D264" s="403" t="s">
        <v>614</v>
      </c>
      <c r="E264" s="406">
        <v>63.9</v>
      </c>
      <c r="F264" s="405">
        <f t="shared" si="2"/>
        <v>0</v>
      </c>
    </row>
    <row r="265" ht="15.75" customHeight="1">
      <c r="A265" s="403" t="s">
        <v>615</v>
      </c>
      <c r="B265" s="404">
        <v>6265.44</v>
      </c>
      <c r="C265" s="405">
        <f t="shared" si="1"/>
        <v>0.00116168145</v>
      </c>
      <c r="D265" s="403" t="s">
        <v>615</v>
      </c>
      <c r="E265" s="406">
        <v>63.9</v>
      </c>
      <c r="F265" s="405">
        <f t="shared" si="2"/>
        <v>0</v>
      </c>
    </row>
    <row r="266" ht="15.75" customHeight="1">
      <c r="A266" s="403" t="s">
        <v>616</v>
      </c>
      <c r="B266" s="404">
        <v>6258.17</v>
      </c>
      <c r="C266" s="405">
        <f t="shared" si="1"/>
        <v>-0.003752145106</v>
      </c>
      <c r="D266" s="403" t="s">
        <v>616</v>
      </c>
      <c r="E266" s="406">
        <v>63.9</v>
      </c>
      <c r="F266" s="405">
        <f t="shared" si="2"/>
        <v>0</v>
      </c>
    </row>
    <row r="267" ht="15.75" customHeight="1">
      <c r="A267" s="403" t="s">
        <v>617</v>
      </c>
      <c r="B267" s="404">
        <v>6281.74</v>
      </c>
      <c r="C267" s="405">
        <f t="shared" si="1"/>
        <v>0.005710790945</v>
      </c>
      <c r="D267" s="403" t="s">
        <v>617</v>
      </c>
      <c r="E267" s="406">
        <v>63.9</v>
      </c>
      <c r="F267" s="405">
        <f t="shared" si="2"/>
        <v>0</v>
      </c>
    </row>
    <row r="268" ht="15.75" customHeight="1">
      <c r="A268" s="403" t="s">
        <v>618</v>
      </c>
      <c r="B268" s="404">
        <v>6246.07</v>
      </c>
      <c r="C268" s="405">
        <f t="shared" si="1"/>
        <v>0.005886123243</v>
      </c>
      <c r="D268" s="403" t="s">
        <v>618</v>
      </c>
      <c r="E268" s="406">
        <v>63.9</v>
      </c>
      <c r="F268" s="405">
        <f t="shared" si="2"/>
        <v>0</v>
      </c>
    </row>
    <row r="269" ht="15.75" customHeight="1">
      <c r="A269" s="403" t="s">
        <v>619</v>
      </c>
      <c r="B269" s="404">
        <v>6209.52</v>
      </c>
      <c r="C269" s="405">
        <f t="shared" si="1"/>
        <v>0.00068328907</v>
      </c>
      <c r="D269" s="403" t="s">
        <v>619</v>
      </c>
      <c r="E269" s="406">
        <v>63.9</v>
      </c>
      <c r="F269" s="405">
        <f t="shared" si="2"/>
        <v>0</v>
      </c>
    </row>
    <row r="270" ht="15.75" customHeight="1">
      <c r="A270" s="403" t="s">
        <v>620</v>
      </c>
      <c r="B270" s="404">
        <v>6205.28</v>
      </c>
      <c r="C270" s="405">
        <f t="shared" si="1"/>
        <v>0.001827586875</v>
      </c>
      <c r="D270" s="403" t="s">
        <v>620</v>
      </c>
      <c r="E270" s="406">
        <v>63.9</v>
      </c>
      <c r="F270" s="405">
        <f t="shared" si="2"/>
        <v>0</v>
      </c>
    </row>
    <row r="271" ht="15.75" customHeight="1">
      <c r="A271" s="403" t="s">
        <v>621</v>
      </c>
      <c r="B271" s="404">
        <v>6193.96</v>
      </c>
      <c r="C271" s="405">
        <f t="shared" si="1"/>
        <v>-0.001397794162</v>
      </c>
      <c r="D271" s="403" t="s">
        <v>621</v>
      </c>
      <c r="E271" s="406">
        <v>63.9</v>
      </c>
      <c r="F271" s="405">
        <f t="shared" si="2"/>
        <v>0</v>
      </c>
    </row>
    <row r="272" ht="15.75" customHeight="1">
      <c r="A272" s="403" t="s">
        <v>622</v>
      </c>
      <c r="B272" s="404">
        <v>6202.63</v>
      </c>
      <c r="C272" s="405">
        <f t="shared" si="1"/>
        <v>0.002840716177</v>
      </c>
      <c r="D272" s="403" t="s">
        <v>622</v>
      </c>
      <c r="E272" s="406">
        <v>63.9</v>
      </c>
      <c r="F272" s="405">
        <f t="shared" si="2"/>
        <v>0</v>
      </c>
    </row>
    <row r="273" ht="15.75" customHeight="1">
      <c r="A273" s="403" t="s">
        <v>623</v>
      </c>
      <c r="B273" s="404">
        <v>6185.06</v>
      </c>
      <c r="C273" s="405">
        <f t="shared" si="1"/>
        <v>0.001162210985</v>
      </c>
      <c r="D273" s="403" t="s">
        <v>623</v>
      </c>
      <c r="E273" s="406">
        <v>63.9</v>
      </c>
      <c r="F273" s="405">
        <f t="shared" si="2"/>
        <v>0</v>
      </c>
    </row>
    <row r="274" ht="15.75" customHeight="1">
      <c r="A274" s="403" t="s">
        <v>624</v>
      </c>
      <c r="B274" s="404">
        <v>6177.88</v>
      </c>
      <c r="C274" s="405">
        <f t="shared" si="1"/>
        <v>-0.00466100944</v>
      </c>
      <c r="D274" s="403" t="s">
        <v>624</v>
      </c>
      <c r="E274" s="406">
        <v>63.9</v>
      </c>
      <c r="F274" s="405">
        <f t="shared" si="2"/>
        <v>0</v>
      </c>
    </row>
    <row r="275" ht="15.75" customHeight="1">
      <c r="A275" s="403" t="s">
        <v>625</v>
      </c>
      <c r="B275" s="404">
        <v>6206.81</v>
      </c>
      <c r="C275" s="405">
        <f t="shared" si="1"/>
        <v>0.001773776514</v>
      </c>
      <c r="D275" s="403" t="s">
        <v>625</v>
      </c>
      <c r="E275" s="406">
        <v>63.9</v>
      </c>
      <c r="F275" s="405">
        <f t="shared" si="2"/>
        <v>0</v>
      </c>
    </row>
    <row r="276" ht="15.75" customHeight="1">
      <c r="A276" s="403" t="s">
        <v>626</v>
      </c>
      <c r="B276" s="404">
        <v>6195.82</v>
      </c>
      <c r="C276" s="405">
        <f t="shared" si="1"/>
        <v>0.0009887393573</v>
      </c>
      <c r="D276" s="403" t="s">
        <v>626</v>
      </c>
      <c r="E276" s="406">
        <v>63.9</v>
      </c>
      <c r="F276" s="405">
        <f t="shared" si="2"/>
        <v>0</v>
      </c>
    </row>
    <row r="277" ht="15.75" customHeight="1">
      <c r="A277" s="403" t="s">
        <v>627</v>
      </c>
      <c r="B277" s="404">
        <v>6189.7</v>
      </c>
      <c r="C277" s="405">
        <f t="shared" si="1"/>
        <v>-0.002017022964</v>
      </c>
      <c r="D277" s="403" t="s">
        <v>627</v>
      </c>
      <c r="E277" s="406">
        <v>63.9</v>
      </c>
      <c r="F277" s="405">
        <f t="shared" si="2"/>
        <v>0</v>
      </c>
    </row>
    <row r="278" ht="15.75" customHeight="1">
      <c r="A278" s="403" t="s">
        <v>628</v>
      </c>
      <c r="B278" s="404">
        <v>6202.21</v>
      </c>
      <c r="C278" s="405">
        <f t="shared" si="1"/>
        <v>-0.005895184958</v>
      </c>
      <c r="D278" s="403" t="s">
        <v>628</v>
      </c>
      <c r="E278" s="406">
        <v>63.9</v>
      </c>
      <c r="F278" s="405">
        <f t="shared" si="2"/>
        <v>0</v>
      </c>
    </row>
    <row r="279" ht="15.75" customHeight="1">
      <c r="A279" s="403" t="s">
        <v>629</v>
      </c>
      <c r="B279" s="404">
        <v>6238.99</v>
      </c>
      <c r="C279" s="405">
        <f t="shared" si="1"/>
        <v>-0.002851284117</v>
      </c>
      <c r="D279" s="403" t="s">
        <v>629</v>
      </c>
      <c r="E279" s="406">
        <v>63.9</v>
      </c>
      <c r="F279" s="405">
        <f t="shared" si="2"/>
        <v>0</v>
      </c>
    </row>
    <row r="280" ht="15.75" customHeight="1">
      <c r="A280" s="403" t="s">
        <v>630</v>
      </c>
      <c r="B280" s="404">
        <v>6256.83</v>
      </c>
      <c r="C280" s="405">
        <f t="shared" si="1"/>
        <v>-0.0006293155634</v>
      </c>
      <c r="D280" s="403" t="s">
        <v>630</v>
      </c>
      <c r="E280" s="406">
        <v>63.9</v>
      </c>
      <c r="F280" s="405">
        <f t="shared" si="2"/>
        <v>0</v>
      </c>
    </row>
    <row r="281" ht="15.75" customHeight="1">
      <c r="A281" s="403" t="s">
        <v>631</v>
      </c>
      <c r="B281" s="404">
        <v>6260.77</v>
      </c>
      <c r="C281" s="405">
        <f t="shared" si="1"/>
        <v>-0.001696588168</v>
      </c>
      <c r="D281" s="403" t="s">
        <v>631</v>
      </c>
      <c r="E281" s="406">
        <v>63.9</v>
      </c>
      <c r="F281" s="405">
        <f t="shared" si="2"/>
        <v>0</v>
      </c>
    </row>
    <row r="282" ht="15.75" customHeight="1">
      <c r="A282" s="403" t="s">
        <v>632</v>
      </c>
      <c r="B282" s="404">
        <v>6271.41</v>
      </c>
      <c r="C282" s="405">
        <f t="shared" si="1"/>
        <v>0.0007100731455</v>
      </c>
      <c r="D282" s="403" t="s">
        <v>632</v>
      </c>
      <c r="E282" s="406">
        <v>63.9</v>
      </c>
      <c r="F282" s="405">
        <f t="shared" si="2"/>
        <v>0</v>
      </c>
    </row>
    <row r="283" ht="15.75" customHeight="1">
      <c r="A283" s="403" t="s">
        <v>633</v>
      </c>
      <c r="B283" s="404">
        <v>6266.96</v>
      </c>
      <c r="C283" s="405">
        <f t="shared" si="1"/>
        <v>0.006284703155</v>
      </c>
      <c r="D283" s="403" t="s">
        <v>633</v>
      </c>
      <c r="E283" s="406">
        <v>63.9</v>
      </c>
      <c r="F283" s="405">
        <f t="shared" si="2"/>
        <v>0</v>
      </c>
    </row>
    <row r="284" ht="15.75" customHeight="1">
      <c r="A284" s="403" t="s">
        <v>634</v>
      </c>
      <c r="B284" s="404">
        <v>6227.82</v>
      </c>
      <c r="C284" s="405">
        <f t="shared" si="1"/>
        <v>-0.0009400546708</v>
      </c>
      <c r="D284" s="403" t="s">
        <v>634</v>
      </c>
      <c r="E284" s="406">
        <v>63.9</v>
      </c>
      <c r="F284" s="405">
        <f t="shared" si="2"/>
        <v>0</v>
      </c>
    </row>
    <row r="285" ht="15.75" customHeight="1">
      <c r="A285" s="403" t="s">
        <v>635</v>
      </c>
      <c r="B285" s="404">
        <v>6233.68</v>
      </c>
      <c r="C285" s="405">
        <f t="shared" si="1"/>
        <v>0.0007497178524</v>
      </c>
      <c r="D285" s="403" t="s">
        <v>635</v>
      </c>
      <c r="E285" s="406">
        <v>63.9</v>
      </c>
      <c r="F285" s="405">
        <f t="shared" si="2"/>
        <v>0</v>
      </c>
    </row>
    <row r="286" ht="15.75" customHeight="1">
      <c r="A286" s="403" t="s">
        <v>636</v>
      </c>
      <c r="B286" s="404">
        <v>6229.01</v>
      </c>
      <c r="C286" s="405">
        <f t="shared" si="1"/>
        <v>0.002649475658</v>
      </c>
      <c r="D286" s="403" t="s">
        <v>636</v>
      </c>
      <c r="E286" s="406">
        <v>63.9</v>
      </c>
      <c r="F286" s="405">
        <f t="shared" si="2"/>
        <v>0</v>
      </c>
    </row>
    <row r="287" ht="15.75" customHeight="1">
      <c r="A287" s="403" t="s">
        <v>637</v>
      </c>
      <c r="B287" s="404">
        <v>6212.55</v>
      </c>
      <c r="C287" s="405">
        <f t="shared" si="1"/>
        <v>-0.005256685742</v>
      </c>
      <c r="D287" s="403" t="s">
        <v>637</v>
      </c>
      <c r="E287" s="406">
        <v>63.9</v>
      </c>
      <c r="F287" s="405">
        <f t="shared" si="2"/>
        <v>0</v>
      </c>
    </row>
    <row r="288" ht="15.75" customHeight="1">
      <c r="A288" s="403" t="s">
        <v>638</v>
      </c>
      <c r="B288" s="404">
        <v>6245.38</v>
      </c>
      <c r="C288" s="405">
        <f t="shared" si="1"/>
        <v>0.001512199424</v>
      </c>
      <c r="D288" s="403" t="s">
        <v>638</v>
      </c>
      <c r="E288" s="406">
        <v>63.9</v>
      </c>
      <c r="F288" s="405">
        <f t="shared" si="2"/>
        <v>0</v>
      </c>
    </row>
    <row r="289" ht="15.75" customHeight="1">
      <c r="A289" s="403" t="s">
        <v>639</v>
      </c>
      <c r="B289" s="404">
        <v>6235.95</v>
      </c>
      <c r="C289" s="405">
        <f t="shared" si="1"/>
        <v>0.003781110864</v>
      </c>
      <c r="D289" s="403" t="s">
        <v>639</v>
      </c>
      <c r="E289" s="406">
        <v>63.9</v>
      </c>
      <c r="F289" s="405">
        <f t="shared" si="2"/>
        <v>0</v>
      </c>
    </row>
    <row r="290" ht="15.75" customHeight="1">
      <c r="A290" s="403" t="s">
        <v>640</v>
      </c>
      <c r="B290" s="404">
        <v>6212.46</v>
      </c>
      <c r="C290" s="405">
        <f t="shared" si="1"/>
        <v>0.002342713869</v>
      </c>
      <c r="D290" s="403" t="s">
        <v>640</v>
      </c>
      <c r="E290" s="406">
        <v>63.9</v>
      </c>
      <c r="F290" s="405">
        <f t="shared" si="2"/>
        <v>0</v>
      </c>
    </row>
    <row r="291" ht="15.75" customHeight="1">
      <c r="A291" s="403" t="s">
        <v>641</v>
      </c>
      <c r="B291" s="404">
        <v>6197.94</v>
      </c>
      <c r="C291" s="405">
        <f t="shared" si="1"/>
        <v>-0.002764226596</v>
      </c>
      <c r="D291" s="403" t="s">
        <v>641</v>
      </c>
      <c r="E291" s="406">
        <v>63.9</v>
      </c>
      <c r="F291" s="405">
        <f t="shared" si="2"/>
        <v>0</v>
      </c>
    </row>
    <row r="292" ht="15.75" customHeight="1">
      <c r="A292" s="403" t="s">
        <v>642</v>
      </c>
      <c r="B292" s="404">
        <v>6215.12</v>
      </c>
      <c r="C292" s="405">
        <f t="shared" si="1"/>
        <v>-0.002470102768</v>
      </c>
      <c r="D292" s="403" t="s">
        <v>642</v>
      </c>
      <c r="E292" s="406">
        <v>63.9</v>
      </c>
      <c r="F292" s="405">
        <f t="shared" si="2"/>
        <v>0</v>
      </c>
    </row>
    <row r="293" ht="15.75" customHeight="1">
      <c r="A293" s="403" t="s">
        <v>643</v>
      </c>
      <c r="B293" s="404">
        <v>6230.51</v>
      </c>
      <c r="C293" s="405">
        <f t="shared" si="1"/>
        <v>0.006383470172</v>
      </c>
      <c r="D293" s="403" t="s">
        <v>643</v>
      </c>
      <c r="E293" s="406">
        <v>63.9</v>
      </c>
      <c r="F293" s="405">
        <f t="shared" si="2"/>
        <v>0</v>
      </c>
    </row>
    <row r="294" ht="15.75" customHeight="1">
      <c r="A294" s="403" t="s">
        <v>644</v>
      </c>
      <c r="B294" s="404">
        <v>6190.99</v>
      </c>
      <c r="C294" s="405">
        <f t="shared" si="1"/>
        <v>-0.01196937754</v>
      </c>
      <c r="D294" s="403" t="s">
        <v>644</v>
      </c>
      <c r="E294" s="406">
        <v>63.9</v>
      </c>
      <c r="F294" s="405">
        <f t="shared" si="2"/>
        <v>0</v>
      </c>
    </row>
    <row r="295" ht="15.75" customHeight="1">
      <c r="A295" s="403" t="s">
        <v>645</v>
      </c>
      <c r="B295" s="404">
        <v>6265.99</v>
      </c>
      <c r="C295" s="405">
        <f t="shared" si="1"/>
        <v>0.002021316574</v>
      </c>
      <c r="D295" s="403" t="s">
        <v>645</v>
      </c>
      <c r="E295" s="406">
        <v>63.9</v>
      </c>
      <c r="F295" s="405">
        <f t="shared" si="2"/>
        <v>0</v>
      </c>
    </row>
    <row r="296" ht="15.75" customHeight="1">
      <c r="A296" s="403" t="s">
        <v>646</v>
      </c>
      <c r="B296" s="404">
        <v>6253.35</v>
      </c>
      <c r="C296" s="405">
        <f t="shared" si="1"/>
        <v>0.005633354347</v>
      </c>
      <c r="D296" s="403" t="s">
        <v>646</v>
      </c>
      <c r="E296" s="406">
        <v>63.9</v>
      </c>
      <c r="F296" s="405">
        <f t="shared" si="2"/>
        <v>0</v>
      </c>
    </row>
    <row r="297" ht="15.75" customHeight="1">
      <c r="A297" s="403" t="s">
        <v>647</v>
      </c>
      <c r="B297" s="404">
        <v>6218.32</v>
      </c>
      <c r="C297" s="405">
        <f t="shared" si="1"/>
        <v>-0.005624059525</v>
      </c>
      <c r="D297" s="403" t="s">
        <v>647</v>
      </c>
      <c r="E297" s="406">
        <v>63.9</v>
      </c>
      <c r="F297" s="405">
        <f t="shared" si="2"/>
        <v>0</v>
      </c>
    </row>
    <row r="298" ht="15.75" customHeight="1">
      <c r="A298" s="403" t="s">
        <v>648</v>
      </c>
      <c r="B298" s="404">
        <v>6253.49</v>
      </c>
      <c r="C298" s="405">
        <f t="shared" si="1"/>
        <v>-0.01578275575</v>
      </c>
      <c r="D298" s="403" t="s">
        <v>648</v>
      </c>
      <c r="E298" s="406">
        <v>63.9</v>
      </c>
      <c r="F298" s="405">
        <f t="shared" si="2"/>
        <v>0</v>
      </c>
    </row>
    <row r="299" ht="15.75" customHeight="1">
      <c r="A299" s="403" t="s">
        <v>649</v>
      </c>
      <c r="B299" s="404">
        <v>6353.77</v>
      </c>
      <c r="C299" s="405">
        <f t="shared" si="1"/>
        <v>0.0005716409402</v>
      </c>
      <c r="D299" s="403" t="s">
        <v>649</v>
      </c>
      <c r="E299" s="406">
        <v>63.9</v>
      </c>
      <c r="F299" s="405">
        <f t="shared" si="2"/>
        <v>-0.003120124805</v>
      </c>
    </row>
    <row r="300" ht="15.75" customHeight="1">
      <c r="A300" s="403" t="s">
        <v>650</v>
      </c>
      <c r="B300" s="404">
        <v>6350.14</v>
      </c>
      <c r="C300" s="405">
        <f t="shared" si="1"/>
        <v>-0.005319465547</v>
      </c>
      <c r="D300" s="403" t="s">
        <v>650</v>
      </c>
      <c r="E300" s="406">
        <v>64.1</v>
      </c>
      <c r="F300" s="405">
        <f t="shared" si="2"/>
        <v>-0.009273570325</v>
      </c>
    </row>
    <row r="301" ht="15.75" customHeight="1">
      <c r="A301" s="403" t="s">
        <v>651</v>
      </c>
      <c r="B301" s="404">
        <v>6384.1</v>
      </c>
      <c r="C301" s="405">
        <f t="shared" si="1"/>
        <v>-0.001396833739</v>
      </c>
      <c r="D301" s="403" t="s">
        <v>651</v>
      </c>
      <c r="E301" s="406">
        <v>64.7</v>
      </c>
      <c r="F301" s="405">
        <f t="shared" si="2"/>
        <v>0.007788161994</v>
      </c>
    </row>
    <row r="302" ht="15.75" customHeight="1">
      <c r="A302" s="403" t="s">
        <v>652</v>
      </c>
      <c r="B302" s="404">
        <v>6393.03</v>
      </c>
      <c r="C302" s="405">
        <f t="shared" si="1"/>
        <v>-0.002751662463</v>
      </c>
      <c r="D302" s="403" t="s">
        <v>652</v>
      </c>
      <c r="E302" s="406">
        <v>64.2</v>
      </c>
      <c r="F302" s="405">
        <f t="shared" si="2"/>
        <v>-0.01078582435</v>
      </c>
    </row>
    <row r="303" ht="15.75" customHeight="1">
      <c r="A303" s="403" t="s">
        <v>653</v>
      </c>
      <c r="B303" s="404">
        <v>6410.67</v>
      </c>
      <c r="C303" s="405">
        <f t="shared" si="1"/>
        <v>0.003460873812</v>
      </c>
      <c r="D303" s="403" t="s">
        <v>653</v>
      </c>
      <c r="E303" s="406">
        <v>64.9</v>
      </c>
      <c r="F303" s="405">
        <f t="shared" si="2"/>
        <v>0.01090342679</v>
      </c>
    </row>
    <row r="304" ht="15.75" customHeight="1">
      <c r="A304" s="403" t="s">
        <v>654</v>
      </c>
      <c r="B304" s="404">
        <v>6388.56</v>
      </c>
      <c r="C304" s="405">
        <f t="shared" si="1"/>
        <v>0.00561318453</v>
      </c>
      <c r="D304" s="403" t="s">
        <v>654</v>
      </c>
      <c r="E304" s="406">
        <v>64.2</v>
      </c>
      <c r="F304" s="405">
        <f t="shared" si="2"/>
        <v>0.003125</v>
      </c>
    </row>
    <row r="305" ht="15.75" customHeight="1">
      <c r="A305" s="403" t="s">
        <v>655</v>
      </c>
      <c r="B305" s="404">
        <v>6352.9</v>
      </c>
      <c r="C305" s="405">
        <f t="shared" si="1"/>
        <v>0.007223330279</v>
      </c>
      <c r="D305" s="403" t="s">
        <v>655</v>
      </c>
      <c r="E305" s="406">
        <v>64.0</v>
      </c>
      <c r="F305" s="405">
        <f t="shared" si="2"/>
        <v>0.001564945227</v>
      </c>
    </row>
    <row r="306" ht="15.75" customHeight="1">
      <c r="A306" s="403" t="s">
        <v>656</v>
      </c>
      <c r="B306" s="404">
        <v>6307.34</v>
      </c>
      <c r="C306" s="405">
        <f t="shared" si="1"/>
        <v>-0.01107870806</v>
      </c>
      <c r="D306" s="403" t="s">
        <v>656</v>
      </c>
      <c r="E306" s="406">
        <v>63.9</v>
      </c>
      <c r="F306" s="405">
        <f t="shared" si="2"/>
        <v>-0.01083591331</v>
      </c>
    </row>
    <row r="307" ht="15.75" customHeight="1">
      <c r="A307" s="403" t="s">
        <v>657</v>
      </c>
      <c r="B307" s="404">
        <v>6378.0</v>
      </c>
      <c r="C307" s="405">
        <f t="shared" si="1"/>
        <v>0.005303931845</v>
      </c>
      <c r="D307" s="403" t="s">
        <v>657</v>
      </c>
      <c r="E307" s="406">
        <v>64.6</v>
      </c>
      <c r="F307" s="405">
        <f t="shared" si="2"/>
        <v>0.009375</v>
      </c>
    </row>
    <row r="308" ht="15.75" customHeight="1">
      <c r="A308" s="403" t="s">
        <v>658</v>
      </c>
      <c r="B308" s="404">
        <v>6344.35</v>
      </c>
      <c r="C308" s="405">
        <f t="shared" si="1"/>
        <v>0.002552068519</v>
      </c>
      <c r="D308" s="403" t="s">
        <v>658</v>
      </c>
      <c r="E308" s="406">
        <v>64.0</v>
      </c>
      <c r="F308" s="405">
        <f t="shared" si="2"/>
        <v>-0.006211180124</v>
      </c>
    </row>
    <row r="309" ht="15.75" customHeight="1">
      <c r="A309" s="403" t="s">
        <v>659</v>
      </c>
      <c r="B309" s="404">
        <v>6328.2</v>
      </c>
      <c r="C309" s="405">
        <f t="shared" si="1"/>
        <v>0.0026650273</v>
      </c>
      <c r="D309" s="403" t="s">
        <v>659</v>
      </c>
      <c r="E309" s="406">
        <v>64.4</v>
      </c>
      <c r="F309" s="405">
        <f t="shared" si="2"/>
        <v>0.007824726135</v>
      </c>
    </row>
    <row r="310" ht="15.75" customHeight="1">
      <c r="A310" s="403" t="s">
        <v>660</v>
      </c>
      <c r="B310" s="404">
        <v>6311.38</v>
      </c>
      <c r="C310" s="405">
        <f t="shared" si="1"/>
        <v>-0.01265898034</v>
      </c>
      <c r="D310" s="403" t="s">
        <v>660</v>
      </c>
      <c r="E310" s="406">
        <v>63.9</v>
      </c>
      <c r="F310" s="405">
        <f t="shared" si="2"/>
        <v>-0.004672897196</v>
      </c>
    </row>
    <row r="311" ht="15.75" customHeight="1">
      <c r="A311" s="403" t="s">
        <v>661</v>
      </c>
      <c r="B311" s="404">
        <v>6392.3</v>
      </c>
      <c r="C311" s="405">
        <f t="shared" si="1"/>
        <v>0.0003317590428</v>
      </c>
      <c r="D311" s="403" t="s">
        <v>661</v>
      </c>
      <c r="E311" s="406">
        <v>64.2</v>
      </c>
      <c r="F311" s="405">
        <f t="shared" si="2"/>
        <v>0.001560062402</v>
      </c>
    </row>
    <row r="312" ht="15.75" customHeight="1">
      <c r="A312" s="403" t="s">
        <v>662</v>
      </c>
      <c r="B312" s="404">
        <v>6390.18</v>
      </c>
      <c r="C312" s="405">
        <f t="shared" si="1"/>
        <v>-0.001645129993</v>
      </c>
      <c r="D312" s="403" t="s">
        <v>662</v>
      </c>
      <c r="E312" s="406">
        <v>64.1</v>
      </c>
      <c r="F312" s="405">
        <f t="shared" si="2"/>
        <v>0.0015625</v>
      </c>
    </row>
    <row r="313" ht="15.75" customHeight="1">
      <c r="A313" s="403" t="s">
        <v>663</v>
      </c>
      <c r="B313" s="404">
        <v>6400.71</v>
      </c>
      <c r="C313" s="405">
        <f t="shared" si="1"/>
        <v>-0.001919532451</v>
      </c>
      <c r="D313" s="403" t="s">
        <v>663</v>
      </c>
      <c r="E313" s="406">
        <v>64.0</v>
      </c>
      <c r="F313" s="405">
        <f t="shared" si="2"/>
        <v>0.001564945227</v>
      </c>
    </row>
    <row r="314" ht="15.75" customHeight="1">
      <c r="A314" s="403" t="s">
        <v>664</v>
      </c>
      <c r="B314" s="404">
        <v>6413.02</v>
      </c>
      <c r="C314" s="405">
        <f t="shared" si="1"/>
        <v>-0.01250798784</v>
      </c>
      <c r="D314" s="403" t="s">
        <v>664</v>
      </c>
      <c r="E314" s="406">
        <v>63.9</v>
      </c>
      <c r="F314" s="405">
        <f t="shared" si="2"/>
        <v>-0.02143950995</v>
      </c>
    </row>
    <row r="315" ht="15.75" customHeight="1">
      <c r="A315" s="403" t="s">
        <v>665</v>
      </c>
      <c r="B315" s="404">
        <v>6494.25</v>
      </c>
      <c r="C315" s="405">
        <f t="shared" si="1"/>
        <v>-0.001015251852</v>
      </c>
      <c r="D315" s="403" t="s">
        <v>665</v>
      </c>
      <c r="E315" s="406">
        <v>65.3</v>
      </c>
      <c r="F315" s="405">
        <f t="shared" si="2"/>
        <v>-0.009104704097</v>
      </c>
    </row>
    <row r="316" ht="15.75" customHeight="1">
      <c r="A316" s="403" t="s">
        <v>666</v>
      </c>
      <c r="B316" s="404">
        <v>6500.85</v>
      </c>
      <c r="C316" s="405">
        <f t="shared" si="1"/>
        <v>0.007896221969</v>
      </c>
      <c r="D316" s="403" t="s">
        <v>666</v>
      </c>
      <c r="E316" s="406">
        <v>65.9</v>
      </c>
      <c r="F316" s="405">
        <f t="shared" si="2"/>
        <v>0.01073619632</v>
      </c>
    </row>
    <row r="317" ht="15.75" customHeight="1">
      <c r="A317" s="403" t="s">
        <v>667</v>
      </c>
      <c r="B317" s="404">
        <v>6449.92</v>
      </c>
      <c r="C317" s="405">
        <f t="shared" si="1"/>
        <v>0.00004496381963</v>
      </c>
      <c r="D317" s="403" t="s">
        <v>667</v>
      </c>
      <c r="E317" s="406">
        <v>65.2</v>
      </c>
      <c r="F317" s="405">
        <f t="shared" si="2"/>
        <v>0</v>
      </c>
    </row>
    <row r="318" ht="15.75" customHeight="1">
      <c r="A318" s="403" t="s">
        <v>668</v>
      </c>
      <c r="B318" s="404">
        <v>6449.63</v>
      </c>
      <c r="C318" s="405">
        <f t="shared" si="1"/>
        <v>-0.0182479363</v>
      </c>
      <c r="D318" s="403" t="s">
        <v>668</v>
      </c>
      <c r="E318" s="406">
        <v>65.2</v>
      </c>
      <c r="F318" s="405">
        <f t="shared" si="2"/>
        <v>-0.02102102102</v>
      </c>
    </row>
    <row r="319" ht="15.75" customHeight="1">
      <c r="A319" s="403" t="s">
        <v>669</v>
      </c>
      <c r="B319" s="404">
        <v>6569.51</v>
      </c>
      <c r="C319" s="405">
        <f t="shared" si="1"/>
        <v>0.003770915364</v>
      </c>
      <c r="D319" s="403" t="s">
        <v>669</v>
      </c>
      <c r="E319" s="406">
        <v>66.6</v>
      </c>
      <c r="F319" s="405">
        <f t="shared" si="2"/>
        <v>-0.01333333333</v>
      </c>
    </row>
    <row r="320" ht="15.75" customHeight="1">
      <c r="A320" s="403" t="s">
        <v>670</v>
      </c>
      <c r="B320" s="404">
        <v>6544.83</v>
      </c>
      <c r="C320" s="405">
        <f t="shared" si="1"/>
        <v>0.004062377749</v>
      </c>
      <c r="D320" s="403" t="s">
        <v>670</v>
      </c>
      <c r="E320" s="406">
        <v>67.5</v>
      </c>
      <c r="F320" s="405">
        <f t="shared" si="2"/>
        <v>-0.002954209749</v>
      </c>
    </row>
    <row r="321" ht="15.75" customHeight="1">
      <c r="A321" s="403" t="s">
        <v>671</v>
      </c>
      <c r="B321" s="404">
        <v>6518.35</v>
      </c>
      <c r="C321" s="405">
        <f t="shared" si="1"/>
        <v>0.0004973054945</v>
      </c>
      <c r="D321" s="403" t="s">
        <v>671</v>
      </c>
      <c r="E321" s="406">
        <v>67.7</v>
      </c>
      <c r="F321" s="405">
        <f t="shared" si="2"/>
        <v>0.03201219512</v>
      </c>
    </row>
    <row r="322" ht="15.75" customHeight="1">
      <c r="A322" s="403" t="s">
        <v>672</v>
      </c>
      <c r="B322" s="404">
        <v>6515.11</v>
      </c>
      <c r="C322" s="405">
        <f t="shared" si="1"/>
        <v>0.002881600397</v>
      </c>
      <c r="D322" s="403" t="s">
        <v>672</v>
      </c>
      <c r="E322" s="406">
        <v>65.6</v>
      </c>
      <c r="F322" s="405">
        <f t="shared" si="2"/>
        <v>0.003058103976</v>
      </c>
    </row>
    <row r="323" ht="15.75" customHeight="1">
      <c r="A323" s="403" t="s">
        <v>673</v>
      </c>
      <c r="B323" s="404">
        <v>6496.39</v>
      </c>
      <c r="C323" s="405">
        <f t="shared" si="1"/>
        <v>0.001131136299</v>
      </c>
      <c r="D323" s="403" t="s">
        <v>673</v>
      </c>
      <c r="E323" s="406">
        <v>65.4</v>
      </c>
      <c r="F323" s="405">
        <f t="shared" si="2"/>
        <v>-0.009090909091</v>
      </c>
    </row>
    <row r="324" ht="15.75" customHeight="1">
      <c r="A324" s="403" t="s">
        <v>674</v>
      </c>
      <c r="B324" s="404">
        <v>6489.05</v>
      </c>
      <c r="C324" s="405">
        <f t="shared" si="1"/>
        <v>-0.00336815656</v>
      </c>
      <c r="D324" s="403" t="s">
        <v>674</v>
      </c>
      <c r="E324" s="406">
        <v>66.0</v>
      </c>
      <c r="F324" s="405">
        <f t="shared" si="2"/>
        <v>-0.01049475262</v>
      </c>
    </row>
    <row r="325" ht="15.75" customHeight="1">
      <c r="A325" s="403" t="s">
        <v>675</v>
      </c>
      <c r="B325" s="404">
        <v>6510.98</v>
      </c>
      <c r="C325" s="405">
        <f t="shared" si="1"/>
        <v>-0.008077391834</v>
      </c>
      <c r="D325" s="403" t="s">
        <v>675</v>
      </c>
      <c r="E325" s="406">
        <v>66.7</v>
      </c>
      <c r="F325" s="405">
        <f t="shared" si="2"/>
        <v>0.004518072289</v>
      </c>
    </row>
    <row r="326" ht="15.75" customHeight="1">
      <c r="A326" s="403" t="s">
        <v>676</v>
      </c>
      <c r="B326" s="404">
        <v>6564.0</v>
      </c>
      <c r="C326" s="405">
        <f t="shared" si="1"/>
        <v>0.001917135775</v>
      </c>
      <c r="D326" s="403" t="s">
        <v>676</v>
      </c>
      <c r="E326" s="406">
        <v>66.4</v>
      </c>
      <c r="F326" s="405">
        <f t="shared" si="2"/>
        <v>0.01529051988</v>
      </c>
    </row>
    <row r="327" ht="15.75" customHeight="1">
      <c r="A327" s="403" t="s">
        <v>677</v>
      </c>
      <c r="B327" s="404">
        <v>6551.44</v>
      </c>
      <c r="C327" s="405">
        <f t="shared" si="1"/>
        <v>-0.006854984189</v>
      </c>
      <c r="D327" s="403" t="s">
        <v>677</v>
      </c>
      <c r="E327" s="406">
        <v>65.4</v>
      </c>
      <c r="F327" s="405">
        <f t="shared" si="2"/>
        <v>-0.009090909091</v>
      </c>
    </row>
    <row r="328" ht="15.75" customHeight="1">
      <c r="A328" s="403" t="s">
        <v>678</v>
      </c>
      <c r="B328" s="404">
        <v>6596.66</v>
      </c>
      <c r="C328" s="405">
        <f t="shared" si="1"/>
        <v>-0.0006393086982</v>
      </c>
      <c r="D328" s="403" t="s">
        <v>678</v>
      </c>
      <c r="E328" s="406">
        <v>66.0</v>
      </c>
      <c r="F328" s="405">
        <f t="shared" si="2"/>
        <v>0.01071975498</v>
      </c>
    </row>
    <row r="329" ht="15.75" customHeight="1">
      <c r="A329" s="403" t="s">
        <v>679</v>
      </c>
      <c r="B329" s="404">
        <v>6600.88</v>
      </c>
      <c r="C329" s="405">
        <f t="shared" si="1"/>
        <v>0.0131803328</v>
      </c>
      <c r="D329" s="403" t="s">
        <v>679</v>
      </c>
      <c r="E329" s="406">
        <v>65.3</v>
      </c>
      <c r="F329" s="405">
        <f t="shared" si="2"/>
        <v>-0.02537313433</v>
      </c>
    </row>
    <row r="330" ht="15.75" customHeight="1">
      <c r="A330" s="403" t="s">
        <v>680</v>
      </c>
      <c r="B330" s="404">
        <v>6515.01</v>
      </c>
      <c r="C330" s="405">
        <f t="shared" si="1"/>
        <v>0.004289999661</v>
      </c>
      <c r="D330" s="403" t="s">
        <v>680</v>
      </c>
      <c r="E330" s="406">
        <v>67.0</v>
      </c>
      <c r="F330" s="405">
        <f t="shared" si="2"/>
        <v>0</v>
      </c>
    </row>
    <row r="331" ht="15.75" customHeight="1">
      <c r="A331" s="403" t="s">
        <v>681</v>
      </c>
      <c r="B331" s="404">
        <v>6487.18</v>
      </c>
      <c r="C331" s="405">
        <f t="shared" si="1"/>
        <v>-0.007712310328</v>
      </c>
      <c r="D331" s="403" t="s">
        <v>681</v>
      </c>
      <c r="E331" s="406">
        <v>67.0</v>
      </c>
      <c r="F331" s="405">
        <f t="shared" si="2"/>
        <v>-0.008875739645</v>
      </c>
    </row>
    <row r="332" ht="15.75" customHeight="1">
      <c r="A332" s="403" t="s">
        <v>682</v>
      </c>
      <c r="B332" s="404">
        <v>6537.6</v>
      </c>
      <c r="C332" s="405">
        <f t="shared" si="1"/>
        <v>0.001423032914</v>
      </c>
      <c r="D332" s="403" t="s">
        <v>682</v>
      </c>
      <c r="E332" s="406">
        <v>67.6</v>
      </c>
      <c r="F332" s="405">
        <f t="shared" si="2"/>
        <v>-0.001477104874</v>
      </c>
    </row>
    <row r="333" ht="15.75" customHeight="1">
      <c r="A333" s="403" t="s">
        <v>683</v>
      </c>
      <c r="B333" s="404">
        <v>6528.31</v>
      </c>
      <c r="C333" s="405">
        <f t="shared" si="1"/>
        <v>-0.004833826726</v>
      </c>
      <c r="D333" s="403" t="s">
        <v>683</v>
      </c>
      <c r="E333" s="406">
        <v>67.7</v>
      </c>
      <c r="F333" s="405">
        <f t="shared" si="2"/>
        <v>-0.005873715125</v>
      </c>
    </row>
    <row r="334" ht="15.75" customHeight="1">
      <c r="A334" s="403" t="s">
        <v>684</v>
      </c>
      <c r="B334" s="404">
        <v>6560.02</v>
      </c>
      <c r="C334" s="405">
        <f t="shared" si="1"/>
        <v>0.001918301143</v>
      </c>
      <c r="D334" s="403" t="s">
        <v>684</v>
      </c>
      <c r="E334" s="406">
        <v>68.1</v>
      </c>
      <c r="F334" s="405">
        <f t="shared" si="2"/>
        <v>-0.004385964912</v>
      </c>
    </row>
    <row r="335" ht="15.75" customHeight="1">
      <c r="A335" s="403" t="s">
        <v>685</v>
      </c>
      <c r="B335" s="404">
        <v>6547.46</v>
      </c>
      <c r="C335" s="405">
        <f t="shared" si="1"/>
        <v>0.01181579354</v>
      </c>
      <c r="D335" s="403" t="s">
        <v>685</v>
      </c>
      <c r="E335" s="406">
        <v>68.4</v>
      </c>
      <c r="F335" s="405">
        <f t="shared" si="2"/>
        <v>0.00736377025</v>
      </c>
    </row>
    <row r="336" ht="15.75" customHeight="1">
      <c r="A336" s="403" t="s">
        <v>686</v>
      </c>
      <c r="B336" s="404">
        <v>6471.0</v>
      </c>
      <c r="C336" s="405">
        <f t="shared" si="1"/>
        <v>0.006165113079</v>
      </c>
      <c r="D336" s="403" t="s">
        <v>686</v>
      </c>
      <c r="E336" s="406">
        <v>67.9</v>
      </c>
      <c r="F336" s="405">
        <f t="shared" si="2"/>
        <v>-0.008759124088</v>
      </c>
    </row>
    <row r="337" ht="15.75" customHeight="1">
      <c r="A337" s="403" t="s">
        <v>687</v>
      </c>
      <c r="B337" s="404">
        <v>6431.35</v>
      </c>
      <c r="C337" s="405">
        <f t="shared" si="1"/>
        <v>-0.01187043009</v>
      </c>
      <c r="D337" s="403" t="s">
        <v>687</v>
      </c>
      <c r="E337" s="406">
        <v>68.5</v>
      </c>
      <c r="F337" s="405">
        <f t="shared" si="2"/>
        <v>-0.02142857143</v>
      </c>
    </row>
    <row r="338" ht="15.75" customHeight="1">
      <c r="A338" s="403" t="s">
        <v>688</v>
      </c>
      <c r="B338" s="404">
        <v>6508.61</v>
      </c>
      <c r="C338" s="405">
        <f t="shared" si="1"/>
        <v>0.007958533239</v>
      </c>
      <c r="D338" s="403" t="s">
        <v>688</v>
      </c>
      <c r="E338" s="406">
        <v>70.0</v>
      </c>
      <c r="F338" s="405">
        <f t="shared" si="2"/>
        <v>0.0101010101</v>
      </c>
    </row>
    <row r="339" ht="15.75" customHeight="1">
      <c r="A339" s="403" t="s">
        <v>689</v>
      </c>
      <c r="B339" s="404">
        <v>6457.22</v>
      </c>
      <c r="C339" s="405">
        <f t="shared" si="1"/>
        <v>0.00379148835</v>
      </c>
      <c r="D339" s="403" t="s">
        <v>689</v>
      </c>
      <c r="E339" s="406">
        <v>69.3</v>
      </c>
      <c r="F339" s="405">
        <f t="shared" si="2"/>
        <v>0.01464128843</v>
      </c>
    </row>
    <row r="340" ht="15.75" customHeight="1">
      <c r="A340" s="403" t="s">
        <v>690</v>
      </c>
      <c r="B340" s="404">
        <v>6432.83</v>
      </c>
      <c r="C340" s="405">
        <f t="shared" si="1"/>
        <v>0.003877977147</v>
      </c>
      <c r="D340" s="403" t="s">
        <v>690</v>
      </c>
      <c r="E340" s="406">
        <v>68.3</v>
      </c>
      <c r="F340" s="405">
        <f t="shared" si="2"/>
        <v>0.004411764706</v>
      </c>
    </row>
    <row r="341" ht="15.75" customHeight="1">
      <c r="A341" s="403" t="s">
        <v>691</v>
      </c>
      <c r="B341" s="404">
        <v>6407.98</v>
      </c>
      <c r="C341" s="405">
        <f t="shared" si="1"/>
        <v>0.008325636067</v>
      </c>
      <c r="D341" s="403" t="s">
        <v>691</v>
      </c>
      <c r="E341" s="406">
        <v>68.0</v>
      </c>
      <c r="F341" s="405">
        <f t="shared" si="2"/>
        <v>0.0119047619</v>
      </c>
    </row>
    <row r="342" ht="15.75" customHeight="1">
      <c r="A342" s="403" t="s">
        <v>692</v>
      </c>
      <c r="B342" s="404">
        <v>6355.07</v>
      </c>
      <c r="C342" s="405">
        <f t="shared" si="1"/>
        <v>0.0118974261</v>
      </c>
      <c r="D342" s="403" t="s">
        <v>692</v>
      </c>
      <c r="E342" s="406">
        <v>67.2</v>
      </c>
      <c r="F342" s="405">
        <f t="shared" si="2"/>
        <v>0.004484304933</v>
      </c>
    </row>
    <row r="343" ht="15.75" customHeight="1">
      <c r="A343" s="403" t="s">
        <v>693</v>
      </c>
      <c r="B343" s="404">
        <v>6280.35</v>
      </c>
      <c r="C343" s="405">
        <f t="shared" si="1"/>
        <v>-0.00561763062</v>
      </c>
      <c r="D343" s="403" t="s">
        <v>693</v>
      </c>
      <c r="E343" s="406">
        <v>66.9</v>
      </c>
      <c r="F343" s="405">
        <f t="shared" si="2"/>
        <v>0.001497005988</v>
      </c>
    </row>
    <row r="344" ht="15.75" customHeight="1">
      <c r="A344" s="403" t="s">
        <v>694</v>
      </c>
      <c r="B344" s="404">
        <v>6315.83</v>
      </c>
      <c r="C344" s="405">
        <f t="shared" si="1"/>
        <v>0.002490420848</v>
      </c>
      <c r="D344" s="403" t="s">
        <v>694</v>
      </c>
      <c r="E344" s="406">
        <v>66.8</v>
      </c>
      <c r="F344" s="405">
        <f t="shared" si="2"/>
        <v>0.001499250375</v>
      </c>
    </row>
    <row r="345" ht="15.75" customHeight="1">
      <c r="A345" s="403" t="s">
        <v>695</v>
      </c>
      <c r="B345" s="404">
        <v>6300.14</v>
      </c>
      <c r="C345" s="405">
        <f t="shared" si="1"/>
        <v>0.009404880925</v>
      </c>
      <c r="D345" s="403" t="s">
        <v>695</v>
      </c>
      <c r="E345" s="406">
        <v>66.7</v>
      </c>
      <c r="F345" s="405">
        <f t="shared" si="2"/>
        <v>0.01060606061</v>
      </c>
    </row>
    <row r="346" ht="15.75" customHeight="1">
      <c r="A346" s="403" t="s">
        <v>696</v>
      </c>
      <c r="B346" s="404">
        <v>6241.44</v>
      </c>
      <c r="C346" s="405">
        <f t="shared" si="1"/>
        <v>0.002494414471</v>
      </c>
      <c r="D346" s="403" t="s">
        <v>696</v>
      </c>
      <c r="E346" s="406">
        <v>66.0</v>
      </c>
      <c r="F346" s="405">
        <f t="shared" si="2"/>
        <v>0.01226993865</v>
      </c>
    </row>
    <row r="347" ht="15.75" customHeight="1">
      <c r="A347" s="403" t="s">
        <v>697</v>
      </c>
      <c r="B347" s="404">
        <v>6225.91</v>
      </c>
      <c r="C347" s="405">
        <f t="shared" si="1"/>
        <v>0.01254559855</v>
      </c>
      <c r="D347" s="403" t="s">
        <v>697</v>
      </c>
      <c r="E347" s="406">
        <v>65.2</v>
      </c>
      <c r="F347" s="405">
        <f t="shared" si="2"/>
        <v>0.01399688958</v>
      </c>
    </row>
    <row r="348" ht="15.75" customHeight="1">
      <c r="A348" s="403" t="s">
        <v>698</v>
      </c>
      <c r="B348" s="404">
        <v>6148.77</v>
      </c>
      <c r="C348" s="405">
        <f t="shared" si="1"/>
        <v>-0.005198272096</v>
      </c>
      <c r="D348" s="403" t="s">
        <v>698</v>
      </c>
      <c r="E348" s="406">
        <v>64.3</v>
      </c>
      <c r="F348" s="405">
        <f t="shared" si="2"/>
        <v>-0.009244992296</v>
      </c>
    </row>
    <row r="349" ht="15.75" customHeight="1">
      <c r="A349" s="403" t="s">
        <v>699</v>
      </c>
      <c r="B349" s="404">
        <v>6180.9</v>
      </c>
      <c r="C349" s="405">
        <f t="shared" si="1"/>
        <v>-0.01247014276</v>
      </c>
      <c r="D349" s="403" t="s">
        <v>699</v>
      </c>
      <c r="E349" s="406">
        <v>64.9</v>
      </c>
      <c r="F349" s="405">
        <f t="shared" si="2"/>
        <v>-0.01815431165</v>
      </c>
    </row>
    <row r="350" ht="15.75" customHeight="1">
      <c r="A350" s="403" t="s">
        <v>700</v>
      </c>
      <c r="B350" s="404">
        <v>6258.95</v>
      </c>
      <c r="C350" s="405">
        <f t="shared" si="1"/>
        <v>-0.008443898768</v>
      </c>
      <c r="D350" s="403" t="s">
        <v>700</v>
      </c>
      <c r="E350" s="406">
        <v>66.1</v>
      </c>
      <c r="F350" s="405">
        <f t="shared" si="2"/>
        <v>0.001515151515</v>
      </c>
    </row>
    <row r="351" ht="15.75" customHeight="1">
      <c r="A351" s="403" t="s">
        <v>701</v>
      </c>
      <c r="B351" s="404">
        <v>6312.25</v>
      </c>
      <c r="C351" s="405">
        <f t="shared" si="1"/>
        <v>0.001926950482</v>
      </c>
      <c r="D351" s="403" t="s">
        <v>701</v>
      </c>
      <c r="E351" s="406">
        <v>66.0</v>
      </c>
      <c r="F351" s="405">
        <f t="shared" si="2"/>
        <v>0</v>
      </c>
    </row>
    <row r="352" ht="15.75" customHeight="1">
      <c r="A352" s="403" t="s">
        <v>702</v>
      </c>
      <c r="B352" s="404">
        <v>6300.11</v>
      </c>
      <c r="C352" s="405">
        <f t="shared" si="1"/>
        <v>0.00814180307</v>
      </c>
      <c r="D352" s="403" t="s">
        <v>702</v>
      </c>
      <c r="E352" s="406">
        <v>66.0</v>
      </c>
      <c r="F352" s="405">
        <f t="shared" si="2"/>
        <v>0.003039513678</v>
      </c>
    </row>
    <row r="353" ht="15.75" customHeight="1">
      <c r="A353" s="403" t="s">
        <v>703</v>
      </c>
      <c r="B353" s="404">
        <v>6249.23</v>
      </c>
      <c r="C353" s="405">
        <f t="shared" si="1"/>
        <v>0.01382870511</v>
      </c>
      <c r="D353" s="403" t="s">
        <v>703</v>
      </c>
      <c r="E353" s="406">
        <v>65.8</v>
      </c>
      <c r="F353" s="405">
        <f t="shared" si="2"/>
        <v>0.01230769231</v>
      </c>
    </row>
    <row r="354" ht="15.75" customHeight="1">
      <c r="A354" s="403" t="s">
        <v>704</v>
      </c>
      <c r="B354" s="404">
        <v>6163.99</v>
      </c>
      <c r="C354" s="405">
        <f t="shared" si="1"/>
        <v>0.03067965775</v>
      </c>
      <c r="D354" s="403" t="s">
        <v>704</v>
      </c>
      <c r="E354" s="406">
        <v>65.0</v>
      </c>
      <c r="F354" s="405">
        <f t="shared" si="2"/>
        <v>0.03503184713</v>
      </c>
    </row>
    <row r="355" ht="15.75" customHeight="1">
      <c r="A355" s="403" t="s">
        <v>705</v>
      </c>
      <c r="B355" s="404">
        <v>5980.51</v>
      </c>
      <c r="C355" s="405">
        <f t="shared" si="1"/>
        <v>-0.00952136469</v>
      </c>
      <c r="D355" s="403" t="s">
        <v>705</v>
      </c>
      <c r="E355" s="406">
        <v>62.8</v>
      </c>
      <c r="F355" s="405">
        <f t="shared" si="2"/>
        <v>-0.0172143975</v>
      </c>
    </row>
    <row r="356" ht="15.75" customHeight="1">
      <c r="A356" s="403" t="s">
        <v>706</v>
      </c>
      <c r="B356" s="404">
        <v>6038.0</v>
      </c>
      <c r="C356" s="405">
        <f t="shared" si="1"/>
        <v>-0.0121477361</v>
      </c>
      <c r="D356" s="403" t="s">
        <v>706</v>
      </c>
      <c r="E356" s="406">
        <v>63.9</v>
      </c>
      <c r="F356" s="405">
        <f t="shared" si="2"/>
        <v>-0.01540832049</v>
      </c>
    </row>
    <row r="357" ht="15.75" customHeight="1">
      <c r="A357" s="403" t="s">
        <v>707</v>
      </c>
      <c r="B357" s="404">
        <v>6112.25</v>
      </c>
      <c r="C357" s="405">
        <f t="shared" si="1"/>
        <v>0.004825001233</v>
      </c>
      <c r="D357" s="403" t="s">
        <v>707</v>
      </c>
      <c r="E357" s="406">
        <v>64.9</v>
      </c>
      <c r="F357" s="405">
        <f t="shared" si="2"/>
        <v>0.003091190108</v>
      </c>
    </row>
    <row r="358" ht="15.75" customHeight="1">
      <c r="A358" s="403" t="s">
        <v>708</v>
      </c>
      <c r="B358" s="404">
        <v>6082.9</v>
      </c>
      <c r="C358" s="405">
        <f t="shared" si="1"/>
        <v>-0.007119865764</v>
      </c>
      <c r="D358" s="403" t="s">
        <v>708</v>
      </c>
      <c r="E358" s="406">
        <v>64.7</v>
      </c>
      <c r="F358" s="405">
        <f t="shared" si="2"/>
        <v>0.006220839813</v>
      </c>
    </row>
    <row r="359" ht="15.75" customHeight="1">
      <c r="A359" s="403" t="s">
        <v>709</v>
      </c>
      <c r="B359" s="404">
        <v>6126.52</v>
      </c>
      <c r="C359" s="405">
        <f t="shared" si="1"/>
        <v>-0.001998765229</v>
      </c>
      <c r="D359" s="403" t="s">
        <v>709</v>
      </c>
      <c r="E359" s="406">
        <v>64.3</v>
      </c>
      <c r="F359" s="405">
        <f t="shared" si="2"/>
        <v>0.006259780908</v>
      </c>
    </row>
    <row r="360" ht="15.75" customHeight="1">
      <c r="A360" s="403" t="s">
        <v>710</v>
      </c>
      <c r="B360" s="404">
        <v>6138.79</v>
      </c>
      <c r="C360" s="405">
        <f t="shared" si="1"/>
        <v>-0.002338628156</v>
      </c>
      <c r="D360" s="403" t="s">
        <v>710</v>
      </c>
      <c r="E360" s="406">
        <v>63.9</v>
      </c>
      <c r="F360" s="405">
        <f t="shared" si="2"/>
        <v>-0.01236476043</v>
      </c>
    </row>
    <row r="361" ht="15.75" customHeight="1">
      <c r="A361" s="403" t="s">
        <v>711</v>
      </c>
      <c r="B361" s="404">
        <v>6153.18</v>
      </c>
      <c r="C361" s="405">
        <f t="shared" si="1"/>
        <v>-0.01024788922</v>
      </c>
      <c r="D361" s="403" t="s">
        <v>711</v>
      </c>
      <c r="E361" s="406">
        <v>64.7</v>
      </c>
      <c r="F361" s="405">
        <f t="shared" si="2"/>
        <v>-0.01820940819</v>
      </c>
    </row>
    <row r="362" ht="15.75" customHeight="1">
      <c r="A362" s="403" t="s">
        <v>712</v>
      </c>
      <c r="B362" s="404">
        <v>6216.89</v>
      </c>
      <c r="C362" s="405">
        <f t="shared" si="1"/>
        <v>-0.01701478378</v>
      </c>
      <c r="D362" s="403" t="s">
        <v>712</v>
      </c>
      <c r="E362" s="406">
        <v>65.9</v>
      </c>
      <c r="F362" s="405">
        <f t="shared" si="2"/>
        <v>-0.02225519288</v>
      </c>
    </row>
    <row r="363" ht="15.75" customHeight="1">
      <c r="A363" s="403" t="s">
        <v>713</v>
      </c>
      <c r="B363" s="404">
        <v>6324.5</v>
      </c>
      <c r="C363" s="405">
        <f t="shared" si="1"/>
        <v>-0.00004901333004</v>
      </c>
      <c r="D363" s="403" t="s">
        <v>713</v>
      </c>
      <c r="E363" s="406">
        <v>67.4</v>
      </c>
      <c r="F363" s="405">
        <f t="shared" si="2"/>
        <v>0.01506024096</v>
      </c>
    </row>
    <row r="364" ht="15.75" customHeight="1">
      <c r="A364" s="403" t="s">
        <v>714</v>
      </c>
      <c r="B364" s="404">
        <v>6324.81</v>
      </c>
      <c r="C364" s="405">
        <f t="shared" si="1"/>
        <v>-0.00482732252</v>
      </c>
      <c r="D364" s="403" t="s">
        <v>714</v>
      </c>
      <c r="E364" s="406">
        <v>66.4</v>
      </c>
      <c r="F364" s="405">
        <f t="shared" si="2"/>
        <v>-0.01043219076</v>
      </c>
    </row>
    <row r="365" ht="15.75" customHeight="1">
      <c r="A365" s="403" t="s">
        <v>715</v>
      </c>
      <c r="B365" s="404">
        <v>6355.49</v>
      </c>
      <c r="C365" s="405">
        <f t="shared" si="1"/>
        <v>-0.001799919899</v>
      </c>
      <c r="D365" s="403" t="s">
        <v>715</v>
      </c>
      <c r="E365" s="406">
        <v>67.1</v>
      </c>
      <c r="F365" s="405">
        <f t="shared" si="2"/>
        <v>0</v>
      </c>
    </row>
    <row r="366" ht="15.75" customHeight="1">
      <c r="A366" s="403" t="s">
        <v>716</v>
      </c>
      <c r="B366" s="404">
        <v>6366.95</v>
      </c>
      <c r="C366" s="405">
        <f t="shared" si="1"/>
        <v>0.0001413749499</v>
      </c>
      <c r="D366" s="403" t="s">
        <v>716</v>
      </c>
      <c r="E366" s="406">
        <v>67.1</v>
      </c>
      <c r="F366" s="405">
        <f t="shared" si="2"/>
        <v>0.002989536622</v>
      </c>
    </row>
    <row r="367" ht="15.75" customHeight="1">
      <c r="A367" s="403" t="s">
        <v>717</v>
      </c>
      <c r="B367" s="404">
        <v>6366.05</v>
      </c>
      <c r="C367" s="405">
        <f t="shared" si="1"/>
        <v>-0.0009541550471</v>
      </c>
      <c r="D367" s="403" t="s">
        <v>717</v>
      </c>
      <c r="E367" s="406">
        <v>66.9</v>
      </c>
      <c r="F367" s="405">
        <f t="shared" si="2"/>
        <v>-0.001492537313</v>
      </c>
    </row>
    <row r="368" ht="15.75" customHeight="1">
      <c r="A368" s="403" t="s">
        <v>718</v>
      </c>
      <c r="B368" s="404">
        <v>6372.13</v>
      </c>
      <c r="C368" s="405">
        <f t="shared" si="1"/>
        <v>0.003978332661</v>
      </c>
      <c r="D368" s="403" t="s">
        <v>718</v>
      </c>
      <c r="E368" s="406">
        <v>67.0</v>
      </c>
      <c r="F368" s="405">
        <f t="shared" si="2"/>
        <v>0</v>
      </c>
    </row>
    <row r="369" ht="15.75" customHeight="1">
      <c r="A369" s="403" t="s">
        <v>719</v>
      </c>
      <c r="B369" s="404">
        <v>6346.88</v>
      </c>
      <c r="C369" s="405">
        <f t="shared" si="1"/>
        <v>-0.002026802856</v>
      </c>
      <c r="D369" s="403" t="s">
        <v>719</v>
      </c>
      <c r="E369" s="406">
        <v>67.0</v>
      </c>
      <c r="F369" s="405">
        <f t="shared" si="2"/>
        <v>0.001494768311</v>
      </c>
    </row>
    <row r="370" ht="15.75" customHeight="1">
      <c r="A370" s="403" t="s">
        <v>720</v>
      </c>
      <c r="B370" s="404">
        <v>6359.77</v>
      </c>
      <c r="C370" s="405">
        <f t="shared" si="1"/>
        <v>-0.002692513964</v>
      </c>
      <c r="D370" s="403" t="s">
        <v>720</v>
      </c>
      <c r="E370" s="406">
        <v>66.9</v>
      </c>
      <c r="F370" s="405">
        <f t="shared" si="2"/>
        <v>-0.004464285714</v>
      </c>
    </row>
    <row r="371" ht="15.75" customHeight="1">
      <c r="A371" s="403" t="s">
        <v>721</v>
      </c>
      <c r="B371" s="404">
        <v>6376.94</v>
      </c>
      <c r="C371" s="405">
        <f t="shared" si="1"/>
        <v>0.004169776678</v>
      </c>
      <c r="D371" s="403" t="s">
        <v>721</v>
      </c>
      <c r="E371" s="406">
        <v>67.2</v>
      </c>
      <c r="F371" s="405">
        <f t="shared" si="2"/>
        <v>0.01357466063</v>
      </c>
    </row>
    <row r="372" ht="15.75" customHeight="1">
      <c r="A372" s="403" t="s">
        <v>722</v>
      </c>
      <c r="B372" s="404">
        <v>6350.46</v>
      </c>
      <c r="C372" s="405">
        <f t="shared" si="1"/>
        <v>0.001240818025</v>
      </c>
      <c r="D372" s="403" t="s">
        <v>722</v>
      </c>
      <c r="E372" s="406">
        <v>66.3</v>
      </c>
      <c r="F372" s="405">
        <f t="shared" si="2"/>
        <v>-0.005997001499</v>
      </c>
    </row>
    <row r="373" ht="15.75" customHeight="1">
      <c r="A373" s="403" t="s">
        <v>723</v>
      </c>
      <c r="B373" s="404">
        <v>6342.59</v>
      </c>
      <c r="C373" s="405">
        <f t="shared" si="1"/>
        <v>0.003521967999</v>
      </c>
      <c r="D373" s="403" t="s">
        <v>723</v>
      </c>
      <c r="E373" s="406">
        <v>66.7</v>
      </c>
      <c r="F373" s="405">
        <f t="shared" si="2"/>
        <v>0.006033182504</v>
      </c>
    </row>
    <row r="374" ht="15.75" customHeight="1">
      <c r="A374" s="403" t="s">
        <v>724</v>
      </c>
      <c r="B374" s="404">
        <v>6320.33</v>
      </c>
      <c r="C374" s="405">
        <f t="shared" si="1"/>
        <v>0.003055031836</v>
      </c>
      <c r="D374" s="403" t="s">
        <v>724</v>
      </c>
      <c r="E374" s="406">
        <v>66.3</v>
      </c>
      <c r="F374" s="405">
        <f t="shared" si="2"/>
        <v>-0.00748502994</v>
      </c>
    </row>
    <row r="375" ht="15.75" customHeight="1">
      <c r="A375" s="403" t="s">
        <v>725</v>
      </c>
      <c r="B375" s="404">
        <v>6301.08</v>
      </c>
      <c r="C375" s="405">
        <f t="shared" si="1"/>
        <v>-0.004199031236</v>
      </c>
      <c r="D375" s="403" t="s">
        <v>725</v>
      </c>
      <c r="E375" s="406">
        <v>66.8</v>
      </c>
      <c r="F375" s="405">
        <f t="shared" si="2"/>
        <v>-0.001494768311</v>
      </c>
    </row>
    <row r="376" ht="15.75" customHeight="1">
      <c r="A376" s="403" t="s">
        <v>726</v>
      </c>
      <c r="B376" s="404">
        <v>6327.65</v>
      </c>
      <c r="C376" s="405">
        <f t="shared" si="1"/>
        <v>0.001559087024</v>
      </c>
      <c r="D376" s="403" t="s">
        <v>726</v>
      </c>
      <c r="E376" s="406">
        <v>66.9</v>
      </c>
      <c r="F376" s="405">
        <f t="shared" si="2"/>
        <v>0.01057401813</v>
      </c>
    </row>
    <row r="377" ht="15.75" customHeight="1">
      <c r="A377" s="403" t="s">
        <v>727</v>
      </c>
      <c r="B377" s="404">
        <v>6317.8</v>
      </c>
      <c r="C377" s="405">
        <f t="shared" si="1"/>
        <v>0.0009743886305</v>
      </c>
      <c r="D377" s="403" t="s">
        <v>727</v>
      </c>
      <c r="E377" s="406">
        <v>66.2</v>
      </c>
      <c r="F377" s="405">
        <f t="shared" si="2"/>
        <v>0</v>
      </c>
    </row>
    <row r="378" ht="15.75" customHeight="1">
      <c r="A378" s="403" t="s">
        <v>728</v>
      </c>
      <c r="B378" s="404">
        <v>6311.65</v>
      </c>
      <c r="C378" s="405">
        <f t="shared" si="1"/>
        <v>-0.007193214815</v>
      </c>
      <c r="D378" s="403" t="s">
        <v>728</v>
      </c>
      <c r="E378" s="406">
        <v>66.2</v>
      </c>
      <c r="F378" s="405">
        <f t="shared" si="2"/>
        <v>-0.006006006006</v>
      </c>
    </row>
    <row r="379" ht="15.75" customHeight="1">
      <c r="A379" s="403" t="s">
        <v>729</v>
      </c>
      <c r="B379" s="404">
        <v>6357.38</v>
      </c>
      <c r="C379" s="405">
        <f t="shared" si="1"/>
        <v>-0.007801953063</v>
      </c>
      <c r="D379" s="403" t="s">
        <v>729</v>
      </c>
      <c r="E379" s="406">
        <v>66.6</v>
      </c>
      <c r="F379" s="405">
        <f t="shared" si="2"/>
        <v>-0.002994011976</v>
      </c>
    </row>
    <row r="380" ht="15.75" customHeight="1">
      <c r="A380" s="403" t="s">
        <v>730</v>
      </c>
      <c r="B380" s="404">
        <v>6407.37</v>
      </c>
      <c r="C380" s="405">
        <f t="shared" si="1"/>
        <v>-0.00285726291</v>
      </c>
      <c r="D380" s="403" t="s">
        <v>730</v>
      </c>
      <c r="E380" s="406">
        <v>66.8</v>
      </c>
      <c r="F380" s="405">
        <f t="shared" si="2"/>
        <v>-0.005952380952</v>
      </c>
    </row>
    <row r="381" ht="15.75" customHeight="1">
      <c r="A381" s="403" t="s">
        <v>731</v>
      </c>
      <c r="B381" s="404">
        <v>6425.73</v>
      </c>
      <c r="C381" s="405">
        <f t="shared" si="1"/>
        <v>0.008035127406</v>
      </c>
      <c r="D381" s="403" t="s">
        <v>731</v>
      </c>
      <c r="E381" s="406">
        <v>67.2</v>
      </c>
      <c r="F381" s="405">
        <f t="shared" si="2"/>
        <v>-0.001485884101</v>
      </c>
    </row>
    <row r="382" ht="15.75" customHeight="1">
      <c r="A382" s="403" t="s">
        <v>732</v>
      </c>
      <c r="B382" s="404">
        <v>6374.51</v>
      </c>
      <c r="C382" s="405">
        <f t="shared" si="1"/>
        <v>0.002062442328</v>
      </c>
      <c r="D382" s="403" t="s">
        <v>732</v>
      </c>
      <c r="E382" s="406">
        <v>67.3</v>
      </c>
      <c r="F382" s="405">
        <f t="shared" si="2"/>
        <v>0.00447761194</v>
      </c>
    </row>
    <row r="383" ht="15.75" customHeight="1">
      <c r="A383" s="403" t="s">
        <v>733</v>
      </c>
      <c r="B383" s="404">
        <v>6361.39</v>
      </c>
      <c r="C383" s="405">
        <f t="shared" si="1"/>
        <v>-0.004787241532</v>
      </c>
      <c r="D383" s="403" t="s">
        <v>733</v>
      </c>
      <c r="E383" s="406">
        <v>67.0</v>
      </c>
      <c r="F383" s="405">
        <f t="shared" si="2"/>
        <v>-0.002976190476</v>
      </c>
    </row>
    <row r="384" ht="15.75" customHeight="1">
      <c r="A384" s="403" t="s">
        <v>734</v>
      </c>
      <c r="B384" s="404">
        <v>6391.99</v>
      </c>
      <c r="C384" s="405">
        <f t="shared" si="1"/>
        <v>-0.00613702021</v>
      </c>
      <c r="D384" s="403" t="s">
        <v>734</v>
      </c>
      <c r="E384" s="406">
        <v>67.2</v>
      </c>
      <c r="F384" s="405">
        <f t="shared" si="2"/>
        <v>-0.00296735905</v>
      </c>
    </row>
    <row r="385" ht="15.75" customHeight="1">
      <c r="A385" s="403" t="s">
        <v>735</v>
      </c>
      <c r="B385" s="404">
        <v>6431.46</v>
      </c>
      <c r="C385" s="405">
        <f t="shared" si="1"/>
        <v>-0.007536688116</v>
      </c>
      <c r="D385" s="403" t="s">
        <v>735</v>
      </c>
      <c r="E385" s="406">
        <v>67.4</v>
      </c>
      <c r="F385" s="405">
        <f t="shared" si="2"/>
        <v>-0.01173020528</v>
      </c>
    </row>
    <row r="386" ht="15.75" customHeight="1">
      <c r="A386" s="403" t="s">
        <v>736</v>
      </c>
      <c r="B386" s="404">
        <v>6480.3</v>
      </c>
      <c r="C386" s="405">
        <f t="shared" si="1"/>
        <v>-0.0006076271082</v>
      </c>
      <c r="D386" s="403" t="s">
        <v>736</v>
      </c>
      <c r="E386" s="406">
        <v>68.2</v>
      </c>
      <c r="F386" s="405">
        <f t="shared" si="2"/>
        <v>-0.0115942029</v>
      </c>
    </row>
    <row r="387" ht="15.75" customHeight="1">
      <c r="A387" s="403" t="s">
        <v>737</v>
      </c>
      <c r="B387" s="404">
        <v>6484.24</v>
      </c>
      <c r="C387" s="405">
        <f t="shared" si="1"/>
        <v>0.002417833843</v>
      </c>
      <c r="D387" s="403" t="s">
        <v>737</v>
      </c>
      <c r="E387" s="406">
        <v>69.0</v>
      </c>
      <c r="F387" s="405">
        <f t="shared" si="2"/>
        <v>0.01620029455</v>
      </c>
    </row>
    <row r="388" ht="15.75" customHeight="1">
      <c r="A388" s="403" t="s">
        <v>738</v>
      </c>
      <c r="B388" s="404">
        <v>6468.6</v>
      </c>
      <c r="C388" s="405">
        <f t="shared" si="1"/>
        <v>-0.003169896921</v>
      </c>
      <c r="D388" s="403" t="s">
        <v>738</v>
      </c>
      <c r="E388" s="406">
        <v>67.9</v>
      </c>
      <c r="F388" s="405">
        <f t="shared" si="2"/>
        <v>0.007418397626</v>
      </c>
    </row>
    <row r="389" ht="15.75" customHeight="1">
      <c r="A389" s="403" t="s">
        <v>739</v>
      </c>
      <c r="B389" s="404">
        <v>6489.17</v>
      </c>
      <c r="C389" s="405">
        <f t="shared" si="1"/>
        <v>-0.00126512338</v>
      </c>
      <c r="D389" s="403" t="s">
        <v>739</v>
      </c>
      <c r="E389" s="406">
        <v>67.4</v>
      </c>
      <c r="F389" s="405">
        <f t="shared" si="2"/>
        <v>0.005970149254</v>
      </c>
    </row>
    <row r="390" ht="15.75" customHeight="1">
      <c r="A390" s="403" t="s">
        <v>740</v>
      </c>
      <c r="B390" s="404">
        <v>6497.39</v>
      </c>
      <c r="C390" s="405">
        <f t="shared" si="1"/>
        <v>0.007108391343</v>
      </c>
      <c r="D390" s="403" t="s">
        <v>740</v>
      </c>
      <c r="E390" s="406">
        <v>67.0</v>
      </c>
      <c r="F390" s="405">
        <f t="shared" si="2"/>
        <v>-0.001490312966</v>
      </c>
    </row>
    <row r="391" ht="15.75" customHeight="1">
      <c r="A391" s="403" t="s">
        <v>741</v>
      </c>
      <c r="B391" s="404">
        <v>6451.53</v>
      </c>
      <c r="C391" s="405">
        <f t="shared" si="1"/>
        <v>0.002853958468</v>
      </c>
      <c r="D391" s="403" t="s">
        <v>741</v>
      </c>
      <c r="E391" s="406">
        <v>67.1</v>
      </c>
      <c r="F391" s="405">
        <f t="shared" si="2"/>
        <v>-0.002971768202</v>
      </c>
    </row>
    <row r="392" ht="15.75" customHeight="1">
      <c r="A392" s="403" t="s">
        <v>742</v>
      </c>
      <c r="B392" s="404">
        <v>6433.17</v>
      </c>
      <c r="C392" s="405">
        <f t="shared" si="1"/>
        <v>0.006307046153</v>
      </c>
      <c r="D392" s="403" t="s">
        <v>742</v>
      </c>
      <c r="E392" s="406">
        <v>67.3</v>
      </c>
      <c r="F392" s="405">
        <f t="shared" si="2"/>
        <v>0.001488095238</v>
      </c>
    </row>
    <row r="393" ht="15.75" customHeight="1">
      <c r="A393" s="403" t="s">
        <v>743</v>
      </c>
      <c r="B393" s="404">
        <v>6392.85</v>
      </c>
      <c r="C393" s="405">
        <f t="shared" si="1"/>
        <v>0.000657415886</v>
      </c>
      <c r="D393" s="403" t="s">
        <v>743</v>
      </c>
      <c r="E393" s="406">
        <v>67.2</v>
      </c>
      <c r="F393" s="405">
        <f t="shared" si="2"/>
        <v>-0.004444444444</v>
      </c>
    </row>
    <row r="394" ht="15.75" customHeight="1">
      <c r="A394" s="403" t="s">
        <v>744</v>
      </c>
      <c r="B394" s="404">
        <v>6388.65</v>
      </c>
      <c r="C394" s="405">
        <f t="shared" si="1"/>
        <v>0.003033286076</v>
      </c>
      <c r="D394" s="403" t="s">
        <v>744</v>
      </c>
      <c r="E394" s="406">
        <v>67.5</v>
      </c>
      <c r="F394" s="405">
        <f t="shared" si="2"/>
        <v>-0.007352941176</v>
      </c>
    </row>
    <row r="395" ht="15.75" customHeight="1">
      <c r="A395" s="403" t="s">
        <v>745</v>
      </c>
      <c r="B395" s="404">
        <v>6369.33</v>
      </c>
      <c r="C395" s="405">
        <f t="shared" si="1"/>
        <v>0.02105813269</v>
      </c>
      <c r="D395" s="403" t="s">
        <v>745</v>
      </c>
      <c r="E395" s="406">
        <v>68.0</v>
      </c>
      <c r="F395" s="405">
        <f t="shared" si="2"/>
        <v>0.02409638554</v>
      </c>
    </row>
    <row r="396" ht="15.75" customHeight="1">
      <c r="A396" s="403" t="s">
        <v>746</v>
      </c>
      <c r="B396" s="404">
        <v>6237.97</v>
      </c>
      <c r="C396" s="405">
        <f t="shared" si="1"/>
        <v>0.008133957373</v>
      </c>
      <c r="D396" s="403" t="s">
        <v>746</v>
      </c>
      <c r="E396" s="406">
        <v>66.4</v>
      </c>
      <c r="F396" s="405">
        <f t="shared" si="2"/>
        <v>-0.007473841555</v>
      </c>
    </row>
    <row r="397" ht="15.75" customHeight="1">
      <c r="A397" s="403" t="s">
        <v>747</v>
      </c>
      <c r="B397" s="404">
        <v>6187.64</v>
      </c>
      <c r="C397" s="405">
        <f t="shared" si="1"/>
        <v>-0.003834847202</v>
      </c>
      <c r="D397" s="403" t="s">
        <v>747</v>
      </c>
      <c r="E397" s="406">
        <v>66.9</v>
      </c>
      <c r="F397" s="405">
        <f t="shared" si="2"/>
        <v>0.009049773756</v>
      </c>
    </row>
    <row r="398" ht="15.75" customHeight="1">
      <c r="A398" s="403" t="s">
        <v>748</v>
      </c>
      <c r="B398" s="404">
        <v>6211.46</v>
      </c>
      <c r="C398" s="405">
        <f t="shared" si="1"/>
        <v>-0.007998032433</v>
      </c>
      <c r="D398" s="403" t="s">
        <v>748</v>
      </c>
      <c r="E398" s="406">
        <v>66.3</v>
      </c>
      <c r="F398" s="405">
        <f t="shared" si="2"/>
        <v>-0.03211678832</v>
      </c>
    </row>
    <row r="399" ht="15.75" customHeight="1">
      <c r="A399" s="403" t="s">
        <v>749</v>
      </c>
      <c r="B399" s="404">
        <v>6261.54</v>
      </c>
      <c r="C399" s="405">
        <f t="shared" si="1"/>
        <v>0.01934986032</v>
      </c>
      <c r="D399" s="403" t="s">
        <v>749</v>
      </c>
      <c r="E399" s="406">
        <v>68.5</v>
      </c>
      <c r="F399" s="405">
        <f t="shared" si="2"/>
        <v>0.03787878788</v>
      </c>
    </row>
    <row r="400" ht="15.75" customHeight="1">
      <c r="A400" s="403" t="s">
        <v>750</v>
      </c>
      <c r="B400" s="404">
        <v>6142.68</v>
      </c>
      <c r="C400" s="405">
        <f t="shared" si="1"/>
        <v>-0.01846525541</v>
      </c>
      <c r="D400" s="403" t="s">
        <v>750</v>
      </c>
      <c r="E400" s="406">
        <v>66.0</v>
      </c>
      <c r="F400" s="405">
        <f t="shared" si="2"/>
        <v>-0.03790087464</v>
      </c>
    </row>
    <row r="401" ht="15.75" customHeight="1">
      <c r="A401" s="403" t="s">
        <v>751</v>
      </c>
      <c r="B401" s="404">
        <v>6258.24</v>
      </c>
      <c r="C401" s="405">
        <f t="shared" si="1"/>
        <v>-0.008188706337</v>
      </c>
      <c r="D401" s="403" t="s">
        <v>751</v>
      </c>
      <c r="E401" s="406">
        <v>68.6</v>
      </c>
      <c r="F401" s="405">
        <f t="shared" si="2"/>
        <v>-0.02418207681</v>
      </c>
    </row>
    <row r="402" ht="15.75" customHeight="1">
      <c r="A402" s="403" t="s">
        <v>752</v>
      </c>
      <c r="B402" s="404">
        <v>6309.91</v>
      </c>
      <c r="C402" s="405">
        <f t="shared" si="1"/>
        <v>-0.01461544468</v>
      </c>
      <c r="D402" s="403" t="s">
        <v>752</v>
      </c>
      <c r="E402" s="406">
        <v>70.3</v>
      </c>
      <c r="F402" s="405">
        <f t="shared" si="2"/>
        <v>-0.03566529492</v>
      </c>
    </row>
    <row r="403" ht="15.75" customHeight="1">
      <c r="A403" s="403" t="s">
        <v>753</v>
      </c>
      <c r="B403" s="404">
        <v>6403.5</v>
      </c>
      <c r="C403" s="405">
        <f t="shared" si="1"/>
        <v>-0.004265323989</v>
      </c>
      <c r="D403" s="403" t="s">
        <v>753</v>
      </c>
      <c r="E403" s="406">
        <v>72.9</v>
      </c>
      <c r="F403" s="405">
        <f t="shared" si="2"/>
        <v>-0.01353179973</v>
      </c>
    </row>
    <row r="404" ht="15.75" customHeight="1">
      <c r="A404" s="403" t="s">
        <v>754</v>
      </c>
      <c r="B404" s="404">
        <v>6430.93</v>
      </c>
      <c r="C404" s="405">
        <f t="shared" si="1"/>
        <v>-0.02049205921</v>
      </c>
      <c r="D404" s="403" t="s">
        <v>754</v>
      </c>
      <c r="E404" s="406">
        <v>73.9</v>
      </c>
      <c r="F404" s="405">
        <f t="shared" si="2"/>
        <v>-0.01335113485</v>
      </c>
    </row>
    <row r="405" ht="15.75" customHeight="1">
      <c r="A405" s="403" t="s">
        <v>755</v>
      </c>
      <c r="B405" s="404">
        <v>6565.47</v>
      </c>
      <c r="C405" s="405">
        <f t="shared" si="1"/>
        <v>-0.004023064355</v>
      </c>
      <c r="D405" s="403" t="s">
        <v>755</v>
      </c>
      <c r="E405" s="406">
        <v>74.9</v>
      </c>
      <c r="F405" s="405">
        <f t="shared" si="2"/>
        <v>-0.005312084993</v>
      </c>
    </row>
    <row r="406" ht="15.75" customHeight="1">
      <c r="A406" s="403" t="s">
        <v>756</v>
      </c>
      <c r="B406" s="404">
        <v>6591.99</v>
      </c>
      <c r="C406" s="405">
        <f t="shared" si="1"/>
        <v>-0.01104475059</v>
      </c>
      <c r="D406" s="403" t="s">
        <v>756</v>
      </c>
      <c r="E406" s="406">
        <v>75.3</v>
      </c>
      <c r="F406" s="405">
        <f t="shared" si="2"/>
        <v>-0.00790513834</v>
      </c>
    </row>
    <row r="407" ht="15.75" customHeight="1">
      <c r="A407" s="403" t="s">
        <v>757</v>
      </c>
      <c r="B407" s="404">
        <v>6665.61</v>
      </c>
      <c r="C407" s="405">
        <f t="shared" si="1"/>
        <v>-0.004847657836</v>
      </c>
      <c r="D407" s="403" t="s">
        <v>757</v>
      </c>
      <c r="E407" s="406">
        <v>75.9</v>
      </c>
      <c r="F407" s="405">
        <f t="shared" si="2"/>
        <v>0.001319261214</v>
      </c>
    </row>
    <row r="408" ht="15.75" customHeight="1">
      <c r="A408" s="403" t="s">
        <v>758</v>
      </c>
      <c r="B408" s="404">
        <v>6698.08</v>
      </c>
      <c r="C408" s="405">
        <f t="shared" si="1"/>
        <v>0.004298731072</v>
      </c>
      <c r="D408" s="403" t="s">
        <v>758</v>
      </c>
      <c r="E408" s="406">
        <v>75.8</v>
      </c>
      <c r="F408" s="405">
        <f t="shared" si="2"/>
        <v>-0.001317523057</v>
      </c>
    </row>
    <row r="409" ht="15.75" customHeight="1">
      <c r="A409" s="403" t="s">
        <v>759</v>
      </c>
      <c r="B409" s="404">
        <v>6669.41</v>
      </c>
      <c r="C409" s="405">
        <f t="shared" si="1"/>
        <v>0.003951432752</v>
      </c>
      <c r="D409" s="403" t="s">
        <v>759</v>
      </c>
      <c r="E409" s="406">
        <v>75.9</v>
      </c>
      <c r="F409" s="405">
        <f t="shared" si="2"/>
        <v>0</v>
      </c>
    </row>
    <row r="410" ht="15.75" customHeight="1">
      <c r="A410" s="403" t="s">
        <v>760</v>
      </c>
      <c r="B410" s="404">
        <v>6643.16</v>
      </c>
      <c r="C410" s="405">
        <f t="shared" si="1"/>
        <v>-0.001878100744</v>
      </c>
      <c r="D410" s="403" t="s">
        <v>760</v>
      </c>
      <c r="E410" s="406">
        <v>75.9</v>
      </c>
      <c r="F410" s="405">
        <f t="shared" si="2"/>
        <v>-0.002628120894</v>
      </c>
    </row>
    <row r="411" ht="15.75" customHeight="1">
      <c r="A411" s="403" t="s">
        <v>761</v>
      </c>
      <c r="B411" s="404">
        <v>6655.66</v>
      </c>
      <c r="C411" s="405">
        <f t="shared" si="1"/>
        <v>-0.003291582056</v>
      </c>
      <c r="D411" s="403" t="s">
        <v>761</v>
      </c>
      <c r="E411" s="406">
        <v>76.1</v>
      </c>
      <c r="F411" s="405">
        <f t="shared" si="2"/>
        <v>-0.001312335958</v>
      </c>
    </row>
    <row r="412" ht="15.75" customHeight="1">
      <c r="A412" s="403" t="s">
        <v>762</v>
      </c>
      <c r="B412" s="404">
        <v>6677.64</v>
      </c>
      <c r="C412" s="405">
        <f t="shared" si="1"/>
        <v>0.00001198042399</v>
      </c>
      <c r="D412" s="403" t="s">
        <v>762</v>
      </c>
      <c r="E412" s="406">
        <v>76.2</v>
      </c>
      <c r="F412" s="405">
        <f t="shared" si="2"/>
        <v>0.002631578947</v>
      </c>
    </row>
    <row r="413" ht="15.75" customHeight="1">
      <c r="A413" s="403" t="s">
        <v>763</v>
      </c>
      <c r="B413" s="404">
        <v>6677.56</v>
      </c>
      <c r="C413" s="405">
        <f t="shared" si="1"/>
        <v>0.001597441693</v>
      </c>
      <c r="D413" s="403" t="s">
        <v>763</v>
      </c>
      <c r="E413" s="406">
        <v>76.0</v>
      </c>
      <c r="F413" s="405">
        <f t="shared" si="2"/>
        <v>-0.02564102564</v>
      </c>
    </row>
    <row r="414" ht="15.75" customHeight="1">
      <c r="A414" s="403" t="s">
        <v>764</v>
      </c>
      <c r="B414" s="404">
        <v>6666.91</v>
      </c>
      <c r="C414" s="405">
        <f t="shared" si="1"/>
        <v>-0.002441933017</v>
      </c>
      <c r="D414" s="403" t="s">
        <v>764</v>
      </c>
      <c r="E414" s="406">
        <v>78.0</v>
      </c>
      <c r="F414" s="405">
        <f t="shared" si="2"/>
        <v>0</v>
      </c>
    </row>
    <row r="415" ht="15.75" customHeight="1">
      <c r="A415" s="403" t="s">
        <v>765</v>
      </c>
      <c r="B415" s="404">
        <v>6683.23</v>
      </c>
      <c r="C415" s="405">
        <f t="shared" si="1"/>
        <v>0.00313252361</v>
      </c>
      <c r="D415" s="403" t="s">
        <v>765</v>
      </c>
      <c r="E415" s="406">
        <v>78.0</v>
      </c>
      <c r="F415" s="405">
        <f t="shared" si="2"/>
        <v>-0.005102040816</v>
      </c>
    </row>
    <row r="416" ht="15.75" customHeight="1">
      <c r="A416" s="403" t="s">
        <v>766</v>
      </c>
      <c r="B416" s="404">
        <v>6662.36</v>
      </c>
      <c r="C416" s="405">
        <f t="shared" si="1"/>
        <v>0.008469047486</v>
      </c>
      <c r="D416" s="403" t="s">
        <v>766</v>
      </c>
      <c r="E416" s="406">
        <v>78.4</v>
      </c>
      <c r="F416" s="405">
        <f t="shared" si="2"/>
        <v>0.009009009009</v>
      </c>
    </row>
    <row r="417" ht="15.75" customHeight="1">
      <c r="A417" s="403" t="s">
        <v>767</v>
      </c>
      <c r="B417" s="404">
        <v>6606.41</v>
      </c>
      <c r="C417" s="405">
        <f t="shared" si="1"/>
        <v>0.01169208246</v>
      </c>
      <c r="D417" s="403" t="s">
        <v>767</v>
      </c>
      <c r="E417" s="406">
        <v>77.7</v>
      </c>
      <c r="F417" s="405">
        <f t="shared" si="2"/>
        <v>0.01968503937</v>
      </c>
    </row>
    <row r="418" ht="15.75" customHeight="1">
      <c r="A418" s="403" t="s">
        <v>768</v>
      </c>
      <c r="B418" s="404">
        <v>6530.06</v>
      </c>
      <c r="C418" s="405">
        <f t="shared" si="1"/>
        <v>0.007355323199</v>
      </c>
      <c r="D418" s="403" t="s">
        <v>768</v>
      </c>
      <c r="E418" s="406">
        <v>76.2</v>
      </c>
      <c r="F418" s="405">
        <f t="shared" si="2"/>
        <v>0.001314060447</v>
      </c>
    </row>
    <row r="419" ht="15.75" customHeight="1">
      <c r="A419" s="403" t="s">
        <v>769</v>
      </c>
      <c r="B419" s="404">
        <v>6482.38</v>
      </c>
      <c r="C419" s="405">
        <f t="shared" si="1"/>
        <v>-0.01105895311</v>
      </c>
      <c r="D419" s="403" t="s">
        <v>769</v>
      </c>
      <c r="E419" s="406">
        <v>76.1</v>
      </c>
      <c r="F419" s="405">
        <f t="shared" si="2"/>
        <v>-0.01040312094</v>
      </c>
    </row>
    <row r="420" ht="15.75" customHeight="1">
      <c r="A420" s="403" t="s">
        <v>770</v>
      </c>
      <c r="B420" s="404">
        <v>6554.87</v>
      </c>
      <c r="C420" s="405">
        <f t="shared" si="1"/>
        <v>-0.00457101551</v>
      </c>
      <c r="D420" s="403" t="s">
        <v>770</v>
      </c>
      <c r="E420" s="406">
        <v>76.9</v>
      </c>
      <c r="F420" s="405">
        <f t="shared" si="2"/>
        <v>-0.009020618557</v>
      </c>
    </row>
    <row r="421" ht="15.75" customHeight="1">
      <c r="A421" s="403" t="s">
        <v>771</v>
      </c>
      <c r="B421" s="404">
        <v>6584.97</v>
      </c>
      <c r="C421" s="405">
        <f t="shared" si="1"/>
        <v>0.001658029197</v>
      </c>
      <c r="D421" s="403" t="s">
        <v>771</v>
      </c>
      <c r="E421" s="406">
        <v>77.6</v>
      </c>
      <c r="F421" s="405">
        <f t="shared" si="2"/>
        <v>0.007792207792</v>
      </c>
    </row>
    <row r="422" ht="15.75" customHeight="1">
      <c r="A422" s="403" t="s">
        <v>772</v>
      </c>
      <c r="B422" s="404">
        <v>6574.07</v>
      </c>
      <c r="C422" s="405">
        <f t="shared" si="1"/>
        <v>-0.009714456147</v>
      </c>
      <c r="D422" s="403" t="s">
        <v>772</v>
      </c>
      <c r="E422" s="406">
        <v>77.0</v>
      </c>
      <c r="F422" s="405">
        <f t="shared" si="2"/>
        <v>-0.01408450704</v>
      </c>
    </row>
    <row r="423" ht="15.75" customHeight="1">
      <c r="A423" s="403" t="s">
        <v>773</v>
      </c>
      <c r="B423" s="404">
        <v>6638.56</v>
      </c>
      <c r="C423" s="405">
        <f t="shared" si="1"/>
        <v>-0.003585767998</v>
      </c>
      <c r="D423" s="403" t="s">
        <v>773</v>
      </c>
      <c r="E423" s="406">
        <v>78.1</v>
      </c>
      <c r="F423" s="405">
        <f t="shared" si="2"/>
        <v>0.006443298969</v>
      </c>
    </row>
    <row r="424" ht="15.75" customHeight="1">
      <c r="A424" s="403" t="s">
        <v>774</v>
      </c>
      <c r="B424" s="404">
        <v>6662.45</v>
      </c>
      <c r="C424" s="405">
        <f t="shared" si="1"/>
        <v>0.003195191252</v>
      </c>
      <c r="D424" s="403" t="s">
        <v>774</v>
      </c>
      <c r="E424" s="406">
        <v>77.6</v>
      </c>
      <c r="F424" s="405">
        <f t="shared" si="2"/>
        <v>0.001290322581</v>
      </c>
    </row>
    <row r="425" ht="15.75" customHeight="1">
      <c r="A425" s="403" t="s">
        <v>775</v>
      </c>
      <c r="B425" s="404">
        <v>6641.23</v>
      </c>
      <c r="C425" s="405">
        <f t="shared" si="1"/>
        <v>-0.003189503008</v>
      </c>
      <c r="D425" s="403" t="s">
        <v>775</v>
      </c>
      <c r="E425" s="406">
        <v>77.5</v>
      </c>
      <c r="F425" s="405">
        <f t="shared" si="2"/>
        <v>-0.001288659794</v>
      </c>
    </row>
    <row r="426" ht="15.75" customHeight="1">
      <c r="A426" s="403" t="s">
        <v>776</v>
      </c>
      <c r="B426" s="404">
        <v>6662.48</v>
      </c>
      <c r="C426" s="405">
        <f t="shared" si="1"/>
        <v>-0.004753297582</v>
      </c>
      <c r="D426" s="403" t="s">
        <v>776</v>
      </c>
      <c r="E426" s="406">
        <v>77.6</v>
      </c>
      <c r="F426" s="405">
        <f t="shared" si="2"/>
        <v>0</v>
      </c>
    </row>
    <row r="427" ht="15.75" customHeight="1">
      <c r="A427" s="403" t="s">
        <v>777</v>
      </c>
      <c r="B427" s="404">
        <v>6694.3</v>
      </c>
      <c r="C427" s="405">
        <f t="shared" si="1"/>
        <v>-0.003662796495</v>
      </c>
      <c r="D427" s="403" t="s">
        <v>777</v>
      </c>
      <c r="E427" s="406">
        <v>77.6</v>
      </c>
      <c r="F427" s="405">
        <f t="shared" si="2"/>
        <v>0.009102730819</v>
      </c>
    </row>
    <row r="428" ht="15.75" customHeight="1">
      <c r="A428" s="403" t="s">
        <v>778</v>
      </c>
      <c r="B428" s="404">
        <v>6718.91</v>
      </c>
      <c r="C428" s="405">
        <f t="shared" si="1"/>
        <v>-0.007826447782</v>
      </c>
      <c r="D428" s="403" t="s">
        <v>778</v>
      </c>
      <c r="E428" s="406">
        <v>76.9</v>
      </c>
      <c r="F428" s="405">
        <f t="shared" si="2"/>
        <v>0</v>
      </c>
    </row>
    <row r="429" ht="15.75" customHeight="1">
      <c r="A429" s="403" t="s">
        <v>779</v>
      </c>
      <c r="B429" s="404">
        <v>6771.91</v>
      </c>
      <c r="C429" s="405">
        <f t="shared" si="1"/>
        <v>0.002083509055</v>
      </c>
      <c r="D429" s="403" t="s">
        <v>779</v>
      </c>
      <c r="E429" s="406">
        <v>76.9</v>
      </c>
      <c r="F429" s="405">
        <f t="shared" si="2"/>
        <v>0.02260638298</v>
      </c>
    </row>
    <row r="430" ht="15.75" customHeight="1">
      <c r="A430" s="403" t="s">
        <v>780</v>
      </c>
      <c r="B430" s="404">
        <v>6757.83</v>
      </c>
      <c r="C430" s="405">
        <f t="shared" si="1"/>
        <v>0.0006026272772</v>
      </c>
      <c r="D430" s="403" t="s">
        <v>780</v>
      </c>
      <c r="E430" s="406">
        <v>75.2</v>
      </c>
      <c r="F430" s="405">
        <f t="shared" si="2"/>
        <v>-0.006605019815</v>
      </c>
    </row>
    <row r="431" ht="15.75" customHeight="1">
      <c r="A431" s="403" t="s">
        <v>781</v>
      </c>
      <c r="B431" s="404">
        <v>6753.76</v>
      </c>
      <c r="C431" s="405">
        <f t="shared" si="1"/>
        <v>-0.001705763233</v>
      </c>
      <c r="D431" s="403" t="s">
        <v>781</v>
      </c>
      <c r="E431" s="406">
        <v>75.7</v>
      </c>
      <c r="F431" s="405">
        <f t="shared" si="2"/>
        <v>0.009333333333</v>
      </c>
    </row>
    <row r="432" ht="15.75" customHeight="1">
      <c r="A432" s="403" t="s">
        <v>782</v>
      </c>
      <c r="B432" s="404">
        <v>6765.3</v>
      </c>
      <c r="C432" s="405">
        <f t="shared" si="1"/>
        <v>0.001056500586</v>
      </c>
      <c r="D432" s="403" t="s">
        <v>782</v>
      </c>
      <c r="E432" s="406">
        <v>75.0</v>
      </c>
      <c r="F432" s="405">
        <f t="shared" si="2"/>
        <v>-0.01055408971</v>
      </c>
    </row>
    <row r="433" ht="15.75" customHeight="1">
      <c r="A433" s="403" t="s">
        <v>783</v>
      </c>
      <c r="B433" s="404">
        <v>6758.16</v>
      </c>
      <c r="C433" s="405">
        <f t="shared" si="1"/>
        <v>0.002463825085</v>
      </c>
      <c r="D433" s="403" t="s">
        <v>783</v>
      </c>
      <c r="E433" s="406">
        <v>75.8</v>
      </c>
      <c r="F433" s="405">
        <f t="shared" si="2"/>
        <v>0.01066666667</v>
      </c>
    </row>
    <row r="434" ht="15.75" customHeight="1">
      <c r="A434" s="403" t="s">
        <v>784</v>
      </c>
      <c r="B434" s="404">
        <v>6741.55</v>
      </c>
      <c r="C434" s="405">
        <f t="shared" si="1"/>
        <v>-0.001676324289</v>
      </c>
      <c r="D434" s="403" t="s">
        <v>784</v>
      </c>
      <c r="E434" s="406">
        <v>75.0</v>
      </c>
      <c r="F434" s="405">
        <f t="shared" si="2"/>
        <v>0.0162601626</v>
      </c>
    </row>
    <row r="435" ht="15.75" customHeight="1">
      <c r="A435" s="403" t="s">
        <v>785</v>
      </c>
      <c r="B435" s="404">
        <v>6752.87</v>
      </c>
      <c r="C435" s="405">
        <f t="shared" si="1"/>
        <v>0.0003659042427</v>
      </c>
      <c r="D435" s="403" t="s">
        <v>785</v>
      </c>
      <c r="E435" s="406">
        <v>73.8</v>
      </c>
      <c r="F435" s="405">
        <f t="shared" si="2"/>
        <v>0.001356852103</v>
      </c>
    </row>
    <row r="436" ht="15.75" customHeight="1">
      <c r="A436" s="403" t="s">
        <v>786</v>
      </c>
      <c r="B436" s="404">
        <v>6750.4</v>
      </c>
      <c r="C436" s="405">
        <f t="shared" si="1"/>
        <v>-0.003139555146</v>
      </c>
      <c r="D436" s="403" t="s">
        <v>786</v>
      </c>
      <c r="E436" s="406">
        <v>73.7</v>
      </c>
      <c r="F436" s="405">
        <f t="shared" si="2"/>
        <v>0.005457025921</v>
      </c>
    </row>
    <row r="437" ht="15.75" customHeight="1">
      <c r="A437" s="403" t="s">
        <v>787</v>
      </c>
      <c r="B437" s="404">
        <v>6771.66</v>
      </c>
      <c r="C437" s="405">
        <f t="shared" si="1"/>
        <v>0.01193854541</v>
      </c>
      <c r="D437" s="403" t="s">
        <v>787</v>
      </c>
      <c r="E437" s="406">
        <v>73.3</v>
      </c>
      <c r="F437" s="405">
        <f t="shared" si="2"/>
        <v>0.01523545706</v>
      </c>
    </row>
    <row r="438" ht="15.75" customHeight="1">
      <c r="A438" s="403" t="s">
        <v>788</v>
      </c>
      <c r="B438" s="404">
        <v>6691.77</v>
      </c>
      <c r="C438" s="405">
        <f t="shared" si="1"/>
        <v>-0.0009360947382</v>
      </c>
      <c r="D438" s="403" t="s">
        <v>788</v>
      </c>
      <c r="E438" s="406">
        <v>72.2</v>
      </c>
      <c r="F438" s="405">
        <f t="shared" si="2"/>
        <v>-0.01095890411</v>
      </c>
    </row>
    <row r="439" ht="15.75" customHeight="1">
      <c r="A439" s="403" t="s">
        <v>789</v>
      </c>
      <c r="B439" s="404">
        <v>6698.04</v>
      </c>
      <c r="C439" s="405">
        <f t="shared" si="1"/>
        <v>-0.009982883951</v>
      </c>
      <c r="D439" s="403" t="s">
        <v>789</v>
      </c>
      <c r="E439" s="406">
        <v>73.0</v>
      </c>
      <c r="F439" s="405">
        <f t="shared" si="2"/>
        <v>-0.0108401084</v>
      </c>
    </row>
    <row r="440" ht="15.75" customHeight="1">
      <c r="A440" s="403" t="s">
        <v>790</v>
      </c>
      <c r="B440" s="404">
        <v>6765.58</v>
      </c>
      <c r="C440" s="405">
        <f t="shared" si="1"/>
        <v>0.000016259033</v>
      </c>
      <c r="D440" s="403" t="s">
        <v>790</v>
      </c>
      <c r="E440" s="406">
        <v>73.8</v>
      </c>
      <c r="F440" s="405">
        <f t="shared" si="2"/>
        <v>-0.00539083558</v>
      </c>
    </row>
    <row r="441" ht="15.75" customHeight="1">
      <c r="A441" s="403" t="s">
        <v>791</v>
      </c>
      <c r="B441" s="404">
        <v>6765.47</v>
      </c>
      <c r="C441" s="405">
        <f t="shared" si="1"/>
        <v>0.0002276782876</v>
      </c>
      <c r="D441" s="403" t="s">
        <v>791</v>
      </c>
      <c r="E441" s="406">
        <v>74.2</v>
      </c>
      <c r="F441" s="405">
        <f t="shared" si="2"/>
        <v>-0.002688172043</v>
      </c>
    </row>
    <row r="442" ht="15.75" customHeight="1">
      <c r="A442" s="403" t="s">
        <v>792</v>
      </c>
      <c r="B442" s="404">
        <v>6763.93</v>
      </c>
      <c r="C442" s="405">
        <f t="shared" si="1"/>
        <v>-0.0002660466794</v>
      </c>
      <c r="D442" s="403" t="s">
        <v>792</v>
      </c>
      <c r="E442" s="406">
        <v>74.4</v>
      </c>
      <c r="F442" s="405">
        <f t="shared" si="2"/>
        <v>0.004048582996</v>
      </c>
    </row>
    <row r="443" ht="15.75" customHeight="1">
      <c r="A443" s="403" t="s">
        <v>793</v>
      </c>
      <c r="B443" s="404">
        <v>6765.73</v>
      </c>
      <c r="C443" s="405">
        <f t="shared" si="1"/>
        <v>0.01463526561</v>
      </c>
      <c r="D443" s="403" t="s">
        <v>793</v>
      </c>
      <c r="E443" s="406">
        <v>74.1</v>
      </c>
      <c r="F443" s="405">
        <f t="shared" si="2"/>
        <v>0.02631578947</v>
      </c>
    </row>
    <row r="444" ht="15.75" customHeight="1">
      <c r="A444" s="403" t="s">
        <v>794</v>
      </c>
      <c r="B444" s="404">
        <v>6668.14</v>
      </c>
      <c r="C444" s="405">
        <f t="shared" si="1"/>
        <v>0.005749605582</v>
      </c>
      <c r="D444" s="403" t="s">
        <v>794</v>
      </c>
      <c r="E444" s="406">
        <v>72.2</v>
      </c>
      <c r="F444" s="405">
        <f t="shared" si="2"/>
        <v>0.008379888268</v>
      </c>
    </row>
    <row r="445" ht="15.75" customHeight="1">
      <c r="A445" s="403" t="s">
        <v>795</v>
      </c>
      <c r="B445" s="404">
        <v>6630.02</v>
      </c>
      <c r="C445" s="405">
        <f t="shared" si="1"/>
        <v>0.02405518451</v>
      </c>
      <c r="D445" s="403" t="s">
        <v>795</v>
      </c>
      <c r="E445" s="406">
        <v>71.6</v>
      </c>
      <c r="F445" s="405">
        <f t="shared" si="2"/>
        <v>0.04373177843</v>
      </c>
    </row>
    <row r="446" ht="15.75" customHeight="1">
      <c r="A446" s="403" t="s">
        <v>796</v>
      </c>
      <c r="B446" s="404">
        <v>6474.28</v>
      </c>
      <c r="C446" s="405">
        <f t="shared" si="1"/>
        <v>0.002752260896</v>
      </c>
      <c r="D446" s="403" t="s">
        <v>796</v>
      </c>
      <c r="E446" s="406">
        <v>68.6</v>
      </c>
      <c r="F446" s="405">
        <f t="shared" si="2"/>
        <v>0.00439238653</v>
      </c>
    </row>
    <row r="447" ht="15.75" customHeight="1">
      <c r="A447" s="403" t="s">
        <v>797</v>
      </c>
      <c r="B447" s="404">
        <v>6456.51</v>
      </c>
      <c r="C447" s="405">
        <f t="shared" si="1"/>
        <v>-0.02743337104</v>
      </c>
      <c r="D447" s="403" t="s">
        <v>797</v>
      </c>
      <c r="E447" s="406">
        <v>68.3</v>
      </c>
      <c r="F447" s="405">
        <f t="shared" si="2"/>
        <v>-0.03667136812</v>
      </c>
    </row>
    <row r="448" ht="15.75" customHeight="1">
      <c r="A448" s="403" t="s">
        <v>798</v>
      </c>
      <c r="B448" s="404">
        <v>6638.63</v>
      </c>
      <c r="C448" s="405">
        <f t="shared" si="1"/>
        <v>-0.008644788636</v>
      </c>
      <c r="D448" s="403" t="s">
        <v>798</v>
      </c>
      <c r="E448" s="406">
        <v>70.9</v>
      </c>
      <c r="F448" s="405">
        <f t="shared" si="2"/>
        <v>-0.002812939522</v>
      </c>
    </row>
    <row r="449" ht="15.75" customHeight="1">
      <c r="A449" s="403" t="s">
        <v>799</v>
      </c>
      <c r="B449" s="404">
        <v>6696.52</v>
      </c>
      <c r="C449" s="405">
        <f t="shared" si="1"/>
        <v>-0.0004940423862</v>
      </c>
      <c r="D449" s="403" t="s">
        <v>799</v>
      </c>
      <c r="E449" s="406">
        <v>71.1</v>
      </c>
      <c r="F449" s="405">
        <f t="shared" si="2"/>
        <v>-0.009749303621</v>
      </c>
    </row>
    <row r="450" ht="15.75" customHeight="1">
      <c r="A450" s="403" t="s">
        <v>800</v>
      </c>
      <c r="B450" s="404">
        <v>6699.83</v>
      </c>
      <c r="C450" s="405">
        <f t="shared" si="1"/>
        <v>-0.007988119246</v>
      </c>
      <c r="D450" s="403" t="s">
        <v>800</v>
      </c>
      <c r="E450" s="406">
        <v>71.8</v>
      </c>
      <c r="F450" s="405">
        <f t="shared" si="2"/>
        <v>-0.01373626374</v>
      </c>
    </row>
    <row r="451" ht="15.75" customHeight="1">
      <c r="A451" s="403" t="s">
        <v>801</v>
      </c>
      <c r="B451" s="404">
        <v>6753.78</v>
      </c>
      <c r="C451" s="405">
        <f t="shared" si="1"/>
        <v>0.002127773227</v>
      </c>
      <c r="D451" s="403" t="s">
        <v>801</v>
      </c>
      <c r="E451" s="406">
        <v>72.8</v>
      </c>
      <c r="F451" s="405">
        <f t="shared" si="2"/>
        <v>-0.004103967168</v>
      </c>
    </row>
    <row r="452" ht="15.75" customHeight="1">
      <c r="A452" s="403" t="s">
        <v>802</v>
      </c>
      <c r="B452" s="404">
        <v>6739.44</v>
      </c>
      <c r="C452" s="405">
        <f t="shared" si="1"/>
        <v>0.00948152675</v>
      </c>
      <c r="D452" s="403" t="s">
        <v>802</v>
      </c>
      <c r="E452" s="406">
        <v>73.1</v>
      </c>
      <c r="F452" s="405">
        <f t="shared" si="2"/>
        <v>0.004120879121</v>
      </c>
    </row>
    <row r="453" ht="15.75" customHeight="1">
      <c r="A453" s="403" t="s">
        <v>803</v>
      </c>
      <c r="B453" s="404">
        <v>6676.14</v>
      </c>
      <c r="C453" s="405">
        <f t="shared" si="1"/>
        <v>-0.02387622378</v>
      </c>
      <c r="D453" s="403" t="s">
        <v>803</v>
      </c>
      <c r="E453" s="406">
        <v>72.8</v>
      </c>
      <c r="F453" s="405">
        <f t="shared" si="2"/>
        <v>-0.0148849797</v>
      </c>
    </row>
    <row r="454" ht="15.75" customHeight="1">
      <c r="A454" s="403" t="s">
        <v>804</v>
      </c>
      <c r="B454" s="404">
        <v>6839.44</v>
      </c>
      <c r="C454" s="405">
        <f t="shared" si="1"/>
        <v>-0.01571955497</v>
      </c>
      <c r="D454" s="403" t="s">
        <v>804</v>
      </c>
      <c r="E454" s="406">
        <v>73.9</v>
      </c>
      <c r="F454" s="405">
        <f t="shared" si="2"/>
        <v>-0.03018372703</v>
      </c>
    </row>
    <row r="455" ht="15.75" customHeight="1">
      <c r="A455" s="403" t="s">
        <v>805</v>
      </c>
      <c r="B455" s="404">
        <v>6948.67</v>
      </c>
      <c r="C455" s="405">
        <f t="shared" si="1"/>
        <v>0.004447881583</v>
      </c>
      <c r="D455" s="403" t="s">
        <v>805</v>
      </c>
      <c r="E455" s="406">
        <v>76.2</v>
      </c>
      <c r="F455" s="405">
        <f t="shared" si="2"/>
        <v>0.00395256917</v>
      </c>
    </row>
    <row r="456" ht="15.75" customHeight="1">
      <c r="A456" s="403" t="s">
        <v>806</v>
      </c>
      <c r="B456" s="404">
        <v>6917.9</v>
      </c>
      <c r="C456" s="405">
        <f t="shared" si="1"/>
        <v>-0.001258911273</v>
      </c>
      <c r="D456" s="403" t="s">
        <v>806</v>
      </c>
      <c r="E456" s="406">
        <v>75.9</v>
      </c>
      <c r="F456" s="405">
        <f t="shared" si="2"/>
        <v>-0.005242463958</v>
      </c>
    </row>
    <row r="457" ht="15.75" customHeight="1">
      <c r="A457" s="403" t="s">
        <v>807</v>
      </c>
      <c r="B457" s="404">
        <v>6926.62</v>
      </c>
      <c r="C457" s="405">
        <f t="shared" si="1"/>
        <v>-0.009258583821</v>
      </c>
      <c r="D457" s="403" t="s">
        <v>807</v>
      </c>
      <c r="E457" s="406">
        <v>76.3</v>
      </c>
      <c r="F457" s="405">
        <f t="shared" si="2"/>
        <v>-0.003916449086</v>
      </c>
    </row>
    <row r="458" ht="15.75" customHeight="1">
      <c r="A458" s="403" t="s">
        <v>808</v>
      </c>
      <c r="B458" s="404">
        <v>6991.35</v>
      </c>
      <c r="C458" s="405">
        <f t="shared" si="1"/>
        <v>-0.007430764273</v>
      </c>
      <c r="D458" s="403" t="s">
        <v>808</v>
      </c>
      <c r="E458" s="406">
        <v>76.6</v>
      </c>
      <c r="F458" s="405">
        <f t="shared" si="2"/>
        <v>-0.002604166667</v>
      </c>
    </row>
    <row r="459" ht="15.75" customHeight="1">
      <c r="A459" s="403" t="s">
        <v>809</v>
      </c>
      <c r="B459" s="404">
        <v>7043.69</v>
      </c>
      <c r="C459" s="405">
        <f t="shared" si="1"/>
        <v>0.0009834057387</v>
      </c>
      <c r="D459" s="403" t="s">
        <v>809</v>
      </c>
      <c r="E459" s="406">
        <v>76.8</v>
      </c>
      <c r="F459" s="405">
        <f t="shared" si="2"/>
        <v>0.006553079948</v>
      </c>
    </row>
    <row r="460" ht="15.75" customHeight="1">
      <c r="A460" s="403" t="s">
        <v>810</v>
      </c>
      <c r="B460" s="404">
        <v>7036.77</v>
      </c>
      <c r="C460" s="405">
        <f t="shared" si="1"/>
        <v>-0.003393416828</v>
      </c>
      <c r="D460" s="403" t="s">
        <v>810</v>
      </c>
      <c r="E460" s="406">
        <v>76.3</v>
      </c>
      <c r="F460" s="405">
        <f t="shared" si="2"/>
        <v>-0.001308900524</v>
      </c>
    </row>
    <row r="461" ht="15.75" customHeight="1">
      <c r="A461" s="403" t="s">
        <v>811</v>
      </c>
      <c r="B461" s="404">
        <v>7060.73</v>
      </c>
      <c r="C461" s="405">
        <f t="shared" si="1"/>
        <v>-0.00406092373</v>
      </c>
      <c r="D461" s="403" t="s">
        <v>811</v>
      </c>
      <c r="E461" s="406">
        <v>76.4</v>
      </c>
      <c r="F461" s="405">
        <f t="shared" si="2"/>
        <v>-0.001307189542</v>
      </c>
    </row>
    <row r="462" ht="15.75" customHeight="1">
      <c r="A462" s="403" t="s">
        <v>812</v>
      </c>
      <c r="B462" s="404">
        <v>7089.52</v>
      </c>
      <c r="C462" s="405">
        <f t="shared" si="1"/>
        <v>0.0005052258416</v>
      </c>
      <c r="D462" s="403" t="s">
        <v>812</v>
      </c>
      <c r="E462" s="406">
        <v>76.5</v>
      </c>
      <c r="F462" s="405">
        <f t="shared" si="2"/>
        <v>-0.00390625</v>
      </c>
    </row>
    <row r="463" ht="15.75" customHeight="1">
      <c r="A463" s="403" t="s">
        <v>813</v>
      </c>
      <c r="B463" s="404">
        <v>7085.94</v>
      </c>
      <c r="C463" s="405">
        <f t="shared" si="1"/>
        <v>0.0006439422824</v>
      </c>
      <c r="D463" s="403" t="s">
        <v>813</v>
      </c>
      <c r="E463" s="406">
        <v>76.8</v>
      </c>
      <c r="F463" s="405">
        <f t="shared" si="2"/>
        <v>0.005235602094</v>
      </c>
    </row>
    <row r="464" ht="15.75" customHeight="1">
      <c r="A464" s="403" t="s">
        <v>814</v>
      </c>
      <c r="B464" s="404">
        <v>7081.38</v>
      </c>
      <c r="C464" s="405">
        <f t="shared" si="1"/>
        <v>0.001215929239</v>
      </c>
      <c r="D464" s="403" t="s">
        <v>814</v>
      </c>
      <c r="E464" s="406">
        <v>76.4</v>
      </c>
      <c r="F464" s="405">
        <f t="shared" si="2"/>
        <v>0.00131061599</v>
      </c>
    </row>
    <row r="465" ht="15.75" customHeight="1">
      <c r="A465" s="403" t="s">
        <v>815</v>
      </c>
      <c r="B465" s="404">
        <v>7072.78</v>
      </c>
      <c r="C465" s="405">
        <f t="shared" si="1"/>
        <v>0.002975126918</v>
      </c>
      <c r="D465" s="403" t="s">
        <v>815</v>
      </c>
      <c r="E465" s="406">
        <v>76.3</v>
      </c>
      <c r="F465" s="405">
        <f t="shared" si="2"/>
        <v>0.005270092227</v>
      </c>
    </row>
    <row r="466" ht="15.75" customHeight="1">
      <c r="A466" s="403" t="s">
        <v>816</v>
      </c>
      <c r="B466" s="404">
        <v>7051.8</v>
      </c>
      <c r="C466" s="405">
        <f t="shared" si="1"/>
        <v>-0.001768047461</v>
      </c>
      <c r="D466" s="403" t="s">
        <v>816</v>
      </c>
      <c r="E466" s="406">
        <v>75.9</v>
      </c>
      <c r="F466" s="405">
        <f t="shared" si="2"/>
        <v>-0.003937007874</v>
      </c>
    </row>
    <row r="467" ht="15.75" customHeight="1">
      <c r="A467" s="403" t="s">
        <v>817</v>
      </c>
      <c r="B467" s="404">
        <v>7064.29</v>
      </c>
      <c r="C467" s="405">
        <f t="shared" si="1"/>
        <v>0.005804781648</v>
      </c>
      <c r="D467" s="403" t="s">
        <v>817</v>
      </c>
      <c r="E467" s="406">
        <v>76.2</v>
      </c>
      <c r="F467" s="405">
        <f t="shared" si="2"/>
        <v>0.009271523179</v>
      </c>
    </row>
    <row r="468" ht="15.75" customHeight="1">
      <c r="A468" s="403" t="s">
        <v>818</v>
      </c>
      <c r="B468" s="404">
        <v>7023.52</v>
      </c>
      <c r="C468" s="405">
        <f t="shared" si="1"/>
        <v>0.0009648341469</v>
      </c>
      <c r="D468" s="403" t="s">
        <v>818</v>
      </c>
      <c r="E468" s="406">
        <v>75.5</v>
      </c>
      <c r="F468" s="405">
        <f t="shared" si="2"/>
        <v>-0.01692708333</v>
      </c>
    </row>
    <row r="469" ht="15.75" customHeight="1">
      <c r="A469" s="403" t="s">
        <v>819</v>
      </c>
      <c r="B469" s="404">
        <v>7016.75</v>
      </c>
      <c r="C469" s="405">
        <f t="shared" si="1"/>
        <v>0.002736652567</v>
      </c>
      <c r="D469" s="403" t="s">
        <v>819</v>
      </c>
      <c r="E469" s="406">
        <v>76.8</v>
      </c>
      <c r="F469" s="405">
        <f t="shared" si="2"/>
        <v>-0.003891050584</v>
      </c>
    </row>
    <row r="470" ht="15.75" customHeight="1">
      <c r="A470" s="403" t="s">
        <v>820</v>
      </c>
      <c r="B470" s="404">
        <v>6997.6</v>
      </c>
      <c r="C470" s="405">
        <f t="shared" si="1"/>
        <v>0.01029555505</v>
      </c>
      <c r="D470" s="403" t="s">
        <v>820</v>
      </c>
      <c r="E470" s="406">
        <v>77.1</v>
      </c>
      <c r="F470" s="405">
        <f t="shared" si="2"/>
        <v>0.01849405548</v>
      </c>
    </row>
    <row r="471" ht="15.75" customHeight="1">
      <c r="A471" s="403" t="s">
        <v>821</v>
      </c>
      <c r="B471" s="404">
        <v>6926.29</v>
      </c>
      <c r="C471" s="405">
        <f t="shared" si="1"/>
        <v>-0.009334124765</v>
      </c>
      <c r="D471" s="403" t="s">
        <v>821</v>
      </c>
      <c r="E471" s="406">
        <v>75.7</v>
      </c>
      <c r="F471" s="405">
        <f t="shared" si="2"/>
        <v>-0.003947368421</v>
      </c>
    </row>
    <row r="472" ht="15.75" customHeight="1">
      <c r="A472" s="403" t="s">
        <v>822</v>
      </c>
      <c r="B472" s="404">
        <v>6991.55</v>
      </c>
      <c r="C472" s="405">
        <f t="shared" si="1"/>
        <v>-0.005122695676</v>
      </c>
      <c r="D472" s="403" t="s">
        <v>822</v>
      </c>
      <c r="E472" s="406">
        <v>76.0</v>
      </c>
      <c r="F472" s="405">
        <f t="shared" si="2"/>
        <v>-0.0180878553</v>
      </c>
    </row>
    <row r="473" ht="15.75" customHeight="1">
      <c r="A473" s="403" t="s">
        <v>823</v>
      </c>
      <c r="B473" s="404">
        <v>7027.55</v>
      </c>
      <c r="C473" s="405">
        <f t="shared" si="1"/>
        <v>-0.0006953489827</v>
      </c>
      <c r="D473" s="403" t="s">
        <v>823</v>
      </c>
      <c r="E473" s="406">
        <v>77.4</v>
      </c>
      <c r="F473" s="405">
        <f t="shared" si="2"/>
        <v>-0.01776649746</v>
      </c>
    </row>
    <row r="474" ht="15.75" customHeight="1">
      <c r="A474" s="403" t="s">
        <v>824</v>
      </c>
      <c r="B474" s="404">
        <v>7032.44</v>
      </c>
      <c r="C474" s="405">
        <f t="shared" si="1"/>
        <v>-0.00001848541856</v>
      </c>
      <c r="D474" s="403" t="s">
        <v>824</v>
      </c>
      <c r="E474" s="406">
        <v>78.8</v>
      </c>
      <c r="F474" s="405">
        <f t="shared" si="2"/>
        <v>-0.003792667509</v>
      </c>
    </row>
    <row r="475" ht="15.75" customHeight="1">
      <c r="A475" s="403" t="s">
        <v>825</v>
      </c>
      <c r="B475" s="404">
        <v>7032.57</v>
      </c>
      <c r="C475" s="405">
        <f t="shared" si="1"/>
        <v>0.001897638637</v>
      </c>
      <c r="D475" s="403" t="s">
        <v>825</v>
      </c>
      <c r="E475" s="406">
        <v>79.1</v>
      </c>
      <c r="F475" s="405">
        <f t="shared" si="2"/>
        <v>0.02461139896</v>
      </c>
    </row>
    <row r="476" ht="15.75" customHeight="1">
      <c r="A476" s="403" t="s">
        <v>826</v>
      </c>
      <c r="B476" s="404">
        <v>7019.25</v>
      </c>
      <c r="C476" s="405">
        <f t="shared" si="1"/>
        <v>-0.007599321363</v>
      </c>
      <c r="D476" s="403" t="s">
        <v>826</v>
      </c>
      <c r="E476" s="406">
        <v>77.2</v>
      </c>
      <c r="F476" s="405">
        <f t="shared" si="2"/>
        <v>-0.008985879332</v>
      </c>
    </row>
    <row r="477" ht="15.75" customHeight="1">
      <c r="A477" s="403" t="s">
        <v>827</v>
      </c>
      <c r="B477" s="404">
        <v>7073.0</v>
      </c>
      <c r="C477" s="405">
        <f t="shared" si="1"/>
        <v>-0.004600538442</v>
      </c>
      <c r="D477" s="403" t="s">
        <v>827</v>
      </c>
      <c r="E477" s="406">
        <v>77.9</v>
      </c>
      <c r="F477" s="405">
        <f t="shared" si="2"/>
        <v>-0.001282051282</v>
      </c>
    </row>
    <row r="478" ht="15.75" customHeight="1">
      <c r="A478" s="403" t="s">
        <v>828</v>
      </c>
      <c r="B478" s="404">
        <v>7105.69</v>
      </c>
      <c r="C478" s="405">
        <f t="shared" si="1"/>
        <v>0.002293555335</v>
      </c>
      <c r="D478" s="403" t="s">
        <v>828</v>
      </c>
      <c r="E478" s="406">
        <v>78.0</v>
      </c>
      <c r="F478" s="405">
        <f t="shared" si="2"/>
        <v>-0.003831417625</v>
      </c>
    </row>
    <row r="479" ht="15.75" customHeight="1">
      <c r="A479" s="403" t="s">
        <v>829</v>
      </c>
      <c r="B479" s="404">
        <v>7089.43</v>
      </c>
      <c r="C479" s="405">
        <f t="shared" si="1"/>
        <v>0.004780532052</v>
      </c>
      <c r="D479" s="403" t="s">
        <v>829</v>
      </c>
      <c r="E479" s="406">
        <v>78.3</v>
      </c>
      <c r="F479" s="405">
        <f t="shared" si="2"/>
        <v>0.01424870466</v>
      </c>
    </row>
    <row r="480" ht="15.75" customHeight="1">
      <c r="A480" s="403" t="s">
        <v>830</v>
      </c>
      <c r="B480" s="404">
        <v>7055.7</v>
      </c>
      <c r="C480" s="405">
        <f t="shared" si="1"/>
        <v>0.00006094734858</v>
      </c>
      <c r="D480" s="403" t="s">
        <v>830</v>
      </c>
      <c r="E480" s="406">
        <v>77.2</v>
      </c>
      <c r="F480" s="405">
        <f t="shared" si="2"/>
        <v>0.01445466491</v>
      </c>
    </row>
    <row r="481" ht="15.75" customHeight="1">
      <c r="A481" s="403" t="s">
        <v>831</v>
      </c>
      <c r="B481" s="404">
        <v>7055.27</v>
      </c>
      <c r="C481" s="405">
        <f t="shared" si="1"/>
        <v>0.005082917948</v>
      </c>
      <c r="D481" s="403" t="s">
        <v>831</v>
      </c>
      <c r="E481" s="406">
        <v>76.1</v>
      </c>
      <c r="F481" s="405">
        <f t="shared" si="2"/>
        <v>0.01196808511</v>
      </c>
    </row>
    <row r="482" ht="15.75" customHeight="1">
      <c r="A482" s="403" t="s">
        <v>832</v>
      </c>
      <c r="B482" s="404">
        <v>7019.59</v>
      </c>
      <c r="C482" s="405">
        <f t="shared" si="1"/>
        <v>0.0003377405867</v>
      </c>
      <c r="D482" s="403" t="s">
        <v>832</v>
      </c>
      <c r="E482" s="406">
        <v>75.2</v>
      </c>
      <c r="F482" s="405">
        <f t="shared" si="2"/>
        <v>0.009395973154</v>
      </c>
    </row>
    <row r="483" ht="15.75" customHeight="1">
      <c r="A483" s="403" t="s">
        <v>833</v>
      </c>
      <c r="B483" s="404">
        <v>7017.22</v>
      </c>
      <c r="C483" s="405">
        <f t="shared" si="1"/>
        <v>0.003024559538</v>
      </c>
      <c r="D483" s="403" t="s">
        <v>833</v>
      </c>
      <c r="E483" s="406">
        <v>74.5</v>
      </c>
      <c r="F483" s="405">
        <f t="shared" si="2"/>
        <v>0.01360544218</v>
      </c>
    </row>
    <row r="484" ht="15.75" customHeight="1">
      <c r="A484" s="403" t="s">
        <v>834</v>
      </c>
      <c r="B484" s="404">
        <v>6996.06</v>
      </c>
      <c r="C484" s="405">
        <f t="shared" si="1"/>
        <v>-0.007531404496</v>
      </c>
      <c r="D484" s="403" t="s">
        <v>834</v>
      </c>
      <c r="E484" s="406">
        <v>73.5</v>
      </c>
      <c r="F484" s="405">
        <f t="shared" si="2"/>
        <v>-0.02519893899</v>
      </c>
    </row>
    <row r="485" ht="15.75" customHeight="1">
      <c r="A485" s="403" t="s">
        <v>835</v>
      </c>
      <c r="B485" s="404">
        <v>7049.15</v>
      </c>
      <c r="C485" s="405">
        <f t="shared" si="1"/>
        <v>0.007863714676</v>
      </c>
      <c r="D485" s="403" t="s">
        <v>835</v>
      </c>
      <c r="E485" s="406">
        <v>75.4</v>
      </c>
      <c r="F485" s="405">
        <f t="shared" si="2"/>
        <v>-0.005277044855</v>
      </c>
    </row>
    <row r="486" ht="15.75" customHeight="1">
      <c r="A486" s="403" t="s">
        <v>836</v>
      </c>
      <c r="B486" s="404">
        <v>6994.15</v>
      </c>
      <c r="C486" s="405">
        <f t="shared" si="1"/>
        <v>0.0009588619597</v>
      </c>
      <c r="D486" s="403" t="s">
        <v>836</v>
      </c>
      <c r="E486" s="406">
        <v>75.8</v>
      </c>
      <c r="F486" s="405">
        <f t="shared" si="2"/>
        <v>0.03551912568</v>
      </c>
    </row>
    <row r="487" ht="15.75" customHeight="1">
      <c r="A487" s="403" t="s">
        <v>837</v>
      </c>
      <c r="B487" s="404">
        <v>6987.45</v>
      </c>
      <c r="C487" s="405">
        <f t="shared" si="1"/>
        <v>0.008300228141</v>
      </c>
      <c r="D487" s="403" t="s">
        <v>837</v>
      </c>
      <c r="E487" s="406">
        <v>73.2</v>
      </c>
      <c r="F487" s="405">
        <f t="shared" si="2"/>
        <v>0.005494505495</v>
      </c>
    </row>
    <row r="488" ht="15.75" customHeight="1">
      <c r="A488" s="403" t="s">
        <v>838</v>
      </c>
      <c r="B488" s="404">
        <v>6929.93</v>
      </c>
      <c r="C488" s="405">
        <f t="shared" si="1"/>
        <v>0.005359067691</v>
      </c>
      <c r="D488" s="403" t="s">
        <v>838</v>
      </c>
      <c r="E488" s="406">
        <v>72.8</v>
      </c>
      <c r="F488" s="405">
        <f t="shared" si="2"/>
        <v>0.01251738526</v>
      </c>
    </row>
    <row r="489" ht="15.75" customHeight="1">
      <c r="A489" s="403" t="s">
        <v>839</v>
      </c>
      <c r="B489" s="404">
        <v>6892.99</v>
      </c>
      <c r="C489" s="405">
        <f t="shared" si="1"/>
        <v>0.001553259811</v>
      </c>
      <c r="D489" s="403" t="s">
        <v>839</v>
      </c>
      <c r="E489" s="406">
        <v>71.9</v>
      </c>
      <c r="F489" s="405">
        <f t="shared" si="2"/>
        <v>0.00700280112</v>
      </c>
    </row>
    <row r="490" ht="15.75" customHeight="1">
      <c r="A490" s="403" t="s">
        <v>840</v>
      </c>
      <c r="B490" s="404">
        <v>6882.3</v>
      </c>
      <c r="C490" s="405">
        <f t="shared" si="1"/>
        <v>0.004256449243</v>
      </c>
      <c r="D490" s="403" t="s">
        <v>840</v>
      </c>
      <c r="E490" s="406">
        <v>71.4</v>
      </c>
      <c r="F490" s="405">
        <f t="shared" si="2"/>
        <v>0</v>
      </c>
    </row>
    <row r="491" ht="15.75" customHeight="1">
      <c r="A491" s="403" t="s">
        <v>841</v>
      </c>
      <c r="B491" s="404">
        <v>6853.13</v>
      </c>
      <c r="C491" s="405">
        <f t="shared" si="1"/>
        <v>0.01427926561</v>
      </c>
      <c r="D491" s="403" t="s">
        <v>841</v>
      </c>
      <c r="E491" s="406">
        <v>71.4</v>
      </c>
      <c r="F491" s="405">
        <f t="shared" si="2"/>
        <v>0.004219409283</v>
      </c>
    </row>
    <row r="492" ht="15.75" customHeight="1">
      <c r="A492" s="403" t="s">
        <v>842</v>
      </c>
      <c r="B492" s="404">
        <v>6756.65</v>
      </c>
      <c r="C492" s="405">
        <f t="shared" si="1"/>
        <v>0.003789848376</v>
      </c>
      <c r="D492" s="403" t="s">
        <v>842</v>
      </c>
      <c r="E492" s="406">
        <v>71.1</v>
      </c>
      <c r="F492" s="405">
        <f t="shared" si="2"/>
        <v>0.008510638298</v>
      </c>
    </row>
    <row r="493" ht="15.75" customHeight="1">
      <c r="A493" s="403" t="s">
        <v>843</v>
      </c>
      <c r="B493" s="404">
        <v>6731.14</v>
      </c>
      <c r="C493" s="405">
        <f t="shared" si="1"/>
        <v>-0.001704082828</v>
      </c>
      <c r="D493" s="403" t="s">
        <v>843</v>
      </c>
      <c r="E493" s="406">
        <v>70.5</v>
      </c>
      <c r="F493" s="405">
        <f t="shared" si="2"/>
        <v>0.001420454545</v>
      </c>
    </row>
    <row r="494" ht="15.75" customHeight="1">
      <c r="A494" s="403" t="s">
        <v>844</v>
      </c>
      <c r="B494" s="404">
        <v>6742.63</v>
      </c>
      <c r="C494" s="405">
        <f t="shared" si="1"/>
        <v>0.01100880014</v>
      </c>
      <c r="D494" s="403" t="s">
        <v>844</v>
      </c>
      <c r="E494" s="406">
        <v>70.4</v>
      </c>
      <c r="F494" s="405">
        <f t="shared" si="2"/>
        <v>0.001422475107</v>
      </c>
    </row>
    <row r="495" ht="15.75" customHeight="1">
      <c r="A495" s="403" t="s">
        <v>845</v>
      </c>
      <c r="B495" s="404">
        <v>6669.21</v>
      </c>
      <c r="C495" s="405">
        <f t="shared" si="1"/>
        <v>0.005933751341</v>
      </c>
      <c r="D495" s="403" t="s">
        <v>845</v>
      </c>
      <c r="E495" s="406">
        <v>70.3</v>
      </c>
      <c r="F495" s="405">
        <f t="shared" si="2"/>
        <v>0.007163323782</v>
      </c>
    </row>
    <row r="496" ht="15.75" customHeight="1">
      <c r="A496" s="403" t="s">
        <v>846</v>
      </c>
      <c r="B496" s="404">
        <v>6629.87</v>
      </c>
      <c r="C496" s="405">
        <f t="shared" si="1"/>
        <v>-0.01085248881</v>
      </c>
      <c r="D496" s="403" t="s">
        <v>846</v>
      </c>
      <c r="E496" s="406">
        <v>69.8</v>
      </c>
      <c r="F496" s="405">
        <f t="shared" si="2"/>
        <v>0.002873563218</v>
      </c>
    </row>
    <row r="497" ht="15.75" customHeight="1">
      <c r="A497" s="403" t="s">
        <v>847</v>
      </c>
      <c r="B497" s="404">
        <v>6702.61</v>
      </c>
      <c r="C497" s="405">
        <f t="shared" si="1"/>
        <v>-0.00767347108</v>
      </c>
      <c r="D497" s="403" t="s">
        <v>847</v>
      </c>
      <c r="E497" s="406">
        <v>69.6</v>
      </c>
      <c r="F497" s="405">
        <f t="shared" si="2"/>
        <v>-0.02247191011</v>
      </c>
    </row>
    <row r="498" ht="15.75" customHeight="1">
      <c r="A498" s="403" t="s">
        <v>848</v>
      </c>
      <c r="B498" s="404">
        <v>6754.44</v>
      </c>
      <c r="C498" s="405">
        <f t="shared" si="1"/>
        <v>-0.000415849643</v>
      </c>
      <c r="D498" s="403" t="s">
        <v>848</v>
      </c>
      <c r="E498" s="406">
        <v>71.2</v>
      </c>
      <c r="F498" s="405">
        <f t="shared" si="2"/>
        <v>-0.002801120448</v>
      </c>
    </row>
    <row r="499" ht="15.75" customHeight="1">
      <c r="A499" s="403" t="s">
        <v>849</v>
      </c>
      <c r="B499" s="404">
        <v>6757.25</v>
      </c>
      <c r="C499" s="405">
        <f t="shared" si="1"/>
        <v>0.003072789484</v>
      </c>
      <c r="D499" s="403" t="s">
        <v>849</v>
      </c>
      <c r="E499" s="406">
        <v>71.4</v>
      </c>
      <c r="F499" s="405">
        <f t="shared" si="2"/>
        <v>-0.001398601399</v>
      </c>
    </row>
    <row r="500" ht="15.75" customHeight="1">
      <c r="A500" s="403" t="s">
        <v>850</v>
      </c>
      <c r="B500" s="404">
        <v>6736.55</v>
      </c>
      <c r="C500" s="405">
        <f t="shared" si="1"/>
        <v>-0.006875820963</v>
      </c>
      <c r="D500" s="403" t="s">
        <v>850</v>
      </c>
      <c r="E500" s="406">
        <v>71.5</v>
      </c>
      <c r="F500" s="405">
        <f t="shared" si="2"/>
        <v>-0.01106500692</v>
      </c>
    </row>
    <row r="501" ht="15.75" customHeight="1">
      <c r="A501" s="403" t="s">
        <v>851</v>
      </c>
      <c r="B501" s="404">
        <v>6783.19</v>
      </c>
      <c r="C501" s="405">
        <f t="shared" si="1"/>
        <v>-0.0123730193</v>
      </c>
      <c r="D501" s="403" t="s">
        <v>851</v>
      </c>
      <c r="E501" s="406">
        <v>72.3</v>
      </c>
      <c r="F501" s="405">
        <f t="shared" si="2"/>
        <v>-0.008230452675</v>
      </c>
    </row>
    <row r="502" ht="15.75" customHeight="1">
      <c r="A502" s="403" t="s">
        <v>852</v>
      </c>
      <c r="B502" s="404">
        <v>6868.17</v>
      </c>
      <c r="C502" s="405">
        <f t="shared" si="1"/>
        <v>0.004441487028</v>
      </c>
      <c r="D502" s="403" t="s">
        <v>852</v>
      </c>
      <c r="E502" s="406">
        <v>72.9</v>
      </c>
      <c r="F502" s="405">
        <f t="shared" si="2"/>
        <v>0.01673640167</v>
      </c>
    </row>
    <row r="503" ht="15.75" customHeight="1">
      <c r="A503" s="403" t="s">
        <v>853</v>
      </c>
      <c r="B503" s="404">
        <v>6837.8</v>
      </c>
      <c r="C503" s="405">
        <f t="shared" si="1"/>
        <v>-0.006425439043</v>
      </c>
      <c r="D503" s="403" t="s">
        <v>853</v>
      </c>
      <c r="E503" s="406">
        <v>71.7</v>
      </c>
      <c r="F503" s="405">
        <f t="shared" si="2"/>
        <v>0.004201680672</v>
      </c>
    </row>
    <row r="504" ht="15.75" customHeight="1">
      <c r="A504" s="403" t="s">
        <v>854</v>
      </c>
      <c r="B504" s="404">
        <v>6882.02</v>
      </c>
      <c r="C504" s="405">
        <f t="shared" si="1"/>
        <v>-0.005538737203</v>
      </c>
      <c r="D504" s="403" t="s">
        <v>854</v>
      </c>
      <c r="E504" s="406">
        <v>71.4</v>
      </c>
      <c r="F504" s="405">
        <f t="shared" si="2"/>
        <v>-0.008333333333</v>
      </c>
    </row>
    <row r="505" ht="15.75" customHeight="1">
      <c r="A505" s="403" t="s">
        <v>855</v>
      </c>
      <c r="B505" s="404">
        <v>6920.35</v>
      </c>
      <c r="C505" s="405">
        <f t="shared" si="1"/>
        <v>-0.009218668125</v>
      </c>
      <c r="D505" s="403" t="s">
        <v>855</v>
      </c>
      <c r="E505" s="406">
        <v>72.0</v>
      </c>
      <c r="F505" s="405">
        <f t="shared" si="2"/>
        <v>-0.00826446281</v>
      </c>
    </row>
    <row r="506" ht="15.75" customHeight="1">
      <c r="A506" s="403" t="s">
        <v>856</v>
      </c>
      <c r="B506" s="404">
        <v>6984.74</v>
      </c>
      <c r="C506" s="405">
        <f t="shared" si="1"/>
        <v>0.004690648765</v>
      </c>
      <c r="D506" s="403" t="s">
        <v>856</v>
      </c>
      <c r="E506" s="406">
        <v>72.6</v>
      </c>
      <c r="F506" s="405">
        <f t="shared" si="2"/>
        <v>0.005540166205</v>
      </c>
    </row>
    <row r="507" ht="15.75" customHeight="1">
      <c r="A507" s="403" t="s">
        <v>857</v>
      </c>
      <c r="B507" s="404">
        <v>6952.13</v>
      </c>
      <c r="C507" s="405">
        <f t="shared" si="1"/>
        <v>-0.01374097566</v>
      </c>
      <c r="D507" s="403" t="s">
        <v>857</v>
      </c>
      <c r="E507" s="406">
        <v>72.2</v>
      </c>
      <c r="F507" s="405">
        <f t="shared" si="2"/>
        <v>-0.008241758242</v>
      </c>
    </row>
    <row r="508" ht="15.75" customHeight="1">
      <c r="A508" s="403" t="s">
        <v>858</v>
      </c>
      <c r="B508" s="404">
        <v>7048.99</v>
      </c>
      <c r="C508" s="405">
        <f t="shared" si="1"/>
        <v>0.01009668225</v>
      </c>
      <c r="D508" s="403" t="s">
        <v>858</v>
      </c>
      <c r="E508" s="406">
        <v>72.8</v>
      </c>
      <c r="F508" s="405">
        <f t="shared" si="2"/>
        <v>0.01111111111</v>
      </c>
    </row>
    <row r="509" ht="15.75" customHeight="1">
      <c r="A509" s="403" t="s">
        <v>859</v>
      </c>
      <c r="B509" s="404">
        <v>6978.53</v>
      </c>
      <c r="C509" s="405">
        <f t="shared" si="1"/>
        <v>0.001851950218</v>
      </c>
      <c r="D509" s="403" t="s">
        <v>859</v>
      </c>
      <c r="E509" s="406">
        <v>72.0</v>
      </c>
      <c r="F509" s="405">
        <f t="shared" si="2"/>
        <v>-0.01234567901</v>
      </c>
    </row>
    <row r="510" ht="15.75" customHeight="1">
      <c r="A510" s="403" t="s">
        <v>860</v>
      </c>
      <c r="B510" s="404">
        <v>6965.63</v>
      </c>
      <c r="C510" s="405">
        <f t="shared" si="1"/>
        <v>0.004242957239</v>
      </c>
      <c r="D510" s="403" t="s">
        <v>860</v>
      </c>
      <c r="E510" s="406">
        <v>72.9</v>
      </c>
      <c r="F510" s="405">
        <f t="shared" si="2"/>
        <v>-0.01085481682</v>
      </c>
    </row>
    <row r="511" ht="15.75" customHeight="1">
      <c r="A511" s="403" t="s">
        <v>861</v>
      </c>
      <c r="B511" s="404">
        <v>6936.2</v>
      </c>
      <c r="C511" s="405">
        <f t="shared" si="1"/>
        <v>0.01302760333</v>
      </c>
      <c r="D511" s="403" t="s">
        <v>861</v>
      </c>
      <c r="E511" s="406">
        <v>73.7</v>
      </c>
      <c r="F511" s="405">
        <f t="shared" si="2"/>
        <v>0.0854197349</v>
      </c>
    </row>
    <row r="512" ht="15.75" customHeight="1">
      <c r="A512" s="403" t="s">
        <v>862</v>
      </c>
      <c r="B512" s="404">
        <v>6847.0</v>
      </c>
      <c r="C512" s="405">
        <f t="shared" si="1"/>
        <v>0.02144482154</v>
      </c>
      <c r="D512" s="403" t="s">
        <v>862</v>
      </c>
      <c r="E512" s="406">
        <v>67.9</v>
      </c>
      <c r="F512" s="405">
        <f t="shared" si="2"/>
        <v>0.01041666667</v>
      </c>
    </row>
    <row r="513" ht="15.75" customHeight="1">
      <c r="A513" s="403" t="s">
        <v>863</v>
      </c>
      <c r="B513" s="404">
        <v>6703.25</v>
      </c>
      <c r="C513" s="405">
        <f t="shared" si="1"/>
        <v>-0.01357661162</v>
      </c>
      <c r="D513" s="403" t="s">
        <v>863</v>
      </c>
      <c r="E513" s="406">
        <v>67.2</v>
      </c>
      <c r="F513" s="405">
        <f t="shared" si="2"/>
        <v>-0.004444444444</v>
      </c>
    </row>
    <row r="514" ht="15.75" customHeight="1">
      <c r="A514" s="403" t="s">
        <v>864</v>
      </c>
      <c r="B514" s="404">
        <v>6795.51</v>
      </c>
      <c r="C514" s="405">
        <f t="shared" si="1"/>
        <v>0.003191666827</v>
      </c>
      <c r="D514" s="403" t="s">
        <v>864</v>
      </c>
      <c r="E514" s="406">
        <v>67.5</v>
      </c>
      <c r="F514" s="405">
        <f t="shared" si="2"/>
        <v>0.002971768202</v>
      </c>
    </row>
    <row r="515" ht="15.75" customHeight="1">
      <c r="A515" s="403" t="s">
        <v>865</v>
      </c>
      <c r="B515" s="404">
        <v>6773.89</v>
      </c>
      <c r="C515" s="405">
        <f t="shared" si="1"/>
        <v>-0.01141113355</v>
      </c>
      <c r="D515" s="403" t="s">
        <v>865</v>
      </c>
      <c r="E515" s="406">
        <v>67.3</v>
      </c>
      <c r="F515" s="405">
        <f t="shared" si="2"/>
        <v>-0.02037845706</v>
      </c>
    </row>
    <row r="516" ht="15.75" customHeight="1">
      <c r="A516" s="403" t="s">
        <v>866</v>
      </c>
      <c r="B516" s="404">
        <v>6852.08</v>
      </c>
      <c r="C516" s="405">
        <f t="shared" si="1"/>
        <v>-0.009515879796</v>
      </c>
      <c r="D516" s="403" t="s">
        <v>866</v>
      </c>
      <c r="E516" s="406">
        <v>68.7</v>
      </c>
      <c r="F516" s="405">
        <f t="shared" si="2"/>
        <v>-0.005788712012</v>
      </c>
    </row>
    <row r="517" ht="15.75" customHeight="1">
      <c r="A517" s="403" t="s">
        <v>867</v>
      </c>
      <c r="B517" s="404">
        <v>6917.91</v>
      </c>
      <c r="C517" s="405">
        <f t="shared" si="1"/>
        <v>-0.01355910452</v>
      </c>
      <c r="D517" s="403" t="s">
        <v>867</v>
      </c>
      <c r="E517" s="406">
        <v>69.1</v>
      </c>
      <c r="F517" s="405">
        <f t="shared" si="2"/>
        <v>-0.001445086705</v>
      </c>
    </row>
    <row r="518" ht="15.75" customHeight="1">
      <c r="A518" s="403" t="s">
        <v>868</v>
      </c>
      <c r="B518" s="404">
        <v>7013.0</v>
      </c>
      <c r="C518" s="405">
        <f t="shared" si="1"/>
        <v>-0.001322930269</v>
      </c>
      <c r="D518" s="403" t="s">
        <v>868</v>
      </c>
      <c r="E518" s="406">
        <v>69.2</v>
      </c>
      <c r="F518" s="405">
        <f t="shared" si="2"/>
        <v>-0.01424501425</v>
      </c>
    </row>
    <row r="519" ht="15.75" customHeight="1">
      <c r="A519" s="403" t="s">
        <v>869</v>
      </c>
      <c r="B519" s="404">
        <v>7022.29</v>
      </c>
      <c r="C519" s="405">
        <f t="shared" si="1"/>
        <v>-0.00894481397</v>
      </c>
      <c r="D519" s="403" t="s">
        <v>869</v>
      </c>
      <c r="E519" s="406">
        <v>70.2</v>
      </c>
      <c r="F519" s="405">
        <f t="shared" si="2"/>
        <v>0.004291845494</v>
      </c>
    </row>
    <row r="520" ht="15.75" customHeight="1">
      <c r="A520" s="403" t="s">
        <v>870</v>
      </c>
      <c r="B520" s="404">
        <v>7085.67</v>
      </c>
      <c r="C520" s="405">
        <f t="shared" si="1"/>
        <v>0.00352652756</v>
      </c>
      <c r="D520" s="403" t="s">
        <v>870</v>
      </c>
      <c r="E520" s="406">
        <v>69.9</v>
      </c>
      <c r="F520" s="405">
        <f t="shared" si="2"/>
        <v>-0.03983516484</v>
      </c>
    </row>
    <row r="521" ht="15.75" customHeight="1">
      <c r="A521" s="403" t="s">
        <v>871</v>
      </c>
      <c r="B521" s="404">
        <v>7060.77</v>
      </c>
      <c r="C521" s="405">
        <f t="shared" si="1"/>
        <v>0.0005951900144</v>
      </c>
      <c r="D521" s="403" t="s">
        <v>871</v>
      </c>
      <c r="E521" s="406">
        <v>72.8</v>
      </c>
      <c r="F521" s="405">
        <f t="shared" si="2"/>
        <v>0.02535211268</v>
      </c>
    </row>
    <row r="522" ht="15.75" customHeight="1">
      <c r="A522" s="403" t="s">
        <v>872</v>
      </c>
      <c r="B522" s="404">
        <v>7056.57</v>
      </c>
      <c r="C522" s="405">
        <f t="shared" si="1"/>
        <v>0.016597612</v>
      </c>
      <c r="D522" s="403" t="s">
        <v>872</v>
      </c>
      <c r="E522" s="406">
        <v>71.0</v>
      </c>
      <c r="F522" s="405">
        <f t="shared" si="2"/>
        <v>-0.002808988764</v>
      </c>
    </row>
    <row r="523" ht="15.75" customHeight="1">
      <c r="A523" s="403" t="s">
        <v>873</v>
      </c>
      <c r="B523" s="404">
        <v>6941.36</v>
      </c>
      <c r="C523" s="405">
        <f t="shared" si="1"/>
        <v>0.001629132173</v>
      </c>
      <c r="D523" s="403" t="s">
        <v>873</v>
      </c>
      <c r="E523" s="406">
        <v>71.2</v>
      </c>
      <c r="F523" s="405">
        <f t="shared" si="2"/>
        <v>0.01424501425</v>
      </c>
    </row>
    <row r="524" ht="15.75" customHeight="1">
      <c r="A524" s="403" t="s">
        <v>874</v>
      </c>
      <c r="B524" s="404">
        <v>6930.07</v>
      </c>
      <c r="C524" s="405">
        <f t="shared" si="1"/>
        <v>-0.009412629075</v>
      </c>
      <c r="D524" s="403" t="s">
        <v>874</v>
      </c>
      <c r="E524" s="406">
        <v>70.2</v>
      </c>
      <c r="F524" s="405">
        <f t="shared" si="2"/>
        <v>0.04</v>
      </c>
    </row>
    <row r="525" ht="15.75" customHeight="1">
      <c r="A525" s="403" t="s">
        <v>875</v>
      </c>
      <c r="B525" s="404">
        <v>6995.92</v>
      </c>
      <c r="C525" s="405">
        <f t="shared" si="1"/>
        <v>0.001967866769</v>
      </c>
      <c r="D525" s="403" t="s">
        <v>875</v>
      </c>
      <c r="E525" s="406">
        <v>67.5</v>
      </c>
      <c r="F525" s="405">
        <f t="shared" si="2"/>
        <v>-0.01171303075</v>
      </c>
    </row>
    <row r="526" ht="15.75" customHeight="1">
      <c r="A526" s="403" t="s">
        <v>876</v>
      </c>
      <c r="B526" s="404">
        <v>6982.18</v>
      </c>
      <c r="C526" s="405">
        <f t="shared" si="1"/>
        <v>0.01661308546</v>
      </c>
      <c r="D526" s="403" t="s">
        <v>876</v>
      </c>
      <c r="E526" s="406">
        <v>68.3</v>
      </c>
      <c r="F526" s="405">
        <f t="shared" si="2"/>
        <v>0.023988006</v>
      </c>
    </row>
    <row r="527" ht="15.75" customHeight="1">
      <c r="A527" s="403" t="s">
        <v>877</v>
      </c>
      <c r="B527" s="404">
        <v>6868.08</v>
      </c>
      <c r="C527" s="405">
        <f t="shared" si="1"/>
        <v>0.01006523875</v>
      </c>
      <c r="D527" s="403" t="s">
        <v>877</v>
      </c>
      <c r="E527" s="406">
        <v>66.7</v>
      </c>
      <c r="F527" s="405">
        <f t="shared" si="2"/>
        <v>0.03571428571</v>
      </c>
    </row>
    <row r="528" ht="15.75" customHeight="1">
      <c r="A528" s="403" t="s">
        <v>878</v>
      </c>
      <c r="B528" s="404">
        <v>6799.64</v>
      </c>
      <c r="C528" s="405">
        <f t="shared" si="1"/>
        <v>-0.00820173078</v>
      </c>
      <c r="D528" s="403" t="s">
        <v>878</v>
      </c>
      <c r="E528" s="406">
        <v>64.4</v>
      </c>
      <c r="F528" s="405">
        <f t="shared" si="2"/>
        <v>-0.006172839506</v>
      </c>
    </row>
    <row r="529" ht="15.75" customHeight="1">
      <c r="A529" s="403" t="s">
        <v>879</v>
      </c>
      <c r="B529" s="404">
        <v>6855.87</v>
      </c>
      <c r="C529" s="405">
        <f t="shared" si="1"/>
        <v>-0.007360957677</v>
      </c>
      <c r="D529" s="403" t="s">
        <v>879</v>
      </c>
      <c r="E529" s="406">
        <v>64.8</v>
      </c>
      <c r="F529" s="405">
        <f t="shared" si="2"/>
        <v>0.01092043682</v>
      </c>
    </row>
    <row r="530" ht="15.75" customHeight="1">
      <c r="A530" s="403" t="s">
        <v>880</v>
      </c>
      <c r="B530" s="404">
        <v>6906.71</v>
      </c>
      <c r="C530" s="405">
        <f t="shared" si="1"/>
        <v>0.001223495166</v>
      </c>
      <c r="D530" s="403" t="s">
        <v>880</v>
      </c>
      <c r="E530" s="406">
        <v>64.1</v>
      </c>
      <c r="F530" s="405">
        <f t="shared" si="2"/>
        <v>0.003129890454</v>
      </c>
    </row>
    <row r="531" ht="15.75" customHeight="1">
      <c r="A531" s="403" t="s">
        <v>881</v>
      </c>
      <c r="B531" s="404">
        <v>6898.27</v>
      </c>
      <c r="C531" s="405">
        <f t="shared" si="1"/>
        <v>-0.008064017485</v>
      </c>
      <c r="D531" s="403" t="s">
        <v>881</v>
      </c>
      <c r="E531" s="406">
        <v>63.9</v>
      </c>
      <c r="F531" s="405">
        <f t="shared" si="2"/>
        <v>-0.03765060241</v>
      </c>
    </row>
    <row r="532" ht="15.75" customHeight="1">
      <c r="A532" s="403" t="s">
        <v>882</v>
      </c>
      <c r="B532" s="404">
        <v>6954.35</v>
      </c>
      <c r="C532" s="405">
        <f t="shared" si="1"/>
        <v>-0.006241756609</v>
      </c>
      <c r="D532" s="403" t="s">
        <v>882</v>
      </c>
      <c r="E532" s="406">
        <v>66.4</v>
      </c>
      <c r="F532" s="405">
        <f t="shared" si="2"/>
        <v>-0.003003003003</v>
      </c>
    </row>
    <row r="533" ht="15.75" customHeight="1">
      <c r="A533" s="403" t="s">
        <v>883</v>
      </c>
      <c r="B533" s="404">
        <v>6998.03</v>
      </c>
      <c r="C533" s="405">
        <f t="shared" si="1"/>
        <v>-0.0004156584687</v>
      </c>
      <c r="D533" s="403" t="s">
        <v>883</v>
      </c>
      <c r="E533" s="406">
        <v>66.6</v>
      </c>
      <c r="F533" s="405">
        <f t="shared" si="2"/>
        <v>-0.01624815362</v>
      </c>
    </row>
    <row r="534" ht="15.75" customHeight="1">
      <c r="A534" s="403" t="s">
        <v>884</v>
      </c>
      <c r="B534" s="404">
        <v>7000.94</v>
      </c>
      <c r="C534" s="405">
        <f t="shared" si="1"/>
        <v>-0.00869540592</v>
      </c>
      <c r="D534" s="403" t="s">
        <v>884</v>
      </c>
      <c r="E534" s="406">
        <v>67.7</v>
      </c>
      <c r="F534" s="405">
        <f t="shared" si="2"/>
        <v>-0.007331378299</v>
      </c>
    </row>
    <row r="535" ht="15.75" customHeight="1">
      <c r="A535" s="403" t="s">
        <v>885</v>
      </c>
      <c r="B535" s="404">
        <v>7062.35</v>
      </c>
      <c r="C535" s="405">
        <f t="shared" si="1"/>
        <v>0.007197784332</v>
      </c>
      <c r="D535" s="403" t="s">
        <v>885</v>
      </c>
      <c r="E535" s="406">
        <v>68.2</v>
      </c>
      <c r="F535" s="405">
        <f t="shared" si="2"/>
        <v>0.008875739645</v>
      </c>
    </row>
    <row r="536" ht="15.75" customHeight="1">
      <c r="A536" s="403" t="s">
        <v>886</v>
      </c>
      <c r="B536" s="404">
        <v>7011.88</v>
      </c>
      <c r="C536" s="405">
        <f t="shared" si="1"/>
        <v>0.0008707096141</v>
      </c>
      <c r="D536" s="403" t="s">
        <v>886</v>
      </c>
      <c r="E536" s="406">
        <v>67.6</v>
      </c>
      <c r="F536" s="405">
        <f t="shared" si="2"/>
        <v>-0.03977272727</v>
      </c>
    </row>
    <row r="537" ht="15.75" customHeight="1">
      <c r="A537" s="403" t="s">
        <v>887</v>
      </c>
      <c r="B537" s="404">
        <v>7005.78</v>
      </c>
      <c r="C537" s="405">
        <f t="shared" si="1"/>
        <v>0.01749962601</v>
      </c>
      <c r="D537" s="403" t="s">
        <v>887</v>
      </c>
      <c r="E537" s="406">
        <v>70.4</v>
      </c>
      <c r="F537" s="405">
        <f t="shared" si="2"/>
        <v>0.004279600571</v>
      </c>
    </row>
    <row r="538" ht="15.75" customHeight="1">
      <c r="A538" s="403" t="s">
        <v>888</v>
      </c>
      <c r="B538" s="404">
        <v>6885.29</v>
      </c>
      <c r="C538" s="405">
        <f t="shared" si="1"/>
        <v>-0.01718743309</v>
      </c>
      <c r="D538" s="403" t="s">
        <v>888</v>
      </c>
      <c r="E538" s="406">
        <v>70.1</v>
      </c>
      <c r="F538" s="405">
        <f t="shared" si="2"/>
        <v>-0.02638888889</v>
      </c>
    </row>
    <row r="539" ht="15.75" customHeight="1">
      <c r="A539" s="403" t="s">
        <v>889</v>
      </c>
      <c r="B539" s="404">
        <v>7005.7</v>
      </c>
      <c r="C539" s="405">
        <f t="shared" si="1"/>
        <v>-0.009967171785</v>
      </c>
      <c r="D539" s="403" t="s">
        <v>889</v>
      </c>
      <c r="E539" s="406">
        <v>72.0</v>
      </c>
      <c r="F539" s="405">
        <f t="shared" si="2"/>
        <v>0.03004291845</v>
      </c>
    </row>
    <row r="540" ht="15.75" customHeight="1">
      <c r="A540" s="403" t="s">
        <v>890</v>
      </c>
      <c r="B540" s="404">
        <v>7076.23</v>
      </c>
      <c r="C540" s="405">
        <f t="shared" si="1"/>
        <v>0.00792238851</v>
      </c>
      <c r="D540" s="403" t="s">
        <v>890</v>
      </c>
      <c r="E540" s="406">
        <v>69.9</v>
      </c>
      <c r="F540" s="405">
        <f t="shared" si="2"/>
        <v>-0.03051317614</v>
      </c>
    </row>
    <row r="541" ht="15.75" customHeight="1">
      <c r="A541" s="403" t="s">
        <v>891</v>
      </c>
      <c r="B541" s="404">
        <v>7020.61</v>
      </c>
      <c r="C541" s="405">
        <f t="shared" si="1"/>
        <v>-0.01080133629</v>
      </c>
      <c r="D541" s="403" t="s">
        <v>891</v>
      </c>
      <c r="E541" s="406">
        <v>72.1</v>
      </c>
      <c r="F541" s="405">
        <f t="shared" si="2"/>
        <v>-0.005517241379</v>
      </c>
    </row>
    <row r="542" ht="15.75" customHeight="1">
      <c r="A542" s="403" t="s">
        <v>892</v>
      </c>
      <c r="B542" s="404">
        <v>7097.27</v>
      </c>
      <c r="C542" s="405">
        <f t="shared" si="1"/>
        <v>-0.01241083927</v>
      </c>
      <c r="D542" s="403" t="s">
        <v>892</v>
      </c>
      <c r="E542" s="406">
        <v>72.5</v>
      </c>
      <c r="F542" s="405">
        <f t="shared" si="2"/>
        <v>0.005547850208</v>
      </c>
    </row>
    <row r="543" ht="15.75" customHeight="1">
      <c r="A543" s="403" t="s">
        <v>893</v>
      </c>
      <c r="B543" s="404">
        <v>7186.46</v>
      </c>
      <c r="C543" s="405">
        <f t="shared" si="1"/>
        <v>-0.007841772903</v>
      </c>
      <c r="D543" s="403" t="s">
        <v>893</v>
      </c>
      <c r="E543" s="406">
        <v>72.1</v>
      </c>
      <c r="F543" s="405">
        <f t="shared" si="2"/>
        <v>-0.001385041551</v>
      </c>
    </row>
    <row r="544" ht="15.75" customHeight="1">
      <c r="A544" s="403" t="s">
        <v>894</v>
      </c>
      <c r="B544" s="404">
        <v>7243.26</v>
      </c>
      <c r="C544" s="405">
        <f t="shared" si="1"/>
        <v>-0.0007146365287</v>
      </c>
      <c r="D544" s="403" t="s">
        <v>894</v>
      </c>
      <c r="E544" s="406">
        <v>72.2</v>
      </c>
      <c r="F544" s="405">
        <f t="shared" si="2"/>
        <v>-0.01902173913</v>
      </c>
    </row>
    <row r="545" ht="15.75" customHeight="1">
      <c r="A545" s="403" t="s">
        <v>895</v>
      </c>
      <c r="B545" s="404">
        <v>7248.44</v>
      </c>
      <c r="C545" s="405">
        <f t="shared" si="1"/>
        <v>-0.008960921414</v>
      </c>
      <c r="D545" s="403" t="s">
        <v>895</v>
      </c>
      <c r="E545" s="406">
        <v>73.6</v>
      </c>
      <c r="F545" s="405">
        <f t="shared" si="2"/>
        <v>-0.01997336884</v>
      </c>
    </row>
    <row r="546" ht="15.75" customHeight="1">
      <c r="A546" s="403" t="s">
        <v>896</v>
      </c>
      <c r="B546" s="404">
        <v>7313.98</v>
      </c>
      <c r="C546" s="405">
        <f t="shared" si="1"/>
        <v>-0.004300551217</v>
      </c>
      <c r="D546" s="403" t="s">
        <v>896</v>
      </c>
      <c r="E546" s="406">
        <v>75.1</v>
      </c>
      <c r="F546" s="405">
        <f t="shared" si="2"/>
        <v>-0.03594351733</v>
      </c>
    </row>
    <row r="547" ht="15.75" customHeight="1">
      <c r="A547" s="403" t="s">
        <v>897</v>
      </c>
      <c r="B547" s="404">
        <v>7345.57</v>
      </c>
      <c r="C547" s="405">
        <f t="shared" si="1"/>
        <v>-0.003042892295</v>
      </c>
      <c r="D547" s="403" t="s">
        <v>897</v>
      </c>
      <c r="E547" s="406">
        <v>77.9</v>
      </c>
      <c r="F547" s="405">
        <f t="shared" si="2"/>
        <v>-0.002560819462</v>
      </c>
    </row>
    <row r="548" ht="15.75" customHeight="1">
      <c r="A548" s="403" t="s">
        <v>898</v>
      </c>
      <c r="B548" s="404">
        <v>7367.99</v>
      </c>
      <c r="C548" s="405">
        <f t="shared" si="1"/>
        <v>0.003408707115</v>
      </c>
      <c r="D548" s="403" t="s">
        <v>898</v>
      </c>
      <c r="E548" s="406">
        <v>78.1</v>
      </c>
      <c r="F548" s="405">
        <f t="shared" si="2"/>
        <v>-0.01139240506</v>
      </c>
    </row>
    <row r="549" ht="15.75" customHeight="1">
      <c r="A549" s="403" t="s">
        <v>899</v>
      </c>
      <c r="B549" s="404">
        <v>7342.96</v>
      </c>
      <c r="C549" s="405">
        <f t="shared" si="1"/>
        <v>-0.0010991642</v>
      </c>
      <c r="D549" s="403" t="s">
        <v>899</v>
      </c>
      <c r="E549" s="406">
        <v>79.0</v>
      </c>
      <c r="F549" s="405">
        <f t="shared" si="2"/>
        <v>-0.0112640801</v>
      </c>
    </row>
    <row r="550" ht="15.75" customHeight="1">
      <c r="A550" s="403" t="s">
        <v>900</v>
      </c>
      <c r="B550" s="404">
        <v>7351.04</v>
      </c>
      <c r="C550" s="405">
        <f t="shared" si="1"/>
        <v>0.002680255722</v>
      </c>
      <c r="D550" s="403" t="s">
        <v>900</v>
      </c>
      <c r="E550" s="406">
        <v>79.9</v>
      </c>
      <c r="F550" s="405">
        <f t="shared" si="2"/>
        <v>0.02963917526</v>
      </c>
    </row>
    <row r="551" ht="15.75" customHeight="1">
      <c r="A551" s="403" t="s">
        <v>901</v>
      </c>
      <c r="B551" s="404">
        <v>7331.39</v>
      </c>
      <c r="C551" s="405">
        <f t="shared" si="1"/>
        <v>0.0005254150779</v>
      </c>
      <c r="D551" s="403" t="s">
        <v>901</v>
      </c>
      <c r="E551" s="406">
        <v>77.6</v>
      </c>
      <c r="F551" s="405">
        <f t="shared" si="2"/>
        <v>0.0250990753</v>
      </c>
    </row>
    <row r="552" ht="15.75" customHeight="1">
      <c r="A552" s="403" t="s">
        <v>902</v>
      </c>
      <c r="B552" s="404">
        <v>7327.54</v>
      </c>
      <c r="C552" s="405">
        <f t="shared" si="1"/>
        <v>-0.003874367187</v>
      </c>
      <c r="D552" s="403" t="s">
        <v>902</v>
      </c>
      <c r="E552" s="406">
        <v>75.7</v>
      </c>
      <c r="F552" s="405">
        <f t="shared" si="2"/>
        <v>0.02435723951</v>
      </c>
    </row>
    <row r="553" ht="15.75" customHeight="1">
      <c r="A553" s="403" t="s">
        <v>903</v>
      </c>
      <c r="B553" s="404">
        <v>7356.04</v>
      </c>
      <c r="C553" s="405">
        <f t="shared" si="1"/>
        <v>0.003685344445</v>
      </c>
      <c r="D553" s="403" t="s">
        <v>903</v>
      </c>
      <c r="E553" s="406">
        <v>73.9</v>
      </c>
      <c r="F553" s="405">
        <f t="shared" si="2"/>
        <v>0.02071823204</v>
      </c>
    </row>
    <row r="554" ht="15.75" customHeight="1">
      <c r="A554" s="403" t="s">
        <v>904</v>
      </c>
      <c r="B554" s="404">
        <v>7329.03</v>
      </c>
      <c r="C554" s="405">
        <f t="shared" si="1"/>
        <v>0.003584901785</v>
      </c>
      <c r="D554" s="403" t="s">
        <v>904</v>
      </c>
      <c r="E554" s="406">
        <v>72.4</v>
      </c>
      <c r="F554" s="405">
        <f t="shared" si="2"/>
        <v>0.001383125864</v>
      </c>
    </row>
    <row r="555" ht="15.75" customHeight="1">
      <c r="A555" s="403" t="s">
        <v>905</v>
      </c>
      <c r="B555" s="404">
        <v>7302.85</v>
      </c>
      <c r="C555" s="405">
        <f t="shared" si="1"/>
        <v>0.0007687838142</v>
      </c>
      <c r="D555" s="403" t="s">
        <v>905</v>
      </c>
      <c r="E555" s="406">
        <v>72.3</v>
      </c>
      <c r="F555" s="405">
        <f t="shared" si="2"/>
        <v>-0.009589041096</v>
      </c>
    </row>
    <row r="556" ht="15.75" customHeight="1">
      <c r="A556" s="403" t="s">
        <v>906</v>
      </c>
      <c r="B556" s="404">
        <v>7297.24</v>
      </c>
      <c r="C556" s="405">
        <f t="shared" si="1"/>
        <v>0.006278519135</v>
      </c>
      <c r="D556" s="403" t="s">
        <v>906</v>
      </c>
      <c r="E556" s="406">
        <v>73.0</v>
      </c>
      <c r="F556" s="405">
        <f t="shared" si="2"/>
        <v>0.01955307263</v>
      </c>
    </row>
    <row r="557" ht="15.75" customHeight="1">
      <c r="A557" s="403" t="s">
        <v>907</v>
      </c>
      <c r="B557" s="404">
        <v>7251.71</v>
      </c>
      <c r="C557" s="405">
        <f t="shared" si="1"/>
        <v>0.002013226219</v>
      </c>
      <c r="D557" s="403" t="s">
        <v>907</v>
      </c>
      <c r="E557" s="406">
        <v>71.6</v>
      </c>
      <c r="F557" s="405">
        <f t="shared" si="2"/>
        <v>0.02285714286</v>
      </c>
    </row>
    <row r="558" ht="15.75" customHeight="1">
      <c r="A558" s="403" t="s">
        <v>908</v>
      </c>
      <c r="B558" s="404">
        <v>7237.14</v>
      </c>
      <c r="C558" s="405">
        <f t="shared" si="1"/>
        <v>-0.001856398091</v>
      </c>
      <c r="D558" s="403" t="s">
        <v>908</v>
      </c>
      <c r="E558" s="406">
        <v>70.0</v>
      </c>
      <c r="F558" s="405">
        <f t="shared" si="2"/>
        <v>0.002865329513</v>
      </c>
    </row>
    <row r="559" ht="15.75" customHeight="1">
      <c r="A559" s="403" t="s">
        <v>909</v>
      </c>
      <c r="B559" s="404">
        <v>7250.6</v>
      </c>
      <c r="C559" s="405">
        <f t="shared" si="1"/>
        <v>0.00120963733</v>
      </c>
      <c r="D559" s="403" t="s">
        <v>909</v>
      </c>
      <c r="E559" s="406">
        <v>69.8</v>
      </c>
      <c r="F559" s="405">
        <f t="shared" si="2"/>
        <v>0</v>
      </c>
    </row>
    <row r="560" ht="15.75" customHeight="1">
      <c r="A560" s="403" t="s">
        <v>910</v>
      </c>
      <c r="B560" s="404">
        <v>7241.84</v>
      </c>
      <c r="C560" s="405">
        <f t="shared" si="1"/>
        <v>-0.002304861701</v>
      </c>
      <c r="D560" s="403" t="s">
        <v>910</v>
      </c>
      <c r="E560" s="406">
        <v>69.8</v>
      </c>
      <c r="F560" s="405">
        <f t="shared" si="2"/>
        <v>-0.007112375533</v>
      </c>
    </row>
    <row r="561" ht="15.75" customHeight="1">
      <c r="A561" s="403" t="s">
        <v>911</v>
      </c>
      <c r="B561" s="404">
        <v>7258.57</v>
      </c>
      <c r="C561" s="405">
        <f t="shared" si="1"/>
        <v>0.007320471508</v>
      </c>
      <c r="D561" s="403" t="s">
        <v>911</v>
      </c>
      <c r="E561" s="406">
        <v>70.3</v>
      </c>
      <c r="F561" s="405">
        <f t="shared" si="2"/>
        <v>0.005722460658</v>
      </c>
    </row>
    <row r="562" ht="15.75" customHeight="1">
      <c r="A562" s="403" t="s">
        <v>912</v>
      </c>
      <c r="B562" s="404">
        <v>7205.82</v>
      </c>
      <c r="C562" s="405">
        <f t="shared" si="1"/>
        <v>0.001949442421</v>
      </c>
      <c r="D562" s="403" t="s">
        <v>912</v>
      </c>
      <c r="E562" s="406">
        <v>69.9</v>
      </c>
      <c r="F562" s="405">
        <f t="shared" si="2"/>
        <v>-0.002853067047</v>
      </c>
    </row>
    <row r="563" ht="15.75" customHeight="1">
      <c r="A563" s="403" t="s">
        <v>913</v>
      </c>
      <c r="B563" s="404">
        <v>7191.8</v>
      </c>
      <c r="C563" s="405">
        <f t="shared" si="1"/>
        <v>-0.005050973187</v>
      </c>
      <c r="D563" s="403" t="s">
        <v>913</v>
      </c>
      <c r="E563" s="406">
        <v>70.1</v>
      </c>
      <c r="F563" s="405">
        <f t="shared" si="2"/>
        <v>0.001428571429</v>
      </c>
    </row>
    <row r="564" ht="15.75" customHeight="1">
      <c r="A564" s="403" t="s">
        <v>914</v>
      </c>
      <c r="B564" s="404">
        <v>7228.31</v>
      </c>
      <c r="C564" s="405">
        <f t="shared" si="1"/>
        <v>0.004413225782</v>
      </c>
      <c r="D564" s="403" t="s">
        <v>914</v>
      </c>
      <c r="E564" s="406">
        <v>70.0</v>
      </c>
      <c r="F564" s="405">
        <f t="shared" si="2"/>
        <v>-0.01547116737</v>
      </c>
    </row>
    <row r="565" ht="15.75" customHeight="1">
      <c r="A565" s="403" t="s">
        <v>915</v>
      </c>
      <c r="B565" s="404">
        <v>7196.55</v>
      </c>
      <c r="C565" s="405">
        <f t="shared" si="1"/>
        <v>0.007849590365</v>
      </c>
      <c r="D565" s="403" t="s">
        <v>915</v>
      </c>
      <c r="E565" s="406">
        <v>71.1</v>
      </c>
      <c r="F565" s="405">
        <f t="shared" si="2"/>
        <v>0.002820874471</v>
      </c>
    </row>
    <row r="566" ht="15.75" customHeight="1">
      <c r="A566" s="403" t="s">
        <v>916</v>
      </c>
      <c r="B566" s="404">
        <v>7140.5</v>
      </c>
      <c r="C566" s="405">
        <f t="shared" si="1"/>
        <v>-0.01074389898</v>
      </c>
      <c r="D566" s="403" t="s">
        <v>916</v>
      </c>
      <c r="E566" s="406">
        <v>70.9</v>
      </c>
      <c r="F566" s="405">
        <f t="shared" si="2"/>
        <v>-0.03274215553</v>
      </c>
    </row>
    <row r="567" ht="15.75" customHeight="1">
      <c r="A567" s="403" t="s">
        <v>917</v>
      </c>
      <c r="B567" s="404">
        <v>7218.05</v>
      </c>
      <c r="C567" s="405">
        <f t="shared" si="1"/>
        <v>0.002216023404</v>
      </c>
      <c r="D567" s="403" t="s">
        <v>917</v>
      </c>
      <c r="E567" s="406">
        <v>73.3</v>
      </c>
      <c r="F567" s="405">
        <f t="shared" si="2"/>
        <v>0.01523545706</v>
      </c>
    </row>
    <row r="568" ht="15.75" customHeight="1">
      <c r="A568" s="403" t="s">
        <v>918</v>
      </c>
      <c r="B568" s="404">
        <v>7202.09</v>
      </c>
      <c r="C568" s="405">
        <f t="shared" si="1"/>
        <v>-0.007804384783</v>
      </c>
      <c r="D568" s="403" t="s">
        <v>918</v>
      </c>
      <c r="E568" s="406">
        <v>72.2</v>
      </c>
      <c r="F568" s="405">
        <f t="shared" si="2"/>
        <v>-0.0123119015</v>
      </c>
    </row>
    <row r="569" ht="15.75" customHeight="1">
      <c r="A569" s="403" t="s">
        <v>919</v>
      </c>
      <c r="B569" s="404">
        <v>7258.74</v>
      </c>
      <c r="C569" s="405">
        <f t="shared" si="1"/>
        <v>0.00867387776</v>
      </c>
      <c r="D569" s="403" t="s">
        <v>919</v>
      </c>
      <c r="E569" s="406">
        <v>73.1</v>
      </c>
      <c r="F569" s="405">
        <f t="shared" si="2"/>
        <v>0.04279600571</v>
      </c>
    </row>
    <row r="570" ht="15.75" customHeight="1">
      <c r="A570" s="403" t="s">
        <v>920</v>
      </c>
      <c r="B570" s="404">
        <v>7196.32</v>
      </c>
      <c r="C570" s="405">
        <f t="shared" si="1"/>
        <v>0.007765160268</v>
      </c>
      <c r="D570" s="403" t="s">
        <v>920</v>
      </c>
      <c r="E570" s="406">
        <v>70.1</v>
      </c>
      <c r="F570" s="405">
        <f t="shared" si="2"/>
        <v>-0.008486562942</v>
      </c>
    </row>
    <row r="571" ht="15.75" customHeight="1">
      <c r="A571" s="403" t="s">
        <v>921</v>
      </c>
      <c r="B571" s="404">
        <v>7140.87</v>
      </c>
      <c r="C571" s="405">
        <f t="shared" si="1"/>
        <v>0.009240349432</v>
      </c>
      <c r="D571" s="403" t="s">
        <v>921</v>
      </c>
      <c r="E571" s="406">
        <v>70.7</v>
      </c>
      <c r="F571" s="405">
        <f t="shared" si="2"/>
        <v>0.02463768116</v>
      </c>
    </row>
    <row r="572" ht="15.75" customHeight="1">
      <c r="A572" s="403" t="s">
        <v>922</v>
      </c>
      <c r="B572" s="404">
        <v>7075.49</v>
      </c>
      <c r="C572" s="405">
        <f t="shared" si="1"/>
        <v>0.00321431711</v>
      </c>
      <c r="D572" s="403" t="s">
        <v>922</v>
      </c>
      <c r="E572" s="406">
        <v>69.0</v>
      </c>
      <c r="F572" s="405">
        <f t="shared" si="2"/>
        <v>-0.001447178003</v>
      </c>
    </row>
    <row r="573" ht="15.75" customHeight="1">
      <c r="A573" s="403" t="s">
        <v>923</v>
      </c>
      <c r="B573" s="404">
        <v>7052.82</v>
      </c>
      <c r="C573" s="405">
        <f t="shared" si="1"/>
        <v>0.01028068844</v>
      </c>
      <c r="D573" s="403" t="s">
        <v>923</v>
      </c>
      <c r="E573" s="406">
        <v>69.1</v>
      </c>
      <c r="F573" s="405">
        <f t="shared" si="2"/>
        <v>0.01617647059</v>
      </c>
    </row>
    <row r="574" ht="15.75" customHeight="1">
      <c r="A574" s="403" t="s">
        <v>924</v>
      </c>
      <c r="B574" s="404">
        <v>6981.05</v>
      </c>
      <c r="C574" s="405">
        <f t="shared" si="1"/>
        <v>0.009350267047</v>
      </c>
      <c r="D574" s="403" t="s">
        <v>924</v>
      </c>
      <c r="E574" s="406">
        <v>68.0</v>
      </c>
      <c r="F574" s="405">
        <f t="shared" si="2"/>
        <v>0.01796407186</v>
      </c>
    </row>
    <row r="575" ht="15.75" customHeight="1">
      <c r="A575" s="403" t="s">
        <v>925</v>
      </c>
      <c r="B575" s="404">
        <v>6916.38</v>
      </c>
      <c r="C575" s="405">
        <f t="shared" si="1"/>
        <v>0.006862476781</v>
      </c>
      <c r="D575" s="403" t="s">
        <v>925</v>
      </c>
      <c r="E575" s="406">
        <v>66.8</v>
      </c>
      <c r="F575" s="405">
        <f t="shared" si="2"/>
        <v>0.003003003003</v>
      </c>
    </row>
    <row r="576" ht="15.75" customHeight="1">
      <c r="A576" s="403" t="s">
        <v>926</v>
      </c>
      <c r="B576" s="404">
        <v>6869.24</v>
      </c>
      <c r="C576" s="405">
        <f t="shared" si="1"/>
        <v>0.006688551498</v>
      </c>
      <c r="D576" s="403" t="s">
        <v>926</v>
      </c>
      <c r="E576" s="406">
        <v>66.6</v>
      </c>
      <c r="F576" s="405">
        <f t="shared" si="2"/>
        <v>0.01679389313</v>
      </c>
    </row>
    <row r="577" ht="15.75" customHeight="1">
      <c r="A577" s="403" t="s">
        <v>927</v>
      </c>
      <c r="B577" s="404">
        <v>6823.6</v>
      </c>
      <c r="C577" s="405">
        <f t="shared" si="1"/>
        <v>-0.004045935674</v>
      </c>
      <c r="D577" s="403" t="s">
        <v>927</v>
      </c>
      <c r="E577" s="406">
        <v>65.5</v>
      </c>
      <c r="F577" s="405">
        <f t="shared" si="2"/>
        <v>-0.004559270517</v>
      </c>
    </row>
    <row r="578" ht="15.75" customHeight="1">
      <c r="A578" s="403" t="s">
        <v>928</v>
      </c>
      <c r="B578" s="404">
        <v>6851.32</v>
      </c>
      <c r="C578" s="405">
        <f t="shared" si="1"/>
        <v>-0.003987643104</v>
      </c>
      <c r="D578" s="403" t="s">
        <v>928</v>
      </c>
      <c r="E578" s="406">
        <v>65.8</v>
      </c>
      <c r="F578" s="405">
        <f t="shared" si="2"/>
        <v>-0.004538577912</v>
      </c>
    </row>
    <row r="579" ht="15.75" customHeight="1">
      <c r="A579" s="403" t="s">
        <v>929</v>
      </c>
      <c r="B579" s="404">
        <v>6878.75</v>
      </c>
      <c r="C579" s="405">
        <f t="shared" si="1"/>
        <v>-0.0008598814468</v>
      </c>
      <c r="D579" s="403" t="s">
        <v>929</v>
      </c>
      <c r="E579" s="406">
        <v>66.1</v>
      </c>
      <c r="F579" s="405">
        <f t="shared" si="2"/>
        <v>-0.007507507508</v>
      </c>
    </row>
    <row r="580" ht="15.75" customHeight="1">
      <c r="A580" s="403" t="s">
        <v>930</v>
      </c>
      <c r="B580" s="404">
        <v>6884.67</v>
      </c>
      <c r="C580" s="405">
        <f t="shared" si="1"/>
        <v>0.003243758388</v>
      </c>
      <c r="D580" s="403" t="s">
        <v>930</v>
      </c>
      <c r="E580" s="406">
        <v>66.6</v>
      </c>
      <c r="F580" s="405">
        <f t="shared" si="2"/>
        <v>0.001503759398</v>
      </c>
    </row>
    <row r="581" ht="15.75" customHeight="1">
      <c r="A581" s="403" t="s">
        <v>931</v>
      </c>
      <c r="B581" s="404">
        <v>6862.41</v>
      </c>
      <c r="C581" s="405">
        <f t="shared" si="1"/>
        <v>0.002949330847</v>
      </c>
      <c r="D581" s="403" t="s">
        <v>931</v>
      </c>
      <c r="E581" s="406">
        <v>66.5</v>
      </c>
      <c r="F581" s="405">
        <f t="shared" si="2"/>
        <v>-0.01188707281</v>
      </c>
    </row>
    <row r="582" ht="15.75" customHeight="1">
      <c r="A582" s="403" t="s">
        <v>932</v>
      </c>
      <c r="B582" s="404">
        <v>6842.23</v>
      </c>
      <c r="C582" s="405">
        <f t="shared" si="1"/>
        <v>0.01207287508</v>
      </c>
      <c r="D582" s="403" t="s">
        <v>932</v>
      </c>
      <c r="E582" s="406">
        <v>67.3</v>
      </c>
      <c r="F582" s="405">
        <f t="shared" si="2"/>
        <v>0.02279635258</v>
      </c>
    </row>
    <row r="583" ht="15.75" customHeight="1">
      <c r="A583" s="403" t="s">
        <v>933</v>
      </c>
      <c r="B583" s="404">
        <v>6760.61</v>
      </c>
      <c r="C583" s="405">
        <f t="shared" si="1"/>
        <v>-0.001658338059</v>
      </c>
      <c r="D583" s="403" t="s">
        <v>933</v>
      </c>
      <c r="E583" s="406">
        <v>65.8</v>
      </c>
      <c r="F583" s="405">
        <f t="shared" si="2"/>
        <v>-0.00303030303</v>
      </c>
    </row>
    <row r="584" ht="15.75" customHeight="1">
      <c r="A584" s="403" t="s">
        <v>934</v>
      </c>
      <c r="B584" s="404">
        <v>6771.84</v>
      </c>
      <c r="C584" s="405">
        <f t="shared" si="1"/>
        <v>-0.002257203307</v>
      </c>
      <c r="D584" s="403" t="s">
        <v>934</v>
      </c>
      <c r="E584" s="406">
        <v>66.0</v>
      </c>
      <c r="F584" s="405">
        <f t="shared" si="2"/>
        <v>-0.01492537313</v>
      </c>
    </row>
    <row r="585" ht="15.75" customHeight="1">
      <c r="A585" s="403" t="s">
        <v>935</v>
      </c>
      <c r="B585" s="404">
        <v>6787.16</v>
      </c>
      <c r="C585" s="405">
        <f t="shared" si="1"/>
        <v>0.00566609176</v>
      </c>
      <c r="D585" s="403" t="s">
        <v>935</v>
      </c>
      <c r="E585" s="406">
        <v>67.0</v>
      </c>
      <c r="F585" s="405">
        <f t="shared" si="2"/>
        <v>0.001494768311</v>
      </c>
    </row>
    <row r="586" ht="15.75" customHeight="1">
      <c r="A586" s="403" t="s">
        <v>936</v>
      </c>
      <c r="B586" s="404">
        <v>6748.92</v>
      </c>
      <c r="C586" s="405">
        <f t="shared" si="1"/>
        <v>0.007393210427</v>
      </c>
      <c r="D586" s="403" t="s">
        <v>936</v>
      </c>
      <c r="E586" s="406">
        <v>66.9</v>
      </c>
      <c r="F586" s="405">
        <f t="shared" si="2"/>
        <v>0.02607361963</v>
      </c>
    </row>
    <row r="587" ht="15.75" customHeight="1">
      <c r="A587" s="403" t="s">
        <v>937</v>
      </c>
      <c r="B587" s="404">
        <v>6699.39</v>
      </c>
      <c r="C587" s="405">
        <f t="shared" si="1"/>
        <v>0.01148670378</v>
      </c>
      <c r="D587" s="403" t="s">
        <v>937</v>
      </c>
      <c r="E587" s="406">
        <v>65.2</v>
      </c>
      <c r="F587" s="405">
        <f t="shared" si="2"/>
        <v>0.03001579779</v>
      </c>
    </row>
    <row r="588" ht="15.75" customHeight="1">
      <c r="A588" s="403" t="s">
        <v>938</v>
      </c>
      <c r="B588" s="404">
        <v>6623.31</v>
      </c>
      <c r="C588" s="405">
        <f t="shared" si="1"/>
        <v>0.0008280659975</v>
      </c>
      <c r="D588" s="403" t="s">
        <v>938</v>
      </c>
      <c r="E588" s="406">
        <v>63.3</v>
      </c>
      <c r="F588" s="405">
        <f t="shared" si="2"/>
        <v>-0.007836990596</v>
      </c>
    </row>
    <row r="589" ht="15.75" customHeight="1">
      <c r="A589" s="403" t="s">
        <v>939</v>
      </c>
      <c r="B589" s="404">
        <v>6617.83</v>
      </c>
      <c r="C589" s="405">
        <f t="shared" si="1"/>
        <v>-0.001555489172</v>
      </c>
      <c r="D589" s="403" t="s">
        <v>939</v>
      </c>
      <c r="E589" s="406">
        <v>63.8</v>
      </c>
      <c r="F589" s="405">
        <f t="shared" si="2"/>
        <v>-0.01391035549</v>
      </c>
    </row>
    <row r="590" ht="15.75" customHeight="1">
      <c r="A590" s="403" t="s">
        <v>940</v>
      </c>
      <c r="B590" s="404">
        <v>6628.14</v>
      </c>
      <c r="C590" s="405">
        <f t="shared" si="1"/>
        <v>0.004861986001</v>
      </c>
      <c r="D590" s="403" t="s">
        <v>940</v>
      </c>
      <c r="E590" s="406">
        <v>64.7</v>
      </c>
      <c r="F590" s="405">
        <f t="shared" si="2"/>
        <v>0.04692556634</v>
      </c>
    </row>
    <row r="591" ht="15.75" customHeight="1">
      <c r="A591" s="403" t="s">
        <v>941</v>
      </c>
      <c r="B591" s="404">
        <v>6596.07</v>
      </c>
      <c r="C591" s="405">
        <f t="shared" si="1"/>
        <v>0.009210709515</v>
      </c>
      <c r="D591" s="403" t="s">
        <v>941</v>
      </c>
      <c r="E591" s="406">
        <v>61.8</v>
      </c>
      <c r="F591" s="405">
        <f t="shared" si="2"/>
        <v>0.00487804878</v>
      </c>
    </row>
    <row r="592" ht="15.75" customHeight="1">
      <c r="A592" s="403" t="s">
        <v>942</v>
      </c>
      <c r="B592" s="404">
        <v>6535.87</v>
      </c>
      <c r="C592" s="405">
        <f t="shared" si="1"/>
        <v>0.008379155635</v>
      </c>
      <c r="D592" s="403" t="s">
        <v>942</v>
      </c>
      <c r="E592" s="406">
        <v>61.5</v>
      </c>
      <c r="F592" s="405">
        <f t="shared" si="2"/>
        <v>-0.003241491086</v>
      </c>
    </row>
    <row r="593" ht="15.75" customHeight="1">
      <c r="A593" s="403" t="s">
        <v>943</v>
      </c>
      <c r="B593" s="404">
        <v>6481.56</v>
      </c>
      <c r="C593" s="405">
        <f t="shared" si="1"/>
        <v>0.008763861328</v>
      </c>
      <c r="D593" s="403" t="s">
        <v>943</v>
      </c>
      <c r="E593" s="406">
        <v>61.7</v>
      </c>
      <c r="F593" s="405">
        <f t="shared" si="2"/>
        <v>0.04222972973</v>
      </c>
    </row>
    <row r="594" ht="15.75" customHeight="1">
      <c r="A594" s="403" t="s">
        <v>944</v>
      </c>
      <c r="B594" s="404">
        <v>6425.25</v>
      </c>
      <c r="C594" s="405">
        <f t="shared" si="1"/>
        <v>0.001256001459</v>
      </c>
      <c r="D594" s="403" t="s">
        <v>944</v>
      </c>
      <c r="E594" s="406">
        <v>59.2</v>
      </c>
      <c r="F594" s="405">
        <f t="shared" si="2"/>
        <v>0.003389830508</v>
      </c>
    </row>
    <row r="595" ht="15.75" customHeight="1">
      <c r="A595" s="403" t="s">
        <v>945</v>
      </c>
      <c r="B595" s="404">
        <v>6417.19</v>
      </c>
      <c r="C595" s="405">
        <f t="shared" si="1"/>
        <v>0.005881181942</v>
      </c>
      <c r="D595" s="403" t="s">
        <v>945</v>
      </c>
      <c r="E595" s="406">
        <v>59.0</v>
      </c>
      <c r="F595" s="405">
        <f t="shared" si="2"/>
        <v>-0.005059021922</v>
      </c>
    </row>
    <row r="596" ht="15.75" customHeight="1">
      <c r="A596" s="403" t="s">
        <v>946</v>
      </c>
      <c r="B596" s="404">
        <v>6379.67</v>
      </c>
      <c r="C596" s="405">
        <f t="shared" si="1"/>
        <v>-0.00380385476</v>
      </c>
      <c r="D596" s="403" t="s">
        <v>946</v>
      </c>
      <c r="E596" s="406">
        <v>59.3</v>
      </c>
      <c r="F596" s="405">
        <f t="shared" si="2"/>
        <v>-0.01001669449</v>
      </c>
    </row>
    <row r="597" ht="15.75" customHeight="1">
      <c r="A597" s="403" t="s">
        <v>947</v>
      </c>
      <c r="B597" s="404">
        <v>6404.03</v>
      </c>
      <c r="C597" s="405">
        <f t="shared" si="1"/>
        <v>-0.003141242269</v>
      </c>
      <c r="D597" s="403" t="s">
        <v>947</v>
      </c>
      <c r="E597" s="406">
        <v>59.9</v>
      </c>
      <c r="F597" s="405">
        <f t="shared" si="2"/>
        <v>0.003350083752</v>
      </c>
    </row>
    <row r="598" ht="15.75" customHeight="1">
      <c r="A598" s="403" t="s">
        <v>948</v>
      </c>
      <c r="B598" s="404">
        <v>6424.21</v>
      </c>
      <c r="C598" s="405">
        <f t="shared" si="1"/>
        <v>0.002992955548</v>
      </c>
      <c r="D598" s="403" t="s">
        <v>948</v>
      </c>
      <c r="E598" s="406">
        <v>59.7</v>
      </c>
      <c r="F598" s="405">
        <f t="shared" si="2"/>
        <v>0.04370629371</v>
      </c>
    </row>
    <row r="599" ht="15.75" customHeight="1">
      <c r="A599" s="403" t="s">
        <v>949</v>
      </c>
      <c r="B599" s="404">
        <v>6405.04</v>
      </c>
      <c r="C599" s="405">
        <f t="shared" si="1"/>
        <v>0.009220801321</v>
      </c>
      <c r="D599" s="403" t="s">
        <v>949</v>
      </c>
      <c r="E599" s="406">
        <v>57.2</v>
      </c>
      <c r="F599" s="405">
        <f t="shared" si="2"/>
        <v>0.00350877193</v>
      </c>
    </row>
    <row r="600" ht="15.75" customHeight="1">
      <c r="A600" s="403" t="s">
        <v>950</v>
      </c>
      <c r="B600" s="404">
        <v>6346.52</v>
      </c>
      <c r="C600" s="405">
        <f t="shared" si="1"/>
        <v>0.006210215067</v>
      </c>
      <c r="D600" s="403" t="s">
        <v>950</v>
      </c>
      <c r="E600" s="406">
        <v>57.0</v>
      </c>
      <c r="F600" s="405">
        <f t="shared" si="2"/>
        <v>0.01243339254</v>
      </c>
    </row>
    <row r="601" ht="15.75" customHeight="1">
      <c r="A601" s="403" t="s">
        <v>951</v>
      </c>
      <c r="B601" s="404">
        <v>6307.35</v>
      </c>
      <c r="C601" s="405">
        <f t="shared" si="1"/>
        <v>0.005422957185</v>
      </c>
      <c r="D601" s="403" t="s">
        <v>951</v>
      </c>
      <c r="E601" s="406">
        <v>56.3</v>
      </c>
      <c r="F601" s="405">
        <f t="shared" si="2"/>
        <v>0.01077199282</v>
      </c>
    </row>
    <row r="602" ht="15.75" customHeight="1">
      <c r="A602" s="403" t="s">
        <v>952</v>
      </c>
      <c r="B602" s="404">
        <v>6273.33</v>
      </c>
      <c r="C602" s="405">
        <f t="shared" si="1"/>
        <v>0.00116820752</v>
      </c>
      <c r="D602" s="403" t="s">
        <v>952</v>
      </c>
      <c r="E602" s="406">
        <v>55.7</v>
      </c>
      <c r="F602" s="405">
        <f t="shared" si="2"/>
        <v>-0.003577817531</v>
      </c>
    </row>
    <row r="603" ht="15.75" customHeight="1">
      <c r="A603" s="403" t="s">
        <v>953</v>
      </c>
      <c r="B603" s="404">
        <v>6266.01</v>
      </c>
      <c r="C603" s="405">
        <f t="shared" si="1"/>
        <v>0.009280989113</v>
      </c>
      <c r="D603" s="403" t="s">
        <v>953</v>
      </c>
      <c r="E603" s="406">
        <v>55.9</v>
      </c>
      <c r="F603" s="405">
        <f t="shared" si="2"/>
        <v>-0.007104795737</v>
      </c>
    </row>
    <row r="604" ht="15.75" customHeight="1">
      <c r="A604" s="403" t="s">
        <v>954</v>
      </c>
      <c r="B604" s="404">
        <v>6208.39</v>
      </c>
      <c r="C604" s="405">
        <f t="shared" si="1"/>
        <v>-0.0007033910854</v>
      </c>
      <c r="D604" s="403" t="s">
        <v>954</v>
      </c>
      <c r="E604" s="406">
        <v>56.3</v>
      </c>
      <c r="F604" s="405">
        <f t="shared" si="2"/>
        <v>-0.005300353357</v>
      </c>
    </row>
    <row r="605" ht="15.75" customHeight="1">
      <c r="A605" s="403" t="s">
        <v>955</v>
      </c>
      <c r="B605" s="404">
        <v>6212.76</v>
      </c>
      <c r="C605" s="405">
        <f t="shared" si="1"/>
        <v>0.005755025327</v>
      </c>
      <c r="D605" s="403" t="s">
        <v>955</v>
      </c>
      <c r="E605" s="406">
        <v>56.6</v>
      </c>
      <c r="F605" s="405">
        <f t="shared" si="2"/>
        <v>-0.00176366843</v>
      </c>
    </row>
    <row r="606" ht="15.75" customHeight="1">
      <c r="A606" s="403" t="s">
        <v>956</v>
      </c>
      <c r="B606" s="404">
        <v>6177.21</v>
      </c>
      <c r="C606" s="405">
        <f t="shared" si="1"/>
        <v>-0.003124309094</v>
      </c>
      <c r="D606" s="403" t="s">
        <v>956</v>
      </c>
      <c r="E606" s="406">
        <v>56.7</v>
      </c>
      <c r="F606" s="405">
        <f t="shared" si="2"/>
        <v>0</v>
      </c>
    </row>
    <row r="607" ht="15.75" customHeight="1">
      <c r="A607" s="403" t="s">
        <v>957</v>
      </c>
      <c r="B607" s="404">
        <v>6196.57</v>
      </c>
      <c r="C607" s="405">
        <f t="shared" si="1"/>
        <v>-0.00375727097</v>
      </c>
      <c r="D607" s="403" t="s">
        <v>957</v>
      </c>
      <c r="E607" s="406">
        <v>56.7</v>
      </c>
      <c r="F607" s="405">
        <f t="shared" si="2"/>
        <v>-0.01733102253</v>
      </c>
    </row>
    <row r="608" ht="15.75" customHeight="1">
      <c r="A608" s="403" t="s">
        <v>958</v>
      </c>
      <c r="B608" s="404">
        <v>6219.94</v>
      </c>
      <c r="C608" s="405">
        <f t="shared" si="1"/>
        <v>0.0112934275</v>
      </c>
      <c r="D608" s="403" t="s">
        <v>958</v>
      </c>
      <c r="E608" s="406">
        <v>57.7</v>
      </c>
      <c r="F608" s="405">
        <f t="shared" si="2"/>
        <v>0.03035714286</v>
      </c>
    </row>
    <row r="609" ht="15.75" customHeight="1">
      <c r="A609" s="403" t="s">
        <v>959</v>
      </c>
      <c r="B609" s="404">
        <v>6150.48</v>
      </c>
      <c r="C609" s="405">
        <f t="shared" si="1"/>
        <v>0</v>
      </c>
      <c r="D609" s="403" t="s">
        <v>959</v>
      </c>
      <c r="E609" s="406">
        <v>56.0</v>
      </c>
      <c r="F609" s="405">
        <f t="shared" si="2"/>
        <v>0</v>
      </c>
    </row>
    <row r="610" ht="15.75" customHeight="1">
      <c r="A610" s="403" t="s">
        <v>960</v>
      </c>
      <c r="B610" s="404">
        <v>6150.48</v>
      </c>
      <c r="C610" s="405">
        <f t="shared" si="1"/>
        <v>0.01787177141</v>
      </c>
      <c r="D610" s="403" t="s">
        <v>960</v>
      </c>
      <c r="E610" s="406">
        <v>56.0</v>
      </c>
      <c r="F610" s="405">
        <f t="shared" si="2"/>
        <v>0.007194244604</v>
      </c>
    </row>
    <row r="611" ht="15.75" customHeight="1">
      <c r="A611" s="403" t="s">
        <v>961</v>
      </c>
      <c r="B611" s="404">
        <v>6042.49</v>
      </c>
      <c r="C611" s="405">
        <f t="shared" si="1"/>
        <v>0.002629989513</v>
      </c>
      <c r="D611" s="403" t="s">
        <v>961</v>
      </c>
      <c r="E611" s="406">
        <v>55.6</v>
      </c>
      <c r="F611" s="405">
        <f t="shared" si="2"/>
        <v>-0.01067615658</v>
      </c>
    </row>
    <row r="612" ht="15.75" customHeight="1">
      <c r="A612" s="403" t="s">
        <v>962</v>
      </c>
      <c r="B612" s="404">
        <v>6026.64</v>
      </c>
      <c r="C612" s="405">
        <f t="shared" si="1"/>
        <v>0.00565852291</v>
      </c>
      <c r="D612" s="403" t="s">
        <v>962</v>
      </c>
      <c r="E612" s="406">
        <v>56.2</v>
      </c>
      <c r="F612" s="405">
        <f t="shared" si="2"/>
        <v>0.003571428571</v>
      </c>
    </row>
    <row r="613" ht="15.75" customHeight="1">
      <c r="A613" s="403" t="s">
        <v>963</v>
      </c>
      <c r="B613" s="404">
        <v>5992.73</v>
      </c>
      <c r="C613" s="405">
        <f t="shared" si="1"/>
        <v>-0.01642914705</v>
      </c>
      <c r="D613" s="403" t="s">
        <v>963</v>
      </c>
      <c r="E613" s="406">
        <v>56.0</v>
      </c>
      <c r="F613" s="405">
        <f t="shared" si="2"/>
        <v>-0.0158172232</v>
      </c>
    </row>
    <row r="614" ht="15.75" customHeight="1">
      <c r="A614" s="403" t="s">
        <v>964</v>
      </c>
      <c r="B614" s="404">
        <v>6092.83</v>
      </c>
      <c r="C614" s="405">
        <f t="shared" si="1"/>
        <v>0.009441933517</v>
      </c>
      <c r="D614" s="403" t="s">
        <v>964</v>
      </c>
      <c r="E614" s="406">
        <v>56.9</v>
      </c>
      <c r="F614" s="405">
        <f t="shared" si="2"/>
        <v>0.00176056338</v>
      </c>
    </row>
    <row r="615" ht="15.75" customHeight="1">
      <c r="A615" s="403" t="s">
        <v>965</v>
      </c>
      <c r="B615" s="404">
        <v>6035.84</v>
      </c>
      <c r="C615" s="405">
        <f t="shared" si="1"/>
        <v>-0.01144662473</v>
      </c>
      <c r="D615" s="403" t="s">
        <v>965</v>
      </c>
      <c r="E615" s="406">
        <v>56.8</v>
      </c>
      <c r="F615" s="405">
        <f t="shared" si="2"/>
        <v>-0.03565365025</v>
      </c>
    </row>
    <row r="616" ht="15.75" customHeight="1">
      <c r="A616" s="403" t="s">
        <v>966</v>
      </c>
      <c r="B616" s="404">
        <v>6105.73</v>
      </c>
      <c r="C616" s="405">
        <f t="shared" si="1"/>
        <v>-0.003212846161</v>
      </c>
      <c r="D616" s="403" t="s">
        <v>966</v>
      </c>
      <c r="E616" s="406">
        <v>58.9</v>
      </c>
      <c r="F616" s="405">
        <f t="shared" si="2"/>
        <v>0.006837606838</v>
      </c>
    </row>
    <row r="617" ht="15.75" customHeight="1">
      <c r="A617" s="403" t="s">
        <v>967</v>
      </c>
      <c r="B617" s="404">
        <v>6125.41</v>
      </c>
      <c r="C617" s="405">
        <f t="shared" si="1"/>
        <v>0.009228259795</v>
      </c>
      <c r="D617" s="403" t="s">
        <v>967</v>
      </c>
      <c r="E617" s="406">
        <v>58.5</v>
      </c>
      <c r="F617" s="405">
        <f t="shared" si="2"/>
        <v>-0.001706484642</v>
      </c>
    </row>
    <row r="618" ht="15.75" customHeight="1">
      <c r="A618" s="403" t="s">
        <v>968</v>
      </c>
      <c r="B618" s="404">
        <v>6069.4</v>
      </c>
      <c r="C618" s="405">
        <f t="shared" si="1"/>
        <v>0.002750815745</v>
      </c>
      <c r="D618" s="403" t="s">
        <v>968</v>
      </c>
      <c r="E618" s="406">
        <v>58.6</v>
      </c>
      <c r="F618" s="405">
        <f t="shared" si="2"/>
        <v>-0.01180438449</v>
      </c>
    </row>
    <row r="619" ht="15.75" customHeight="1">
      <c r="A619" s="403" t="s">
        <v>969</v>
      </c>
      <c r="B619" s="404">
        <v>6052.75</v>
      </c>
      <c r="C619" s="405">
        <f t="shared" si="1"/>
        <v>0.0001685468453</v>
      </c>
      <c r="D619" s="403" t="s">
        <v>969</v>
      </c>
      <c r="E619" s="406">
        <v>59.3</v>
      </c>
      <c r="F619" s="405">
        <f t="shared" si="2"/>
        <v>0.001689189189</v>
      </c>
    </row>
    <row r="620" ht="15.75" customHeight="1">
      <c r="A620" s="403" t="s">
        <v>970</v>
      </c>
      <c r="B620" s="404">
        <v>6051.73</v>
      </c>
      <c r="C620" s="405">
        <f t="shared" si="1"/>
        <v>0.004885168648</v>
      </c>
      <c r="D620" s="403" t="s">
        <v>970</v>
      </c>
      <c r="E620" s="406">
        <v>59.2</v>
      </c>
      <c r="F620" s="405">
        <f t="shared" si="2"/>
        <v>0.09833024119</v>
      </c>
    </row>
    <row r="621" ht="15.75" customHeight="1">
      <c r="A621" s="403" t="s">
        <v>971</v>
      </c>
      <c r="B621" s="404">
        <v>6022.31</v>
      </c>
      <c r="C621" s="405">
        <f t="shared" si="1"/>
        <v>0.001446718361</v>
      </c>
      <c r="D621" s="403" t="s">
        <v>971</v>
      </c>
      <c r="E621" s="406">
        <v>53.9</v>
      </c>
      <c r="F621" s="405">
        <f t="shared" si="2"/>
        <v>0.001858736059</v>
      </c>
    </row>
    <row r="622" ht="15.75" customHeight="1">
      <c r="A622" s="403" t="s">
        <v>972</v>
      </c>
      <c r="B622" s="404">
        <v>6013.61</v>
      </c>
      <c r="C622" s="405">
        <f t="shared" si="1"/>
        <v>-0.003717663041</v>
      </c>
      <c r="D622" s="403" t="s">
        <v>972</v>
      </c>
      <c r="E622" s="406">
        <v>53.8</v>
      </c>
      <c r="F622" s="405">
        <f t="shared" si="2"/>
        <v>-0.03411131059</v>
      </c>
    </row>
    <row r="623" ht="15.75" customHeight="1">
      <c r="A623" s="403" t="s">
        <v>973</v>
      </c>
      <c r="B623" s="404">
        <v>6036.05</v>
      </c>
      <c r="C623" s="405">
        <f t="shared" si="1"/>
        <v>-0.005042329856</v>
      </c>
      <c r="D623" s="403" t="s">
        <v>973</v>
      </c>
      <c r="E623" s="406">
        <v>55.7</v>
      </c>
      <c r="F623" s="405">
        <f t="shared" si="2"/>
        <v>0</v>
      </c>
    </row>
    <row r="624" ht="15.75" customHeight="1">
      <c r="A624" s="403" t="s">
        <v>974</v>
      </c>
      <c r="B624" s="404">
        <v>6066.64</v>
      </c>
      <c r="C624" s="405">
        <f t="shared" si="1"/>
        <v>0.001914104756</v>
      </c>
      <c r="D624" s="403" t="s">
        <v>974</v>
      </c>
      <c r="E624" s="406">
        <v>55.7</v>
      </c>
      <c r="F624" s="405">
        <f t="shared" si="2"/>
        <v>0.0569259962</v>
      </c>
    </row>
    <row r="625" ht="15.75" customHeight="1">
      <c r="A625" s="403" t="s">
        <v>975</v>
      </c>
      <c r="B625" s="404">
        <v>6055.05</v>
      </c>
      <c r="C625" s="405">
        <f t="shared" si="1"/>
        <v>0.005296232038</v>
      </c>
      <c r="D625" s="403" t="s">
        <v>975</v>
      </c>
      <c r="E625" s="406">
        <v>52.7</v>
      </c>
      <c r="F625" s="405">
        <f t="shared" si="2"/>
        <v>0.0374015748</v>
      </c>
    </row>
    <row r="626" ht="15.75" customHeight="1">
      <c r="A626" s="403" t="s">
        <v>976</v>
      </c>
      <c r="B626" s="404">
        <v>6023.15</v>
      </c>
      <c r="C626" s="405">
        <f t="shared" si="1"/>
        <v>0.007908445437</v>
      </c>
      <c r="D626" s="403" t="s">
        <v>976</v>
      </c>
      <c r="E626" s="406">
        <v>50.8</v>
      </c>
      <c r="F626" s="405">
        <f t="shared" si="2"/>
        <v>-0.02681992337</v>
      </c>
    </row>
    <row r="627" ht="15.75" customHeight="1">
      <c r="A627" s="403" t="s">
        <v>977</v>
      </c>
      <c r="B627" s="404">
        <v>5975.89</v>
      </c>
      <c r="C627" s="405">
        <f t="shared" si="1"/>
        <v>-0.01033405153</v>
      </c>
      <c r="D627" s="403" t="s">
        <v>977</v>
      </c>
      <c r="E627" s="406">
        <v>52.2</v>
      </c>
      <c r="F627" s="405">
        <f t="shared" si="2"/>
        <v>-0.01136363636</v>
      </c>
    </row>
    <row r="628" ht="15.75" customHeight="1">
      <c r="A628" s="403" t="s">
        <v>978</v>
      </c>
      <c r="B628" s="404">
        <v>6038.29</v>
      </c>
      <c r="C628" s="405">
        <f t="shared" si="1"/>
        <v>-0.002499413555</v>
      </c>
      <c r="D628" s="403" t="s">
        <v>978</v>
      </c>
      <c r="E628" s="406">
        <v>52.8</v>
      </c>
      <c r="F628" s="405">
        <f t="shared" si="2"/>
        <v>0.04554455446</v>
      </c>
    </row>
    <row r="629" ht="15.75" customHeight="1">
      <c r="A629" s="403" t="s">
        <v>979</v>
      </c>
      <c r="B629" s="404">
        <v>6053.42</v>
      </c>
      <c r="C629" s="405">
        <f t="shared" si="1"/>
        <v>0.0057185579</v>
      </c>
      <c r="D629" s="403" t="s">
        <v>979</v>
      </c>
      <c r="E629" s="406">
        <v>50.5</v>
      </c>
      <c r="F629" s="405">
        <f t="shared" si="2"/>
        <v>-0.007858546169</v>
      </c>
    </row>
    <row r="630" ht="15.75" customHeight="1">
      <c r="A630" s="403" t="s">
        <v>980</v>
      </c>
      <c r="B630" s="404">
        <v>6019.0</v>
      </c>
      <c r="C630" s="405">
        <f t="shared" si="1"/>
        <v>0.004283094707</v>
      </c>
      <c r="D630" s="403" t="s">
        <v>980</v>
      </c>
      <c r="E630" s="406">
        <v>50.9</v>
      </c>
      <c r="F630" s="405">
        <f t="shared" si="2"/>
        <v>-0.003913894325</v>
      </c>
    </row>
    <row r="631" ht="15.75" customHeight="1">
      <c r="A631" s="403" t="s">
        <v>981</v>
      </c>
      <c r="B631" s="404">
        <v>5993.33</v>
      </c>
      <c r="C631" s="405">
        <f t="shared" si="1"/>
        <v>0.0003922563587</v>
      </c>
      <c r="D631" s="403" t="s">
        <v>981</v>
      </c>
      <c r="E631" s="406">
        <v>51.1</v>
      </c>
      <c r="F631" s="405">
        <f t="shared" si="2"/>
        <v>0.003929273084</v>
      </c>
    </row>
    <row r="632" ht="15.75" customHeight="1">
      <c r="A632" s="403" t="s">
        <v>982</v>
      </c>
      <c r="B632" s="404">
        <v>5990.98</v>
      </c>
      <c r="C632" s="405">
        <f t="shared" si="1"/>
        <v>-0.002947397852</v>
      </c>
      <c r="D632" s="403" t="s">
        <v>982</v>
      </c>
      <c r="E632" s="406">
        <v>50.9</v>
      </c>
      <c r="F632" s="405">
        <f t="shared" si="2"/>
        <v>-0.02115384615</v>
      </c>
    </row>
    <row r="633" ht="15.75" customHeight="1">
      <c r="A633" s="403" t="s">
        <v>983</v>
      </c>
      <c r="B633" s="404">
        <v>6008.69</v>
      </c>
      <c r="C633" s="405">
        <f t="shared" si="1"/>
        <v>0.003822373246</v>
      </c>
      <c r="D633" s="403" t="s">
        <v>983</v>
      </c>
      <c r="E633" s="406">
        <v>52.0</v>
      </c>
      <c r="F633" s="405">
        <f t="shared" si="2"/>
        <v>0.01761252446</v>
      </c>
    </row>
    <row r="634" ht="15.75" customHeight="1">
      <c r="A634" s="403" t="s">
        <v>984</v>
      </c>
      <c r="B634" s="404">
        <v>5985.81</v>
      </c>
      <c r="C634" s="405">
        <f t="shared" si="1"/>
        <v>0.01716801648</v>
      </c>
      <c r="D634" s="403" t="s">
        <v>984</v>
      </c>
      <c r="E634" s="406">
        <v>51.1</v>
      </c>
      <c r="F634" s="405">
        <f t="shared" si="2"/>
        <v>0.04498977505</v>
      </c>
    </row>
    <row r="635" ht="15.75" customHeight="1">
      <c r="A635" s="403" t="s">
        <v>985</v>
      </c>
      <c r="B635" s="404">
        <v>5884.78</v>
      </c>
      <c r="C635" s="405">
        <f t="shared" si="1"/>
        <v>0.007165949843</v>
      </c>
      <c r="D635" s="403" t="s">
        <v>985</v>
      </c>
      <c r="E635" s="406">
        <v>48.9</v>
      </c>
      <c r="F635" s="405">
        <f t="shared" si="2"/>
        <v>-0.01807228916</v>
      </c>
    </row>
    <row r="636" ht="15.75" customHeight="1">
      <c r="A636" s="403" t="s">
        <v>986</v>
      </c>
      <c r="B636" s="404">
        <v>5842.91</v>
      </c>
      <c r="C636" s="405">
        <f t="shared" si="1"/>
        <v>0.009558382677</v>
      </c>
      <c r="D636" s="403" t="s">
        <v>986</v>
      </c>
      <c r="E636" s="406">
        <v>49.8</v>
      </c>
      <c r="F636" s="405">
        <f t="shared" si="2"/>
        <v>0.02680412371</v>
      </c>
    </row>
    <row r="637" ht="15.75" customHeight="1">
      <c r="A637" s="403" t="s">
        <v>987</v>
      </c>
      <c r="B637" s="404">
        <v>5787.59</v>
      </c>
      <c r="C637" s="405">
        <f t="shared" si="1"/>
        <v>-0.004381513351</v>
      </c>
      <c r="D637" s="403" t="s">
        <v>987</v>
      </c>
      <c r="E637" s="406">
        <v>48.5</v>
      </c>
      <c r="F637" s="405">
        <f t="shared" si="2"/>
        <v>-0.02217741935</v>
      </c>
    </row>
    <row r="638" ht="15.75" customHeight="1">
      <c r="A638" s="403" t="s">
        <v>988</v>
      </c>
      <c r="B638" s="404">
        <v>5813.06</v>
      </c>
      <c r="C638" s="405">
        <f t="shared" si="1"/>
        <v>-0.01022793638</v>
      </c>
      <c r="D638" s="403" t="s">
        <v>988</v>
      </c>
      <c r="E638" s="406">
        <v>49.6</v>
      </c>
      <c r="F638" s="405">
        <f t="shared" si="2"/>
        <v>-0.002012072435</v>
      </c>
    </row>
    <row r="639" ht="15.75" customHeight="1">
      <c r="A639" s="403" t="s">
        <v>989</v>
      </c>
      <c r="B639" s="404">
        <v>5873.13</v>
      </c>
      <c r="C639" s="405">
        <f t="shared" si="1"/>
        <v>0.007531011815</v>
      </c>
      <c r="D639" s="403" t="s">
        <v>989</v>
      </c>
      <c r="E639" s="406">
        <v>49.7</v>
      </c>
      <c r="F639" s="405">
        <f t="shared" si="2"/>
        <v>-0.002008032129</v>
      </c>
    </row>
    <row r="640" ht="15.75" customHeight="1">
      <c r="A640" s="403" t="s">
        <v>990</v>
      </c>
      <c r="B640" s="404">
        <v>5829.23</v>
      </c>
      <c r="C640" s="405">
        <f t="shared" si="1"/>
        <v>-0.001857851262</v>
      </c>
      <c r="D640" s="403" t="s">
        <v>990</v>
      </c>
      <c r="E640" s="406">
        <v>49.8</v>
      </c>
      <c r="F640" s="405">
        <f t="shared" si="2"/>
        <v>-0.004</v>
      </c>
    </row>
    <row r="641" ht="15.75" customHeight="1">
      <c r="A641" s="403" t="s">
        <v>991</v>
      </c>
      <c r="B641" s="404">
        <v>5840.08</v>
      </c>
      <c r="C641" s="405">
        <f t="shared" si="1"/>
        <v>0.004630872021</v>
      </c>
      <c r="D641" s="403" t="s">
        <v>991</v>
      </c>
      <c r="E641" s="406">
        <v>50.0</v>
      </c>
      <c r="F641" s="405">
        <f t="shared" si="2"/>
        <v>-0.0157480315</v>
      </c>
    </row>
    <row r="642" ht="15.75" customHeight="1">
      <c r="A642" s="403" t="s">
        <v>992</v>
      </c>
      <c r="B642" s="404">
        <v>5813.16</v>
      </c>
      <c r="C642" s="405">
        <f t="shared" si="1"/>
        <v>0.01089820172</v>
      </c>
      <c r="D642" s="403" t="s">
        <v>992</v>
      </c>
      <c r="E642" s="406">
        <v>50.8</v>
      </c>
      <c r="F642" s="405">
        <f t="shared" si="2"/>
        <v>-0.001964636542</v>
      </c>
    </row>
    <row r="643" ht="15.75" customHeight="1">
      <c r="A643" s="403" t="s">
        <v>993</v>
      </c>
      <c r="B643" s="404">
        <v>5750.49</v>
      </c>
      <c r="C643" s="405">
        <f t="shared" si="1"/>
        <v>0.00456470243</v>
      </c>
      <c r="D643" s="403" t="s">
        <v>993</v>
      </c>
      <c r="E643" s="406">
        <v>50.9</v>
      </c>
      <c r="F643" s="405">
        <f t="shared" si="2"/>
        <v>0.0408997955</v>
      </c>
    </row>
    <row r="644" ht="15.75" customHeight="1">
      <c r="A644" s="403" t="s">
        <v>994</v>
      </c>
      <c r="B644" s="404">
        <v>5724.36</v>
      </c>
      <c r="C644" s="405">
        <f t="shared" si="1"/>
        <v>0.0139345235</v>
      </c>
      <c r="D644" s="403" t="s">
        <v>994</v>
      </c>
      <c r="E644" s="406">
        <v>48.9</v>
      </c>
      <c r="F644" s="405">
        <f t="shared" si="2"/>
        <v>-0.002040816327</v>
      </c>
    </row>
    <row r="645" ht="15.75" customHeight="1">
      <c r="A645" s="403" t="s">
        <v>995</v>
      </c>
      <c r="B645" s="404">
        <v>5645.69</v>
      </c>
      <c r="C645" s="405">
        <f t="shared" si="1"/>
        <v>0.007078117948</v>
      </c>
      <c r="D645" s="403" t="s">
        <v>995</v>
      </c>
      <c r="E645" s="406">
        <v>49.0</v>
      </c>
      <c r="F645" s="405">
        <f t="shared" si="2"/>
        <v>-0.006085192698</v>
      </c>
    </row>
    <row r="646" ht="15.75" customHeight="1">
      <c r="A646" s="403" t="s">
        <v>996</v>
      </c>
      <c r="B646" s="404">
        <v>5606.01</v>
      </c>
      <c r="C646" s="405">
        <f t="shared" si="1"/>
        <v>0.003073988652</v>
      </c>
      <c r="D646" s="403" t="s">
        <v>996</v>
      </c>
      <c r="E646" s="406">
        <v>49.3</v>
      </c>
      <c r="F646" s="405">
        <f t="shared" si="2"/>
        <v>0.02494802495</v>
      </c>
    </row>
    <row r="647" ht="15.75" customHeight="1">
      <c r="A647" s="403" t="s">
        <v>997</v>
      </c>
      <c r="B647" s="404">
        <v>5588.83</v>
      </c>
      <c r="C647" s="405">
        <f t="shared" si="1"/>
        <v>0.009637827253</v>
      </c>
      <c r="D647" s="403" t="s">
        <v>997</v>
      </c>
      <c r="E647" s="406">
        <v>48.1</v>
      </c>
      <c r="F647" s="405">
        <f t="shared" si="2"/>
        <v>0.01906779661</v>
      </c>
    </row>
    <row r="648" ht="15.75" customHeight="1">
      <c r="A648" s="403" t="s">
        <v>998</v>
      </c>
      <c r="B648" s="404">
        <v>5535.48</v>
      </c>
      <c r="C648" s="405">
        <f t="shared" si="1"/>
        <v>0.004376415259</v>
      </c>
      <c r="D648" s="403" t="s">
        <v>998</v>
      </c>
      <c r="E648" s="406">
        <v>47.2</v>
      </c>
      <c r="F648" s="405">
        <f t="shared" si="2"/>
        <v>-0.002114164905</v>
      </c>
    </row>
    <row r="649" ht="15.75" customHeight="1">
      <c r="A649" s="403" t="s">
        <v>999</v>
      </c>
      <c r="B649" s="404">
        <v>5511.36</v>
      </c>
      <c r="C649" s="405">
        <f t="shared" si="1"/>
        <v>-0.001024105448</v>
      </c>
      <c r="D649" s="403" t="s">
        <v>999</v>
      </c>
      <c r="E649" s="406">
        <v>47.3</v>
      </c>
      <c r="F649" s="405">
        <f t="shared" si="2"/>
        <v>-0.01867219917</v>
      </c>
    </row>
    <row r="650" ht="15.75" customHeight="1">
      <c r="A650" s="403" t="s">
        <v>1000</v>
      </c>
      <c r="B650" s="404">
        <v>5517.01</v>
      </c>
      <c r="C650" s="405">
        <f t="shared" si="1"/>
        <v>0.006825303261</v>
      </c>
      <c r="D650" s="403" t="s">
        <v>1000</v>
      </c>
      <c r="E650" s="406">
        <v>48.2</v>
      </c>
      <c r="F650" s="405">
        <f t="shared" si="2"/>
        <v>0.008368200837</v>
      </c>
    </row>
    <row r="651" ht="15.75" customHeight="1">
      <c r="A651" s="403" t="s">
        <v>1001</v>
      </c>
      <c r="B651" s="404">
        <v>5479.61</v>
      </c>
      <c r="C651" s="405">
        <f t="shared" si="1"/>
        <v>0.00334533283</v>
      </c>
      <c r="D651" s="403" t="s">
        <v>1001</v>
      </c>
      <c r="E651" s="406">
        <v>47.8</v>
      </c>
      <c r="F651" s="405">
        <f t="shared" si="2"/>
        <v>0.008438818565</v>
      </c>
    </row>
    <row r="652" ht="15.75" customHeight="1">
      <c r="A652" s="403" t="s">
        <v>1002</v>
      </c>
      <c r="B652" s="404">
        <v>5461.34</v>
      </c>
      <c r="C652" s="405">
        <f t="shared" si="1"/>
        <v>0.007185036829</v>
      </c>
      <c r="D652" s="403" t="s">
        <v>1002</v>
      </c>
      <c r="E652" s="406">
        <v>47.4</v>
      </c>
      <c r="F652" s="405">
        <f t="shared" si="2"/>
        <v>0.03947368421</v>
      </c>
    </row>
    <row r="653" ht="15.75" customHeight="1">
      <c r="A653" s="403" t="s">
        <v>1003</v>
      </c>
      <c r="B653" s="404">
        <v>5422.38</v>
      </c>
      <c r="C653" s="405">
        <f t="shared" si="1"/>
        <v>-0.01157156763</v>
      </c>
      <c r="D653" s="403" t="s">
        <v>1003</v>
      </c>
      <c r="E653" s="406">
        <v>45.6</v>
      </c>
      <c r="F653" s="405">
        <f t="shared" si="2"/>
        <v>-0.02355460385</v>
      </c>
    </row>
    <row r="654" ht="15.75" customHeight="1">
      <c r="A654" s="403" t="s">
        <v>1004</v>
      </c>
      <c r="B654" s="404">
        <v>5485.86</v>
      </c>
      <c r="C654" s="405">
        <f t="shared" si="1"/>
        <v>-0.002246185577</v>
      </c>
      <c r="D654" s="403" t="s">
        <v>1004</v>
      </c>
      <c r="E654" s="406">
        <v>46.7</v>
      </c>
      <c r="F654" s="405">
        <f t="shared" si="2"/>
        <v>-0.006382978723</v>
      </c>
    </row>
    <row r="655" ht="15.75" customHeight="1">
      <c r="A655" s="403" t="s">
        <v>1005</v>
      </c>
      <c r="B655" s="404">
        <v>5498.21</v>
      </c>
      <c r="C655" s="405">
        <f t="shared" si="1"/>
        <v>0.01162459085</v>
      </c>
      <c r="D655" s="403" t="s">
        <v>1005</v>
      </c>
      <c r="E655" s="406">
        <v>47.0</v>
      </c>
      <c r="F655" s="405">
        <f t="shared" si="2"/>
        <v>0.0514541387</v>
      </c>
    </row>
    <row r="656" ht="15.75" customHeight="1">
      <c r="A656" s="403" t="s">
        <v>1006</v>
      </c>
      <c r="B656" s="404">
        <v>5435.03</v>
      </c>
      <c r="C656" s="405">
        <f t="shared" si="1"/>
        <v>0.002177673043</v>
      </c>
      <c r="D656" s="403" t="s">
        <v>1006</v>
      </c>
      <c r="E656" s="406">
        <v>44.7</v>
      </c>
      <c r="F656" s="405">
        <f t="shared" si="2"/>
        <v>-0.002232142857</v>
      </c>
    </row>
    <row r="657" ht="15.75" customHeight="1">
      <c r="A657" s="403" t="s">
        <v>1007</v>
      </c>
      <c r="B657" s="404">
        <v>5423.22</v>
      </c>
      <c r="C657" s="405">
        <f t="shared" si="1"/>
        <v>0.0002655954318</v>
      </c>
      <c r="D657" s="403" t="s">
        <v>1007</v>
      </c>
      <c r="E657" s="406">
        <v>44.8</v>
      </c>
      <c r="F657" s="405">
        <f t="shared" si="2"/>
        <v>-0.008849557522</v>
      </c>
    </row>
    <row r="658" ht="15.75" customHeight="1">
      <c r="A658" s="403" t="s">
        <v>1008</v>
      </c>
      <c r="B658" s="404">
        <v>5421.78</v>
      </c>
      <c r="C658" s="405">
        <f t="shared" si="1"/>
        <v>0.01343387085</v>
      </c>
      <c r="D658" s="403" t="s">
        <v>1008</v>
      </c>
      <c r="E658" s="406">
        <v>45.2</v>
      </c>
      <c r="F658" s="405">
        <f t="shared" si="2"/>
        <v>0.02961275626</v>
      </c>
    </row>
    <row r="659" ht="15.75" customHeight="1">
      <c r="A659" s="403" t="s">
        <v>1009</v>
      </c>
      <c r="B659" s="404">
        <v>5349.91</v>
      </c>
      <c r="C659" s="405">
        <f t="shared" si="1"/>
        <v>0.003468119188</v>
      </c>
      <c r="D659" s="403" t="s">
        <v>1009</v>
      </c>
      <c r="E659" s="406">
        <v>43.9</v>
      </c>
      <c r="F659" s="405">
        <f t="shared" si="2"/>
        <v>-0.004535147392</v>
      </c>
    </row>
    <row r="660" ht="15.75" customHeight="1">
      <c r="A660" s="403" t="s">
        <v>1010</v>
      </c>
      <c r="B660" s="404">
        <v>5331.42</v>
      </c>
      <c r="C660" s="405">
        <f t="shared" si="1"/>
        <v>0.003999864411</v>
      </c>
      <c r="D660" s="403" t="s">
        <v>1010</v>
      </c>
      <c r="E660" s="406">
        <v>44.1</v>
      </c>
      <c r="F660" s="405">
        <f t="shared" si="2"/>
        <v>0.009153318078</v>
      </c>
    </row>
    <row r="661" ht="15.75" customHeight="1">
      <c r="A661" s="403" t="s">
        <v>1011</v>
      </c>
      <c r="B661" s="404">
        <v>5310.18</v>
      </c>
      <c r="C661" s="405">
        <f t="shared" si="1"/>
        <v>0.009827897689</v>
      </c>
      <c r="D661" s="403" t="s">
        <v>1011</v>
      </c>
      <c r="E661" s="406">
        <v>43.7</v>
      </c>
      <c r="F661" s="405">
        <f t="shared" si="2"/>
        <v>0.01157407407</v>
      </c>
    </row>
    <row r="662" ht="15.75" customHeight="1">
      <c r="A662" s="403" t="s">
        <v>1012</v>
      </c>
      <c r="B662" s="404">
        <v>5258.5</v>
      </c>
      <c r="C662" s="405">
        <f t="shared" si="1"/>
        <v>0.01353630401</v>
      </c>
      <c r="D662" s="403" t="s">
        <v>1012</v>
      </c>
      <c r="E662" s="406">
        <v>43.2</v>
      </c>
      <c r="F662" s="405">
        <f t="shared" si="2"/>
        <v>0.04600484262</v>
      </c>
    </row>
    <row r="663" ht="15.75" customHeight="1">
      <c r="A663" s="403" t="s">
        <v>1013</v>
      </c>
      <c r="B663" s="404">
        <v>5188.27</v>
      </c>
      <c r="C663" s="405">
        <f t="shared" si="1"/>
        <v>0.004565617685</v>
      </c>
      <c r="D663" s="403" t="s">
        <v>1013</v>
      </c>
      <c r="E663" s="406">
        <v>41.3</v>
      </c>
      <c r="F663" s="405">
        <f t="shared" si="2"/>
        <v>-0.03278688525</v>
      </c>
    </row>
    <row r="664" ht="15.75" customHeight="1">
      <c r="A664" s="403" t="s">
        <v>1014</v>
      </c>
      <c r="B664" s="404">
        <v>5164.69</v>
      </c>
      <c r="C664" s="405">
        <f t="shared" si="1"/>
        <v>-0.01714252003</v>
      </c>
      <c r="D664" s="403" t="s">
        <v>1014</v>
      </c>
      <c r="E664" s="406">
        <v>42.7</v>
      </c>
      <c r="F664" s="405">
        <f t="shared" si="2"/>
        <v>-0.006976744186</v>
      </c>
    </row>
    <row r="665" ht="15.75" customHeight="1">
      <c r="A665" s="403" t="s">
        <v>1015</v>
      </c>
      <c r="B665" s="404">
        <v>5254.77</v>
      </c>
      <c r="C665" s="405">
        <f t="shared" si="1"/>
        <v>-0.01546840836</v>
      </c>
      <c r="D665" s="403" t="s">
        <v>1015</v>
      </c>
      <c r="E665" s="406">
        <v>43.0</v>
      </c>
      <c r="F665" s="405">
        <f t="shared" si="2"/>
        <v>0.002331002331</v>
      </c>
    </row>
    <row r="666" ht="15.75" customHeight="1">
      <c r="A666" s="403" t="s">
        <v>1016</v>
      </c>
      <c r="B666" s="404">
        <v>5337.33</v>
      </c>
      <c r="C666" s="405">
        <f t="shared" si="1"/>
        <v>0.01059573558</v>
      </c>
      <c r="D666" s="403" t="s">
        <v>1016</v>
      </c>
      <c r="E666" s="406">
        <v>42.9</v>
      </c>
      <c r="F666" s="405">
        <f t="shared" si="2"/>
        <v>0.03125</v>
      </c>
    </row>
    <row r="667" ht="15.75" customHeight="1">
      <c r="A667" s="403" t="s">
        <v>1017</v>
      </c>
      <c r="B667" s="404">
        <v>5281.37</v>
      </c>
      <c r="C667" s="405">
        <f t="shared" si="1"/>
        <v>0.02006574627</v>
      </c>
      <c r="D667" s="403" t="s">
        <v>1017</v>
      </c>
      <c r="E667" s="406">
        <v>41.6</v>
      </c>
      <c r="F667" s="405">
        <f t="shared" si="2"/>
        <v>0.01711491443</v>
      </c>
    </row>
    <row r="668" ht="15.75" customHeight="1">
      <c r="A668" s="403" t="s">
        <v>1018</v>
      </c>
      <c r="B668" s="404">
        <v>5177.48</v>
      </c>
      <c r="C668" s="405">
        <f t="shared" si="1"/>
        <v>0.01739051834</v>
      </c>
      <c r="D668" s="403" t="s">
        <v>1018</v>
      </c>
      <c r="E668" s="406">
        <v>40.9</v>
      </c>
      <c r="F668" s="405">
        <f t="shared" si="2"/>
        <v>0.00987654321</v>
      </c>
    </row>
    <row r="669" ht="15.75" customHeight="1">
      <c r="A669" s="403" t="s">
        <v>1019</v>
      </c>
      <c r="B669" s="404">
        <v>5088.98</v>
      </c>
      <c r="C669" s="405">
        <f t="shared" si="1"/>
        <v>-0.03444625114</v>
      </c>
      <c r="D669" s="403" t="s">
        <v>1019</v>
      </c>
      <c r="E669" s="406">
        <v>40.5</v>
      </c>
      <c r="F669" s="405">
        <f t="shared" si="2"/>
        <v>-0.04929577465</v>
      </c>
    </row>
    <row r="670" ht="15.75" customHeight="1">
      <c r="A670" s="403" t="s">
        <v>1020</v>
      </c>
      <c r="B670" s="404">
        <v>5270.53</v>
      </c>
      <c r="C670" s="405">
        <f t="shared" si="1"/>
        <v>-0.00144557952</v>
      </c>
      <c r="D670" s="403" t="s">
        <v>1020</v>
      </c>
      <c r="E670" s="406">
        <v>42.6</v>
      </c>
      <c r="F670" s="405">
        <f t="shared" si="2"/>
        <v>0</v>
      </c>
    </row>
    <row r="671" ht="15.75" customHeight="1">
      <c r="A671" s="403" t="s">
        <v>1021</v>
      </c>
      <c r="B671" s="404">
        <v>5278.16</v>
      </c>
      <c r="C671" s="405">
        <f t="shared" si="1"/>
        <v>-0.01767315824</v>
      </c>
      <c r="D671" s="403" t="s">
        <v>1021</v>
      </c>
      <c r="E671" s="406">
        <v>42.6</v>
      </c>
      <c r="F671" s="405">
        <f t="shared" si="2"/>
        <v>-0.03181818182</v>
      </c>
    </row>
    <row r="672" ht="15.75" customHeight="1">
      <c r="A672" s="403" t="s">
        <v>1022</v>
      </c>
      <c r="B672" s="404">
        <v>5373.12</v>
      </c>
      <c r="C672" s="405">
        <f t="shared" si="1"/>
        <v>0.005460390648</v>
      </c>
      <c r="D672" s="403" t="s">
        <v>1022</v>
      </c>
      <c r="E672" s="406">
        <v>44.0</v>
      </c>
      <c r="F672" s="405">
        <f t="shared" si="2"/>
        <v>0.02325581395</v>
      </c>
    </row>
    <row r="673" ht="15.75" customHeight="1">
      <c r="A673" s="403" t="s">
        <v>1023</v>
      </c>
      <c r="B673" s="404">
        <v>5343.94</v>
      </c>
      <c r="C673" s="405">
        <f t="shared" si="1"/>
        <v>0.003140480664</v>
      </c>
      <c r="D673" s="403" t="s">
        <v>1023</v>
      </c>
      <c r="E673" s="406">
        <v>43.0</v>
      </c>
      <c r="F673" s="405">
        <f t="shared" si="2"/>
        <v>-0.01149425287</v>
      </c>
    </row>
    <row r="674" ht="15.75" customHeight="1">
      <c r="A674" s="403" t="s">
        <v>1024</v>
      </c>
      <c r="B674" s="404">
        <v>5327.21</v>
      </c>
      <c r="C674" s="405">
        <f t="shared" si="1"/>
        <v>-0.0005459539372</v>
      </c>
      <c r="D674" s="403" t="s">
        <v>1024</v>
      </c>
      <c r="E674" s="406">
        <v>43.5</v>
      </c>
      <c r="F674" s="405">
        <f t="shared" si="2"/>
        <v>0.002304147465</v>
      </c>
    </row>
    <row r="675" ht="15.75" customHeight="1">
      <c r="A675" s="403" t="s">
        <v>1025</v>
      </c>
      <c r="B675" s="404">
        <v>5330.12</v>
      </c>
      <c r="C675" s="405">
        <f t="shared" si="1"/>
        <v>-0.01544406537</v>
      </c>
      <c r="D675" s="403" t="s">
        <v>1025</v>
      </c>
      <c r="E675" s="406">
        <v>43.4</v>
      </c>
      <c r="F675" s="405">
        <f t="shared" si="2"/>
        <v>-0.01809954751</v>
      </c>
    </row>
    <row r="676" ht="15.75" customHeight="1">
      <c r="A676" s="403" t="s">
        <v>1026</v>
      </c>
      <c r="B676" s="404">
        <v>5413.73</v>
      </c>
      <c r="C676" s="405">
        <f t="shared" si="1"/>
        <v>0.000284542856</v>
      </c>
      <c r="D676" s="403" t="s">
        <v>1026</v>
      </c>
      <c r="E676" s="406">
        <v>44.2</v>
      </c>
      <c r="F676" s="405">
        <f t="shared" si="2"/>
        <v>-0.01559020045</v>
      </c>
    </row>
    <row r="677" ht="15.75" customHeight="1">
      <c r="A677" s="403" t="s">
        <v>1027</v>
      </c>
      <c r="B677" s="404">
        <v>5412.19</v>
      </c>
      <c r="C677" s="405">
        <f t="shared" si="1"/>
        <v>0.01166779133</v>
      </c>
      <c r="D677" s="403" t="s">
        <v>1027</v>
      </c>
      <c r="E677" s="406">
        <v>44.9</v>
      </c>
      <c r="F677" s="405">
        <f t="shared" si="2"/>
        <v>0.01814058957</v>
      </c>
    </row>
    <row r="678" ht="15.75" customHeight="1">
      <c r="A678" s="403" t="s">
        <v>1028</v>
      </c>
      <c r="B678" s="404">
        <v>5349.77</v>
      </c>
      <c r="C678" s="405">
        <f t="shared" si="1"/>
        <v>-0.01562554626</v>
      </c>
      <c r="D678" s="403" t="s">
        <v>1028</v>
      </c>
      <c r="E678" s="406">
        <v>44.1</v>
      </c>
      <c r="F678" s="405">
        <f t="shared" si="2"/>
        <v>-0.02649006623</v>
      </c>
    </row>
    <row r="679" ht="15.75" customHeight="1">
      <c r="A679" s="403" t="s">
        <v>1029</v>
      </c>
      <c r="B679" s="404">
        <v>5434.69</v>
      </c>
      <c r="C679" s="405">
        <f t="shared" si="1"/>
        <v>-0.01481219636</v>
      </c>
      <c r="D679" s="403" t="s">
        <v>1029</v>
      </c>
      <c r="E679" s="406">
        <v>45.3</v>
      </c>
      <c r="F679" s="405">
        <f t="shared" si="2"/>
        <v>-0.0152173913</v>
      </c>
    </row>
    <row r="680" ht="15.75" customHeight="1">
      <c r="A680" s="403" t="s">
        <v>1030</v>
      </c>
      <c r="B680" s="404">
        <v>5516.4</v>
      </c>
      <c r="C680" s="405">
        <f t="shared" si="1"/>
        <v>-0.002994774958</v>
      </c>
      <c r="D680" s="403" t="s">
        <v>1030</v>
      </c>
      <c r="E680" s="406">
        <v>46.0</v>
      </c>
      <c r="F680" s="405">
        <f t="shared" si="2"/>
        <v>0</v>
      </c>
    </row>
    <row r="681" ht="15.75" customHeight="1">
      <c r="A681" s="403" t="s">
        <v>1031</v>
      </c>
      <c r="B681" s="404">
        <v>5532.97</v>
      </c>
      <c r="C681" s="405">
        <f t="shared" si="1"/>
        <v>0.002504008769</v>
      </c>
      <c r="D681" s="403" t="s">
        <v>1031</v>
      </c>
      <c r="E681" s="406">
        <v>46.0</v>
      </c>
      <c r="F681" s="405">
        <f t="shared" si="2"/>
        <v>-0.01287553648</v>
      </c>
    </row>
    <row r="682" ht="15.75" customHeight="1">
      <c r="A682" s="403" t="s">
        <v>1032</v>
      </c>
      <c r="B682" s="404">
        <v>5519.15</v>
      </c>
      <c r="C682" s="405">
        <f t="shared" si="1"/>
        <v>-0.008924643329</v>
      </c>
      <c r="D682" s="403" t="s">
        <v>1032</v>
      </c>
      <c r="E682" s="406">
        <v>46.6</v>
      </c>
      <c r="F682" s="405">
        <f t="shared" si="2"/>
        <v>-0.02100840336</v>
      </c>
    </row>
    <row r="683" ht="15.75" customHeight="1">
      <c r="A683" s="403" t="s">
        <v>1033</v>
      </c>
      <c r="B683" s="404">
        <v>5568.85</v>
      </c>
      <c r="C683" s="405">
        <f t="shared" si="1"/>
        <v>0.0009328391742</v>
      </c>
      <c r="D683" s="403" t="s">
        <v>1033</v>
      </c>
      <c r="E683" s="406">
        <v>47.6</v>
      </c>
      <c r="F683" s="405">
        <f t="shared" si="2"/>
        <v>-0.004184100418</v>
      </c>
    </row>
    <row r="684" ht="15.75" customHeight="1">
      <c r="A684" s="403" t="s">
        <v>1034</v>
      </c>
      <c r="B684" s="404">
        <v>5563.66</v>
      </c>
      <c r="C684" s="405">
        <f t="shared" si="1"/>
        <v>-0.004957631211</v>
      </c>
      <c r="D684" s="403" t="s">
        <v>1034</v>
      </c>
      <c r="E684" s="406">
        <v>47.8</v>
      </c>
      <c r="F684" s="405">
        <f t="shared" si="2"/>
        <v>-0.01848049281</v>
      </c>
    </row>
    <row r="685" ht="15.75" customHeight="1">
      <c r="A685" s="403" t="s">
        <v>1035</v>
      </c>
      <c r="B685" s="404">
        <v>5591.38</v>
      </c>
      <c r="C685" s="405">
        <f t="shared" si="1"/>
        <v>-0.002319614302</v>
      </c>
      <c r="D685" s="403" t="s">
        <v>1035</v>
      </c>
      <c r="E685" s="406">
        <v>48.7</v>
      </c>
      <c r="F685" s="405">
        <f t="shared" si="2"/>
        <v>0.00412371134</v>
      </c>
    </row>
    <row r="686" ht="15.75" customHeight="1">
      <c r="A686" s="403" t="s">
        <v>1036</v>
      </c>
      <c r="B686" s="404">
        <v>5604.38</v>
      </c>
      <c r="C686" s="405">
        <f t="shared" si="1"/>
        <v>0.003597592532</v>
      </c>
      <c r="D686" s="403" t="s">
        <v>1036</v>
      </c>
      <c r="E686" s="406">
        <v>48.5</v>
      </c>
      <c r="F686" s="405">
        <f t="shared" si="2"/>
        <v>0.002066115702</v>
      </c>
    </row>
    <row r="687" ht="15.75" customHeight="1">
      <c r="A687" s="403" t="s">
        <v>1037</v>
      </c>
      <c r="B687" s="404">
        <v>5584.29</v>
      </c>
      <c r="C687" s="405">
        <f t="shared" si="1"/>
        <v>0.01242072744</v>
      </c>
      <c r="D687" s="403" t="s">
        <v>1037</v>
      </c>
      <c r="E687" s="406">
        <v>48.4</v>
      </c>
      <c r="F687" s="405">
        <f t="shared" si="2"/>
        <v>0.03862660944</v>
      </c>
    </row>
    <row r="688" ht="15.75" customHeight="1">
      <c r="A688" s="403" t="s">
        <v>1038</v>
      </c>
      <c r="B688" s="404">
        <v>5515.78</v>
      </c>
      <c r="C688" s="405">
        <f t="shared" si="1"/>
        <v>0.005049133849</v>
      </c>
      <c r="D688" s="403" t="s">
        <v>1038</v>
      </c>
      <c r="E688" s="406">
        <v>46.6</v>
      </c>
      <c r="F688" s="405">
        <f t="shared" si="2"/>
        <v>0.002150537634</v>
      </c>
    </row>
    <row r="689" ht="15.75" customHeight="1">
      <c r="A689" s="403" t="s">
        <v>1039</v>
      </c>
      <c r="B689" s="404">
        <v>5488.07</v>
      </c>
      <c r="C689" s="405">
        <f t="shared" si="1"/>
        <v>-0.00366540432</v>
      </c>
      <c r="D689" s="403" t="s">
        <v>1039</v>
      </c>
      <c r="E689" s="406">
        <v>46.5</v>
      </c>
      <c r="F689" s="405">
        <f t="shared" si="2"/>
        <v>-0.01691331924</v>
      </c>
    </row>
    <row r="690" ht="15.75" customHeight="1">
      <c r="A690" s="403" t="s">
        <v>1040</v>
      </c>
      <c r="B690" s="404">
        <v>5508.26</v>
      </c>
      <c r="C690" s="405">
        <f t="shared" si="1"/>
        <v>0.01500694698</v>
      </c>
      <c r="D690" s="403" t="s">
        <v>1040</v>
      </c>
      <c r="E690" s="406">
        <v>47.3</v>
      </c>
      <c r="F690" s="405">
        <f t="shared" si="2"/>
        <v>0.05111111111</v>
      </c>
    </row>
    <row r="691" ht="15.75" customHeight="1">
      <c r="A691" s="403" t="s">
        <v>1041</v>
      </c>
      <c r="B691" s="404">
        <v>5426.82</v>
      </c>
      <c r="C691" s="405">
        <f t="shared" si="1"/>
        <v>0.001925636817</v>
      </c>
      <c r="D691" s="403" t="s">
        <v>1041</v>
      </c>
      <c r="E691" s="406">
        <v>45.0</v>
      </c>
      <c r="F691" s="405">
        <f t="shared" si="2"/>
        <v>-0.01098901099</v>
      </c>
    </row>
    <row r="692" ht="15.75" customHeight="1">
      <c r="A692" s="403" t="s">
        <v>1042</v>
      </c>
      <c r="B692" s="404">
        <v>5416.39</v>
      </c>
      <c r="C692" s="405">
        <f t="shared" si="1"/>
        <v>0.005709627825</v>
      </c>
      <c r="D692" s="403" t="s">
        <v>1042</v>
      </c>
      <c r="E692" s="406">
        <v>45.5</v>
      </c>
      <c r="F692" s="405">
        <f t="shared" si="2"/>
        <v>-0.00871459695</v>
      </c>
    </row>
    <row r="693" ht="15.75" customHeight="1">
      <c r="A693" s="403" t="s">
        <v>1043</v>
      </c>
      <c r="B693" s="404">
        <v>5385.64</v>
      </c>
      <c r="C693" s="405">
        <f t="shared" si="1"/>
        <v>0.0127742957</v>
      </c>
      <c r="D693" s="403" t="s">
        <v>1043</v>
      </c>
      <c r="E693" s="406">
        <v>45.9</v>
      </c>
      <c r="F693" s="405">
        <f t="shared" si="2"/>
        <v>0.02227171492</v>
      </c>
    </row>
    <row r="694" ht="15.75" customHeight="1">
      <c r="A694" s="403" t="s">
        <v>1044</v>
      </c>
      <c r="B694" s="404">
        <v>5317.71</v>
      </c>
      <c r="C694" s="405">
        <f t="shared" si="1"/>
        <v>-0.01253433014</v>
      </c>
      <c r="D694" s="403" t="s">
        <v>1044</v>
      </c>
      <c r="E694" s="406">
        <v>44.9</v>
      </c>
      <c r="F694" s="405">
        <f t="shared" si="2"/>
        <v>-0.006637168142</v>
      </c>
    </row>
    <row r="695" ht="15.75" customHeight="1">
      <c r="A695" s="403" t="s">
        <v>1045</v>
      </c>
      <c r="B695" s="404">
        <v>5385.21</v>
      </c>
      <c r="C695" s="405">
        <f t="shared" si="1"/>
        <v>-0.0165760284</v>
      </c>
      <c r="D695" s="403" t="s">
        <v>1045</v>
      </c>
      <c r="E695" s="406">
        <v>45.2</v>
      </c>
      <c r="F695" s="405">
        <f t="shared" si="2"/>
        <v>-0.01525054466</v>
      </c>
    </row>
    <row r="696" ht="15.75" customHeight="1">
      <c r="A696" s="403" t="s">
        <v>1046</v>
      </c>
      <c r="B696" s="404">
        <v>5475.98</v>
      </c>
      <c r="C696" s="405">
        <f t="shared" si="1"/>
        <v>-0.00503118828</v>
      </c>
      <c r="D696" s="403" t="s">
        <v>1046</v>
      </c>
      <c r="E696" s="406">
        <v>45.9</v>
      </c>
      <c r="F696" s="405">
        <f t="shared" si="2"/>
        <v>0.006578947368</v>
      </c>
    </row>
    <row r="697" ht="15.75" customHeight="1">
      <c r="A697" s="403" t="s">
        <v>1047</v>
      </c>
      <c r="B697" s="404">
        <v>5503.67</v>
      </c>
      <c r="C697" s="405">
        <f t="shared" si="1"/>
        <v>-0.004291356318</v>
      </c>
      <c r="D697" s="403" t="s">
        <v>1047</v>
      </c>
      <c r="E697" s="406">
        <v>45.6</v>
      </c>
      <c r="F697" s="405">
        <f t="shared" si="2"/>
        <v>-0.0151187905</v>
      </c>
    </row>
    <row r="698" ht="15.75" customHeight="1">
      <c r="A698" s="403" t="s">
        <v>1048</v>
      </c>
      <c r="B698" s="404">
        <v>5527.39</v>
      </c>
      <c r="C698" s="405">
        <f t="shared" si="1"/>
        <v>-0.003192013114</v>
      </c>
      <c r="D698" s="403" t="s">
        <v>1048</v>
      </c>
      <c r="E698" s="406">
        <v>46.3</v>
      </c>
      <c r="F698" s="405">
        <f t="shared" si="2"/>
        <v>-0.01489361702</v>
      </c>
    </row>
    <row r="699" ht="15.75" customHeight="1">
      <c r="A699" s="403" t="s">
        <v>1049</v>
      </c>
      <c r="B699" s="404">
        <v>5545.09</v>
      </c>
      <c r="C699" s="405">
        <f t="shared" si="1"/>
        <v>0.01788848015</v>
      </c>
      <c r="D699" s="403" t="s">
        <v>1049</v>
      </c>
      <c r="E699" s="406">
        <v>47.0</v>
      </c>
      <c r="F699" s="405">
        <f t="shared" si="2"/>
        <v>0.03982300885</v>
      </c>
    </row>
    <row r="700" ht="15.75" customHeight="1">
      <c r="A700" s="403" t="s">
        <v>1050</v>
      </c>
      <c r="B700" s="404">
        <v>5447.64</v>
      </c>
      <c r="C700" s="405">
        <f t="shared" si="1"/>
        <v>-0.006813114288</v>
      </c>
      <c r="D700" s="403" t="s">
        <v>1050</v>
      </c>
      <c r="E700" s="406">
        <v>45.2</v>
      </c>
      <c r="F700" s="405">
        <f t="shared" si="2"/>
        <v>-0.03211991435</v>
      </c>
    </row>
    <row r="701" ht="15.75" customHeight="1">
      <c r="A701" s="403" t="s">
        <v>1051</v>
      </c>
      <c r="B701" s="404">
        <v>5485.01</v>
      </c>
      <c r="C701" s="405">
        <f t="shared" si="1"/>
        <v>-0.004426979344</v>
      </c>
      <c r="D701" s="403" t="s">
        <v>1051</v>
      </c>
      <c r="E701" s="406">
        <v>46.7</v>
      </c>
      <c r="F701" s="405">
        <f t="shared" si="2"/>
        <v>-0.04887983707</v>
      </c>
    </row>
    <row r="702" ht="15.75" customHeight="1">
      <c r="A702" s="403" t="s">
        <v>1052</v>
      </c>
      <c r="B702" s="404">
        <v>5509.4</v>
      </c>
      <c r="C702" s="405">
        <f t="shared" si="1"/>
        <v>0.001975069746</v>
      </c>
      <c r="D702" s="403" t="s">
        <v>1052</v>
      </c>
      <c r="E702" s="406">
        <v>49.1</v>
      </c>
      <c r="F702" s="405">
        <f t="shared" si="2"/>
        <v>0.03151260504</v>
      </c>
    </row>
    <row r="703" ht="15.75" customHeight="1">
      <c r="A703" s="403" t="s">
        <v>1053</v>
      </c>
      <c r="B703" s="404">
        <v>5498.54</v>
      </c>
      <c r="C703" s="405">
        <f t="shared" si="1"/>
        <v>0.02270829265</v>
      </c>
      <c r="D703" s="403" t="s">
        <v>1053</v>
      </c>
      <c r="E703" s="406">
        <v>47.6</v>
      </c>
      <c r="F703" s="405">
        <f t="shared" si="2"/>
        <v>0.04157549234</v>
      </c>
    </row>
    <row r="704" ht="15.75" customHeight="1">
      <c r="A704" s="403" t="s">
        <v>1054</v>
      </c>
      <c r="B704" s="404">
        <v>5376.45</v>
      </c>
      <c r="C704" s="405">
        <f t="shared" si="1"/>
        <v>-0.02331246662</v>
      </c>
      <c r="D704" s="403" t="s">
        <v>1054</v>
      </c>
      <c r="E704" s="406">
        <v>45.7</v>
      </c>
      <c r="F704" s="405">
        <f t="shared" si="2"/>
        <v>-0.04791666667</v>
      </c>
    </row>
    <row r="705" ht="15.75" customHeight="1">
      <c r="A705" s="403" t="s">
        <v>1055</v>
      </c>
      <c r="B705" s="404">
        <v>5504.78</v>
      </c>
      <c r="C705" s="405">
        <f t="shared" si="1"/>
        <v>-0.02530069923</v>
      </c>
      <c r="D705" s="403" t="s">
        <v>1055</v>
      </c>
      <c r="E705" s="406">
        <v>48.0</v>
      </c>
      <c r="F705" s="405">
        <f t="shared" si="2"/>
        <v>-0.0380761523</v>
      </c>
    </row>
    <row r="706" ht="15.75" customHeight="1">
      <c r="A706" s="403" t="s">
        <v>1056</v>
      </c>
      <c r="B706" s="404">
        <v>5647.67</v>
      </c>
      <c r="C706" s="405">
        <f t="shared" si="1"/>
        <v>0.01178997682</v>
      </c>
      <c r="D706" s="403" t="s">
        <v>1056</v>
      </c>
      <c r="E706" s="406">
        <v>49.9</v>
      </c>
      <c r="F706" s="405">
        <f t="shared" si="2"/>
        <v>0.02044989775</v>
      </c>
    </row>
    <row r="707" ht="15.75" customHeight="1">
      <c r="A707" s="403" t="s">
        <v>1057</v>
      </c>
      <c r="B707" s="404">
        <v>5581.86</v>
      </c>
      <c r="C707" s="405">
        <f t="shared" si="1"/>
        <v>0.003085526777</v>
      </c>
      <c r="D707" s="403" t="s">
        <v>1057</v>
      </c>
      <c r="E707" s="406">
        <v>48.9</v>
      </c>
      <c r="F707" s="405">
        <f t="shared" si="2"/>
        <v>-0.01212121212</v>
      </c>
    </row>
    <row r="708" ht="15.75" customHeight="1">
      <c r="A708" s="403" t="s">
        <v>1058</v>
      </c>
      <c r="B708" s="404">
        <v>5564.69</v>
      </c>
      <c r="C708" s="405">
        <f t="shared" si="1"/>
        <v>-0.006269866781</v>
      </c>
      <c r="D708" s="403" t="s">
        <v>1058</v>
      </c>
      <c r="E708" s="406">
        <v>49.5</v>
      </c>
      <c r="F708" s="405">
        <f t="shared" si="2"/>
        <v>-0.008016032064</v>
      </c>
    </row>
    <row r="709" ht="15.75" customHeight="1">
      <c r="A709" s="403" t="s">
        <v>1059</v>
      </c>
      <c r="B709" s="404">
        <v>5599.8</v>
      </c>
      <c r="C709" s="405">
        <f t="shared" si="1"/>
        <v>-0.008860396541</v>
      </c>
      <c r="D709" s="403" t="s">
        <v>1059</v>
      </c>
      <c r="E709" s="406">
        <v>49.9</v>
      </c>
      <c r="F709" s="405">
        <f t="shared" si="2"/>
        <v>-0.025390625</v>
      </c>
    </row>
    <row r="710" ht="15.75" customHeight="1">
      <c r="A710" s="403" t="s">
        <v>1060</v>
      </c>
      <c r="B710" s="404">
        <v>5649.86</v>
      </c>
      <c r="C710" s="405">
        <f t="shared" si="1"/>
        <v>-0.01301283115</v>
      </c>
      <c r="D710" s="403" t="s">
        <v>1060</v>
      </c>
      <c r="E710" s="406">
        <v>51.2</v>
      </c>
      <c r="F710" s="405">
        <f t="shared" si="2"/>
        <v>0.06889352818</v>
      </c>
    </row>
    <row r="711" ht="15.75" customHeight="1">
      <c r="A711" s="403" t="s">
        <v>1061</v>
      </c>
      <c r="B711" s="404">
        <v>5724.35</v>
      </c>
      <c r="C711" s="405">
        <f t="shared" si="1"/>
        <v>0.001681616312</v>
      </c>
      <c r="D711" s="403" t="s">
        <v>1061</v>
      </c>
      <c r="E711" s="406">
        <v>47.9</v>
      </c>
      <c r="F711" s="405">
        <f t="shared" si="2"/>
        <v>0.016985138</v>
      </c>
    </row>
    <row r="712" ht="15.75" customHeight="1">
      <c r="A712" s="403" t="s">
        <v>1062</v>
      </c>
      <c r="B712" s="404">
        <v>5714.74</v>
      </c>
      <c r="C712" s="405">
        <f t="shared" si="1"/>
        <v>0.003401008187</v>
      </c>
      <c r="D712" s="403" t="s">
        <v>1062</v>
      </c>
      <c r="E712" s="406">
        <v>47.1</v>
      </c>
      <c r="F712" s="405">
        <f t="shared" si="2"/>
        <v>-0.002118644068</v>
      </c>
    </row>
    <row r="713" ht="15.75" customHeight="1">
      <c r="A713" s="403" t="s">
        <v>1063</v>
      </c>
      <c r="B713" s="404">
        <v>5695.37</v>
      </c>
      <c r="C713" s="405">
        <f t="shared" si="1"/>
        <v>-0.01633010473</v>
      </c>
      <c r="D713" s="403" t="s">
        <v>1063</v>
      </c>
      <c r="E713" s="406">
        <v>47.2</v>
      </c>
      <c r="F713" s="405">
        <f t="shared" si="2"/>
        <v>-0.01461377871</v>
      </c>
    </row>
    <row r="714" ht="15.75" customHeight="1">
      <c r="A714" s="403" t="s">
        <v>1064</v>
      </c>
      <c r="B714" s="404">
        <v>5789.92</v>
      </c>
      <c r="C714" s="405">
        <f t="shared" si="1"/>
        <v>-0.004405437844</v>
      </c>
      <c r="D714" s="403" t="s">
        <v>1064</v>
      </c>
      <c r="E714" s="406">
        <v>47.9</v>
      </c>
      <c r="F714" s="405">
        <f t="shared" si="2"/>
        <v>-0.02044989775</v>
      </c>
    </row>
    <row r="715" ht="15.75" customHeight="1">
      <c r="A715" s="403" t="s">
        <v>1065</v>
      </c>
      <c r="B715" s="404">
        <v>5815.54</v>
      </c>
      <c r="C715" s="405">
        <f t="shared" si="1"/>
        <v>-0.003536559873</v>
      </c>
      <c r="D715" s="403" t="s">
        <v>1065</v>
      </c>
      <c r="E715" s="406">
        <v>48.9</v>
      </c>
      <c r="F715" s="405">
        <f t="shared" si="2"/>
        <v>-0.04305283757</v>
      </c>
    </row>
    <row r="716" ht="15.75" customHeight="1">
      <c r="A716" s="403" t="s">
        <v>1066</v>
      </c>
      <c r="B716" s="404">
        <v>5836.18</v>
      </c>
      <c r="C716" s="405">
        <f t="shared" si="1"/>
        <v>0.00147917825</v>
      </c>
      <c r="D716" s="403" t="s">
        <v>1066</v>
      </c>
      <c r="E716" s="406">
        <v>51.1</v>
      </c>
      <c r="F716" s="405">
        <f t="shared" si="2"/>
        <v>0.022</v>
      </c>
    </row>
    <row r="717" ht="15.75" customHeight="1">
      <c r="A717" s="403" t="s">
        <v>1067</v>
      </c>
      <c r="B717" s="404">
        <v>5827.56</v>
      </c>
      <c r="C717" s="405">
        <f t="shared" si="1"/>
        <v>0.001161352391</v>
      </c>
      <c r="D717" s="403" t="s">
        <v>1067</v>
      </c>
      <c r="E717" s="406">
        <v>50.0</v>
      </c>
      <c r="F717" s="405">
        <f t="shared" si="2"/>
        <v>0.0101010101</v>
      </c>
    </row>
    <row r="718" ht="15.75" customHeight="1">
      <c r="A718" s="403" t="s">
        <v>1068</v>
      </c>
      <c r="B718" s="404">
        <v>5820.8</v>
      </c>
      <c r="C718" s="405">
        <f t="shared" si="1"/>
        <v>0.003288679909</v>
      </c>
      <c r="D718" s="403" t="s">
        <v>1068</v>
      </c>
      <c r="E718" s="406">
        <v>49.5</v>
      </c>
      <c r="F718" s="405">
        <f t="shared" si="2"/>
        <v>-0.01394422311</v>
      </c>
    </row>
    <row r="719" ht="15.75" customHeight="1">
      <c r="A719" s="403" t="s">
        <v>1069</v>
      </c>
      <c r="B719" s="404">
        <v>5801.72</v>
      </c>
      <c r="C719" s="405">
        <f t="shared" si="1"/>
        <v>-0.008325883738</v>
      </c>
      <c r="D719" s="403" t="s">
        <v>1069</v>
      </c>
      <c r="E719" s="406">
        <v>50.2</v>
      </c>
      <c r="F719" s="405">
        <f t="shared" si="2"/>
        <v>-0.01953125</v>
      </c>
    </row>
    <row r="720" ht="15.75" customHeight="1">
      <c r="A720" s="403" t="s">
        <v>1070</v>
      </c>
      <c r="B720" s="404">
        <v>5850.43</v>
      </c>
      <c r="C720" s="405">
        <f t="shared" si="1"/>
        <v>-0.009962262874</v>
      </c>
      <c r="D720" s="403" t="s">
        <v>1070</v>
      </c>
      <c r="E720" s="406">
        <v>51.2</v>
      </c>
      <c r="F720" s="405">
        <f t="shared" si="2"/>
        <v>-0.05360443623</v>
      </c>
    </row>
    <row r="721" ht="15.75" customHeight="1">
      <c r="A721" s="403" t="s">
        <v>1071</v>
      </c>
      <c r="B721" s="404">
        <v>5909.3</v>
      </c>
      <c r="C721" s="405">
        <f t="shared" si="1"/>
        <v>0.02414211438</v>
      </c>
      <c r="D721" s="403" t="s">
        <v>1071</v>
      </c>
      <c r="E721" s="406">
        <v>54.1</v>
      </c>
      <c r="F721" s="405">
        <f t="shared" si="2"/>
        <v>0.04642166344</v>
      </c>
    </row>
    <row r="722" ht="15.75" customHeight="1">
      <c r="A722" s="403" t="s">
        <v>1072</v>
      </c>
      <c r="B722" s="404">
        <v>5770.0</v>
      </c>
      <c r="C722" s="405">
        <f t="shared" si="1"/>
        <v>-0.01552972008</v>
      </c>
      <c r="D722" s="403" t="s">
        <v>1072</v>
      </c>
      <c r="E722" s="406">
        <v>51.7</v>
      </c>
      <c r="F722" s="405">
        <f t="shared" si="2"/>
        <v>-0.05137614679</v>
      </c>
    </row>
    <row r="723" ht="15.75" customHeight="1">
      <c r="A723" s="403" t="s">
        <v>1073</v>
      </c>
      <c r="B723" s="404">
        <v>5861.02</v>
      </c>
      <c r="C723" s="405">
        <f t="shared" si="1"/>
        <v>0.02487781421</v>
      </c>
      <c r="D723" s="403" t="s">
        <v>1073</v>
      </c>
      <c r="E723" s="406">
        <v>54.5</v>
      </c>
      <c r="F723" s="405">
        <f t="shared" si="2"/>
        <v>0.09879032258</v>
      </c>
    </row>
    <row r="724" ht="15.75" customHeight="1">
      <c r="A724" s="403" t="s">
        <v>1074</v>
      </c>
      <c r="B724" s="404">
        <v>5718.75</v>
      </c>
      <c r="C724" s="405">
        <f t="shared" si="1"/>
        <v>0.01503539201</v>
      </c>
      <c r="D724" s="403" t="s">
        <v>1074</v>
      </c>
      <c r="E724" s="406">
        <v>49.6</v>
      </c>
      <c r="F724" s="405">
        <f t="shared" si="2"/>
        <v>0.08061002179</v>
      </c>
    </row>
    <row r="725" ht="15.75" customHeight="1">
      <c r="A725" s="403" t="s">
        <v>1075</v>
      </c>
      <c r="B725" s="404">
        <v>5634.04</v>
      </c>
      <c r="C725" s="405">
        <f t="shared" si="1"/>
        <v>0.002184369308</v>
      </c>
      <c r="D725" s="403" t="s">
        <v>1075</v>
      </c>
      <c r="E725" s="406">
        <v>45.9</v>
      </c>
      <c r="F725" s="405">
        <f t="shared" si="2"/>
        <v>0.02227171492</v>
      </c>
    </row>
    <row r="726" ht="15.75" customHeight="1">
      <c r="A726" s="403" t="s">
        <v>1076</v>
      </c>
      <c r="B726" s="404">
        <v>5621.76</v>
      </c>
      <c r="C726" s="405">
        <f t="shared" si="1"/>
        <v>-0.003267620417</v>
      </c>
      <c r="D726" s="403" t="s">
        <v>1076</v>
      </c>
      <c r="E726" s="406">
        <v>44.9</v>
      </c>
      <c r="F726" s="405">
        <f t="shared" si="2"/>
        <v>0.02745995423</v>
      </c>
    </row>
    <row r="727" ht="15.75" customHeight="1">
      <c r="A727" s="403" t="s">
        <v>1077</v>
      </c>
      <c r="B727" s="404">
        <v>5640.19</v>
      </c>
      <c r="C727" s="405">
        <f t="shared" si="1"/>
        <v>0.005435228265</v>
      </c>
      <c r="D727" s="403" t="s">
        <v>1077</v>
      </c>
      <c r="E727" s="406">
        <v>43.7</v>
      </c>
      <c r="F727" s="405">
        <f t="shared" si="2"/>
        <v>-0.02455357143</v>
      </c>
    </row>
    <row r="728" ht="15.75" customHeight="1">
      <c r="A728" s="403" t="s">
        <v>1078</v>
      </c>
      <c r="B728" s="404">
        <v>5609.7</v>
      </c>
      <c r="C728" s="405">
        <f t="shared" si="1"/>
        <v>-0.007540266652</v>
      </c>
      <c r="D728" s="403" t="s">
        <v>1078</v>
      </c>
      <c r="E728" s="406">
        <v>44.8</v>
      </c>
      <c r="F728" s="405">
        <f t="shared" si="2"/>
        <v>0.01357466063</v>
      </c>
    </row>
    <row r="729" ht="15.75" customHeight="1">
      <c r="A729" s="403" t="s">
        <v>1079</v>
      </c>
      <c r="B729" s="404">
        <v>5652.32</v>
      </c>
      <c r="C729" s="405">
        <f t="shared" si="1"/>
        <v>0.005938831988</v>
      </c>
      <c r="D729" s="403" t="s">
        <v>1079</v>
      </c>
      <c r="E729" s="406">
        <v>44.2</v>
      </c>
      <c r="F729" s="405">
        <f t="shared" si="2"/>
        <v>0</v>
      </c>
    </row>
    <row r="730" ht="15.75" customHeight="1">
      <c r="A730" s="403" t="s">
        <v>1080</v>
      </c>
      <c r="B730" s="404">
        <v>5618.95</v>
      </c>
      <c r="C730" s="405">
        <f t="shared" si="1"/>
        <v>0.04014949852</v>
      </c>
      <c r="D730" s="403" t="s">
        <v>1080</v>
      </c>
      <c r="E730" s="406">
        <v>44.2</v>
      </c>
      <c r="F730" s="405">
        <f t="shared" si="2"/>
        <v>0.04</v>
      </c>
    </row>
    <row r="731" ht="15.75" customHeight="1">
      <c r="A731" s="403" t="s">
        <v>1081</v>
      </c>
      <c r="B731" s="404">
        <v>5402.06</v>
      </c>
      <c r="C731" s="405">
        <f t="shared" si="1"/>
        <v>0.008176176923</v>
      </c>
      <c r="D731" s="403" t="s">
        <v>1081</v>
      </c>
      <c r="E731" s="406">
        <v>42.5</v>
      </c>
      <c r="F731" s="405">
        <f t="shared" si="2"/>
        <v>-0.02298850575</v>
      </c>
    </row>
    <row r="732" ht="15.75" customHeight="1">
      <c r="A732" s="403" t="s">
        <v>1082</v>
      </c>
      <c r="B732" s="404">
        <v>5358.25</v>
      </c>
      <c r="C732" s="405">
        <f t="shared" si="1"/>
        <v>0.002664665672</v>
      </c>
      <c r="D732" s="403" t="s">
        <v>1082</v>
      </c>
      <c r="E732" s="406">
        <v>43.5</v>
      </c>
      <c r="F732" s="405">
        <f t="shared" si="2"/>
        <v>0.009280742459</v>
      </c>
    </row>
    <row r="733" ht="15.75" customHeight="1">
      <c r="A733" s="403" t="s">
        <v>1083</v>
      </c>
      <c r="B733" s="404">
        <v>5344.01</v>
      </c>
      <c r="C733" s="405">
        <f t="shared" si="1"/>
        <v>0.002954054505</v>
      </c>
      <c r="D733" s="403" t="s">
        <v>1083</v>
      </c>
      <c r="E733" s="406">
        <v>43.1</v>
      </c>
      <c r="F733" s="405">
        <f t="shared" si="2"/>
        <v>-0.01598173516</v>
      </c>
    </row>
    <row r="734" ht="15.75" customHeight="1">
      <c r="A734" s="403" t="s">
        <v>1084</v>
      </c>
      <c r="B734" s="404">
        <v>5328.27</v>
      </c>
      <c r="C734" s="405">
        <f t="shared" si="1"/>
        <v>0.02106217279</v>
      </c>
      <c r="D734" s="403" t="s">
        <v>1084</v>
      </c>
      <c r="E734" s="406">
        <v>43.8</v>
      </c>
      <c r="F734" s="405">
        <f t="shared" si="2"/>
        <v>0.07881773399</v>
      </c>
    </row>
    <row r="735" ht="15.75" customHeight="1">
      <c r="A735" s="403" t="s">
        <v>1085</v>
      </c>
      <c r="B735" s="404">
        <v>5218.36</v>
      </c>
      <c r="C735" s="405">
        <f t="shared" si="1"/>
        <v>0.01657221782</v>
      </c>
      <c r="D735" s="403" t="s">
        <v>1085</v>
      </c>
      <c r="E735" s="406">
        <v>40.6</v>
      </c>
      <c r="F735" s="405">
        <f t="shared" si="2"/>
        <v>0.04370179949</v>
      </c>
    </row>
    <row r="736" ht="15.75" customHeight="1">
      <c r="A736" s="403" t="s">
        <v>1086</v>
      </c>
      <c r="B736" s="404">
        <v>5133.29</v>
      </c>
      <c r="C736" s="405">
        <f t="shared" si="1"/>
        <v>0.006827525066</v>
      </c>
      <c r="D736" s="403" t="s">
        <v>1086</v>
      </c>
      <c r="E736" s="406">
        <v>38.9</v>
      </c>
      <c r="F736" s="405">
        <f t="shared" si="2"/>
        <v>-0.005115089514</v>
      </c>
    </row>
    <row r="737" ht="15.75" customHeight="1">
      <c r="A737" s="403" t="s">
        <v>1087</v>
      </c>
      <c r="B737" s="404">
        <v>5098.48</v>
      </c>
      <c r="C737" s="405">
        <f t="shared" si="1"/>
        <v>-0.003266740825</v>
      </c>
      <c r="D737" s="403" t="s">
        <v>1087</v>
      </c>
      <c r="E737" s="406">
        <v>39.1</v>
      </c>
      <c r="F737" s="405">
        <f t="shared" si="2"/>
        <v>-0.0225</v>
      </c>
    </row>
    <row r="738" ht="15.75" customHeight="1">
      <c r="A738" s="403" t="s">
        <v>1088</v>
      </c>
      <c r="B738" s="404">
        <v>5115.19</v>
      </c>
      <c r="C738" s="405">
        <f t="shared" si="1"/>
        <v>0.00800263273</v>
      </c>
      <c r="D738" s="403" t="s">
        <v>1088</v>
      </c>
      <c r="E738" s="406">
        <v>40.0</v>
      </c>
      <c r="F738" s="405">
        <f t="shared" si="2"/>
        <v>0.02301790281</v>
      </c>
    </row>
    <row r="739" ht="15.75" customHeight="1">
      <c r="A739" s="403" t="s">
        <v>1089</v>
      </c>
      <c r="B739" s="404">
        <v>5074.58</v>
      </c>
      <c r="C739" s="405">
        <f t="shared" si="1"/>
        <v>-0.006548512832</v>
      </c>
      <c r="D739" s="403" t="s">
        <v>1089</v>
      </c>
      <c r="E739" s="406">
        <v>39.1</v>
      </c>
      <c r="F739" s="405">
        <f t="shared" si="2"/>
        <v>-0.007614213198</v>
      </c>
    </row>
    <row r="740" ht="15.75" customHeight="1">
      <c r="A740" s="403" t="s">
        <v>1090</v>
      </c>
      <c r="B740" s="404">
        <v>5108.03</v>
      </c>
      <c r="C740" s="405">
        <f t="shared" si="1"/>
        <v>-0.002933793475</v>
      </c>
      <c r="D740" s="403" t="s">
        <v>1090</v>
      </c>
      <c r="E740" s="406">
        <v>39.4</v>
      </c>
      <c r="F740" s="405">
        <f t="shared" si="2"/>
        <v>-0.0174563591</v>
      </c>
    </row>
    <row r="741" ht="15.75" customHeight="1">
      <c r="A741" s="403" t="s">
        <v>1091</v>
      </c>
      <c r="B741" s="404">
        <v>5123.06</v>
      </c>
      <c r="C741" s="405">
        <f t="shared" si="1"/>
        <v>-0.004655120827</v>
      </c>
      <c r="D741" s="403" t="s">
        <v>1091</v>
      </c>
      <c r="E741" s="406">
        <v>40.1</v>
      </c>
      <c r="F741" s="405">
        <f t="shared" si="2"/>
        <v>-0.01231527094</v>
      </c>
    </row>
    <row r="742" ht="15.75" customHeight="1">
      <c r="A742" s="403" t="s">
        <v>1092</v>
      </c>
      <c r="B742" s="404">
        <v>5147.02</v>
      </c>
      <c r="C742" s="405">
        <f t="shared" si="1"/>
        <v>0.004016440291</v>
      </c>
      <c r="D742" s="403" t="s">
        <v>1092</v>
      </c>
      <c r="E742" s="406">
        <v>40.6</v>
      </c>
      <c r="F742" s="405">
        <f t="shared" si="2"/>
        <v>-0.009756097561</v>
      </c>
    </row>
    <row r="743" ht="15.75" customHeight="1">
      <c r="A743" s="403" t="s">
        <v>1093</v>
      </c>
      <c r="B743" s="404">
        <v>5126.43</v>
      </c>
      <c r="C743" s="405">
        <f t="shared" si="1"/>
        <v>0.006235941162</v>
      </c>
      <c r="D743" s="403" t="s">
        <v>1093</v>
      </c>
      <c r="E743" s="406">
        <v>41.0</v>
      </c>
      <c r="F743" s="405">
        <f t="shared" si="2"/>
        <v>-0.004854368932</v>
      </c>
    </row>
    <row r="744" ht="15.75" customHeight="1">
      <c r="A744" s="403" t="s">
        <v>1094</v>
      </c>
      <c r="B744" s="404">
        <v>5094.66</v>
      </c>
      <c r="C744" s="405">
        <f t="shared" si="1"/>
        <v>0.004887689649</v>
      </c>
      <c r="D744" s="403" t="s">
        <v>1094</v>
      </c>
      <c r="E744" s="406">
        <v>41.2</v>
      </c>
      <c r="F744" s="405">
        <f t="shared" si="2"/>
        <v>0.00487804878</v>
      </c>
    </row>
    <row r="745" ht="15.75" customHeight="1">
      <c r="A745" s="403" t="s">
        <v>1095</v>
      </c>
      <c r="B745" s="404">
        <v>5069.88</v>
      </c>
      <c r="C745" s="405">
        <f t="shared" si="1"/>
        <v>0.003976395105</v>
      </c>
      <c r="D745" s="403" t="s">
        <v>1095</v>
      </c>
      <c r="E745" s="406">
        <v>41.0</v>
      </c>
      <c r="F745" s="405">
        <f t="shared" si="2"/>
        <v>-0.01204819277</v>
      </c>
    </row>
    <row r="746" ht="15.75" customHeight="1">
      <c r="A746" s="403" t="s">
        <v>1096</v>
      </c>
      <c r="B746" s="404">
        <v>5049.8</v>
      </c>
      <c r="C746" s="405">
        <f t="shared" si="1"/>
        <v>-0.000730188444</v>
      </c>
      <c r="D746" s="403" t="s">
        <v>1096</v>
      </c>
      <c r="E746" s="406">
        <v>41.5</v>
      </c>
      <c r="F746" s="405">
        <f t="shared" si="2"/>
        <v>0.01965601966</v>
      </c>
    </row>
    <row r="747" ht="15.75" customHeight="1">
      <c r="A747" s="403" t="s">
        <v>1097</v>
      </c>
      <c r="B747" s="404">
        <v>5053.49</v>
      </c>
      <c r="C747" s="405">
        <f t="shared" si="1"/>
        <v>0.005793749677</v>
      </c>
      <c r="D747" s="403" t="s">
        <v>1097</v>
      </c>
      <c r="E747" s="406">
        <v>40.7</v>
      </c>
      <c r="F747" s="405">
        <f t="shared" si="2"/>
        <v>-0.00488997555</v>
      </c>
    </row>
    <row r="748" ht="15.75" customHeight="1">
      <c r="A748" s="403" t="s">
        <v>1098</v>
      </c>
      <c r="B748" s="404">
        <v>5024.38</v>
      </c>
      <c r="C748" s="405">
        <f t="shared" si="1"/>
        <v>0.009960139341</v>
      </c>
      <c r="D748" s="403" t="s">
        <v>1098</v>
      </c>
      <c r="E748" s="406">
        <v>40.9</v>
      </c>
      <c r="F748" s="405">
        <f t="shared" si="2"/>
        <v>0.01237623762</v>
      </c>
    </row>
    <row r="749" ht="15.75" customHeight="1">
      <c r="A749" s="403" t="s">
        <v>1099</v>
      </c>
      <c r="B749" s="404">
        <v>4974.83</v>
      </c>
      <c r="C749" s="405">
        <f t="shared" si="1"/>
        <v>0.008099520554</v>
      </c>
      <c r="D749" s="403" t="s">
        <v>1099</v>
      </c>
      <c r="E749" s="406">
        <v>40.4</v>
      </c>
      <c r="F749" s="405">
        <f t="shared" si="2"/>
        <v>-0.004926108374</v>
      </c>
    </row>
    <row r="750" ht="15.75" customHeight="1">
      <c r="A750" s="403" t="s">
        <v>1100</v>
      </c>
      <c r="B750" s="404">
        <v>4934.86</v>
      </c>
      <c r="C750" s="405">
        <f t="shared" si="1"/>
        <v>0.006303082209</v>
      </c>
      <c r="D750" s="403" t="s">
        <v>1100</v>
      </c>
      <c r="E750" s="406">
        <v>40.6</v>
      </c>
      <c r="F750" s="405">
        <f t="shared" si="2"/>
        <v>0.06005221932</v>
      </c>
    </row>
    <row r="751" ht="15.75" customHeight="1">
      <c r="A751" s="403" t="s">
        <v>1101</v>
      </c>
      <c r="B751" s="404">
        <v>4903.95</v>
      </c>
      <c r="C751" s="405">
        <f t="shared" si="1"/>
        <v>0.007625070888</v>
      </c>
      <c r="D751" s="403" t="s">
        <v>1101</v>
      </c>
      <c r="E751" s="406">
        <v>38.3</v>
      </c>
      <c r="F751" s="405">
        <f t="shared" si="2"/>
        <v>0.01861702128</v>
      </c>
    </row>
    <row r="752" ht="15.75" customHeight="1">
      <c r="A752" s="403" t="s">
        <v>1102</v>
      </c>
      <c r="B752" s="404">
        <v>4866.84</v>
      </c>
      <c r="C752" s="405">
        <f t="shared" si="1"/>
        <v>-0.003068527721</v>
      </c>
      <c r="D752" s="403" t="s">
        <v>1102</v>
      </c>
      <c r="E752" s="406">
        <v>37.6</v>
      </c>
      <c r="F752" s="405">
        <f t="shared" si="2"/>
        <v>-0.01570680628</v>
      </c>
    </row>
    <row r="753" ht="15.75" customHeight="1">
      <c r="A753" s="403" t="s">
        <v>1103</v>
      </c>
      <c r="B753" s="404">
        <v>4881.82</v>
      </c>
      <c r="C753" s="405">
        <f t="shared" si="1"/>
        <v>0.002614451571</v>
      </c>
      <c r="D753" s="403" t="s">
        <v>1103</v>
      </c>
      <c r="E753" s="406">
        <v>38.2</v>
      </c>
      <c r="F753" s="405">
        <f t="shared" si="2"/>
        <v>-0.005208333333</v>
      </c>
    </row>
    <row r="754" ht="15.75" customHeight="1">
      <c r="A754" s="403" t="s">
        <v>1104</v>
      </c>
      <c r="B754" s="404">
        <v>4869.09</v>
      </c>
      <c r="C754" s="405">
        <f t="shared" si="1"/>
        <v>0.001485025309</v>
      </c>
      <c r="D754" s="403" t="s">
        <v>1104</v>
      </c>
      <c r="E754" s="406">
        <v>38.4</v>
      </c>
      <c r="F754" s="405">
        <f t="shared" si="2"/>
        <v>0.01319261214</v>
      </c>
    </row>
    <row r="755" ht="15.75" customHeight="1">
      <c r="A755" s="403" t="s">
        <v>1105</v>
      </c>
      <c r="B755" s="404">
        <v>4861.87</v>
      </c>
      <c r="C755" s="405">
        <f t="shared" si="1"/>
        <v>0.005933969076</v>
      </c>
      <c r="D755" s="403" t="s">
        <v>1105</v>
      </c>
      <c r="E755" s="406">
        <v>37.9</v>
      </c>
      <c r="F755" s="405">
        <f t="shared" si="2"/>
        <v>-0.002631578947</v>
      </c>
    </row>
    <row r="756" ht="15.75" customHeight="1">
      <c r="A756" s="403" t="s">
        <v>1106</v>
      </c>
      <c r="B756" s="404">
        <v>4833.19</v>
      </c>
      <c r="C756" s="405">
        <f t="shared" si="1"/>
        <v>0.003215227183</v>
      </c>
      <c r="D756" s="403" t="s">
        <v>1106</v>
      </c>
      <c r="E756" s="406">
        <v>38.0</v>
      </c>
      <c r="F756" s="405">
        <f t="shared" si="2"/>
        <v>0.01333333333</v>
      </c>
    </row>
    <row r="757" ht="15.75" customHeight="1">
      <c r="A757" s="403" t="s">
        <v>1107</v>
      </c>
      <c r="B757" s="404">
        <v>4817.7</v>
      </c>
      <c r="C757" s="405">
        <f t="shared" si="1"/>
        <v>-0.005653145762</v>
      </c>
      <c r="D757" s="403" t="s">
        <v>1107</v>
      </c>
      <c r="E757" s="406">
        <v>37.5</v>
      </c>
      <c r="F757" s="405">
        <f t="shared" si="2"/>
        <v>-0.0157480315</v>
      </c>
    </row>
    <row r="758" ht="15.75" customHeight="1">
      <c r="A758" s="403" t="s">
        <v>1108</v>
      </c>
      <c r="B758" s="404">
        <v>4845.09</v>
      </c>
      <c r="C758" s="405">
        <f t="shared" si="1"/>
        <v>-0.007145550373</v>
      </c>
      <c r="D758" s="403" t="s">
        <v>1108</v>
      </c>
      <c r="E758" s="406">
        <v>38.1</v>
      </c>
      <c r="F758" s="405">
        <f t="shared" si="2"/>
        <v>-0.02307692308</v>
      </c>
    </row>
    <row r="759" ht="15.75" customHeight="1">
      <c r="A759" s="403" t="s">
        <v>1109</v>
      </c>
      <c r="B759" s="404">
        <v>4879.96</v>
      </c>
      <c r="C759" s="405">
        <f t="shared" si="1"/>
        <v>-0.001465075546</v>
      </c>
      <c r="D759" s="403" t="s">
        <v>1109</v>
      </c>
      <c r="E759" s="406">
        <v>39.0</v>
      </c>
      <c r="F759" s="405">
        <f t="shared" si="2"/>
        <v>-0.01015228426</v>
      </c>
    </row>
    <row r="760" ht="15.75" customHeight="1">
      <c r="A760" s="403" t="s">
        <v>1110</v>
      </c>
      <c r="B760" s="404">
        <v>4887.12</v>
      </c>
      <c r="C760" s="405">
        <f t="shared" si="1"/>
        <v>-0.003663541342</v>
      </c>
      <c r="D760" s="403" t="s">
        <v>1110</v>
      </c>
      <c r="E760" s="406">
        <v>39.4</v>
      </c>
      <c r="F760" s="405">
        <f t="shared" si="2"/>
        <v>-0.03431372549</v>
      </c>
    </row>
    <row r="761" ht="15.75" customHeight="1">
      <c r="A761" s="403" t="s">
        <v>1111</v>
      </c>
      <c r="B761" s="404">
        <v>4905.09</v>
      </c>
      <c r="C761" s="405">
        <f t="shared" si="1"/>
        <v>0.006913809349</v>
      </c>
      <c r="D761" s="403" t="s">
        <v>1111</v>
      </c>
      <c r="E761" s="406">
        <v>40.8</v>
      </c>
      <c r="F761" s="405">
        <f t="shared" si="2"/>
        <v>0.05154639175</v>
      </c>
    </row>
    <row r="762" ht="15.75" customHeight="1">
      <c r="A762" s="403" t="s">
        <v>1112</v>
      </c>
      <c r="B762" s="404">
        <v>4871.41</v>
      </c>
      <c r="C762" s="405">
        <f t="shared" si="1"/>
        <v>-0.006854188456</v>
      </c>
      <c r="D762" s="403" t="s">
        <v>1112</v>
      </c>
      <c r="E762" s="406">
        <v>38.8</v>
      </c>
      <c r="F762" s="405">
        <f t="shared" si="2"/>
        <v>0</v>
      </c>
    </row>
    <row r="763" ht="15.75" customHeight="1">
      <c r="A763" s="403" t="s">
        <v>1113</v>
      </c>
      <c r="B763" s="404">
        <v>4905.03</v>
      </c>
      <c r="C763" s="405">
        <f t="shared" si="1"/>
        <v>0.004369646722</v>
      </c>
      <c r="D763" s="403" t="s">
        <v>1113</v>
      </c>
      <c r="E763" s="406">
        <v>38.8</v>
      </c>
      <c r="F763" s="405">
        <f t="shared" si="2"/>
        <v>-0.002570694087</v>
      </c>
    </row>
    <row r="764" ht="15.75" customHeight="1">
      <c r="A764" s="403" t="s">
        <v>1114</v>
      </c>
      <c r="B764" s="404">
        <v>4883.69</v>
      </c>
      <c r="C764" s="405">
        <f t="shared" si="1"/>
        <v>-0.003255341209</v>
      </c>
      <c r="D764" s="403" t="s">
        <v>1114</v>
      </c>
      <c r="E764" s="406">
        <v>38.9</v>
      </c>
      <c r="F764" s="405">
        <f t="shared" si="2"/>
        <v>-0.01017811705</v>
      </c>
    </row>
    <row r="765" ht="15.75" customHeight="1">
      <c r="A765" s="403" t="s">
        <v>1115</v>
      </c>
      <c r="B765" s="404">
        <v>4899.64</v>
      </c>
      <c r="C765" s="405">
        <f t="shared" si="1"/>
        <v>-0.005768992729</v>
      </c>
      <c r="D765" s="403" t="s">
        <v>1115</v>
      </c>
      <c r="E765" s="406">
        <v>39.3</v>
      </c>
      <c r="F765" s="405">
        <f t="shared" si="2"/>
        <v>0.005115089514</v>
      </c>
    </row>
    <row r="766" ht="15.75" customHeight="1">
      <c r="A766" s="403" t="s">
        <v>1116</v>
      </c>
      <c r="B766" s="404">
        <v>4928.07</v>
      </c>
      <c r="C766" s="405">
        <f t="shared" si="1"/>
        <v>0.0008977080012</v>
      </c>
      <c r="D766" s="403" t="s">
        <v>1116</v>
      </c>
      <c r="E766" s="406">
        <v>39.1</v>
      </c>
      <c r="F766" s="405">
        <f t="shared" si="2"/>
        <v>-0.002551020408</v>
      </c>
    </row>
    <row r="767" ht="15.75" customHeight="1">
      <c r="A767" s="403" t="s">
        <v>1117</v>
      </c>
      <c r="B767" s="404">
        <v>4923.65</v>
      </c>
      <c r="C767" s="405">
        <f t="shared" si="1"/>
        <v>-0.003737262551</v>
      </c>
      <c r="D767" s="403" t="s">
        <v>1117</v>
      </c>
      <c r="E767" s="406">
        <v>39.2</v>
      </c>
      <c r="F767" s="405">
        <f t="shared" si="2"/>
        <v>-0.005076142132</v>
      </c>
    </row>
    <row r="768" ht="15.75" customHeight="1">
      <c r="A768" s="403" t="s">
        <v>1118</v>
      </c>
      <c r="B768" s="404">
        <v>4942.12</v>
      </c>
      <c r="C768" s="405">
        <f t="shared" si="1"/>
        <v>0.004577607936</v>
      </c>
      <c r="D768" s="403" t="s">
        <v>1118</v>
      </c>
      <c r="E768" s="406">
        <v>39.4</v>
      </c>
      <c r="F768" s="405">
        <f t="shared" si="2"/>
        <v>0.002544529262</v>
      </c>
    </row>
    <row r="769" ht="15.75" customHeight="1">
      <c r="A769" s="403" t="s">
        <v>1119</v>
      </c>
      <c r="B769" s="404">
        <v>4919.6</v>
      </c>
      <c r="C769" s="405">
        <f t="shared" si="1"/>
        <v>-0.001706571212</v>
      </c>
      <c r="D769" s="403" t="s">
        <v>1119</v>
      </c>
      <c r="E769" s="406">
        <v>39.3</v>
      </c>
      <c r="F769" s="405">
        <f t="shared" si="2"/>
        <v>0.002551020408</v>
      </c>
    </row>
    <row r="770" ht="15.75" customHeight="1">
      <c r="A770" s="403" t="s">
        <v>1120</v>
      </c>
      <c r="B770" s="404">
        <v>4928.01</v>
      </c>
      <c r="C770" s="405">
        <f t="shared" si="1"/>
        <v>0.001957961768</v>
      </c>
      <c r="D770" s="403" t="s">
        <v>1120</v>
      </c>
      <c r="E770" s="406">
        <v>39.2</v>
      </c>
      <c r="F770" s="405">
        <f t="shared" si="2"/>
        <v>-0.005076142132</v>
      </c>
    </row>
    <row r="771" ht="15.75" customHeight="1">
      <c r="A771" s="403" t="s">
        <v>1121</v>
      </c>
      <c r="B771" s="404">
        <v>4918.38</v>
      </c>
      <c r="C771" s="405">
        <f t="shared" si="1"/>
        <v>0.004431574046</v>
      </c>
      <c r="D771" s="403" t="s">
        <v>1121</v>
      </c>
      <c r="E771" s="406">
        <v>39.4</v>
      </c>
      <c r="F771" s="405">
        <f t="shared" si="2"/>
        <v>0.0180878553</v>
      </c>
    </row>
    <row r="772" ht="15.75" customHeight="1">
      <c r="A772" s="403" t="s">
        <v>1122</v>
      </c>
      <c r="B772" s="404">
        <v>4896.68</v>
      </c>
      <c r="C772" s="405">
        <f t="shared" si="1"/>
        <v>0.01043725883</v>
      </c>
      <c r="D772" s="403" t="s">
        <v>1122</v>
      </c>
      <c r="E772" s="406">
        <v>38.7</v>
      </c>
      <c r="F772" s="405">
        <f t="shared" si="2"/>
        <v>-0.005141388175</v>
      </c>
    </row>
    <row r="773" ht="15.75" customHeight="1">
      <c r="A773" s="403" t="s">
        <v>1123</v>
      </c>
      <c r="B773" s="404">
        <v>4846.1</v>
      </c>
      <c r="C773" s="405">
        <f t="shared" si="1"/>
        <v>0.001566594744</v>
      </c>
      <c r="D773" s="403" t="s">
        <v>1123</v>
      </c>
      <c r="E773" s="406">
        <v>38.9</v>
      </c>
      <c r="F773" s="405">
        <f t="shared" si="2"/>
        <v>-0.002564102564</v>
      </c>
    </row>
    <row r="774" ht="15.75" customHeight="1">
      <c r="A774" s="403" t="s">
        <v>1124</v>
      </c>
      <c r="B774" s="404">
        <v>4838.52</v>
      </c>
      <c r="C774" s="405">
        <f t="shared" si="1"/>
        <v>-0.006047707869</v>
      </c>
      <c r="D774" s="403" t="s">
        <v>1124</v>
      </c>
      <c r="E774" s="406">
        <v>39.0</v>
      </c>
      <c r="F774" s="405">
        <f t="shared" si="2"/>
        <v>-0.02010050251</v>
      </c>
    </row>
    <row r="775" ht="15.75" customHeight="1">
      <c r="A775" s="403" t="s">
        <v>1125</v>
      </c>
      <c r="B775" s="404">
        <v>4867.96</v>
      </c>
      <c r="C775" s="405">
        <f t="shared" si="1"/>
        <v>-0.004916179648</v>
      </c>
      <c r="D775" s="403" t="s">
        <v>1125</v>
      </c>
      <c r="E775" s="406">
        <v>39.8</v>
      </c>
      <c r="F775" s="405">
        <f t="shared" si="2"/>
        <v>0</v>
      </c>
    </row>
    <row r="776" ht="15.75" customHeight="1">
      <c r="A776" s="403" t="s">
        <v>1126</v>
      </c>
      <c r="B776" s="404">
        <v>4892.01</v>
      </c>
      <c r="C776" s="405">
        <f t="shared" si="1"/>
        <v>-0.004481047124</v>
      </c>
      <c r="D776" s="403" t="s">
        <v>1126</v>
      </c>
      <c r="E776" s="406">
        <v>39.8</v>
      </c>
      <c r="F776" s="405">
        <f t="shared" si="2"/>
        <v>0.01015228426</v>
      </c>
    </row>
    <row r="777" ht="15.75" customHeight="1">
      <c r="A777" s="403" t="s">
        <v>1127</v>
      </c>
      <c r="B777" s="404">
        <v>4914.03</v>
      </c>
      <c r="C777" s="405">
        <f t="shared" si="1"/>
        <v>-0.0005735379359</v>
      </c>
      <c r="D777" s="403" t="s">
        <v>1127</v>
      </c>
      <c r="E777" s="406">
        <v>39.4</v>
      </c>
      <c r="F777" s="405">
        <f t="shared" si="2"/>
        <v>-0.00253164557</v>
      </c>
    </row>
    <row r="778" ht="15.75" customHeight="1">
      <c r="A778" s="403" t="s">
        <v>1128</v>
      </c>
      <c r="B778" s="404">
        <v>4916.85</v>
      </c>
      <c r="C778" s="405">
        <f t="shared" si="1"/>
        <v>-0.00008134628095</v>
      </c>
      <c r="D778" s="403" t="s">
        <v>1128</v>
      </c>
      <c r="E778" s="406">
        <v>39.5</v>
      </c>
      <c r="F778" s="405">
        <f t="shared" si="2"/>
        <v>-0.005037783375</v>
      </c>
    </row>
    <row r="779" ht="15.75" customHeight="1">
      <c r="A779" s="403" t="s">
        <v>1129</v>
      </c>
      <c r="B779" s="404">
        <v>4917.25</v>
      </c>
      <c r="C779" s="405">
        <f t="shared" si="1"/>
        <v>0.003080281101</v>
      </c>
      <c r="D779" s="403" t="s">
        <v>1129</v>
      </c>
      <c r="E779" s="406">
        <v>39.7</v>
      </c>
      <c r="F779" s="405">
        <f t="shared" si="2"/>
        <v>0.0205655527</v>
      </c>
    </row>
    <row r="780" ht="15.75" customHeight="1">
      <c r="A780" s="403" t="s">
        <v>1130</v>
      </c>
      <c r="B780" s="404">
        <v>4902.15</v>
      </c>
      <c r="C780" s="405">
        <f t="shared" si="1"/>
        <v>0.005022910623</v>
      </c>
      <c r="D780" s="403" t="s">
        <v>1130</v>
      </c>
      <c r="E780" s="406">
        <v>38.9</v>
      </c>
      <c r="F780" s="405">
        <f t="shared" si="2"/>
        <v>-0.007653061224</v>
      </c>
    </row>
    <row r="781" ht="15.75" customHeight="1">
      <c r="A781" s="403" t="s">
        <v>1131</v>
      </c>
      <c r="B781" s="404">
        <v>4877.65</v>
      </c>
      <c r="C781" s="405">
        <f t="shared" si="1"/>
        <v>0.001100098722</v>
      </c>
      <c r="D781" s="403" t="s">
        <v>1131</v>
      </c>
      <c r="E781" s="406">
        <v>39.2</v>
      </c>
      <c r="F781" s="405">
        <f t="shared" si="2"/>
        <v>-0.005076142132</v>
      </c>
    </row>
    <row r="782" ht="15.75" customHeight="1">
      <c r="A782" s="403" t="s">
        <v>1132</v>
      </c>
      <c r="B782" s="404">
        <v>4872.29</v>
      </c>
      <c r="C782" s="405">
        <f t="shared" si="1"/>
        <v>0.006869116872</v>
      </c>
      <c r="D782" s="403" t="s">
        <v>1132</v>
      </c>
      <c r="E782" s="406">
        <v>39.4</v>
      </c>
      <c r="F782" s="405">
        <f t="shared" si="2"/>
        <v>-0.00253164557</v>
      </c>
    </row>
    <row r="783" ht="15.75" customHeight="1">
      <c r="A783" s="403" t="s">
        <v>1133</v>
      </c>
      <c r="B783" s="404">
        <v>4839.05</v>
      </c>
      <c r="C783" s="405">
        <f t="shared" si="1"/>
        <v>-0.000165294379</v>
      </c>
      <c r="D783" s="403" t="s">
        <v>1133</v>
      </c>
      <c r="E783" s="406">
        <v>39.5</v>
      </c>
      <c r="F783" s="405">
        <f t="shared" si="2"/>
        <v>-0.007537688442</v>
      </c>
    </row>
    <row r="784" ht="15.75" customHeight="1">
      <c r="A784" s="403" t="s">
        <v>1134</v>
      </c>
      <c r="B784" s="404">
        <v>4839.85</v>
      </c>
      <c r="C784" s="405">
        <f t="shared" si="1"/>
        <v>0.00626858224</v>
      </c>
      <c r="D784" s="403" t="s">
        <v>1134</v>
      </c>
      <c r="E784" s="406">
        <v>39.8</v>
      </c>
      <c r="F784" s="405">
        <f t="shared" si="2"/>
        <v>-0.002506265664</v>
      </c>
    </row>
    <row r="785" ht="15.75" customHeight="1">
      <c r="A785" s="403" t="s">
        <v>1135</v>
      </c>
      <c r="B785" s="404">
        <v>4809.7</v>
      </c>
      <c r="C785" s="405">
        <f t="shared" si="1"/>
        <v>-0.01001572547</v>
      </c>
      <c r="D785" s="403" t="s">
        <v>1135</v>
      </c>
      <c r="E785" s="406">
        <v>39.9</v>
      </c>
      <c r="F785" s="405">
        <f t="shared" si="2"/>
        <v>0</v>
      </c>
    </row>
    <row r="786" ht="15.75" customHeight="1">
      <c r="A786" s="403" t="s">
        <v>1136</v>
      </c>
      <c r="B786" s="404">
        <v>4858.36</v>
      </c>
      <c r="C786" s="405">
        <f t="shared" si="1"/>
        <v>-0.01191994257</v>
      </c>
      <c r="D786" s="403" t="s">
        <v>1136</v>
      </c>
      <c r="E786" s="406">
        <v>39.9</v>
      </c>
      <c r="F786" s="405">
        <f t="shared" si="2"/>
        <v>-0.02682926829</v>
      </c>
    </row>
    <row r="787" ht="15.75" customHeight="1">
      <c r="A787" s="403" t="s">
        <v>1137</v>
      </c>
      <c r="B787" s="404">
        <v>4916.97</v>
      </c>
      <c r="C787" s="405">
        <f t="shared" si="1"/>
        <v>-0.003544460792</v>
      </c>
      <c r="D787" s="403" t="s">
        <v>1137</v>
      </c>
      <c r="E787" s="406">
        <v>41.0</v>
      </c>
      <c r="F787" s="405">
        <f t="shared" si="2"/>
        <v>-0.01678657074</v>
      </c>
    </row>
    <row r="788" ht="15.75" customHeight="1">
      <c r="A788" s="403" t="s">
        <v>1138</v>
      </c>
      <c r="B788" s="404">
        <v>4934.46</v>
      </c>
      <c r="C788" s="405">
        <f t="shared" si="1"/>
        <v>0.001136165361</v>
      </c>
      <c r="D788" s="403" t="s">
        <v>1138</v>
      </c>
      <c r="E788" s="406">
        <v>41.7</v>
      </c>
      <c r="F788" s="405">
        <f t="shared" si="2"/>
        <v>0.03217821782</v>
      </c>
    </row>
    <row r="789" ht="15.75" customHeight="1">
      <c r="A789" s="403" t="s">
        <v>1139</v>
      </c>
      <c r="B789" s="404">
        <v>4928.86</v>
      </c>
      <c r="C789" s="405">
        <f t="shared" si="1"/>
        <v>-0.003600401887</v>
      </c>
      <c r="D789" s="403" t="s">
        <v>1139</v>
      </c>
      <c r="E789" s="406">
        <v>40.4</v>
      </c>
      <c r="F789" s="405">
        <f t="shared" si="2"/>
        <v>-0.01222493888</v>
      </c>
    </row>
    <row r="790" ht="15.75" customHeight="1">
      <c r="A790" s="403" t="s">
        <v>1140</v>
      </c>
      <c r="B790" s="404">
        <v>4946.67</v>
      </c>
      <c r="C790" s="405">
        <f t="shared" si="1"/>
        <v>-0.01026812779</v>
      </c>
      <c r="D790" s="403" t="s">
        <v>1140</v>
      </c>
      <c r="E790" s="406">
        <v>40.9</v>
      </c>
      <c r="F790" s="405">
        <f t="shared" si="2"/>
        <v>-0.01207729469</v>
      </c>
    </row>
    <row r="791" ht="15.75" customHeight="1">
      <c r="A791" s="403" t="s">
        <v>1141</v>
      </c>
      <c r="B791" s="404">
        <v>4997.99</v>
      </c>
      <c r="C791" s="405">
        <f t="shared" si="1"/>
        <v>0.00053650324</v>
      </c>
      <c r="D791" s="403" t="s">
        <v>1141</v>
      </c>
      <c r="E791" s="406">
        <v>41.4</v>
      </c>
      <c r="F791" s="405">
        <f t="shared" si="2"/>
        <v>0.007299270073</v>
      </c>
    </row>
    <row r="792" ht="15.75" customHeight="1">
      <c r="A792" s="403" t="s">
        <v>1142</v>
      </c>
      <c r="B792" s="404">
        <v>4995.31</v>
      </c>
      <c r="C792" s="405">
        <f t="shared" si="1"/>
        <v>0.006451365929</v>
      </c>
      <c r="D792" s="403" t="s">
        <v>1142</v>
      </c>
      <c r="E792" s="406">
        <v>41.1</v>
      </c>
      <c r="F792" s="405">
        <f t="shared" si="2"/>
        <v>-0.004842615012</v>
      </c>
    </row>
    <row r="793" ht="15.75" customHeight="1">
      <c r="A793" s="403" t="s">
        <v>1143</v>
      </c>
      <c r="B793" s="404">
        <v>4963.29</v>
      </c>
      <c r="C793" s="405">
        <f t="shared" si="1"/>
        <v>-0.003829502827</v>
      </c>
      <c r="D793" s="403" t="s">
        <v>1143</v>
      </c>
      <c r="E793" s="406">
        <v>41.3</v>
      </c>
      <c r="F793" s="405">
        <f t="shared" si="2"/>
        <v>0</v>
      </c>
    </row>
    <row r="794" ht="15.75" customHeight="1">
      <c r="A794" s="403" t="s">
        <v>1144</v>
      </c>
      <c r="B794" s="404">
        <v>4982.37</v>
      </c>
      <c r="C794" s="405">
        <f t="shared" si="1"/>
        <v>-0.004246925226</v>
      </c>
      <c r="D794" s="403" t="s">
        <v>1144</v>
      </c>
      <c r="E794" s="406">
        <v>41.3</v>
      </c>
      <c r="F794" s="405">
        <f t="shared" si="2"/>
        <v>-0.01431980907</v>
      </c>
    </row>
    <row r="795" ht="15.75" customHeight="1">
      <c r="A795" s="403" t="s">
        <v>1145</v>
      </c>
      <c r="B795" s="404">
        <v>5003.62</v>
      </c>
      <c r="C795" s="405">
        <f t="shared" si="1"/>
        <v>0.006438558133</v>
      </c>
      <c r="D795" s="403" t="s">
        <v>1145</v>
      </c>
      <c r="E795" s="406">
        <v>41.9</v>
      </c>
      <c r="F795" s="405">
        <f t="shared" si="2"/>
        <v>-0.004750593824</v>
      </c>
    </row>
    <row r="796" ht="15.75" customHeight="1">
      <c r="A796" s="403" t="s">
        <v>1146</v>
      </c>
      <c r="B796" s="404">
        <v>4971.61</v>
      </c>
      <c r="C796" s="405">
        <f t="shared" si="1"/>
        <v>-0.001438106199</v>
      </c>
      <c r="D796" s="403" t="s">
        <v>1146</v>
      </c>
      <c r="E796" s="406">
        <v>42.1</v>
      </c>
      <c r="F796" s="405">
        <f t="shared" si="2"/>
        <v>0.007177033493</v>
      </c>
    </row>
    <row r="797" ht="15.75" customHeight="1">
      <c r="A797" s="403" t="s">
        <v>1147</v>
      </c>
      <c r="B797" s="404">
        <v>4978.77</v>
      </c>
      <c r="C797" s="405">
        <f t="shared" si="1"/>
        <v>0.001335443764</v>
      </c>
      <c r="D797" s="403" t="s">
        <v>1147</v>
      </c>
      <c r="E797" s="406">
        <v>41.8</v>
      </c>
      <c r="F797" s="405">
        <f t="shared" si="2"/>
        <v>-0.009478672986</v>
      </c>
    </row>
    <row r="798" ht="15.75" customHeight="1">
      <c r="A798" s="403" t="s">
        <v>1148</v>
      </c>
      <c r="B798" s="404">
        <v>4972.13</v>
      </c>
      <c r="C798" s="405">
        <f t="shared" si="1"/>
        <v>0.0004084424861</v>
      </c>
      <c r="D798" s="403" t="s">
        <v>1148</v>
      </c>
      <c r="E798" s="406">
        <v>42.2</v>
      </c>
      <c r="F798" s="405">
        <f t="shared" si="2"/>
        <v>-0.03211009174</v>
      </c>
    </row>
    <row r="799" ht="15.75" customHeight="1">
      <c r="A799" s="403" t="s">
        <v>1149</v>
      </c>
      <c r="B799" s="404">
        <v>4970.1</v>
      </c>
      <c r="C799" s="405">
        <f t="shared" si="1"/>
        <v>-0.008383677965</v>
      </c>
      <c r="D799" s="403" t="s">
        <v>1149</v>
      </c>
      <c r="E799" s="406">
        <v>43.6</v>
      </c>
      <c r="F799" s="405">
        <f t="shared" si="2"/>
        <v>0.01869158879</v>
      </c>
    </row>
    <row r="800" ht="15.75" customHeight="1">
      <c r="A800" s="403" t="s">
        <v>1150</v>
      </c>
      <c r="B800" s="404">
        <v>5012.12</v>
      </c>
      <c r="C800" s="405">
        <f t="shared" si="1"/>
        <v>-0.01508193371</v>
      </c>
      <c r="D800" s="403" t="s">
        <v>1150</v>
      </c>
      <c r="E800" s="406">
        <v>42.8</v>
      </c>
      <c r="F800" s="405">
        <f t="shared" si="2"/>
        <v>-0.006960556845</v>
      </c>
    </row>
    <row r="801" ht="15.75" customHeight="1">
      <c r="A801" s="403" t="s">
        <v>1151</v>
      </c>
      <c r="B801" s="404">
        <v>5088.87</v>
      </c>
      <c r="C801" s="405">
        <f t="shared" si="1"/>
        <v>-0.00309129911</v>
      </c>
      <c r="D801" s="403" t="s">
        <v>1151</v>
      </c>
      <c r="E801" s="406">
        <v>43.1</v>
      </c>
      <c r="F801" s="405">
        <f t="shared" si="2"/>
        <v>-0.01372997712</v>
      </c>
    </row>
    <row r="802" ht="15.75" customHeight="1">
      <c r="A802" s="403" t="s">
        <v>1152</v>
      </c>
      <c r="B802" s="404">
        <v>5104.65</v>
      </c>
      <c r="C802" s="405">
        <f t="shared" si="1"/>
        <v>-0.002376480659</v>
      </c>
      <c r="D802" s="403" t="s">
        <v>1152</v>
      </c>
      <c r="E802" s="406">
        <v>43.7</v>
      </c>
      <c r="F802" s="405">
        <f t="shared" si="2"/>
        <v>-0.01576576577</v>
      </c>
    </row>
    <row r="803" ht="15.75" customHeight="1">
      <c r="A803" s="403" t="s">
        <v>1153</v>
      </c>
      <c r="B803" s="404">
        <v>5116.81</v>
      </c>
      <c r="C803" s="405">
        <f t="shared" si="1"/>
        <v>0.003189858329</v>
      </c>
      <c r="D803" s="403" t="s">
        <v>1153</v>
      </c>
      <c r="E803" s="406">
        <v>44.4</v>
      </c>
      <c r="F803" s="405">
        <f t="shared" si="2"/>
        <v>0.002257336343</v>
      </c>
    </row>
    <row r="804" ht="15.75" customHeight="1">
      <c r="A804" s="403" t="s">
        <v>1154</v>
      </c>
      <c r="B804" s="404">
        <v>5100.54</v>
      </c>
      <c r="C804" s="405">
        <f t="shared" si="1"/>
        <v>0.00164960115</v>
      </c>
      <c r="D804" s="403" t="s">
        <v>1154</v>
      </c>
      <c r="E804" s="406">
        <v>44.3</v>
      </c>
      <c r="F804" s="405">
        <f t="shared" si="2"/>
        <v>0.02784222738</v>
      </c>
    </row>
    <row r="805" ht="15.75" customHeight="1">
      <c r="A805" s="403" t="s">
        <v>1155</v>
      </c>
      <c r="B805" s="404">
        <v>5092.14</v>
      </c>
      <c r="C805" s="405">
        <f t="shared" si="1"/>
        <v>-0.0003749472424</v>
      </c>
      <c r="D805" s="403" t="s">
        <v>1155</v>
      </c>
      <c r="E805" s="406">
        <v>43.1</v>
      </c>
      <c r="F805" s="405">
        <f t="shared" si="2"/>
        <v>0.05896805897</v>
      </c>
    </row>
    <row r="806" ht="15.75" customHeight="1">
      <c r="A806" s="403" t="s">
        <v>1156</v>
      </c>
      <c r="B806" s="404">
        <v>5094.05</v>
      </c>
      <c r="C806" s="405">
        <f t="shared" si="1"/>
        <v>0.01651470979</v>
      </c>
      <c r="D806" s="403" t="s">
        <v>1156</v>
      </c>
      <c r="E806" s="406">
        <v>40.7</v>
      </c>
      <c r="F806" s="405">
        <f t="shared" si="2"/>
        <v>0.01496259352</v>
      </c>
    </row>
    <row r="807" ht="15.75" customHeight="1">
      <c r="A807" s="403" t="s">
        <v>1157</v>
      </c>
      <c r="B807" s="404">
        <v>5011.29</v>
      </c>
      <c r="C807" s="405">
        <f t="shared" si="1"/>
        <v>0.007967125801</v>
      </c>
      <c r="D807" s="403" t="s">
        <v>1157</v>
      </c>
      <c r="E807" s="406">
        <v>40.1</v>
      </c>
      <c r="F807" s="405">
        <f t="shared" si="2"/>
        <v>0.0025</v>
      </c>
    </row>
    <row r="808" ht="15.75" customHeight="1">
      <c r="A808" s="403" t="s">
        <v>1158</v>
      </c>
      <c r="B808" s="404">
        <v>4971.68</v>
      </c>
      <c r="C808" s="405">
        <f t="shared" si="1"/>
        <v>-0.001333783284</v>
      </c>
      <c r="D808" s="403" t="s">
        <v>1158</v>
      </c>
      <c r="E808" s="406">
        <v>40.0</v>
      </c>
      <c r="F808" s="405">
        <f t="shared" si="2"/>
        <v>-0.01960784314</v>
      </c>
    </row>
    <row r="809" ht="15.75" customHeight="1">
      <c r="A809" s="403" t="s">
        <v>1159</v>
      </c>
      <c r="B809" s="404">
        <v>4978.32</v>
      </c>
      <c r="C809" s="405">
        <f t="shared" si="1"/>
        <v>0.003859509032</v>
      </c>
      <c r="D809" s="403" t="s">
        <v>1159</v>
      </c>
      <c r="E809" s="406">
        <v>40.8</v>
      </c>
      <c r="F809" s="405">
        <f t="shared" si="2"/>
        <v>-0.00487804878</v>
      </c>
    </row>
    <row r="810" ht="15.75" customHeight="1">
      <c r="A810" s="403" t="s">
        <v>1160</v>
      </c>
      <c r="B810" s="404">
        <v>4959.18</v>
      </c>
      <c r="C810" s="405">
        <f t="shared" si="1"/>
        <v>0.002146078859</v>
      </c>
      <c r="D810" s="403" t="s">
        <v>1160</v>
      </c>
      <c r="E810" s="406">
        <v>41.0</v>
      </c>
      <c r="F810" s="405">
        <f t="shared" si="2"/>
        <v>0.01234567901</v>
      </c>
    </row>
    <row r="811" ht="15.75" customHeight="1">
      <c r="A811" s="403" t="s">
        <v>1161</v>
      </c>
      <c r="B811" s="404">
        <v>4948.56</v>
      </c>
      <c r="C811" s="405">
        <f t="shared" si="1"/>
        <v>0.004208757625</v>
      </c>
      <c r="D811" s="403" t="s">
        <v>1161</v>
      </c>
      <c r="E811" s="406">
        <v>40.5</v>
      </c>
      <c r="F811" s="405">
        <f t="shared" si="2"/>
        <v>0.02272727273</v>
      </c>
    </row>
    <row r="812" ht="15.75" customHeight="1">
      <c r="A812" s="403" t="s">
        <v>1162</v>
      </c>
      <c r="B812" s="404">
        <v>4927.82</v>
      </c>
      <c r="C812" s="405">
        <f t="shared" si="1"/>
        <v>0.007418946628</v>
      </c>
      <c r="D812" s="403" t="s">
        <v>1162</v>
      </c>
      <c r="E812" s="406">
        <v>39.6</v>
      </c>
      <c r="F812" s="405">
        <f t="shared" si="2"/>
        <v>0.01020408163</v>
      </c>
    </row>
    <row r="813" ht="15.75" customHeight="1">
      <c r="A813" s="403" t="s">
        <v>1163</v>
      </c>
      <c r="B813" s="404">
        <v>4891.53</v>
      </c>
      <c r="C813" s="405">
        <f t="shared" si="1"/>
        <v>0.006028110616</v>
      </c>
      <c r="D813" s="403" t="s">
        <v>1163</v>
      </c>
      <c r="E813" s="406">
        <v>39.2</v>
      </c>
      <c r="F813" s="405">
        <f t="shared" si="2"/>
        <v>-0.0101010101</v>
      </c>
    </row>
    <row r="814" ht="15.75" customHeight="1">
      <c r="A814" s="403" t="s">
        <v>1164</v>
      </c>
      <c r="B814" s="404">
        <v>4862.22</v>
      </c>
      <c r="C814" s="405">
        <f t="shared" si="1"/>
        <v>-0.003467824248</v>
      </c>
      <c r="D814" s="403" t="s">
        <v>1164</v>
      </c>
      <c r="E814" s="406">
        <v>39.6</v>
      </c>
      <c r="F814" s="405">
        <f t="shared" si="2"/>
        <v>-0.002518891688</v>
      </c>
    </row>
    <row r="815" ht="15.75" customHeight="1">
      <c r="A815" s="403" t="s">
        <v>1165</v>
      </c>
      <c r="B815" s="404">
        <v>4879.14</v>
      </c>
      <c r="C815" s="405">
        <f t="shared" si="1"/>
        <v>0.001225075259</v>
      </c>
      <c r="D815" s="403" t="s">
        <v>1165</v>
      </c>
      <c r="E815" s="406">
        <v>39.7</v>
      </c>
      <c r="F815" s="405">
        <f t="shared" si="2"/>
        <v>-0.002512562814</v>
      </c>
    </row>
    <row r="816" ht="15.75" customHeight="1">
      <c r="A816" s="403" t="s">
        <v>1166</v>
      </c>
      <c r="B816" s="404">
        <v>4873.17</v>
      </c>
      <c r="C816" s="405">
        <f t="shared" si="1"/>
        <v>0.009445745996</v>
      </c>
      <c r="D816" s="403" t="s">
        <v>1166</v>
      </c>
      <c r="E816" s="406">
        <v>39.8</v>
      </c>
      <c r="F816" s="405">
        <f t="shared" si="2"/>
        <v>0.005050505051</v>
      </c>
    </row>
    <row r="817" ht="15.75" customHeight="1">
      <c r="A817" s="403" t="s">
        <v>1167</v>
      </c>
      <c r="B817" s="404">
        <v>4827.57</v>
      </c>
      <c r="C817" s="405">
        <f t="shared" si="1"/>
        <v>0.009620271166</v>
      </c>
      <c r="D817" s="403" t="s">
        <v>1167</v>
      </c>
      <c r="E817" s="406">
        <v>39.6</v>
      </c>
      <c r="F817" s="405">
        <f t="shared" si="2"/>
        <v>-0.01</v>
      </c>
    </row>
    <row r="818" ht="15.75" customHeight="1">
      <c r="A818" s="403" t="s">
        <v>1168</v>
      </c>
      <c r="B818" s="404">
        <v>4781.57</v>
      </c>
      <c r="C818" s="405">
        <f t="shared" si="1"/>
        <v>0.004018956709</v>
      </c>
      <c r="D818" s="403" t="s">
        <v>1168</v>
      </c>
      <c r="E818" s="406">
        <v>40.0</v>
      </c>
      <c r="F818" s="405">
        <f t="shared" si="2"/>
        <v>-0.002493765586</v>
      </c>
    </row>
    <row r="819" ht="15.75" customHeight="1">
      <c r="A819" s="403" t="s">
        <v>1169</v>
      </c>
      <c r="B819" s="404">
        <v>4762.43</v>
      </c>
      <c r="C819" s="405">
        <f t="shared" si="1"/>
        <v>-0.006775921183</v>
      </c>
      <c r="D819" s="403" t="s">
        <v>1169</v>
      </c>
      <c r="E819" s="406">
        <v>40.1</v>
      </c>
      <c r="F819" s="405">
        <f t="shared" si="2"/>
        <v>-0.02433090024</v>
      </c>
    </row>
    <row r="820" ht="15.75" customHeight="1">
      <c r="A820" s="403" t="s">
        <v>1170</v>
      </c>
      <c r="B820" s="404">
        <v>4794.92</v>
      </c>
      <c r="C820" s="405">
        <f t="shared" si="1"/>
        <v>0.0001793886601</v>
      </c>
      <c r="D820" s="403" t="s">
        <v>1170</v>
      </c>
      <c r="E820" s="406">
        <v>41.1</v>
      </c>
      <c r="F820" s="405">
        <f t="shared" si="2"/>
        <v>0.06201550388</v>
      </c>
    </row>
    <row r="821" ht="15.75" customHeight="1">
      <c r="A821" s="403" t="s">
        <v>1171</v>
      </c>
      <c r="B821" s="404">
        <v>4794.06</v>
      </c>
      <c r="C821" s="405">
        <f t="shared" si="1"/>
        <v>0.0009792519684</v>
      </c>
      <c r="D821" s="403" t="s">
        <v>1171</v>
      </c>
      <c r="E821" s="406">
        <v>38.7</v>
      </c>
      <c r="F821" s="405">
        <f t="shared" si="2"/>
        <v>0.0078125</v>
      </c>
    </row>
    <row r="822" ht="15.75" customHeight="1">
      <c r="A822" s="403" t="s">
        <v>1172</v>
      </c>
      <c r="B822" s="404">
        <v>4789.37</v>
      </c>
      <c r="C822" s="405">
        <f t="shared" si="1"/>
        <v>0.01467553654</v>
      </c>
      <c r="D822" s="403" t="s">
        <v>1172</v>
      </c>
      <c r="E822" s="406">
        <v>38.4</v>
      </c>
      <c r="F822" s="405">
        <f t="shared" si="2"/>
        <v>-0.00518134715</v>
      </c>
    </row>
    <row r="823" ht="15.75" customHeight="1">
      <c r="A823" s="403" t="s">
        <v>1173</v>
      </c>
      <c r="B823" s="404">
        <v>4720.1</v>
      </c>
      <c r="C823" s="405">
        <f t="shared" si="1"/>
        <v>-0.0135714644</v>
      </c>
      <c r="D823" s="403" t="s">
        <v>1173</v>
      </c>
      <c r="E823" s="406">
        <v>38.6</v>
      </c>
      <c r="F823" s="405">
        <f t="shared" si="2"/>
        <v>-0.01278772379</v>
      </c>
    </row>
    <row r="824" ht="15.75" customHeight="1">
      <c r="A824" s="403" t="s">
        <v>1174</v>
      </c>
      <c r="B824" s="404">
        <v>4785.04</v>
      </c>
      <c r="C824" s="405">
        <f t="shared" si="1"/>
        <v>-0.01531851145</v>
      </c>
      <c r="D824" s="403" t="s">
        <v>1174</v>
      </c>
      <c r="E824" s="406">
        <v>39.1</v>
      </c>
      <c r="F824" s="405">
        <f t="shared" si="2"/>
        <v>-0.02493765586</v>
      </c>
    </row>
    <row r="825" ht="15.75" customHeight="1">
      <c r="A825" s="403" t="s">
        <v>1175</v>
      </c>
      <c r="B825" s="404">
        <v>4859.48</v>
      </c>
      <c r="C825" s="405">
        <f t="shared" si="1"/>
        <v>0.03320207853</v>
      </c>
      <c r="D825" s="403" t="s">
        <v>1175</v>
      </c>
      <c r="E825" s="406">
        <v>40.1</v>
      </c>
      <c r="F825" s="405">
        <f t="shared" si="2"/>
        <v>-0.007425742574</v>
      </c>
    </row>
    <row r="826" ht="15.75" customHeight="1">
      <c r="A826" s="403" t="s">
        <v>1176</v>
      </c>
      <c r="B826" s="404">
        <v>4703.32</v>
      </c>
      <c r="C826" s="405">
        <f t="shared" si="1"/>
        <v>0.01509700283</v>
      </c>
      <c r="D826" s="403" t="s">
        <v>1176</v>
      </c>
      <c r="E826" s="406">
        <v>40.4</v>
      </c>
      <c r="F826" s="405">
        <f t="shared" si="2"/>
        <v>0</v>
      </c>
    </row>
    <row r="827" ht="15.75" customHeight="1">
      <c r="A827" s="403" t="s">
        <v>1177</v>
      </c>
      <c r="B827" s="404">
        <v>4633.37</v>
      </c>
      <c r="C827" s="405">
        <f t="shared" si="1"/>
        <v>0.02213079494</v>
      </c>
      <c r="D827" s="403" t="s">
        <v>1177</v>
      </c>
      <c r="E827" s="406">
        <v>40.4</v>
      </c>
      <c r="F827" s="405">
        <f t="shared" si="2"/>
        <v>0.0412371134</v>
      </c>
    </row>
    <row r="828" ht="15.75" customHeight="1">
      <c r="A828" s="403" t="s">
        <v>1178</v>
      </c>
      <c r="B828" s="404">
        <v>4533.05</v>
      </c>
      <c r="C828" s="405">
        <f t="shared" si="1"/>
        <v>-0.002662178366</v>
      </c>
      <c r="D828" s="403" t="s">
        <v>1178</v>
      </c>
      <c r="E828" s="406">
        <v>38.8</v>
      </c>
      <c r="F828" s="405">
        <f t="shared" si="2"/>
        <v>-0.02512562814</v>
      </c>
    </row>
    <row r="829" ht="15.75" customHeight="1">
      <c r="A829" s="403" t="s">
        <v>1179</v>
      </c>
      <c r="B829" s="404">
        <v>4545.15</v>
      </c>
      <c r="C829" s="405">
        <f t="shared" si="1"/>
        <v>0.04131203277</v>
      </c>
      <c r="D829" s="403" t="s">
        <v>1179</v>
      </c>
      <c r="E829" s="406">
        <v>39.8</v>
      </c>
      <c r="F829" s="405">
        <f t="shared" si="2"/>
        <v>0.02577319588</v>
      </c>
    </row>
    <row r="830" ht="15.75" customHeight="1">
      <c r="A830" s="403" t="s">
        <v>1180</v>
      </c>
      <c r="B830" s="404">
        <v>4364.83</v>
      </c>
      <c r="C830" s="405">
        <f t="shared" si="1"/>
        <v>0.01339168592</v>
      </c>
      <c r="D830" s="403" t="s">
        <v>1180</v>
      </c>
      <c r="E830" s="406">
        <v>38.8</v>
      </c>
      <c r="F830" s="405">
        <f t="shared" si="2"/>
        <v>0.08077994429</v>
      </c>
    </row>
    <row r="831" ht="15.75" customHeight="1">
      <c r="A831" s="403" t="s">
        <v>1181</v>
      </c>
      <c r="B831" s="404">
        <v>4307.15</v>
      </c>
      <c r="C831" s="405">
        <f t="shared" si="1"/>
        <v>0.001872484939</v>
      </c>
      <c r="D831" s="403" t="s">
        <v>1181</v>
      </c>
      <c r="E831" s="406">
        <v>35.9</v>
      </c>
      <c r="F831" s="405">
        <f t="shared" si="2"/>
        <v>0.01699716714</v>
      </c>
    </row>
    <row r="832" ht="15.75" customHeight="1">
      <c r="A832" s="403" t="s">
        <v>1182</v>
      </c>
      <c r="B832" s="404">
        <v>4299.1</v>
      </c>
      <c r="C832" s="405">
        <f t="shared" si="1"/>
        <v>0.006388392742</v>
      </c>
      <c r="D832" s="403" t="s">
        <v>1182</v>
      </c>
      <c r="E832" s="406">
        <v>35.3</v>
      </c>
      <c r="F832" s="405">
        <f t="shared" si="2"/>
        <v>-0.008426966292</v>
      </c>
    </row>
    <row r="833" ht="15.75" customHeight="1">
      <c r="A833" s="403" t="s">
        <v>1183</v>
      </c>
      <c r="B833" s="404">
        <v>4271.81</v>
      </c>
      <c r="C833" s="405">
        <f t="shared" si="1"/>
        <v>0.01361753219</v>
      </c>
      <c r="D833" s="403" t="s">
        <v>1183</v>
      </c>
      <c r="E833" s="406">
        <v>35.6</v>
      </c>
      <c r="F833" s="405">
        <f t="shared" si="2"/>
        <v>0.04705882353</v>
      </c>
    </row>
    <row r="834" ht="15.75" customHeight="1">
      <c r="A834" s="403" t="s">
        <v>1184</v>
      </c>
      <c r="B834" s="404">
        <v>4214.42</v>
      </c>
      <c r="C834" s="405">
        <f t="shared" si="1"/>
        <v>0.01036152666</v>
      </c>
      <c r="D834" s="403" t="s">
        <v>1184</v>
      </c>
      <c r="E834" s="406">
        <v>34.0</v>
      </c>
      <c r="F834" s="405">
        <f t="shared" si="2"/>
        <v>0.005917159763</v>
      </c>
    </row>
    <row r="835" ht="15.75" customHeight="1">
      <c r="A835" s="403" t="s">
        <v>1185</v>
      </c>
      <c r="B835" s="404">
        <v>4171.2</v>
      </c>
      <c r="C835" s="405">
        <f t="shared" si="1"/>
        <v>0.003526971953</v>
      </c>
      <c r="D835" s="403" t="s">
        <v>1185</v>
      </c>
      <c r="E835" s="406">
        <v>33.8</v>
      </c>
      <c r="F835" s="405">
        <f t="shared" si="2"/>
        <v>0.00296735905</v>
      </c>
    </row>
    <row r="836" ht="15.75" customHeight="1">
      <c r="A836" s="403" t="s">
        <v>1186</v>
      </c>
      <c r="B836" s="404">
        <v>4156.54</v>
      </c>
      <c r="C836" s="405">
        <f t="shared" si="1"/>
        <v>0.002692153675</v>
      </c>
      <c r="D836" s="403" t="s">
        <v>1186</v>
      </c>
      <c r="E836" s="406">
        <v>33.7</v>
      </c>
      <c r="F836" s="405">
        <f t="shared" si="2"/>
        <v>-0.002958579882</v>
      </c>
    </row>
    <row r="837" ht="15.75" customHeight="1">
      <c r="A837" s="403" t="s">
        <v>1187</v>
      </c>
      <c r="B837" s="404">
        <v>4145.38</v>
      </c>
      <c r="C837" s="405">
        <f t="shared" si="1"/>
        <v>0.003950042019</v>
      </c>
      <c r="D837" s="403" t="s">
        <v>1187</v>
      </c>
      <c r="E837" s="406">
        <v>33.8</v>
      </c>
      <c r="F837" s="405">
        <f t="shared" si="2"/>
        <v>0.005952380952</v>
      </c>
    </row>
    <row r="838" ht="15.75" customHeight="1">
      <c r="A838" s="403" t="s">
        <v>1188</v>
      </c>
      <c r="B838" s="404">
        <v>4129.07</v>
      </c>
      <c r="C838" s="405">
        <f t="shared" si="1"/>
        <v>0.01179633074</v>
      </c>
      <c r="D838" s="403" t="s">
        <v>1188</v>
      </c>
      <c r="E838" s="406">
        <v>33.6</v>
      </c>
      <c r="F838" s="405">
        <f t="shared" si="2"/>
        <v>0</v>
      </c>
    </row>
    <row r="839" ht="15.75" customHeight="1">
      <c r="A839" s="403" t="s">
        <v>1189</v>
      </c>
      <c r="B839" s="404">
        <v>4080.93</v>
      </c>
      <c r="C839" s="405">
        <f t="shared" si="1"/>
        <v>0.001015504846</v>
      </c>
      <c r="D839" s="403" t="s">
        <v>1189</v>
      </c>
      <c r="E839" s="406">
        <v>33.6</v>
      </c>
      <c r="F839" s="405">
        <f t="shared" si="2"/>
        <v>0</v>
      </c>
    </row>
    <row r="840" ht="15.75" customHeight="1">
      <c r="A840" s="403" t="s">
        <v>1190</v>
      </c>
      <c r="B840" s="404">
        <v>4076.79</v>
      </c>
      <c r="C840" s="405">
        <f t="shared" si="1"/>
        <v>-0.002202756382</v>
      </c>
      <c r="D840" s="403" t="s">
        <v>1190</v>
      </c>
      <c r="E840" s="406">
        <v>33.6</v>
      </c>
      <c r="F840" s="405">
        <f t="shared" si="2"/>
        <v>0</v>
      </c>
    </row>
    <row r="841" ht="15.75" customHeight="1">
      <c r="A841" s="403" t="s">
        <v>1191</v>
      </c>
      <c r="B841" s="404">
        <v>4085.79</v>
      </c>
      <c r="C841" s="405">
        <f t="shared" si="1"/>
        <v>0.003842610223</v>
      </c>
      <c r="D841" s="403" t="s">
        <v>1191</v>
      </c>
      <c r="E841" s="406">
        <v>33.6</v>
      </c>
      <c r="F841" s="405">
        <f t="shared" si="2"/>
        <v>0</v>
      </c>
    </row>
    <row r="842" ht="15.75" customHeight="1">
      <c r="A842" s="403" t="s">
        <v>1192</v>
      </c>
      <c r="B842" s="404">
        <v>4070.15</v>
      </c>
      <c r="C842" s="405">
        <f t="shared" si="1"/>
        <v>0.004816522821</v>
      </c>
      <c r="D842" s="403" t="s">
        <v>1192</v>
      </c>
      <c r="E842" s="406">
        <v>33.6</v>
      </c>
      <c r="F842" s="405">
        <f t="shared" si="2"/>
        <v>0</v>
      </c>
    </row>
    <row r="843" ht="15.75" customHeight="1">
      <c r="A843" s="403" t="s">
        <v>1193</v>
      </c>
      <c r="B843" s="404">
        <v>4050.64</v>
      </c>
      <c r="C843" s="405">
        <f t="shared" si="1"/>
        <v>-0.004539076112</v>
      </c>
      <c r="D843" s="403" t="s">
        <v>1193</v>
      </c>
      <c r="E843" s="406">
        <v>33.6</v>
      </c>
      <c r="F843" s="405">
        <f t="shared" si="2"/>
        <v>0</v>
      </c>
    </row>
    <row r="844" ht="15.75" customHeight="1">
      <c r="A844" s="403" t="s">
        <v>1194</v>
      </c>
      <c r="B844" s="404">
        <v>4069.11</v>
      </c>
      <c r="C844" s="405">
        <f t="shared" si="1"/>
        <v>-0.002441733042</v>
      </c>
      <c r="D844" s="403" t="s">
        <v>1194</v>
      </c>
      <c r="E844" s="406">
        <v>33.6</v>
      </c>
      <c r="F844" s="405">
        <f t="shared" si="2"/>
        <v>0</v>
      </c>
    </row>
    <row r="845" ht="15.75" customHeight="1">
      <c r="A845" s="403" t="s">
        <v>1195</v>
      </c>
      <c r="B845" s="404">
        <v>4079.07</v>
      </c>
      <c r="C845" s="405">
        <f t="shared" si="1"/>
        <v>-0.0007520565194</v>
      </c>
      <c r="D845" s="403" t="s">
        <v>1195</v>
      </c>
      <c r="E845" s="406">
        <v>33.6</v>
      </c>
      <c r="F845" s="405">
        <f t="shared" si="2"/>
        <v>-0.00296735905</v>
      </c>
    </row>
    <row r="846" ht="15.75" customHeight="1">
      <c r="A846" s="403" t="s">
        <v>1196</v>
      </c>
      <c r="B846" s="404">
        <v>4082.14</v>
      </c>
      <c r="C846" s="405">
        <f t="shared" si="1"/>
        <v>-0.001802171898</v>
      </c>
      <c r="D846" s="403" t="s">
        <v>1196</v>
      </c>
      <c r="E846" s="406">
        <v>33.7</v>
      </c>
      <c r="F846" s="405">
        <f t="shared" si="2"/>
        <v>0.002976190476</v>
      </c>
    </row>
    <row r="847" ht="15.75" customHeight="1">
      <c r="A847" s="403" t="s">
        <v>1197</v>
      </c>
      <c r="B847" s="404">
        <v>4089.51</v>
      </c>
      <c r="C847" s="405">
        <f t="shared" si="1"/>
        <v>-0.002417415147</v>
      </c>
      <c r="D847" s="403" t="s">
        <v>1197</v>
      </c>
      <c r="E847" s="406">
        <v>33.6</v>
      </c>
      <c r="F847" s="405">
        <f t="shared" si="2"/>
        <v>-0.008849557522</v>
      </c>
    </row>
    <row r="848" ht="15.75" customHeight="1">
      <c r="A848" s="403" t="s">
        <v>1198</v>
      </c>
      <c r="B848" s="404">
        <v>4099.42</v>
      </c>
      <c r="C848" s="405">
        <f t="shared" si="1"/>
        <v>0.009321541477</v>
      </c>
      <c r="D848" s="403" t="s">
        <v>1198</v>
      </c>
      <c r="E848" s="406">
        <v>33.9</v>
      </c>
      <c r="F848" s="405">
        <f t="shared" si="2"/>
        <v>0.008928571429</v>
      </c>
    </row>
    <row r="849" ht="15.75" customHeight="1">
      <c r="A849" s="403" t="s">
        <v>1199</v>
      </c>
      <c r="B849" s="404">
        <v>4061.56</v>
      </c>
      <c r="C849" s="405">
        <f t="shared" si="1"/>
        <v>0.00666972352</v>
      </c>
      <c r="D849" s="403" t="s">
        <v>1199</v>
      </c>
      <c r="E849" s="406">
        <v>33.6</v>
      </c>
      <c r="F849" s="405">
        <f t="shared" si="2"/>
        <v>0</v>
      </c>
    </row>
    <row r="850" ht="15.75" customHeight="1">
      <c r="A850" s="403" t="s">
        <v>1200</v>
      </c>
      <c r="B850" s="404">
        <v>4034.65</v>
      </c>
      <c r="C850" s="405">
        <f t="shared" si="1"/>
        <v>0.008206286655</v>
      </c>
      <c r="D850" s="403" t="s">
        <v>1200</v>
      </c>
      <c r="E850" s="406">
        <v>33.6</v>
      </c>
      <c r="F850" s="405">
        <f t="shared" si="2"/>
        <v>0</v>
      </c>
    </row>
    <row r="851" ht="15.75" customHeight="1">
      <c r="A851" s="403" t="s">
        <v>1201</v>
      </c>
      <c r="B851" s="404">
        <v>4001.81</v>
      </c>
      <c r="C851" s="405">
        <f t="shared" si="1"/>
        <v>0.005096043722</v>
      </c>
      <c r="D851" s="403" t="s">
        <v>1201</v>
      </c>
      <c r="E851" s="406">
        <v>33.6</v>
      </c>
      <c r="F851" s="405">
        <f t="shared" si="2"/>
        <v>0</v>
      </c>
    </row>
    <row r="852" ht="15.75" customHeight="1">
      <c r="A852" s="403" t="s">
        <v>1202</v>
      </c>
      <c r="B852" s="404">
        <v>3981.52</v>
      </c>
      <c r="C852" s="405">
        <f t="shared" si="1"/>
        <v>-0.001306835427</v>
      </c>
      <c r="D852" s="403" t="s">
        <v>1202</v>
      </c>
      <c r="E852" s="406">
        <v>33.6</v>
      </c>
      <c r="F852" s="405">
        <f t="shared" si="2"/>
        <v>0</v>
      </c>
    </row>
    <row r="853" ht="15.75" customHeight="1">
      <c r="A853" s="403" t="s">
        <v>1203</v>
      </c>
      <c r="B853" s="404">
        <v>3986.73</v>
      </c>
      <c r="C853" s="405">
        <f t="shared" si="1"/>
        <v>-0.0005891082656</v>
      </c>
      <c r="D853" s="403" t="s">
        <v>1203</v>
      </c>
      <c r="E853" s="406">
        <v>33.6</v>
      </c>
      <c r="F853" s="405">
        <f t="shared" si="2"/>
        <v>0</v>
      </c>
    </row>
    <row r="854" ht="15.75" customHeight="1">
      <c r="A854" s="403" t="s">
        <v>1204</v>
      </c>
      <c r="B854" s="404">
        <v>3989.08</v>
      </c>
      <c r="C854" s="405">
        <f t="shared" si="1"/>
        <v>0.001868576767</v>
      </c>
      <c r="D854" s="403" t="s">
        <v>1204</v>
      </c>
      <c r="E854" s="406">
        <v>33.6</v>
      </c>
      <c r="F854" s="405">
        <f t="shared" si="2"/>
        <v>0</v>
      </c>
    </row>
    <row r="855" ht="15.75" customHeight="1">
      <c r="A855" s="403" t="s">
        <v>1205</v>
      </c>
      <c r="B855" s="404">
        <v>3981.64</v>
      </c>
      <c r="C855" s="405">
        <f t="shared" si="1"/>
        <v>0.001867033028</v>
      </c>
      <c r="D855" s="403" t="s">
        <v>1205</v>
      </c>
      <c r="E855" s="406">
        <v>33.6</v>
      </c>
      <c r="F855" s="405">
        <f t="shared" si="2"/>
        <v>0</v>
      </c>
    </row>
    <row r="856" ht="15.75" customHeight="1">
      <c r="A856" s="403" t="s">
        <v>1206</v>
      </c>
      <c r="B856" s="404">
        <v>3974.22</v>
      </c>
      <c r="C856" s="405">
        <f t="shared" si="1"/>
        <v>0.001244558207</v>
      </c>
      <c r="D856" s="403" t="s">
        <v>1206</v>
      </c>
      <c r="E856" s="406">
        <v>33.6</v>
      </c>
      <c r="F856" s="405">
        <f t="shared" si="2"/>
        <v>0</v>
      </c>
    </row>
    <row r="857" ht="15.75" customHeight="1">
      <c r="A857" s="403" t="s">
        <v>1207</v>
      </c>
      <c r="B857" s="404">
        <v>3969.28</v>
      </c>
      <c r="C857" s="405">
        <f t="shared" si="1"/>
        <v>0.001122368424</v>
      </c>
      <c r="D857" s="403" t="s">
        <v>1207</v>
      </c>
      <c r="E857" s="406">
        <v>33.6</v>
      </c>
      <c r="F857" s="405">
        <f t="shared" si="2"/>
        <v>0</v>
      </c>
    </row>
    <row r="858" ht="15.75" customHeight="1">
      <c r="A858" s="403" t="s">
        <v>1208</v>
      </c>
      <c r="B858" s="404">
        <v>3964.83</v>
      </c>
      <c r="C858" s="405">
        <f t="shared" si="1"/>
        <v>0.0007041826938</v>
      </c>
      <c r="D858" s="403" t="s">
        <v>1208</v>
      </c>
      <c r="E858" s="406">
        <v>33.6</v>
      </c>
      <c r="F858" s="405">
        <f t="shared" si="2"/>
        <v>0</v>
      </c>
    </row>
    <row r="859" ht="15.75" customHeight="1">
      <c r="A859" s="403" t="s">
        <v>1209</v>
      </c>
      <c r="B859" s="404">
        <v>3962.04</v>
      </c>
      <c r="C859" s="405">
        <f t="shared" si="1"/>
        <v>-0.000237195242</v>
      </c>
      <c r="D859" s="403" t="s">
        <v>1209</v>
      </c>
      <c r="E859" s="406">
        <v>33.6</v>
      </c>
      <c r="F859" s="405">
        <f t="shared" si="2"/>
        <v>0</v>
      </c>
    </row>
    <row r="860" ht="15.75" customHeight="1">
      <c r="A860" s="403" t="s">
        <v>1210</v>
      </c>
      <c r="B860" s="404">
        <v>3962.98</v>
      </c>
      <c r="C860" s="405">
        <f t="shared" si="1"/>
        <v>0.0006084982717</v>
      </c>
      <c r="D860" s="403" t="s">
        <v>1210</v>
      </c>
      <c r="E860" s="406">
        <v>33.6</v>
      </c>
      <c r="F860" s="405">
        <f t="shared" si="2"/>
        <v>0</v>
      </c>
    </row>
    <row r="861" ht="15.75" customHeight="1">
      <c r="A861" s="403" t="s">
        <v>1211</v>
      </c>
      <c r="B861" s="404">
        <v>3960.57</v>
      </c>
      <c r="C861" s="405">
        <f t="shared" si="1"/>
        <v>-0.0003356975189</v>
      </c>
      <c r="D861" s="403" t="s">
        <v>1211</v>
      </c>
      <c r="E861" s="406">
        <v>33.6</v>
      </c>
      <c r="F861" s="405">
        <f t="shared" si="2"/>
        <v>0</v>
      </c>
    </row>
    <row r="862" ht="15.75" customHeight="1">
      <c r="A862" s="403" t="s">
        <v>1212</v>
      </c>
      <c r="B862" s="404">
        <v>3961.9</v>
      </c>
      <c r="C862" s="405">
        <f t="shared" si="1"/>
        <v>0.0003156047618</v>
      </c>
      <c r="D862" s="403" t="s">
        <v>1212</v>
      </c>
      <c r="E862" s="406">
        <v>33.6</v>
      </c>
      <c r="F862" s="405">
        <f t="shared" si="2"/>
        <v>0</v>
      </c>
    </row>
    <row r="863" ht="15.75" customHeight="1">
      <c r="A863" s="403" t="s">
        <v>1213</v>
      </c>
      <c r="B863" s="404">
        <v>3960.65</v>
      </c>
      <c r="C863" s="405">
        <f t="shared" si="1"/>
        <v>0.0005785224184</v>
      </c>
      <c r="D863" s="403" t="s">
        <v>1213</v>
      </c>
      <c r="E863" s="406">
        <v>33.6</v>
      </c>
      <c r="F863" s="405">
        <f t="shared" si="2"/>
        <v>0</v>
      </c>
    </row>
    <row r="864" ht="15.75" customHeight="1">
      <c r="A864" s="403" t="s">
        <v>1214</v>
      </c>
      <c r="B864" s="404">
        <v>3958.36</v>
      </c>
      <c r="C864" s="405">
        <f t="shared" si="1"/>
        <v>-0.001493335486</v>
      </c>
      <c r="D864" s="403" t="s">
        <v>1214</v>
      </c>
      <c r="E864" s="406">
        <v>33.6</v>
      </c>
      <c r="F864" s="405">
        <f t="shared" si="2"/>
        <v>0</v>
      </c>
    </row>
    <row r="865" ht="15.75" customHeight="1">
      <c r="A865" s="403" t="s">
        <v>1215</v>
      </c>
      <c r="B865" s="404">
        <v>3964.28</v>
      </c>
      <c r="C865" s="405">
        <f t="shared" si="1"/>
        <v>-0.0007637416789</v>
      </c>
      <c r="D865" s="403" t="s">
        <v>1215</v>
      </c>
      <c r="E865" s="406">
        <v>33.6</v>
      </c>
      <c r="F865" s="405">
        <f t="shared" si="2"/>
        <v>0</v>
      </c>
    </row>
    <row r="866" ht="15.75" customHeight="1">
      <c r="A866" s="403" t="s">
        <v>1216</v>
      </c>
      <c r="B866" s="404">
        <v>3967.31</v>
      </c>
      <c r="C866" s="405">
        <f t="shared" si="1"/>
        <v>0.0001411735048</v>
      </c>
      <c r="D866" s="403" t="s">
        <v>1216</v>
      </c>
      <c r="E866" s="406">
        <v>33.6</v>
      </c>
      <c r="F866" s="405">
        <f t="shared" si="2"/>
        <v>0</v>
      </c>
    </row>
    <row r="867" ht="15.75" customHeight="1">
      <c r="A867" s="403" t="s">
        <v>1217</v>
      </c>
      <c r="B867" s="404">
        <v>3966.75</v>
      </c>
      <c r="C867" s="405">
        <f t="shared" si="1"/>
        <v>0.001105399041</v>
      </c>
      <c r="D867" s="403" t="s">
        <v>1217</v>
      </c>
      <c r="E867" s="406">
        <v>33.6</v>
      </c>
      <c r="F867" s="405">
        <f t="shared" si="2"/>
        <v>0</v>
      </c>
    </row>
    <row r="868" ht="15.75" customHeight="1">
      <c r="A868" s="403" t="s">
        <v>1218</v>
      </c>
      <c r="B868" s="404">
        <v>3962.37</v>
      </c>
      <c r="C868" s="405">
        <f t="shared" si="1"/>
        <v>0.001584894214</v>
      </c>
      <c r="D868" s="403" t="s">
        <v>1218</v>
      </c>
      <c r="E868" s="406">
        <v>33.6</v>
      </c>
      <c r="F868" s="405">
        <f t="shared" si="2"/>
        <v>0</v>
      </c>
    </row>
    <row r="869" ht="15.75" customHeight="1">
      <c r="A869" s="403" t="s">
        <v>1219</v>
      </c>
      <c r="B869" s="404">
        <v>3956.1</v>
      </c>
      <c r="C869" s="405">
        <f t="shared" si="1"/>
        <v>-0.001365640879</v>
      </c>
      <c r="D869" s="403" t="s">
        <v>1219</v>
      </c>
      <c r="E869" s="406">
        <v>33.6</v>
      </c>
      <c r="F869" s="405">
        <f t="shared" si="2"/>
        <v>0</v>
      </c>
    </row>
    <row r="870" ht="15.75" customHeight="1">
      <c r="A870" s="403" t="s">
        <v>1220</v>
      </c>
      <c r="B870" s="404">
        <v>3961.51</v>
      </c>
      <c r="C870" s="405">
        <f t="shared" si="1"/>
        <v>0.002056468136</v>
      </c>
      <c r="D870" s="403" t="s">
        <v>1220</v>
      </c>
      <c r="E870" s="406">
        <v>33.6</v>
      </c>
      <c r="F870" s="405">
        <f t="shared" si="2"/>
        <v>0</v>
      </c>
    </row>
    <row r="871" ht="15.75" customHeight="1">
      <c r="A871" s="403" t="s">
        <v>1221</v>
      </c>
      <c r="B871" s="404">
        <v>3953.38</v>
      </c>
      <c r="C871" s="405">
        <f t="shared" si="1"/>
        <v>-0.002528132412</v>
      </c>
      <c r="D871" s="403" t="s">
        <v>1221</v>
      </c>
      <c r="E871" s="406">
        <v>33.6</v>
      </c>
      <c r="F871" s="405">
        <f t="shared" si="2"/>
        <v>0</v>
      </c>
    </row>
    <row r="872" ht="15.75" customHeight="1">
      <c r="A872" s="403" t="s">
        <v>1222</v>
      </c>
      <c r="B872" s="404">
        <v>3963.4</v>
      </c>
      <c r="C872" s="405">
        <f t="shared" si="1"/>
        <v>-0.001556839766</v>
      </c>
      <c r="D872" s="403" t="s">
        <v>1222</v>
      </c>
      <c r="E872" s="406">
        <v>33.6</v>
      </c>
      <c r="F872" s="405">
        <f t="shared" si="2"/>
        <v>0</v>
      </c>
    </row>
    <row r="873" ht="15.75" customHeight="1">
      <c r="A873" s="403" t="s">
        <v>1223</v>
      </c>
      <c r="B873" s="404">
        <v>3969.58</v>
      </c>
      <c r="C873" s="405">
        <f t="shared" si="1"/>
        <v>-0.007478453503</v>
      </c>
      <c r="D873" s="403" t="s">
        <v>1223</v>
      </c>
      <c r="E873" s="406">
        <v>33.6</v>
      </c>
      <c r="F873" s="405">
        <f t="shared" si="2"/>
        <v>0</v>
      </c>
    </row>
    <row r="874" ht="15.75" customHeight="1">
      <c r="A874" s="403" t="s">
        <v>1224</v>
      </c>
      <c r="B874" s="404">
        <v>3999.49</v>
      </c>
      <c r="C874" s="405">
        <f t="shared" si="1"/>
        <v>-0.0150106885</v>
      </c>
      <c r="D874" s="403" t="s">
        <v>1224</v>
      </c>
      <c r="E874" s="406">
        <v>33.6</v>
      </c>
      <c r="F874" s="405">
        <f t="shared" si="2"/>
        <v>0</v>
      </c>
    </row>
    <row r="875" ht="15.75" customHeight="1">
      <c r="A875" s="403" t="s">
        <v>1225</v>
      </c>
      <c r="B875" s="404">
        <v>4060.44</v>
      </c>
      <c r="C875" s="405">
        <f t="shared" si="1"/>
        <v>0.01301306296</v>
      </c>
      <c r="D875" s="403" t="s">
        <v>1225</v>
      </c>
      <c r="E875" s="406">
        <v>33.6</v>
      </c>
      <c r="F875" s="405">
        <f t="shared" si="2"/>
        <v>0</v>
      </c>
    </row>
    <row r="876" ht="15.75" customHeight="1">
      <c r="A876" s="403" t="s">
        <v>1226</v>
      </c>
      <c r="B876" s="404">
        <v>4008.28</v>
      </c>
      <c r="C876" s="405">
        <f t="shared" si="1"/>
        <v>0</v>
      </c>
      <c r="D876" s="403" t="s">
        <v>1226</v>
      </c>
      <c r="E876" s="406">
        <v>33.6</v>
      </c>
      <c r="F876" s="405">
        <f t="shared" si="2"/>
        <v>0</v>
      </c>
    </row>
    <row r="877" ht="15.75" customHeight="1">
      <c r="A877" s="403" t="s">
        <v>1227</v>
      </c>
      <c r="B877" s="404">
        <v>4008.28</v>
      </c>
      <c r="C877" s="405">
        <f t="shared" si="1"/>
        <v>0.007976743718</v>
      </c>
      <c r="D877" s="403" t="s">
        <v>1227</v>
      </c>
      <c r="E877" s="406">
        <v>33.6</v>
      </c>
      <c r="F877" s="405">
        <f t="shared" si="2"/>
        <v>0</v>
      </c>
    </row>
    <row r="878" ht="15.75" customHeight="1">
      <c r="A878" s="403" t="s">
        <v>1228</v>
      </c>
      <c r="B878" s="404">
        <v>3976.56</v>
      </c>
      <c r="C878" s="405">
        <f t="shared" si="1"/>
        <v>-0.002055335968</v>
      </c>
      <c r="D878" s="403" t="s">
        <v>1228</v>
      </c>
      <c r="E878" s="406">
        <v>33.6</v>
      </c>
      <c r="F878" s="405">
        <f t="shared" si="2"/>
        <v>0</v>
      </c>
    </row>
    <row r="879" ht="15.75" customHeight="1">
      <c r="A879" s="403" t="s">
        <v>1229</v>
      </c>
      <c r="B879" s="404">
        <v>3984.75</v>
      </c>
      <c r="C879" s="405">
        <f t="shared" si="1"/>
        <v>0.006206804253</v>
      </c>
      <c r="D879" s="403" t="s">
        <v>1229</v>
      </c>
      <c r="E879" s="406">
        <v>33.6</v>
      </c>
      <c r="F879" s="405">
        <f t="shared" si="2"/>
        <v>0</v>
      </c>
    </row>
    <row r="880" ht="15.75" customHeight="1">
      <c r="A880" s="403" t="s">
        <v>1230</v>
      </c>
      <c r="B880" s="404">
        <v>3960.17</v>
      </c>
      <c r="C880" s="405">
        <f t="shared" si="1"/>
        <v>-0.003720792159</v>
      </c>
      <c r="D880" s="403" t="s">
        <v>1230</v>
      </c>
      <c r="E880" s="406">
        <v>33.6</v>
      </c>
      <c r="F880" s="405">
        <f t="shared" si="2"/>
        <v>-0.03724928367</v>
      </c>
    </row>
    <row r="881" ht="15.75" customHeight="1">
      <c r="A881" s="403" t="s">
        <v>1231</v>
      </c>
      <c r="B881" s="404">
        <v>3974.96</v>
      </c>
      <c r="C881" s="405">
        <f t="shared" si="1"/>
        <v>0.1029453794</v>
      </c>
      <c r="D881" s="403" t="s">
        <v>1231</v>
      </c>
      <c r="E881" s="406">
        <v>34.9</v>
      </c>
      <c r="F881" s="405">
        <f t="shared" si="2"/>
        <v>0.1185897436</v>
      </c>
    </row>
    <row r="882" ht="15.75" customHeight="1">
      <c r="A882" s="403" t="s">
        <v>1232</v>
      </c>
      <c r="B882" s="404">
        <v>3603.95</v>
      </c>
      <c r="C882" s="405">
        <f t="shared" si="1"/>
        <v>-0.04469125658</v>
      </c>
      <c r="D882" s="403" t="s">
        <v>1232</v>
      </c>
      <c r="E882" s="406">
        <v>31.2</v>
      </c>
      <c r="F882" s="405">
        <f t="shared" si="2"/>
        <v>-0.02803738318</v>
      </c>
    </row>
    <row r="883" ht="15.75" customHeight="1">
      <c r="A883" s="403" t="s">
        <v>1233</v>
      </c>
      <c r="B883" s="404">
        <v>3772.55</v>
      </c>
      <c r="C883" s="405">
        <f t="shared" si="1"/>
        <v>-0.04957032834</v>
      </c>
      <c r="D883" s="403" t="s">
        <v>1233</v>
      </c>
      <c r="E883" s="406">
        <v>32.1</v>
      </c>
      <c r="F883" s="405">
        <f t="shared" si="2"/>
        <v>-0.04464285714</v>
      </c>
    </row>
    <row r="884" ht="15.75" customHeight="1">
      <c r="A884" s="403" t="s">
        <v>1234</v>
      </c>
      <c r="B884" s="404">
        <v>3969.31</v>
      </c>
      <c r="C884" s="405">
        <f t="shared" si="1"/>
        <v>-0.03889868183</v>
      </c>
      <c r="D884" s="403" t="s">
        <v>1234</v>
      </c>
      <c r="E884" s="406">
        <v>33.6</v>
      </c>
      <c r="F884" s="405">
        <f t="shared" si="2"/>
        <v>-0.04</v>
      </c>
    </row>
    <row r="885" ht="15.75" customHeight="1">
      <c r="A885" s="403" t="s">
        <v>1235</v>
      </c>
      <c r="B885" s="404">
        <v>4129.96</v>
      </c>
      <c r="C885" s="405">
        <f t="shared" si="1"/>
        <v>-0.02399160577</v>
      </c>
      <c r="D885" s="403" t="s">
        <v>1235</v>
      </c>
      <c r="E885" s="406">
        <v>35.0</v>
      </c>
      <c r="F885" s="405">
        <f t="shared" si="2"/>
        <v>-0.03314917127</v>
      </c>
    </row>
    <row r="886" ht="15.75" customHeight="1">
      <c r="A886" s="403" t="s">
        <v>1236</v>
      </c>
      <c r="B886" s="404">
        <v>4231.48</v>
      </c>
      <c r="C886" s="405">
        <f t="shared" si="1"/>
        <v>0.01808330446</v>
      </c>
      <c r="D886" s="403" t="s">
        <v>1236</v>
      </c>
      <c r="E886" s="406">
        <v>36.2</v>
      </c>
      <c r="F886" s="405">
        <f t="shared" si="2"/>
        <v>0.002770083102</v>
      </c>
    </row>
    <row r="887" ht="15.75" customHeight="1">
      <c r="A887" s="403" t="s">
        <v>1237</v>
      </c>
      <c r="B887" s="404">
        <v>4156.32</v>
      </c>
      <c r="C887" s="405">
        <f t="shared" si="1"/>
        <v>0.03699305148</v>
      </c>
      <c r="D887" s="403" t="s">
        <v>1237</v>
      </c>
      <c r="E887" s="406">
        <v>36.1</v>
      </c>
      <c r="F887" s="405">
        <f t="shared" si="2"/>
        <v>0.02849002849</v>
      </c>
    </row>
    <row r="888" ht="15.75" customHeight="1">
      <c r="A888" s="403" t="s">
        <v>1238</v>
      </c>
      <c r="B888" s="404">
        <v>4008.05</v>
      </c>
      <c r="C888" s="405">
        <f t="shared" si="1"/>
        <v>-0.06515167771</v>
      </c>
      <c r="D888" s="403" t="s">
        <v>1238</v>
      </c>
      <c r="E888" s="406">
        <v>35.1</v>
      </c>
      <c r="F888" s="405">
        <f t="shared" si="2"/>
        <v>-0.07874015748</v>
      </c>
    </row>
    <row r="889" ht="15.75" customHeight="1">
      <c r="A889" s="403" t="s">
        <v>1239</v>
      </c>
      <c r="B889" s="404">
        <v>4287.38</v>
      </c>
      <c r="C889" s="405">
        <f t="shared" si="1"/>
        <v>-0.02214629785</v>
      </c>
      <c r="D889" s="403" t="s">
        <v>1239</v>
      </c>
      <c r="E889" s="406">
        <v>38.1</v>
      </c>
      <c r="F889" s="405">
        <f t="shared" si="2"/>
        <v>-0.02307692308</v>
      </c>
    </row>
    <row r="890" ht="15.75" customHeight="1">
      <c r="A890" s="403" t="s">
        <v>1240</v>
      </c>
      <c r="B890" s="404">
        <v>4384.48</v>
      </c>
      <c r="C890" s="405">
        <f t="shared" si="1"/>
        <v>-0.00570117153</v>
      </c>
      <c r="D890" s="403" t="s">
        <v>1240</v>
      </c>
      <c r="E890" s="406">
        <v>39.0</v>
      </c>
      <c r="F890" s="405">
        <f t="shared" si="2"/>
        <v>-0.01015228426</v>
      </c>
    </row>
    <row r="891" ht="15.75" customHeight="1">
      <c r="A891" s="403" t="s">
        <v>1241</v>
      </c>
      <c r="B891" s="404">
        <v>4409.62</v>
      </c>
      <c r="C891" s="405">
        <f t="shared" si="1"/>
        <v>-0.01263974815</v>
      </c>
      <c r="D891" s="403" t="s">
        <v>1241</v>
      </c>
      <c r="E891" s="406">
        <v>39.4</v>
      </c>
      <c r="F891" s="405">
        <f t="shared" si="2"/>
        <v>-0.04136253041</v>
      </c>
    </row>
    <row r="892" ht="15.75" customHeight="1">
      <c r="A892" s="403" t="s">
        <v>1242</v>
      </c>
      <c r="B892" s="404">
        <v>4466.07</v>
      </c>
      <c r="C892" s="405">
        <f t="shared" si="1"/>
        <v>0.007048779993</v>
      </c>
      <c r="D892" s="403" t="s">
        <v>1242</v>
      </c>
      <c r="E892" s="406">
        <v>41.1</v>
      </c>
      <c r="F892" s="405">
        <f t="shared" si="2"/>
        <v>0.03007518797</v>
      </c>
    </row>
    <row r="893" ht="15.75" customHeight="1">
      <c r="A893" s="403" t="s">
        <v>1243</v>
      </c>
      <c r="B893" s="404">
        <v>4434.81</v>
      </c>
      <c r="C893" s="405">
        <f t="shared" si="1"/>
        <v>0.005646373736</v>
      </c>
      <c r="D893" s="403" t="s">
        <v>1243</v>
      </c>
      <c r="E893" s="406">
        <v>39.9</v>
      </c>
      <c r="F893" s="405">
        <f t="shared" si="2"/>
        <v>0.02570694087</v>
      </c>
    </row>
    <row r="894" ht="15.75" customHeight="1">
      <c r="A894" s="403" t="s">
        <v>1244</v>
      </c>
      <c r="B894" s="404">
        <v>4409.91</v>
      </c>
      <c r="C894" s="405">
        <f t="shared" si="1"/>
        <v>-0.01569342577</v>
      </c>
      <c r="D894" s="403" t="s">
        <v>1244</v>
      </c>
      <c r="E894" s="406">
        <v>38.9</v>
      </c>
      <c r="F894" s="405">
        <f t="shared" si="2"/>
        <v>-0.0275</v>
      </c>
    </row>
    <row r="895" ht="15.75" customHeight="1">
      <c r="A895" s="403" t="s">
        <v>1245</v>
      </c>
      <c r="B895" s="404">
        <v>4480.22</v>
      </c>
      <c r="C895" s="405">
        <f t="shared" si="1"/>
        <v>-0.0151436215</v>
      </c>
      <c r="D895" s="403" t="s">
        <v>1245</v>
      </c>
      <c r="E895" s="406">
        <v>40.0</v>
      </c>
      <c r="F895" s="405">
        <f t="shared" si="2"/>
        <v>-0.03147699758</v>
      </c>
    </row>
    <row r="896" ht="15.75" customHeight="1">
      <c r="A896" s="403" t="s">
        <v>1246</v>
      </c>
      <c r="B896" s="404">
        <v>4549.11</v>
      </c>
      <c r="C896" s="405">
        <f t="shared" si="1"/>
        <v>-0.01559771401</v>
      </c>
      <c r="D896" s="403" t="s">
        <v>1246</v>
      </c>
      <c r="E896" s="406">
        <v>41.3</v>
      </c>
      <c r="F896" s="405">
        <f t="shared" si="2"/>
        <v>-0.0372960373</v>
      </c>
    </row>
    <row r="897" ht="15.75" customHeight="1">
      <c r="A897" s="403" t="s">
        <v>1247</v>
      </c>
      <c r="B897" s="404">
        <v>4621.19</v>
      </c>
      <c r="C897" s="405">
        <f t="shared" si="1"/>
        <v>-0.006385874532</v>
      </c>
      <c r="D897" s="403" t="s">
        <v>1247</v>
      </c>
      <c r="E897" s="406">
        <v>42.9</v>
      </c>
      <c r="F897" s="405">
        <f t="shared" si="2"/>
        <v>-0.02277904328</v>
      </c>
    </row>
    <row r="898" ht="15.75" customHeight="1">
      <c r="A898" s="403" t="s">
        <v>1248</v>
      </c>
      <c r="B898" s="404">
        <v>4650.89</v>
      </c>
      <c r="C898" s="405">
        <f t="shared" si="1"/>
        <v>-0.01021517848</v>
      </c>
      <c r="D898" s="403" t="s">
        <v>1248</v>
      </c>
      <c r="E898" s="406">
        <v>43.9</v>
      </c>
      <c r="F898" s="405">
        <f t="shared" si="2"/>
        <v>-0.009029345372</v>
      </c>
    </row>
    <row r="899" ht="15.75" customHeight="1">
      <c r="A899" s="403" t="s">
        <v>1249</v>
      </c>
      <c r="B899" s="404">
        <v>4698.89</v>
      </c>
      <c r="C899" s="405">
        <f t="shared" si="1"/>
        <v>-0.007236211057</v>
      </c>
      <c r="D899" s="403" t="s">
        <v>1249</v>
      </c>
      <c r="E899" s="406">
        <v>44.3</v>
      </c>
      <c r="F899" s="405">
        <f t="shared" si="2"/>
        <v>-0.06342494715</v>
      </c>
    </row>
    <row r="900" ht="15.75" customHeight="1">
      <c r="A900" s="403" t="s">
        <v>1250</v>
      </c>
      <c r="B900" s="404">
        <v>4733.14</v>
      </c>
      <c r="C900" s="405">
        <f t="shared" si="1"/>
        <v>-0.005224884405</v>
      </c>
      <c r="D900" s="403" t="s">
        <v>1250</v>
      </c>
      <c r="E900" s="406">
        <v>47.3</v>
      </c>
      <c r="F900" s="405">
        <f t="shared" si="2"/>
        <v>0.09744779582</v>
      </c>
    </row>
    <row r="901" ht="15.75" customHeight="1">
      <c r="A901" s="403" t="s">
        <v>1251</v>
      </c>
      <c r="B901" s="404">
        <v>4758.0</v>
      </c>
      <c r="C901" s="405">
        <f t="shared" si="1"/>
        <v>0.003712766855</v>
      </c>
      <c r="D901" s="403" t="s">
        <v>1251</v>
      </c>
      <c r="E901" s="406">
        <v>43.1</v>
      </c>
      <c r="F901" s="405">
        <f t="shared" si="2"/>
        <v>0.09948979592</v>
      </c>
    </row>
    <row r="902" ht="15.75" customHeight="1">
      <c r="A902" s="403" t="s">
        <v>1252</v>
      </c>
      <c r="B902" s="404">
        <v>4740.4</v>
      </c>
      <c r="C902" s="405">
        <f t="shared" si="1"/>
        <v>-0.005815697139</v>
      </c>
      <c r="D902" s="403" t="s">
        <v>1252</v>
      </c>
      <c r="E902" s="406">
        <v>39.2</v>
      </c>
      <c r="F902" s="405">
        <f t="shared" si="2"/>
        <v>-0.02</v>
      </c>
    </row>
    <row r="903" ht="15.75" customHeight="1">
      <c r="A903" s="403" t="s">
        <v>1253</v>
      </c>
      <c r="B903" s="404">
        <v>4768.13</v>
      </c>
      <c r="C903" s="405">
        <f t="shared" si="1"/>
        <v>0.007177634845</v>
      </c>
      <c r="D903" s="403" t="s">
        <v>1253</v>
      </c>
      <c r="E903" s="406">
        <v>40.0</v>
      </c>
      <c r="F903" s="405">
        <f t="shared" si="2"/>
        <v>-0.007444168734</v>
      </c>
    </row>
    <row r="904" ht="15.75" customHeight="1">
      <c r="A904" s="403" t="s">
        <v>1254</v>
      </c>
      <c r="B904" s="404">
        <v>4734.15</v>
      </c>
      <c r="C904" s="405">
        <f t="shared" si="1"/>
        <v>0.03714227502</v>
      </c>
      <c r="D904" s="403" t="s">
        <v>1254</v>
      </c>
      <c r="E904" s="406">
        <v>40.3</v>
      </c>
      <c r="F904" s="405">
        <f t="shared" si="2"/>
        <v>0.03333333333</v>
      </c>
    </row>
    <row r="905" ht="15.75" customHeight="1">
      <c r="A905" s="403" t="s">
        <v>1255</v>
      </c>
      <c r="B905" s="404">
        <v>4564.61</v>
      </c>
      <c r="C905" s="405">
        <f t="shared" si="1"/>
        <v>0.01869742882</v>
      </c>
      <c r="D905" s="403" t="s">
        <v>1255</v>
      </c>
      <c r="E905" s="406">
        <v>39.0</v>
      </c>
      <c r="F905" s="405">
        <f t="shared" si="2"/>
        <v>0.06557377049</v>
      </c>
    </row>
    <row r="906" ht="15.75" customHeight="1">
      <c r="A906" s="403" t="s">
        <v>1256</v>
      </c>
      <c r="B906" s="404">
        <v>4480.83</v>
      </c>
      <c r="C906" s="405">
        <f t="shared" si="1"/>
        <v>0.002084307091</v>
      </c>
      <c r="D906" s="403" t="s">
        <v>1256</v>
      </c>
      <c r="E906" s="406">
        <v>36.6</v>
      </c>
      <c r="F906" s="405">
        <f t="shared" si="2"/>
        <v>-0.00272479564</v>
      </c>
    </row>
    <row r="907" ht="15.75" customHeight="1">
      <c r="A907" s="403" t="s">
        <v>1257</v>
      </c>
      <c r="B907" s="404">
        <v>4471.51</v>
      </c>
      <c r="C907" s="405">
        <f t="shared" si="1"/>
        <v>0.01960305914</v>
      </c>
      <c r="D907" s="403" t="s">
        <v>1257</v>
      </c>
      <c r="E907" s="406">
        <v>36.7</v>
      </c>
      <c r="F907" s="405">
        <f t="shared" si="2"/>
        <v>0.01662049861</v>
      </c>
    </row>
    <row r="908" ht="15.75" customHeight="1">
      <c r="A908" s="403" t="s">
        <v>1258</v>
      </c>
      <c r="B908" s="404">
        <v>4385.54</v>
      </c>
      <c r="C908" s="405">
        <f t="shared" si="1"/>
        <v>-0.0007314155511</v>
      </c>
      <c r="D908" s="403" t="s">
        <v>1258</v>
      </c>
      <c r="E908" s="406">
        <v>36.1</v>
      </c>
      <c r="F908" s="405">
        <f t="shared" si="2"/>
        <v>0.008379888268</v>
      </c>
    </row>
    <row r="909" ht="15.75" customHeight="1">
      <c r="A909" s="403" t="s">
        <v>1259</v>
      </c>
      <c r="B909" s="404">
        <v>4388.75</v>
      </c>
      <c r="C909" s="405">
        <f t="shared" si="1"/>
        <v>-0.014419622</v>
      </c>
      <c r="D909" s="403" t="s">
        <v>1259</v>
      </c>
      <c r="E909" s="406">
        <v>35.8</v>
      </c>
      <c r="F909" s="405">
        <f t="shared" si="2"/>
        <v>-0.008310249307</v>
      </c>
    </row>
    <row r="910" ht="15.75" customHeight="1">
      <c r="A910" s="403" t="s">
        <v>1260</v>
      </c>
      <c r="B910" s="404">
        <v>4452.96</v>
      </c>
      <c r="C910" s="405">
        <f t="shared" si="1"/>
        <v>-0.002895279552</v>
      </c>
      <c r="D910" s="403" t="s">
        <v>1260</v>
      </c>
      <c r="E910" s="406">
        <v>36.1</v>
      </c>
      <c r="F910" s="405">
        <f t="shared" si="2"/>
        <v>-0.01366120219</v>
      </c>
    </row>
    <row r="911" ht="15.75" customHeight="1">
      <c r="A911" s="403" t="s">
        <v>1261</v>
      </c>
      <c r="B911" s="404">
        <v>4465.89</v>
      </c>
      <c r="C911" s="405">
        <f t="shared" si="1"/>
        <v>-0.003016028932</v>
      </c>
      <c r="D911" s="403" t="s">
        <v>1261</v>
      </c>
      <c r="E911" s="406">
        <v>36.6</v>
      </c>
      <c r="F911" s="405">
        <f t="shared" si="2"/>
        <v>-0.00272479564</v>
      </c>
    </row>
    <row r="912" ht="15.75" customHeight="1">
      <c r="A912" s="403" t="s">
        <v>1262</v>
      </c>
      <c r="B912" s="404">
        <v>4479.4</v>
      </c>
      <c r="C912" s="405">
        <f t="shared" si="1"/>
        <v>-0.006095139199</v>
      </c>
      <c r="D912" s="403" t="s">
        <v>1262</v>
      </c>
      <c r="E912" s="406">
        <v>36.7</v>
      </c>
      <c r="F912" s="405">
        <f t="shared" si="2"/>
        <v>0</v>
      </c>
    </row>
    <row r="913" ht="15.75" customHeight="1">
      <c r="A913" s="403" t="s">
        <v>1263</v>
      </c>
      <c r="B913" s="404">
        <v>4506.87</v>
      </c>
      <c r="C913" s="405">
        <f t="shared" si="1"/>
        <v>0.005658806965</v>
      </c>
      <c r="D913" s="403" t="s">
        <v>1263</v>
      </c>
      <c r="E913" s="406">
        <v>36.7</v>
      </c>
      <c r="F913" s="405">
        <f t="shared" si="2"/>
        <v>0.0138121547</v>
      </c>
    </row>
    <row r="914" ht="15.75" customHeight="1">
      <c r="A914" s="403" t="s">
        <v>1264</v>
      </c>
      <c r="B914" s="404">
        <v>4481.51</v>
      </c>
      <c r="C914" s="405">
        <f t="shared" si="1"/>
        <v>0.002653451613</v>
      </c>
      <c r="D914" s="403" t="s">
        <v>1264</v>
      </c>
      <c r="E914" s="406">
        <v>36.2</v>
      </c>
      <c r="F914" s="405">
        <f t="shared" si="2"/>
        <v>0.002770083102</v>
      </c>
    </row>
    <row r="915" ht="15.75" customHeight="1">
      <c r="A915" s="403" t="s">
        <v>1265</v>
      </c>
      <c r="B915" s="404">
        <v>4469.65</v>
      </c>
      <c r="C915" s="405">
        <f t="shared" si="1"/>
        <v>-0.002708739142</v>
      </c>
      <c r="D915" s="403" t="s">
        <v>1265</v>
      </c>
      <c r="E915" s="406">
        <v>36.1</v>
      </c>
      <c r="F915" s="405">
        <f t="shared" si="2"/>
        <v>-0.01634877384</v>
      </c>
    </row>
    <row r="916" ht="15.75" customHeight="1">
      <c r="A916" s="403" t="s">
        <v>1266</v>
      </c>
      <c r="B916" s="404">
        <v>4481.79</v>
      </c>
      <c r="C916" s="405">
        <f t="shared" si="1"/>
        <v>-0.006424623734</v>
      </c>
      <c r="D916" s="403" t="s">
        <v>1266</v>
      </c>
      <c r="E916" s="406">
        <v>36.7</v>
      </c>
      <c r="F916" s="405">
        <f t="shared" si="2"/>
        <v>-0.008108108108</v>
      </c>
    </row>
    <row r="917" ht="15.75" customHeight="1">
      <c r="A917" s="403" t="s">
        <v>1267</v>
      </c>
      <c r="B917" s="404">
        <v>4510.77</v>
      </c>
      <c r="C917" s="405">
        <f t="shared" si="1"/>
        <v>0.003952806693</v>
      </c>
      <c r="D917" s="403" t="s">
        <v>1267</v>
      </c>
      <c r="E917" s="406">
        <v>37.0</v>
      </c>
      <c r="F917" s="405">
        <f t="shared" si="2"/>
        <v>-0.02374670185</v>
      </c>
    </row>
    <row r="918" ht="15.75" customHeight="1">
      <c r="A918" s="403" t="s">
        <v>1268</v>
      </c>
      <c r="B918" s="404">
        <v>4493.01</v>
      </c>
      <c r="C918" s="405">
        <f t="shared" si="1"/>
        <v>-0.007771299854</v>
      </c>
      <c r="D918" s="403" t="s">
        <v>1268</v>
      </c>
      <c r="E918" s="406">
        <v>37.9</v>
      </c>
      <c r="F918" s="405">
        <f t="shared" si="2"/>
        <v>-0.08009708738</v>
      </c>
    </row>
    <row r="919" ht="15.75" customHeight="1">
      <c r="A919" s="403" t="s">
        <v>1269</v>
      </c>
      <c r="B919" s="404">
        <v>4528.2</v>
      </c>
      <c r="C919" s="405">
        <f t="shared" si="1"/>
        <v>0.003170214604</v>
      </c>
      <c r="D919" s="403" t="s">
        <v>1269</v>
      </c>
      <c r="E919" s="406">
        <v>41.2</v>
      </c>
      <c r="F919" s="405">
        <f t="shared" si="2"/>
        <v>-0.009615384615</v>
      </c>
    </row>
    <row r="920" ht="15.75" customHeight="1">
      <c r="A920" s="403" t="s">
        <v>1270</v>
      </c>
      <c r="B920" s="404">
        <v>4513.89</v>
      </c>
      <c r="C920" s="405">
        <f t="shared" si="1"/>
        <v>0.01657549394</v>
      </c>
      <c r="D920" s="403" t="s">
        <v>1270</v>
      </c>
      <c r="E920" s="406">
        <v>41.6</v>
      </c>
      <c r="F920" s="405">
        <f t="shared" si="2"/>
        <v>0.04785894207</v>
      </c>
    </row>
    <row r="921" ht="15.75" customHeight="1">
      <c r="A921" s="403" t="s">
        <v>1271</v>
      </c>
      <c r="B921" s="404">
        <v>4440.29</v>
      </c>
      <c r="C921" s="405">
        <f t="shared" si="1"/>
        <v>0.007302465915</v>
      </c>
      <c r="D921" s="403" t="s">
        <v>1271</v>
      </c>
      <c r="E921" s="406">
        <v>39.7</v>
      </c>
      <c r="F921" s="405">
        <f t="shared" si="2"/>
        <v>0.01275510204</v>
      </c>
    </row>
    <row r="922" ht="15.75" customHeight="1">
      <c r="A922" s="403" t="s">
        <v>1272</v>
      </c>
      <c r="B922" s="404">
        <v>4408.1</v>
      </c>
      <c r="C922" s="405">
        <f t="shared" si="1"/>
        <v>-0.006466386735</v>
      </c>
      <c r="D922" s="403" t="s">
        <v>1272</v>
      </c>
      <c r="E922" s="406">
        <v>39.2</v>
      </c>
      <c r="F922" s="405">
        <f t="shared" si="2"/>
        <v>0</v>
      </c>
    </row>
    <row r="923" ht="15.75" customHeight="1">
      <c r="A923" s="403" t="s">
        <v>1273</v>
      </c>
      <c r="B923" s="404">
        <v>4436.79</v>
      </c>
      <c r="C923" s="405">
        <f t="shared" si="1"/>
        <v>0.0124895597</v>
      </c>
      <c r="D923" s="403" t="s">
        <v>1273</v>
      </c>
      <c r="E923" s="406">
        <v>39.2</v>
      </c>
      <c r="F923" s="405">
        <f t="shared" si="2"/>
        <v>0.03157894737</v>
      </c>
    </row>
    <row r="924" ht="15.75" customHeight="1">
      <c r="A924" s="403" t="s">
        <v>1274</v>
      </c>
      <c r="B924" s="404">
        <v>4382.06</v>
      </c>
      <c r="C924" s="405">
        <f t="shared" si="1"/>
        <v>0.05596387313</v>
      </c>
      <c r="D924" s="403" t="s">
        <v>1274</v>
      </c>
      <c r="E924" s="406">
        <v>38.0</v>
      </c>
      <c r="F924" s="405">
        <f t="shared" si="2"/>
        <v>0.03260869565</v>
      </c>
    </row>
    <row r="925" ht="15.75" customHeight="1">
      <c r="A925" s="403" t="s">
        <v>1275</v>
      </c>
      <c r="B925" s="404">
        <v>4149.82</v>
      </c>
      <c r="C925" s="405">
        <f t="shared" si="1"/>
        <v>0.02006292709</v>
      </c>
      <c r="D925" s="403" t="s">
        <v>1275</v>
      </c>
      <c r="E925" s="406">
        <v>36.8</v>
      </c>
      <c r="F925" s="405">
        <f t="shared" si="2"/>
        <v>-0.01075268817</v>
      </c>
    </row>
    <row r="926" ht="15.75" customHeight="1">
      <c r="A926" s="403" t="s">
        <v>1276</v>
      </c>
      <c r="B926" s="404">
        <v>4068.2</v>
      </c>
      <c r="C926" s="405">
        <f t="shared" si="1"/>
        <v>0.007920757737</v>
      </c>
      <c r="D926" s="403" t="s">
        <v>1276</v>
      </c>
      <c r="E926" s="406">
        <v>37.2</v>
      </c>
      <c r="F926" s="405">
        <f t="shared" si="2"/>
        <v>0.03621169916</v>
      </c>
    </row>
    <row r="927" ht="15.75" customHeight="1">
      <c r="A927" s="403" t="s">
        <v>1277</v>
      </c>
      <c r="B927" s="404">
        <v>4036.23</v>
      </c>
      <c r="C927" s="405">
        <f t="shared" si="1"/>
        <v>-0.02115931204</v>
      </c>
      <c r="D927" s="403" t="s">
        <v>1277</v>
      </c>
      <c r="E927" s="406">
        <v>35.9</v>
      </c>
      <c r="F927" s="405">
        <f t="shared" si="2"/>
        <v>-0.03753351206</v>
      </c>
    </row>
    <row r="928" ht="15.75" customHeight="1">
      <c r="A928" s="403" t="s">
        <v>1278</v>
      </c>
      <c r="B928" s="404">
        <v>4123.48</v>
      </c>
      <c r="C928" s="405">
        <f t="shared" si="1"/>
        <v>-0.02111840169</v>
      </c>
      <c r="D928" s="403" t="s">
        <v>1278</v>
      </c>
      <c r="E928" s="406">
        <v>37.3</v>
      </c>
      <c r="F928" s="405">
        <f t="shared" si="2"/>
        <v>-0.002673796791</v>
      </c>
    </row>
    <row r="929" ht="15.75" customHeight="1">
      <c r="A929" s="403" t="s">
        <v>1279</v>
      </c>
      <c r="B929" s="404">
        <v>4212.44</v>
      </c>
      <c r="C929" s="405">
        <f t="shared" si="1"/>
        <v>0.003585561504</v>
      </c>
      <c r="D929" s="403" t="s">
        <v>1279</v>
      </c>
      <c r="E929" s="406">
        <v>37.4</v>
      </c>
      <c r="F929" s="405">
        <f t="shared" si="2"/>
        <v>-0.01058201058</v>
      </c>
    </row>
    <row r="930" ht="15.75" customHeight="1">
      <c r="A930" s="403" t="s">
        <v>1280</v>
      </c>
      <c r="B930" s="404">
        <v>4197.39</v>
      </c>
      <c r="C930" s="405">
        <f t="shared" si="1"/>
        <v>-0.007324352704</v>
      </c>
      <c r="D930" s="403" t="s">
        <v>1280</v>
      </c>
      <c r="E930" s="406">
        <v>37.8</v>
      </c>
      <c r="F930" s="405">
        <f t="shared" si="2"/>
        <v>-0.007874015748</v>
      </c>
    </row>
    <row r="931" ht="15.75" customHeight="1">
      <c r="A931" s="403" t="s">
        <v>1281</v>
      </c>
      <c r="B931" s="404">
        <v>4228.36</v>
      </c>
      <c r="C931" s="405">
        <f t="shared" si="1"/>
        <v>-0.01239539126</v>
      </c>
      <c r="D931" s="403" t="s">
        <v>1281</v>
      </c>
      <c r="E931" s="406">
        <v>38.1</v>
      </c>
      <c r="F931" s="405">
        <f t="shared" si="2"/>
        <v>-0.03299492386</v>
      </c>
    </row>
    <row r="932" ht="15.75" customHeight="1">
      <c r="A932" s="403" t="s">
        <v>1282</v>
      </c>
      <c r="B932" s="404">
        <v>4281.43</v>
      </c>
      <c r="C932" s="405">
        <f t="shared" si="1"/>
        <v>-0.01166218447</v>
      </c>
      <c r="D932" s="403" t="s">
        <v>1282</v>
      </c>
      <c r="E932" s="406">
        <v>39.4</v>
      </c>
      <c r="F932" s="405">
        <f t="shared" si="2"/>
        <v>-0.007556675063</v>
      </c>
    </row>
    <row r="933" ht="15.75" customHeight="1">
      <c r="A933" s="403" t="s">
        <v>1283</v>
      </c>
      <c r="B933" s="404">
        <v>4331.95</v>
      </c>
      <c r="C933" s="405">
        <f t="shared" si="1"/>
        <v>-0.01549723418</v>
      </c>
      <c r="D933" s="403" t="s">
        <v>1283</v>
      </c>
      <c r="E933" s="406">
        <v>39.7</v>
      </c>
      <c r="F933" s="405">
        <f t="shared" si="2"/>
        <v>0.002525252525</v>
      </c>
    </row>
    <row r="934" ht="15.75" customHeight="1">
      <c r="A934" s="403" t="s">
        <v>1284</v>
      </c>
      <c r="B934" s="404">
        <v>4400.14</v>
      </c>
      <c r="C934" s="405">
        <f t="shared" si="1"/>
        <v>-0.01326444344</v>
      </c>
      <c r="D934" s="403" t="s">
        <v>1284</v>
      </c>
      <c r="E934" s="406">
        <v>39.6</v>
      </c>
      <c r="F934" s="405">
        <f t="shared" si="2"/>
        <v>-0.01492537313</v>
      </c>
    </row>
    <row r="935" ht="15.75" customHeight="1">
      <c r="A935" s="403" t="s">
        <v>1285</v>
      </c>
      <c r="B935" s="404">
        <v>4459.29</v>
      </c>
      <c r="C935" s="405">
        <f t="shared" si="1"/>
        <v>0.001347318499</v>
      </c>
      <c r="D935" s="403" t="s">
        <v>1285</v>
      </c>
      <c r="E935" s="406">
        <v>40.2</v>
      </c>
      <c r="F935" s="405">
        <f t="shared" si="2"/>
        <v>0.01005025126</v>
      </c>
    </row>
    <row r="936" ht="15.75" customHeight="1">
      <c r="A936" s="403" t="s">
        <v>1286</v>
      </c>
      <c r="B936" s="404">
        <v>4453.29</v>
      </c>
      <c r="C936" s="405">
        <f t="shared" si="1"/>
        <v>0.00008084564545</v>
      </c>
      <c r="D936" s="403" t="s">
        <v>1286</v>
      </c>
      <c r="E936" s="406">
        <v>39.8</v>
      </c>
      <c r="F936" s="405">
        <f t="shared" si="2"/>
        <v>0.01530612245</v>
      </c>
    </row>
    <row r="937" ht="15.75" customHeight="1">
      <c r="A937" s="403" t="s">
        <v>1287</v>
      </c>
      <c r="B937" s="404">
        <v>4452.93</v>
      </c>
      <c r="C937" s="405">
        <f t="shared" si="1"/>
        <v>0.004282872569</v>
      </c>
      <c r="D937" s="403" t="s">
        <v>1287</v>
      </c>
      <c r="E937" s="406">
        <v>39.2</v>
      </c>
      <c r="F937" s="405">
        <f t="shared" si="2"/>
        <v>0.01291989664</v>
      </c>
    </row>
    <row r="938" ht="15.75" customHeight="1">
      <c r="A938" s="403" t="s">
        <v>1288</v>
      </c>
      <c r="B938" s="404">
        <v>4433.94</v>
      </c>
      <c r="C938" s="405">
        <f t="shared" si="1"/>
        <v>0.003419457187</v>
      </c>
      <c r="D938" s="403" t="s">
        <v>1288</v>
      </c>
      <c r="E938" s="406">
        <v>38.7</v>
      </c>
      <c r="F938" s="405">
        <f t="shared" si="2"/>
        <v>-0.03970223325</v>
      </c>
    </row>
    <row r="939" ht="15.75" customHeight="1">
      <c r="A939" s="403" t="s">
        <v>1289</v>
      </c>
      <c r="B939" s="404">
        <v>4418.83</v>
      </c>
      <c r="C939" s="405">
        <f t="shared" si="1"/>
        <v>0.006413599747</v>
      </c>
      <c r="D939" s="403" t="s">
        <v>1289</v>
      </c>
      <c r="E939" s="406">
        <v>40.3</v>
      </c>
      <c r="F939" s="405">
        <f t="shared" si="2"/>
        <v>0.01767676768</v>
      </c>
    </row>
    <row r="940" ht="15.75" customHeight="1">
      <c r="A940" s="403" t="s">
        <v>1290</v>
      </c>
      <c r="B940" s="404">
        <v>4390.67</v>
      </c>
      <c r="C940" s="405">
        <f t="shared" si="1"/>
        <v>-0.0008579022583</v>
      </c>
      <c r="D940" s="403" t="s">
        <v>1290</v>
      </c>
      <c r="E940" s="406">
        <v>39.6</v>
      </c>
      <c r="F940" s="405">
        <f t="shared" si="2"/>
        <v>0.007633587786</v>
      </c>
    </row>
    <row r="941" ht="15.75" customHeight="1">
      <c r="A941" s="403" t="s">
        <v>1291</v>
      </c>
      <c r="B941" s="404">
        <v>4394.44</v>
      </c>
      <c r="C941" s="405">
        <f t="shared" si="1"/>
        <v>-0.008239767996</v>
      </c>
      <c r="D941" s="403" t="s">
        <v>1291</v>
      </c>
      <c r="E941" s="406">
        <v>39.3</v>
      </c>
      <c r="F941" s="405">
        <f t="shared" si="2"/>
        <v>-0.007575757576</v>
      </c>
    </row>
    <row r="942" ht="15.75" customHeight="1">
      <c r="A942" s="403" t="s">
        <v>1292</v>
      </c>
      <c r="B942" s="404">
        <v>4430.95</v>
      </c>
      <c r="C942" s="405">
        <f t="shared" si="1"/>
        <v>-0.00580681785</v>
      </c>
      <c r="D942" s="403" t="s">
        <v>1292</v>
      </c>
      <c r="E942" s="406">
        <v>39.6</v>
      </c>
      <c r="F942" s="405">
        <f t="shared" si="2"/>
        <v>-0.0198019802</v>
      </c>
    </row>
    <row r="943" ht="15.75" customHeight="1">
      <c r="A943" s="403" t="s">
        <v>1293</v>
      </c>
      <c r="B943" s="404">
        <v>4456.83</v>
      </c>
      <c r="C943" s="405">
        <f t="shared" si="1"/>
        <v>0.008800461753</v>
      </c>
      <c r="D943" s="403" t="s">
        <v>1293</v>
      </c>
      <c r="E943" s="406">
        <v>40.4</v>
      </c>
      <c r="F943" s="405">
        <f t="shared" si="2"/>
        <v>0.004975124378</v>
      </c>
    </row>
    <row r="944" ht="15.75" customHeight="1">
      <c r="A944" s="403" t="s">
        <v>1294</v>
      </c>
      <c r="B944" s="404">
        <v>4417.95</v>
      </c>
      <c r="C944" s="405">
        <f t="shared" si="1"/>
        <v>-0.0004230941532</v>
      </c>
      <c r="D944" s="403" t="s">
        <v>1294</v>
      </c>
      <c r="E944" s="406">
        <v>40.2</v>
      </c>
      <c r="F944" s="405">
        <f t="shared" si="2"/>
        <v>0.005</v>
      </c>
    </row>
    <row r="945" ht="15.75" customHeight="1">
      <c r="A945" s="403" t="s">
        <v>1295</v>
      </c>
      <c r="B945" s="404">
        <v>4419.82</v>
      </c>
      <c r="C945" s="405">
        <f t="shared" si="1"/>
        <v>-0.01748809045</v>
      </c>
      <c r="D945" s="403" t="s">
        <v>1295</v>
      </c>
      <c r="E945" s="406">
        <v>40.0</v>
      </c>
      <c r="F945" s="405">
        <f t="shared" si="2"/>
        <v>-0.02676399027</v>
      </c>
    </row>
    <row r="946" ht="15.75" customHeight="1">
      <c r="A946" s="403" t="s">
        <v>1296</v>
      </c>
      <c r="B946" s="404">
        <v>4498.49</v>
      </c>
      <c r="C946" s="405">
        <f t="shared" si="1"/>
        <v>-0.003533107096</v>
      </c>
      <c r="D946" s="403" t="s">
        <v>1296</v>
      </c>
      <c r="E946" s="406">
        <v>41.1</v>
      </c>
      <c r="F946" s="405">
        <f t="shared" si="2"/>
        <v>-0.01909307876</v>
      </c>
    </row>
    <row r="947" ht="15.75" customHeight="1">
      <c r="A947" s="403" t="s">
        <v>1297</v>
      </c>
      <c r="B947" s="404">
        <v>4514.44</v>
      </c>
      <c r="C947" s="405">
        <f t="shared" si="1"/>
        <v>0.0004543047033</v>
      </c>
      <c r="D947" s="403" t="s">
        <v>1297</v>
      </c>
      <c r="E947" s="406">
        <v>41.9</v>
      </c>
      <c r="F947" s="405">
        <f t="shared" si="2"/>
        <v>0.002392344498</v>
      </c>
    </row>
    <row r="948" ht="15.75" customHeight="1">
      <c r="A948" s="403" t="s">
        <v>1298</v>
      </c>
      <c r="B948" s="404">
        <v>4512.39</v>
      </c>
      <c r="C948" s="405">
        <f t="shared" si="1"/>
        <v>0.001211467673</v>
      </c>
      <c r="D948" s="403" t="s">
        <v>1298</v>
      </c>
      <c r="E948" s="406">
        <v>41.8</v>
      </c>
      <c r="F948" s="405">
        <f t="shared" si="2"/>
        <v>-0.009478672986</v>
      </c>
    </row>
    <row r="949" ht="15.75" customHeight="1">
      <c r="A949" s="403" t="s">
        <v>1299</v>
      </c>
      <c r="B949" s="404">
        <v>4506.93</v>
      </c>
      <c r="C949" s="405">
        <f t="shared" si="1"/>
        <v>-0.005915632754</v>
      </c>
      <c r="D949" s="403" t="s">
        <v>1299</v>
      </c>
      <c r="E949" s="406">
        <v>42.2</v>
      </c>
      <c r="F949" s="405">
        <f t="shared" si="2"/>
        <v>-0.004716981132</v>
      </c>
    </row>
    <row r="950" ht="15.75" customHeight="1">
      <c r="A950" s="403" t="s">
        <v>1300</v>
      </c>
      <c r="B950" s="404">
        <v>4533.75</v>
      </c>
      <c r="C950" s="405">
        <f t="shared" si="1"/>
        <v>-0.01354438642</v>
      </c>
      <c r="D950" s="403" t="s">
        <v>1300</v>
      </c>
      <c r="E950" s="406">
        <v>42.4</v>
      </c>
      <c r="F950" s="405">
        <f t="shared" si="2"/>
        <v>-0.03416856492</v>
      </c>
    </row>
    <row r="951" ht="15.75" customHeight="1">
      <c r="A951" s="403" t="s">
        <v>1301</v>
      </c>
      <c r="B951" s="404">
        <v>4596.0</v>
      </c>
      <c r="C951" s="405">
        <f t="shared" si="1"/>
        <v>-0.01612602835</v>
      </c>
      <c r="D951" s="403" t="s">
        <v>1301</v>
      </c>
      <c r="E951" s="406">
        <v>43.9</v>
      </c>
      <c r="F951" s="405">
        <f t="shared" si="2"/>
        <v>0.02570093458</v>
      </c>
    </row>
    <row r="952" ht="15.75" customHeight="1">
      <c r="A952" s="403" t="s">
        <v>1302</v>
      </c>
      <c r="B952" s="404">
        <v>4671.33</v>
      </c>
      <c r="C952" s="405">
        <f t="shared" si="1"/>
        <v>-0.006729775589</v>
      </c>
      <c r="D952" s="403" t="s">
        <v>1302</v>
      </c>
      <c r="E952" s="406">
        <v>42.8</v>
      </c>
      <c r="F952" s="405">
        <f t="shared" si="2"/>
        <v>-0.006960556845</v>
      </c>
    </row>
    <row r="953" ht="15.75" customHeight="1">
      <c r="A953" s="403" t="s">
        <v>1303</v>
      </c>
      <c r="B953" s="404">
        <v>4702.98</v>
      </c>
      <c r="C953" s="405">
        <f t="shared" si="1"/>
        <v>0.001198548118</v>
      </c>
      <c r="D953" s="403" t="s">
        <v>1303</v>
      </c>
      <c r="E953" s="406">
        <v>43.1</v>
      </c>
      <c r="F953" s="405">
        <f t="shared" si="2"/>
        <v>-0.006912442396</v>
      </c>
    </row>
    <row r="954" ht="15.75" customHeight="1">
      <c r="A954" s="403" t="s">
        <v>1304</v>
      </c>
      <c r="B954" s="404">
        <v>4697.35</v>
      </c>
      <c r="C954" s="405">
        <f t="shared" si="1"/>
        <v>-0.007865517394</v>
      </c>
      <c r="D954" s="403" t="s">
        <v>1304</v>
      </c>
      <c r="E954" s="406">
        <v>43.4</v>
      </c>
      <c r="F954" s="405">
        <f t="shared" si="2"/>
        <v>0.00462962963</v>
      </c>
    </row>
    <row r="955" ht="15.75" customHeight="1">
      <c r="A955" s="403" t="s">
        <v>1305</v>
      </c>
      <c r="B955" s="404">
        <v>4734.59</v>
      </c>
      <c r="C955" s="405">
        <f t="shared" si="1"/>
        <v>-0.005089507671</v>
      </c>
      <c r="D955" s="403" t="s">
        <v>1305</v>
      </c>
      <c r="E955" s="406">
        <v>43.2</v>
      </c>
      <c r="F955" s="405">
        <f t="shared" si="2"/>
        <v>-0.0159453303</v>
      </c>
    </row>
    <row r="956" ht="15.75" customHeight="1">
      <c r="A956" s="403" t="s">
        <v>1306</v>
      </c>
      <c r="B956" s="404">
        <v>4758.81</v>
      </c>
      <c r="C956" s="405">
        <f t="shared" si="1"/>
        <v>0.005786834002</v>
      </c>
      <c r="D956" s="403" t="s">
        <v>1306</v>
      </c>
      <c r="E956" s="406">
        <v>43.9</v>
      </c>
      <c r="F956" s="405">
        <f t="shared" si="2"/>
        <v>0.002283105023</v>
      </c>
    </row>
    <row r="957" ht="15.75" customHeight="1">
      <c r="A957" s="403" t="s">
        <v>1307</v>
      </c>
      <c r="B957" s="404">
        <v>4731.43</v>
      </c>
      <c r="C957" s="405">
        <f t="shared" si="1"/>
        <v>0.0002304274111</v>
      </c>
      <c r="D957" s="403" t="s">
        <v>1307</v>
      </c>
      <c r="E957" s="406">
        <v>43.8</v>
      </c>
      <c r="F957" s="405">
        <f t="shared" si="2"/>
        <v>0.004587155963</v>
      </c>
    </row>
    <row r="958" ht="15.75" customHeight="1">
      <c r="A958" s="403" t="s">
        <v>1308</v>
      </c>
      <c r="B958" s="404">
        <v>4730.34</v>
      </c>
      <c r="C958" s="405">
        <f t="shared" si="1"/>
        <v>0.001702560193</v>
      </c>
      <c r="D958" s="403" t="s">
        <v>1308</v>
      </c>
      <c r="E958" s="406">
        <v>43.6</v>
      </c>
      <c r="F958" s="405">
        <f t="shared" si="2"/>
        <v>0.002298850575</v>
      </c>
    </row>
    <row r="959" ht="15.75" customHeight="1">
      <c r="A959" s="403" t="s">
        <v>1309</v>
      </c>
      <c r="B959" s="404">
        <v>4722.3</v>
      </c>
      <c r="C959" s="405">
        <f t="shared" si="1"/>
        <v>0.006110422233</v>
      </c>
      <c r="D959" s="403" t="s">
        <v>1309</v>
      </c>
      <c r="E959" s="406">
        <v>43.5</v>
      </c>
      <c r="F959" s="405">
        <f t="shared" si="2"/>
        <v>-0.02247191011</v>
      </c>
    </row>
    <row r="960" ht="15.75" customHeight="1">
      <c r="A960" s="403" t="s">
        <v>1310</v>
      </c>
      <c r="B960" s="404">
        <v>4693.62</v>
      </c>
      <c r="C960" s="405">
        <f t="shared" si="1"/>
        <v>0.001109115651</v>
      </c>
      <c r="D960" s="403" t="s">
        <v>1310</v>
      </c>
      <c r="E960" s="406">
        <v>44.5</v>
      </c>
      <c r="F960" s="405">
        <f t="shared" si="2"/>
        <v>-0.0133037694</v>
      </c>
    </row>
    <row r="961" ht="15.75" customHeight="1">
      <c r="A961" s="403" t="s">
        <v>1311</v>
      </c>
      <c r="B961" s="404">
        <v>4688.42</v>
      </c>
      <c r="C961" s="405">
        <f t="shared" si="1"/>
        <v>-0.003875359597</v>
      </c>
      <c r="D961" s="403" t="s">
        <v>1311</v>
      </c>
      <c r="E961" s="406">
        <v>45.1</v>
      </c>
      <c r="F961" s="405">
        <f t="shared" si="2"/>
        <v>-0.03426124197</v>
      </c>
    </row>
    <row r="962" ht="15.75" customHeight="1">
      <c r="A962" s="403" t="s">
        <v>1312</v>
      </c>
      <c r="B962" s="404">
        <v>4706.66</v>
      </c>
      <c r="C962" s="405">
        <f t="shared" si="1"/>
        <v>0.003139433026</v>
      </c>
      <c r="D962" s="403" t="s">
        <v>1312</v>
      </c>
      <c r="E962" s="406">
        <v>46.7</v>
      </c>
      <c r="F962" s="405">
        <f t="shared" si="2"/>
        <v>0.01301518438</v>
      </c>
    </row>
    <row r="963" ht="15.75" customHeight="1">
      <c r="A963" s="403" t="s">
        <v>1313</v>
      </c>
      <c r="B963" s="404">
        <v>4691.93</v>
      </c>
      <c r="C963" s="405">
        <f t="shared" si="1"/>
        <v>-0.006445915928</v>
      </c>
      <c r="D963" s="403" t="s">
        <v>1313</v>
      </c>
      <c r="E963" s="406">
        <v>46.1</v>
      </c>
      <c r="F963" s="405">
        <f t="shared" si="2"/>
        <v>-0.01284796574</v>
      </c>
    </row>
    <row r="964" ht="15.75" customHeight="1">
      <c r="A964" s="403" t="s">
        <v>1314</v>
      </c>
      <c r="B964" s="404">
        <v>4722.37</v>
      </c>
      <c r="C964" s="405">
        <f t="shared" si="1"/>
        <v>0.00007623872038</v>
      </c>
      <c r="D964" s="403" t="s">
        <v>1314</v>
      </c>
      <c r="E964" s="406">
        <v>46.7</v>
      </c>
      <c r="F964" s="405">
        <f t="shared" si="2"/>
        <v>-0.01268498943</v>
      </c>
    </row>
    <row r="965" ht="15.75" customHeight="1">
      <c r="A965" s="403" t="s">
        <v>1315</v>
      </c>
      <c r="B965" s="404">
        <v>4722.01</v>
      </c>
      <c r="C965" s="405">
        <f t="shared" si="1"/>
        <v>0.0009793551095</v>
      </c>
      <c r="D965" s="403" t="s">
        <v>1315</v>
      </c>
      <c r="E965" s="406">
        <v>47.3</v>
      </c>
      <c r="F965" s="405">
        <f t="shared" si="2"/>
        <v>0.01068376068</v>
      </c>
    </row>
    <row r="966" ht="15.75" customHeight="1">
      <c r="A966" s="403" t="s">
        <v>1316</v>
      </c>
      <c r="B966" s="404">
        <v>4717.39</v>
      </c>
      <c r="C966" s="405">
        <f t="shared" si="1"/>
        <v>0.001492454929</v>
      </c>
      <c r="D966" s="403" t="s">
        <v>1316</v>
      </c>
      <c r="E966" s="406">
        <v>46.8</v>
      </c>
      <c r="F966" s="405">
        <f t="shared" si="2"/>
        <v>0.008620689655</v>
      </c>
    </row>
    <row r="967" ht="15.75" customHeight="1">
      <c r="A967" s="403" t="s">
        <v>1317</v>
      </c>
      <c r="B967" s="404">
        <v>4710.36</v>
      </c>
      <c r="C967" s="405">
        <f t="shared" si="1"/>
        <v>-0.005659497126</v>
      </c>
      <c r="D967" s="403" t="s">
        <v>1317</v>
      </c>
      <c r="E967" s="406">
        <v>46.4</v>
      </c>
      <c r="F967" s="405">
        <f t="shared" si="2"/>
        <v>-0.01694915254</v>
      </c>
    </row>
    <row r="968" ht="15.75" customHeight="1">
      <c r="A968" s="403" t="s">
        <v>1318</v>
      </c>
      <c r="B968" s="404">
        <v>4737.17</v>
      </c>
      <c r="C968" s="405">
        <f t="shared" si="1"/>
        <v>-0.008790210873</v>
      </c>
      <c r="D968" s="403" t="s">
        <v>1318</v>
      </c>
      <c r="E968" s="406">
        <v>47.2</v>
      </c>
      <c r="F968" s="405">
        <f t="shared" si="2"/>
        <v>-0.0406504065</v>
      </c>
    </row>
    <row r="969" ht="15.75" customHeight="1">
      <c r="A969" s="403" t="s">
        <v>1319</v>
      </c>
      <c r="B969" s="404">
        <v>4779.18</v>
      </c>
      <c r="C969" s="405">
        <f t="shared" si="1"/>
        <v>-0.0004789322112</v>
      </c>
      <c r="D969" s="403" t="s">
        <v>1319</v>
      </c>
      <c r="E969" s="406">
        <v>49.2</v>
      </c>
      <c r="F969" s="405">
        <f t="shared" si="2"/>
        <v>0.01863354037</v>
      </c>
    </row>
    <row r="970" ht="15.75" customHeight="1">
      <c r="A970" s="403" t="s">
        <v>1320</v>
      </c>
      <c r="B970" s="404">
        <v>4781.47</v>
      </c>
      <c r="C970" s="405">
        <f t="shared" si="1"/>
        <v>0.002003390676</v>
      </c>
      <c r="D970" s="403" t="s">
        <v>1320</v>
      </c>
      <c r="E970" s="406">
        <v>48.3</v>
      </c>
      <c r="F970" s="405">
        <f t="shared" si="2"/>
        <v>0.00625</v>
      </c>
    </row>
    <row r="971" ht="15.75" customHeight="1">
      <c r="A971" s="403" t="s">
        <v>1321</v>
      </c>
      <c r="B971" s="404">
        <v>4771.91</v>
      </c>
      <c r="C971" s="405">
        <f t="shared" si="1"/>
        <v>0.003621687218</v>
      </c>
      <c r="D971" s="403" t="s">
        <v>1321</v>
      </c>
      <c r="E971" s="406">
        <v>48.0</v>
      </c>
      <c r="F971" s="405">
        <f t="shared" si="2"/>
        <v>0.01265822785</v>
      </c>
    </row>
    <row r="972" ht="15.75" customHeight="1">
      <c r="A972" s="403" t="s">
        <v>1322</v>
      </c>
      <c r="B972" s="404">
        <v>4754.69</v>
      </c>
      <c r="C972" s="405">
        <f t="shared" si="1"/>
        <v>0.01084040224</v>
      </c>
      <c r="D972" s="403" t="s">
        <v>1322</v>
      </c>
      <c r="E972" s="406">
        <v>47.4</v>
      </c>
      <c r="F972" s="405">
        <f t="shared" si="2"/>
        <v>-0.002105263158</v>
      </c>
    </row>
    <row r="973" ht="15.75" customHeight="1">
      <c r="A973" s="403" t="s">
        <v>1323</v>
      </c>
      <c r="B973" s="404">
        <v>4703.7</v>
      </c>
      <c r="C973" s="405">
        <f t="shared" si="1"/>
        <v>0.005416427979</v>
      </c>
      <c r="D973" s="403" t="s">
        <v>1323</v>
      </c>
      <c r="E973" s="406">
        <v>47.5</v>
      </c>
      <c r="F973" s="405">
        <f t="shared" si="2"/>
        <v>0.01063829787</v>
      </c>
    </row>
    <row r="974" ht="15.75" customHeight="1">
      <c r="A974" s="403" t="s">
        <v>1324</v>
      </c>
      <c r="B974" s="404">
        <v>4678.36</v>
      </c>
      <c r="C974" s="405">
        <f t="shared" si="1"/>
        <v>-0.007156075449</v>
      </c>
      <c r="D974" s="403" t="s">
        <v>1324</v>
      </c>
      <c r="E974" s="406">
        <v>47.0</v>
      </c>
      <c r="F974" s="405">
        <f t="shared" si="2"/>
        <v>-0.01052631579</v>
      </c>
    </row>
    <row r="975" ht="15.75" customHeight="1">
      <c r="A975" s="403" t="s">
        <v>1325</v>
      </c>
      <c r="B975" s="404">
        <v>4712.08</v>
      </c>
      <c r="C975" s="405">
        <f t="shared" si="1"/>
        <v>0.006231181533</v>
      </c>
      <c r="D975" s="403" t="s">
        <v>1325</v>
      </c>
      <c r="E975" s="406">
        <v>47.5</v>
      </c>
      <c r="F975" s="405">
        <f t="shared" si="2"/>
        <v>-0.002100840336</v>
      </c>
    </row>
    <row r="976" ht="15.75" customHeight="1">
      <c r="A976" s="403" t="s">
        <v>1326</v>
      </c>
      <c r="B976" s="404">
        <v>4682.9</v>
      </c>
      <c r="C976" s="405">
        <f t="shared" si="1"/>
        <v>-0.00006405876324</v>
      </c>
      <c r="D976" s="403" t="s">
        <v>1326</v>
      </c>
      <c r="E976" s="406">
        <v>47.6</v>
      </c>
      <c r="F976" s="405">
        <f t="shared" si="2"/>
        <v>0.008474576271</v>
      </c>
    </row>
    <row r="977" ht="15.75" customHeight="1">
      <c r="A977" s="403" t="s">
        <v>1327</v>
      </c>
      <c r="B977" s="404">
        <v>4683.2</v>
      </c>
      <c r="C977" s="405">
        <f t="shared" si="1"/>
        <v>0.002667671504</v>
      </c>
      <c r="D977" s="403" t="s">
        <v>1327</v>
      </c>
      <c r="E977" s="406">
        <v>47.2</v>
      </c>
      <c r="F977" s="405">
        <f t="shared" si="2"/>
        <v>0.004255319149</v>
      </c>
    </row>
    <row r="978" ht="15.75" customHeight="1">
      <c r="A978" s="403" t="s">
        <v>1328</v>
      </c>
      <c r="B978" s="404">
        <v>4670.74</v>
      </c>
      <c r="C978" s="405">
        <f t="shared" si="1"/>
        <v>-0.006060580267</v>
      </c>
      <c r="D978" s="403" t="s">
        <v>1328</v>
      </c>
      <c r="E978" s="406">
        <v>47.0</v>
      </c>
      <c r="F978" s="405">
        <f t="shared" si="2"/>
        <v>0.01075268817</v>
      </c>
    </row>
    <row r="979" ht="15.75" customHeight="1">
      <c r="A979" s="403" t="s">
        <v>1329</v>
      </c>
      <c r="B979" s="404">
        <v>4699.22</v>
      </c>
      <c r="C979" s="405">
        <f t="shared" si="1"/>
        <v>-0.01525146689</v>
      </c>
      <c r="D979" s="403" t="s">
        <v>1329</v>
      </c>
      <c r="E979" s="406">
        <v>46.5</v>
      </c>
      <c r="F979" s="405">
        <f t="shared" si="2"/>
        <v>-0.08102766798</v>
      </c>
    </row>
    <row r="980" ht="15.75" customHeight="1">
      <c r="A980" s="403" t="s">
        <v>1330</v>
      </c>
      <c r="B980" s="404">
        <v>4772.0</v>
      </c>
      <c r="C980" s="405">
        <f t="shared" si="1"/>
        <v>0.009600941053</v>
      </c>
      <c r="D980" s="403" t="s">
        <v>1330</v>
      </c>
      <c r="E980" s="406">
        <v>50.6</v>
      </c>
      <c r="F980" s="405">
        <f t="shared" si="2"/>
        <v>0.03476482618</v>
      </c>
    </row>
    <row r="981" ht="15.75" customHeight="1">
      <c r="A981" s="403" t="s">
        <v>1331</v>
      </c>
      <c r="B981" s="404">
        <v>4726.62</v>
      </c>
      <c r="C981" s="405">
        <f t="shared" si="1"/>
        <v>0.003809984964</v>
      </c>
      <c r="D981" s="403" t="s">
        <v>1331</v>
      </c>
      <c r="E981" s="406">
        <v>48.9</v>
      </c>
      <c r="F981" s="405">
        <f t="shared" si="2"/>
        <v>0.02087682672</v>
      </c>
    </row>
    <row r="982" ht="15.75" customHeight="1">
      <c r="A982" s="403" t="s">
        <v>1332</v>
      </c>
      <c r="B982" s="404">
        <v>4708.68</v>
      </c>
      <c r="C982" s="405">
        <f t="shared" si="1"/>
        <v>-0.01107652759</v>
      </c>
      <c r="D982" s="403" t="s">
        <v>1332</v>
      </c>
      <c r="E982" s="406">
        <v>47.9</v>
      </c>
      <c r="F982" s="405">
        <f t="shared" si="2"/>
        <v>-0.004158004158</v>
      </c>
    </row>
    <row r="983" ht="15.75" customHeight="1">
      <c r="A983" s="403" t="s">
        <v>1333</v>
      </c>
      <c r="B983" s="404">
        <v>4761.42</v>
      </c>
      <c r="C983" s="405">
        <f t="shared" si="1"/>
        <v>-0.004322377872</v>
      </c>
      <c r="D983" s="403" t="s">
        <v>1333</v>
      </c>
      <c r="E983" s="406">
        <v>48.1</v>
      </c>
      <c r="F983" s="405">
        <f t="shared" si="2"/>
        <v>-0.0143442623</v>
      </c>
    </row>
    <row r="984" ht="15.75" customHeight="1">
      <c r="A984" s="403" t="s">
        <v>1334</v>
      </c>
      <c r="B984" s="404">
        <v>4782.09</v>
      </c>
      <c r="C984" s="405">
        <f t="shared" si="1"/>
        <v>0.002326561154</v>
      </c>
      <c r="D984" s="403" t="s">
        <v>1334</v>
      </c>
      <c r="E984" s="406">
        <v>48.8</v>
      </c>
      <c r="F984" s="405">
        <f t="shared" si="2"/>
        <v>-0.008130081301</v>
      </c>
    </row>
    <row r="985" ht="15.75" customHeight="1">
      <c r="A985" s="403" t="s">
        <v>1335</v>
      </c>
      <c r="B985" s="404">
        <v>4770.99</v>
      </c>
      <c r="C985" s="405">
        <f t="shared" si="1"/>
        <v>-0.002223095938</v>
      </c>
      <c r="D985" s="403" t="s">
        <v>1335</v>
      </c>
      <c r="E985" s="406">
        <v>49.2</v>
      </c>
      <c r="F985" s="405">
        <f t="shared" si="2"/>
        <v>0.006134969325</v>
      </c>
    </row>
    <row r="986" ht="15.75" customHeight="1">
      <c r="A986" s="403" t="s">
        <v>1336</v>
      </c>
      <c r="B986" s="404">
        <v>4781.62</v>
      </c>
      <c r="C986" s="405">
        <f t="shared" si="1"/>
        <v>-0.008300080471</v>
      </c>
      <c r="D986" s="403" t="s">
        <v>1336</v>
      </c>
      <c r="E986" s="406">
        <v>48.9</v>
      </c>
      <c r="F986" s="405">
        <f t="shared" si="2"/>
        <v>-0.01411290323</v>
      </c>
    </row>
    <row r="987" ht="15.75" customHeight="1">
      <c r="A987" s="403" t="s">
        <v>1337</v>
      </c>
      <c r="B987" s="404">
        <v>4821.64</v>
      </c>
      <c r="C987" s="405">
        <f t="shared" si="1"/>
        <v>0.02342028739</v>
      </c>
      <c r="D987" s="403" t="s">
        <v>1337</v>
      </c>
      <c r="E987" s="406">
        <v>49.6</v>
      </c>
      <c r="F987" s="405">
        <f t="shared" si="2"/>
        <v>0.05531914894</v>
      </c>
    </row>
    <row r="988" ht="15.75" customHeight="1">
      <c r="A988" s="403" t="s">
        <v>1338</v>
      </c>
      <c r="B988" s="404">
        <v>4711.3</v>
      </c>
      <c r="C988" s="405">
        <f t="shared" si="1"/>
        <v>-0.01061977752</v>
      </c>
      <c r="D988" s="403" t="s">
        <v>1338</v>
      </c>
      <c r="E988" s="406">
        <v>47.0</v>
      </c>
      <c r="F988" s="405">
        <f t="shared" si="2"/>
        <v>-0.01878914405</v>
      </c>
    </row>
    <row r="989" ht="15.75" customHeight="1">
      <c r="A989" s="403" t="s">
        <v>1339</v>
      </c>
      <c r="B989" s="404">
        <v>4761.87</v>
      </c>
      <c r="C989" s="405">
        <f t="shared" si="1"/>
        <v>-0.0100494573</v>
      </c>
      <c r="D989" s="403" t="s">
        <v>1339</v>
      </c>
      <c r="E989" s="406">
        <v>47.9</v>
      </c>
      <c r="F989" s="405">
        <f t="shared" si="2"/>
        <v>-0.02044989775</v>
      </c>
    </row>
    <row r="990" ht="15.75" customHeight="1">
      <c r="A990" s="403" t="s">
        <v>1340</v>
      </c>
      <c r="B990" s="404">
        <v>4810.21</v>
      </c>
      <c r="C990" s="405">
        <f t="shared" si="1"/>
        <v>-0.0107028639</v>
      </c>
      <c r="D990" s="403" t="s">
        <v>1340</v>
      </c>
      <c r="E990" s="406">
        <v>48.9</v>
      </c>
      <c r="F990" s="405">
        <f t="shared" si="2"/>
        <v>-0.01411290323</v>
      </c>
    </row>
    <row r="991" ht="15.75" customHeight="1">
      <c r="A991" s="403" t="s">
        <v>1341</v>
      </c>
      <c r="B991" s="404">
        <v>4862.25</v>
      </c>
      <c r="C991" s="405">
        <f t="shared" si="1"/>
        <v>-0.006550463702</v>
      </c>
      <c r="D991" s="403" t="s">
        <v>1341</v>
      </c>
      <c r="E991" s="406">
        <v>49.6</v>
      </c>
      <c r="F991" s="405">
        <f t="shared" si="2"/>
        <v>-0.01195219124</v>
      </c>
    </row>
    <row r="992" ht="15.75" customHeight="1">
      <c r="A992" s="403" t="s">
        <v>1342</v>
      </c>
      <c r="B992" s="404">
        <v>4894.31</v>
      </c>
      <c r="C992" s="405">
        <f t="shared" si="1"/>
        <v>-0.00454981817</v>
      </c>
      <c r="D992" s="403" t="s">
        <v>1342</v>
      </c>
      <c r="E992" s="406">
        <v>50.2</v>
      </c>
      <c r="F992" s="405">
        <f t="shared" si="2"/>
        <v>-0.01181102362</v>
      </c>
    </row>
    <row r="993" ht="15.75" customHeight="1">
      <c r="A993" s="403" t="s">
        <v>1343</v>
      </c>
      <c r="B993" s="404">
        <v>4916.68</v>
      </c>
      <c r="C993" s="405">
        <f t="shared" si="1"/>
        <v>-0.00428124152</v>
      </c>
      <c r="D993" s="403" t="s">
        <v>1343</v>
      </c>
      <c r="E993" s="406">
        <v>50.8</v>
      </c>
      <c r="F993" s="405">
        <f t="shared" si="2"/>
        <v>-0.0078125</v>
      </c>
    </row>
    <row r="994" ht="15.75" customHeight="1">
      <c r="A994" s="403" t="s">
        <v>1344</v>
      </c>
      <c r="B994" s="404">
        <v>4937.82</v>
      </c>
      <c r="C994" s="405">
        <f t="shared" si="1"/>
        <v>0.0002937381112</v>
      </c>
      <c r="D994" s="403" t="s">
        <v>1344</v>
      </c>
      <c r="E994" s="406">
        <v>51.2</v>
      </c>
      <c r="F994" s="405">
        <f t="shared" si="2"/>
        <v>0.001956947162</v>
      </c>
    </row>
    <row r="995" ht="15.75" customHeight="1">
      <c r="A995" s="403" t="s">
        <v>1345</v>
      </c>
      <c r="B995" s="404">
        <v>4936.37</v>
      </c>
      <c r="C995" s="405">
        <f t="shared" si="1"/>
        <v>-0.002630627209</v>
      </c>
      <c r="D995" s="403" t="s">
        <v>1345</v>
      </c>
      <c r="E995" s="406">
        <v>51.1</v>
      </c>
      <c r="F995" s="405">
        <f t="shared" si="2"/>
        <v>-0.001953125</v>
      </c>
    </row>
    <row r="996" ht="15.75" customHeight="1">
      <c r="A996" s="403" t="s">
        <v>1346</v>
      </c>
      <c r="B996" s="404">
        <v>4949.39</v>
      </c>
      <c r="C996" s="405">
        <f t="shared" si="1"/>
        <v>0.0003557258728</v>
      </c>
      <c r="D996" s="403" t="s">
        <v>1346</v>
      </c>
      <c r="E996" s="406">
        <v>51.2</v>
      </c>
      <c r="F996" s="405">
        <f t="shared" si="2"/>
        <v>0.01587301587</v>
      </c>
    </row>
    <row r="997" ht="15.75" customHeight="1">
      <c r="A997" s="403" t="s">
        <v>1347</v>
      </c>
      <c r="B997" s="404">
        <v>4947.63</v>
      </c>
      <c r="C997" s="405">
        <f t="shared" si="1"/>
        <v>-0.00564741254</v>
      </c>
      <c r="D997" s="403" t="s">
        <v>1347</v>
      </c>
      <c r="E997" s="406">
        <v>50.4</v>
      </c>
      <c r="F997" s="405">
        <f t="shared" si="2"/>
        <v>-0.01176470588</v>
      </c>
    </row>
    <row r="998" ht="15.75" customHeight="1">
      <c r="A998" s="403" t="s">
        <v>1348</v>
      </c>
      <c r="B998" s="404">
        <v>4975.73</v>
      </c>
      <c r="C998" s="405">
        <f t="shared" si="1"/>
        <v>0.001463230055</v>
      </c>
      <c r="D998" s="403" t="s">
        <v>1348</v>
      </c>
      <c r="E998" s="406">
        <v>51.0</v>
      </c>
      <c r="F998" s="405">
        <f t="shared" si="2"/>
        <v>-0.01353965184</v>
      </c>
    </row>
    <row r="999" ht="15.75" customHeight="1">
      <c r="A999" s="403" t="s">
        <v>1349</v>
      </c>
      <c r="B999" s="404">
        <v>4968.46</v>
      </c>
      <c r="C999" s="405">
        <f t="shared" si="1"/>
        <v>0.00337861717</v>
      </c>
      <c r="D999" s="403" t="s">
        <v>1349</v>
      </c>
      <c r="E999" s="406">
        <v>51.7</v>
      </c>
      <c r="F999" s="405">
        <f t="shared" si="2"/>
        <v>0.007797270955</v>
      </c>
    </row>
    <row r="1000" ht="15.75" customHeight="1">
      <c r="A1000" s="403" t="s">
        <v>1350</v>
      </c>
      <c r="B1000" s="404">
        <v>4951.73</v>
      </c>
      <c r="C1000" s="405">
        <f t="shared" si="1"/>
        <v>-0.001409637971</v>
      </c>
      <c r="D1000" s="403" t="s">
        <v>1350</v>
      </c>
      <c r="E1000" s="406">
        <v>51.3</v>
      </c>
      <c r="F1000" s="405">
        <f t="shared" si="2"/>
        <v>0.01183431953</v>
      </c>
    </row>
    <row r="1001" ht="15.75" customHeight="1">
      <c r="A1001" s="403" t="s">
        <v>1351</v>
      </c>
      <c r="B1001" s="404">
        <v>4958.72</v>
      </c>
      <c r="C1001" s="405">
        <f t="shared" si="1"/>
        <v>-0.008301618126</v>
      </c>
      <c r="D1001" s="403" t="s">
        <v>1351</v>
      </c>
      <c r="E1001" s="406">
        <v>50.7</v>
      </c>
      <c r="F1001" s="405">
        <f t="shared" si="2"/>
        <v>-0.00782778865</v>
      </c>
    </row>
    <row r="1002" ht="15.75" customHeight="1">
      <c r="A1002" s="403" t="s">
        <v>1352</v>
      </c>
      <c r="B1002" s="404">
        <v>5000.23</v>
      </c>
      <c r="C1002" s="405">
        <f t="shared" si="1"/>
        <v>0.01610864547</v>
      </c>
      <c r="D1002" s="403" t="s">
        <v>1352</v>
      </c>
      <c r="E1002" s="406">
        <v>51.1</v>
      </c>
      <c r="F1002" s="405">
        <f t="shared" si="2"/>
        <v>0.01388888889</v>
      </c>
    </row>
    <row r="1003" ht="15.75" customHeight="1">
      <c r="A1003" s="403" t="s">
        <v>1353</v>
      </c>
      <c r="B1003" s="404">
        <v>4920.96</v>
      </c>
      <c r="C1003" s="405">
        <f t="shared" si="1"/>
        <v>0.01338143897</v>
      </c>
      <c r="D1003" s="403" t="s">
        <v>1353</v>
      </c>
      <c r="E1003" s="406">
        <v>50.4</v>
      </c>
      <c r="F1003" s="405">
        <f t="shared" si="2"/>
        <v>-0.01176470588</v>
      </c>
    </row>
    <row r="1004" ht="15.75" customHeight="1">
      <c r="A1004" s="403" t="s">
        <v>1354</v>
      </c>
      <c r="B1004" s="404">
        <v>4855.98</v>
      </c>
      <c r="C1004" s="405">
        <f t="shared" si="1"/>
        <v>-0.006552768918</v>
      </c>
      <c r="D1004" s="403" t="s">
        <v>1354</v>
      </c>
      <c r="E1004" s="406">
        <v>51.0</v>
      </c>
      <c r="F1004" s="405">
        <f t="shared" si="2"/>
        <v>0.001964636542</v>
      </c>
    </row>
    <row r="1005" ht="15.75" customHeight="1">
      <c r="A1005" s="403" t="s">
        <v>1355</v>
      </c>
      <c r="B1005" s="404">
        <v>4888.01</v>
      </c>
      <c r="C1005" s="405">
        <f t="shared" si="1"/>
        <v>-0.008312064565</v>
      </c>
      <c r="D1005" s="403" t="s">
        <v>1355</v>
      </c>
      <c r="E1005" s="406">
        <v>50.9</v>
      </c>
      <c r="F1005" s="405">
        <f t="shared" si="2"/>
        <v>-0.01926782274</v>
      </c>
    </row>
    <row r="1006" ht="15.75" customHeight="1">
      <c r="A1006" s="403" t="s">
        <v>1356</v>
      </c>
      <c r="B1006" s="404">
        <v>4928.98</v>
      </c>
      <c r="C1006" s="405">
        <f t="shared" si="1"/>
        <v>-0.006199934271</v>
      </c>
      <c r="D1006" s="403" t="s">
        <v>1356</v>
      </c>
      <c r="E1006" s="406">
        <v>51.9</v>
      </c>
      <c r="F1006" s="405">
        <f t="shared" si="2"/>
        <v>0.01764705882</v>
      </c>
    </row>
    <row r="1007" ht="15.75" customHeight="1">
      <c r="A1007" s="403" t="s">
        <v>1357</v>
      </c>
      <c r="B1007" s="404">
        <v>4959.73</v>
      </c>
      <c r="C1007" s="405">
        <f t="shared" si="1"/>
        <v>0.003540911694</v>
      </c>
      <c r="D1007" s="403" t="s">
        <v>1357</v>
      </c>
      <c r="E1007" s="406">
        <v>51.0</v>
      </c>
      <c r="F1007" s="405">
        <f t="shared" si="2"/>
        <v>0.005917159763</v>
      </c>
    </row>
    <row r="1008" ht="15.75" customHeight="1">
      <c r="A1008" s="403" t="s">
        <v>1358</v>
      </c>
      <c r="B1008" s="404">
        <v>4942.23</v>
      </c>
      <c r="C1008" s="405">
        <f t="shared" si="1"/>
        <v>0.001690349805</v>
      </c>
      <c r="D1008" s="403" t="s">
        <v>1358</v>
      </c>
      <c r="E1008" s="406">
        <v>50.7</v>
      </c>
      <c r="F1008" s="405">
        <f t="shared" si="2"/>
        <v>0</v>
      </c>
    </row>
    <row r="1009" ht="15.75" customHeight="1">
      <c r="A1009" s="403" t="s">
        <v>1359</v>
      </c>
      <c r="B1009" s="404">
        <v>4933.89</v>
      </c>
      <c r="C1009" s="405">
        <f t="shared" si="1"/>
        <v>0.0001459507781</v>
      </c>
      <c r="D1009" s="403" t="s">
        <v>1359</v>
      </c>
      <c r="E1009" s="406">
        <v>50.7</v>
      </c>
      <c r="F1009" s="405">
        <f t="shared" si="2"/>
        <v>-0.025</v>
      </c>
    </row>
    <row r="1010" ht="15.75" customHeight="1">
      <c r="A1010" s="403" t="s">
        <v>1360</v>
      </c>
      <c r="B1010" s="404">
        <v>4933.17</v>
      </c>
      <c r="C1010" s="405">
        <f t="shared" si="1"/>
        <v>-0.01513088545</v>
      </c>
      <c r="D1010" s="403" t="s">
        <v>1360</v>
      </c>
      <c r="E1010" s="406">
        <v>52.0</v>
      </c>
      <c r="F1010" s="405">
        <f t="shared" si="2"/>
        <v>-0.01140684411</v>
      </c>
    </row>
    <row r="1011" ht="15.75" customHeight="1">
      <c r="A1011" s="403" t="s">
        <v>1361</v>
      </c>
      <c r="B1011" s="404">
        <v>5008.96</v>
      </c>
      <c r="C1011" s="405">
        <f t="shared" si="1"/>
        <v>-0.00493266505</v>
      </c>
      <c r="D1011" s="403" t="s">
        <v>1361</v>
      </c>
      <c r="E1011" s="406">
        <v>52.6</v>
      </c>
      <c r="F1011" s="405">
        <f t="shared" si="2"/>
        <v>-0.007547169811</v>
      </c>
    </row>
    <row r="1012" ht="15.75" customHeight="1">
      <c r="A1012" s="403" t="s">
        <v>1362</v>
      </c>
      <c r="B1012" s="404">
        <v>5033.79</v>
      </c>
      <c r="C1012" s="405">
        <f t="shared" si="1"/>
        <v>0.004145214153</v>
      </c>
      <c r="D1012" s="403" t="s">
        <v>1362</v>
      </c>
      <c r="E1012" s="406">
        <v>53.0</v>
      </c>
      <c r="F1012" s="405">
        <f t="shared" si="2"/>
        <v>-0.003759398496</v>
      </c>
    </row>
    <row r="1013" ht="15.75" customHeight="1">
      <c r="A1013" s="403" t="s">
        <v>1363</v>
      </c>
      <c r="B1013" s="404">
        <v>5013.01</v>
      </c>
      <c r="C1013" s="405">
        <f t="shared" si="1"/>
        <v>0.005342563829</v>
      </c>
      <c r="D1013" s="403" t="s">
        <v>1363</v>
      </c>
      <c r="E1013" s="406">
        <v>53.2</v>
      </c>
      <c r="F1013" s="405">
        <f t="shared" si="2"/>
        <v>0.007575757576</v>
      </c>
    </row>
    <row r="1014" ht="15.75" customHeight="1">
      <c r="A1014" s="403" t="s">
        <v>1364</v>
      </c>
      <c r="B1014" s="404">
        <v>4986.37</v>
      </c>
      <c r="C1014" s="405">
        <f t="shared" si="1"/>
        <v>-0.004130176451</v>
      </c>
      <c r="D1014" s="403" t="s">
        <v>1364</v>
      </c>
      <c r="E1014" s="406">
        <v>52.8</v>
      </c>
      <c r="F1014" s="405">
        <f t="shared" si="2"/>
        <v>-0.005649717514</v>
      </c>
    </row>
    <row r="1015" ht="15.75" customHeight="1">
      <c r="A1015" s="403" t="s">
        <v>1365</v>
      </c>
      <c r="B1015" s="404">
        <v>5007.05</v>
      </c>
      <c r="C1015" s="405">
        <f t="shared" si="1"/>
        <v>-0.005260721601</v>
      </c>
      <c r="D1015" s="403" t="s">
        <v>1365</v>
      </c>
      <c r="E1015" s="406">
        <v>53.1</v>
      </c>
      <c r="F1015" s="405">
        <f t="shared" si="2"/>
        <v>-0.01484230056</v>
      </c>
    </row>
    <row r="1016" ht="15.75" customHeight="1">
      <c r="A1016" s="403" t="s">
        <v>1366</v>
      </c>
      <c r="B1016" s="404">
        <v>5033.53</v>
      </c>
      <c r="C1016" s="405">
        <f t="shared" si="1"/>
        <v>-0.007326433536</v>
      </c>
      <c r="D1016" s="403" t="s">
        <v>1366</v>
      </c>
      <c r="E1016" s="406">
        <v>53.9</v>
      </c>
      <c r="F1016" s="405">
        <f t="shared" si="2"/>
        <v>0.01890359168</v>
      </c>
    </row>
    <row r="1017" ht="15.75" customHeight="1">
      <c r="A1017" s="403" t="s">
        <v>1367</v>
      </c>
      <c r="B1017" s="404">
        <v>5070.68</v>
      </c>
      <c r="C1017" s="405">
        <f t="shared" si="1"/>
        <v>-0.004923691611</v>
      </c>
      <c r="D1017" s="403" t="s">
        <v>1367</v>
      </c>
      <c r="E1017" s="406">
        <v>52.9</v>
      </c>
      <c r="F1017" s="405">
        <f t="shared" si="2"/>
        <v>-0.03467153285</v>
      </c>
    </row>
    <row r="1018" ht="15.75" customHeight="1">
      <c r="A1018" s="403" t="s">
        <v>1368</v>
      </c>
      <c r="B1018" s="404">
        <v>5095.77</v>
      </c>
      <c r="C1018" s="405">
        <f t="shared" si="1"/>
        <v>-0.008603129578</v>
      </c>
      <c r="D1018" s="403" t="s">
        <v>1368</v>
      </c>
      <c r="E1018" s="406">
        <v>54.8</v>
      </c>
      <c r="F1018" s="405">
        <f t="shared" si="2"/>
        <v>-0.00904159132</v>
      </c>
    </row>
    <row r="1019" ht="15.75" customHeight="1">
      <c r="A1019" s="403" t="s">
        <v>1369</v>
      </c>
      <c r="B1019" s="404">
        <v>5139.99</v>
      </c>
      <c r="C1019" s="405">
        <f t="shared" si="1"/>
        <v>-0.0074748489</v>
      </c>
      <c r="D1019" s="403" t="s">
        <v>1369</v>
      </c>
      <c r="E1019" s="406">
        <v>55.3</v>
      </c>
      <c r="F1019" s="405">
        <f t="shared" si="2"/>
        <v>-0.008960573477</v>
      </c>
    </row>
    <row r="1020" ht="15.75" customHeight="1">
      <c r="A1020" s="403" t="s">
        <v>1370</v>
      </c>
      <c r="B1020" s="404">
        <v>5178.7</v>
      </c>
      <c r="C1020" s="405">
        <f t="shared" si="1"/>
        <v>0.002504955708</v>
      </c>
      <c r="D1020" s="403" t="s">
        <v>1370</v>
      </c>
      <c r="E1020" s="406">
        <v>55.8</v>
      </c>
      <c r="F1020" s="405">
        <f t="shared" si="2"/>
        <v>0.01270417423</v>
      </c>
    </row>
    <row r="1021" ht="15.75" customHeight="1">
      <c r="A1021" s="403" t="s">
        <v>1371</v>
      </c>
      <c r="B1021" s="404">
        <v>5165.76</v>
      </c>
      <c r="C1021" s="405">
        <f t="shared" si="1"/>
        <v>-0.01109554111</v>
      </c>
      <c r="D1021" s="403" t="s">
        <v>1371</v>
      </c>
      <c r="E1021" s="406">
        <v>55.1</v>
      </c>
      <c r="F1021" s="405">
        <f t="shared" si="2"/>
        <v>0.00364298725</v>
      </c>
    </row>
    <row r="1022" ht="15.75" customHeight="1">
      <c r="A1022" s="403" t="s">
        <v>1372</v>
      </c>
      <c r="B1022" s="404">
        <v>5223.72</v>
      </c>
      <c r="C1022" s="405">
        <f t="shared" si="1"/>
        <v>-0.002507232401</v>
      </c>
      <c r="D1022" s="403" t="s">
        <v>1372</v>
      </c>
      <c r="E1022" s="406">
        <v>54.9</v>
      </c>
      <c r="F1022" s="405">
        <f t="shared" si="2"/>
        <v>-0.009025270758</v>
      </c>
    </row>
    <row r="1023" ht="15.75" customHeight="1">
      <c r="A1023" s="403" t="s">
        <v>1373</v>
      </c>
      <c r="B1023" s="404">
        <v>5236.85</v>
      </c>
      <c r="C1023" s="405">
        <f t="shared" si="1"/>
        <v>0.002573031793</v>
      </c>
      <c r="D1023" s="403" t="s">
        <v>1373</v>
      </c>
      <c r="E1023" s="406">
        <v>55.4</v>
      </c>
      <c r="F1023" s="405">
        <f t="shared" si="2"/>
        <v>-0.001801801802</v>
      </c>
    </row>
    <row r="1024" ht="15.75" customHeight="1">
      <c r="A1024" s="403" t="s">
        <v>1374</v>
      </c>
      <c r="B1024" s="404">
        <v>5223.41</v>
      </c>
      <c r="C1024" s="405">
        <f t="shared" si="1"/>
        <v>-0.0007804892979</v>
      </c>
      <c r="D1024" s="403" t="s">
        <v>1374</v>
      </c>
      <c r="E1024" s="406">
        <v>55.5</v>
      </c>
      <c r="F1024" s="405">
        <f t="shared" si="2"/>
        <v>0.005434782609</v>
      </c>
    </row>
    <row r="1025" ht="15.75" customHeight="1">
      <c r="A1025" s="403" t="s">
        <v>1375</v>
      </c>
      <c r="B1025" s="404">
        <v>5227.49</v>
      </c>
      <c r="C1025" s="405">
        <f t="shared" si="1"/>
        <v>0.00004400010713</v>
      </c>
      <c r="D1025" s="403" t="s">
        <v>1375</v>
      </c>
      <c r="E1025" s="406">
        <v>55.2</v>
      </c>
      <c r="F1025" s="405">
        <f t="shared" si="2"/>
        <v>0.003636363636</v>
      </c>
    </row>
    <row r="1026" ht="15.75" customHeight="1">
      <c r="A1026" s="403" t="s">
        <v>1376</v>
      </c>
      <c r="B1026" s="404">
        <v>5227.26</v>
      </c>
      <c r="C1026" s="405">
        <f t="shared" si="1"/>
        <v>0.002056922897</v>
      </c>
      <c r="D1026" s="403" t="s">
        <v>1376</v>
      </c>
      <c r="E1026" s="406">
        <v>55.0</v>
      </c>
      <c r="F1026" s="405">
        <f t="shared" si="2"/>
        <v>-0.001814882033</v>
      </c>
    </row>
    <row r="1027" ht="15.75" customHeight="1">
      <c r="A1027" s="403" t="s">
        <v>1377</v>
      </c>
      <c r="B1027" s="404">
        <v>5216.53</v>
      </c>
      <c r="C1027" s="405">
        <f t="shared" si="1"/>
        <v>0.002904975949</v>
      </c>
      <c r="D1027" s="403" t="s">
        <v>1377</v>
      </c>
      <c r="E1027" s="406">
        <v>55.1</v>
      </c>
      <c r="F1027" s="405">
        <f t="shared" si="2"/>
        <v>0.009157509158</v>
      </c>
    </row>
    <row r="1028" ht="15.75" customHeight="1">
      <c r="A1028" s="403" t="s">
        <v>1378</v>
      </c>
      <c r="B1028" s="404">
        <v>5201.42</v>
      </c>
      <c r="C1028" s="405">
        <f t="shared" si="1"/>
        <v>0.002741363356</v>
      </c>
      <c r="D1028" s="403" t="s">
        <v>1378</v>
      </c>
      <c r="E1028" s="406">
        <v>54.6</v>
      </c>
      <c r="F1028" s="405">
        <f t="shared" si="2"/>
        <v>0.001834862385</v>
      </c>
    </row>
    <row r="1029" ht="15.75" customHeight="1">
      <c r="A1029" s="403" t="s">
        <v>1379</v>
      </c>
      <c r="B1029" s="404">
        <v>5187.2</v>
      </c>
      <c r="C1029" s="405">
        <f t="shared" si="1"/>
        <v>-0.00001735009996</v>
      </c>
      <c r="D1029" s="403" t="s">
        <v>1379</v>
      </c>
      <c r="E1029" s="406">
        <v>54.5</v>
      </c>
      <c r="F1029" s="405">
        <f t="shared" si="2"/>
        <v>-0.009090909091</v>
      </c>
    </row>
    <row r="1030" ht="15.75" customHeight="1">
      <c r="A1030" s="403" t="s">
        <v>1380</v>
      </c>
      <c r="B1030" s="404">
        <v>5187.29</v>
      </c>
      <c r="C1030" s="405">
        <f t="shared" si="1"/>
        <v>0.005216680199</v>
      </c>
      <c r="D1030" s="403" t="s">
        <v>1380</v>
      </c>
      <c r="E1030" s="406">
        <v>55.0</v>
      </c>
      <c r="F1030" s="405">
        <f t="shared" si="2"/>
        <v>-0.005424954792</v>
      </c>
    </row>
    <row r="1031" ht="15.75" customHeight="1">
      <c r="A1031" s="403" t="s">
        <v>1381</v>
      </c>
      <c r="B1031" s="404">
        <v>5160.37</v>
      </c>
      <c r="C1031" s="405">
        <f t="shared" si="1"/>
        <v>-0.00241452504</v>
      </c>
      <c r="D1031" s="403" t="s">
        <v>1381</v>
      </c>
      <c r="E1031" s="406">
        <v>55.3</v>
      </c>
      <c r="F1031" s="405">
        <f t="shared" si="2"/>
        <v>-0.003603603604</v>
      </c>
    </row>
    <row r="1032" ht="15.75" customHeight="1">
      <c r="A1032" s="403" t="s">
        <v>1382</v>
      </c>
      <c r="B1032" s="404">
        <v>5172.86</v>
      </c>
      <c r="C1032" s="405">
        <f t="shared" si="1"/>
        <v>0.0006054474798</v>
      </c>
      <c r="D1032" s="403" t="s">
        <v>1382</v>
      </c>
      <c r="E1032" s="406">
        <v>55.5</v>
      </c>
      <c r="F1032" s="405">
        <f t="shared" si="2"/>
        <v>0.003616636528</v>
      </c>
    </row>
    <row r="1033" ht="15.75" customHeight="1">
      <c r="A1033" s="403" t="s">
        <v>1383</v>
      </c>
      <c r="B1033" s="404">
        <v>5169.73</v>
      </c>
      <c r="C1033" s="405">
        <f t="shared" si="1"/>
        <v>0.006020872618</v>
      </c>
      <c r="D1033" s="403" t="s">
        <v>1383</v>
      </c>
      <c r="E1033" s="406">
        <v>55.3</v>
      </c>
      <c r="F1033" s="405">
        <f t="shared" si="2"/>
        <v>0</v>
      </c>
    </row>
    <row r="1034" ht="15.75" customHeight="1">
      <c r="A1034" s="403" t="s">
        <v>1384</v>
      </c>
      <c r="B1034" s="404">
        <v>5138.79</v>
      </c>
      <c r="C1034" s="405">
        <f t="shared" si="1"/>
        <v>0.002686818783</v>
      </c>
      <c r="D1034" s="403" t="s">
        <v>1384</v>
      </c>
      <c r="E1034" s="406">
        <v>55.3</v>
      </c>
      <c r="F1034" s="405">
        <f t="shared" si="2"/>
        <v>-0.01426024955</v>
      </c>
    </row>
    <row r="1035" ht="15.75" customHeight="1">
      <c r="A1035" s="403" t="s">
        <v>1385</v>
      </c>
      <c r="B1035" s="404">
        <v>5125.02</v>
      </c>
      <c r="C1035" s="405">
        <f t="shared" si="1"/>
        <v>-0.006921488004</v>
      </c>
      <c r="D1035" s="403" t="s">
        <v>1385</v>
      </c>
      <c r="E1035" s="406">
        <v>56.1</v>
      </c>
      <c r="F1035" s="405">
        <f t="shared" si="2"/>
        <v>-0.003552397869</v>
      </c>
    </row>
    <row r="1036" ht="15.75" customHeight="1">
      <c r="A1036" s="403" t="s">
        <v>1386</v>
      </c>
      <c r="B1036" s="404">
        <v>5160.74</v>
      </c>
      <c r="C1036" s="405">
        <f t="shared" si="1"/>
        <v>0.005222120286</v>
      </c>
      <c r="D1036" s="403" t="s">
        <v>1386</v>
      </c>
      <c r="E1036" s="406">
        <v>56.3</v>
      </c>
      <c r="F1036" s="405">
        <f t="shared" si="2"/>
        <v>0.03302752294</v>
      </c>
    </row>
    <row r="1037" ht="15.75" customHeight="1">
      <c r="A1037" s="403" t="s">
        <v>1387</v>
      </c>
      <c r="B1037" s="404">
        <v>5133.93</v>
      </c>
      <c r="C1037" s="405">
        <f t="shared" si="1"/>
        <v>0.0001324696829</v>
      </c>
      <c r="D1037" s="403" t="s">
        <v>1387</v>
      </c>
      <c r="E1037" s="406">
        <v>54.5</v>
      </c>
      <c r="F1037" s="405">
        <f t="shared" si="2"/>
        <v>-0.005474452555</v>
      </c>
    </row>
    <row r="1038" ht="15.75" customHeight="1">
      <c r="A1038" s="403" t="s">
        <v>1388</v>
      </c>
      <c r="B1038" s="404">
        <v>5133.25</v>
      </c>
      <c r="C1038" s="405">
        <f t="shared" si="1"/>
        <v>0.01102361895</v>
      </c>
      <c r="D1038" s="403" t="s">
        <v>1388</v>
      </c>
      <c r="E1038" s="406">
        <v>54.8</v>
      </c>
      <c r="F1038" s="405">
        <f t="shared" si="2"/>
        <v>0.02814258912</v>
      </c>
    </row>
    <row r="1039" ht="15.75" customHeight="1">
      <c r="A1039" s="403" t="s">
        <v>1389</v>
      </c>
      <c r="B1039" s="404">
        <v>5077.28</v>
      </c>
      <c r="C1039" s="405">
        <f t="shared" si="1"/>
        <v>-0.0000925606814</v>
      </c>
      <c r="D1039" s="403" t="s">
        <v>1389</v>
      </c>
      <c r="E1039" s="406">
        <v>53.3</v>
      </c>
      <c r="F1039" s="405">
        <f t="shared" si="2"/>
        <v>0.007561436673</v>
      </c>
    </row>
    <row r="1040" ht="15.75" customHeight="1">
      <c r="A1040" s="403" t="s">
        <v>1390</v>
      </c>
      <c r="B1040" s="404">
        <v>5077.75</v>
      </c>
      <c r="C1040" s="405">
        <f t="shared" si="1"/>
        <v>0.02241243225</v>
      </c>
      <c r="D1040" s="403" t="s">
        <v>1390</v>
      </c>
      <c r="E1040" s="406">
        <v>52.9</v>
      </c>
      <c r="F1040" s="405">
        <f t="shared" si="2"/>
        <v>0.02519379845</v>
      </c>
    </row>
    <row r="1041" ht="15.75" customHeight="1">
      <c r="A1041" s="403" t="s">
        <v>1391</v>
      </c>
      <c r="B1041" s="404">
        <v>4966.44</v>
      </c>
      <c r="C1041" s="405">
        <f t="shared" si="1"/>
        <v>-0.01336978072</v>
      </c>
      <c r="D1041" s="403" t="s">
        <v>1391</v>
      </c>
      <c r="E1041" s="406">
        <v>51.6</v>
      </c>
      <c r="F1041" s="405">
        <f t="shared" si="2"/>
        <v>-0.02641509434</v>
      </c>
    </row>
    <row r="1042" ht="15.75" customHeight="1">
      <c r="A1042" s="403" t="s">
        <v>1392</v>
      </c>
      <c r="B1042" s="404">
        <v>5033.74</v>
      </c>
      <c r="C1042" s="405">
        <f t="shared" si="1"/>
        <v>-0.0188960939</v>
      </c>
      <c r="D1042" s="403" t="s">
        <v>1392</v>
      </c>
      <c r="E1042" s="406">
        <v>53.0</v>
      </c>
      <c r="F1042" s="405">
        <f t="shared" si="2"/>
        <v>-0.01303538175</v>
      </c>
    </row>
    <row r="1043" ht="15.75" customHeight="1">
      <c r="A1043" s="403" t="s">
        <v>1393</v>
      </c>
      <c r="B1043" s="404">
        <v>5130.69</v>
      </c>
      <c r="C1043" s="405">
        <f t="shared" si="1"/>
        <v>-0.0004753435039</v>
      </c>
      <c r="D1043" s="403" t="s">
        <v>1393</v>
      </c>
      <c r="E1043" s="406">
        <v>53.7</v>
      </c>
      <c r="F1043" s="405">
        <f t="shared" si="2"/>
        <v>-0.01467889908</v>
      </c>
    </row>
    <row r="1044" ht="15.75" customHeight="1">
      <c r="A1044" s="403" t="s">
        <v>1394</v>
      </c>
      <c r="B1044" s="404">
        <v>5133.13</v>
      </c>
      <c r="C1044" s="405">
        <f t="shared" si="1"/>
        <v>0.001695795053</v>
      </c>
      <c r="D1044" s="403" t="s">
        <v>1394</v>
      </c>
      <c r="E1044" s="406">
        <v>54.5</v>
      </c>
      <c r="F1044" s="405">
        <f t="shared" si="2"/>
        <v>-0.01978417266</v>
      </c>
    </row>
    <row r="1045" ht="15.75" customHeight="1">
      <c r="A1045" s="403" t="s">
        <v>1395</v>
      </c>
      <c r="B1045" s="404">
        <v>5124.44</v>
      </c>
      <c r="C1045" s="405">
        <f t="shared" si="1"/>
        <v>0.006473559751</v>
      </c>
      <c r="D1045" s="403" t="s">
        <v>1395</v>
      </c>
      <c r="E1045" s="406">
        <v>55.6</v>
      </c>
      <c r="F1045" s="405">
        <f t="shared" si="2"/>
        <v>0.01275045537</v>
      </c>
    </row>
    <row r="1046" ht="15.75" customHeight="1">
      <c r="A1046" s="403" t="s">
        <v>1396</v>
      </c>
      <c r="B1046" s="404">
        <v>5091.48</v>
      </c>
      <c r="C1046" s="405">
        <f t="shared" si="1"/>
        <v>-0.01699202045</v>
      </c>
      <c r="D1046" s="403" t="s">
        <v>1396</v>
      </c>
      <c r="E1046" s="406">
        <v>54.9</v>
      </c>
      <c r="F1046" s="405">
        <f t="shared" si="2"/>
        <v>-0.03003533569</v>
      </c>
    </row>
    <row r="1047" ht="15.75" customHeight="1">
      <c r="A1047" s="403" t="s">
        <v>1397</v>
      </c>
      <c r="B1047" s="404">
        <v>5179.49</v>
      </c>
      <c r="C1047" s="405">
        <f t="shared" si="1"/>
        <v>-0.008197537483</v>
      </c>
      <c r="D1047" s="403" t="s">
        <v>1397</v>
      </c>
      <c r="E1047" s="406">
        <v>56.6</v>
      </c>
      <c r="F1047" s="405">
        <f t="shared" si="2"/>
        <v>0.01071428571</v>
      </c>
    </row>
    <row r="1048" ht="15.75" customHeight="1">
      <c r="A1048" s="403" t="s">
        <v>1398</v>
      </c>
      <c r="B1048" s="404">
        <v>5222.3</v>
      </c>
      <c r="C1048" s="405">
        <f t="shared" si="1"/>
        <v>-0.00159254239</v>
      </c>
      <c r="D1048" s="403" t="s">
        <v>1398</v>
      </c>
      <c r="E1048" s="406">
        <v>56.0</v>
      </c>
      <c r="F1048" s="405">
        <f t="shared" si="2"/>
        <v>-0.007092198582</v>
      </c>
    </row>
    <row r="1049" ht="15.75" customHeight="1">
      <c r="A1049" s="403" t="s">
        <v>1399</v>
      </c>
      <c r="B1049" s="404">
        <v>5230.63</v>
      </c>
      <c r="C1049" s="405">
        <f t="shared" si="1"/>
        <v>-0.009357883652</v>
      </c>
      <c r="D1049" s="403" t="s">
        <v>1399</v>
      </c>
      <c r="E1049" s="406">
        <v>56.4</v>
      </c>
      <c r="F1049" s="405">
        <f t="shared" si="2"/>
        <v>-0.005291005291</v>
      </c>
    </row>
    <row r="1050" ht="15.75" customHeight="1">
      <c r="A1050" s="403" t="s">
        <v>1400</v>
      </c>
      <c r="B1050" s="404">
        <v>5280.04</v>
      </c>
      <c r="C1050" s="405">
        <f t="shared" si="1"/>
        <v>-0.007251894762</v>
      </c>
      <c r="D1050" s="403" t="s">
        <v>1400</v>
      </c>
      <c r="E1050" s="406">
        <v>56.7</v>
      </c>
      <c r="F1050" s="405">
        <f t="shared" si="2"/>
        <v>-0.01391304348</v>
      </c>
    </row>
    <row r="1051" ht="15.75" customHeight="1">
      <c r="A1051" s="403" t="s">
        <v>1401</v>
      </c>
      <c r="B1051" s="404">
        <v>5318.61</v>
      </c>
      <c r="C1051" s="405">
        <f t="shared" si="1"/>
        <v>-0.00271325388</v>
      </c>
      <c r="D1051" s="403" t="s">
        <v>1401</v>
      </c>
      <c r="E1051" s="406">
        <v>57.5</v>
      </c>
      <c r="F1051" s="405">
        <f t="shared" si="2"/>
        <v>0</v>
      </c>
    </row>
    <row r="1052" ht="15.75" customHeight="1">
      <c r="A1052" s="403" t="s">
        <v>1402</v>
      </c>
      <c r="B1052" s="404">
        <v>5333.08</v>
      </c>
      <c r="C1052" s="405">
        <f t="shared" si="1"/>
        <v>-0.008866727748</v>
      </c>
      <c r="D1052" s="403" t="s">
        <v>1402</v>
      </c>
      <c r="E1052" s="406">
        <v>57.5</v>
      </c>
      <c r="F1052" s="405">
        <f t="shared" si="2"/>
        <v>0.001742160279</v>
      </c>
    </row>
    <row r="1053" ht="15.75" customHeight="1">
      <c r="A1053" s="403" t="s">
        <v>1403</v>
      </c>
      <c r="B1053" s="404">
        <v>5380.79</v>
      </c>
      <c r="C1053" s="405">
        <f t="shared" si="1"/>
        <v>0.00159710808</v>
      </c>
      <c r="D1053" s="403" t="s">
        <v>1403</v>
      </c>
      <c r="E1053" s="406">
        <v>57.4</v>
      </c>
      <c r="F1053" s="405">
        <f t="shared" si="2"/>
        <v>0.001745200698</v>
      </c>
    </row>
    <row r="1054" ht="15.75" customHeight="1">
      <c r="A1054" s="403" t="s">
        <v>1404</v>
      </c>
      <c r="B1054" s="404">
        <v>5372.21</v>
      </c>
      <c r="C1054" s="405">
        <f t="shared" si="1"/>
        <v>-0.002360295046</v>
      </c>
      <c r="D1054" s="403" t="s">
        <v>1404</v>
      </c>
      <c r="E1054" s="406">
        <v>57.3</v>
      </c>
      <c r="F1054" s="405">
        <f t="shared" si="2"/>
        <v>-0.00347826087</v>
      </c>
    </row>
    <row r="1055" ht="15.75" customHeight="1">
      <c r="A1055" s="403" t="s">
        <v>1405</v>
      </c>
      <c r="B1055" s="404">
        <v>5384.92</v>
      </c>
      <c r="C1055" s="405">
        <f t="shared" si="1"/>
        <v>-0.006769194447</v>
      </c>
      <c r="D1055" s="403" t="s">
        <v>1405</v>
      </c>
      <c r="E1055" s="406">
        <v>57.5</v>
      </c>
      <c r="F1055" s="405">
        <f t="shared" si="2"/>
        <v>-0.01372212693</v>
      </c>
    </row>
    <row r="1056" ht="15.75" customHeight="1">
      <c r="A1056" s="403" t="s">
        <v>1406</v>
      </c>
      <c r="B1056" s="404">
        <v>5421.62</v>
      </c>
      <c r="C1056" s="405">
        <f t="shared" si="1"/>
        <v>-0.001550633145</v>
      </c>
      <c r="D1056" s="403" t="s">
        <v>1406</v>
      </c>
      <c r="E1056" s="406">
        <v>58.3</v>
      </c>
      <c r="F1056" s="405">
        <f t="shared" si="2"/>
        <v>0.01567944251</v>
      </c>
    </row>
    <row r="1057" ht="15.75" customHeight="1">
      <c r="A1057" s="403" t="s">
        <v>1407</v>
      </c>
      <c r="B1057" s="404">
        <v>5430.04</v>
      </c>
      <c r="C1057" s="405">
        <f t="shared" si="1"/>
        <v>0.003574398876</v>
      </c>
      <c r="D1057" s="403" t="s">
        <v>1407</v>
      </c>
      <c r="E1057" s="406">
        <v>57.4</v>
      </c>
      <c r="F1057" s="405">
        <f t="shared" si="2"/>
        <v>0.005253940455</v>
      </c>
    </row>
    <row r="1058" ht="15.75" customHeight="1">
      <c r="A1058" s="403" t="s">
        <v>1408</v>
      </c>
      <c r="B1058" s="404">
        <v>5410.7</v>
      </c>
      <c r="C1058" s="405">
        <f t="shared" si="1"/>
        <v>0.005526894829</v>
      </c>
      <c r="D1058" s="403" t="s">
        <v>1408</v>
      </c>
      <c r="E1058" s="406">
        <v>57.1</v>
      </c>
      <c r="F1058" s="405">
        <f t="shared" si="2"/>
        <v>0</v>
      </c>
    </row>
    <row r="1059" ht="15.75" customHeight="1">
      <c r="A1059" s="403" t="s">
        <v>1409</v>
      </c>
      <c r="B1059" s="404">
        <v>5380.96</v>
      </c>
      <c r="C1059" s="405">
        <f t="shared" si="1"/>
        <v>-0.001097112052</v>
      </c>
      <c r="D1059" s="403" t="s">
        <v>1409</v>
      </c>
      <c r="E1059" s="406">
        <v>57.1</v>
      </c>
      <c r="F1059" s="405">
        <f t="shared" si="2"/>
        <v>0.01601423488</v>
      </c>
    </row>
    <row r="1060" ht="15.75" customHeight="1">
      <c r="A1060" s="403" t="s">
        <v>1410</v>
      </c>
      <c r="B1060" s="404">
        <v>5386.87</v>
      </c>
      <c r="C1060" s="405">
        <f t="shared" si="1"/>
        <v>0.0005535031362</v>
      </c>
      <c r="D1060" s="403" t="s">
        <v>1410</v>
      </c>
      <c r="E1060" s="406">
        <v>56.2</v>
      </c>
      <c r="F1060" s="405">
        <f t="shared" si="2"/>
        <v>-0.01748251748</v>
      </c>
    </row>
    <row r="1061" ht="15.75" customHeight="1">
      <c r="A1061" s="403" t="s">
        <v>1411</v>
      </c>
      <c r="B1061" s="404">
        <v>5383.89</v>
      </c>
      <c r="C1061" s="405">
        <f t="shared" si="1"/>
        <v>-0.002173985566</v>
      </c>
      <c r="D1061" s="403" t="s">
        <v>1411</v>
      </c>
      <c r="E1061" s="406">
        <v>57.2</v>
      </c>
      <c r="F1061" s="405">
        <f t="shared" si="2"/>
        <v>0.005272407733</v>
      </c>
    </row>
    <row r="1062" ht="15.75" customHeight="1">
      <c r="A1062" s="403" t="s">
        <v>1412</v>
      </c>
      <c r="B1062" s="404">
        <v>5395.62</v>
      </c>
      <c r="C1062" s="405">
        <f t="shared" si="1"/>
        <v>-0.002916066083</v>
      </c>
      <c r="D1062" s="403" t="s">
        <v>1412</v>
      </c>
      <c r="E1062" s="406">
        <v>56.9</v>
      </c>
      <c r="F1062" s="405">
        <f t="shared" si="2"/>
        <v>-0.01215277778</v>
      </c>
    </row>
    <row r="1063" ht="15.75" customHeight="1">
      <c r="A1063" s="403" t="s">
        <v>1413</v>
      </c>
      <c r="B1063" s="404">
        <v>5411.4</v>
      </c>
      <c r="C1063" s="405">
        <f t="shared" si="1"/>
        <v>0.002068430419</v>
      </c>
      <c r="D1063" s="403" t="s">
        <v>1413</v>
      </c>
      <c r="E1063" s="406">
        <v>57.6</v>
      </c>
      <c r="F1063" s="405">
        <f t="shared" si="2"/>
        <v>-0.001733102253</v>
      </c>
    </row>
    <row r="1064" ht="15.75" customHeight="1">
      <c r="A1064" s="403" t="s">
        <v>1414</v>
      </c>
      <c r="B1064" s="404">
        <v>5400.23</v>
      </c>
      <c r="C1064" s="405">
        <f t="shared" si="1"/>
        <v>0.004639749669</v>
      </c>
      <c r="D1064" s="403" t="s">
        <v>1414</v>
      </c>
      <c r="E1064" s="406">
        <v>57.7</v>
      </c>
      <c r="F1064" s="405">
        <f t="shared" si="2"/>
        <v>0</v>
      </c>
    </row>
    <row r="1065" ht="15.75" customHeight="1">
      <c r="A1065" s="403" t="s">
        <v>1415</v>
      </c>
      <c r="B1065" s="404">
        <v>5375.29</v>
      </c>
      <c r="C1065" s="405">
        <f t="shared" si="1"/>
        <v>-0.01022679775</v>
      </c>
      <c r="D1065" s="403" t="s">
        <v>1415</v>
      </c>
      <c r="E1065" s="406">
        <v>57.7</v>
      </c>
      <c r="F1065" s="405">
        <f t="shared" si="2"/>
        <v>-0.001730103806</v>
      </c>
    </row>
    <row r="1066" ht="15.75" customHeight="1">
      <c r="A1066" s="403" t="s">
        <v>1416</v>
      </c>
      <c r="B1066" s="404">
        <v>5430.83</v>
      </c>
      <c r="C1066" s="405">
        <f t="shared" si="1"/>
        <v>-0.007940741282</v>
      </c>
      <c r="D1066" s="403" t="s">
        <v>1416</v>
      </c>
      <c r="E1066" s="406">
        <v>57.8</v>
      </c>
      <c r="F1066" s="405">
        <f t="shared" si="2"/>
        <v>-0.008576329331</v>
      </c>
    </row>
    <row r="1067" ht="15.75" customHeight="1">
      <c r="A1067" s="403" t="s">
        <v>1417</v>
      </c>
      <c r="B1067" s="404">
        <v>5474.3</v>
      </c>
      <c r="C1067" s="405">
        <f t="shared" si="1"/>
        <v>0.0008538054676</v>
      </c>
      <c r="D1067" s="403" t="s">
        <v>1417</v>
      </c>
      <c r="E1067" s="406">
        <v>58.3</v>
      </c>
      <c r="F1067" s="405">
        <f t="shared" si="2"/>
        <v>-0.003418803419</v>
      </c>
    </row>
    <row r="1068" ht="15.75" customHeight="1">
      <c r="A1068" s="403" t="s">
        <v>1418</v>
      </c>
      <c r="B1068" s="404">
        <v>5469.63</v>
      </c>
      <c r="C1068" s="405">
        <f t="shared" si="1"/>
        <v>-0.001159609787</v>
      </c>
      <c r="D1068" s="403" t="s">
        <v>1418</v>
      </c>
      <c r="E1068" s="406">
        <v>58.5</v>
      </c>
      <c r="F1068" s="405">
        <f t="shared" si="2"/>
        <v>-0.001706484642</v>
      </c>
    </row>
    <row r="1069" ht="15.75" customHeight="1">
      <c r="A1069" s="403" t="s">
        <v>1419</v>
      </c>
      <c r="B1069" s="404">
        <v>5475.98</v>
      </c>
      <c r="C1069" s="405">
        <f t="shared" si="1"/>
        <v>0.008172560889</v>
      </c>
      <c r="D1069" s="403" t="s">
        <v>1419</v>
      </c>
      <c r="E1069" s="406">
        <v>58.6</v>
      </c>
      <c r="F1069" s="405">
        <f t="shared" si="2"/>
        <v>0.008605851979</v>
      </c>
    </row>
    <row r="1070" ht="15.75" customHeight="1">
      <c r="A1070" s="403" t="s">
        <v>1420</v>
      </c>
      <c r="B1070" s="404">
        <v>5431.59</v>
      </c>
      <c r="C1070" s="405">
        <f t="shared" si="1"/>
        <v>0.005298947244</v>
      </c>
      <c r="D1070" s="403" t="s">
        <v>1420</v>
      </c>
      <c r="E1070" s="406">
        <v>58.1</v>
      </c>
      <c r="F1070" s="405">
        <f t="shared" si="2"/>
        <v>0.008680555556</v>
      </c>
    </row>
    <row r="1071" ht="15.75" customHeight="1">
      <c r="A1071" s="403" t="s">
        <v>1421</v>
      </c>
      <c r="B1071" s="404">
        <v>5402.96</v>
      </c>
      <c r="C1071" s="405">
        <f t="shared" si="1"/>
        <v>0.004689702366</v>
      </c>
      <c r="D1071" s="403" t="s">
        <v>1421</v>
      </c>
      <c r="E1071" s="406">
        <v>57.6</v>
      </c>
      <c r="F1071" s="405">
        <f t="shared" si="2"/>
        <v>0.01230228471</v>
      </c>
    </row>
    <row r="1072" ht="15.75" customHeight="1">
      <c r="A1072" s="403" t="s">
        <v>1422</v>
      </c>
      <c r="B1072" s="404">
        <v>5377.74</v>
      </c>
      <c r="C1072" s="405">
        <f t="shared" si="1"/>
        <v>0.004398424412</v>
      </c>
      <c r="D1072" s="403" t="s">
        <v>1422</v>
      </c>
      <c r="E1072" s="406">
        <v>56.9</v>
      </c>
      <c r="F1072" s="405">
        <f t="shared" si="2"/>
        <v>-0.00350262697</v>
      </c>
    </row>
    <row r="1073" ht="15.75" customHeight="1">
      <c r="A1073" s="403" t="s">
        <v>1423</v>
      </c>
      <c r="B1073" s="404">
        <v>5354.19</v>
      </c>
      <c r="C1073" s="405">
        <f t="shared" si="1"/>
        <v>0.004772217176</v>
      </c>
      <c r="D1073" s="403" t="s">
        <v>1423</v>
      </c>
      <c r="E1073" s="406">
        <v>57.1</v>
      </c>
      <c r="F1073" s="405">
        <f t="shared" si="2"/>
        <v>0.005281690141</v>
      </c>
    </row>
    <row r="1074" ht="15.75" customHeight="1">
      <c r="A1074" s="403" t="s">
        <v>1424</v>
      </c>
      <c r="B1074" s="404">
        <v>5328.76</v>
      </c>
      <c r="C1074" s="405">
        <f t="shared" si="1"/>
        <v>0.01431796465</v>
      </c>
      <c r="D1074" s="403" t="s">
        <v>1424</v>
      </c>
      <c r="E1074" s="406">
        <v>56.8</v>
      </c>
      <c r="F1074" s="405">
        <f t="shared" si="2"/>
        <v>-0.00872600349</v>
      </c>
    </row>
    <row r="1075" ht="15.75" customHeight="1">
      <c r="A1075" s="403" t="s">
        <v>1425</v>
      </c>
      <c r="B1075" s="404">
        <v>5253.54</v>
      </c>
      <c r="C1075" s="405">
        <f t="shared" si="1"/>
        <v>0.00004187827888</v>
      </c>
      <c r="D1075" s="403" t="s">
        <v>1425</v>
      </c>
      <c r="E1075" s="406">
        <v>57.3</v>
      </c>
      <c r="F1075" s="405">
        <f t="shared" si="2"/>
        <v>0.00350262697</v>
      </c>
    </row>
    <row r="1076" ht="15.75" customHeight="1">
      <c r="A1076" s="403" t="s">
        <v>1426</v>
      </c>
      <c r="B1076" s="404">
        <v>5253.32</v>
      </c>
      <c r="C1076" s="405">
        <f t="shared" si="1"/>
        <v>0.0005199415685</v>
      </c>
      <c r="D1076" s="403" t="s">
        <v>1426</v>
      </c>
      <c r="E1076" s="406">
        <v>57.1</v>
      </c>
      <c r="F1076" s="405">
        <f t="shared" si="2"/>
        <v>-0.01211072664</v>
      </c>
    </row>
    <row r="1077" ht="15.75" customHeight="1">
      <c r="A1077" s="403" t="s">
        <v>1427</v>
      </c>
      <c r="B1077" s="404">
        <v>5250.59</v>
      </c>
      <c r="C1077" s="405">
        <f t="shared" si="1"/>
        <v>-0.0000666547323</v>
      </c>
      <c r="D1077" s="403" t="s">
        <v>1427</v>
      </c>
      <c r="E1077" s="406">
        <v>57.8</v>
      </c>
      <c r="F1077" s="405">
        <f t="shared" si="2"/>
        <v>0.003472222222</v>
      </c>
    </row>
    <row r="1078" ht="15.75" customHeight="1">
      <c r="A1078" s="403" t="s">
        <v>1428</v>
      </c>
      <c r="B1078" s="404">
        <v>5250.94</v>
      </c>
      <c r="C1078" s="405">
        <f t="shared" si="1"/>
        <v>0.002692463394</v>
      </c>
      <c r="D1078" s="403" t="s">
        <v>1428</v>
      </c>
      <c r="E1078" s="406">
        <v>57.6</v>
      </c>
      <c r="F1078" s="405">
        <f t="shared" si="2"/>
        <v>0.008756567426</v>
      </c>
    </row>
    <row r="1079" ht="15.75" customHeight="1">
      <c r="A1079" s="403" t="s">
        <v>1429</v>
      </c>
      <c r="B1079" s="404">
        <v>5236.84</v>
      </c>
      <c r="C1079" s="405">
        <f t="shared" si="1"/>
        <v>-0.007448627216</v>
      </c>
      <c r="D1079" s="403" t="s">
        <v>1429</v>
      </c>
      <c r="E1079" s="406">
        <v>57.1</v>
      </c>
      <c r="F1079" s="405">
        <f t="shared" si="2"/>
        <v>-0.01211072664</v>
      </c>
    </row>
    <row r="1080" ht="15.75" customHeight="1">
      <c r="A1080" s="403" t="s">
        <v>1430</v>
      </c>
      <c r="B1080" s="404">
        <v>5276.14</v>
      </c>
      <c r="C1080" s="405">
        <f t="shared" si="1"/>
        <v>-0.01116254662</v>
      </c>
      <c r="D1080" s="403" t="s">
        <v>1430</v>
      </c>
      <c r="E1080" s="406">
        <v>57.8</v>
      </c>
      <c r="F1080" s="405">
        <f t="shared" si="2"/>
        <v>-0.001727115717</v>
      </c>
    </row>
    <row r="1081" ht="15.75" customHeight="1">
      <c r="A1081" s="403" t="s">
        <v>1431</v>
      </c>
      <c r="B1081" s="404">
        <v>5335.7</v>
      </c>
      <c r="C1081" s="405">
        <f t="shared" si="1"/>
        <v>0.020058194</v>
      </c>
      <c r="D1081" s="403" t="s">
        <v>1431</v>
      </c>
      <c r="E1081" s="406">
        <v>57.9</v>
      </c>
      <c r="F1081" s="405">
        <f t="shared" si="2"/>
        <v>0.006956521739</v>
      </c>
    </row>
    <row r="1082" ht="15.75" customHeight="1">
      <c r="A1082" s="403" t="s">
        <v>1432</v>
      </c>
      <c r="B1082" s="404">
        <v>5230.78</v>
      </c>
      <c r="C1082" s="405">
        <f t="shared" si="1"/>
        <v>0.006687798184</v>
      </c>
      <c r="D1082" s="403" t="s">
        <v>1432</v>
      </c>
      <c r="E1082" s="406">
        <v>57.5</v>
      </c>
      <c r="F1082" s="405">
        <f t="shared" si="2"/>
        <v>0.001742160279</v>
      </c>
    </row>
    <row r="1083" ht="15.75" customHeight="1">
      <c r="A1083" s="403" t="s">
        <v>1433</v>
      </c>
      <c r="B1083" s="404">
        <v>5196.03</v>
      </c>
      <c r="C1083" s="405">
        <f t="shared" si="1"/>
        <v>-0.004193249788</v>
      </c>
      <c r="D1083" s="403" t="s">
        <v>1433</v>
      </c>
      <c r="E1083" s="406">
        <v>57.4</v>
      </c>
      <c r="F1083" s="405">
        <f t="shared" si="2"/>
        <v>-0.003472222222</v>
      </c>
    </row>
    <row r="1084" ht="15.75" customHeight="1">
      <c r="A1084" s="403" t="s">
        <v>1434</v>
      </c>
      <c r="B1084" s="404">
        <v>5217.91</v>
      </c>
      <c r="C1084" s="405">
        <f t="shared" si="1"/>
        <v>-0.005699509511</v>
      </c>
      <c r="D1084" s="403" t="s">
        <v>1434</v>
      </c>
      <c r="E1084" s="406">
        <v>57.6</v>
      </c>
      <c r="F1084" s="405">
        <f t="shared" si="2"/>
        <v>-0.00518134715</v>
      </c>
    </row>
    <row r="1085" ht="15.75" customHeight="1">
      <c r="A1085" s="403" t="s">
        <v>1435</v>
      </c>
      <c r="B1085" s="404">
        <v>5247.82</v>
      </c>
      <c r="C1085" s="405">
        <f t="shared" si="1"/>
        <v>-0.004948880529</v>
      </c>
      <c r="D1085" s="403" t="s">
        <v>1435</v>
      </c>
      <c r="E1085" s="406">
        <v>57.9</v>
      </c>
      <c r="F1085" s="405">
        <f t="shared" si="2"/>
        <v>0</v>
      </c>
    </row>
    <row r="1086" ht="15.75" customHeight="1">
      <c r="A1086" s="403" t="s">
        <v>1436</v>
      </c>
      <c r="B1086" s="404">
        <v>5273.92</v>
      </c>
      <c r="C1086" s="405">
        <f t="shared" si="1"/>
        <v>-0.0003620283444</v>
      </c>
      <c r="D1086" s="403" t="s">
        <v>1436</v>
      </c>
      <c r="E1086" s="406">
        <v>57.9</v>
      </c>
      <c r="F1086" s="405">
        <f t="shared" si="2"/>
        <v>-0.005154639175</v>
      </c>
    </row>
    <row r="1087" ht="15.75" customHeight="1">
      <c r="A1087" s="403" t="s">
        <v>1437</v>
      </c>
      <c r="B1087" s="404">
        <v>5275.83</v>
      </c>
      <c r="C1087" s="405">
        <f t="shared" si="1"/>
        <v>0.0006543534419</v>
      </c>
      <c r="D1087" s="403" t="s">
        <v>1437</v>
      </c>
      <c r="E1087" s="406">
        <v>58.2</v>
      </c>
      <c r="F1087" s="405">
        <f t="shared" si="2"/>
        <v>0.00518134715</v>
      </c>
    </row>
    <row r="1088" ht="15.75" customHeight="1">
      <c r="A1088" s="403" t="s">
        <v>1438</v>
      </c>
      <c r="B1088" s="404">
        <v>5272.38</v>
      </c>
      <c r="C1088" s="405">
        <f t="shared" si="1"/>
        <v>-0.003328928788</v>
      </c>
      <c r="D1088" s="403" t="s">
        <v>1438</v>
      </c>
      <c r="E1088" s="406">
        <v>57.9</v>
      </c>
      <c r="F1088" s="405">
        <f t="shared" si="2"/>
        <v>-0.008561643836</v>
      </c>
    </row>
    <row r="1089" ht="15.75" customHeight="1">
      <c r="A1089" s="403" t="s">
        <v>1439</v>
      </c>
      <c r="B1089" s="404">
        <v>5289.99</v>
      </c>
      <c r="C1089" s="405">
        <f t="shared" si="1"/>
        <v>-0.009750883551</v>
      </c>
      <c r="D1089" s="403" t="s">
        <v>1439</v>
      </c>
      <c r="E1089" s="406">
        <v>58.4</v>
      </c>
      <c r="F1089" s="405">
        <f t="shared" si="2"/>
        <v>-0.006802721088</v>
      </c>
    </row>
    <row r="1090" ht="15.75" customHeight="1">
      <c r="A1090" s="403" t="s">
        <v>1440</v>
      </c>
      <c r="B1090" s="404">
        <v>5342.08</v>
      </c>
      <c r="C1090" s="405">
        <f t="shared" si="1"/>
        <v>-0.00979072828</v>
      </c>
      <c r="D1090" s="403" t="s">
        <v>1440</v>
      </c>
      <c r="E1090" s="406">
        <v>58.8</v>
      </c>
      <c r="F1090" s="405">
        <f t="shared" si="2"/>
        <v>-0.008431703204</v>
      </c>
    </row>
    <row r="1091" ht="15.75" customHeight="1">
      <c r="A1091" s="403" t="s">
        <v>1441</v>
      </c>
      <c r="B1091" s="404">
        <v>5394.9</v>
      </c>
      <c r="C1091" s="405">
        <f t="shared" si="1"/>
        <v>0.02045680238</v>
      </c>
      <c r="D1091" s="403" t="s">
        <v>1441</v>
      </c>
      <c r="E1091" s="406">
        <v>59.3</v>
      </c>
      <c r="F1091" s="405">
        <f t="shared" si="2"/>
        <v>0.02065404475</v>
      </c>
    </row>
    <row r="1092" ht="15.75" customHeight="1">
      <c r="A1092" s="403" t="s">
        <v>1442</v>
      </c>
      <c r="B1092" s="404">
        <v>5286.75</v>
      </c>
      <c r="C1092" s="405">
        <f t="shared" si="1"/>
        <v>0.01612577722</v>
      </c>
      <c r="D1092" s="403" t="s">
        <v>1442</v>
      </c>
      <c r="E1092" s="406">
        <v>58.1</v>
      </c>
      <c r="F1092" s="405">
        <f t="shared" si="2"/>
        <v>0.005190311419</v>
      </c>
    </row>
    <row r="1093" ht="15.75" customHeight="1">
      <c r="A1093" s="403" t="s">
        <v>1443</v>
      </c>
      <c r="B1093" s="404">
        <v>5202.85</v>
      </c>
      <c r="C1093" s="405">
        <f t="shared" si="1"/>
        <v>0.005292283198</v>
      </c>
      <c r="D1093" s="403" t="s">
        <v>1443</v>
      </c>
      <c r="E1093" s="406">
        <v>57.8</v>
      </c>
      <c r="F1093" s="405">
        <f t="shared" si="2"/>
        <v>-0.008576329331</v>
      </c>
    </row>
    <row r="1094" ht="15.75" customHeight="1">
      <c r="A1094" s="403" t="s">
        <v>1444</v>
      </c>
      <c r="B1094" s="404">
        <v>5175.46</v>
      </c>
      <c r="C1094" s="405">
        <f t="shared" si="1"/>
        <v>-0.01197551062</v>
      </c>
      <c r="D1094" s="403" t="s">
        <v>1444</v>
      </c>
      <c r="E1094" s="406">
        <v>58.3</v>
      </c>
      <c r="F1094" s="405">
        <f t="shared" si="2"/>
        <v>-0.006814310051</v>
      </c>
    </row>
    <row r="1095" ht="15.75" customHeight="1">
      <c r="A1095" s="403" t="s">
        <v>1445</v>
      </c>
      <c r="B1095" s="404">
        <v>5238.19</v>
      </c>
      <c r="C1095" s="405">
        <f t="shared" si="1"/>
        <v>-0.005313159279</v>
      </c>
      <c r="D1095" s="403" t="s">
        <v>1445</v>
      </c>
      <c r="E1095" s="406">
        <v>58.7</v>
      </c>
      <c r="F1095" s="405">
        <f t="shared" si="2"/>
        <v>-0.003395585739</v>
      </c>
    </row>
    <row r="1096" ht="15.75" customHeight="1">
      <c r="A1096" s="403" t="s">
        <v>1446</v>
      </c>
      <c r="B1096" s="404">
        <v>5266.17</v>
      </c>
      <c r="C1096" s="405">
        <f t="shared" si="1"/>
        <v>0.004925234144</v>
      </c>
      <c r="D1096" s="403" t="s">
        <v>1446</v>
      </c>
      <c r="E1096" s="406">
        <v>58.9</v>
      </c>
      <c r="F1096" s="405">
        <f t="shared" si="2"/>
        <v>0.001700680272</v>
      </c>
    </row>
    <row r="1097" ht="15.75" customHeight="1">
      <c r="A1097" s="403" t="s">
        <v>1447</v>
      </c>
      <c r="B1097" s="404">
        <v>5240.36</v>
      </c>
      <c r="C1097" s="405">
        <f t="shared" si="1"/>
        <v>-0.003894807873</v>
      </c>
      <c r="D1097" s="403" t="s">
        <v>1447</v>
      </c>
      <c r="E1097" s="406">
        <v>58.8</v>
      </c>
      <c r="F1097" s="405">
        <f t="shared" si="2"/>
        <v>-0.003389830508</v>
      </c>
    </row>
    <row r="1098" ht="15.75" customHeight="1">
      <c r="A1098" s="403" t="s">
        <v>1448</v>
      </c>
      <c r="B1098" s="404">
        <v>5260.85</v>
      </c>
      <c r="C1098" s="405">
        <f t="shared" si="1"/>
        <v>-0.01181126766</v>
      </c>
      <c r="D1098" s="403" t="s">
        <v>1448</v>
      </c>
      <c r="E1098" s="406">
        <v>59.0</v>
      </c>
      <c r="F1098" s="405">
        <f t="shared" si="2"/>
        <v>-0.01337792642</v>
      </c>
    </row>
    <row r="1099" ht="15.75" customHeight="1">
      <c r="A1099" s="403" t="s">
        <v>1449</v>
      </c>
      <c r="B1099" s="404">
        <v>5323.73</v>
      </c>
      <c r="C1099" s="405">
        <f t="shared" si="1"/>
        <v>0.0004359746759</v>
      </c>
      <c r="D1099" s="403" t="s">
        <v>1449</v>
      </c>
      <c r="E1099" s="406">
        <v>59.8</v>
      </c>
      <c r="F1099" s="405">
        <f t="shared" si="2"/>
        <v>0</v>
      </c>
    </row>
    <row r="1100" ht="15.75" customHeight="1">
      <c r="A1100" s="403" t="s">
        <v>1450</v>
      </c>
      <c r="B1100" s="404">
        <v>5321.41</v>
      </c>
      <c r="C1100" s="405">
        <f t="shared" si="1"/>
        <v>0.01178839452</v>
      </c>
      <c r="D1100" s="403" t="s">
        <v>1450</v>
      </c>
      <c r="E1100" s="406">
        <v>59.8</v>
      </c>
      <c r="F1100" s="405">
        <f t="shared" si="2"/>
        <v>0.005042016807</v>
      </c>
    </row>
    <row r="1101" ht="15.75" customHeight="1">
      <c r="A1101" s="403" t="s">
        <v>1451</v>
      </c>
      <c r="B1101" s="404">
        <v>5259.41</v>
      </c>
      <c r="C1101" s="405">
        <f t="shared" si="1"/>
        <v>0.002000415324</v>
      </c>
      <c r="D1101" s="403" t="s">
        <v>1451</v>
      </c>
      <c r="E1101" s="406">
        <v>59.5</v>
      </c>
      <c r="F1101" s="405">
        <f t="shared" si="2"/>
        <v>0.008474576271</v>
      </c>
    </row>
    <row r="1102" ht="15.75" customHeight="1">
      <c r="A1102" s="403" t="s">
        <v>1452</v>
      </c>
      <c r="B1102" s="404">
        <v>5248.91</v>
      </c>
      <c r="C1102" s="405">
        <f t="shared" si="1"/>
        <v>-0.01140603488</v>
      </c>
      <c r="D1102" s="403" t="s">
        <v>1452</v>
      </c>
      <c r="E1102" s="406">
        <v>59.0</v>
      </c>
      <c r="F1102" s="405">
        <f t="shared" si="2"/>
        <v>0.006825938567</v>
      </c>
    </row>
    <row r="1103" ht="15.75" customHeight="1">
      <c r="A1103" s="403" t="s">
        <v>1453</v>
      </c>
      <c r="B1103" s="404">
        <v>5309.47</v>
      </c>
      <c r="C1103" s="405">
        <f t="shared" si="1"/>
        <v>-0.003176635582</v>
      </c>
      <c r="D1103" s="403" t="s">
        <v>1453</v>
      </c>
      <c r="E1103" s="406">
        <v>58.6</v>
      </c>
      <c r="F1103" s="405">
        <f t="shared" si="2"/>
        <v>0.01384083045</v>
      </c>
    </row>
    <row r="1104" ht="15.75" customHeight="1">
      <c r="A1104" s="403" t="s">
        <v>1454</v>
      </c>
      <c r="B1104" s="404">
        <v>5326.39</v>
      </c>
      <c r="C1104" s="405">
        <f t="shared" si="1"/>
        <v>0.01231374487</v>
      </c>
      <c r="D1104" s="403" t="s">
        <v>1454</v>
      </c>
      <c r="E1104" s="406">
        <v>57.8</v>
      </c>
      <c r="F1104" s="405">
        <f t="shared" si="2"/>
        <v>0.0122591944</v>
      </c>
    </row>
    <row r="1105" ht="15.75" customHeight="1">
      <c r="A1105" s="403" t="s">
        <v>1455</v>
      </c>
      <c r="B1105" s="404">
        <v>5261.6</v>
      </c>
      <c r="C1105" s="405">
        <f t="shared" si="1"/>
        <v>-0.01074500588</v>
      </c>
      <c r="D1105" s="403" t="s">
        <v>1455</v>
      </c>
      <c r="E1105" s="406">
        <v>57.1</v>
      </c>
      <c r="F1105" s="405">
        <f t="shared" si="2"/>
        <v>0.007054673721</v>
      </c>
    </row>
    <row r="1106" ht="15.75" customHeight="1">
      <c r="A1106" s="403" t="s">
        <v>1456</v>
      </c>
      <c r="B1106" s="404">
        <v>5318.75</v>
      </c>
      <c r="C1106" s="405">
        <f t="shared" si="1"/>
        <v>-0.009954897687</v>
      </c>
      <c r="D1106" s="403" t="s">
        <v>1456</v>
      </c>
      <c r="E1106" s="406">
        <v>56.7</v>
      </c>
      <c r="F1106" s="405">
        <f t="shared" si="2"/>
        <v>-0.01391304348</v>
      </c>
    </row>
    <row r="1107" ht="15.75" customHeight="1">
      <c r="A1107" s="403" t="s">
        <v>1457</v>
      </c>
      <c r="B1107" s="404">
        <v>5372.23</v>
      </c>
      <c r="C1107" s="405">
        <f t="shared" si="1"/>
        <v>-0.01134730368</v>
      </c>
      <c r="D1107" s="403" t="s">
        <v>1457</v>
      </c>
      <c r="E1107" s="406">
        <v>57.5</v>
      </c>
      <c r="F1107" s="405">
        <f t="shared" si="2"/>
        <v>-0.0154109589</v>
      </c>
    </row>
    <row r="1108" ht="15.75" customHeight="1">
      <c r="A1108" s="403" t="s">
        <v>1458</v>
      </c>
      <c r="B1108" s="404">
        <v>5433.89</v>
      </c>
      <c r="C1108" s="405">
        <f t="shared" si="1"/>
        <v>-0.00476564632</v>
      </c>
      <c r="D1108" s="403" t="s">
        <v>1458</v>
      </c>
      <c r="E1108" s="406">
        <v>58.4</v>
      </c>
      <c r="F1108" s="405">
        <f t="shared" si="2"/>
        <v>-0.01184433164</v>
      </c>
    </row>
    <row r="1109" ht="15.75" customHeight="1">
      <c r="A1109" s="403" t="s">
        <v>1459</v>
      </c>
      <c r="B1109" s="404">
        <v>5459.91</v>
      </c>
      <c r="C1109" s="405">
        <f t="shared" si="1"/>
        <v>0.001415944785</v>
      </c>
      <c r="D1109" s="403" t="s">
        <v>1459</v>
      </c>
      <c r="E1109" s="406">
        <v>59.1</v>
      </c>
      <c r="F1109" s="405">
        <f t="shared" si="2"/>
        <v>-0.003372681282</v>
      </c>
    </row>
    <row r="1110" ht="15.75" customHeight="1">
      <c r="A1110" s="403" t="s">
        <v>1460</v>
      </c>
      <c r="B1110" s="404">
        <v>5452.19</v>
      </c>
      <c r="C1110" s="405">
        <f t="shared" si="1"/>
        <v>-0.01267255445</v>
      </c>
      <c r="D1110" s="403" t="s">
        <v>1460</v>
      </c>
      <c r="E1110" s="406">
        <v>59.3</v>
      </c>
      <c r="F1110" s="405">
        <f t="shared" si="2"/>
        <v>-0.006700167504</v>
      </c>
    </row>
    <row r="1111" ht="15.75" customHeight="1">
      <c r="A1111" s="403" t="s">
        <v>1461</v>
      </c>
      <c r="B1111" s="404">
        <v>5522.17</v>
      </c>
      <c r="C1111" s="405">
        <f t="shared" si="1"/>
        <v>0.00346896647</v>
      </c>
      <c r="D1111" s="403" t="s">
        <v>1461</v>
      </c>
      <c r="E1111" s="406">
        <v>59.7</v>
      </c>
      <c r="F1111" s="405">
        <f t="shared" si="2"/>
        <v>0.01015228426</v>
      </c>
    </row>
    <row r="1112" ht="15.75" customHeight="1">
      <c r="A1112" s="403" t="s">
        <v>1462</v>
      </c>
      <c r="B1112" s="404">
        <v>5503.08</v>
      </c>
      <c r="C1112" s="405">
        <f t="shared" si="1"/>
        <v>0.002035725341</v>
      </c>
      <c r="D1112" s="403" t="s">
        <v>1462</v>
      </c>
      <c r="E1112" s="406">
        <v>59.1</v>
      </c>
      <c r="F1112" s="405">
        <f t="shared" si="2"/>
        <v>-0.005050505051</v>
      </c>
    </row>
    <row r="1113" ht="15.75" customHeight="1">
      <c r="A1113" s="403" t="s">
        <v>1463</v>
      </c>
      <c r="B1113" s="404">
        <v>5491.9</v>
      </c>
      <c r="C1113" s="405">
        <f t="shared" si="1"/>
        <v>-0.002468445134</v>
      </c>
      <c r="D1113" s="403" t="s">
        <v>1463</v>
      </c>
      <c r="E1113" s="406">
        <v>59.4</v>
      </c>
      <c r="F1113" s="405">
        <f t="shared" si="2"/>
        <v>-0.006688963211</v>
      </c>
    </row>
    <row r="1114" ht="15.75" customHeight="1">
      <c r="A1114" s="403" t="s">
        <v>1464</v>
      </c>
      <c r="B1114" s="404">
        <v>5505.49</v>
      </c>
      <c r="C1114" s="405">
        <f t="shared" si="1"/>
        <v>0.0005470260682</v>
      </c>
      <c r="D1114" s="403" t="s">
        <v>1464</v>
      </c>
      <c r="E1114" s="406">
        <v>59.8</v>
      </c>
      <c r="F1114" s="405">
        <f t="shared" si="2"/>
        <v>0</v>
      </c>
    </row>
    <row r="1115" ht="15.75" customHeight="1">
      <c r="A1115" s="403" t="s">
        <v>1465</v>
      </c>
      <c r="B1115" s="404">
        <v>5502.48</v>
      </c>
      <c r="C1115" s="405">
        <f t="shared" si="1"/>
        <v>-0.004989086937</v>
      </c>
      <c r="D1115" s="403" t="s">
        <v>1465</v>
      </c>
      <c r="E1115" s="406">
        <v>59.8</v>
      </c>
      <c r="F1115" s="405">
        <f t="shared" si="2"/>
        <v>-0.003333333333</v>
      </c>
    </row>
    <row r="1116" ht="15.75" customHeight="1">
      <c r="A1116" s="403" t="s">
        <v>1466</v>
      </c>
      <c r="B1116" s="404">
        <v>5530.07</v>
      </c>
      <c r="C1116" s="405">
        <f t="shared" si="1"/>
        <v>0.003265560851</v>
      </c>
      <c r="D1116" s="403" t="s">
        <v>1466</v>
      </c>
      <c r="E1116" s="406">
        <v>60.0</v>
      </c>
      <c r="F1116" s="405">
        <f t="shared" si="2"/>
        <v>0.0101010101</v>
      </c>
    </row>
    <row r="1117" ht="15.75" customHeight="1">
      <c r="A1117" s="403" t="s">
        <v>1467</v>
      </c>
      <c r="B1117" s="404">
        <v>5512.07</v>
      </c>
      <c r="C1117" s="405">
        <f t="shared" si="1"/>
        <v>-0.01042700825</v>
      </c>
      <c r="D1117" s="403" t="s">
        <v>1467</v>
      </c>
      <c r="E1117" s="406">
        <v>59.4</v>
      </c>
      <c r="F1117" s="405">
        <f t="shared" si="2"/>
        <v>0</v>
      </c>
    </row>
    <row r="1118" ht="15.75" customHeight="1">
      <c r="A1118" s="403" t="s">
        <v>1468</v>
      </c>
      <c r="B1118" s="404">
        <v>5570.15</v>
      </c>
      <c r="C1118" s="405">
        <f t="shared" si="1"/>
        <v>-0.005428038318</v>
      </c>
      <c r="D1118" s="403" t="s">
        <v>1468</v>
      </c>
      <c r="E1118" s="406">
        <v>59.4</v>
      </c>
      <c r="F1118" s="405">
        <f t="shared" si="2"/>
        <v>0.001686340641</v>
      </c>
    </row>
    <row r="1119" ht="15.75" customHeight="1">
      <c r="A1119" s="403" t="s">
        <v>1469</v>
      </c>
      <c r="B1119" s="404">
        <v>5600.55</v>
      </c>
      <c r="C1119" s="405">
        <f t="shared" si="1"/>
        <v>-0.005458784754</v>
      </c>
      <c r="D1119" s="403" t="s">
        <v>1469</v>
      </c>
      <c r="E1119" s="406">
        <v>59.3</v>
      </c>
      <c r="F1119" s="405">
        <f t="shared" si="2"/>
        <v>0.001689189189</v>
      </c>
    </row>
    <row r="1120" ht="15.75" customHeight="1">
      <c r="A1120" s="403" t="s">
        <v>1470</v>
      </c>
      <c r="B1120" s="404">
        <v>5631.29</v>
      </c>
      <c r="C1120" s="405">
        <f t="shared" si="1"/>
        <v>0.004708380167</v>
      </c>
      <c r="D1120" s="403" t="s">
        <v>1470</v>
      </c>
      <c r="E1120" s="406">
        <v>59.2</v>
      </c>
      <c r="F1120" s="405">
        <f t="shared" si="2"/>
        <v>0.003389830508</v>
      </c>
    </row>
    <row r="1121" ht="15.75" customHeight="1">
      <c r="A1121" s="403" t="s">
        <v>1471</v>
      </c>
      <c r="B1121" s="404">
        <v>5604.9</v>
      </c>
      <c r="C1121" s="405">
        <f t="shared" si="1"/>
        <v>-0.0090013632</v>
      </c>
      <c r="D1121" s="403" t="s">
        <v>1471</v>
      </c>
      <c r="E1121" s="406">
        <v>59.0</v>
      </c>
      <c r="F1121" s="405">
        <f t="shared" si="2"/>
        <v>-0.006734006734</v>
      </c>
    </row>
    <row r="1122" ht="15.75" customHeight="1">
      <c r="A1122" s="403" t="s">
        <v>1472</v>
      </c>
      <c r="B1122" s="404">
        <v>5655.81</v>
      </c>
      <c r="C1122" s="405">
        <f t="shared" si="1"/>
        <v>0.0004599156939</v>
      </c>
      <c r="D1122" s="403" t="s">
        <v>1472</v>
      </c>
      <c r="E1122" s="406">
        <v>59.4</v>
      </c>
      <c r="F1122" s="405">
        <f t="shared" si="2"/>
        <v>-0.005025125628</v>
      </c>
    </row>
    <row r="1123" ht="15.75" customHeight="1">
      <c r="A1123" s="403" t="s">
        <v>1473</v>
      </c>
      <c r="B1123" s="404">
        <v>5653.21</v>
      </c>
      <c r="C1123" s="405">
        <f t="shared" si="1"/>
        <v>-0.005142166292</v>
      </c>
      <c r="D1123" s="403" t="s">
        <v>1473</v>
      </c>
      <c r="E1123" s="406">
        <v>59.7</v>
      </c>
      <c r="F1123" s="405">
        <f t="shared" si="2"/>
        <v>-0.005</v>
      </c>
    </row>
    <row r="1124" ht="15.75" customHeight="1">
      <c r="A1124" s="403" t="s">
        <v>1474</v>
      </c>
      <c r="B1124" s="404">
        <v>5682.43</v>
      </c>
      <c r="C1124" s="405">
        <f t="shared" si="1"/>
        <v>-0.00147430423</v>
      </c>
      <c r="D1124" s="403" t="s">
        <v>1474</v>
      </c>
      <c r="E1124" s="406">
        <v>60.0</v>
      </c>
      <c r="F1124" s="405">
        <f t="shared" si="2"/>
        <v>-0.00826446281</v>
      </c>
    </row>
    <row r="1125" ht="15.75" customHeight="1">
      <c r="A1125" s="403" t="s">
        <v>1475</v>
      </c>
      <c r="B1125" s="404">
        <v>5690.82</v>
      </c>
      <c r="C1125" s="405">
        <f t="shared" si="1"/>
        <v>-0.003369491739</v>
      </c>
      <c r="D1125" s="403" t="s">
        <v>1475</v>
      </c>
      <c r="E1125" s="406">
        <v>60.5</v>
      </c>
      <c r="F1125" s="405">
        <f t="shared" si="2"/>
        <v>0.004983388704</v>
      </c>
    </row>
    <row r="1126" ht="15.75" customHeight="1">
      <c r="A1126" s="403" t="s">
        <v>1476</v>
      </c>
      <c r="B1126" s="404">
        <v>5710.06</v>
      </c>
      <c r="C1126" s="405">
        <f t="shared" si="1"/>
        <v>0.003798925894</v>
      </c>
      <c r="D1126" s="403" t="s">
        <v>1476</v>
      </c>
      <c r="E1126" s="406">
        <v>60.2</v>
      </c>
      <c r="F1126" s="405">
        <f t="shared" si="2"/>
        <v>0.005008347245</v>
      </c>
    </row>
    <row r="1127" ht="15.75" customHeight="1">
      <c r="A1127" s="403" t="s">
        <v>1477</v>
      </c>
      <c r="B1127" s="404">
        <v>5688.45</v>
      </c>
      <c r="C1127" s="405">
        <f t="shared" si="1"/>
        <v>0.0003640277294</v>
      </c>
      <c r="D1127" s="403" t="s">
        <v>1477</v>
      </c>
      <c r="E1127" s="406">
        <v>59.9</v>
      </c>
      <c r="F1127" s="405">
        <f t="shared" si="2"/>
        <v>0.001672240803</v>
      </c>
    </row>
    <row r="1128" ht="15.75" customHeight="1">
      <c r="A1128" s="403" t="s">
        <v>1478</v>
      </c>
      <c r="B1128" s="404">
        <v>5686.38</v>
      </c>
      <c r="C1128" s="405">
        <f t="shared" si="1"/>
        <v>-0.0001934072735</v>
      </c>
      <c r="D1128" s="403" t="s">
        <v>1478</v>
      </c>
      <c r="E1128" s="406">
        <v>59.8</v>
      </c>
      <c r="F1128" s="405">
        <f t="shared" si="2"/>
        <v>-0.009933774834</v>
      </c>
    </row>
    <row r="1129" ht="15.75" customHeight="1">
      <c r="A1129" s="403" t="s">
        <v>1479</v>
      </c>
      <c r="B1129" s="404">
        <v>5687.48</v>
      </c>
      <c r="C1129" s="405">
        <f t="shared" si="1"/>
        <v>0.0008922270656</v>
      </c>
      <c r="D1129" s="403" t="s">
        <v>1479</v>
      </c>
      <c r="E1129" s="406">
        <v>60.4</v>
      </c>
      <c r="F1129" s="405">
        <f t="shared" si="2"/>
        <v>-0.004942339374</v>
      </c>
    </row>
    <row r="1130" ht="15.75" customHeight="1">
      <c r="A1130" s="403" t="s">
        <v>1480</v>
      </c>
      <c r="B1130" s="404">
        <v>5682.41</v>
      </c>
      <c r="C1130" s="405">
        <f t="shared" si="1"/>
        <v>-0.007104578487</v>
      </c>
      <c r="D1130" s="403" t="s">
        <v>1480</v>
      </c>
      <c r="E1130" s="406">
        <v>60.7</v>
      </c>
      <c r="F1130" s="405">
        <f t="shared" si="2"/>
        <v>0.004966887417</v>
      </c>
    </row>
    <row r="1131" ht="15.75" customHeight="1">
      <c r="A1131" s="403" t="s">
        <v>1481</v>
      </c>
      <c r="B1131" s="404">
        <v>5723.07</v>
      </c>
      <c r="C1131" s="405">
        <f t="shared" si="1"/>
        <v>0.001969599882</v>
      </c>
      <c r="D1131" s="403" t="s">
        <v>1481</v>
      </c>
      <c r="E1131" s="406">
        <v>60.4</v>
      </c>
      <c r="F1131" s="405">
        <f t="shared" si="2"/>
        <v>0.006666666667</v>
      </c>
    </row>
    <row r="1132" ht="15.75" customHeight="1">
      <c r="A1132" s="403" t="s">
        <v>1482</v>
      </c>
      <c r="B1132" s="404">
        <v>5711.82</v>
      </c>
      <c r="C1132" s="405">
        <f t="shared" si="1"/>
        <v>-0.004673581197</v>
      </c>
      <c r="D1132" s="403" t="s">
        <v>1482</v>
      </c>
      <c r="E1132" s="406">
        <v>60.0</v>
      </c>
      <c r="F1132" s="405">
        <f t="shared" si="2"/>
        <v>-0.006622516556</v>
      </c>
    </row>
    <row r="1133" ht="15.75" customHeight="1">
      <c r="A1133" s="403" t="s">
        <v>1483</v>
      </c>
      <c r="B1133" s="404">
        <v>5738.64</v>
      </c>
      <c r="C1133" s="405">
        <f t="shared" si="1"/>
        <v>-0.00297960836</v>
      </c>
      <c r="D1133" s="403" t="s">
        <v>1483</v>
      </c>
      <c r="E1133" s="406">
        <v>60.4</v>
      </c>
      <c r="F1133" s="405">
        <f t="shared" si="2"/>
        <v>-0.02265372168</v>
      </c>
    </row>
    <row r="1134" ht="15.75" customHeight="1">
      <c r="A1134" s="403" t="s">
        <v>1484</v>
      </c>
      <c r="B1134" s="404">
        <v>5755.79</v>
      </c>
      <c r="C1134" s="405">
        <f t="shared" si="1"/>
        <v>0.007266019982</v>
      </c>
      <c r="D1134" s="403" t="s">
        <v>1484</v>
      </c>
      <c r="E1134" s="406">
        <v>61.8</v>
      </c>
      <c r="F1134" s="405">
        <f t="shared" si="2"/>
        <v>0.003246753247</v>
      </c>
    </row>
    <row r="1135" ht="15.75" customHeight="1">
      <c r="A1135" s="403" t="s">
        <v>1485</v>
      </c>
      <c r="B1135" s="404">
        <v>5714.27</v>
      </c>
      <c r="C1135" s="405">
        <f t="shared" si="1"/>
        <v>-0.005492679039</v>
      </c>
      <c r="D1135" s="403" t="s">
        <v>1485</v>
      </c>
      <c r="E1135" s="406">
        <v>61.6</v>
      </c>
      <c r="F1135" s="405">
        <f t="shared" si="2"/>
        <v>0.00162601626</v>
      </c>
    </row>
    <row r="1136" ht="15.75" customHeight="1">
      <c r="A1136" s="403" t="s">
        <v>1486</v>
      </c>
      <c r="B1136" s="404">
        <v>5745.83</v>
      </c>
      <c r="C1136" s="405">
        <f t="shared" si="1"/>
        <v>0.001727708894</v>
      </c>
      <c r="D1136" s="403" t="s">
        <v>1486</v>
      </c>
      <c r="E1136" s="406">
        <v>61.5</v>
      </c>
      <c r="F1136" s="405">
        <f t="shared" si="2"/>
        <v>-0.01125401929</v>
      </c>
    </row>
    <row r="1137" ht="15.75" customHeight="1">
      <c r="A1137" s="403" t="s">
        <v>1487</v>
      </c>
      <c r="B1137" s="404">
        <v>5735.92</v>
      </c>
      <c r="C1137" s="405">
        <f t="shared" si="1"/>
        <v>0.001991433343</v>
      </c>
      <c r="D1137" s="403" t="s">
        <v>1487</v>
      </c>
      <c r="E1137" s="406">
        <v>62.2</v>
      </c>
      <c r="F1137" s="405">
        <f t="shared" si="2"/>
        <v>-0.0048</v>
      </c>
    </row>
    <row r="1138" ht="15.75" customHeight="1">
      <c r="A1138" s="403" t="s">
        <v>1488</v>
      </c>
      <c r="B1138" s="404">
        <v>5724.52</v>
      </c>
      <c r="C1138" s="405">
        <f t="shared" si="1"/>
        <v>-0.008881855737</v>
      </c>
      <c r="D1138" s="403" t="s">
        <v>1488</v>
      </c>
      <c r="E1138" s="406">
        <v>62.5</v>
      </c>
      <c r="F1138" s="405">
        <f t="shared" si="2"/>
        <v>-0.01107594937</v>
      </c>
    </row>
    <row r="1139" ht="15.75" customHeight="1">
      <c r="A1139" s="403" t="s">
        <v>1489</v>
      </c>
      <c r="B1139" s="404">
        <v>5775.82</v>
      </c>
      <c r="C1139" s="405">
        <f t="shared" si="1"/>
        <v>0.004439776081</v>
      </c>
      <c r="D1139" s="403" t="s">
        <v>1489</v>
      </c>
      <c r="E1139" s="406">
        <v>63.2</v>
      </c>
      <c r="F1139" s="405">
        <f t="shared" si="2"/>
        <v>0.006369426752</v>
      </c>
    </row>
    <row r="1140" ht="15.75" customHeight="1">
      <c r="A1140" s="403" t="s">
        <v>1490</v>
      </c>
      <c r="B1140" s="404">
        <v>5750.29</v>
      </c>
      <c r="C1140" s="405">
        <f t="shared" si="1"/>
        <v>0.0003444490642</v>
      </c>
      <c r="D1140" s="403" t="s">
        <v>1490</v>
      </c>
      <c r="E1140" s="406">
        <v>62.8</v>
      </c>
      <c r="F1140" s="405">
        <f t="shared" si="2"/>
        <v>0.003194888179</v>
      </c>
    </row>
    <row r="1141" ht="15.75" customHeight="1">
      <c r="A1141" s="403" t="s">
        <v>1491</v>
      </c>
      <c r="B1141" s="404">
        <v>5748.31</v>
      </c>
      <c r="C1141" s="405">
        <f t="shared" si="1"/>
        <v>0.002854177025</v>
      </c>
      <c r="D1141" s="403" t="s">
        <v>1491</v>
      </c>
      <c r="E1141" s="406">
        <v>62.6</v>
      </c>
      <c r="F1141" s="405">
        <f t="shared" si="2"/>
        <v>0.01458670989</v>
      </c>
    </row>
    <row r="1142" ht="15.75" customHeight="1">
      <c r="A1142" s="403" t="s">
        <v>1492</v>
      </c>
      <c r="B1142" s="404">
        <v>5731.95</v>
      </c>
      <c r="C1142" s="405">
        <f t="shared" si="1"/>
        <v>-0.0003418260838</v>
      </c>
      <c r="D1142" s="403" t="s">
        <v>1492</v>
      </c>
      <c r="E1142" s="406">
        <v>61.7</v>
      </c>
      <c r="F1142" s="405">
        <f t="shared" si="2"/>
        <v>0</v>
      </c>
    </row>
    <row r="1143" ht="15.75" customHeight="1">
      <c r="A1143" s="403" t="s">
        <v>1493</v>
      </c>
      <c r="B1143" s="404">
        <v>5733.91</v>
      </c>
      <c r="C1143" s="405">
        <f t="shared" si="1"/>
        <v>-0.005173732982</v>
      </c>
      <c r="D1143" s="403" t="s">
        <v>1493</v>
      </c>
      <c r="E1143" s="406">
        <v>61.7</v>
      </c>
      <c r="F1143" s="405">
        <f t="shared" si="2"/>
        <v>-0.006441223833</v>
      </c>
    </row>
    <row r="1144" ht="15.75" customHeight="1">
      <c r="A1144" s="403" t="s">
        <v>1494</v>
      </c>
      <c r="B1144" s="404">
        <v>5763.73</v>
      </c>
      <c r="C1144" s="405">
        <f t="shared" si="1"/>
        <v>-0.008291580063</v>
      </c>
      <c r="D1144" s="403" t="s">
        <v>1494</v>
      </c>
      <c r="E1144" s="406">
        <v>62.1</v>
      </c>
      <c r="F1144" s="405">
        <f t="shared" si="2"/>
        <v>-0.003210272873</v>
      </c>
    </row>
    <row r="1145" ht="15.75" customHeight="1">
      <c r="A1145" s="403" t="s">
        <v>1495</v>
      </c>
      <c r="B1145" s="404">
        <v>5811.92</v>
      </c>
      <c r="C1145" s="405">
        <f t="shared" si="1"/>
        <v>0.004479778776</v>
      </c>
      <c r="D1145" s="403" t="s">
        <v>1495</v>
      </c>
      <c r="E1145" s="406">
        <v>62.3</v>
      </c>
      <c r="F1145" s="405">
        <f t="shared" si="2"/>
        <v>-0.0032</v>
      </c>
    </row>
    <row r="1146" ht="15.75" customHeight="1">
      <c r="A1146" s="403" t="s">
        <v>1496</v>
      </c>
      <c r="B1146" s="404">
        <v>5786.0</v>
      </c>
      <c r="C1146" s="405">
        <f t="shared" si="1"/>
        <v>-0.002455070825</v>
      </c>
      <c r="D1146" s="403" t="s">
        <v>1496</v>
      </c>
      <c r="E1146" s="406">
        <v>62.5</v>
      </c>
      <c r="F1146" s="405">
        <f t="shared" si="2"/>
        <v>-0.004777070064</v>
      </c>
    </row>
    <row r="1147" ht="15.75" customHeight="1">
      <c r="A1147" s="403" t="s">
        <v>1497</v>
      </c>
      <c r="B1147" s="404">
        <v>5800.24</v>
      </c>
      <c r="C1147" s="405">
        <f t="shared" si="1"/>
        <v>-0.004775165707</v>
      </c>
      <c r="D1147" s="403" t="s">
        <v>1497</v>
      </c>
      <c r="E1147" s="406">
        <v>62.8</v>
      </c>
      <c r="F1147" s="405">
        <f t="shared" si="2"/>
        <v>-0.003174603175</v>
      </c>
    </row>
    <row r="1148" ht="15.75" customHeight="1">
      <c r="A1148" s="403" t="s">
        <v>1498</v>
      </c>
      <c r="B1148" s="404">
        <v>5828.07</v>
      </c>
      <c r="C1148" s="405">
        <f t="shared" si="1"/>
        <v>0.00460928787</v>
      </c>
      <c r="D1148" s="403" t="s">
        <v>1498</v>
      </c>
      <c r="E1148" s="406">
        <v>63.0</v>
      </c>
      <c r="F1148" s="405">
        <f t="shared" si="2"/>
        <v>-0.003164556962</v>
      </c>
    </row>
    <row r="1149" ht="15.75" customHeight="1">
      <c r="A1149" s="403" t="s">
        <v>1499</v>
      </c>
      <c r="B1149" s="404">
        <v>5801.33</v>
      </c>
      <c r="C1149" s="405">
        <f t="shared" si="1"/>
        <v>-0.003380856587</v>
      </c>
      <c r="D1149" s="403" t="s">
        <v>1499</v>
      </c>
      <c r="E1149" s="406">
        <v>63.2</v>
      </c>
      <c r="F1149" s="405">
        <f t="shared" si="2"/>
        <v>0.004769475358</v>
      </c>
    </row>
    <row r="1150" ht="15.75" customHeight="1">
      <c r="A1150" s="403" t="s">
        <v>1500</v>
      </c>
      <c r="B1150" s="404">
        <v>5821.01</v>
      </c>
      <c r="C1150" s="405">
        <f t="shared" si="1"/>
        <v>-0.0107237968</v>
      </c>
      <c r="D1150" s="403" t="s">
        <v>1500</v>
      </c>
      <c r="E1150" s="406">
        <v>62.9</v>
      </c>
      <c r="F1150" s="405">
        <f t="shared" si="2"/>
        <v>-0.009448818898</v>
      </c>
    </row>
    <row r="1151" ht="15.75" customHeight="1">
      <c r="A1151" s="403" t="s">
        <v>1501</v>
      </c>
      <c r="B1151" s="404">
        <v>5884.11</v>
      </c>
      <c r="C1151" s="405">
        <f t="shared" si="1"/>
        <v>-0.006822482121</v>
      </c>
      <c r="D1151" s="403" t="s">
        <v>1501</v>
      </c>
      <c r="E1151" s="406">
        <v>63.5</v>
      </c>
      <c r="F1151" s="405">
        <f t="shared" si="2"/>
        <v>-0.004702194357</v>
      </c>
    </row>
    <row r="1152" ht="15.75" customHeight="1">
      <c r="A1152" s="403" t="s">
        <v>1502</v>
      </c>
      <c r="B1152" s="404">
        <v>5924.53</v>
      </c>
      <c r="C1152" s="405">
        <f t="shared" si="1"/>
        <v>0.003439912469</v>
      </c>
      <c r="D1152" s="403" t="s">
        <v>1502</v>
      </c>
      <c r="E1152" s="406">
        <v>63.8</v>
      </c>
      <c r="F1152" s="405">
        <f t="shared" si="2"/>
        <v>0</v>
      </c>
    </row>
    <row r="1153" ht="15.75" customHeight="1">
      <c r="A1153" s="403" t="s">
        <v>1503</v>
      </c>
      <c r="B1153" s="404">
        <v>5904.22</v>
      </c>
      <c r="C1153" s="405">
        <f t="shared" si="1"/>
        <v>-0.005931525646</v>
      </c>
      <c r="D1153" s="403" t="s">
        <v>1503</v>
      </c>
      <c r="E1153" s="406">
        <v>63.8</v>
      </c>
      <c r="F1153" s="405">
        <f t="shared" si="2"/>
        <v>0.006309148265</v>
      </c>
    </row>
    <row r="1154" ht="15.75" customHeight="1">
      <c r="A1154" s="403" t="s">
        <v>1504</v>
      </c>
      <c r="B1154" s="404">
        <v>5939.45</v>
      </c>
      <c r="C1154" s="405">
        <f t="shared" si="1"/>
        <v>-0.001774786933</v>
      </c>
      <c r="D1154" s="403" t="s">
        <v>1504</v>
      </c>
      <c r="E1154" s="406">
        <v>63.4</v>
      </c>
      <c r="F1154" s="405">
        <f t="shared" si="2"/>
        <v>0</v>
      </c>
    </row>
    <row r="1155" ht="15.75" customHeight="1">
      <c r="A1155" s="403" t="s">
        <v>1505</v>
      </c>
      <c r="B1155" s="404">
        <v>5950.01</v>
      </c>
      <c r="C1155" s="405">
        <f t="shared" si="1"/>
        <v>0.004180421384</v>
      </c>
      <c r="D1155" s="403" t="s">
        <v>1505</v>
      </c>
      <c r="E1155" s="406">
        <v>63.4</v>
      </c>
      <c r="F1155" s="405">
        <f t="shared" si="2"/>
        <v>-0.009375</v>
      </c>
    </row>
    <row r="1156" ht="15.75" customHeight="1">
      <c r="A1156" s="403" t="s">
        <v>1506</v>
      </c>
      <c r="B1156" s="404">
        <v>5925.24</v>
      </c>
      <c r="C1156" s="405">
        <f t="shared" si="1"/>
        <v>0.01019186901</v>
      </c>
      <c r="D1156" s="403" t="s">
        <v>1506</v>
      </c>
      <c r="E1156" s="406">
        <v>64.0</v>
      </c>
      <c r="F1156" s="405">
        <f t="shared" si="2"/>
        <v>-0.009287925697</v>
      </c>
    </row>
    <row r="1157" ht="15.75" customHeight="1">
      <c r="A1157" s="403" t="s">
        <v>1507</v>
      </c>
      <c r="B1157" s="404">
        <v>5865.46</v>
      </c>
      <c r="C1157" s="405">
        <f t="shared" si="1"/>
        <v>0.001051320124</v>
      </c>
      <c r="D1157" s="403" t="s">
        <v>1507</v>
      </c>
      <c r="E1157" s="406">
        <v>64.6</v>
      </c>
      <c r="F1157" s="405">
        <f t="shared" si="2"/>
        <v>-0.004622496148</v>
      </c>
    </row>
    <row r="1158" ht="15.75" customHeight="1">
      <c r="A1158" s="403" t="s">
        <v>1508</v>
      </c>
      <c r="B1158" s="404">
        <v>5859.3</v>
      </c>
      <c r="C1158" s="405">
        <f t="shared" si="1"/>
        <v>-0.004750928699</v>
      </c>
      <c r="D1158" s="403" t="s">
        <v>1508</v>
      </c>
      <c r="E1158" s="406">
        <v>64.9</v>
      </c>
      <c r="F1158" s="405">
        <f t="shared" si="2"/>
        <v>0.001543209877</v>
      </c>
    </row>
    <row r="1159" ht="15.75" customHeight="1">
      <c r="A1159" s="403" t="s">
        <v>1509</v>
      </c>
      <c r="B1159" s="404">
        <v>5887.27</v>
      </c>
      <c r="C1159" s="405">
        <f t="shared" si="1"/>
        <v>0.01059123828</v>
      </c>
      <c r="D1159" s="403" t="s">
        <v>1509</v>
      </c>
      <c r="E1159" s="406">
        <v>64.8</v>
      </c>
      <c r="F1159" s="405">
        <f t="shared" si="2"/>
        <v>-0.001540832049</v>
      </c>
    </row>
    <row r="1160" ht="15.75" customHeight="1">
      <c r="A1160" s="403" t="s">
        <v>1510</v>
      </c>
      <c r="B1160" s="404">
        <v>5825.57</v>
      </c>
      <c r="C1160" s="405">
        <f t="shared" si="1"/>
        <v>-0.002382061416</v>
      </c>
      <c r="D1160" s="403" t="s">
        <v>1510</v>
      </c>
      <c r="E1160" s="406">
        <v>64.9</v>
      </c>
      <c r="F1160" s="405">
        <f t="shared" si="2"/>
        <v>-0.01367781155</v>
      </c>
    </row>
    <row r="1161" ht="15.75" customHeight="1">
      <c r="A1161" s="403" t="s">
        <v>1511</v>
      </c>
      <c r="B1161" s="404">
        <v>5839.48</v>
      </c>
      <c r="C1161" s="405">
        <f t="shared" si="1"/>
        <v>-0.004057462815</v>
      </c>
      <c r="D1161" s="403" t="s">
        <v>1511</v>
      </c>
      <c r="E1161" s="406">
        <v>65.8</v>
      </c>
      <c r="F1161" s="405">
        <f t="shared" si="2"/>
        <v>0.0170015456</v>
      </c>
    </row>
    <row r="1162" ht="15.75" customHeight="1">
      <c r="A1162" s="403" t="s">
        <v>1512</v>
      </c>
      <c r="B1162" s="404">
        <v>5863.27</v>
      </c>
      <c r="C1162" s="405">
        <f t="shared" si="1"/>
        <v>0.004633127892</v>
      </c>
      <c r="D1162" s="403" t="s">
        <v>1512</v>
      </c>
      <c r="E1162" s="406">
        <v>64.7</v>
      </c>
      <c r="F1162" s="405">
        <f t="shared" si="2"/>
        <v>0.007788161994</v>
      </c>
    </row>
    <row r="1163" ht="15.75" customHeight="1">
      <c r="A1163" s="403" t="s">
        <v>1513</v>
      </c>
      <c r="B1163" s="404">
        <v>5836.23</v>
      </c>
      <c r="C1163" s="405">
        <f t="shared" si="1"/>
        <v>-0.004092003529</v>
      </c>
      <c r="D1163" s="403" t="s">
        <v>1513</v>
      </c>
      <c r="E1163" s="406">
        <v>64.2</v>
      </c>
      <c r="F1163" s="405">
        <f t="shared" si="2"/>
        <v>0.003125</v>
      </c>
    </row>
    <row r="1164" ht="15.75" customHeight="1">
      <c r="A1164" s="403" t="s">
        <v>1514</v>
      </c>
      <c r="B1164" s="404">
        <v>5860.21</v>
      </c>
      <c r="C1164" s="405">
        <f t="shared" si="1"/>
        <v>0.01085160333</v>
      </c>
      <c r="D1164" s="403" t="s">
        <v>1514</v>
      </c>
      <c r="E1164" s="406">
        <v>64.0</v>
      </c>
      <c r="F1164" s="405">
        <f t="shared" si="2"/>
        <v>-0.003115264798</v>
      </c>
    </row>
    <row r="1165" ht="15.75" customHeight="1">
      <c r="A1165" s="403" t="s">
        <v>1515</v>
      </c>
      <c r="B1165" s="404">
        <v>5797.3</v>
      </c>
      <c r="C1165" s="405">
        <f t="shared" si="1"/>
        <v>-0.0002224678758</v>
      </c>
      <c r="D1165" s="403" t="s">
        <v>1515</v>
      </c>
      <c r="E1165" s="406">
        <v>64.2</v>
      </c>
      <c r="F1165" s="405">
        <f t="shared" si="2"/>
        <v>0.003125</v>
      </c>
    </row>
    <row r="1166" ht="15.75" customHeight="1">
      <c r="A1166" s="403" t="s">
        <v>1516</v>
      </c>
      <c r="B1166" s="404">
        <v>5798.59</v>
      </c>
      <c r="C1166" s="405">
        <f t="shared" si="1"/>
        <v>0.004820847131</v>
      </c>
      <c r="D1166" s="403" t="s">
        <v>1516</v>
      </c>
      <c r="E1166" s="406">
        <v>64.0</v>
      </c>
      <c r="F1166" s="405">
        <f t="shared" si="2"/>
        <v>-0.00466562986</v>
      </c>
    </row>
    <row r="1167" ht="15.75" customHeight="1">
      <c r="A1167" s="403" t="s">
        <v>1517</v>
      </c>
      <c r="B1167" s="404">
        <v>5770.77</v>
      </c>
      <c r="C1167" s="405">
        <f t="shared" si="1"/>
        <v>0.0204396677</v>
      </c>
      <c r="D1167" s="403" t="s">
        <v>1517</v>
      </c>
      <c r="E1167" s="406">
        <v>64.3</v>
      </c>
      <c r="F1167" s="405">
        <f t="shared" si="2"/>
        <v>0.01579778831</v>
      </c>
    </row>
    <row r="1168" ht="15.75" customHeight="1">
      <c r="A1168" s="403" t="s">
        <v>1518</v>
      </c>
      <c r="B1168" s="404">
        <v>5655.18</v>
      </c>
      <c r="C1168" s="405">
        <f t="shared" si="1"/>
        <v>-0.005595217162</v>
      </c>
      <c r="D1168" s="403" t="s">
        <v>1518</v>
      </c>
      <c r="E1168" s="406">
        <v>63.3</v>
      </c>
      <c r="F1168" s="405">
        <f t="shared" si="2"/>
        <v>0.001582278481</v>
      </c>
    </row>
    <row r="1169" ht="15.75" customHeight="1">
      <c r="A1169" s="403" t="s">
        <v>1519</v>
      </c>
      <c r="B1169" s="404">
        <v>5687.0</v>
      </c>
      <c r="C1169" s="405">
        <f t="shared" si="1"/>
        <v>0.01726688454</v>
      </c>
      <c r="D1169" s="403" t="s">
        <v>1519</v>
      </c>
      <c r="E1169" s="406">
        <v>63.2</v>
      </c>
      <c r="F1169" s="405">
        <f t="shared" si="2"/>
        <v>0.004769475358</v>
      </c>
    </row>
    <row r="1170" ht="15.75" customHeight="1">
      <c r="A1170" s="403" t="s">
        <v>1520</v>
      </c>
      <c r="B1170" s="404">
        <v>5590.47</v>
      </c>
      <c r="C1170" s="405">
        <f t="shared" si="1"/>
        <v>0.0171092873</v>
      </c>
      <c r="D1170" s="403" t="s">
        <v>1520</v>
      </c>
      <c r="E1170" s="406">
        <v>62.9</v>
      </c>
      <c r="F1170" s="405">
        <f t="shared" si="2"/>
        <v>0.0211038961</v>
      </c>
    </row>
    <row r="1171" ht="15.75" customHeight="1">
      <c r="A1171" s="403" t="s">
        <v>1521</v>
      </c>
      <c r="B1171" s="404">
        <v>5496.43</v>
      </c>
      <c r="C1171" s="405">
        <f t="shared" si="1"/>
        <v>0.005705137002</v>
      </c>
      <c r="D1171" s="403" t="s">
        <v>1521</v>
      </c>
      <c r="E1171" s="406">
        <v>61.6</v>
      </c>
      <c r="F1171" s="405">
        <f t="shared" si="2"/>
        <v>-0.001620745543</v>
      </c>
    </row>
    <row r="1172" ht="15.75" customHeight="1">
      <c r="A1172" s="403" t="s">
        <v>1522</v>
      </c>
      <c r="B1172" s="404">
        <v>5465.25</v>
      </c>
      <c r="C1172" s="405">
        <f t="shared" si="1"/>
        <v>0.0147819015</v>
      </c>
      <c r="D1172" s="403" t="s">
        <v>1522</v>
      </c>
      <c r="E1172" s="406">
        <v>61.7</v>
      </c>
      <c r="F1172" s="405">
        <f t="shared" si="2"/>
        <v>0.03005008347</v>
      </c>
    </row>
    <row r="1173" ht="15.75" customHeight="1">
      <c r="A1173" s="403" t="s">
        <v>1523</v>
      </c>
      <c r="B1173" s="404">
        <v>5385.64</v>
      </c>
      <c r="C1173" s="405">
        <f t="shared" si="1"/>
        <v>0.006815997966</v>
      </c>
      <c r="D1173" s="403" t="s">
        <v>1523</v>
      </c>
      <c r="E1173" s="406">
        <v>59.9</v>
      </c>
      <c r="F1173" s="405">
        <f t="shared" si="2"/>
        <v>-0.003327787022</v>
      </c>
    </row>
    <row r="1174" ht="15.75" customHeight="1">
      <c r="A1174" s="403" t="s">
        <v>1524</v>
      </c>
      <c r="B1174" s="404">
        <v>5349.18</v>
      </c>
      <c r="C1174" s="405">
        <f t="shared" si="1"/>
        <v>0.00926210687</v>
      </c>
      <c r="D1174" s="403" t="s">
        <v>1524</v>
      </c>
      <c r="E1174" s="406">
        <v>60.1</v>
      </c>
      <c r="F1174" s="405">
        <f t="shared" si="2"/>
        <v>0.001666666667</v>
      </c>
    </row>
    <row r="1175" ht="15.75" customHeight="1">
      <c r="A1175" s="403" t="s">
        <v>1525</v>
      </c>
      <c r="B1175" s="404">
        <v>5300.09</v>
      </c>
      <c r="C1175" s="405">
        <f t="shared" si="1"/>
        <v>0.003468534222</v>
      </c>
      <c r="D1175" s="403" t="s">
        <v>1525</v>
      </c>
      <c r="E1175" s="406">
        <v>60.0</v>
      </c>
      <c r="F1175" s="405">
        <f t="shared" si="2"/>
        <v>0.005025125628</v>
      </c>
    </row>
    <row r="1176" ht="15.75" customHeight="1">
      <c r="A1176" s="403" t="s">
        <v>1526</v>
      </c>
      <c r="B1176" s="404">
        <v>5281.77</v>
      </c>
      <c r="C1176" s="405">
        <f t="shared" si="1"/>
        <v>0.003126121729</v>
      </c>
      <c r="D1176" s="403" t="s">
        <v>1526</v>
      </c>
      <c r="E1176" s="406">
        <v>59.7</v>
      </c>
      <c r="F1176" s="405">
        <f t="shared" si="2"/>
        <v>-0.001672240803</v>
      </c>
    </row>
    <row r="1177" ht="15.75" customHeight="1">
      <c r="A1177" s="403" t="s">
        <v>1527</v>
      </c>
      <c r="B1177" s="404">
        <v>5265.31</v>
      </c>
      <c r="C1177" s="405">
        <f t="shared" si="1"/>
        <v>0.004339483001</v>
      </c>
      <c r="D1177" s="403" t="s">
        <v>1527</v>
      </c>
      <c r="E1177" s="406">
        <v>59.8</v>
      </c>
      <c r="F1177" s="405">
        <f t="shared" si="2"/>
        <v>-0.001669449082</v>
      </c>
    </row>
    <row r="1178" ht="15.75" customHeight="1">
      <c r="A1178" s="403" t="s">
        <v>1528</v>
      </c>
      <c r="B1178" s="404">
        <v>5242.56</v>
      </c>
      <c r="C1178" s="405">
        <f t="shared" si="1"/>
        <v>0.00171392868</v>
      </c>
      <c r="D1178" s="403" t="s">
        <v>1528</v>
      </c>
      <c r="E1178" s="406">
        <v>59.9</v>
      </c>
      <c r="F1178" s="405">
        <f t="shared" si="2"/>
        <v>0</v>
      </c>
    </row>
    <row r="1179" ht="15.75" customHeight="1">
      <c r="A1179" s="403" t="s">
        <v>1529</v>
      </c>
      <c r="B1179" s="404">
        <v>5233.59</v>
      </c>
      <c r="C1179" s="405">
        <f t="shared" si="1"/>
        <v>0.002985812599</v>
      </c>
      <c r="D1179" s="403" t="s">
        <v>1529</v>
      </c>
      <c r="E1179" s="406">
        <v>59.9</v>
      </c>
      <c r="F1179" s="405">
        <f t="shared" si="2"/>
        <v>-0.009917355372</v>
      </c>
    </row>
    <row r="1180" ht="15.75" customHeight="1">
      <c r="A1180" s="403" t="s">
        <v>1530</v>
      </c>
      <c r="B1180" s="404">
        <v>5218.01</v>
      </c>
      <c r="C1180" s="405">
        <f t="shared" si="1"/>
        <v>-0.006284505267</v>
      </c>
      <c r="D1180" s="403" t="s">
        <v>1530</v>
      </c>
      <c r="E1180" s="406">
        <v>60.5</v>
      </c>
      <c r="F1180" s="405">
        <f t="shared" si="2"/>
        <v>0</v>
      </c>
    </row>
    <row r="1181" ht="15.75" customHeight="1">
      <c r="A1181" s="403" t="s">
        <v>1531</v>
      </c>
      <c r="B1181" s="404">
        <v>5251.01</v>
      </c>
      <c r="C1181" s="405">
        <f t="shared" si="1"/>
        <v>-0.002816264831</v>
      </c>
      <c r="D1181" s="403" t="s">
        <v>1531</v>
      </c>
      <c r="E1181" s="406">
        <v>60.5</v>
      </c>
      <c r="F1181" s="405">
        <f t="shared" si="2"/>
        <v>0.01001669449</v>
      </c>
    </row>
    <row r="1182" ht="15.75" customHeight="1">
      <c r="A1182" s="403" t="s">
        <v>1532</v>
      </c>
      <c r="B1182" s="404">
        <v>5265.84</v>
      </c>
      <c r="C1182" s="405">
        <f t="shared" si="1"/>
        <v>-0.001880297815</v>
      </c>
      <c r="D1182" s="403" t="s">
        <v>1532</v>
      </c>
      <c r="E1182" s="406">
        <v>59.9</v>
      </c>
      <c r="F1182" s="405">
        <f t="shared" si="2"/>
        <v>0.001672240803</v>
      </c>
    </row>
    <row r="1183" ht="15.75" customHeight="1">
      <c r="A1183" s="403" t="s">
        <v>1533</v>
      </c>
      <c r="B1183" s="404">
        <v>5275.76</v>
      </c>
      <c r="C1183" s="405">
        <f t="shared" si="1"/>
        <v>-0.003763437815</v>
      </c>
      <c r="D1183" s="403" t="s">
        <v>1533</v>
      </c>
      <c r="E1183" s="406">
        <v>59.8</v>
      </c>
      <c r="F1183" s="405">
        <f t="shared" si="2"/>
        <v>0.003355704698</v>
      </c>
    </row>
    <row r="1184" ht="15.75" customHeight="1">
      <c r="A1184" s="403" t="s">
        <v>1534</v>
      </c>
      <c r="B1184" s="404">
        <v>5295.69</v>
      </c>
      <c r="C1184" s="405">
        <f t="shared" si="1"/>
        <v>-0.001984463516</v>
      </c>
      <c r="D1184" s="403" t="s">
        <v>1534</v>
      </c>
      <c r="E1184" s="406">
        <v>59.6</v>
      </c>
      <c r="F1184" s="405">
        <f t="shared" si="2"/>
        <v>-0.008319467554</v>
      </c>
    </row>
    <row r="1185" ht="15.75" customHeight="1">
      <c r="A1185" s="403" t="s">
        <v>1535</v>
      </c>
      <c r="B1185" s="404">
        <v>5306.22</v>
      </c>
      <c r="C1185" s="405">
        <f t="shared" si="1"/>
        <v>-0.004984248425</v>
      </c>
      <c r="D1185" s="403" t="s">
        <v>1535</v>
      </c>
      <c r="E1185" s="406">
        <v>60.1</v>
      </c>
      <c r="F1185" s="405">
        <f t="shared" si="2"/>
        <v>0</v>
      </c>
    </row>
    <row r="1186" ht="15.75" customHeight="1">
      <c r="A1186" s="403" t="s">
        <v>1536</v>
      </c>
      <c r="B1186" s="404">
        <v>5332.8</v>
      </c>
      <c r="C1186" s="405">
        <f t="shared" si="1"/>
        <v>-0.005280622856</v>
      </c>
      <c r="D1186" s="403" t="s">
        <v>1536</v>
      </c>
      <c r="E1186" s="406">
        <v>60.1</v>
      </c>
      <c r="F1186" s="405">
        <f t="shared" si="2"/>
        <v>-0.003316749585</v>
      </c>
    </row>
    <row r="1187" ht="15.75" customHeight="1">
      <c r="A1187" s="403" t="s">
        <v>1537</v>
      </c>
      <c r="B1187" s="404">
        <v>5361.11</v>
      </c>
      <c r="C1187" s="405">
        <f t="shared" si="1"/>
        <v>0.002935223051</v>
      </c>
      <c r="D1187" s="403" t="s">
        <v>1537</v>
      </c>
      <c r="E1187" s="406">
        <v>60.3</v>
      </c>
      <c r="F1187" s="405">
        <f t="shared" si="2"/>
        <v>0.003327787022</v>
      </c>
    </row>
    <row r="1188" ht="15.75" customHeight="1">
      <c r="A1188" s="403" t="s">
        <v>1538</v>
      </c>
      <c r="B1188" s="404">
        <v>5345.42</v>
      </c>
      <c r="C1188" s="405">
        <f t="shared" si="1"/>
        <v>0.009226760816</v>
      </c>
      <c r="D1188" s="403" t="s">
        <v>1538</v>
      </c>
      <c r="E1188" s="406">
        <v>60.1</v>
      </c>
      <c r="F1188" s="405">
        <f t="shared" si="2"/>
        <v>-0.008250825083</v>
      </c>
    </row>
    <row r="1189" ht="15.75" customHeight="1">
      <c r="A1189" s="403" t="s">
        <v>1539</v>
      </c>
      <c r="B1189" s="404">
        <v>5296.55</v>
      </c>
      <c r="C1189" s="405">
        <f t="shared" si="1"/>
        <v>0.001094360735</v>
      </c>
      <c r="D1189" s="403" t="s">
        <v>1539</v>
      </c>
      <c r="E1189" s="406">
        <v>60.6</v>
      </c>
      <c r="F1189" s="405">
        <f t="shared" si="2"/>
        <v>0.004975124378</v>
      </c>
    </row>
    <row r="1190" ht="15.75" customHeight="1">
      <c r="A1190" s="403" t="s">
        <v>1540</v>
      </c>
      <c r="B1190" s="404">
        <v>5290.76</v>
      </c>
      <c r="C1190" s="405">
        <f t="shared" si="1"/>
        <v>0.001800710059</v>
      </c>
      <c r="D1190" s="403" t="s">
        <v>1540</v>
      </c>
      <c r="E1190" s="406">
        <v>60.3</v>
      </c>
      <c r="F1190" s="405">
        <f t="shared" si="2"/>
        <v>-0.008223684211</v>
      </c>
    </row>
    <row r="1191" ht="15.75" customHeight="1">
      <c r="A1191" s="403" t="s">
        <v>1541</v>
      </c>
      <c r="B1191" s="404">
        <v>5281.25</v>
      </c>
      <c r="C1191" s="405">
        <f t="shared" si="1"/>
        <v>-0.001034667998</v>
      </c>
      <c r="D1191" s="403" t="s">
        <v>1541</v>
      </c>
      <c r="E1191" s="406">
        <v>60.8</v>
      </c>
      <c r="F1191" s="405">
        <f t="shared" si="2"/>
        <v>0.003300330033</v>
      </c>
    </row>
    <row r="1192" ht="15.75" customHeight="1">
      <c r="A1192" s="403" t="s">
        <v>1542</v>
      </c>
      <c r="B1192" s="404">
        <v>5286.72</v>
      </c>
      <c r="C1192" s="405">
        <f t="shared" si="1"/>
        <v>-0.0003441403488</v>
      </c>
      <c r="D1192" s="403" t="s">
        <v>1542</v>
      </c>
      <c r="E1192" s="406">
        <v>60.6</v>
      </c>
      <c r="F1192" s="405">
        <f t="shared" si="2"/>
        <v>0.001652892562</v>
      </c>
    </row>
    <row r="1193" ht="15.75" customHeight="1">
      <c r="A1193" s="403" t="s">
        <v>1543</v>
      </c>
      <c r="B1193" s="404">
        <v>5288.54</v>
      </c>
      <c r="C1193" s="405">
        <f t="shared" si="1"/>
        <v>0.001759719657</v>
      </c>
      <c r="D1193" s="403" t="s">
        <v>1543</v>
      </c>
      <c r="E1193" s="406">
        <v>60.5</v>
      </c>
      <c r="F1193" s="405">
        <f t="shared" si="2"/>
        <v>-0.003294892916</v>
      </c>
    </row>
    <row r="1194" ht="15.75" customHeight="1">
      <c r="A1194" s="403" t="s">
        <v>1544</v>
      </c>
      <c r="B1194" s="404">
        <v>5279.25</v>
      </c>
      <c r="C1194" s="405">
        <f t="shared" si="1"/>
        <v>0.0005704820099</v>
      </c>
      <c r="D1194" s="403" t="s">
        <v>1544</v>
      </c>
      <c r="E1194" s="406">
        <v>60.7</v>
      </c>
      <c r="F1194" s="405">
        <f t="shared" si="2"/>
        <v>-0.001644736842</v>
      </c>
    </row>
    <row r="1195" ht="15.75" customHeight="1">
      <c r="A1195" s="403" t="s">
        <v>1545</v>
      </c>
      <c r="B1195" s="404">
        <v>5276.24</v>
      </c>
      <c r="C1195" s="405">
        <f t="shared" si="1"/>
        <v>-0.005599374287</v>
      </c>
      <c r="D1195" s="403" t="s">
        <v>1545</v>
      </c>
      <c r="E1195" s="406">
        <v>60.8</v>
      </c>
      <c r="F1195" s="405">
        <f t="shared" si="2"/>
        <v>0.009966777409</v>
      </c>
    </row>
    <row r="1196" ht="15.75" customHeight="1">
      <c r="A1196" s="403" t="s">
        <v>1546</v>
      </c>
      <c r="B1196" s="404">
        <v>5305.95</v>
      </c>
      <c r="C1196" s="405">
        <f t="shared" si="1"/>
        <v>0.001343692853</v>
      </c>
      <c r="D1196" s="403" t="s">
        <v>1546</v>
      </c>
      <c r="E1196" s="406">
        <v>60.2</v>
      </c>
      <c r="F1196" s="405">
        <f t="shared" si="2"/>
        <v>0.001663893511</v>
      </c>
    </row>
    <row r="1197" ht="15.75" customHeight="1">
      <c r="A1197" s="403" t="s">
        <v>1547</v>
      </c>
      <c r="B1197" s="404">
        <v>5298.83</v>
      </c>
      <c r="C1197" s="405">
        <f t="shared" si="1"/>
        <v>0.00793783645</v>
      </c>
      <c r="D1197" s="403" t="s">
        <v>1547</v>
      </c>
      <c r="E1197" s="406">
        <v>60.1</v>
      </c>
      <c r="F1197" s="405">
        <f t="shared" si="2"/>
        <v>-0.003316749585</v>
      </c>
    </row>
    <row r="1198" ht="15.75" customHeight="1">
      <c r="A1198" s="403" t="s">
        <v>1548</v>
      </c>
      <c r="B1198" s="404">
        <v>5257.1</v>
      </c>
      <c r="C1198" s="405">
        <f t="shared" si="1"/>
        <v>0.0001978668432</v>
      </c>
      <c r="D1198" s="403" t="s">
        <v>1548</v>
      </c>
      <c r="E1198" s="406">
        <v>60.3</v>
      </c>
      <c r="F1198" s="405">
        <f t="shared" si="2"/>
        <v>-0.008223684211</v>
      </c>
    </row>
    <row r="1199" ht="15.75" customHeight="1">
      <c r="A1199" s="403" t="s">
        <v>1549</v>
      </c>
      <c r="B1199" s="404">
        <v>5256.06</v>
      </c>
      <c r="C1199" s="405">
        <f t="shared" si="1"/>
        <v>0.002181282915</v>
      </c>
      <c r="D1199" s="403" t="s">
        <v>1549</v>
      </c>
      <c r="E1199" s="406">
        <v>60.8</v>
      </c>
      <c r="F1199" s="405">
        <f t="shared" si="2"/>
        <v>0.003300330033</v>
      </c>
    </row>
    <row r="1200" ht="15.75" customHeight="1">
      <c r="A1200" s="403" t="s">
        <v>1550</v>
      </c>
      <c r="B1200" s="404">
        <v>5244.62</v>
      </c>
      <c r="C1200" s="405">
        <f t="shared" si="1"/>
        <v>-0.0001830112209</v>
      </c>
      <c r="D1200" s="403" t="s">
        <v>1550</v>
      </c>
      <c r="E1200" s="406">
        <v>60.6</v>
      </c>
      <c r="F1200" s="405">
        <f t="shared" si="2"/>
        <v>0.006644518272</v>
      </c>
    </row>
    <row r="1201" ht="15.75" customHeight="1">
      <c r="A1201" s="403" t="s">
        <v>1551</v>
      </c>
      <c r="B1201" s="404">
        <v>5245.58</v>
      </c>
      <c r="C1201" s="405">
        <f t="shared" si="1"/>
        <v>-0.002472150276</v>
      </c>
      <c r="D1201" s="403" t="s">
        <v>1551</v>
      </c>
      <c r="E1201" s="406">
        <v>60.2</v>
      </c>
      <c r="F1201" s="405">
        <f t="shared" si="2"/>
        <v>-0.00823723229</v>
      </c>
    </row>
    <row r="1202" ht="15.75" customHeight="1">
      <c r="A1202" s="403" t="s">
        <v>1552</v>
      </c>
      <c r="B1202" s="404">
        <v>5258.58</v>
      </c>
      <c r="C1202" s="405">
        <f t="shared" si="1"/>
        <v>0.003725859219</v>
      </c>
      <c r="D1202" s="403" t="s">
        <v>1552</v>
      </c>
      <c r="E1202" s="406">
        <v>60.7</v>
      </c>
      <c r="F1202" s="405">
        <f t="shared" si="2"/>
        <v>-0.009787928222</v>
      </c>
    </row>
    <row r="1203" ht="15.75" customHeight="1">
      <c r="A1203" s="403" t="s">
        <v>1553</v>
      </c>
      <c r="B1203" s="404">
        <v>5239.06</v>
      </c>
      <c r="C1203" s="405">
        <f t="shared" si="1"/>
        <v>-0.00756018693</v>
      </c>
      <c r="D1203" s="403" t="s">
        <v>1553</v>
      </c>
      <c r="E1203" s="406">
        <v>61.3</v>
      </c>
      <c r="F1203" s="405">
        <f t="shared" si="2"/>
        <v>-0.006482982172</v>
      </c>
    </row>
    <row r="1204" ht="15.75" customHeight="1">
      <c r="A1204" s="403" t="s">
        <v>1554</v>
      </c>
      <c r="B1204" s="404">
        <v>5278.97</v>
      </c>
      <c r="C1204" s="405">
        <f t="shared" si="1"/>
        <v>0.003776304356</v>
      </c>
      <c r="D1204" s="403" t="s">
        <v>1554</v>
      </c>
      <c r="E1204" s="406">
        <v>61.7</v>
      </c>
      <c r="F1204" s="405">
        <f t="shared" si="2"/>
        <v>-0.004838709677</v>
      </c>
    </row>
    <row r="1205" ht="15.75" customHeight="1">
      <c r="A1205" s="403" t="s">
        <v>1555</v>
      </c>
      <c r="B1205" s="404">
        <v>5259.11</v>
      </c>
      <c r="C1205" s="405">
        <f t="shared" si="1"/>
        <v>0.00322383117</v>
      </c>
      <c r="D1205" s="403" t="s">
        <v>1555</v>
      </c>
      <c r="E1205" s="406">
        <v>62.0</v>
      </c>
      <c r="F1205" s="405">
        <f t="shared" si="2"/>
        <v>0</v>
      </c>
    </row>
    <row r="1206" ht="15.75" customHeight="1">
      <c r="A1206" s="403" t="s">
        <v>1556</v>
      </c>
      <c r="B1206" s="404">
        <v>5242.21</v>
      </c>
      <c r="C1206" s="405">
        <f t="shared" si="1"/>
        <v>0.007274683678</v>
      </c>
      <c r="D1206" s="403" t="s">
        <v>1556</v>
      </c>
      <c r="E1206" s="406">
        <v>62.0</v>
      </c>
      <c r="F1206" s="405">
        <f t="shared" si="2"/>
        <v>0</v>
      </c>
    </row>
    <row r="1207" ht="15.75" customHeight="1">
      <c r="A1207" s="403" t="s">
        <v>1557</v>
      </c>
      <c r="B1207" s="404">
        <v>5204.35</v>
      </c>
      <c r="C1207" s="405">
        <f t="shared" si="1"/>
        <v>-0.003940715109</v>
      </c>
      <c r="D1207" s="403" t="s">
        <v>1557</v>
      </c>
      <c r="E1207" s="406">
        <v>62.0</v>
      </c>
      <c r="F1207" s="405">
        <f t="shared" si="2"/>
        <v>0.003236245955</v>
      </c>
    </row>
    <row r="1208" ht="15.75" customHeight="1">
      <c r="A1208" s="403" t="s">
        <v>1558</v>
      </c>
      <c r="B1208" s="404">
        <v>5224.94</v>
      </c>
      <c r="C1208" s="405">
        <f t="shared" si="1"/>
        <v>-0.002679910975</v>
      </c>
      <c r="D1208" s="403" t="s">
        <v>1558</v>
      </c>
      <c r="E1208" s="406">
        <v>61.8</v>
      </c>
      <c r="F1208" s="405">
        <f t="shared" si="2"/>
        <v>-0.01277955272</v>
      </c>
    </row>
    <row r="1209" ht="15.75" customHeight="1">
      <c r="A1209" s="403" t="s">
        <v>1559</v>
      </c>
      <c r="B1209" s="404">
        <v>5238.98</v>
      </c>
      <c r="C1209" s="405">
        <f t="shared" si="1"/>
        <v>-0.003706401292</v>
      </c>
      <c r="D1209" s="403" t="s">
        <v>1559</v>
      </c>
      <c r="E1209" s="406">
        <v>62.6</v>
      </c>
      <c r="F1209" s="405">
        <f t="shared" si="2"/>
        <v>0.003205128205</v>
      </c>
    </row>
    <row r="1210" ht="15.75" customHeight="1">
      <c r="A1210" s="403" t="s">
        <v>1560</v>
      </c>
      <c r="B1210" s="404">
        <v>5258.47</v>
      </c>
      <c r="C1210" s="405">
        <f t="shared" si="1"/>
        <v>-0.004854166824</v>
      </c>
      <c r="D1210" s="403" t="s">
        <v>1560</v>
      </c>
      <c r="E1210" s="406">
        <v>62.4</v>
      </c>
      <c r="F1210" s="405">
        <f t="shared" si="2"/>
        <v>0</v>
      </c>
    </row>
    <row r="1211" ht="15.75" customHeight="1">
      <c r="A1211" s="403" t="s">
        <v>1561</v>
      </c>
      <c r="B1211" s="404">
        <v>5284.12</v>
      </c>
      <c r="C1211" s="405">
        <f t="shared" si="1"/>
        <v>-0.002821249766</v>
      </c>
      <c r="D1211" s="403" t="s">
        <v>1561</v>
      </c>
      <c r="E1211" s="406">
        <v>62.4</v>
      </c>
      <c r="F1211" s="405">
        <f t="shared" si="2"/>
        <v>0.009708737864</v>
      </c>
    </row>
    <row r="1212" ht="15.75" customHeight="1">
      <c r="A1212" s="403" t="s">
        <v>1562</v>
      </c>
      <c r="B1212" s="404">
        <v>5299.07</v>
      </c>
      <c r="C1212" s="405">
        <f t="shared" si="1"/>
        <v>0.01001808821</v>
      </c>
      <c r="D1212" s="403" t="s">
        <v>1562</v>
      </c>
      <c r="E1212" s="406">
        <v>61.8</v>
      </c>
      <c r="F1212" s="405">
        <f t="shared" si="2"/>
        <v>0.02657807309</v>
      </c>
    </row>
    <row r="1213" ht="15.75" customHeight="1">
      <c r="A1213" s="403" t="s">
        <v>1563</v>
      </c>
      <c r="B1213" s="404">
        <v>5246.51</v>
      </c>
      <c r="C1213" s="405">
        <f t="shared" si="1"/>
        <v>0.006576839472</v>
      </c>
      <c r="D1213" s="403" t="s">
        <v>1563</v>
      </c>
      <c r="E1213" s="406">
        <v>60.2</v>
      </c>
      <c r="F1213" s="405">
        <f t="shared" si="2"/>
        <v>-0.01954397394</v>
      </c>
    </row>
    <row r="1214" ht="15.75" customHeight="1">
      <c r="A1214" s="403" t="s">
        <v>1564</v>
      </c>
      <c r="B1214" s="404">
        <v>5212.23</v>
      </c>
      <c r="C1214" s="405">
        <f t="shared" si="1"/>
        <v>-0.01321648454</v>
      </c>
      <c r="D1214" s="403" t="s">
        <v>1564</v>
      </c>
      <c r="E1214" s="406">
        <v>61.4</v>
      </c>
      <c r="F1214" s="405">
        <f t="shared" si="2"/>
        <v>-0.004862236629</v>
      </c>
    </row>
    <row r="1215" ht="15.75" customHeight="1">
      <c r="A1215" s="403" t="s">
        <v>1565</v>
      </c>
      <c r="B1215" s="404">
        <v>5282.04</v>
      </c>
      <c r="C1215" s="405">
        <f t="shared" si="1"/>
        <v>0.001082191599</v>
      </c>
      <c r="D1215" s="403" t="s">
        <v>1565</v>
      </c>
      <c r="E1215" s="406">
        <v>61.7</v>
      </c>
      <c r="F1215" s="405">
        <f t="shared" si="2"/>
        <v>-0.008038585209</v>
      </c>
    </row>
    <row r="1216" ht="15.75" customHeight="1">
      <c r="A1216" s="403" t="s">
        <v>1566</v>
      </c>
      <c r="B1216" s="404">
        <v>5276.33</v>
      </c>
      <c r="C1216" s="405">
        <f t="shared" si="1"/>
        <v>0.00450437587</v>
      </c>
      <c r="D1216" s="403" t="s">
        <v>1566</v>
      </c>
      <c r="E1216" s="406">
        <v>62.2</v>
      </c>
      <c r="F1216" s="405">
        <f t="shared" si="2"/>
        <v>-0.009554140127</v>
      </c>
    </row>
    <row r="1217" ht="15.75" customHeight="1">
      <c r="A1217" s="403" t="s">
        <v>1567</v>
      </c>
      <c r="B1217" s="404">
        <v>5252.67</v>
      </c>
      <c r="C1217" s="405">
        <f t="shared" si="1"/>
        <v>0.0001370919373</v>
      </c>
      <c r="D1217" s="403" t="s">
        <v>1567</v>
      </c>
      <c r="E1217" s="406">
        <v>62.8</v>
      </c>
      <c r="F1217" s="405">
        <f t="shared" si="2"/>
        <v>0.0048</v>
      </c>
    </row>
    <row r="1218" ht="15.75" customHeight="1">
      <c r="A1218" s="403" t="s">
        <v>1568</v>
      </c>
      <c r="B1218" s="404">
        <v>5251.95</v>
      </c>
      <c r="C1218" s="405">
        <f t="shared" si="1"/>
        <v>-0.01485792961</v>
      </c>
      <c r="D1218" s="403" t="s">
        <v>1568</v>
      </c>
      <c r="E1218" s="406">
        <v>62.5</v>
      </c>
      <c r="F1218" s="405">
        <f t="shared" si="2"/>
        <v>-0.01497241923</v>
      </c>
    </row>
    <row r="1219" ht="15.75" customHeight="1">
      <c r="A1219" s="403" t="s">
        <v>1569</v>
      </c>
      <c r="B1219" s="404">
        <v>5331.16</v>
      </c>
      <c r="C1219" s="405">
        <f t="shared" si="1"/>
        <v>-0.009356110088</v>
      </c>
      <c r="D1219" s="403" t="s">
        <v>1569</v>
      </c>
      <c r="E1219" s="406">
        <v>63.45</v>
      </c>
      <c r="F1219" s="405">
        <f t="shared" si="2"/>
        <v>0</v>
      </c>
    </row>
    <row r="1220" ht="15.75" customHeight="1">
      <c r="A1220" s="403" t="s">
        <v>1570</v>
      </c>
      <c r="B1220" s="404">
        <v>5381.51</v>
      </c>
      <c r="C1220" s="405">
        <f t="shared" si="1"/>
        <v>0.000135668063</v>
      </c>
      <c r="D1220" s="403" t="s">
        <v>1570</v>
      </c>
      <c r="E1220" s="406">
        <v>63.45</v>
      </c>
      <c r="F1220" s="405">
        <f t="shared" si="2"/>
        <v>-0.005797555625</v>
      </c>
    </row>
    <row r="1221" ht="15.75" customHeight="1">
      <c r="A1221" s="403" t="s">
        <v>1571</v>
      </c>
      <c r="B1221" s="404">
        <v>5380.78</v>
      </c>
      <c r="C1221" s="405">
        <f t="shared" si="1"/>
        <v>-0.00353711564</v>
      </c>
      <c r="D1221" s="403" t="s">
        <v>1571</v>
      </c>
      <c r="E1221" s="406">
        <v>63.82</v>
      </c>
      <c r="F1221" s="405">
        <f t="shared" si="2"/>
        <v>-0.0028125</v>
      </c>
    </row>
    <row r="1222" ht="15.75" customHeight="1">
      <c r="A1222" s="403" t="s">
        <v>1572</v>
      </c>
      <c r="B1222" s="404">
        <v>5399.88</v>
      </c>
      <c r="C1222" s="405">
        <f t="shared" si="1"/>
        <v>0.002873109589</v>
      </c>
      <c r="D1222" s="403" t="s">
        <v>1572</v>
      </c>
      <c r="E1222" s="406">
        <v>64.0</v>
      </c>
      <c r="F1222" s="405">
        <f t="shared" si="2"/>
        <v>0.008668242711</v>
      </c>
    </row>
    <row r="1223" ht="15.75" customHeight="1">
      <c r="A1223" s="403" t="s">
        <v>1573</v>
      </c>
      <c r="B1223" s="404">
        <v>5384.41</v>
      </c>
      <c r="C1223" s="405">
        <f t="shared" si="1"/>
        <v>-0.0113818302</v>
      </c>
      <c r="D1223" s="403" t="s">
        <v>1573</v>
      </c>
      <c r="E1223" s="406">
        <v>63.45</v>
      </c>
      <c r="F1223" s="405">
        <f t="shared" si="2"/>
        <v>-0.009985957248</v>
      </c>
    </row>
    <row r="1224" ht="15.75" customHeight="1">
      <c r="A1224" s="403" t="s">
        <v>1574</v>
      </c>
      <c r="B1224" s="404">
        <v>5446.4</v>
      </c>
      <c r="C1224" s="405">
        <f t="shared" si="1"/>
        <v>0.002095672317</v>
      </c>
      <c r="D1224" s="403" t="s">
        <v>1574</v>
      </c>
      <c r="E1224" s="406">
        <v>64.09</v>
      </c>
      <c r="F1224" s="405">
        <f t="shared" si="2"/>
        <v>-0.01807874981</v>
      </c>
    </row>
    <row r="1225" ht="15.75" customHeight="1">
      <c r="A1225" s="403" t="s">
        <v>1575</v>
      </c>
      <c r="B1225" s="404">
        <v>5435.01</v>
      </c>
      <c r="C1225" s="405">
        <f t="shared" si="1"/>
        <v>-0.0002097072377</v>
      </c>
      <c r="D1225" s="403" t="s">
        <v>1575</v>
      </c>
      <c r="E1225" s="406">
        <v>65.27</v>
      </c>
      <c r="F1225" s="405">
        <f t="shared" si="2"/>
        <v>0.02706530291</v>
      </c>
    </row>
    <row r="1226" ht="15.75" customHeight="1">
      <c r="A1226" s="403" t="s">
        <v>1576</v>
      </c>
      <c r="B1226" s="404">
        <v>5436.15</v>
      </c>
      <c r="C1226" s="405">
        <f t="shared" si="1"/>
        <v>-0.003603497922</v>
      </c>
      <c r="D1226" s="403" t="s">
        <v>1576</v>
      </c>
      <c r="E1226" s="406">
        <v>63.55</v>
      </c>
      <c r="F1226" s="405">
        <f t="shared" si="2"/>
        <v>0.002998737374</v>
      </c>
    </row>
    <row r="1227" ht="15.75" customHeight="1">
      <c r="A1227" s="403" t="s">
        <v>1577</v>
      </c>
      <c r="B1227" s="404">
        <v>5455.81</v>
      </c>
      <c r="C1227" s="405">
        <f t="shared" si="1"/>
        <v>0.002732983639</v>
      </c>
      <c r="D1227" s="403" t="s">
        <v>1577</v>
      </c>
      <c r="E1227" s="406">
        <v>63.36</v>
      </c>
      <c r="F1227" s="405">
        <f t="shared" si="2"/>
        <v>0.004279600571</v>
      </c>
    </row>
    <row r="1228" ht="15.75" customHeight="1">
      <c r="A1228" s="403" t="s">
        <v>1578</v>
      </c>
      <c r="B1228" s="404">
        <v>5440.94</v>
      </c>
      <c r="C1228" s="405">
        <f t="shared" si="1"/>
        <v>0.005568482353</v>
      </c>
      <c r="D1228" s="403" t="s">
        <v>1578</v>
      </c>
      <c r="E1228" s="406">
        <v>63.09</v>
      </c>
      <c r="F1228" s="405">
        <f t="shared" si="2"/>
        <v>0</v>
      </c>
    </row>
    <row r="1229" ht="15.75" customHeight="1">
      <c r="A1229" s="403" t="s">
        <v>1579</v>
      </c>
      <c r="B1229" s="404">
        <v>5410.81</v>
      </c>
      <c r="C1229" s="405">
        <f t="shared" si="1"/>
        <v>-0.00137682323</v>
      </c>
      <c r="D1229" s="403" t="s">
        <v>1579</v>
      </c>
      <c r="E1229" s="406">
        <v>63.09</v>
      </c>
      <c r="F1229" s="405">
        <f t="shared" si="2"/>
        <v>-0.01004236623</v>
      </c>
    </row>
    <row r="1230" ht="15.75" customHeight="1">
      <c r="A1230" s="403" t="s">
        <v>1580</v>
      </c>
      <c r="B1230" s="404">
        <v>5418.27</v>
      </c>
      <c r="C1230" s="405">
        <f t="shared" si="1"/>
        <v>-0.0008077231612</v>
      </c>
      <c r="D1230" s="403" t="s">
        <v>1580</v>
      </c>
      <c r="E1230" s="406">
        <v>63.73</v>
      </c>
      <c r="F1230" s="405">
        <f t="shared" si="2"/>
        <v>0.001414204903</v>
      </c>
    </row>
    <row r="1231" ht="15.75" customHeight="1">
      <c r="A1231" s="403" t="s">
        <v>1581</v>
      </c>
      <c r="B1231" s="404">
        <v>5422.65</v>
      </c>
      <c r="C1231" s="405">
        <f t="shared" si="1"/>
        <v>0.007753306585</v>
      </c>
      <c r="D1231" s="403" t="s">
        <v>1581</v>
      </c>
      <c r="E1231" s="406">
        <v>63.64</v>
      </c>
      <c r="F1231" s="405">
        <f t="shared" si="2"/>
        <v>-0.001412207751</v>
      </c>
    </row>
    <row r="1232" ht="15.75" customHeight="1">
      <c r="A1232" s="403" t="s">
        <v>1582</v>
      </c>
      <c r="B1232" s="404">
        <v>5380.93</v>
      </c>
      <c r="C1232" s="405">
        <f t="shared" si="1"/>
        <v>0.002052175921</v>
      </c>
      <c r="D1232" s="403" t="s">
        <v>1582</v>
      </c>
      <c r="E1232" s="406">
        <v>63.73</v>
      </c>
      <c r="F1232" s="405">
        <f t="shared" si="2"/>
        <v>0.004412923562</v>
      </c>
    </row>
    <row r="1233" ht="15.75" customHeight="1">
      <c r="A1233" s="403" t="s">
        <v>1583</v>
      </c>
      <c r="B1233" s="404">
        <v>5369.91</v>
      </c>
      <c r="C1233" s="405">
        <f t="shared" si="1"/>
        <v>0.0001788059118</v>
      </c>
      <c r="D1233" s="403" t="s">
        <v>1583</v>
      </c>
      <c r="E1233" s="406">
        <v>63.45</v>
      </c>
      <c r="F1233" s="405">
        <f t="shared" si="2"/>
        <v>-0.005797555625</v>
      </c>
    </row>
    <row r="1234" ht="15.75" customHeight="1">
      <c r="A1234" s="403" t="s">
        <v>1584</v>
      </c>
      <c r="B1234" s="404">
        <v>5368.95</v>
      </c>
      <c r="C1234" s="405">
        <f t="shared" si="1"/>
        <v>0.00487939089</v>
      </c>
      <c r="D1234" s="403" t="s">
        <v>1584</v>
      </c>
      <c r="E1234" s="406">
        <v>63.82</v>
      </c>
      <c r="F1234" s="405">
        <f t="shared" si="2"/>
        <v>0.004248623131</v>
      </c>
    </row>
    <row r="1235" ht="15.75" customHeight="1">
      <c r="A1235" s="403" t="s">
        <v>1585</v>
      </c>
      <c r="B1235" s="404">
        <v>5342.88</v>
      </c>
      <c r="C1235" s="405">
        <f t="shared" si="1"/>
        <v>-0.008898411197</v>
      </c>
      <c r="D1235" s="403" t="s">
        <v>1585</v>
      </c>
      <c r="E1235" s="406">
        <v>63.55</v>
      </c>
      <c r="F1235" s="405">
        <f t="shared" si="2"/>
        <v>-0.01120273845</v>
      </c>
    </row>
    <row r="1236" ht="15.75" customHeight="1">
      <c r="A1236" s="403" t="s">
        <v>1586</v>
      </c>
      <c r="B1236" s="404">
        <v>5390.85</v>
      </c>
      <c r="C1236" s="405">
        <f t="shared" si="1"/>
        <v>0.0007369757633</v>
      </c>
      <c r="D1236" s="403" t="s">
        <v>1586</v>
      </c>
      <c r="E1236" s="406">
        <v>64.27</v>
      </c>
      <c r="F1236" s="405">
        <f t="shared" si="2"/>
        <v>0.03661290323</v>
      </c>
    </row>
    <row r="1237" ht="15.75" customHeight="1">
      <c r="A1237" s="403" t="s">
        <v>1587</v>
      </c>
      <c r="B1237" s="404">
        <v>5386.88</v>
      </c>
      <c r="C1237" s="405">
        <f t="shared" si="1"/>
        <v>0.005476394017</v>
      </c>
      <c r="D1237" s="403" t="s">
        <v>1587</v>
      </c>
      <c r="E1237" s="406">
        <v>62.0</v>
      </c>
      <c r="F1237" s="405">
        <f t="shared" si="2"/>
        <v>-0.002894821486</v>
      </c>
    </row>
    <row r="1238" ht="15.75" customHeight="1">
      <c r="A1238" s="403" t="s">
        <v>1588</v>
      </c>
      <c r="B1238" s="404">
        <v>5357.54</v>
      </c>
      <c r="C1238" s="405">
        <f t="shared" si="1"/>
        <v>-0.01065511409</v>
      </c>
      <c r="D1238" s="403" t="s">
        <v>1588</v>
      </c>
      <c r="E1238" s="406">
        <v>62.18</v>
      </c>
      <c r="F1238" s="405">
        <f t="shared" si="2"/>
        <v>-0.03116235587</v>
      </c>
    </row>
    <row r="1239" ht="15.75" customHeight="1">
      <c r="A1239" s="403" t="s">
        <v>1589</v>
      </c>
      <c r="B1239" s="404">
        <v>5415.24</v>
      </c>
      <c r="C1239" s="405">
        <f t="shared" si="1"/>
        <v>-0.009476774494</v>
      </c>
      <c r="D1239" s="403" t="s">
        <v>1589</v>
      </c>
      <c r="E1239" s="406">
        <v>64.18</v>
      </c>
      <c r="F1239" s="405">
        <f t="shared" si="2"/>
        <v>0.001404275238</v>
      </c>
    </row>
    <row r="1240" ht="15.75" customHeight="1">
      <c r="A1240" s="403" t="s">
        <v>1590</v>
      </c>
      <c r="B1240" s="404">
        <v>5467.05</v>
      </c>
      <c r="C1240" s="405">
        <f t="shared" si="1"/>
        <v>-0.00896401704</v>
      </c>
      <c r="D1240" s="403" t="s">
        <v>1590</v>
      </c>
      <c r="E1240" s="406">
        <v>64.09</v>
      </c>
      <c r="F1240" s="405">
        <f t="shared" si="2"/>
        <v>-0.002800684612</v>
      </c>
    </row>
    <row r="1241" ht="15.75" customHeight="1">
      <c r="A1241" s="403" t="s">
        <v>1591</v>
      </c>
      <c r="B1241" s="404">
        <v>5516.5</v>
      </c>
      <c r="C1241" s="405">
        <f t="shared" si="1"/>
        <v>0.008021781237</v>
      </c>
      <c r="D1241" s="403" t="s">
        <v>1591</v>
      </c>
      <c r="E1241" s="406">
        <v>64.27</v>
      </c>
      <c r="F1241" s="405">
        <f t="shared" si="2"/>
        <v>-0.002792862684</v>
      </c>
    </row>
    <row r="1242" ht="15.75" customHeight="1">
      <c r="A1242" s="403" t="s">
        <v>1592</v>
      </c>
      <c r="B1242" s="404">
        <v>5472.6</v>
      </c>
      <c r="C1242" s="405">
        <f t="shared" si="1"/>
        <v>0.005290422132</v>
      </c>
      <c r="D1242" s="403" t="s">
        <v>1592</v>
      </c>
      <c r="E1242" s="406">
        <v>64.45</v>
      </c>
      <c r="F1242" s="405">
        <f t="shared" si="2"/>
        <v>0</v>
      </c>
    </row>
    <row r="1243" ht="15.75" customHeight="1">
      <c r="A1243" s="403" t="s">
        <v>1593</v>
      </c>
      <c r="B1243" s="404">
        <v>5443.8</v>
      </c>
      <c r="C1243" s="405">
        <f t="shared" si="1"/>
        <v>-0.003727922081</v>
      </c>
      <c r="D1243" s="403" t="s">
        <v>1593</v>
      </c>
      <c r="E1243" s="406">
        <v>64.45</v>
      </c>
      <c r="F1243" s="405">
        <f t="shared" si="2"/>
        <v>-0.01256319902</v>
      </c>
    </row>
    <row r="1244" ht="15.75" customHeight="1">
      <c r="A1244" s="403" t="s">
        <v>1594</v>
      </c>
      <c r="B1244" s="404">
        <v>5464.17</v>
      </c>
      <c r="C1244" s="405">
        <f t="shared" si="1"/>
        <v>-0.006624719804</v>
      </c>
      <c r="D1244" s="403" t="s">
        <v>1594</v>
      </c>
      <c r="E1244" s="406">
        <v>65.27</v>
      </c>
      <c r="F1244" s="405">
        <f t="shared" si="2"/>
        <v>0</v>
      </c>
    </row>
    <row r="1245" ht="15.75" customHeight="1">
      <c r="A1245" s="403" t="s">
        <v>1595</v>
      </c>
      <c r="B1245" s="404">
        <v>5500.61</v>
      </c>
      <c r="C1245" s="405">
        <f t="shared" si="1"/>
        <v>-0.005107752969</v>
      </c>
      <c r="D1245" s="403" t="s">
        <v>1595</v>
      </c>
      <c r="E1245" s="406">
        <v>65.27</v>
      </c>
      <c r="F1245" s="405">
        <f t="shared" si="2"/>
        <v>0.00554614081</v>
      </c>
    </row>
    <row r="1246" ht="15.75" customHeight="1">
      <c r="A1246" s="403" t="s">
        <v>1596</v>
      </c>
      <c r="B1246" s="404">
        <v>5528.85</v>
      </c>
      <c r="C1246" s="405">
        <f t="shared" si="1"/>
        <v>-0.002720092065</v>
      </c>
      <c r="D1246" s="403" t="s">
        <v>1596</v>
      </c>
      <c r="E1246" s="406">
        <v>64.91</v>
      </c>
      <c r="F1246" s="405">
        <f t="shared" si="2"/>
        <v>-0.01785444091</v>
      </c>
    </row>
    <row r="1247" ht="15.75" customHeight="1">
      <c r="A1247" s="403" t="s">
        <v>1597</v>
      </c>
      <c r="B1247" s="404">
        <v>5543.93</v>
      </c>
      <c r="C1247" s="405">
        <f t="shared" si="1"/>
        <v>0.0006895169951</v>
      </c>
      <c r="D1247" s="403" t="s">
        <v>1597</v>
      </c>
      <c r="E1247" s="406">
        <v>66.09</v>
      </c>
      <c r="F1247" s="405">
        <f t="shared" si="2"/>
        <v>-0.001359927471</v>
      </c>
    </row>
    <row r="1248" ht="15.75" customHeight="1">
      <c r="A1248" s="403" t="s">
        <v>1598</v>
      </c>
      <c r="B1248" s="404">
        <v>5540.11</v>
      </c>
      <c r="C1248" s="405">
        <f t="shared" si="1"/>
        <v>-0.001742411411</v>
      </c>
      <c r="D1248" s="403" t="s">
        <v>1598</v>
      </c>
      <c r="E1248" s="406">
        <v>66.18</v>
      </c>
      <c r="F1248" s="405">
        <f t="shared" si="2"/>
        <v>0.008226691042</v>
      </c>
    </row>
    <row r="1249" ht="15.75" customHeight="1">
      <c r="A1249" s="403" t="s">
        <v>1599</v>
      </c>
      <c r="B1249" s="404">
        <v>5549.78</v>
      </c>
      <c r="C1249" s="405">
        <f t="shared" si="1"/>
        <v>-0.004388042137</v>
      </c>
      <c r="D1249" s="403" t="s">
        <v>1599</v>
      </c>
      <c r="E1249" s="406">
        <v>65.64</v>
      </c>
      <c r="F1249" s="405">
        <f t="shared" si="2"/>
        <v>-0.006808896959</v>
      </c>
    </row>
    <row r="1250" ht="15.75" customHeight="1">
      <c r="A1250" s="403" t="s">
        <v>1600</v>
      </c>
      <c r="B1250" s="404">
        <v>5574.24</v>
      </c>
      <c r="C1250" s="405">
        <f t="shared" si="1"/>
        <v>0.00215920593</v>
      </c>
      <c r="D1250" s="403" t="s">
        <v>1600</v>
      </c>
      <c r="E1250" s="406">
        <v>66.09</v>
      </c>
      <c r="F1250" s="405">
        <f t="shared" si="2"/>
        <v>-0.002716161159</v>
      </c>
    </row>
    <row r="1251" ht="15.75" customHeight="1">
      <c r="A1251" s="403" t="s">
        <v>1601</v>
      </c>
      <c r="B1251" s="404">
        <v>5562.23</v>
      </c>
      <c r="C1251" s="405">
        <f t="shared" si="1"/>
        <v>0.001698242328</v>
      </c>
      <c r="D1251" s="403" t="s">
        <v>1601</v>
      </c>
      <c r="E1251" s="406">
        <v>66.27</v>
      </c>
      <c r="F1251" s="405">
        <f t="shared" si="2"/>
        <v>0.022369639</v>
      </c>
    </row>
    <row r="1252" ht="15.75" customHeight="1">
      <c r="A1252" s="403" t="s">
        <v>1602</v>
      </c>
      <c r="B1252" s="404">
        <v>5552.8</v>
      </c>
      <c r="C1252" s="405">
        <f t="shared" si="1"/>
        <v>-0.006729369171</v>
      </c>
      <c r="D1252" s="403" t="s">
        <v>1602</v>
      </c>
      <c r="E1252" s="406">
        <v>64.82</v>
      </c>
      <c r="F1252" s="405">
        <f t="shared" si="2"/>
        <v>-0.002769230769</v>
      </c>
    </row>
    <row r="1253" ht="15.75" customHeight="1">
      <c r="A1253" s="403" t="s">
        <v>1603</v>
      </c>
      <c r="B1253" s="404">
        <v>5590.42</v>
      </c>
      <c r="C1253" s="405">
        <f t="shared" si="1"/>
        <v>-0.001824791452</v>
      </c>
      <c r="D1253" s="403" t="s">
        <v>1603</v>
      </c>
      <c r="E1253" s="406">
        <v>65.0</v>
      </c>
      <c r="F1253" s="405">
        <f t="shared" si="2"/>
        <v>-0.008390541571</v>
      </c>
    </row>
    <row r="1254" ht="15.75" customHeight="1">
      <c r="A1254" s="403" t="s">
        <v>1604</v>
      </c>
      <c r="B1254" s="404">
        <v>5600.64</v>
      </c>
      <c r="C1254" s="405">
        <f t="shared" si="1"/>
        <v>-0.001809014417</v>
      </c>
      <c r="D1254" s="403" t="s">
        <v>1604</v>
      </c>
      <c r="E1254" s="406">
        <v>65.55</v>
      </c>
      <c r="F1254" s="405">
        <f t="shared" si="2"/>
        <v>-0.004102096627</v>
      </c>
    </row>
    <row r="1255" ht="15.75" customHeight="1">
      <c r="A1255" s="403" t="s">
        <v>1605</v>
      </c>
      <c r="B1255" s="404">
        <v>5610.79</v>
      </c>
      <c r="C1255" s="405">
        <f t="shared" si="1"/>
        <v>-0.001533968869</v>
      </c>
      <c r="D1255" s="403" t="s">
        <v>1605</v>
      </c>
      <c r="E1255" s="406">
        <v>65.82</v>
      </c>
      <c r="F1255" s="405">
        <f t="shared" si="2"/>
        <v>0.004118993135</v>
      </c>
    </row>
    <row r="1256" ht="15.75" customHeight="1">
      <c r="A1256" s="403" t="s">
        <v>1606</v>
      </c>
      <c r="B1256" s="404">
        <v>5619.41</v>
      </c>
      <c r="C1256" s="405">
        <f t="shared" si="1"/>
        <v>0.006166550581</v>
      </c>
      <c r="D1256" s="403" t="s">
        <v>1606</v>
      </c>
      <c r="E1256" s="406">
        <v>65.55</v>
      </c>
      <c r="F1256" s="405">
        <f t="shared" si="2"/>
        <v>0.01126195619</v>
      </c>
    </row>
    <row r="1257" ht="15.75" customHeight="1">
      <c r="A1257" s="403" t="s">
        <v>1607</v>
      </c>
      <c r="B1257" s="404">
        <v>5584.97</v>
      </c>
      <c r="C1257" s="405">
        <f t="shared" si="1"/>
        <v>-0.002133319993</v>
      </c>
      <c r="D1257" s="403" t="s">
        <v>1607</v>
      </c>
      <c r="E1257" s="406">
        <v>64.82</v>
      </c>
      <c r="F1257" s="405">
        <f t="shared" si="2"/>
        <v>0.007147296457</v>
      </c>
    </row>
    <row r="1258" ht="15.75" customHeight="1">
      <c r="A1258" s="403" t="s">
        <v>1608</v>
      </c>
      <c r="B1258" s="404">
        <v>5596.91</v>
      </c>
      <c r="C1258" s="405">
        <f t="shared" si="1"/>
        <v>0.004616607942</v>
      </c>
      <c r="D1258" s="403" t="s">
        <v>1608</v>
      </c>
      <c r="E1258" s="406">
        <v>64.36</v>
      </c>
      <c r="F1258" s="405">
        <f t="shared" si="2"/>
        <v>-0.004331683168</v>
      </c>
    </row>
    <row r="1259" ht="15.75" customHeight="1">
      <c r="A1259" s="403" t="s">
        <v>1609</v>
      </c>
      <c r="B1259" s="404">
        <v>5571.19</v>
      </c>
      <c r="C1259" s="405">
        <f t="shared" si="1"/>
        <v>0.005902320123</v>
      </c>
      <c r="D1259" s="403" t="s">
        <v>1609</v>
      </c>
      <c r="E1259" s="406">
        <v>64.64</v>
      </c>
      <c r="F1259" s="405">
        <f t="shared" si="2"/>
        <v>0.002948021722</v>
      </c>
    </row>
    <row r="1260" ht="15.75" customHeight="1">
      <c r="A1260" s="403" t="s">
        <v>1610</v>
      </c>
      <c r="B1260" s="404">
        <v>5538.5</v>
      </c>
      <c r="C1260" s="405">
        <f t="shared" si="1"/>
        <v>0.01294136151</v>
      </c>
      <c r="D1260" s="403" t="s">
        <v>1610</v>
      </c>
      <c r="E1260" s="406">
        <v>64.45</v>
      </c>
      <c r="F1260" s="405">
        <f t="shared" si="2"/>
        <v>0</v>
      </c>
    </row>
    <row r="1261" ht="15.75" customHeight="1">
      <c r="A1261" s="403" t="s">
        <v>1611</v>
      </c>
      <c r="B1261" s="404">
        <v>5467.74</v>
      </c>
      <c r="C1261" s="405">
        <f t="shared" si="1"/>
        <v>0.01096247539</v>
      </c>
      <c r="D1261" s="403" t="s">
        <v>1611</v>
      </c>
      <c r="E1261" s="406">
        <v>64.45</v>
      </c>
      <c r="F1261" s="405">
        <f t="shared" si="2"/>
        <v>0.004206918043</v>
      </c>
    </row>
    <row r="1262" ht="15.75" customHeight="1">
      <c r="A1262" s="403" t="s">
        <v>1612</v>
      </c>
      <c r="B1262" s="404">
        <v>5408.45</v>
      </c>
      <c r="C1262" s="405">
        <f t="shared" si="1"/>
        <v>0.005527337359</v>
      </c>
      <c r="D1262" s="403" t="s">
        <v>1612</v>
      </c>
      <c r="E1262" s="406">
        <v>64.18</v>
      </c>
      <c r="F1262" s="405">
        <f t="shared" si="2"/>
        <v>0</v>
      </c>
    </row>
    <row r="1263" ht="15.75" customHeight="1">
      <c r="A1263" s="403" t="s">
        <v>1613</v>
      </c>
      <c r="B1263" s="404">
        <v>5378.72</v>
      </c>
      <c r="C1263" s="405">
        <f t="shared" si="1"/>
        <v>-0.005263372035</v>
      </c>
      <c r="D1263" s="403" t="s">
        <v>1613</v>
      </c>
      <c r="E1263" s="406">
        <v>64.18</v>
      </c>
      <c r="F1263" s="405">
        <f t="shared" si="2"/>
        <v>0.0028125</v>
      </c>
    </row>
    <row r="1264" ht="15.75" customHeight="1">
      <c r="A1264" s="403" t="s">
        <v>1614</v>
      </c>
      <c r="B1264" s="404">
        <v>5407.18</v>
      </c>
      <c r="C1264" s="405">
        <f t="shared" si="1"/>
        <v>0.0000332901794</v>
      </c>
      <c r="D1264" s="403" t="s">
        <v>1614</v>
      </c>
      <c r="E1264" s="406">
        <v>64.0</v>
      </c>
      <c r="F1264" s="405">
        <f t="shared" si="2"/>
        <v>-0.004201026918</v>
      </c>
    </row>
    <row r="1265" ht="15.75" customHeight="1">
      <c r="A1265" s="403" t="s">
        <v>1615</v>
      </c>
      <c r="B1265" s="404">
        <v>5407.0</v>
      </c>
      <c r="C1265" s="405">
        <f t="shared" si="1"/>
        <v>0.0001942304313</v>
      </c>
      <c r="D1265" s="403" t="s">
        <v>1615</v>
      </c>
      <c r="E1265" s="406">
        <v>64.27</v>
      </c>
      <c r="F1265" s="405">
        <f t="shared" si="2"/>
        <v>0</v>
      </c>
    </row>
    <row r="1266" ht="15.75" customHeight="1">
      <c r="A1266" s="403" t="s">
        <v>1616</v>
      </c>
      <c r="B1266" s="404">
        <v>5405.95</v>
      </c>
      <c r="C1266" s="405">
        <f t="shared" si="1"/>
        <v>0.004472414844</v>
      </c>
      <c r="D1266" s="403" t="s">
        <v>1616</v>
      </c>
      <c r="E1266" s="406">
        <v>64.27</v>
      </c>
      <c r="F1266" s="405">
        <f t="shared" si="2"/>
        <v>-0.005724009901</v>
      </c>
    </row>
    <row r="1267" ht="15.75" customHeight="1">
      <c r="A1267" s="403" t="s">
        <v>1617</v>
      </c>
      <c r="B1267" s="404">
        <v>5381.88</v>
      </c>
      <c r="C1267" s="405">
        <f t="shared" si="1"/>
        <v>0.005318105656</v>
      </c>
      <c r="D1267" s="403" t="s">
        <v>1617</v>
      </c>
      <c r="E1267" s="406">
        <v>64.64</v>
      </c>
      <c r="F1267" s="405">
        <f t="shared" si="2"/>
        <v>0.01</v>
      </c>
    </row>
    <row r="1268" ht="15.75" customHeight="1">
      <c r="A1268" s="403" t="s">
        <v>1618</v>
      </c>
      <c r="B1268" s="404">
        <v>5353.41</v>
      </c>
      <c r="C1268" s="405">
        <f t="shared" si="1"/>
        <v>-0.000673882121</v>
      </c>
      <c r="D1268" s="403" t="s">
        <v>1618</v>
      </c>
      <c r="E1268" s="406">
        <v>64.0</v>
      </c>
      <c r="F1268" s="405">
        <f t="shared" si="2"/>
        <v>-0.001404275238</v>
      </c>
    </row>
    <row r="1269" ht="15.75" customHeight="1">
      <c r="A1269" s="403" t="s">
        <v>1619</v>
      </c>
      <c r="B1269" s="404">
        <v>5357.02</v>
      </c>
      <c r="C1269" s="405">
        <f t="shared" si="1"/>
        <v>-0.007920678397</v>
      </c>
      <c r="D1269" s="403" t="s">
        <v>1619</v>
      </c>
      <c r="E1269" s="406">
        <v>64.09</v>
      </c>
      <c r="F1269" s="405">
        <f t="shared" si="2"/>
        <v>-0.001402306014</v>
      </c>
    </row>
    <row r="1270" ht="15.75" customHeight="1">
      <c r="A1270" s="403" t="s">
        <v>1620</v>
      </c>
      <c r="B1270" s="404">
        <v>5399.79</v>
      </c>
      <c r="C1270" s="405">
        <f t="shared" si="1"/>
        <v>0.009646236117</v>
      </c>
      <c r="D1270" s="403" t="s">
        <v>1620</v>
      </c>
      <c r="E1270" s="406">
        <v>64.18</v>
      </c>
      <c r="F1270" s="405">
        <f t="shared" si="2"/>
        <v>0</v>
      </c>
    </row>
    <row r="1271" ht="15.75" customHeight="1">
      <c r="A1271" s="403" t="s">
        <v>1621</v>
      </c>
      <c r="B1271" s="404">
        <v>5348.2</v>
      </c>
      <c r="C1271" s="405">
        <f t="shared" si="1"/>
        <v>0.008593848713</v>
      </c>
      <c r="D1271" s="403" t="s">
        <v>1621</v>
      </c>
      <c r="E1271" s="406">
        <v>64.18</v>
      </c>
      <c r="F1271" s="405">
        <f t="shared" si="2"/>
        <v>-0.001400342306</v>
      </c>
    </row>
    <row r="1272" ht="15.75" customHeight="1">
      <c r="A1272" s="403" t="s">
        <v>1622</v>
      </c>
      <c r="B1272" s="404">
        <v>5302.63</v>
      </c>
      <c r="C1272" s="405">
        <f t="shared" si="1"/>
        <v>0.007547155471</v>
      </c>
      <c r="D1272" s="403" t="s">
        <v>1622</v>
      </c>
      <c r="E1272" s="406">
        <v>64.27</v>
      </c>
      <c r="F1272" s="405">
        <f t="shared" si="2"/>
        <v>0.009899434318</v>
      </c>
    </row>
    <row r="1273" ht="15.75" customHeight="1">
      <c r="A1273" s="403" t="s">
        <v>1623</v>
      </c>
      <c r="B1273" s="404">
        <v>5262.91</v>
      </c>
      <c r="C1273" s="405">
        <f t="shared" si="1"/>
        <v>-0.003249956913</v>
      </c>
      <c r="D1273" s="403" t="s">
        <v>1623</v>
      </c>
      <c r="E1273" s="406">
        <v>63.64</v>
      </c>
      <c r="F1273" s="405">
        <f t="shared" si="2"/>
        <v>0</v>
      </c>
    </row>
    <row r="1274" ht="15.75" customHeight="1">
      <c r="A1274" s="403" t="s">
        <v>1624</v>
      </c>
      <c r="B1274" s="404">
        <v>5280.07</v>
      </c>
      <c r="C1274" s="405">
        <f t="shared" si="1"/>
        <v>-0.004731233872</v>
      </c>
      <c r="D1274" s="403" t="s">
        <v>1624</v>
      </c>
      <c r="E1274" s="406">
        <v>63.64</v>
      </c>
      <c r="F1274" s="405">
        <f t="shared" si="2"/>
        <v>-0.01256788208</v>
      </c>
    </row>
    <row r="1275" ht="15.75" customHeight="1">
      <c r="A1275" s="403" t="s">
        <v>1625</v>
      </c>
      <c r="B1275" s="404">
        <v>5305.17</v>
      </c>
      <c r="C1275" s="405">
        <f t="shared" si="1"/>
        <v>-0.002682613207</v>
      </c>
      <c r="D1275" s="403" t="s">
        <v>1625</v>
      </c>
      <c r="E1275" s="406">
        <v>64.45</v>
      </c>
      <c r="F1275" s="405">
        <f t="shared" si="2"/>
        <v>0.00703125</v>
      </c>
    </row>
    <row r="1276" ht="15.75" customHeight="1">
      <c r="A1276" s="403" t="s">
        <v>1626</v>
      </c>
      <c r="B1276" s="404">
        <v>5319.44</v>
      </c>
      <c r="C1276" s="405">
        <f t="shared" si="1"/>
        <v>-0.002987603507</v>
      </c>
      <c r="D1276" s="403" t="s">
        <v>1626</v>
      </c>
      <c r="E1276" s="406">
        <v>64.0</v>
      </c>
      <c r="F1276" s="405">
        <f t="shared" si="2"/>
        <v>-0.002804612029</v>
      </c>
    </row>
    <row r="1277" ht="15.75" customHeight="1">
      <c r="A1277" s="403" t="s">
        <v>1627</v>
      </c>
      <c r="B1277" s="404">
        <v>5335.38</v>
      </c>
      <c r="C1277" s="405">
        <f t="shared" si="1"/>
        <v>-0.002370953205</v>
      </c>
      <c r="D1277" s="403" t="s">
        <v>1627</v>
      </c>
      <c r="E1277" s="406">
        <v>64.18</v>
      </c>
      <c r="F1277" s="405">
        <f t="shared" si="2"/>
        <v>-0.01261538462</v>
      </c>
    </row>
    <row r="1278" ht="15.75" customHeight="1">
      <c r="A1278" s="403" t="s">
        <v>1628</v>
      </c>
      <c r="B1278" s="404">
        <v>5348.06</v>
      </c>
      <c r="C1278" s="405">
        <f t="shared" si="1"/>
        <v>0.001663176742</v>
      </c>
      <c r="D1278" s="403" t="s">
        <v>1628</v>
      </c>
      <c r="E1278" s="406">
        <v>65.0</v>
      </c>
      <c r="F1278" s="405">
        <f t="shared" si="2"/>
        <v>-0.002761583308</v>
      </c>
    </row>
    <row r="1279" ht="15.75" customHeight="1">
      <c r="A1279" s="403" t="s">
        <v>1629</v>
      </c>
      <c r="B1279" s="404">
        <v>5339.18</v>
      </c>
      <c r="C1279" s="405">
        <f t="shared" si="1"/>
        <v>0.0003297473311</v>
      </c>
      <c r="D1279" s="403" t="s">
        <v>1629</v>
      </c>
      <c r="E1279" s="406">
        <v>65.18</v>
      </c>
      <c r="F1279" s="405">
        <f t="shared" si="2"/>
        <v>0.01558117794</v>
      </c>
    </row>
    <row r="1280" ht="15.75" customHeight="1">
      <c r="A1280" s="403" t="s">
        <v>1630</v>
      </c>
      <c r="B1280" s="404">
        <v>5337.42</v>
      </c>
      <c r="C1280" s="405">
        <f t="shared" si="1"/>
        <v>0.0006074035747</v>
      </c>
      <c r="D1280" s="403" t="s">
        <v>1630</v>
      </c>
      <c r="E1280" s="406">
        <v>64.18</v>
      </c>
      <c r="F1280" s="405">
        <f t="shared" si="2"/>
        <v>0.004224690972</v>
      </c>
    </row>
    <row r="1281" ht="15.75" customHeight="1">
      <c r="A1281" s="403" t="s">
        <v>1631</v>
      </c>
      <c r="B1281" s="404">
        <v>5334.18</v>
      </c>
      <c r="C1281" s="405">
        <f t="shared" si="1"/>
        <v>0.001633655558</v>
      </c>
      <c r="D1281" s="403" t="s">
        <v>1631</v>
      </c>
      <c r="E1281" s="406">
        <v>63.91</v>
      </c>
      <c r="F1281" s="405">
        <f t="shared" si="2"/>
        <v>-0.01403887689</v>
      </c>
    </row>
    <row r="1282" ht="15.75" customHeight="1">
      <c r="A1282" s="403" t="s">
        <v>1632</v>
      </c>
      <c r="B1282" s="404">
        <v>5325.48</v>
      </c>
      <c r="C1282" s="405">
        <f t="shared" si="1"/>
        <v>-0.002702292735</v>
      </c>
      <c r="D1282" s="403" t="s">
        <v>1632</v>
      </c>
      <c r="E1282" s="406">
        <v>64.82</v>
      </c>
      <c r="F1282" s="405">
        <f t="shared" si="2"/>
        <v>0.004182804028</v>
      </c>
    </row>
    <row r="1283" ht="15.75" customHeight="1">
      <c r="A1283" s="403" t="s">
        <v>1633</v>
      </c>
      <c r="B1283" s="404">
        <v>5339.91</v>
      </c>
      <c r="C1283" s="405">
        <f t="shared" si="1"/>
        <v>0.0005939955853</v>
      </c>
      <c r="D1283" s="403" t="s">
        <v>1633</v>
      </c>
      <c r="E1283" s="406">
        <v>64.55</v>
      </c>
      <c r="F1283" s="405">
        <f t="shared" si="2"/>
        <v>0.004356620507</v>
      </c>
    </row>
    <row r="1284" ht="15.75" customHeight="1">
      <c r="A1284" s="403" t="s">
        <v>1634</v>
      </c>
      <c r="B1284" s="404">
        <v>5336.74</v>
      </c>
      <c r="C1284" s="405">
        <f t="shared" si="1"/>
        <v>-0.004135176995</v>
      </c>
      <c r="D1284" s="403" t="s">
        <v>1634</v>
      </c>
      <c r="E1284" s="406">
        <v>64.27</v>
      </c>
      <c r="F1284" s="405">
        <f t="shared" si="2"/>
        <v>-0.007106442144</v>
      </c>
    </row>
    <row r="1285" ht="15.75" customHeight="1">
      <c r="A1285" s="403" t="s">
        <v>1635</v>
      </c>
      <c r="B1285" s="404">
        <v>5358.9</v>
      </c>
      <c r="C1285" s="405">
        <f t="shared" si="1"/>
        <v>-0.003781203293</v>
      </c>
      <c r="D1285" s="403" t="s">
        <v>1635</v>
      </c>
      <c r="E1285" s="406">
        <v>64.73</v>
      </c>
      <c r="F1285" s="405">
        <f t="shared" si="2"/>
        <v>-0.01386349787</v>
      </c>
    </row>
    <row r="1286" ht="15.75" customHeight="1">
      <c r="A1286" s="403" t="s">
        <v>1636</v>
      </c>
      <c r="B1286" s="404">
        <v>5379.24</v>
      </c>
      <c r="C1286" s="405">
        <f t="shared" si="1"/>
        <v>0.001478226872</v>
      </c>
      <c r="D1286" s="403" t="s">
        <v>1636</v>
      </c>
      <c r="E1286" s="406">
        <v>65.64</v>
      </c>
      <c r="F1286" s="405">
        <f t="shared" si="2"/>
        <v>0.004283965728</v>
      </c>
    </row>
    <row r="1287" ht="15.75" customHeight="1">
      <c r="A1287" s="403" t="s">
        <v>1637</v>
      </c>
      <c r="B1287" s="404">
        <v>5371.3</v>
      </c>
      <c r="C1287" s="405">
        <f t="shared" si="1"/>
        <v>0.005622258377</v>
      </c>
      <c r="D1287" s="403" t="s">
        <v>1637</v>
      </c>
      <c r="E1287" s="406">
        <v>65.36</v>
      </c>
      <c r="F1287" s="405">
        <f t="shared" si="2"/>
        <v>0.01838578997</v>
      </c>
    </row>
    <row r="1288" ht="15.75" customHeight="1">
      <c r="A1288" s="403" t="s">
        <v>1638</v>
      </c>
      <c r="B1288" s="404">
        <v>5341.27</v>
      </c>
      <c r="C1288" s="405">
        <f t="shared" si="1"/>
        <v>-0.004612357017</v>
      </c>
      <c r="D1288" s="403" t="s">
        <v>1638</v>
      </c>
      <c r="E1288" s="406">
        <v>64.18</v>
      </c>
      <c r="F1288" s="405">
        <f t="shared" si="2"/>
        <v>-0.02224253504</v>
      </c>
    </row>
    <row r="1289" ht="15.75" customHeight="1">
      <c r="A1289" s="403" t="s">
        <v>1639</v>
      </c>
      <c r="B1289" s="404">
        <v>5366.02</v>
      </c>
      <c r="C1289" s="405">
        <f t="shared" si="1"/>
        <v>0.0006993306939</v>
      </c>
      <c r="D1289" s="403" t="s">
        <v>1639</v>
      </c>
      <c r="E1289" s="406">
        <v>65.64</v>
      </c>
      <c r="F1289" s="405">
        <f t="shared" si="2"/>
        <v>0.002902979374</v>
      </c>
    </row>
    <row r="1290" ht="15.75" customHeight="1">
      <c r="A1290" s="403" t="s">
        <v>1640</v>
      </c>
      <c r="B1290" s="404">
        <v>5362.27</v>
      </c>
      <c r="C1290" s="405">
        <f t="shared" si="1"/>
        <v>0.01001297769</v>
      </c>
      <c r="D1290" s="403" t="s">
        <v>1640</v>
      </c>
      <c r="E1290" s="406">
        <v>65.45</v>
      </c>
      <c r="F1290" s="405">
        <f t="shared" si="2"/>
        <v>0.01836004357</v>
      </c>
    </row>
    <row r="1291" ht="15.75" customHeight="1">
      <c r="A1291" s="403" t="s">
        <v>1641</v>
      </c>
      <c r="B1291" s="404">
        <v>5309.11</v>
      </c>
      <c r="C1291" s="405">
        <f t="shared" si="1"/>
        <v>0.006817543939</v>
      </c>
      <c r="D1291" s="403" t="s">
        <v>1641</v>
      </c>
      <c r="E1291" s="406">
        <v>64.27</v>
      </c>
      <c r="F1291" s="405">
        <f t="shared" si="2"/>
        <v>0.00421875</v>
      </c>
    </row>
    <row r="1292" ht="15.75" customHeight="1">
      <c r="A1292" s="403" t="s">
        <v>1642</v>
      </c>
      <c r="B1292" s="404">
        <v>5273.16</v>
      </c>
      <c r="C1292" s="405">
        <f t="shared" si="1"/>
        <v>-0.00925332697</v>
      </c>
      <c r="D1292" s="403" t="s">
        <v>1642</v>
      </c>
      <c r="E1292" s="406">
        <v>64.0</v>
      </c>
      <c r="F1292" s="405">
        <f t="shared" si="2"/>
        <v>-0.008520526723</v>
      </c>
    </row>
    <row r="1293" ht="15.75" customHeight="1">
      <c r="A1293" s="403" t="s">
        <v>1643</v>
      </c>
      <c r="B1293" s="404">
        <v>5322.41</v>
      </c>
      <c r="C1293" s="405">
        <f t="shared" si="1"/>
        <v>-0.01536409482</v>
      </c>
      <c r="D1293" s="403" t="s">
        <v>1643</v>
      </c>
      <c r="E1293" s="406">
        <v>64.55</v>
      </c>
      <c r="F1293" s="405">
        <f t="shared" si="2"/>
        <v>-0.01525553013</v>
      </c>
    </row>
    <row r="1294" ht="15.75" customHeight="1">
      <c r="A1294" s="403" t="s">
        <v>1644</v>
      </c>
      <c r="B1294" s="404">
        <v>5405.46</v>
      </c>
      <c r="C1294" s="405">
        <f t="shared" si="1"/>
        <v>-0.004343309314</v>
      </c>
      <c r="D1294" s="403" t="s">
        <v>1644</v>
      </c>
      <c r="E1294" s="406">
        <v>65.55</v>
      </c>
      <c r="F1294" s="405">
        <f t="shared" si="2"/>
        <v>-0.001371115174</v>
      </c>
    </row>
    <row r="1295" ht="15.75" customHeight="1">
      <c r="A1295" s="403" t="s">
        <v>1645</v>
      </c>
      <c r="B1295" s="404">
        <v>5429.04</v>
      </c>
      <c r="C1295" s="405">
        <f t="shared" si="1"/>
        <v>0.003283887147</v>
      </c>
      <c r="D1295" s="403" t="s">
        <v>1645</v>
      </c>
      <c r="E1295" s="406">
        <v>65.64</v>
      </c>
      <c r="F1295" s="405">
        <f t="shared" si="2"/>
        <v>0.009846153846</v>
      </c>
    </row>
    <row r="1296" ht="15.75" customHeight="1">
      <c r="A1296" s="403" t="s">
        <v>1646</v>
      </c>
      <c r="B1296" s="404">
        <v>5411.27</v>
      </c>
      <c r="C1296" s="405">
        <f t="shared" si="1"/>
        <v>-0.004142604228</v>
      </c>
      <c r="D1296" s="403" t="s">
        <v>1646</v>
      </c>
      <c r="E1296" s="406">
        <v>65.0</v>
      </c>
      <c r="F1296" s="405">
        <f t="shared" si="2"/>
        <v>0.001386535203</v>
      </c>
    </row>
    <row r="1297" ht="15.75" customHeight="1">
      <c r="A1297" s="403" t="s">
        <v>1647</v>
      </c>
      <c r="B1297" s="404">
        <v>5433.78</v>
      </c>
      <c r="C1297" s="405">
        <f t="shared" si="1"/>
        <v>-0.01597431361</v>
      </c>
      <c r="D1297" s="403" t="s">
        <v>1647</v>
      </c>
      <c r="E1297" s="406">
        <v>64.91</v>
      </c>
      <c r="F1297" s="405">
        <f t="shared" si="2"/>
        <v>-0.04670289323</v>
      </c>
    </row>
    <row r="1298" ht="15.75" customHeight="1">
      <c r="A1298" s="403" t="s">
        <v>1648</v>
      </c>
      <c r="B1298" s="404">
        <v>5521.99</v>
      </c>
      <c r="C1298" s="405">
        <f t="shared" si="1"/>
        <v>0.01474525658</v>
      </c>
      <c r="D1298" s="403" t="s">
        <v>1648</v>
      </c>
      <c r="E1298" s="406">
        <v>68.09</v>
      </c>
      <c r="F1298" s="405">
        <f t="shared" si="2"/>
        <v>0.02746340727</v>
      </c>
    </row>
    <row r="1299" ht="15.75" customHeight="1">
      <c r="A1299" s="403" t="s">
        <v>1649</v>
      </c>
      <c r="B1299" s="404">
        <v>5441.75</v>
      </c>
      <c r="C1299" s="405">
        <f t="shared" si="1"/>
        <v>0.0105629291</v>
      </c>
      <c r="D1299" s="403" t="s">
        <v>1649</v>
      </c>
      <c r="E1299" s="406">
        <v>66.27</v>
      </c>
      <c r="F1299" s="405">
        <f t="shared" si="2"/>
        <v>0.01392288862</v>
      </c>
    </row>
    <row r="1300" ht="15.75" customHeight="1">
      <c r="A1300" s="403" t="s">
        <v>1650</v>
      </c>
      <c r="B1300" s="404">
        <v>5384.87</v>
      </c>
      <c r="C1300" s="405">
        <f t="shared" si="1"/>
        <v>0.007466847273</v>
      </c>
      <c r="D1300" s="403" t="s">
        <v>1650</v>
      </c>
      <c r="E1300" s="406">
        <v>65.36</v>
      </c>
      <c r="F1300" s="405">
        <f t="shared" si="2"/>
        <v>0.02413036666</v>
      </c>
    </row>
    <row r="1301" ht="15.75" customHeight="1">
      <c r="A1301" s="403" t="s">
        <v>1651</v>
      </c>
      <c r="B1301" s="404">
        <v>5344.96</v>
      </c>
      <c r="C1301" s="405">
        <f t="shared" si="1"/>
        <v>0.0006870999328</v>
      </c>
      <c r="D1301" s="403" t="s">
        <v>1651</v>
      </c>
      <c r="E1301" s="406">
        <v>63.82</v>
      </c>
      <c r="F1301" s="405">
        <f t="shared" si="2"/>
        <v>-0.001408230324</v>
      </c>
    </row>
    <row r="1302" ht="15.75" customHeight="1">
      <c r="A1302" s="403" t="s">
        <v>1652</v>
      </c>
      <c r="B1302" s="404">
        <v>5341.29</v>
      </c>
      <c r="C1302" s="405">
        <f t="shared" si="1"/>
        <v>-0.004460208528</v>
      </c>
      <c r="D1302" s="403" t="s">
        <v>1652</v>
      </c>
      <c r="E1302" s="406">
        <v>63.91</v>
      </c>
      <c r="F1302" s="405">
        <f t="shared" si="2"/>
        <v>-0.00140625</v>
      </c>
    </row>
    <row r="1303" ht="15.75" customHeight="1">
      <c r="A1303" s="403" t="s">
        <v>1653</v>
      </c>
      <c r="B1303" s="404">
        <v>5365.22</v>
      </c>
      <c r="C1303" s="405">
        <f t="shared" si="1"/>
        <v>0.007280660253</v>
      </c>
      <c r="D1303" s="403" t="s">
        <v>1653</v>
      </c>
      <c r="E1303" s="406">
        <v>64.0</v>
      </c>
      <c r="F1303" s="405">
        <f t="shared" si="2"/>
        <v>-0.01265041654</v>
      </c>
    </row>
    <row r="1304" ht="15.75" customHeight="1">
      <c r="A1304" s="403" t="s">
        <v>1654</v>
      </c>
      <c r="B1304" s="404">
        <v>5326.44</v>
      </c>
      <c r="C1304" s="405">
        <f t="shared" si="1"/>
        <v>0.0005917393191</v>
      </c>
      <c r="D1304" s="403" t="s">
        <v>1654</v>
      </c>
      <c r="E1304" s="406">
        <v>64.82</v>
      </c>
      <c r="F1304" s="405">
        <f t="shared" si="2"/>
        <v>0.01854179761</v>
      </c>
    </row>
    <row r="1305" ht="15.75" customHeight="1">
      <c r="A1305" s="403" t="s">
        <v>1655</v>
      </c>
      <c r="B1305" s="404">
        <v>5323.29</v>
      </c>
      <c r="C1305" s="405">
        <f t="shared" si="1"/>
        <v>-0.008081376499</v>
      </c>
      <c r="D1305" s="403" t="s">
        <v>1655</v>
      </c>
      <c r="E1305" s="406">
        <v>63.64</v>
      </c>
      <c r="F1305" s="405">
        <f t="shared" si="2"/>
        <v>-0.01118707272</v>
      </c>
    </row>
    <row r="1306" ht="15.75" customHeight="1">
      <c r="A1306" s="403" t="s">
        <v>1656</v>
      </c>
      <c r="B1306" s="404">
        <v>5366.66</v>
      </c>
      <c r="C1306" s="405">
        <f t="shared" si="1"/>
        <v>-0.005943968511</v>
      </c>
      <c r="D1306" s="403" t="s">
        <v>1656</v>
      </c>
      <c r="E1306" s="406">
        <v>64.36</v>
      </c>
      <c r="F1306" s="405">
        <f t="shared" si="2"/>
        <v>-0.01121524044</v>
      </c>
    </row>
    <row r="1307" ht="15.75" customHeight="1">
      <c r="A1307" s="403" t="s">
        <v>1657</v>
      </c>
      <c r="B1307" s="404">
        <v>5398.75</v>
      </c>
      <c r="C1307" s="405">
        <f t="shared" si="1"/>
        <v>0.009716091868</v>
      </c>
      <c r="D1307" s="403" t="s">
        <v>1657</v>
      </c>
      <c r="E1307" s="406">
        <v>65.09</v>
      </c>
      <c r="F1307" s="405">
        <f t="shared" si="2"/>
        <v>0.008365608056</v>
      </c>
    </row>
    <row r="1308" ht="15.75" customHeight="1">
      <c r="A1308" s="403" t="s">
        <v>1658</v>
      </c>
      <c r="B1308" s="404">
        <v>5346.8</v>
      </c>
      <c r="C1308" s="405">
        <f t="shared" si="1"/>
        <v>0.006229181173</v>
      </c>
      <c r="D1308" s="403" t="s">
        <v>1658</v>
      </c>
      <c r="E1308" s="406">
        <v>64.55</v>
      </c>
      <c r="F1308" s="405">
        <f t="shared" si="2"/>
        <v>0.02314154383</v>
      </c>
    </row>
    <row r="1309" ht="15.75" customHeight="1">
      <c r="A1309" s="403" t="s">
        <v>1659</v>
      </c>
      <c r="B1309" s="404">
        <v>5313.7</v>
      </c>
      <c r="C1309" s="405">
        <f t="shared" si="1"/>
        <v>-0.0006131323162</v>
      </c>
      <c r="D1309" s="403" t="s">
        <v>1659</v>
      </c>
      <c r="E1309" s="406">
        <v>63.09</v>
      </c>
      <c r="F1309" s="405">
        <f t="shared" si="2"/>
        <v>-0.008642363294</v>
      </c>
    </row>
    <row r="1310" ht="15.75" customHeight="1">
      <c r="A1310" s="403" t="s">
        <v>1660</v>
      </c>
      <c r="B1310" s="404">
        <v>5316.96</v>
      </c>
      <c r="C1310" s="405">
        <f t="shared" si="1"/>
        <v>-0.005035676392</v>
      </c>
      <c r="D1310" s="403" t="s">
        <v>1660</v>
      </c>
      <c r="E1310" s="406">
        <v>63.64</v>
      </c>
      <c r="F1310" s="405">
        <f t="shared" si="2"/>
        <v>-0.009802396141</v>
      </c>
    </row>
    <row r="1311" ht="15.75" customHeight="1">
      <c r="A1311" s="403" t="s">
        <v>1661</v>
      </c>
      <c r="B1311" s="404">
        <v>5343.87</v>
      </c>
      <c r="C1311" s="405">
        <f t="shared" si="1"/>
        <v>-0.009614974749</v>
      </c>
      <c r="D1311" s="403" t="s">
        <v>1661</v>
      </c>
      <c r="E1311" s="406">
        <v>64.27</v>
      </c>
      <c r="F1311" s="405">
        <f t="shared" si="2"/>
        <v>-0.005724009901</v>
      </c>
    </row>
    <row r="1312" ht="15.75" customHeight="1">
      <c r="A1312" s="403" t="s">
        <v>1662</v>
      </c>
      <c r="B1312" s="404">
        <v>5395.75</v>
      </c>
      <c r="C1312" s="405">
        <f t="shared" si="1"/>
        <v>-0.002576857454</v>
      </c>
      <c r="D1312" s="403" t="s">
        <v>1662</v>
      </c>
      <c r="E1312" s="406">
        <v>64.64</v>
      </c>
      <c r="F1312" s="405">
        <f t="shared" si="2"/>
        <v>-0.009652213881</v>
      </c>
    </row>
    <row r="1313" ht="15.75" customHeight="1">
      <c r="A1313" s="403" t="s">
        <v>1663</v>
      </c>
      <c r="B1313" s="404">
        <v>5409.69</v>
      </c>
      <c r="C1313" s="405">
        <f t="shared" si="1"/>
        <v>-0.001426878477</v>
      </c>
      <c r="D1313" s="403" t="s">
        <v>1663</v>
      </c>
      <c r="E1313" s="406">
        <v>65.27</v>
      </c>
      <c r="F1313" s="405">
        <f t="shared" si="2"/>
        <v>0.002765401751</v>
      </c>
    </row>
    <row r="1314" ht="15.75" customHeight="1">
      <c r="A1314" s="403" t="s">
        <v>1664</v>
      </c>
      <c r="B1314" s="404">
        <v>5417.42</v>
      </c>
      <c r="C1314" s="405">
        <f t="shared" si="1"/>
        <v>-0.007220322459</v>
      </c>
      <c r="D1314" s="403" t="s">
        <v>1664</v>
      </c>
      <c r="E1314" s="406">
        <v>65.09</v>
      </c>
      <c r="F1314" s="405">
        <f t="shared" si="2"/>
        <v>-0.004130966952</v>
      </c>
    </row>
    <row r="1315" ht="15.75" customHeight="1">
      <c r="A1315" s="403" t="s">
        <v>1665</v>
      </c>
      <c r="B1315" s="404">
        <v>5456.82</v>
      </c>
      <c r="C1315" s="405">
        <f t="shared" si="1"/>
        <v>0.004996602016</v>
      </c>
      <c r="D1315" s="403" t="s">
        <v>1665</v>
      </c>
      <c r="E1315" s="406">
        <v>65.36</v>
      </c>
      <c r="F1315" s="405">
        <f t="shared" si="2"/>
        <v>-0.002898550725</v>
      </c>
    </row>
    <row r="1316" ht="15.75" customHeight="1">
      <c r="A1316" s="403" t="s">
        <v>1666</v>
      </c>
      <c r="B1316" s="404">
        <v>5429.69</v>
      </c>
      <c r="C1316" s="405">
        <f t="shared" si="1"/>
        <v>0.01279590531</v>
      </c>
      <c r="D1316" s="403" t="s">
        <v>1666</v>
      </c>
      <c r="E1316" s="406">
        <v>65.55</v>
      </c>
      <c r="F1316" s="405">
        <f t="shared" si="2"/>
        <v>0.002906976744</v>
      </c>
    </row>
    <row r="1317" ht="15.75" customHeight="1">
      <c r="A1317" s="403" t="s">
        <v>1667</v>
      </c>
      <c r="B1317" s="404">
        <v>5361.09</v>
      </c>
      <c r="C1317" s="405">
        <f t="shared" si="1"/>
        <v>-0.005712282706</v>
      </c>
      <c r="D1317" s="403" t="s">
        <v>1667</v>
      </c>
      <c r="E1317" s="406">
        <v>65.36</v>
      </c>
      <c r="F1317" s="405">
        <f t="shared" si="2"/>
        <v>-0.01104554396</v>
      </c>
    </row>
    <row r="1318" ht="15.75" customHeight="1">
      <c r="A1318" s="403" t="s">
        <v>1668</v>
      </c>
      <c r="B1318" s="404">
        <v>5391.89</v>
      </c>
      <c r="C1318" s="405">
        <f t="shared" si="1"/>
        <v>-0.00395139361</v>
      </c>
      <c r="D1318" s="403" t="s">
        <v>1668</v>
      </c>
      <c r="E1318" s="406">
        <v>66.09</v>
      </c>
      <c r="F1318" s="405">
        <f t="shared" si="2"/>
        <v>0.001363636364</v>
      </c>
    </row>
    <row r="1319" ht="15.75" customHeight="1">
      <c r="A1319" s="403" t="s">
        <v>1669</v>
      </c>
      <c r="B1319" s="404">
        <v>5413.28</v>
      </c>
      <c r="C1319" s="405">
        <f t="shared" si="1"/>
        <v>0.004188695346</v>
      </c>
      <c r="D1319" s="403" t="s">
        <v>1669</v>
      </c>
      <c r="E1319" s="406">
        <v>66.0</v>
      </c>
      <c r="F1319" s="405">
        <f t="shared" si="2"/>
        <v>0.001365498407</v>
      </c>
    </row>
    <row r="1320" ht="15.75" customHeight="1">
      <c r="A1320" s="403" t="s">
        <v>1670</v>
      </c>
      <c r="B1320" s="404">
        <v>5390.7</v>
      </c>
      <c r="C1320" s="405">
        <f t="shared" si="1"/>
        <v>-0.009663255746</v>
      </c>
      <c r="D1320" s="403" t="s">
        <v>1670</v>
      </c>
      <c r="E1320" s="406">
        <v>65.91</v>
      </c>
      <c r="F1320" s="405">
        <f t="shared" si="2"/>
        <v>-0.01361867704</v>
      </c>
    </row>
    <row r="1321" ht="15.75" customHeight="1">
      <c r="A1321" s="403" t="s">
        <v>1671</v>
      </c>
      <c r="B1321" s="404">
        <v>5443.3</v>
      </c>
      <c r="C1321" s="405">
        <f t="shared" si="1"/>
        <v>-0.01242071498</v>
      </c>
      <c r="D1321" s="403" t="s">
        <v>1671</v>
      </c>
      <c r="E1321" s="406">
        <v>66.82</v>
      </c>
      <c r="F1321" s="405">
        <f t="shared" si="2"/>
        <v>-0.008016627078</v>
      </c>
    </row>
    <row r="1322" ht="15.75" customHeight="1">
      <c r="A1322" s="403" t="s">
        <v>1672</v>
      </c>
      <c r="B1322" s="404">
        <v>5511.76</v>
      </c>
      <c r="C1322" s="405">
        <f t="shared" si="1"/>
        <v>-0.006691428376</v>
      </c>
      <c r="D1322" s="403" t="s">
        <v>1672</v>
      </c>
      <c r="E1322" s="406">
        <v>67.36</v>
      </c>
      <c r="F1322" s="405">
        <f t="shared" si="2"/>
        <v>0.00267936886</v>
      </c>
    </row>
    <row r="1323" ht="15.75" customHeight="1">
      <c r="A1323" s="403" t="s">
        <v>1673</v>
      </c>
      <c r="B1323" s="404">
        <v>5548.89</v>
      </c>
      <c r="C1323" s="405">
        <f t="shared" si="1"/>
        <v>-0.001561833679</v>
      </c>
      <c r="D1323" s="403" t="s">
        <v>1673</v>
      </c>
      <c r="E1323" s="406">
        <v>67.18</v>
      </c>
      <c r="F1323" s="405">
        <f t="shared" si="2"/>
        <v>-0.009436744323</v>
      </c>
    </row>
    <row r="1324" ht="15.75" customHeight="1">
      <c r="A1324" s="403" t="s">
        <v>1674</v>
      </c>
      <c r="B1324" s="404">
        <v>5557.57</v>
      </c>
      <c r="C1324" s="405">
        <f t="shared" si="1"/>
        <v>-0.0001960904247</v>
      </c>
      <c r="D1324" s="403" t="s">
        <v>1674</v>
      </c>
      <c r="E1324" s="406">
        <v>67.82</v>
      </c>
      <c r="F1324" s="405">
        <f t="shared" si="2"/>
        <v>-0.01581773328</v>
      </c>
    </row>
    <row r="1325" ht="15.75" customHeight="1">
      <c r="A1325" s="403" t="s">
        <v>1675</v>
      </c>
      <c r="B1325" s="404">
        <v>5558.66</v>
      </c>
      <c r="C1325" s="405">
        <f t="shared" si="1"/>
        <v>-0.005109884898</v>
      </c>
      <c r="D1325" s="403" t="s">
        <v>1675</v>
      </c>
      <c r="E1325" s="406">
        <v>68.91</v>
      </c>
      <c r="F1325" s="405">
        <f t="shared" si="2"/>
        <v>-0.01683549722</v>
      </c>
    </row>
    <row r="1326" ht="15.75" customHeight="1">
      <c r="A1326" s="403" t="s">
        <v>1676</v>
      </c>
      <c r="B1326" s="404">
        <v>5587.21</v>
      </c>
      <c r="C1326" s="405">
        <f t="shared" si="1"/>
        <v>-0.007129491251</v>
      </c>
      <c r="D1326" s="403" t="s">
        <v>1676</v>
      </c>
      <c r="E1326" s="406">
        <v>70.09</v>
      </c>
      <c r="F1326" s="405">
        <f t="shared" si="2"/>
        <v>0.03760177646</v>
      </c>
    </row>
    <row r="1327" ht="15.75" customHeight="1">
      <c r="A1327" s="403" t="s">
        <v>1677</v>
      </c>
      <c r="B1327" s="404">
        <v>5627.33</v>
      </c>
      <c r="C1327" s="405">
        <f t="shared" si="1"/>
        <v>-0.002681454543</v>
      </c>
      <c r="D1327" s="403" t="s">
        <v>1677</v>
      </c>
      <c r="E1327" s="406">
        <v>67.55</v>
      </c>
      <c r="F1327" s="405">
        <f t="shared" si="2"/>
        <v>0.004162330905</v>
      </c>
    </row>
    <row r="1328" ht="15.75" customHeight="1">
      <c r="A1328" s="403" t="s">
        <v>1678</v>
      </c>
      <c r="B1328" s="404">
        <v>5642.46</v>
      </c>
      <c r="C1328" s="405">
        <f t="shared" si="1"/>
        <v>-0.007226142908</v>
      </c>
      <c r="D1328" s="403" t="s">
        <v>1678</v>
      </c>
      <c r="E1328" s="406">
        <v>67.27</v>
      </c>
      <c r="F1328" s="405">
        <f t="shared" si="2"/>
        <v>-0.01334702259</v>
      </c>
    </row>
    <row r="1329" ht="15.75" customHeight="1">
      <c r="A1329" s="403" t="s">
        <v>1679</v>
      </c>
      <c r="B1329" s="404">
        <v>5683.53</v>
      </c>
      <c r="C1329" s="405">
        <f t="shared" si="1"/>
        <v>-0.00188610656</v>
      </c>
      <c r="D1329" s="403" t="s">
        <v>1679</v>
      </c>
      <c r="E1329" s="406">
        <v>68.18</v>
      </c>
      <c r="F1329" s="405">
        <f t="shared" si="2"/>
        <v>-0.001318295005</v>
      </c>
    </row>
    <row r="1330" ht="15.75" customHeight="1">
      <c r="A1330" s="403" t="s">
        <v>1680</v>
      </c>
      <c r="B1330" s="404">
        <v>5694.27</v>
      </c>
      <c r="C1330" s="405">
        <f t="shared" si="1"/>
        <v>-0.000773863421</v>
      </c>
      <c r="D1330" s="403" t="s">
        <v>1680</v>
      </c>
      <c r="E1330" s="406">
        <v>68.27</v>
      </c>
      <c r="F1330" s="405">
        <f t="shared" si="2"/>
        <v>0.007972833309</v>
      </c>
    </row>
    <row r="1331" ht="15.75" customHeight="1">
      <c r="A1331" s="403" t="s">
        <v>1681</v>
      </c>
      <c r="B1331" s="404">
        <v>5698.68</v>
      </c>
      <c r="C1331" s="405">
        <f t="shared" si="1"/>
        <v>-0.007063677643</v>
      </c>
      <c r="D1331" s="403" t="s">
        <v>1681</v>
      </c>
      <c r="E1331" s="406">
        <v>67.73</v>
      </c>
      <c r="F1331" s="405">
        <f t="shared" si="2"/>
        <v>-0.0299341163</v>
      </c>
    </row>
    <row r="1332" ht="15.75" customHeight="1">
      <c r="A1332" s="403" t="s">
        <v>1682</v>
      </c>
      <c r="B1332" s="404">
        <v>5739.22</v>
      </c>
      <c r="C1332" s="405">
        <f t="shared" si="1"/>
        <v>-0.01282640068</v>
      </c>
      <c r="D1332" s="403" t="s">
        <v>1682</v>
      </c>
      <c r="E1332" s="406">
        <v>69.82</v>
      </c>
      <c r="F1332" s="405">
        <f t="shared" si="2"/>
        <v>-0.005129666572</v>
      </c>
    </row>
    <row r="1333" ht="15.75" customHeight="1">
      <c r="A1333" s="403" t="s">
        <v>1683</v>
      </c>
      <c r="B1333" s="404">
        <v>5813.79</v>
      </c>
      <c r="C1333" s="405">
        <f t="shared" si="1"/>
        <v>0.002028603831</v>
      </c>
      <c r="D1333" s="403" t="s">
        <v>1683</v>
      </c>
      <c r="E1333" s="406">
        <v>70.18</v>
      </c>
      <c r="F1333" s="405">
        <f t="shared" si="2"/>
        <v>0.01051115911</v>
      </c>
    </row>
    <row r="1334" ht="15.75" customHeight="1">
      <c r="A1334" s="403" t="s">
        <v>1684</v>
      </c>
      <c r="B1334" s="404">
        <v>5802.02</v>
      </c>
      <c r="C1334" s="405">
        <f t="shared" si="1"/>
        <v>0.004270123846</v>
      </c>
      <c r="D1334" s="403" t="s">
        <v>1684</v>
      </c>
      <c r="E1334" s="406">
        <v>69.45</v>
      </c>
      <c r="F1334" s="405">
        <f t="shared" si="2"/>
        <v>0.002598527501</v>
      </c>
    </row>
    <row r="1335" ht="15.75" customHeight="1">
      <c r="A1335" s="403" t="s">
        <v>1685</v>
      </c>
      <c r="B1335" s="404">
        <v>5777.35</v>
      </c>
      <c r="C1335" s="405">
        <f t="shared" si="1"/>
        <v>-0.004956830109</v>
      </c>
      <c r="D1335" s="403" t="s">
        <v>1685</v>
      </c>
      <c r="E1335" s="406">
        <v>69.27</v>
      </c>
      <c r="F1335" s="405">
        <f t="shared" si="2"/>
        <v>0.01050328228</v>
      </c>
    </row>
    <row r="1336" ht="15.75" customHeight="1">
      <c r="A1336" s="403" t="s">
        <v>1686</v>
      </c>
      <c r="B1336" s="404">
        <v>5806.13</v>
      </c>
      <c r="C1336" s="405">
        <f t="shared" si="1"/>
        <v>-0.001229942477</v>
      </c>
      <c r="D1336" s="403" t="s">
        <v>1686</v>
      </c>
      <c r="E1336" s="406">
        <v>68.55</v>
      </c>
      <c r="F1336" s="405">
        <f t="shared" si="2"/>
        <v>0.01345357776</v>
      </c>
    </row>
    <row r="1337" ht="15.75" customHeight="1">
      <c r="A1337" s="403" t="s">
        <v>1687</v>
      </c>
      <c r="B1337" s="404">
        <v>5813.28</v>
      </c>
      <c r="C1337" s="405">
        <f t="shared" si="1"/>
        <v>-0.005164748283</v>
      </c>
      <c r="D1337" s="403" t="s">
        <v>1687</v>
      </c>
      <c r="E1337" s="406">
        <v>67.64</v>
      </c>
      <c r="F1337" s="405">
        <f t="shared" si="2"/>
        <v>0.005500222982</v>
      </c>
    </row>
    <row r="1338" ht="15.75" customHeight="1">
      <c r="A1338" s="403" t="s">
        <v>1688</v>
      </c>
      <c r="B1338" s="404">
        <v>5843.46</v>
      </c>
      <c r="C1338" s="405">
        <f t="shared" si="1"/>
        <v>0.003515376121</v>
      </c>
      <c r="D1338" s="403" t="s">
        <v>1688</v>
      </c>
      <c r="E1338" s="406">
        <v>67.27</v>
      </c>
      <c r="F1338" s="405">
        <f t="shared" si="2"/>
        <v>-0.00266864344</v>
      </c>
    </row>
    <row r="1339" ht="15.75" customHeight="1">
      <c r="A1339" s="403" t="s">
        <v>1689</v>
      </c>
      <c r="B1339" s="404">
        <v>5822.99</v>
      </c>
      <c r="C1339" s="405">
        <f t="shared" si="1"/>
        <v>0.00779515226</v>
      </c>
      <c r="D1339" s="403" t="s">
        <v>1689</v>
      </c>
      <c r="E1339" s="406">
        <v>67.45</v>
      </c>
      <c r="F1339" s="405">
        <f t="shared" si="2"/>
        <v>-0.005455617812</v>
      </c>
    </row>
    <row r="1340" ht="15.75" customHeight="1">
      <c r="A1340" s="403" t="s">
        <v>1690</v>
      </c>
      <c r="B1340" s="404">
        <v>5777.95</v>
      </c>
      <c r="C1340" s="405">
        <f t="shared" si="1"/>
        <v>-0.00116169116</v>
      </c>
      <c r="D1340" s="403" t="s">
        <v>1690</v>
      </c>
      <c r="E1340" s="406">
        <v>67.82</v>
      </c>
      <c r="F1340" s="405">
        <f t="shared" si="2"/>
        <v>-0.01581773328</v>
      </c>
    </row>
    <row r="1341" ht="15.75" customHeight="1">
      <c r="A1341" s="403" t="s">
        <v>1691</v>
      </c>
      <c r="B1341" s="404">
        <v>5784.67</v>
      </c>
      <c r="C1341" s="405">
        <f t="shared" si="1"/>
        <v>0.001917347929</v>
      </c>
      <c r="D1341" s="403" t="s">
        <v>1691</v>
      </c>
      <c r="E1341" s="406">
        <v>68.91</v>
      </c>
      <c r="F1341" s="405">
        <f t="shared" si="2"/>
        <v>-0.001304347826</v>
      </c>
    </row>
    <row r="1342" ht="15.75" customHeight="1">
      <c r="A1342" s="403" t="s">
        <v>1692</v>
      </c>
      <c r="B1342" s="404">
        <v>5773.6</v>
      </c>
      <c r="C1342" s="405">
        <f t="shared" si="1"/>
        <v>-0.006800123169</v>
      </c>
      <c r="D1342" s="403" t="s">
        <v>1692</v>
      </c>
      <c r="E1342" s="406">
        <v>69.0</v>
      </c>
      <c r="F1342" s="405">
        <f t="shared" si="2"/>
        <v>-0.006479481641</v>
      </c>
    </row>
    <row r="1343" ht="15.75" customHeight="1">
      <c r="A1343" s="403" t="s">
        <v>1693</v>
      </c>
      <c r="B1343" s="404">
        <v>5813.13</v>
      </c>
      <c r="C1343" s="405">
        <f t="shared" si="1"/>
        <v>-0.003450900526</v>
      </c>
      <c r="D1343" s="403" t="s">
        <v>1693</v>
      </c>
      <c r="E1343" s="406">
        <v>69.45</v>
      </c>
      <c r="F1343" s="405">
        <f t="shared" si="2"/>
        <v>-0.004015488312</v>
      </c>
    </row>
    <row r="1344" ht="15.75" customHeight="1">
      <c r="A1344" s="403" t="s">
        <v>1694</v>
      </c>
      <c r="B1344" s="404">
        <v>5833.26</v>
      </c>
      <c r="C1344" s="405">
        <f t="shared" si="1"/>
        <v>-0.004495187385</v>
      </c>
      <c r="D1344" s="403" t="s">
        <v>1694</v>
      </c>
      <c r="E1344" s="406">
        <v>69.73</v>
      </c>
      <c r="F1344" s="405">
        <f t="shared" si="2"/>
        <v>0</v>
      </c>
    </row>
    <row r="1345" ht="15.75" customHeight="1">
      <c r="A1345" s="403" t="s">
        <v>1695</v>
      </c>
      <c r="B1345" s="404">
        <v>5859.6</v>
      </c>
      <c r="C1345" s="405">
        <f t="shared" si="1"/>
        <v>-0.003369385704</v>
      </c>
      <c r="D1345" s="403" t="s">
        <v>1695</v>
      </c>
      <c r="E1345" s="406">
        <v>69.73</v>
      </c>
      <c r="F1345" s="405">
        <f t="shared" si="2"/>
        <v>0.00926327978</v>
      </c>
    </row>
    <row r="1346" ht="15.75" customHeight="1">
      <c r="A1346" s="403" t="s">
        <v>1696</v>
      </c>
      <c r="B1346" s="404">
        <v>5879.41</v>
      </c>
      <c r="C1346" s="405">
        <f t="shared" si="1"/>
        <v>0.002392001882</v>
      </c>
      <c r="D1346" s="403" t="s">
        <v>1696</v>
      </c>
      <c r="E1346" s="406">
        <v>69.09</v>
      </c>
      <c r="F1346" s="405">
        <f t="shared" si="2"/>
        <v>-0.001300954033</v>
      </c>
    </row>
    <row r="1347" ht="15.75" customHeight="1">
      <c r="A1347" s="403" t="s">
        <v>1697</v>
      </c>
      <c r="B1347" s="404">
        <v>5865.38</v>
      </c>
      <c r="C1347" s="405">
        <f t="shared" si="1"/>
        <v>0.004141279431</v>
      </c>
      <c r="D1347" s="403" t="s">
        <v>1697</v>
      </c>
      <c r="E1347" s="406">
        <v>69.18</v>
      </c>
      <c r="F1347" s="405">
        <f t="shared" si="2"/>
        <v>0.009190371991</v>
      </c>
    </row>
    <row r="1348" ht="15.75" customHeight="1">
      <c r="A1348" s="403" t="s">
        <v>1698</v>
      </c>
      <c r="B1348" s="404">
        <v>5841.19</v>
      </c>
      <c r="C1348" s="405">
        <f t="shared" si="1"/>
        <v>0.008309957622</v>
      </c>
      <c r="D1348" s="403" t="s">
        <v>1698</v>
      </c>
      <c r="E1348" s="406">
        <v>68.55</v>
      </c>
      <c r="F1348" s="405">
        <f t="shared" si="2"/>
        <v>0.00146092038</v>
      </c>
    </row>
    <row r="1349" ht="15.75" customHeight="1">
      <c r="A1349" s="403" t="s">
        <v>1699</v>
      </c>
      <c r="B1349" s="404">
        <v>5793.05</v>
      </c>
      <c r="C1349" s="405">
        <f t="shared" si="1"/>
        <v>0.0004783879191</v>
      </c>
      <c r="D1349" s="403" t="s">
        <v>1699</v>
      </c>
      <c r="E1349" s="406">
        <v>68.45</v>
      </c>
      <c r="F1349" s="405">
        <f t="shared" si="2"/>
        <v>0</v>
      </c>
    </row>
    <row r="1350" ht="15.75" customHeight="1">
      <c r="A1350" s="403" t="s">
        <v>1700</v>
      </c>
      <c r="B1350" s="404">
        <v>5790.28</v>
      </c>
      <c r="C1350" s="405">
        <f t="shared" si="1"/>
        <v>-0.006388663426</v>
      </c>
      <c r="D1350" s="403" t="s">
        <v>1700</v>
      </c>
      <c r="E1350" s="406">
        <v>68.45</v>
      </c>
      <c r="F1350" s="405">
        <f t="shared" si="2"/>
        <v>0.01618171021</v>
      </c>
    </row>
    <row r="1351" ht="15.75" customHeight="1">
      <c r="A1351" s="403" t="s">
        <v>1701</v>
      </c>
      <c r="B1351" s="404">
        <v>5827.51</v>
      </c>
      <c r="C1351" s="405">
        <f t="shared" si="1"/>
        <v>0.013984347</v>
      </c>
      <c r="D1351" s="403" t="s">
        <v>1701</v>
      </c>
      <c r="E1351" s="406">
        <v>67.36</v>
      </c>
      <c r="F1351" s="405">
        <f t="shared" si="2"/>
        <v>0.02060606061</v>
      </c>
    </row>
    <row r="1352" ht="15.75" customHeight="1">
      <c r="A1352" s="403" t="s">
        <v>1702</v>
      </c>
      <c r="B1352" s="404">
        <v>5747.14</v>
      </c>
      <c r="C1352" s="405">
        <f t="shared" si="1"/>
        <v>0.02674436885</v>
      </c>
      <c r="D1352" s="403" t="s">
        <v>1702</v>
      </c>
      <c r="E1352" s="406">
        <v>66.0</v>
      </c>
      <c r="F1352" s="405">
        <f t="shared" si="2"/>
        <v>-0.009603841537</v>
      </c>
    </row>
    <row r="1353" ht="15.75" customHeight="1">
      <c r="A1353" s="403" t="s">
        <v>1703</v>
      </c>
      <c r="B1353" s="404">
        <v>5597.44</v>
      </c>
      <c r="C1353" s="405">
        <f t="shared" si="1"/>
        <v>0.01978188549</v>
      </c>
      <c r="D1353" s="403" t="s">
        <v>1703</v>
      </c>
      <c r="E1353" s="406">
        <v>66.64</v>
      </c>
      <c r="F1353" s="405">
        <f t="shared" si="2"/>
        <v>0.01818181818</v>
      </c>
    </row>
    <row r="1354" ht="15.75" customHeight="1">
      <c r="A1354" s="403" t="s">
        <v>1704</v>
      </c>
      <c r="B1354" s="404">
        <v>5488.86</v>
      </c>
      <c r="C1354" s="405">
        <f t="shared" si="1"/>
        <v>-0.0005335236781</v>
      </c>
      <c r="D1354" s="403" t="s">
        <v>1704</v>
      </c>
      <c r="E1354" s="406">
        <v>65.45</v>
      </c>
      <c r="F1354" s="405">
        <f t="shared" si="2"/>
        <v>-0.009683764563</v>
      </c>
    </row>
    <row r="1355" ht="15.75" customHeight="1">
      <c r="A1355" s="403" t="s">
        <v>1705</v>
      </c>
      <c r="B1355" s="404">
        <v>5491.79</v>
      </c>
      <c r="C1355" s="405">
        <f t="shared" si="1"/>
        <v>-0.01407315383</v>
      </c>
      <c r="D1355" s="403" t="s">
        <v>1705</v>
      </c>
      <c r="E1355" s="406">
        <v>66.09</v>
      </c>
      <c r="F1355" s="405">
        <f t="shared" si="2"/>
        <v>0.02688004972</v>
      </c>
    </row>
    <row r="1356" ht="15.75" customHeight="1">
      <c r="A1356" s="403" t="s">
        <v>1706</v>
      </c>
      <c r="B1356" s="404">
        <v>5570.18</v>
      </c>
      <c r="C1356" s="405">
        <f t="shared" si="1"/>
        <v>-0.001863605575</v>
      </c>
      <c r="D1356" s="403" t="s">
        <v>1706</v>
      </c>
      <c r="E1356" s="406">
        <v>64.36</v>
      </c>
      <c r="F1356" s="405">
        <f t="shared" si="2"/>
        <v>0.001400342306</v>
      </c>
    </row>
    <row r="1357" ht="15.75" customHeight="1">
      <c r="A1357" s="403" t="s">
        <v>1707</v>
      </c>
      <c r="B1357" s="404">
        <v>5580.58</v>
      </c>
      <c r="C1357" s="405">
        <f t="shared" si="1"/>
        <v>0.001530854892</v>
      </c>
      <c r="D1357" s="403" t="s">
        <v>1707</v>
      </c>
      <c r="E1357" s="406">
        <v>64.27</v>
      </c>
      <c r="F1357" s="405">
        <f t="shared" si="2"/>
        <v>0.002808550476</v>
      </c>
    </row>
    <row r="1358" ht="15.75" customHeight="1">
      <c r="A1358" s="403" t="s">
        <v>1708</v>
      </c>
      <c r="B1358" s="404">
        <v>5572.05</v>
      </c>
      <c r="C1358" s="405">
        <f t="shared" si="1"/>
        <v>-0.01360441856</v>
      </c>
      <c r="D1358" s="403" t="s">
        <v>1708</v>
      </c>
      <c r="E1358" s="406">
        <v>64.09</v>
      </c>
      <c r="F1358" s="405">
        <f t="shared" si="2"/>
        <v>-0.007126258714</v>
      </c>
    </row>
    <row r="1359" ht="15.75" customHeight="1">
      <c r="A1359" s="403" t="s">
        <v>1709</v>
      </c>
      <c r="B1359" s="404">
        <v>5648.9</v>
      </c>
      <c r="C1359" s="405">
        <f t="shared" si="1"/>
        <v>-0.002623698744</v>
      </c>
      <c r="D1359" s="403" t="s">
        <v>1709</v>
      </c>
      <c r="E1359" s="406">
        <v>64.55</v>
      </c>
      <c r="F1359" s="405">
        <f t="shared" si="2"/>
        <v>0</v>
      </c>
    </row>
    <row r="1360" ht="15.75" customHeight="1">
      <c r="A1360" s="403" t="s">
        <v>1710</v>
      </c>
      <c r="B1360" s="404">
        <v>5663.76</v>
      </c>
      <c r="C1360" s="405">
        <f t="shared" si="1"/>
        <v>-0.01012463101</v>
      </c>
      <c r="D1360" s="403" t="s">
        <v>1710</v>
      </c>
      <c r="E1360" s="406">
        <v>64.55</v>
      </c>
      <c r="F1360" s="405">
        <f t="shared" si="2"/>
        <v>-0.01239290086</v>
      </c>
    </row>
    <row r="1361" ht="15.75" customHeight="1">
      <c r="A1361" s="403" t="s">
        <v>1711</v>
      </c>
      <c r="B1361" s="404">
        <v>5721.69</v>
      </c>
      <c r="C1361" s="405">
        <f t="shared" si="1"/>
        <v>0.0001922878584</v>
      </c>
      <c r="D1361" s="403" t="s">
        <v>1711</v>
      </c>
      <c r="E1361" s="406">
        <v>65.36</v>
      </c>
      <c r="F1361" s="405">
        <f t="shared" si="2"/>
        <v>0.006932676013</v>
      </c>
    </row>
    <row r="1362" ht="15.75" customHeight="1">
      <c r="A1362" s="403" t="s">
        <v>1712</v>
      </c>
      <c r="B1362" s="404">
        <v>5720.59</v>
      </c>
      <c r="C1362" s="405">
        <f t="shared" si="1"/>
        <v>0.01517998953</v>
      </c>
      <c r="D1362" s="403" t="s">
        <v>1712</v>
      </c>
      <c r="E1362" s="406">
        <v>64.91</v>
      </c>
      <c r="F1362" s="405">
        <f t="shared" si="2"/>
        <v>0.002780781709</v>
      </c>
    </row>
    <row r="1363" ht="15.75" customHeight="1">
      <c r="A1363" s="403" t="s">
        <v>1713</v>
      </c>
      <c r="B1363" s="404">
        <v>5635.05</v>
      </c>
      <c r="C1363" s="405">
        <f t="shared" si="1"/>
        <v>0.002028934996</v>
      </c>
      <c r="D1363" s="403" t="s">
        <v>1713</v>
      </c>
      <c r="E1363" s="406">
        <v>64.73</v>
      </c>
      <c r="F1363" s="405">
        <f t="shared" si="2"/>
        <v>0.004344453064</v>
      </c>
    </row>
    <row r="1364" ht="15.75" customHeight="1">
      <c r="A1364" s="403" t="s">
        <v>1714</v>
      </c>
      <c r="B1364" s="404">
        <v>5623.64</v>
      </c>
      <c r="C1364" s="405">
        <f t="shared" si="1"/>
        <v>-0.01435965206</v>
      </c>
      <c r="D1364" s="403" t="s">
        <v>1714</v>
      </c>
      <c r="E1364" s="406">
        <v>64.45</v>
      </c>
      <c r="F1364" s="405">
        <f t="shared" si="2"/>
        <v>-0.009832539561</v>
      </c>
    </row>
    <row r="1365" ht="15.75" customHeight="1">
      <c r="A1365" s="403" t="s">
        <v>1715</v>
      </c>
      <c r="B1365" s="404">
        <v>5705.57</v>
      </c>
      <c r="C1365" s="405">
        <f t="shared" si="1"/>
        <v>-0.01174186262</v>
      </c>
      <c r="D1365" s="403" t="s">
        <v>1715</v>
      </c>
      <c r="E1365" s="406">
        <v>65.09</v>
      </c>
      <c r="F1365" s="405">
        <f t="shared" si="2"/>
        <v>-0.004130966952</v>
      </c>
    </row>
    <row r="1366" ht="15.75" customHeight="1">
      <c r="A1366" s="403" t="s">
        <v>1716</v>
      </c>
      <c r="B1366" s="404">
        <v>5773.36</v>
      </c>
      <c r="C1366" s="405">
        <f t="shared" si="1"/>
        <v>-0.009372029417</v>
      </c>
      <c r="D1366" s="403" t="s">
        <v>1716</v>
      </c>
      <c r="E1366" s="406">
        <v>65.36</v>
      </c>
      <c r="F1366" s="405">
        <f t="shared" si="2"/>
        <v>-0.001375095493</v>
      </c>
    </row>
    <row r="1367" ht="15.75" customHeight="1">
      <c r="A1367" s="403" t="s">
        <v>1717</v>
      </c>
      <c r="B1367" s="404">
        <v>5827.98</v>
      </c>
      <c r="C1367" s="405">
        <f t="shared" si="1"/>
        <v>0.0009961904304</v>
      </c>
      <c r="D1367" s="403" t="s">
        <v>1717</v>
      </c>
      <c r="E1367" s="406">
        <v>65.45</v>
      </c>
      <c r="F1367" s="405">
        <f t="shared" si="2"/>
        <v>-0.00697921408</v>
      </c>
    </row>
    <row r="1368" ht="15.75" customHeight="1">
      <c r="A1368" s="403" t="s">
        <v>1718</v>
      </c>
      <c r="B1368" s="404">
        <v>5822.18</v>
      </c>
      <c r="C1368" s="405">
        <f t="shared" si="1"/>
        <v>-0.004382837336</v>
      </c>
      <c r="D1368" s="403" t="s">
        <v>1718</v>
      </c>
      <c r="E1368" s="406">
        <v>65.91</v>
      </c>
      <c r="F1368" s="405">
        <f t="shared" si="2"/>
        <v>-0.004079782412</v>
      </c>
    </row>
    <row r="1369" ht="15.75" customHeight="1">
      <c r="A1369" s="403" t="s">
        <v>1719</v>
      </c>
      <c r="B1369" s="404">
        <v>5847.81</v>
      </c>
      <c r="C1369" s="405">
        <f t="shared" si="1"/>
        <v>0.002138696526</v>
      </c>
      <c r="D1369" s="403" t="s">
        <v>1719</v>
      </c>
      <c r="E1369" s="406">
        <v>66.18</v>
      </c>
      <c r="F1369" s="405">
        <f t="shared" si="2"/>
        <v>-0.001358080579</v>
      </c>
    </row>
    <row r="1370" ht="15.75" customHeight="1">
      <c r="A1370" s="403" t="s">
        <v>1720</v>
      </c>
      <c r="B1370" s="404">
        <v>5835.33</v>
      </c>
      <c r="C1370" s="405">
        <f t="shared" si="1"/>
        <v>-0.008167074029</v>
      </c>
      <c r="D1370" s="403" t="s">
        <v>1720</v>
      </c>
      <c r="E1370" s="406">
        <v>66.27</v>
      </c>
      <c r="F1370" s="405">
        <f t="shared" si="2"/>
        <v>0</v>
      </c>
    </row>
    <row r="1371" ht="15.75" customHeight="1">
      <c r="A1371" s="403" t="s">
        <v>1721</v>
      </c>
      <c r="B1371" s="404">
        <v>5883.38</v>
      </c>
      <c r="C1371" s="405">
        <f t="shared" si="1"/>
        <v>0.002137687516</v>
      </c>
      <c r="D1371" s="403" t="s">
        <v>1721</v>
      </c>
      <c r="E1371" s="406">
        <v>66.27</v>
      </c>
      <c r="F1371" s="405">
        <f t="shared" si="2"/>
        <v>0.01953846154</v>
      </c>
    </row>
    <row r="1372" ht="15.75" customHeight="1">
      <c r="A1372" s="403" t="s">
        <v>1722</v>
      </c>
      <c r="B1372" s="404">
        <v>5870.83</v>
      </c>
      <c r="C1372" s="405">
        <f t="shared" si="1"/>
        <v>0.01135067718</v>
      </c>
      <c r="D1372" s="403" t="s">
        <v>1722</v>
      </c>
      <c r="E1372" s="406">
        <v>65.0</v>
      </c>
      <c r="F1372" s="405">
        <f t="shared" si="2"/>
        <v>0.008533747091</v>
      </c>
    </row>
    <row r="1373" ht="15.75" customHeight="1">
      <c r="A1373" s="403" t="s">
        <v>1723</v>
      </c>
      <c r="B1373" s="404">
        <v>5804.94</v>
      </c>
      <c r="C1373" s="405">
        <f t="shared" si="1"/>
        <v>0.001124444245</v>
      </c>
      <c r="D1373" s="403" t="s">
        <v>1723</v>
      </c>
      <c r="E1373" s="406">
        <v>64.45</v>
      </c>
      <c r="F1373" s="405">
        <f t="shared" si="2"/>
        <v>0.005617100952</v>
      </c>
    </row>
    <row r="1374" ht="15.75" customHeight="1">
      <c r="A1374" s="403" t="s">
        <v>1724</v>
      </c>
      <c r="B1374" s="404">
        <v>5798.42</v>
      </c>
      <c r="C1374" s="405">
        <f t="shared" si="1"/>
        <v>0.004130177658</v>
      </c>
      <c r="D1374" s="403" t="s">
        <v>1724</v>
      </c>
      <c r="E1374" s="406">
        <v>64.09</v>
      </c>
      <c r="F1374" s="405">
        <f t="shared" si="2"/>
        <v>-0.001402306014</v>
      </c>
    </row>
    <row r="1375" ht="15.75" customHeight="1">
      <c r="A1375" s="403" t="s">
        <v>1725</v>
      </c>
      <c r="B1375" s="404">
        <v>5774.57</v>
      </c>
      <c r="C1375" s="405">
        <f t="shared" si="1"/>
        <v>-0.009867766781</v>
      </c>
      <c r="D1375" s="403" t="s">
        <v>1725</v>
      </c>
      <c r="E1375" s="406">
        <v>64.18</v>
      </c>
      <c r="F1375" s="405">
        <f t="shared" si="2"/>
        <v>-0.004189294026</v>
      </c>
    </row>
    <row r="1376" ht="15.75" customHeight="1">
      <c r="A1376" s="403" t="s">
        <v>1726</v>
      </c>
      <c r="B1376" s="404">
        <v>5832.12</v>
      </c>
      <c r="C1376" s="405">
        <f t="shared" si="1"/>
        <v>-0.01267314262</v>
      </c>
      <c r="D1376" s="403" t="s">
        <v>1726</v>
      </c>
      <c r="E1376" s="406">
        <v>64.45</v>
      </c>
      <c r="F1376" s="405">
        <f t="shared" si="2"/>
        <v>0</v>
      </c>
    </row>
    <row r="1377" ht="15.75" customHeight="1">
      <c r="A1377" s="403" t="s">
        <v>1727</v>
      </c>
      <c r="B1377" s="404">
        <v>5906.98</v>
      </c>
      <c r="C1377" s="405">
        <f t="shared" si="1"/>
        <v>-0.0003469266529</v>
      </c>
      <c r="D1377" s="403" t="s">
        <v>1727</v>
      </c>
      <c r="E1377" s="406">
        <v>64.45</v>
      </c>
      <c r="F1377" s="405">
        <f t="shared" si="2"/>
        <v>-0.008461538462</v>
      </c>
    </row>
    <row r="1378" ht="15.75" customHeight="1">
      <c r="A1378" s="403" t="s">
        <v>1728</v>
      </c>
      <c r="B1378" s="404">
        <v>5909.03</v>
      </c>
      <c r="C1378" s="405">
        <f t="shared" si="1"/>
        <v>-0.005253996472</v>
      </c>
      <c r="D1378" s="403" t="s">
        <v>1728</v>
      </c>
      <c r="E1378" s="406">
        <v>65.0</v>
      </c>
      <c r="F1378" s="405">
        <f t="shared" si="2"/>
        <v>0</v>
      </c>
    </row>
    <row r="1379" ht="15.75" customHeight="1">
      <c r="A1379" s="403" t="s">
        <v>1729</v>
      </c>
      <c r="B1379" s="404">
        <v>5940.24</v>
      </c>
      <c r="C1379" s="405">
        <f t="shared" si="1"/>
        <v>-0.001766163929</v>
      </c>
      <c r="D1379" s="403" t="s">
        <v>1729</v>
      </c>
      <c r="E1379" s="406">
        <v>65.0</v>
      </c>
      <c r="F1379" s="405">
        <f t="shared" si="2"/>
        <v>-0.002761583308</v>
      </c>
    </row>
    <row r="1380" ht="15.75" customHeight="1">
      <c r="A1380" s="403" t="s">
        <v>1730</v>
      </c>
      <c r="B1380" s="404">
        <v>5950.75</v>
      </c>
      <c r="C1380" s="405">
        <f t="shared" si="1"/>
        <v>-0.01643584747</v>
      </c>
      <c r="D1380" s="403" t="s">
        <v>1730</v>
      </c>
      <c r="E1380" s="406">
        <v>65.18</v>
      </c>
      <c r="F1380" s="405">
        <f t="shared" si="2"/>
        <v>-0.02585562696</v>
      </c>
    </row>
    <row r="1381" ht="15.75" customHeight="1">
      <c r="A1381" s="403" t="s">
        <v>1731</v>
      </c>
      <c r="B1381" s="404">
        <v>6050.19</v>
      </c>
      <c r="C1381" s="405">
        <f t="shared" si="1"/>
        <v>-0.008539403176</v>
      </c>
      <c r="D1381" s="403" t="s">
        <v>1731</v>
      </c>
      <c r="E1381" s="406">
        <v>66.91</v>
      </c>
      <c r="F1381" s="405">
        <f t="shared" si="2"/>
        <v>0.008288125377</v>
      </c>
    </row>
    <row r="1382" ht="15.75" customHeight="1">
      <c r="A1382" s="403" t="s">
        <v>1732</v>
      </c>
      <c r="B1382" s="404">
        <v>6102.3</v>
      </c>
      <c r="C1382" s="405">
        <f t="shared" si="1"/>
        <v>0.002287968701</v>
      </c>
      <c r="D1382" s="403" t="s">
        <v>1732</v>
      </c>
      <c r="E1382" s="406">
        <v>66.36</v>
      </c>
      <c r="F1382" s="405">
        <f t="shared" si="2"/>
        <v>0.006827492035</v>
      </c>
    </row>
    <row r="1383" ht="15.75" customHeight="1">
      <c r="A1383" s="403" t="s">
        <v>1733</v>
      </c>
      <c r="B1383" s="404">
        <v>6088.37</v>
      </c>
      <c r="C1383" s="405">
        <f t="shared" si="1"/>
        <v>0.0009996234971</v>
      </c>
      <c r="D1383" s="403" t="s">
        <v>1733</v>
      </c>
      <c r="E1383" s="406">
        <v>65.91</v>
      </c>
      <c r="F1383" s="405">
        <f t="shared" si="2"/>
        <v>-0.004079782412</v>
      </c>
    </row>
    <row r="1384" ht="15.75" customHeight="1">
      <c r="A1384" s="403" t="s">
        <v>1734</v>
      </c>
      <c r="B1384" s="404">
        <v>6082.29</v>
      </c>
      <c r="C1384" s="405">
        <f t="shared" si="1"/>
        <v>-0.0019133731</v>
      </c>
      <c r="D1384" s="403" t="s">
        <v>1734</v>
      </c>
      <c r="E1384" s="406">
        <v>66.18</v>
      </c>
      <c r="F1384" s="405">
        <f t="shared" si="2"/>
        <v>-0.008242169939</v>
      </c>
    </row>
    <row r="1385" ht="15.75" customHeight="1">
      <c r="A1385" s="403" t="s">
        <v>1735</v>
      </c>
      <c r="B1385" s="404">
        <v>6093.95</v>
      </c>
      <c r="C1385" s="405">
        <f t="shared" si="1"/>
        <v>0.02151159477</v>
      </c>
      <c r="D1385" s="403" t="s">
        <v>1735</v>
      </c>
      <c r="E1385" s="406">
        <v>66.73</v>
      </c>
      <c r="F1385" s="405">
        <f t="shared" si="2"/>
        <v>0.008310667875</v>
      </c>
    </row>
    <row r="1386" ht="15.75" customHeight="1">
      <c r="A1386" s="403" t="s">
        <v>1736</v>
      </c>
      <c r="B1386" s="404">
        <v>5965.62</v>
      </c>
      <c r="C1386" s="405">
        <f t="shared" si="1"/>
        <v>0.004932332043</v>
      </c>
      <c r="D1386" s="403" t="s">
        <v>1736</v>
      </c>
      <c r="E1386" s="406">
        <v>66.18</v>
      </c>
      <c r="F1386" s="405">
        <f t="shared" si="2"/>
        <v>0.00546946217</v>
      </c>
    </row>
    <row r="1387" ht="15.75" customHeight="1">
      <c r="A1387" s="403" t="s">
        <v>1737</v>
      </c>
      <c r="B1387" s="404">
        <v>5936.34</v>
      </c>
      <c r="C1387" s="405">
        <f t="shared" si="1"/>
        <v>-0.002168344192</v>
      </c>
      <c r="D1387" s="403" t="s">
        <v>1737</v>
      </c>
      <c r="E1387" s="406">
        <v>65.82</v>
      </c>
      <c r="F1387" s="405">
        <f t="shared" si="2"/>
        <v>-0.004085338175</v>
      </c>
    </row>
    <row r="1388" ht="15.75" customHeight="1">
      <c r="A1388" s="403" t="s">
        <v>1738</v>
      </c>
      <c r="B1388" s="404">
        <v>5949.24</v>
      </c>
      <c r="C1388" s="405">
        <f t="shared" si="1"/>
        <v>0.01353713427</v>
      </c>
      <c r="D1388" s="403" t="s">
        <v>1738</v>
      </c>
      <c r="E1388" s="406">
        <v>66.09</v>
      </c>
      <c r="F1388" s="405">
        <f t="shared" si="2"/>
        <v>0.005476951164</v>
      </c>
    </row>
    <row r="1389" ht="15.75" customHeight="1">
      <c r="A1389" s="403" t="s">
        <v>1739</v>
      </c>
      <c r="B1389" s="404">
        <v>5869.78</v>
      </c>
      <c r="C1389" s="405">
        <f t="shared" si="1"/>
        <v>-0.003143527238</v>
      </c>
      <c r="D1389" s="403" t="s">
        <v>1739</v>
      </c>
      <c r="E1389" s="406">
        <v>65.73</v>
      </c>
      <c r="F1389" s="405">
        <f t="shared" si="2"/>
        <v>0.01986035687</v>
      </c>
    </row>
    <row r="1390" ht="15.75" customHeight="1">
      <c r="A1390" s="403" t="s">
        <v>1740</v>
      </c>
      <c r="B1390" s="404">
        <v>5888.29</v>
      </c>
      <c r="C1390" s="405">
        <f t="shared" si="1"/>
        <v>-0.02211265079</v>
      </c>
      <c r="D1390" s="403" t="s">
        <v>1740</v>
      </c>
      <c r="E1390" s="406">
        <v>64.45</v>
      </c>
      <c r="F1390" s="405">
        <f t="shared" si="2"/>
        <v>-0.01678108314</v>
      </c>
    </row>
    <row r="1391" ht="15.75" customHeight="1">
      <c r="A1391" s="403" t="s">
        <v>1741</v>
      </c>
      <c r="B1391" s="404">
        <v>6021.44</v>
      </c>
      <c r="C1391" s="405">
        <f t="shared" si="1"/>
        <v>-0.003036534443</v>
      </c>
      <c r="D1391" s="403" t="s">
        <v>1741</v>
      </c>
      <c r="E1391" s="406">
        <v>65.55</v>
      </c>
      <c r="F1391" s="405">
        <f t="shared" si="2"/>
        <v>-0.01502629602</v>
      </c>
    </row>
    <row r="1392" ht="15.75" customHeight="1">
      <c r="A1392" s="403" t="s">
        <v>1742</v>
      </c>
      <c r="B1392" s="404">
        <v>6039.78</v>
      </c>
      <c r="C1392" s="405">
        <f t="shared" si="1"/>
        <v>-0.01436404582</v>
      </c>
      <c r="D1392" s="403" t="s">
        <v>1742</v>
      </c>
      <c r="E1392" s="406">
        <v>66.55</v>
      </c>
      <c r="F1392" s="405">
        <f t="shared" si="2"/>
        <v>-0.008048889551</v>
      </c>
    </row>
    <row r="1393" ht="15.75" customHeight="1">
      <c r="A1393" s="403" t="s">
        <v>1743</v>
      </c>
      <c r="B1393" s="404">
        <v>6127.8</v>
      </c>
      <c r="C1393" s="405">
        <f t="shared" si="1"/>
        <v>-0.007875086619</v>
      </c>
      <c r="D1393" s="403" t="s">
        <v>1743</v>
      </c>
      <c r="E1393" s="406">
        <v>67.09</v>
      </c>
      <c r="F1393" s="405">
        <f t="shared" si="2"/>
        <v>-0.03147105529</v>
      </c>
    </row>
    <row r="1394" ht="15.75" customHeight="1">
      <c r="A1394" s="403" t="s">
        <v>1744</v>
      </c>
      <c r="B1394" s="404">
        <v>6176.44</v>
      </c>
      <c r="C1394" s="405">
        <f t="shared" si="1"/>
        <v>0.005162155477</v>
      </c>
      <c r="D1394" s="403" t="s">
        <v>1744</v>
      </c>
      <c r="E1394" s="406">
        <v>69.27</v>
      </c>
      <c r="F1394" s="405">
        <f t="shared" si="2"/>
        <v>0.002605297438</v>
      </c>
    </row>
    <row r="1395" ht="15.75" customHeight="1">
      <c r="A1395" s="403" t="s">
        <v>1745</v>
      </c>
      <c r="B1395" s="404">
        <v>6144.72</v>
      </c>
      <c r="C1395" s="405">
        <f t="shared" si="1"/>
        <v>-0.01143537437</v>
      </c>
      <c r="D1395" s="403" t="s">
        <v>1745</v>
      </c>
      <c r="E1395" s="406">
        <v>69.09</v>
      </c>
      <c r="F1395" s="405">
        <f t="shared" si="2"/>
        <v>-0.009178258999</v>
      </c>
    </row>
    <row r="1396" ht="15.75" customHeight="1">
      <c r="A1396" s="403" t="s">
        <v>1746</v>
      </c>
      <c r="B1396" s="404">
        <v>6215.8</v>
      </c>
      <c r="C1396" s="405">
        <f t="shared" si="1"/>
        <v>0.002438442235</v>
      </c>
      <c r="D1396" s="403" t="s">
        <v>1746</v>
      </c>
      <c r="E1396" s="406">
        <v>69.73</v>
      </c>
      <c r="F1396" s="405">
        <f t="shared" si="2"/>
        <v>-0.007684644941</v>
      </c>
    </row>
    <row r="1397" ht="15.75" customHeight="1">
      <c r="A1397" s="403" t="s">
        <v>1747</v>
      </c>
      <c r="B1397" s="404">
        <v>6200.68</v>
      </c>
      <c r="C1397" s="405">
        <f t="shared" si="1"/>
        <v>-0.0009731387915</v>
      </c>
      <c r="D1397" s="403" t="s">
        <v>1747</v>
      </c>
      <c r="E1397" s="406">
        <v>70.27</v>
      </c>
      <c r="F1397" s="405">
        <f t="shared" si="2"/>
        <v>0</v>
      </c>
    </row>
    <row r="1398" ht="15.75" customHeight="1">
      <c r="A1398" s="403" t="s">
        <v>1748</v>
      </c>
      <c r="B1398" s="404">
        <v>6206.72</v>
      </c>
      <c r="C1398" s="405">
        <f t="shared" si="1"/>
        <v>0.001891848265</v>
      </c>
      <c r="D1398" s="403" t="s">
        <v>1748</v>
      </c>
      <c r="E1398" s="406">
        <v>70.27</v>
      </c>
      <c r="F1398" s="405">
        <f t="shared" si="2"/>
        <v>0.006445144658</v>
      </c>
    </row>
    <row r="1399" ht="15.75" customHeight="1">
      <c r="A1399" s="403" t="s">
        <v>1749</v>
      </c>
      <c r="B1399" s="404">
        <v>6195.0</v>
      </c>
      <c r="C1399" s="405">
        <f t="shared" si="1"/>
        <v>0.007777537379</v>
      </c>
      <c r="D1399" s="403" t="s">
        <v>1749</v>
      </c>
      <c r="E1399" s="406">
        <v>69.82</v>
      </c>
      <c r="F1399" s="405">
        <f t="shared" si="2"/>
        <v>0</v>
      </c>
    </row>
    <row r="1400" ht="15.75" customHeight="1">
      <c r="A1400" s="403" t="s">
        <v>1750</v>
      </c>
      <c r="B1400" s="404">
        <v>6147.19</v>
      </c>
      <c r="C1400" s="405">
        <f t="shared" si="1"/>
        <v>0.004076945819</v>
      </c>
      <c r="D1400" s="403" t="s">
        <v>1750</v>
      </c>
      <c r="E1400" s="406">
        <v>69.82</v>
      </c>
      <c r="F1400" s="405">
        <f t="shared" si="2"/>
        <v>-0.002571428571</v>
      </c>
    </row>
    <row r="1401" ht="15.75" customHeight="1">
      <c r="A1401" s="403" t="s">
        <v>1751</v>
      </c>
      <c r="B1401" s="404">
        <v>6122.23</v>
      </c>
      <c r="C1401" s="405">
        <f t="shared" si="1"/>
        <v>0.003920751945</v>
      </c>
      <c r="D1401" s="403" t="s">
        <v>1751</v>
      </c>
      <c r="E1401" s="406">
        <v>70.0</v>
      </c>
      <c r="F1401" s="405">
        <f t="shared" si="2"/>
        <v>0</v>
      </c>
    </row>
    <row r="1402" ht="15.75" customHeight="1">
      <c r="A1402" s="403" t="s">
        <v>1752</v>
      </c>
      <c r="B1402" s="404">
        <v>6098.32</v>
      </c>
      <c r="C1402" s="405">
        <f t="shared" si="1"/>
        <v>-0.004973241091</v>
      </c>
      <c r="D1402" s="403" t="s">
        <v>1752</v>
      </c>
      <c r="E1402" s="406">
        <v>70.0</v>
      </c>
      <c r="F1402" s="405">
        <f t="shared" si="2"/>
        <v>-0.00384232247</v>
      </c>
    </row>
    <row r="1403" ht="15.75" customHeight="1">
      <c r="A1403" s="403" t="s">
        <v>1753</v>
      </c>
      <c r="B1403" s="404">
        <v>6128.8</v>
      </c>
      <c r="C1403" s="405">
        <f t="shared" si="1"/>
        <v>0.01171207607</v>
      </c>
      <c r="D1403" s="403" t="s">
        <v>1753</v>
      </c>
      <c r="E1403" s="406">
        <v>70.27</v>
      </c>
      <c r="F1403" s="405">
        <f t="shared" si="2"/>
        <v>0</v>
      </c>
    </row>
    <row r="1404" ht="15.75" customHeight="1">
      <c r="A1404" s="403" t="s">
        <v>1754</v>
      </c>
      <c r="B1404" s="404">
        <v>6057.85</v>
      </c>
      <c r="C1404" s="405">
        <f t="shared" si="1"/>
        <v>-0.009813841047</v>
      </c>
      <c r="D1404" s="403" t="s">
        <v>1754</v>
      </c>
      <c r="E1404" s="406">
        <v>70.27</v>
      </c>
      <c r="F1404" s="405">
        <f t="shared" si="2"/>
        <v>-0.005237825595</v>
      </c>
    </row>
    <row r="1405" ht="15.75" customHeight="1">
      <c r="A1405" s="403" t="s">
        <v>1755</v>
      </c>
      <c r="B1405" s="404">
        <v>6117.89</v>
      </c>
      <c r="C1405" s="405">
        <f t="shared" si="1"/>
        <v>-0.009941223306</v>
      </c>
      <c r="D1405" s="403" t="s">
        <v>1755</v>
      </c>
      <c r="E1405" s="406">
        <v>70.64</v>
      </c>
      <c r="F1405" s="405">
        <f t="shared" si="2"/>
        <v>-0.0025416549</v>
      </c>
    </row>
    <row r="1406" ht="15.75" customHeight="1">
      <c r="A1406" s="403" t="s">
        <v>1756</v>
      </c>
      <c r="B1406" s="404">
        <v>6179.32</v>
      </c>
      <c r="C1406" s="405">
        <f t="shared" si="1"/>
        <v>0.001114632139</v>
      </c>
      <c r="D1406" s="403" t="s">
        <v>1756</v>
      </c>
      <c r="E1406" s="406">
        <v>70.82</v>
      </c>
      <c r="F1406" s="405">
        <f t="shared" si="2"/>
        <v>-0.001269214497</v>
      </c>
    </row>
    <row r="1407" ht="15.75" customHeight="1">
      <c r="A1407" s="403" t="s">
        <v>1757</v>
      </c>
      <c r="B1407" s="404">
        <v>6172.44</v>
      </c>
      <c r="C1407" s="405">
        <f t="shared" si="1"/>
        <v>-0.004209062471</v>
      </c>
      <c r="D1407" s="403" t="s">
        <v>1757</v>
      </c>
      <c r="E1407" s="406">
        <v>70.91</v>
      </c>
      <c r="F1407" s="405">
        <f t="shared" si="2"/>
        <v>-0.01018983808</v>
      </c>
    </row>
    <row r="1408" ht="15.75" customHeight="1">
      <c r="A1408" s="403" t="s">
        <v>1758</v>
      </c>
      <c r="B1408" s="404">
        <v>6198.53</v>
      </c>
      <c r="C1408" s="405">
        <f t="shared" si="1"/>
        <v>-0.001927381048</v>
      </c>
      <c r="D1408" s="403" t="s">
        <v>1758</v>
      </c>
      <c r="E1408" s="406">
        <v>71.64</v>
      </c>
      <c r="F1408" s="405">
        <f t="shared" si="2"/>
        <v>-0.006242197253</v>
      </c>
    </row>
    <row r="1409" ht="15.75" customHeight="1">
      <c r="A1409" s="403" t="s">
        <v>1759</v>
      </c>
      <c r="B1409" s="404">
        <v>6210.5</v>
      </c>
      <c r="C1409" s="405">
        <f t="shared" si="1"/>
        <v>-0.009239967966</v>
      </c>
      <c r="D1409" s="403" t="s">
        <v>1759</v>
      </c>
      <c r="E1409" s="406">
        <v>72.09</v>
      </c>
      <c r="F1409" s="405">
        <f t="shared" si="2"/>
        <v>0.00125</v>
      </c>
    </row>
    <row r="1410" ht="15.75" customHeight="1">
      <c r="A1410" s="403" t="s">
        <v>1760</v>
      </c>
      <c r="B1410" s="404">
        <v>6268.42</v>
      </c>
      <c r="C1410" s="405">
        <f t="shared" si="1"/>
        <v>-0.005461030266</v>
      </c>
      <c r="D1410" s="403" t="s">
        <v>1760</v>
      </c>
      <c r="E1410" s="406">
        <v>72.0</v>
      </c>
      <c r="F1410" s="405">
        <f t="shared" si="2"/>
        <v>0.003764115433</v>
      </c>
    </row>
    <row r="1411" ht="15.75" customHeight="1">
      <c r="A1411" s="403" t="s">
        <v>1761</v>
      </c>
      <c r="B1411" s="404">
        <v>6302.84</v>
      </c>
      <c r="C1411" s="405">
        <f t="shared" si="1"/>
        <v>-0.002442124189</v>
      </c>
      <c r="D1411" s="403" t="s">
        <v>1761</v>
      </c>
      <c r="E1411" s="406">
        <v>71.73</v>
      </c>
      <c r="F1411" s="405">
        <f t="shared" si="2"/>
        <v>-0.006234413965</v>
      </c>
    </row>
    <row r="1412" ht="15.75" customHeight="1">
      <c r="A1412" s="403" t="s">
        <v>1762</v>
      </c>
      <c r="B1412" s="404">
        <v>6318.27</v>
      </c>
      <c r="C1412" s="405">
        <f t="shared" si="1"/>
        <v>0.006100357327</v>
      </c>
      <c r="D1412" s="403" t="s">
        <v>1762</v>
      </c>
      <c r="E1412" s="406">
        <v>72.18</v>
      </c>
      <c r="F1412" s="405">
        <f t="shared" si="2"/>
        <v>0.003754693367</v>
      </c>
    </row>
    <row r="1413" ht="15.75" customHeight="1">
      <c r="A1413" s="403" t="s">
        <v>1763</v>
      </c>
      <c r="B1413" s="404">
        <v>6279.96</v>
      </c>
      <c r="C1413" s="405">
        <f t="shared" si="1"/>
        <v>0.004085117541</v>
      </c>
      <c r="D1413" s="403" t="s">
        <v>1763</v>
      </c>
      <c r="E1413" s="406">
        <v>71.91</v>
      </c>
      <c r="F1413" s="405">
        <f t="shared" si="2"/>
        <v>0.002509410289</v>
      </c>
    </row>
    <row r="1414" ht="15.75" customHeight="1">
      <c r="A1414" s="403" t="s">
        <v>1764</v>
      </c>
      <c r="B1414" s="404">
        <v>6254.41</v>
      </c>
      <c r="C1414" s="405">
        <f t="shared" si="1"/>
        <v>0.001583788666</v>
      </c>
      <c r="D1414" s="403" t="s">
        <v>1764</v>
      </c>
      <c r="E1414" s="406">
        <v>71.73</v>
      </c>
      <c r="F1414" s="405">
        <f t="shared" si="2"/>
        <v>0.005184977578</v>
      </c>
    </row>
    <row r="1415" ht="15.75" customHeight="1">
      <c r="A1415" s="403" t="s">
        <v>1765</v>
      </c>
      <c r="B1415" s="404">
        <v>6244.52</v>
      </c>
      <c r="C1415" s="405">
        <f t="shared" si="1"/>
        <v>0.009385011784</v>
      </c>
      <c r="D1415" s="403" t="s">
        <v>1765</v>
      </c>
      <c r="E1415" s="406">
        <v>71.36</v>
      </c>
      <c r="F1415" s="405">
        <f t="shared" si="2"/>
        <v>0.006346072486</v>
      </c>
    </row>
    <row r="1416" ht="15.75" customHeight="1">
      <c r="A1416" s="403" t="s">
        <v>1766</v>
      </c>
      <c r="B1416" s="404">
        <v>6186.46</v>
      </c>
      <c r="C1416" s="405">
        <f t="shared" si="1"/>
        <v>0.003064420938</v>
      </c>
      <c r="D1416" s="403" t="s">
        <v>1766</v>
      </c>
      <c r="E1416" s="406">
        <v>70.91</v>
      </c>
      <c r="F1416" s="405">
        <f t="shared" si="2"/>
        <v>0</v>
      </c>
    </row>
    <row r="1417" ht="15.75" customHeight="1">
      <c r="A1417" s="403" t="s">
        <v>1767</v>
      </c>
      <c r="B1417" s="404">
        <v>6167.56</v>
      </c>
      <c r="C1417" s="405">
        <f t="shared" si="1"/>
        <v>0.001341061484</v>
      </c>
      <c r="D1417" s="403" t="s">
        <v>1767</v>
      </c>
      <c r="E1417" s="406">
        <v>70.91</v>
      </c>
      <c r="F1417" s="405">
        <f t="shared" si="2"/>
        <v>-0.001267605634</v>
      </c>
    </row>
    <row r="1418" ht="15.75" customHeight="1">
      <c r="A1418" s="403" t="s">
        <v>1768</v>
      </c>
      <c r="B1418" s="404">
        <v>6159.3</v>
      </c>
      <c r="C1418" s="405">
        <f t="shared" si="1"/>
        <v>-0.003797644425</v>
      </c>
      <c r="D1418" s="403" t="s">
        <v>1768</v>
      </c>
      <c r="E1418" s="406">
        <v>71.0</v>
      </c>
      <c r="F1418" s="405">
        <f t="shared" si="2"/>
        <v>-0.002528800225</v>
      </c>
    </row>
    <row r="1419" ht="15.75" customHeight="1">
      <c r="A1419" s="403" t="s">
        <v>1769</v>
      </c>
      <c r="B1419" s="404">
        <v>6182.78</v>
      </c>
      <c r="C1419" s="405">
        <f t="shared" si="1"/>
        <v>-0.002210932659</v>
      </c>
      <c r="D1419" s="403" t="s">
        <v>1769</v>
      </c>
      <c r="E1419" s="406">
        <v>71.18</v>
      </c>
      <c r="F1419" s="405">
        <f t="shared" si="2"/>
        <v>-0.00377886634</v>
      </c>
    </row>
    <row r="1420" ht="15.75" customHeight="1">
      <c r="A1420" s="403" t="s">
        <v>1770</v>
      </c>
      <c r="B1420" s="404">
        <v>6196.48</v>
      </c>
      <c r="C1420" s="405">
        <f t="shared" si="1"/>
        <v>-0.005164843104</v>
      </c>
      <c r="D1420" s="403" t="s">
        <v>1770</v>
      </c>
      <c r="E1420" s="406">
        <v>71.45</v>
      </c>
      <c r="F1420" s="405">
        <f t="shared" si="2"/>
        <v>0.006338028169</v>
      </c>
    </row>
    <row r="1421" ht="15.75" customHeight="1">
      <c r="A1421" s="403" t="s">
        <v>1771</v>
      </c>
      <c r="B1421" s="404">
        <v>6228.65</v>
      </c>
      <c r="C1421" s="405">
        <f t="shared" si="1"/>
        <v>0.0006506442181</v>
      </c>
      <c r="D1421" s="403" t="s">
        <v>1771</v>
      </c>
      <c r="E1421" s="406">
        <v>71.0</v>
      </c>
      <c r="F1421" s="405">
        <f t="shared" si="2"/>
        <v>-0.001266000844</v>
      </c>
    </row>
    <row r="1422" ht="15.75" customHeight="1">
      <c r="A1422" s="403" t="s">
        <v>1772</v>
      </c>
      <c r="B1422" s="404">
        <v>6224.6</v>
      </c>
      <c r="C1422" s="405">
        <f t="shared" si="1"/>
        <v>0.001854152852</v>
      </c>
      <c r="D1422" s="403" t="s">
        <v>1772</v>
      </c>
      <c r="E1422" s="406">
        <v>71.09</v>
      </c>
      <c r="F1422" s="405">
        <f t="shared" si="2"/>
        <v>-0.005038488453</v>
      </c>
    </row>
    <row r="1423" ht="15.75" customHeight="1">
      <c r="A1423" s="403" t="s">
        <v>1773</v>
      </c>
      <c r="B1423" s="404">
        <v>6213.08</v>
      </c>
      <c r="C1423" s="405">
        <f t="shared" si="1"/>
        <v>-0.002717491625</v>
      </c>
      <c r="D1423" s="403" t="s">
        <v>1773</v>
      </c>
      <c r="E1423" s="406">
        <v>71.45</v>
      </c>
      <c r="F1423" s="405">
        <f t="shared" si="2"/>
        <v>-0.01257600884</v>
      </c>
    </row>
    <row r="1424" ht="15.75" customHeight="1">
      <c r="A1424" s="403" t="s">
        <v>1774</v>
      </c>
      <c r="B1424" s="404">
        <v>6230.01</v>
      </c>
      <c r="C1424" s="405">
        <f t="shared" si="1"/>
        <v>0.0009543594465</v>
      </c>
      <c r="D1424" s="403" t="s">
        <v>1774</v>
      </c>
      <c r="E1424" s="406">
        <v>72.36</v>
      </c>
      <c r="F1424" s="405">
        <f t="shared" si="2"/>
        <v>0.002493765586</v>
      </c>
    </row>
    <row r="1425" ht="15.75" customHeight="1">
      <c r="A1425" s="403" t="s">
        <v>1775</v>
      </c>
      <c r="B1425" s="404">
        <v>6224.07</v>
      </c>
      <c r="C1425" s="405">
        <f t="shared" si="1"/>
        <v>-0.00440367266</v>
      </c>
      <c r="D1425" s="403" t="s">
        <v>1775</v>
      </c>
      <c r="E1425" s="406">
        <v>72.18</v>
      </c>
      <c r="F1425" s="405">
        <f t="shared" si="2"/>
        <v>0.007537688442</v>
      </c>
    </row>
    <row r="1426" ht="15.75" customHeight="1">
      <c r="A1426" s="403" t="s">
        <v>1776</v>
      </c>
      <c r="B1426" s="404">
        <v>6251.6</v>
      </c>
      <c r="C1426" s="405">
        <f t="shared" si="1"/>
        <v>0.008867694641</v>
      </c>
      <c r="D1426" s="403" t="s">
        <v>1776</v>
      </c>
      <c r="E1426" s="406">
        <v>71.64</v>
      </c>
      <c r="F1426" s="405">
        <f t="shared" si="2"/>
        <v>0.006462489463</v>
      </c>
    </row>
    <row r="1427" ht="15.75" customHeight="1">
      <c r="A1427" s="403" t="s">
        <v>1777</v>
      </c>
      <c r="B1427" s="404">
        <v>6196.65</v>
      </c>
      <c r="C1427" s="405">
        <f t="shared" si="1"/>
        <v>-0.001253942747</v>
      </c>
      <c r="D1427" s="403" t="s">
        <v>1777</v>
      </c>
      <c r="E1427" s="406">
        <v>71.18</v>
      </c>
      <c r="F1427" s="405">
        <f t="shared" si="2"/>
        <v>-0.001262803424</v>
      </c>
    </row>
    <row r="1428" ht="15.75" customHeight="1">
      <c r="A1428" s="403" t="s">
        <v>1778</v>
      </c>
      <c r="B1428" s="404">
        <v>6204.43</v>
      </c>
      <c r="C1428" s="405">
        <f t="shared" si="1"/>
        <v>-0.007008395991</v>
      </c>
      <c r="D1428" s="403" t="s">
        <v>1778</v>
      </c>
      <c r="E1428" s="406">
        <v>71.27</v>
      </c>
      <c r="F1428" s="405">
        <f t="shared" si="2"/>
        <v>-0.006412937404</v>
      </c>
    </row>
    <row r="1429" ht="15.75" customHeight="1">
      <c r="A1429" s="403" t="s">
        <v>1779</v>
      </c>
      <c r="B1429" s="404">
        <v>6248.22</v>
      </c>
      <c r="C1429" s="405">
        <f t="shared" si="1"/>
        <v>-0.002883683966</v>
      </c>
      <c r="D1429" s="403" t="s">
        <v>1779</v>
      </c>
      <c r="E1429" s="406">
        <v>71.73</v>
      </c>
      <c r="F1429" s="405">
        <f t="shared" si="2"/>
        <v>0.01284947755</v>
      </c>
    </row>
    <row r="1430" ht="15.75" customHeight="1">
      <c r="A1430" s="403" t="s">
        <v>1780</v>
      </c>
      <c r="B1430" s="404">
        <v>6266.29</v>
      </c>
      <c r="C1430" s="405">
        <f t="shared" si="1"/>
        <v>-0.003254463753</v>
      </c>
      <c r="D1430" s="403" t="s">
        <v>1780</v>
      </c>
      <c r="E1430" s="406">
        <v>70.82</v>
      </c>
      <c r="F1430" s="405">
        <f t="shared" si="2"/>
        <v>-0.007567264574</v>
      </c>
    </row>
    <row r="1431" ht="15.75" customHeight="1">
      <c r="A1431" s="403" t="s">
        <v>1781</v>
      </c>
      <c r="B1431" s="404">
        <v>6286.75</v>
      </c>
      <c r="C1431" s="405">
        <f t="shared" si="1"/>
        <v>0.003830579489</v>
      </c>
      <c r="D1431" s="403" t="s">
        <v>1781</v>
      </c>
      <c r="E1431" s="406">
        <v>71.36</v>
      </c>
      <c r="F1431" s="405">
        <f t="shared" si="2"/>
        <v>0.005070422535</v>
      </c>
    </row>
    <row r="1432" ht="15.75" customHeight="1">
      <c r="A1432" s="403" t="s">
        <v>1782</v>
      </c>
      <c r="B1432" s="404">
        <v>6262.76</v>
      </c>
      <c r="C1432" s="405">
        <f t="shared" si="1"/>
        <v>-0.005311140053</v>
      </c>
      <c r="D1432" s="403" t="s">
        <v>1782</v>
      </c>
      <c r="E1432" s="406">
        <v>71.0</v>
      </c>
      <c r="F1432" s="405">
        <f t="shared" si="2"/>
        <v>-0.01634801884</v>
      </c>
    </row>
    <row r="1433" ht="15.75" customHeight="1">
      <c r="A1433" s="403" t="s">
        <v>1783</v>
      </c>
      <c r="B1433" s="404">
        <v>6296.2</v>
      </c>
      <c r="C1433" s="405">
        <f t="shared" si="1"/>
        <v>-0.001690223027</v>
      </c>
      <c r="D1433" s="403" t="s">
        <v>1783</v>
      </c>
      <c r="E1433" s="406">
        <v>72.18</v>
      </c>
      <c r="F1433" s="405">
        <f t="shared" si="2"/>
        <v>-0.001245330012</v>
      </c>
    </row>
    <row r="1434" ht="15.75" customHeight="1">
      <c r="A1434" s="403" t="s">
        <v>1784</v>
      </c>
      <c r="B1434" s="404">
        <v>6306.86</v>
      </c>
      <c r="C1434" s="405">
        <f t="shared" si="1"/>
        <v>0.004509002875</v>
      </c>
      <c r="D1434" s="403" t="s">
        <v>1784</v>
      </c>
      <c r="E1434" s="406">
        <v>72.27</v>
      </c>
      <c r="F1434" s="405">
        <f t="shared" si="2"/>
        <v>-0.005093612335</v>
      </c>
    </row>
    <row r="1435" ht="15.75" customHeight="1">
      <c r="A1435" s="403" t="s">
        <v>1785</v>
      </c>
      <c r="B1435" s="404">
        <v>6278.55</v>
      </c>
      <c r="C1435" s="405">
        <f t="shared" si="1"/>
        <v>0.0009533572363</v>
      </c>
      <c r="D1435" s="403" t="s">
        <v>1785</v>
      </c>
      <c r="E1435" s="406">
        <v>72.64</v>
      </c>
      <c r="F1435" s="405">
        <f t="shared" si="2"/>
        <v>-0.001237453595</v>
      </c>
    </row>
    <row r="1436" ht="15.75" customHeight="1">
      <c r="A1436" s="403" t="s">
        <v>1786</v>
      </c>
      <c r="B1436" s="404">
        <v>6272.57</v>
      </c>
      <c r="C1436" s="405">
        <f t="shared" si="1"/>
        <v>-0.004741013415</v>
      </c>
      <c r="D1436" s="403" t="s">
        <v>1786</v>
      </c>
      <c r="E1436" s="406">
        <v>72.73</v>
      </c>
      <c r="F1436" s="405">
        <f t="shared" si="2"/>
        <v>-0.00858778626</v>
      </c>
    </row>
    <row r="1437" ht="15.75" customHeight="1">
      <c r="A1437" s="403" t="s">
        <v>1787</v>
      </c>
      <c r="B1437" s="404">
        <v>6302.45</v>
      </c>
      <c r="C1437" s="405">
        <f t="shared" si="1"/>
        <v>-0.005433273157</v>
      </c>
      <c r="D1437" s="403" t="s">
        <v>1787</v>
      </c>
      <c r="E1437" s="406">
        <v>73.36</v>
      </c>
      <c r="F1437" s="405">
        <f t="shared" si="2"/>
        <v>0.003694075797</v>
      </c>
    </row>
    <row r="1438" ht="15.75" customHeight="1">
      <c r="A1438" s="403" t="s">
        <v>1788</v>
      </c>
      <c r="B1438" s="404">
        <v>6336.88</v>
      </c>
      <c r="C1438" s="405">
        <f t="shared" si="1"/>
        <v>0.002272831518</v>
      </c>
      <c r="D1438" s="403" t="s">
        <v>1788</v>
      </c>
      <c r="E1438" s="406">
        <v>73.09</v>
      </c>
      <c r="F1438" s="405">
        <f t="shared" si="2"/>
        <v>0.02024008934</v>
      </c>
    </row>
    <row r="1439" ht="15.75" customHeight="1">
      <c r="A1439" s="403" t="s">
        <v>1789</v>
      </c>
      <c r="B1439" s="404">
        <v>6322.51</v>
      </c>
      <c r="C1439" s="405">
        <f t="shared" si="1"/>
        <v>0.005275601694</v>
      </c>
      <c r="D1439" s="403" t="s">
        <v>1789</v>
      </c>
      <c r="E1439" s="406">
        <v>71.64</v>
      </c>
      <c r="F1439" s="405">
        <f t="shared" si="2"/>
        <v>0.003923766816</v>
      </c>
    </row>
    <row r="1440" ht="15.75" customHeight="1">
      <c r="A1440" s="403" t="s">
        <v>1790</v>
      </c>
      <c r="B1440" s="404">
        <v>6289.33</v>
      </c>
      <c r="C1440" s="405">
        <f t="shared" si="1"/>
        <v>0.001187544473</v>
      </c>
      <c r="D1440" s="403" t="s">
        <v>1790</v>
      </c>
      <c r="E1440" s="406">
        <v>71.36</v>
      </c>
      <c r="F1440" s="405">
        <f t="shared" si="2"/>
        <v>-0.00515823226</v>
      </c>
    </row>
    <row r="1441" ht="15.75" customHeight="1">
      <c r="A1441" s="403" t="s">
        <v>1791</v>
      </c>
      <c r="B1441" s="404">
        <v>6281.87</v>
      </c>
      <c r="C1441" s="405">
        <f t="shared" si="1"/>
        <v>-0.005894808138</v>
      </c>
      <c r="D1441" s="403" t="s">
        <v>1791</v>
      </c>
      <c r="E1441" s="406">
        <v>71.73</v>
      </c>
      <c r="F1441" s="405">
        <f t="shared" si="2"/>
        <v>0.00251572327</v>
      </c>
    </row>
    <row r="1442" ht="15.75" customHeight="1">
      <c r="A1442" s="403" t="s">
        <v>1792</v>
      </c>
      <c r="B1442" s="404">
        <v>6319.12</v>
      </c>
      <c r="C1442" s="405">
        <f t="shared" si="1"/>
        <v>0.001929617327</v>
      </c>
      <c r="D1442" s="403" t="s">
        <v>1792</v>
      </c>
      <c r="E1442" s="406">
        <v>71.55</v>
      </c>
      <c r="F1442" s="405">
        <f t="shared" si="2"/>
        <v>-0.001256281407</v>
      </c>
    </row>
    <row r="1443" ht="15.75" customHeight="1">
      <c r="A1443" s="403" t="s">
        <v>1793</v>
      </c>
      <c r="B1443" s="404">
        <v>6306.95</v>
      </c>
      <c r="C1443" s="405">
        <f t="shared" si="1"/>
        <v>0.003957281733</v>
      </c>
      <c r="D1443" s="403" t="s">
        <v>1793</v>
      </c>
      <c r="E1443" s="406">
        <v>71.64</v>
      </c>
      <c r="F1443" s="405">
        <f t="shared" si="2"/>
        <v>0.001257861635</v>
      </c>
    </row>
    <row r="1444" ht="15.75" customHeight="1">
      <c r="A1444" s="403" t="s">
        <v>1794</v>
      </c>
      <c r="B1444" s="404">
        <v>6282.09</v>
      </c>
      <c r="C1444" s="405">
        <f t="shared" si="1"/>
        <v>0.007437805799</v>
      </c>
      <c r="D1444" s="403" t="s">
        <v>1794</v>
      </c>
      <c r="E1444" s="406">
        <v>71.55</v>
      </c>
      <c r="F1444" s="405">
        <f t="shared" si="2"/>
        <v>0.002662556054</v>
      </c>
    </row>
    <row r="1445" ht="15.75" customHeight="1">
      <c r="A1445" s="403" t="s">
        <v>1795</v>
      </c>
      <c r="B1445" s="404">
        <v>6235.71</v>
      </c>
      <c r="C1445" s="405">
        <f t="shared" si="1"/>
        <v>-0.002627900207</v>
      </c>
      <c r="D1445" s="403" t="s">
        <v>1795</v>
      </c>
      <c r="E1445" s="406">
        <v>71.36</v>
      </c>
      <c r="F1445" s="405">
        <f t="shared" si="2"/>
        <v>-0.003908431044</v>
      </c>
    </row>
    <row r="1446" ht="15.75" customHeight="1">
      <c r="A1446" s="403" t="s">
        <v>1796</v>
      </c>
      <c r="B1446" s="404">
        <v>6252.14</v>
      </c>
      <c r="C1446" s="405">
        <f t="shared" si="1"/>
        <v>0.005715333598</v>
      </c>
      <c r="D1446" s="403" t="s">
        <v>1796</v>
      </c>
      <c r="E1446" s="406">
        <v>71.64</v>
      </c>
      <c r="F1446" s="405">
        <f t="shared" si="2"/>
        <v>-0.001254705144</v>
      </c>
    </row>
    <row r="1447" ht="15.75" customHeight="1">
      <c r="A1447" s="403" t="s">
        <v>1797</v>
      </c>
      <c r="B1447" s="404">
        <v>6216.61</v>
      </c>
      <c r="C1447" s="405">
        <f t="shared" si="1"/>
        <v>-0.001152033009</v>
      </c>
      <c r="D1447" s="403" t="s">
        <v>1797</v>
      </c>
      <c r="E1447" s="406">
        <v>71.73</v>
      </c>
      <c r="F1447" s="405">
        <f t="shared" si="2"/>
        <v>-0.01130254997</v>
      </c>
    </row>
    <row r="1448" ht="15.75" customHeight="1">
      <c r="A1448" s="403" t="s">
        <v>1798</v>
      </c>
      <c r="B1448" s="404">
        <v>6223.78</v>
      </c>
      <c r="C1448" s="405">
        <f t="shared" si="1"/>
        <v>0.004879261685</v>
      </c>
      <c r="D1448" s="403" t="s">
        <v>1798</v>
      </c>
      <c r="E1448" s="406">
        <v>72.55</v>
      </c>
      <c r="F1448" s="405">
        <f t="shared" si="2"/>
        <v>-0.002474907191</v>
      </c>
    </row>
    <row r="1449" ht="15.75" customHeight="1">
      <c r="A1449" s="403" t="s">
        <v>1799</v>
      </c>
      <c r="B1449" s="404">
        <v>6193.56</v>
      </c>
      <c r="C1449" s="405">
        <f t="shared" si="1"/>
        <v>0.005599871409</v>
      </c>
      <c r="D1449" s="403" t="s">
        <v>1799</v>
      </c>
      <c r="E1449" s="406">
        <v>72.73</v>
      </c>
      <c r="F1449" s="405">
        <f t="shared" si="2"/>
        <v>0.006365020064</v>
      </c>
    </row>
    <row r="1450" ht="15.75" customHeight="1">
      <c r="A1450" s="403" t="s">
        <v>1800</v>
      </c>
      <c r="B1450" s="404">
        <v>6159.07</v>
      </c>
      <c r="C1450" s="405">
        <f t="shared" si="1"/>
        <v>0.004793064576</v>
      </c>
      <c r="D1450" s="403" t="s">
        <v>1800</v>
      </c>
      <c r="E1450" s="406">
        <v>72.27</v>
      </c>
      <c r="F1450" s="405">
        <f t="shared" si="2"/>
        <v>-0.02337837838</v>
      </c>
    </row>
    <row r="1451" ht="15.75" customHeight="1">
      <c r="A1451" s="403" t="s">
        <v>1801</v>
      </c>
      <c r="B1451" s="404">
        <v>6129.69</v>
      </c>
      <c r="C1451" s="405">
        <f t="shared" si="1"/>
        <v>0.004126464084</v>
      </c>
      <c r="D1451" s="403" t="s">
        <v>1801</v>
      </c>
      <c r="E1451" s="406">
        <v>74.0</v>
      </c>
      <c r="F1451" s="405">
        <f t="shared" si="2"/>
        <v>0.001217697199</v>
      </c>
    </row>
    <row r="1452" ht="15.75" customHeight="1">
      <c r="A1452" s="403" t="s">
        <v>1802</v>
      </c>
      <c r="B1452" s="404">
        <v>6104.5</v>
      </c>
      <c r="C1452" s="405">
        <f t="shared" si="1"/>
        <v>0.00518854798</v>
      </c>
      <c r="D1452" s="403" t="s">
        <v>1802</v>
      </c>
      <c r="E1452" s="406">
        <v>73.91</v>
      </c>
      <c r="F1452" s="405">
        <f t="shared" si="2"/>
        <v>-0.01334935256</v>
      </c>
    </row>
    <row r="1453" ht="15.75" customHeight="1">
      <c r="A1453" s="403" t="s">
        <v>1803</v>
      </c>
      <c r="B1453" s="404">
        <v>6072.99</v>
      </c>
      <c r="C1453" s="405">
        <f t="shared" si="1"/>
        <v>-0.004267898777</v>
      </c>
      <c r="D1453" s="403" t="s">
        <v>1803</v>
      </c>
      <c r="E1453" s="406">
        <v>74.91</v>
      </c>
      <c r="F1453" s="405">
        <f t="shared" si="2"/>
        <v>0.001202886929</v>
      </c>
    </row>
    <row r="1454" ht="15.75" customHeight="1">
      <c r="A1454" s="403" t="s">
        <v>1804</v>
      </c>
      <c r="B1454" s="404">
        <v>6099.02</v>
      </c>
      <c r="C1454" s="405">
        <f t="shared" si="1"/>
        <v>0.00439534742</v>
      </c>
      <c r="D1454" s="403" t="s">
        <v>1804</v>
      </c>
      <c r="E1454" s="406">
        <v>74.82</v>
      </c>
      <c r="F1454" s="405">
        <f t="shared" si="2"/>
        <v>0.01478367015</v>
      </c>
    </row>
    <row r="1455" ht="15.75" customHeight="1">
      <c r="A1455" s="403" t="s">
        <v>1805</v>
      </c>
      <c r="B1455" s="404">
        <v>6072.33</v>
      </c>
      <c r="C1455" s="405">
        <f t="shared" si="1"/>
        <v>0.008761394048</v>
      </c>
      <c r="D1455" s="403" t="s">
        <v>1805</v>
      </c>
      <c r="E1455" s="406">
        <v>73.73</v>
      </c>
      <c r="F1455" s="405">
        <f t="shared" si="2"/>
        <v>0.01374948439</v>
      </c>
    </row>
    <row r="1456" ht="15.75" customHeight="1">
      <c r="A1456" s="403" t="s">
        <v>1806</v>
      </c>
      <c r="B1456" s="404">
        <v>6019.59</v>
      </c>
      <c r="C1456" s="405">
        <f t="shared" si="1"/>
        <v>0.003894106974</v>
      </c>
      <c r="D1456" s="403" t="s">
        <v>1806</v>
      </c>
      <c r="E1456" s="406">
        <v>72.73</v>
      </c>
      <c r="F1456" s="405">
        <f t="shared" si="2"/>
        <v>0</v>
      </c>
    </row>
    <row r="1457" ht="15.75" customHeight="1">
      <c r="A1457" s="403" t="s">
        <v>1807</v>
      </c>
      <c r="B1457" s="404">
        <v>5996.24</v>
      </c>
      <c r="C1457" s="405">
        <f t="shared" si="1"/>
        <v>0.0001384392394</v>
      </c>
      <c r="D1457" s="403" t="s">
        <v>1807</v>
      </c>
      <c r="E1457" s="406">
        <v>72.73</v>
      </c>
      <c r="F1457" s="405">
        <f t="shared" si="2"/>
        <v>0</v>
      </c>
    </row>
    <row r="1458" ht="15.75" customHeight="1">
      <c r="A1458" s="403" t="s">
        <v>1808</v>
      </c>
      <c r="B1458" s="404">
        <v>5995.41</v>
      </c>
      <c r="C1458" s="405">
        <f t="shared" si="1"/>
        <v>-0.003795123167</v>
      </c>
      <c r="D1458" s="403" t="s">
        <v>1808</v>
      </c>
      <c r="E1458" s="406">
        <v>72.73</v>
      </c>
      <c r="F1458" s="405">
        <f t="shared" si="2"/>
        <v>-0.007370001365</v>
      </c>
    </row>
    <row r="1459" ht="15.75" customHeight="1">
      <c r="A1459" s="403" t="s">
        <v>1809</v>
      </c>
      <c r="B1459" s="404">
        <v>6018.25</v>
      </c>
      <c r="C1459" s="405">
        <f t="shared" si="1"/>
        <v>0.002787627134</v>
      </c>
      <c r="D1459" s="403" t="s">
        <v>1809</v>
      </c>
      <c r="E1459" s="406">
        <v>73.27</v>
      </c>
      <c r="F1459" s="405">
        <f t="shared" si="2"/>
        <v>0</v>
      </c>
    </row>
    <row r="1460" ht="15.75" customHeight="1">
      <c r="A1460" s="403" t="s">
        <v>1810</v>
      </c>
      <c r="B1460" s="404">
        <v>6001.52</v>
      </c>
      <c r="C1460" s="405">
        <f t="shared" si="1"/>
        <v>0.005613251966</v>
      </c>
      <c r="D1460" s="403" t="s">
        <v>1810</v>
      </c>
      <c r="E1460" s="406">
        <v>73.27</v>
      </c>
      <c r="F1460" s="405">
        <f t="shared" si="2"/>
        <v>-0.001226826609</v>
      </c>
    </row>
    <row r="1461" ht="15.75" customHeight="1">
      <c r="A1461" s="403" t="s">
        <v>1811</v>
      </c>
      <c r="B1461" s="404">
        <v>5968.02</v>
      </c>
      <c r="C1461" s="405">
        <f t="shared" si="1"/>
        <v>-0.002328672089</v>
      </c>
      <c r="D1461" s="403" t="s">
        <v>1811</v>
      </c>
      <c r="E1461" s="406">
        <v>73.36</v>
      </c>
      <c r="F1461" s="405">
        <f t="shared" si="2"/>
        <v>-0.00501831005</v>
      </c>
    </row>
    <row r="1462" ht="15.75" customHeight="1">
      <c r="A1462" s="403" t="s">
        <v>1812</v>
      </c>
      <c r="B1462" s="404">
        <v>5981.95</v>
      </c>
      <c r="C1462" s="405">
        <f t="shared" si="1"/>
        <v>-0.009807654108</v>
      </c>
      <c r="D1462" s="403" t="s">
        <v>1812</v>
      </c>
      <c r="E1462" s="406">
        <v>73.73</v>
      </c>
      <c r="F1462" s="405">
        <f t="shared" si="2"/>
        <v>-0.003648648649</v>
      </c>
    </row>
    <row r="1463" ht="15.75" customHeight="1">
      <c r="A1463" s="403" t="s">
        <v>1813</v>
      </c>
      <c r="B1463" s="404">
        <v>6041.2</v>
      </c>
      <c r="C1463" s="405">
        <f t="shared" si="1"/>
        <v>0.0002731991622</v>
      </c>
      <c r="D1463" s="403" t="s">
        <v>1813</v>
      </c>
      <c r="E1463" s="406">
        <v>74.0</v>
      </c>
      <c r="F1463" s="405">
        <f t="shared" si="2"/>
        <v>0.009963149993</v>
      </c>
    </row>
    <row r="1464" ht="15.75" customHeight="1">
      <c r="A1464" s="403" t="s">
        <v>1814</v>
      </c>
      <c r="B1464" s="404">
        <v>6039.55</v>
      </c>
      <c r="C1464" s="405">
        <f t="shared" si="1"/>
        <v>0.002370018273</v>
      </c>
      <c r="D1464" s="403" t="s">
        <v>1814</v>
      </c>
      <c r="E1464" s="406">
        <v>73.27</v>
      </c>
      <c r="F1464" s="405">
        <f t="shared" si="2"/>
        <v>-0.008659180084</v>
      </c>
    </row>
    <row r="1465" ht="15.75" customHeight="1">
      <c r="A1465" s="403" t="s">
        <v>1815</v>
      </c>
      <c r="B1465" s="404">
        <v>6025.27</v>
      </c>
      <c r="C1465" s="405">
        <f t="shared" si="1"/>
        <v>-0.001072658967</v>
      </c>
      <c r="D1465" s="403" t="s">
        <v>1815</v>
      </c>
      <c r="E1465" s="406">
        <v>73.91</v>
      </c>
      <c r="F1465" s="405">
        <f t="shared" si="2"/>
        <v>-0.01689279064</v>
      </c>
    </row>
    <row r="1466" ht="15.75" customHeight="1">
      <c r="A1466" s="403" t="s">
        <v>1816</v>
      </c>
      <c r="B1466" s="404">
        <v>6031.74</v>
      </c>
      <c r="C1466" s="405">
        <f t="shared" si="1"/>
        <v>0.002976467615</v>
      </c>
      <c r="D1466" s="403" t="s">
        <v>1816</v>
      </c>
      <c r="E1466" s="406">
        <v>75.18</v>
      </c>
      <c r="F1466" s="405">
        <f t="shared" si="2"/>
        <v>0.004811547715</v>
      </c>
    </row>
    <row r="1467" ht="15.75" customHeight="1">
      <c r="A1467" s="403" t="s">
        <v>1817</v>
      </c>
      <c r="B1467" s="404">
        <v>6013.84</v>
      </c>
      <c r="C1467" s="405">
        <f t="shared" si="1"/>
        <v>0.0008154516437</v>
      </c>
      <c r="D1467" s="403" t="s">
        <v>1817</v>
      </c>
      <c r="E1467" s="406">
        <v>74.82</v>
      </c>
      <c r="F1467" s="405">
        <f t="shared" si="2"/>
        <v>-0.00120144173</v>
      </c>
    </row>
    <row r="1468" ht="15.75" customHeight="1">
      <c r="A1468" s="403" t="s">
        <v>1818</v>
      </c>
      <c r="B1468" s="404">
        <v>6008.94</v>
      </c>
      <c r="C1468" s="405">
        <f t="shared" si="1"/>
        <v>-0.00914517512</v>
      </c>
      <c r="D1468" s="403" t="s">
        <v>1818</v>
      </c>
      <c r="E1468" s="406">
        <v>74.91</v>
      </c>
      <c r="F1468" s="405">
        <f t="shared" si="2"/>
        <v>-0.007157057654</v>
      </c>
    </row>
    <row r="1469" ht="15.75" customHeight="1">
      <c r="A1469" s="403" t="s">
        <v>1819</v>
      </c>
      <c r="B1469" s="404">
        <v>6064.4</v>
      </c>
      <c r="C1469" s="405">
        <f t="shared" si="1"/>
        <v>-0.00723082489</v>
      </c>
      <c r="D1469" s="403" t="s">
        <v>1819</v>
      </c>
      <c r="E1469" s="406">
        <v>75.45</v>
      </c>
      <c r="F1469" s="405">
        <f t="shared" si="2"/>
        <v>-0.01075127835</v>
      </c>
    </row>
    <row r="1470" ht="15.75" customHeight="1">
      <c r="A1470" s="403" t="s">
        <v>1820</v>
      </c>
      <c r="B1470" s="404">
        <v>6108.57</v>
      </c>
      <c r="C1470" s="405">
        <f t="shared" si="1"/>
        <v>-0.005412085362</v>
      </c>
      <c r="D1470" s="403" t="s">
        <v>1820</v>
      </c>
      <c r="E1470" s="406">
        <v>76.27</v>
      </c>
      <c r="F1470" s="405">
        <f t="shared" si="2"/>
        <v>0.01449853684</v>
      </c>
    </row>
    <row r="1471" ht="15.75" customHeight="1">
      <c r="A1471" s="403" t="s">
        <v>1821</v>
      </c>
      <c r="B1471" s="404">
        <v>6141.81</v>
      </c>
      <c r="C1471" s="405">
        <f t="shared" si="1"/>
        <v>0.002108048929</v>
      </c>
      <c r="D1471" s="403" t="s">
        <v>1821</v>
      </c>
      <c r="E1471" s="406">
        <v>75.18</v>
      </c>
      <c r="F1471" s="405">
        <f t="shared" si="2"/>
        <v>-0.01429133342</v>
      </c>
    </row>
    <row r="1472" ht="15.75" customHeight="1">
      <c r="A1472" s="403" t="s">
        <v>1822</v>
      </c>
      <c r="B1472" s="404">
        <v>6128.89</v>
      </c>
      <c r="C1472" s="405">
        <f t="shared" si="1"/>
        <v>-0.01234549996</v>
      </c>
      <c r="D1472" s="403" t="s">
        <v>1822</v>
      </c>
      <c r="E1472" s="406">
        <v>76.27</v>
      </c>
      <c r="F1472" s="405">
        <f t="shared" si="2"/>
        <v>0.002365619661</v>
      </c>
    </row>
    <row r="1473" ht="15.75" customHeight="1">
      <c r="A1473" s="403" t="s">
        <v>1823</v>
      </c>
      <c r="B1473" s="404">
        <v>6205.5</v>
      </c>
      <c r="C1473" s="405">
        <f t="shared" si="1"/>
        <v>0.0005143245017</v>
      </c>
      <c r="D1473" s="403" t="s">
        <v>1823</v>
      </c>
      <c r="E1473" s="406">
        <v>76.09</v>
      </c>
      <c r="F1473" s="405">
        <f t="shared" si="2"/>
        <v>-0.001181412444</v>
      </c>
    </row>
    <row r="1474" ht="15.75" customHeight="1">
      <c r="A1474" s="403" t="s">
        <v>1824</v>
      </c>
      <c r="B1474" s="404">
        <v>6202.31</v>
      </c>
      <c r="C1474" s="405">
        <f t="shared" si="1"/>
        <v>0.006876679194</v>
      </c>
      <c r="D1474" s="403" t="s">
        <v>1824</v>
      </c>
      <c r="E1474" s="406">
        <v>76.18</v>
      </c>
      <c r="F1474" s="405">
        <f t="shared" si="2"/>
        <v>0.00118280983</v>
      </c>
    </row>
    <row r="1475" ht="15.75" customHeight="1">
      <c r="A1475" s="403" t="s">
        <v>1825</v>
      </c>
      <c r="B1475" s="404">
        <v>6159.95</v>
      </c>
      <c r="C1475" s="405">
        <f t="shared" si="1"/>
        <v>0.004358232706</v>
      </c>
      <c r="D1475" s="403" t="s">
        <v>1825</v>
      </c>
      <c r="E1475" s="406">
        <v>76.09</v>
      </c>
      <c r="F1475" s="405">
        <f t="shared" si="2"/>
        <v>0.01942658092</v>
      </c>
    </row>
    <row r="1476" ht="15.75" customHeight="1">
      <c r="A1476" s="403" t="s">
        <v>1826</v>
      </c>
      <c r="B1476" s="404">
        <v>6133.22</v>
      </c>
      <c r="C1476" s="405">
        <f t="shared" si="1"/>
        <v>0.006609277936</v>
      </c>
      <c r="D1476" s="403" t="s">
        <v>1826</v>
      </c>
      <c r="E1476" s="406">
        <v>74.64</v>
      </c>
      <c r="F1476" s="405">
        <f t="shared" si="2"/>
        <v>0.001207243461</v>
      </c>
    </row>
    <row r="1477" ht="15.75" customHeight="1">
      <c r="A1477" s="403" t="s">
        <v>1827</v>
      </c>
      <c r="B1477" s="404">
        <v>6092.95</v>
      </c>
      <c r="C1477" s="405">
        <f t="shared" si="1"/>
        <v>0.00001805397811</v>
      </c>
      <c r="D1477" s="403" t="s">
        <v>1827</v>
      </c>
      <c r="E1477" s="406">
        <v>74.55</v>
      </c>
      <c r="F1477" s="405">
        <f t="shared" si="2"/>
        <v>-0.01192842942</v>
      </c>
    </row>
    <row r="1478" ht="15.75" customHeight="1">
      <c r="A1478" s="403" t="s">
        <v>1828</v>
      </c>
      <c r="B1478" s="404">
        <v>6092.84</v>
      </c>
      <c r="C1478" s="405">
        <f t="shared" si="1"/>
        <v>0.00222393294</v>
      </c>
      <c r="D1478" s="403" t="s">
        <v>1828</v>
      </c>
      <c r="E1478" s="406">
        <v>75.45</v>
      </c>
      <c r="F1478" s="405">
        <f t="shared" si="2"/>
        <v>-0.001323626737</v>
      </c>
    </row>
    <row r="1479" ht="15.75" customHeight="1">
      <c r="A1479" s="403" t="s">
        <v>1829</v>
      </c>
      <c r="B1479" s="404">
        <v>6079.32</v>
      </c>
      <c r="C1479" s="405">
        <f t="shared" si="1"/>
        <v>-0.004087302822</v>
      </c>
      <c r="D1479" s="403" t="s">
        <v>1829</v>
      </c>
      <c r="E1479" s="406">
        <v>75.55</v>
      </c>
      <c r="F1479" s="405">
        <f t="shared" si="2"/>
        <v>-0.009440146847</v>
      </c>
    </row>
    <row r="1480" ht="15.75" customHeight="1">
      <c r="A1480" s="403" t="s">
        <v>1830</v>
      </c>
      <c r="B1480" s="404">
        <v>6104.27</v>
      </c>
      <c r="C1480" s="405">
        <f t="shared" si="1"/>
        <v>-0.0003226207945</v>
      </c>
      <c r="D1480" s="403" t="s">
        <v>1830</v>
      </c>
      <c r="E1480" s="406">
        <v>76.27</v>
      </c>
      <c r="F1480" s="405">
        <f t="shared" si="2"/>
        <v>-0.01179061933</v>
      </c>
    </row>
    <row r="1481" ht="15.75" customHeight="1">
      <c r="A1481" s="403" t="s">
        <v>1831</v>
      </c>
      <c r="B1481" s="404">
        <v>6106.24</v>
      </c>
      <c r="C1481" s="405">
        <f t="shared" si="1"/>
        <v>-0.00958263318</v>
      </c>
      <c r="D1481" s="403" t="s">
        <v>1831</v>
      </c>
      <c r="E1481" s="406">
        <v>77.18</v>
      </c>
      <c r="F1481" s="405">
        <f t="shared" si="2"/>
        <v>-0.01279099514</v>
      </c>
    </row>
    <row r="1482" ht="15.75" customHeight="1">
      <c r="A1482" s="403" t="s">
        <v>1832</v>
      </c>
      <c r="B1482" s="404">
        <v>6165.32</v>
      </c>
      <c r="C1482" s="405">
        <f t="shared" si="1"/>
        <v>-0.0008346203774</v>
      </c>
      <c r="D1482" s="403" t="s">
        <v>1832</v>
      </c>
      <c r="E1482" s="406">
        <v>78.18</v>
      </c>
      <c r="F1482" s="405">
        <f t="shared" si="2"/>
        <v>0.01177688624</v>
      </c>
    </row>
    <row r="1483" ht="15.75" customHeight="1">
      <c r="A1483" s="403" t="s">
        <v>1833</v>
      </c>
      <c r="B1483" s="404">
        <v>6170.47</v>
      </c>
      <c r="C1483" s="405">
        <f t="shared" si="1"/>
        <v>-0.000395275486</v>
      </c>
      <c r="D1483" s="403" t="s">
        <v>1833</v>
      </c>
      <c r="E1483" s="406">
        <v>77.27</v>
      </c>
      <c r="F1483" s="405">
        <f t="shared" si="2"/>
        <v>0.002334933195</v>
      </c>
    </row>
    <row r="1484" ht="15.75" customHeight="1">
      <c r="A1484" s="403" t="s">
        <v>1834</v>
      </c>
      <c r="B1484" s="404">
        <v>6172.91</v>
      </c>
      <c r="C1484" s="405">
        <f t="shared" si="1"/>
        <v>-0.01020912102</v>
      </c>
      <c r="D1484" s="403" t="s">
        <v>1834</v>
      </c>
      <c r="E1484" s="406">
        <v>77.09</v>
      </c>
      <c r="F1484" s="405">
        <f t="shared" si="2"/>
        <v>0.001168831169</v>
      </c>
    </row>
    <row r="1485" ht="15.75" customHeight="1">
      <c r="A1485" s="403" t="s">
        <v>1835</v>
      </c>
      <c r="B1485" s="404">
        <v>6236.58</v>
      </c>
      <c r="C1485" s="405">
        <f t="shared" si="1"/>
        <v>0.0001026308784</v>
      </c>
      <c r="D1485" s="403" t="s">
        <v>1835</v>
      </c>
      <c r="E1485" s="406">
        <v>77.0</v>
      </c>
      <c r="F1485" s="405">
        <f t="shared" si="2"/>
        <v>-0.01282051282</v>
      </c>
    </row>
    <row r="1486" ht="15.75" customHeight="1">
      <c r="A1486" s="403" t="s">
        <v>1836</v>
      </c>
      <c r="B1486" s="404">
        <v>6235.94</v>
      </c>
      <c r="C1486" s="405">
        <f t="shared" si="1"/>
        <v>-0.000741919408</v>
      </c>
      <c r="D1486" s="403" t="s">
        <v>1836</v>
      </c>
      <c r="E1486" s="406">
        <v>78.0</v>
      </c>
      <c r="F1486" s="405">
        <f t="shared" si="2"/>
        <v>-0.001152516327</v>
      </c>
    </row>
    <row r="1487" ht="15.75" customHeight="1">
      <c r="A1487" s="403" t="s">
        <v>1837</v>
      </c>
      <c r="B1487" s="404">
        <v>6240.57</v>
      </c>
      <c r="C1487" s="405">
        <f t="shared" si="1"/>
        <v>0.005910798046</v>
      </c>
      <c r="D1487" s="403" t="s">
        <v>1837</v>
      </c>
      <c r="E1487" s="406">
        <v>78.09</v>
      </c>
      <c r="F1487" s="405">
        <f t="shared" si="2"/>
        <v>-0.001151189563</v>
      </c>
    </row>
    <row r="1488" ht="15.75" customHeight="1">
      <c r="A1488" s="403" t="s">
        <v>1838</v>
      </c>
      <c r="B1488" s="404">
        <v>6203.9</v>
      </c>
      <c r="C1488" s="405">
        <f t="shared" si="1"/>
        <v>0.003125520448</v>
      </c>
      <c r="D1488" s="403" t="s">
        <v>1838</v>
      </c>
      <c r="E1488" s="406">
        <v>78.18</v>
      </c>
      <c r="F1488" s="405">
        <f t="shared" si="2"/>
        <v>0.002307692308</v>
      </c>
    </row>
    <row r="1489" ht="15.75" customHeight="1">
      <c r="A1489" s="403" t="s">
        <v>1839</v>
      </c>
      <c r="B1489" s="404">
        <v>6184.57</v>
      </c>
      <c r="C1489" s="405">
        <f t="shared" si="1"/>
        <v>0.005720892641</v>
      </c>
      <c r="D1489" s="403" t="s">
        <v>1839</v>
      </c>
      <c r="E1489" s="406">
        <v>78.0</v>
      </c>
      <c r="F1489" s="405">
        <f t="shared" si="2"/>
        <v>-0.007001909612</v>
      </c>
    </row>
    <row r="1490" ht="15.75" customHeight="1">
      <c r="A1490" s="403" t="s">
        <v>1840</v>
      </c>
      <c r="B1490" s="404">
        <v>6149.39</v>
      </c>
      <c r="C1490" s="405">
        <f t="shared" si="1"/>
        <v>-0.0002942515282</v>
      </c>
      <c r="D1490" s="403" t="s">
        <v>1840</v>
      </c>
      <c r="E1490" s="406">
        <v>78.55</v>
      </c>
      <c r="F1490" s="405">
        <f t="shared" si="2"/>
        <v>-0.007956554686</v>
      </c>
    </row>
    <row r="1491" ht="15.75" customHeight="1">
      <c r="A1491" s="403" t="s">
        <v>1841</v>
      </c>
      <c r="B1491" s="404">
        <v>6151.2</v>
      </c>
      <c r="C1491" s="405">
        <f t="shared" si="1"/>
        <v>-0.002641268977</v>
      </c>
      <c r="D1491" s="403" t="s">
        <v>1841</v>
      </c>
      <c r="E1491" s="406">
        <v>79.18</v>
      </c>
      <c r="F1491" s="405">
        <f t="shared" si="2"/>
        <v>0.01162642136</v>
      </c>
    </row>
    <row r="1492" ht="15.75" customHeight="1">
      <c r="A1492" s="403" t="s">
        <v>1842</v>
      </c>
      <c r="B1492" s="404">
        <v>6167.49</v>
      </c>
      <c r="C1492" s="405">
        <f t="shared" si="1"/>
        <v>0.008587109034</v>
      </c>
      <c r="D1492" s="403" t="s">
        <v>1842</v>
      </c>
      <c r="E1492" s="406">
        <v>78.27</v>
      </c>
      <c r="F1492" s="405">
        <f t="shared" si="2"/>
        <v>-0.01149280121</v>
      </c>
    </row>
    <row r="1493" ht="15.75" customHeight="1">
      <c r="A1493" s="403" t="s">
        <v>1843</v>
      </c>
      <c r="B1493" s="404">
        <v>6114.98</v>
      </c>
      <c r="C1493" s="405">
        <f t="shared" si="1"/>
        <v>0.007547984321</v>
      </c>
      <c r="D1493" s="403" t="s">
        <v>1843</v>
      </c>
      <c r="E1493" s="406">
        <v>79.18</v>
      </c>
      <c r="F1493" s="405">
        <f t="shared" si="2"/>
        <v>0</v>
      </c>
    </row>
    <row r="1494" ht="15.75" customHeight="1">
      <c r="A1494" s="403" t="s">
        <v>1844</v>
      </c>
      <c r="B1494" s="404">
        <v>6069.17</v>
      </c>
      <c r="C1494" s="405">
        <f t="shared" si="1"/>
        <v>-0.002273549236</v>
      </c>
      <c r="D1494" s="403" t="s">
        <v>1844</v>
      </c>
      <c r="E1494" s="406">
        <v>79.18</v>
      </c>
      <c r="F1494" s="405">
        <f t="shared" si="2"/>
        <v>0.001137944114</v>
      </c>
    </row>
    <row r="1495" ht="15.75" customHeight="1">
      <c r="A1495" s="403" t="s">
        <v>1845</v>
      </c>
      <c r="B1495" s="404">
        <v>6083.0</v>
      </c>
      <c r="C1495" s="405">
        <f t="shared" si="1"/>
        <v>0.007391067457</v>
      </c>
      <c r="D1495" s="403" t="s">
        <v>1845</v>
      </c>
      <c r="E1495" s="406">
        <v>79.09</v>
      </c>
      <c r="F1495" s="405">
        <f t="shared" si="2"/>
        <v>0.001139240506</v>
      </c>
    </row>
    <row r="1496" ht="15.75" customHeight="1">
      <c r="A1496" s="403" t="s">
        <v>1846</v>
      </c>
      <c r="B1496" s="404">
        <v>6038.37</v>
      </c>
      <c r="C1496" s="405">
        <f t="shared" si="1"/>
        <v>0.005317634602</v>
      </c>
      <c r="D1496" s="403" t="s">
        <v>1846</v>
      </c>
      <c r="E1496" s="406">
        <v>79.0</v>
      </c>
      <c r="F1496" s="405">
        <f t="shared" si="2"/>
        <v>-0.002273301339</v>
      </c>
    </row>
    <row r="1497" ht="15.75" customHeight="1">
      <c r="A1497" s="403" t="s">
        <v>1847</v>
      </c>
      <c r="B1497" s="404">
        <v>6006.43</v>
      </c>
      <c r="C1497" s="405">
        <f t="shared" si="1"/>
        <v>0.005438621747</v>
      </c>
      <c r="D1497" s="403" t="s">
        <v>1847</v>
      </c>
      <c r="E1497" s="406">
        <v>79.18</v>
      </c>
      <c r="F1497" s="405">
        <f t="shared" si="2"/>
        <v>0.003421619567</v>
      </c>
    </row>
    <row r="1498" ht="15.75" customHeight="1">
      <c r="A1498" s="403" t="s">
        <v>1848</v>
      </c>
      <c r="B1498" s="404">
        <v>5973.94</v>
      </c>
      <c r="C1498" s="405">
        <f t="shared" si="1"/>
        <v>0.004276708414</v>
      </c>
      <c r="D1498" s="403" t="s">
        <v>1848</v>
      </c>
      <c r="E1498" s="406">
        <v>78.91</v>
      </c>
      <c r="F1498" s="405">
        <f t="shared" si="2"/>
        <v>0.003433367243</v>
      </c>
    </row>
    <row r="1499" ht="15.75" customHeight="1">
      <c r="A1499" s="403" t="s">
        <v>1849</v>
      </c>
      <c r="B1499" s="404">
        <v>5948.5</v>
      </c>
      <c r="C1499" s="405">
        <f t="shared" si="1"/>
        <v>0.0002118629818</v>
      </c>
      <c r="D1499" s="403" t="s">
        <v>1849</v>
      </c>
      <c r="E1499" s="406">
        <v>78.64</v>
      </c>
      <c r="F1499" s="405">
        <f t="shared" si="2"/>
        <v>0.004727226268</v>
      </c>
    </row>
    <row r="1500" ht="15.75" customHeight="1">
      <c r="A1500" s="403" t="s">
        <v>1850</v>
      </c>
      <c r="B1500" s="404">
        <v>5947.24</v>
      </c>
      <c r="C1500" s="405">
        <f t="shared" si="1"/>
        <v>0.005379161581</v>
      </c>
      <c r="D1500" s="403" t="s">
        <v>1850</v>
      </c>
      <c r="E1500" s="406">
        <v>78.27</v>
      </c>
      <c r="F1500" s="405">
        <f t="shared" si="2"/>
        <v>-0.01149280121</v>
      </c>
    </row>
    <row r="1501" ht="15.75" customHeight="1">
      <c r="A1501" s="403" t="s">
        <v>1851</v>
      </c>
      <c r="B1501" s="404">
        <v>5915.42</v>
      </c>
      <c r="C1501" s="405">
        <f t="shared" si="1"/>
        <v>0.005097342246</v>
      </c>
      <c r="D1501" s="403" t="s">
        <v>1851</v>
      </c>
      <c r="E1501" s="406">
        <v>79.18</v>
      </c>
      <c r="F1501" s="405">
        <f t="shared" si="2"/>
        <v>-0.0135791703</v>
      </c>
    </row>
    <row r="1502" ht="15.75" customHeight="1">
      <c r="A1502" s="403" t="s">
        <v>1852</v>
      </c>
      <c r="B1502" s="404">
        <v>5885.42</v>
      </c>
      <c r="C1502" s="405">
        <f t="shared" si="1"/>
        <v>0.005046218581</v>
      </c>
      <c r="D1502" s="403" t="s">
        <v>1852</v>
      </c>
      <c r="E1502" s="406">
        <v>80.27</v>
      </c>
      <c r="F1502" s="405">
        <f t="shared" si="2"/>
        <v>0.003375</v>
      </c>
    </row>
    <row r="1503" ht="15.75" customHeight="1">
      <c r="A1503" s="403" t="s">
        <v>1853</v>
      </c>
      <c r="B1503" s="404">
        <v>5855.87</v>
      </c>
      <c r="C1503" s="405">
        <f t="shared" si="1"/>
        <v>-0.001101950931</v>
      </c>
      <c r="D1503" s="403" t="s">
        <v>1853</v>
      </c>
      <c r="E1503" s="406">
        <v>80.0</v>
      </c>
      <c r="F1503" s="405">
        <f t="shared" si="2"/>
        <v>-0.01014600346</v>
      </c>
    </row>
    <row r="1504" ht="15.75" customHeight="1">
      <c r="A1504" s="403" t="s">
        <v>1854</v>
      </c>
      <c r="B1504" s="404">
        <v>5862.33</v>
      </c>
      <c r="C1504" s="405">
        <f t="shared" si="1"/>
        <v>0.003119385363</v>
      </c>
      <c r="D1504" s="403" t="s">
        <v>1854</v>
      </c>
      <c r="E1504" s="406">
        <v>80.82</v>
      </c>
      <c r="F1504" s="405">
        <f t="shared" si="2"/>
        <v>0.01252818842</v>
      </c>
    </row>
    <row r="1505" ht="15.75" customHeight="1">
      <c r="A1505" s="403" t="s">
        <v>1855</v>
      </c>
      <c r="B1505" s="404">
        <v>5844.1</v>
      </c>
      <c r="C1505" s="405">
        <f t="shared" si="1"/>
        <v>0.004266858214</v>
      </c>
      <c r="D1505" s="403" t="s">
        <v>1855</v>
      </c>
      <c r="E1505" s="406">
        <v>79.82</v>
      </c>
      <c r="F1505" s="405">
        <f t="shared" si="2"/>
        <v>-0.00448989773</v>
      </c>
    </row>
    <row r="1506" ht="15.75" customHeight="1">
      <c r="A1506" s="403" t="s">
        <v>1856</v>
      </c>
      <c r="B1506" s="404">
        <v>5819.27</v>
      </c>
      <c r="C1506" s="405">
        <f t="shared" si="1"/>
        <v>-0.007138579552</v>
      </c>
      <c r="D1506" s="403" t="s">
        <v>1856</v>
      </c>
      <c r="E1506" s="406">
        <v>80.18</v>
      </c>
      <c r="F1506" s="405">
        <f t="shared" si="2"/>
        <v>0.01262945188</v>
      </c>
    </row>
    <row r="1507" ht="15.75" customHeight="1">
      <c r="A1507" s="403" t="s">
        <v>1857</v>
      </c>
      <c r="B1507" s="404">
        <v>5861.11</v>
      </c>
      <c r="C1507" s="405">
        <f t="shared" si="1"/>
        <v>-0.003761532761</v>
      </c>
      <c r="D1507" s="403" t="s">
        <v>1857</v>
      </c>
      <c r="E1507" s="406">
        <v>79.18</v>
      </c>
      <c r="F1507" s="405">
        <f t="shared" si="2"/>
        <v>-0.0135791703</v>
      </c>
    </row>
    <row r="1508" ht="15.75" customHeight="1">
      <c r="A1508" s="403" t="s">
        <v>1858</v>
      </c>
      <c r="B1508" s="404">
        <v>5883.24</v>
      </c>
      <c r="C1508" s="405">
        <f t="shared" si="1"/>
        <v>-0.006476301129</v>
      </c>
      <c r="D1508" s="403" t="s">
        <v>1858</v>
      </c>
      <c r="E1508" s="406">
        <v>80.27</v>
      </c>
      <c r="F1508" s="405">
        <f t="shared" si="2"/>
        <v>-0.007910023483</v>
      </c>
    </row>
    <row r="1509" ht="15.75" customHeight="1">
      <c r="A1509" s="403" t="s">
        <v>1859</v>
      </c>
      <c r="B1509" s="404">
        <v>5921.59</v>
      </c>
      <c r="C1509" s="405">
        <f t="shared" si="1"/>
        <v>0.003353214274</v>
      </c>
      <c r="D1509" s="403" t="s">
        <v>1859</v>
      </c>
      <c r="E1509" s="406">
        <v>80.91</v>
      </c>
      <c r="F1509" s="405">
        <f t="shared" si="2"/>
        <v>-0.01867798666</v>
      </c>
    </row>
    <row r="1510" ht="15.75" customHeight="1">
      <c r="A1510" s="403" t="s">
        <v>1860</v>
      </c>
      <c r="B1510" s="404">
        <v>5901.8</v>
      </c>
      <c r="C1510" s="405">
        <f t="shared" si="1"/>
        <v>0.001982981671</v>
      </c>
      <c r="D1510" s="403" t="s">
        <v>1860</v>
      </c>
      <c r="E1510" s="406">
        <v>82.45</v>
      </c>
      <c r="F1510" s="405">
        <f t="shared" si="2"/>
        <v>-0.01091650672</v>
      </c>
    </row>
    <row r="1511" ht="15.75" customHeight="1">
      <c r="A1511" s="403" t="s">
        <v>1861</v>
      </c>
      <c r="B1511" s="404">
        <v>5890.12</v>
      </c>
      <c r="C1511" s="405">
        <f t="shared" si="1"/>
        <v>-0.001280166574</v>
      </c>
      <c r="D1511" s="403" t="s">
        <v>1861</v>
      </c>
      <c r="E1511" s="406">
        <v>83.36</v>
      </c>
      <c r="F1511" s="405">
        <f t="shared" si="2"/>
        <v>0.001080821424</v>
      </c>
    </row>
    <row r="1512" ht="15.75" customHeight="1">
      <c r="A1512" s="403" t="s">
        <v>1862</v>
      </c>
      <c r="B1512" s="404">
        <v>5897.67</v>
      </c>
      <c r="C1512" s="405">
        <f t="shared" si="1"/>
        <v>-0.002692104119</v>
      </c>
      <c r="D1512" s="403" t="s">
        <v>1862</v>
      </c>
      <c r="E1512" s="406">
        <v>83.27</v>
      </c>
      <c r="F1512" s="405">
        <f t="shared" si="2"/>
        <v>-0.009751456773</v>
      </c>
    </row>
    <row r="1513" ht="15.75" customHeight="1">
      <c r="A1513" s="403" t="s">
        <v>1863</v>
      </c>
      <c r="B1513" s="404">
        <v>5913.59</v>
      </c>
      <c r="C1513" s="405">
        <f t="shared" si="1"/>
        <v>0.001010559244</v>
      </c>
      <c r="D1513" s="403" t="s">
        <v>1863</v>
      </c>
      <c r="E1513" s="406">
        <v>84.09</v>
      </c>
      <c r="F1513" s="405">
        <f t="shared" si="2"/>
        <v>-0.004262877442</v>
      </c>
    </row>
    <row r="1514" ht="15.75" customHeight="1">
      <c r="A1514" s="403" t="s">
        <v>1864</v>
      </c>
      <c r="B1514" s="404">
        <v>5907.62</v>
      </c>
      <c r="C1514" s="405">
        <f t="shared" si="1"/>
        <v>0.004622103108</v>
      </c>
      <c r="D1514" s="403" t="s">
        <v>1864</v>
      </c>
      <c r="E1514" s="406">
        <v>84.45</v>
      </c>
      <c r="F1514" s="405">
        <f t="shared" si="2"/>
        <v>0.02649811596</v>
      </c>
    </row>
    <row r="1515" ht="15.75" customHeight="1">
      <c r="A1515" s="403" t="s">
        <v>1865</v>
      </c>
      <c r="B1515" s="404">
        <v>5880.44</v>
      </c>
      <c r="C1515" s="405">
        <f t="shared" si="1"/>
        <v>-0.001819675582</v>
      </c>
      <c r="D1515" s="403" t="s">
        <v>1865</v>
      </c>
      <c r="E1515" s="406">
        <v>82.27</v>
      </c>
      <c r="F1515" s="405">
        <f t="shared" si="2"/>
        <v>-0.004477250726</v>
      </c>
    </row>
    <row r="1516" ht="15.75" customHeight="1">
      <c r="A1516" s="403" t="s">
        <v>1866</v>
      </c>
      <c r="B1516" s="404">
        <v>5891.16</v>
      </c>
      <c r="C1516" s="405">
        <f t="shared" si="1"/>
        <v>0.002535626402</v>
      </c>
      <c r="D1516" s="403" t="s">
        <v>1866</v>
      </c>
      <c r="E1516" s="406">
        <v>82.64</v>
      </c>
      <c r="F1516" s="405">
        <f t="shared" si="2"/>
        <v>-0.002173388071</v>
      </c>
    </row>
    <row r="1517" ht="15.75" customHeight="1">
      <c r="A1517" s="403" t="s">
        <v>1867</v>
      </c>
      <c r="B1517" s="404">
        <v>5876.26</v>
      </c>
      <c r="C1517" s="405">
        <f t="shared" si="1"/>
        <v>0.002665237926</v>
      </c>
      <c r="D1517" s="403" t="s">
        <v>1867</v>
      </c>
      <c r="E1517" s="406">
        <v>82.82</v>
      </c>
      <c r="F1517" s="405">
        <f t="shared" si="2"/>
        <v>-0.003249488506</v>
      </c>
    </row>
    <row r="1518" ht="15.75" customHeight="1">
      <c r="A1518" s="403" t="s">
        <v>1868</v>
      </c>
      <c r="B1518" s="404">
        <v>5860.64</v>
      </c>
      <c r="C1518" s="405">
        <f t="shared" si="1"/>
        <v>0.0100998959</v>
      </c>
      <c r="D1518" s="403" t="s">
        <v>1868</v>
      </c>
      <c r="E1518" s="406">
        <v>83.09</v>
      </c>
      <c r="F1518" s="405">
        <f t="shared" si="2"/>
        <v>-0.001081990863</v>
      </c>
    </row>
    <row r="1519" ht="15.75" customHeight="1">
      <c r="A1519" s="403" t="s">
        <v>1869</v>
      </c>
      <c r="B1519" s="404">
        <v>5802.04</v>
      </c>
      <c r="C1519" s="405">
        <f t="shared" si="1"/>
        <v>-0.00224072969</v>
      </c>
      <c r="D1519" s="403" t="s">
        <v>1869</v>
      </c>
      <c r="E1519" s="406">
        <v>83.18</v>
      </c>
      <c r="F1519" s="405">
        <f t="shared" si="2"/>
        <v>0.005439381119</v>
      </c>
    </row>
    <row r="1520" ht="15.75" customHeight="1">
      <c r="A1520" s="403" t="s">
        <v>1870</v>
      </c>
      <c r="B1520" s="404">
        <v>5815.07</v>
      </c>
      <c r="C1520" s="405">
        <f t="shared" si="1"/>
        <v>-0.001605310057</v>
      </c>
      <c r="D1520" s="403" t="s">
        <v>1870</v>
      </c>
      <c r="E1520" s="406">
        <v>82.73</v>
      </c>
      <c r="F1520" s="405">
        <f t="shared" si="2"/>
        <v>0</v>
      </c>
    </row>
    <row r="1521" ht="15.75" customHeight="1">
      <c r="A1521" s="403" t="s">
        <v>1871</v>
      </c>
      <c r="B1521" s="404">
        <v>5824.42</v>
      </c>
      <c r="C1521" s="405">
        <f t="shared" si="1"/>
        <v>0.003883217365</v>
      </c>
      <c r="D1521" s="403" t="s">
        <v>1871</v>
      </c>
      <c r="E1521" s="406">
        <v>82.73</v>
      </c>
      <c r="F1521" s="405">
        <f t="shared" si="2"/>
        <v>0.002180496669</v>
      </c>
    </row>
    <row r="1522" ht="15.75" customHeight="1">
      <c r="A1522" s="403" t="s">
        <v>1872</v>
      </c>
      <c r="B1522" s="404">
        <v>5801.89</v>
      </c>
      <c r="C1522" s="405">
        <f t="shared" si="1"/>
        <v>0.0006519365793</v>
      </c>
      <c r="D1522" s="403" t="s">
        <v>1872</v>
      </c>
      <c r="E1522" s="406">
        <v>82.55</v>
      </c>
      <c r="F1522" s="405">
        <f t="shared" si="2"/>
        <v>-0.002175752448</v>
      </c>
    </row>
    <row r="1523" ht="15.75" customHeight="1">
      <c r="A1523" s="403" t="s">
        <v>1873</v>
      </c>
      <c r="B1523" s="404">
        <v>5798.11</v>
      </c>
      <c r="C1523" s="405">
        <f t="shared" si="1"/>
        <v>0.003899168743</v>
      </c>
      <c r="D1523" s="403" t="s">
        <v>1873</v>
      </c>
      <c r="E1523" s="406">
        <v>82.73</v>
      </c>
      <c r="F1523" s="405">
        <f t="shared" si="2"/>
        <v>0.001089060987</v>
      </c>
    </row>
    <row r="1524" ht="15.75" customHeight="1">
      <c r="A1524" s="403" t="s">
        <v>1874</v>
      </c>
      <c r="B1524" s="404">
        <v>5775.59</v>
      </c>
      <c r="C1524" s="405">
        <f t="shared" si="1"/>
        <v>-0.001189802973</v>
      </c>
      <c r="D1524" s="403" t="s">
        <v>1874</v>
      </c>
      <c r="E1524" s="406">
        <v>82.64</v>
      </c>
      <c r="F1524" s="405">
        <f t="shared" si="2"/>
        <v>-0.002173388071</v>
      </c>
    </row>
    <row r="1525" ht="15.75" customHeight="1">
      <c r="A1525" s="403" t="s">
        <v>1875</v>
      </c>
      <c r="B1525" s="404">
        <v>5782.47</v>
      </c>
      <c r="C1525" s="405">
        <f t="shared" si="1"/>
        <v>0.001191220291</v>
      </c>
      <c r="D1525" s="403" t="s">
        <v>1875</v>
      </c>
      <c r="E1525" s="406">
        <v>82.82</v>
      </c>
      <c r="F1525" s="405">
        <f t="shared" si="2"/>
        <v>0</v>
      </c>
    </row>
    <row r="1526" ht="15.75" customHeight="1">
      <c r="A1526" s="403" t="s">
        <v>1876</v>
      </c>
      <c r="B1526" s="404">
        <v>5775.59</v>
      </c>
      <c r="C1526" s="405">
        <f t="shared" si="1"/>
        <v>-0.007504390593</v>
      </c>
      <c r="D1526" s="403" t="s">
        <v>1876</v>
      </c>
      <c r="E1526" s="406">
        <v>82.82</v>
      </c>
      <c r="F1526" s="405">
        <f t="shared" si="2"/>
        <v>0.003270745003</v>
      </c>
    </row>
    <row r="1527" ht="15.75" customHeight="1">
      <c r="A1527" s="403" t="s">
        <v>1877</v>
      </c>
      <c r="B1527" s="404">
        <v>5819.26</v>
      </c>
      <c r="C1527" s="405">
        <f t="shared" si="1"/>
        <v>-0.0008859251222</v>
      </c>
      <c r="D1527" s="403" t="s">
        <v>1877</v>
      </c>
      <c r="E1527" s="406">
        <v>82.55</v>
      </c>
      <c r="F1527" s="405">
        <f t="shared" si="2"/>
        <v>-0.003260082106</v>
      </c>
    </row>
    <row r="1528" ht="15.75" customHeight="1">
      <c r="A1528" s="403" t="s">
        <v>1878</v>
      </c>
      <c r="B1528" s="404">
        <v>5824.42</v>
      </c>
      <c r="C1528" s="405">
        <f t="shared" si="1"/>
        <v>-0.003473220274</v>
      </c>
      <c r="D1528" s="403" t="s">
        <v>1878</v>
      </c>
      <c r="E1528" s="406">
        <v>82.82</v>
      </c>
      <c r="F1528" s="405">
        <f t="shared" si="2"/>
        <v>0.001087876224</v>
      </c>
    </row>
    <row r="1529" ht="15.75" customHeight="1">
      <c r="A1529" s="403" t="s">
        <v>1879</v>
      </c>
      <c r="B1529" s="404">
        <v>5844.72</v>
      </c>
      <c r="C1529" s="405">
        <f t="shared" si="1"/>
        <v>0.001689843458</v>
      </c>
      <c r="D1529" s="403" t="s">
        <v>1879</v>
      </c>
      <c r="E1529" s="406">
        <v>82.73</v>
      </c>
      <c r="F1529" s="405">
        <f t="shared" si="2"/>
        <v>-0.001086694035</v>
      </c>
    </row>
    <row r="1530" ht="15.75" customHeight="1">
      <c r="A1530" s="403" t="s">
        <v>1880</v>
      </c>
      <c r="B1530" s="404">
        <v>5834.86</v>
      </c>
      <c r="C1530" s="405">
        <f t="shared" si="1"/>
        <v>0.007612100615</v>
      </c>
      <c r="D1530" s="403" t="s">
        <v>1880</v>
      </c>
      <c r="E1530" s="406">
        <v>82.82</v>
      </c>
      <c r="F1530" s="405">
        <f t="shared" si="2"/>
        <v>0</v>
      </c>
    </row>
    <row r="1531" ht="15.75" customHeight="1">
      <c r="A1531" s="403" t="s">
        <v>1881</v>
      </c>
      <c r="B1531" s="404">
        <v>5790.78</v>
      </c>
      <c r="C1531" s="405">
        <f t="shared" si="1"/>
        <v>-0.006858442367</v>
      </c>
      <c r="D1531" s="403" t="s">
        <v>1881</v>
      </c>
      <c r="E1531" s="406">
        <v>82.82</v>
      </c>
      <c r="F1531" s="405">
        <f t="shared" si="2"/>
        <v>-0.004327963453</v>
      </c>
    </row>
    <row r="1532" ht="15.75" customHeight="1">
      <c r="A1532" s="403" t="s">
        <v>1882</v>
      </c>
      <c r="B1532" s="404">
        <v>5830.77</v>
      </c>
      <c r="C1532" s="405">
        <f t="shared" si="1"/>
        <v>0.0006160784462</v>
      </c>
      <c r="D1532" s="403" t="s">
        <v>1882</v>
      </c>
      <c r="E1532" s="406">
        <v>83.18</v>
      </c>
      <c r="F1532" s="405">
        <f t="shared" si="2"/>
        <v>0.001083162835</v>
      </c>
    </row>
    <row r="1533" ht="15.75" customHeight="1">
      <c r="A1533" s="403" t="s">
        <v>1883</v>
      </c>
      <c r="B1533" s="404">
        <v>5827.18</v>
      </c>
      <c r="C1533" s="405">
        <f t="shared" si="1"/>
        <v>0.00915956767</v>
      </c>
      <c r="D1533" s="403" t="s">
        <v>1883</v>
      </c>
      <c r="E1533" s="406">
        <v>83.09</v>
      </c>
      <c r="F1533" s="405">
        <f t="shared" si="2"/>
        <v>-0.001081990863</v>
      </c>
    </row>
    <row r="1534" ht="15.75" customHeight="1">
      <c r="A1534" s="403" t="s">
        <v>1884</v>
      </c>
      <c r="B1534" s="404">
        <v>5774.29</v>
      </c>
      <c r="C1534" s="405">
        <f t="shared" si="1"/>
        <v>0.004285478247</v>
      </c>
      <c r="D1534" s="403" t="s">
        <v>1884</v>
      </c>
      <c r="E1534" s="406">
        <v>83.18</v>
      </c>
      <c r="F1534" s="405">
        <f t="shared" si="2"/>
        <v>0.00763173834</v>
      </c>
    </row>
    <row r="1535" ht="15.75" customHeight="1">
      <c r="A1535" s="403" t="s">
        <v>1885</v>
      </c>
      <c r="B1535" s="404">
        <v>5749.65</v>
      </c>
      <c r="C1535" s="405">
        <f t="shared" si="1"/>
        <v>-0.005706726155</v>
      </c>
      <c r="D1535" s="403" t="s">
        <v>1885</v>
      </c>
      <c r="E1535" s="406">
        <v>82.55</v>
      </c>
      <c r="F1535" s="405">
        <f t="shared" si="2"/>
        <v>0</v>
      </c>
    </row>
    <row r="1536" ht="15.75" customHeight="1">
      <c r="A1536" s="403" t="s">
        <v>1886</v>
      </c>
      <c r="B1536" s="404">
        <v>5782.65</v>
      </c>
      <c r="C1536" s="405">
        <f t="shared" si="1"/>
        <v>0.003845152331</v>
      </c>
      <c r="D1536" s="403" t="s">
        <v>1886</v>
      </c>
      <c r="E1536" s="406">
        <v>82.55</v>
      </c>
      <c r="F1536" s="405">
        <f t="shared" si="2"/>
        <v>0.004502311998</v>
      </c>
    </row>
    <row r="1537" ht="15.75" customHeight="1">
      <c r="A1537" s="403" t="s">
        <v>1887</v>
      </c>
      <c r="B1537" s="404">
        <v>5760.5</v>
      </c>
      <c r="C1537" s="405">
        <f t="shared" si="1"/>
        <v>0.005960145782</v>
      </c>
      <c r="D1537" s="403" t="s">
        <v>1887</v>
      </c>
      <c r="E1537" s="406">
        <v>82.18</v>
      </c>
      <c r="F1537" s="405">
        <f t="shared" si="2"/>
        <v>-0.005566311713</v>
      </c>
    </row>
    <row r="1538" ht="15.75" customHeight="1">
      <c r="A1538" s="403" t="s">
        <v>1888</v>
      </c>
      <c r="B1538" s="404">
        <v>5726.37</v>
      </c>
      <c r="C1538" s="405">
        <f t="shared" si="1"/>
        <v>0.01268873947</v>
      </c>
      <c r="D1538" s="403" t="s">
        <v>1888</v>
      </c>
      <c r="E1538" s="406">
        <v>82.64</v>
      </c>
      <c r="F1538" s="405">
        <f t="shared" si="2"/>
        <v>0.006699963455</v>
      </c>
    </row>
    <row r="1539" ht="15.75" customHeight="1">
      <c r="A1539" s="403" t="s">
        <v>1889</v>
      </c>
      <c r="B1539" s="404">
        <v>5654.62</v>
      </c>
      <c r="C1539" s="405">
        <f t="shared" si="1"/>
        <v>-0.0002510590448</v>
      </c>
      <c r="D1539" s="403" t="s">
        <v>1889</v>
      </c>
      <c r="E1539" s="406">
        <v>82.09</v>
      </c>
      <c r="F1539" s="405">
        <f t="shared" si="2"/>
        <v>-0.006655372701</v>
      </c>
    </row>
    <row r="1540" ht="15.75" customHeight="1">
      <c r="A1540" s="403" t="s">
        <v>1890</v>
      </c>
      <c r="B1540" s="404">
        <v>5656.04</v>
      </c>
      <c r="C1540" s="405">
        <f t="shared" si="1"/>
        <v>0.001728571732</v>
      </c>
      <c r="D1540" s="403" t="s">
        <v>1890</v>
      </c>
      <c r="E1540" s="406">
        <v>82.64</v>
      </c>
      <c r="F1540" s="405">
        <f t="shared" si="2"/>
        <v>-0.001087876224</v>
      </c>
    </row>
    <row r="1541" ht="15.75" customHeight="1">
      <c r="A1541" s="403" t="s">
        <v>1891</v>
      </c>
      <c r="B1541" s="404">
        <v>5646.28</v>
      </c>
      <c r="C1541" s="405">
        <f t="shared" si="1"/>
        <v>0.008431757417</v>
      </c>
      <c r="D1541" s="403" t="s">
        <v>1891</v>
      </c>
      <c r="E1541" s="406">
        <v>82.73</v>
      </c>
      <c r="F1541" s="405">
        <f t="shared" si="2"/>
        <v>0.01001098767</v>
      </c>
    </row>
    <row r="1542" ht="15.75" customHeight="1">
      <c r="A1542" s="403" t="s">
        <v>1892</v>
      </c>
      <c r="B1542" s="404">
        <v>5599.07</v>
      </c>
      <c r="C1542" s="405">
        <f t="shared" si="1"/>
        <v>0.005636089653</v>
      </c>
      <c r="D1542" s="403" t="s">
        <v>1892</v>
      </c>
      <c r="E1542" s="406">
        <v>81.91</v>
      </c>
      <c r="F1542" s="405">
        <f t="shared" si="2"/>
        <v>0.002202373669</v>
      </c>
    </row>
    <row r="1543" ht="15.75" customHeight="1">
      <c r="A1543" s="403" t="s">
        <v>1893</v>
      </c>
      <c r="B1543" s="404">
        <v>5567.69</v>
      </c>
      <c r="C1543" s="405">
        <f t="shared" si="1"/>
        <v>0.007321944848</v>
      </c>
      <c r="D1543" s="403" t="s">
        <v>1893</v>
      </c>
      <c r="E1543" s="406">
        <v>81.73</v>
      </c>
      <c r="F1543" s="405">
        <f t="shared" si="2"/>
        <v>0</v>
      </c>
    </row>
    <row r="1544" ht="15.75" customHeight="1">
      <c r="A1544" s="403" t="s">
        <v>1894</v>
      </c>
      <c r="B1544" s="404">
        <v>5527.22</v>
      </c>
      <c r="C1544" s="405">
        <f t="shared" si="1"/>
        <v>0.008834019004</v>
      </c>
      <c r="D1544" s="403" t="s">
        <v>1894</v>
      </c>
      <c r="E1544" s="406">
        <v>81.73</v>
      </c>
      <c r="F1544" s="405">
        <f t="shared" si="2"/>
        <v>0.004547689282</v>
      </c>
    </row>
    <row r="1545" ht="15.75" customHeight="1">
      <c r="A1545" s="403" t="s">
        <v>1895</v>
      </c>
      <c r="B1545" s="404">
        <v>5478.82</v>
      </c>
      <c r="C1545" s="405">
        <f t="shared" si="1"/>
        <v>0.003147412036</v>
      </c>
      <c r="D1545" s="403" t="s">
        <v>1895</v>
      </c>
      <c r="E1545" s="406">
        <v>81.36</v>
      </c>
      <c r="F1545" s="405">
        <f t="shared" si="2"/>
        <v>0</v>
      </c>
    </row>
    <row r="1546" ht="15.75" customHeight="1">
      <c r="A1546" s="403" t="s">
        <v>1896</v>
      </c>
      <c r="B1546" s="404">
        <v>5461.63</v>
      </c>
      <c r="C1546" s="405">
        <f t="shared" si="1"/>
        <v>-0.001223410481</v>
      </c>
      <c r="D1546" s="403" t="s">
        <v>1896</v>
      </c>
      <c r="E1546" s="406">
        <v>81.36</v>
      </c>
      <c r="F1546" s="405">
        <f t="shared" si="2"/>
        <v>-0.006714686851</v>
      </c>
    </row>
    <row r="1547" ht="15.75" customHeight="1">
      <c r="A1547" s="403" t="s">
        <v>1897</v>
      </c>
      <c r="B1547" s="404">
        <v>5468.32</v>
      </c>
      <c r="C1547" s="405">
        <f t="shared" si="1"/>
        <v>0.001575172353</v>
      </c>
      <c r="D1547" s="403" t="s">
        <v>1897</v>
      </c>
      <c r="E1547" s="406">
        <v>81.91</v>
      </c>
      <c r="F1547" s="405">
        <f t="shared" si="2"/>
        <v>0.006760078663</v>
      </c>
    </row>
    <row r="1548" ht="15.75" customHeight="1">
      <c r="A1548" s="403" t="s">
        <v>1898</v>
      </c>
      <c r="B1548" s="404">
        <v>5459.72</v>
      </c>
      <c r="C1548" s="405">
        <f t="shared" si="1"/>
        <v>0.0009056277247</v>
      </c>
      <c r="D1548" s="403" t="s">
        <v>1898</v>
      </c>
      <c r="E1548" s="406">
        <v>81.36</v>
      </c>
      <c r="F1548" s="405">
        <f t="shared" si="2"/>
        <v>-0.001104972376</v>
      </c>
    </row>
    <row r="1549" ht="15.75" customHeight="1">
      <c r="A1549" s="403" t="s">
        <v>1899</v>
      </c>
      <c r="B1549" s="404">
        <v>5454.78</v>
      </c>
      <c r="C1549" s="405">
        <f t="shared" si="1"/>
        <v>0.0008568634395</v>
      </c>
      <c r="D1549" s="403" t="s">
        <v>1899</v>
      </c>
      <c r="E1549" s="406">
        <v>81.45</v>
      </c>
      <c r="F1549" s="405">
        <f t="shared" si="2"/>
        <v>-0.003425914597</v>
      </c>
    </row>
    <row r="1550" ht="15.75" customHeight="1">
      <c r="A1550" s="403" t="s">
        <v>1900</v>
      </c>
      <c r="B1550" s="404">
        <v>5450.11</v>
      </c>
      <c r="C1550" s="405">
        <f t="shared" si="1"/>
        <v>-0.000927560461</v>
      </c>
      <c r="D1550" s="403" t="s">
        <v>1900</v>
      </c>
      <c r="E1550" s="406">
        <v>81.73</v>
      </c>
      <c r="F1550" s="405">
        <f t="shared" si="2"/>
        <v>-0.004385430625</v>
      </c>
    </row>
    <row r="1551" ht="15.75" customHeight="1">
      <c r="A1551" s="403" t="s">
        <v>1901</v>
      </c>
      <c r="B1551" s="404">
        <v>5455.17</v>
      </c>
      <c r="C1551" s="405">
        <f t="shared" si="1"/>
        <v>-0.003756569888</v>
      </c>
      <c r="D1551" s="403" t="s">
        <v>1901</v>
      </c>
      <c r="E1551" s="406">
        <v>82.09</v>
      </c>
      <c r="F1551" s="405">
        <f t="shared" si="2"/>
        <v>-0.003278290432</v>
      </c>
    </row>
    <row r="1552" ht="15.75" customHeight="1">
      <c r="A1552" s="403" t="s">
        <v>1902</v>
      </c>
      <c r="B1552" s="404">
        <v>5475.74</v>
      </c>
      <c r="C1552" s="405">
        <f t="shared" si="1"/>
        <v>-0.002573831439</v>
      </c>
      <c r="D1552" s="403" t="s">
        <v>1902</v>
      </c>
      <c r="E1552" s="406">
        <v>82.36</v>
      </c>
      <c r="F1552" s="405">
        <f t="shared" si="2"/>
        <v>0.002190313945</v>
      </c>
    </row>
    <row r="1553" ht="15.75" customHeight="1">
      <c r="A1553" s="403" t="s">
        <v>1903</v>
      </c>
      <c r="B1553" s="404">
        <v>5489.87</v>
      </c>
      <c r="C1553" s="405">
        <f t="shared" si="1"/>
        <v>-0.001959768391</v>
      </c>
      <c r="D1553" s="403" t="s">
        <v>1903</v>
      </c>
      <c r="E1553" s="406">
        <v>82.18</v>
      </c>
      <c r="F1553" s="405">
        <f t="shared" si="2"/>
        <v>-0.002185526955</v>
      </c>
    </row>
    <row r="1554" ht="15.75" customHeight="1">
      <c r="A1554" s="403" t="s">
        <v>1904</v>
      </c>
      <c r="B1554" s="404">
        <v>5500.65</v>
      </c>
      <c r="C1554" s="405">
        <f t="shared" si="1"/>
        <v>0.003306873482</v>
      </c>
      <c r="D1554" s="403" t="s">
        <v>1904</v>
      </c>
      <c r="E1554" s="406">
        <v>82.36</v>
      </c>
      <c r="F1554" s="405">
        <f t="shared" si="2"/>
        <v>-0.001091570649</v>
      </c>
    </row>
    <row r="1555" ht="15.75" customHeight="1">
      <c r="A1555" s="403" t="s">
        <v>1905</v>
      </c>
      <c r="B1555" s="404">
        <v>5482.52</v>
      </c>
      <c r="C1555" s="405">
        <f t="shared" si="1"/>
        <v>0.007077529533</v>
      </c>
      <c r="D1555" s="403" t="s">
        <v>1905</v>
      </c>
      <c r="E1555" s="406">
        <v>82.45</v>
      </c>
      <c r="F1555" s="405">
        <f t="shared" si="2"/>
        <v>-0.001211387038</v>
      </c>
    </row>
    <row r="1556" ht="15.75" customHeight="1">
      <c r="A1556" s="403" t="s">
        <v>1906</v>
      </c>
      <c r="B1556" s="404">
        <v>5443.99</v>
      </c>
      <c r="C1556" s="405">
        <f t="shared" si="1"/>
        <v>0.0009726589075</v>
      </c>
      <c r="D1556" s="403" t="s">
        <v>1906</v>
      </c>
      <c r="E1556" s="406">
        <v>82.55</v>
      </c>
      <c r="F1556" s="405">
        <f t="shared" si="2"/>
        <v>0.005603605799</v>
      </c>
    </row>
    <row r="1557" ht="15.75" customHeight="1">
      <c r="A1557" s="403" t="s">
        <v>1907</v>
      </c>
      <c r="B1557" s="404">
        <v>5438.7</v>
      </c>
      <c r="C1557" s="405">
        <f t="shared" si="1"/>
        <v>0.006586947147</v>
      </c>
      <c r="D1557" s="403" t="s">
        <v>1907</v>
      </c>
      <c r="E1557" s="406">
        <v>82.09</v>
      </c>
      <c r="F1557" s="405">
        <f t="shared" si="2"/>
        <v>0.001097560976</v>
      </c>
    </row>
    <row r="1558" ht="15.75" customHeight="1">
      <c r="A1558" s="403" t="s">
        <v>1908</v>
      </c>
      <c r="B1558" s="404">
        <v>5403.11</v>
      </c>
      <c r="C1558" s="405">
        <f t="shared" si="1"/>
        <v>0.005557158145</v>
      </c>
      <c r="D1558" s="403" t="s">
        <v>1908</v>
      </c>
      <c r="E1558" s="406">
        <v>82.0</v>
      </c>
      <c r="F1558" s="405">
        <f t="shared" si="2"/>
        <v>0.001098766939</v>
      </c>
    </row>
    <row r="1559" ht="15.75" customHeight="1">
      <c r="A1559" s="403" t="s">
        <v>1909</v>
      </c>
      <c r="B1559" s="404">
        <v>5373.25</v>
      </c>
      <c r="C1559" s="405">
        <f t="shared" si="1"/>
        <v>0.003112060307</v>
      </c>
      <c r="D1559" s="403" t="s">
        <v>1909</v>
      </c>
      <c r="E1559" s="406">
        <v>81.91</v>
      </c>
      <c r="F1559" s="405">
        <f t="shared" si="2"/>
        <v>-0.005463817387</v>
      </c>
    </row>
    <row r="1560" ht="15.75" customHeight="1">
      <c r="A1560" s="403" t="s">
        <v>1910</v>
      </c>
      <c r="B1560" s="404">
        <v>5356.58</v>
      </c>
      <c r="C1560" s="405">
        <f t="shared" si="1"/>
        <v>-0.003030043589</v>
      </c>
      <c r="D1560" s="403" t="s">
        <v>1910</v>
      </c>
      <c r="E1560" s="406">
        <v>82.36</v>
      </c>
      <c r="F1560" s="405">
        <f t="shared" si="2"/>
        <v>-0.002301635373</v>
      </c>
    </row>
    <row r="1561" ht="15.75" customHeight="1">
      <c r="A1561" s="403" t="s">
        <v>1911</v>
      </c>
      <c r="B1561" s="404">
        <v>5372.86</v>
      </c>
      <c r="C1561" s="405">
        <f t="shared" si="1"/>
        <v>-0.007563989131</v>
      </c>
      <c r="D1561" s="403" t="s">
        <v>1911</v>
      </c>
      <c r="E1561" s="406">
        <v>82.55</v>
      </c>
      <c r="F1561" s="405">
        <f t="shared" si="2"/>
        <v>-0.005421686747</v>
      </c>
    </row>
    <row r="1562" ht="15.75" customHeight="1">
      <c r="A1562" s="403" t="s">
        <v>1912</v>
      </c>
      <c r="B1562" s="404">
        <v>5413.81</v>
      </c>
      <c r="C1562" s="405">
        <f t="shared" si="1"/>
        <v>0.0002087690386</v>
      </c>
      <c r="D1562" s="403" t="s">
        <v>1912</v>
      </c>
      <c r="E1562" s="406">
        <v>83.0</v>
      </c>
      <c r="F1562" s="405">
        <f t="shared" si="2"/>
        <v>-0.002163981726</v>
      </c>
    </row>
    <row r="1563" ht="15.75" customHeight="1">
      <c r="A1563" s="403" t="s">
        <v>1913</v>
      </c>
      <c r="B1563" s="404">
        <v>5412.68</v>
      </c>
      <c r="C1563" s="405">
        <f t="shared" si="1"/>
        <v>0.003312442885</v>
      </c>
      <c r="D1563" s="403" t="s">
        <v>1913</v>
      </c>
      <c r="E1563" s="406">
        <v>83.18</v>
      </c>
      <c r="F1563" s="405">
        <f t="shared" si="2"/>
        <v>-0.001080821424</v>
      </c>
    </row>
    <row r="1564" ht="15.75" customHeight="1">
      <c r="A1564" s="403" t="s">
        <v>1914</v>
      </c>
      <c r="B1564" s="404">
        <v>5394.81</v>
      </c>
      <c r="C1564" s="405">
        <f t="shared" si="1"/>
        <v>0.00175661749</v>
      </c>
      <c r="D1564" s="403" t="s">
        <v>1914</v>
      </c>
      <c r="E1564" s="406">
        <v>83.27</v>
      </c>
      <c r="F1564" s="405">
        <f t="shared" si="2"/>
        <v>0.002166325671</v>
      </c>
    </row>
    <row r="1565" ht="15.75" customHeight="1">
      <c r="A1565" s="403" t="s">
        <v>1915</v>
      </c>
      <c r="B1565" s="404">
        <v>5385.35</v>
      </c>
      <c r="C1565" s="405">
        <f t="shared" si="1"/>
        <v>0.004032648982</v>
      </c>
      <c r="D1565" s="403" t="s">
        <v>1915</v>
      </c>
      <c r="E1565" s="406">
        <v>83.09</v>
      </c>
      <c r="F1565" s="405">
        <f t="shared" si="2"/>
        <v>0.008863525983</v>
      </c>
    </row>
    <row r="1566" ht="15.75" customHeight="1">
      <c r="A1566" s="403" t="s">
        <v>1916</v>
      </c>
      <c r="B1566" s="404">
        <v>5363.72</v>
      </c>
      <c r="C1566" s="405">
        <f t="shared" si="1"/>
        <v>-0.006655974635</v>
      </c>
      <c r="D1566" s="403" t="s">
        <v>1916</v>
      </c>
      <c r="E1566" s="406">
        <v>82.36</v>
      </c>
      <c r="F1566" s="405">
        <f t="shared" si="2"/>
        <v>-0.002301635373</v>
      </c>
    </row>
    <row r="1567" ht="15.75" customHeight="1">
      <c r="A1567" s="403" t="s">
        <v>1917</v>
      </c>
      <c r="B1567" s="404">
        <v>5399.66</v>
      </c>
      <c r="C1567" s="405">
        <f t="shared" si="1"/>
        <v>-0.00552520784</v>
      </c>
      <c r="D1567" s="403" t="s">
        <v>1917</v>
      </c>
      <c r="E1567" s="406">
        <v>82.55</v>
      </c>
      <c r="F1567" s="405">
        <f t="shared" si="2"/>
        <v>-0.002175752448</v>
      </c>
    </row>
    <row r="1568" ht="15.75" customHeight="1">
      <c r="A1568" s="403" t="s">
        <v>1918</v>
      </c>
      <c r="B1568" s="404">
        <v>5429.66</v>
      </c>
      <c r="C1568" s="405">
        <f t="shared" si="1"/>
        <v>-0.00110749713</v>
      </c>
      <c r="D1568" s="403" t="s">
        <v>1918</v>
      </c>
      <c r="E1568" s="406">
        <v>82.73</v>
      </c>
      <c r="F1568" s="405">
        <f t="shared" si="2"/>
        <v>0.001089060987</v>
      </c>
    </row>
    <row r="1569" ht="15.75" customHeight="1">
      <c r="A1569" s="403" t="s">
        <v>1919</v>
      </c>
      <c r="B1569" s="404">
        <v>5435.68</v>
      </c>
      <c r="C1569" s="405">
        <f t="shared" si="1"/>
        <v>0.001405661333</v>
      </c>
      <c r="D1569" s="403" t="s">
        <v>1919</v>
      </c>
      <c r="E1569" s="406">
        <v>82.64</v>
      </c>
      <c r="F1569" s="405">
        <f t="shared" si="2"/>
        <v>-0.008637236084</v>
      </c>
    </row>
    <row r="1570" ht="15.75" customHeight="1">
      <c r="A1570" s="403" t="s">
        <v>1920</v>
      </c>
      <c r="B1570" s="404">
        <v>5428.05</v>
      </c>
      <c r="C1570" s="405">
        <f t="shared" si="1"/>
        <v>-0.00586439368</v>
      </c>
      <c r="D1570" s="403" t="s">
        <v>1920</v>
      </c>
      <c r="E1570" s="406">
        <v>83.36</v>
      </c>
      <c r="F1570" s="405">
        <f t="shared" si="2"/>
        <v>-0.002274087373</v>
      </c>
    </row>
    <row r="1571" ht="15.75" customHeight="1">
      <c r="A1571" s="403" t="s">
        <v>1921</v>
      </c>
      <c r="B1571" s="404">
        <v>5460.07</v>
      </c>
      <c r="C1571" s="405">
        <f t="shared" si="1"/>
        <v>-0.006573632692</v>
      </c>
      <c r="D1571" s="403" t="s">
        <v>1921</v>
      </c>
      <c r="E1571" s="406">
        <v>83.55</v>
      </c>
      <c r="F1571" s="405">
        <f t="shared" si="2"/>
        <v>-0.003221188261</v>
      </c>
    </row>
    <row r="1572" ht="15.75" customHeight="1">
      <c r="A1572" s="403" t="s">
        <v>1922</v>
      </c>
      <c r="B1572" s="404">
        <v>5496.2</v>
      </c>
      <c r="C1572" s="405">
        <f t="shared" si="1"/>
        <v>-0.002694586331</v>
      </c>
      <c r="D1572" s="403" t="s">
        <v>1922</v>
      </c>
      <c r="E1572" s="406">
        <v>83.82</v>
      </c>
      <c r="F1572" s="405">
        <f t="shared" si="2"/>
        <v>0.006605019815</v>
      </c>
    </row>
    <row r="1573" ht="15.75" customHeight="1">
      <c r="A1573" s="403" t="s">
        <v>1923</v>
      </c>
      <c r="B1573" s="404">
        <v>5511.05</v>
      </c>
      <c r="C1573" s="405">
        <f t="shared" si="1"/>
        <v>-0.003336648883</v>
      </c>
      <c r="D1573" s="403" t="s">
        <v>1923</v>
      </c>
      <c r="E1573" s="406">
        <v>83.27</v>
      </c>
      <c r="F1573" s="405">
        <f t="shared" si="2"/>
        <v>-0.003351286655</v>
      </c>
    </row>
    <row r="1574" ht="15.75" customHeight="1">
      <c r="A1574" s="403" t="s">
        <v>1924</v>
      </c>
      <c r="B1574" s="404">
        <v>5529.5</v>
      </c>
      <c r="C1574" s="405">
        <f t="shared" si="1"/>
        <v>-0.0007120344668</v>
      </c>
      <c r="D1574" s="403" t="s">
        <v>1924</v>
      </c>
      <c r="E1574" s="406">
        <v>83.55</v>
      </c>
      <c r="F1574" s="405">
        <f t="shared" si="2"/>
        <v>0.00444818466</v>
      </c>
    </row>
    <row r="1575" ht="15.75" customHeight="1">
      <c r="A1575" s="403" t="s">
        <v>1925</v>
      </c>
      <c r="B1575" s="404">
        <v>5533.44</v>
      </c>
      <c r="C1575" s="405">
        <f t="shared" si="1"/>
        <v>-0.00131210621</v>
      </c>
      <c r="D1575" s="403" t="s">
        <v>1925</v>
      </c>
      <c r="E1575" s="406">
        <v>83.18</v>
      </c>
      <c r="F1575" s="405">
        <f t="shared" si="2"/>
        <v>-0.01082173861</v>
      </c>
    </row>
    <row r="1576" ht="15.75" customHeight="1">
      <c r="A1576" s="403" t="s">
        <v>1926</v>
      </c>
      <c r="B1576" s="404">
        <v>5540.71</v>
      </c>
      <c r="C1576" s="405">
        <f t="shared" si="1"/>
        <v>-0.0007916899605</v>
      </c>
      <c r="D1576" s="403" t="s">
        <v>1926</v>
      </c>
      <c r="E1576" s="406">
        <v>84.09</v>
      </c>
      <c r="F1576" s="405">
        <f t="shared" si="2"/>
        <v>-0.005440567711</v>
      </c>
    </row>
    <row r="1577" ht="15.75" customHeight="1">
      <c r="A1577" s="403" t="s">
        <v>1927</v>
      </c>
      <c r="B1577" s="404">
        <v>5545.1</v>
      </c>
      <c r="C1577" s="405">
        <f t="shared" si="1"/>
        <v>0.004296027442</v>
      </c>
      <c r="D1577" s="403" t="s">
        <v>1927</v>
      </c>
      <c r="E1577" s="406">
        <v>84.55</v>
      </c>
      <c r="F1577" s="405">
        <f t="shared" si="2"/>
        <v>0.02659057795</v>
      </c>
    </row>
    <row r="1578" ht="15.75" customHeight="1">
      <c r="A1578" s="403" t="s">
        <v>1928</v>
      </c>
      <c r="B1578" s="404">
        <v>5521.38</v>
      </c>
      <c r="C1578" s="405">
        <f t="shared" si="1"/>
        <v>0.00836993544</v>
      </c>
      <c r="D1578" s="403" t="s">
        <v>1928</v>
      </c>
      <c r="E1578" s="406">
        <v>82.36</v>
      </c>
      <c r="F1578" s="405">
        <f t="shared" si="2"/>
        <v>0.002190313945</v>
      </c>
    </row>
    <row r="1579" ht="15.75" customHeight="1">
      <c r="A1579" s="403" t="s">
        <v>1929</v>
      </c>
      <c r="B1579" s="404">
        <v>5475.55</v>
      </c>
      <c r="C1579" s="405">
        <f t="shared" si="1"/>
        <v>-0.01063706766</v>
      </c>
      <c r="D1579" s="403" t="s">
        <v>1929</v>
      </c>
      <c r="E1579" s="406">
        <v>82.18</v>
      </c>
      <c r="F1579" s="405">
        <f t="shared" si="2"/>
        <v>-0.009879518072</v>
      </c>
    </row>
    <row r="1580" ht="15.75" customHeight="1">
      <c r="A1580" s="403" t="s">
        <v>1930</v>
      </c>
      <c r="B1580" s="404">
        <v>5534.42</v>
      </c>
      <c r="C1580" s="405">
        <f t="shared" si="1"/>
        <v>0.003090240459</v>
      </c>
      <c r="D1580" s="403" t="s">
        <v>1930</v>
      </c>
      <c r="E1580" s="406">
        <v>83.0</v>
      </c>
      <c r="F1580" s="405">
        <f t="shared" si="2"/>
        <v>-0.005392450569</v>
      </c>
    </row>
    <row r="1581" ht="15.75" customHeight="1">
      <c r="A1581" s="403" t="s">
        <v>1931</v>
      </c>
      <c r="B1581" s="404">
        <v>5517.37</v>
      </c>
      <c r="C1581" s="405">
        <f t="shared" si="1"/>
        <v>0.008759548475</v>
      </c>
      <c r="D1581" s="403" t="s">
        <v>1931</v>
      </c>
      <c r="E1581" s="406">
        <v>83.45</v>
      </c>
      <c r="F1581" s="405">
        <f t="shared" si="2"/>
        <v>0.00324597259</v>
      </c>
    </row>
    <row r="1582" ht="15.75" customHeight="1">
      <c r="A1582" s="403" t="s">
        <v>1932</v>
      </c>
      <c r="B1582" s="404">
        <v>5469.46</v>
      </c>
      <c r="C1582" s="405">
        <f t="shared" si="1"/>
        <v>0.006223749593</v>
      </c>
      <c r="D1582" s="403" t="s">
        <v>1932</v>
      </c>
      <c r="E1582" s="406">
        <v>83.18</v>
      </c>
      <c r="F1582" s="405">
        <f t="shared" si="2"/>
        <v>-0.03993536473</v>
      </c>
    </row>
    <row r="1583" ht="15.75" customHeight="1">
      <c r="A1583" s="403" t="s">
        <v>1933</v>
      </c>
      <c r="B1583" s="404">
        <v>5435.63</v>
      </c>
      <c r="C1583" s="405">
        <f t="shared" si="1"/>
        <v>-0.0004799346848</v>
      </c>
      <c r="D1583" s="403" t="s">
        <v>1933</v>
      </c>
      <c r="E1583" s="406">
        <v>86.64</v>
      </c>
      <c r="F1583" s="405">
        <f t="shared" si="2"/>
        <v>-0.003106662064</v>
      </c>
    </row>
    <row r="1584" ht="15.75" customHeight="1">
      <c r="A1584" s="403" t="s">
        <v>1934</v>
      </c>
      <c r="B1584" s="404">
        <v>5438.24</v>
      </c>
      <c r="C1584" s="405">
        <f t="shared" si="1"/>
        <v>-0.01510777556</v>
      </c>
      <c r="D1584" s="403" t="s">
        <v>1934</v>
      </c>
      <c r="E1584" s="406">
        <v>86.91</v>
      </c>
      <c r="F1584" s="405">
        <f t="shared" si="2"/>
        <v>-0.001034482759</v>
      </c>
    </row>
    <row r="1585" ht="15.75" customHeight="1">
      <c r="A1585" s="403" t="s">
        <v>1935</v>
      </c>
      <c r="B1585" s="404">
        <v>5521.66</v>
      </c>
      <c r="C1585" s="405">
        <f t="shared" si="1"/>
        <v>-0.0060179043</v>
      </c>
      <c r="D1585" s="403" t="s">
        <v>1935</v>
      </c>
      <c r="E1585" s="406">
        <v>87.0</v>
      </c>
      <c r="F1585" s="405">
        <f t="shared" si="2"/>
        <v>-0.01237370871</v>
      </c>
    </row>
    <row r="1586" ht="15.75" customHeight="1">
      <c r="A1586" s="403" t="s">
        <v>1936</v>
      </c>
      <c r="B1586" s="404">
        <v>5555.09</v>
      </c>
      <c r="C1586" s="405">
        <f t="shared" si="1"/>
        <v>-0.002948925966</v>
      </c>
      <c r="D1586" s="403" t="s">
        <v>1936</v>
      </c>
      <c r="E1586" s="406">
        <v>88.09</v>
      </c>
      <c r="F1586" s="405">
        <f t="shared" si="2"/>
        <v>0.002047548629</v>
      </c>
    </row>
    <row r="1587" ht="15.75" customHeight="1">
      <c r="A1587" s="403" t="s">
        <v>1937</v>
      </c>
      <c r="B1587" s="404">
        <v>5571.52</v>
      </c>
      <c r="C1587" s="405">
        <f t="shared" si="1"/>
        <v>-0.004395902876</v>
      </c>
      <c r="D1587" s="403" t="s">
        <v>1937</v>
      </c>
      <c r="E1587" s="406">
        <v>87.91</v>
      </c>
      <c r="F1587" s="405">
        <f t="shared" si="2"/>
        <v>-0.001022727273</v>
      </c>
    </row>
    <row r="1588" ht="15.75" customHeight="1">
      <c r="A1588" s="403" t="s">
        <v>1938</v>
      </c>
      <c r="B1588" s="404">
        <v>5596.12</v>
      </c>
      <c r="C1588" s="405">
        <f t="shared" si="1"/>
        <v>0.0005882531742</v>
      </c>
      <c r="D1588" s="403" t="s">
        <v>1938</v>
      </c>
      <c r="E1588" s="406">
        <v>88.0</v>
      </c>
      <c r="F1588" s="405">
        <f t="shared" si="2"/>
        <v>0.00307762453</v>
      </c>
    </row>
    <row r="1589" ht="15.75" customHeight="1">
      <c r="A1589" s="403" t="s">
        <v>1939</v>
      </c>
      <c r="B1589" s="404">
        <v>5592.83</v>
      </c>
      <c r="C1589" s="405">
        <f t="shared" si="1"/>
        <v>-0.009392723164</v>
      </c>
      <c r="D1589" s="403" t="s">
        <v>1939</v>
      </c>
      <c r="E1589" s="406">
        <v>87.73</v>
      </c>
      <c r="F1589" s="405">
        <f t="shared" si="2"/>
        <v>-0.01625925095</v>
      </c>
    </row>
    <row r="1590" ht="15.75" customHeight="1">
      <c r="A1590" s="403" t="s">
        <v>1940</v>
      </c>
      <c r="B1590" s="404">
        <v>5645.86</v>
      </c>
      <c r="C1590" s="405">
        <f t="shared" si="1"/>
        <v>-0.00009032351759</v>
      </c>
      <c r="D1590" s="403" t="s">
        <v>1940</v>
      </c>
      <c r="E1590" s="406">
        <v>89.18</v>
      </c>
      <c r="F1590" s="405">
        <f t="shared" si="2"/>
        <v>-0.002014324082</v>
      </c>
    </row>
    <row r="1591" ht="15.75" customHeight="1">
      <c r="A1591" s="403" t="s">
        <v>1941</v>
      </c>
      <c r="B1591" s="404">
        <v>5646.37</v>
      </c>
      <c r="C1591" s="405">
        <f t="shared" si="1"/>
        <v>-0.00652595426</v>
      </c>
      <c r="D1591" s="403" t="s">
        <v>1941</v>
      </c>
      <c r="E1591" s="406">
        <v>89.36</v>
      </c>
      <c r="F1591" s="405">
        <f t="shared" si="2"/>
        <v>-0.005121353819</v>
      </c>
    </row>
    <row r="1592" ht="15.75" customHeight="1">
      <c r="A1592" s="403" t="s">
        <v>1942</v>
      </c>
      <c r="B1592" s="404">
        <v>5683.46</v>
      </c>
      <c r="C1592" s="405">
        <f t="shared" si="1"/>
        <v>-0.001091451701</v>
      </c>
      <c r="D1592" s="403" t="s">
        <v>1942</v>
      </c>
      <c r="E1592" s="406">
        <v>89.82</v>
      </c>
      <c r="F1592" s="405">
        <f t="shared" si="2"/>
        <v>-0.004985044865</v>
      </c>
    </row>
    <row r="1593" ht="15.75" customHeight="1">
      <c r="A1593" s="403" t="s">
        <v>1943</v>
      </c>
      <c r="B1593" s="404">
        <v>5689.67</v>
      </c>
      <c r="C1593" s="405">
        <f t="shared" si="1"/>
        <v>-0.001950606846</v>
      </c>
      <c r="D1593" s="403" t="s">
        <v>1943</v>
      </c>
      <c r="E1593" s="406">
        <v>90.27</v>
      </c>
      <c r="F1593" s="405">
        <f t="shared" si="2"/>
        <v>-0.009002085849</v>
      </c>
    </row>
    <row r="1594" ht="15.75" customHeight="1">
      <c r="A1594" s="403" t="s">
        <v>1944</v>
      </c>
      <c r="B1594" s="404">
        <v>5700.79</v>
      </c>
      <c r="C1594" s="405">
        <f t="shared" si="1"/>
        <v>-0.0062077261</v>
      </c>
      <c r="D1594" s="403" t="s">
        <v>1944</v>
      </c>
      <c r="E1594" s="406">
        <v>91.09</v>
      </c>
      <c r="F1594" s="405">
        <f t="shared" si="2"/>
        <v>-0.01278855533</v>
      </c>
    </row>
    <row r="1595" ht="15.75" customHeight="1">
      <c r="A1595" s="403" t="s">
        <v>1945</v>
      </c>
      <c r="B1595" s="404">
        <v>5736.4</v>
      </c>
      <c r="C1595" s="405">
        <f t="shared" si="1"/>
        <v>-0.003564405967</v>
      </c>
      <c r="D1595" s="403" t="s">
        <v>1945</v>
      </c>
      <c r="E1595" s="406">
        <v>92.27</v>
      </c>
      <c r="F1595" s="405">
        <f t="shared" si="2"/>
        <v>-0.0126270733</v>
      </c>
    </row>
    <row r="1596" ht="15.75" customHeight="1">
      <c r="A1596" s="403" t="s">
        <v>1946</v>
      </c>
      <c r="B1596" s="404">
        <v>5756.92</v>
      </c>
      <c r="C1596" s="405">
        <f t="shared" si="1"/>
        <v>-0.003494826998</v>
      </c>
      <c r="D1596" s="403" t="s">
        <v>1946</v>
      </c>
      <c r="E1596" s="406">
        <v>93.45</v>
      </c>
      <c r="F1596" s="405">
        <f t="shared" si="2"/>
        <v>0.01476816158</v>
      </c>
    </row>
    <row r="1597" ht="15.75" customHeight="1">
      <c r="A1597" s="403" t="s">
        <v>1947</v>
      </c>
      <c r="B1597" s="404">
        <v>5777.11</v>
      </c>
      <c r="C1597" s="405">
        <f t="shared" si="1"/>
        <v>0.006582649891</v>
      </c>
      <c r="D1597" s="403" t="s">
        <v>1947</v>
      </c>
      <c r="E1597" s="406">
        <v>92.09</v>
      </c>
      <c r="F1597" s="405">
        <f t="shared" si="2"/>
        <v>0.0263011256</v>
      </c>
    </row>
    <row r="1598" ht="15.75" customHeight="1">
      <c r="A1598" s="403" t="s">
        <v>1948</v>
      </c>
      <c r="B1598" s="404">
        <v>5739.33</v>
      </c>
      <c r="C1598" s="405">
        <f t="shared" si="1"/>
        <v>0.008426793549</v>
      </c>
      <c r="D1598" s="403" t="s">
        <v>1948</v>
      </c>
      <c r="E1598" s="406">
        <v>89.73</v>
      </c>
      <c r="F1598" s="405">
        <f t="shared" si="2"/>
        <v>0</v>
      </c>
    </row>
    <row r="1599" ht="15.75" customHeight="1">
      <c r="A1599" s="403" t="s">
        <v>1949</v>
      </c>
      <c r="B1599" s="404">
        <v>5691.37</v>
      </c>
      <c r="C1599" s="405">
        <f t="shared" si="1"/>
        <v>-0.004937399578</v>
      </c>
      <c r="D1599" s="403" t="s">
        <v>1949</v>
      </c>
      <c r="E1599" s="406">
        <v>89.73</v>
      </c>
      <c r="F1599" s="405">
        <f t="shared" si="2"/>
        <v>-0.01395604396</v>
      </c>
    </row>
    <row r="1600" ht="15.75" customHeight="1">
      <c r="A1600" s="403" t="s">
        <v>1950</v>
      </c>
      <c r="B1600" s="404">
        <v>5719.61</v>
      </c>
      <c r="C1600" s="405">
        <f t="shared" si="1"/>
        <v>-0.002377364283</v>
      </c>
      <c r="D1600" s="403" t="s">
        <v>1950</v>
      </c>
      <c r="E1600" s="406">
        <v>91.0</v>
      </c>
      <c r="F1600" s="405">
        <f t="shared" si="2"/>
        <v>-0.004920721706</v>
      </c>
    </row>
    <row r="1601" ht="15.75" customHeight="1">
      <c r="A1601" s="403" t="s">
        <v>1951</v>
      </c>
      <c r="B1601" s="404">
        <v>5733.24</v>
      </c>
      <c r="C1601" s="405">
        <f t="shared" si="1"/>
        <v>-0.0007268087865</v>
      </c>
      <c r="D1601" s="403" t="s">
        <v>1951</v>
      </c>
      <c r="E1601" s="406">
        <v>91.45</v>
      </c>
      <c r="F1601" s="405">
        <f t="shared" si="2"/>
        <v>0.03602582984</v>
      </c>
    </row>
    <row r="1602" ht="15.75" customHeight="1">
      <c r="A1602" s="403" t="s">
        <v>1952</v>
      </c>
      <c r="B1602" s="404">
        <v>5737.41</v>
      </c>
      <c r="C1602" s="405">
        <f t="shared" si="1"/>
        <v>0.00692883205</v>
      </c>
      <c r="D1602" s="403" t="s">
        <v>1952</v>
      </c>
      <c r="E1602" s="406">
        <v>88.27</v>
      </c>
      <c r="F1602" s="405">
        <f t="shared" si="2"/>
        <v>0.01145869142</v>
      </c>
    </row>
    <row r="1603" ht="15.75" customHeight="1">
      <c r="A1603" s="403" t="s">
        <v>1953</v>
      </c>
      <c r="B1603" s="404">
        <v>5697.93</v>
      </c>
      <c r="C1603" s="405">
        <f t="shared" si="1"/>
        <v>-0.00494216963</v>
      </c>
      <c r="D1603" s="403" t="s">
        <v>1953</v>
      </c>
      <c r="E1603" s="406">
        <v>87.27</v>
      </c>
      <c r="F1603" s="405">
        <f t="shared" si="2"/>
        <v>0.001032346869</v>
      </c>
    </row>
    <row r="1604" ht="15.75" customHeight="1">
      <c r="A1604" s="403" t="s">
        <v>1954</v>
      </c>
      <c r="B1604" s="404">
        <v>5726.23</v>
      </c>
      <c r="C1604" s="405">
        <f t="shared" si="1"/>
        <v>-0.001755486986</v>
      </c>
      <c r="D1604" s="403" t="s">
        <v>1954</v>
      </c>
      <c r="E1604" s="406">
        <v>87.18</v>
      </c>
      <c r="F1604" s="405">
        <f t="shared" si="2"/>
        <v>0.003106662064</v>
      </c>
    </row>
    <row r="1605" ht="15.75" customHeight="1">
      <c r="A1605" s="403" t="s">
        <v>1955</v>
      </c>
      <c r="B1605" s="404">
        <v>5736.3</v>
      </c>
      <c r="C1605" s="405">
        <f t="shared" si="1"/>
        <v>0.002000052403</v>
      </c>
      <c r="D1605" s="403" t="s">
        <v>1955</v>
      </c>
      <c r="E1605" s="406">
        <v>86.91</v>
      </c>
      <c r="F1605" s="405">
        <f t="shared" si="2"/>
        <v>0</v>
      </c>
    </row>
    <row r="1606" ht="15.75" customHeight="1">
      <c r="A1606" s="403" t="s">
        <v>1956</v>
      </c>
      <c r="B1606" s="404">
        <v>5724.85</v>
      </c>
      <c r="C1606" s="405">
        <f t="shared" si="1"/>
        <v>0.005114366577</v>
      </c>
      <c r="D1606" s="403" t="s">
        <v>1956</v>
      </c>
      <c r="E1606" s="406">
        <v>86.91</v>
      </c>
      <c r="F1606" s="405">
        <f t="shared" si="2"/>
        <v>-0.005151098901</v>
      </c>
    </row>
    <row r="1607" ht="15.75" customHeight="1">
      <c r="A1607" s="403" t="s">
        <v>1957</v>
      </c>
      <c r="B1607" s="404">
        <v>5695.72</v>
      </c>
      <c r="C1607" s="405">
        <f t="shared" si="1"/>
        <v>0.00004740626289</v>
      </c>
      <c r="D1607" s="403" t="s">
        <v>1957</v>
      </c>
      <c r="E1607" s="406">
        <v>87.36</v>
      </c>
      <c r="F1607" s="405">
        <f t="shared" si="2"/>
        <v>-0.006256398589</v>
      </c>
    </row>
    <row r="1608" ht="15.75" customHeight="1">
      <c r="A1608" s="403" t="s">
        <v>1958</v>
      </c>
      <c r="B1608" s="404">
        <v>5695.45</v>
      </c>
      <c r="C1608" s="405">
        <f t="shared" si="1"/>
        <v>-0.001020825185</v>
      </c>
      <c r="D1608" s="403" t="s">
        <v>1958</v>
      </c>
      <c r="E1608" s="406">
        <v>87.91</v>
      </c>
      <c r="F1608" s="405">
        <f t="shared" si="2"/>
        <v>-0.001022727273</v>
      </c>
    </row>
    <row r="1609" ht="15.75" customHeight="1">
      <c r="A1609" s="403" t="s">
        <v>1959</v>
      </c>
      <c r="B1609" s="404">
        <v>5701.27</v>
      </c>
      <c r="C1609" s="405">
        <f t="shared" si="1"/>
        <v>0.00298365149</v>
      </c>
      <c r="D1609" s="403" t="s">
        <v>1959</v>
      </c>
      <c r="E1609" s="406">
        <v>88.0</v>
      </c>
      <c r="F1609" s="405">
        <f t="shared" si="2"/>
        <v>0.009405827025</v>
      </c>
    </row>
    <row r="1610" ht="15.75" customHeight="1">
      <c r="A1610" s="403" t="s">
        <v>1960</v>
      </c>
      <c r="B1610" s="404">
        <v>5684.31</v>
      </c>
      <c r="C1610" s="405">
        <f t="shared" si="1"/>
        <v>0.0005386138614</v>
      </c>
      <c r="D1610" s="403" t="s">
        <v>1960</v>
      </c>
      <c r="E1610" s="406">
        <v>87.18</v>
      </c>
      <c r="F1610" s="405">
        <f t="shared" si="2"/>
        <v>-0.006269235153</v>
      </c>
    </row>
    <row r="1611" ht="15.75" customHeight="1">
      <c r="A1611" s="403" t="s">
        <v>1961</v>
      </c>
      <c r="B1611" s="404">
        <v>5681.25</v>
      </c>
      <c r="C1611" s="405">
        <f t="shared" si="1"/>
        <v>0.003804075113</v>
      </c>
      <c r="D1611" s="403" t="s">
        <v>1961</v>
      </c>
      <c r="E1611" s="406">
        <v>87.73</v>
      </c>
      <c r="F1611" s="405">
        <f t="shared" si="2"/>
        <v>-0.002047548629</v>
      </c>
    </row>
    <row r="1612" ht="15.75" customHeight="1">
      <c r="A1612" s="403" t="s">
        <v>1962</v>
      </c>
      <c r="B1612" s="404">
        <v>5659.72</v>
      </c>
      <c r="C1612" s="405">
        <f t="shared" si="1"/>
        <v>-0.002912133891</v>
      </c>
      <c r="D1612" s="403" t="s">
        <v>1962</v>
      </c>
      <c r="E1612" s="406">
        <v>87.91</v>
      </c>
      <c r="F1612" s="405">
        <f t="shared" si="2"/>
        <v>-0.006105144149</v>
      </c>
    </row>
    <row r="1613" ht="15.75" customHeight="1">
      <c r="A1613" s="403" t="s">
        <v>1963</v>
      </c>
      <c r="B1613" s="404">
        <v>5676.25</v>
      </c>
      <c r="C1613" s="405">
        <f t="shared" si="1"/>
        <v>0.0008181098489</v>
      </c>
      <c r="D1613" s="403" t="s">
        <v>1963</v>
      </c>
      <c r="E1613" s="406">
        <v>88.45</v>
      </c>
      <c r="F1613" s="405">
        <f t="shared" si="2"/>
        <v>0.009242355089</v>
      </c>
    </row>
    <row r="1614" ht="15.75" customHeight="1">
      <c r="A1614" s="403" t="s">
        <v>1964</v>
      </c>
      <c r="B1614" s="404">
        <v>5671.61</v>
      </c>
      <c r="C1614" s="405">
        <f t="shared" si="1"/>
        <v>0.003828332136</v>
      </c>
      <c r="D1614" s="403" t="s">
        <v>1964</v>
      </c>
      <c r="E1614" s="406">
        <v>87.64</v>
      </c>
      <c r="F1614" s="405">
        <f t="shared" si="2"/>
        <v>-0.006123837605</v>
      </c>
    </row>
    <row r="1615" ht="15.75" customHeight="1">
      <c r="A1615" s="403" t="s">
        <v>1965</v>
      </c>
      <c r="B1615" s="404">
        <v>5649.98</v>
      </c>
      <c r="C1615" s="405">
        <f t="shared" si="1"/>
        <v>0.004889292822</v>
      </c>
      <c r="D1615" s="403" t="s">
        <v>1965</v>
      </c>
      <c r="E1615" s="406">
        <v>88.18</v>
      </c>
      <c r="F1615" s="405">
        <f t="shared" si="2"/>
        <v>-0.006198579962</v>
      </c>
    </row>
    <row r="1616" ht="15.75" customHeight="1">
      <c r="A1616" s="403" t="s">
        <v>1966</v>
      </c>
      <c r="B1616" s="404">
        <v>5622.49</v>
      </c>
      <c r="C1616" s="405">
        <f t="shared" si="1"/>
        <v>0.006022727476</v>
      </c>
      <c r="D1616" s="403" t="s">
        <v>1966</v>
      </c>
      <c r="E1616" s="406">
        <v>88.73</v>
      </c>
      <c r="F1616" s="405">
        <f t="shared" si="2"/>
        <v>0.00418741512</v>
      </c>
    </row>
    <row r="1617" ht="15.75" customHeight="1">
      <c r="A1617" s="403" t="s">
        <v>1967</v>
      </c>
      <c r="B1617" s="404">
        <v>5588.83</v>
      </c>
      <c r="C1617" s="405">
        <f t="shared" si="1"/>
        <v>0.00282788481</v>
      </c>
      <c r="D1617" s="403" t="s">
        <v>1967</v>
      </c>
      <c r="E1617" s="406">
        <v>88.36</v>
      </c>
      <c r="F1617" s="405">
        <f t="shared" si="2"/>
        <v>0</v>
      </c>
    </row>
    <row r="1618" ht="15.75" customHeight="1">
      <c r="A1618" s="403" t="s">
        <v>1968</v>
      </c>
      <c r="B1618" s="404">
        <v>5573.07</v>
      </c>
      <c r="C1618" s="405">
        <f t="shared" si="1"/>
        <v>-0.002446865256</v>
      </c>
      <c r="D1618" s="403" t="s">
        <v>1968</v>
      </c>
      <c r="E1618" s="406">
        <v>88.36</v>
      </c>
      <c r="F1618" s="405">
        <f t="shared" si="2"/>
        <v>-0.003158844765</v>
      </c>
    </row>
    <row r="1619" ht="15.75" customHeight="1">
      <c r="A1619" s="403" t="s">
        <v>1969</v>
      </c>
      <c r="B1619" s="404">
        <v>5586.74</v>
      </c>
      <c r="C1619" s="405">
        <f t="shared" si="1"/>
        <v>-0.001870574804</v>
      </c>
      <c r="D1619" s="403" t="s">
        <v>1969</v>
      </c>
      <c r="E1619" s="406">
        <v>88.64</v>
      </c>
      <c r="F1619" s="405">
        <f t="shared" si="2"/>
        <v>0.003168854685</v>
      </c>
    </row>
    <row r="1620" ht="15.75" customHeight="1">
      <c r="A1620" s="403" t="s">
        <v>1970</v>
      </c>
      <c r="B1620" s="404">
        <v>5597.21</v>
      </c>
      <c r="C1620" s="405">
        <f t="shared" si="1"/>
        <v>-0.002758035808</v>
      </c>
      <c r="D1620" s="403" t="s">
        <v>1970</v>
      </c>
      <c r="E1620" s="406">
        <v>88.36</v>
      </c>
      <c r="F1620" s="405">
        <f t="shared" si="2"/>
        <v>0.002041279202</v>
      </c>
    </row>
    <row r="1621" ht="15.75" customHeight="1">
      <c r="A1621" s="403" t="s">
        <v>1971</v>
      </c>
      <c r="B1621" s="404">
        <v>5612.69</v>
      </c>
      <c r="C1621" s="405">
        <f t="shared" si="1"/>
        <v>-0.001343359002</v>
      </c>
      <c r="D1621" s="403" t="s">
        <v>1971</v>
      </c>
      <c r="E1621" s="406">
        <v>88.18</v>
      </c>
      <c r="F1621" s="405">
        <f t="shared" si="2"/>
        <v>-0.002037120869</v>
      </c>
    </row>
    <row r="1622" ht="15.75" customHeight="1">
      <c r="A1622" s="403" t="s">
        <v>1972</v>
      </c>
      <c r="B1622" s="404">
        <v>5620.24</v>
      </c>
      <c r="C1622" s="405">
        <f t="shared" si="1"/>
        <v>-0.002638812729</v>
      </c>
      <c r="D1622" s="403" t="s">
        <v>1972</v>
      </c>
      <c r="E1622" s="406">
        <v>88.36</v>
      </c>
      <c r="F1622" s="405">
        <f t="shared" si="2"/>
        <v>0.001019598958</v>
      </c>
    </row>
    <row r="1623" ht="15.75" customHeight="1">
      <c r="A1623" s="403" t="s">
        <v>1973</v>
      </c>
      <c r="B1623" s="404">
        <v>5635.11</v>
      </c>
      <c r="C1623" s="405">
        <f t="shared" si="1"/>
        <v>0.001738564671</v>
      </c>
      <c r="D1623" s="403" t="s">
        <v>1973</v>
      </c>
      <c r="E1623" s="406">
        <v>88.27</v>
      </c>
      <c r="F1623" s="405">
        <f t="shared" si="2"/>
        <v>-0.003162055336</v>
      </c>
    </row>
    <row r="1624" ht="15.75" customHeight="1">
      <c r="A1624" s="403" t="s">
        <v>1974</v>
      </c>
      <c r="B1624" s="404">
        <v>5625.33</v>
      </c>
      <c r="C1624" s="405">
        <f t="shared" si="1"/>
        <v>-0.00008887577477</v>
      </c>
      <c r="D1624" s="403" t="s">
        <v>1974</v>
      </c>
      <c r="E1624" s="406">
        <v>88.55</v>
      </c>
      <c r="F1624" s="405">
        <f t="shared" si="2"/>
        <v>0.01257861635</v>
      </c>
    </row>
    <row r="1625" ht="15.75" customHeight="1">
      <c r="A1625" s="403" t="s">
        <v>1975</v>
      </c>
      <c r="B1625" s="404">
        <v>5625.83</v>
      </c>
      <c r="C1625" s="405">
        <f t="shared" si="1"/>
        <v>0.003718115465</v>
      </c>
      <c r="D1625" s="403" t="s">
        <v>1975</v>
      </c>
      <c r="E1625" s="406">
        <v>87.45</v>
      </c>
      <c r="F1625" s="405">
        <f t="shared" si="2"/>
        <v>0.00103021978</v>
      </c>
    </row>
    <row r="1626" ht="15.75" customHeight="1">
      <c r="A1626" s="403" t="s">
        <v>1976</v>
      </c>
      <c r="B1626" s="404">
        <v>5604.99</v>
      </c>
      <c r="C1626" s="405">
        <f t="shared" si="1"/>
        <v>0.003938742611</v>
      </c>
      <c r="D1626" s="403" t="s">
        <v>1976</v>
      </c>
      <c r="E1626" s="406">
        <v>87.36</v>
      </c>
      <c r="F1626" s="405">
        <f t="shared" si="2"/>
        <v>-0.01131733816</v>
      </c>
    </row>
    <row r="1627" ht="15.75" customHeight="1">
      <c r="A1627" s="403" t="s">
        <v>1977</v>
      </c>
      <c r="B1627" s="404">
        <v>5583.0</v>
      </c>
      <c r="C1627" s="405">
        <f t="shared" si="1"/>
        <v>0.0004246832347</v>
      </c>
      <c r="D1627" s="403" t="s">
        <v>1977</v>
      </c>
      <c r="E1627" s="406">
        <v>88.36</v>
      </c>
      <c r="F1627" s="405">
        <f t="shared" si="2"/>
        <v>-0.02018185851</v>
      </c>
    </row>
    <row r="1628" ht="15.75" customHeight="1">
      <c r="A1628" s="403" t="s">
        <v>1978</v>
      </c>
      <c r="B1628" s="404">
        <v>5580.63</v>
      </c>
      <c r="C1628" s="405">
        <f t="shared" si="1"/>
        <v>-0.003229315324</v>
      </c>
      <c r="D1628" s="403" t="s">
        <v>1978</v>
      </c>
      <c r="E1628" s="406">
        <v>90.18</v>
      </c>
      <c r="F1628" s="405">
        <f t="shared" si="2"/>
        <v>0.006024096386</v>
      </c>
    </row>
    <row r="1629" ht="15.75" customHeight="1">
      <c r="A1629" s="403" t="s">
        <v>1979</v>
      </c>
      <c r="B1629" s="404">
        <v>5598.71</v>
      </c>
      <c r="C1629" s="405">
        <f t="shared" si="1"/>
        <v>0.007221281733</v>
      </c>
      <c r="D1629" s="403" t="s">
        <v>1979</v>
      </c>
      <c r="E1629" s="406">
        <v>89.64</v>
      </c>
      <c r="F1629" s="405">
        <f t="shared" si="2"/>
        <v>0.005158107199</v>
      </c>
    </row>
    <row r="1630" ht="15.75" customHeight="1">
      <c r="A1630" s="403" t="s">
        <v>1980</v>
      </c>
      <c r="B1630" s="404">
        <v>5558.57</v>
      </c>
      <c r="C1630" s="405">
        <f t="shared" si="1"/>
        <v>0.002215899666</v>
      </c>
      <c r="D1630" s="403" t="s">
        <v>1980</v>
      </c>
      <c r="E1630" s="406">
        <v>89.18</v>
      </c>
      <c r="F1630" s="405">
        <f t="shared" si="2"/>
        <v>0</v>
      </c>
    </row>
    <row r="1631" ht="15.75" customHeight="1">
      <c r="A1631" s="403" t="s">
        <v>1981</v>
      </c>
      <c r="B1631" s="404">
        <v>5546.28</v>
      </c>
      <c r="C1631" s="405">
        <f t="shared" si="1"/>
        <v>0.006135191911</v>
      </c>
      <c r="D1631" s="403" t="s">
        <v>1981</v>
      </c>
      <c r="E1631" s="406">
        <v>89.18</v>
      </c>
      <c r="F1631" s="405">
        <f t="shared" si="2"/>
        <v>0.00202247191</v>
      </c>
    </row>
    <row r="1632" ht="15.75" customHeight="1">
      <c r="A1632" s="403" t="s">
        <v>1982</v>
      </c>
      <c r="B1632" s="404">
        <v>5512.46</v>
      </c>
      <c r="C1632" s="405">
        <f t="shared" si="1"/>
        <v>0.004414902437</v>
      </c>
      <c r="D1632" s="403" t="s">
        <v>1982</v>
      </c>
      <c r="E1632" s="406">
        <v>89.0</v>
      </c>
      <c r="F1632" s="405">
        <f t="shared" si="2"/>
        <v>0</v>
      </c>
    </row>
    <row r="1633" ht="15.75" customHeight="1">
      <c r="A1633" s="403" t="s">
        <v>1983</v>
      </c>
      <c r="B1633" s="404">
        <v>5488.23</v>
      </c>
      <c r="C1633" s="405">
        <f t="shared" si="1"/>
        <v>0.01782793346</v>
      </c>
      <c r="D1633" s="403" t="s">
        <v>1983</v>
      </c>
      <c r="E1633" s="406">
        <v>89.0</v>
      </c>
      <c r="F1633" s="405">
        <f t="shared" si="2"/>
        <v>-0.002018389773</v>
      </c>
    </row>
    <row r="1634" ht="15.75" customHeight="1">
      <c r="A1634" s="403" t="s">
        <v>1984</v>
      </c>
      <c r="B1634" s="404">
        <v>5392.1</v>
      </c>
      <c r="C1634" s="405">
        <f t="shared" si="1"/>
        <v>0.005409195072</v>
      </c>
      <c r="D1634" s="403" t="s">
        <v>1984</v>
      </c>
      <c r="E1634" s="406">
        <v>89.18</v>
      </c>
      <c r="F1634" s="405">
        <f t="shared" si="2"/>
        <v>0.003036778765</v>
      </c>
    </row>
    <row r="1635" ht="15.75" customHeight="1">
      <c r="A1635" s="403" t="s">
        <v>1985</v>
      </c>
      <c r="B1635" s="404">
        <v>5363.09</v>
      </c>
      <c r="C1635" s="405">
        <f t="shared" si="1"/>
        <v>0.007557966958</v>
      </c>
      <c r="D1635" s="403" t="s">
        <v>1985</v>
      </c>
      <c r="E1635" s="406">
        <v>88.91</v>
      </c>
      <c r="F1635" s="405">
        <f t="shared" si="2"/>
        <v>0.008278521207</v>
      </c>
    </row>
    <row r="1636" ht="15.75" customHeight="1">
      <c r="A1636" s="403" t="s">
        <v>1986</v>
      </c>
      <c r="B1636" s="404">
        <v>5322.86</v>
      </c>
      <c r="C1636" s="405">
        <f t="shared" si="1"/>
        <v>-0.007878653453</v>
      </c>
      <c r="D1636" s="403" t="s">
        <v>1986</v>
      </c>
      <c r="E1636" s="406">
        <v>88.18</v>
      </c>
      <c r="F1636" s="405">
        <f t="shared" si="2"/>
        <v>-0.007205584328</v>
      </c>
    </row>
    <row r="1637" ht="15.75" customHeight="1">
      <c r="A1637" s="403" t="s">
        <v>1987</v>
      </c>
      <c r="B1637" s="404">
        <v>5365.13</v>
      </c>
      <c r="C1637" s="405">
        <f t="shared" si="1"/>
        <v>-0.01986886839</v>
      </c>
      <c r="D1637" s="403" t="s">
        <v>1987</v>
      </c>
      <c r="E1637" s="406">
        <v>88.82</v>
      </c>
      <c r="F1637" s="405">
        <f t="shared" si="2"/>
        <v>-0.004036779547</v>
      </c>
    </row>
    <row r="1638" ht="15.75" customHeight="1">
      <c r="A1638" s="403" t="s">
        <v>1988</v>
      </c>
      <c r="B1638" s="404">
        <v>5473.89</v>
      </c>
      <c r="C1638" s="405">
        <f t="shared" si="1"/>
        <v>0.001014933234</v>
      </c>
      <c r="D1638" s="403" t="s">
        <v>1988</v>
      </c>
      <c r="E1638" s="406">
        <v>89.18</v>
      </c>
      <c r="F1638" s="405">
        <f t="shared" si="2"/>
        <v>0.005071565423</v>
      </c>
    </row>
    <row r="1639" ht="15.75" customHeight="1">
      <c r="A1639" s="403" t="s">
        <v>1989</v>
      </c>
      <c r="B1639" s="404">
        <v>5468.34</v>
      </c>
      <c r="C1639" s="405">
        <f t="shared" si="1"/>
        <v>0.008695491773</v>
      </c>
      <c r="D1639" s="403" t="s">
        <v>1989</v>
      </c>
      <c r="E1639" s="406">
        <v>88.73</v>
      </c>
      <c r="F1639" s="405">
        <f t="shared" si="2"/>
        <v>-0.01213538187</v>
      </c>
    </row>
    <row r="1640" ht="15.75" customHeight="1">
      <c r="A1640" s="403" t="s">
        <v>1990</v>
      </c>
      <c r="B1640" s="404">
        <v>5421.2</v>
      </c>
      <c r="C1640" s="405">
        <f t="shared" si="1"/>
        <v>-0.01447958043</v>
      </c>
      <c r="D1640" s="403" t="s">
        <v>1990</v>
      </c>
      <c r="E1640" s="406">
        <v>89.82</v>
      </c>
      <c r="F1640" s="405">
        <f t="shared" si="2"/>
        <v>-0.001001001001</v>
      </c>
    </row>
    <row r="1641" ht="15.75" customHeight="1">
      <c r="A1641" s="403" t="s">
        <v>1991</v>
      </c>
      <c r="B1641" s="404">
        <v>5500.85</v>
      </c>
      <c r="C1641" s="405">
        <f t="shared" si="1"/>
        <v>-0.02096414791</v>
      </c>
      <c r="D1641" s="403" t="s">
        <v>1991</v>
      </c>
      <c r="E1641" s="406">
        <v>89.91</v>
      </c>
      <c r="F1641" s="405">
        <f t="shared" si="2"/>
        <v>-0.02747431044</v>
      </c>
    </row>
    <row r="1642" ht="15.75" customHeight="1">
      <c r="A1642" s="403" t="s">
        <v>1992</v>
      </c>
      <c r="B1642" s="404">
        <v>5618.64</v>
      </c>
      <c r="C1642" s="405">
        <f t="shared" si="1"/>
        <v>-0.0004678658026</v>
      </c>
      <c r="D1642" s="403" t="s">
        <v>1992</v>
      </c>
      <c r="E1642" s="406">
        <v>92.45</v>
      </c>
      <c r="F1642" s="405">
        <f t="shared" si="2"/>
        <v>0.02098288239</v>
      </c>
    </row>
    <row r="1643" ht="15.75" customHeight="1">
      <c r="A1643" s="403" t="s">
        <v>1993</v>
      </c>
      <c r="B1643" s="404">
        <v>5621.27</v>
      </c>
      <c r="C1643" s="405">
        <f t="shared" si="1"/>
        <v>-0.01523586955</v>
      </c>
      <c r="D1643" s="403" t="s">
        <v>1993</v>
      </c>
      <c r="E1643" s="406">
        <v>90.55</v>
      </c>
      <c r="F1643" s="405">
        <f t="shared" si="2"/>
        <v>-0.007888681933</v>
      </c>
    </row>
    <row r="1644" ht="15.75" customHeight="1">
      <c r="A1644" s="403" t="s">
        <v>1994</v>
      </c>
      <c r="B1644" s="404">
        <v>5708.24</v>
      </c>
      <c r="C1644" s="405">
        <f t="shared" si="1"/>
        <v>0.006781556283</v>
      </c>
      <c r="D1644" s="403" t="s">
        <v>1994</v>
      </c>
      <c r="E1644" s="406">
        <v>91.27</v>
      </c>
      <c r="F1644" s="405">
        <f t="shared" si="2"/>
        <v>-0.006963333696</v>
      </c>
    </row>
    <row r="1645" ht="15.75" customHeight="1">
      <c r="A1645" s="403" t="s">
        <v>1995</v>
      </c>
      <c r="B1645" s="404">
        <v>5669.79</v>
      </c>
      <c r="C1645" s="405">
        <f t="shared" si="1"/>
        <v>0.01194929714</v>
      </c>
      <c r="D1645" s="403" t="s">
        <v>1995</v>
      </c>
      <c r="E1645" s="406">
        <v>91.91</v>
      </c>
      <c r="F1645" s="405">
        <f t="shared" si="2"/>
        <v>-0.004872239065</v>
      </c>
    </row>
    <row r="1646" ht="15.75" customHeight="1">
      <c r="A1646" s="403" t="s">
        <v>1996</v>
      </c>
      <c r="B1646" s="404">
        <v>5602.84</v>
      </c>
      <c r="C1646" s="405">
        <f t="shared" si="1"/>
        <v>0.01242848831</v>
      </c>
      <c r="D1646" s="403" t="s">
        <v>1996</v>
      </c>
      <c r="E1646" s="406">
        <v>92.36</v>
      </c>
      <c r="F1646" s="405">
        <f t="shared" si="2"/>
        <v>0.01094570928</v>
      </c>
    </row>
    <row r="1647" ht="15.75" customHeight="1">
      <c r="A1647" s="403" t="s">
        <v>1997</v>
      </c>
      <c r="B1647" s="404">
        <v>5534.06</v>
      </c>
      <c r="C1647" s="405">
        <f t="shared" si="1"/>
        <v>0.0001030091317</v>
      </c>
      <c r="D1647" s="403" t="s">
        <v>1997</v>
      </c>
      <c r="E1647" s="406">
        <v>91.36</v>
      </c>
      <c r="F1647" s="405">
        <f t="shared" si="2"/>
        <v>-0.01179015684</v>
      </c>
    </row>
    <row r="1648" ht="15.75" customHeight="1">
      <c r="A1648" s="403" t="s">
        <v>1998</v>
      </c>
      <c r="B1648" s="404">
        <v>5533.49</v>
      </c>
      <c r="C1648" s="405">
        <f t="shared" si="1"/>
        <v>-0.007529410077</v>
      </c>
      <c r="D1648" s="403" t="s">
        <v>1998</v>
      </c>
      <c r="E1648" s="406">
        <v>92.45</v>
      </c>
      <c r="F1648" s="405">
        <f t="shared" si="2"/>
        <v>-0.007834299206</v>
      </c>
    </row>
    <row r="1649" ht="15.75" customHeight="1">
      <c r="A1649" s="403" t="s">
        <v>1999</v>
      </c>
      <c r="B1649" s="404">
        <v>5575.47</v>
      </c>
      <c r="C1649" s="405">
        <f t="shared" si="1"/>
        <v>0.01781900231</v>
      </c>
      <c r="D1649" s="403" t="s">
        <v>1999</v>
      </c>
      <c r="E1649" s="406">
        <v>93.18</v>
      </c>
      <c r="F1649" s="405">
        <f t="shared" si="2"/>
        <v>0.01992119089</v>
      </c>
    </row>
    <row r="1650" ht="15.75" customHeight="1">
      <c r="A1650" s="403" t="s">
        <v>2000</v>
      </c>
      <c r="B1650" s="404">
        <v>5477.86</v>
      </c>
      <c r="C1650" s="405">
        <f t="shared" si="1"/>
        <v>0.01015528907</v>
      </c>
      <c r="D1650" s="403" t="s">
        <v>2000</v>
      </c>
      <c r="E1650" s="406">
        <v>91.36</v>
      </c>
      <c r="F1650" s="405">
        <f t="shared" si="2"/>
        <v>0.01308494123</v>
      </c>
    </row>
    <row r="1651" ht="15.75" customHeight="1">
      <c r="A1651" s="403" t="s">
        <v>2001</v>
      </c>
      <c r="B1651" s="404">
        <v>5422.79</v>
      </c>
      <c r="C1651" s="405">
        <f t="shared" si="1"/>
        <v>0.01495825277</v>
      </c>
      <c r="D1651" s="403" t="s">
        <v>2001</v>
      </c>
      <c r="E1651" s="406">
        <v>90.18</v>
      </c>
      <c r="F1651" s="405">
        <f t="shared" si="2"/>
        <v>0.009176365264</v>
      </c>
    </row>
    <row r="1652" ht="15.75" customHeight="1">
      <c r="A1652" s="403" t="s">
        <v>2002</v>
      </c>
      <c r="B1652" s="404">
        <v>5342.87</v>
      </c>
      <c r="C1652" s="405">
        <f t="shared" si="1"/>
        <v>0.001687330212</v>
      </c>
      <c r="D1652" s="403" t="s">
        <v>2002</v>
      </c>
      <c r="E1652" s="406">
        <v>89.36</v>
      </c>
      <c r="F1652" s="405">
        <f t="shared" si="2"/>
        <v>-0.01314191055</v>
      </c>
    </row>
    <row r="1653" ht="15.75" customHeight="1">
      <c r="A1653" s="403" t="s">
        <v>2003</v>
      </c>
      <c r="B1653" s="404">
        <v>5333.87</v>
      </c>
      <c r="C1653" s="405">
        <f t="shared" si="1"/>
        <v>0.01070226002</v>
      </c>
      <c r="D1653" s="403" t="s">
        <v>2003</v>
      </c>
      <c r="E1653" s="406">
        <v>90.55</v>
      </c>
      <c r="F1653" s="405">
        <f t="shared" si="2"/>
        <v>-0.009841443412</v>
      </c>
    </row>
    <row r="1654" ht="15.75" customHeight="1">
      <c r="A1654" s="403" t="s">
        <v>2004</v>
      </c>
      <c r="B1654" s="404">
        <v>5277.39</v>
      </c>
      <c r="C1654" s="405">
        <f t="shared" si="1"/>
        <v>0.01204119204</v>
      </c>
      <c r="D1654" s="403" t="s">
        <v>2004</v>
      </c>
      <c r="E1654" s="406">
        <v>91.45</v>
      </c>
      <c r="F1654" s="405">
        <f t="shared" si="2"/>
        <v>0.0339174675</v>
      </c>
    </row>
    <row r="1655" ht="15.75" customHeight="1">
      <c r="A1655" s="403" t="s">
        <v>2005</v>
      </c>
      <c r="B1655" s="404">
        <v>5214.6</v>
      </c>
      <c r="C1655" s="405">
        <f t="shared" si="1"/>
        <v>0.01083802283</v>
      </c>
      <c r="D1655" s="403" t="s">
        <v>2005</v>
      </c>
      <c r="E1655" s="406">
        <v>88.45</v>
      </c>
      <c r="F1655" s="405">
        <f t="shared" si="2"/>
        <v>0.01456756137</v>
      </c>
    </row>
    <row r="1656" ht="15.75" customHeight="1">
      <c r="A1656" s="403" t="s">
        <v>2006</v>
      </c>
      <c r="B1656" s="404">
        <v>5158.69</v>
      </c>
      <c r="C1656" s="405">
        <f t="shared" si="1"/>
        <v>-0.004544366915</v>
      </c>
      <c r="D1656" s="403" t="s">
        <v>2006</v>
      </c>
      <c r="E1656" s="406">
        <v>87.18</v>
      </c>
      <c r="F1656" s="405">
        <f t="shared" si="2"/>
        <v>0.003106662064</v>
      </c>
    </row>
    <row r="1657" ht="15.75" customHeight="1">
      <c r="A1657" s="403" t="s">
        <v>2007</v>
      </c>
      <c r="B1657" s="404">
        <v>5182.24</v>
      </c>
      <c r="C1657" s="405">
        <f t="shared" si="1"/>
        <v>0.004972268549</v>
      </c>
      <c r="D1657" s="403" t="s">
        <v>2007</v>
      </c>
      <c r="E1657" s="406">
        <v>86.91</v>
      </c>
      <c r="F1657" s="405">
        <f t="shared" si="2"/>
        <v>-0.00412512891</v>
      </c>
    </row>
    <row r="1658" ht="15.75" customHeight="1">
      <c r="A1658" s="403" t="s">
        <v>2008</v>
      </c>
      <c r="B1658" s="404">
        <v>5156.6</v>
      </c>
      <c r="C1658" s="405">
        <f t="shared" si="1"/>
        <v>0.003672828272</v>
      </c>
      <c r="D1658" s="403" t="s">
        <v>2008</v>
      </c>
      <c r="E1658" s="406">
        <v>87.27</v>
      </c>
      <c r="F1658" s="405">
        <f t="shared" si="2"/>
        <v>-0.004221816522</v>
      </c>
    </row>
    <row r="1659" ht="15.75" customHeight="1">
      <c r="A1659" s="403" t="s">
        <v>2009</v>
      </c>
      <c r="B1659" s="404">
        <v>5137.73</v>
      </c>
      <c r="C1659" s="405">
        <f t="shared" si="1"/>
        <v>0.003545212693</v>
      </c>
      <c r="D1659" s="403" t="s">
        <v>2009</v>
      </c>
      <c r="E1659" s="406">
        <v>87.64</v>
      </c>
      <c r="F1659" s="405">
        <f t="shared" si="2"/>
        <v>-0.01228445847</v>
      </c>
    </row>
    <row r="1660" ht="15.75" customHeight="1">
      <c r="A1660" s="403" t="s">
        <v>2010</v>
      </c>
      <c r="B1660" s="404">
        <v>5119.58</v>
      </c>
      <c r="C1660" s="405">
        <f t="shared" si="1"/>
        <v>0.007020214835</v>
      </c>
      <c r="D1660" s="403" t="s">
        <v>2010</v>
      </c>
      <c r="E1660" s="406">
        <v>88.73</v>
      </c>
      <c r="F1660" s="405">
        <f t="shared" si="2"/>
        <v>0.0518018018</v>
      </c>
    </row>
    <row r="1661" ht="15.75" customHeight="1">
      <c r="A1661" s="403" t="s">
        <v>2011</v>
      </c>
      <c r="B1661" s="404">
        <v>5083.89</v>
      </c>
      <c r="C1661" s="405">
        <f t="shared" si="1"/>
        <v>0.009499508543</v>
      </c>
      <c r="D1661" s="403" t="s">
        <v>2011</v>
      </c>
      <c r="E1661" s="406">
        <v>84.36</v>
      </c>
      <c r="F1661" s="405">
        <f t="shared" si="2"/>
        <v>0</v>
      </c>
    </row>
    <row r="1662" ht="15.75" customHeight="1">
      <c r="A1662" s="403" t="s">
        <v>2012</v>
      </c>
      <c r="B1662" s="404">
        <v>5036.05</v>
      </c>
      <c r="C1662" s="405">
        <f t="shared" si="1"/>
        <v>0.001618962949</v>
      </c>
      <c r="D1662" s="403" t="s">
        <v>2012</v>
      </c>
      <c r="E1662" s="406">
        <v>84.36</v>
      </c>
      <c r="F1662" s="405">
        <f t="shared" si="2"/>
        <v>-0.008579151487</v>
      </c>
    </row>
    <row r="1663" ht="15.75" customHeight="1">
      <c r="A1663" s="403" t="s">
        <v>2013</v>
      </c>
      <c r="B1663" s="404">
        <v>5027.91</v>
      </c>
      <c r="C1663" s="405">
        <f t="shared" si="1"/>
        <v>0.002226545526</v>
      </c>
      <c r="D1663" s="403" t="s">
        <v>2013</v>
      </c>
      <c r="E1663" s="406">
        <v>85.09</v>
      </c>
      <c r="F1663" s="405">
        <f t="shared" si="2"/>
        <v>0.001058823529</v>
      </c>
    </row>
    <row r="1664" ht="15.75" customHeight="1">
      <c r="A1664" s="403" t="s">
        <v>2014</v>
      </c>
      <c r="B1664" s="404">
        <v>5016.74</v>
      </c>
      <c r="C1664" s="405">
        <f t="shared" si="1"/>
        <v>0.004648014531</v>
      </c>
      <c r="D1664" s="403" t="s">
        <v>2014</v>
      </c>
      <c r="E1664" s="406">
        <v>85.0</v>
      </c>
      <c r="F1664" s="405">
        <f t="shared" si="2"/>
        <v>0.004253308129</v>
      </c>
    </row>
    <row r="1665" ht="15.75" customHeight="1">
      <c r="A1665" s="403" t="s">
        <v>2015</v>
      </c>
      <c r="B1665" s="404">
        <v>4993.53</v>
      </c>
      <c r="C1665" s="405">
        <f t="shared" si="1"/>
        <v>0.007424249455</v>
      </c>
      <c r="D1665" s="403" t="s">
        <v>2015</v>
      </c>
      <c r="E1665" s="406">
        <v>84.64</v>
      </c>
      <c r="F1665" s="405">
        <f t="shared" si="2"/>
        <v>0</v>
      </c>
    </row>
    <row r="1666" ht="15.75" customHeight="1">
      <c r="A1666" s="403" t="s">
        <v>2016</v>
      </c>
      <c r="B1666" s="404">
        <v>4956.73</v>
      </c>
      <c r="C1666" s="405">
        <f t="shared" si="1"/>
        <v>0.006579575292</v>
      </c>
      <c r="D1666" s="403" t="s">
        <v>2016</v>
      </c>
      <c r="E1666" s="406">
        <v>84.64</v>
      </c>
      <c r="F1666" s="405">
        <f t="shared" si="2"/>
        <v>-0.008434864105</v>
      </c>
    </row>
    <row r="1667" ht="15.75" customHeight="1">
      <c r="A1667" s="403" t="s">
        <v>2017</v>
      </c>
      <c r="B1667" s="404">
        <v>4924.33</v>
      </c>
      <c r="C1667" s="405">
        <f t="shared" si="1"/>
        <v>-0.001387094746</v>
      </c>
      <c r="D1667" s="403" t="s">
        <v>2017</v>
      </c>
      <c r="E1667" s="406">
        <v>85.36</v>
      </c>
      <c r="F1667" s="405">
        <f t="shared" si="2"/>
        <v>-0.002220923437</v>
      </c>
    </row>
    <row r="1668" ht="15.75" customHeight="1">
      <c r="A1668" s="403" t="s">
        <v>2018</v>
      </c>
      <c r="B1668" s="404">
        <v>4931.17</v>
      </c>
      <c r="C1668" s="405">
        <f t="shared" si="1"/>
        <v>-0.002120749142</v>
      </c>
      <c r="D1668" s="403" t="s">
        <v>2018</v>
      </c>
      <c r="E1668" s="406">
        <v>85.55</v>
      </c>
      <c r="F1668" s="405">
        <f t="shared" si="2"/>
        <v>0.006470588235</v>
      </c>
    </row>
    <row r="1669" ht="15.75" customHeight="1">
      <c r="A1669" s="403" t="s">
        <v>2019</v>
      </c>
      <c r="B1669" s="404">
        <v>4941.65</v>
      </c>
      <c r="C1669" s="405">
        <f t="shared" si="1"/>
        <v>0.0006216361788</v>
      </c>
      <c r="D1669" s="403" t="s">
        <v>2019</v>
      </c>
      <c r="E1669" s="406">
        <v>85.0</v>
      </c>
      <c r="F1669" s="405">
        <f t="shared" si="2"/>
        <v>-0.0105924805</v>
      </c>
    </row>
    <row r="1670" ht="15.75" customHeight="1">
      <c r="A1670" s="403" t="s">
        <v>2020</v>
      </c>
      <c r="B1670" s="404">
        <v>4938.58</v>
      </c>
      <c r="C1670" s="405">
        <f t="shared" si="1"/>
        <v>0.002610785834</v>
      </c>
      <c r="D1670" s="403" t="s">
        <v>2020</v>
      </c>
      <c r="E1670" s="406">
        <v>85.91</v>
      </c>
      <c r="F1670" s="405">
        <f t="shared" si="2"/>
        <v>-0.008425669437</v>
      </c>
    </row>
    <row r="1671" ht="15.75" customHeight="1">
      <c r="A1671" s="403" t="s">
        <v>2021</v>
      </c>
      <c r="B1671" s="404">
        <v>4925.72</v>
      </c>
      <c r="C1671" s="405">
        <f t="shared" si="1"/>
        <v>0.003831323926</v>
      </c>
      <c r="D1671" s="403" t="s">
        <v>2021</v>
      </c>
      <c r="E1671" s="406">
        <v>86.64</v>
      </c>
      <c r="F1671" s="405">
        <f t="shared" si="2"/>
        <v>0.002197802198</v>
      </c>
    </row>
    <row r="1672" ht="15.75" customHeight="1">
      <c r="A1672" s="403" t="s">
        <v>2022</v>
      </c>
      <c r="B1672" s="404">
        <v>4906.92</v>
      </c>
      <c r="C1672" s="405">
        <f t="shared" si="1"/>
        <v>0.007665943129</v>
      </c>
      <c r="D1672" s="403" t="s">
        <v>2022</v>
      </c>
      <c r="E1672" s="406">
        <v>86.45</v>
      </c>
      <c r="F1672" s="405">
        <f t="shared" si="2"/>
        <v>0.02477477477</v>
      </c>
    </row>
    <row r="1673" ht="15.75" customHeight="1">
      <c r="A1673" s="403" t="s">
        <v>2023</v>
      </c>
      <c r="B1673" s="404">
        <v>4869.59</v>
      </c>
      <c r="C1673" s="405">
        <f t="shared" si="1"/>
        <v>0.001742396814</v>
      </c>
      <c r="D1673" s="403" t="s">
        <v>2023</v>
      </c>
      <c r="E1673" s="406">
        <v>84.36</v>
      </c>
      <c r="F1673" s="405">
        <f t="shared" si="2"/>
        <v>0</v>
      </c>
    </row>
    <row r="1674" ht="15.75" customHeight="1">
      <c r="A1674" s="403" t="s">
        <v>2024</v>
      </c>
      <c r="B1674" s="404">
        <v>4861.12</v>
      </c>
      <c r="C1674" s="405">
        <f t="shared" si="1"/>
        <v>-0.006476850726</v>
      </c>
      <c r="D1674" s="403" t="s">
        <v>2024</v>
      </c>
      <c r="E1674" s="406">
        <v>84.36</v>
      </c>
      <c r="F1674" s="405">
        <f t="shared" si="2"/>
        <v>-0.006477446708</v>
      </c>
    </row>
    <row r="1675" ht="15.75" customHeight="1">
      <c r="A1675" s="403" t="s">
        <v>2025</v>
      </c>
      <c r="B1675" s="404">
        <v>4892.81</v>
      </c>
      <c r="C1675" s="405">
        <f t="shared" si="1"/>
        <v>0.004419782891</v>
      </c>
      <c r="D1675" s="403" t="s">
        <v>2025</v>
      </c>
      <c r="E1675" s="406">
        <v>84.91</v>
      </c>
      <c r="F1675" s="405">
        <f t="shared" si="2"/>
        <v>-0.002115407216</v>
      </c>
    </row>
    <row r="1676" ht="15.75" customHeight="1">
      <c r="A1676" s="403" t="s">
        <v>2026</v>
      </c>
      <c r="B1676" s="404">
        <v>4871.28</v>
      </c>
      <c r="C1676" s="405">
        <f t="shared" si="1"/>
        <v>0.00519800499</v>
      </c>
      <c r="D1676" s="403" t="s">
        <v>2026</v>
      </c>
      <c r="E1676" s="406">
        <v>85.09</v>
      </c>
      <c r="F1676" s="405">
        <f t="shared" si="2"/>
        <v>0.001058823529</v>
      </c>
    </row>
    <row r="1677" ht="15.75" customHeight="1">
      <c r="A1677" s="403" t="s">
        <v>2027</v>
      </c>
      <c r="B1677" s="404">
        <v>4846.09</v>
      </c>
      <c r="C1677" s="405">
        <f t="shared" si="1"/>
        <v>0.002020131009</v>
      </c>
      <c r="D1677" s="403" t="s">
        <v>2027</v>
      </c>
      <c r="E1677" s="406">
        <v>85.0</v>
      </c>
      <c r="F1677" s="405">
        <f t="shared" si="2"/>
        <v>-0.006428988895</v>
      </c>
    </row>
    <row r="1678" ht="15.75" customHeight="1">
      <c r="A1678" s="403" t="s">
        <v>2028</v>
      </c>
      <c r="B1678" s="404">
        <v>4836.32</v>
      </c>
      <c r="C1678" s="405">
        <f t="shared" si="1"/>
        <v>0.002909406112</v>
      </c>
      <c r="D1678" s="403" t="s">
        <v>2028</v>
      </c>
      <c r="E1678" s="406">
        <v>85.55</v>
      </c>
      <c r="F1678" s="405">
        <f t="shared" si="2"/>
        <v>0.007537392533</v>
      </c>
    </row>
    <row r="1679" ht="15.75" customHeight="1">
      <c r="A1679" s="403" t="s">
        <v>2029</v>
      </c>
      <c r="B1679" s="404">
        <v>4822.29</v>
      </c>
      <c r="C1679" s="405">
        <f t="shared" si="1"/>
        <v>-0.0001513574482</v>
      </c>
      <c r="D1679" s="403" t="s">
        <v>2029</v>
      </c>
      <c r="E1679" s="406">
        <v>84.91</v>
      </c>
      <c r="F1679" s="405">
        <f t="shared" si="2"/>
        <v>-0.01781376518</v>
      </c>
    </row>
    <row r="1680" ht="15.75" customHeight="1">
      <c r="A1680" s="403" t="s">
        <v>2030</v>
      </c>
      <c r="B1680" s="404">
        <v>4823.02</v>
      </c>
      <c r="C1680" s="405">
        <f t="shared" si="1"/>
        <v>0.004536328115</v>
      </c>
      <c r="D1680" s="403" t="s">
        <v>2030</v>
      </c>
      <c r="E1680" s="406">
        <v>86.45</v>
      </c>
      <c r="F1680" s="405">
        <f t="shared" si="2"/>
        <v>0.01490960319</v>
      </c>
    </row>
    <row r="1681" ht="15.75" customHeight="1">
      <c r="A1681" s="403" t="s">
        <v>2031</v>
      </c>
      <c r="B1681" s="404">
        <v>4801.24</v>
      </c>
      <c r="C1681" s="405">
        <f t="shared" si="1"/>
        <v>0.001656478835</v>
      </c>
      <c r="D1681" s="403" t="s">
        <v>2031</v>
      </c>
      <c r="E1681" s="406">
        <v>85.18</v>
      </c>
      <c r="F1681" s="405">
        <f t="shared" si="2"/>
        <v>0.001057703608</v>
      </c>
    </row>
    <row r="1682" ht="15.75" customHeight="1">
      <c r="A1682" s="403" t="s">
        <v>2032</v>
      </c>
      <c r="B1682" s="404">
        <v>4793.3</v>
      </c>
      <c r="C1682" s="405">
        <f t="shared" si="1"/>
        <v>-0.000904611434</v>
      </c>
      <c r="D1682" s="403" t="s">
        <v>2032</v>
      </c>
      <c r="E1682" s="406">
        <v>85.09</v>
      </c>
      <c r="F1682" s="405">
        <f t="shared" si="2"/>
        <v>0.0063867534</v>
      </c>
    </row>
    <row r="1683" ht="15.75" customHeight="1">
      <c r="A1683" s="403" t="s">
        <v>2033</v>
      </c>
      <c r="B1683" s="404">
        <v>4797.64</v>
      </c>
      <c r="C1683" s="405">
        <f t="shared" si="1"/>
        <v>0.0023127208</v>
      </c>
      <c r="D1683" s="403" t="s">
        <v>2033</v>
      </c>
      <c r="E1683" s="406">
        <v>84.55</v>
      </c>
      <c r="F1683" s="405">
        <f t="shared" si="2"/>
        <v>-0.007396102371</v>
      </c>
    </row>
    <row r="1684" ht="15.75" customHeight="1">
      <c r="A1684" s="403" t="s">
        <v>2034</v>
      </c>
      <c r="B1684" s="404">
        <v>4786.57</v>
      </c>
      <c r="C1684" s="405">
        <f t="shared" si="1"/>
        <v>-0.0009934611058</v>
      </c>
      <c r="D1684" s="403" t="s">
        <v>2034</v>
      </c>
      <c r="E1684" s="406">
        <v>85.18</v>
      </c>
      <c r="F1684" s="405">
        <f t="shared" si="2"/>
        <v>0.0074512123</v>
      </c>
    </row>
    <row r="1685" ht="15.75" customHeight="1">
      <c r="A1685" s="403" t="s">
        <v>2035</v>
      </c>
      <c r="B1685" s="404">
        <v>4791.33</v>
      </c>
      <c r="C1685" s="405">
        <f t="shared" si="1"/>
        <v>0.005451855582</v>
      </c>
      <c r="D1685" s="403" t="s">
        <v>2035</v>
      </c>
      <c r="E1685" s="406">
        <v>84.55</v>
      </c>
      <c r="F1685" s="405">
        <f t="shared" si="2"/>
        <v>0.00762721964</v>
      </c>
    </row>
    <row r="1686" ht="15.75" customHeight="1">
      <c r="A1686" s="403" t="s">
        <v>2036</v>
      </c>
      <c r="B1686" s="404">
        <v>4765.35</v>
      </c>
      <c r="C1686" s="405">
        <f t="shared" si="1"/>
        <v>0.003189339396</v>
      </c>
      <c r="D1686" s="403" t="s">
        <v>2036</v>
      </c>
      <c r="E1686" s="406">
        <v>83.91</v>
      </c>
      <c r="F1686" s="405">
        <f t="shared" si="2"/>
        <v>-0.001071428571</v>
      </c>
    </row>
    <row r="1687" ht="15.75" customHeight="1">
      <c r="A1687" s="403" t="s">
        <v>2037</v>
      </c>
      <c r="B1687" s="404">
        <v>4750.2</v>
      </c>
      <c r="C1687" s="405">
        <f t="shared" si="1"/>
        <v>0.006099885627</v>
      </c>
      <c r="D1687" s="403" t="s">
        <v>2037</v>
      </c>
      <c r="E1687" s="406">
        <v>84.0</v>
      </c>
      <c r="F1687" s="405">
        <f t="shared" si="2"/>
        <v>-0.001070281841</v>
      </c>
    </row>
    <row r="1688" ht="15.75" customHeight="1">
      <c r="A1688" s="403" t="s">
        <v>2038</v>
      </c>
      <c r="B1688" s="404">
        <v>4721.4</v>
      </c>
      <c r="C1688" s="405">
        <f t="shared" si="1"/>
        <v>-0.0001228298299</v>
      </c>
      <c r="D1688" s="403" t="s">
        <v>2038</v>
      </c>
      <c r="E1688" s="406">
        <v>84.09</v>
      </c>
      <c r="F1688" s="405">
        <f t="shared" si="2"/>
        <v>-0.01070588235</v>
      </c>
    </row>
    <row r="1689" ht="15.75" customHeight="1">
      <c r="A1689" s="403" t="s">
        <v>2039</v>
      </c>
      <c r="B1689" s="404">
        <v>4721.98</v>
      </c>
      <c r="C1689" s="405">
        <f t="shared" si="1"/>
        <v>0.00498878375</v>
      </c>
      <c r="D1689" s="403" t="s">
        <v>2039</v>
      </c>
      <c r="E1689" s="406">
        <v>85.0</v>
      </c>
      <c r="F1689" s="405">
        <f t="shared" si="2"/>
        <v>-0.0105924805</v>
      </c>
    </row>
    <row r="1690" ht="15.75" customHeight="1">
      <c r="A1690" s="403" t="s">
        <v>2040</v>
      </c>
      <c r="B1690" s="404">
        <v>4698.54</v>
      </c>
      <c r="C1690" s="405">
        <f t="shared" si="1"/>
        <v>0.004659218474</v>
      </c>
      <c r="D1690" s="403" t="s">
        <v>2040</v>
      </c>
      <c r="E1690" s="406">
        <v>85.91</v>
      </c>
      <c r="F1690" s="405">
        <f t="shared" si="2"/>
        <v>0.004208065459</v>
      </c>
    </row>
    <row r="1691" ht="15.75" customHeight="1">
      <c r="A1691" s="403" t="s">
        <v>2041</v>
      </c>
      <c r="B1691" s="404">
        <v>4676.75</v>
      </c>
      <c r="C1691" s="405">
        <f t="shared" si="1"/>
        <v>0.002561738981</v>
      </c>
      <c r="D1691" s="403" t="s">
        <v>2041</v>
      </c>
      <c r="E1691" s="406">
        <v>85.55</v>
      </c>
      <c r="F1691" s="405">
        <f t="shared" si="2"/>
        <v>-0.006272505517</v>
      </c>
    </row>
    <row r="1692" ht="15.75" customHeight="1">
      <c r="A1692" s="403" t="s">
        <v>2042</v>
      </c>
      <c r="B1692" s="404">
        <v>4664.8</v>
      </c>
      <c r="C1692" s="405">
        <f t="shared" si="1"/>
        <v>0.004266972086</v>
      </c>
      <c r="D1692" s="403" t="s">
        <v>2042</v>
      </c>
      <c r="E1692" s="406">
        <v>86.09</v>
      </c>
      <c r="F1692" s="405">
        <f t="shared" si="2"/>
        <v>0.005254553947</v>
      </c>
    </row>
    <row r="1693" ht="15.75" customHeight="1">
      <c r="A1693" s="403" t="s">
        <v>2043</v>
      </c>
      <c r="B1693" s="404">
        <v>4644.98</v>
      </c>
      <c r="C1693" s="405">
        <f t="shared" si="1"/>
        <v>-0.004758752054</v>
      </c>
      <c r="D1693" s="403" t="s">
        <v>2043</v>
      </c>
      <c r="E1693" s="406">
        <v>85.64</v>
      </c>
      <c r="F1693" s="405">
        <f t="shared" si="2"/>
        <v>0.008597338358</v>
      </c>
    </row>
    <row r="1694" ht="15.75" customHeight="1">
      <c r="A1694" s="403" t="s">
        <v>2044</v>
      </c>
      <c r="B1694" s="404">
        <v>4667.19</v>
      </c>
      <c r="C1694" s="405">
        <f t="shared" si="1"/>
        <v>-0.00212523492</v>
      </c>
      <c r="D1694" s="403" t="s">
        <v>2044</v>
      </c>
      <c r="E1694" s="406">
        <v>84.91</v>
      </c>
      <c r="F1694" s="405">
        <f t="shared" si="2"/>
        <v>0.003189981096</v>
      </c>
    </row>
    <row r="1695" ht="15.75" customHeight="1">
      <c r="A1695" s="403" t="s">
        <v>2045</v>
      </c>
      <c r="B1695" s="404">
        <v>4677.13</v>
      </c>
      <c r="C1695" s="405">
        <f t="shared" si="1"/>
        <v>0.001258763714</v>
      </c>
      <c r="D1695" s="403" t="s">
        <v>2045</v>
      </c>
      <c r="E1695" s="406">
        <v>84.64</v>
      </c>
      <c r="F1695" s="405">
        <f t="shared" si="2"/>
        <v>-0.001062197569</v>
      </c>
    </row>
    <row r="1696" ht="15.75" customHeight="1">
      <c r="A1696" s="403" t="s">
        <v>2046</v>
      </c>
      <c r="B1696" s="404">
        <v>4671.25</v>
      </c>
      <c r="C1696" s="405">
        <f t="shared" si="1"/>
        <v>-0.004222926162</v>
      </c>
      <c r="D1696" s="403" t="s">
        <v>2046</v>
      </c>
      <c r="E1696" s="406">
        <v>84.73</v>
      </c>
      <c r="F1696" s="405">
        <f t="shared" si="2"/>
        <v>0.006533618437</v>
      </c>
    </row>
    <row r="1697" ht="15.75" customHeight="1">
      <c r="A1697" s="403" t="s">
        <v>2047</v>
      </c>
      <c r="B1697" s="404">
        <v>4691.06</v>
      </c>
      <c r="C1697" s="405">
        <f t="shared" si="1"/>
        <v>0.0004009229759</v>
      </c>
      <c r="D1697" s="403" t="s">
        <v>2047</v>
      </c>
      <c r="E1697" s="406">
        <v>84.18</v>
      </c>
      <c r="F1697" s="405">
        <f t="shared" si="2"/>
        <v>0.002142857143</v>
      </c>
    </row>
    <row r="1698" ht="15.75" customHeight="1">
      <c r="A1698" s="403" t="s">
        <v>2048</v>
      </c>
      <c r="B1698" s="404">
        <v>4689.18</v>
      </c>
      <c r="C1698" s="405">
        <f t="shared" si="1"/>
        <v>0.003593450033</v>
      </c>
      <c r="D1698" s="403" t="s">
        <v>2048</v>
      </c>
      <c r="E1698" s="406">
        <v>84.0</v>
      </c>
      <c r="F1698" s="405">
        <f t="shared" si="2"/>
        <v>-0.00426742532</v>
      </c>
    </row>
    <row r="1699" ht="15.75" customHeight="1">
      <c r="A1699" s="403" t="s">
        <v>2049</v>
      </c>
      <c r="B1699" s="404">
        <v>4672.39</v>
      </c>
      <c r="C1699" s="405">
        <f t="shared" si="1"/>
        <v>-0.0001027205978</v>
      </c>
      <c r="D1699" s="403" t="s">
        <v>2049</v>
      </c>
      <c r="E1699" s="406">
        <v>84.36</v>
      </c>
      <c r="F1699" s="405">
        <f t="shared" si="2"/>
        <v>0.001067995728</v>
      </c>
    </row>
    <row r="1700" ht="15.75" customHeight="1">
      <c r="A1700" s="403" t="s">
        <v>2050</v>
      </c>
      <c r="B1700" s="404">
        <v>4672.87</v>
      </c>
      <c r="C1700" s="405">
        <f t="shared" si="1"/>
        <v>0.008566470545</v>
      </c>
      <c r="D1700" s="403" t="s">
        <v>2050</v>
      </c>
      <c r="E1700" s="406">
        <v>84.27</v>
      </c>
      <c r="F1700" s="405">
        <f t="shared" si="2"/>
        <v>-0.004371455577</v>
      </c>
    </row>
    <row r="1701" ht="15.75" customHeight="1">
      <c r="A1701" s="403" t="s">
        <v>2051</v>
      </c>
      <c r="B1701" s="404">
        <v>4633.18</v>
      </c>
      <c r="C1701" s="405">
        <f t="shared" si="1"/>
        <v>0.007901045496</v>
      </c>
      <c r="D1701" s="403" t="s">
        <v>2051</v>
      </c>
      <c r="E1701" s="406">
        <v>84.64</v>
      </c>
      <c r="F1701" s="405">
        <f t="shared" si="2"/>
        <v>0.008699797402</v>
      </c>
    </row>
    <row r="1702" ht="15.75" customHeight="1">
      <c r="A1702" s="403" t="s">
        <v>2052</v>
      </c>
      <c r="B1702" s="404">
        <v>4596.86</v>
      </c>
      <c r="C1702" s="405">
        <f t="shared" si="1"/>
        <v>0.001021303654</v>
      </c>
      <c r="D1702" s="403" t="s">
        <v>2052</v>
      </c>
      <c r="E1702" s="406">
        <v>83.91</v>
      </c>
      <c r="F1702" s="405">
        <f t="shared" si="2"/>
        <v>-0.007569485512</v>
      </c>
    </row>
    <row r="1703" ht="15.75" customHeight="1">
      <c r="A1703" s="403" t="s">
        <v>2053</v>
      </c>
      <c r="B1703" s="404">
        <v>4592.17</v>
      </c>
      <c r="C1703" s="405">
        <f t="shared" si="1"/>
        <v>-0.002803425782</v>
      </c>
      <c r="D1703" s="403" t="s">
        <v>2053</v>
      </c>
      <c r="E1703" s="406">
        <v>84.55</v>
      </c>
      <c r="F1703" s="405">
        <f t="shared" si="2"/>
        <v>0.003322653376</v>
      </c>
    </row>
    <row r="1704" ht="15.75" customHeight="1">
      <c r="A1704" s="403" t="s">
        <v>2054</v>
      </c>
      <c r="B1704" s="404">
        <v>4605.08</v>
      </c>
      <c r="C1704" s="405">
        <f t="shared" si="1"/>
        <v>-0.006718821111</v>
      </c>
      <c r="D1704" s="403" t="s">
        <v>2054</v>
      </c>
      <c r="E1704" s="406">
        <v>84.27</v>
      </c>
      <c r="F1704" s="405">
        <f t="shared" si="2"/>
        <v>0.006449301326</v>
      </c>
    </row>
    <row r="1705" ht="15.75" customHeight="1">
      <c r="A1705" s="403" t="s">
        <v>2055</v>
      </c>
      <c r="B1705" s="404">
        <v>4636.23</v>
      </c>
      <c r="C1705" s="405">
        <f t="shared" si="1"/>
        <v>-0.004716414066</v>
      </c>
      <c r="D1705" s="403" t="s">
        <v>2055</v>
      </c>
      <c r="E1705" s="406">
        <v>83.73</v>
      </c>
      <c r="F1705" s="405">
        <f t="shared" si="2"/>
        <v>-0.01909559513</v>
      </c>
    </row>
    <row r="1706" ht="15.75" customHeight="1">
      <c r="A1706" s="403" t="s">
        <v>2056</v>
      </c>
      <c r="B1706" s="404">
        <v>4658.2</v>
      </c>
      <c r="C1706" s="405">
        <f t="shared" si="1"/>
        <v>-0.005053547095</v>
      </c>
      <c r="D1706" s="403" t="s">
        <v>2056</v>
      </c>
      <c r="E1706" s="406">
        <v>85.36</v>
      </c>
      <c r="F1706" s="405">
        <f t="shared" si="2"/>
        <v>-0.003269500234</v>
      </c>
    </row>
    <row r="1707" ht="15.75" customHeight="1">
      <c r="A1707" s="403" t="s">
        <v>2057</v>
      </c>
      <c r="B1707" s="404">
        <v>4681.86</v>
      </c>
      <c r="C1707" s="405">
        <f t="shared" si="1"/>
        <v>-0.0025225302</v>
      </c>
      <c r="D1707" s="403" t="s">
        <v>2057</v>
      </c>
      <c r="E1707" s="406">
        <v>85.64</v>
      </c>
      <c r="F1707" s="405">
        <f t="shared" si="2"/>
        <v>0.005400328716</v>
      </c>
    </row>
    <row r="1708" ht="15.75" customHeight="1">
      <c r="A1708" s="403" t="s">
        <v>2058</v>
      </c>
      <c r="B1708" s="404">
        <v>4693.7</v>
      </c>
      <c r="C1708" s="405">
        <f t="shared" si="1"/>
        <v>0.0001491583209</v>
      </c>
      <c r="D1708" s="403" t="s">
        <v>2058</v>
      </c>
      <c r="E1708" s="406">
        <v>85.18</v>
      </c>
      <c r="F1708" s="405">
        <f t="shared" si="2"/>
        <v>0.005310987844</v>
      </c>
    </row>
    <row r="1709" ht="15.75" customHeight="1">
      <c r="A1709" s="403" t="s">
        <v>2059</v>
      </c>
      <c r="B1709" s="404">
        <v>4693.0</v>
      </c>
      <c r="C1709" s="405">
        <f t="shared" si="1"/>
        <v>0.0001214722436</v>
      </c>
      <c r="D1709" s="403" t="s">
        <v>2059</v>
      </c>
      <c r="E1709" s="406">
        <v>84.73</v>
      </c>
      <c r="F1709" s="405">
        <f t="shared" si="2"/>
        <v>0.005458644832</v>
      </c>
    </row>
    <row r="1710" ht="15.75" customHeight="1">
      <c r="A1710" s="403" t="s">
        <v>2060</v>
      </c>
      <c r="B1710" s="404">
        <v>4692.43</v>
      </c>
      <c r="C1710" s="405">
        <f t="shared" si="1"/>
        <v>-0.002143536112</v>
      </c>
      <c r="D1710" s="403" t="s">
        <v>2060</v>
      </c>
      <c r="E1710" s="406">
        <v>84.27</v>
      </c>
      <c r="F1710" s="405">
        <f t="shared" si="2"/>
        <v>-0.003311649911</v>
      </c>
    </row>
    <row r="1711" ht="15.75" customHeight="1">
      <c r="A1711" s="403" t="s">
        <v>2061</v>
      </c>
      <c r="B1711" s="404">
        <v>4702.51</v>
      </c>
      <c r="C1711" s="405">
        <f t="shared" si="1"/>
        <v>-0.001982236277</v>
      </c>
      <c r="D1711" s="403" t="s">
        <v>2061</v>
      </c>
      <c r="E1711" s="406">
        <v>84.55</v>
      </c>
      <c r="F1711" s="405">
        <f t="shared" si="2"/>
        <v>-0.01376414324</v>
      </c>
    </row>
    <row r="1712" ht="15.75" customHeight="1">
      <c r="A1712" s="403" t="s">
        <v>2062</v>
      </c>
      <c r="B1712" s="404">
        <v>4711.85</v>
      </c>
      <c r="C1712" s="405">
        <f t="shared" si="1"/>
        <v>0.004029457014</v>
      </c>
      <c r="D1712" s="403" t="s">
        <v>2062</v>
      </c>
      <c r="E1712" s="406">
        <v>85.73</v>
      </c>
      <c r="F1712" s="405">
        <f t="shared" si="2"/>
        <v>0.01841292469</v>
      </c>
    </row>
    <row r="1713" ht="15.75" customHeight="1">
      <c r="A1713" s="403" t="s">
        <v>2063</v>
      </c>
      <c r="B1713" s="404">
        <v>4692.94</v>
      </c>
      <c r="C1713" s="405">
        <f t="shared" si="1"/>
        <v>-0.003541687015</v>
      </c>
      <c r="D1713" s="403" t="s">
        <v>2063</v>
      </c>
      <c r="E1713" s="406">
        <v>84.18</v>
      </c>
      <c r="F1713" s="405">
        <f t="shared" si="2"/>
        <v>0</v>
      </c>
    </row>
    <row r="1714" ht="15.75" customHeight="1">
      <c r="A1714" s="403" t="s">
        <v>2064</v>
      </c>
      <c r="B1714" s="404">
        <v>4709.62</v>
      </c>
      <c r="C1714" s="405">
        <f t="shared" si="1"/>
        <v>0.001767592437</v>
      </c>
      <c r="D1714" s="403" t="s">
        <v>2064</v>
      </c>
      <c r="E1714" s="406">
        <v>84.18</v>
      </c>
      <c r="F1714" s="405">
        <f t="shared" si="2"/>
        <v>-0.01486249269</v>
      </c>
    </row>
    <row r="1715" ht="15.75" customHeight="1">
      <c r="A1715" s="403" t="s">
        <v>2065</v>
      </c>
      <c r="B1715" s="404">
        <v>4701.31</v>
      </c>
      <c r="C1715" s="405">
        <f t="shared" si="1"/>
        <v>0.00255901188</v>
      </c>
      <c r="D1715" s="403" t="s">
        <v>2065</v>
      </c>
      <c r="E1715" s="406">
        <v>85.45</v>
      </c>
      <c r="F1715" s="405">
        <f t="shared" si="2"/>
        <v>-0.01053728578</v>
      </c>
    </row>
    <row r="1716" ht="15.75" customHeight="1">
      <c r="A1716" s="403" t="s">
        <v>2066</v>
      </c>
      <c r="B1716" s="404">
        <v>4689.31</v>
      </c>
      <c r="C1716" s="405">
        <f t="shared" si="1"/>
        <v>-0.001983556909</v>
      </c>
      <c r="D1716" s="403" t="s">
        <v>2066</v>
      </c>
      <c r="E1716" s="406">
        <v>86.36</v>
      </c>
      <c r="F1716" s="405">
        <f t="shared" si="2"/>
        <v>-0.01144688645</v>
      </c>
    </row>
    <row r="1717" ht="15.75" customHeight="1">
      <c r="A1717" s="403" t="s">
        <v>2067</v>
      </c>
      <c r="B1717" s="404">
        <v>4698.63</v>
      </c>
      <c r="C1717" s="405">
        <f t="shared" si="1"/>
        <v>-0.00531149179</v>
      </c>
      <c r="D1717" s="403" t="s">
        <v>2067</v>
      </c>
      <c r="E1717" s="406">
        <v>87.36</v>
      </c>
      <c r="F1717" s="405">
        <f t="shared" si="2"/>
        <v>-0.08129140814</v>
      </c>
    </row>
    <row r="1718" ht="15.75" customHeight="1">
      <c r="A1718" s="403" t="s">
        <v>2068</v>
      </c>
      <c r="B1718" s="404">
        <v>4723.72</v>
      </c>
      <c r="C1718" s="405">
        <f t="shared" si="1"/>
        <v>0.002051314687</v>
      </c>
      <c r="D1718" s="403" t="s">
        <v>2068</v>
      </c>
      <c r="E1718" s="406">
        <v>95.09</v>
      </c>
      <c r="F1718" s="405">
        <f t="shared" si="2"/>
        <v>0.007736328953</v>
      </c>
    </row>
    <row r="1719" ht="15.75" customHeight="1">
      <c r="A1719" s="403" t="s">
        <v>2069</v>
      </c>
      <c r="B1719" s="404">
        <v>4714.05</v>
      </c>
      <c r="C1719" s="405">
        <f t="shared" si="1"/>
        <v>0.001119185861</v>
      </c>
      <c r="D1719" s="403" t="s">
        <v>2069</v>
      </c>
      <c r="E1719" s="406">
        <v>94.36</v>
      </c>
      <c r="F1719" s="405">
        <f t="shared" si="2"/>
        <v>-0.002009518773</v>
      </c>
    </row>
    <row r="1720" ht="15.75" customHeight="1">
      <c r="A1720" s="403" t="s">
        <v>2070</v>
      </c>
      <c r="B1720" s="404">
        <v>4708.78</v>
      </c>
      <c r="C1720" s="405">
        <f t="shared" si="1"/>
        <v>0.003762419716</v>
      </c>
      <c r="D1720" s="403" t="s">
        <v>2070</v>
      </c>
      <c r="E1720" s="406">
        <v>94.55</v>
      </c>
      <c r="F1720" s="405">
        <f t="shared" si="2"/>
        <v>-0.006619037613</v>
      </c>
    </row>
    <row r="1721" ht="15.75" customHeight="1">
      <c r="A1721" s="403" t="s">
        <v>2071</v>
      </c>
      <c r="B1721" s="404">
        <v>4691.13</v>
      </c>
      <c r="C1721" s="405">
        <f t="shared" si="1"/>
        <v>0.00004263546887</v>
      </c>
      <c r="D1721" s="403" t="s">
        <v>2071</v>
      </c>
      <c r="E1721" s="406">
        <v>95.18</v>
      </c>
      <c r="F1721" s="405">
        <f t="shared" si="2"/>
        <v>0.00475034308</v>
      </c>
    </row>
    <row r="1722" ht="15.75" customHeight="1">
      <c r="A1722" s="403" t="s">
        <v>2072</v>
      </c>
      <c r="B1722" s="404">
        <v>4690.93</v>
      </c>
      <c r="C1722" s="405">
        <f t="shared" si="1"/>
        <v>-0.0009051836138</v>
      </c>
      <c r="D1722" s="403" t="s">
        <v>2072</v>
      </c>
      <c r="E1722" s="406">
        <v>94.73</v>
      </c>
      <c r="F1722" s="405">
        <f t="shared" si="2"/>
        <v>0.04098901099</v>
      </c>
    </row>
    <row r="1723" ht="15.75" customHeight="1">
      <c r="A1723" s="403" t="s">
        <v>2073</v>
      </c>
      <c r="B1723" s="404">
        <v>4695.18</v>
      </c>
      <c r="C1723" s="405">
        <f t="shared" si="1"/>
        <v>0.0009700189527</v>
      </c>
      <c r="D1723" s="403" t="s">
        <v>2073</v>
      </c>
      <c r="E1723" s="406">
        <v>91.0</v>
      </c>
      <c r="F1723" s="405">
        <f t="shared" si="2"/>
        <v>0.0009899901001</v>
      </c>
    </row>
    <row r="1724" ht="15.75" customHeight="1">
      <c r="A1724" s="403" t="s">
        <v>2074</v>
      </c>
      <c r="B1724" s="404">
        <v>4690.63</v>
      </c>
      <c r="C1724" s="405">
        <f t="shared" si="1"/>
        <v>0.002768466419</v>
      </c>
      <c r="D1724" s="403" t="s">
        <v>2074</v>
      </c>
      <c r="E1724" s="406">
        <v>90.91</v>
      </c>
      <c r="F1724" s="405">
        <f t="shared" si="2"/>
        <v>0.006086764055</v>
      </c>
    </row>
    <row r="1725" ht="15.75" customHeight="1">
      <c r="A1725" s="403" t="s">
        <v>2075</v>
      </c>
      <c r="B1725" s="404">
        <v>4677.68</v>
      </c>
      <c r="C1725" s="405">
        <f t="shared" si="1"/>
        <v>-0.001347142073</v>
      </c>
      <c r="D1725" s="403" t="s">
        <v>2075</v>
      </c>
      <c r="E1725" s="406">
        <v>90.36</v>
      </c>
      <c r="F1725" s="405">
        <f t="shared" si="2"/>
        <v>-0.005064963664</v>
      </c>
    </row>
    <row r="1726" ht="15.75" customHeight="1">
      <c r="A1726" s="403" t="s">
        <v>2076</v>
      </c>
      <c r="B1726" s="404">
        <v>4683.99</v>
      </c>
      <c r="C1726" s="405">
        <f t="shared" si="1"/>
        <v>0.002259582362</v>
      </c>
      <c r="D1726" s="403" t="s">
        <v>2076</v>
      </c>
      <c r="E1726" s="406">
        <v>90.82</v>
      </c>
      <c r="F1726" s="405">
        <f t="shared" si="2"/>
        <v>-0.004930426208</v>
      </c>
    </row>
    <row r="1727" ht="15.75" customHeight="1">
      <c r="A1727" s="403" t="s">
        <v>2077</v>
      </c>
      <c r="B1727" s="404">
        <v>4673.43</v>
      </c>
      <c r="C1727" s="405">
        <f t="shared" si="1"/>
        <v>-0.001469988099</v>
      </c>
      <c r="D1727" s="403" t="s">
        <v>2077</v>
      </c>
      <c r="E1727" s="406">
        <v>91.27</v>
      </c>
      <c r="F1727" s="405">
        <f t="shared" si="2"/>
        <v>-0.005014717105</v>
      </c>
    </row>
    <row r="1728" ht="15.75" customHeight="1">
      <c r="A1728" s="403" t="s">
        <v>2078</v>
      </c>
      <c r="B1728" s="404">
        <v>4680.31</v>
      </c>
      <c r="C1728" s="405">
        <f t="shared" si="1"/>
        <v>0.00320661901</v>
      </c>
      <c r="D1728" s="403" t="s">
        <v>2078</v>
      </c>
      <c r="E1728" s="406">
        <v>91.73</v>
      </c>
      <c r="F1728" s="405">
        <f t="shared" si="2"/>
        <v>0.003061782395</v>
      </c>
    </row>
    <row r="1729" ht="15.75" customHeight="1">
      <c r="A1729" s="403" t="s">
        <v>2079</v>
      </c>
      <c r="B1729" s="404">
        <v>4665.35</v>
      </c>
      <c r="C1729" s="405">
        <f t="shared" si="1"/>
        <v>0.001117992163</v>
      </c>
      <c r="D1729" s="403" t="s">
        <v>2079</v>
      </c>
      <c r="E1729" s="406">
        <v>91.45</v>
      </c>
      <c r="F1729" s="405">
        <f t="shared" si="2"/>
        <v>-0.01188546731</v>
      </c>
    </row>
    <row r="1730" ht="15.75" customHeight="1">
      <c r="A1730" s="403" t="s">
        <v>2080</v>
      </c>
      <c r="B1730" s="404">
        <v>4660.14</v>
      </c>
      <c r="C1730" s="405">
        <f t="shared" si="1"/>
        <v>0.004528866404</v>
      </c>
      <c r="D1730" s="403" t="s">
        <v>2080</v>
      </c>
      <c r="E1730" s="406">
        <v>92.55</v>
      </c>
      <c r="F1730" s="405">
        <f t="shared" si="2"/>
        <v>0.006963333696</v>
      </c>
    </row>
    <row r="1731" ht="15.75" customHeight="1">
      <c r="A1731" s="403" t="s">
        <v>2081</v>
      </c>
      <c r="B1731" s="404">
        <v>4639.13</v>
      </c>
      <c r="C1731" s="405">
        <f t="shared" si="1"/>
        <v>0.00280145347</v>
      </c>
      <c r="D1731" s="403" t="s">
        <v>2081</v>
      </c>
      <c r="E1731" s="406">
        <v>91.91</v>
      </c>
      <c r="F1731" s="405">
        <f t="shared" si="2"/>
        <v>0</v>
      </c>
    </row>
    <row r="1732" ht="15.75" customHeight="1">
      <c r="A1732" s="403" t="s">
        <v>2082</v>
      </c>
      <c r="B1732" s="404">
        <v>4626.17</v>
      </c>
      <c r="C1732" s="405">
        <f t="shared" si="1"/>
        <v>0.0004736179655</v>
      </c>
      <c r="D1732" s="403" t="s">
        <v>2082</v>
      </c>
      <c r="E1732" s="406">
        <v>91.91</v>
      </c>
      <c r="F1732" s="405">
        <f t="shared" si="2"/>
        <v>-0.005840995133</v>
      </c>
    </row>
    <row r="1733" ht="15.75" customHeight="1">
      <c r="A1733" s="403" t="s">
        <v>2083</v>
      </c>
      <c r="B1733" s="404">
        <v>4623.98</v>
      </c>
      <c r="C1733" s="405">
        <f t="shared" si="1"/>
        <v>0.004977092335</v>
      </c>
      <c r="D1733" s="403" t="s">
        <v>2083</v>
      </c>
      <c r="E1733" s="406">
        <v>92.45</v>
      </c>
      <c r="F1733" s="405">
        <f t="shared" si="2"/>
        <v>-0.003986209869</v>
      </c>
    </row>
    <row r="1734" ht="15.75" customHeight="1">
      <c r="A1734" s="403" t="s">
        <v>2084</v>
      </c>
      <c r="B1734" s="404">
        <v>4601.08</v>
      </c>
      <c r="C1734" s="405">
        <f t="shared" si="1"/>
        <v>0.001395094751</v>
      </c>
      <c r="D1734" s="403" t="s">
        <v>2084</v>
      </c>
      <c r="E1734" s="406">
        <v>92.82</v>
      </c>
      <c r="F1734" s="405">
        <f t="shared" si="2"/>
        <v>0.002917341977</v>
      </c>
    </row>
    <row r="1735" ht="15.75" customHeight="1">
      <c r="A1735" s="403" t="s">
        <v>2085</v>
      </c>
      <c r="B1735" s="404">
        <v>4594.67</v>
      </c>
      <c r="C1735" s="405">
        <f t="shared" si="1"/>
        <v>0.005761379929</v>
      </c>
      <c r="D1735" s="403" t="s">
        <v>2085</v>
      </c>
      <c r="E1735" s="406">
        <v>92.55</v>
      </c>
      <c r="F1735" s="405">
        <f t="shared" si="2"/>
        <v>0.01502522483</v>
      </c>
    </row>
    <row r="1736" ht="15.75" customHeight="1">
      <c r="A1736" s="403" t="s">
        <v>2086</v>
      </c>
      <c r="B1736" s="404">
        <v>4568.35</v>
      </c>
      <c r="C1736" s="405">
        <f t="shared" si="1"/>
        <v>0.001021103537</v>
      </c>
      <c r="D1736" s="403" t="s">
        <v>2086</v>
      </c>
      <c r="E1736" s="406">
        <v>91.18</v>
      </c>
      <c r="F1736" s="405">
        <f t="shared" si="2"/>
        <v>-0.007942552497</v>
      </c>
    </row>
    <row r="1737" ht="15.75" customHeight="1">
      <c r="A1737" s="403" t="s">
        <v>2087</v>
      </c>
      <c r="B1737" s="404">
        <v>4563.69</v>
      </c>
      <c r="C1737" s="405">
        <f t="shared" si="1"/>
        <v>0.001373581163</v>
      </c>
      <c r="D1737" s="403" t="s">
        <v>2087</v>
      </c>
      <c r="E1737" s="406">
        <v>91.91</v>
      </c>
      <c r="F1737" s="405">
        <f t="shared" si="2"/>
        <v>-0.01267590504</v>
      </c>
    </row>
    <row r="1738" ht="15.75" customHeight="1">
      <c r="A1738" s="403" t="s">
        <v>2088</v>
      </c>
      <c r="B1738" s="404">
        <v>4557.43</v>
      </c>
      <c r="C1738" s="405">
        <f t="shared" si="1"/>
        <v>0.001844345181</v>
      </c>
      <c r="D1738" s="403" t="s">
        <v>2088</v>
      </c>
      <c r="E1738" s="406">
        <v>93.09</v>
      </c>
      <c r="F1738" s="405">
        <f t="shared" si="2"/>
        <v>0.005834683955</v>
      </c>
    </row>
    <row r="1739" ht="15.75" customHeight="1">
      <c r="A1739" s="403" t="s">
        <v>2089</v>
      </c>
      <c r="B1739" s="404">
        <v>4549.04</v>
      </c>
      <c r="C1739" s="405">
        <f t="shared" si="1"/>
        <v>0.004964023532</v>
      </c>
      <c r="D1739" s="403" t="s">
        <v>2089</v>
      </c>
      <c r="E1739" s="406">
        <v>92.55</v>
      </c>
      <c r="F1739" s="405">
        <f t="shared" si="2"/>
        <v>0.01602810407</v>
      </c>
    </row>
    <row r="1740" ht="15.75" customHeight="1">
      <c r="A1740" s="403" t="s">
        <v>2090</v>
      </c>
      <c r="B1740" s="404">
        <v>4526.57</v>
      </c>
      <c r="C1740" s="405">
        <f t="shared" si="1"/>
        <v>0.0006454964465</v>
      </c>
      <c r="D1740" s="403" t="s">
        <v>2090</v>
      </c>
      <c r="E1740" s="406">
        <v>91.09</v>
      </c>
      <c r="F1740" s="405">
        <f t="shared" si="2"/>
        <v>-0.002955341506</v>
      </c>
    </row>
    <row r="1741" ht="15.75" customHeight="1">
      <c r="A1741" s="403" t="s">
        <v>2091</v>
      </c>
      <c r="B1741" s="404">
        <v>4523.65</v>
      </c>
      <c r="C1741" s="405">
        <f t="shared" si="1"/>
        <v>-0.002291554552</v>
      </c>
      <c r="D1741" s="403" t="s">
        <v>2091</v>
      </c>
      <c r="E1741" s="406">
        <v>91.36</v>
      </c>
      <c r="F1741" s="405">
        <f t="shared" si="2"/>
        <v>0.003956043956</v>
      </c>
    </row>
    <row r="1742" ht="15.75" customHeight="1">
      <c r="A1742" s="403" t="s">
        <v>2092</v>
      </c>
      <c r="B1742" s="404">
        <v>4534.04</v>
      </c>
      <c r="C1742" s="405">
        <f t="shared" si="1"/>
        <v>-0.0001124698151</v>
      </c>
      <c r="D1742" s="403" t="s">
        <v>2092</v>
      </c>
      <c r="E1742" s="406">
        <v>91.0</v>
      </c>
      <c r="F1742" s="405">
        <f t="shared" si="2"/>
        <v>0.009092925261</v>
      </c>
    </row>
    <row r="1743" ht="15.75" customHeight="1">
      <c r="A1743" s="403" t="s">
        <v>2093</v>
      </c>
      <c r="B1743" s="404">
        <v>4534.55</v>
      </c>
      <c r="C1743" s="405">
        <f t="shared" si="1"/>
        <v>-0.004330002393</v>
      </c>
      <c r="D1743" s="403" t="s">
        <v>2093</v>
      </c>
      <c r="E1743" s="406">
        <v>90.18</v>
      </c>
      <c r="F1743" s="405">
        <f t="shared" si="2"/>
        <v>-0.0188227614</v>
      </c>
    </row>
    <row r="1744" ht="15.75" customHeight="1">
      <c r="A1744" s="403" t="s">
        <v>2094</v>
      </c>
      <c r="B1744" s="404">
        <v>4554.27</v>
      </c>
      <c r="C1744" s="405">
        <f t="shared" si="1"/>
        <v>-0.002061932476</v>
      </c>
      <c r="D1744" s="403" t="s">
        <v>2094</v>
      </c>
      <c r="E1744" s="406">
        <v>91.91</v>
      </c>
      <c r="F1744" s="405">
        <f t="shared" si="2"/>
        <v>-0.01458132304</v>
      </c>
    </row>
    <row r="1745" ht="15.75" customHeight="1">
      <c r="A1745" s="403" t="s">
        <v>2095</v>
      </c>
      <c r="B1745" s="404">
        <v>4563.68</v>
      </c>
      <c r="C1745" s="405">
        <f t="shared" si="1"/>
        <v>-0.003093161841</v>
      </c>
      <c r="D1745" s="403" t="s">
        <v>2095</v>
      </c>
      <c r="E1745" s="406">
        <v>93.27</v>
      </c>
      <c r="F1745" s="405">
        <f t="shared" si="2"/>
        <v>-0.009662348694</v>
      </c>
    </row>
    <row r="1746" ht="15.75" customHeight="1">
      <c r="A1746" s="403" t="s">
        <v>2096</v>
      </c>
      <c r="B1746" s="404">
        <v>4577.84</v>
      </c>
      <c r="C1746" s="405">
        <f t="shared" si="1"/>
        <v>-0.0002598803677</v>
      </c>
      <c r="D1746" s="403" t="s">
        <v>2096</v>
      </c>
      <c r="E1746" s="406">
        <v>94.18</v>
      </c>
      <c r="F1746" s="405">
        <f t="shared" si="2"/>
        <v>0.01465201465</v>
      </c>
    </row>
    <row r="1747" ht="15.75" customHeight="1">
      <c r="A1747" s="403" t="s">
        <v>2097</v>
      </c>
      <c r="B1747" s="404">
        <v>4579.03</v>
      </c>
      <c r="C1747" s="405">
        <f t="shared" si="1"/>
        <v>-0.001319497152</v>
      </c>
      <c r="D1747" s="403" t="s">
        <v>2097</v>
      </c>
      <c r="E1747" s="406">
        <v>92.82</v>
      </c>
      <c r="F1747" s="405">
        <f t="shared" si="2"/>
        <v>0.007927027907</v>
      </c>
    </row>
    <row r="1748" ht="15.75" customHeight="1">
      <c r="A1748" s="403" t="s">
        <v>2098</v>
      </c>
      <c r="B1748" s="404">
        <v>4585.08</v>
      </c>
      <c r="C1748" s="405">
        <f t="shared" si="1"/>
        <v>-0.002208812181</v>
      </c>
      <c r="D1748" s="403" t="s">
        <v>2098</v>
      </c>
      <c r="E1748" s="406">
        <v>92.09</v>
      </c>
      <c r="F1748" s="405">
        <f t="shared" si="2"/>
        <v>0.006998359759</v>
      </c>
    </row>
    <row r="1749" ht="15.75" customHeight="1">
      <c r="A1749" s="403" t="s">
        <v>2099</v>
      </c>
      <c r="B1749" s="404">
        <v>4595.23</v>
      </c>
      <c r="C1749" s="405">
        <f t="shared" si="1"/>
        <v>0.00195802671</v>
      </c>
      <c r="D1749" s="403" t="s">
        <v>2099</v>
      </c>
      <c r="E1749" s="406">
        <v>91.45</v>
      </c>
      <c r="F1749" s="405">
        <f t="shared" si="2"/>
        <v>-0.01081665765</v>
      </c>
    </row>
    <row r="1750" ht="15.75" customHeight="1">
      <c r="A1750" s="403" t="s">
        <v>2100</v>
      </c>
      <c r="B1750" s="404">
        <v>4586.25</v>
      </c>
      <c r="C1750" s="405">
        <f t="shared" si="1"/>
        <v>0.002003460722</v>
      </c>
      <c r="D1750" s="403" t="s">
        <v>2100</v>
      </c>
      <c r="E1750" s="406">
        <v>92.45</v>
      </c>
      <c r="F1750" s="405">
        <f t="shared" si="2"/>
        <v>-0.007834299206</v>
      </c>
    </row>
    <row r="1751" ht="15.75" customHeight="1">
      <c r="A1751" s="403" t="s">
        <v>2101</v>
      </c>
      <c r="B1751" s="404">
        <v>4577.08</v>
      </c>
      <c r="C1751" s="405">
        <f t="shared" si="1"/>
        <v>0.0005946187008</v>
      </c>
      <c r="D1751" s="403" t="s">
        <v>2101</v>
      </c>
      <c r="E1751" s="406">
        <v>93.18</v>
      </c>
      <c r="F1751" s="405">
        <f t="shared" si="2"/>
        <v>-0.01636229283</v>
      </c>
    </row>
    <row r="1752" ht="15.75" customHeight="1">
      <c r="A1752" s="403" t="s">
        <v>2102</v>
      </c>
      <c r="B1752" s="404">
        <v>4574.36</v>
      </c>
      <c r="C1752" s="405">
        <f t="shared" si="1"/>
        <v>0.001111772533</v>
      </c>
      <c r="D1752" s="403" t="s">
        <v>2102</v>
      </c>
      <c r="E1752" s="406">
        <v>94.73</v>
      </c>
      <c r="F1752" s="405">
        <f t="shared" si="2"/>
        <v>0.003921153031</v>
      </c>
    </row>
    <row r="1753" ht="15.75" customHeight="1">
      <c r="A1753" s="403" t="s">
        <v>2103</v>
      </c>
      <c r="B1753" s="404">
        <v>4569.28</v>
      </c>
      <c r="C1753" s="405">
        <f t="shared" si="1"/>
        <v>0.0003502872355</v>
      </c>
      <c r="D1753" s="403" t="s">
        <v>2103</v>
      </c>
      <c r="E1753" s="406">
        <v>94.36</v>
      </c>
      <c r="F1753" s="405">
        <f t="shared" si="2"/>
        <v>0.000954704572</v>
      </c>
    </row>
    <row r="1754" ht="15.75" customHeight="1">
      <c r="A1754" s="403" t="s">
        <v>2104</v>
      </c>
      <c r="B1754" s="404">
        <v>4567.68</v>
      </c>
      <c r="C1754" s="405">
        <f t="shared" si="1"/>
        <v>-0.0003151591554</v>
      </c>
      <c r="D1754" s="403" t="s">
        <v>2104</v>
      </c>
      <c r="E1754" s="406">
        <v>94.27</v>
      </c>
      <c r="F1754" s="405">
        <f t="shared" si="2"/>
        <v>0.02467391304</v>
      </c>
    </row>
    <row r="1755" ht="15.75" customHeight="1">
      <c r="A1755" s="403" t="s">
        <v>2105</v>
      </c>
      <c r="B1755" s="404">
        <v>4569.12</v>
      </c>
      <c r="C1755" s="405">
        <f t="shared" si="1"/>
        <v>0.0001532258418</v>
      </c>
      <c r="D1755" s="403" t="s">
        <v>2105</v>
      </c>
      <c r="E1755" s="406">
        <v>92.0</v>
      </c>
      <c r="F1755" s="405">
        <f t="shared" si="2"/>
        <v>0.02850754612</v>
      </c>
    </row>
    <row r="1756" ht="15.75" customHeight="1">
      <c r="A1756" s="403" t="s">
        <v>2106</v>
      </c>
      <c r="B1756" s="404">
        <v>4568.42</v>
      </c>
      <c r="C1756" s="405">
        <f t="shared" si="1"/>
        <v>-0.001998877134</v>
      </c>
      <c r="D1756" s="403" t="s">
        <v>2106</v>
      </c>
      <c r="E1756" s="406">
        <v>89.45</v>
      </c>
      <c r="F1756" s="405">
        <f t="shared" si="2"/>
        <v>0.001007162041</v>
      </c>
    </row>
    <row r="1757" ht="15.75" customHeight="1">
      <c r="A1757" s="403" t="s">
        <v>2107</v>
      </c>
      <c r="B1757" s="404">
        <v>4577.57</v>
      </c>
      <c r="C1757" s="405">
        <f t="shared" si="1"/>
        <v>0.000349652642</v>
      </c>
      <c r="D1757" s="403" t="s">
        <v>2107</v>
      </c>
      <c r="E1757" s="406">
        <v>89.36</v>
      </c>
      <c r="F1757" s="405">
        <f t="shared" si="2"/>
        <v>-0.01106684374</v>
      </c>
    </row>
    <row r="1758" ht="15.75" customHeight="1">
      <c r="A1758" s="403" t="s">
        <v>2108</v>
      </c>
      <c r="B1758" s="404">
        <v>4575.97</v>
      </c>
      <c r="C1758" s="405">
        <f t="shared" si="1"/>
        <v>0.005186320941</v>
      </c>
      <c r="D1758" s="403" t="s">
        <v>2108</v>
      </c>
      <c r="E1758" s="406">
        <v>90.36</v>
      </c>
      <c r="F1758" s="405">
        <f t="shared" si="2"/>
        <v>0.02044042914</v>
      </c>
    </row>
    <row r="1759" ht="15.75" customHeight="1">
      <c r="A1759" s="403" t="s">
        <v>2109</v>
      </c>
      <c r="B1759" s="404">
        <v>4552.36</v>
      </c>
      <c r="C1759" s="405">
        <f t="shared" si="1"/>
        <v>0.004113628794</v>
      </c>
      <c r="D1759" s="403" t="s">
        <v>2109</v>
      </c>
      <c r="E1759" s="406">
        <v>88.55</v>
      </c>
      <c r="F1759" s="405">
        <f t="shared" si="2"/>
        <v>0.005221932115</v>
      </c>
    </row>
    <row r="1760" ht="15.75" customHeight="1">
      <c r="A1760" s="403" t="s">
        <v>2110</v>
      </c>
      <c r="B1760" s="404">
        <v>4533.71</v>
      </c>
      <c r="C1760" s="405">
        <f t="shared" si="1"/>
        <v>0.001849584783</v>
      </c>
      <c r="D1760" s="403" t="s">
        <v>2110</v>
      </c>
      <c r="E1760" s="406">
        <v>88.09</v>
      </c>
      <c r="F1760" s="405">
        <f t="shared" si="2"/>
        <v>0.009396126962</v>
      </c>
    </row>
    <row r="1761" ht="15.75" customHeight="1">
      <c r="A1761" s="403" t="s">
        <v>2111</v>
      </c>
      <c r="B1761" s="404">
        <v>4525.34</v>
      </c>
      <c r="C1761" s="405">
        <f t="shared" si="1"/>
        <v>-0.002846906083</v>
      </c>
      <c r="D1761" s="403" t="s">
        <v>2111</v>
      </c>
      <c r="E1761" s="406">
        <v>87.27</v>
      </c>
      <c r="F1761" s="405">
        <f t="shared" si="2"/>
        <v>-0.003198172473</v>
      </c>
    </row>
    <row r="1762" ht="15.75" customHeight="1">
      <c r="A1762" s="403" t="s">
        <v>2112</v>
      </c>
      <c r="B1762" s="404">
        <v>4538.26</v>
      </c>
      <c r="C1762" s="405">
        <f t="shared" si="1"/>
        <v>0.00001322110088</v>
      </c>
      <c r="D1762" s="403" t="s">
        <v>2112</v>
      </c>
      <c r="E1762" s="406">
        <v>87.55</v>
      </c>
      <c r="F1762" s="405">
        <f t="shared" si="2"/>
        <v>0.003208433597</v>
      </c>
    </row>
    <row r="1763" ht="15.75" customHeight="1">
      <c r="A1763" s="403" t="s">
        <v>2113</v>
      </c>
      <c r="B1763" s="404">
        <v>4538.2</v>
      </c>
      <c r="C1763" s="405">
        <f t="shared" si="1"/>
        <v>-0.002628478999</v>
      </c>
      <c r="D1763" s="403" t="s">
        <v>2113</v>
      </c>
      <c r="E1763" s="406">
        <v>87.27</v>
      </c>
      <c r="F1763" s="405">
        <f t="shared" si="2"/>
        <v>0</v>
      </c>
    </row>
    <row r="1764" ht="15.75" customHeight="1">
      <c r="A1764" s="403" t="s">
        <v>2114</v>
      </c>
      <c r="B1764" s="404">
        <v>4550.16</v>
      </c>
      <c r="C1764" s="405">
        <f t="shared" si="1"/>
        <v>0.0002154234389</v>
      </c>
      <c r="D1764" s="403" t="s">
        <v>2114</v>
      </c>
      <c r="E1764" s="406">
        <v>87.27</v>
      </c>
      <c r="F1764" s="405">
        <f t="shared" si="2"/>
        <v>-0.003198172473</v>
      </c>
    </row>
    <row r="1765" ht="15.75" customHeight="1">
      <c r="A1765" s="403" t="s">
        <v>2115</v>
      </c>
      <c r="B1765" s="404">
        <v>4549.18</v>
      </c>
      <c r="C1765" s="405">
        <f t="shared" si="1"/>
        <v>-0.0004152869545</v>
      </c>
      <c r="D1765" s="403" t="s">
        <v>2115</v>
      </c>
      <c r="E1765" s="406">
        <v>87.55</v>
      </c>
      <c r="F1765" s="405">
        <f t="shared" si="2"/>
        <v>0.01802325581</v>
      </c>
    </row>
    <row r="1766" ht="15.75" customHeight="1">
      <c r="A1766" s="403" t="s">
        <v>2116</v>
      </c>
      <c r="B1766" s="404">
        <v>4551.07</v>
      </c>
      <c r="C1766" s="405">
        <f t="shared" si="1"/>
        <v>-0.0005951099965</v>
      </c>
      <c r="D1766" s="403" t="s">
        <v>2116</v>
      </c>
      <c r="E1766" s="406">
        <v>86.0</v>
      </c>
      <c r="F1766" s="405">
        <f t="shared" si="2"/>
        <v>0.01606805293</v>
      </c>
    </row>
    <row r="1767" ht="15.75" customHeight="1">
      <c r="A1767" s="403" t="s">
        <v>2117</v>
      </c>
      <c r="B1767" s="404">
        <v>4553.78</v>
      </c>
      <c r="C1767" s="405">
        <f t="shared" si="1"/>
        <v>-0.0001668664673</v>
      </c>
      <c r="D1767" s="403" t="s">
        <v>2117</v>
      </c>
      <c r="E1767" s="406">
        <v>84.64</v>
      </c>
      <c r="F1767" s="405">
        <f t="shared" si="2"/>
        <v>0.002249851983</v>
      </c>
    </row>
    <row r="1768" ht="15.75" customHeight="1">
      <c r="A1768" s="403" t="s">
        <v>2118</v>
      </c>
      <c r="B1768" s="404">
        <v>4554.54</v>
      </c>
      <c r="C1768" s="405">
        <f t="shared" si="1"/>
        <v>-0.0005222825944</v>
      </c>
      <c r="D1768" s="403" t="s">
        <v>2118</v>
      </c>
      <c r="E1768" s="406">
        <v>84.45</v>
      </c>
      <c r="F1768" s="405">
        <f t="shared" si="2"/>
        <v>0.008599068434</v>
      </c>
    </row>
    <row r="1769" ht="15.75" customHeight="1">
      <c r="A1769" s="403" t="s">
        <v>2119</v>
      </c>
      <c r="B1769" s="404">
        <v>4556.92</v>
      </c>
      <c r="C1769" s="405">
        <f t="shared" si="1"/>
        <v>-0.003256915751</v>
      </c>
      <c r="D1769" s="403" t="s">
        <v>2119</v>
      </c>
      <c r="E1769" s="406">
        <v>83.73</v>
      </c>
      <c r="F1769" s="405">
        <f t="shared" si="2"/>
        <v>-0.01075141777</v>
      </c>
    </row>
    <row r="1770" ht="15.75" customHeight="1">
      <c r="A1770" s="403" t="s">
        <v>2120</v>
      </c>
      <c r="B1770" s="404">
        <v>4571.81</v>
      </c>
      <c r="C1770" s="405">
        <f t="shared" si="1"/>
        <v>0.00282302465</v>
      </c>
      <c r="D1770" s="403" t="s">
        <v>2120</v>
      </c>
      <c r="E1770" s="406">
        <v>84.64</v>
      </c>
      <c r="F1770" s="405">
        <f t="shared" si="2"/>
        <v>-0.002122141004</v>
      </c>
    </row>
    <row r="1771" ht="15.75" customHeight="1">
      <c r="A1771" s="403" t="s">
        <v>2121</v>
      </c>
      <c r="B1771" s="404">
        <v>4558.94</v>
      </c>
      <c r="C1771" s="405">
        <f t="shared" si="1"/>
        <v>0.004634291998</v>
      </c>
      <c r="D1771" s="403" t="s">
        <v>2121</v>
      </c>
      <c r="E1771" s="406">
        <v>84.82</v>
      </c>
      <c r="F1771" s="405">
        <f t="shared" si="2"/>
        <v>0.01751439539</v>
      </c>
    </row>
    <row r="1772" ht="15.75" customHeight="1">
      <c r="A1772" s="403" t="s">
        <v>2122</v>
      </c>
      <c r="B1772" s="404">
        <v>4537.91</v>
      </c>
      <c r="C1772" s="405">
        <f t="shared" si="1"/>
        <v>-0.00003746077636</v>
      </c>
      <c r="D1772" s="403" t="s">
        <v>2122</v>
      </c>
      <c r="E1772" s="406">
        <v>83.36</v>
      </c>
      <c r="F1772" s="405">
        <f t="shared" si="2"/>
        <v>-0.007619047619</v>
      </c>
    </row>
    <row r="1773" ht="15.75" customHeight="1">
      <c r="A1773" s="403" t="s">
        <v>2123</v>
      </c>
      <c r="B1773" s="404">
        <v>4538.08</v>
      </c>
      <c r="C1773" s="405">
        <f t="shared" si="1"/>
        <v>-0.001456641803</v>
      </c>
      <c r="D1773" s="403" t="s">
        <v>2123</v>
      </c>
      <c r="E1773" s="406">
        <v>84.0</v>
      </c>
      <c r="F1773" s="405">
        <f t="shared" si="2"/>
        <v>0.001072577762</v>
      </c>
    </row>
    <row r="1774" ht="15.75" customHeight="1">
      <c r="A1774" s="403" t="s">
        <v>2124</v>
      </c>
      <c r="B1774" s="404">
        <v>4544.7</v>
      </c>
      <c r="C1774" s="405">
        <f t="shared" si="1"/>
        <v>0.008774363676</v>
      </c>
      <c r="D1774" s="403" t="s">
        <v>2124</v>
      </c>
      <c r="E1774" s="406">
        <v>83.91</v>
      </c>
      <c r="F1774" s="405">
        <f t="shared" si="2"/>
        <v>0</v>
      </c>
    </row>
    <row r="1775" ht="15.75" customHeight="1">
      <c r="A1775" s="403" t="s">
        <v>2125</v>
      </c>
      <c r="B1775" s="404">
        <v>4505.17</v>
      </c>
      <c r="C1775" s="405">
        <f t="shared" si="1"/>
        <v>0.002222380416</v>
      </c>
      <c r="D1775" s="403" t="s">
        <v>2125</v>
      </c>
      <c r="E1775" s="406">
        <v>83.91</v>
      </c>
      <c r="F1775" s="405">
        <f t="shared" si="2"/>
        <v>0.006597888676</v>
      </c>
    </row>
    <row r="1776" ht="15.75" customHeight="1">
      <c r="A1776" s="403" t="s">
        <v>2126</v>
      </c>
      <c r="B1776" s="404">
        <v>4495.18</v>
      </c>
      <c r="C1776" s="405">
        <f t="shared" si="1"/>
        <v>-0.002750921781</v>
      </c>
      <c r="D1776" s="403" t="s">
        <v>2126</v>
      </c>
      <c r="E1776" s="406">
        <v>83.36</v>
      </c>
      <c r="F1776" s="405">
        <f t="shared" si="2"/>
        <v>-0.006554641878</v>
      </c>
    </row>
    <row r="1777" ht="15.75" customHeight="1">
      <c r="A1777" s="403" t="s">
        <v>2127</v>
      </c>
      <c r="B1777" s="404">
        <v>4507.58</v>
      </c>
      <c r="C1777" s="405">
        <f t="shared" si="1"/>
        <v>0.008348507693</v>
      </c>
      <c r="D1777" s="403" t="s">
        <v>2127</v>
      </c>
      <c r="E1777" s="406">
        <v>83.91</v>
      </c>
      <c r="F1777" s="405">
        <f t="shared" si="2"/>
        <v>0.009868816945</v>
      </c>
    </row>
    <row r="1778" ht="15.75" customHeight="1">
      <c r="A1778" s="403" t="s">
        <v>2128</v>
      </c>
      <c r="B1778" s="404">
        <v>4470.26</v>
      </c>
      <c r="C1778" s="405">
        <f t="shared" si="1"/>
        <v>0.00424589339</v>
      </c>
      <c r="D1778" s="403" t="s">
        <v>2128</v>
      </c>
      <c r="E1778" s="406">
        <v>83.09</v>
      </c>
      <c r="F1778" s="405">
        <f t="shared" si="2"/>
        <v>0.003260082106</v>
      </c>
    </row>
    <row r="1779" ht="15.75" customHeight="1">
      <c r="A1779" s="403" t="s">
        <v>2129</v>
      </c>
      <c r="B1779" s="404">
        <v>4451.36</v>
      </c>
      <c r="C1779" s="405">
        <f t="shared" si="1"/>
        <v>0.008733644246</v>
      </c>
      <c r="D1779" s="403" t="s">
        <v>2129</v>
      </c>
      <c r="E1779" s="406">
        <v>82.82</v>
      </c>
      <c r="F1779" s="405">
        <f t="shared" si="2"/>
        <v>0.003270745003</v>
      </c>
    </row>
    <row r="1780" ht="15.75" customHeight="1">
      <c r="A1780" s="403" t="s">
        <v>2130</v>
      </c>
      <c r="B1780" s="404">
        <v>4412.82</v>
      </c>
      <c r="C1780" s="405">
        <f t="shared" si="1"/>
        <v>0.007442548548</v>
      </c>
      <c r="D1780" s="403" t="s">
        <v>2130</v>
      </c>
      <c r="E1780" s="406">
        <v>82.55</v>
      </c>
      <c r="F1780" s="405">
        <f t="shared" si="2"/>
        <v>0.007813453791</v>
      </c>
    </row>
    <row r="1781" ht="15.75" customHeight="1">
      <c r="A1781" s="403" t="s">
        <v>2131</v>
      </c>
      <c r="B1781" s="404">
        <v>4380.22</v>
      </c>
      <c r="C1781" s="405">
        <f t="shared" si="1"/>
        <v>-0.0002830106859</v>
      </c>
      <c r="D1781" s="403" t="s">
        <v>2131</v>
      </c>
      <c r="E1781" s="406">
        <v>81.91</v>
      </c>
      <c r="F1781" s="405">
        <f t="shared" si="2"/>
        <v>-0.006549423893</v>
      </c>
    </row>
    <row r="1782" ht="15.75" customHeight="1">
      <c r="A1782" s="403" t="s">
        <v>2132</v>
      </c>
      <c r="B1782" s="404">
        <v>4381.46</v>
      </c>
      <c r="C1782" s="405">
        <f t="shared" si="1"/>
        <v>0.003485836784</v>
      </c>
      <c r="D1782" s="403" t="s">
        <v>2132</v>
      </c>
      <c r="E1782" s="406">
        <v>82.45</v>
      </c>
      <c r="F1782" s="405">
        <f t="shared" si="2"/>
        <v>-0.002299128751</v>
      </c>
    </row>
    <row r="1783" ht="15.75" customHeight="1">
      <c r="A1783" s="403" t="s">
        <v>2133</v>
      </c>
      <c r="B1783" s="404">
        <v>4366.24</v>
      </c>
      <c r="C1783" s="405">
        <f t="shared" si="1"/>
        <v>0.0007173782004</v>
      </c>
      <c r="D1783" s="403" t="s">
        <v>2133</v>
      </c>
      <c r="E1783" s="406">
        <v>82.64</v>
      </c>
      <c r="F1783" s="405">
        <f t="shared" si="2"/>
        <v>0.003399708596</v>
      </c>
    </row>
    <row r="1784" ht="15.75" customHeight="1">
      <c r="A1784" s="403" t="s">
        <v>2134</v>
      </c>
      <c r="B1784" s="404">
        <v>4363.11</v>
      </c>
      <c r="C1784" s="405">
        <f t="shared" si="1"/>
        <v>-0.001348134585</v>
      </c>
      <c r="D1784" s="403" t="s">
        <v>2134</v>
      </c>
      <c r="E1784" s="406">
        <v>82.36</v>
      </c>
      <c r="F1784" s="405">
        <f t="shared" si="2"/>
        <v>-0.005554213958</v>
      </c>
    </row>
    <row r="1785" ht="15.75" customHeight="1">
      <c r="A1785" s="403" t="s">
        <v>2135</v>
      </c>
      <c r="B1785" s="404">
        <v>4369.0</v>
      </c>
      <c r="C1785" s="405">
        <f t="shared" si="1"/>
        <v>-0.004280068736</v>
      </c>
      <c r="D1785" s="403" t="s">
        <v>2135</v>
      </c>
      <c r="E1785" s="406">
        <v>82.82</v>
      </c>
      <c r="F1785" s="405">
        <f t="shared" si="2"/>
        <v>-0.009803921569</v>
      </c>
    </row>
    <row r="1786" ht="15.75" customHeight="1">
      <c r="A1786" s="403" t="s">
        <v>2136</v>
      </c>
      <c r="B1786" s="404">
        <v>4387.78</v>
      </c>
      <c r="C1786" s="405">
        <f t="shared" si="1"/>
        <v>-0.00170410464</v>
      </c>
      <c r="D1786" s="403" t="s">
        <v>2136</v>
      </c>
      <c r="E1786" s="406">
        <v>83.64</v>
      </c>
      <c r="F1786" s="405">
        <f t="shared" si="2"/>
        <v>-0.005351409204</v>
      </c>
    </row>
    <row r="1787" ht="15.75" customHeight="1">
      <c r="A1787" s="403" t="s">
        <v>2137</v>
      </c>
      <c r="B1787" s="404">
        <v>4395.27</v>
      </c>
      <c r="C1787" s="405">
        <f t="shared" si="1"/>
        <v>-0.003789673141</v>
      </c>
      <c r="D1787" s="403" t="s">
        <v>2137</v>
      </c>
      <c r="E1787" s="406">
        <v>84.09</v>
      </c>
      <c r="F1787" s="405">
        <f t="shared" si="2"/>
        <v>-0.007553404933</v>
      </c>
    </row>
    <row r="1788" ht="15.75" customHeight="1">
      <c r="A1788" s="403" t="s">
        <v>2138</v>
      </c>
      <c r="B1788" s="404">
        <v>4411.99</v>
      </c>
      <c r="C1788" s="405">
        <f t="shared" si="1"/>
        <v>0.000660001633</v>
      </c>
      <c r="D1788" s="403" t="s">
        <v>2138</v>
      </c>
      <c r="E1788" s="406">
        <v>84.73</v>
      </c>
      <c r="F1788" s="405">
        <f t="shared" si="2"/>
        <v>0.001063327032</v>
      </c>
    </row>
    <row r="1789" ht="15.75" customHeight="1">
      <c r="A1789" s="403" t="s">
        <v>2139</v>
      </c>
      <c r="B1789" s="404">
        <v>4409.08</v>
      </c>
      <c r="C1789" s="405">
        <f t="shared" si="1"/>
        <v>0.0008353384483</v>
      </c>
      <c r="D1789" s="403" t="s">
        <v>2139</v>
      </c>
      <c r="E1789" s="406">
        <v>84.64</v>
      </c>
      <c r="F1789" s="405">
        <f t="shared" si="2"/>
        <v>-0.01478291235</v>
      </c>
    </row>
    <row r="1790" ht="15.75" customHeight="1">
      <c r="A1790" s="403" t="s">
        <v>2140</v>
      </c>
      <c r="B1790" s="404">
        <v>4405.4</v>
      </c>
      <c r="C1790" s="405">
        <f t="shared" si="1"/>
        <v>-0.0009071529006</v>
      </c>
      <c r="D1790" s="403" t="s">
        <v>2140</v>
      </c>
      <c r="E1790" s="406">
        <v>85.91</v>
      </c>
      <c r="F1790" s="405">
        <f t="shared" si="2"/>
        <v>0.003152732368</v>
      </c>
    </row>
    <row r="1791" ht="15.75" customHeight="1">
      <c r="A1791" s="403" t="s">
        <v>2141</v>
      </c>
      <c r="B1791" s="404">
        <v>4409.4</v>
      </c>
      <c r="C1791" s="405">
        <f t="shared" si="1"/>
        <v>-0.002167921104</v>
      </c>
      <c r="D1791" s="403" t="s">
        <v>2141</v>
      </c>
      <c r="E1791" s="406">
        <v>85.64</v>
      </c>
      <c r="F1791" s="405">
        <f t="shared" si="2"/>
        <v>0.01073999764</v>
      </c>
    </row>
    <row r="1792" ht="15.75" customHeight="1">
      <c r="A1792" s="403" t="s">
        <v>2142</v>
      </c>
      <c r="B1792" s="404">
        <v>4418.98</v>
      </c>
      <c r="C1792" s="405">
        <f t="shared" si="1"/>
        <v>-0.0003257609005</v>
      </c>
      <c r="D1792" s="403" t="s">
        <v>2142</v>
      </c>
      <c r="E1792" s="406">
        <v>84.73</v>
      </c>
      <c r="F1792" s="405">
        <f t="shared" si="2"/>
        <v>-0.001061070502</v>
      </c>
    </row>
    <row r="1793" ht="15.75" customHeight="1">
      <c r="A1793" s="403" t="s">
        <v>2143</v>
      </c>
      <c r="B1793" s="404">
        <v>4420.42</v>
      </c>
      <c r="C1793" s="405">
        <f t="shared" si="1"/>
        <v>0.001792630498</v>
      </c>
      <c r="D1793" s="403" t="s">
        <v>2143</v>
      </c>
      <c r="E1793" s="406">
        <v>84.82</v>
      </c>
      <c r="F1793" s="405">
        <f t="shared" si="2"/>
        <v>-0.002117647059</v>
      </c>
    </row>
    <row r="1794" ht="15.75" customHeight="1">
      <c r="A1794" s="403" t="s">
        <v>2144</v>
      </c>
      <c r="B1794" s="404">
        <v>4412.51</v>
      </c>
      <c r="C1794" s="405">
        <f t="shared" si="1"/>
        <v>0.000358201105</v>
      </c>
      <c r="D1794" s="403" t="s">
        <v>2144</v>
      </c>
      <c r="E1794" s="406">
        <v>85.0</v>
      </c>
      <c r="F1794" s="405">
        <f t="shared" si="2"/>
        <v>-0.003166412572</v>
      </c>
    </row>
    <row r="1795" ht="15.75" customHeight="1">
      <c r="A1795" s="403" t="s">
        <v>2145</v>
      </c>
      <c r="B1795" s="404">
        <v>4410.93</v>
      </c>
      <c r="C1795" s="405">
        <f t="shared" si="1"/>
        <v>-0.003380111119</v>
      </c>
      <c r="D1795" s="403" t="s">
        <v>2145</v>
      </c>
      <c r="E1795" s="406">
        <v>85.27</v>
      </c>
      <c r="F1795" s="405">
        <f t="shared" si="2"/>
        <v>-0.01478913923</v>
      </c>
    </row>
    <row r="1796" ht="15.75" customHeight="1">
      <c r="A1796" s="403" t="s">
        <v>2146</v>
      </c>
      <c r="B1796" s="404">
        <v>4425.89</v>
      </c>
      <c r="C1796" s="405">
        <f t="shared" si="1"/>
        <v>-0.004541078883</v>
      </c>
      <c r="D1796" s="403" t="s">
        <v>2146</v>
      </c>
      <c r="E1796" s="406">
        <v>86.55</v>
      </c>
      <c r="F1796" s="405">
        <f t="shared" si="2"/>
        <v>0.01501114108</v>
      </c>
    </row>
    <row r="1797" ht="15.75" customHeight="1">
      <c r="A1797" s="403" t="s">
        <v>2147</v>
      </c>
      <c r="B1797" s="404">
        <v>4446.08</v>
      </c>
      <c r="C1797" s="405">
        <f t="shared" si="1"/>
        <v>0.005493250471</v>
      </c>
      <c r="D1797" s="403" t="s">
        <v>2147</v>
      </c>
      <c r="E1797" s="406">
        <v>85.27</v>
      </c>
      <c r="F1797" s="405">
        <f t="shared" si="2"/>
        <v>0.0042397833</v>
      </c>
    </row>
    <row r="1798" ht="15.75" customHeight="1">
      <c r="A1798" s="403" t="s">
        <v>2148</v>
      </c>
      <c r="B1798" s="404">
        <v>4421.79</v>
      </c>
      <c r="C1798" s="405">
        <f t="shared" si="1"/>
        <v>0.0005430613727</v>
      </c>
      <c r="D1798" s="403" t="s">
        <v>2148</v>
      </c>
      <c r="E1798" s="406">
        <v>84.91</v>
      </c>
      <c r="F1798" s="405">
        <f t="shared" si="2"/>
        <v>-0.001058823529</v>
      </c>
    </row>
    <row r="1799" ht="15.75" customHeight="1">
      <c r="A1799" s="403" t="s">
        <v>2149</v>
      </c>
      <c r="B1799" s="404">
        <v>4419.39</v>
      </c>
      <c r="C1799" s="405">
        <f t="shared" si="1"/>
        <v>-0.0008161881076</v>
      </c>
      <c r="D1799" s="403" t="s">
        <v>2149</v>
      </c>
      <c r="E1799" s="406">
        <v>85.0</v>
      </c>
      <c r="F1799" s="405">
        <f t="shared" si="2"/>
        <v>-0.0105924805</v>
      </c>
    </row>
    <row r="1800" ht="15.75" customHeight="1">
      <c r="A1800" s="403" t="s">
        <v>2150</v>
      </c>
      <c r="B1800" s="404">
        <v>4423.0</v>
      </c>
      <c r="C1800" s="405">
        <f t="shared" si="1"/>
        <v>-0.0008538938009</v>
      </c>
      <c r="D1800" s="403" t="s">
        <v>2150</v>
      </c>
      <c r="E1800" s="406">
        <v>85.91</v>
      </c>
      <c r="F1800" s="405">
        <f t="shared" si="2"/>
        <v>0.005383265067</v>
      </c>
    </row>
    <row r="1801" ht="15.75" customHeight="1">
      <c r="A1801" s="403" t="s">
        <v>2151</v>
      </c>
      <c r="B1801" s="404">
        <v>4426.78</v>
      </c>
      <c r="C1801" s="405">
        <f t="shared" si="1"/>
        <v>0.008837739289</v>
      </c>
      <c r="D1801" s="403" t="s">
        <v>2151</v>
      </c>
      <c r="E1801" s="406">
        <v>85.45</v>
      </c>
      <c r="F1801" s="405">
        <f t="shared" si="2"/>
        <v>-0.001168907072</v>
      </c>
    </row>
    <row r="1802" ht="15.75" customHeight="1">
      <c r="A1802" s="403" t="s">
        <v>2152</v>
      </c>
      <c r="B1802" s="404">
        <v>4388.0</v>
      </c>
      <c r="C1802" s="405">
        <f t="shared" si="1"/>
        <v>0.005032031388</v>
      </c>
      <c r="D1802" s="403" t="s">
        <v>2152</v>
      </c>
      <c r="E1802" s="406">
        <v>85.55</v>
      </c>
      <c r="F1802" s="405">
        <f t="shared" si="2"/>
        <v>0.002225866917</v>
      </c>
    </row>
    <row r="1803" ht="15.75" customHeight="1">
      <c r="A1803" s="403" t="s">
        <v>2153</v>
      </c>
      <c r="B1803" s="404">
        <v>4366.03</v>
      </c>
      <c r="C1803" s="405">
        <f t="shared" si="1"/>
        <v>-0.006379066285</v>
      </c>
      <c r="D1803" s="403" t="s">
        <v>2153</v>
      </c>
      <c r="E1803" s="406">
        <v>85.36</v>
      </c>
      <c r="F1803" s="405">
        <f t="shared" si="2"/>
        <v>-0.002220923437</v>
      </c>
    </row>
    <row r="1804" ht="15.75" customHeight="1">
      <c r="A1804" s="403" t="s">
        <v>2154</v>
      </c>
      <c r="B1804" s="404">
        <v>4394.06</v>
      </c>
      <c r="C1804" s="405">
        <f t="shared" si="1"/>
        <v>-0.0000568917532</v>
      </c>
      <c r="D1804" s="403" t="s">
        <v>2154</v>
      </c>
      <c r="E1804" s="406">
        <v>85.55</v>
      </c>
      <c r="F1804" s="405">
        <f t="shared" si="2"/>
        <v>-0.01041064199</v>
      </c>
    </row>
    <row r="1805" ht="15.75" customHeight="1">
      <c r="A1805" s="403" t="s">
        <v>2155</v>
      </c>
      <c r="B1805" s="404">
        <v>4394.31</v>
      </c>
      <c r="C1805" s="405">
        <f t="shared" si="1"/>
        <v>0.0003278039186</v>
      </c>
      <c r="D1805" s="403" t="s">
        <v>2155</v>
      </c>
      <c r="E1805" s="406">
        <v>86.45</v>
      </c>
      <c r="F1805" s="405">
        <f t="shared" si="2"/>
        <v>-0.007348719715</v>
      </c>
    </row>
    <row r="1806" ht="15.75" customHeight="1">
      <c r="A1806" s="403" t="s">
        <v>2156</v>
      </c>
      <c r="B1806" s="404">
        <v>4392.87</v>
      </c>
      <c r="C1806" s="405">
        <f t="shared" si="1"/>
        <v>0.006543989772</v>
      </c>
      <c r="D1806" s="403" t="s">
        <v>2156</v>
      </c>
      <c r="E1806" s="406">
        <v>87.09</v>
      </c>
      <c r="F1806" s="405">
        <f t="shared" si="2"/>
        <v>0</v>
      </c>
    </row>
    <row r="1807" ht="15.75" customHeight="1">
      <c r="A1807" s="403" t="s">
        <v>2157</v>
      </c>
      <c r="B1807" s="404">
        <v>4364.31</v>
      </c>
      <c r="C1807" s="405">
        <f t="shared" si="1"/>
        <v>0.008708856547</v>
      </c>
      <c r="D1807" s="403" t="s">
        <v>2157</v>
      </c>
      <c r="E1807" s="406">
        <v>87.09</v>
      </c>
      <c r="F1807" s="405">
        <f t="shared" si="2"/>
        <v>0.02894612476</v>
      </c>
    </row>
    <row r="1808" ht="15.75" customHeight="1">
      <c r="A1808" s="403" t="s">
        <v>2158</v>
      </c>
      <c r="B1808" s="404">
        <v>4326.63</v>
      </c>
      <c r="C1808" s="405">
        <f t="shared" si="1"/>
        <v>0.008858286077</v>
      </c>
      <c r="D1808" s="403" t="s">
        <v>2158</v>
      </c>
      <c r="E1808" s="406">
        <v>84.64</v>
      </c>
      <c r="F1808" s="405">
        <f t="shared" si="2"/>
        <v>-0.01063705435</v>
      </c>
    </row>
    <row r="1809" ht="15.75" customHeight="1">
      <c r="A1809" s="403" t="s">
        <v>2159</v>
      </c>
      <c r="B1809" s="404">
        <v>4288.64</v>
      </c>
      <c r="C1809" s="405">
        <f t="shared" si="1"/>
        <v>0.003080363095</v>
      </c>
      <c r="D1809" s="403" t="s">
        <v>2159</v>
      </c>
      <c r="E1809" s="406">
        <v>85.55</v>
      </c>
      <c r="F1809" s="405">
        <f t="shared" si="2"/>
        <v>0</v>
      </c>
    </row>
    <row r="1810" ht="15.75" customHeight="1">
      <c r="A1810" s="403" t="s">
        <v>2160</v>
      </c>
      <c r="B1810" s="404">
        <v>4275.47</v>
      </c>
      <c r="C1810" s="405">
        <f t="shared" si="1"/>
        <v>-0.005392390634</v>
      </c>
      <c r="D1810" s="403" t="s">
        <v>2160</v>
      </c>
      <c r="E1810" s="406">
        <v>85.55</v>
      </c>
      <c r="F1810" s="405">
        <f t="shared" si="2"/>
        <v>-0.02384755819</v>
      </c>
    </row>
    <row r="1811" ht="15.75" customHeight="1">
      <c r="A1811" s="403" t="s">
        <v>2161</v>
      </c>
      <c r="B1811" s="404">
        <v>4298.65</v>
      </c>
      <c r="C1811" s="405">
        <f t="shared" si="1"/>
        <v>-0.004582673373</v>
      </c>
      <c r="D1811" s="403" t="s">
        <v>2161</v>
      </c>
      <c r="E1811" s="406">
        <v>87.64</v>
      </c>
      <c r="F1811" s="405">
        <f t="shared" si="2"/>
        <v>-0.03106688778</v>
      </c>
    </row>
    <row r="1812" ht="15.75" customHeight="1">
      <c r="A1812" s="403" t="s">
        <v>2162</v>
      </c>
      <c r="B1812" s="404">
        <v>4318.44</v>
      </c>
      <c r="C1812" s="405">
        <f t="shared" si="1"/>
        <v>-0.002741143244</v>
      </c>
      <c r="D1812" s="403" t="s">
        <v>2162</v>
      </c>
      <c r="E1812" s="406">
        <v>90.45</v>
      </c>
      <c r="F1812" s="405">
        <f t="shared" si="2"/>
        <v>-0.01201529219</v>
      </c>
    </row>
    <row r="1813" ht="15.75" customHeight="1">
      <c r="A1813" s="403" t="s">
        <v>2163</v>
      </c>
      <c r="B1813" s="404">
        <v>4330.31</v>
      </c>
      <c r="C1813" s="405">
        <f t="shared" si="1"/>
        <v>0.0002125010683</v>
      </c>
      <c r="D1813" s="403" t="s">
        <v>2163</v>
      </c>
      <c r="E1813" s="406">
        <v>91.55</v>
      </c>
      <c r="F1813" s="405">
        <f t="shared" si="2"/>
        <v>-0.0335690911</v>
      </c>
    </row>
    <row r="1814" ht="15.75" customHeight="1">
      <c r="A1814" s="403" t="s">
        <v>2164</v>
      </c>
      <c r="B1814" s="404">
        <v>4329.39</v>
      </c>
      <c r="C1814" s="405">
        <f t="shared" si="1"/>
        <v>-0.002458491357</v>
      </c>
      <c r="D1814" s="403" t="s">
        <v>2164</v>
      </c>
      <c r="E1814" s="406">
        <v>94.73</v>
      </c>
      <c r="F1814" s="405">
        <f t="shared" si="2"/>
        <v>0.07209144409</v>
      </c>
    </row>
    <row r="1815" ht="15.75" customHeight="1">
      <c r="A1815" s="403" t="s">
        <v>2165</v>
      </c>
      <c r="B1815" s="404">
        <v>4340.06</v>
      </c>
      <c r="C1815" s="405">
        <f t="shared" si="1"/>
        <v>0.007725010971</v>
      </c>
      <c r="D1815" s="403" t="s">
        <v>2165</v>
      </c>
      <c r="E1815" s="406">
        <v>88.36</v>
      </c>
      <c r="F1815" s="405">
        <f t="shared" si="2"/>
        <v>0.01985226223</v>
      </c>
    </row>
    <row r="1816" ht="15.75" customHeight="1">
      <c r="A1816" s="403" t="s">
        <v>2166</v>
      </c>
      <c r="B1816" s="404">
        <v>4306.79</v>
      </c>
      <c r="C1816" s="405">
        <f t="shared" si="1"/>
        <v>0.0114109248</v>
      </c>
      <c r="D1816" s="403" t="s">
        <v>2166</v>
      </c>
      <c r="E1816" s="406">
        <v>86.64</v>
      </c>
      <c r="F1816" s="405">
        <f t="shared" si="2"/>
        <v>-0.01746427761</v>
      </c>
    </row>
    <row r="1817" ht="15.75" customHeight="1">
      <c r="A1817" s="403" t="s">
        <v>2167</v>
      </c>
      <c r="B1817" s="404">
        <v>4258.2</v>
      </c>
      <c r="C1817" s="405">
        <f t="shared" si="1"/>
        <v>-0.00327000096</v>
      </c>
      <c r="D1817" s="403" t="s">
        <v>2167</v>
      </c>
      <c r="E1817" s="406">
        <v>88.18</v>
      </c>
      <c r="F1817" s="405">
        <f t="shared" si="2"/>
        <v>0.0352195351</v>
      </c>
    </row>
    <row r="1818" ht="15.75" customHeight="1">
      <c r="A1818" s="403" t="s">
        <v>2168</v>
      </c>
      <c r="B1818" s="404">
        <v>4272.17</v>
      </c>
      <c r="C1818" s="405">
        <f t="shared" si="1"/>
        <v>0.02415735724</v>
      </c>
      <c r="D1818" s="403" t="s">
        <v>2168</v>
      </c>
      <c r="E1818" s="406">
        <v>85.18</v>
      </c>
      <c r="F1818" s="405">
        <f t="shared" si="2"/>
        <v>0.03311097635</v>
      </c>
    </row>
    <row r="1819" ht="15.75" customHeight="1">
      <c r="A1819" s="403" t="s">
        <v>2169</v>
      </c>
      <c r="B1819" s="404">
        <v>4171.4</v>
      </c>
      <c r="C1819" s="405">
        <f t="shared" si="1"/>
        <v>-0.005789274231</v>
      </c>
      <c r="D1819" s="403" t="s">
        <v>2169</v>
      </c>
      <c r="E1819" s="406">
        <v>82.45</v>
      </c>
      <c r="F1819" s="405">
        <f t="shared" si="2"/>
        <v>-0.013165769</v>
      </c>
    </row>
    <row r="1820" ht="15.75" customHeight="1">
      <c r="A1820" s="403" t="s">
        <v>2170</v>
      </c>
      <c r="B1820" s="404">
        <v>4195.69</v>
      </c>
      <c r="C1820" s="405">
        <f t="shared" si="1"/>
        <v>-0.01020302245</v>
      </c>
      <c r="D1820" s="403" t="s">
        <v>2170</v>
      </c>
      <c r="E1820" s="406">
        <v>83.55</v>
      </c>
      <c r="F1820" s="405">
        <f t="shared" si="2"/>
        <v>0.03262884687</v>
      </c>
    </row>
    <row r="1821" ht="15.75" customHeight="1">
      <c r="A1821" s="403" t="s">
        <v>2171</v>
      </c>
      <c r="B1821" s="404">
        <v>4238.94</v>
      </c>
      <c r="C1821" s="405">
        <f t="shared" si="1"/>
        <v>-0.0100398652</v>
      </c>
      <c r="D1821" s="403" t="s">
        <v>2171</v>
      </c>
      <c r="E1821" s="406">
        <v>80.91</v>
      </c>
      <c r="F1821" s="405">
        <f t="shared" si="2"/>
        <v>0.005717837166</v>
      </c>
    </row>
    <row r="1822" ht="15.75" customHeight="1">
      <c r="A1822" s="403" t="s">
        <v>2172</v>
      </c>
      <c r="B1822" s="404">
        <v>4281.93</v>
      </c>
      <c r="C1822" s="405">
        <f t="shared" si="1"/>
        <v>-0.009184055979</v>
      </c>
      <c r="D1822" s="403" t="s">
        <v>2172</v>
      </c>
      <c r="E1822" s="406">
        <v>80.45</v>
      </c>
      <c r="F1822" s="405">
        <f t="shared" si="2"/>
        <v>-0.04123465618</v>
      </c>
    </row>
    <row r="1823" ht="15.75" customHeight="1">
      <c r="A1823" s="403" t="s">
        <v>2173</v>
      </c>
      <c r="B1823" s="404">
        <v>4321.62</v>
      </c>
      <c r="C1823" s="405">
        <f t="shared" si="1"/>
        <v>-0.003831046692</v>
      </c>
      <c r="D1823" s="403" t="s">
        <v>2173</v>
      </c>
      <c r="E1823" s="406">
        <v>83.91</v>
      </c>
      <c r="F1823" s="405">
        <f t="shared" si="2"/>
        <v>-0.02836961556</v>
      </c>
    </row>
    <row r="1824" ht="15.75" customHeight="1">
      <c r="A1824" s="403" t="s">
        <v>2174</v>
      </c>
      <c r="B1824" s="404">
        <v>4338.24</v>
      </c>
      <c r="C1824" s="405">
        <f t="shared" si="1"/>
        <v>-0.0004838330638</v>
      </c>
      <c r="D1824" s="403" t="s">
        <v>2174</v>
      </c>
      <c r="E1824" s="406">
        <v>86.36</v>
      </c>
      <c r="F1824" s="405">
        <f t="shared" si="2"/>
        <v>-0.01863636364</v>
      </c>
    </row>
    <row r="1825" ht="15.75" customHeight="1">
      <c r="A1825" s="403" t="s">
        <v>2175</v>
      </c>
      <c r="B1825" s="404">
        <v>4340.34</v>
      </c>
      <c r="C1825" s="405">
        <f t="shared" si="1"/>
        <v>-0.004369877437</v>
      </c>
      <c r="D1825" s="403" t="s">
        <v>2175</v>
      </c>
      <c r="E1825" s="406">
        <v>88.0</v>
      </c>
      <c r="F1825" s="405">
        <f t="shared" si="2"/>
        <v>0.04080425784</v>
      </c>
    </row>
    <row r="1826" ht="15.75" customHeight="1">
      <c r="A1826" s="403" t="s">
        <v>2176</v>
      </c>
      <c r="B1826" s="404">
        <v>4359.39</v>
      </c>
      <c r="C1826" s="405">
        <f t="shared" si="1"/>
        <v>0.0004038892701</v>
      </c>
      <c r="D1826" s="403" t="s">
        <v>2176</v>
      </c>
      <c r="E1826" s="406">
        <v>84.55</v>
      </c>
      <c r="F1826" s="405">
        <f t="shared" si="2"/>
        <v>-0.01788825648</v>
      </c>
    </row>
    <row r="1827" ht="15.75" customHeight="1">
      <c r="A1827" s="403" t="s">
        <v>2177</v>
      </c>
      <c r="B1827" s="404">
        <v>4357.63</v>
      </c>
      <c r="C1827" s="405">
        <f t="shared" si="1"/>
        <v>-0.007694549827</v>
      </c>
      <c r="D1827" s="403" t="s">
        <v>2177</v>
      </c>
      <c r="E1827" s="406">
        <v>86.09</v>
      </c>
      <c r="F1827" s="405">
        <f t="shared" si="2"/>
        <v>-0.003126447429</v>
      </c>
    </row>
    <row r="1828" ht="15.75" customHeight="1">
      <c r="A1828" s="403" t="s">
        <v>2178</v>
      </c>
      <c r="B1828" s="404">
        <v>4391.42</v>
      </c>
      <c r="C1828" s="405">
        <f t="shared" si="1"/>
        <v>-0.0004370251335</v>
      </c>
      <c r="D1828" s="403" t="s">
        <v>2178</v>
      </c>
      <c r="E1828" s="406">
        <v>86.36</v>
      </c>
      <c r="F1828" s="405">
        <f t="shared" si="2"/>
        <v>0.03935491636</v>
      </c>
    </row>
    <row r="1829" ht="15.75" customHeight="1">
      <c r="A1829" s="403" t="s">
        <v>2179</v>
      </c>
      <c r="B1829" s="404">
        <v>4393.34</v>
      </c>
      <c r="C1829" s="405">
        <f t="shared" si="1"/>
        <v>-0.00347045801</v>
      </c>
      <c r="D1829" s="403" t="s">
        <v>2179</v>
      </c>
      <c r="E1829" s="406">
        <v>83.09</v>
      </c>
      <c r="F1829" s="405">
        <f t="shared" si="2"/>
        <v>-0.009772375164</v>
      </c>
    </row>
    <row r="1830" ht="15.75" customHeight="1">
      <c r="A1830" s="403" t="s">
        <v>2180</v>
      </c>
      <c r="B1830" s="404">
        <v>4408.64</v>
      </c>
      <c r="C1830" s="405">
        <f t="shared" si="1"/>
        <v>0.0002541111555</v>
      </c>
      <c r="D1830" s="403" t="s">
        <v>2180</v>
      </c>
      <c r="E1830" s="406">
        <v>83.91</v>
      </c>
      <c r="F1830" s="405">
        <f t="shared" si="2"/>
        <v>-0.007569485512</v>
      </c>
    </row>
    <row r="1831" ht="15.75" customHeight="1">
      <c r="A1831" s="403" t="s">
        <v>2181</v>
      </c>
      <c r="B1831" s="404">
        <v>4407.52</v>
      </c>
      <c r="C1831" s="405">
        <f t="shared" si="1"/>
        <v>0.00130401792</v>
      </c>
      <c r="D1831" s="403" t="s">
        <v>2181</v>
      </c>
      <c r="E1831" s="406">
        <v>84.55</v>
      </c>
      <c r="F1831" s="405">
        <f t="shared" si="2"/>
        <v>0.02311229429</v>
      </c>
    </row>
    <row r="1832" ht="15.75" customHeight="1">
      <c r="A1832" s="403" t="s">
        <v>2182</v>
      </c>
      <c r="B1832" s="404">
        <v>4401.78</v>
      </c>
      <c r="C1832" s="405">
        <f t="shared" si="1"/>
        <v>-0.00662135081</v>
      </c>
      <c r="D1832" s="403" t="s">
        <v>2182</v>
      </c>
      <c r="E1832" s="406">
        <v>82.64</v>
      </c>
      <c r="F1832" s="405">
        <f t="shared" si="2"/>
        <v>-0.009706411025</v>
      </c>
    </row>
    <row r="1833" ht="15.75" customHeight="1">
      <c r="A1833" s="403" t="s">
        <v>2183</v>
      </c>
      <c r="B1833" s="404">
        <v>4431.12</v>
      </c>
      <c r="C1833" s="405">
        <f t="shared" si="1"/>
        <v>-0.002687337106</v>
      </c>
      <c r="D1833" s="403" t="s">
        <v>2183</v>
      </c>
      <c r="E1833" s="406">
        <v>83.45</v>
      </c>
      <c r="F1833" s="405">
        <f t="shared" si="2"/>
        <v>0.03024691358</v>
      </c>
    </row>
    <row r="1834" ht="15.75" customHeight="1">
      <c r="A1834" s="403" t="s">
        <v>2184</v>
      </c>
      <c r="B1834" s="404">
        <v>4443.06</v>
      </c>
      <c r="C1834" s="405">
        <f t="shared" si="1"/>
        <v>0.006617805317</v>
      </c>
      <c r="D1834" s="403" t="s">
        <v>2184</v>
      </c>
      <c r="E1834" s="406">
        <v>81.0</v>
      </c>
      <c r="F1834" s="405">
        <f t="shared" si="2"/>
        <v>0.007964161274</v>
      </c>
    </row>
    <row r="1835" ht="15.75" customHeight="1">
      <c r="A1835" s="403" t="s">
        <v>2185</v>
      </c>
      <c r="B1835" s="404">
        <v>4413.85</v>
      </c>
      <c r="C1835" s="405">
        <f t="shared" si="1"/>
        <v>0.0009365674011</v>
      </c>
      <c r="D1835" s="403" t="s">
        <v>2185</v>
      </c>
      <c r="E1835" s="406">
        <v>80.36</v>
      </c>
      <c r="F1835" s="405">
        <f t="shared" si="2"/>
        <v>0</v>
      </c>
    </row>
    <row r="1836" ht="15.75" customHeight="1">
      <c r="A1836" s="403" t="s">
        <v>2186</v>
      </c>
      <c r="B1836" s="404">
        <v>4409.72</v>
      </c>
      <c r="C1836" s="405">
        <f t="shared" si="1"/>
        <v>-0.004948495481</v>
      </c>
      <c r="D1836" s="403" t="s">
        <v>2186</v>
      </c>
      <c r="E1836" s="406">
        <v>80.36</v>
      </c>
      <c r="F1836" s="405">
        <f t="shared" si="2"/>
        <v>-0.01459227468</v>
      </c>
    </row>
    <row r="1837" ht="15.75" customHeight="1">
      <c r="A1837" s="403" t="s">
        <v>2187</v>
      </c>
      <c r="B1837" s="404">
        <v>4431.65</v>
      </c>
      <c r="C1837" s="405">
        <f t="shared" si="1"/>
        <v>0.01197014087</v>
      </c>
      <c r="D1837" s="403" t="s">
        <v>2187</v>
      </c>
      <c r="E1837" s="406">
        <v>81.55</v>
      </c>
      <c r="F1837" s="405">
        <f t="shared" si="2"/>
        <v>0.02643171806</v>
      </c>
    </row>
    <row r="1838" ht="15.75" customHeight="1">
      <c r="A1838" s="403" t="s">
        <v>2188</v>
      </c>
      <c r="B1838" s="404">
        <v>4379.23</v>
      </c>
      <c r="C1838" s="405">
        <f t="shared" si="1"/>
        <v>0.004979885394</v>
      </c>
      <c r="D1838" s="403" t="s">
        <v>2188</v>
      </c>
      <c r="E1838" s="406">
        <v>79.45</v>
      </c>
      <c r="F1838" s="405">
        <f t="shared" si="2"/>
        <v>0.002270720323</v>
      </c>
    </row>
    <row r="1839" ht="15.75" customHeight="1">
      <c r="A1839" s="403" t="s">
        <v>2189</v>
      </c>
      <c r="B1839" s="404">
        <v>4357.53</v>
      </c>
      <c r="C1839" s="405">
        <f t="shared" si="1"/>
        <v>0.005129991304</v>
      </c>
      <c r="D1839" s="403" t="s">
        <v>2189</v>
      </c>
      <c r="E1839" s="406">
        <v>79.27</v>
      </c>
      <c r="F1839" s="405">
        <f t="shared" si="2"/>
        <v>0.01045251753</v>
      </c>
    </row>
    <row r="1840" ht="15.75" customHeight="1">
      <c r="A1840" s="403" t="s">
        <v>2190</v>
      </c>
      <c r="B1840" s="404">
        <v>4335.29</v>
      </c>
      <c r="C1840" s="405">
        <f t="shared" si="1"/>
        <v>0.005447840809</v>
      </c>
      <c r="D1840" s="403" t="s">
        <v>2190</v>
      </c>
      <c r="E1840" s="406">
        <v>78.45</v>
      </c>
      <c r="F1840" s="405">
        <f t="shared" si="2"/>
        <v>0.03714965627</v>
      </c>
    </row>
    <row r="1841" ht="15.75" customHeight="1">
      <c r="A1841" s="403" t="s">
        <v>2191</v>
      </c>
      <c r="B1841" s="404">
        <v>4311.8</v>
      </c>
      <c r="C1841" s="405">
        <f t="shared" si="1"/>
        <v>0.002145229479</v>
      </c>
      <c r="D1841" s="403" t="s">
        <v>2191</v>
      </c>
      <c r="E1841" s="406">
        <v>75.64</v>
      </c>
      <c r="F1841" s="405">
        <f t="shared" si="2"/>
        <v>-0.00942902043</v>
      </c>
    </row>
    <row r="1842" ht="15.75" customHeight="1">
      <c r="A1842" s="403" t="s">
        <v>2192</v>
      </c>
      <c r="B1842" s="404">
        <v>4302.57</v>
      </c>
      <c r="C1842" s="405">
        <f t="shared" si="1"/>
        <v>-0.01224996729</v>
      </c>
      <c r="D1842" s="403" t="s">
        <v>2192</v>
      </c>
      <c r="E1842" s="406">
        <v>76.36</v>
      </c>
      <c r="F1842" s="405">
        <f t="shared" si="2"/>
        <v>-0.0312103527</v>
      </c>
    </row>
    <row r="1843" ht="15.75" customHeight="1">
      <c r="A1843" s="403" t="s">
        <v>2193</v>
      </c>
      <c r="B1843" s="404">
        <v>4355.93</v>
      </c>
      <c r="C1843" s="405">
        <f t="shared" si="1"/>
        <v>-0.003331434233</v>
      </c>
      <c r="D1843" s="403" t="s">
        <v>2193</v>
      </c>
      <c r="E1843" s="406">
        <v>78.82</v>
      </c>
      <c r="F1843" s="405">
        <f t="shared" si="2"/>
        <v>0.003437301082</v>
      </c>
    </row>
    <row r="1844" ht="15.75" customHeight="1">
      <c r="A1844" s="403" t="s">
        <v>2194</v>
      </c>
      <c r="B1844" s="404">
        <v>4370.49</v>
      </c>
      <c r="C1844" s="405">
        <f t="shared" si="1"/>
        <v>-0.00243542806</v>
      </c>
      <c r="D1844" s="403" t="s">
        <v>2194</v>
      </c>
      <c r="E1844" s="406">
        <v>78.55</v>
      </c>
      <c r="F1844" s="405">
        <f t="shared" si="2"/>
        <v>-0.004562159422</v>
      </c>
    </row>
    <row r="1845" ht="15.75" customHeight="1">
      <c r="A1845" s="403" t="s">
        <v>2195</v>
      </c>
      <c r="B1845" s="404">
        <v>4381.16</v>
      </c>
      <c r="C1845" s="405">
        <f t="shared" si="1"/>
        <v>-0.006589240446</v>
      </c>
      <c r="D1845" s="403" t="s">
        <v>2195</v>
      </c>
      <c r="E1845" s="406">
        <v>78.91</v>
      </c>
      <c r="F1845" s="405">
        <f t="shared" si="2"/>
        <v>-0.01914232443</v>
      </c>
    </row>
    <row r="1846" ht="15.75" customHeight="1">
      <c r="A1846" s="403" t="s">
        <v>2196</v>
      </c>
      <c r="B1846" s="404">
        <v>4410.22</v>
      </c>
      <c r="C1846" s="405">
        <f t="shared" si="1"/>
        <v>-0.007187960785</v>
      </c>
      <c r="D1846" s="403" t="s">
        <v>2196</v>
      </c>
      <c r="E1846" s="406">
        <v>80.45</v>
      </c>
      <c r="F1846" s="405">
        <f t="shared" si="2"/>
        <v>-0.003468351294</v>
      </c>
    </row>
    <row r="1847" ht="15.75" customHeight="1">
      <c r="A1847" s="403" t="s">
        <v>2197</v>
      </c>
      <c r="B1847" s="404">
        <v>4442.15</v>
      </c>
      <c r="C1847" s="405">
        <f t="shared" si="1"/>
        <v>0.002679288894</v>
      </c>
      <c r="D1847" s="403" t="s">
        <v>2197</v>
      </c>
      <c r="E1847" s="406">
        <v>80.73</v>
      </c>
      <c r="F1847" s="405">
        <f t="shared" si="2"/>
        <v>0.02306425041</v>
      </c>
    </row>
    <row r="1848" ht="15.75" customHeight="1">
      <c r="A1848" s="403" t="s">
        <v>2198</v>
      </c>
      <c r="B1848" s="404">
        <v>4430.28</v>
      </c>
      <c r="C1848" s="405">
        <f t="shared" si="1"/>
        <v>-0.003598513814</v>
      </c>
      <c r="D1848" s="403" t="s">
        <v>2198</v>
      </c>
      <c r="E1848" s="406">
        <v>78.91</v>
      </c>
      <c r="F1848" s="405">
        <f t="shared" si="2"/>
        <v>0.01283532281</v>
      </c>
    </row>
    <row r="1849" ht="15.75" customHeight="1">
      <c r="A1849" s="403" t="s">
        <v>2199</v>
      </c>
      <c r="B1849" s="404">
        <v>4446.28</v>
      </c>
      <c r="C1849" s="405">
        <f t="shared" si="1"/>
        <v>-0.006615444079</v>
      </c>
      <c r="D1849" s="403" t="s">
        <v>2199</v>
      </c>
      <c r="E1849" s="406">
        <v>77.91</v>
      </c>
      <c r="F1849" s="405">
        <f t="shared" si="2"/>
        <v>-0.01267266506</v>
      </c>
    </row>
    <row r="1850" ht="15.75" customHeight="1">
      <c r="A1850" s="403" t="s">
        <v>2200</v>
      </c>
      <c r="B1850" s="404">
        <v>4475.89</v>
      </c>
      <c r="C1850" s="405">
        <f t="shared" si="1"/>
        <v>0.001853339929</v>
      </c>
      <c r="D1850" s="403" t="s">
        <v>2200</v>
      </c>
      <c r="E1850" s="406">
        <v>78.91</v>
      </c>
      <c r="F1850" s="405">
        <f t="shared" si="2"/>
        <v>0.003433367243</v>
      </c>
    </row>
    <row r="1851" ht="15.75" customHeight="1">
      <c r="A1851" s="403" t="s">
        <v>2201</v>
      </c>
      <c r="B1851" s="404">
        <v>4467.61</v>
      </c>
      <c r="C1851" s="405">
        <f t="shared" si="1"/>
        <v>-0.002805690843</v>
      </c>
      <c r="D1851" s="403" t="s">
        <v>2201</v>
      </c>
      <c r="E1851" s="406">
        <v>78.64</v>
      </c>
      <c r="F1851" s="405">
        <f t="shared" si="2"/>
        <v>-0.00794752113</v>
      </c>
    </row>
    <row r="1852" ht="15.75" customHeight="1">
      <c r="A1852" s="403" t="s">
        <v>2202</v>
      </c>
      <c r="B1852" s="404">
        <v>4480.18</v>
      </c>
      <c r="C1852" s="405">
        <f t="shared" si="1"/>
        <v>-0.0009677735856</v>
      </c>
      <c r="D1852" s="403" t="s">
        <v>2202</v>
      </c>
      <c r="E1852" s="406">
        <v>79.27</v>
      </c>
      <c r="F1852" s="405">
        <f t="shared" si="2"/>
        <v>-0.02460932693</v>
      </c>
    </row>
    <row r="1853" ht="15.75" customHeight="1">
      <c r="A1853" s="403" t="s">
        <v>2203</v>
      </c>
      <c r="B1853" s="404">
        <v>4484.52</v>
      </c>
      <c r="C1853" s="405">
        <f t="shared" si="1"/>
        <v>0.005993988066</v>
      </c>
      <c r="D1853" s="403" t="s">
        <v>2203</v>
      </c>
      <c r="E1853" s="406">
        <v>81.27</v>
      </c>
      <c r="F1853" s="405">
        <f t="shared" si="2"/>
        <v>0.02523022581</v>
      </c>
    </row>
    <row r="1854" ht="15.75" customHeight="1">
      <c r="A1854" s="403" t="s">
        <v>2204</v>
      </c>
      <c r="B1854" s="404">
        <v>4457.8</v>
      </c>
      <c r="C1854" s="405">
        <f t="shared" si="1"/>
        <v>0.0008778842764</v>
      </c>
      <c r="D1854" s="403" t="s">
        <v>2204</v>
      </c>
      <c r="E1854" s="406">
        <v>79.27</v>
      </c>
      <c r="F1854" s="405">
        <f t="shared" si="2"/>
        <v>-0.02795830779</v>
      </c>
    </row>
    <row r="1855" ht="15.75" customHeight="1">
      <c r="A1855" s="403" t="s">
        <v>2205</v>
      </c>
      <c r="B1855" s="404">
        <v>4453.89</v>
      </c>
      <c r="C1855" s="405">
        <f t="shared" si="1"/>
        <v>0.00230892311</v>
      </c>
      <c r="D1855" s="403" t="s">
        <v>2205</v>
      </c>
      <c r="E1855" s="406">
        <v>81.55</v>
      </c>
      <c r="F1855" s="405">
        <f t="shared" si="2"/>
        <v>-0.01853411963</v>
      </c>
    </row>
    <row r="1856" ht="15.75" customHeight="1">
      <c r="A1856" s="403" t="s">
        <v>2206</v>
      </c>
      <c r="B1856" s="404">
        <v>4443.63</v>
      </c>
      <c r="C1856" s="405">
        <f t="shared" si="1"/>
        <v>0.00184197355</v>
      </c>
      <c r="D1856" s="403" t="s">
        <v>2206</v>
      </c>
      <c r="E1856" s="406">
        <v>83.09</v>
      </c>
      <c r="F1856" s="405">
        <f t="shared" si="2"/>
        <v>0.06648697215</v>
      </c>
    </row>
    <row r="1857" ht="15.75" customHeight="1">
      <c r="A1857" s="403" t="s">
        <v>2207</v>
      </c>
      <c r="B1857" s="404">
        <v>4435.46</v>
      </c>
      <c r="C1857" s="405">
        <f t="shared" si="1"/>
        <v>-0.005985876827</v>
      </c>
      <c r="D1857" s="403" t="s">
        <v>2207</v>
      </c>
      <c r="E1857" s="406">
        <v>77.91</v>
      </c>
      <c r="F1857" s="405">
        <f t="shared" si="2"/>
        <v>-0.06030635629</v>
      </c>
    </row>
    <row r="1858" ht="15.75" customHeight="1">
      <c r="A1858" s="403" t="s">
        <v>2208</v>
      </c>
      <c r="B1858" s="404">
        <v>4462.17</v>
      </c>
      <c r="C1858" s="405">
        <f t="shared" si="1"/>
        <v>-0.004875078891</v>
      </c>
      <c r="D1858" s="403" t="s">
        <v>2208</v>
      </c>
      <c r="E1858" s="406">
        <v>82.91</v>
      </c>
      <c r="F1858" s="405">
        <f t="shared" si="2"/>
        <v>0.01220852155</v>
      </c>
    </row>
    <row r="1859" ht="15.75" customHeight="1">
      <c r="A1859" s="403" t="s">
        <v>2209</v>
      </c>
      <c r="B1859" s="404">
        <v>4484.03</v>
      </c>
      <c r="C1859" s="405">
        <f t="shared" si="1"/>
        <v>-0.006190214452</v>
      </c>
      <c r="D1859" s="403" t="s">
        <v>2209</v>
      </c>
      <c r="E1859" s="406">
        <v>81.91</v>
      </c>
      <c r="F1859" s="405">
        <f t="shared" si="2"/>
        <v>-0.01633241263</v>
      </c>
    </row>
    <row r="1860" ht="15.75" customHeight="1">
      <c r="A1860" s="403" t="s">
        <v>2210</v>
      </c>
      <c r="B1860" s="404">
        <v>4511.96</v>
      </c>
      <c r="C1860" s="405">
        <f t="shared" si="1"/>
        <v>-0.005483993264</v>
      </c>
      <c r="D1860" s="403" t="s">
        <v>2210</v>
      </c>
      <c r="E1860" s="406">
        <v>83.27</v>
      </c>
      <c r="F1860" s="405">
        <f t="shared" si="2"/>
        <v>0.009945421468</v>
      </c>
    </row>
    <row r="1861" ht="15.75" customHeight="1">
      <c r="A1861" s="403" t="s">
        <v>2211</v>
      </c>
      <c r="B1861" s="404">
        <v>4536.84</v>
      </c>
      <c r="C1861" s="405">
        <f t="shared" si="1"/>
        <v>-0.006725691617</v>
      </c>
      <c r="D1861" s="403" t="s">
        <v>2211</v>
      </c>
      <c r="E1861" s="406">
        <v>82.45</v>
      </c>
      <c r="F1861" s="405">
        <f t="shared" si="2"/>
        <v>0.01790123457</v>
      </c>
    </row>
    <row r="1862" ht="15.75" customHeight="1">
      <c r="A1862" s="403" t="s">
        <v>2212</v>
      </c>
      <c r="B1862" s="404">
        <v>4567.56</v>
      </c>
      <c r="C1862" s="405">
        <f t="shared" si="1"/>
        <v>-0.002611627419</v>
      </c>
      <c r="D1862" s="403" t="s">
        <v>2212</v>
      </c>
      <c r="E1862" s="406">
        <v>81.0</v>
      </c>
      <c r="F1862" s="405">
        <f t="shared" si="2"/>
        <v>-0.005524861878</v>
      </c>
    </row>
    <row r="1863" ht="15.75" customHeight="1">
      <c r="A1863" s="403" t="s">
        <v>2213</v>
      </c>
      <c r="B1863" s="404">
        <v>4579.52</v>
      </c>
      <c r="C1863" s="405">
        <f t="shared" si="1"/>
        <v>-0.004092781308</v>
      </c>
      <c r="D1863" s="403" t="s">
        <v>2213</v>
      </c>
      <c r="E1863" s="406">
        <v>81.45</v>
      </c>
      <c r="F1863" s="405">
        <f t="shared" si="2"/>
        <v>-0.01654189809</v>
      </c>
    </row>
    <row r="1864" ht="15.75" customHeight="1">
      <c r="A1864" s="403" t="s">
        <v>2214</v>
      </c>
      <c r="B1864" s="404">
        <v>4598.34</v>
      </c>
      <c r="C1864" s="405">
        <f t="shared" si="1"/>
        <v>0.004528564032</v>
      </c>
      <c r="D1864" s="403" t="s">
        <v>2214</v>
      </c>
      <c r="E1864" s="406">
        <v>82.82</v>
      </c>
      <c r="F1864" s="405">
        <f t="shared" si="2"/>
        <v>-0.003249488506</v>
      </c>
    </row>
    <row r="1865" ht="15.75" customHeight="1">
      <c r="A1865" s="403" t="s">
        <v>2215</v>
      </c>
      <c r="B1865" s="404">
        <v>4577.61</v>
      </c>
      <c r="C1865" s="405">
        <f t="shared" si="1"/>
        <v>-0.00219065929</v>
      </c>
      <c r="D1865" s="403" t="s">
        <v>2215</v>
      </c>
      <c r="E1865" s="406">
        <v>83.09</v>
      </c>
      <c r="F1865" s="405">
        <f t="shared" si="2"/>
        <v>-0.004313960455</v>
      </c>
    </row>
    <row r="1866" ht="15.75" customHeight="1">
      <c r="A1866" s="403" t="s">
        <v>2216</v>
      </c>
      <c r="B1866" s="404">
        <v>4587.66</v>
      </c>
      <c r="C1866" s="405">
        <f t="shared" si="1"/>
        <v>0.001499741311</v>
      </c>
      <c r="D1866" s="403" t="s">
        <v>2216</v>
      </c>
      <c r="E1866" s="406">
        <v>83.45</v>
      </c>
      <c r="F1866" s="405">
        <f t="shared" si="2"/>
        <v>-0.002271640363</v>
      </c>
    </row>
    <row r="1867" ht="15.75" customHeight="1">
      <c r="A1867" s="403" t="s">
        <v>2217</v>
      </c>
      <c r="B1867" s="404">
        <v>4580.79</v>
      </c>
      <c r="C1867" s="405">
        <f t="shared" si="1"/>
        <v>0.0004236871704</v>
      </c>
      <c r="D1867" s="403" t="s">
        <v>2217</v>
      </c>
      <c r="E1867" s="406">
        <v>83.64</v>
      </c>
      <c r="F1867" s="405">
        <f t="shared" si="2"/>
        <v>-0.003217733286</v>
      </c>
    </row>
    <row r="1868" ht="15.75" customHeight="1">
      <c r="A1868" s="403" t="s">
        <v>2218</v>
      </c>
      <c r="B1868" s="404">
        <v>4578.85</v>
      </c>
      <c r="C1868" s="405">
        <f t="shared" si="1"/>
        <v>-0.001350042748</v>
      </c>
      <c r="D1868" s="403" t="s">
        <v>2218</v>
      </c>
      <c r="E1868" s="406">
        <v>83.91</v>
      </c>
      <c r="F1868" s="405">
        <f t="shared" si="2"/>
        <v>-0.02225588441</v>
      </c>
    </row>
    <row r="1869" ht="15.75" customHeight="1">
      <c r="A1869" s="403" t="s">
        <v>2219</v>
      </c>
      <c r="B1869" s="404">
        <v>4585.04</v>
      </c>
      <c r="C1869" s="405">
        <f t="shared" si="1"/>
        <v>0.0009802316316</v>
      </c>
      <c r="D1869" s="403" t="s">
        <v>2219</v>
      </c>
      <c r="E1869" s="406">
        <v>85.82</v>
      </c>
      <c r="F1869" s="405">
        <f t="shared" si="2"/>
        <v>0.01286439278</v>
      </c>
    </row>
    <row r="1870" ht="15.75" customHeight="1">
      <c r="A1870" s="403" t="s">
        <v>2220</v>
      </c>
      <c r="B1870" s="404">
        <v>4580.55</v>
      </c>
      <c r="C1870" s="405">
        <f t="shared" si="1"/>
        <v>-0.0001724386315</v>
      </c>
      <c r="D1870" s="403" t="s">
        <v>2220</v>
      </c>
      <c r="E1870" s="406">
        <v>84.73</v>
      </c>
      <c r="F1870" s="405">
        <f t="shared" si="2"/>
        <v>-0.001061070502</v>
      </c>
    </row>
    <row r="1871" ht="15.75" customHeight="1">
      <c r="A1871" s="403" t="s">
        <v>2221</v>
      </c>
      <c r="B1871" s="404">
        <v>4581.34</v>
      </c>
      <c r="C1871" s="405">
        <f t="shared" si="1"/>
        <v>0.001731745608</v>
      </c>
      <c r="D1871" s="403" t="s">
        <v>2221</v>
      </c>
      <c r="E1871" s="406">
        <v>84.82</v>
      </c>
      <c r="F1871" s="405">
        <f t="shared" si="2"/>
        <v>0.08119821542</v>
      </c>
    </row>
    <row r="1872" ht="15.75" customHeight="1">
      <c r="A1872" s="403" t="s">
        <v>2222</v>
      </c>
      <c r="B1872" s="404">
        <v>4573.42</v>
      </c>
      <c r="C1872" s="405">
        <f t="shared" si="1"/>
        <v>0.0007461690456</v>
      </c>
      <c r="D1872" s="403" t="s">
        <v>2222</v>
      </c>
      <c r="E1872" s="406">
        <v>78.45</v>
      </c>
      <c r="F1872" s="405">
        <f t="shared" si="2"/>
        <v>-0.02486016159</v>
      </c>
    </row>
    <row r="1873" ht="15.75" customHeight="1">
      <c r="A1873" s="403" t="s">
        <v>2223</v>
      </c>
      <c r="B1873" s="404">
        <v>4570.01</v>
      </c>
      <c r="C1873" s="405">
        <f t="shared" si="1"/>
        <v>0.002028170743</v>
      </c>
      <c r="D1873" s="403" t="s">
        <v>2223</v>
      </c>
      <c r="E1873" s="406">
        <v>80.45</v>
      </c>
      <c r="F1873" s="405">
        <f t="shared" si="2"/>
        <v>0.04236848925</v>
      </c>
    </row>
    <row r="1874" ht="15.75" customHeight="1">
      <c r="A1874" s="403" t="s">
        <v>2224</v>
      </c>
      <c r="B1874" s="404">
        <v>4560.76</v>
      </c>
      <c r="C1874" s="405">
        <f t="shared" si="1"/>
        <v>-0.004307399427</v>
      </c>
      <c r="D1874" s="403" t="s">
        <v>2224</v>
      </c>
      <c r="E1874" s="406">
        <v>77.18</v>
      </c>
      <c r="F1874" s="405">
        <f t="shared" si="2"/>
        <v>0.004686279615</v>
      </c>
    </row>
    <row r="1875" ht="15.75" customHeight="1">
      <c r="A1875" s="403" t="s">
        <v>2225</v>
      </c>
      <c r="B1875" s="404">
        <v>4580.49</v>
      </c>
      <c r="C1875" s="405">
        <f t="shared" si="1"/>
        <v>0.002052018</v>
      </c>
      <c r="D1875" s="403" t="s">
        <v>2225</v>
      </c>
      <c r="E1875" s="406">
        <v>76.82</v>
      </c>
      <c r="F1875" s="405">
        <f t="shared" si="2"/>
        <v>-0.01965288412</v>
      </c>
    </row>
    <row r="1876" ht="15.75" customHeight="1">
      <c r="A1876" s="403" t="s">
        <v>2226</v>
      </c>
      <c r="B1876" s="404">
        <v>4571.11</v>
      </c>
      <c r="C1876" s="405">
        <f t="shared" si="1"/>
        <v>-0.0004854230943</v>
      </c>
      <c r="D1876" s="403" t="s">
        <v>2226</v>
      </c>
      <c r="E1876" s="406">
        <v>78.36</v>
      </c>
      <c r="F1876" s="405">
        <f t="shared" si="2"/>
        <v>-0.04123332925</v>
      </c>
    </row>
    <row r="1877" ht="15.75" customHeight="1">
      <c r="A1877" s="403" t="s">
        <v>2227</v>
      </c>
      <c r="B1877" s="404">
        <v>4573.33</v>
      </c>
      <c r="C1877" s="405">
        <f t="shared" si="1"/>
        <v>-0.003868362415</v>
      </c>
      <c r="D1877" s="403" t="s">
        <v>2227</v>
      </c>
      <c r="E1877" s="406">
        <v>81.73</v>
      </c>
      <c r="F1877" s="405">
        <f t="shared" si="2"/>
        <v>-0.01849405548</v>
      </c>
    </row>
    <row r="1878" ht="15.75" customHeight="1">
      <c r="A1878" s="403" t="s">
        <v>2228</v>
      </c>
      <c r="B1878" s="404">
        <v>4591.09</v>
      </c>
      <c r="C1878" s="405">
        <f t="shared" si="1"/>
        <v>0.006725257761</v>
      </c>
      <c r="D1878" s="403" t="s">
        <v>2228</v>
      </c>
      <c r="E1878" s="406">
        <v>83.27</v>
      </c>
      <c r="F1878" s="405">
        <f t="shared" si="2"/>
        <v>0.01548780488</v>
      </c>
    </row>
    <row r="1879" ht="15.75" customHeight="1">
      <c r="A1879" s="403" t="s">
        <v>2229</v>
      </c>
      <c r="B1879" s="404">
        <v>4560.42</v>
      </c>
      <c r="C1879" s="405">
        <f t="shared" si="1"/>
        <v>0.004300918983</v>
      </c>
      <c r="D1879" s="403" t="s">
        <v>2229</v>
      </c>
      <c r="E1879" s="406">
        <v>82.0</v>
      </c>
      <c r="F1879" s="405">
        <f t="shared" si="2"/>
        <v>0.01573145051</v>
      </c>
    </row>
    <row r="1880" ht="15.75" customHeight="1">
      <c r="A1880" s="403" t="s">
        <v>2230</v>
      </c>
      <c r="B1880" s="404">
        <v>4540.89</v>
      </c>
      <c r="C1880" s="405">
        <f t="shared" si="1"/>
        <v>-0.007147573673</v>
      </c>
      <c r="D1880" s="403" t="s">
        <v>2230</v>
      </c>
      <c r="E1880" s="406">
        <v>80.73</v>
      </c>
      <c r="F1880" s="405">
        <f t="shared" si="2"/>
        <v>-0.01764419567</v>
      </c>
    </row>
    <row r="1881" ht="15.75" customHeight="1">
      <c r="A1881" s="403" t="s">
        <v>2231</v>
      </c>
      <c r="B1881" s="404">
        <v>4573.58</v>
      </c>
      <c r="C1881" s="405">
        <f t="shared" si="1"/>
        <v>-0.00270389317</v>
      </c>
      <c r="D1881" s="403" t="s">
        <v>2231</v>
      </c>
      <c r="E1881" s="406">
        <v>82.18</v>
      </c>
      <c r="F1881" s="405">
        <f t="shared" si="2"/>
        <v>-0.01415547025</v>
      </c>
    </row>
    <row r="1882" ht="15.75" customHeight="1">
      <c r="A1882" s="403" t="s">
        <v>2232</v>
      </c>
      <c r="B1882" s="404">
        <v>4585.98</v>
      </c>
      <c r="C1882" s="405">
        <f t="shared" si="1"/>
        <v>-0.005234148426</v>
      </c>
      <c r="D1882" s="403" t="s">
        <v>2232</v>
      </c>
      <c r="E1882" s="406">
        <v>83.36</v>
      </c>
      <c r="F1882" s="405">
        <f t="shared" si="2"/>
        <v>-0.01079862347</v>
      </c>
    </row>
    <row r="1883" ht="15.75" customHeight="1">
      <c r="A1883" s="403" t="s">
        <v>2233</v>
      </c>
      <c r="B1883" s="404">
        <v>4610.11</v>
      </c>
      <c r="C1883" s="405">
        <f t="shared" si="1"/>
        <v>-0.00220980365</v>
      </c>
      <c r="D1883" s="403" t="s">
        <v>2233</v>
      </c>
      <c r="E1883" s="406">
        <v>84.27</v>
      </c>
      <c r="F1883" s="405">
        <f t="shared" si="2"/>
        <v>0.001069137562</v>
      </c>
    </row>
    <row r="1884" ht="15.75" customHeight="1">
      <c r="A1884" s="403" t="s">
        <v>2234</v>
      </c>
      <c r="B1884" s="404">
        <v>4620.32</v>
      </c>
      <c r="C1884" s="405">
        <f t="shared" si="1"/>
        <v>-0.001255909367</v>
      </c>
      <c r="D1884" s="403" t="s">
        <v>2234</v>
      </c>
      <c r="E1884" s="406">
        <v>84.18</v>
      </c>
      <c r="F1884" s="405">
        <f t="shared" si="2"/>
        <v>-0.006491207365</v>
      </c>
    </row>
    <row r="1885" ht="15.75" customHeight="1">
      <c r="A1885" s="403" t="s">
        <v>2235</v>
      </c>
      <c r="B1885" s="404">
        <v>4626.13</v>
      </c>
      <c r="C1885" s="405">
        <f t="shared" si="1"/>
        <v>-0.006829199174</v>
      </c>
      <c r="D1885" s="403" t="s">
        <v>2235</v>
      </c>
      <c r="E1885" s="406">
        <v>84.73</v>
      </c>
      <c r="F1885" s="405">
        <f t="shared" si="2"/>
        <v>-0.004230814432</v>
      </c>
    </row>
    <row r="1886" ht="15.75" customHeight="1">
      <c r="A1886" s="403" t="s">
        <v>2236</v>
      </c>
      <c r="B1886" s="404">
        <v>4657.94</v>
      </c>
      <c r="C1886" s="405">
        <f t="shared" si="1"/>
        <v>-0.002477776041</v>
      </c>
      <c r="D1886" s="403" t="s">
        <v>2236</v>
      </c>
      <c r="E1886" s="406">
        <v>85.09</v>
      </c>
      <c r="F1886" s="405">
        <f t="shared" si="2"/>
        <v>-0.006422232602</v>
      </c>
    </row>
    <row r="1887" ht="15.75" customHeight="1">
      <c r="A1887" s="403" t="s">
        <v>2237</v>
      </c>
      <c r="B1887" s="404">
        <v>4669.51</v>
      </c>
      <c r="C1887" s="405">
        <f t="shared" si="1"/>
        <v>-0.005958488558</v>
      </c>
      <c r="D1887" s="403" t="s">
        <v>2237</v>
      </c>
      <c r="E1887" s="406">
        <v>85.64</v>
      </c>
      <c r="F1887" s="405">
        <f t="shared" si="2"/>
        <v>-0.005227087931</v>
      </c>
    </row>
    <row r="1888" ht="15.75" customHeight="1">
      <c r="A1888" s="403" t="s">
        <v>2238</v>
      </c>
      <c r="B1888" s="404">
        <v>4697.5</v>
      </c>
      <c r="C1888" s="405">
        <f t="shared" si="1"/>
        <v>0.002197473972</v>
      </c>
      <c r="D1888" s="403" t="s">
        <v>2238</v>
      </c>
      <c r="E1888" s="406">
        <v>86.09</v>
      </c>
      <c r="F1888" s="405">
        <f t="shared" si="2"/>
        <v>0.01175226231</v>
      </c>
    </row>
    <row r="1889" ht="15.75" customHeight="1">
      <c r="A1889" s="403" t="s">
        <v>2239</v>
      </c>
      <c r="B1889" s="404">
        <v>4687.2</v>
      </c>
      <c r="C1889" s="405">
        <f t="shared" si="1"/>
        <v>0.002648230306</v>
      </c>
      <c r="D1889" s="403" t="s">
        <v>2239</v>
      </c>
      <c r="E1889" s="406">
        <v>85.09</v>
      </c>
      <c r="F1889" s="405">
        <f t="shared" si="2"/>
        <v>-0.008506175717</v>
      </c>
    </row>
    <row r="1890" ht="15.75" customHeight="1">
      <c r="A1890" s="403" t="s">
        <v>2240</v>
      </c>
      <c r="B1890" s="404">
        <v>4674.82</v>
      </c>
      <c r="C1890" s="405">
        <f t="shared" si="1"/>
        <v>-0.004287585597</v>
      </c>
      <c r="D1890" s="403" t="s">
        <v>2240</v>
      </c>
      <c r="E1890" s="406">
        <v>85.82</v>
      </c>
      <c r="F1890" s="405">
        <f t="shared" si="2"/>
        <v>-0.005216181755</v>
      </c>
    </row>
    <row r="1891" ht="15.75" customHeight="1">
      <c r="A1891" s="403" t="s">
        <v>2241</v>
      </c>
      <c r="B1891" s="404">
        <v>4694.95</v>
      </c>
      <c r="C1891" s="405">
        <f t="shared" si="1"/>
        <v>0.001899254169</v>
      </c>
      <c r="D1891" s="403" t="s">
        <v>2241</v>
      </c>
      <c r="E1891" s="406">
        <v>86.27</v>
      </c>
      <c r="F1891" s="405">
        <f t="shared" si="2"/>
        <v>0.007356375525</v>
      </c>
    </row>
    <row r="1892" ht="15.75" customHeight="1">
      <c r="A1892" s="403" t="s">
        <v>2242</v>
      </c>
      <c r="B1892" s="404">
        <v>4686.05</v>
      </c>
      <c r="C1892" s="405">
        <f t="shared" si="1"/>
        <v>0.00441974266</v>
      </c>
      <c r="D1892" s="403" t="s">
        <v>2242</v>
      </c>
      <c r="E1892" s="406">
        <v>85.64</v>
      </c>
      <c r="F1892" s="405">
        <f t="shared" si="2"/>
        <v>-0.006265954978</v>
      </c>
    </row>
    <row r="1893" ht="15.75" customHeight="1">
      <c r="A1893" s="403" t="s">
        <v>2243</v>
      </c>
      <c r="B1893" s="404">
        <v>4665.43</v>
      </c>
      <c r="C1893" s="405">
        <f t="shared" si="1"/>
        <v>0.0003881105236</v>
      </c>
      <c r="D1893" s="403" t="s">
        <v>2243</v>
      </c>
      <c r="E1893" s="406">
        <v>86.18</v>
      </c>
      <c r="F1893" s="405">
        <f t="shared" si="2"/>
        <v>-0.00737157337</v>
      </c>
    </row>
    <row r="1894" ht="15.75" customHeight="1">
      <c r="A1894" s="403" t="s">
        <v>2244</v>
      </c>
      <c r="B1894" s="404">
        <v>4663.62</v>
      </c>
      <c r="C1894" s="405">
        <f t="shared" si="1"/>
        <v>-0.002397948161</v>
      </c>
      <c r="D1894" s="403" t="s">
        <v>2244</v>
      </c>
      <c r="E1894" s="406">
        <v>86.82</v>
      </c>
      <c r="F1894" s="405">
        <f t="shared" si="2"/>
        <v>-0.001035554021</v>
      </c>
    </row>
    <row r="1895" ht="15.75" customHeight="1">
      <c r="A1895" s="403" t="s">
        <v>2245</v>
      </c>
      <c r="B1895" s="404">
        <v>4674.83</v>
      </c>
      <c r="C1895" s="405">
        <f t="shared" si="1"/>
        <v>-0.0002673179244</v>
      </c>
      <c r="D1895" s="403" t="s">
        <v>2245</v>
      </c>
      <c r="E1895" s="406">
        <v>86.91</v>
      </c>
      <c r="F1895" s="405">
        <f t="shared" si="2"/>
        <v>-0.0103621043</v>
      </c>
    </row>
    <row r="1896" ht="15.75" customHeight="1">
      <c r="A1896" s="403" t="s">
        <v>2246</v>
      </c>
      <c r="B1896" s="404">
        <v>4676.08</v>
      </c>
      <c r="C1896" s="405">
        <f t="shared" si="1"/>
        <v>-0.0007949057652</v>
      </c>
      <c r="D1896" s="403" t="s">
        <v>2246</v>
      </c>
      <c r="E1896" s="406">
        <v>87.82</v>
      </c>
      <c r="F1896" s="405">
        <f t="shared" si="2"/>
        <v>-0.01325842697</v>
      </c>
    </row>
    <row r="1897" ht="15.75" customHeight="1">
      <c r="A1897" s="403" t="s">
        <v>2247</v>
      </c>
      <c r="B1897" s="404">
        <v>4679.8</v>
      </c>
      <c r="C1897" s="405">
        <f t="shared" si="1"/>
        <v>0.00787164163</v>
      </c>
      <c r="D1897" s="403" t="s">
        <v>2247</v>
      </c>
      <c r="E1897" s="406">
        <v>89.0</v>
      </c>
      <c r="F1897" s="405">
        <f t="shared" si="2"/>
        <v>0.007243096424</v>
      </c>
    </row>
    <row r="1898" ht="15.75" customHeight="1">
      <c r="A1898" s="403" t="s">
        <v>2248</v>
      </c>
      <c r="B1898" s="404">
        <v>4643.25</v>
      </c>
      <c r="C1898" s="405">
        <f t="shared" si="1"/>
        <v>0.005526524938</v>
      </c>
      <c r="D1898" s="403" t="s">
        <v>2248</v>
      </c>
      <c r="E1898" s="406">
        <v>88.36</v>
      </c>
      <c r="F1898" s="405">
        <f t="shared" si="2"/>
        <v>0.02422626637</v>
      </c>
    </row>
    <row r="1899" ht="15.75" customHeight="1">
      <c r="A1899" s="403" t="s">
        <v>2249</v>
      </c>
      <c r="B1899" s="404">
        <v>4617.73</v>
      </c>
      <c r="C1899" s="405">
        <f t="shared" si="1"/>
        <v>-0.001358128551</v>
      </c>
      <c r="D1899" s="403" t="s">
        <v>2249</v>
      </c>
      <c r="E1899" s="406">
        <v>86.27</v>
      </c>
      <c r="F1899" s="405">
        <f t="shared" si="2"/>
        <v>-0.006334945865</v>
      </c>
    </row>
    <row r="1900" ht="15.75" customHeight="1">
      <c r="A1900" s="403" t="s">
        <v>2250</v>
      </c>
      <c r="B1900" s="404">
        <v>4624.01</v>
      </c>
      <c r="C1900" s="405">
        <f t="shared" si="1"/>
        <v>0.004147746644</v>
      </c>
      <c r="D1900" s="403" t="s">
        <v>2250</v>
      </c>
      <c r="E1900" s="406">
        <v>86.82</v>
      </c>
      <c r="F1900" s="405">
        <f t="shared" si="2"/>
        <v>0.003119584055</v>
      </c>
    </row>
    <row r="1901" ht="15.75" customHeight="1">
      <c r="A1901" s="403" t="s">
        <v>2251</v>
      </c>
      <c r="B1901" s="404">
        <v>4604.91</v>
      </c>
      <c r="C1901" s="405">
        <f t="shared" si="1"/>
        <v>0.001762091537</v>
      </c>
      <c r="D1901" s="403" t="s">
        <v>2251</v>
      </c>
      <c r="E1901" s="406">
        <v>86.55</v>
      </c>
      <c r="F1901" s="405">
        <f t="shared" si="2"/>
        <v>0.005343245441</v>
      </c>
    </row>
    <row r="1902" ht="15.75" customHeight="1">
      <c r="A1902" s="403" t="s">
        <v>2252</v>
      </c>
      <c r="B1902" s="404">
        <v>4596.81</v>
      </c>
      <c r="C1902" s="405">
        <f t="shared" si="1"/>
        <v>0.0009755396498</v>
      </c>
      <c r="D1902" s="403" t="s">
        <v>2252</v>
      </c>
      <c r="E1902" s="406">
        <v>86.09</v>
      </c>
      <c r="F1902" s="405">
        <f t="shared" si="2"/>
        <v>0.006312098188</v>
      </c>
    </row>
    <row r="1903" ht="15.75" customHeight="1">
      <c r="A1903" s="403" t="s">
        <v>2253</v>
      </c>
      <c r="B1903" s="404">
        <v>4592.33</v>
      </c>
      <c r="C1903" s="405">
        <f t="shared" si="1"/>
        <v>-0.002211836585</v>
      </c>
      <c r="D1903" s="403" t="s">
        <v>2253</v>
      </c>
      <c r="E1903" s="406">
        <v>85.55</v>
      </c>
      <c r="F1903" s="405">
        <f t="shared" si="2"/>
        <v>-0.008345890808</v>
      </c>
    </row>
    <row r="1904" ht="15.75" customHeight="1">
      <c r="A1904" s="403" t="s">
        <v>2254</v>
      </c>
      <c r="B1904" s="404">
        <v>4602.51</v>
      </c>
      <c r="C1904" s="405">
        <f t="shared" si="1"/>
        <v>-0.001260763141</v>
      </c>
      <c r="D1904" s="403" t="s">
        <v>2254</v>
      </c>
      <c r="E1904" s="406">
        <v>86.27</v>
      </c>
      <c r="F1904" s="405">
        <f t="shared" si="2"/>
        <v>-0.01043817389</v>
      </c>
    </row>
    <row r="1905" ht="15.75" customHeight="1">
      <c r="A1905" s="403" t="s">
        <v>2255</v>
      </c>
      <c r="B1905" s="404">
        <v>4608.32</v>
      </c>
      <c r="C1905" s="405">
        <f t="shared" si="1"/>
        <v>0.004266966531</v>
      </c>
      <c r="D1905" s="403" t="s">
        <v>2255</v>
      </c>
      <c r="E1905" s="406">
        <v>87.18</v>
      </c>
      <c r="F1905" s="405">
        <f t="shared" si="2"/>
        <v>-0.005248744865</v>
      </c>
    </row>
    <row r="1906" ht="15.75" customHeight="1">
      <c r="A1906" s="403" t="s">
        <v>2256</v>
      </c>
      <c r="B1906" s="404">
        <v>4588.74</v>
      </c>
      <c r="C1906" s="405">
        <f t="shared" si="1"/>
        <v>-0.001086263233</v>
      </c>
      <c r="D1906" s="403" t="s">
        <v>2256</v>
      </c>
      <c r="E1906" s="406">
        <v>87.64</v>
      </c>
      <c r="F1906" s="405">
        <f t="shared" si="2"/>
        <v>0.008399493729</v>
      </c>
    </row>
    <row r="1907" ht="15.75" customHeight="1">
      <c r="A1907" s="403" t="s">
        <v>2257</v>
      </c>
      <c r="B1907" s="404">
        <v>4593.73</v>
      </c>
      <c r="C1907" s="405">
        <f t="shared" si="1"/>
        <v>0.003245342191</v>
      </c>
      <c r="D1907" s="403" t="s">
        <v>2257</v>
      </c>
      <c r="E1907" s="406">
        <v>86.91</v>
      </c>
      <c r="F1907" s="405">
        <f t="shared" si="2"/>
        <v>-0.01137527016</v>
      </c>
    </row>
    <row r="1908" ht="15.75" customHeight="1">
      <c r="A1908" s="403" t="s">
        <v>2258</v>
      </c>
      <c r="B1908" s="404">
        <v>4578.87</v>
      </c>
      <c r="C1908" s="405">
        <f t="shared" si="1"/>
        <v>0.0149262002</v>
      </c>
      <c r="D1908" s="403" t="s">
        <v>2258</v>
      </c>
      <c r="E1908" s="406">
        <v>87.91</v>
      </c>
      <c r="F1908" s="405">
        <f t="shared" si="2"/>
        <v>0.01465835642</v>
      </c>
    </row>
    <row r="1909" ht="15.75" customHeight="1">
      <c r="A1909" s="403" t="s">
        <v>2259</v>
      </c>
      <c r="B1909" s="404">
        <v>4511.53</v>
      </c>
      <c r="C1909" s="405">
        <f t="shared" si="1"/>
        <v>-0.002065974027</v>
      </c>
      <c r="D1909" s="403" t="s">
        <v>2259</v>
      </c>
      <c r="E1909" s="406">
        <v>86.64</v>
      </c>
      <c r="F1909" s="405">
        <f t="shared" si="2"/>
        <v>0.01061472063</v>
      </c>
    </row>
    <row r="1910" ht="15.75" customHeight="1">
      <c r="A1910" s="403" t="s">
        <v>2260</v>
      </c>
      <c r="B1910" s="404">
        <v>4520.87</v>
      </c>
      <c r="C1910" s="405">
        <f t="shared" si="1"/>
        <v>0.001528587917</v>
      </c>
      <c r="D1910" s="403" t="s">
        <v>2260</v>
      </c>
      <c r="E1910" s="406">
        <v>85.73</v>
      </c>
      <c r="F1910" s="405">
        <f t="shared" si="2"/>
        <v>0.001050910789</v>
      </c>
    </row>
    <row r="1911" ht="15.75" customHeight="1">
      <c r="A1911" s="403" t="s">
        <v>2261</v>
      </c>
      <c r="B1911" s="404">
        <v>4513.97</v>
      </c>
      <c r="C1911" s="405">
        <f t="shared" si="1"/>
        <v>-0.004397969964</v>
      </c>
      <c r="D1911" s="403" t="s">
        <v>2261</v>
      </c>
      <c r="E1911" s="406">
        <v>85.64</v>
      </c>
      <c r="F1911" s="405">
        <f t="shared" si="2"/>
        <v>-0.006265954978</v>
      </c>
    </row>
    <row r="1912" ht="15.75" customHeight="1">
      <c r="A1912" s="403" t="s">
        <v>2262</v>
      </c>
      <c r="B1912" s="404">
        <v>4533.91</v>
      </c>
      <c r="C1912" s="405">
        <f t="shared" si="1"/>
        <v>-0.001941563773</v>
      </c>
      <c r="D1912" s="403" t="s">
        <v>2262</v>
      </c>
      <c r="E1912" s="406">
        <v>86.18</v>
      </c>
      <c r="F1912" s="405">
        <f t="shared" si="2"/>
        <v>-0.02566421707</v>
      </c>
    </row>
    <row r="1913" ht="15.75" customHeight="1">
      <c r="A1913" s="403" t="s">
        <v>2263</v>
      </c>
      <c r="B1913" s="404">
        <v>4542.73</v>
      </c>
      <c r="C1913" s="405">
        <f t="shared" si="1"/>
        <v>-0.008875487901</v>
      </c>
      <c r="D1913" s="403" t="s">
        <v>2263</v>
      </c>
      <c r="E1913" s="406">
        <v>88.45</v>
      </c>
      <c r="F1913" s="405">
        <f t="shared" si="2"/>
        <v>0.004086729481</v>
      </c>
    </row>
    <row r="1914" ht="15.75" customHeight="1">
      <c r="A1914" s="403" t="s">
        <v>2264</v>
      </c>
      <c r="B1914" s="404">
        <v>4583.41</v>
      </c>
      <c r="C1914" s="405">
        <f t="shared" si="1"/>
        <v>-0.0008632397212</v>
      </c>
      <c r="D1914" s="403" t="s">
        <v>2264</v>
      </c>
      <c r="E1914" s="406">
        <v>88.09</v>
      </c>
      <c r="F1914" s="405">
        <f t="shared" si="2"/>
        <v>-0.02317587048</v>
      </c>
    </row>
    <row r="1915" ht="15.75" customHeight="1">
      <c r="A1915" s="403" t="s">
        <v>2265</v>
      </c>
      <c r="B1915" s="404">
        <v>4587.37</v>
      </c>
      <c r="C1915" s="405">
        <f t="shared" si="1"/>
        <v>-0.001330146207</v>
      </c>
      <c r="D1915" s="403" t="s">
        <v>2265</v>
      </c>
      <c r="E1915" s="406">
        <v>90.18</v>
      </c>
      <c r="F1915" s="405">
        <f t="shared" si="2"/>
        <v>0.005015045135</v>
      </c>
    </row>
    <row r="1916" ht="15.75" customHeight="1">
      <c r="A1916" s="403" t="s">
        <v>2266</v>
      </c>
      <c r="B1916" s="404">
        <v>4593.48</v>
      </c>
      <c r="C1916" s="405">
        <f t="shared" si="1"/>
        <v>-0.003159694794</v>
      </c>
      <c r="D1916" s="403" t="s">
        <v>2266</v>
      </c>
      <c r="E1916" s="406">
        <v>89.73</v>
      </c>
      <c r="F1916" s="405">
        <f t="shared" si="2"/>
        <v>-0.03235198965</v>
      </c>
    </row>
    <row r="1917" ht="15.75" customHeight="1">
      <c r="A1917" s="403" t="s">
        <v>2267</v>
      </c>
      <c r="B1917" s="404">
        <v>4608.04</v>
      </c>
      <c r="C1917" s="405">
        <f t="shared" si="1"/>
        <v>-0.01003278379</v>
      </c>
      <c r="D1917" s="403" t="s">
        <v>2267</v>
      </c>
      <c r="E1917" s="406">
        <v>92.73</v>
      </c>
      <c r="F1917" s="405">
        <f t="shared" si="2"/>
        <v>0.05916619075</v>
      </c>
    </row>
    <row r="1918" ht="15.75" customHeight="1">
      <c r="A1918" s="403" t="s">
        <v>2268</v>
      </c>
      <c r="B1918" s="404">
        <v>4654.74</v>
      </c>
      <c r="C1918" s="405">
        <f t="shared" si="1"/>
        <v>0.002954085623</v>
      </c>
      <c r="D1918" s="403" t="s">
        <v>2268</v>
      </c>
      <c r="E1918" s="406">
        <v>87.55</v>
      </c>
      <c r="F1918" s="405">
        <f t="shared" si="2"/>
        <v>-0.05677655678</v>
      </c>
    </row>
    <row r="1919" ht="15.75" customHeight="1">
      <c r="A1919" s="403" t="s">
        <v>2269</v>
      </c>
      <c r="B1919" s="404">
        <v>4641.03</v>
      </c>
      <c r="C1919" s="405">
        <f t="shared" si="1"/>
        <v>0.004658502742</v>
      </c>
      <c r="D1919" s="403" t="s">
        <v>2269</v>
      </c>
      <c r="E1919" s="406">
        <v>92.82</v>
      </c>
      <c r="F1919" s="405">
        <f t="shared" si="2"/>
        <v>-0.003863490019</v>
      </c>
    </row>
    <row r="1920" ht="15.75" customHeight="1">
      <c r="A1920" s="403" t="s">
        <v>2270</v>
      </c>
      <c r="B1920" s="404">
        <v>4619.51</v>
      </c>
      <c r="C1920" s="405">
        <f t="shared" si="1"/>
        <v>-0.0004673635288</v>
      </c>
      <c r="D1920" s="403" t="s">
        <v>2270</v>
      </c>
      <c r="E1920" s="406">
        <v>93.18</v>
      </c>
      <c r="F1920" s="405">
        <f t="shared" si="2"/>
        <v>0.05670220005</v>
      </c>
    </row>
    <row r="1921" ht="15.75" customHeight="1">
      <c r="A1921" s="403" t="s">
        <v>2271</v>
      </c>
      <c r="B1921" s="404">
        <v>4621.67</v>
      </c>
      <c r="C1921" s="405">
        <f t="shared" si="1"/>
        <v>0.008880176556</v>
      </c>
      <c r="D1921" s="403" t="s">
        <v>2271</v>
      </c>
      <c r="E1921" s="406">
        <v>88.18</v>
      </c>
      <c r="F1921" s="405">
        <f t="shared" si="2"/>
        <v>0</v>
      </c>
    </row>
    <row r="1922" ht="15.75" customHeight="1">
      <c r="A1922" s="403" t="s">
        <v>2272</v>
      </c>
      <c r="B1922" s="404">
        <v>4580.99</v>
      </c>
      <c r="C1922" s="405">
        <f t="shared" si="1"/>
        <v>0.00005021000882</v>
      </c>
      <c r="D1922" s="403" t="s">
        <v>2272</v>
      </c>
      <c r="E1922" s="406">
        <v>88.18</v>
      </c>
      <c r="F1922" s="405">
        <f t="shared" si="2"/>
        <v>0.07654743011</v>
      </c>
    </row>
    <row r="1923" ht="15.75" customHeight="1">
      <c r="A1923" s="403" t="s">
        <v>2273</v>
      </c>
      <c r="B1923" s="404">
        <v>4580.76</v>
      </c>
      <c r="C1923" s="405">
        <f t="shared" si="1"/>
        <v>0.001532659197</v>
      </c>
      <c r="D1923" s="403" t="s">
        <v>2273</v>
      </c>
      <c r="E1923" s="406">
        <v>81.91</v>
      </c>
      <c r="F1923" s="405">
        <f t="shared" si="2"/>
        <v>0</v>
      </c>
    </row>
    <row r="1924" ht="15.75" customHeight="1">
      <c r="A1924" s="403" t="s">
        <v>2274</v>
      </c>
      <c r="B1924" s="404">
        <v>4573.75</v>
      </c>
      <c r="C1924" s="405">
        <f t="shared" si="1"/>
        <v>0.001256564675</v>
      </c>
      <c r="D1924" s="403" t="s">
        <v>2274</v>
      </c>
      <c r="E1924" s="406">
        <v>81.91</v>
      </c>
      <c r="F1924" s="405">
        <f t="shared" si="2"/>
        <v>-0.004375835663</v>
      </c>
    </row>
    <row r="1925" ht="15.75" customHeight="1">
      <c r="A1925" s="403" t="s">
        <v>2275</v>
      </c>
      <c r="B1925" s="404">
        <v>4568.01</v>
      </c>
      <c r="C1925" s="405">
        <f t="shared" si="1"/>
        <v>-0.00132049278</v>
      </c>
      <c r="D1925" s="403" t="s">
        <v>2275</v>
      </c>
      <c r="E1925" s="406">
        <v>82.27</v>
      </c>
      <c r="F1925" s="405">
        <f t="shared" si="2"/>
        <v>-0.004477250726</v>
      </c>
    </row>
    <row r="1926" ht="15.75" customHeight="1">
      <c r="A1926" s="403" t="s">
        <v>2276</v>
      </c>
      <c r="B1926" s="404">
        <v>4574.05</v>
      </c>
      <c r="C1926" s="405">
        <f t="shared" si="1"/>
        <v>-0.002409980153</v>
      </c>
      <c r="D1926" s="403" t="s">
        <v>2276</v>
      </c>
      <c r="E1926" s="406">
        <v>82.64</v>
      </c>
      <c r="F1926" s="405">
        <f t="shared" si="2"/>
        <v>-0.00756574997</v>
      </c>
    </row>
    <row r="1927" ht="15.75" customHeight="1">
      <c r="A1927" s="403" t="s">
        <v>2277</v>
      </c>
      <c r="B1927" s="404">
        <v>4585.1</v>
      </c>
      <c r="C1927" s="405">
        <f t="shared" si="1"/>
        <v>-0.001437376135</v>
      </c>
      <c r="D1927" s="403" t="s">
        <v>2277</v>
      </c>
      <c r="E1927" s="406">
        <v>83.27</v>
      </c>
      <c r="F1927" s="405">
        <f t="shared" si="2"/>
        <v>-0.01081016869</v>
      </c>
    </row>
    <row r="1928" ht="15.75" customHeight="1">
      <c r="A1928" s="403" t="s">
        <v>2278</v>
      </c>
      <c r="B1928" s="404">
        <v>4591.7</v>
      </c>
      <c r="C1928" s="405">
        <f t="shared" si="1"/>
        <v>0.0132579519</v>
      </c>
      <c r="D1928" s="403" t="s">
        <v>2278</v>
      </c>
      <c r="E1928" s="406">
        <v>84.18</v>
      </c>
      <c r="F1928" s="405">
        <f t="shared" si="2"/>
        <v>0.02997675272</v>
      </c>
    </row>
    <row r="1929" ht="15.75" customHeight="1">
      <c r="A1929" s="403" t="s">
        <v>2279</v>
      </c>
      <c r="B1929" s="404">
        <v>4531.62</v>
      </c>
      <c r="C1929" s="405">
        <f t="shared" si="1"/>
        <v>0.007770177108</v>
      </c>
      <c r="D1929" s="403" t="s">
        <v>2279</v>
      </c>
      <c r="E1929" s="406">
        <v>81.73</v>
      </c>
      <c r="F1929" s="405">
        <f t="shared" si="2"/>
        <v>0.003437691835</v>
      </c>
    </row>
    <row r="1930" ht="15.75" customHeight="1">
      <c r="A1930" s="403" t="s">
        <v>2280</v>
      </c>
      <c r="B1930" s="404">
        <v>4496.68</v>
      </c>
      <c r="C1930" s="405">
        <f t="shared" si="1"/>
        <v>0.0000733928631</v>
      </c>
      <c r="D1930" s="403" t="s">
        <v>2280</v>
      </c>
      <c r="E1930" s="406">
        <v>81.45</v>
      </c>
      <c r="F1930" s="405">
        <f t="shared" si="2"/>
        <v>-0.009967181233</v>
      </c>
    </row>
    <row r="1931" ht="15.75" customHeight="1">
      <c r="A1931" s="403" t="s">
        <v>2281</v>
      </c>
      <c r="B1931" s="404">
        <v>4496.35</v>
      </c>
      <c r="C1931" s="405">
        <f t="shared" si="1"/>
        <v>0.004589113479</v>
      </c>
      <c r="D1931" s="403" t="s">
        <v>2281</v>
      </c>
      <c r="E1931" s="406">
        <v>82.27</v>
      </c>
      <c r="F1931" s="405">
        <f t="shared" si="2"/>
        <v>0.01118485742</v>
      </c>
    </row>
    <row r="1932" ht="15.75" customHeight="1">
      <c r="A1932" s="403" t="s">
        <v>2282</v>
      </c>
      <c r="B1932" s="404">
        <v>4475.81</v>
      </c>
      <c r="C1932" s="405">
        <f t="shared" si="1"/>
        <v>0.01166538583</v>
      </c>
      <c r="D1932" s="403" t="s">
        <v>2282</v>
      </c>
      <c r="E1932" s="406">
        <v>81.36</v>
      </c>
      <c r="F1932" s="405">
        <f t="shared" si="2"/>
        <v>0.01005586592</v>
      </c>
    </row>
    <row r="1933" ht="15.75" customHeight="1">
      <c r="A1933" s="403" t="s">
        <v>2283</v>
      </c>
      <c r="B1933" s="404">
        <v>4424.2</v>
      </c>
      <c r="C1933" s="405">
        <f t="shared" si="1"/>
        <v>-0.002113421013</v>
      </c>
      <c r="D1933" s="403" t="s">
        <v>2283</v>
      </c>
      <c r="E1933" s="406">
        <v>80.55</v>
      </c>
      <c r="F1933" s="405">
        <f t="shared" si="2"/>
        <v>-0.01552187729</v>
      </c>
    </row>
    <row r="1934" ht="15.75" customHeight="1">
      <c r="A1934" s="403" t="s">
        <v>2284</v>
      </c>
      <c r="B1934" s="404">
        <v>4433.57</v>
      </c>
      <c r="C1934" s="405">
        <f t="shared" si="1"/>
        <v>0.01418950759</v>
      </c>
      <c r="D1934" s="403" t="s">
        <v>2284</v>
      </c>
      <c r="E1934" s="406">
        <v>81.82</v>
      </c>
      <c r="F1934" s="405">
        <f t="shared" si="2"/>
        <v>0.02853551226</v>
      </c>
    </row>
    <row r="1935" ht="15.75" customHeight="1">
      <c r="A1935" s="403" t="s">
        <v>2285</v>
      </c>
      <c r="B1935" s="404">
        <v>4371.54</v>
      </c>
      <c r="C1935" s="405">
        <f t="shared" si="1"/>
        <v>-0.008849196362</v>
      </c>
      <c r="D1935" s="403" t="s">
        <v>2285</v>
      </c>
      <c r="E1935" s="406">
        <v>79.55</v>
      </c>
      <c r="F1935" s="405">
        <f t="shared" si="2"/>
        <v>-0.02452483139</v>
      </c>
    </row>
    <row r="1936" ht="15.75" customHeight="1">
      <c r="A1936" s="403" t="s">
        <v>2286</v>
      </c>
      <c r="B1936" s="404">
        <v>4410.57</v>
      </c>
      <c r="C1936" s="405">
        <f t="shared" si="1"/>
        <v>-0.001433131835</v>
      </c>
      <c r="D1936" s="403" t="s">
        <v>2286</v>
      </c>
      <c r="E1936" s="406">
        <v>81.55</v>
      </c>
      <c r="F1936" s="405">
        <f t="shared" si="2"/>
        <v>-0.01853411963</v>
      </c>
    </row>
    <row r="1937" ht="15.75" customHeight="1">
      <c r="A1937" s="403" t="s">
        <v>2287</v>
      </c>
      <c r="B1937" s="404">
        <v>4416.9</v>
      </c>
      <c r="C1937" s="405">
        <f t="shared" si="1"/>
        <v>-0.005905733333</v>
      </c>
      <c r="D1937" s="403" t="s">
        <v>2287</v>
      </c>
      <c r="E1937" s="406">
        <v>83.09</v>
      </c>
      <c r="F1937" s="405">
        <f t="shared" si="2"/>
        <v>-0.01189202045</v>
      </c>
    </row>
    <row r="1938" ht="15.75" customHeight="1">
      <c r="A1938" s="403" t="s">
        <v>2288</v>
      </c>
      <c r="B1938" s="404">
        <v>4443.14</v>
      </c>
      <c r="C1938" s="405">
        <f t="shared" si="1"/>
        <v>-0.01310926311</v>
      </c>
      <c r="D1938" s="403" t="s">
        <v>2288</v>
      </c>
      <c r="E1938" s="406">
        <v>84.09</v>
      </c>
      <c r="F1938" s="405">
        <f t="shared" si="2"/>
        <v>0.004299534217</v>
      </c>
    </row>
    <row r="1939" ht="15.75" customHeight="1">
      <c r="A1939" s="403" t="s">
        <v>2289</v>
      </c>
      <c r="B1939" s="404">
        <v>4502.16</v>
      </c>
      <c r="C1939" s="405">
        <f t="shared" si="1"/>
        <v>-0.002028235701</v>
      </c>
      <c r="D1939" s="403" t="s">
        <v>2289</v>
      </c>
      <c r="E1939" s="406">
        <v>83.73</v>
      </c>
      <c r="F1939" s="405">
        <f t="shared" si="2"/>
        <v>0.009890242432</v>
      </c>
    </row>
    <row r="1940" ht="15.75" customHeight="1">
      <c r="A1940" s="403" t="s">
        <v>2290</v>
      </c>
      <c r="B1940" s="404">
        <v>4511.31</v>
      </c>
      <c r="C1940" s="405">
        <f t="shared" si="1"/>
        <v>-0.008832233698</v>
      </c>
      <c r="D1940" s="403" t="s">
        <v>2290</v>
      </c>
      <c r="E1940" s="406">
        <v>82.91</v>
      </c>
      <c r="F1940" s="405">
        <f t="shared" si="2"/>
        <v>-0.01939680662</v>
      </c>
    </row>
    <row r="1941" ht="15.75" customHeight="1">
      <c r="A1941" s="403" t="s">
        <v>2291</v>
      </c>
      <c r="B1941" s="404">
        <v>4551.51</v>
      </c>
      <c r="C1941" s="405">
        <f t="shared" si="1"/>
        <v>0.003408251673</v>
      </c>
      <c r="D1941" s="403" t="s">
        <v>2291</v>
      </c>
      <c r="E1941" s="406">
        <v>84.55</v>
      </c>
      <c r="F1941" s="405">
        <f t="shared" si="2"/>
        <v>0.004395343312</v>
      </c>
    </row>
    <row r="1942" ht="15.75" customHeight="1">
      <c r="A1942" s="403" t="s">
        <v>2292</v>
      </c>
      <c r="B1942" s="404">
        <v>4536.05</v>
      </c>
      <c r="C1942" s="405">
        <f t="shared" si="1"/>
        <v>0.00469561558</v>
      </c>
      <c r="D1942" s="403" t="s">
        <v>2292</v>
      </c>
      <c r="E1942" s="406">
        <v>84.18</v>
      </c>
      <c r="F1942" s="405">
        <f t="shared" si="2"/>
        <v>0.01311830545</v>
      </c>
    </row>
    <row r="1943" ht="15.75" customHeight="1">
      <c r="A1943" s="403" t="s">
        <v>2293</v>
      </c>
      <c r="B1943" s="404">
        <v>4514.85</v>
      </c>
      <c r="C1943" s="405">
        <f t="shared" si="1"/>
        <v>-0.0108730896</v>
      </c>
      <c r="D1943" s="403" t="s">
        <v>2293</v>
      </c>
      <c r="E1943" s="406">
        <v>83.09</v>
      </c>
      <c r="F1943" s="405">
        <f t="shared" si="2"/>
        <v>-0.006575801052</v>
      </c>
    </row>
    <row r="1944" ht="15.75" customHeight="1">
      <c r="A1944" s="403" t="s">
        <v>2294</v>
      </c>
      <c r="B1944" s="404">
        <v>4564.48</v>
      </c>
      <c r="C1944" s="405">
        <f t="shared" si="1"/>
        <v>-0.003251538967</v>
      </c>
      <c r="D1944" s="403" t="s">
        <v>2294</v>
      </c>
      <c r="E1944" s="406">
        <v>83.64</v>
      </c>
      <c r="F1944" s="405">
        <f t="shared" si="2"/>
        <v>0.002276812463</v>
      </c>
    </row>
    <row r="1945" ht="15.75" customHeight="1">
      <c r="A1945" s="403" t="s">
        <v>2295</v>
      </c>
      <c r="B1945" s="404">
        <v>4579.37</v>
      </c>
      <c r="C1945" s="405">
        <f t="shared" si="1"/>
        <v>-0.002170251431</v>
      </c>
      <c r="D1945" s="403" t="s">
        <v>2295</v>
      </c>
      <c r="E1945" s="406">
        <v>83.45</v>
      </c>
      <c r="F1945" s="405">
        <f t="shared" si="2"/>
        <v>0.0143430169</v>
      </c>
    </row>
    <row r="1946" ht="15.75" customHeight="1">
      <c r="A1946" s="403" t="s">
        <v>2296</v>
      </c>
      <c r="B1946" s="404">
        <v>4589.33</v>
      </c>
      <c r="C1946" s="405">
        <f t="shared" si="1"/>
        <v>-0.008906031007</v>
      </c>
      <c r="D1946" s="403" t="s">
        <v>2296</v>
      </c>
      <c r="E1946" s="406">
        <v>82.27</v>
      </c>
      <c r="F1946" s="405">
        <f t="shared" si="2"/>
        <v>-0.01954475033</v>
      </c>
    </row>
    <row r="1947" ht="15.75" customHeight="1">
      <c r="A1947" s="403" t="s">
        <v>2297</v>
      </c>
      <c r="B1947" s="404">
        <v>4630.57</v>
      </c>
      <c r="C1947" s="405">
        <f t="shared" si="1"/>
        <v>-0.004024279028</v>
      </c>
      <c r="D1947" s="403" t="s">
        <v>2297</v>
      </c>
      <c r="E1947" s="406">
        <v>83.91</v>
      </c>
      <c r="F1947" s="405">
        <f t="shared" si="2"/>
        <v>0.003228120516</v>
      </c>
    </row>
    <row r="1948" ht="15.75" customHeight="1">
      <c r="A1948" s="403" t="s">
        <v>2298</v>
      </c>
      <c r="B1948" s="404">
        <v>4649.28</v>
      </c>
      <c r="C1948" s="405">
        <f t="shared" si="1"/>
        <v>0.0003464101367</v>
      </c>
      <c r="D1948" s="403" t="s">
        <v>2298</v>
      </c>
      <c r="E1948" s="406">
        <v>83.64</v>
      </c>
      <c r="F1948" s="405">
        <f t="shared" si="2"/>
        <v>-0.02947319564</v>
      </c>
    </row>
    <row r="1949" ht="15.75" customHeight="1">
      <c r="A1949" s="403" t="s">
        <v>2299</v>
      </c>
      <c r="B1949" s="404">
        <v>4647.67</v>
      </c>
      <c r="C1949" s="405">
        <f t="shared" si="1"/>
        <v>-0.002142711453</v>
      </c>
      <c r="D1949" s="403" t="s">
        <v>2299</v>
      </c>
      <c r="E1949" s="406">
        <v>86.18</v>
      </c>
      <c r="F1949" s="405">
        <f t="shared" si="2"/>
        <v>0.004194826381</v>
      </c>
    </row>
    <row r="1950" ht="15.75" customHeight="1">
      <c r="A1950" s="403" t="s">
        <v>2300</v>
      </c>
      <c r="B1950" s="404">
        <v>4657.65</v>
      </c>
      <c r="C1950" s="405">
        <f t="shared" si="1"/>
        <v>0.002803237287</v>
      </c>
      <c r="D1950" s="403" t="s">
        <v>2300</v>
      </c>
      <c r="E1950" s="406">
        <v>85.82</v>
      </c>
      <c r="F1950" s="405">
        <f t="shared" si="2"/>
        <v>-0.005216181755</v>
      </c>
    </row>
    <row r="1951" ht="15.75" customHeight="1">
      <c r="A1951" s="403" t="s">
        <v>2301</v>
      </c>
      <c r="B1951" s="404">
        <v>4644.63</v>
      </c>
      <c r="C1951" s="405">
        <f t="shared" si="1"/>
        <v>0.007942656623</v>
      </c>
      <c r="D1951" s="403" t="s">
        <v>2301</v>
      </c>
      <c r="E1951" s="406">
        <v>86.27</v>
      </c>
      <c r="F1951" s="405">
        <f t="shared" si="2"/>
        <v>0.01066073102</v>
      </c>
    </row>
    <row r="1952" ht="15.75" customHeight="1">
      <c r="A1952" s="403" t="s">
        <v>2302</v>
      </c>
      <c r="B1952" s="404">
        <v>4608.03</v>
      </c>
      <c r="C1952" s="405">
        <f t="shared" si="1"/>
        <v>-0.01466657543</v>
      </c>
      <c r="D1952" s="403" t="s">
        <v>2302</v>
      </c>
      <c r="E1952" s="406">
        <v>85.36</v>
      </c>
      <c r="F1952" s="405">
        <f t="shared" si="2"/>
        <v>0.02056432329</v>
      </c>
    </row>
    <row r="1953" ht="15.75" customHeight="1">
      <c r="A1953" s="403" t="s">
        <v>2303</v>
      </c>
      <c r="B1953" s="404">
        <v>4676.62</v>
      </c>
      <c r="C1953" s="405">
        <f t="shared" si="1"/>
        <v>-0.008367118454</v>
      </c>
      <c r="D1953" s="403" t="s">
        <v>2303</v>
      </c>
      <c r="E1953" s="406">
        <v>83.64</v>
      </c>
      <c r="F1953" s="405">
        <f t="shared" si="2"/>
        <v>0.002276812463</v>
      </c>
    </row>
    <row r="1954" ht="15.75" customHeight="1">
      <c r="A1954" s="403" t="s">
        <v>2304</v>
      </c>
      <c r="B1954" s="404">
        <v>4716.08</v>
      </c>
      <c r="C1954" s="405">
        <f t="shared" si="1"/>
        <v>-0.01330220141</v>
      </c>
      <c r="D1954" s="403" t="s">
        <v>2304</v>
      </c>
      <c r="E1954" s="406">
        <v>83.45</v>
      </c>
      <c r="F1954" s="405">
        <f t="shared" si="2"/>
        <v>-0.01301005322</v>
      </c>
    </row>
    <row r="1955" ht="15.75" customHeight="1">
      <c r="A1955" s="403" t="s">
        <v>2305</v>
      </c>
      <c r="B1955" s="404">
        <v>4779.66</v>
      </c>
      <c r="C1955" s="405">
        <f t="shared" si="1"/>
        <v>0.000734901542</v>
      </c>
      <c r="D1955" s="403" t="s">
        <v>2305</v>
      </c>
      <c r="E1955" s="406">
        <v>84.55</v>
      </c>
      <c r="F1955" s="405">
        <f t="shared" si="2"/>
        <v>0</v>
      </c>
    </row>
    <row r="1956" ht="15.75" customHeight="1">
      <c r="A1956" s="403" t="s">
        <v>2306</v>
      </c>
      <c r="B1956" s="404">
        <v>4776.15</v>
      </c>
      <c r="C1956" s="405">
        <f t="shared" si="1"/>
        <v>0.01015837161</v>
      </c>
      <c r="D1956" s="403" t="s">
        <v>2306</v>
      </c>
      <c r="E1956" s="406">
        <v>84.55</v>
      </c>
      <c r="F1956" s="405">
        <f t="shared" si="2"/>
        <v>0.04731822123</v>
      </c>
    </row>
    <row r="1957" ht="15.75" customHeight="1">
      <c r="A1957" s="403" t="s">
        <v>2307</v>
      </c>
      <c r="B1957" s="404">
        <v>4728.12</v>
      </c>
      <c r="C1957" s="405">
        <f t="shared" si="1"/>
        <v>-0.01113490722</v>
      </c>
      <c r="D1957" s="403" t="s">
        <v>2307</v>
      </c>
      <c r="E1957" s="406">
        <v>80.73</v>
      </c>
      <c r="F1957" s="405">
        <f t="shared" si="2"/>
        <v>-0.01979116076</v>
      </c>
    </row>
    <row r="1958" ht="15.75" customHeight="1">
      <c r="A1958" s="403" t="s">
        <v>2308</v>
      </c>
      <c r="B1958" s="404">
        <v>4781.36</v>
      </c>
      <c r="C1958" s="405">
        <f t="shared" si="1"/>
        <v>-0.004011981786</v>
      </c>
      <c r="D1958" s="403" t="s">
        <v>2308</v>
      </c>
      <c r="E1958" s="406">
        <v>82.36</v>
      </c>
      <c r="F1958" s="405">
        <f t="shared" si="2"/>
        <v>-0.02266524267</v>
      </c>
    </row>
    <row r="1959" ht="15.75" customHeight="1">
      <c r="A1959" s="403" t="s">
        <v>2309</v>
      </c>
      <c r="B1959" s="404">
        <v>4800.62</v>
      </c>
      <c r="C1959" s="405">
        <f t="shared" si="1"/>
        <v>-0.006767590874</v>
      </c>
      <c r="D1959" s="403" t="s">
        <v>2309</v>
      </c>
      <c r="E1959" s="406">
        <v>84.27</v>
      </c>
      <c r="F1959" s="405">
        <f t="shared" si="2"/>
        <v>-0.01068325898</v>
      </c>
    </row>
    <row r="1960" ht="15.75" customHeight="1">
      <c r="A1960" s="403" t="s">
        <v>2310</v>
      </c>
      <c r="B1960" s="404">
        <v>4833.33</v>
      </c>
      <c r="C1960" s="405">
        <f t="shared" si="1"/>
        <v>0.0003601298951</v>
      </c>
      <c r="D1960" s="403" t="s">
        <v>2310</v>
      </c>
      <c r="E1960" s="406">
        <v>85.18</v>
      </c>
      <c r="F1960" s="405">
        <f t="shared" si="2"/>
        <v>-0.01263475136</v>
      </c>
    </row>
    <row r="1961" ht="15.75" customHeight="1">
      <c r="A1961" s="403" t="s">
        <v>2311</v>
      </c>
      <c r="B1961" s="404">
        <v>4831.59</v>
      </c>
      <c r="C1961" s="405">
        <f t="shared" si="1"/>
        <v>0.003528849749</v>
      </c>
      <c r="D1961" s="403" t="s">
        <v>2311</v>
      </c>
      <c r="E1961" s="406">
        <v>86.27</v>
      </c>
      <c r="F1961" s="405">
        <f t="shared" si="2"/>
        <v>0.02264106211</v>
      </c>
    </row>
    <row r="1962" ht="15.75" customHeight="1">
      <c r="A1962" s="403" t="s">
        <v>2312</v>
      </c>
      <c r="B1962" s="404">
        <v>4814.6</v>
      </c>
      <c r="C1962" s="405">
        <f t="shared" si="1"/>
        <v>-0.00872150481</v>
      </c>
      <c r="D1962" s="403" t="s">
        <v>2312</v>
      </c>
      <c r="E1962" s="406">
        <v>84.36</v>
      </c>
      <c r="F1962" s="405">
        <f t="shared" si="2"/>
        <v>-0.01275599766</v>
      </c>
    </row>
    <row r="1963" ht="15.75" customHeight="1">
      <c r="A1963" s="403" t="s">
        <v>2313</v>
      </c>
      <c r="B1963" s="404">
        <v>4856.96</v>
      </c>
      <c r="C1963" s="405">
        <f t="shared" si="1"/>
        <v>0.001005754233</v>
      </c>
      <c r="D1963" s="403" t="s">
        <v>2313</v>
      </c>
      <c r="E1963" s="406">
        <v>85.45</v>
      </c>
      <c r="F1963" s="405">
        <f t="shared" si="2"/>
        <v>-0.01883109427</v>
      </c>
    </row>
    <row r="1964" ht="15.75" customHeight="1">
      <c r="A1964" s="403" t="s">
        <v>2314</v>
      </c>
      <c r="B1964" s="404">
        <v>4852.08</v>
      </c>
      <c r="C1964" s="405">
        <f t="shared" si="1"/>
        <v>-0.0002245954706</v>
      </c>
      <c r="D1964" s="403" t="s">
        <v>2314</v>
      </c>
      <c r="E1964" s="406">
        <v>87.09</v>
      </c>
      <c r="F1964" s="405">
        <f t="shared" si="2"/>
        <v>0.02026710403</v>
      </c>
    </row>
    <row r="1965" ht="15.75" customHeight="1">
      <c r="A1965" s="403" t="s">
        <v>2315</v>
      </c>
      <c r="B1965" s="404">
        <v>4853.17</v>
      </c>
      <c r="C1965" s="405">
        <f t="shared" si="1"/>
        <v>-0.002790363179</v>
      </c>
      <c r="D1965" s="403" t="s">
        <v>2315</v>
      </c>
      <c r="E1965" s="406">
        <v>85.36</v>
      </c>
      <c r="F1965" s="405">
        <f t="shared" si="2"/>
        <v>-0.01681640175</v>
      </c>
    </row>
    <row r="1966" ht="15.75" customHeight="1">
      <c r="A1966" s="403" t="s">
        <v>2316</v>
      </c>
      <c r="B1966" s="404">
        <v>4866.75</v>
      </c>
      <c r="C1966" s="405">
        <f t="shared" si="1"/>
        <v>0.002773376411</v>
      </c>
      <c r="D1966" s="403" t="s">
        <v>2316</v>
      </c>
      <c r="E1966" s="406">
        <v>86.82</v>
      </c>
      <c r="F1966" s="405">
        <f t="shared" si="2"/>
        <v>-0.005156411138</v>
      </c>
    </row>
    <row r="1967" ht="15.75" customHeight="1">
      <c r="A1967" s="403" t="s">
        <v>2317</v>
      </c>
      <c r="B1967" s="404">
        <v>4853.29</v>
      </c>
      <c r="C1967" s="405">
        <f t="shared" si="1"/>
        <v>0.002412420662</v>
      </c>
      <c r="D1967" s="403" t="s">
        <v>2317</v>
      </c>
      <c r="E1967" s="406">
        <v>87.27</v>
      </c>
      <c r="F1967" s="405">
        <f t="shared" si="2"/>
        <v>0.02345490794</v>
      </c>
    </row>
    <row r="1968" ht="15.75" customHeight="1">
      <c r="A1968" s="403" t="s">
        <v>2318</v>
      </c>
      <c r="B1968" s="404">
        <v>4841.61</v>
      </c>
      <c r="C1968" s="405">
        <f t="shared" si="1"/>
        <v>0.002262621411</v>
      </c>
      <c r="D1968" s="403" t="s">
        <v>2318</v>
      </c>
      <c r="E1968" s="406">
        <v>85.27</v>
      </c>
      <c r="F1968" s="405">
        <f t="shared" si="2"/>
        <v>0.01620784174</v>
      </c>
    </row>
    <row r="1969" ht="15.75" customHeight="1">
      <c r="A1969" s="403" t="s">
        <v>2319</v>
      </c>
      <c r="B1969" s="404">
        <v>4830.68</v>
      </c>
      <c r="C1969" s="405">
        <f t="shared" si="1"/>
        <v>0.002330141406</v>
      </c>
      <c r="D1969" s="403" t="s">
        <v>2319</v>
      </c>
      <c r="E1969" s="406">
        <v>83.91</v>
      </c>
      <c r="F1969" s="405">
        <f t="shared" si="2"/>
        <v>0.03362897265</v>
      </c>
    </row>
    <row r="1970" ht="15.75" customHeight="1">
      <c r="A1970" s="403" t="s">
        <v>2320</v>
      </c>
      <c r="B1970" s="404">
        <v>4819.45</v>
      </c>
      <c r="C1970" s="405">
        <f t="shared" si="1"/>
        <v>0.004719803369</v>
      </c>
      <c r="D1970" s="403" t="s">
        <v>2320</v>
      </c>
      <c r="E1970" s="406">
        <v>81.18</v>
      </c>
      <c r="F1970" s="405">
        <f t="shared" si="2"/>
        <v>0.01247193814</v>
      </c>
    </row>
    <row r="1971" ht="15.75" customHeight="1">
      <c r="A1971" s="403" t="s">
        <v>2321</v>
      </c>
      <c r="B1971" s="404">
        <v>4796.81</v>
      </c>
      <c r="C1971" s="405">
        <f t="shared" si="1"/>
        <v>-0.001039193636</v>
      </c>
      <c r="D1971" s="403" t="s">
        <v>2321</v>
      </c>
      <c r="E1971" s="406">
        <v>80.18</v>
      </c>
      <c r="F1971" s="405">
        <f t="shared" si="2"/>
        <v>0.03391360413</v>
      </c>
    </row>
    <row r="1972" ht="15.75" customHeight="1">
      <c r="A1972" s="403" t="s">
        <v>2322</v>
      </c>
      <c r="B1972" s="404">
        <v>4801.8</v>
      </c>
      <c r="C1972" s="405">
        <f t="shared" si="1"/>
        <v>0.003261466845</v>
      </c>
      <c r="D1972" s="403" t="s">
        <v>2322</v>
      </c>
      <c r="E1972" s="406">
        <v>77.55</v>
      </c>
      <c r="F1972" s="405">
        <f t="shared" si="2"/>
        <v>0.02525118985</v>
      </c>
    </row>
    <row r="1973" ht="15.75" customHeight="1">
      <c r="A1973" s="403" t="s">
        <v>2323</v>
      </c>
      <c r="B1973" s="404">
        <v>4786.19</v>
      </c>
      <c r="C1973" s="405">
        <f t="shared" si="1"/>
        <v>0.00375186125</v>
      </c>
      <c r="D1973" s="403" t="s">
        <v>2323</v>
      </c>
      <c r="E1973" s="406">
        <v>75.64</v>
      </c>
      <c r="F1973" s="405">
        <f t="shared" si="2"/>
        <v>-0.01880918407</v>
      </c>
    </row>
    <row r="1974" ht="15.75" customHeight="1">
      <c r="A1974" s="403" t="s">
        <v>2324</v>
      </c>
      <c r="B1974" s="404">
        <v>4768.3</v>
      </c>
      <c r="C1974" s="405">
        <f t="shared" si="1"/>
        <v>0.001714235296</v>
      </c>
      <c r="D1974" s="403" t="s">
        <v>2324</v>
      </c>
      <c r="E1974" s="406">
        <v>77.09</v>
      </c>
      <c r="F1974" s="405">
        <f t="shared" si="2"/>
        <v>0.01916975145</v>
      </c>
    </row>
    <row r="1975" ht="15.75" customHeight="1">
      <c r="A1975" s="403" t="s">
        <v>2325</v>
      </c>
      <c r="B1975" s="404">
        <v>4760.14</v>
      </c>
      <c r="C1975" s="405">
        <f t="shared" si="1"/>
        <v>0.0003593622266</v>
      </c>
      <c r="D1975" s="403" t="s">
        <v>2325</v>
      </c>
      <c r="E1975" s="406">
        <v>75.64</v>
      </c>
      <c r="F1975" s="405">
        <f t="shared" si="2"/>
        <v>0.01339764202</v>
      </c>
    </row>
    <row r="1976" ht="15.75" customHeight="1">
      <c r="A1976" s="403" t="s">
        <v>2326</v>
      </c>
      <c r="B1976" s="404">
        <v>4758.43</v>
      </c>
      <c r="C1976" s="405">
        <f t="shared" si="1"/>
        <v>-0.005440530384</v>
      </c>
      <c r="D1976" s="403" t="s">
        <v>2326</v>
      </c>
      <c r="E1976" s="406">
        <v>74.64</v>
      </c>
      <c r="F1976" s="405">
        <f t="shared" si="2"/>
        <v>-0.01789473684</v>
      </c>
    </row>
    <row r="1977" ht="15.75" customHeight="1">
      <c r="A1977" s="403" t="s">
        <v>2327</v>
      </c>
      <c r="B1977" s="404">
        <v>4784.46</v>
      </c>
      <c r="C1977" s="405">
        <f t="shared" si="1"/>
        <v>-0.001554703657</v>
      </c>
      <c r="D1977" s="403" t="s">
        <v>2327</v>
      </c>
      <c r="E1977" s="406">
        <v>76.0</v>
      </c>
      <c r="F1977" s="405">
        <f t="shared" si="2"/>
        <v>-0.009513879838</v>
      </c>
    </row>
    <row r="1978" ht="15.75" customHeight="1">
      <c r="A1978" s="403" t="s">
        <v>2328</v>
      </c>
      <c r="B1978" s="404">
        <v>4791.91</v>
      </c>
      <c r="C1978" s="405">
        <f t="shared" si="1"/>
        <v>0.004035493908</v>
      </c>
      <c r="D1978" s="403" t="s">
        <v>2328</v>
      </c>
      <c r="E1978" s="406">
        <v>76.73</v>
      </c>
      <c r="F1978" s="405">
        <f t="shared" si="2"/>
        <v>0.01939683805</v>
      </c>
    </row>
    <row r="1979" ht="15.75" customHeight="1">
      <c r="A1979" s="403" t="s">
        <v>2329</v>
      </c>
      <c r="B1979" s="404">
        <v>4772.65</v>
      </c>
      <c r="C1979" s="405">
        <f t="shared" si="1"/>
        <v>0.001454134947</v>
      </c>
      <c r="D1979" s="403" t="s">
        <v>2329</v>
      </c>
      <c r="E1979" s="406">
        <v>75.27</v>
      </c>
      <c r="F1979" s="405">
        <f t="shared" si="2"/>
        <v>0.0146939876</v>
      </c>
    </row>
    <row r="1980" ht="15.75" customHeight="1">
      <c r="A1980" s="403" t="s">
        <v>2330</v>
      </c>
      <c r="B1980" s="404">
        <v>4765.72</v>
      </c>
      <c r="C1980" s="405">
        <f t="shared" si="1"/>
        <v>0.0003862397877</v>
      </c>
      <c r="D1980" s="403" t="s">
        <v>2330</v>
      </c>
      <c r="E1980" s="406">
        <v>74.18</v>
      </c>
      <c r="F1980" s="405">
        <f t="shared" si="2"/>
        <v>0</v>
      </c>
    </row>
    <row r="1981" ht="15.75" customHeight="1">
      <c r="A1981" s="403" t="s">
        <v>2331</v>
      </c>
      <c r="B1981" s="404">
        <v>4763.88</v>
      </c>
      <c r="C1981" s="405">
        <f t="shared" si="1"/>
        <v>0.00833313931</v>
      </c>
      <c r="D1981" s="403" t="s">
        <v>2331</v>
      </c>
      <c r="E1981" s="406">
        <v>74.18</v>
      </c>
      <c r="F1981" s="405">
        <f t="shared" si="2"/>
        <v>0.003653091598</v>
      </c>
    </row>
    <row r="1982" ht="15.75" customHeight="1">
      <c r="A1982" s="403" t="s">
        <v>2332</v>
      </c>
      <c r="B1982" s="404">
        <v>4724.51</v>
      </c>
      <c r="C1982" s="405">
        <f t="shared" si="1"/>
        <v>-0.009258366082</v>
      </c>
      <c r="D1982" s="403" t="s">
        <v>2332</v>
      </c>
      <c r="E1982" s="406">
        <v>73.91</v>
      </c>
      <c r="F1982" s="405">
        <f t="shared" si="2"/>
        <v>-0.01097283554</v>
      </c>
    </row>
    <row r="1983" ht="15.75" customHeight="1">
      <c r="A1983" s="403" t="s">
        <v>2333</v>
      </c>
      <c r="B1983" s="404">
        <v>4768.66</v>
      </c>
      <c r="C1983" s="405">
        <f t="shared" si="1"/>
        <v>-0.00465667704</v>
      </c>
      <c r="D1983" s="403" t="s">
        <v>2333</v>
      </c>
      <c r="E1983" s="406">
        <v>74.73</v>
      </c>
      <c r="F1983" s="405">
        <f t="shared" si="2"/>
        <v>-0.007174172977</v>
      </c>
    </row>
    <row r="1984" ht="15.75" customHeight="1">
      <c r="A1984" s="403" t="s">
        <v>2334</v>
      </c>
      <c r="B1984" s="404">
        <v>4790.97</v>
      </c>
      <c r="C1984" s="405">
        <f t="shared" si="1"/>
        <v>-0.004539957863</v>
      </c>
      <c r="D1984" s="403" t="s">
        <v>2334</v>
      </c>
      <c r="E1984" s="406">
        <v>75.27</v>
      </c>
      <c r="F1984" s="405">
        <f t="shared" si="2"/>
        <v>-0.002385685885</v>
      </c>
    </row>
    <row r="1985" ht="15.75" customHeight="1">
      <c r="A1985" s="403" t="s">
        <v>2335</v>
      </c>
      <c r="B1985" s="404">
        <v>4812.82</v>
      </c>
      <c r="C1985" s="405">
        <f t="shared" si="1"/>
        <v>0.001491993799</v>
      </c>
      <c r="D1985" s="403" t="s">
        <v>2335</v>
      </c>
      <c r="E1985" s="406">
        <v>75.45</v>
      </c>
      <c r="F1985" s="405">
        <f t="shared" si="2"/>
        <v>-0.003697345834</v>
      </c>
    </row>
    <row r="1986" ht="15.75" customHeight="1">
      <c r="A1986" s="403" t="s">
        <v>2336</v>
      </c>
      <c r="B1986" s="404">
        <v>4805.65</v>
      </c>
      <c r="C1986" s="405">
        <f t="shared" si="1"/>
        <v>0.002653908987</v>
      </c>
      <c r="D1986" s="403" t="s">
        <v>2336</v>
      </c>
      <c r="E1986" s="406">
        <v>75.73</v>
      </c>
      <c r="F1986" s="405">
        <f t="shared" si="2"/>
        <v>0.006111332536</v>
      </c>
    </row>
    <row r="1987" ht="15.75" customHeight="1">
      <c r="A1987" s="403" t="s">
        <v>2337</v>
      </c>
      <c r="B1987" s="404">
        <v>4792.93</v>
      </c>
      <c r="C1987" s="405">
        <f t="shared" si="1"/>
        <v>-0.0002211101817</v>
      </c>
      <c r="D1987" s="403" t="s">
        <v>2337</v>
      </c>
      <c r="E1987" s="406">
        <v>75.27</v>
      </c>
      <c r="F1987" s="405">
        <f t="shared" si="2"/>
        <v>-0.002385685885</v>
      </c>
    </row>
    <row r="1988" ht="15.75" customHeight="1">
      <c r="A1988" s="403" t="s">
        <v>2338</v>
      </c>
      <c r="B1988" s="404">
        <v>4793.99</v>
      </c>
      <c r="C1988" s="405">
        <f t="shared" si="1"/>
        <v>-0.007806759926</v>
      </c>
      <c r="D1988" s="403" t="s">
        <v>2338</v>
      </c>
      <c r="E1988" s="406">
        <v>75.45</v>
      </c>
      <c r="F1988" s="405">
        <f t="shared" si="2"/>
        <v>-0.009582567603</v>
      </c>
    </row>
    <row r="1989" ht="15.75" customHeight="1">
      <c r="A1989" s="403" t="s">
        <v>2339</v>
      </c>
      <c r="B1989" s="404">
        <v>4831.71</v>
      </c>
      <c r="C1989" s="405">
        <f t="shared" si="1"/>
        <v>-0.001743747611</v>
      </c>
      <c r="D1989" s="403" t="s">
        <v>2339</v>
      </c>
      <c r="E1989" s="406">
        <v>76.18</v>
      </c>
      <c r="F1989" s="405">
        <f t="shared" si="2"/>
        <v>-0.01295672454</v>
      </c>
    </row>
    <row r="1990" ht="15.75" customHeight="1">
      <c r="A1990" s="403" t="s">
        <v>2340</v>
      </c>
      <c r="B1990" s="404">
        <v>4840.15</v>
      </c>
      <c r="C1990" s="405">
        <f t="shared" si="1"/>
        <v>0.004812153698</v>
      </c>
      <c r="D1990" s="403" t="s">
        <v>2340</v>
      </c>
      <c r="E1990" s="406">
        <v>77.18</v>
      </c>
      <c r="F1990" s="405">
        <f t="shared" si="2"/>
        <v>0.01432514128</v>
      </c>
    </row>
    <row r="1991" ht="15.75" customHeight="1">
      <c r="A1991" s="403" t="s">
        <v>2341</v>
      </c>
      <c r="B1991" s="404">
        <v>4816.97</v>
      </c>
      <c r="C1991" s="405">
        <f t="shared" si="1"/>
        <v>0.001601074591</v>
      </c>
      <c r="D1991" s="403" t="s">
        <v>2341</v>
      </c>
      <c r="E1991" s="406">
        <v>76.09</v>
      </c>
      <c r="F1991" s="405">
        <f t="shared" si="2"/>
        <v>-0.01641675284</v>
      </c>
    </row>
    <row r="1992" ht="15.75" customHeight="1">
      <c r="A1992" s="403" t="s">
        <v>2342</v>
      </c>
      <c r="B1992" s="404">
        <v>4809.27</v>
      </c>
      <c r="C1992" s="405">
        <f t="shared" si="1"/>
        <v>0.008653505341</v>
      </c>
      <c r="D1992" s="403" t="s">
        <v>2342</v>
      </c>
      <c r="E1992" s="406">
        <v>77.36</v>
      </c>
      <c r="F1992" s="405">
        <f t="shared" si="2"/>
        <v>-0.002450032237</v>
      </c>
    </row>
    <row r="1993" ht="15.75" customHeight="1">
      <c r="A1993" s="403" t="s">
        <v>2343</v>
      </c>
      <c r="B1993" s="404">
        <v>4768.01</v>
      </c>
      <c r="C1993" s="405">
        <f t="shared" si="1"/>
        <v>-0.003300723274</v>
      </c>
      <c r="D1993" s="403" t="s">
        <v>2343</v>
      </c>
      <c r="E1993" s="406">
        <v>77.55</v>
      </c>
      <c r="F1993" s="405">
        <f t="shared" si="2"/>
        <v>-0.0273422802</v>
      </c>
    </row>
    <row r="1994" ht="15.75" customHeight="1">
      <c r="A1994" s="403" t="s">
        <v>2344</v>
      </c>
      <c r="B1994" s="404">
        <v>4783.8</v>
      </c>
      <c r="C1994" s="405">
        <f t="shared" si="1"/>
        <v>-0.005213282954</v>
      </c>
      <c r="D1994" s="403" t="s">
        <v>2344</v>
      </c>
      <c r="E1994" s="406">
        <v>79.73</v>
      </c>
      <c r="F1994" s="405">
        <f t="shared" si="2"/>
        <v>0.0150222788</v>
      </c>
    </row>
    <row r="1995" ht="15.75" customHeight="1">
      <c r="A1995" s="403" t="s">
        <v>2345</v>
      </c>
      <c r="B1995" s="404">
        <v>4808.87</v>
      </c>
      <c r="C1995" s="405">
        <f t="shared" si="1"/>
        <v>-0.002644339454</v>
      </c>
      <c r="D1995" s="403" t="s">
        <v>2345</v>
      </c>
      <c r="E1995" s="406">
        <v>78.55</v>
      </c>
      <c r="F1995" s="405">
        <f t="shared" si="2"/>
        <v>-0.03453785644</v>
      </c>
    </row>
    <row r="1996" ht="15.75" customHeight="1">
      <c r="A1996" s="403" t="s">
        <v>2346</v>
      </c>
      <c r="B1996" s="404">
        <v>4821.62</v>
      </c>
      <c r="C1996" s="405">
        <f t="shared" si="1"/>
        <v>0.006292432176</v>
      </c>
      <c r="D1996" s="403" t="s">
        <v>2346</v>
      </c>
      <c r="E1996" s="406">
        <v>81.36</v>
      </c>
      <c r="F1996" s="405">
        <f t="shared" si="2"/>
        <v>0.03340530928</v>
      </c>
    </row>
    <row r="1997" ht="15.75" customHeight="1">
      <c r="A1997" s="403" t="s">
        <v>2347</v>
      </c>
      <c r="B1997" s="404">
        <v>4791.47</v>
      </c>
      <c r="C1997" s="405">
        <f t="shared" si="1"/>
        <v>-0.005016996738</v>
      </c>
      <c r="D1997" s="403" t="s">
        <v>2347</v>
      </c>
      <c r="E1997" s="406">
        <v>78.73</v>
      </c>
      <c r="F1997" s="405">
        <f t="shared" si="2"/>
        <v>-0.01698089649</v>
      </c>
    </row>
    <row r="1998" ht="15.75" customHeight="1">
      <c r="A1998" s="403" t="s">
        <v>2348</v>
      </c>
      <c r="B1998" s="404">
        <v>4815.63</v>
      </c>
      <c r="C1998" s="405">
        <f t="shared" si="1"/>
        <v>-0.005928555947</v>
      </c>
      <c r="D1998" s="403" t="s">
        <v>2348</v>
      </c>
      <c r="E1998" s="406">
        <v>80.09</v>
      </c>
      <c r="F1998" s="405">
        <f t="shared" si="2"/>
        <v>-0.02862340813</v>
      </c>
    </row>
    <row r="1999" ht="15.75" customHeight="1">
      <c r="A1999" s="403" t="s">
        <v>2349</v>
      </c>
      <c r="B1999" s="404">
        <v>4844.35</v>
      </c>
      <c r="C1999" s="405">
        <f t="shared" si="1"/>
        <v>-0.004132019036</v>
      </c>
      <c r="D1999" s="403" t="s">
        <v>2349</v>
      </c>
      <c r="E1999" s="406">
        <v>82.45</v>
      </c>
      <c r="F1999" s="405">
        <f t="shared" si="2"/>
        <v>0.01103617413</v>
      </c>
    </row>
    <row r="2000" ht="15.75" customHeight="1">
      <c r="A2000" s="403" t="s">
        <v>2350</v>
      </c>
      <c r="B2000" s="404">
        <v>4864.45</v>
      </c>
      <c r="C2000" s="405">
        <f t="shared" si="1"/>
        <v>-0.001951185484</v>
      </c>
      <c r="D2000" s="403" t="s">
        <v>2350</v>
      </c>
      <c r="E2000" s="406">
        <v>81.55</v>
      </c>
      <c r="F2000" s="405">
        <f t="shared" si="2"/>
        <v>0.02398292315</v>
      </c>
    </row>
    <row r="2001" ht="15.75" customHeight="1">
      <c r="A2001" s="403" t="s">
        <v>2351</v>
      </c>
      <c r="B2001" s="404">
        <v>4873.96</v>
      </c>
      <c r="C2001" s="405">
        <f t="shared" si="1"/>
        <v>0.0004413144191</v>
      </c>
      <c r="D2001" s="403" t="s">
        <v>2351</v>
      </c>
      <c r="E2001" s="406">
        <v>79.64</v>
      </c>
      <c r="F2001" s="405">
        <f t="shared" si="2"/>
        <v>-0.03630203291</v>
      </c>
    </row>
    <row r="2002" ht="15.75" customHeight="1">
      <c r="A2002" s="403" t="s">
        <v>2352</v>
      </c>
      <c r="B2002" s="404">
        <v>4871.81</v>
      </c>
      <c r="C2002" s="405">
        <f t="shared" si="1"/>
        <v>0.001904350598</v>
      </c>
      <c r="D2002" s="403" t="s">
        <v>2352</v>
      </c>
      <c r="E2002" s="406">
        <v>82.64</v>
      </c>
      <c r="F2002" s="405">
        <f t="shared" si="2"/>
        <v>0.001090248334</v>
      </c>
    </row>
    <row r="2003" ht="15.75" customHeight="1">
      <c r="A2003" s="403" t="s">
        <v>2353</v>
      </c>
      <c r="B2003" s="404">
        <v>4862.55</v>
      </c>
      <c r="C2003" s="405">
        <f t="shared" si="1"/>
        <v>0.01260511202</v>
      </c>
      <c r="D2003" s="403" t="s">
        <v>2353</v>
      </c>
      <c r="E2003" s="406">
        <v>82.55</v>
      </c>
      <c r="F2003" s="405">
        <f t="shared" si="2"/>
        <v>0.0342019544</v>
      </c>
    </row>
    <row r="2004" ht="15.75" customHeight="1">
      <c r="A2004" s="403" t="s">
        <v>2354</v>
      </c>
      <c r="B2004" s="404">
        <v>4802.02</v>
      </c>
      <c r="C2004" s="405">
        <f t="shared" si="1"/>
        <v>0.002028253657</v>
      </c>
      <c r="D2004" s="403" t="s">
        <v>2354</v>
      </c>
      <c r="E2004" s="406">
        <v>79.82</v>
      </c>
      <c r="F2004" s="405">
        <f t="shared" si="2"/>
        <v>0.03662337662</v>
      </c>
    </row>
    <row r="2005" ht="15.75" customHeight="1">
      <c r="A2005" s="403" t="s">
        <v>2355</v>
      </c>
      <c r="B2005" s="404">
        <v>4792.3</v>
      </c>
      <c r="C2005" s="405">
        <f t="shared" si="1"/>
        <v>-0.001015181868</v>
      </c>
      <c r="D2005" s="403" t="s">
        <v>2355</v>
      </c>
      <c r="E2005" s="406">
        <v>77.0</v>
      </c>
      <c r="F2005" s="405">
        <f t="shared" si="2"/>
        <v>0.02054340623</v>
      </c>
    </row>
    <row r="2006" ht="15.75" customHeight="1">
      <c r="A2006" s="403" t="s">
        <v>2356</v>
      </c>
      <c r="B2006" s="404">
        <v>4797.17</v>
      </c>
      <c r="C2006" s="405">
        <f t="shared" si="1"/>
        <v>0.004586128114</v>
      </c>
      <c r="D2006" s="403" t="s">
        <v>2356</v>
      </c>
      <c r="E2006" s="406">
        <v>75.45</v>
      </c>
      <c r="F2006" s="405">
        <f t="shared" si="2"/>
        <v>-0.01308044474</v>
      </c>
    </row>
    <row r="2007" ht="15.75" customHeight="1">
      <c r="A2007" s="403" t="s">
        <v>2357</v>
      </c>
      <c r="B2007" s="404">
        <v>4775.27</v>
      </c>
      <c r="C2007" s="405">
        <f t="shared" si="1"/>
        <v>-0.002344097658</v>
      </c>
      <c r="D2007" s="403" t="s">
        <v>2357</v>
      </c>
      <c r="E2007" s="406">
        <v>76.45</v>
      </c>
      <c r="F2007" s="405">
        <f t="shared" si="2"/>
        <v>0.02686366689</v>
      </c>
    </row>
    <row r="2008" ht="15.75" customHeight="1">
      <c r="A2008" s="403" t="s">
        <v>2358</v>
      </c>
      <c r="B2008" s="404">
        <v>4786.49</v>
      </c>
      <c r="C2008" s="405">
        <f t="shared" si="1"/>
        <v>-0.004554539045</v>
      </c>
      <c r="D2008" s="403" t="s">
        <v>2358</v>
      </c>
      <c r="E2008" s="406">
        <v>74.45</v>
      </c>
      <c r="F2008" s="405">
        <f t="shared" si="2"/>
        <v>-0.0421973498</v>
      </c>
    </row>
    <row r="2009" ht="15.75" customHeight="1">
      <c r="A2009" s="403" t="s">
        <v>2359</v>
      </c>
      <c r="B2009" s="404">
        <v>4808.39</v>
      </c>
      <c r="C2009" s="405">
        <f t="shared" si="1"/>
        <v>0.01400683682</v>
      </c>
      <c r="D2009" s="403" t="s">
        <v>2359</v>
      </c>
      <c r="E2009" s="406">
        <v>77.73</v>
      </c>
      <c r="F2009" s="405">
        <f t="shared" si="2"/>
        <v>0.05827093261</v>
      </c>
    </row>
    <row r="2010" ht="15.75" customHeight="1">
      <c r="A2010" s="403" t="s">
        <v>2360</v>
      </c>
      <c r="B2010" s="404">
        <v>4741.97</v>
      </c>
      <c r="C2010" s="405">
        <f t="shared" si="1"/>
        <v>0.002253075787</v>
      </c>
      <c r="D2010" s="403" t="s">
        <v>2360</v>
      </c>
      <c r="E2010" s="406">
        <v>73.45</v>
      </c>
      <c r="F2010" s="405">
        <f t="shared" si="2"/>
        <v>-0.02534501062</v>
      </c>
    </row>
    <row r="2011" ht="15.75" customHeight="1">
      <c r="A2011" s="403" t="s">
        <v>2361</v>
      </c>
      <c r="B2011" s="404">
        <v>4731.31</v>
      </c>
      <c r="C2011" s="405">
        <f t="shared" si="1"/>
        <v>0.01614645639</v>
      </c>
      <c r="D2011" s="403" t="s">
        <v>2361</v>
      </c>
      <c r="E2011" s="406">
        <v>75.36</v>
      </c>
      <c r="F2011" s="405">
        <f t="shared" si="2"/>
        <v>0.0492898914</v>
      </c>
    </row>
    <row r="2012" ht="15.75" customHeight="1">
      <c r="A2012" s="403" t="s">
        <v>2362</v>
      </c>
      <c r="B2012" s="404">
        <v>4656.13</v>
      </c>
      <c r="C2012" s="405">
        <f t="shared" si="1"/>
        <v>0.005893472461</v>
      </c>
      <c r="D2012" s="403" t="s">
        <v>2362</v>
      </c>
      <c r="E2012" s="406">
        <v>71.82</v>
      </c>
      <c r="F2012" s="405">
        <f t="shared" si="2"/>
        <v>0.06321243523</v>
      </c>
    </row>
    <row r="2013" ht="15.75" customHeight="1">
      <c r="A2013" s="403" t="s">
        <v>2363</v>
      </c>
      <c r="B2013" s="404">
        <v>4628.85</v>
      </c>
      <c r="C2013" s="405">
        <f t="shared" si="1"/>
        <v>0.002959791471</v>
      </c>
      <c r="D2013" s="403" t="s">
        <v>2363</v>
      </c>
      <c r="E2013" s="406">
        <v>67.55</v>
      </c>
      <c r="F2013" s="405">
        <f t="shared" si="2"/>
        <v>0.005507591545</v>
      </c>
    </row>
    <row r="2014" ht="15.75" customHeight="1">
      <c r="A2014" s="403" t="s">
        <v>2364</v>
      </c>
      <c r="B2014" s="404">
        <v>4615.19</v>
      </c>
      <c r="C2014" s="405">
        <f t="shared" si="1"/>
        <v>0.003321804122</v>
      </c>
      <c r="D2014" s="403" t="s">
        <v>2364</v>
      </c>
      <c r="E2014" s="406">
        <v>67.18</v>
      </c>
      <c r="F2014" s="405">
        <f t="shared" si="2"/>
        <v>-0.02255201513</v>
      </c>
    </row>
    <row r="2015" ht="15.75" customHeight="1">
      <c r="A2015" s="403" t="s">
        <v>2365</v>
      </c>
      <c r="B2015" s="404">
        <v>4599.91</v>
      </c>
      <c r="C2015" s="405">
        <f t="shared" si="1"/>
        <v>0.004408566463</v>
      </c>
      <c r="D2015" s="403" t="s">
        <v>2365</v>
      </c>
      <c r="E2015" s="406">
        <v>68.73</v>
      </c>
      <c r="F2015" s="405">
        <f t="shared" si="2"/>
        <v>0.02444477567</v>
      </c>
    </row>
    <row r="2016" ht="15.75" customHeight="1">
      <c r="A2016" s="403" t="s">
        <v>2366</v>
      </c>
      <c r="B2016" s="404">
        <v>4579.72</v>
      </c>
      <c r="C2016" s="405">
        <f t="shared" si="1"/>
        <v>0.003171793816</v>
      </c>
      <c r="D2016" s="403" t="s">
        <v>2366</v>
      </c>
      <c r="E2016" s="406">
        <v>67.09</v>
      </c>
      <c r="F2016" s="405">
        <f t="shared" si="2"/>
        <v>0.00675270108</v>
      </c>
    </row>
    <row r="2017" ht="15.75" customHeight="1">
      <c r="A2017" s="403" t="s">
        <v>2367</v>
      </c>
      <c r="B2017" s="404">
        <v>4565.24</v>
      </c>
      <c r="C2017" s="405">
        <f t="shared" si="1"/>
        <v>0.008511700551</v>
      </c>
      <c r="D2017" s="403" t="s">
        <v>2367</v>
      </c>
      <c r="E2017" s="406">
        <v>66.64</v>
      </c>
      <c r="F2017" s="405">
        <f t="shared" si="2"/>
        <v>0.009696969697</v>
      </c>
    </row>
    <row r="2018" ht="15.75" customHeight="1">
      <c r="A2018" s="403" t="s">
        <v>2368</v>
      </c>
      <c r="B2018" s="404">
        <v>4526.71</v>
      </c>
      <c r="C2018" s="405">
        <f t="shared" si="1"/>
        <v>-0.002048059965</v>
      </c>
      <c r="D2018" s="403" t="s">
        <v>2368</v>
      </c>
      <c r="E2018" s="406">
        <v>66.0</v>
      </c>
      <c r="F2018" s="405">
        <f t="shared" si="2"/>
        <v>0.005484460695</v>
      </c>
    </row>
    <row r="2019" ht="15.75" customHeight="1">
      <c r="A2019" s="403" t="s">
        <v>2369</v>
      </c>
      <c r="B2019" s="404">
        <v>4536.0</v>
      </c>
      <c r="C2019" s="405">
        <f t="shared" si="1"/>
        <v>-0.007999860035</v>
      </c>
      <c r="D2019" s="403" t="s">
        <v>2369</v>
      </c>
      <c r="E2019" s="406">
        <v>65.64</v>
      </c>
      <c r="F2019" s="405">
        <f t="shared" si="2"/>
        <v>-0.0150060024</v>
      </c>
    </row>
    <row r="2020" ht="15.75" customHeight="1">
      <c r="A2020" s="403" t="s">
        <v>2370</v>
      </c>
      <c r="B2020" s="404">
        <v>4572.58</v>
      </c>
      <c r="C2020" s="405">
        <f t="shared" si="1"/>
        <v>-0.002295389583</v>
      </c>
      <c r="D2020" s="403" t="s">
        <v>2370</v>
      </c>
      <c r="E2020" s="406">
        <v>66.64</v>
      </c>
      <c r="F2020" s="405">
        <f t="shared" si="2"/>
        <v>-0.00403527126</v>
      </c>
    </row>
    <row r="2021" ht="15.75" customHeight="1">
      <c r="A2021" s="403" t="s">
        <v>2371</v>
      </c>
      <c r="B2021" s="404">
        <v>4583.1</v>
      </c>
      <c r="C2021" s="405">
        <f t="shared" si="1"/>
        <v>0.01127983795</v>
      </c>
      <c r="D2021" s="403" t="s">
        <v>2371</v>
      </c>
      <c r="E2021" s="406">
        <v>66.91</v>
      </c>
      <c r="F2021" s="405">
        <f t="shared" si="2"/>
        <v>0</v>
      </c>
    </row>
    <row r="2022" ht="15.75" customHeight="1">
      <c r="A2022" s="403" t="s">
        <v>2372</v>
      </c>
      <c r="B2022" s="404">
        <v>4531.98</v>
      </c>
      <c r="C2022" s="405">
        <f t="shared" si="1"/>
        <v>0.006610072364</v>
      </c>
      <c r="D2022" s="403" t="s">
        <v>2372</v>
      </c>
      <c r="E2022" s="406">
        <v>66.91</v>
      </c>
      <c r="F2022" s="405">
        <f t="shared" si="2"/>
        <v>0.02796128438</v>
      </c>
    </row>
    <row r="2023" ht="15.75" customHeight="1">
      <c r="A2023" s="403" t="s">
        <v>2373</v>
      </c>
      <c r="B2023" s="404">
        <v>4502.22</v>
      </c>
      <c r="C2023" s="405">
        <f t="shared" si="1"/>
        <v>0.01053581369</v>
      </c>
      <c r="D2023" s="403" t="s">
        <v>2373</v>
      </c>
      <c r="E2023" s="406">
        <v>65.09</v>
      </c>
      <c r="F2023" s="405">
        <f t="shared" si="2"/>
        <v>0.009930178433</v>
      </c>
    </row>
    <row r="2024" ht="15.75" customHeight="1">
      <c r="A2024" s="403" t="s">
        <v>2374</v>
      </c>
      <c r="B2024" s="404">
        <v>4455.28</v>
      </c>
      <c r="C2024" s="405">
        <f t="shared" si="1"/>
        <v>-0.0004397340058</v>
      </c>
      <c r="D2024" s="403" t="s">
        <v>2374</v>
      </c>
      <c r="E2024" s="406">
        <v>64.45</v>
      </c>
      <c r="F2024" s="405">
        <f t="shared" si="2"/>
        <v>-0.01947360414</v>
      </c>
    </row>
    <row r="2025" ht="15.75" customHeight="1">
      <c r="A2025" s="403" t="s">
        <v>2375</v>
      </c>
      <c r="B2025" s="404">
        <v>4457.24</v>
      </c>
      <c r="C2025" s="405">
        <f t="shared" si="1"/>
        <v>-0.007174598225</v>
      </c>
      <c r="D2025" s="403" t="s">
        <v>2375</v>
      </c>
      <c r="E2025" s="406">
        <v>65.73</v>
      </c>
      <c r="F2025" s="405">
        <f t="shared" si="2"/>
        <v>-0.01232156273</v>
      </c>
    </row>
    <row r="2026" ht="15.75" customHeight="1">
      <c r="A2026" s="403" t="s">
        <v>2376</v>
      </c>
      <c r="B2026" s="404">
        <v>4489.45</v>
      </c>
      <c r="C2026" s="405">
        <f t="shared" si="1"/>
        <v>-0.00322603564</v>
      </c>
      <c r="D2026" s="403" t="s">
        <v>2376</v>
      </c>
      <c r="E2026" s="406">
        <v>66.55</v>
      </c>
      <c r="F2026" s="405">
        <f t="shared" si="2"/>
        <v>-0.001350540216</v>
      </c>
    </row>
    <row r="2027" ht="15.75" customHeight="1">
      <c r="A2027" s="403" t="s">
        <v>2377</v>
      </c>
      <c r="B2027" s="404">
        <v>4503.98</v>
      </c>
      <c r="C2027" s="405">
        <f t="shared" si="1"/>
        <v>-0.001657999849</v>
      </c>
      <c r="D2027" s="403" t="s">
        <v>2377</v>
      </c>
      <c r="E2027" s="406">
        <v>66.64</v>
      </c>
      <c r="F2027" s="405">
        <f t="shared" si="2"/>
        <v>-0.008038106579</v>
      </c>
    </row>
    <row r="2028" ht="15.75" customHeight="1">
      <c r="A2028" s="403" t="s">
        <v>2378</v>
      </c>
      <c r="B2028" s="404">
        <v>4511.46</v>
      </c>
      <c r="C2028" s="405">
        <f t="shared" si="1"/>
        <v>-0.001856256292</v>
      </c>
      <c r="D2028" s="403" t="s">
        <v>2378</v>
      </c>
      <c r="E2028" s="406">
        <v>67.18</v>
      </c>
      <c r="F2028" s="405">
        <f t="shared" si="2"/>
        <v>-0.00547742413</v>
      </c>
    </row>
    <row r="2029" ht="15.75" customHeight="1">
      <c r="A2029" s="403" t="s">
        <v>2379</v>
      </c>
      <c r="B2029" s="404">
        <v>4519.85</v>
      </c>
      <c r="C2029" s="405">
        <f t="shared" si="1"/>
        <v>-0.001669828887</v>
      </c>
      <c r="D2029" s="403" t="s">
        <v>2379</v>
      </c>
      <c r="E2029" s="406">
        <v>67.55</v>
      </c>
      <c r="F2029" s="405">
        <f t="shared" si="2"/>
        <v>0.0193149238</v>
      </c>
    </row>
    <row r="2030" ht="15.75" customHeight="1">
      <c r="A2030" s="403" t="s">
        <v>2380</v>
      </c>
      <c r="B2030" s="404">
        <v>4527.41</v>
      </c>
      <c r="C2030" s="405">
        <f t="shared" si="1"/>
        <v>0.004593151101</v>
      </c>
      <c r="D2030" s="403" t="s">
        <v>2380</v>
      </c>
      <c r="E2030" s="406">
        <v>66.27</v>
      </c>
      <c r="F2030" s="405">
        <f t="shared" si="2"/>
        <v>0.001359927471</v>
      </c>
    </row>
    <row r="2031" ht="15.75" customHeight="1">
      <c r="A2031" s="403" t="s">
        <v>2381</v>
      </c>
      <c r="B2031" s="404">
        <v>4506.71</v>
      </c>
      <c r="C2031" s="405">
        <f t="shared" si="1"/>
        <v>0.006512490089</v>
      </c>
      <c r="D2031" s="403" t="s">
        <v>2381</v>
      </c>
      <c r="E2031" s="406">
        <v>66.18</v>
      </c>
      <c r="F2031" s="405">
        <f t="shared" si="2"/>
        <v>0.02827843381</v>
      </c>
    </row>
    <row r="2032" ht="15.75" customHeight="1">
      <c r="A2032" s="403" t="s">
        <v>2382</v>
      </c>
      <c r="B2032" s="404">
        <v>4477.55</v>
      </c>
      <c r="C2032" s="405">
        <f t="shared" si="1"/>
        <v>0.005431853701</v>
      </c>
      <c r="D2032" s="403" t="s">
        <v>2382</v>
      </c>
      <c r="E2032" s="406">
        <v>64.36</v>
      </c>
      <c r="F2032" s="405">
        <f t="shared" si="2"/>
        <v>0.0597727647</v>
      </c>
    </row>
    <row r="2033" ht="15.75" customHeight="1">
      <c r="A2033" s="403" t="s">
        <v>2383</v>
      </c>
      <c r="B2033" s="404">
        <v>4453.36</v>
      </c>
      <c r="C2033" s="405">
        <f t="shared" si="1"/>
        <v>-0.01368066922</v>
      </c>
      <c r="D2033" s="403" t="s">
        <v>2383</v>
      </c>
      <c r="E2033" s="406">
        <v>60.73</v>
      </c>
      <c r="F2033" s="405">
        <f t="shared" si="2"/>
        <v>-0.02754203363</v>
      </c>
    </row>
    <row r="2034" ht="15.75" customHeight="1">
      <c r="A2034" s="403" t="s">
        <v>2384</v>
      </c>
      <c r="B2034" s="404">
        <v>4515.13</v>
      </c>
      <c r="C2034" s="405">
        <f t="shared" si="1"/>
        <v>-0.009118480999</v>
      </c>
      <c r="D2034" s="403" t="s">
        <v>2384</v>
      </c>
      <c r="E2034" s="406">
        <v>62.45</v>
      </c>
      <c r="F2034" s="405">
        <f t="shared" si="2"/>
        <v>-0.04452264382</v>
      </c>
    </row>
    <row r="2035" ht="15.75" customHeight="1">
      <c r="A2035" s="403" t="s">
        <v>2385</v>
      </c>
      <c r="B2035" s="404">
        <v>4556.68</v>
      </c>
      <c r="C2035" s="405">
        <f t="shared" si="1"/>
        <v>0.009461737672</v>
      </c>
      <c r="D2035" s="403" t="s">
        <v>2385</v>
      </c>
      <c r="E2035" s="406">
        <v>65.36</v>
      </c>
      <c r="F2035" s="405">
        <f t="shared" si="2"/>
        <v>0.03303303303</v>
      </c>
    </row>
    <row r="2036" ht="15.75" customHeight="1">
      <c r="A2036" s="403" t="s">
        <v>2386</v>
      </c>
      <c r="B2036" s="404">
        <v>4513.97</v>
      </c>
      <c r="C2036" s="405">
        <f t="shared" si="1"/>
        <v>-0.006230364994</v>
      </c>
      <c r="D2036" s="403" t="s">
        <v>2386</v>
      </c>
      <c r="E2036" s="406">
        <v>63.27</v>
      </c>
      <c r="F2036" s="405">
        <f t="shared" si="2"/>
        <v>-0.00721795073</v>
      </c>
    </row>
    <row r="2037" ht="15.75" customHeight="1">
      <c r="A2037" s="403" t="s">
        <v>2387</v>
      </c>
      <c r="B2037" s="404">
        <v>4542.27</v>
      </c>
      <c r="C2037" s="405">
        <f t="shared" si="1"/>
        <v>-0.01633497196</v>
      </c>
      <c r="D2037" s="403" t="s">
        <v>2387</v>
      </c>
      <c r="E2037" s="406">
        <v>63.73</v>
      </c>
      <c r="F2037" s="405">
        <f t="shared" si="2"/>
        <v>-0.07153263403</v>
      </c>
    </row>
    <row r="2038" ht="15.75" customHeight="1">
      <c r="A2038" s="403" t="s">
        <v>2388</v>
      </c>
      <c r="B2038" s="404">
        <v>4617.7</v>
      </c>
      <c r="C2038" s="405">
        <f t="shared" si="1"/>
        <v>0.005723719459</v>
      </c>
      <c r="D2038" s="403" t="s">
        <v>2388</v>
      </c>
      <c r="E2038" s="406">
        <v>68.64</v>
      </c>
      <c r="F2038" s="405">
        <f t="shared" si="2"/>
        <v>0.002775748722</v>
      </c>
    </row>
    <row r="2039" ht="15.75" customHeight="1">
      <c r="A2039" s="403" t="s">
        <v>2389</v>
      </c>
      <c r="B2039" s="404">
        <v>4591.42</v>
      </c>
      <c r="C2039" s="405">
        <f t="shared" si="1"/>
        <v>0.0009985087773</v>
      </c>
      <c r="D2039" s="403" t="s">
        <v>2389</v>
      </c>
      <c r="E2039" s="406">
        <v>68.45</v>
      </c>
      <c r="F2039" s="405">
        <f t="shared" si="2"/>
        <v>-0.00926327978</v>
      </c>
    </row>
    <row r="2040" ht="15.75" customHeight="1">
      <c r="A2040" s="403" t="s">
        <v>2390</v>
      </c>
      <c r="B2040" s="404">
        <v>4586.84</v>
      </c>
      <c r="C2040" s="405">
        <f t="shared" si="1"/>
        <v>-0.007956951573</v>
      </c>
      <c r="D2040" s="403" t="s">
        <v>2390</v>
      </c>
      <c r="E2040" s="406">
        <v>69.09</v>
      </c>
      <c r="F2040" s="405">
        <f t="shared" si="2"/>
        <v>-0.01679237228</v>
      </c>
    </row>
    <row r="2041" ht="15.75" customHeight="1">
      <c r="A2041" s="403" t="s">
        <v>2391</v>
      </c>
      <c r="B2041" s="404">
        <v>4623.63</v>
      </c>
      <c r="C2041" s="405">
        <f t="shared" si="1"/>
        <v>0.007996599047</v>
      </c>
      <c r="D2041" s="403" t="s">
        <v>2391</v>
      </c>
      <c r="E2041" s="406">
        <v>70.27</v>
      </c>
      <c r="F2041" s="405">
        <f t="shared" si="2"/>
        <v>-0.04329475834</v>
      </c>
    </row>
    <row r="2042" ht="15.75" customHeight="1">
      <c r="A2042" s="403" t="s">
        <v>2392</v>
      </c>
      <c r="B2042" s="404">
        <v>4586.95</v>
      </c>
      <c r="C2042" s="405">
        <f t="shared" si="1"/>
        <v>0.009296543226</v>
      </c>
      <c r="D2042" s="403" t="s">
        <v>2392</v>
      </c>
      <c r="E2042" s="406">
        <v>73.45</v>
      </c>
      <c r="F2042" s="405">
        <f t="shared" si="2"/>
        <v>0.09479803249</v>
      </c>
    </row>
    <row r="2043" ht="15.75" customHeight="1">
      <c r="A2043" s="403" t="s">
        <v>2393</v>
      </c>
      <c r="B2043" s="404">
        <v>4544.7</v>
      </c>
      <c r="C2043" s="405">
        <f t="shared" si="1"/>
        <v>-0.01547186815</v>
      </c>
      <c r="D2043" s="403" t="s">
        <v>2393</v>
      </c>
      <c r="E2043" s="406">
        <v>67.09</v>
      </c>
      <c r="F2043" s="405">
        <f t="shared" si="2"/>
        <v>-0.02894774931</v>
      </c>
    </row>
    <row r="2044" ht="15.75" customHeight="1">
      <c r="A2044" s="403" t="s">
        <v>2394</v>
      </c>
      <c r="B2044" s="404">
        <v>4616.12</v>
      </c>
      <c r="C2044" s="405">
        <f t="shared" si="1"/>
        <v>-0.002385912741</v>
      </c>
      <c r="D2044" s="403" t="s">
        <v>2394</v>
      </c>
      <c r="E2044" s="406">
        <v>69.09</v>
      </c>
      <c r="F2044" s="405">
        <f t="shared" si="2"/>
        <v>0.08257599499</v>
      </c>
    </row>
    <row r="2045" ht="15.75" customHeight="1">
      <c r="A2045" s="403" t="s">
        <v>2395</v>
      </c>
      <c r="B2045" s="404">
        <v>4627.16</v>
      </c>
      <c r="C2045" s="405">
        <f t="shared" si="1"/>
        <v>0.002632713689</v>
      </c>
      <c r="D2045" s="403" t="s">
        <v>2395</v>
      </c>
      <c r="E2045" s="406">
        <v>63.82</v>
      </c>
      <c r="F2045" s="405">
        <f t="shared" si="2"/>
        <v>-0.02772699573</v>
      </c>
    </row>
    <row r="2046" ht="15.75" customHeight="1">
      <c r="A2046" s="403" t="s">
        <v>2396</v>
      </c>
      <c r="B2046" s="404">
        <v>4615.01</v>
      </c>
      <c r="C2046" s="405">
        <f t="shared" si="1"/>
        <v>0.02858180829</v>
      </c>
      <c r="D2046" s="403" t="s">
        <v>2396</v>
      </c>
      <c r="E2046" s="406">
        <v>65.64</v>
      </c>
      <c r="F2046" s="405">
        <f t="shared" si="2"/>
        <v>0.094</v>
      </c>
    </row>
    <row r="2047" ht="15.75" customHeight="1">
      <c r="A2047" s="403" t="s">
        <v>2397</v>
      </c>
      <c r="B2047" s="404">
        <v>4486.77</v>
      </c>
      <c r="C2047" s="405">
        <f t="shared" si="1"/>
        <v>0.0007784479221</v>
      </c>
      <c r="D2047" s="403" t="s">
        <v>2397</v>
      </c>
      <c r="E2047" s="406">
        <v>60.0</v>
      </c>
      <c r="F2047" s="405">
        <f t="shared" si="2"/>
        <v>-0.002991026919</v>
      </c>
    </row>
    <row r="2048" ht="15.75" customHeight="1">
      <c r="A2048" s="403" t="s">
        <v>2398</v>
      </c>
      <c r="B2048" s="404">
        <v>4483.28</v>
      </c>
      <c r="C2048" s="405">
        <f t="shared" si="1"/>
        <v>0.006219181833</v>
      </c>
      <c r="D2048" s="403" t="s">
        <v>2398</v>
      </c>
      <c r="E2048" s="406">
        <v>60.18</v>
      </c>
      <c r="F2048" s="405">
        <f t="shared" si="2"/>
        <v>-0.007585751979</v>
      </c>
    </row>
    <row r="2049" ht="15.75" customHeight="1">
      <c r="A2049" s="403" t="s">
        <v>2399</v>
      </c>
      <c r="B2049" s="404">
        <v>4455.57</v>
      </c>
      <c r="C2049" s="405">
        <f t="shared" si="1"/>
        <v>-0.0008319728745</v>
      </c>
      <c r="D2049" s="403" t="s">
        <v>2399</v>
      </c>
      <c r="E2049" s="406">
        <v>60.64</v>
      </c>
      <c r="F2049" s="405">
        <f t="shared" si="2"/>
        <v>-0.02335319697</v>
      </c>
    </row>
    <row r="2050" ht="15.75" customHeight="1">
      <c r="A2050" s="403" t="s">
        <v>2400</v>
      </c>
      <c r="B2050" s="404">
        <v>4459.28</v>
      </c>
      <c r="C2050" s="405">
        <f t="shared" si="1"/>
        <v>0.011766521</v>
      </c>
      <c r="D2050" s="403" t="s">
        <v>2400</v>
      </c>
      <c r="E2050" s="406">
        <v>62.09</v>
      </c>
      <c r="F2050" s="405">
        <f t="shared" si="2"/>
        <v>0.004367518602</v>
      </c>
    </row>
    <row r="2051" ht="15.75" customHeight="1">
      <c r="A2051" s="403" t="s">
        <v>2401</v>
      </c>
      <c r="B2051" s="404">
        <v>4407.42</v>
      </c>
      <c r="C2051" s="405">
        <f t="shared" si="1"/>
        <v>0.02118401572</v>
      </c>
      <c r="D2051" s="403" t="s">
        <v>2401</v>
      </c>
      <c r="E2051" s="406">
        <v>61.82</v>
      </c>
      <c r="F2051" s="405">
        <f t="shared" si="2"/>
        <v>0.0194591029</v>
      </c>
    </row>
    <row r="2052" ht="15.75" customHeight="1">
      <c r="A2052" s="403" t="s">
        <v>2402</v>
      </c>
      <c r="B2052" s="404">
        <v>4315.99</v>
      </c>
      <c r="C2052" s="405">
        <f t="shared" si="1"/>
        <v>0.0002572493325</v>
      </c>
      <c r="D2052" s="403" t="s">
        <v>2402</v>
      </c>
      <c r="E2052" s="406">
        <v>60.64</v>
      </c>
      <c r="F2052" s="405">
        <f t="shared" si="2"/>
        <v>0.02001682086</v>
      </c>
    </row>
    <row r="2053" ht="15.75" customHeight="1">
      <c r="A2053" s="403" t="s">
        <v>2403</v>
      </c>
      <c r="B2053" s="404">
        <v>4314.88</v>
      </c>
      <c r="C2053" s="405">
        <f t="shared" si="1"/>
        <v>-0.006397000916</v>
      </c>
      <c r="D2053" s="403" t="s">
        <v>2403</v>
      </c>
      <c r="E2053" s="406">
        <v>59.45</v>
      </c>
      <c r="F2053" s="405">
        <f t="shared" si="2"/>
        <v>0.01071064264</v>
      </c>
    </row>
    <row r="2054" ht="15.75" customHeight="1">
      <c r="A2054" s="403" t="s">
        <v>2404</v>
      </c>
      <c r="B2054" s="404">
        <v>4342.66</v>
      </c>
      <c r="C2054" s="405">
        <f t="shared" si="1"/>
        <v>0.003709601744</v>
      </c>
      <c r="D2054" s="403" t="s">
        <v>2404</v>
      </c>
      <c r="E2054" s="406">
        <v>58.82</v>
      </c>
      <c r="F2054" s="405">
        <f t="shared" si="2"/>
        <v>0.04198405669</v>
      </c>
    </row>
    <row r="2055" ht="15.75" customHeight="1">
      <c r="A2055" s="403" t="s">
        <v>2405</v>
      </c>
      <c r="B2055" s="404">
        <v>4326.61</v>
      </c>
      <c r="C2055" s="405">
        <f t="shared" si="1"/>
        <v>-0.005198633318</v>
      </c>
      <c r="D2055" s="403" t="s">
        <v>2405</v>
      </c>
      <c r="E2055" s="406">
        <v>56.45</v>
      </c>
      <c r="F2055" s="405">
        <f t="shared" si="2"/>
        <v>0.003198862627</v>
      </c>
    </row>
    <row r="2056" ht="15.75" customHeight="1">
      <c r="A2056" s="403" t="s">
        <v>2406</v>
      </c>
      <c r="B2056" s="404">
        <v>4349.22</v>
      </c>
      <c r="C2056" s="405">
        <f t="shared" si="1"/>
        <v>0.01687377982</v>
      </c>
      <c r="D2056" s="403" t="s">
        <v>2406</v>
      </c>
      <c r="E2056" s="406">
        <v>56.27</v>
      </c>
      <c r="F2056" s="405">
        <f t="shared" si="2"/>
        <v>-0.006532485876</v>
      </c>
    </row>
    <row r="2057" ht="15.75" customHeight="1">
      <c r="A2057" s="403" t="s">
        <v>2407</v>
      </c>
      <c r="B2057" s="404">
        <v>4277.05</v>
      </c>
      <c r="C2057" s="405">
        <f t="shared" si="1"/>
        <v>0.0375346892</v>
      </c>
      <c r="D2057" s="403" t="s">
        <v>2407</v>
      </c>
      <c r="E2057" s="406">
        <v>56.64</v>
      </c>
      <c r="F2057" s="405">
        <f t="shared" si="2"/>
        <v>0.02312138728</v>
      </c>
    </row>
    <row r="2058" ht="15.75" customHeight="1">
      <c r="A2058" s="403" t="s">
        <v>2408</v>
      </c>
      <c r="B2058" s="404">
        <v>4122.32</v>
      </c>
      <c r="C2058" s="405">
        <f t="shared" si="1"/>
        <v>0.007931773059</v>
      </c>
      <c r="D2058" s="403" t="s">
        <v>2408</v>
      </c>
      <c r="E2058" s="406">
        <v>55.36</v>
      </c>
      <c r="F2058" s="405">
        <f t="shared" si="2"/>
        <v>0.04630504631</v>
      </c>
    </row>
    <row r="2059" ht="15.75" customHeight="1">
      <c r="A2059" s="403" t="s">
        <v>2409</v>
      </c>
      <c r="B2059" s="404">
        <v>4089.88</v>
      </c>
      <c r="C2059" s="405">
        <f t="shared" si="1"/>
        <v>0.01880992534</v>
      </c>
      <c r="D2059" s="403" t="s">
        <v>2409</v>
      </c>
      <c r="E2059" s="406">
        <v>52.91</v>
      </c>
      <c r="F2059" s="405">
        <f t="shared" si="2"/>
        <v>0.0582</v>
      </c>
    </row>
    <row r="2060" ht="15.75" customHeight="1">
      <c r="A2060" s="403" t="s">
        <v>2410</v>
      </c>
      <c r="B2060" s="404">
        <v>4014.37</v>
      </c>
      <c r="C2060" s="405">
        <f t="shared" si="1"/>
        <v>0.01379892063</v>
      </c>
      <c r="D2060" s="403" t="s">
        <v>2410</v>
      </c>
      <c r="E2060" s="406">
        <v>50.0</v>
      </c>
      <c r="F2060" s="405">
        <f t="shared" si="2"/>
        <v>0.01481631825</v>
      </c>
    </row>
    <row r="2061" ht="15.75" customHeight="1">
      <c r="A2061" s="403" t="s">
        <v>2411</v>
      </c>
      <c r="B2061" s="404">
        <v>3959.73</v>
      </c>
      <c r="C2061" s="405">
        <f t="shared" si="1"/>
        <v>-0.02163181198</v>
      </c>
      <c r="D2061" s="403" t="s">
        <v>2411</v>
      </c>
      <c r="E2061" s="406">
        <v>49.27</v>
      </c>
      <c r="F2061" s="405">
        <f t="shared" si="2"/>
        <v>-0.09062384644</v>
      </c>
    </row>
    <row r="2062" ht="15.75" customHeight="1">
      <c r="A2062" s="403" t="s">
        <v>2412</v>
      </c>
      <c r="B2062" s="404">
        <v>4047.28</v>
      </c>
      <c r="C2062" s="405">
        <f t="shared" si="1"/>
        <v>-0.01266588603</v>
      </c>
      <c r="D2062" s="403" t="s">
        <v>2412</v>
      </c>
      <c r="E2062" s="406">
        <v>54.18</v>
      </c>
      <c r="F2062" s="405">
        <f t="shared" si="2"/>
        <v>-0.04343220339</v>
      </c>
    </row>
    <row r="2063" ht="15.75" customHeight="1">
      <c r="A2063" s="403" t="s">
        <v>2413</v>
      </c>
      <c r="B2063" s="404">
        <v>4099.2</v>
      </c>
      <c r="C2063" s="405">
        <f t="shared" si="1"/>
        <v>-0.004683755454</v>
      </c>
      <c r="D2063" s="403" t="s">
        <v>2413</v>
      </c>
      <c r="E2063" s="406">
        <v>56.64</v>
      </c>
      <c r="F2063" s="405">
        <f t="shared" si="2"/>
        <v>-0.01409921671</v>
      </c>
    </row>
    <row r="2064" ht="15.75" customHeight="1">
      <c r="A2064" s="403" t="s">
        <v>2414</v>
      </c>
      <c r="B2064" s="404">
        <v>4118.49</v>
      </c>
      <c r="C2064" s="405">
        <f t="shared" si="1"/>
        <v>0.005866449137</v>
      </c>
      <c r="D2064" s="403" t="s">
        <v>2414</v>
      </c>
      <c r="E2064" s="406">
        <v>57.45</v>
      </c>
      <c r="F2064" s="405">
        <f t="shared" si="2"/>
        <v>-0.04821073559</v>
      </c>
    </row>
    <row r="2065" ht="15.75" customHeight="1">
      <c r="A2065" s="403" t="s">
        <v>2415</v>
      </c>
      <c r="B2065" s="404">
        <v>4094.47</v>
      </c>
      <c r="C2065" s="405">
        <f t="shared" si="1"/>
        <v>-0.02331234197</v>
      </c>
      <c r="D2065" s="403" t="s">
        <v>2415</v>
      </c>
      <c r="E2065" s="406">
        <v>60.36</v>
      </c>
      <c r="F2065" s="405">
        <f t="shared" si="2"/>
        <v>-0.02786277984</v>
      </c>
    </row>
    <row r="2066" ht="15.75" customHeight="1">
      <c r="A2066" s="403" t="s">
        <v>2416</v>
      </c>
      <c r="B2066" s="404">
        <v>4192.2</v>
      </c>
      <c r="C2066" s="405">
        <f t="shared" si="1"/>
        <v>-0.014281885</v>
      </c>
      <c r="D2066" s="403" t="s">
        <v>2416</v>
      </c>
      <c r="E2066" s="406">
        <v>62.09</v>
      </c>
      <c r="F2066" s="405">
        <f t="shared" si="2"/>
        <v>-0.0243557511</v>
      </c>
    </row>
    <row r="2067" ht="15.75" customHeight="1">
      <c r="A2067" s="403" t="s">
        <v>2417</v>
      </c>
      <c r="B2067" s="404">
        <v>4252.94</v>
      </c>
      <c r="C2067" s="405">
        <f t="shared" si="1"/>
        <v>-0.007074084105</v>
      </c>
      <c r="D2067" s="403" t="s">
        <v>2417</v>
      </c>
      <c r="E2067" s="406">
        <v>63.64</v>
      </c>
      <c r="F2067" s="405">
        <f t="shared" si="2"/>
        <v>0.01305316778</v>
      </c>
    </row>
    <row r="2068" ht="15.75" customHeight="1">
      <c r="A2068" s="403" t="s">
        <v>2418</v>
      </c>
      <c r="B2068" s="404">
        <v>4283.24</v>
      </c>
      <c r="C2068" s="405">
        <f t="shared" si="1"/>
        <v>-0.01449982284</v>
      </c>
      <c r="D2068" s="403" t="s">
        <v>2418</v>
      </c>
      <c r="E2068" s="406">
        <v>62.82</v>
      </c>
      <c r="F2068" s="405">
        <f t="shared" si="2"/>
        <v>0.002873563218</v>
      </c>
    </row>
    <row r="2069" ht="15.75" customHeight="1">
      <c r="A2069" s="403" t="s">
        <v>2419</v>
      </c>
      <c r="B2069" s="404">
        <v>4346.26</v>
      </c>
      <c r="C2069" s="405">
        <f t="shared" si="1"/>
        <v>-0.006262503858</v>
      </c>
      <c r="D2069" s="403" t="s">
        <v>2419</v>
      </c>
      <c r="E2069" s="406">
        <v>62.64</v>
      </c>
      <c r="F2069" s="405">
        <f t="shared" si="2"/>
        <v>-0.03630769231</v>
      </c>
    </row>
    <row r="2070" ht="15.75" customHeight="1">
      <c r="A2070" s="403" t="s">
        <v>2420</v>
      </c>
      <c r="B2070" s="404">
        <v>4373.65</v>
      </c>
      <c r="C2070" s="405">
        <f t="shared" si="1"/>
        <v>0.00007317078748</v>
      </c>
      <c r="D2070" s="403" t="s">
        <v>2420</v>
      </c>
      <c r="E2070" s="406">
        <v>65.0</v>
      </c>
      <c r="F2070" s="405">
        <f t="shared" si="2"/>
        <v>0.04535220328</v>
      </c>
    </row>
    <row r="2071" ht="15.75" customHeight="1">
      <c r="A2071" s="403" t="s">
        <v>2421</v>
      </c>
      <c r="B2071" s="404">
        <v>4373.33</v>
      </c>
      <c r="C2071" s="405">
        <f t="shared" si="1"/>
        <v>0.002944623196</v>
      </c>
      <c r="D2071" s="403" t="s">
        <v>2421</v>
      </c>
      <c r="E2071" s="406">
        <v>62.18</v>
      </c>
      <c r="F2071" s="405">
        <f t="shared" si="2"/>
        <v>-0.02980184116</v>
      </c>
    </row>
    <row r="2072" ht="15.75" customHeight="1">
      <c r="A2072" s="403" t="s">
        <v>2422</v>
      </c>
      <c r="B2072" s="404">
        <v>4360.49</v>
      </c>
      <c r="C2072" s="405">
        <f t="shared" si="1"/>
        <v>0.01604755314</v>
      </c>
      <c r="D2072" s="403" t="s">
        <v>2422</v>
      </c>
      <c r="E2072" s="406">
        <v>64.09</v>
      </c>
      <c r="F2072" s="405">
        <f t="shared" si="2"/>
        <v>0.09818368746</v>
      </c>
    </row>
    <row r="2073" ht="15.75" customHeight="1">
      <c r="A2073" s="403" t="s">
        <v>2423</v>
      </c>
      <c r="B2073" s="404">
        <v>4291.62</v>
      </c>
      <c r="C2073" s="405">
        <f t="shared" si="1"/>
        <v>-0.003170532859</v>
      </c>
      <c r="D2073" s="403" t="s">
        <v>2423</v>
      </c>
      <c r="E2073" s="406">
        <v>58.36</v>
      </c>
      <c r="F2073" s="405">
        <f t="shared" si="2"/>
        <v>-0.004774897681</v>
      </c>
    </row>
    <row r="2074" ht="15.75" customHeight="1">
      <c r="A2074" s="403" t="s">
        <v>2424</v>
      </c>
      <c r="B2074" s="404">
        <v>4305.27</v>
      </c>
      <c r="C2074" s="405">
        <f t="shared" si="1"/>
        <v>-0.009346762113</v>
      </c>
      <c r="D2074" s="403" t="s">
        <v>2424</v>
      </c>
      <c r="E2074" s="406">
        <v>58.64</v>
      </c>
      <c r="F2074" s="405">
        <f t="shared" si="2"/>
        <v>0</v>
      </c>
    </row>
    <row r="2075" ht="15.75" customHeight="1">
      <c r="A2075" s="403" t="s">
        <v>2425</v>
      </c>
      <c r="B2075" s="404">
        <v>4345.89</v>
      </c>
      <c r="C2075" s="405">
        <f t="shared" si="1"/>
        <v>-0.0002852456678</v>
      </c>
      <c r="D2075" s="403" t="s">
        <v>2425</v>
      </c>
      <c r="E2075" s="406">
        <v>58.64</v>
      </c>
      <c r="F2075" s="405">
        <f t="shared" si="2"/>
        <v>-0.006101694915</v>
      </c>
    </row>
    <row r="2076" ht="15.75" customHeight="1">
      <c r="A2076" s="403" t="s">
        <v>2426</v>
      </c>
      <c r="B2076" s="404">
        <v>4347.13</v>
      </c>
      <c r="C2076" s="405">
        <f t="shared" si="1"/>
        <v>0.0004833108172</v>
      </c>
      <c r="D2076" s="403" t="s">
        <v>2426</v>
      </c>
      <c r="E2076" s="406">
        <v>59.0</v>
      </c>
      <c r="F2076" s="405">
        <f t="shared" si="2"/>
        <v>-0.01813945748</v>
      </c>
    </row>
    <row r="2077" ht="15.75" customHeight="1">
      <c r="A2077" s="403" t="s">
        <v>2427</v>
      </c>
      <c r="B2077" s="404">
        <v>4345.03</v>
      </c>
      <c r="C2077" s="405">
        <f t="shared" si="1"/>
        <v>-0.01187560407</v>
      </c>
      <c r="D2077" s="403" t="s">
        <v>2427</v>
      </c>
      <c r="E2077" s="406">
        <v>60.09</v>
      </c>
      <c r="F2077" s="405">
        <f t="shared" si="2"/>
        <v>-0.02656730925</v>
      </c>
    </row>
    <row r="2078" ht="15.75" customHeight="1">
      <c r="A2078" s="403" t="s">
        <v>2428</v>
      </c>
      <c r="B2078" s="404">
        <v>4397.25</v>
      </c>
      <c r="C2078" s="405">
        <f t="shared" si="1"/>
        <v>-0.007639186658</v>
      </c>
      <c r="D2078" s="403" t="s">
        <v>2428</v>
      </c>
      <c r="E2078" s="406">
        <v>61.73</v>
      </c>
      <c r="F2078" s="405">
        <f t="shared" si="2"/>
        <v>0.00146009085</v>
      </c>
    </row>
    <row r="2079" ht="15.75" customHeight="1">
      <c r="A2079" s="403" t="s">
        <v>2429</v>
      </c>
      <c r="B2079" s="404">
        <v>4431.1</v>
      </c>
      <c r="C2079" s="405">
        <f t="shared" si="1"/>
        <v>-0.009174599128</v>
      </c>
      <c r="D2079" s="403" t="s">
        <v>2429</v>
      </c>
      <c r="E2079" s="406">
        <v>61.64</v>
      </c>
      <c r="F2079" s="405">
        <f t="shared" si="2"/>
        <v>0.02120609675</v>
      </c>
    </row>
    <row r="2080" ht="15.75" customHeight="1">
      <c r="A2080" s="403" t="s">
        <v>2430</v>
      </c>
      <c r="B2080" s="404">
        <v>4472.13</v>
      </c>
      <c r="C2080" s="405">
        <f t="shared" si="1"/>
        <v>-0.009078017327</v>
      </c>
      <c r="D2080" s="403" t="s">
        <v>2430</v>
      </c>
      <c r="E2080" s="406">
        <v>60.36</v>
      </c>
      <c r="F2080" s="405">
        <f t="shared" si="2"/>
        <v>-0.02076573653</v>
      </c>
    </row>
    <row r="2081" ht="15.75" customHeight="1">
      <c r="A2081" s="403" t="s">
        <v>2431</v>
      </c>
      <c r="B2081" s="404">
        <v>4513.1</v>
      </c>
      <c r="C2081" s="405">
        <f t="shared" si="1"/>
        <v>-0.003836238103</v>
      </c>
      <c r="D2081" s="403" t="s">
        <v>2431</v>
      </c>
      <c r="E2081" s="406">
        <v>61.64</v>
      </c>
      <c r="F2081" s="405">
        <f t="shared" si="2"/>
        <v>-0.06222425072</v>
      </c>
    </row>
    <row r="2082" ht="15.75" customHeight="1">
      <c r="A2082" s="403" t="s">
        <v>2432</v>
      </c>
      <c r="B2082" s="404">
        <v>4530.48</v>
      </c>
      <c r="C2082" s="405">
        <f t="shared" si="1"/>
        <v>0.004701415747</v>
      </c>
      <c r="D2082" s="403" t="s">
        <v>2432</v>
      </c>
      <c r="E2082" s="406">
        <v>65.73</v>
      </c>
      <c r="F2082" s="405">
        <f t="shared" si="2"/>
        <v>0.002745995423</v>
      </c>
    </row>
    <row r="2083" ht="15.75" customHeight="1">
      <c r="A2083" s="403" t="s">
        <v>2433</v>
      </c>
      <c r="B2083" s="404">
        <v>4509.28</v>
      </c>
      <c r="C2083" s="405">
        <f t="shared" si="1"/>
        <v>-0.01070626229</v>
      </c>
      <c r="D2083" s="403" t="s">
        <v>2433</v>
      </c>
      <c r="E2083" s="406">
        <v>65.55</v>
      </c>
      <c r="F2083" s="405">
        <f t="shared" si="2"/>
        <v>-0.03475187748</v>
      </c>
    </row>
    <row r="2084" ht="15.75" customHeight="1">
      <c r="A2084" s="403" t="s">
        <v>2434</v>
      </c>
      <c r="B2084" s="404">
        <v>4558.08</v>
      </c>
      <c r="C2084" s="405">
        <f t="shared" si="1"/>
        <v>0.01081764354</v>
      </c>
      <c r="D2084" s="403" t="s">
        <v>2434</v>
      </c>
      <c r="E2084" s="406">
        <v>67.91</v>
      </c>
      <c r="F2084" s="405">
        <f t="shared" si="2"/>
        <v>0.03758594347</v>
      </c>
    </row>
    <row r="2085" ht="15.75" customHeight="1">
      <c r="A2085" s="403" t="s">
        <v>2435</v>
      </c>
      <c r="B2085" s="404">
        <v>4509.3</v>
      </c>
      <c r="C2085" s="405">
        <f t="shared" si="1"/>
        <v>0.003538523167</v>
      </c>
      <c r="D2085" s="403" t="s">
        <v>2435</v>
      </c>
      <c r="E2085" s="406">
        <v>65.45</v>
      </c>
      <c r="F2085" s="405">
        <f t="shared" si="2"/>
        <v>0.005530803503</v>
      </c>
    </row>
    <row r="2086" ht="15.75" customHeight="1">
      <c r="A2086" s="403" t="s">
        <v>2436</v>
      </c>
      <c r="B2086" s="404">
        <v>4493.4</v>
      </c>
      <c r="C2086" s="405">
        <f t="shared" si="1"/>
        <v>-0.002917974948</v>
      </c>
      <c r="D2086" s="403" t="s">
        <v>2436</v>
      </c>
      <c r="E2086" s="406">
        <v>65.09</v>
      </c>
      <c r="F2086" s="405">
        <f t="shared" si="2"/>
        <v>-0.01780594537</v>
      </c>
    </row>
    <row r="2087" ht="15.75" customHeight="1">
      <c r="A2087" s="403" t="s">
        <v>2437</v>
      </c>
      <c r="B2087" s="404">
        <v>4506.55</v>
      </c>
      <c r="C2087" s="405">
        <f t="shared" si="1"/>
        <v>-0.005881042352</v>
      </c>
      <c r="D2087" s="403" t="s">
        <v>2437</v>
      </c>
      <c r="E2087" s="406">
        <v>66.27</v>
      </c>
      <c r="F2087" s="405">
        <f t="shared" si="2"/>
        <v>-0.02544117647</v>
      </c>
    </row>
    <row r="2088" ht="15.75" customHeight="1">
      <c r="A2088" s="403" t="s">
        <v>2438</v>
      </c>
      <c r="B2088" s="404">
        <v>4533.21</v>
      </c>
      <c r="C2088" s="405">
        <f t="shared" si="1"/>
        <v>0.01459035546</v>
      </c>
      <c r="D2088" s="403" t="s">
        <v>2438</v>
      </c>
      <c r="E2088" s="406">
        <v>68.0</v>
      </c>
      <c r="F2088" s="405">
        <f t="shared" si="2"/>
        <v>0.08887109688</v>
      </c>
    </row>
    <row r="2089" ht="15.75" customHeight="1">
      <c r="A2089" s="403" t="s">
        <v>2439</v>
      </c>
      <c r="B2089" s="404">
        <v>4468.02</v>
      </c>
      <c r="C2089" s="405">
        <f t="shared" si="1"/>
        <v>0.005674336737</v>
      </c>
      <c r="D2089" s="403" t="s">
        <v>2439</v>
      </c>
      <c r="E2089" s="406">
        <v>62.45</v>
      </c>
      <c r="F2089" s="405">
        <f t="shared" si="2"/>
        <v>0.01166369674</v>
      </c>
    </row>
    <row r="2090" ht="15.75" customHeight="1">
      <c r="A2090" s="403" t="s">
        <v>2440</v>
      </c>
      <c r="B2090" s="404">
        <v>4442.81</v>
      </c>
      <c r="C2090" s="405">
        <f t="shared" si="1"/>
        <v>-0.007856203341</v>
      </c>
      <c r="D2090" s="403" t="s">
        <v>2440</v>
      </c>
      <c r="E2090" s="406">
        <v>61.73</v>
      </c>
      <c r="F2090" s="405">
        <f t="shared" si="2"/>
        <v>-0.01310951239</v>
      </c>
    </row>
    <row r="2091" ht="15.75" customHeight="1">
      <c r="A2091" s="403" t="s">
        <v>2441</v>
      </c>
      <c r="B2091" s="404">
        <v>4477.99</v>
      </c>
      <c r="C2091" s="405">
        <f t="shared" si="1"/>
        <v>-0.01287367268</v>
      </c>
      <c r="D2091" s="403" t="s">
        <v>2441</v>
      </c>
      <c r="E2091" s="406">
        <v>62.55</v>
      </c>
      <c r="F2091" s="405">
        <f t="shared" si="2"/>
        <v>-0.01851561274</v>
      </c>
    </row>
    <row r="2092" ht="15.75" customHeight="1">
      <c r="A2092" s="403" t="s">
        <v>2442</v>
      </c>
      <c r="B2092" s="404">
        <v>4536.39</v>
      </c>
      <c r="C2092" s="405">
        <f t="shared" si="1"/>
        <v>-0.00450960513</v>
      </c>
      <c r="D2092" s="403" t="s">
        <v>2442</v>
      </c>
      <c r="E2092" s="406">
        <v>63.73</v>
      </c>
      <c r="F2092" s="405">
        <f t="shared" si="2"/>
        <v>-0.002816460648</v>
      </c>
    </row>
    <row r="2093" ht="15.75" customHeight="1">
      <c r="A2093" s="403" t="s">
        <v>2443</v>
      </c>
      <c r="B2093" s="404">
        <v>4556.94</v>
      </c>
      <c r="C2093" s="405">
        <f t="shared" si="1"/>
        <v>-0.00627600464</v>
      </c>
      <c r="D2093" s="403" t="s">
        <v>2443</v>
      </c>
      <c r="E2093" s="406">
        <v>63.91</v>
      </c>
      <c r="F2093" s="405">
        <f t="shared" si="2"/>
        <v>0.007249802994</v>
      </c>
    </row>
    <row r="2094" ht="15.75" customHeight="1">
      <c r="A2094" s="403" t="s">
        <v>2444</v>
      </c>
      <c r="B2094" s="404">
        <v>4585.72</v>
      </c>
      <c r="C2094" s="405">
        <f t="shared" si="1"/>
        <v>-0.01367517691</v>
      </c>
      <c r="D2094" s="403" t="s">
        <v>2444</v>
      </c>
      <c r="E2094" s="406">
        <v>63.45</v>
      </c>
      <c r="F2094" s="405">
        <f t="shared" si="2"/>
        <v>-0.02788417343</v>
      </c>
    </row>
    <row r="2095" ht="15.75" customHeight="1">
      <c r="A2095" s="403" t="s">
        <v>2445</v>
      </c>
      <c r="B2095" s="404">
        <v>4649.3</v>
      </c>
      <c r="C2095" s="405">
        <f t="shared" si="1"/>
        <v>0.004988954265</v>
      </c>
      <c r="D2095" s="403" t="s">
        <v>2445</v>
      </c>
      <c r="E2095" s="406">
        <v>65.27</v>
      </c>
      <c r="F2095" s="405">
        <f t="shared" si="2"/>
        <v>-0.008356122759</v>
      </c>
    </row>
    <row r="2096" ht="15.75" customHeight="1">
      <c r="A2096" s="403" t="s">
        <v>2446</v>
      </c>
      <c r="B2096" s="404">
        <v>4626.22</v>
      </c>
      <c r="C2096" s="405">
        <f t="shared" si="1"/>
        <v>0.0002767603472</v>
      </c>
      <c r="D2096" s="403" t="s">
        <v>2446</v>
      </c>
      <c r="E2096" s="406">
        <v>65.82</v>
      </c>
      <c r="F2096" s="405">
        <f t="shared" si="2"/>
        <v>0.01542733724</v>
      </c>
    </row>
    <row r="2097" ht="15.75" customHeight="1">
      <c r="A2097" s="403" t="s">
        <v>2447</v>
      </c>
      <c r="B2097" s="404">
        <v>4624.94</v>
      </c>
      <c r="C2097" s="405">
        <f t="shared" si="1"/>
        <v>-0.008568225325</v>
      </c>
      <c r="D2097" s="403" t="s">
        <v>2447</v>
      </c>
      <c r="E2097" s="406">
        <v>64.82</v>
      </c>
      <c r="F2097" s="405">
        <f t="shared" si="2"/>
        <v>0</v>
      </c>
    </row>
    <row r="2098" ht="15.75" customHeight="1">
      <c r="A2098" s="403" t="s">
        <v>2448</v>
      </c>
      <c r="B2098" s="404">
        <v>4664.91</v>
      </c>
      <c r="C2098" s="405">
        <f t="shared" si="1"/>
        <v>-0.003550121435</v>
      </c>
      <c r="D2098" s="403" t="s">
        <v>2448</v>
      </c>
      <c r="E2098" s="406">
        <v>64.82</v>
      </c>
      <c r="F2098" s="405">
        <f t="shared" si="2"/>
        <v>0</v>
      </c>
    </row>
    <row r="2099" ht="15.75" customHeight="1">
      <c r="A2099" s="403" t="s">
        <v>2449</v>
      </c>
      <c r="B2099" s="404">
        <v>4681.53</v>
      </c>
      <c r="C2099" s="405">
        <f t="shared" si="1"/>
        <v>-0.003036762717</v>
      </c>
      <c r="D2099" s="403" t="s">
        <v>2449</v>
      </c>
      <c r="E2099" s="406">
        <v>64.82</v>
      </c>
      <c r="F2099" s="405">
        <f t="shared" si="2"/>
        <v>0.005740884407</v>
      </c>
    </row>
    <row r="2100" ht="15.75" customHeight="1">
      <c r="A2100" s="403" t="s">
        <v>2450</v>
      </c>
      <c r="B2100" s="404">
        <v>4695.79</v>
      </c>
      <c r="C2100" s="405">
        <f t="shared" si="1"/>
        <v>-0.005002754587</v>
      </c>
      <c r="D2100" s="403" t="s">
        <v>2450</v>
      </c>
      <c r="E2100" s="406">
        <v>64.45</v>
      </c>
      <c r="F2100" s="405">
        <f t="shared" si="2"/>
        <v>-0.02614082804</v>
      </c>
    </row>
    <row r="2101" ht="15.75" customHeight="1">
      <c r="A2101" s="403" t="s">
        <v>2451</v>
      </c>
      <c r="B2101" s="404">
        <v>4719.4</v>
      </c>
      <c r="C2101" s="405">
        <f t="shared" si="1"/>
        <v>-0.004272467376</v>
      </c>
      <c r="D2101" s="403" t="s">
        <v>2451</v>
      </c>
      <c r="E2101" s="406">
        <v>66.18</v>
      </c>
      <c r="F2101" s="405">
        <f t="shared" si="2"/>
        <v>-0.008242169939</v>
      </c>
    </row>
    <row r="2102" ht="15.75" customHeight="1">
      <c r="A2102" s="403" t="s">
        <v>2452</v>
      </c>
      <c r="B2102" s="404">
        <v>4739.65</v>
      </c>
      <c r="C2102" s="405">
        <f t="shared" si="1"/>
        <v>-0.004946244234</v>
      </c>
      <c r="D2102" s="403" t="s">
        <v>2452</v>
      </c>
      <c r="E2102" s="406">
        <v>66.73</v>
      </c>
      <c r="F2102" s="405">
        <f t="shared" si="2"/>
        <v>0.004213694507</v>
      </c>
    </row>
    <row r="2103" ht="15.75" customHeight="1">
      <c r="A2103" s="403" t="s">
        <v>2453</v>
      </c>
      <c r="B2103" s="404">
        <v>4763.21</v>
      </c>
      <c r="C2103" s="405">
        <f t="shared" si="1"/>
        <v>0.004426197013</v>
      </c>
      <c r="D2103" s="403" t="s">
        <v>2453</v>
      </c>
      <c r="E2103" s="406">
        <v>66.45</v>
      </c>
      <c r="F2103" s="405">
        <f t="shared" si="2"/>
        <v>-0.01218968337</v>
      </c>
    </row>
    <row r="2104" ht="15.75" customHeight="1">
      <c r="A2104" s="403" t="s">
        <v>2454</v>
      </c>
      <c r="B2104" s="404">
        <v>4742.22</v>
      </c>
      <c r="C2104" s="405">
        <f t="shared" si="1"/>
        <v>-0.01227208538</v>
      </c>
      <c r="D2104" s="403" t="s">
        <v>2454</v>
      </c>
      <c r="E2104" s="406">
        <v>67.27</v>
      </c>
      <c r="F2104" s="405">
        <f t="shared" si="2"/>
        <v>-0.04146480479</v>
      </c>
    </row>
    <row r="2105" ht="15.75" customHeight="1">
      <c r="A2105" s="403" t="s">
        <v>2455</v>
      </c>
      <c r="B2105" s="404">
        <v>4801.14</v>
      </c>
      <c r="C2105" s="405">
        <f t="shared" si="1"/>
        <v>-0.001559692553</v>
      </c>
      <c r="D2105" s="403" t="s">
        <v>2455</v>
      </c>
      <c r="E2105" s="406">
        <v>70.18</v>
      </c>
      <c r="F2105" s="405">
        <f t="shared" si="2"/>
        <v>-0.001280774157</v>
      </c>
    </row>
    <row r="2106" ht="15.75" customHeight="1">
      <c r="A2106" s="403" t="s">
        <v>2456</v>
      </c>
      <c r="B2106" s="404">
        <v>4808.64</v>
      </c>
      <c r="C2106" s="405">
        <f t="shared" si="1"/>
        <v>0.001347307571</v>
      </c>
      <c r="D2106" s="403" t="s">
        <v>2456</v>
      </c>
      <c r="E2106" s="406">
        <v>70.27</v>
      </c>
      <c r="F2106" s="405">
        <f t="shared" si="2"/>
        <v>-0.01028169014</v>
      </c>
    </row>
    <row r="2107" ht="15.75" customHeight="1">
      <c r="A2107" s="403" t="s">
        <v>2457</v>
      </c>
      <c r="B2107" s="404">
        <v>4802.17</v>
      </c>
      <c r="C2107" s="405">
        <f t="shared" si="1"/>
        <v>0.00291130543</v>
      </c>
      <c r="D2107" s="403" t="s">
        <v>2457</v>
      </c>
      <c r="E2107" s="406">
        <v>71.0</v>
      </c>
      <c r="F2107" s="405">
        <f t="shared" si="2"/>
        <v>0.01038850149</v>
      </c>
    </row>
    <row r="2108" ht="15.75" customHeight="1">
      <c r="A2108" s="403" t="s">
        <v>2458</v>
      </c>
      <c r="B2108" s="404">
        <v>4788.23</v>
      </c>
      <c r="C2108" s="405">
        <f t="shared" si="1"/>
        <v>-0.002923617373</v>
      </c>
      <c r="D2108" s="403" t="s">
        <v>2458</v>
      </c>
      <c r="E2108" s="406">
        <v>70.27</v>
      </c>
      <c r="F2108" s="405">
        <f t="shared" si="2"/>
        <v>-0.005237825595</v>
      </c>
    </row>
    <row r="2109" ht="15.75" customHeight="1">
      <c r="A2109" s="403" t="s">
        <v>2459</v>
      </c>
      <c r="B2109" s="404">
        <v>4802.27</v>
      </c>
      <c r="C2109" s="405">
        <f t="shared" si="1"/>
        <v>0.0003895508708</v>
      </c>
      <c r="D2109" s="403" t="s">
        <v>2459</v>
      </c>
      <c r="E2109" s="406">
        <v>70.64</v>
      </c>
      <c r="F2109" s="405">
        <f t="shared" si="2"/>
        <v>-0.001272444507</v>
      </c>
    </row>
    <row r="2110" ht="15.75" customHeight="1">
      <c r="A2110" s="403" t="s">
        <v>2460</v>
      </c>
      <c r="B2110" s="404">
        <v>4800.4</v>
      </c>
      <c r="C2110" s="405">
        <f t="shared" si="1"/>
        <v>0.006484997285</v>
      </c>
      <c r="D2110" s="403" t="s">
        <v>2460</v>
      </c>
      <c r="E2110" s="406">
        <v>70.73</v>
      </c>
      <c r="F2110" s="405">
        <f t="shared" si="2"/>
        <v>0</v>
      </c>
    </row>
    <row r="2111" ht="15.75" customHeight="1">
      <c r="A2111" s="403" t="s">
        <v>2461</v>
      </c>
      <c r="B2111" s="404">
        <v>4769.47</v>
      </c>
      <c r="C2111" s="405">
        <f t="shared" si="1"/>
        <v>-0.01277123347</v>
      </c>
      <c r="D2111" s="403" t="s">
        <v>2461</v>
      </c>
      <c r="E2111" s="406">
        <v>70.73</v>
      </c>
      <c r="F2111" s="405">
        <f t="shared" si="2"/>
        <v>-0.04068900041</v>
      </c>
    </row>
    <row r="2112" ht="15.75" customHeight="1">
      <c r="A2112" s="403" t="s">
        <v>2462</v>
      </c>
      <c r="B2112" s="404">
        <v>4831.17</v>
      </c>
      <c r="C2112" s="405">
        <f t="shared" si="1"/>
        <v>-0.002178977719</v>
      </c>
      <c r="D2112" s="403" t="s">
        <v>2462</v>
      </c>
      <c r="E2112" s="406">
        <v>73.73</v>
      </c>
      <c r="F2112" s="405">
        <f t="shared" si="2"/>
        <v>-0.002435394399</v>
      </c>
    </row>
    <row r="2113" ht="15.75" customHeight="1">
      <c r="A2113" s="403" t="s">
        <v>2463</v>
      </c>
      <c r="B2113" s="404">
        <v>4841.72</v>
      </c>
      <c r="C2113" s="405">
        <f t="shared" si="1"/>
        <v>0.006483693065</v>
      </c>
      <c r="D2113" s="403" t="s">
        <v>2463</v>
      </c>
      <c r="E2113" s="406">
        <v>73.91</v>
      </c>
      <c r="F2113" s="405">
        <f t="shared" si="2"/>
        <v>0.002441340024</v>
      </c>
    </row>
    <row r="2114" ht="15.75" customHeight="1">
      <c r="A2114" s="403" t="s">
        <v>2464</v>
      </c>
      <c r="B2114" s="404">
        <v>4810.53</v>
      </c>
      <c r="C2114" s="405">
        <f t="shared" si="1"/>
        <v>0.004980477115</v>
      </c>
      <c r="D2114" s="403" t="s">
        <v>2464</v>
      </c>
      <c r="E2114" s="406">
        <v>73.73</v>
      </c>
      <c r="F2114" s="405">
        <f t="shared" si="2"/>
        <v>-0.01099932931</v>
      </c>
    </row>
    <row r="2115" ht="15.75" customHeight="1">
      <c r="A2115" s="403" t="s">
        <v>2465</v>
      </c>
      <c r="B2115" s="404">
        <v>4786.69</v>
      </c>
      <c r="C2115" s="405">
        <f t="shared" si="1"/>
        <v>0.0157303037</v>
      </c>
      <c r="D2115" s="403" t="s">
        <v>2465</v>
      </c>
      <c r="E2115" s="406">
        <v>74.55</v>
      </c>
      <c r="F2115" s="405">
        <f t="shared" si="2"/>
        <v>0.02756719504</v>
      </c>
    </row>
    <row r="2116" ht="15.75" customHeight="1">
      <c r="A2116" s="403" t="s">
        <v>2466</v>
      </c>
      <c r="B2116" s="404">
        <v>4712.56</v>
      </c>
      <c r="C2116" s="405">
        <f t="shared" si="1"/>
        <v>0.00233112132</v>
      </c>
      <c r="D2116" s="403" t="s">
        <v>2466</v>
      </c>
      <c r="E2116" s="406">
        <v>72.55</v>
      </c>
      <c r="F2116" s="405">
        <f t="shared" si="2"/>
        <v>0.01667600897</v>
      </c>
    </row>
    <row r="2117" ht="15.75" customHeight="1">
      <c r="A2117" s="403" t="s">
        <v>2467</v>
      </c>
      <c r="B2117" s="404">
        <v>4701.6</v>
      </c>
      <c r="C2117" s="405">
        <f t="shared" si="1"/>
        <v>0.00353679699</v>
      </c>
      <c r="D2117" s="403" t="s">
        <v>2467</v>
      </c>
      <c r="E2117" s="406">
        <v>71.36</v>
      </c>
      <c r="F2117" s="405">
        <f t="shared" si="2"/>
        <v>0.02602444285</v>
      </c>
    </row>
    <row r="2118" ht="15.75" customHeight="1">
      <c r="A2118" s="403" t="s">
        <v>2468</v>
      </c>
      <c r="B2118" s="404">
        <v>4685.03</v>
      </c>
      <c r="C2118" s="405">
        <f t="shared" si="1"/>
        <v>0.003637493172</v>
      </c>
      <c r="D2118" s="403" t="s">
        <v>2468</v>
      </c>
      <c r="E2118" s="406">
        <v>69.55</v>
      </c>
      <c r="F2118" s="405">
        <f t="shared" si="2"/>
        <v>0</v>
      </c>
    </row>
    <row r="2119" ht="15.75" customHeight="1">
      <c r="A2119" s="403" t="s">
        <v>2469</v>
      </c>
      <c r="B2119" s="404">
        <v>4668.05</v>
      </c>
      <c r="C2119" s="405">
        <f t="shared" si="1"/>
        <v>0.002486862366</v>
      </c>
      <c r="D2119" s="403" t="s">
        <v>2469</v>
      </c>
      <c r="E2119" s="406">
        <v>69.55</v>
      </c>
      <c r="F2119" s="405">
        <f t="shared" si="2"/>
        <v>0.007971014493</v>
      </c>
    </row>
    <row r="2120" ht="15.75" customHeight="1">
      <c r="A2120" s="403" t="s">
        <v>2470</v>
      </c>
      <c r="B2120" s="404">
        <v>4656.47</v>
      </c>
      <c r="C2120" s="405">
        <f t="shared" si="1"/>
        <v>0.00823656524</v>
      </c>
      <c r="D2120" s="403" t="s">
        <v>2470</v>
      </c>
      <c r="E2120" s="406">
        <v>69.0</v>
      </c>
      <c r="F2120" s="405">
        <f t="shared" si="2"/>
        <v>0.01875092278</v>
      </c>
    </row>
    <row r="2121" ht="15.75" customHeight="1">
      <c r="A2121" s="403" t="s">
        <v>2471</v>
      </c>
      <c r="B2121" s="404">
        <v>4618.43</v>
      </c>
      <c r="C2121" s="405">
        <f t="shared" si="1"/>
        <v>-0.007845411873</v>
      </c>
      <c r="D2121" s="403" t="s">
        <v>2471</v>
      </c>
      <c r="E2121" s="406">
        <v>67.73</v>
      </c>
      <c r="F2121" s="405">
        <f t="shared" si="2"/>
        <v>-0.0299341163</v>
      </c>
    </row>
    <row r="2122" ht="15.75" customHeight="1">
      <c r="A2122" s="403" t="s">
        <v>2472</v>
      </c>
      <c r="B2122" s="404">
        <v>4654.95</v>
      </c>
      <c r="C2122" s="405">
        <f t="shared" si="1"/>
        <v>-0.01462519369</v>
      </c>
      <c r="D2122" s="403" t="s">
        <v>2472</v>
      </c>
      <c r="E2122" s="406">
        <v>69.82</v>
      </c>
      <c r="F2122" s="405">
        <f t="shared" si="2"/>
        <v>-0.02417889588</v>
      </c>
    </row>
    <row r="2123" ht="15.75" customHeight="1">
      <c r="A2123" s="403" t="s">
        <v>2473</v>
      </c>
      <c r="B2123" s="404">
        <v>4724.04</v>
      </c>
      <c r="C2123" s="405">
        <f t="shared" si="1"/>
        <v>-0.004968794957</v>
      </c>
      <c r="D2123" s="403" t="s">
        <v>2473</v>
      </c>
      <c r="E2123" s="406">
        <v>71.55</v>
      </c>
      <c r="F2123" s="405">
        <f t="shared" si="2"/>
        <v>-0.02467284624</v>
      </c>
    </row>
    <row r="2124" ht="15.75" customHeight="1">
      <c r="A2124" s="403" t="s">
        <v>2474</v>
      </c>
      <c r="B2124" s="404">
        <v>4747.63</v>
      </c>
      <c r="C2124" s="405">
        <f t="shared" si="1"/>
        <v>-0.001990708625</v>
      </c>
      <c r="D2124" s="403" t="s">
        <v>2474</v>
      </c>
      <c r="E2124" s="406">
        <v>73.36</v>
      </c>
      <c r="F2124" s="405">
        <f t="shared" si="2"/>
        <v>-0.01596244131</v>
      </c>
    </row>
    <row r="2125" ht="15.75" customHeight="1">
      <c r="A2125" s="403" t="s">
        <v>2475</v>
      </c>
      <c r="B2125" s="404">
        <v>4757.1</v>
      </c>
      <c r="C2125" s="405">
        <f t="shared" si="1"/>
        <v>0.01035823742</v>
      </c>
      <c r="D2125" s="403" t="s">
        <v>2475</v>
      </c>
      <c r="E2125" s="406">
        <v>74.55</v>
      </c>
      <c r="F2125" s="405">
        <f t="shared" si="2"/>
        <v>0.01112166011</v>
      </c>
    </row>
    <row r="2126" ht="15.75" customHeight="1">
      <c r="A2126" s="403" t="s">
        <v>2476</v>
      </c>
      <c r="B2126" s="404">
        <v>4708.33</v>
      </c>
      <c r="C2126" s="405">
        <f t="shared" si="1"/>
        <v>-0.001787243786</v>
      </c>
      <c r="D2126" s="403" t="s">
        <v>2476</v>
      </c>
      <c r="E2126" s="406">
        <v>73.73</v>
      </c>
      <c r="F2126" s="405">
        <f t="shared" si="2"/>
        <v>-0.006066325155</v>
      </c>
    </row>
    <row r="2127" ht="15.75" customHeight="1">
      <c r="A2127" s="403" t="s">
        <v>2477</v>
      </c>
      <c r="B2127" s="404">
        <v>4716.76</v>
      </c>
      <c r="C2127" s="405">
        <f t="shared" si="1"/>
        <v>-0.01692181036</v>
      </c>
      <c r="D2127" s="403" t="s">
        <v>2477</v>
      </c>
      <c r="E2127" s="406">
        <v>74.18</v>
      </c>
      <c r="F2127" s="405">
        <f t="shared" si="2"/>
        <v>-0.02394736842</v>
      </c>
    </row>
    <row r="2128" ht="15.75" customHeight="1">
      <c r="A2128" s="403" t="s">
        <v>2478</v>
      </c>
      <c r="B2128" s="404">
        <v>4797.95</v>
      </c>
      <c r="C2128" s="405">
        <f t="shared" si="1"/>
        <v>0.003081612557</v>
      </c>
      <c r="D2128" s="403" t="s">
        <v>2478</v>
      </c>
      <c r="E2128" s="406">
        <v>76.0</v>
      </c>
      <c r="F2128" s="405">
        <f t="shared" si="2"/>
        <v>-0.009513879838</v>
      </c>
    </row>
    <row r="2129" ht="15.75" customHeight="1">
      <c r="A2129" s="403" t="s">
        <v>2479</v>
      </c>
      <c r="B2129" s="404">
        <v>4783.21</v>
      </c>
      <c r="C2129" s="405">
        <f t="shared" si="1"/>
        <v>-0.01518033988</v>
      </c>
      <c r="D2129" s="403" t="s">
        <v>2479</v>
      </c>
      <c r="E2129" s="406">
        <v>76.73</v>
      </c>
      <c r="F2129" s="405">
        <f t="shared" si="2"/>
        <v>-0.03423536816</v>
      </c>
    </row>
    <row r="2130" ht="15.75" customHeight="1">
      <c r="A2130" s="403" t="s">
        <v>2480</v>
      </c>
      <c r="B2130" s="404">
        <v>4856.94</v>
      </c>
      <c r="C2130" s="405">
        <f t="shared" si="1"/>
        <v>-0.002083384699</v>
      </c>
      <c r="D2130" s="403" t="s">
        <v>2480</v>
      </c>
      <c r="E2130" s="406">
        <v>79.45</v>
      </c>
      <c r="F2130" s="405">
        <f t="shared" si="2"/>
        <v>0.01507601891</v>
      </c>
    </row>
    <row r="2131" ht="15.75" customHeight="1">
      <c r="A2131" s="403" t="s">
        <v>2481</v>
      </c>
      <c r="B2131" s="404">
        <v>4867.08</v>
      </c>
      <c r="C2131" s="405">
        <f t="shared" si="1"/>
        <v>-0.01022701159</v>
      </c>
      <c r="D2131" s="403" t="s">
        <v>2481</v>
      </c>
      <c r="E2131" s="406">
        <v>78.27</v>
      </c>
      <c r="F2131" s="405">
        <f t="shared" si="2"/>
        <v>-0.021625</v>
      </c>
    </row>
    <row r="2132" ht="15.75" customHeight="1">
      <c r="A2132" s="403" t="s">
        <v>2482</v>
      </c>
      <c r="B2132" s="404">
        <v>4917.37</v>
      </c>
      <c r="C2132" s="405">
        <f t="shared" si="1"/>
        <v>-0.007812610344</v>
      </c>
      <c r="D2132" s="403" t="s">
        <v>2482</v>
      </c>
      <c r="E2132" s="406">
        <v>80.0</v>
      </c>
      <c r="F2132" s="405">
        <f t="shared" si="2"/>
        <v>-0.01234567901</v>
      </c>
    </row>
    <row r="2133" ht="15.75" customHeight="1">
      <c r="A2133" s="403" t="s">
        <v>2483</v>
      </c>
      <c r="B2133" s="404">
        <v>4956.09</v>
      </c>
      <c r="C2133" s="405">
        <f t="shared" si="1"/>
        <v>0.0008906068244</v>
      </c>
      <c r="D2133" s="403" t="s">
        <v>2483</v>
      </c>
      <c r="E2133" s="406">
        <v>81.0</v>
      </c>
      <c r="F2133" s="405">
        <f t="shared" si="2"/>
        <v>0.001112347052</v>
      </c>
    </row>
    <row r="2134" ht="15.75" customHeight="1">
      <c r="A2134" s="403" t="s">
        <v>2484</v>
      </c>
      <c r="B2134" s="404">
        <v>4951.68</v>
      </c>
      <c r="C2134" s="405">
        <f t="shared" si="1"/>
        <v>-0.003631988056</v>
      </c>
      <c r="D2134" s="403" t="s">
        <v>2484</v>
      </c>
      <c r="E2134" s="406">
        <v>80.91</v>
      </c>
      <c r="F2134" s="405">
        <f t="shared" si="2"/>
        <v>-0.008941695247</v>
      </c>
    </row>
    <row r="2135" ht="15.75" customHeight="1">
      <c r="A2135" s="403" t="s">
        <v>2485</v>
      </c>
      <c r="B2135" s="404">
        <v>4969.73</v>
      </c>
      <c r="C2135" s="405">
        <f t="shared" si="1"/>
        <v>0.002584266036</v>
      </c>
      <c r="D2135" s="403" t="s">
        <v>2485</v>
      </c>
      <c r="E2135" s="406">
        <v>81.64</v>
      </c>
      <c r="F2135" s="405">
        <f t="shared" si="2"/>
        <v>0.01127214171</v>
      </c>
    </row>
    <row r="2136" ht="15.75" customHeight="1">
      <c r="A2136" s="403" t="s">
        <v>2486</v>
      </c>
      <c r="B2136" s="404">
        <v>4956.92</v>
      </c>
      <c r="C2136" s="405">
        <f t="shared" si="1"/>
        <v>0.002615296552</v>
      </c>
      <c r="D2136" s="403" t="s">
        <v>2486</v>
      </c>
      <c r="E2136" s="406">
        <v>80.73</v>
      </c>
      <c r="F2136" s="405">
        <f t="shared" si="2"/>
        <v>0.004604280737</v>
      </c>
    </row>
    <row r="2137" ht="15.75" customHeight="1">
      <c r="A2137" s="403" t="s">
        <v>2487</v>
      </c>
      <c r="B2137" s="404">
        <v>4943.99</v>
      </c>
      <c r="C2137" s="405">
        <f t="shared" si="1"/>
        <v>-0.004975134391</v>
      </c>
      <c r="D2137" s="403" t="s">
        <v>2487</v>
      </c>
      <c r="E2137" s="406">
        <v>80.36</v>
      </c>
      <c r="F2137" s="405">
        <f t="shared" si="2"/>
        <v>-0.03180722892</v>
      </c>
    </row>
    <row r="2138" ht="15.75" customHeight="1">
      <c r="A2138" s="403" t="s">
        <v>2488</v>
      </c>
      <c r="B2138" s="404">
        <v>4968.71</v>
      </c>
      <c r="C2138" s="405">
        <f t="shared" si="1"/>
        <v>0.001017394423</v>
      </c>
      <c r="D2138" s="403" t="s">
        <v>2488</v>
      </c>
      <c r="E2138" s="406">
        <v>83.0</v>
      </c>
      <c r="F2138" s="405">
        <f t="shared" si="2"/>
        <v>-0.02145720349</v>
      </c>
    </row>
    <row r="2139" ht="15.75" customHeight="1">
      <c r="A2139" s="403" t="s">
        <v>2489</v>
      </c>
      <c r="B2139" s="404">
        <v>4963.66</v>
      </c>
      <c r="C2139" s="405">
        <f t="shared" si="1"/>
        <v>-0.001209335831</v>
      </c>
      <c r="D2139" s="403" t="s">
        <v>2489</v>
      </c>
      <c r="E2139" s="406">
        <v>84.82</v>
      </c>
      <c r="F2139" s="405">
        <f t="shared" si="2"/>
        <v>0.0230370281</v>
      </c>
    </row>
    <row r="2140" ht="15.75" customHeight="1">
      <c r="A2140" s="403" t="s">
        <v>2490</v>
      </c>
      <c r="B2140" s="404">
        <v>4969.67</v>
      </c>
      <c r="C2140" s="405">
        <f t="shared" si="1"/>
        <v>0.008783290029</v>
      </c>
      <c r="D2140" s="403" t="s">
        <v>2490</v>
      </c>
      <c r="E2140" s="406">
        <v>82.91</v>
      </c>
      <c r="F2140" s="405">
        <f t="shared" si="2"/>
        <v>0.03057799876</v>
      </c>
    </row>
    <row r="2141" ht="15.75" customHeight="1">
      <c r="A2141" s="403" t="s">
        <v>2491</v>
      </c>
      <c r="B2141" s="404">
        <v>4926.4</v>
      </c>
      <c r="C2141" s="405">
        <f t="shared" si="1"/>
        <v>-0.003057769791</v>
      </c>
      <c r="D2141" s="403" t="s">
        <v>2491</v>
      </c>
      <c r="E2141" s="406">
        <v>80.45</v>
      </c>
      <c r="F2141" s="405">
        <f t="shared" si="2"/>
        <v>-0.01227747084</v>
      </c>
    </row>
    <row r="2142" ht="15.75" customHeight="1">
      <c r="A2142" s="403" t="s">
        <v>2492</v>
      </c>
      <c r="B2142" s="404">
        <v>4941.51</v>
      </c>
      <c r="C2142" s="405">
        <f t="shared" si="1"/>
        <v>0.01573497007</v>
      </c>
      <c r="D2142" s="403" t="s">
        <v>2492</v>
      </c>
      <c r="E2142" s="406">
        <v>81.45</v>
      </c>
      <c r="F2142" s="405">
        <f t="shared" si="2"/>
        <v>0.02157280823</v>
      </c>
    </row>
    <row r="2143" ht="15.75" customHeight="1">
      <c r="A2143" s="403" t="s">
        <v>2493</v>
      </c>
      <c r="B2143" s="404">
        <v>4864.96</v>
      </c>
      <c r="C2143" s="405">
        <f t="shared" si="1"/>
        <v>0.01055220433</v>
      </c>
      <c r="D2143" s="403" t="s">
        <v>2493</v>
      </c>
      <c r="E2143" s="406">
        <v>79.73</v>
      </c>
      <c r="F2143" s="405">
        <f t="shared" si="2"/>
        <v>-0.001127536958</v>
      </c>
    </row>
    <row r="2144" ht="15.75" customHeight="1">
      <c r="A2144" s="403" t="s">
        <v>2494</v>
      </c>
      <c r="B2144" s="404">
        <v>4814.16</v>
      </c>
      <c r="C2144" s="405">
        <f t="shared" si="1"/>
        <v>0.002670087934</v>
      </c>
      <c r="D2144" s="403" t="s">
        <v>2494</v>
      </c>
      <c r="E2144" s="406">
        <v>79.82</v>
      </c>
      <c r="F2144" s="405">
        <f t="shared" si="2"/>
        <v>0.002260170768</v>
      </c>
    </row>
    <row r="2145" ht="15.75" customHeight="1">
      <c r="A2145" s="403" t="s">
        <v>2495</v>
      </c>
      <c r="B2145" s="404">
        <v>4801.34</v>
      </c>
      <c r="C2145" s="405">
        <f t="shared" si="1"/>
        <v>-0.004608619757</v>
      </c>
      <c r="D2145" s="403" t="s">
        <v>2495</v>
      </c>
      <c r="E2145" s="406">
        <v>79.64</v>
      </c>
      <c r="F2145" s="405">
        <f t="shared" si="2"/>
        <v>-0.01569645285</v>
      </c>
    </row>
    <row r="2146" ht="15.75" customHeight="1">
      <c r="A2146" s="403" t="s">
        <v>2496</v>
      </c>
      <c r="B2146" s="404">
        <v>4823.57</v>
      </c>
      <c r="C2146" s="405">
        <f t="shared" si="1"/>
        <v>-0.003112451252</v>
      </c>
      <c r="D2146" s="403" t="s">
        <v>2496</v>
      </c>
      <c r="E2146" s="406">
        <v>80.91</v>
      </c>
      <c r="F2146" s="405">
        <f t="shared" si="2"/>
        <v>-0.02199927475</v>
      </c>
    </row>
    <row r="2147" ht="15.75" customHeight="1">
      <c r="A2147" s="403" t="s">
        <v>2497</v>
      </c>
      <c r="B2147" s="404">
        <v>4838.63</v>
      </c>
      <c r="C2147" s="405">
        <f t="shared" si="1"/>
        <v>-0.006129235674</v>
      </c>
      <c r="D2147" s="403" t="s">
        <v>2497</v>
      </c>
      <c r="E2147" s="406">
        <v>82.73</v>
      </c>
      <c r="F2147" s="405">
        <f t="shared" si="2"/>
        <v>-0.003253012048</v>
      </c>
    </row>
    <row r="2148" ht="15.75" customHeight="1">
      <c r="A2148" s="403" t="s">
        <v>2498</v>
      </c>
      <c r="B2148" s="404">
        <v>4868.47</v>
      </c>
      <c r="C2148" s="405">
        <f t="shared" si="1"/>
        <v>0.00387448244</v>
      </c>
      <c r="D2148" s="403" t="s">
        <v>2498</v>
      </c>
      <c r="E2148" s="406">
        <v>83.0</v>
      </c>
      <c r="F2148" s="405">
        <f t="shared" si="2"/>
        <v>0.02697352141</v>
      </c>
    </row>
    <row r="2149" ht="15.75" customHeight="1">
      <c r="A2149" s="403" t="s">
        <v>2499</v>
      </c>
      <c r="B2149" s="404">
        <v>4849.68</v>
      </c>
      <c r="C2149" s="405">
        <f t="shared" si="1"/>
        <v>-0.001385797328</v>
      </c>
      <c r="D2149" s="403" t="s">
        <v>2499</v>
      </c>
      <c r="E2149" s="406">
        <v>80.82</v>
      </c>
      <c r="F2149" s="405">
        <f t="shared" si="2"/>
        <v>0.01025</v>
      </c>
    </row>
    <row r="2150" ht="15.75" customHeight="1">
      <c r="A2150" s="403" t="s">
        <v>2500</v>
      </c>
      <c r="B2150" s="404">
        <v>4856.41</v>
      </c>
      <c r="C2150" s="405">
        <f t="shared" si="1"/>
        <v>0.003821890399</v>
      </c>
      <c r="D2150" s="403" t="s">
        <v>2500</v>
      </c>
      <c r="E2150" s="406">
        <v>80.0</v>
      </c>
      <c r="F2150" s="405">
        <f t="shared" si="2"/>
        <v>-0.005593536358</v>
      </c>
    </row>
    <row r="2151" ht="15.75" customHeight="1">
      <c r="A2151" s="403" t="s">
        <v>2501</v>
      </c>
      <c r="B2151" s="404">
        <v>4837.92</v>
      </c>
      <c r="C2151" s="405">
        <f t="shared" si="1"/>
        <v>-0.008348621032</v>
      </c>
      <c r="D2151" s="403" t="s">
        <v>2501</v>
      </c>
      <c r="E2151" s="406">
        <v>80.45</v>
      </c>
      <c r="F2151" s="405">
        <f t="shared" si="2"/>
        <v>0.002242431793</v>
      </c>
    </row>
    <row r="2152" ht="15.75" customHeight="1">
      <c r="A2152" s="403" t="s">
        <v>2502</v>
      </c>
      <c r="B2152" s="404">
        <v>4878.65</v>
      </c>
      <c r="C2152" s="405">
        <f t="shared" si="1"/>
        <v>-0.002922572272</v>
      </c>
      <c r="D2152" s="403" t="s">
        <v>2502</v>
      </c>
      <c r="E2152" s="406">
        <v>80.27</v>
      </c>
      <c r="F2152" s="405">
        <f t="shared" si="2"/>
        <v>-0.001119960179</v>
      </c>
    </row>
    <row r="2153" ht="15.75" customHeight="1">
      <c r="A2153" s="403" t="s">
        <v>2503</v>
      </c>
      <c r="B2153" s="404">
        <v>4892.95</v>
      </c>
      <c r="C2153" s="405">
        <f t="shared" si="1"/>
        <v>-0.008124823891</v>
      </c>
      <c r="D2153" s="403" t="s">
        <v>2503</v>
      </c>
      <c r="E2153" s="406">
        <v>80.36</v>
      </c>
      <c r="F2153" s="405">
        <f t="shared" si="2"/>
        <v>-0.0101010101</v>
      </c>
    </row>
    <row r="2154" ht="15.75" customHeight="1">
      <c r="A2154" s="403" t="s">
        <v>2504</v>
      </c>
      <c r="B2154" s="404">
        <v>4933.03</v>
      </c>
      <c r="C2154" s="405">
        <f t="shared" si="1"/>
        <v>-0.002162339291</v>
      </c>
      <c r="D2154" s="403" t="s">
        <v>2504</v>
      </c>
      <c r="E2154" s="406">
        <v>81.18</v>
      </c>
      <c r="F2154" s="405">
        <f t="shared" si="2"/>
        <v>-0.002212389381</v>
      </c>
    </row>
    <row r="2155" ht="15.75" customHeight="1">
      <c r="A2155" s="403" t="s">
        <v>2505</v>
      </c>
      <c r="B2155" s="404">
        <v>4943.72</v>
      </c>
      <c r="C2155" s="405">
        <f t="shared" si="1"/>
        <v>-0.0000627018849</v>
      </c>
      <c r="D2155" s="403" t="s">
        <v>2505</v>
      </c>
      <c r="E2155" s="406">
        <v>81.36</v>
      </c>
      <c r="F2155" s="405">
        <f t="shared" si="2"/>
        <v>-0.001104972376</v>
      </c>
    </row>
    <row r="2156" ht="15.75" customHeight="1">
      <c r="A2156" s="403" t="s">
        <v>2506</v>
      </c>
      <c r="B2156" s="404">
        <v>4944.03</v>
      </c>
      <c r="C2156" s="405">
        <f t="shared" si="1"/>
        <v>0.002679067579</v>
      </c>
      <c r="D2156" s="403" t="s">
        <v>2506</v>
      </c>
      <c r="E2156" s="406">
        <v>81.45</v>
      </c>
      <c r="F2156" s="405">
        <f t="shared" si="2"/>
        <v>-0.004522121731</v>
      </c>
    </row>
    <row r="2157" ht="15.75" customHeight="1">
      <c r="A2157" s="403" t="s">
        <v>2507</v>
      </c>
      <c r="B2157" s="404">
        <v>4930.82</v>
      </c>
      <c r="C2157" s="405">
        <f t="shared" si="1"/>
        <v>0.00009127104051</v>
      </c>
      <c r="D2157" s="403" t="s">
        <v>2507</v>
      </c>
      <c r="E2157" s="406">
        <v>81.82</v>
      </c>
      <c r="F2157" s="405">
        <f t="shared" si="2"/>
        <v>0.004542664211</v>
      </c>
    </row>
    <row r="2158" ht="15.75" customHeight="1">
      <c r="A2158" s="403" t="s">
        <v>2508</v>
      </c>
      <c r="B2158" s="404">
        <v>4930.37</v>
      </c>
      <c r="C2158" s="405">
        <f t="shared" si="1"/>
        <v>-0.006342405237</v>
      </c>
      <c r="D2158" s="403" t="s">
        <v>2508</v>
      </c>
      <c r="E2158" s="406">
        <v>81.45</v>
      </c>
      <c r="F2158" s="405">
        <f t="shared" si="2"/>
        <v>-0.02723038338</v>
      </c>
    </row>
    <row r="2159" ht="15.75" customHeight="1">
      <c r="A2159" s="403" t="s">
        <v>2509</v>
      </c>
      <c r="B2159" s="404">
        <v>4961.84</v>
      </c>
      <c r="C2159" s="405">
        <f t="shared" si="1"/>
        <v>-0.006041666667</v>
      </c>
      <c r="D2159" s="403" t="s">
        <v>2509</v>
      </c>
      <c r="E2159" s="406">
        <v>83.73</v>
      </c>
      <c r="F2159" s="405">
        <f t="shared" si="2"/>
        <v>-0.01494117647</v>
      </c>
    </row>
    <row r="2160" ht="15.75" customHeight="1">
      <c r="A2160" s="403" t="s">
        <v>2510</v>
      </c>
      <c r="B2160" s="404">
        <v>4992.0</v>
      </c>
      <c r="C2160" s="405">
        <f t="shared" si="1"/>
        <v>0.01198283359</v>
      </c>
      <c r="D2160" s="403" t="s">
        <v>2510</v>
      </c>
      <c r="E2160" s="406">
        <v>85.0</v>
      </c>
      <c r="F2160" s="405">
        <f t="shared" si="2"/>
        <v>0.0119047619</v>
      </c>
    </row>
    <row r="2161" ht="15.75" customHeight="1">
      <c r="A2161" s="403" t="s">
        <v>2511</v>
      </c>
      <c r="B2161" s="404">
        <v>4932.89</v>
      </c>
      <c r="C2161" s="405">
        <f t="shared" si="1"/>
        <v>0.0131967038</v>
      </c>
      <c r="D2161" s="403" t="s">
        <v>2511</v>
      </c>
      <c r="E2161" s="406">
        <v>84.0</v>
      </c>
      <c r="F2161" s="405">
        <f t="shared" si="2"/>
        <v>0.02214650767</v>
      </c>
    </row>
    <row r="2162" ht="15.75" customHeight="1">
      <c r="A2162" s="403" t="s">
        <v>2512</v>
      </c>
      <c r="B2162" s="404">
        <v>4868.64</v>
      </c>
      <c r="C2162" s="405">
        <f t="shared" si="1"/>
        <v>0.02080336812</v>
      </c>
      <c r="D2162" s="403" t="s">
        <v>2512</v>
      </c>
      <c r="E2162" s="406">
        <v>82.18</v>
      </c>
      <c r="F2162" s="405">
        <f t="shared" si="2"/>
        <v>0.02264808362</v>
      </c>
    </row>
    <row r="2163" ht="15.75" customHeight="1">
      <c r="A2163" s="403" t="s">
        <v>2513</v>
      </c>
      <c r="B2163" s="404">
        <v>4769.42</v>
      </c>
      <c r="C2163" s="405">
        <f t="shared" si="1"/>
        <v>-0.0006558338834</v>
      </c>
      <c r="D2163" s="403" t="s">
        <v>2513</v>
      </c>
      <c r="E2163" s="406">
        <v>80.36</v>
      </c>
      <c r="F2163" s="405">
        <f t="shared" si="2"/>
        <v>0.02304264799</v>
      </c>
    </row>
    <row r="2164" ht="15.75" customHeight="1">
      <c r="A2164" s="403" t="s">
        <v>2514</v>
      </c>
      <c r="B2164" s="404">
        <v>4772.55</v>
      </c>
      <c r="C2164" s="405">
        <f t="shared" si="1"/>
        <v>0.003351126117</v>
      </c>
      <c r="D2164" s="403" t="s">
        <v>2514</v>
      </c>
      <c r="E2164" s="406">
        <v>78.55</v>
      </c>
      <c r="F2164" s="405">
        <f t="shared" si="2"/>
        <v>0.003577360419</v>
      </c>
    </row>
    <row r="2165" ht="15.75" customHeight="1">
      <c r="A2165" s="403" t="s">
        <v>2515</v>
      </c>
      <c r="B2165" s="404">
        <v>4756.61</v>
      </c>
      <c r="C2165" s="405">
        <f t="shared" si="1"/>
        <v>-0.009957435294</v>
      </c>
      <c r="D2165" s="403" t="s">
        <v>2515</v>
      </c>
      <c r="E2165" s="406">
        <v>78.27</v>
      </c>
      <c r="F2165" s="405">
        <f t="shared" si="2"/>
        <v>-0.02272443501</v>
      </c>
    </row>
    <row r="2166" ht="15.75" customHeight="1">
      <c r="A2166" s="403" t="s">
        <v>2516</v>
      </c>
      <c r="B2166" s="404">
        <v>4804.45</v>
      </c>
      <c r="C2166" s="405">
        <f t="shared" si="1"/>
        <v>0.007454549267</v>
      </c>
      <c r="D2166" s="403" t="s">
        <v>2516</v>
      </c>
      <c r="E2166" s="406">
        <v>80.09</v>
      </c>
      <c r="F2166" s="405">
        <f t="shared" si="2"/>
        <v>0.01264382349</v>
      </c>
    </row>
    <row r="2167" ht="15.75" customHeight="1">
      <c r="A2167" s="403" t="s">
        <v>2517</v>
      </c>
      <c r="B2167" s="404">
        <v>4768.9</v>
      </c>
      <c r="C2167" s="405">
        <f t="shared" si="1"/>
        <v>-0.01430517289</v>
      </c>
      <c r="D2167" s="403" t="s">
        <v>2517</v>
      </c>
      <c r="E2167" s="406">
        <v>79.09</v>
      </c>
      <c r="F2167" s="405">
        <f t="shared" si="2"/>
        <v>-0.01812538796</v>
      </c>
    </row>
    <row r="2168" ht="15.75" customHeight="1">
      <c r="A2168" s="403" t="s">
        <v>2518</v>
      </c>
      <c r="B2168" s="404">
        <v>4838.11</v>
      </c>
      <c r="C2168" s="405">
        <f t="shared" si="1"/>
        <v>-0.01255000408</v>
      </c>
      <c r="D2168" s="403" t="s">
        <v>2518</v>
      </c>
      <c r="E2168" s="406">
        <v>80.55</v>
      </c>
      <c r="F2168" s="405">
        <f t="shared" si="2"/>
        <v>-0.03161817745</v>
      </c>
    </row>
    <row r="2169" ht="15.75" customHeight="1">
      <c r="A2169" s="403" t="s">
        <v>2519</v>
      </c>
      <c r="B2169" s="404">
        <v>4899.6</v>
      </c>
      <c r="C2169" s="405">
        <f t="shared" si="1"/>
        <v>-0.005405756532</v>
      </c>
      <c r="D2169" s="403" t="s">
        <v>2519</v>
      </c>
      <c r="E2169" s="406">
        <v>83.18</v>
      </c>
      <c r="F2169" s="405">
        <f t="shared" si="2"/>
        <v>-0.02244682101</v>
      </c>
    </row>
    <row r="2170" ht="15.75" customHeight="1">
      <c r="A2170" s="403" t="s">
        <v>2520</v>
      </c>
      <c r="B2170" s="404">
        <v>4926.23</v>
      </c>
      <c r="C2170" s="405">
        <f t="shared" si="1"/>
        <v>0.005595224973</v>
      </c>
      <c r="D2170" s="403" t="s">
        <v>2520</v>
      </c>
      <c r="E2170" s="406">
        <v>85.09</v>
      </c>
      <c r="F2170" s="405">
        <f t="shared" si="2"/>
        <v>0.001058823529</v>
      </c>
    </row>
    <row r="2171" ht="15.75" customHeight="1">
      <c r="A2171" s="403" t="s">
        <v>2521</v>
      </c>
      <c r="B2171" s="404">
        <v>4898.82</v>
      </c>
      <c r="C2171" s="405">
        <f t="shared" si="1"/>
        <v>-0.003782471296</v>
      </c>
      <c r="D2171" s="403" t="s">
        <v>2521</v>
      </c>
      <c r="E2171" s="406">
        <v>85.0</v>
      </c>
      <c r="F2171" s="405">
        <f t="shared" si="2"/>
        <v>-0.0157480315</v>
      </c>
    </row>
    <row r="2172" ht="15.75" customHeight="1">
      <c r="A2172" s="403" t="s">
        <v>2522</v>
      </c>
      <c r="B2172" s="404">
        <v>4917.42</v>
      </c>
      <c r="C2172" s="405">
        <f t="shared" si="1"/>
        <v>-0.009361609544</v>
      </c>
      <c r="D2172" s="403" t="s">
        <v>2522</v>
      </c>
      <c r="E2172" s="406">
        <v>86.36</v>
      </c>
      <c r="F2172" s="405">
        <f t="shared" si="2"/>
        <v>-0.01246426529</v>
      </c>
    </row>
    <row r="2173" ht="15.75" customHeight="1">
      <c r="A2173" s="403" t="s">
        <v>2523</v>
      </c>
      <c r="B2173" s="404">
        <v>4963.89</v>
      </c>
      <c r="C2173" s="405">
        <f t="shared" si="1"/>
        <v>-0.004126826176</v>
      </c>
      <c r="D2173" s="403" t="s">
        <v>2523</v>
      </c>
      <c r="E2173" s="406">
        <v>87.45</v>
      </c>
      <c r="F2173" s="405">
        <f t="shared" si="2"/>
        <v>-0.02638610554</v>
      </c>
    </row>
    <row r="2174" ht="15.75" customHeight="1">
      <c r="A2174" s="403" t="s">
        <v>2524</v>
      </c>
      <c r="B2174" s="404">
        <v>4984.46</v>
      </c>
      <c r="C2174" s="405">
        <f t="shared" si="1"/>
        <v>-0.004233216465</v>
      </c>
      <c r="D2174" s="403" t="s">
        <v>2524</v>
      </c>
      <c r="E2174" s="406">
        <v>89.82</v>
      </c>
      <c r="F2174" s="405">
        <f t="shared" si="2"/>
        <v>-0.04171556599</v>
      </c>
    </row>
    <row r="2175" ht="15.75" customHeight="1">
      <c r="A2175" s="403" t="s">
        <v>2525</v>
      </c>
      <c r="B2175" s="404">
        <v>5005.65</v>
      </c>
      <c r="C2175" s="405">
        <f t="shared" si="1"/>
        <v>0.01436132918</v>
      </c>
      <c r="D2175" s="403" t="s">
        <v>2525</v>
      </c>
      <c r="E2175" s="406">
        <v>93.73</v>
      </c>
      <c r="F2175" s="405">
        <f t="shared" si="2"/>
        <v>0.06511363636</v>
      </c>
    </row>
    <row r="2176" ht="15.75" customHeight="1">
      <c r="A2176" s="403" t="s">
        <v>2526</v>
      </c>
      <c r="B2176" s="404">
        <v>4934.78</v>
      </c>
      <c r="C2176" s="405">
        <f t="shared" si="1"/>
        <v>0.004083659056</v>
      </c>
      <c r="D2176" s="403" t="s">
        <v>2526</v>
      </c>
      <c r="E2176" s="406">
        <v>88.0</v>
      </c>
      <c r="F2176" s="405">
        <f t="shared" si="2"/>
        <v>-0.008227206131</v>
      </c>
    </row>
    <row r="2177" ht="15.75" customHeight="1">
      <c r="A2177" s="403" t="s">
        <v>2527</v>
      </c>
      <c r="B2177" s="404">
        <v>4914.71</v>
      </c>
      <c r="C2177" s="405">
        <f t="shared" si="1"/>
        <v>-0.004847478562</v>
      </c>
      <c r="D2177" s="403" t="s">
        <v>2527</v>
      </c>
      <c r="E2177" s="406">
        <v>88.73</v>
      </c>
      <c r="F2177" s="405">
        <f t="shared" si="2"/>
        <v>0.007265296855</v>
      </c>
    </row>
    <row r="2178" ht="15.75" customHeight="1">
      <c r="A2178" s="403" t="s">
        <v>2528</v>
      </c>
      <c r="B2178" s="404">
        <v>4938.65</v>
      </c>
      <c r="C2178" s="405">
        <f t="shared" si="1"/>
        <v>-0.01720363774</v>
      </c>
      <c r="D2178" s="403" t="s">
        <v>2528</v>
      </c>
      <c r="E2178" s="406">
        <v>88.09</v>
      </c>
      <c r="F2178" s="405">
        <f t="shared" si="2"/>
        <v>-0.04436971143</v>
      </c>
    </row>
    <row r="2179" ht="15.75" customHeight="1">
      <c r="A2179" s="403" t="s">
        <v>2529</v>
      </c>
      <c r="B2179" s="404">
        <v>5025.1</v>
      </c>
      <c r="C2179" s="405">
        <f t="shared" si="1"/>
        <v>0.001570590885</v>
      </c>
      <c r="D2179" s="403" t="s">
        <v>2529</v>
      </c>
      <c r="E2179" s="406">
        <v>92.18</v>
      </c>
      <c r="F2179" s="405">
        <f t="shared" si="2"/>
        <v>0.0139698603</v>
      </c>
    </row>
    <row r="2180" ht="15.75" customHeight="1">
      <c r="A2180" s="403" t="s">
        <v>2530</v>
      </c>
      <c r="B2180" s="404">
        <v>5017.22</v>
      </c>
      <c r="C2180" s="405">
        <f t="shared" si="1"/>
        <v>-0.009460745409</v>
      </c>
      <c r="D2180" s="403" t="s">
        <v>2530</v>
      </c>
      <c r="E2180" s="406">
        <v>90.91</v>
      </c>
      <c r="F2180" s="405">
        <f t="shared" si="2"/>
        <v>0.03956546598</v>
      </c>
    </row>
    <row r="2181" ht="15.75" customHeight="1">
      <c r="A2181" s="403" t="s">
        <v>2531</v>
      </c>
      <c r="B2181" s="404">
        <v>5065.14</v>
      </c>
      <c r="C2181" s="405">
        <f t="shared" si="1"/>
        <v>-0.007850788017</v>
      </c>
      <c r="D2181" s="403" t="s">
        <v>2531</v>
      </c>
      <c r="E2181" s="406">
        <v>87.45</v>
      </c>
      <c r="F2181" s="405">
        <f t="shared" si="2"/>
        <v>-0.04279772329</v>
      </c>
    </row>
    <row r="2182" ht="15.75" customHeight="1">
      <c r="A2182" s="403" t="s">
        <v>2532</v>
      </c>
      <c r="B2182" s="404">
        <v>5105.22</v>
      </c>
      <c r="C2182" s="405">
        <f t="shared" si="1"/>
        <v>-0.01314652548</v>
      </c>
      <c r="D2182" s="403" t="s">
        <v>2532</v>
      </c>
      <c r="E2182" s="406">
        <v>91.36</v>
      </c>
      <c r="F2182" s="405">
        <f t="shared" si="2"/>
        <v>-0.01953208843</v>
      </c>
    </row>
    <row r="2183" ht="15.75" customHeight="1">
      <c r="A2183" s="403" t="s">
        <v>2533</v>
      </c>
      <c r="B2183" s="404">
        <v>5173.23</v>
      </c>
      <c r="C2183" s="405">
        <f t="shared" si="1"/>
        <v>0.01248869735</v>
      </c>
      <c r="D2183" s="403" t="s">
        <v>2533</v>
      </c>
      <c r="E2183" s="406">
        <v>93.18</v>
      </c>
      <c r="F2183" s="405">
        <f t="shared" si="2"/>
        <v>0.0138178653</v>
      </c>
    </row>
    <row r="2184" ht="15.75" customHeight="1">
      <c r="A2184" s="403" t="s">
        <v>2534</v>
      </c>
      <c r="B2184" s="404">
        <v>5109.42</v>
      </c>
      <c r="C2184" s="405">
        <f t="shared" si="1"/>
        <v>-0.00378643124</v>
      </c>
      <c r="D2184" s="403" t="s">
        <v>2534</v>
      </c>
      <c r="E2184" s="406">
        <v>91.91</v>
      </c>
      <c r="F2184" s="405">
        <f t="shared" si="2"/>
        <v>-0.02884615385</v>
      </c>
    </row>
    <row r="2185" ht="15.75" customHeight="1">
      <c r="A2185" s="403" t="s">
        <v>2535</v>
      </c>
      <c r="B2185" s="404">
        <v>5128.84</v>
      </c>
      <c r="C2185" s="405">
        <f t="shared" si="1"/>
        <v>-0.005506821478</v>
      </c>
      <c r="D2185" s="403" t="s">
        <v>2535</v>
      </c>
      <c r="E2185" s="406">
        <v>94.64</v>
      </c>
      <c r="F2185" s="405">
        <f t="shared" si="2"/>
        <v>-0.008486118387</v>
      </c>
    </row>
    <row r="2186" ht="15.75" customHeight="1">
      <c r="A2186" s="403" t="s">
        <v>2536</v>
      </c>
      <c r="B2186" s="404">
        <v>5157.24</v>
      </c>
      <c r="C2186" s="405">
        <f t="shared" si="1"/>
        <v>0.008922789795</v>
      </c>
      <c r="D2186" s="403" t="s">
        <v>2536</v>
      </c>
      <c r="E2186" s="406">
        <v>95.45</v>
      </c>
      <c r="F2186" s="405">
        <f t="shared" si="2"/>
        <v>0.03244997296</v>
      </c>
    </row>
    <row r="2187" ht="15.75" customHeight="1">
      <c r="A2187" s="403" t="s">
        <v>2537</v>
      </c>
      <c r="B2187" s="404">
        <v>5111.63</v>
      </c>
      <c r="C2187" s="405">
        <f t="shared" si="1"/>
        <v>-0.008240041908</v>
      </c>
      <c r="D2187" s="403" t="s">
        <v>2537</v>
      </c>
      <c r="E2187" s="406">
        <v>92.45</v>
      </c>
      <c r="F2187" s="405">
        <f t="shared" si="2"/>
        <v>-0.003019519034</v>
      </c>
    </row>
    <row r="2188" ht="15.75" customHeight="1">
      <c r="A2188" s="403" t="s">
        <v>2538</v>
      </c>
      <c r="B2188" s="404">
        <v>5154.1</v>
      </c>
      <c r="C2188" s="405">
        <f t="shared" si="1"/>
        <v>-0.003104358674</v>
      </c>
      <c r="D2188" s="403" t="s">
        <v>2538</v>
      </c>
      <c r="E2188" s="406">
        <v>92.73</v>
      </c>
      <c r="F2188" s="405">
        <f t="shared" si="2"/>
        <v>-0.01066894271</v>
      </c>
    </row>
    <row r="2189" ht="15.75" customHeight="1">
      <c r="A2189" s="403" t="s">
        <v>2539</v>
      </c>
      <c r="B2189" s="404">
        <v>5170.15</v>
      </c>
      <c r="C2189" s="405">
        <f t="shared" si="1"/>
        <v>-0.01216511076</v>
      </c>
      <c r="D2189" s="403" t="s">
        <v>2539</v>
      </c>
      <c r="E2189" s="406">
        <v>93.73</v>
      </c>
      <c r="F2189" s="405">
        <f t="shared" si="2"/>
        <v>-0.0400450635</v>
      </c>
    </row>
    <row r="2190" ht="15.75" customHeight="1">
      <c r="A2190" s="403" t="s">
        <v>2540</v>
      </c>
      <c r="B2190" s="404">
        <v>5233.82</v>
      </c>
      <c r="C2190" s="405">
        <f t="shared" si="1"/>
        <v>0.01736223151</v>
      </c>
      <c r="D2190" s="403" t="s">
        <v>2540</v>
      </c>
      <c r="E2190" s="406">
        <v>97.64</v>
      </c>
      <c r="F2190" s="405">
        <f t="shared" si="2"/>
        <v>0.01517987108</v>
      </c>
    </row>
    <row r="2191" ht="15.75" customHeight="1">
      <c r="A2191" s="403" t="s">
        <v>2541</v>
      </c>
      <c r="B2191" s="404">
        <v>5144.5</v>
      </c>
      <c r="C2191" s="405">
        <f t="shared" si="1"/>
        <v>-0.00622977737</v>
      </c>
      <c r="D2191" s="403" t="s">
        <v>2541</v>
      </c>
      <c r="E2191" s="406">
        <v>96.18</v>
      </c>
      <c r="F2191" s="405">
        <f t="shared" si="2"/>
        <v>0</v>
      </c>
    </row>
    <row r="2192" ht="15.75" customHeight="1">
      <c r="A2192" s="403" t="s">
        <v>2542</v>
      </c>
      <c r="B2192" s="404">
        <v>5176.75</v>
      </c>
      <c r="C2192" s="405">
        <f t="shared" si="1"/>
        <v>-0.02063630499</v>
      </c>
      <c r="D2192" s="403" t="s">
        <v>2542</v>
      </c>
      <c r="E2192" s="406">
        <v>96.18</v>
      </c>
      <c r="F2192" s="405">
        <f t="shared" si="2"/>
        <v>-0.02848484848</v>
      </c>
    </row>
    <row r="2193" ht="15.75" customHeight="1">
      <c r="A2193" s="403" t="s">
        <v>2543</v>
      </c>
      <c r="B2193" s="404">
        <v>5285.83</v>
      </c>
      <c r="C2193" s="405">
        <f t="shared" si="1"/>
        <v>-0.005508822959</v>
      </c>
      <c r="D2193" s="403" t="s">
        <v>2543</v>
      </c>
      <c r="E2193" s="406">
        <v>99.0</v>
      </c>
      <c r="F2193" s="405">
        <f t="shared" si="2"/>
        <v>-0.02154576003</v>
      </c>
    </row>
    <row r="2194" ht="15.75" customHeight="1">
      <c r="A2194" s="403" t="s">
        <v>2544</v>
      </c>
      <c r="B2194" s="404">
        <v>5315.11</v>
      </c>
      <c r="C2194" s="405">
        <f t="shared" si="1"/>
        <v>0.004253108113</v>
      </c>
      <c r="D2194" s="403" t="s">
        <v>2544</v>
      </c>
      <c r="E2194" s="406">
        <v>101.18</v>
      </c>
      <c r="F2194" s="405">
        <f t="shared" si="2"/>
        <v>-0.006285602043</v>
      </c>
    </row>
    <row r="2195" ht="15.75" customHeight="1">
      <c r="A2195" s="403" t="s">
        <v>2545</v>
      </c>
      <c r="B2195" s="404">
        <v>5292.6</v>
      </c>
      <c r="C2195" s="405">
        <f t="shared" si="1"/>
        <v>-0.003134158561</v>
      </c>
      <c r="D2195" s="403" t="s">
        <v>2545</v>
      </c>
      <c r="E2195" s="406">
        <v>101.82</v>
      </c>
      <c r="F2195" s="405">
        <f t="shared" si="2"/>
        <v>-0.02433882714</v>
      </c>
    </row>
    <row r="2196" ht="15.75" customHeight="1">
      <c r="A2196" s="403" t="s">
        <v>2546</v>
      </c>
      <c r="B2196" s="404">
        <v>5309.24</v>
      </c>
      <c r="C2196" s="405">
        <f t="shared" si="1"/>
        <v>-0.004647517918</v>
      </c>
      <c r="D2196" s="403" t="s">
        <v>2546</v>
      </c>
      <c r="E2196" s="406">
        <v>104.36</v>
      </c>
      <c r="F2196" s="405">
        <f t="shared" si="2"/>
        <v>0.0008631437614</v>
      </c>
    </row>
    <row r="2197" ht="15.75" customHeight="1">
      <c r="A2197" s="403" t="s">
        <v>2547</v>
      </c>
      <c r="B2197" s="404">
        <v>5334.03</v>
      </c>
      <c r="C2197" s="405">
        <f t="shared" si="1"/>
        <v>0.01838777178</v>
      </c>
      <c r="D2197" s="403" t="s">
        <v>2547</v>
      </c>
      <c r="E2197" s="406">
        <v>104.27</v>
      </c>
      <c r="F2197" s="405">
        <f t="shared" si="2"/>
        <v>-0.02222430608</v>
      </c>
    </row>
    <row r="2198" ht="15.75" customHeight="1">
      <c r="A2198" s="403" t="s">
        <v>2548</v>
      </c>
      <c r="B2198" s="404">
        <v>5237.72</v>
      </c>
      <c r="C2198" s="405">
        <f t="shared" si="1"/>
        <v>0.01638962521</v>
      </c>
      <c r="D2198" s="403" t="s">
        <v>2548</v>
      </c>
      <c r="E2198" s="406">
        <v>106.64</v>
      </c>
      <c r="F2198" s="405">
        <f t="shared" si="2"/>
        <v>0.04456851797</v>
      </c>
    </row>
    <row r="2199" ht="15.75" customHeight="1">
      <c r="A2199" s="403" t="s">
        <v>2549</v>
      </c>
      <c r="B2199" s="404">
        <v>5153.26</v>
      </c>
      <c r="C2199" s="405">
        <f t="shared" si="1"/>
        <v>0.015560767</v>
      </c>
      <c r="D2199" s="403" t="s">
        <v>2549</v>
      </c>
      <c r="E2199" s="406">
        <v>102.09</v>
      </c>
      <c r="F2199" s="405">
        <f t="shared" si="2"/>
        <v>-0.02854695975</v>
      </c>
    </row>
    <row r="2200" ht="15.75" customHeight="1">
      <c r="A2200" s="403" t="s">
        <v>2550</v>
      </c>
      <c r="B2200" s="404">
        <v>5074.3</v>
      </c>
      <c r="C2200" s="405">
        <f t="shared" si="1"/>
        <v>0.004744235042</v>
      </c>
      <c r="D2200" s="403" t="s">
        <v>2550</v>
      </c>
      <c r="E2200" s="406">
        <v>105.09</v>
      </c>
      <c r="F2200" s="405">
        <f t="shared" si="2"/>
        <v>0.02207741684</v>
      </c>
    </row>
    <row r="2201" ht="15.75" customHeight="1">
      <c r="A2201" s="403" t="s">
        <v>2551</v>
      </c>
      <c r="B2201" s="404">
        <v>5050.34</v>
      </c>
      <c r="C2201" s="405">
        <f t="shared" si="1"/>
        <v>-0.004309766965</v>
      </c>
      <c r="D2201" s="403" t="s">
        <v>2551</v>
      </c>
      <c r="E2201" s="406">
        <v>102.82</v>
      </c>
      <c r="F2201" s="405">
        <f t="shared" si="2"/>
        <v>-0.02917571523</v>
      </c>
    </row>
    <row r="2202" ht="15.75" customHeight="1">
      <c r="A2202" s="403" t="s">
        <v>2552</v>
      </c>
      <c r="B2202" s="404">
        <v>5072.2</v>
      </c>
      <c r="C2202" s="405">
        <f t="shared" si="1"/>
        <v>0.009007503601</v>
      </c>
      <c r="D2202" s="403" t="s">
        <v>2552</v>
      </c>
      <c r="E2202" s="406">
        <v>105.91</v>
      </c>
      <c r="F2202" s="405">
        <f t="shared" si="2"/>
        <v>-0.04817111531</v>
      </c>
    </row>
    <row r="2203" ht="15.75" customHeight="1">
      <c r="A2203" s="403" t="s">
        <v>2553</v>
      </c>
      <c r="B2203" s="404">
        <v>5026.92</v>
      </c>
      <c r="C2203" s="405">
        <f t="shared" si="1"/>
        <v>0.009478444571</v>
      </c>
      <c r="D2203" s="403" t="s">
        <v>2553</v>
      </c>
      <c r="E2203" s="406">
        <v>111.27</v>
      </c>
      <c r="F2203" s="405">
        <f t="shared" si="2"/>
        <v>0.008245741211</v>
      </c>
    </row>
    <row r="2204" ht="15.75" customHeight="1">
      <c r="A2204" s="403" t="s">
        <v>2554</v>
      </c>
      <c r="B2204" s="404">
        <v>4979.72</v>
      </c>
      <c r="C2204" s="405">
        <f t="shared" si="1"/>
        <v>0.002538699566</v>
      </c>
      <c r="D2204" s="403" t="s">
        <v>2554</v>
      </c>
      <c r="E2204" s="406">
        <v>110.36</v>
      </c>
      <c r="F2204" s="405">
        <f t="shared" si="2"/>
        <v>0.04201680672</v>
      </c>
    </row>
    <row r="2205" ht="15.75" customHeight="1">
      <c r="A2205" s="403" t="s">
        <v>2555</v>
      </c>
      <c r="B2205" s="404">
        <v>4967.11</v>
      </c>
      <c r="C2205" s="405">
        <f t="shared" si="1"/>
        <v>0.008648558641</v>
      </c>
      <c r="D2205" s="403" t="s">
        <v>2555</v>
      </c>
      <c r="E2205" s="406">
        <v>105.91</v>
      </c>
      <c r="F2205" s="405">
        <f t="shared" si="2"/>
        <v>0.0591</v>
      </c>
    </row>
    <row r="2206" ht="15.75" customHeight="1">
      <c r="A2206" s="403" t="s">
        <v>2556</v>
      </c>
      <c r="B2206" s="404">
        <v>4924.52</v>
      </c>
      <c r="C2206" s="405">
        <f t="shared" si="1"/>
        <v>0.00229583737</v>
      </c>
      <c r="D2206" s="403" t="s">
        <v>2556</v>
      </c>
      <c r="E2206" s="406">
        <v>100.0</v>
      </c>
      <c r="F2206" s="405">
        <f t="shared" si="2"/>
        <v>0.006441223833</v>
      </c>
    </row>
    <row r="2207" ht="15.75" customHeight="1">
      <c r="A2207" s="403" t="s">
        <v>2557</v>
      </c>
      <c r="B2207" s="404">
        <v>4913.24</v>
      </c>
      <c r="C2207" s="405">
        <f t="shared" si="1"/>
        <v>0.009668755227</v>
      </c>
      <c r="D2207" s="403" t="s">
        <v>2557</v>
      </c>
      <c r="E2207" s="406">
        <v>99.36</v>
      </c>
      <c r="F2207" s="405">
        <f t="shared" si="2"/>
        <v>-0.03449616169</v>
      </c>
    </row>
    <row r="2208" ht="15.75" customHeight="1">
      <c r="A2208" s="403" t="s">
        <v>2558</v>
      </c>
      <c r="B2208" s="404">
        <v>4866.19</v>
      </c>
      <c r="C2208" s="405">
        <f t="shared" si="1"/>
        <v>0.01412973935</v>
      </c>
      <c r="D2208" s="403" t="s">
        <v>2558</v>
      </c>
      <c r="E2208" s="406">
        <v>102.91</v>
      </c>
      <c r="F2208" s="405">
        <f t="shared" si="2"/>
        <v>0.06191311526</v>
      </c>
    </row>
    <row r="2209" ht="15.75" customHeight="1">
      <c r="A2209" s="403" t="s">
        <v>2559</v>
      </c>
      <c r="B2209" s="404">
        <v>4798.39</v>
      </c>
      <c r="C2209" s="405">
        <f t="shared" si="1"/>
        <v>0.008194327424</v>
      </c>
      <c r="D2209" s="403" t="s">
        <v>2559</v>
      </c>
      <c r="E2209" s="406">
        <v>96.91</v>
      </c>
      <c r="F2209" s="405">
        <f t="shared" si="2"/>
        <v>-0.002778349455</v>
      </c>
    </row>
    <row r="2210" ht="15.75" customHeight="1">
      <c r="A2210" s="403" t="s">
        <v>2560</v>
      </c>
      <c r="B2210" s="404">
        <v>4759.39</v>
      </c>
      <c r="C2210" s="405">
        <f t="shared" si="1"/>
        <v>0.0105055086</v>
      </c>
      <c r="D2210" s="403" t="s">
        <v>2560</v>
      </c>
      <c r="E2210" s="406">
        <v>97.18</v>
      </c>
      <c r="F2210" s="405">
        <f t="shared" si="2"/>
        <v>0.07109004739</v>
      </c>
    </row>
    <row r="2211" ht="15.75" customHeight="1">
      <c r="A2211" s="403" t="s">
        <v>2561</v>
      </c>
      <c r="B2211" s="404">
        <v>4709.91</v>
      </c>
      <c r="C2211" s="405">
        <f t="shared" si="1"/>
        <v>-0.0007786014028</v>
      </c>
      <c r="D2211" s="403" t="s">
        <v>2561</v>
      </c>
      <c r="E2211" s="406">
        <v>90.73</v>
      </c>
      <c r="F2211" s="405">
        <f t="shared" si="2"/>
        <v>-0.02535181008</v>
      </c>
    </row>
    <row r="2212" ht="15.75" customHeight="1">
      <c r="A2212" s="403" t="s">
        <v>2562</v>
      </c>
      <c r="B2212" s="404">
        <v>4713.58</v>
      </c>
      <c r="C2212" s="405">
        <f t="shared" si="1"/>
        <v>0.008056185855</v>
      </c>
      <c r="D2212" s="403" t="s">
        <v>2562</v>
      </c>
      <c r="E2212" s="406">
        <v>93.09</v>
      </c>
      <c r="F2212" s="405">
        <f t="shared" si="2"/>
        <v>0.06109654622</v>
      </c>
    </row>
    <row r="2213" ht="15.75" customHeight="1">
      <c r="A2213" s="403" t="s">
        <v>2563</v>
      </c>
      <c r="B2213" s="404">
        <v>4675.91</v>
      </c>
      <c r="C2213" s="405">
        <f t="shared" si="1"/>
        <v>0.002740648449</v>
      </c>
      <c r="D2213" s="403" t="s">
        <v>2563</v>
      </c>
      <c r="E2213" s="406">
        <v>87.73</v>
      </c>
      <c r="F2213" s="405">
        <f t="shared" si="2"/>
        <v>0.03211764706</v>
      </c>
    </row>
    <row r="2214" ht="15.75" customHeight="1">
      <c r="A2214" s="403" t="s">
        <v>2564</v>
      </c>
      <c r="B2214" s="404">
        <v>4663.13</v>
      </c>
      <c r="C2214" s="405">
        <f t="shared" si="1"/>
        <v>0.003378211183</v>
      </c>
      <c r="D2214" s="403" t="s">
        <v>2564</v>
      </c>
      <c r="E2214" s="406">
        <v>85.0</v>
      </c>
      <c r="F2214" s="405">
        <f t="shared" si="2"/>
        <v>0</v>
      </c>
    </row>
    <row r="2215" ht="15.75" customHeight="1">
      <c r="A2215" s="403" t="s">
        <v>2565</v>
      </c>
      <c r="B2215" s="404">
        <v>4647.43</v>
      </c>
      <c r="C2215" s="405">
        <f t="shared" si="1"/>
        <v>0.008348973193</v>
      </c>
      <c r="D2215" s="403" t="s">
        <v>2565</v>
      </c>
      <c r="E2215" s="406">
        <v>85.0</v>
      </c>
      <c r="F2215" s="405">
        <f t="shared" si="2"/>
        <v>0.004253308129</v>
      </c>
    </row>
    <row r="2216" ht="15.75" customHeight="1">
      <c r="A2216" s="403" t="s">
        <v>2566</v>
      </c>
      <c r="B2216" s="404">
        <v>4608.95</v>
      </c>
      <c r="C2216" s="405">
        <f t="shared" si="1"/>
        <v>-0.007002122182</v>
      </c>
      <c r="D2216" s="403" t="s">
        <v>2566</v>
      </c>
      <c r="E2216" s="406">
        <v>84.64</v>
      </c>
      <c r="F2216" s="405">
        <f t="shared" si="2"/>
        <v>-0.02510942179</v>
      </c>
    </row>
    <row r="2217" ht="15.75" customHeight="1">
      <c r="A2217" s="403" t="s">
        <v>2567</v>
      </c>
      <c r="B2217" s="404">
        <v>4641.45</v>
      </c>
      <c r="C2217" s="405">
        <f t="shared" si="1"/>
        <v>-0.0001981746392</v>
      </c>
      <c r="D2217" s="403" t="s">
        <v>2567</v>
      </c>
      <c r="E2217" s="406">
        <v>86.82</v>
      </c>
      <c r="F2217" s="405">
        <f t="shared" si="2"/>
        <v>-0.03048576214</v>
      </c>
    </row>
    <row r="2218" ht="15.75" customHeight="1">
      <c r="A2218" s="403" t="s">
        <v>2568</v>
      </c>
      <c r="B2218" s="404">
        <v>4642.37</v>
      </c>
      <c r="C2218" s="405">
        <f t="shared" si="1"/>
        <v>0.002139252147</v>
      </c>
      <c r="D2218" s="403" t="s">
        <v>2568</v>
      </c>
      <c r="E2218" s="406">
        <v>89.55</v>
      </c>
      <c r="F2218" s="405">
        <f t="shared" si="2"/>
        <v>0.01969938511</v>
      </c>
    </row>
    <row r="2219" ht="15.75" customHeight="1">
      <c r="A2219" s="403" t="s">
        <v>2569</v>
      </c>
      <c r="B2219" s="404">
        <v>4632.46</v>
      </c>
      <c r="C2219" s="405">
        <f t="shared" si="1"/>
        <v>0.006524814066</v>
      </c>
      <c r="D2219" s="403" t="s">
        <v>2569</v>
      </c>
      <c r="E2219" s="406">
        <v>87.82</v>
      </c>
      <c r="F2219" s="405">
        <f t="shared" si="2"/>
        <v>0.01796684827</v>
      </c>
    </row>
    <row r="2220" ht="15.75" customHeight="1">
      <c r="A2220" s="403" t="s">
        <v>2570</v>
      </c>
      <c r="B2220" s="404">
        <v>4602.43</v>
      </c>
      <c r="C2220" s="405">
        <f t="shared" si="1"/>
        <v>0.01041938805</v>
      </c>
      <c r="D2220" s="403" t="s">
        <v>2570</v>
      </c>
      <c r="E2220" s="406">
        <v>86.27</v>
      </c>
      <c r="F2220" s="405">
        <f t="shared" si="2"/>
        <v>-0.002082128398</v>
      </c>
    </row>
    <row r="2221" ht="15.75" customHeight="1">
      <c r="A2221" s="403" t="s">
        <v>2571</v>
      </c>
      <c r="B2221" s="404">
        <v>4554.97</v>
      </c>
      <c r="C2221" s="405">
        <f t="shared" si="1"/>
        <v>0.001200129245</v>
      </c>
      <c r="D2221" s="403" t="s">
        <v>2571</v>
      </c>
      <c r="E2221" s="406">
        <v>86.45</v>
      </c>
      <c r="F2221" s="405">
        <f t="shared" si="2"/>
        <v>-0.0247066787</v>
      </c>
    </row>
    <row r="2222" ht="15.75" customHeight="1">
      <c r="A2222" s="403" t="s">
        <v>2572</v>
      </c>
      <c r="B2222" s="404">
        <v>4549.51</v>
      </c>
      <c r="C2222" s="405">
        <f t="shared" si="1"/>
        <v>-0.006221070819</v>
      </c>
      <c r="D2222" s="403" t="s">
        <v>2572</v>
      </c>
      <c r="E2222" s="406">
        <v>88.64</v>
      </c>
      <c r="F2222" s="405">
        <f t="shared" si="2"/>
        <v>0.02962016494</v>
      </c>
    </row>
    <row r="2223" ht="15.75" customHeight="1">
      <c r="A2223" s="403" t="s">
        <v>2573</v>
      </c>
      <c r="B2223" s="404">
        <v>4577.99</v>
      </c>
      <c r="C2223" s="405">
        <f t="shared" si="1"/>
        <v>-0.00466793928</v>
      </c>
      <c r="D2223" s="403" t="s">
        <v>2573</v>
      </c>
      <c r="E2223" s="406">
        <v>86.09</v>
      </c>
      <c r="F2223" s="405">
        <f t="shared" si="2"/>
        <v>-0.004164256796</v>
      </c>
    </row>
    <row r="2224" ht="15.75" customHeight="1">
      <c r="A2224" s="403" t="s">
        <v>2574</v>
      </c>
      <c r="B2224" s="404">
        <v>4599.46</v>
      </c>
      <c r="C2224" s="405">
        <f t="shared" si="1"/>
        <v>0.001919118208</v>
      </c>
      <c r="D2224" s="403" t="s">
        <v>2574</v>
      </c>
      <c r="E2224" s="406">
        <v>86.45</v>
      </c>
      <c r="F2224" s="405">
        <f t="shared" si="2"/>
        <v>-0.03751948341</v>
      </c>
    </row>
    <row r="2225" ht="15.75" customHeight="1">
      <c r="A2225" s="403" t="s">
        <v>2575</v>
      </c>
      <c r="B2225" s="404">
        <v>4590.65</v>
      </c>
      <c r="C2225" s="405">
        <f t="shared" si="1"/>
        <v>0.005764250691</v>
      </c>
      <c r="D2225" s="403" t="s">
        <v>2575</v>
      </c>
      <c r="E2225" s="406">
        <v>89.82</v>
      </c>
      <c r="F2225" s="405">
        <f t="shared" si="2"/>
        <v>-0.01394225491</v>
      </c>
    </row>
    <row r="2226" ht="15.75" customHeight="1">
      <c r="A2226" s="403" t="s">
        <v>2576</v>
      </c>
      <c r="B2226" s="404">
        <v>4564.34</v>
      </c>
      <c r="C2226" s="405">
        <f t="shared" si="1"/>
        <v>0.005228383914</v>
      </c>
      <c r="D2226" s="403" t="s">
        <v>2576</v>
      </c>
      <c r="E2226" s="406">
        <v>91.09</v>
      </c>
      <c r="F2226" s="405">
        <f t="shared" si="2"/>
        <v>0.005963556046</v>
      </c>
    </row>
    <row r="2227" ht="15.75" customHeight="1">
      <c r="A2227" s="403" t="s">
        <v>2577</v>
      </c>
      <c r="B2227" s="404">
        <v>4540.6</v>
      </c>
      <c r="C2227" s="405">
        <f t="shared" si="1"/>
        <v>-0.001418502106</v>
      </c>
      <c r="D2227" s="403" t="s">
        <v>2577</v>
      </c>
      <c r="E2227" s="406">
        <v>90.55</v>
      </c>
      <c r="F2227" s="405">
        <f t="shared" si="2"/>
        <v>0.02154783394</v>
      </c>
    </row>
    <row r="2228" ht="15.75" customHeight="1">
      <c r="A2228" s="403" t="s">
        <v>2578</v>
      </c>
      <c r="B2228" s="404">
        <v>4547.05</v>
      </c>
      <c r="C2228" s="405">
        <f t="shared" si="1"/>
        <v>-0.001495434642</v>
      </c>
      <c r="D2228" s="403" t="s">
        <v>2578</v>
      </c>
      <c r="E2228" s="406">
        <v>88.64</v>
      </c>
      <c r="F2228" s="405">
        <f t="shared" si="2"/>
        <v>0.04837374335</v>
      </c>
    </row>
    <row r="2229" ht="15.75" customHeight="1">
      <c r="A2229" s="403" t="s">
        <v>2579</v>
      </c>
      <c r="B2229" s="404">
        <v>4553.86</v>
      </c>
      <c r="C2229" s="405">
        <f t="shared" si="1"/>
        <v>-0.004916571249</v>
      </c>
      <c r="D2229" s="403" t="s">
        <v>2579</v>
      </c>
      <c r="E2229" s="406">
        <v>84.55</v>
      </c>
      <c r="F2229" s="405">
        <f t="shared" si="2"/>
        <v>-0.002124395137</v>
      </c>
    </row>
    <row r="2230" ht="15.75" customHeight="1">
      <c r="A2230" s="403" t="s">
        <v>2580</v>
      </c>
      <c r="B2230" s="404">
        <v>4576.36</v>
      </c>
      <c r="C2230" s="405">
        <f t="shared" si="1"/>
        <v>0.00487907706</v>
      </c>
      <c r="D2230" s="403" t="s">
        <v>2580</v>
      </c>
      <c r="E2230" s="406">
        <v>84.73</v>
      </c>
      <c r="F2230" s="405">
        <f t="shared" si="2"/>
        <v>0.01753332533</v>
      </c>
    </row>
    <row r="2231" ht="15.75" customHeight="1">
      <c r="A2231" s="403" t="s">
        <v>2581</v>
      </c>
      <c r="B2231" s="404">
        <v>4554.14</v>
      </c>
      <c r="C2231" s="405">
        <f t="shared" si="1"/>
        <v>-0.00008123815734</v>
      </c>
      <c r="D2231" s="403" t="s">
        <v>2581</v>
      </c>
      <c r="E2231" s="406">
        <v>83.27</v>
      </c>
      <c r="F2231" s="405">
        <f t="shared" si="2"/>
        <v>0.07375886525</v>
      </c>
    </row>
    <row r="2232" ht="15.75" customHeight="1">
      <c r="A2232" s="403" t="s">
        <v>2582</v>
      </c>
      <c r="B2232" s="404">
        <v>4554.51</v>
      </c>
      <c r="C2232" s="405">
        <f t="shared" si="1"/>
        <v>0.006030204033</v>
      </c>
      <c r="D2232" s="403" t="s">
        <v>2582</v>
      </c>
      <c r="E2232" s="406">
        <v>77.55</v>
      </c>
      <c r="F2232" s="405">
        <f t="shared" si="2"/>
        <v>0.01798372276</v>
      </c>
    </row>
    <row r="2233" ht="15.75" customHeight="1">
      <c r="A2233" s="403" t="s">
        <v>2583</v>
      </c>
      <c r="B2233" s="404">
        <v>4527.21</v>
      </c>
      <c r="C2233" s="405">
        <f t="shared" si="1"/>
        <v>0.0001590636453</v>
      </c>
      <c r="D2233" s="403" t="s">
        <v>2583</v>
      </c>
      <c r="E2233" s="406">
        <v>76.18</v>
      </c>
      <c r="F2233" s="405">
        <f t="shared" si="2"/>
        <v>-0.002357255107</v>
      </c>
    </row>
    <row r="2234" ht="15.75" customHeight="1">
      <c r="A2234" s="403" t="s">
        <v>2584</v>
      </c>
      <c r="B2234" s="404">
        <v>4526.49</v>
      </c>
      <c r="C2234" s="405">
        <f t="shared" si="1"/>
        <v>-0.008464162028</v>
      </c>
      <c r="D2234" s="403" t="s">
        <v>2584</v>
      </c>
      <c r="E2234" s="406">
        <v>76.36</v>
      </c>
      <c r="F2234" s="405">
        <f t="shared" si="2"/>
        <v>-0.03780241935</v>
      </c>
    </row>
    <row r="2235" ht="15.75" customHeight="1">
      <c r="A2235" s="403" t="s">
        <v>2585</v>
      </c>
      <c r="B2235" s="404">
        <v>4565.13</v>
      </c>
      <c r="C2235" s="405">
        <f t="shared" si="1"/>
        <v>0.007570356866</v>
      </c>
      <c r="D2235" s="403" t="s">
        <v>2585</v>
      </c>
      <c r="E2235" s="406">
        <v>79.36</v>
      </c>
      <c r="F2235" s="405">
        <f t="shared" si="2"/>
        <v>0.08046289993</v>
      </c>
    </row>
    <row r="2236" ht="15.75" customHeight="1">
      <c r="A2236" s="403" t="s">
        <v>2586</v>
      </c>
      <c r="B2236" s="404">
        <v>4530.83</v>
      </c>
      <c r="C2236" s="405">
        <f t="shared" si="1"/>
        <v>0.009950537093</v>
      </c>
      <c r="D2236" s="403" t="s">
        <v>2586</v>
      </c>
      <c r="E2236" s="406">
        <v>73.45</v>
      </c>
      <c r="F2236" s="405">
        <f t="shared" si="2"/>
        <v>0.03582005359</v>
      </c>
    </row>
    <row r="2237" ht="15.75" customHeight="1">
      <c r="A2237" s="403" t="s">
        <v>2587</v>
      </c>
      <c r="B2237" s="404">
        <v>4486.19</v>
      </c>
      <c r="C2237" s="405">
        <f t="shared" si="1"/>
        <v>0.0002876318313</v>
      </c>
      <c r="D2237" s="403" t="s">
        <v>2587</v>
      </c>
      <c r="E2237" s="406">
        <v>70.91</v>
      </c>
      <c r="F2237" s="405">
        <f t="shared" si="2"/>
        <v>-0.003793200337</v>
      </c>
    </row>
    <row r="2238" ht="15.75" customHeight="1">
      <c r="A2238" s="403" t="s">
        <v>2588</v>
      </c>
      <c r="B2238" s="404">
        <v>4484.9</v>
      </c>
      <c r="C2238" s="405">
        <f t="shared" si="1"/>
        <v>0.002846492866</v>
      </c>
      <c r="D2238" s="403" t="s">
        <v>2588</v>
      </c>
      <c r="E2238" s="406">
        <v>71.18</v>
      </c>
      <c r="F2238" s="405">
        <f t="shared" si="2"/>
        <v>-0.02009911894</v>
      </c>
    </row>
    <row r="2239" ht="15.75" customHeight="1">
      <c r="A2239" s="403" t="s">
        <v>2589</v>
      </c>
      <c r="B2239" s="404">
        <v>4472.17</v>
      </c>
      <c r="C2239" s="405">
        <f t="shared" si="1"/>
        <v>0.001157376315</v>
      </c>
      <c r="D2239" s="403" t="s">
        <v>2589</v>
      </c>
      <c r="E2239" s="406">
        <v>72.64</v>
      </c>
      <c r="F2239" s="405">
        <f t="shared" si="2"/>
        <v>-0.006156792995</v>
      </c>
    </row>
    <row r="2240" ht="15.75" customHeight="1">
      <c r="A2240" s="403" t="s">
        <v>2590</v>
      </c>
      <c r="B2240" s="404">
        <v>4467.0</v>
      </c>
      <c r="C2240" s="405">
        <f t="shared" si="1"/>
        <v>0.01049402684</v>
      </c>
      <c r="D2240" s="403" t="s">
        <v>2590</v>
      </c>
      <c r="E2240" s="406">
        <v>73.09</v>
      </c>
      <c r="F2240" s="405">
        <f t="shared" si="2"/>
        <v>0.02813335209</v>
      </c>
    </row>
    <row r="2241" ht="15.75" customHeight="1">
      <c r="A2241" s="403" t="s">
        <v>2591</v>
      </c>
      <c r="B2241" s="404">
        <v>4420.61</v>
      </c>
      <c r="C2241" s="405">
        <f t="shared" si="1"/>
        <v>-0.001477248343</v>
      </c>
      <c r="D2241" s="403" t="s">
        <v>2591</v>
      </c>
      <c r="E2241" s="406">
        <v>71.09</v>
      </c>
      <c r="F2241" s="405">
        <f t="shared" si="2"/>
        <v>-0.03094329335</v>
      </c>
    </row>
    <row r="2242" ht="15.75" customHeight="1">
      <c r="A2242" s="403" t="s">
        <v>2592</v>
      </c>
      <c r="B2242" s="404">
        <v>4427.15</v>
      </c>
      <c r="C2242" s="405">
        <f t="shared" si="1"/>
        <v>0.00876573366</v>
      </c>
      <c r="D2242" s="403" t="s">
        <v>2592</v>
      </c>
      <c r="E2242" s="406">
        <v>73.36</v>
      </c>
      <c r="F2242" s="405">
        <f t="shared" si="2"/>
        <v>0.001228333561</v>
      </c>
    </row>
    <row r="2243" ht="15.75" customHeight="1">
      <c r="A2243" s="403" t="s">
        <v>2593</v>
      </c>
      <c r="B2243" s="404">
        <v>4388.68</v>
      </c>
      <c r="C2243" s="405">
        <f t="shared" si="1"/>
        <v>-0.008118247977</v>
      </c>
      <c r="D2243" s="403" t="s">
        <v>2593</v>
      </c>
      <c r="E2243" s="406">
        <v>73.27</v>
      </c>
      <c r="F2243" s="405">
        <f t="shared" si="2"/>
        <v>-0.0146584185</v>
      </c>
    </row>
    <row r="2244" ht="15.75" customHeight="1">
      <c r="A2244" s="403" t="s">
        <v>2594</v>
      </c>
      <c r="B2244" s="404">
        <v>4424.6</v>
      </c>
      <c r="C2244" s="405">
        <f t="shared" si="1"/>
        <v>0.006748670061</v>
      </c>
      <c r="D2244" s="403" t="s">
        <v>2594</v>
      </c>
      <c r="E2244" s="406">
        <v>74.36</v>
      </c>
      <c r="F2244" s="405">
        <f t="shared" si="2"/>
        <v>0.01487648424</v>
      </c>
    </row>
    <row r="2245" ht="15.75" customHeight="1">
      <c r="A2245" s="403" t="s">
        <v>2595</v>
      </c>
      <c r="B2245" s="404">
        <v>4394.94</v>
      </c>
      <c r="C2245" s="405">
        <f t="shared" si="1"/>
        <v>0.004743735412</v>
      </c>
      <c r="D2245" s="403" t="s">
        <v>2595</v>
      </c>
      <c r="E2245" s="406">
        <v>73.27</v>
      </c>
      <c r="F2245" s="405">
        <f t="shared" si="2"/>
        <v>-0.005024443237</v>
      </c>
    </row>
    <row r="2246" ht="15.75" customHeight="1">
      <c r="A2246" s="403" t="s">
        <v>2596</v>
      </c>
      <c r="B2246" s="404">
        <v>4374.19</v>
      </c>
      <c r="C2246" s="405">
        <f t="shared" si="1"/>
        <v>-0.004089113532</v>
      </c>
      <c r="D2246" s="403" t="s">
        <v>2596</v>
      </c>
      <c r="E2246" s="406">
        <v>73.64</v>
      </c>
      <c r="F2246" s="405">
        <f t="shared" si="2"/>
        <v>-0.01087978509</v>
      </c>
    </row>
    <row r="2247" ht="15.75" customHeight="1">
      <c r="A2247" s="403" t="s">
        <v>2597</v>
      </c>
      <c r="B2247" s="404">
        <v>4392.15</v>
      </c>
      <c r="C2247" s="405">
        <f t="shared" si="1"/>
        <v>0.0006379076629</v>
      </c>
      <c r="D2247" s="403" t="s">
        <v>2597</v>
      </c>
      <c r="E2247" s="406">
        <v>74.45</v>
      </c>
      <c r="F2247" s="405">
        <f t="shared" si="2"/>
        <v>0.003639795093</v>
      </c>
    </row>
    <row r="2248" ht="15.75" customHeight="1">
      <c r="A2248" s="403" t="s">
        <v>2598</v>
      </c>
      <c r="B2248" s="404">
        <v>4389.35</v>
      </c>
      <c r="C2248" s="405">
        <f t="shared" si="1"/>
        <v>0.006090153526</v>
      </c>
      <c r="D2248" s="403" t="s">
        <v>2598</v>
      </c>
      <c r="E2248" s="406">
        <v>74.18</v>
      </c>
      <c r="F2248" s="405">
        <f t="shared" si="2"/>
        <v>0.03027777778</v>
      </c>
    </row>
    <row r="2249" ht="15.75" customHeight="1">
      <c r="A2249" s="403" t="s">
        <v>2599</v>
      </c>
      <c r="B2249" s="404">
        <v>4362.78</v>
      </c>
      <c r="C2249" s="405">
        <f t="shared" si="1"/>
        <v>-0.003223750197</v>
      </c>
      <c r="D2249" s="403" t="s">
        <v>2599</v>
      </c>
      <c r="E2249" s="406">
        <v>72.0</v>
      </c>
      <c r="F2249" s="405">
        <f t="shared" si="2"/>
        <v>0.001251564456</v>
      </c>
    </row>
    <row r="2250" ht="15.75" customHeight="1">
      <c r="A2250" s="403" t="s">
        <v>2600</v>
      </c>
      <c r="B2250" s="404">
        <v>4376.89</v>
      </c>
      <c r="C2250" s="405">
        <f t="shared" si="1"/>
        <v>0.007487869329</v>
      </c>
      <c r="D2250" s="403" t="s">
        <v>2600</v>
      </c>
      <c r="E2250" s="406">
        <v>71.91</v>
      </c>
      <c r="F2250" s="405">
        <f t="shared" si="2"/>
        <v>0.02860821056</v>
      </c>
    </row>
    <row r="2251" ht="15.75" customHeight="1">
      <c r="A2251" s="403" t="s">
        <v>2601</v>
      </c>
      <c r="B2251" s="404">
        <v>4344.36</v>
      </c>
      <c r="C2251" s="405">
        <f t="shared" si="1"/>
        <v>-0.004290547045</v>
      </c>
      <c r="D2251" s="403" t="s">
        <v>2601</v>
      </c>
      <c r="E2251" s="406">
        <v>69.91</v>
      </c>
      <c r="F2251" s="405">
        <f t="shared" si="2"/>
        <v>-0.006395679363</v>
      </c>
    </row>
    <row r="2252" ht="15.75" customHeight="1">
      <c r="A2252" s="403" t="s">
        <v>2602</v>
      </c>
      <c r="B2252" s="404">
        <v>4363.08</v>
      </c>
      <c r="C2252" s="405">
        <f t="shared" si="1"/>
        <v>-0.001811942347</v>
      </c>
      <c r="D2252" s="403" t="s">
        <v>2602</v>
      </c>
      <c r="E2252" s="406">
        <v>70.36</v>
      </c>
      <c r="F2252" s="405">
        <f t="shared" si="2"/>
        <v>-0.01909940053</v>
      </c>
    </row>
    <row r="2253" ht="15.75" customHeight="1">
      <c r="A2253" s="403" t="s">
        <v>2603</v>
      </c>
      <c r="B2253" s="404">
        <v>4371.0</v>
      </c>
      <c r="C2253" s="405">
        <f t="shared" si="1"/>
        <v>-0.001261276082</v>
      </c>
      <c r="D2253" s="403" t="s">
        <v>2603</v>
      </c>
      <c r="E2253" s="406">
        <v>71.73</v>
      </c>
      <c r="F2253" s="405">
        <f t="shared" si="2"/>
        <v>0</v>
      </c>
    </row>
    <row r="2254" ht="15.75" customHeight="1">
      <c r="A2254" s="403" t="s">
        <v>2604</v>
      </c>
      <c r="B2254" s="404">
        <v>4376.52</v>
      </c>
      <c r="C2254" s="405">
        <f t="shared" si="1"/>
        <v>-0.00005711974812</v>
      </c>
      <c r="D2254" s="403" t="s">
        <v>2604</v>
      </c>
      <c r="E2254" s="406">
        <v>71.73</v>
      </c>
      <c r="F2254" s="405">
        <f t="shared" si="2"/>
        <v>-0.001253132832</v>
      </c>
    </row>
    <row r="2255" ht="15.75" customHeight="1">
      <c r="A2255" s="403" t="s">
        <v>2605</v>
      </c>
      <c r="B2255" s="404">
        <v>4376.77</v>
      </c>
      <c r="C2255" s="405">
        <f t="shared" si="1"/>
        <v>-0.007793885948</v>
      </c>
      <c r="D2255" s="403" t="s">
        <v>2605</v>
      </c>
      <c r="E2255" s="406">
        <v>71.82</v>
      </c>
      <c r="F2255" s="405">
        <f t="shared" si="2"/>
        <v>-0.02099236641</v>
      </c>
    </row>
    <row r="2256" ht="15.75" customHeight="1">
      <c r="A2256" s="403" t="s">
        <v>2606</v>
      </c>
      <c r="B2256" s="404">
        <v>4411.15</v>
      </c>
      <c r="C2256" s="405">
        <f t="shared" si="1"/>
        <v>-0.005646724674</v>
      </c>
      <c r="D2256" s="403" t="s">
        <v>2606</v>
      </c>
      <c r="E2256" s="406">
        <v>73.36</v>
      </c>
      <c r="F2256" s="405">
        <f t="shared" si="2"/>
        <v>-0.01714898178</v>
      </c>
    </row>
    <row r="2257" ht="15.75" customHeight="1">
      <c r="A2257" s="403" t="s">
        <v>2607</v>
      </c>
      <c r="B2257" s="404">
        <v>4436.2</v>
      </c>
      <c r="C2257" s="405">
        <f t="shared" si="1"/>
        <v>-0.006808295329</v>
      </c>
      <c r="D2257" s="403" t="s">
        <v>2607</v>
      </c>
      <c r="E2257" s="406">
        <v>74.64</v>
      </c>
      <c r="F2257" s="405">
        <f t="shared" si="2"/>
        <v>0</v>
      </c>
    </row>
    <row r="2258" ht="15.75" customHeight="1">
      <c r="A2258" s="403" t="s">
        <v>2608</v>
      </c>
      <c r="B2258" s="404">
        <v>4466.61</v>
      </c>
      <c r="C2258" s="226"/>
      <c r="D2258" s="411" t="s">
        <v>2608</v>
      </c>
      <c r="E2258" s="412">
        <v>74.64</v>
      </c>
    </row>
  </sheetData>
  <mergeCells count="5">
    <mergeCell ref="A1:C1"/>
    <mergeCell ref="D1:F1"/>
    <mergeCell ref="H18:K18"/>
    <mergeCell ref="H20:K22"/>
    <mergeCell ref="L20:L22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14"/>
    <col customWidth="1" min="3" max="3" width="8.71"/>
    <col customWidth="1" min="4" max="4" width="13.43"/>
    <col customWidth="1" min="5" max="5" width="19.43"/>
    <col customWidth="1" min="6" max="6" width="8.71"/>
    <col customWidth="1" min="7" max="7" width="19.43"/>
    <col customWidth="1" min="8" max="8" width="8.71"/>
    <col customWidth="1" min="9" max="9" width="10.0"/>
    <col customWidth="1" min="10" max="10" width="13.57"/>
    <col customWidth="1" min="11" max="11" width="13.14"/>
    <col customWidth="1" min="12" max="12" width="14.86"/>
    <col customWidth="1" min="13" max="13" width="11.57"/>
    <col customWidth="1" min="14" max="14" width="22.14"/>
  </cols>
  <sheetData>
    <row r="1">
      <c r="C1" s="413" t="s">
        <v>2609</v>
      </c>
      <c r="D1" s="89"/>
      <c r="E1" s="90"/>
    </row>
    <row r="2">
      <c r="C2" s="101"/>
      <c r="D2" s="102"/>
      <c r="E2" s="103"/>
      <c r="I2" s="414" t="s">
        <v>2610</v>
      </c>
      <c r="J2" s="415"/>
      <c r="K2" s="415"/>
      <c r="L2" s="416"/>
    </row>
    <row r="3">
      <c r="A3" s="417" t="s">
        <v>348</v>
      </c>
      <c r="B3" s="417" t="s">
        <v>2611</v>
      </c>
      <c r="D3" s="418" t="s">
        <v>2612</v>
      </c>
      <c r="E3" s="418" t="s">
        <v>2613</v>
      </c>
      <c r="F3" s="418" t="s">
        <v>350</v>
      </c>
      <c r="G3" s="418" t="s">
        <v>350</v>
      </c>
      <c r="I3" s="419" t="s">
        <v>35</v>
      </c>
      <c r="J3" s="420" t="s">
        <v>2614</v>
      </c>
      <c r="K3" s="420" t="s">
        <v>350</v>
      </c>
      <c r="L3" s="421"/>
    </row>
    <row r="4">
      <c r="A4" s="422">
        <v>45477.0</v>
      </c>
      <c r="B4" s="423">
        <v>6710632.531</v>
      </c>
      <c r="D4" s="363">
        <v>2004.0</v>
      </c>
      <c r="E4" s="154">
        <v>224922.0</v>
      </c>
      <c r="I4" s="424">
        <v>2003.0</v>
      </c>
      <c r="J4" s="425">
        <v>941.08</v>
      </c>
      <c r="K4" s="426"/>
      <c r="L4" s="427"/>
    </row>
    <row r="5">
      <c r="A5" s="422">
        <v>45476.0</v>
      </c>
      <c r="B5" s="423">
        <v>6618638.004</v>
      </c>
      <c r="D5" s="363">
        <v>2005.0</v>
      </c>
      <c r="E5" s="154">
        <v>233542.0</v>
      </c>
      <c r="F5" s="226">
        <f t="shared" ref="F5:F24" si="1">E5/E4-1</f>
        <v>0.0383243969</v>
      </c>
      <c r="G5" s="226">
        <f t="shared" ref="G5:G24" si="2">F5+1</f>
        <v>1.038324397</v>
      </c>
      <c r="I5" s="424">
        <v>2004.0</v>
      </c>
      <c r="J5" s="425">
        <v>1916.73</v>
      </c>
      <c r="K5" s="259">
        <f t="shared" ref="K5:K25" si="3">J5/J4-1</f>
        <v>1.03673439</v>
      </c>
      <c r="L5" s="428">
        <f t="shared" ref="L5:L25" si="4">1+K5</f>
        <v>2.03673439</v>
      </c>
    </row>
    <row r="6">
      <c r="A6" s="422">
        <v>45475.0</v>
      </c>
      <c r="B6" s="423">
        <v>6605406.399</v>
      </c>
      <c r="D6" s="363">
        <v>2006.0</v>
      </c>
      <c r="E6" s="154">
        <v>323368.0</v>
      </c>
      <c r="F6" s="226">
        <f t="shared" si="1"/>
        <v>0.3846246071</v>
      </c>
      <c r="G6" s="226">
        <f t="shared" si="2"/>
        <v>1.384624607</v>
      </c>
      <c r="I6" s="424">
        <v>2005.0</v>
      </c>
      <c r="J6" s="425">
        <v>1630.91</v>
      </c>
      <c r="K6" s="257">
        <f t="shared" si="3"/>
        <v>-0.1491185509</v>
      </c>
      <c r="L6" s="429">
        <f t="shared" si="4"/>
        <v>0.8508814491</v>
      </c>
    </row>
    <row r="7">
      <c r="A7" s="422">
        <v>45473.0</v>
      </c>
      <c r="B7" s="423">
        <v>6621558.855</v>
      </c>
      <c r="D7" s="363">
        <v>2007.0</v>
      </c>
      <c r="E7" s="154">
        <v>753955.0</v>
      </c>
      <c r="F7" s="226">
        <f t="shared" si="1"/>
        <v>1.331569605</v>
      </c>
      <c r="G7" s="226">
        <f t="shared" si="2"/>
        <v>2.331569605</v>
      </c>
      <c r="I7" s="424">
        <v>2006.0</v>
      </c>
      <c r="J7" s="425">
        <v>1564.94</v>
      </c>
      <c r="K7" s="257">
        <f t="shared" si="3"/>
        <v>-0.04044981023</v>
      </c>
      <c r="L7" s="429">
        <f t="shared" si="4"/>
        <v>0.9595501898</v>
      </c>
    </row>
    <row r="8">
      <c r="A8" s="422">
        <v>45470.0</v>
      </c>
      <c r="B8" s="423">
        <v>6615081.423</v>
      </c>
      <c r="D8" s="363">
        <v>2008.0</v>
      </c>
      <c r="E8" s="154">
        <v>1059530.0</v>
      </c>
      <c r="F8" s="226">
        <f t="shared" si="1"/>
        <v>0.405296072</v>
      </c>
      <c r="G8" s="226">
        <f t="shared" si="2"/>
        <v>1.405296072</v>
      </c>
      <c r="I8" s="424">
        <v>2007.0</v>
      </c>
      <c r="J8" s="425">
        <v>2933.67</v>
      </c>
      <c r="K8" s="259">
        <f t="shared" si="3"/>
        <v>0.8746213912</v>
      </c>
      <c r="L8" s="428">
        <f t="shared" si="4"/>
        <v>1.874621391</v>
      </c>
    </row>
    <row r="9">
      <c r="A9" s="422">
        <v>45469.0</v>
      </c>
      <c r="B9" s="423">
        <v>6550229.081</v>
      </c>
      <c r="D9" s="430">
        <v>2009.0</v>
      </c>
      <c r="E9" s="154">
        <v>1887177.0</v>
      </c>
      <c r="F9" s="226">
        <f t="shared" si="1"/>
        <v>0.7811454135</v>
      </c>
      <c r="G9" s="226">
        <f t="shared" si="2"/>
        <v>1.781145414</v>
      </c>
      <c r="I9" s="424">
        <v>2008.0</v>
      </c>
      <c r="J9" s="425">
        <v>2717.94</v>
      </c>
      <c r="K9" s="257">
        <f t="shared" si="3"/>
        <v>-0.07353587827</v>
      </c>
      <c r="L9" s="429">
        <f t="shared" si="4"/>
        <v>0.9264641217</v>
      </c>
    </row>
    <row r="10">
      <c r="A10" s="422">
        <v>45468.0</v>
      </c>
      <c r="B10" s="423">
        <v>6496349.756</v>
      </c>
      <c r="D10" s="430">
        <v>2010.0</v>
      </c>
      <c r="E10" s="154">
        <v>3471109.0</v>
      </c>
      <c r="F10" s="226">
        <f t="shared" si="1"/>
        <v>0.8393128996</v>
      </c>
      <c r="G10" s="226">
        <f t="shared" si="2"/>
        <v>1.8393129</v>
      </c>
      <c r="I10" s="424">
        <v>2009.0</v>
      </c>
      <c r="J10" s="425">
        <v>4409.94</v>
      </c>
      <c r="K10" s="259">
        <f t="shared" si="3"/>
        <v>0.6225302987</v>
      </c>
      <c r="L10" s="428">
        <f t="shared" si="4"/>
        <v>1.622530299</v>
      </c>
    </row>
    <row r="11">
      <c r="A11" s="422">
        <v>45467.0</v>
      </c>
      <c r="B11" s="423">
        <v>6459836.525</v>
      </c>
      <c r="D11" s="430">
        <v>2011.0</v>
      </c>
      <c r="E11" s="154">
        <v>2327000.0</v>
      </c>
      <c r="F11" s="226">
        <f t="shared" si="1"/>
        <v>-0.3296090673</v>
      </c>
      <c r="G11" s="226">
        <f t="shared" si="2"/>
        <v>0.6703909327</v>
      </c>
      <c r="I11" s="424">
        <v>2010.0</v>
      </c>
      <c r="J11" s="425">
        <v>8060.85</v>
      </c>
      <c r="K11" s="259">
        <f t="shared" si="3"/>
        <v>0.827882012</v>
      </c>
      <c r="L11" s="428">
        <f t="shared" si="4"/>
        <v>1.827882012</v>
      </c>
    </row>
    <row r="12">
      <c r="A12" s="422">
        <v>45466.0</v>
      </c>
      <c r="B12" s="423">
        <v>6463500.139</v>
      </c>
      <c r="D12" s="430">
        <v>2012.0</v>
      </c>
      <c r="E12" s="154">
        <v>1933500.0</v>
      </c>
      <c r="F12" s="226">
        <f t="shared" si="1"/>
        <v>-0.1691018479</v>
      </c>
      <c r="G12" s="226">
        <f t="shared" si="2"/>
        <v>0.8308981521</v>
      </c>
      <c r="I12" s="424">
        <v>2011.0</v>
      </c>
      <c r="J12" s="425">
        <v>5112.03</v>
      </c>
      <c r="K12" s="259">
        <f t="shared" si="3"/>
        <v>-0.3658199818</v>
      </c>
      <c r="L12" s="428">
        <f t="shared" si="4"/>
        <v>0.6341800182</v>
      </c>
    </row>
    <row r="13">
      <c r="A13" s="422">
        <v>45463.0</v>
      </c>
      <c r="B13" s="423">
        <v>6436498.553</v>
      </c>
      <c r="D13" s="430">
        <v>2013.0</v>
      </c>
      <c r="E13" s="154">
        <v>1977400.0</v>
      </c>
      <c r="F13" s="226">
        <f t="shared" si="1"/>
        <v>0.02270493923</v>
      </c>
      <c r="G13" s="226">
        <f t="shared" si="2"/>
        <v>1.022704939</v>
      </c>
      <c r="I13" s="424">
        <v>2012.0</v>
      </c>
      <c r="J13" s="425">
        <v>4102.48</v>
      </c>
      <c r="K13" s="257">
        <f t="shared" si="3"/>
        <v>-0.1974851478</v>
      </c>
      <c r="L13" s="429">
        <f t="shared" si="4"/>
        <v>0.8025148522</v>
      </c>
    </row>
    <row r="14">
      <c r="A14" s="422">
        <v>45462.0</v>
      </c>
      <c r="B14" s="423">
        <v>6368588.86</v>
      </c>
      <c r="D14" s="430">
        <v>2014.0</v>
      </c>
      <c r="E14" s="154">
        <v>2694448.0</v>
      </c>
      <c r="F14" s="226">
        <f t="shared" si="1"/>
        <v>0.3626216244</v>
      </c>
      <c r="G14" s="226">
        <f t="shared" si="2"/>
        <v>1.362621624</v>
      </c>
      <c r="I14" s="424">
        <v>2013.0</v>
      </c>
      <c r="J14" s="425">
        <v>4266.55</v>
      </c>
      <c r="K14" s="257">
        <f t="shared" si="3"/>
        <v>0.03999288235</v>
      </c>
      <c r="L14" s="429">
        <f t="shared" si="4"/>
        <v>1.039992882</v>
      </c>
    </row>
    <row r="15">
      <c r="A15" s="422">
        <v>45456.0</v>
      </c>
      <c r="B15" s="423">
        <v>6335938.587</v>
      </c>
      <c r="D15" s="430">
        <v>2015.0</v>
      </c>
      <c r="E15" s="154">
        <v>2607793.0</v>
      </c>
      <c r="F15" s="226">
        <f t="shared" si="1"/>
        <v>-0.03216057612</v>
      </c>
      <c r="G15" s="226">
        <f t="shared" si="2"/>
        <v>0.9678394239</v>
      </c>
      <c r="I15" s="424">
        <v>2014.0</v>
      </c>
      <c r="J15" s="425">
        <v>4864.96</v>
      </c>
      <c r="K15" s="257">
        <f t="shared" si="3"/>
        <v>0.1402561789</v>
      </c>
      <c r="L15" s="429">
        <f t="shared" si="4"/>
        <v>1.140256179</v>
      </c>
    </row>
    <row r="16">
      <c r="A16" s="422">
        <v>45455.0</v>
      </c>
      <c r="B16" s="423">
        <v>6303492.56</v>
      </c>
      <c r="D16" s="430">
        <v>2016.0</v>
      </c>
      <c r="E16" s="154">
        <v>3185700.0</v>
      </c>
      <c r="F16" s="226">
        <f t="shared" si="1"/>
        <v>0.2216076966</v>
      </c>
      <c r="G16" s="226">
        <f t="shared" si="2"/>
        <v>1.221607697</v>
      </c>
      <c r="I16" s="424">
        <v>2015.0</v>
      </c>
      <c r="J16" s="425">
        <v>4629.64</v>
      </c>
      <c r="K16" s="257">
        <f t="shared" si="3"/>
        <v>-0.04837038742</v>
      </c>
      <c r="L16" s="429">
        <f t="shared" si="4"/>
        <v>0.9516296126</v>
      </c>
    </row>
    <row r="17">
      <c r="A17" s="422">
        <v>45454.0</v>
      </c>
      <c r="B17" s="423">
        <v>6306701.511</v>
      </c>
      <c r="D17" s="430">
        <v>2017.0</v>
      </c>
      <c r="E17" s="154">
        <v>3801000.0</v>
      </c>
      <c r="F17" s="226">
        <f t="shared" si="1"/>
        <v>0.1931443639</v>
      </c>
      <c r="G17" s="226">
        <f t="shared" si="2"/>
        <v>1.193144364</v>
      </c>
      <c r="I17" s="424">
        <v>2016.0</v>
      </c>
      <c r="J17" s="425">
        <v>5036.05</v>
      </c>
      <c r="K17" s="257">
        <f t="shared" si="3"/>
        <v>0.08778436336</v>
      </c>
      <c r="L17" s="429">
        <f t="shared" si="4"/>
        <v>1.087784363</v>
      </c>
    </row>
    <row r="18">
      <c r="A18" s="422">
        <v>45453.0</v>
      </c>
      <c r="B18" s="423">
        <v>6338248.246</v>
      </c>
      <c r="D18" s="430">
        <v>2018.0</v>
      </c>
      <c r="E18" s="154">
        <v>3847300.0</v>
      </c>
      <c r="F18" s="226">
        <f t="shared" si="1"/>
        <v>0.012181005</v>
      </c>
      <c r="G18" s="226">
        <f t="shared" si="2"/>
        <v>1.012181005</v>
      </c>
      <c r="I18" s="424">
        <v>2017.0</v>
      </c>
      <c r="J18" s="425">
        <v>6244.52234</v>
      </c>
      <c r="K18" s="257">
        <f t="shared" si="3"/>
        <v>0.2399643252</v>
      </c>
      <c r="L18" s="429">
        <f t="shared" si="4"/>
        <v>1.239964325</v>
      </c>
    </row>
    <row r="19">
      <c r="A19" s="422">
        <v>45452.0</v>
      </c>
      <c r="B19" s="423">
        <v>6390985.601</v>
      </c>
      <c r="D19" s="430">
        <v>2019.0</v>
      </c>
      <c r="E19" s="154">
        <v>3998200.0</v>
      </c>
      <c r="F19" s="226">
        <f t="shared" si="1"/>
        <v>0.03922231175</v>
      </c>
      <c r="G19" s="226">
        <f t="shared" si="2"/>
        <v>1.039222312</v>
      </c>
      <c r="I19" s="424">
        <v>2018.0</v>
      </c>
      <c r="J19" s="425">
        <v>5385.64133</v>
      </c>
      <c r="K19" s="257">
        <f t="shared" si="3"/>
        <v>-0.1375415065</v>
      </c>
      <c r="L19" s="429">
        <f t="shared" si="4"/>
        <v>0.8624584935</v>
      </c>
    </row>
    <row r="20">
      <c r="A20" s="422">
        <v>45449.0</v>
      </c>
      <c r="B20" s="423">
        <v>6464779.094</v>
      </c>
      <c r="D20" s="430">
        <v>2020.0</v>
      </c>
      <c r="E20" s="154">
        <v>3119700.0</v>
      </c>
      <c r="F20" s="226">
        <f t="shared" si="1"/>
        <v>-0.2197238757</v>
      </c>
      <c r="G20" s="226">
        <f t="shared" si="2"/>
        <v>0.7802761243</v>
      </c>
      <c r="I20" s="424">
        <v>2019.0</v>
      </c>
      <c r="J20" s="425">
        <v>4452.93471</v>
      </c>
      <c r="K20" s="257">
        <f t="shared" si="3"/>
        <v>-0.1731839465</v>
      </c>
      <c r="L20" s="429">
        <f t="shared" si="4"/>
        <v>0.8268160535</v>
      </c>
    </row>
    <row r="21" ht="15.75" customHeight="1">
      <c r="A21" s="422">
        <v>45448.0</v>
      </c>
      <c r="B21" s="423">
        <v>6461866.45</v>
      </c>
      <c r="D21" s="430">
        <v>2021.0</v>
      </c>
      <c r="E21" s="154">
        <v>5142800.0</v>
      </c>
      <c r="F21" s="226">
        <f t="shared" si="1"/>
        <v>0.6484918422</v>
      </c>
      <c r="G21" s="226">
        <f t="shared" si="2"/>
        <v>1.648491842</v>
      </c>
      <c r="I21" s="424">
        <v>2020.0</v>
      </c>
      <c r="J21" s="425">
        <v>5402.06586</v>
      </c>
      <c r="K21" s="257">
        <f t="shared" si="3"/>
        <v>0.2131473313</v>
      </c>
      <c r="L21" s="429">
        <f t="shared" si="4"/>
        <v>1.213147331</v>
      </c>
    </row>
    <row r="22" ht="15.75" customHeight="1">
      <c r="A22" s="422">
        <v>45447.0</v>
      </c>
      <c r="B22" s="423">
        <v>6429320.72</v>
      </c>
      <c r="D22" s="430">
        <v>2022.0</v>
      </c>
      <c r="E22" s="431">
        <v>5177800.0</v>
      </c>
      <c r="F22" s="226">
        <f t="shared" si="1"/>
        <v>0.006805631174</v>
      </c>
      <c r="G22" s="226">
        <f t="shared" si="2"/>
        <v>1.006805631</v>
      </c>
      <c r="I22" s="424">
        <v>2021.0</v>
      </c>
      <c r="J22" s="425">
        <v>6756.6568</v>
      </c>
      <c r="K22" s="257">
        <f t="shared" si="3"/>
        <v>0.2507542439</v>
      </c>
      <c r="L22" s="429">
        <f t="shared" si="4"/>
        <v>1.250754244</v>
      </c>
    </row>
    <row r="23" ht="15.75" customHeight="1">
      <c r="A23" s="422">
        <v>45446.0</v>
      </c>
      <c r="B23" s="423">
        <v>6460957.066</v>
      </c>
      <c r="D23" s="430">
        <v>2023.0</v>
      </c>
      <c r="E23" s="432">
        <f>AVERAGE(B123:B366)</f>
        <v>7700286.417</v>
      </c>
      <c r="F23" s="226">
        <f t="shared" si="1"/>
        <v>0.4871733973</v>
      </c>
      <c r="G23" s="226">
        <f t="shared" si="2"/>
        <v>1.487173397</v>
      </c>
      <c r="I23" s="433">
        <v>2022.0</v>
      </c>
      <c r="J23" s="434">
        <v>6206.81389</v>
      </c>
      <c r="K23" s="435">
        <f t="shared" si="3"/>
        <v>-0.08137795455</v>
      </c>
      <c r="L23" s="436">
        <f t="shared" si="4"/>
        <v>0.9186220454</v>
      </c>
    </row>
    <row r="24" ht="15.75" customHeight="1">
      <c r="A24" s="422">
        <v>45445.0</v>
      </c>
      <c r="B24" s="423">
        <v>6478982.201</v>
      </c>
      <c r="D24" s="430">
        <v>2024.0</v>
      </c>
      <c r="E24" s="432">
        <f>AVERAGE(B4:B122)</f>
        <v>7147445.361</v>
      </c>
      <c r="F24" s="226">
        <f t="shared" si="1"/>
        <v>-0.07179486913</v>
      </c>
      <c r="G24" s="226">
        <f t="shared" si="2"/>
        <v>0.9282051309</v>
      </c>
      <c r="I24" s="424">
        <v>2023.0</v>
      </c>
      <c r="J24" s="154" t="str">
        <f>'Downloaded Data (M.cap)'!M6</f>
        <v>#REF!</v>
      </c>
      <c r="K24" s="435" t="str">
        <f t="shared" si="3"/>
        <v>#REF!</v>
      </c>
      <c r="L24" s="436" t="str">
        <f t="shared" si="4"/>
        <v>#REF!</v>
      </c>
    </row>
    <row r="25" ht="15.75" customHeight="1">
      <c r="A25" s="422">
        <v>45442.0</v>
      </c>
      <c r="B25" s="423">
        <v>6489220.927</v>
      </c>
      <c r="I25" s="424">
        <v>2024.0</v>
      </c>
      <c r="J25" s="154" t="str">
        <f>'Downloaded Data (M.cap)'!M9</f>
        <v>#REF!</v>
      </c>
      <c r="K25" s="435" t="str">
        <f t="shared" si="3"/>
        <v>#REF!</v>
      </c>
      <c r="L25" s="436" t="str">
        <f t="shared" si="4"/>
        <v>#REF!</v>
      </c>
    </row>
    <row r="26" ht="15.75" customHeight="1">
      <c r="A26" s="422">
        <v>45441.0</v>
      </c>
      <c r="B26" s="423">
        <v>6478908.081</v>
      </c>
      <c r="I26" s="7" t="s">
        <v>2615</v>
      </c>
      <c r="J26" s="3"/>
      <c r="K26" s="437" t="s">
        <v>2609</v>
      </c>
      <c r="L26" s="2"/>
      <c r="M26" s="2"/>
      <c r="N26" s="3"/>
    </row>
    <row r="27" ht="15.75" customHeight="1">
      <c r="A27" s="422">
        <v>45440.0</v>
      </c>
      <c r="B27" s="423">
        <v>6512848.361</v>
      </c>
      <c r="D27" s="438" t="s">
        <v>2616</v>
      </c>
      <c r="E27" s="438" t="s">
        <v>2617</v>
      </c>
      <c r="F27" s="438"/>
      <c r="G27" s="438" t="s">
        <v>2618</v>
      </c>
      <c r="H27" s="438"/>
      <c r="I27" s="439" t="s">
        <v>2619</v>
      </c>
      <c r="J27" s="439" t="s">
        <v>2620</v>
      </c>
      <c r="K27" s="439" t="s">
        <v>2619</v>
      </c>
      <c r="L27" s="439" t="s">
        <v>2620</v>
      </c>
      <c r="M27" s="439" t="s">
        <v>2621</v>
      </c>
      <c r="N27" s="439" t="s">
        <v>2622</v>
      </c>
    </row>
    <row r="28" ht="15.75" customHeight="1">
      <c r="A28" s="422">
        <v>45439.0</v>
      </c>
      <c r="B28" s="423">
        <v>6513167.221</v>
      </c>
      <c r="D28" s="154" t="s">
        <v>2623</v>
      </c>
      <c r="E28" s="440">
        <f>GEOMEAN(G5:G24)-1</f>
        <v>0.1887921958</v>
      </c>
      <c r="F28" s="440"/>
      <c r="G28" s="440">
        <f>GEOMEAN(L6:L23)-1</f>
        <v>0.06745710538</v>
      </c>
      <c r="I28" s="440" t="str">
        <f>GEOMEAN(L21:L25)-1</f>
        <v>#REF!</v>
      </c>
      <c r="J28" s="440" t="str">
        <f>GEOMEAN(L16:L25)-1</f>
        <v>#REF!</v>
      </c>
      <c r="K28" s="441">
        <f>GEOMEAN(G20:G24)-1</f>
        <v>0.1232004424</v>
      </c>
      <c r="L28" s="441">
        <f>GEOMEAN(G15:G24)-1</f>
        <v>0.1024733593</v>
      </c>
      <c r="M28" s="226">
        <f>GEOMEAN(G10:G24)-1</f>
        <v>0.09283823348</v>
      </c>
      <c r="N28" s="226">
        <f>GEOMEAN(G22:G24)-1</f>
        <v>0.1159645603</v>
      </c>
    </row>
    <row r="29" ht="15.75" customHeight="1">
      <c r="A29" s="422">
        <v>45438.0</v>
      </c>
      <c r="B29" s="423">
        <v>6473712.37</v>
      </c>
      <c r="D29" s="154" t="s">
        <v>2624</v>
      </c>
      <c r="E29" s="440">
        <f>AVERAGE(E28,K28)</f>
        <v>0.1559963191</v>
      </c>
      <c r="F29" s="440"/>
      <c r="G29" s="440"/>
    </row>
    <row r="30" ht="15.75" customHeight="1">
      <c r="A30" s="422">
        <v>45435.0</v>
      </c>
      <c r="B30" s="423">
        <v>6530667.261</v>
      </c>
      <c r="D30" s="442" t="s">
        <v>282</v>
      </c>
      <c r="E30" s="443"/>
    </row>
    <row r="31" ht="15.75" customHeight="1">
      <c r="A31" s="422">
        <v>45433.0</v>
      </c>
      <c r="B31" s="423">
        <v>6893733.065</v>
      </c>
      <c r="D31" s="154" t="s">
        <v>2625</v>
      </c>
      <c r="E31" s="444">
        <f>E29</f>
        <v>0.1559963191</v>
      </c>
    </row>
    <row r="32" ht="15.75" customHeight="1">
      <c r="A32" s="422">
        <v>45432.0</v>
      </c>
      <c r="B32" s="423">
        <v>6911866.976</v>
      </c>
      <c r="D32" s="445" t="s">
        <v>286</v>
      </c>
      <c r="E32" s="446">
        <f>'CAPM_Price-weighted_Draft Sheet'!J7</f>
        <v>0.12</v>
      </c>
    </row>
    <row r="33" ht="15.75" customHeight="1">
      <c r="A33" s="422">
        <v>45431.0</v>
      </c>
      <c r="B33" s="423">
        <v>6947743.379</v>
      </c>
      <c r="D33" s="445" t="s">
        <v>256</v>
      </c>
      <c r="E33" s="447">
        <f>'CAPM_Price-weighted_Draft Sheet'!J8</f>
        <v>1.123</v>
      </c>
    </row>
    <row r="34" ht="15.75" customHeight="1">
      <c r="A34" s="422">
        <v>45428.0</v>
      </c>
      <c r="B34" s="423">
        <v>7018245.688</v>
      </c>
      <c r="D34" s="448" t="s">
        <v>288</v>
      </c>
      <c r="E34" s="449">
        <f>E32+(E31-E32)*E33</f>
        <v>0.1604238664</v>
      </c>
    </row>
    <row r="35" ht="15.75" customHeight="1">
      <c r="A35" s="422">
        <v>45427.0</v>
      </c>
      <c r="B35" s="423">
        <v>7028087.456</v>
      </c>
    </row>
    <row r="36" ht="15.75" customHeight="1">
      <c r="A36" s="422">
        <v>45426.0</v>
      </c>
      <c r="B36" s="423">
        <v>7044986.001</v>
      </c>
    </row>
    <row r="37" ht="15.75" customHeight="1">
      <c r="A37" s="422">
        <v>45425.0</v>
      </c>
      <c r="B37" s="423">
        <v>7116195.85</v>
      </c>
    </row>
    <row r="38" ht="15.75" customHeight="1">
      <c r="A38" s="422">
        <v>45424.0</v>
      </c>
      <c r="B38" s="423">
        <v>7110181.343</v>
      </c>
    </row>
    <row r="39" ht="15.75" customHeight="1">
      <c r="A39" s="422">
        <v>45421.0</v>
      </c>
      <c r="B39" s="423">
        <v>7070261.056</v>
      </c>
    </row>
    <row r="40" ht="15.75" customHeight="1">
      <c r="A40" s="422">
        <v>45420.0</v>
      </c>
      <c r="B40" s="423">
        <v>7096733.611</v>
      </c>
    </row>
    <row r="41" ht="15.75" customHeight="1">
      <c r="A41" s="422">
        <v>45419.0</v>
      </c>
      <c r="B41" s="423">
        <v>7132471.127</v>
      </c>
    </row>
    <row r="42" ht="15.75" customHeight="1">
      <c r="A42" s="422">
        <v>45418.0</v>
      </c>
      <c r="B42" s="423">
        <v>7131544.805</v>
      </c>
    </row>
    <row r="43" ht="15.75" customHeight="1">
      <c r="A43" s="422">
        <v>45417.0</v>
      </c>
      <c r="B43" s="423">
        <v>7090605.064</v>
      </c>
    </row>
    <row r="44" ht="15.75" customHeight="1">
      <c r="A44" s="422">
        <v>45414.0</v>
      </c>
      <c r="B44" s="423">
        <v>7057910.626</v>
      </c>
    </row>
    <row r="45" ht="15.75" customHeight="1">
      <c r="A45" s="422">
        <v>45412.0</v>
      </c>
      <c r="B45" s="423">
        <v>7035111.241</v>
      </c>
    </row>
    <row r="46" ht="15.75" customHeight="1">
      <c r="A46" s="422">
        <v>45411.0</v>
      </c>
      <c r="B46" s="423">
        <v>7019601.1</v>
      </c>
    </row>
    <row r="47" ht="15.75" customHeight="1">
      <c r="A47" s="422">
        <v>45410.0</v>
      </c>
      <c r="B47" s="423">
        <v>7076924.857</v>
      </c>
    </row>
    <row r="48" ht="15.75" customHeight="1">
      <c r="A48" s="422">
        <v>45407.0</v>
      </c>
      <c r="B48" s="423">
        <v>6995611.015</v>
      </c>
    </row>
    <row r="49" ht="15.75" customHeight="1">
      <c r="A49" s="422">
        <v>45406.0</v>
      </c>
      <c r="B49" s="423">
        <v>7027103.819</v>
      </c>
    </row>
    <row r="50" ht="15.75" customHeight="1">
      <c r="A50" s="422">
        <v>45405.0</v>
      </c>
      <c r="B50" s="423">
        <v>7035350.622</v>
      </c>
    </row>
    <row r="51" ht="15.75" customHeight="1">
      <c r="A51" s="422">
        <v>45404.0</v>
      </c>
      <c r="B51" s="423">
        <v>7067162.145</v>
      </c>
    </row>
    <row r="52" ht="15.75" customHeight="1">
      <c r="A52" s="422">
        <v>45403.0</v>
      </c>
      <c r="B52" s="423">
        <v>7047102.173</v>
      </c>
    </row>
    <row r="53" ht="15.75" customHeight="1">
      <c r="A53" s="422">
        <v>45400.0</v>
      </c>
      <c r="B53" s="423">
        <v>7063251.129</v>
      </c>
    </row>
    <row r="54" ht="15.75" customHeight="1">
      <c r="A54" s="422">
        <v>45399.0</v>
      </c>
      <c r="B54" s="423">
        <v>7092398.903</v>
      </c>
    </row>
    <row r="55" ht="15.75" customHeight="1">
      <c r="A55" s="422">
        <v>45398.0</v>
      </c>
      <c r="B55" s="423">
        <v>6791615.874</v>
      </c>
    </row>
    <row r="56" ht="15.75" customHeight="1">
      <c r="A56" s="422">
        <v>45397.0</v>
      </c>
      <c r="B56" s="423">
        <v>6795516.085</v>
      </c>
    </row>
    <row r="57" ht="15.75" customHeight="1">
      <c r="A57" s="422">
        <v>45391.0</v>
      </c>
      <c r="B57" s="423">
        <v>6847349.398</v>
      </c>
    </row>
    <row r="58" ht="15.75" customHeight="1">
      <c r="A58" s="422">
        <v>45390.0</v>
      </c>
      <c r="B58" s="423">
        <v>6844758.225</v>
      </c>
    </row>
    <row r="59" ht="15.75" customHeight="1">
      <c r="A59" s="422">
        <v>45386.0</v>
      </c>
      <c r="B59" s="423">
        <v>6799086.202</v>
      </c>
    </row>
    <row r="60" ht="15.75" customHeight="1">
      <c r="A60" s="422">
        <v>45385.0</v>
      </c>
      <c r="B60" s="423">
        <v>6785844.355</v>
      </c>
    </row>
    <row r="61" ht="15.75" customHeight="1">
      <c r="A61" s="422">
        <v>45384.0</v>
      </c>
      <c r="B61" s="423">
        <v>6778133.753</v>
      </c>
    </row>
    <row r="62" ht="15.75" customHeight="1">
      <c r="A62" s="422">
        <v>45383.0</v>
      </c>
      <c r="B62" s="423">
        <v>6776744.947</v>
      </c>
    </row>
    <row r="63" ht="15.75" customHeight="1">
      <c r="A63" s="422">
        <v>45382.0</v>
      </c>
      <c r="B63" s="423">
        <v>6833038.417</v>
      </c>
    </row>
    <row r="64" ht="15.75" customHeight="1">
      <c r="A64" s="422">
        <v>45379.0</v>
      </c>
      <c r="B64" s="423">
        <v>6792290.285</v>
      </c>
    </row>
    <row r="65" ht="15.75" customHeight="1">
      <c r="A65" s="422">
        <v>45378.0</v>
      </c>
      <c r="B65" s="423">
        <v>6791976.976</v>
      </c>
    </row>
    <row r="66" ht="15.75" customHeight="1">
      <c r="A66" s="422">
        <v>45376.0</v>
      </c>
      <c r="B66" s="423">
        <v>6837007.561</v>
      </c>
    </row>
    <row r="67" ht="15.75" customHeight="1">
      <c r="A67" s="422">
        <v>45375.0</v>
      </c>
      <c r="B67" s="423">
        <v>6883864.499</v>
      </c>
    </row>
    <row r="68" ht="15.75" customHeight="1">
      <c r="A68" s="422">
        <v>45372.0</v>
      </c>
      <c r="B68" s="423">
        <v>6925400.404</v>
      </c>
    </row>
    <row r="69" ht="15.75" customHeight="1">
      <c r="A69" s="422">
        <v>45371.0</v>
      </c>
      <c r="B69" s="423">
        <v>6872720.886</v>
      </c>
    </row>
    <row r="70" ht="15.75" customHeight="1">
      <c r="A70" s="422">
        <v>45370.0</v>
      </c>
      <c r="B70" s="423">
        <v>6879744.69</v>
      </c>
    </row>
    <row r="71" ht="15.75" customHeight="1">
      <c r="A71" s="422">
        <v>45369.0</v>
      </c>
      <c r="B71" s="423">
        <v>7273644.923</v>
      </c>
    </row>
    <row r="72" ht="15.75" customHeight="1">
      <c r="A72" s="422">
        <v>45365.0</v>
      </c>
      <c r="B72" s="423">
        <v>6996354.654</v>
      </c>
    </row>
    <row r="73" ht="15.75" customHeight="1">
      <c r="A73" s="422">
        <v>45364.0</v>
      </c>
      <c r="B73" s="423">
        <v>7324869.783</v>
      </c>
    </row>
    <row r="74" ht="15.75" customHeight="1">
      <c r="A74" s="422">
        <v>45363.0</v>
      </c>
      <c r="B74" s="423">
        <v>7367477.765</v>
      </c>
    </row>
    <row r="75" ht="15.75" customHeight="1">
      <c r="A75" s="422">
        <v>45362.0</v>
      </c>
      <c r="B75" s="423">
        <v>7400876.966</v>
      </c>
    </row>
    <row r="76" ht="15.75" customHeight="1">
      <c r="A76" s="422">
        <v>45361.0</v>
      </c>
      <c r="B76" s="423">
        <v>7415089.689</v>
      </c>
    </row>
    <row r="77" ht="15.75" customHeight="1">
      <c r="A77" s="422">
        <v>45358.0</v>
      </c>
      <c r="B77" s="423">
        <v>7488277.341</v>
      </c>
    </row>
    <row r="78" ht="15.75" customHeight="1">
      <c r="A78" s="422">
        <v>45357.0</v>
      </c>
      <c r="B78" s="423">
        <v>7521760.545</v>
      </c>
    </row>
    <row r="79" ht="15.75" customHeight="1">
      <c r="A79" s="422">
        <v>45356.0</v>
      </c>
      <c r="B79" s="423">
        <v>7482046.376</v>
      </c>
    </row>
    <row r="80" ht="15.75" customHeight="1">
      <c r="A80" s="422">
        <v>45355.0</v>
      </c>
      <c r="B80" s="423">
        <v>7522246.758</v>
      </c>
    </row>
    <row r="81" ht="15.75" customHeight="1">
      <c r="A81" s="422">
        <v>45354.0</v>
      </c>
      <c r="B81" s="423">
        <v>7570396.675</v>
      </c>
    </row>
    <row r="82" ht="15.75" customHeight="1">
      <c r="A82" s="422">
        <v>45351.0</v>
      </c>
      <c r="B82" s="423">
        <v>7607234.835</v>
      </c>
    </row>
    <row r="83" ht="15.75" customHeight="1">
      <c r="A83" s="422">
        <v>45350.0</v>
      </c>
      <c r="B83" s="423">
        <v>7628168.788</v>
      </c>
    </row>
    <row r="84" ht="15.75" customHeight="1">
      <c r="A84" s="422">
        <v>45349.0</v>
      </c>
      <c r="B84" s="423">
        <v>7622166.338</v>
      </c>
    </row>
    <row r="85" ht="15.75" customHeight="1">
      <c r="A85" s="422">
        <v>45347.0</v>
      </c>
      <c r="B85" s="423">
        <v>7615658.87</v>
      </c>
    </row>
    <row r="86" ht="15.75" customHeight="1">
      <c r="A86" s="422">
        <v>45344.0</v>
      </c>
      <c r="B86" s="423">
        <v>7620147.457</v>
      </c>
    </row>
    <row r="87" ht="15.75" customHeight="1">
      <c r="A87" s="422">
        <v>45342.0</v>
      </c>
      <c r="B87" s="423">
        <v>7626798.914</v>
      </c>
    </row>
    <row r="88" ht="15.75" customHeight="1">
      <c r="A88" s="422">
        <v>45341.0</v>
      </c>
      <c r="B88" s="423">
        <v>7628576.126</v>
      </c>
    </row>
    <row r="89" ht="15.75" customHeight="1">
      <c r="A89" s="422">
        <v>45340.0</v>
      </c>
      <c r="B89" s="423">
        <v>7646318.11</v>
      </c>
    </row>
    <row r="90" ht="15.75" customHeight="1">
      <c r="A90" s="422">
        <v>45337.0</v>
      </c>
      <c r="B90" s="423">
        <v>7664668.681</v>
      </c>
    </row>
    <row r="91" ht="15.75" customHeight="1">
      <c r="A91" s="422">
        <v>45336.0</v>
      </c>
      <c r="B91" s="423">
        <v>7699826.473</v>
      </c>
    </row>
    <row r="92" ht="15.75" customHeight="1">
      <c r="A92" s="422">
        <v>45335.0</v>
      </c>
      <c r="B92" s="423">
        <v>7718724.026</v>
      </c>
    </row>
    <row r="93" ht="15.75" customHeight="1">
      <c r="A93" s="422">
        <v>45334.0</v>
      </c>
      <c r="B93" s="423">
        <v>7743678.679</v>
      </c>
    </row>
    <row r="94" ht="15.75" customHeight="1">
      <c r="A94" s="422">
        <v>45333.0</v>
      </c>
      <c r="B94" s="423">
        <v>7759856.75</v>
      </c>
    </row>
    <row r="95" ht="15.75" customHeight="1">
      <c r="A95" s="422">
        <v>45330.0</v>
      </c>
      <c r="B95" s="423">
        <v>7725266.047</v>
      </c>
    </row>
    <row r="96" ht="15.75" customHeight="1">
      <c r="A96" s="422">
        <v>45329.0</v>
      </c>
      <c r="B96" s="423">
        <v>7711323.748</v>
      </c>
    </row>
    <row r="97" ht="15.75" customHeight="1">
      <c r="A97" s="422">
        <v>45328.0</v>
      </c>
      <c r="B97" s="423">
        <v>7714569.206</v>
      </c>
    </row>
    <row r="98" ht="15.75" customHeight="1">
      <c r="A98" s="422">
        <v>45327.0</v>
      </c>
      <c r="B98" s="423">
        <v>7675988.995</v>
      </c>
    </row>
    <row r="99" ht="15.75" customHeight="1">
      <c r="A99" s="422">
        <v>45326.0</v>
      </c>
      <c r="B99" s="423">
        <v>7617046.217</v>
      </c>
    </row>
    <row r="100" ht="15.75" customHeight="1">
      <c r="A100" s="422">
        <v>45323.0</v>
      </c>
      <c r="B100" s="423">
        <v>7561070.105</v>
      </c>
    </row>
    <row r="101" ht="15.75" customHeight="1">
      <c r="A101" s="422">
        <v>45322.0</v>
      </c>
      <c r="B101" s="423">
        <v>7517341.203</v>
      </c>
    </row>
    <row r="102" ht="15.75" customHeight="1">
      <c r="A102" s="422">
        <v>45321.0</v>
      </c>
      <c r="B102" s="423">
        <v>7529483.635</v>
      </c>
    </row>
    <row r="103" ht="15.75" customHeight="1">
      <c r="A103" s="422">
        <v>45320.0</v>
      </c>
      <c r="B103" s="423">
        <v>7473353.689</v>
      </c>
    </row>
    <row r="104" ht="15.75" customHeight="1">
      <c r="A104" s="422">
        <v>45319.0</v>
      </c>
      <c r="B104" s="423">
        <v>7474189.168</v>
      </c>
    </row>
    <row r="105" ht="15.75" customHeight="1">
      <c r="A105" s="422">
        <v>45316.0</v>
      </c>
      <c r="B105" s="423">
        <v>7549661.765</v>
      </c>
    </row>
    <row r="106" ht="15.75" customHeight="1">
      <c r="A106" s="422">
        <v>45315.0</v>
      </c>
      <c r="B106" s="423">
        <v>7611999.829</v>
      </c>
    </row>
    <row r="107" ht="15.75" customHeight="1">
      <c r="A107" s="422">
        <v>45314.0</v>
      </c>
      <c r="B107" s="423">
        <v>7690059.417</v>
      </c>
    </row>
    <row r="108" ht="15.75" customHeight="1">
      <c r="A108" s="422">
        <v>45313.0</v>
      </c>
      <c r="B108" s="423">
        <v>7732797.599</v>
      </c>
    </row>
    <row r="109" ht="15.75" customHeight="1">
      <c r="A109" s="422">
        <v>45312.0</v>
      </c>
      <c r="B109" s="423">
        <v>7769137.646</v>
      </c>
    </row>
    <row r="110" ht="15.75" customHeight="1">
      <c r="A110" s="422">
        <v>45309.0</v>
      </c>
      <c r="B110" s="423">
        <v>7879047.853</v>
      </c>
    </row>
    <row r="111" ht="15.75" customHeight="1">
      <c r="A111" s="422">
        <v>45308.0</v>
      </c>
      <c r="B111" s="423">
        <v>7884492.964</v>
      </c>
    </row>
    <row r="112" ht="15.75" customHeight="1">
      <c r="A112" s="422">
        <v>45307.0</v>
      </c>
      <c r="B112" s="423">
        <v>7880078.328</v>
      </c>
    </row>
    <row r="113" ht="15.75" customHeight="1">
      <c r="A113" s="422">
        <v>45306.0</v>
      </c>
      <c r="B113" s="423">
        <v>7873127.645</v>
      </c>
    </row>
    <row r="114" ht="15.75" customHeight="1">
      <c r="A114" s="422">
        <v>45305.0</v>
      </c>
      <c r="B114" s="423">
        <v>7861883.915</v>
      </c>
    </row>
    <row r="115" ht="15.75" customHeight="1">
      <c r="A115" s="422">
        <v>45302.0</v>
      </c>
      <c r="B115" s="423">
        <v>7861987.222</v>
      </c>
    </row>
    <row r="116" ht="15.75" customHeight="1">
      <c r="A116" s="422">
        <v>45301.0</v>
      </c>
      <c r="B116" s="423">
        <v>7851703.622</v>
      </c>
    </row>
    <row r="117" ht="15.75" customHeight="1">
      <c r="A117" s="422">
        <v>45300.0</v>
      </c>
      <c r="B117" s="423">
        <v>7838988.676</v>
      </c>
    </row>
    <row r="118" ht="15.75" customHeight="1">
      <c r="A118" s="422">
        <v>45299.0</v>
      </c>
      <c r="B118" s="423">
        <v>7825536.878</v>
      </c>
    </row>
    <row r="119" ht="15.75" customHeight="1">
      <c r="A119" s="422">
        <v>45295.0</v>
      </c>
      <c r="B119" s="423">
        <v>7810796.673</v>
      </c>
    </row>
    <row r="120" ht="15.75" customHeight="1">
      <c r="A120" s="422">
        <v>45294.0</v>
      </c>
      <c r="B120" s="423">
        <v>7806574.128</v>
      </c>
    </row>
    <row r="121" ht="15.75" customHeight="1">
      <c r="A121" s="422">
        <v>45293.0</v>
      </c>
      <c r="B121" s="423">
        <v>7804000.076</v>
      </c>
    </row>
    <row r="122" ht="15.75" customHeight="1">
      <c r="A122" s="422">
        <v>45292.0</v>
      </c>
      <c r="B122" s="423">
        <v>7808234.202</v>
      </c>
    </row>
    <row r="123" ht="15.75" customHeight="1">
      <c r="A123" s="422">
        <v>45288.0</v>
      </c>
      <c r="B123" s="423">
        <v>7808496.311</v>
      </c>
    </row>
    <row r="124" ht="15.75" customHeight="1">
      <c r="A124" s="422">
        <v>45287.0</v>
      </c>
      <c r="B124" s="423">
        <v>7806582.765</v>
      </c>
    </row>
    <row r="125" ht="15.75" customHeight="1">
      <c r="A125" s="422">
        <v>45286.0</v>
      </c>
      <c r="B125" s="423">
        <v>7733586.849</v>
      </c>
    </row>
    <row r="126" ht="15.75" customHeight="1">
      <c r="A126" s="422">
        <v>45284.0</v>
      </c>
      <c r="B126" s="423">
        <v>7731823.52</v>
      </c>
    </row>
    <row r="127" ht="15.75" customHeight="1">
      <c r="A127" s="422">
        <v>45281.0</v>
      </c>
      <c r="B127" s="423">
        <v>7737060.567</v>
      </c>
    </row>
    <row r="128" ht="15.75" customHeight="1">
      <c r="A128" s="422">
        <v>45280.0</v>
      </c>
      <c r="B128" s="423">
        <v>7741356.862</v>
      </c>
    </row>
    <row r="129" ht="15.75" customHeight="1">
      <c r="A129" s="422">
        <v>45279.0</v>
      </c>
      <c r="B129" s="423">
        <v>7740550.624</v>
      </c>
    </row>
    <row r="130" ht="15.75" customHeight="1">
      <c r="A130" s="422">
        <v>45278.0</v>
      </c>
      <c r="B130" s="423">
        <v>7736608.073</v>
      </c>
    </row>
    <row r="131" ht="15.75" customHeight="1">
      <c r="A131" s="422">
        <v>45277.0</v>
      </c>
      <c r="B131" s="423">
        <v>7740326.638</v>
      </c>
    </row>
    <row r="132" ht="15.75" customHeight="1">
      <c r="A132" s="422">
        <v>45274.0</v>
      </c>
      <c r="B132" s="423">
        <v>7745788.523</v>
      </c>
    </row>
    <row r="133" ht="15.75" customHeight="1">
      <c r="A133" s="422">
        <v>45273.0</v>
      </c>
      <c r="B133" s="423">
        <v>7742164.99</v>
      </c>
    </row>
    <row r="134" ht="15.75" customHeight="1">
      <c r="A134" s="422">
        <v>45272.0</v>
      </c>
      <c r="B134" s="423">
        <v>7741870.798</v>
      </c>
    </row>
    <row r="135" ht="15.75" customHeight="1">
      <c r="A135" s="422">
        <v>45271.0</v>
      </c>
      <c r="B135" s="423">
        <v>7743831.997</v>
      </c>
    </row>
    <row r="136" ht="15.75" customHeight="1">
      <c r="A136" s="422">
        <v>45270.0</v>
      </c>
      <c r="B136" s="423">
        <v>7736994.113</v>
      </c>
    </row>
    <row r="137" ht="15.75" customHeight="1">
      <c r="A137" s="422">
        <v>45267.0</v>
      </c>
      <c r="B137" s="423">
        <v>7739086.5</v>
      </c>
    </row>
    <row r="138" ht="15.75" customHeight="1">
      <c r="A138" s="422">
        <v>45266.0</v>
      </c>
      <c r="B138" s="423">
        <v>7735979.347</v>
      </c>
    </row>
    <row r="139" ht="15.75" customHeight="1">
      <c r="A139" s="422">
        <v>45265.0</v>
      </c>
      <c r="B139" s="423">
        <v>7730623.736</v>
      </c>
    </row>
    <row r="140" ht="15.75" customHeight="1">
      <c r="A140" s="422">
        <v>45264.0</v>
      </c>
      <c r="B140" s="423">
        <v>7729162.443</v>
      </c>
    </row>
    <row r="141" ht="15.75" customHeight="1">
      <c r="A141" s="422">
        <v>45263.0</v>
      </c>
      <c r="B141" s="423">
        <v>7722624.469</v>
      </c>
    </row>
    <row r="142" ht="15.75" customHeight="1">
      <c r="A142" s="422">
        <v>45260.0</v>
      </c>
      <c r="B142" s="423">
        <v>7718169.078</v>
      </c>
    </row>
    <row r="143" ht="15.75" customHeight="1">
      <c r="A143" s="422">
        <v>45259.0</v>
      </c>
      <c r="B143" s="423">
        <v>7717416.82</v>
      </c>
    </row>
    <row r="144" ht="15.75" customHeight="1">
      <c r="A144" s="422">
        <v>45258.0</v>
      </c>
      <c r="B144" s="423">
        <v>7708780.974</v>
      </c>
    </row>
    <row r="145" ht="15.75" customHeight="1">
      <c r="A145" s="422">
        <v>45257.0</v>
      </c>
      <c r="B145" s="423">
        <v>7712023.446</v>
      </c>
    </row>
    <row r="146" ht="15.75" customHeight="1">
      <c r="A146" s="422">
        <v>45256.0</v>
      </c>
      <c r="B146" s="423">
        <v>7722819.273</v>
      </c>
    </row>
    <row r="147" ht="15.75" customHeight="1">
      <c r="A147" s="422">
        <v>45253.0</v>
      </c>
      <c r="B147" s="423">
        <v>7724915.574</v>
      </c>
    </row>
    <row r="148" ht="15.75" customHeight="1">
      <c r="A148" s="422">
        <v>45252.0</v>
      </c>
      <c r="B148" s="423">
        <v>7719723.058</v>
      </c>
    </row>
    <row r="149" ht="15.75" customHeight="1">
      <c r="A149" s="422">
        <v>45251.0</v>
      </c>
      <c r="B149" s="423">
        <v>7716892.918</v>
      </c>
    </row>
    <row r="150" ht="15.75" customHeight="1">
      <c r="A150" s="422">
        <v>45250.0</v>
      </c>
      <c r="B150" s="423">
        <v>7721418.793</v>
      </c>
    </row>
    <row r="151" ht="15.75" customHeight="1">
      <c r="A151" s="422">
        <v>45249.0</v>
      </c>
      <c r="B151" s="423">
        <v>7743965.793</v>
      </c>
    </row>
    <row r="152" ht="15.75" customHeight="1">
      <c r="A152" s="422">
        <v>45246.0</v>
      </c>
      <c r="B152" s="423">
        <v>7752425.152</v>
      </c>
    </row>
    <row r="153" ht="15.75" customHeight="1">
      <c r="A153" s="422">
        <v>45245.0</v>
      </c>
      <c r="B153" s="423">
        <v>7752364.37</v>
      </c>
    </row>
    <row r="154" ht="15.75" customHeight="1">
      <c r="A154" s="422">
        <v>45244.0</v>
      </c>
      <c r="B154" s="423">
        <v>7748609.442</v>
      </c>
    </row>
    <row r="155" ht="15.75" customHeight="1">
      <c r="A155" s="422">
        <v>45243.0</v>
      </c>
      <c r="B155" s="423">
        <v>7777090.059</v>
      </c>
    </row>
    <row r="156" ht="15.75" customHeight="1">
      <c r="A156" s="422">
        <v>45242.0</v>
      </c>
      <c r="B156" s="423">
        <v>7783508.104</v>
      </c>
    </row>
    <row r="157" ht="15.75" customHeight="1">
      <c r="A157" s="422">
        <v>45239.0</v>
      </c>
      <c r="B157" s="423">
        <v>7792096.204</v>
      </c>
    </row>
    <row r="158" ht="15.75" customHeight="1">
      <c r="A158" s="422">
        <v>45238.0</v>
      </c>
      <c r="B158" s="423">
        <v>7793678.111</v>
      </c>
    </row>
    <row r="159" ht="15.75" customHeight="1">
      <c r="A159" s="422">
        <v>45237.0</v>
      </c>
      <c r="B159" s="423">
        <v>7796448.371</v>
      </c>
    </row>
    <row r="160" ht="15.75" customHeight="1">
      <c r="A160" s="422">
        <v>45236.0</v>
      </c>
      <c r="B160" s="423">
        <v>7798793.252</v>
      </c>
    </row>
    <row r="161" ht="15.75" customHeight="1">
      <c r="A161" s="422">
        <v>45235.0</v>
      </c>
      <c r="B161" s="423">
        <v>7800198.678</v>
      </c>
    </row>
    <row r="162" ht="15.75" customHeight="1">
      <c r="A162" s="422">
        <v>45232.0</v>
      </c>
      <c r="B162" s="423">
        <v>7845285.786</v>
      </c>
    </row>
    <row r="163" ht="15.75" customHeight="1">
      <c r="A163" s="422">
        <v>45231.0</v>
      </c>
      <c r="B163" s="423">
        <v>7848802.743</v>
      </c>
    </row>
    <row r="164" ht="15.75" customHeight="1">
      <c r="A164" s="422">
        <v>45230.0</v>
      </c>
      <c r="B164" s="423">
        <v>7842670.321</v>
      </c>
    </row>
    <row r="165" ht="15.75" customHeight="1">
      <c r="A165" s="422">
        <v>45229.0</v>
      </c>
      <c r="B165" s="423">
        <v>7841664.176</v>
      </c>
    </row>
    <row r="166" ht="15.75" customHeight="1">
      <c r="A166" s="422">
        <v>45228.0</v>
      </c>
      <c r="B166" s="423">
        <v>7841042.268</v>
      </c>
    </row>
    <row r="167" ht="15.75" customHeight="1">
      <c r="A167" s="422">
        <v>45225.0</v>
      </c>
      <c r="B167" s="423">
        <v>7840687.866</v>
      </c>
    </row>
    <row r="168" ht="15.75" customHeight="1">
      <c r="A168" s="422">
        <v>45224.0</v>
      </c>
      <c r="B168" s="423">
        <v>7844167.951</v>
      </c>
    </row>
    <row r="169" ht="15.75" customHeight="1">
      <c r="A169" s="422">
        <v>45222.0</v>
      </c>
      <c r="B169" s="423">
        <v>7841372.488</v>
      </c>
    </row>
    <row r="170" ht="15.75" customHeight="1">
      <c r="A170" s="422">
        <v>45221.0</v>
      </c>
      <c r="B170" s="423">
        <v>7812663.87</v>
      </c>
    </row>
    <row r="171" ht="15.75" customHeight="1">
      <c r="A171" s="422">
        <v>45218.0</v>
      </c>
      <c r="B171" s="423">
        <v>7821320.795</v>
      </c>
    </row>
    <row r="172" ht="15.75" customHeight="1">
      <c r="A172" s="422">
        <v>45217.0</v>
      </c>
      <c r="B172" s="423">
        <v>7818631.798</v>
      </c>
    </row>
    <row r="173" ht="15.75" customHeight="1">
      <c r="A173" s="422">
        <v>45216.0</v>
      </c>
      <c r="B173" s="423">
        <v>7776824.008</v>
      </c>
    </row>
    <row r="174" ht="15.75" customHeight="1">
      <c r="A174" s="422">
        <v>45215.0</v>
      </c>
      <c r="B174" s="423">
        <v>7768978.562</v>
      </c>
    </row>
    <row r="175" ht="15.75" customHeight="1">
      <c r="A175" s="422">
        <v>45214.0</v>
      </c>
      <c r="B175" s="423">
        <v>7769235.446</v>
      </c>
    </row>
    <row r="176" ht="15.75" customHeight="1">
      <c r="A176" s="422">
        <v>45211.0</v>
      </c>
      <c r="B176" s="423">
        <v>7771858.083</v>
      </c>
    </row>
    <row r="177" ht="15.75" customHeight="1">
      <c r="A177" s="422">
        <v>45210.0</v>
      </c>
      <c r="B177" s="423">
        <v>7762152.572</v>
      </c>
    </row>
    <row r="178" ht="15.75" customHeight="1">
      <c r="A178" s="422">
        <v>45209.0</v>
      </c>
      <c r="B178" s="423">
        <v>7758222.146</v>
      </c>
    </row>
    <row r="179" ht="15.75" customHeight="1">
      <c r="A179" s="422">
        <v>45208.0</v>
      </c>
      <c r="B179" s="423">
        <v>7749128.319</v>
      </c>
    </row>
    <row r="180" ht="15.75" customHeight="1">
      <c r="A180" s="422">
        <v>45207.0</v>
      </c>
      <c r="B180" s="423">
        <v>7753986.829</v>
      </c>
    </row>
    <row r="181" ht="15.75" customHeight="1">
      <c r="A181" s="422">
        <v>45204.0</v>
      </c>
      <c r="B181" s="423">
        <v>7767771.785</v>
      </c>
    </row>
    <row r="182" ht="15.75" customHeight="1">
      <c r="A182" s="422">
        <v>45203.0</v>
      </c>
      <c r="B182" s="423">
        <v>7767761.967</v>
      </c>
    </row>
    <row r="183" ht="15.75" customHeight="1">
      <c r="A183" s="422">
        <v>45202.0</v>
      </c>
      <c r="B183" s="423">
        <v>7766742.755</v>
      </c>
    </row>
    <row r="184" ht="15.75" customHeight="1">
      <c r="A184" s="422">
        <v>45201.0</v>
      </c>
      <c r="B184" s="423">
        <v>7771442.42</v>
      </c>
    </row>
    <row r="185" ht="15.75" customHeight="1">
      <c r="A185" s="422">
        <v>45200.0</v>
      </c>
      <c r="B185" s="423">
        <v>7768771.731</v>
      </c>
    </row>
    <row r="186" ht="15.75" customHeight="1">
      <c r="A186" s="422">
        <v>45196.0</v>
      </c>
      <c r="B186" s="423">
        <v>7774754.676</v>
      </c>
    </row>
    <row r="187" ht="15.75" customHeight="1">
      <c r="A187" s="422">
        <v>45195.0</v>
      </c>
      <c r="B187" s="423">
        <v>7775702.458</v>
      </c>
    </row>
    <row r="188" ht="15.75" customHeight="1">
      <c r="A188" s="422">
        <v>45194.0</v>
      </c>
      <c r="B188" s="423">
        <v>7775971.864</v>
      </c>
    </row>
    <row r="189" ht="15.75" customHeight="1">
      <c r="A189" s="422">
        <v>45193.0</v>
      </c>
      <c r="B189" s="423">
        <v>7776260.576</v>
      </c>
    </row>
    <row r="190" ht="15.75" customHeight="1">
      <c r="A190" s="422">
        <v>45190.0</v>
      </c>
      <c r="B190" s="423">
        <v>7791016.565</v>
      </c>
    </row>
    <row r="191" ht="15.75" customHeight="1">
      <c r="A191" s="422">
        <v>45189.0</v>
      </c>
      <c r="B191" s="423">
        <v>7790456.393</v>
      </c>
    </row>
    <row r="192" ht="15.75" customHeight="1">
      <c r="A192" s="422">
        <v>45188.0</v>
      </c>
      <c r="B192" s="423">
        <v>7764145.403</v>
      </c>
    </row>
    <row r="193" ht="15.75" customHeight="1">
      <c r="A193" s="422">
        <v>45187.0</v>
      </c>
      <c r="B193" s="423">
        <v>7763746.904</v>
      </c>
    </row>
    <row r="194" ht="15.75" customHeight="1">
      <c r="A194" s="422">
        <v>45186.0</v>
      </c>
      <c r="B194" s="423">
        <v>7763216.089</v>
      </c>
    </row>
    <row r="195" ht="15.75" customHeight="1">
      <c r="A195" s="422">
        <v>45183.0</v>
      </c>
      <c r="B195" s="423">
        <v>7759332.977</v>
      </c>
    </row>
    <row r="196" ht="15.75" customHeight="1">
      <c r="A196" s="422">
        <v>45182.0</v>
      </c>
      <c r="B196" s="423">
        <v>7759690.07</v>
      </c>
    </row>
    <row r="197" ht="15.75" customHeight="1">
      <c r="A197" s="422">
        <v>45181.0</v>
      </c>
      <c r="B197" s="423">
        <v>7757834.995</v>
      </c>
    </row>
    <row r="198" ht="15.75" customHeight="1">
      <c r="A198" s="422">
        <v>45180.0</v>
      </c>
      <c r="B198" s="423">
        <v>7748874.045</v>
      </c>
    </row>
    <row r="199" ht="15.75" customHeight="1">
      <c r="A199" s="422">
        <v>45179.0</v>
      </c>
      <c r="B199" s="423">
        <v>7750006.455</v>
      </c>
    </row>
    <row r="200" ht="15.75" customHeight="1">
      <c r="A200" s="422">
        <v>45176.0</v>
      </c>
      <c r="B200" s="423">
        <v>7764300.311</v>
      </c>
    </row>
    <row r="201" ht="15.75" customHeight="1">
      <c r="A201" s="422">
        <v>45174.0</v>
      </c>
      <c r="B201" s="423">
        <v>7769523.593</v>
      </c>
    </row>
    <row r="202" ht="15.75" customHeight="1">
      <c r="A202" s="422">
        <v>45173.0</v>
      </c>
      <c r="B202" s="423">
        <v>7765171.716</v>
      </c>
    </row>
    <row r="203" ht="15.75" customHeight="1">
      <c r="A203" s="422">
        <v>45172.0</v>
      </c>
      <c r="B203" s="423">
        <v>7766674.288</v>
      </c>
    </row>
    <row r="204" ht="15.75" customHeight="1">
      <c r="A204" s="422">
        <v>45169.0</v>
      </c>
      <c r="B204" s="423">
        <v>7760576.379</v>
      </c>
    </row>
    <row r="205" ht="15.75" customHeight="1">
      <c r="A205" s="422">
        <v>45168.0</v>
      </c>
      <c r="B205" s="423">
        <v>7757986.962</v>
      </c>
    </row>
    <row r="206" ht="15.75" customHeight="1">
      <c r="A206" s="422">
        <v>45167.0</v>
      </c>
      <c r="B206" s="423">
        <v>7757809.84</v>
      </c>
    </row>
    <row r="207" ht="15.75" customHeight="1">
      <c r="A207" s="422">
        <v>45166.0</v>
      </c>
      <c r="B207" s="423">
        <v>7762903.862</v>
      </c>
    </row>
    <row r="208" ht="15.75" customHeight="1">
      <c r="A208" s="422">
        <v>45165.0</v>
      </c>
      <c r="B208" s="423">
        <v>7763367.521</v>
      </c>
    </row>
    <row r="209" ht="15.75" customHeight="1">
      <c r="A209" s="422">
        <v>45162.0</v>
      </c>
      <c r="B209" s="423">
        <v>7752248.921</v>
      </c>
    </row>
    <row r="210" ht="15.75" customHeight="1">
      <c r="A210" s="422">
        <v>45161.0</v>
      </c>
      <c r="B210" s="423">
        <v>7748476.193</v>
      </c>
    </row>
    <row r="211" ht="15.75" customHeight="1">
      <c r="A211" s="422">
        <v>45160.0</v>
      </c>
      <c r="B211" s="423">
        <v>7756117.314</v>
      </c>
    </row>
    <row r="212" ht="15.75" customHeight="1">
      <c r="A212" s="422">
        <v>45159.0</v>
      </c>
      <c r="B212" s="423">
        <v>7758304.301</v>
      </c>
    </row>
    <row r="213" ht="15.75" customHeight="1">
      <c r="A213" s="422">
        <v>45158.0</v>
      </c>
      <c r="B213" s="423">
        <v>7740345.752</v>
      </c>
    </row>
    <row r="214" ht="15.75" customHeight="1">
      <c r="A214" s="422">
        <v>45155.0</v>
      </c>
      <c r="B214" s="423">
        <v>7733359.436</v>
      </c>
    </row>
    <row r="215" ht="15.75" customHeight="1">
      <c r="A215" s="422">
        <v>45154.0</v>
      </c>
      <c r="B215" s="423">
        <v>7714391.574</v>
      </c>
    </row>
    <row r="216" ht="15.75" customHeight="1">
      <c r="A216" s="422">
        <v>45152.0</v>
      </c>
      <c r="B216" s="423">
        <v>7733589.939</v>
      </c>
    </row>
    <row r="217" ht="15.75" customHeight="1">
      <c r="A217" s="422">
        <v>45151.0</v>
      </c>
      <c r="B217" s="423">
        <v>7750165.701</v>
      </c>
    </row>
    <row r="218" ht="15.75" customHeight="1">
      <c r="A218" s="422">
        <v>45148.0</v>
      </c>
      <c r="B218" s="423">
        <v>7754994.714</v>
      </c>
    </row>
    <row r="219" ht="15.75" customHeight="1">
      <c r="A219" s="422">
        <v>45147.0</v>
      </c>
      <c r="B219" s="423">
        <v>7753835.594</v>
      </c>
    </row>
    <row r="220" ht="15.75" customHeight="1">
      <c r="A220" s="422">
        <v>45146.0</v>
      </c>
      <c r="B220" s="423">
        <v>7763281.157</v>
      </c>
    </row>
    <row r="221" ht="15.75" customHeight="1">
      <c r="A221" s="422">
        <v>45145.0</v>
      </c>
      <c r="B221" s="423">
        <v>7754545.4</v>
      </c>
    </row>
    <row r="222" ht="15.75" customHeight="1">
      <c r="A222" s="422">
        <v>45144.0</v>
      </c>
      <c r="B222" s="423">
        <v>7761923.424</v>
      </c>
    </row>
    <row r="223" ht="15.75" customHeight="1">
      <c r="A223" s="422">
        <v>45141.0</v>
      </c>
      <c r="B223" s="423">
        <v>7813705.39</v>
      </c>
    </row>
    <row r="224" ht="15.75" customHeight="1">
      <c r="A224" s="422">
        <v>45140.0</v>
      </c>
      <c r="B224" s="423">
        <v>7819301.532</v>
      </c>
    </row>
    <row r="225" ht="15.75" customHeight="1">
      <c r="A225" s="422">
        <v>45139.0</v>
      </c>
      <c r="B225" s="423">
        <v>7818026.515</v>
      </c>
    </row>
    <row r="226" ht="15.75" customHeight="1">
      <c r="A226" s="422">
        <v>45138.0</v>
      </c>
      <c r="B226" s="423">
        <v>7812786.338</v>
      </c>
    </row>
    <row r="227" ht="15.75" customHeight="1">
      <c r="A227" s="422">
        <v>45137.0</v>
      </c>
      <c r="B227" s="423">
        <v>7813712.767</v>
      </c>
    </row>
    <row r="228" ht="15.75" customHeight="1">
      <c r="A228" s="422">
        <v>45134.0</v>
      </c>
      <c r="B228" s="423">
        <v>7638988.299</v>
      </c>
    </row>
    <row r="229" ht="15.75" customHeight="1">
      <c r="A229" s="422">
        <v>45133.0</v>
      </c>
      <c r="B229" s="423">
        <v>7640263.909</v>
      </c>
    </row>
    <row r="230" ht="15.75" customHeight="1">
      <c r="A230" s="422">
        <v>45132.0</v>
      </c>
      <c r="B230" s="423">
        <v>7633116.504</v>
      </c>
    </row>
    <row r="231" ht="15.75" customHeight="1">
      <c r="A231" s="422">
        <v>45131.0</v>
      </c>
      <c r="B231" s="423">
        <v>7630481.797</v>
      </c>
    </row>
    <row r="232" ht="15.75" customHeight="1">
      <c r="A232" s="422">
        <v>45130.0</v>
      </c>
      <c r="B232" s="423">
        <v>7629406.532</v>
      </c>
    </row>
    <row r="233" ht="15.75" customHeight="1">
      <c r="A233" s="422">
        <v>45127.0</v>
      </c>
      <c r="B233" s="423">
        <v>7637979.136</v>
      </c>
    </row>
    <row r="234" ht="15.75" customHeight="1">
      <c r="A234" s="422">
        <v>45126.0</v>
      </c>
      <c r="B234" s="423">
        <v>7636556.086</v>
      </c>
    </row>
    <row r="235" ht="15.75" customHeight="1">
      <c r="A235" s="422">
        <v>45125.0</v>
      </c>
      <c r="B235" s="423">
        <v>7622420.434</v>
      </c>
    </row>
    <row r="236" ht="15.75" customHeight="1">
      <c r="A236" s="422">
        <v>45124.0</v>
      </c>
      <c r="B236" s="423">
        <v>7611684.53</v>
      </c>
    </row>
    <row r="237" ht="15.75" customHeight="1">
      <c r="A237" s="422">
        <v>45123.0</v>
      </c>
      <c r="B237" s="423">
        <v>7624803.488</v>
      </c>
    </row>
    <row r="238" ht="15.75" customHeight="1">
      <c r="A238" s="422">
        <v>45120.0</v>
      </c>
      <c r="B238" s="423">
        <v>7611955.107</v>
      </c>
    </row>
    <row r="239" ht="15.75" customHeight="1">
      <c r="A239" s="422">
        <v>45119.0</v>
      </c>
      <c r="B239" s="423">
        <v>7611335.326</v>
      </c>
    </row>
    <row r="240" ht="15.75" customHeight="1">
      <c r="A240" s="422">
        <v>45118.0</v>
      </c>
      <c r="B240" s="423">
        <v>7606124.306</v>
      </c>
    </row>
    <row r="241" ht="15.75" customHeight="1">
      <c r="A241" s="422">
        <v>45117.0</v>
      </c>
      <c r="B241" s="423">
        <v>7661340.216</v>
      </c>
    </row>
    <row r="242" ht="15.75" customHeight="1">
      <c r="A242" s="422">
        <v>45116.0</v>
      </c>
      <c r="B242" s="423">
        <v>7668437.456</v>
      </c>
    </row>
    <row r="243" ht="15.75" customHeight="1">
      <c r="A243" s="422">
        <v>45113.0</v>
      </c>
      <c r="B243" s="423">
        <v>7713310.573</v>
      </c>
    </row>
    <row r="244" ht="15.75" customHeight="1">
      <c r="A244" s="422">
        <v>45112.0</v>
      </c>
      <c r="B244" s="423">
        <v>7715328.393</v>
      </c>
    </row>
    <row r="245" ht="15.75" customHeight="1">
      <c r="A245" s="422">
        <v>45111.0</v>
      </c>
      <c r="B245" s="423">
        <v>7714808.059</v>
      </c>
    </row>
    <row r="246" ht="15.75" customHeight="1">
      <c r="A246" s="422">
        <v>45110.0</v>
      </c>
      <c r="B246" s="423">
        <v>7711880.009</v>
      </c>
    </row>
    <row r="247" ht="15.75" customHeight="1">
      <c r="A247" s="422">
        <v>45109.0</v>
      </c>
      <c r="B247" s="423">
        <v>7718218.125</v>
      </c>
    </row>
    <row r="248" ht="15.75" customHeight="1">
      <c r="A248" s="422">
        <v>45103.0</v>
      </c>
      <c r="B248" s="423">
        <v>7720780.404</v>
      </c>
    </row>
    <row r="249" ht="15.75" customHeight="1">
      <c r="A249" s="422">
        <v>45102.0</v>
      </c>
      <c r="B249" s="423">
        <v>7711841.571</v>
      </c>
    </row>
    <row r="250" ht="15.75" customHeight="1">
      <c r="A250" s="422">
        <v>45099.0</v>
      </c>
      <c r="B250" s="423">
        <v>7715290.405</v>
      </c>
    </row>
    <row r="251" ht="15.75" customHeight="1">
      <c r="A251" s="422">
        <v>45098.0</v>
      </c>
      <c r="B251" s="423">
        <v>7708499.364</v>
      </c>
    </row>
    <row r="252" ht="15.75" customHeight="1">
      <c r="A252" s="422">
        <v>45097.0</v>
      </c>
      <c r="B252" s="423">
        <v>7704916.487</v>
      </c>
    </row>
    <row r="253" ht="15.75" customHeight="1">
      <c r="A253" s="422">
        <v>45096.0</v>
      </c>
      <c r="B253" s="423">
        <v>7711799.202</v>
      </c>
    </row>
    <row r="254" ht="15.75" customHeight="1">
      <c r="A254" s="422">
        <v>45095.0</v>
      </c>
      <c r="B254" s="423">
        <v>7695700.013</v>
      </c>
    </row>
    <row r="255" ht="15.75" customHeight="1">
      <c r="A255" s="422">
        <v>45092.0</v>
      </c>
      <c r="B255" s="423">
        <v>7695291.84</v>
      </c>
    </row>
    <row r="256" ht="15.75" customHeight="1">
      <c r="A256" s="422">
        <v>45091.0</v>
      </c>
      <c r="B256" s="423">
        <v>7705113.409</v>
      </c>
    </row>
    <row r="257" ht="15.75" customHeight="1">
      <c r="A257" s="422">
        <v>45090.0</v>
      </c>
      <c r="B257" s="423">
        <v>7706730.718</v>
      </c>
    </row>
    <row r="258" ht="15.75" customHeight="1">
      <c r="A258" s="422">
        <v>45089.0</v>
      </c>
      <c r="B258" s="423">
        <v>7711476.465</v>
      </c>
    </row>
    <row r="259" ht="15.75" customHeight="1">
      <c r="A259" s="422">
        <v>45088.0</v>
      </c>
      <c r="B259" s="423">
        <v>7728268.755</v>
      </c>
    </row>
    <row r="260" ht="15.75" customHeight="1">
      <c r="A260" s="422">
        <v>45085.0</v>
      </c>
      <c r="B260" s="423">
        <v>7736882.84</v>
      </c>
    </row>
    <row r="261" ht="15.75" customHeight="1">
      <c r="A261" s="422">
        <v>45084.0</v>
      </c>
      <c r="B261" s="423">
        <v>7728035.335</v>
      </c>
    </row>
    <row r="262" ht="15.75" customHeight="1">
      <c r="A262" s="422">
        <v>45083.0</v>
      </c>
      <c r="B262" s="423">
        <v>7717109.935</v>
      </c>
    </row>
    <row r="263" ht="15.75" customHeight="1">
      <c r="A263" s="422">
        <v>45082.0</v>
      </c>
      <c r="B263" s="423">
        <v>7740339.314</v>
      </c>
    </row>
    <row r="264" ht="15.75" customHeight="1">
      <c r="A264" s="422">
        <v>45081.0</v>
      </c>
      <c r="B264" s="423">
        <v>7749343.268</v>
      </c>
    </row>
    <row r="265" ht="15.75" customHeight="1">
      <c r="A265" s="422">
        <v>45078.0</v>
      </c>
      <c r="B265" s="423">
        <v>7742812.644</v>
      </c>
    </row>
    <row r="266" ht="15.75" customHeight="1">
      <c r="A266" s="422">
        <v>45077.0</v>
      </c>
      <c r="B266" s="423">
        <v>7737190.171</v>
      </c>
    </row>
    <row r="267" ht="15.75" customHeight="1">
      <c r="A267" s="422">
        <v>45076.0</v>
      </c>
      <c r="B267" s="423">
        <v>7739282.343</v>
      </c>
    </row>
    <row r="268" ht="15.75" customHeight="1">
      <c r="A268" s="422">
        <v>45075.0</v>
      </c>
      <c r="B268" s="423">
        <v>7730167.926</v>
      </c>
    </row>
    <row r="269" ht="15.75" customHeight="1">
      <c r="A269" s="422">
        <v>45074.0</v>
      </c>
      <c r="B269" s="423">
        <v>7732977.237</v>
      </c>
    </row>
    <row r="270" ht="15.75" customHeight="1">
      <c r="A270" s="422">
        <v>45071.0</v>
      </c>
      <c r="B270" s="423">
        <v>7725599.602</v>
      </c>
    </row>
    <row r="271" ht="15.75" customHeight="1">
      <c r="A271" s="422">
        <v>45070.0</v>
      </c>
      <c r="B271" s="423">
        <v>7714298.919</v>
      </c>
    </row>
    <row r="272" ht="15.75" customHeight="1">
      <c r="A272" s="422">
        <v>45069.0</v>
      </c>
      <c r="B272" s="423">
        <v>7717071.523</v>
      </c>
    </row>
    <row r="273" ht="15.75" customHeight="1">
      <c r="A273" s="422">
        <v>45068.0</v>
      </c>
      <c r="B273" s="423">
        <v>7703635.486</v>
      </c>
    </row>
    <row r="274" ht="15.75" customHeight="1">
      <c r="A274" s="422">
        <v>45067.0</v>
      </c>
      <c r="B274" s="423">
        <v>7701298.877</v>
      </c>
    </row>
    <row r="275" ht="15.75" customHeight="1">
      <c r="A275" s="422">
        <v>45064.0</v>
      </c>
      <c r="B275" s="423">
        <v>7706378.658</v>
      </c>
    </row>
    <row r="276" ht="15.75" customHeight="1">
      <c r="A276" s="422">
        <v>45063.0</v>
      </c>
      <c r="B276" s="423">
        <v>7706012.46</v>
      </c>
    </row>
    <row r="277" ht="15.75" customHeight="1">
      <c r="A277" s="422">
        <v>45062.0</v>
      </c>
      <c r="B277" s="423">
        <v>7697836.446</v>
      </c>
    </row>
    <row r="278" ht="15.75" customHeight="1">
      <c r="A278" s="422">
        <v>45061.0</v>
      </c>
      <c r="B278" s="423">
        <v>7650867.534</v>
      </c>
    </row>
    <row r="279" ht="15.75" customHeight="1">
      <c r="A279" s="422">
        <v>45060.0</v>
      </c>
      <c r="B279" s="423">
        <v>7652753.693</v>
      </c>
    </row>
    <row r="280" ht="15.75" customHeight="1">
      <c r="A280" s="422">
        <v>45057.0</v>
      </c>
      <c r="B280" s="423">
        <v>7661067.495</v>
      </c>
    </row>
    <row r="281" ht="15.75" customHeight="1">
      <c r="A281" s="422">
        <v>45056.0</v>
      </c>
      <c r="B281" s="423">
        <v>7667223.521</v>
      </c>
    </row>
    <row r="282" ht="15.75" customHeight="1">
      <c r="A282" s="422">
        <v>45055.0</v>
      </c>
      <c r="B282" s="423">
        <v>7665054.462</v>
      </c>
    </row>
    <row r="283" ht="15.75" customHeight="1">
      <c r="A283" s="422">
        <v>45054.0</v>
      </c>
      <c r="B283" s="423">
        <v>7658013.88</v>
      </c>
    </row>
    <row r="284" ht="15.75" customHeight="1">
      <c r="A284" s="422">
        <v>45053.0</v>
      </c>
      <c r="B284" s="423">
        <v>7664572.305</v>
      </c>
    </row>
    <row r="285" ht="15.75" customHeight="1">
      <c r="A285" s="422">
        <v>45049.0</v>
      </c>
      <c r="B285" s="423">
        <v>7663175.056</v>
      </c>
    </row>
    <row r="286" ht="15.75" customHeight="1">
      <c r="A286" s="422">
        <v>45048.0</v>
      </c>
      <c r="B286" s="423">
        <v>7664020.07</v>
      </c>
    </row>
    <row r="287" ht="15.75" customHeight="1">
      <c r="A287" s="422">
        <v>45046.0</v>
      </c>
      <c r="B287" s="423">
        <v>7656907.401</v>
      </c>
    </row>
    <row r="288" ht="15.75" customHeight="1">
      <c r="A288" s="422">
        <v>45043.0</v>
      </c>
      <c r="B288" s="423">
        <v>7660576.959</v>
      </c>
    </row>
    <row r="289" ht="15.75" customHeight="1">
      <c r="A289" s="422">
        <v>45042.0</v>
      </c>
      <c r="B289" s="423">
        <v>7658872.406</v>
      </c>
    </row>
    <row r="290" ht="15.75" customHeight="1">
      <c r="A290" s="422">
        <v>45041.0</v>
      </c>
      <c r="B290" s="423">
        <v>7656753.039</v>
      </c>
    </row>
    <row r="291" ht="15.75" customHeight="1">
      <c r="A291" s="422">
        <v>45040.0</v>
      </c>
      <c r="B291" s="423">
        <v>7655167.809</v>
      </c>
    </row>
    <row r="292" ht="15.75" customHeight="1">
      <c r="A292" s="422">
        <v>45034.0</v>
      </c>
      <c r="B292" s="423">
        <v>7638889.799</v>
      </c>
    </row>
    <row r="293" ht="15.75" customHeight="1">
      <c r="A293" s="422">
        <v>45033.0</v>
      </c>
      <c r="B293" s="423">
        <v>7634358.145</v>
      </c>
    </row>
    <row r="294" ht="15.75" customHeight="1">
      <c r="A294" s="422">
        <v>45032.0</v>
      </c>
      <c r="B294" s="423">
        <v>7633186.029</v>
      </c>
    </row>
    <row r="295" ht="15.75" customHeight="1">
      <c r="A295" s="422">
        <v>45029.0</v>
      </c>
      <c r="B295" s="423">
        <v>7630260.354</v>
      </c>
    </row>
    <row r="296" ht="15.75" customHeight="1">
      <c r="A296" s="422">
        <v>45028.0</v>
      </c>
      <c r="B296" s="423">
        <v>7627781.999</v>
      </c>
    </row>
    <row r="297" ht="15.75" customHeight="1">
      <c r="A297" s="422">
        <v>45027.0</v>
      </c>
      <c r="B297" s="423">
        <v>7565046.611</v>
      </c>
    </row>
    <row r="298" ht="15.75" customHeight="1">
      <c r="A298" s="422">
        <v>45026.0</v>
      </c>
      <c r="B298" s="423">
        <v>7563981.427</v>
      </c>
    </row>
    <row r="299" ht="15.75" customHeight="1">
      <c r="A299" s="422">
        <v>45025.0</v>
      </c>
      <c r="B299" s="423">
        <v>7585100.447</v>
      </c>
    </row>
    <row r="300" ht="15.75" customHeight="1">
      <c r="A300" s="422">
        <v>45022.0</v>
      </c>
      <c r="B300" s="423">
        <v>7629119.856</v>
      </c>
    </row>
    <row r="301" ht="15.75" customHeight="1">
      <c r="A301" s="422">
        <v>45021.0</v>
      </c>
      <c r="B301" s="423">
        <v>7626326.54</v>
      </c>
    </row>
    <row r="302" ht="15.75" customHeight="1">
      <c r="A302" s="422">
        <v>45020.0</v>
      </c>
      <c r="B302" s="423">
        <v>7625603.792</v>
      </c>
    </row>
    <row r="303" ht="15.75" customHeight="1">
      <c r="A303" s="422">
        <v>45019.0</v>
      </c>
      <c r="B303" s="423">
        <v>7627817.59</v>
      </c>
    </row>
    <row r="304" ht="15.75" customHeight="1">
      <c r="A304" s="422">
        <v>45018.0</v>
      </c>
      <c r="B304" s="423">
        <v>7629914.974</v>
      </c>
    </row>
    <row r="305" ht="15.75" customHeight="1">
      <c r="A305" s="422">
        <v>45015.0</v>
      </c>
      <c r="B305" s="423">
        <v>7623663.12</v>
      </c>
    </row>
    <row r="306" ht="15.75" customHeight="1">
      <c r="A306" s="422">
        <v>45014.0</v>
      </c>
      <c r="B306" s="423">
        <v>7618300.594</v>
      </c>
    </row>
    <row r="307" ht="15.75" customHeight="1">
      <c r="A307" s="422">
        <v>45013.0</v>
      </c>
      <c r="B307" s="423">
        <v>7618959.907</v>
      </c>
    </row>
    <row r="308" ht="15.75" customHeight="1">
      <c r="A308" s="422">
        <v>45012.0</v>
      </c>
      <c r="B308" s="423">
        <v>7614177.462</v>
      </c>
    </row>
    <row r="309" ht="15.75" customHeight="1">
      <c r="A309" s="422">
        <v>45008.0</v>
      </c>
      <c r="B309" s="423">
        <v>7614109.321</v>
      </c>
    </row>
    <row r="310" ht="15.75" customHeight="1">
      <c r="A310" s="422">
        <v>45007.0</v>
      </c>
      <c r="B310" s="423">
        <v>7609350.918</v>
      </c>
    </row>
    <row r="311" ht="15.75" customHeight="1">
      <c r="A311" s="422">
        <v>45006.0</v>
      </c>
      <c r="B311" s="423">
        <v>7619693.691</v>
      </c>
    </row>
    <row r="312" ht="15.75" customHeight="1">
      <c r="A312" s="422">
        <v>45005.0</v>
      </c>
      <c r="B312" s="423">
        <v>7608462.816</v>
      </c>
    </row>
    <row r="313" ht="15.75" customHeight="1">
      <c r="A313" s="422">
        <v>45004.0</v>
      </c>
      <c r="B313" s="423">
        <v>7613028.647</v>
      </c>
    </row>
    <row r="314" ht="15.75" customHeight="1">
      <c r="A314" s="422">
        <v>45001.0</v>
      </c>
      <c r="B314" s="423">
        <v>7618946.704</v>
      </c>
    </row>
    <row r="315" ht="15.75" customHeight="1">
      <c r="A315" s="422">
        <v>45000.0</v>
      </c>
      <c r="B315" s="423">
        <v>7616845.668</v>
      </c>
    </row>
    <row r="316" ht="15.75" customHeight="1">
      <c r="A316" s="422">
        <v>44999.0</v>
      </c>
      <c r="B316" s="423">
        <v>7624889.519</v>
      </c>
    </row>
    <row r="317" ht="15.75" customHeight="1">
      <c r="A317" s="422">
        <v>44998.0</v>
      </c>
      <c r="B317" s="423">
        <v>7636214.64</v>
      </c>
    </row>
    <row r="318" ht="15.75" customHeight="1">
      <c r="A318" s="422">
        <v>44997.0</v>
      </c>
      <c r="B318" s="423">
        <v>7649660.695</v>
      </c>
    </row>
    <row r="319" ht="15.75" customHeight="1">
      <c r="A319" s="422">
        <v>44994.0</v>
      </c>
      <c r="B319" s="423">
        <v>7655915.907</v>
      </c>
    </row>
    <row r="320" ht="15.75" customHeight="1">
      <c r="A320" s="422">
        <v>44992.0</v>
      </c>
      <c r="B320" s="423">
        <v>7657432.613</v>
      </c>
    </row>
    <row r="321" ht="15.75" customHeight="1">
      <c r="A321" s="422">
        <v>44991.0</v>
      </c>
      <c r="B321" s="423">
        <v>7652621.116</v>
      </c>
    </row>
    <row r="322" ht="15.75" customHeight="1">
      <c r="A322" s="422">
        <v>44990.0</v>
      </c>
      <c r="B322" s="423">
        <v>7645061.258</v>
      </c>
    </row>
    <row r="323" ht="15.75" customHeight="1">
      <c r="A323" s="422">
        <v>44987.0</v>
      </c>
      <c r="B323" s="423">
        <v>7631154.938</v>
      </c>
    </row>
    <row r="324" ht="15.75" customHeight="1">
      <c r="A324" s="422">
        <v>44986.0</v>
      </c>
      <c r="B324" s="423">
        <v>7629170.733</v>
      </c>
    </row>
    <row r="325" ht="15.75" customHeight="1">
      <c r="A325" s="422">
        <v>44985.0</v>
      </c>
      <c r="B325" s="423">
        <v>7630091.354</v>
      </c>
    </row>
    <row r="326" ht="15.75" customHeight="1">
      <c r="A326" s="422">
        <v>44984.0</v>
      </c>
      <c r="B326" s="423">
        <v>7621786.477</v>
      </c>
    </row>
    <row r="327" ht="15.75" customHeight="1">
      <c r="A327" s="422">
        <v>44983.0</v>
      </c>
      <c r="B327" s="423">
        <v>7611991.832</v>
      </c>
    </row>
    <row r="328" ht="15.75" customHeight="1">
      <c r="A328" s="422">
        <v>44980.0</v>
      </c>
      <c r="B328" s="423">
        <v>7622269.831</v>
      </c>
    </row>
    <row r="329" ht="15.75" customHeight="1">
      <c r="A329" s="422">
        <v>44979.0</v>
      </c>
      <c r="B329" s="423">
        <v>7629083.148</v>
      </c>
    </row>
    <row r="330" ht="15.75" customHeight="1">
      <c r="A330" s="422">
        <v>44977.0</v>
      </c>
      <c r="B330" s="423">
        <v>7629073.043</v>
      </c>
    </row>
    <row r="331" ht="15.75" customHeight="1">
      <c r="A331" s="422">
        <v>44976.0</v>
      </c>
      <c r="B331" s="423">
        <v>7631166.949</v>
      </c>
    </row>
    <row r="332" ht="15.75" customHeight="1">
      <c r="A332" s="422">
        <v>44973.0</v>
      </c>
      <c r="B332" s="423">
        <v>7638486.991</v>
      </c>
    </row>
    <row r="333" ht="15.75" customHeight="1">
      <c r="A333" s="422">
        <v>44972.0</v>
      </c>
      <c r="B333" s="423">
        <v>7643434.467</v>
      </c>
    </row>
    <row r="334" ht="15.75" customHeight="1">
      <c r="A334" s="422">
        <v>44971.0</v>
      </c>
      <c r="B334" s="423">
        <v>7643205.636</v>
      </c>
    </row>
    <row r="335" ht="15.75" customHeight="1">
      <c r="A335" s="422">
        <v>44970.0</v>
      </c>
      <c r="B335" s="423">
        <v>7653328.805</v>
      </c>
    </row>
    <row r="336" ht="15.75" customHeight="1">
      <c r="A336" s="422">
        <v>44969.0</v>
      </c>
      <c r="B336" s="423">
        <v>7651677.832</v>
      </c>
    </row>
    <row r="337" ht="15.75" customHeight="1">
      <c r="A337" s="422">
        <v>44966.0</v>
      </c>
      <c r="B337" s="423">
        <v>7670501.552</v>
      </c>
    </row>
    <row r="338" ht="15.75" customHeight="1">
      <c r="A338" s="422">
        <v>44965.0</v>
      </c>
      <c r="B338" s="423">
        <v>7673982.673</v>
      </c>
    </row>
    <row r="339" ht="15.75" customHeight="1">
      <c r="A339" s="422">
        <v>44964.0</v>
      </c>
      <c r="B339" s="423">
        <v>7669276.703</v>
      </c>
    </row>
    <row r="340" ht="15.75" customHeight="1">
      <c r="A340" s="422">
        <v>44963.0</v>
      </c>
      <c r="B340" s="423">
        <v>7666179.987</v>
      </c>
    </row>
    <row r="341" ht="15.75" customHeight="1">
      <c r="A341" s="422">
        <v>44962.0</v>
      </c>
      <c r="B341" s="423">
        <v>7671082.05</v>
      </c>
    </row>
    <row r="342" ht="15.75" customHeight="1">
      <c r="A342" s="422">
        <v>44959.0</v>
      </c>
      <c r="B342" s="423">
        <v>7673381.812</v>
      </c>
    </row>
    <row r="343" ht="15.75" customHeight="1">
      <c r="A343" s="422">
        <v>44958.0</v>
      </c>
      <c r="B343" s="423">
        <v>7659626.487</v>
      </c>
    </row>
    <row r="344" ht="15.75" customHeight="1">
      <c r="A344" s="422">
        <v>44957.0</v>
      </c>
      <c r="B344" s="423">
        <v>7654724.161</v>
      </c>
    </row>
    <row r="345" ht="15.75" customHeight="1">
      <c r="A345" s="422">
        <v>44956.0</v>
      </c>
      <c r="B345" s="423">
        <v>7664063.08</v>
      </c>
    </row>
    <row r="346" ht="15.75" customHeight="1">
      <c r="A346" s="422">
        <v>44955.0</v>
      </c>
      <c r="B346" s="423">
        <v>7666044.908</v>
      </c>
    </row>
    <row r="347" ht="15.75" customHeight="1">
      <c r="A347" s="422">
        <v>44952.0</v>
      </c>
      <c r="B347" s="423">
        <v>7670269.561</v>
      </c>
    </row>
    <row r="348" ht="15.75" customHeight="1">
      <c r="A348" s="422">
        <v>44951.0</v>
      </c>
      <c r="B348" s="423">
        <v>7668421.408</v>
      </c>
    </row>
    <row r="349" ht="15.75" customHeight="1">
      <c r="A349" s="422">
        <v>44950.0</v>
      </c>
      <c r="B349" s="423">
        <v>7667726.084</v>
      </c>
    </row>
    <row r="350" ht="15.75" customHeight="1">
      <c r="A350" s="422">
        <v>44949.0</v>
      </c>
      <c r="B350" s="423">
        <v>7577822.233</v>
      </c>
    </row>
    <row r="351" ht="15.75" customHeight="1">
      <c r="A351" s="422">
        <v>44948.0</v>
      </c>
      <c r="B351" s="423">
        <v>7574551.95</v>
      </c>
    </row>
    <row r="352" ht="15.75" customHeight="1">
      <c r="A352" s="422">
        <v>44945.0</v>
      </c>
      <c r="B352" s="423">
        <v>7568413.337</v>
      </c>
    </row>
    <row r="353" ht="15.75" customHeight="1">
      <c r="A353" s="422">
        <v>44944.0</v>
      </c>
      <c r="B353" s="423">
        <v>7567165.047</v>
      </c>
    </row>
    <row r="354" ht="15.75" customHeight="1">
      <c r="A354" s="422">
        <v>44943.0</v>
      </c>
      <c r="B354" s="423">
        <v>7577712.83</v>
      </c>
    </row>
    <row r="355" ht="15.75" customHeight="1">
      <c r="A355" s="422">
        <v>44942.0</v>
      </c>
      <c r="B355" s="423">
        <v>7560255.589</v>
      </c>
    </row>
    <row r="356" ht="15.75" customHeight="1">
      <c r="A356" s="422">
        <v>44941.0</v>
      </c>
      <c r="B356" s="423">
        <v>7563533.153</v>
      </c>
    </row>
    <row r="357" ht="15.75" customHeight="1">
      <c r="A357" s="422">
        <v>44938.0</v>
      </c>
      <c r="B357" s="423">
        <v>7546920.33</v>
      </c>
    </row>
    <row r="358" ht="15.75" customHeight="1">
      <c r="A358" s="422">
        <v>44937.0</v>
      </c>
      <c r="B358" s="423">
        <v>7548201.143</v>
      </c>
    </row>
    <row r="359" ht="15.75" customHeight="1">
      <c r="A359" s="422">
        <v>44936.0</v>
      </c>
      <c r="B359" s="423">
        <v>7545818.561</v>
      </c>
    </row>
    <row r="360" ht="15.75" customHeight="1">
      <c r="A360" s="422">
        <v>44935.0</v>
      </c>
      <c r="B360" s="423">
        <v>7538542.37</v>
      </c>
    </row>
    <row r="361" ht="15.75" customHeight="1">
      <c r="A361" s="422">
        <v>44934.0</v>
      </c>
      <c r="B361" s="423">
        <v>7547008.961</v>
      </c>
    </row>
    <row r="362" ht="15.75" customHeight="1">
      <c r="A362" s="422">
        <v>44931.0</v>
      </c>
      <c r="B362" s="423">
        <v>7606088.189</v>
      </c>
    </row>
    <row r="363" ht="15.75" customHeight="1">
      <c r="A363" s="422">
        <v>44930.0</v>
      </c>
      <c r="B363" s="423">
        <v>7610676.092</v>
      </c>
    </row>
    <row r="364" ht="15.75" customHeight="1">
      <c r="A364" s="422">
        <v>44929.0</v>
      </c>
      <c r="B364" s="423">
        <v>7600659.661</v>
      </c>
    </row>
    <row r="365" ht="15.75" customHeight="1">
      <c r="A365" s="422">
        <v>44928.0</v>
      </c>
      <c r="B365" s="423">
        <v>7593017.759</v>
      </c>
    </row>
    <row r="366" ht="15.75" customHeight="1">
      <c r="A366" s="422">
        <v>44927.0</v>
      </c>
      <c r="B366" s="423">
        <v>7602649.058</v>
      </c>
    </row>
    <row r="367" ht="15.75" customHeight="1">
      <c r="A367" s="422">
        <v>44924.0</v>
      </c>
      <c r="B367" s="423">
        <v>7609368.987</v>
      </c>
    </row>
    <row r="368" ht="15.75" customHeight="1">
      <c r="A368" s="422">
        <v>44923.0</v>
      </c>
      <c r="B368" s="423">
        <v>7606101.211</v>
      </c>
    </row>
    <row r="369" ht="15.75" customHeight="1">
      <c r="A369" s="422">
        <v>44922.0</v>
      </c>
      <c r="B369" s="423">
        <v>7597668.736</v>
      </c>
    </row>
    <row r="370" ht="15.75" customHeight="1">
      <c r="A370" s="422">
        <v>44921.0</v>
      </c>
      <c r="B370" s="423">
        <v>7602540.957</v>
      </c>
    </row>
    <row r="371" ht="15.75" customHeight="1">
      <c r="A371" s="422">
        <v>44917.0</v>
      </c>
      <c r="B371" s="423">
        <v>7610605.94</v>
      </c>
    </row>
    <row r="372" ht="15.75" customHeight="1">
      <c r="A372" s="422">
        <v>44916.0</v>
      </c>
      <c r="B372" s="423">
        <v>7608621.261</v>
      </c>
    </row>
    <row r="373" ht="15.75" customHeight="1">
      <c r="A373" s="422">
        <v>44915.0</v>
      </c>
      <c r="B373" s="423">
        <v>7623414.457</v>
      </c>
    </row>
    <row r="374" ht="15.75" customHeight="1">
      <c r="A374" s="422">
        <v>44914.0</v>
      </c>
      <c r="B374" s="423">
        <v>7630019.005</v>
      </c>
    </row>
    <row r="375" ht="15.75" customHeight="1">
      <c r="A375" s="422">
        <v>44913.0</v>
      </c>
      <c r="B375" s="423">
        <v>7632937.677</v>
      </c>
    </row>
    <row r="376" ht="15.75" customHeight="1">
      <c r="A376" s="422">
        <v>44910.0</v>
      </c>
      <c r="B376" s="423">
        <v>7637279.222</v>
      </c>
    </row>
    <row r="377" ht="15.75" customHeight="1">
      <c r="A377" s="422">
        <v>44909.0</v>
      </c>
      <c r="B377" s="423">
        <v>7641604.657</v>
      </c>
    </row>
    <row r="378" ht="15.75" customHeight="1">
      <c r="A378" s="422">
        <v>44908.0</v>
      </c>
      <c r="B378" s="423">
        <v>7634516.21</v>
      </c>
    </row>
    <row r="379" ht="15.75" customHeight="1">
      <c r="A379" s="422">
        <v>44907.0</v>
      </c>
      <c r="B379" s="423">
        <v>7633668.278</v>
      </c>
    </row>
    <row r="380" ht="15.75" customHeight="1">
      <c r="A380" s="422">
        <v>44906.0</v>
      </c>
      <c r="B380" s="423">
        <v>7633003.429</v>
      </c>
    </row>
    <row r="381" ht="15.75" customHeight="1">
      <c r="A381" s="422">
        <v>44903.0</v>
      </c>
      <c r="B381" s="423">
        <v>7627128.615</v>
      </c>
    </row>
    <row r="382" ht="15.75" customHeight="1">
      <c r="A382" s="422">
        <v>44902.0</v>
      </c>
      <c r="B382" s="423">
        <v>7631453.225</v>
      </c>
    </row>
    <row r="383" ht="15.75" customHeight="1">
      <c r="A383" s="422">
        <v>44901.0</v>
      </c>
      <c r="B383" s="423">
        <v>7630848.472</v>
      </c>
    </row>
    <row r="384" ht="15.75" customHeight="1">
      <c r="A384" s="422">
        <v>44900.0</v>
      </c>
      <c r="B384" s="423">
        <v>7623141.789</v>
      </c>
    </row>
    <row r="385" ht="15.75" customHeight="1">
      <c r="A385" s="422">
        <v>44899.0</v>
      </c>
      <c r="B385" s="423">
        <v>7628746.244</v>
      </c>
    </row>
    <row r="386" ht="15.75" customHeight="1">
      <c r="A386" s="422">
        <v>44896.0</v>
      </c>
      <c r="B386" s="423">
        <v>7637472.642</v>
      </c>
    </row>
    <row r="387" ht="15.75" customHeight="1">
      <c r="A387" s="422">
        <v>44895.0</v>
      </c>
      <c r="B387" s="423">
        <v>7642411.207</v>
      </c>
    </row>
    <row r="388" ht="15.75" customHeight="1">
      <c r="A388" s="422">
        <v>44894.0</v>
      </c>
      <c r="B388" s="423">
        <v>7631540.101</v>
      </c>
    </row>
    <row r="389" ht="15.75" customHeight="1">
      <c r="A389" s="422">
        <v>44893.0</v>
      </c>
      <c r="B389" s="423">
        <v>7629698.916</v>
      </c>
    </row>
    <row r="390" ht="15.75" customHeight="1">
      <c r="A390" s="422">
        <v>44892.0</v>
      </c>
      <c r="B390" s="423">
        <v>7643764.881</v>
      </c>
    </row>
    <row r="391" ht="15.75" customHeight="1">
      <c r="A391" s="422">
        <v>44889.0</v>
      </c>
      <c r="B391" s="423">
        <v>7636256.668</v>
      </c>
    </row>
    <row r="392" ht="15.75" customHeight="1">
      <c r="A392" s="422">
        <v>44888.0</v>
      </c>
      <c r="B392" s="423">
        <v>7638048.784</v>
      </c>
    </row>
    <row r="393" ht="15.75" customHeight="1">
      <c r="A393" s="422">
        <v>44887.0</v>
      </c>
      <c r="B393" s="423">
        <v>7646029.545</v>
      </c>
    </row>
    <row r="394" ht="15.75" customHeight="1">
      <c r="A394" s="422">
        <v>44886.0</v>
      </c>
      <c r="B394" s="423">
        <v>7633492.159</v>
      </c>
    </row>
    <row r="395" ht="15.75" customHeight="1">
      <c r="A395" s="422">
        <v>44885.0</v>
      </c>
      <c r="B395" s="423">
        <v>7642080.767</v>
      </c>
    </row>
    <row r="396" ht="15.75" customHeight="1">
      <c r="A396" s="422">
        <v>44882.0</v>
      </c>
      <c r="B396" s="423">
        <v>7670799.91</v>
      </c>
    </row>
    <row r="397" ht="15.75" customHeight="1">
      <c r="A397" s="422">
        <v>44881.0</v>
      </c>
      <c r="B397" s="423">
        <v>7668508.916</v>
      </c>
    </row>
    <row r="398" ht="15.75" customHeight="1">
      <c r="A398" s="422">
        <v>44880.0</v>
      </c>
      <c r="B398" s="423">
        <v>7640465.631</v>
      </c>
    </row>
    <row r="399" ht="15.75" customHeight="1">
      <c r="A399" s="422">
        <v>44879.0</v>
      </c>
      <c r="B399" s="423">
        <v>7655751.046</v>
      </c>
    </row>
    <row r="400" ht="15.75" customHeight="1">
      <c r="A400" s="422">
        <v>44878.0</v>
      </c>
      <c r="B400" s="423">
        <v>7690511.259</v>
      </c>
    </row>
    <row r="401" ht="15.75" customHeight="1">
      <c r="A401" s="422">
        <v>44875.0</v>
      </c>
      <c r="B401" s="423">
        <v>7715560.23</v>
      </c>
    </row>
    <row r="402" ht="15.75" customHeight="1">
      <c r="A402" s="422">
        <v>44874.0</v>
      </c>
      <c r="B402" s="423">
        <v>7716325.649</v>
      </c>
    </row>
    <row r="403" ht="15.75" customHeight="1">
      <c r="A403" s="422">
        <v>44873.0</v>
      </c>
      <c r="B403" s="423">
        <v>7732748.066</v>
      </c>
    </row>
    <row r="404" ht="15.75" customHeight="1">
      <c r="A404" s="422">
        <v>44872.0</v>
      </c>
      <c r="B404" s="423">
        <v>7738433.126</v>
      </c>
    </row>
    <row r="405" ht="15.75" customHeight="1">
      <c r="A405" s="422">
        <v>44871.0</v>
      </c>
      <c r="B405" s="423">
        <v>7746438.636</v>
      </c>
    </row>
    <row r="406" ht="15.75" customHeight="1">
      <c r="A406" s="422">
        <v>44868.0</v>
      </c>
      <c r="B406" s="423">
        <v>7742986.456</v>
      </c>
    </row>
    <row r="407" ht="15.75" customHeight="1">
      <c r="A407" s="422">
        <v>44867.0</v>
      </c>
      <c r="B407" s="423">
        <v>7713356.994</v>
      </c>
    </row>
    <row r="408" ht="15.75" customHeight="1">
      <c r="A408" s="422">
        <v>44866.0</v>
      </c>
      <c r="B408" s="423">
        <v>7694065.784</v>
      </c>
    </row>
    <row r="409" ht="15.75" customHeight="1">
      <c r="A409" s="422">
        <v>44865.0</v>
      </c>
      <c r="B409" s="423">
        <v>7669180.169</v>
      </c>
    </row>
    <row r="410" ht="15.75" customHeight="1">
      <c r="A410" s="422">
        <v>44864.0</v>
      </c>
      <c r="B410" s="423">
        <v>7680141.299</v>
      </c>
    </row>
    <row r="411" ht="15.75" customHeight="1">
      <c r="A411" s="422">
        <v>44861.0</v>
      </c>
      <c r="B411" s="423">
        <v>7694657.216</v>
      </c>
    </row>
    <row r="412" ht="15.75" customHeight="1">
      <c r="A412" s="422">
        <v>44860.0</v>
      </c>
      <c r="B412" s="423">
        <v>7677270.93</v>
      </c>
    </row>
    <row r="413" ht="15.75" customHeight="1">
      <c r="A413" s="422">
        <v>44859.0</v>
      </c>
      <c r="B413" s="423">
        <v>7669684.671</v>
      </c>
    </row>
    <row r="414" ht="15.75" customHeight="1">
      <c r="A414" s="422">
        <v>44858.0</v>
      </c>
      <c r="B414" s="423">
        <v>7658494.49</v>
      </c>
    </row>
    <row r="415" ht="15.75" customHeight="1">
      <c r="A415" s="422">
        <v>44857.0</v>
      </c>
      <c r="B415" s="423">
        <v>7676044.532</v>
      </c>
    </row>
    <row r="416" ht="15.75" customHeight="1">
      <c r="A416" s="422">
        <v>44854.0</v>
      </c>
      <c r="B416" s="423">
        <v>7699075.767</v>
      </c>
    </row>
    <row r="417" ht="15.75" customHeight="1">
      <c r="A417" s="422">
        <v>44853.0</v>
      </c>
      <c r="B417" s="423">
        <v>7698650.99</v>
      </c>
    </row>
    <row r="418" ht="15.75" customHeight="1">
      <c r="A418" s="422">
        <v>44852.0</v>
      </c>
      <c r="B418" s="423">
        <v>7703999.014</v>
      </c>
    </row>
    <row r="419" ht="15.75" customHeight="1">
      <c r="A419" s="422">
        <v>44851.0</v>
      </c>
      <c r="B419" s="423">
        <v>7709275.544</v>
      </c>
    </row>
    <row r="420" ht="15.75" customHeight="1">
      <c r="A420" s="422">
        <v>44850.0</v>
      </c>
      <c r="B420" s="423">
        <v>7739812.413</v>
      </c>
    </row>
    <row r="421" ht="15.75" customHeight="1">
      <c r="A421" s="422">
        <v>44847.0</v>
      </c>
      <c r="B421" s="423">
        <v>7739395.808</v>
      </c>
    </row>
    <row r="422" ht="15.75" customHeight="1">
      <c r="A422" s="422">
        <v>44846.0</v>
      </c>
      <c r="B422" s="423">
        <v>7746691.106</v>
      </c>
    </row>
    <row r="423" ht="15.75" customHeight="1">
      <c r="A423" s="422">
        <v>44845.0</v>
      </c>
      <c r="B423" s="423">
        <v>7720704.418</v>
      </c>
    </row>
    <row r="424" ht="15.75" customHeight="1">
      <c r="A424" s="422">
        <v>44844.0</v>
      </c>
      <c r="B424" s="423">
        <v>7725144.105</v>
      </c>
    </row>
    <row r="425" ht="15.75" customHeight="1">
      <c r="A425" s="422">
        <v>44840.0</v>
      </c>
      <c r="B425" s="423">
        <v>5216764.563</v>
      </c>
    </row>
    <row r="426" ht="15.75" customHeight="1">
      <c r="A426" s="422">
        <v>44838.0</v>
      </c>
      <c r="B426" s="423">
        <v>5209965.663</v>
      </c>
    </row>
    <row r="427" ht="15.75" customHeight="1">
      <c r="A427" s="422">
        <v>44837.0</v>
      </c>
      <c r="B427" s="423">
        <v>5200955.822</v>
      </c>
    </row>
    <row r="428" ht="15.75" customHeight="1">
      <c r="A428" s="422">
        <v>44836.0</v>
      </c>
      <c r="B428" s="423">
        <v>5206621.375</v>
      </c>
    </row>
    <row r="429" ht="15.75" customHeight="1">
      <c r="A429" s="422">
        <v>44833.0</v>
      </c>
      <c r="B429" s="423">
        <v>5199140.485</v>
      </c>
    </row>
    <row r="430" ht="15.75" customHeight="1">
      <c r="A430" s="422">
        <v>44832.0</v>
      </c>
      <c r="B430" s="423">
        <v>5191677.185</v>
      </c>
    </row>
    <row r="431" ht="15.75" customHeight="1">
      <c r="A431" s="422">
        <v>44831.0</v>
      </c>
      <c r="B431" s="423">
        <v>5188358.355</v>
      </c>
    </row>
    <row r="432" ht="15.75" customHeight="1">
      <c r="A432" s="422">
        <v>44830.0</v>
      </c>
      <c r="B432" s="423">
        <v>5200176.17</v>
      </c>
    </row>
    <row r="433" ht="15.75" customHeight="1">
      <c r="A433" s="422">
        <v>44829.0</v>
      </c>
      <c r="B433" s="423">
        <v>5206518.499</v>
      </c>
    </row>
    <row r="434" ht="15.75" customHeight="1">
      <c r="A434" s="422">
        <v>44826.0</v>
      </c>
      <c r="B434" s="423">
        <v>5227439.923</v>
      </c>
    </row>
    <row r="435" ht="15.75" customHeight="1">
      <c r="A435" s="422">
        <v>44825.0</v>
      </c>
      <c r="B435" s="423">
        <v>5215726.815</v>
      </c>
    </row>
    <row r="436" ht="15.75" customHeight="1">
      <c r="A436" s="422">
        <v>44824.0</v>
      </c>
      <c r="B436" s="423">
        <v>5231878.367</v>
      </c>
    </row>
    <row r="437" ht="15.75" customHeight="1">
      <c r="A437" s="422">
        <v>44823.0</v>
      </c>
      <c r="B437" s="423">
        <v>5232369.036</v>
      </c>
    </row>
    <row r="438" ht="15.75" customHeight="1">
      <c r="A438" s="422">
        <v>44822.0</v>
      </c>
      <c r="B438" s="423">
        <v>5205570.551</v>
      </c>
    </row>
    <row r="439" ht="15.75" customHeight="1">
      <c r="A439" s="422">
        <v>44819.0</v>
      </c>
      <c r="B439" s="423">
        <v>5201265.682</v>
      </c>
    </row>
    <row r="440" ht="15.75" customHeight="1">
      <c r="A440" s="422">
        <v>44818.0</v>
      </c>
      <c r="B440" s="423">
        <v>5189005.371</v>
      </c>
    </row>
    <row r="441" ht="15.75" customHeight="1">
      <c r="A441" s="422">
        <v>44817.0</v>
      </c>
      <c r="B441" s="423">
        <v>5216551.589</v>
      </c>
    </row>
    <row r="442" ht="15.75" customHeight="1">
      <c r="A442" s="422">
        <v>44816.0</v>
      </c>
      <c r="B442" s="423">
        <v>5207583.203</v>
      </c>
    </row>
    <row r="443" ht="15.75" customHeight="1">
      <c r="A443" s="422">
        <v>44815.0</v>
      </c>
      <c r="B443" s="423">
        <v>5209761.687</v>
      </c>
    </row>
    <row r="444" ht="15.75" customHeight="1">
      <c r="A444" s="422">
        <v>44812.0</v>
      </c>
      <c r="B444" s="423">
        <v>5225089.12</v>
      </c>
    </row>
    <row r="445" ht="15.75" customHeight="1">
      <c r="A445" s="422">
        <v>44811.0</v>
      </c>
      <c r="B445" s="423">
        <v>5226643.534</v>
      </c>
    </row>
    <row r="446" ht="15.75" customHeight="1">
      <c r="A446" s="422">
        <v>44810.0</v>
      </c>
      <c r="B446" s="423">
        <v>5194980.687</v>
      </c>
    </row>
    <row r="447" ht="15.75" customHeight="1">
      <c r="A447" s="422">
        <v>44809.0</v>
      </c>
      <c r="B447" s="423">
        <v>5179968.559</v>
      </c>
    </row>
    <row r="448" ht="15.75" customHeight="1">
      <c r="A448" s="422">
        <v>44808.0</v>
      </c>
      <c r="B448" s="423">
        <v>5214471.274</v>
      </c>
    </row>
    <row r="449" ht="15.75" customHeight="1">
      <c r="A449" s="422">
        <v>44805.0</v>
      </c>
      <c r="B449" s="423">
        <v>5218853.498</v>
      </c>
    </row>
    <row r="450" ht="15.75" customHeight="1">
      <c r="A450" s="422">
        <v>44804.0</v>
      </c>
      <c r="B450" s="423">
        <v>5188232.233</v>
      </c>
    </row>
    <row r="451" ht="15.75" customHeight="1">
      <c r="A451" s="422">
        <v>44803.0</v>
      </c>
      <c r="B451" s="423">
        <v>5174287.954</v>
      </c>
    </row>
    <row r="452" ht="15.75" customHeight="1">
      <c r="A452" s="422">
        <v>44802.0</v>
      </c>
      <c r="B452" s="423">
        <v>5167559.74</v>
      </c>
    </row>
    <row r="453" ht="15.75" customHeight="1">
      <c r="A453" s="422">
        <v>44801.0</v>
      </c>
      <c r="B453" s="423">
        <v>5160118.574</v>
      </c>
    </row>
    <row r="454" ht="15.75" customHeight="1">
      <c r="A454" s="422">
        <v>44798.0</v>
      </c>
      <c r="B454" s="423">
        <v>5132403.722</v>
      </c>
    </row>
    <row r="455" ht="15.75" customHeight="1">
      <c r="A455" s="422">
        <v>44797.0</v>
      </c>
      <c r="B455" s="423">
        <v>5092995.898</v>
      </c>
    </row>
    <row r="456" ht="15.75" customHeight="1">
      <c r="A456" s="422">
        <v>44796.0</v>
      </c>
      <c r="B456" s="423">
        <v>5109943.07</v>
      </c>
    </row>
    <row r="457" ht="15.75" customHeight="1">
      <c r="A457" s="422">
        <v>44795.0</v>
      </c>
      <c r="B457" s="423">
        <v>5108203.707</v>
      </c>
    </row>
    <row r="458" ht="15.75" customHeight="1">
      <c r="A458" s="422">
        <v>44794.0</v>
      </c>
      <c r="B458" s="423">
        <v>5090082.956</v>
      </c>
    </row>
    <row r="459" ht="15.75" customHeight="1">
      <c r="A459" s="422">
        <v>44790.0</v>
      </c>
      <c r="B459" s="423">
        <v>5081092.298</v>
      </c>
    </row>
    <row r="460" ht="15.75" customHeight="1">
      <c r="A460" s="422">
        <v>44789.0</v>
      </c>
      <c r="B460" s="423">
        <v>5069699.576</v>
      </c>
    </row>
    <row r="461" ht="15.75" customHeight="1">
      <c r="A461" s="422">
        <v>44787.0</v>
      </c>
      <c r="B461" s="423">
        <v>5046983.832</v>
      </c>
    </row>
    <row r="462" ht="15.75" customHeight="1">
      <c r="A462" s="422">
        <v>44784.0</v>
      </c>
      <c r="B462" s="423">
        <v>5032664.073</v>
      </c>
    </row>
    <row r="463" ht="15.75" customHeight="1">
      <c r="A463" s="422">
        <v>44783.0</v>
      </c>
      <c r="B463" s="423">
        <v>5067464.411</v>
      </c>
    </row>
    <row r="464" ht="15.75" customHeight="1">
      <c r="A464" s="422">
        <v>44781.0</v>
      </c>
      <c r="B464" s="423">
        <v>5112061.277</v>
      </c>
    </row>
    <row r="465" ht="15.75" customHeight="1">
      <c r="A465" s="422">
        <v>44780.0</v>
      </c>
      <c r="B465" s="423">
        <v>5138626.188</v>
      </c>
    </row>
    <row r="466" ht="15.75" customHeight="1">
      <c r="A466" s="422">
        <v>44777.0</v>
      </c>
      <c r="B466" s="423">
        <v>5134773.995</v>
      </c>
    </row>
    <row r="467" ht="15.75" customHeight="1">
      <c r="A467" s="422">
        <v>44776.0</v>
      </c>
      <c r="B467" s="423">
        <v>5122458.518</v>
      </c>
    </row>
    <row r="468" ht="15.75" customHeight="1">
      <c r="A468" s="422">
        <v>44775.0</v>
      </c>
      <c r="B468" s="423">
        <v>5091331.749</v>
      </c>
    </row>
    <row r="469" ht="15.75" customHeight="1">
      <c r="A469" s="422">
        <v>44774.0</v>
      </c>
      <c r="B469" s="423">
        <v>5050290.193</v>
      </c>
    </row>
    <row r="470" ht="15.75" customHeight="1">
      <c r="A470" s="422">
        <v>44773.0</v>
      </c>
      <c r="B470" s="423">
        <v>5028777.175</v>
      </c>
    </row>
    <row r="471" ht="15.75" customHeight="1">
      <c r="A471" s="422">
        <v>44770.0</v>
      </c>
      <c r="B471" s="423">
        <v>4921130.774</v>
      </c>
    </row>
    <row r="472" ht="15.75" customHeight="1">
      <c r="A472" s="422">
        <v>44769.0</v>
      </c>
      <c r="B472" s="423">
        <v>4961474.751</v>
      </c>
    </row>
    <row r="473" ht="15.75" customHeight="1">
      <c r="A473" s="422">
        <v>44768.0</v>
      </c>
      <c r="B473" s="423">
        <v>5007340.74</v>
      </c>
    </row>
    <row r="474" ht="15.75" customHeight="1">
      <c r="A474" s="422">
        <v>44767.0</v>
      </c>
      <c r="B474" s="423">
        <v>4993465.175</v>
      </c>
    </row>
    <row r="475" ht="15.75" customHeight="1">
      <c r="A475" s="422">
        <v>44766.0</v>
      </c>
      <c r="B475" s="423">
        <v>4984391.784</v>
      </c>
    </row>
    <row r="476" ht="15.75" customHeight="1">
      <c r="A476" s="422">
        <v>44763.0</v>
      </c>
      <c r="B476" s="423">
        <v>5031190.466</v>
      </c>
    </row>
    <row r="477" ht="15.75" customHeight="1">
      <c r="A477" s="422">
        <v>44762.0</v>
      </c>
      <c r="B477" s="423">
        <v>5028462.914</v>
      </c>
    </row>
    <row r="478" ht="15.75" customHeight="1">
      <c r="A478" s="422">
        <v>44761.0</v>
      </c>
      <c r="B478" s="423">
        <v>5040988.973</v>
      </c>
    </row>
    <row r="479" ht="15.75" customHeight="1">
      <c r="A479" s="422">
        <v>44760.0</v>
      </c>
      <c r="B479" s="423">
        <v>5090131.271</v>
      </c>
    </row>
    <row r="480" ht="15.75" customHeight="1">
      <c r="A480" s="422">
        <v>44759.0</v>
      </c>
      <c r="B480" s="423">
        <v>5148236.814</v>
      </c>
    </row>
    <row r="481" ht="15.75" customHeight="1">
      <c r="A481" s="422">
        <v>44756.0</v>
      </c>
      <c r="B481" s="423">
        <v>5159603.641</v>
      </c>
    </row>
    <row r="482" ht="15.75" customHeight="1">
      <c r="A482" s="422">
        <v>44755.0</v>
      </c>
      <c r="B482" s="423">
        <v>5161022.24</v>
      </c>
    </row>
    <row r="483" ht="15.75" customHeight="1">
      <c r="A483" s="422">
        <v>44754.0</v>
      </c>
      <c r="B483" s="423">
        <v>5179177.707</v>
      </c>
    </row>
    <row r="484" ht="15.75" customHeight="1">
      <c r="A484" s="422">
        <v>44749.0</v>
      </c>
      <c r="B484" s="423">
        <v>5187724.766</v>
      </c>
    </row>
    <row r="485" ht="15.75" customHeight="1">
      <c r="A485" s="422">
        <v>44748.0</v>
      </c>
      <c r="B485" s="423">
        <v>5193549.099</v>
      </c>
    </row>
    <row r="486" ht="15.75" customHeight="1">
      <c r="A486" s="422">
        <v>44747.0</v>
      </c>
      <c r="B486" s="423">
        <v>5197541.611</v>
      </c>
    </row>
    <row r="487" ht="15.75" customHeight="1">
      <c r="A487" s="422">
        <v>44746.0</v>
      </c>
      <c r="B487" s="423">
        <v>5172555.269</v>
      </c>
    </row>
    <row r="488" ht="15.75" customHeight="1">
      <c r="A488" s="422">
        <v>44745.0</v>
      </c>
      <c r="B488" s="423">
        <v>5172428.708</v>
      </c>
    </row>
    <row r="489" ht="15.75" customHeight="1">
      <c r="A489" s="422">
        <v>44742.0</v>
      </c>
      <c r="B489" s="423">
        <v>5177816.911</v>
      </c>
    </row>
    <row r="490" ht="15.75" customHeight="1">
      <c r="A490" s="422">
        <v>44741.0</v>
      </c>
      <c r="B490" s="423">
        <v>5159387.877</v>
      </c>
    </row>
    <row r="491" ht="15.75" customHeight="1">
      <c r="A491" s="422">
        <v>44740.0</v>
      </c>
      <c r="B491" s="423">
        <v>5157489.276</v>
      </c>
    </row>
    <row r="492" ht="15.75" customHeight="1">
      <c r="A492" s="422">
        <v>44739.0</v>
      </c>
      <c r="B492" s="423">
        <v>5141236.001</v>
      </c>
    </row>
    <row r="493" ht="15.75" customHeight="1">
      <c r="A493" s="422">
        <v>44738.0</v>
      </c>
      <c r="B493" s="423">
        <v>5131906.506</v>
      </c>
    </row>
    <row r="494" ht="15.75" customHeight="1">
      <c r="A494" s="422">
        <v>44735.0</v>
      </c>
      <c r="B494" s="423">
        <v>5143164.605</v>
      </c>
    </row>
    <row r="495" ht="15.75" customHeight="1">
      <c r="A495" s="422">
        <v>44734.0</v>
      </c>
      <c r="B495" s="423">
        <v>5133566.73</v>
      </c>
    </row>
    <row r="496" ht="15.75" customHeight="1">
      <c r="A496" s="422">
        <v>44733.0</v>
      </c>
      <c r="B496" s="423">
        <v>5124259.486</v>
      </c>
    </row>
    <row r="497" ht="15.75" customHeight="1">
      <c r="A497" s="422">
        <v>44732.0</v>
      </c>
      <c r="B497" s="423">
        <v>5149751.848</v>
      </c>
    </row>
    <row r="498" ht="15.75" customHeight="1">
      <c r="A498" s="422">
        <v>44731.0</v>
      </c>
      <c r="B498" s="423">
        <v>5181296.883</v>
      </c>
    </row>
    <row r="499" ht="15.75" customHeight="1">
      <c r="A499" s="422">
        <v>44728.0</v>
      </c>
      <c r="B499" s="423">
        <v>5193116.634</v>
      </c>
    </row>
    <row r="500" ht="15.75" customHeight="1">
      <c r="A500" s="422">
        <v>44727.0</v>
      </c>
      <c r="B500" s="423">
        <v>5165353.436</v>
      </c>
    </row>
    <row r="501" ht="15.75" customHeight="1">
      <c r="A501" s="422">
        <v>44726.0</v>
      </c>
      <c r="B501" s="423">
        <v>5162404.379</v>
      </c>
    </row>
    <row r="502" ht="15.75" customHeight="1">
      <c r="A502" s="422">
        <v>44725.0</v>
      </c>
      <c r="B502" s="423">
        <v>5178244.832</v>
      </c>
    </row>
    <row r="503" ht="15.75" customHeight="1">
      <c r="A503" s="422">
        <v>44724.0</v>
      </c>
      <c r="B503" s="423">
        <v>5201052.509</v>
      </c>
    </row>
    <row r="504" ht="15.75" customHeight="1">
      <c r="A504" s="422">
        <v>44721.0</v>
      </c>
      <c r="B504" s="423">
        <v>5228818.256</v>
      </c>
    </row>
    <row r="505" ht="15.75" customHeight="1">
      <c r="A505" s="422">
        <v>44720.0</v>
      </c>
      <c r="B505" s="423">
        <v>5231718.127</v>
      </c>
    </row>
    <row r="506" ht="15.75" customHeight="1">
      <c r="A506" s="422">
        <v>44719.0</v>
      </c>
      <c r="B506" s="423">
        <v>5221754.082</v>
      </c>
    </row>
    <row r="507" ht="15.75" customHeight="1">
      <c r="A507" s="422">
        <v>44718.0</v>
      </c>
      <c r="B507" s="423">
        <v>5240759.127</v>
      </c>
    </row>
    <row r="508" ht="15.75" customHeight="1">
      <c r="A508" s="422">
        <v>44717.0</v>
      </c>
      <c r="B508" s="423">
        <v>5245744.251</v>
      </c>
    </row>
    <row r="509" ht="15.75" customHeight="1">
      <c r="A509" s="422">
        <v>44714.0</v>
      </c>
      <c r="B509" s="423">
        <v>5202772.06</v>
      </c>
    </row>
    <row r="510" ht="15.75" customHeight="1">
      <c r="A510" s="422">
        <v>44713.0</v>
      </c>
      <c r="B510" s="423">
        <v>5192032.196</v>
      </c>
    </row>
    <row r="511" ht="15.75" customHeight="1">
      <c r="A511" s="422">
        <v>44712.0</v>
      </c>
      <c r="B511" s="423">
        <v>5167653.297</v>
      </c>
    </row>
    <row r="512" ht="15.75" customHeight="1">
      <c r="A512" s="422">
        <v>44711.0</v>
      </c>
      <c r="B512" s="423">
        <v>5171327.407</v>
      </c>
    </row>
    <row r="513" ht="15.75" customHeight="1">
      <c r="A513" s="422">
        <v>44710.0</v>
      </c>
      <c r="B513" s="423">
        <v>5164254.273</v>
      </c>
    </row>
    <row r="514" ht="15.75" customHeight="1">
      <c r="A514" s="422">
        <v>44707.0</v>
      </c>
      <c r="B514" s="423">
        <v>5080025.09</v>
      </c>
    </row>
    <row r="515" ht="15.75" customHeight="1">
      <c r="A515" s="422">
        <v>44706.0</v>
      </c>
      <c r="B515" s="423">
        <v>5051582.06</v>
      </c>
    </row>
    <row r="516" ht="15.75" customHeight="1">
      <c r="A516" s="422">
        <v>44705.0</v>
      </c>
      <c r="B516" s="423">
        <v>5074177.623</v>
      </c>
    </row>
    <row r="517" ht="15.75" customHeight="1">
      <c r="A517" s="422">
        <v>44704.0</v>
      </c>
      <c r="B517" s="423">
        <v>5110645.224</v>
      </c>
    </row>
    <row r="518" ht="15.75" customHeight="1">
      <c r="A518" s="422">
        <v>44703.0</v>
      </c>
      <c r="B518" s="423">
        <v>5031662.002</v>
      </c>
    </row>
    <row r="519" ht="15.75" customHeight="1">
      <c r="A519" s="422">
        <v>44700.0</v>
      </c>
      <c r="B519" s="423">
        <v>5098721.787</v>
      </c>
    </row>
    <row r="520" ht="15.75" customHeight="1">
      <c r="A520" s="422">
        <v>44699.0</v>
      </c>
      <c r="B520" s="423">
        <v>5134933.067</v>
      </c>
    </row>
    <row r="521" ht="15.75" customHeight="1">
      <c r="A521" s="422">
        <v>44698.0</v>
      </c>
      <c r="B521" s="423">
        <v>5194283.232</v>
      </c>
    </row>
    <row r="522" ht="15.75" customHeight="1">
      <c r="A522" s="422">
        <v>44697.0</v>
      </c>
      <c r="B522" s="423">
        <v>5217616.599</v>
      </c>
    </row>
    <row r="523" ht="15.75" customHeight="1">
      <c r="A523" s="422">
        <v>44693.0</v>
      </c>
      <c r="B523" s="423">
        <v>5310129.951</v>
      </c>
    </row>
    <row r="524" ht="15.75" customHeight="1">
      <c r="A524" s="422">
        <v>44692.0</v>
      </c>
      <c r="B524" s="423">
        <v>5337464.399</v>
      </c>
    </row>
    <row r="525" ht="15.75" customHeight="1">
      <c r="A525" s="422">
        <v>44691.0</v>
      </c>
      <c r="B525" s="423">
        <v>5384343.791</v>
      </c>
    </row>
    <row r="526" ht="15.75" customHeight="1">
      <c r="A526" s="422">
        <v>44690.0</v>
      </c>
      <c r="B526" s="423">
        <v>5407887.377</v>
      </c>
    </row>
    <row r="527" ht="15.75" customHeight="1">
      <c r="A527" s="422">
        <v>44689.0</v>
      </c>
      <c r="B527" s="423">
        <v>5384374.161</v>
      </c>
    </row>
    <row r="528" ht="15.75" customHeight="1">
      <c r="A528" s="422">
        <v>44686.0</v>
      </c>
      <c r="B528" s="423">
        <v>5365983.087</v>
      </c>
    </row>
    <row r="529" ht="15.75" customHeight="1">
      <c r="A529" s="422">
        <v>44679.0</v>
      </c>
      <c r="B529" s="423">
        <v>5369610.866</v>
      </c>
    </row>
    <row r="530" ht="15.75" customHeight="1">
      <c r="A530" s="422">
        <v>44678.0</v>
      </c>
      <c r="B530" s="423">
        <v>5391472.021</v>
      </c>
    </row>
    <row r="531" ht="15.75" customHeight="1">
      <c r="A531" s="422">
        <v>44677.0</v>
      </c>
      <c r="B531" s="423">
        <v>5390496.401</v>
      </c>
    </row>
    <row r="532" ht="15.75" customHeight="1">
      <c r="A532" s="422">
        <v>44676.0</v>
      </c>
      <c r="B532" s="423">
        <v>5372871.76</v>
      </c>
    </row>
    <row r="533" ht="15.75" customHeight="1">
      <c r="A533" s="422">
        <v>44675.0</v>
      </c>
      <c r="B533" s="423">
        <v>5373661.555</v>
      </c>
    </row>
    <row r="534" ht="15.75" customHeight="1">
      <c r="A534" s="422">
        <v>44672.0</v>
      </c>
      <c r="B534" s="423">
        <v>5356181.42</v>
      </c>
    </row>
    <row r="535" ht="15.75" customHeight="1">
      <c r="A535" s="422">
        <v>44671.0</v>
      </c>
      <c r="B535" s="423">
        <v>5318212.489</v>
      </c>
    </row>
    <row r="536" ht="15.75" customHeight="1">
      <c r="A536" s="422">
        <v>44670.0</v>
      </c>
      <c r="B536" s="423">
        <v>5268177.924</v>
      </c>
    </row>
    <row r="537" ht="15.75" customHeight="1">
      <c r="A537" s="422">
        <v>44669.0</v>
      </c>
      <c r="B537" s="423">
        <v>5229760.949</v>
      </c>
    </row>
    <row r="538" ht="15.75" customHeight="1">
      <c r="A538" s="422">
        <v>44668.0</v>
      </c>
      <c r="B538" s="423">
        <v>5277613.3</v>
      </c>
    </row>
    <row r="539" ht="15.75" customHeight="1">
      <c r="A539" s="422">
        <v>44664.0</v>
      </c>
      <c r="B539" s="423">
        <v>5290246.582</v>
      </c>
    </row>
    <row r="540" ht="15.75" customHeight="1">
      <c r="A540" s="422">
        <v>44663.0</v>
      </c>
      <c r="B540" s="423">
        <v>5285073.818</v>
      </c>
    </row>
    <row r="541" ht="15.75" customHeight="1">
      <c r="A541" s="422">
        <v>44662.0</v>
      </c>
      <c r="B541" s="423">
        <v>5328419.815</v>
      </c>
    </row>
    <row r="542" ht="15.75" customHeight="1">
      <c r="A542" s="422">
        <v>44661.0</v>
      </c>
      <c r="B542" s="423">
        <v>5336643.506</v>
      </c>
    </row>
    <row r="543" ht="15.75" customHeight="1">
      <c r="A543" s="422">
        <v>44658.0</v>
      </c>
      <c r="B543" s="423">
        <v>5325397.249</v>
      </c>
    </row>
    <row r="544" ht="15.75" customHeight="1">
      <c r="A544" s="422">
        <v>44657.0</v>
      </c>
      <c r="B544" s="423">
        <v>5334877.725</v>
      </c>
    </row>
    <row r="545" ht="15.75" customHeight="1">
      <c r="A545" s="422">
        <v>44656.0</v>
      </c>
      <c r="B545" s="423">
        <v>5358543.658</v>
      </c>
    </row>
    <row r="546" ht="15.75" customHeight="1">
      <c r="A546" s="422">
        <v>44655.0</v>
      </c>
      <c r="B546" s="423">
        <v>5371705.614</v>
      </c>
    </row>
    <row r="547" ht="15.75" customHeight="1">
      <c r="A547" s="422">
        <v>44654.0</v>
      </c>
      <c r="B547" s="423">
        <v>5406304.828</v>
      </c>
    </row>
    <row r="548" ht="15.75" customHeight="1">
      <c r="A548" s="422">
        <v>44651.0</v>
      </c>
      <c r="B548" s="423">
        <v>5394154.804</v>
      </c>
    </row>
    <row r="549" ht="15.75" customHeight="1">
      <c r="A549" s="422">
        <v>44650.0</v>
      </c>
      <c r="B549" s="423">
        <v>5390167.842</v>
      </c>
    </row>
    <row r="550" ht="15.75" customHeight="1">
      <c r="A550" s="422">
        <v>44649.0</v>
      </c>
      <c r="B550" s="423">
        <v>5400970.248</v>
      </c>
    </row>
    <row r="551" ht="15.75" customHeight="1">
      <c r="A551" s="422">
        <v>44648.0</v>
      </c>
      <c r="B551" s="423">
        <v>5392716.252</v>
      </c>
    </row>
    <row r="552" ht="15.75" customHeight="1">
      <c r="A552" s="422">
        <v>44647.0</v>
      </c>
      <c r="B552" s="423">
        <v>5380889.314</v>
      </c>
    </row>
    <row r="553" ht="15.75" customHeight="1">
      <c r="A553" s="422">
        <v>44644.0</v>
      </c>
      <c r="B553" s="423">
        <v>5382633.403</v>
      </c>
    </row>
    <row r="554" ht="15.75" customHeight="1">
      <c r="A554" s="422">
        <v>44643.0</v>
      </c>
      <c r="B554" s="423">
        <v>5385436.608</v>
      </c>
    </row>
    <row r="555" ht="15.75" customHeight="1">
      <c r="A555" s="422">
        <v>44642.0</v>
      </c>
      <c r="B555" s="423">
        <v>5399792.662</v>
      </c>
    </row>
    <row r="556" ht="15.75" customHeight="1">
      <c r="A556" s="422">
        <v>44641.0</v>
      </c>
      <c r="B556" s="423">
        <v>5355952.819</v>
      </c>
    </row>
    <row r="557" ht="15.75" customHeight="1">
      <c r="A557" s="422">
        <v>44640.0</v>
      </c>
      <c r="B557" s="423">
        <v>5363380.338</v>
      </c>
    </row>
    <row r="558" ht="15.75" customHeight="1">
      <c r="A558" s="422">
        <v>44636.0</v>
      </c>
      <c r="B558" s="423">
        <v>5407926.283</v>
      </c>
    </row>
    <row r="559" ht="15.75" customHeight="1">
      <c r="A559" s="422">
        <v>44635.0</v>
      </c>
      <c r="B559" s="423">
        <v>5424250.665</v>
      </c>
    </row>
    <row r="560" ht="15.75" customHeight="1">
      <c r="A560" s="422">
        <v>44634.0</v>
      </c>
      <c r="B560" s="423">
        <v>5419472.854</v>
      </c>
    </row>
    <row r="561" ht="15.75" customHeight="1">
      <c r="A561" s="422">
        <v>44633.0</v>
      </c>
      <c r="B561" s="423">
        <v>5411325.471</v>
      </c>
    </row>
    <row r="562" ht="15.75" customHeight="1">
      <c r="A562" s="422">
        <v>44630.0</v>
      </c>
      <c r="B562" s="423">
        <v>5351060.607</v>
      </c>
    </row>
    <row r="563" ht="15.75" customHeight="1">
      <c r="A563" s="422">
        <v>44629.0</v>
      </c>
      <c r="B563" s="423">
        <v>5336401.087</v>
      </c>
    </row>
    <row r="564" ht="15.75" customHeight="1">
      <c r="A564" s="422">
        <v>44628.0</v>
      </c>
      <c r="B564" s="423">
        <v>5221714.969</v>
      </c>
    </row>
    <row r="565" ht="15.75" customHeight="1">
      <c r="A565" s="422">
        <v>44627.0</v>
      </c>
      <c r="B565" s="423">
        <v>5219345.86</v>
      </c>
    </row>
    <row r="566" ht="15.75" customHeight="1">
      <c r="A566" s="422">
        <v>44626.0</v>
      </c>
      <c r="B566" s="423">
        <v>5331733.809</v>
      </c>
    </row>
    <row r="567" ht="15.75" customHeight="1">
      <c r="A567" s="422">
        <v>44623.0</v>
      </c>
      <c r="B567" s="423">
        <v>5384274.194</v>
      </c>
    </row>
    <row r="568" ht="15.75" customHeight="1">
      <c r="A568" s="422">
        <v>44622.0</v>
      </c>
      <c r="B568" s="423">
        <v>5395236.129</v>
      </c>
    </row>
    <row r="569" ht="15.75" customHeight="1">
      <c r="A569" s="422">
        <v>44621.0</v>
      </c>
      <c r="B569" s="423">
        <v>5437864.447</v>
      </c>
    </row>
    <row r="570" ht="15.75" customHeight="1">
      <c r="A570" s="422">
        <v>44620.0</v>
      </c>
      <c r="B570" s="423">
        <v>5437192.458</v>
      </c>
    </row>
    <row r="571" ht="15.75" customHeight="1">
      <c r="A571" s="422">
        <v>44619.0</v>
      </c>
      <c r="B571" s="423">
        <v>5396872.328</v>
      </c>
    </row>
    <row r="572" ht="15.75" customHeight="1">
      <c r="A572" s="422">
        <v>44616.0</v>
      </c>
      <c r="B572" s="423">
        <v>5503559.808</v>
      </c>
    </row>
    <row r="573" ht="15.75" customHeight="1">
      <c r="A573" s="422">
        <v>44615.0</v>
      </c>
      <c r="B573" s="423">
        <v>5578035.557</v>
      </c>
    </row>
    <row r="574" ht="15.75" customHeight="1">
      <c r="A574" s="422">
        <v>44614.0</v>
      </c>
      <c r="B574" s="423">
        <v>5555349.832</v>
      </c>
    </row>
    <row r="575" ht="15.75" customHeight="1">
      <c r="A575" s="422">
        <v>44612.0</v>
      </c>
      <c r="B575" s="423">
        <v>5566428.072</v>
      </c>
    </row>
    <row r="576" ht="15.75" customHeight="1">
      <c r="A576" s="422">
        <v>44609.0</v>
      </c>
      <c r="B576" s="423">
        <v>5609298.797</v>
      </c>
    </row>
    <row r="577" ht="15.75" customHeight="1">
      <c r="A577" s="422">
        <v>44608.0</v>
      </c>
      <c r="B577" s="423">
        <v>5645283.533</v>
      </c>
    </row>
    <row r="578" ht="15.75" customHeight="1">
      <c r="A578" s="422">
        <v>44607.0</v>
      </c>
      <c r="B578" s="423">
        <v>5645867.456</v>
      </c>
    </row>
    <row r="579" ht="15.75" customHeight="1">
      <c r="A579" s="422">
        <v>44606.0</v>
      </c>
      <c r="B579" s="423">
        <v>5651714.331</v>
      </c>
    </row>
    <row r="580" ht="15.75" customHeight="1">
      <c r="A580" s="422">
        <v>44605.0</v>
      </c>
      <c r="B580" s="423">
        <v>5671101.332</v>
      </c>
    </row>
    <row r="581" ht="15.75" customHeight="1">
      <c r="A581" s="422">
        <v>44602.0</v>
      </c>
      <c r="B581" s="423">
        <v>5667529.59</v>
      </c>
    </row>
    <row r="582" ht="15.75" customHeight="1">
      <c r="A582" s="422">
        <v>44601.0</v>
      </c>
      <c r="B582" s="423">
        <v>5674486.242</v>
      </c>
    </row>
    <row r="583" ht="15.75" customHeight="1">
      <c r="A583" s="422">
        <v>44600.0</v>
      </c>
      <c r="B583" s="423">
        <v>5667846.724</v>
      </c>
    </row>
    <row r="584" ht="15.75" customHeight="1">
      <c r="A584" s="422">
        <v>44599.0</v>
      </c>
      <c r="B584" s="423">
        <v>5657362.365</v>
      </c>
    </row>
    <row r="585" ht="15.75" customHeight="1">
      <c r="A585" s="422">
        <v>44598.0</v>
      </c>
      <c r="B585" s="423">
        <v>5670420.392</v>
      </c>
    </row>
    <row r="586" ht="15.75" customHeight="1">
      <c r="A586" s="422">
        <v>44595.0</v>
      </c>
      <c r="B586" s="423">
        <v>5621827.359</v>
      </c>
    </row>
    <row r="587" ht="15.75" customHeight="1">
      <c r="A587" s="422">
        <v>44594.0</v>
      </c>
      <c r="B587" s="423">
        <v>5620421.736</v>
      </c>
    </row>
    <row r="588" ht="15.75" customHeight="1">
      <c r="A588" s="422">
        <v>44593.0</v>
      </c>
      <c r="B588" s="423">
        <v>5611034.189</v>
      </c>
    </row>
    <row r="589" ht="15.75" customHeight="1">
      <c r="A589" s="422">
        <v>44592.0</v>
      </c>
      <c r="B589" s="423">
        <v>5569823.43</v>
      </c>
    </row>
    <row r="590" ht="15.75" customHeight="1">
      <c r="A590" s="422">
        <v>44591.0</v>
      </c>
      <c r="B590" s="423">
        <v>5605955.32</v>
      </c>
    </row>
    <row r="591" ht="15.75" customHeight="1">
      <c r="A591" s="422">
        <v>44588.0</v>
      </c>
      <c r="B591" s="423">
        <v>5629029.614</v>
      </c>
    </row>
    <row r="592" ht="15.75" customHeight="1">
      <c r="A592" s="422">
        <v>44587.0</v>
      </c>
      <c r="B592" s="423">
        <v>5632115.457</v>
      </c>
    </row>
    <row r="593" ht="15.75" customHeight="1">
      <c r="A593" s="422">
        <v>44586.0</v>
      </c>
      <c r="B593" s="423">
        <v>5621393.689</v>
      </c>
    </row>
    <row r="594" ht="15.75" customHeight="1">
      <c r="A594" s="422">
        <v>44585.0</v>
      </c>
      <c r="B594" s="423">
        <v>5614619.265</v>
      </c>
    </row>
    <row r="595" ht="15.75" customHeight="1">
      <c r="A595" s="422">
        <v>44584.0</v>
      </c>
      <c r="B595" s="423">
        <v>5640087.276</v>
      </c>
    </row>
    <row r="596" ht="15.75" customHeight="1">
      <c r="A596" s="422">
        <v>44581.0</v>
      </c>
      <c r="B596" s="423">
        <v>5652352.354</v>
      </c>
    </row>
    <row r="597" ht="15.75" customHeight="1">
      <c r="A597" s="422">
        <v>44580.0</v>
      </c>
      <c r="B597" s="423">
        <v>5665691.525</v>
      </c>
    </row>
    <row r="598" ht="15.75" customHeight="1">
      <c r="A598" s="422">
        <v>44579.0</v>
      </c>
      <c r="B598" s="423">
        <v>5654909.584</v>
      </c>
    </row>
    <row r="599" ht="15.75" customHeight="1">
      <c r="A599" s="422">
        <v>44578.0</v>
      </c>
      <c r="B599" s="423">
        <v>5661138.328</v>
      </c>
    </row>
    <row r="600" ht="15.75" customHeight="1">
      <c r="A600" s="422">
        <v>44577.0</v>
      </c>
      <c r="B600" s="423">
        <v>5646609.262</v>
      </c>
    </row>
    <row r="601" ht="15.75" customHeight="1">
      <c r="A601" s="422">
        <v>44574.0</v>
      </c>
      <c r="B601" s="423">
        <v>5649969.654</v>
      </c>
    </row>
    <row r="602" ht="15.75" customHeight="1">
      <c r="A602" s="422">
        <v>44573.0</v>
      </c>
      <c r="B602" s="423">
        <v>5604978.618</v>
      </c>
    </row>
    <row r="603" ht="15.75" customHeight="1">
      <c r="A603" s="422">
        <v>44572.0</v>
      </c>
      <c r="B603" s="423">
        <v>5624831.249</v>
      </c>
    </row>
    <row r="604" ht="15.75" customHeight="1">
      <c r="A604" s="422">
        <v>44571.0</v>
      </c>
      <c r="B604" s="423">
        <v>5587543.132</v>
      </c>
    </row>
    <row r="605" ht="15.75" customHeight="1">
      <c r="A605" s="422">
        <v>44570.0</v>
      </c>
      <c r="B605" s="423">
        <v>5545487.164</v>
      </c>
    </row>
    <row r="606" ht="15.75" customHeight="1">
      <c r="A606" s="422">
        <v>44567.0</v>
      </c>
      <c r="B606" s="423">
        <v>5580319.425</v>
      </c>
    </row>
    <row r="607" ht="15.75" customHeight="1">
      <c r="A607" s="422">
        <v>44566.0</v>
      </c>
      <c r="B607" s="423">
        <v>5533323.728</v>
      </c>
    </row>
    <row r="608" ht="15.75" customHeight="1">
      <c r="A608" s="422">
        <v>44565.0</v>
      </c>
      <c r="B608" s="423">
        <v>5496399.343</v>
      </c>
    </row>
    <row r="609" ht="15.75" customHeight="1">
      <c r="A609" s="422">
        <v>44564.0</v>
      </c>
      <c r="B609" s="423">
        <v>5487466.455</v>
      </c>
    </row>
    <row r="610" ht="15.75" customHeight="1">
      <c r="A610" s="422">
        <v>44563.0</v>
      </c>
      <c r="B610" s="423">
        <v>5470909.916</v>
      </c>
    </row>
    <row r="611" ht="15.75" customHeight="1">
      <c r="A611" s="422">
        <v>44560.0</v>
      </c>
      <c r="B611" s="423">
        <v>5421963.964</v>
      </c>
    </row>
    <row r="612" ht="15.75" customHeight="1">
      <c r="A612" s="422">
        <v>44559.0</v>
      </c>
      <c r="B612" s="423">
        <v>5401449.577</v>
      </c>
    </row>
    <row r="613" ht="15.75" customHeight="1">
      <c r="A613" s="422">
        <v>44558.0</v>
      </c>
      <c r="B613" s="423">
        <v>5410305.002</v>
      </c>
    </row>
    <row r="614" ht="15.75" customHeight="1">
      <c r="A614" s="422">
        <v>44557.0</v>
      </c>
      <c r="B614" s="423">
        <v>5358273.857</v>
      </c>
    </row>
    <row r="615" ht="15.75" customHeight="1">
      <c r="A615" s="422">
        <v>44556.0</v>
      </c>
      <c r="B615" s="423">
        <v>5340871.658</v>
      </c>
    </row>
    <row r="616" ht="15.75" customHeight="1">
      <c r="A616" s="422">
        <v>44553.0</v>
      </c>
      <c r="B616" s="423">
        <v>5392582.617</v>
      </c>
    </row>
    <row r="617" ht="15.75" customHeight="1">
      <c r="A617" s="422">
        <v>44552.0</v>
      </c>
      <c r="B617" s="423">
        <v>5428231.348</v>
      </c>
    </row>
    <row r="618" ht="15.75" customHeight="1">
      <c r="A618" s="422">
        <v>44551.0</v>
      </c>
      <c r="B618" s="423">
        <v>5432005.091</v>
      </c>
    </row>
    <row r="619" ht="15.75" customHeight="1">
      <c r="A619" s="422">
        <v>44550.0</v>
      </c>
      <c r="B619" s="423">
        <v>5425211.975</v>
      </c>
    </row>
    <row r="620" ht="15.75" customHeight="1">
      <c r="A620" s="422">
        <v>44549.0</v>
      </c>
      <c r="B620" s="423">
        <v>5462143.207</v>
      </c>
    </row>
    <row r="621" ht="15.75" customHeight="1">
      <c r="A621" s="422">
        <v>44545.0</v>
      </c>
      <c r="B621" s="423">
        <v>5515907.93</v>
      </c>
    </row>
    <row r="622" ht="15.75" customHeight="1">
      <c r="A622" s="422">
        <v>44544.0</v>
      </c>
      <c r="B622" s="423">
        <v>5500749.673</v>
      </c>
    </row>
    <row r="623" ht="15.75" customHeight="1">
      <c r="A623" s="422">
        <v>44543.0</v>
      </c>
      <c r="B623" s="423">
        <v>5530907.793</v>
      </c>
    </row>
    <row r="624" ht="15.75" customHeight="1">
      <c r="A624" s="422">
        <v>44542.0</v>
      </c>
      <c r="B624" s="423">
        <v>5549326.392</v>
      </c>
    </row>
    <row r="625" ht="15.75" customHeight="1">
      <c r="A625" s="422">
        <v>44539.0</v>
      </c>
      <c r="B625" s="423">
        <v>5571904.794</v>
      </c>
    </row>
    <row r="626" ht="15.75" customHeight="1">
      <c r="A626" s="422">
        <v>44538.0</v>
      </c>
      <c r="B626" s="423">
        <v>5547841.566</v>
      </c>
    </row>
    <row r="627" ht="15.75" customHeight="1">
      <c r="A627" s="422">
        <v>44537.0</v>
      </c>
      <c r="B627" s="423">
        <v>5606573.699</v>
      </c>
    </row>
    <row r="628" ht="15.75" customHeight="1">
      <c r="A628" s="422">
        <v>44536.0</v>
      </c>
      <c r="B628" s="423">
        <v>5570111.062</v>
      </c>
    </row>
    <row r="629" ht="15.75" customHeight="1">
      <c r="A629" s="422">
        <v>44535.0</v>
      </c>
      <c r="B629" s="423">
        <v>5561708.859</v>
      </c>
    </row>
    <row r="630" ht="15.75" customHeight="1">
      <c r="A630" s="422">
        <v>44532.0</v>
      </c>
      <c r="B630" s="423">
        <v>5528406.27</v>
      </c>
    </row>
    <row r="631" ht="15.75" customHeight="1">
      <c r="A631" s="422">
        <v>44531.0</v>
      </c>
      <c r="B631" s="423">
        <v>5446353.961</v>
      </c>
    </row>
    <row r="632" ht="15.75" customHeight="1">
      <c r="A632" s="422">
        <v>44530.0</v>
      </c>
      <c r="B632" s="423">
        <v>5364946.915</v>
      </c>
    </row>
    <row r="633" ht="15.75" customHeight="1">
      <c r="A633" s="422">
        <v>44529.0</v>
      </c>
      <c r="B633" s="423">
        <v>5432183.142</v>
      </c>
    </row>
    <row r="634" ht="15.75" customHeight="1">
      <c r="A634" s="422">
        <v>44528.0</v>
      </c>
      <c r="B634" s="423">
        <v>5417862.703</v>
      </c>
    </row>
    <row r="635" ht="15.75" customHeight="1">
      <c r="A635" s="422">
        <v>44525.0</v>
      </c>
      <c r="B635" s="423">
        <v>5460973.568</v>
      </c>
    </row>
    <row r="636" ht="15.75" customHeight="1">
      <c r="A636" s="422">
        <v>44524.0</v>
      </c>
      <c r="B636" s="423">
        <v>5497396.698</v>
      </c>
    </row>
    <row r="637" ht="15.75" customHeight="1">
      <c r="A637" s="422">
        <v>44523.0</v>
      </c>
      <c r="B637" s="423">
        <v>5549111.148</v>
      </c>
    </row>
    <row r="638" ht="15.75" customHeight="1">
      <c r="A638" s="422">
        <v>44522.0</v>
      </c>
      <c r="B638" s="423">
        <v>5565088.884</v>
      </c>
    </row>
    <row r="639" ht="15.75" customHeight="1">
      <c r="A639" s="422">
        <v>44521.0</v>
      </c>
      <c r="B639" s="423">
        <v>5602190.609</v>
      </c>
    </row>
    <row r="640" ht="15.75" customHeight="1">
      <c r="A640" s="422">
        <v>44518.0</v>
      </c>
      <c r="B640" s="423">
        <v>5610785.618</v>
      </c>
    </row>
    <row r="641" ht="15.75" customHeight="1">
      <c r="A641" s="422">
        <v>44517.0</v>
      </c>
      <c r="B641" s="423">
        <v>5591249.13</v>
      </c>
    </row>
    <row r="642" ht="15.75" customHeight="1">
      <c r="A642" s="422">
        <v>44516.0</v>
      </c>
      <c r="B642" s="423">
        <v>5592663.935</v>
      </c>
    </row>
    <row r="643" ht="15.75" customHeight="1">
      <c r="A643" s="422">
        <v>44515.0</v>
      </c>
      <c r="B643" s="423">
        <v>5531564.991</v>
      </c>
    </row>
    <row r="644" ht="15.75" customHeight="1">
      <c r="A644" s="422">
        <v>44514.0</v>
      </c>
      <c r="B644" s="423">
        <v>5521237.791</v>
      </c>
    </row>
    <row r="645" ht="15.75" customHeight="1">
      <c r="A645" s="422">
        <v>44511.0</v>
      </c>
      <c r="B645" s="423">
        <v>5564700.878</v>
      </c>
    </row>
    <row r="646" ht="15.75" customHeight="1">
      <c r="A646" s="422">
        <v>44510.0</v>
      </c>
      <c r="B646" s="423">
        <v>5560142.831</v>
      </c>
    </row>
    <row r="647" ht="15.75" customHeight="1">
      <c r="A647" s="422">
        <v>44509.0</v>
      </c>
      <c r="B647" s="423">
        <v>5491540.75</v>
      </c>
    </row>
    <row r="648" ht="15.75" customHeight="1">
      <c r="A648" s="422">
        <v>44508.0</v>
      </c>
      <c r="B648" s="423">
        <v>5454063.891</v>
      </c>
    </row>
    <row r="649" ht="15.75" customHeight="1">
      <c r="A649" s="422">
        <v>44507.0</v>
      </c>
      <c r="B649" s="423">
        <v>5494289.765</v>
      </c>
    </row>
    <row r="650" ht="15.75" customHeight="1">
      <c r="A650" s="422">
        <v>44504.0</v>
      </c>
      <c r="B650" s="423">
        <v>5515581.236</v>
      </c>
    </row>
    <row r="651" ht="15.75" customHeight="1">
      <c r="A651" s="422">
        <v>44503.0</v>
      </c>
      <c r="B651" s="423">
        <v>5509623.871</v>
      </c>
    </row>
    <row r="652" ht="15.75" customHeight="1">
      <c r="A652" s="422">
        <v>44502.0</v>
      </c>
      <c r="B652" s="423">
        <v>5559581.673</v>
      </c>
    </row>
    <row r="653" ht="15.75" customHeight="1">
      <c r="A653" s="422">
        <v>44501.0</v>
      </c>
      <c r="B653" s="423">
        <v>5590879.285</v>
      </c>
    </row>
    <row r="654" ht="15.75" customHeight="1">
      <c r="A654" s="422">
        <v>44500.0</v>
      </c>
      <c r="B654" s="423">
        <v>5595236.372</v>
      </c>
    </row>
    <row r="655" ht="15.75" customHeight="1">
      <c r="A655" s="422">
        <v>44497.0</v>
      </c>
      <c r="B655" s="423">
        <v>5634986.043</v>
      </c>
    </row>
    <row r="656" ht="15.75" customHeight="1">
      <c r="A656" s="422">
        <v>44496.0</v>
      </c>
      <c r="B656" s="423">
        <v>5633418.398</v>
      </c>
    </row>
    <row r="657" ht="15.75" customHeight="1">
      <c r="A657" s="422">
        <v>44495.0</v>
      </c>
      <c r="B657" s="423">
        <v>5639243.215</v>
      </c>
    </row>
    <row r="658" ht="15.75" customHeight="1">
      <c r="A658" s="422">
        <v>44494.0</v>
      </c>
      <c r="B658" s="423">
        <v>5572170.463</v>
      </c>
    </row>
    <row r="659" ht="15.75" customHeight="1">
      <c r="A659" s="422">
        <v>44493.0</v>
      </c>
      <c r="B659" s="423">
        <v>5653034.191</v>
      </c>
    </row>
    <row r="660" ht="15.75" customHeight="1">
      <c r="A660" s="422">
        <v>44490.0</v>
      </c>
      <c r="B660" s="423">
        <v>5698512.461</v>
      </c>
    </row>
    <row r="661" ht="15.75" customHeight="1">
      <c r="A661" s="422">
        <v>44488.0</v>
      </c>
      <c r="B661" s="423">
        <v>5668032.256</v>
      </c>
    </row>
    <row r="662" ht="15.75" customHeight="1">
      <c r="A662" s="422">
        <v>44487.0</v>
      </c>
      <c r="B662" s="423">
        <v>5714123.415</v>
      </c>
    </row>
    <row r="663" ht="15.75" customHeight="1">
      <c r="A663" s="422">
        <v>44486.0</v>
      </c>
      <c r="B663" s="423">
        <v>5773599.645</v>
      </c>
    </row>
    <row r="664" ht="15.75" customHeight="1">
      <c r="A664" s="422">
        <v>44483.0</v>
      </c>
      <c r="B664" s="423">
        <v>5801128.103</v>
      </c>
    </row>
    <row r="665" ht="15.75" customHeight="1">
      <c r="A665" s="422">
        <v>44482.0</v>
      </c>
      <c r="B665" s="423">
        <v>5746898.834</v>
      </c>
    </row>
    <row r="666" ht="15.75" customHeight="1">
      <c r="A666" s="422">
        <v>44481.0</v>
      </c>
      <c r="B666" s="423">
        <v>5792819.671</v>
      </c>
    </row>
    <row r="667" ht="15.75" customHeight="1">
      <c r="A667" s="422">
        <v>44480.0</v>
      </c>
      <c r="B667" s="423">
        <v>5828703.952</v>
      </c>
    </row>
    <row r="668" ht="15.75" customHeight="1">
      <c r="A668" s="422">
        <v>44479.0</v>
      </c>
      <c r="B668" s="423">
        <v>5843690.593</v>
      </c>
    </row>
    <row r="669" ht="15.75" customHeight="1">
      <c r="A669" s="422">
        <v>44476.0</v>
      </c>
      <c r="B669" s="423">
        <v>5821242.788</v>
      </c>
    </row>
    <row r="670" ht="15.75" customHeight="1">
      <c r="A670" s="422">
        <v>44475.0</v>
      </c>
      <c r="B670" s="423">
        <v>5806630.522</v>
      </c>
    </row>
    <row r="671" ht="15.75" customHeight="1">
      <c r="A671" s="422">
        <v>44474.0</v>
      </c>
      <c r="B671" s="423">
        <v>5815577.205</v>
      </c>
    </row>
    <row r="672" ht="15.75" customHeight="1">
      <c r="A672" s="422">
        <v>44473.0</v>
      </c>
      <c r="B672" s="423">
        <v>5820505.943</v>
      </c>
    </row>
    <row r="673" ht="15.75" customHeight="1">
      <c r="A673" s="422">
        <v>44472.0</v>
      </c>
      <c r="B673" s="423">
        <v>5829011.203</v>
      </c>
    </row>
    <row r="674" ht="15.75" customHeight="1">
      <c r="A674" s="422">
        <v>44469.0</v>
      </c>
      <c r="B674" s="423">
        <v>5815431.229</v>
      </c>
    </row>
    <row r="675" ht="15.75" customHeight="1">
      <c r="A675" s="422">
        <v>44468.0</v>
      </c>
      <c r="B675" s="423">
        <v>5800849.177</v>
      </c>
    </row>
    <row r="676" ht="15.75" customHeight="1">
      <c r="A676" s="422">
        <v>44467.0</v>
      </c>
      <c r="B676" s="423">
        <v>5794501.738</v>
      </c>
    </row>
    <row r="677" ht="15.75" customHeight="1">
      <c r="A677" s="422">
        <v>44466.0</v>
      </c>
      <c r="B677" s="423">
        <v>5769129.601</v>
      </c>
    </row>
    <row r="678" ht="15.75" customHeight="1">
      <c r="A678" s="422">
        <v>44465.0</v>
      </c>
      <c r="B678" s="423">
        <v>5755232.236</v>
      </c>
    </row>
    <row r="679" ht="15.75" customHeight="1">
      <c r="A679" s="422">
        <v>44462.0</v>
      </c>
      <c r="B679" s="423">
        <v>5770365.828</v>
      </c>
    </row>
    <row r="680" ht="15.75" customHeight="1">
      <c r="A680" s="422">
        <v>44461.0</v>
      </c>
      <c r="B680" s="423">
        <v>5761594.847</v>
      </c>
    </row>
    <row r="681" ht="15.75" customHeight="1">
      <c r="A681" s="422">
        <v>44460.0</v>
      </c>
      <c r="B681" s="423">
        <v>5770559.22</v>
      </c>
    </row>
    <row r="682" ht="15.75" customHeight="1">
      <c r="A682" s="422">
        <v>44459.0</v>
      </c>
      <c r="B682" s="423">
        <v>5730031.734</v>
      </c>
    </row>
    <row r="683" ht="15.75" customHeight="1">
      <c r="A683" s="422">
        <v>44458.0</v>
      </c>
      <c r="B683" s="423">
        <v>5723756.771</v>
      </c>
    </row>
    <row r="684" ht="15.75" customHeight="1">
      <c r="A684" s="422">
        <v>44455.0</v>
      </c>
      <c r="B684" s="423">
        <v>5744753.451</v>
      </c>
    </row>
    <row r="685" ht="15.75" customHeight="1">
      <c r="A685" s="422">
        <v>44454.0</v>
      </c>
      <c r="B685" s="423">
        <v>5749851.179</v>
      </c>
    </row>
    <row r="686" ht="15.75" customHeight="1">
      <c r="A686" s="422">
        <v>44453.0</v>
      </c>
      <c r="B686" s="423">
        <v>5738470.851</v>
      </c>
    </row>
    <row r="687" ht="15.75" customHeight="1">
      <c r="A687" s="422">
        <v>44452.0</v>
      </c>
      <c r="B687" s="423">
        <v>5798474.063</v>
      </c>
    </row>
    <row r="688" ht="15.75" customHeight="1">
      <c r="A688" s="422">
        <v>44451.0</v>
      </c>
      <c r="B688" s="423">
        <v>5833458.664</v>
      </c>
    </row>
    <row r="689" ht="15.75" customHeight="1">
      <c r="A689" s="422">
        <v>44448.0</v>
      </c>
      <c r="B689" s="423">
        <v>5863189.561</v>
      </c>
    </row>
    <row r="690" ht="15.75" customHeight="1">
      <c r="A690" s="422">
        <v>44447.0</v>
      </c>
      <c r="B690" s="423">
        <v>5824339.221</v>
      </c>
    </row>
    <row r="691" ht="15.75" customHeight="1">
      <c r="A691" s="422">
        <v>44446.0</v>
      </c>
      <c r="B691" s="423">
        <v>5800052.785</v>
      </c>
    </row>
    <row r="692" ht="15.75" customHeight="1">
      <c r="A692" s="422">
        <v>44445.0</v>
      </c>
      <c r="B692" s="423">
        <v>5718879.527</v>
      </c>
    </row>
    <row r="693" ht="15.75" customHeight="1">
      <c r="A693" s="422">
        <v>44444.0</v>
      </c>
      <c r="B693" s="423">
        <v>5692843.667</v>
      </c>
    </row>
    <row r="694" ht="15.75" customHeight="1">
      <c r="A694" s="422">
        <v>44441.0</v>
      </c>
      <c r="B694" s="423">
        <v>5637156.423</v>
      </c>
    </row>
    <row r="695" ht="15.75" customHeight="1">
      <c r="A695" s="422">
        <v>44440.0</v>
      </c>
      <c r="B695" s="423">
        <v>5600997.639</v>
      </c>
    </row>
    <row r="696" ht="15.75" customHeight="1">
      <c r="A696" s="422">
        <v>44439.0</v>
      </c>
      <c r="B696" s="423">
        <v>5579723.317</v>
      </c>
    </row>
    <row r="697" ht="15.75" customHeight="1">
      <c r="A697" s="422">
        <v>44437.0</v>
      </c>
      <c r="B697" s="423">
        <v>5547796.041</v>
      </c>
    </row>
    <row r="698" ht="15.75" customHeight="1">
      <c r="A698" s="422">
        <v>44434.0</v>
      </c>
      <c r="B698" s="423">
        <v>5575091.543</v>
      </c>
    </row>
    <row r="699" ht="15.75" customHeight="1">
      <c r="A699" s="422">
        <v>44433.0</v>
      </c>
      <c r="B699" s="423">
        <v>5591891.875</v>
      </c>
    </row>
    <row r="700" ht="15.75" customHeight="1">
      <c r="A700" s="422">
        <v>44432.0</v>
      </c>
      <c r="B700" s="423">
        <v>5587029.858</v>
      </c>
    </row>
    <row r="701" ht="15.75" customHeight="1">
      <c r="A701" s="422">
        <v>44431.0</v>
      </c>
      <c r="B701" s="423">
        <v>5563703.229</v>
      </c>
    </row>
    <row r="702" ht="15.75" customHeight="1">
      <c r="A702" s="422">
        <v>44430.0</v>
      </c>
      <c r="B702" s="423">
        <v>5544392.423</v>
      </c>
    </row>
    <row r="703" ht="15.75" customHeight="1">
      <c r="A703" s="422">
        <v>44427.0</v>
      </c>
      <c r="B703" s="423">
        <v>5497216.204</v>
      </c>
    </row>
    <row r="704" ht="15.75" customHeight="1">
      <c r="A704" s="422">
        <v>44426.0</v>
      </c>
      <c r="B704" s="423">
        <v>5505600.168</v>
      </c>
    </row>
    <row r="705" ht="15.75" customHeight="1">
      <c r="A705" s="422">
        <v>44425.0</v>
      </c>
      <c r="B705" s="423">
        <v>5512359.397</v>
      </c>
    </row>
    <row r="706" ht="15.75" customHeight="1">
      <c r="A706" s="422">
        <v>44424.0</v>
      </c>
      <c r="B706" s="423">
        <v>5490524.32</v>
      </c>
    </row>
    <row r="707" ht="15.75" customHeight="1">
      <c r="A707" s="422">
        <v>44420.0</v>
      </c>
      <c r="B707" s="423">
        <v>5478686.692</v>
      </c>
    </row>
    <row r="708" ht="15.75" customHeight="1">
      <c r="A708" s="422">
        <v>44419.0</v>
      </c>
      <c r="B708" s="423">
        <v>5447196.506</v>
      </c>
    </row>
    <row r="709" ht="15.75" customHeight="1">
      <c r="A709" s="422">
        <v>44418.0</v>
      </c>
      <c r="B709" s="423">
        <v>5450445.1</v>
      </c>
    </row>
    <row r="710" ht="15.75" customHeight="1">
      <c r="A710" s="422">
        <v>44417.0</v>
      </c>
      <c r="B710" s="423">
        <v>5455356.138</v>
      </c>
    </row>
    <row r="711" ht="15.75" customHeight="1">
      <c r="A711" s="422">
        <v>44413.0</v>
      </c>
      <c r="B711" s="423">
        <v>5443261.095</v>
      </c>
    </row>
    <row r="712" ht="15.75" customHeight="1">
      <c r="A712" s="422">
        <v>44411.0</v>
      </c>
      <c r="B712" s="423">
        <v>5415622.531</v>
      </c>
    </row>
    <row r="713" ht="15.75" customHeight="1">
      <c r="A713" s="422">
        <v>44410.0</v>
      </c>
      <c r="B713" s="423">
        <v>5378709.325</v>
      </c>
    </row>
    <row r="714" ht="15.75" customHeight="1">
      <c r="A714" s="422">
        <v>44406.0</v>
      </c>
      <c r="B714" s="423">
        <v>5344048.028</v>
      </c>
    </row>
    <row r="715" ht="15.75" customHeight="1">
      <c r="A715" s="422">
        <v>44405.0</v>
      </c>
      <c r="B715" s="423">
        <v>5338807.234</v>
      </c>
    </row>
    <row r="716" ht="15.75" customHeight="1">
      <c r="A716" s="422">
        <v>44404.0</v>
      </c>
      <c r="B716" s="423">
        <v>5322214.448</v>
      </c>
    </row>
    <row r="717" ht="15.75" customHeight="1">
      <c r="A717" s="422">
        <v>44403.0</v>
      </c>
      <c r="B717" s="423">
        <v>5343445.683</v>
      </c>
    </row>
    <row r="718" ht="15.75" customHeight="1">
      <c r="A718" s="422">
        <v>44402.0</v>
      </c>
      <c r="B718" s="423">
        <v>5350306.767</v>
      </c>
    </row>
    <row r="719" ht="15.75" customHeight="1">
      <c r="A719" s="422">
        <v>44396.0</v>
      </c>
      <c r="B719" s="423">
        <v>5351852.356</v>
      </c>
    </row>
    <row r="720" ht="15.75" customHeight="1">
      <c r="A720" s="422">
        <v>44395.0</v>
      </c>
      <c r="B720" s="423">
        <v>5323115.714</v>
      </c>
    </row>
    <row r="721" ht="15.75" customHeight="1">
      <c r="A721" s="422">
        <v>44392.0</v>
      </c>
      <c r="B721" s="423">
        <v>5252718.214</v>
      </c>
    </row>
    <row r="722" ht="15.75" customHeight="1">
      <c r="A722" s="422">
        <v>44391.0</v>
      </c>
      <c r="B722" s="423">
        <v>5215788.099</v>
      </c>
    </row>
    <row r="723" ht="15.75" customHeight="1">
      <c r="A723" s="422">
        <v>44390.0</v>
      </c>
      <c r="B723" s="423">
        <v>5219085.619</v>
      </c>
    </row>
    <row r="724" ht="15.75" customHeight="1">
      <c r="A724" s="422">
        <v>44389.0</v>
      </c>
      <c r="B724" s="423">
        <v>5177892.279</v>
      </c>
    </row>
    <row r="725" ht="15.75" customHeight="1">
      <c r="A725" s="422">
        <v>44385.0</v>
      </c>
      <c r="B725" s="423">
        <v>5171821.801</v>
      </c>
    </row>
    <row r="726" ht="15.75" customHeight="1">
      <c r="A726" s="422">
        <v>44384.0</v>
      </c>
      <c r="B726" s="423">
        <v>5150742.506</v>
      </c>
    </row>
    <row r="727" ht="15.75" customHeight="1">
      <c r="A727" s="422">
        <v>44383.0</v>
      </c>
      <c r="B727" s="423">
        <v>5159127.358</v>
      </c>
    </row>
    <row r="728" ht="15.75" customHeight="1">
      <c r="A728" s="422">
        <v>44382.0</v>
      </c>
      <c r="B728" s="423">
        <v>5173985.266</v>
      </c>
    </row>
    <row r="729" ht="15.75" customHeight="1">
      <c r="A729" s="422">
        <v>44377.0</v>
      </c>
      <c r="B729" s="423">
        <v>5142821.304</v>
      </c>
    </row>
    <row r="730" ht="15.75" customHeight="1">
      <c r="A730" s="422">
        <v>44376.0</v>
      </c>
      <c r="B730" s="423">
        <v>5074617.664</v>
      </c>
    </row>
    <row r="731" ht="15.75" customHeight="1">
      <c r="A731" s="422">
        <v>44375.0</v>
      </c>
      <c r="B731" s="423">
        <v>5063089.719</v>
      </c>
    </row>
    <row r="732" ht="15.75" customHeight="1">
      <c r="A732" s="422">
        <v>44374.0</v>
      </c>
      <c r="B732" s="423">
        <v>5042523.877</v>
      </c>
    </row>
    <row r="733" ht="15.75" customHeight="1">
      <c r="A733" s="422">
        <v>44371.0</v>
      </c>
      <c r="B733" s="423">
        <v>5106387.618</v>
      </c>
    </row>
    <row r="734" ht="15.75" customHeight="1">
      <c r="A734" s="422">
        <v>44370.0</v>
      </c>
      <c r="B734" s="423">
        <v>5082554.11</v>
      </c>
    </row>
    <row r="735" ht="15.75" customHeight="1">
      <c r="A735" s="422">
        <v>44369.0</v>
      </c>
      <c r="B735" s="423">
        <v>5124629.424</v>
      </c>
    </row>
    <row r="736" ht="15.75" customHeight="1">
      <c r="A736" s="422">
        <v>44368.0</v>
      </c>
      <c r="B736" s="423">
        <v>5130872.155</v>
      </c>
    </row>
    <row r="737" ht="15.75" customHeight="1">
      <c r="A737" s="422">
        <v>44367.0</v>
      </c>
      <c r="B737" s="423">
        <v>5099285.989</v>
      </c>
    </row>
    <row r="738" ht="15.75" customHeight="1">
      <c r="A738" s="422">
        <v>44364.0</v>
      </c>
      <c r="B738" s="423">
        <v>5081348.247</v>
      </c>
    </row>
    <row r="739" ht="15.75" customHeight="1">
      <c r="A739" s="422">
        <v>44363.0</v>
      </c>
      <c r="B739" s="423">
        <v>5083160.798</v>
      </c>
    </row>
    <row r="740" ht="15.75" customHeight="1">
      <c r="A740" s="422">
        <v>44362.0</v>
      </c>
      <c r="B740" s="423">
        <v>5066227.038</v>
      </c>
    </row>
    <row r="741" ht="15.75" customHeight="1">
      <c r="A741" s="422">
        <v>44361.0</v>
      </c>
      <c r="B741" s="423">
        <v>5063437.672</v>
      </c>
    </row>
    <row r="742" ht="15.75" customHeight="1">
      <c r="A742" s="422">
        <v>44360.0</v>
      </c>
      <c r="B742" s="423">
        <v>5083499.952</v>
      </c>
    </row>
    <row r="743" ht="15.75" customHeight="1">
      <c r="A743" s="422">
        <v>44357.0</v>
      </c>
      <c r="B743" s="423">
        <v>5099377.7</v>
      </c>
    </row>
    <row r="744" ht="15.75" customHeight="1">
      <c r="A744" s="422">
        <v>44356.0</v>
      </c>
      <c r="B744" s="423">
        <v>5097647.831</v>
      </c>
    </row>
    <row r="745" ht="15.75" customHeight="1">
      <c r="A745" s="422">
        <v>44355.0</v>
      </c>
      <c r="B745" s="423">
        <v>5087139.374</v>
      </c>
    </row>
    <row r="746" ht="15.75" customHeight="1">
      <c r="A746" s="422">
        <v>44354.0</v>
      </c>
      <c r="B746" s="423">
        <v>5065140.314</v>
      </c>
    </row>
    <row r="747" ht="15.75" customHeight="1">
      <c r="A747" s="422">
        <v>44353.0</v>
      </c>
      <c r="B747" s="423">
        <v>5083684.671</v>
      </c>
    </row>
    <row r="748" ht="15.75" customHeight="1">
      <c r="A748" s="422">
        <v>44350.0</v>
      </c>
      <c r="B748" s="423">
        <v>5089474.575</v>
      </c>
    </row>
    <row r="749" ht="15.75" customHeight="1">
      <c r="A749" s="422">
        <v>44349.0</v>
      </c>
      <c r="B749" s="423">
        <v>5052255.87</v>
      </c>
    </row>
    <row r="750" ht="15.75" customHeight="1">
      <c r="A750" s="422">
        <v>44348.0</v>
      </c>
      <c r="B750" s="423">
        <v>5041669.13</v>
      </c>
    </row>
    <row r="751" ht="15.75" customHeight="1">
      <c r="A751" s="422">
        <v>44347.0</v>
      </c>
      <c r="B751" s="423">
        <v>5038687.665</v>
      </c>
    </row>
    <row r="752" ht="15.75" customHeight="1">
      <c r="A752" s="422">
        <v>44346.0</v>
      </c>
      <c r="B752" s="423">
        <v>5034594.785</v>
      </c>
    </row>
    <row r="753" ht="15.75" customHeight="1">
      <c r="A753" s="422">
        <v>44343.0</v>
      </c>
      <c r="B753" s="423">
        <v>5027435.028</v>
      </c>
    </row>
    <row r="754" ht="15.75" customHeight="1">
      <c r="A754" s="422">
        <v>44341.0</v>
      </c>
      <c r="B754" s="423">
        <v>4985806.715</v>
      </c>
    </row>
    <row r="755" ht="15.75" customHeight="1">
      <c r="A755" s="422">
        <v>44340.0</v>
      </c>
      <c r="B755" s="423">
        <v>4964542.402</v>
      </c>
    </row>
    <row r="756" ht="15.75" customHeight="1">
      <c r="A756" s="422">
        <v>44339.0</v>
      </c>
      <c r="B756" s="423">
        <v>4912253.466</v>
      </c>
    </row>
    <row r="757" ht="15.75" customHeight="1">
      <c r="A757" s="422">
        <v>44336.0</v>
      </c>
      <c r="B757" s="423">
        <v>4922920.966</v>
      </c>
    </row>
    <row r="758" ht="15.75" customHeight="1">
      <c r="A758" s="422">
        <v>44335.0</v>
      </c>
      <c r="B758" s="423">
        <v>4957426.849</v>
      </c>
    </row>
    <row r="759" ht="15.75" customHeight="1">
      <c r="A759" s="422">
        <v>44334.0</v>
      </c>
      <c r="B759" s="423">
        <v>4949550.683</v>
      </c>
    </row>
    <row r="760" ht="15.75" customHeight="1">
      <c r="A760" s="422">
        <v>44333.0</v>
      </c>
      <c r="B760" s="423">
        <v>4964613.985</v>
      </c>
    </row>
    <row r="761" ht="15.75" customHeight="1">
      <c r="A761" s="422">
        <v>44332.0</v>
      </c>
      <c r="B761" s="423">
        <v>4930746.89</v>
      </c>
    </row>
    <row r="762" ht="15.75" customHeight="1">
      <c r="A762" s="422">
        <v>44328.0</v>
      </c>
      <c r="B762" s="423">
        <v>4899405.384</v>
      </c>
    </row>
    <row r="763" ht="15.75" customHeight="1">
      <c r="A763" s="422">
        <v>44327.0</v>
      </c>
      <c r="B763" s="423">
        <v>4886303.777</v>
      </c>
    </row>
    <row r="764" ht="15.75" customHeight="1">
      <c r="A764" s="422">
        <v>44325.0</v>
      </c>
      <c r="B764" s="423">
        <v>4831659.082</v>
      </c>
    </row>
    <row r="765" ht="15.75" customHeight="1">
      <c r="A765" s="422">
        <v>44322.0</v>
      </c>
      <c r="B765" s="423">
        <v>4776567.326</v>
      </c>
    </row>
    <row r="766" ht="15.75" customHeight="1">
      <c r="A766" s="422">
        <v>44321.0</v>
      </c>
      <c r="B766" s="423">
        <v>4755454.28</v>
      </c>
    </row>
    <row r="767" ht="15.75" customHeight="1">
      <c r="A767" s="422">
        <v>44320.0</v>
      </c>
      <c r="B767" s="423">
        <v>4733266.449</v>
      </c>
    </row>
    <row r="768" ht="15.75" customHeight="1">
      <c r="A768" s="422">
        <v>44319.0</v>
      </c>
      <c r="B768" s="423">
        <v>4725311.463</v>
      </c>
    </row>
    <row r="769" ht="15.75" customHeight="1">
      <c r="A769" s="422">
        <v>44318.0</v>
      </c>
      <c r="B769" s="423">
        <v>4727431.74</v>
      </c>
    </row>
    <row r="770" ht="15.75" customHeight="1">
      <c r="A770" s="422">
        <v>44315.0</v>
      </c>
      <c r="B770" s="423">
        <v>4707127.896</v>
      </c>
    </row>
    <row r="771" ht="15.75" customHeight="1">
      <c r="A771" s="422">
        <v>44314.0</v>
      </c>
      <c r="B771" s="423">
        <v>4700199.696</v>
      </c>
    </row>
    <row r="772" ht="15.75" customHeight="1">
      <c r="A772" s="422">
        <v>44313.0</v>
      </c>
      <c r="B772" s="423">
        <v>4683120.281</v>
      </c>
    </row>
    <row r="773" ht="15.75" customHeight="1">
      <c r="A773" s="422">
        <v>44312.0</v>
      </c>
      <c r="B773" s="423">
        <v>4727774.15</v>
      </c>
    </row>
    <row r="774" ht="15.75" customHeight="1">
      <c r="A774" s="422">
        <v>44311.0</v>
      </c>
      <c r="B774" s="423">
        <v>4726171.648</v>
      </c>
    </row>
    <row r="775" ht="15.75" customHeight="1">
      <c r="A775" s="422">
        <v>44308.0</v>
      </c>
      <c r="B775" s="423">
        <v>4683168.172</v>
      </c>
    </row>
    <row r="776" ht="15.75" customHeight="1">
      <c r="A776" s="422">
        <v>44307.0</v>
      </c>
      <c r="B776" s="423">
        <v>4685196.995</v>
      </c>
    </row>
    <row r="777" ht="15.75" customHeight="1">
      <c r="A777" s="422">
        <v>44306.0</v>
      </c>
      <c r="B777" s="423">
        <v>4690956.967</v>
      </c>
    </row>
    <row r="778" ht="15.75" customHeight="1">
      <c r="A778" s="422">
        <v>44305.0</v>
      </c>
      <c r="B778" s="423">
        <v>4643153.512</v>
      </c>
    </row>
    <row r="779" ht="15.75" customHeight="1">
      <c r="A779" s="422">
        <v>44304.0</v>
      </c>
      <c r="B779" s="423">
        <v>4632913.175</v>
      </c>
    </row>
    <row r="780" ht="15.75" customHeight="1">
      <c r="A780" s="422">
        <v>44301.0</v>
      </c>
      <c r="B780" s="423">
        <v>4627543.912</v>
      </c>
    </row>
    <row r="781" ht="15.75" customHeight="1">
      <c r="A781" s="422">
        <v>44299.0</v>
      </c>
      <c r="B781" s="423">
        <v>4585331.796</v>
      </c>
    </row>
    <row r="782" ht="15.75" customHeight="1">
      <c r="A782" s="422">
        <v>44298.0</v>
      </c>
      <c r="B782" s="423">
        <v>4522790.664</v>
      </c>
    </row>
    <row r="783" ht="15.75" customHeight="1">
      <c r="A783" s="422">
        <v>44297.0</v>
      </c>
      <c r="B783" s="423">
        <v>4510333.436</v>
      </c>
    </row>
    <row r="784" ht="15.75" customHeight="1">
      <c r="A784" s="422">
        <v>44294.0</v>
      </c>
      <c r="B784" s="423">
        <v>4592399.859</v>
      </c>
    </row>
    <row r="785" ht="15.75" customHeight="1">
      <c r="A785" s="422">
        <v>44293.0</v>
      </c>
      <c r="B785" s="423">
        <v>4651265.806</v>
      </c>
    </row>
    <row r="786" ht="15.75" customHeight="1">
      <c r="A786" s="422">
        <v>44292.0</v>
      </c>
      <c r="B786" s="423">
        <v>4610575.019</v>
      </c>
    </row>
    <row r="787" ht="15.75" customHeight="1">
      <c r="A787" s="422">
        <v>44291.0</v>
      </c>
      <c r="B787" s="423">
        <v>4509308.035</v>
      </c>
    </row>
    <row r="788" ht="15.75" customHeight="1">
      <c r="A788" s="422">
        <v>44290.0</v>
      </c>
      <c r="B788" s="423">
        <v>4433457.556</v>
      </c>
    </row>
    <row r="789" ht="15.75" customHeight="1">
      <c r="A789" s="422">
        <v>44287.0</v>
      </c>
      <c r="B789" s="423">
        <v>4586805.028</v>
      </c>
    </row>
    <row r="790" ht="15.75" customHeight="1">
      <c r="A790" s="422">
        <v>44286.0</v>
      </c>
      <c r="B790" s="423">
        <v>4589023.392</v>
      </c>
    </row>
    <row r="791" ht="15.75" customHeight="1">
      <c r="A791" s="422">
        <v>44284.0</v>
      </c>
      <c r="B791" s="423">
        <v>4668941.153</v>
      </c>
    </row>
    <row r="792" ht="15.75" customHeight="1">
      <c r="A792" s="422">
        <v>44283.0</v>
      </c>
      <c r="B792" s="423">
        <v>4643443.408</v>
      </c>
    </row>
    <row r="793" ht="15.75" customHeight="1">
      <c r="A793" s="422">
        <v>44280.0</v>
      </c>
      <c r="B793" s="423">
        <v>4633946.005</v>
      </c>
    </row>
    <row r="794" ht="15.75" customHeight="1">
      <c r="A794" s="422">
        <v>44279.0</v>
      </c>
      <c r="B794" s="423">
        <v>4635154.955</v>
      </c>
    </row>
    <row r="795" ht="15.75" customHeight="1">
      <c r="A795" s="422">
        <v>44278.0</v>
      </c>
      <c r="B795" s="423">
        <v>4700780.986</v>
      </c>
    </row>
    <row r="796" ht="15.75" customHeight="1">
      <c r="A796" s="422">
        <v>44277.0</v>
      </c>
      <c r="B796" s="423">
        <v>4723017.078</v>
      </c>
    </row>
    <row r="797" ht="15.75" customHeight="1">
      <c r="A797" s="422">
        <v>44276.0</v>
      </c>
      <c r="B797" s="423">
        <v>4646007.235</v>
      </c>
    </row>
    <row r="798" ht="15.75" customHeight="1">
      <c r="A798" s="422">
        <v>44273.0</v>
      </c>
      <c r="B798" s="423">
        <v>4720976.367</v>
      </c>
    </row>
    <row r="799" ht="15.75" customHeight="1">
      <c r="A799" s="422">
        <v>44271.0</v>
      </c>
      <c r="B799" s="423">
        <v>4785141.588</v>
      </c>
    </row>
    <row r="800" ht="15.75" customHeight="1">
      <c r="A800" s="422">
        <v>44270.0</v>
      </c>
      <c r="B800" s="423">
        <v>4802784.73</v>
      </c>
    </row>
    <row r="801" ht="15.75" customHeight="1">
      <c r="A801" s="422">
        <v>44269.0</v>
      </c>
      <c r="B801" s="423">
        <v>4778696.223</v>
      </c>
    </row>
    <row r="802" ht="15.75" customHeight="1">
      <c r="A802" s="422">
        <v>44266.0</v>
      </c>
      <c r="B802" s="423">
        <v>4828543.084</v>
      </c>
    </row>
    <row r="803" ht="15.75" customHeight="1">
      <c r="A803" s="422">
        <v>44265.0</v>
      </c>
      <c r="B803" s="423">
        <v>4852161.043</v>
      </c>
    </row>
    <row r="804" ht="15.75" customHeight="1">
      <c r="A804" s="422">
        <v>44264.0</v>
      </c>
      <c r="B804" s="423">
        <v>4859864.281</v>
      </c>
    </row>
    <row r="805" ht="15.75" customHeight="1">
      <c r="A805" s="422">
        <v>44263.0</v>
      </c>
      <c r="B805" s="423">
        <v>4838979.933</v>
      </c>
    </row>
    <row r="806" ht="15.75" customHeight="1">
      <c r="A806" s="422">
        <v>44262.0</v>
      </c>
      <c r="B806" s="423">
        <v>4809947.752</v>
      </c>
    </row>
    <row r="807" ht="15.75" customHeight="1">
      <c r="A807" s="422">
        <v>44259.0</v>
      </c>
      <c r="B807" s="423">
        <v>4730956.638</v>
      </c>
    </row>
    <row r="808" ht="15.75" customHeight="1">
      <c r="A808" s="422">
        <v>44258.0</v>
      </c>
      <c r="B808" s="423">
        <v>4714101.657</v>
      </c>
    </row>
    <row r="809" ht="15.75" customHeight="1">
      <c r="A809" s="422">
        <v>44257.0</v>
      </c>
      <c r="B809" s="423">
        <v>4722884.404</v>
      </c>
    </row>
    <row r="810" ht="15.75" customHeight="1">
      <c r="A810" s="422">
        <v>44256.0</v>
      </c>
      <c r="B810" s="423">
        <v>4671722.207</v>
      </c>
    </row>
    <row r="811" ht="15.75" customHeight="1">
      <c r="A811" s="422">
        <v>44255.0</v>
      </c>
      <c r="B811" s="423">
        <v>4657366.089</v>
      </c>
    </row>
    <row r="812" ht="15.75" customHeight="1">
      <c r="A812" s="422">
        <v>44252.0</v>
      </c>
      <c r="B812" s="423">
        <v>4669555.486</v>
      </c>
    </row>
    <row r="813" ht="15.75" customHeight="1">
      <c r="A813" s="422">
        <v>44251.0</v>
      </c>
      <c r="B813" s="423">
        <v>4640581.49</v>
      </c>
    </row>
    <row r="814" ht="15.75" customHeight="1">
      <c r="A814" s="422">
        <v>44250.0</v>
      </c>
      <c r="B814" s="423">
        <v>4570041.524</v>
      </c>
    </row>
    <row r="815" ht="15.75" customHeight="1">
      <c r="A815" s="422">
        <v>44249.0</v>
      </c>
      <c r="B815" s="423">
        <v>4600803.781</v>
      </c>
    </row>
    <row r="816" ht="15.75" customHeight="1">
      <c r="A816" s="422">
        <v>44245.0</v>
      </c>
      <c r="B816" s="423">
        <v>4656582.8</v>
      </c>
    </row>
    <row r="817" ht="15.75" customHeight="1">
      <c r="A817" s="422">
        <v>44244.0</v>
      </c>
      <c r="B817" s="423">
        <v>4686912.052</v>
      </c>
    </row>
    <row r="818" ht="15.75" customHeight="1">
      <c r="A818" s="422">
        <v>44243.0</v>
      </c>
      <c r="B818" s="423">
        <v>4717475.195</v>
      </c>
    </row>
    <row r="819" ht="15.75" customHeight="1">
      <c r="A819" s="422">
        <v>44242.0</v>
      </c>
      <c r="B819" s="423">
        <v>4748355.124</v>
      </c>
    </row>
    <row r="820" ht="15.75" customHeight="1">
      <c r="A820" s="422">
        <v>44241.0</v>
      </c>
      <c r="B820" s="423">
        <v>4656484.374</v>
      </c>
    </row>
    <row r="821" ht="15.75" customHeight="1">
      <c r="A821" s="422">
        <v>44238.0</v>
      </c>
      <c r="B821" s="423">
        <v>4697107.917</v>
      </c>
    </row>
    <row r="822" ht="15.75" customHeight="1">
      <c r="A822" s="422">
        <v>44237.0</v>
      </c>
      <c r="B822" s="423">
        <v>4709237.02</v>
      </c>
    </row>
    <row r="823" ht="15.75" customHeight="1">
      <c r="A823" s="422">
        <v>44236.0</v>
      </c>
      <c r="B823" s="423">
        <v>4688364.496</v>
      </c>
    </row>
    <row r="824" ht="15.75" customHeight="1">
      <c r="A824" s="422">
        <v>44235.0</v>
      </c>
      <c r="B824" s="423">
        <v>4583952.072</v>
      </c>
    </row>
    <row r="825" ht="15.75" customHeight="1">
      <c r="A825" s="422">
        <v>44234.0</v>
      </c>
      <c r="B825" s="423">
        <v>4690691.007</v>
      </c>
    </row>
    <row r="826" ht="15.75" customHeight="1">
      <c r="A826" s="422">
        <v>44231.0</v>
      </c>
      <c r="B826" s="423">
        <v>4793044.236</v>
      </c>
    </row>
    <row r="827" ht="15.75" customHeight="1">
      <c r="A827" s="422">
        <v>44230.0</v>
      </c>
      <c r="B827" s="423">
        <v>4767164.597</v>
      </c>
    </row>
    <row r="828" ht="15.75" customHeight="1">
      <c r="A828" s="422">
        <v>44229.0</v>
      </c>
      <c r="B828" s="423">
        <v>4766304.712</v>
      </c>
    </row>
    <row r="829" ht="15.75" customHeight="1">
      <c r="A829" s="422">
        <v>44228.0</v>
      </c>
      <c r="B829" s="423">
        <v>4758856.57</v>
      </c>
    </row>
    <row r="830" ht="15.75" customHeight="1">
      <c r="A830" s="422">
        <v>44227.0</v>
      </c>
      <c r="B830" s="423">
        <v>4790286.475</v>
      </c>
    </row>
    <row r="831" ht="15.75" customHeight="1">
      <c r="A831" s="422">
        <v>44224.0</v>
      </c>
      <c r="B831" s="423">
        <v>4840126.965</v>
      </c>
    </row>
    <row r="832" ht="15.75" customHeight="1">
      <c r="A832" s="422">
        <v>44223.0</v>
      </c>
      <c r="B832" s="423">
        <v>4822800.084</v>
      </c>
    </row>
    <row r="833" ht="15.75" customHeight="1">
      <c r="A833" s="422">
        <v>44222.0</v>
      </c>
      <c r="B833" s="423">
        <v>4784472.072</v>
      </c>
    </row>
    <row r="834" ht="15.75" customHeight="1">
      <c r="A834" s="422">
        <v>44221.0</v>
      </c>
      <c r="B834" s="423">
        <v>4853007.588</v>
      </c>
    </row>
    <row r="835" ht="15.75" customHeight="1">
      <c r="A835" s="422">
        <v>44220.0</v>
      </c>
      <c r="B835" s="423">
        <v>4882822.924</v>
      </c>
    </row>
    <row r="836" ht="15.75" customHeight="1">
      <c r="A836" s="422">
        <v>44217.0</v>
      </c>
      <c r="B836" s="423">
        <v>4922890.521</v>
      </c>
    </row>
    <row r="837" ht="15.75" customHeight="1">
      <c r="A837" s="422">
        <v>44216.0</v>
      </c>
      <c r="B837" s="423">
        <v>4918797.851</v>
      </c>
    </row>
    <row r="838" ht="15.75" customHeight="1">
      <c r="A838" s="422">
        <v>44215.0</v>
      </c>
      <c r="B838" s="423">
        <v>4896354.864</v>
      </c>
    </row>
    <row r="839" ht="15.75" customHeight="1">
      <c r="A839" s="422">
        <v>44214.0</v>
      </c>
      <c r="B839" s="423">
        <v>4892892.272</v>
      </c>
    </row>
    <row r="840" ht="15.75" customHeight="1">
      <c r="A840" s="422">
        <v>44213.0</v>
      </c>
      <c r="B840" s="423">
        <v>4959601.318</v>
      </c>
    </row>
    <row r="841" ht="15.75" customHeight="1">
      <c r="A841" s="422">
        <v>44210.0</v>
      </c>
      <c r="B841" s="423">
        <v>5017096.48</v>
      </c>
    </row>
    <row r="842" ht="15.75" customHeight="1">
      <c r="A842" s="422">
        <v>44209.0</v>
      </c>
      <c r="B842" s="423">
        <v>4903162.728</v>
      </c>
    </row>
    <row r="843" ht="15.75" customHeight="1">
      <c r="A843" s="422">
        <v>44208.0</v>
      </c>
      <c r="B843" s="423">
        <v>4937511.294</v>
      </c>
    </row>
    <row r="844" ht="15.75" customHeight="1">
      <c r="A844" s="422">
        <v>44207.0</v>
      </c>
      <c r="B844" s="423">
        <v>4812510.608</v>
      </c>
    </row>
    <row r="845" ht="15.75" customHeight="1">
      <c r="A845" s="422">
        <v>44206.0</v>
      </c>
      <c r="B845" s="423">
        <v>4745440.062</v>
      </c>
    </row>
    <row r="846" ht="15.75" customHeight="1">
      <c r="A846" s="422">
        <v>44203.0</v>
      </c>
      <c r="B846" s="423">
        <v>4702700.385</v>
      </c>
    </row>
    <row r="847" ht="15.75" customHeight="1">
      <c r="A847" s="422">
        <v>44202.0</v>
      </c>
      <c r="B847" s="423">
        <v>4692888.435</v>
      </c>
    </row>
    <row r="848" ht="15.75" customHeight="1">
      <c r="A848" s="422">
        <v>44201.0</v>
      </c>
      <c r="B848" s="423">
        <v>4677035.919</v>
      </c>
    </row>
    <row r="849" ht="15.75" customHeight="1">
      <c r="A849" s="422">
        <v>44200.0</v>
      </c>
      <c r="B849" s="423">
        <v>4687613.425</v>
      </c>
    </row>
    <row r="850" ht="15.75" customHeight="1">
      <c r="A850" s="422">
        <v>44199.0</v>
      </c>
      <c r="B850" s="423">
        <v>4646374.183</v>
      </c>
    </row>
    <row r="851" ht="15.75" customHeight="1">
      <c r="A851" s="422">
        <v>44195.0</v>
      </c>
      <c r="B851" s="423">
        <v>4482300.522</v>
      </c>
    </row>
    <row r="852" ht="15.75" customHeight="1">
      <c r="A852" s="422">
        <v>44194.0</v>
      </c>
      <c r="B852" s="423">
        <v>4442036.168</v>
      </c>
    </row>
    <row r="853" ht="15.75" customHeight="1">
      <c r="A853" s="422">
        <v>44193.0</v>
      </c>
      <c r="B853" s="423">
        <v>4418284.426</v>
      </c>
    </row>
    <row r="854" ht="15.75" customHeight="1">
      <c r="A854" s="422">
        <v>44192.0</v>
      </c>
      <c r="B854" s="423">
        <v>4393977.644</v>
      </c>
    </row>
    <row r="855" ht="15.75" customHeight="1">
      <c r="A855" s="422">
        <v>44189.0</v>
      </c>
      <c r="B855" s="423">
        <v>4257945.58</v>
      </c>
    </row>
    <row r="856" ht="15.75" customHeight="1">
      <c r="A856" s="422">
        <v>44188.0</v>
      </c>
      <c r="B856" s="423">
        <v>4126808.043</v>
      </c>
    </row>
    <row r="857" ht="15.75" customHeight="1">
      <c r="A857" s="422">
        <v>44187.0</v>
      </c>
      <c r="B857" s="423">
        <v>4130335.109</v>
      </c>
    </row>
    <row r="858" ht="15.75" customHeight="1">
      <c r="A858" s="422">
        <v>44186.0</v>
      </c>
      <c r="B858" s="423">
        <v>4150629.38</v>
      </c>
    </row>
    <row r="859" ht="15.75" customHeight="1">
      <c r="A859" s="422">
        <v>44185.0</v>
      </c>
      <c r="B859" s="423">
        <v>4147087.541</v>
      </c>
    </row>
    <row r="860" ht="15.75" customHeight="1">
      <c r="A860" s="422">
        <v>44182.0</v>
      </c>
      <c r="B860" s="423">
        <v>4169472.371</v>
      </c>
    </row>
    <row r="861" ht="15.75" customHeight="1">
      <c r="A861" s="422">
        <v>44180.0</v>
      </c>
      <c r="B861" s="423">
        <v>4180564.616</v>
      </c>
    </row>
    <row r="862" ht="15.75" customHeight="1">
      <c r="A862" s="422">
        <v>44179.0</v>
      </c>
      <c r="B862" s="423">
        <v>4168639.117</v>
      </c>
    </row>
    <row r="863" ht="15.75" customHeight="1">
      <c r="A863" s="422">
        <v>44178.0</v>
      </c>
      <c r="B863" s="423">
        <v>4162613.156</v>
      </c>
    </row>
    <row r="864" ht="15.75" customHeight="1">
      <c r="A864" s="422">
        <v>44175.0</v>
      </c>
      <c r="B864" s="423">
        <v>4106177.335</v>
      </c>
    </row>
    <row r="865" ht="15.75" customHeight="1">
      <c r="A865" s="422">
        <v>44174.0</v>
      </c>
      <c r="B865" s="423">
        <v>4062747.878</v>
      </c>
    </row>
    <row r="866" ht="15.75" customHeight="1">
      <c r="A866" s="422">
        <v>44173.0</v>
      </c>
      <c r="B866" s="423">
        <v>4048705.057</v>
      </c>
    </row>
    <row r="867" ht="15.75" customHeight="1">
      <c r="A867" s="422">
        <v>44172.0</v>
      </c>
      <c r="B867" s="423">
        <v>4045289.318</v>
      </c>
    </row>
    <row r="868" ht="15.75" customHeight="1">
      <c r="A868" s="422">
        <v>44171.0</v>
      </c>
      <c r="B868" s="423">
        <v>4030108.164</v>
      </c>
    </row>
    <row r="869" ht="15.75" customHeight="1">
      <c r="A869" s="422">
        <v>44168.0</v>
      </c>
      <c r="B869" s="423">
        <v>3992786.262</v>
      </c>
    </row>
    <row r="870" ht="15.75" customHeight="1">
      <c r="A870" s="422">
        <v>44167.0</v>
      </c>
      <c r="B870" s="423">
        <v>3965123.666</v>
      </c>
    </row>
    <row r="871" ht="15.75" customHeight="1">
      <c r="A871" s="422">
        <v>44166.0</v>
      </c>
      <c r="B871" s="423">
        <v>3927800.625</v>
      </c>
    </row>
    <row r="872" ht="15.75" customHeight="1">
      <c r="A872" s="422">
        <v>44165.0</v>
      </c>
      <c r="B872" s="423">
        <v>3899792.137</v>
      </c>
    </row>
    <row r="873" ht="15.75" customHeight="1">
      <c r="A873" s="422">
        <v>44164.0</v>
      </c>
      <c r="B873" s="423">
        <v>3907958.637</v>
      </c>
    </row>
    <row r="874" ht="15.75" customHeight="1">
      <c r="A874" s="422">
        <v>44161.0</v>
      </c>
      <c r="B874" s="423">
        <v>3905335.648</v>
      </c>
    </row>
    <row r="875" ht="15.75" customHeight="1">
      <c r="A875" s="422">
        <v>44160.0</v>
      </c>
      <c r="B875" s="423">
        <v>3904474.993</v>
      </c>
    </row>
    <row r="876" ht="15.75" customHeight="1">
      <c r="A876" s="422">
        <v>44159.0</v>
      </c>
      <c r="B876" s="423">
        <v>3893341.157</v>
      </c>
    </row>
    <row r="877" ht="15.75" customHeight="1">
      <c r="A877" s="422">
        <v>44158.0</v>
      </c>
      <c r="B877" s="423">
        <v>3877235.385</v>
      </c>
    </row>
    <row r="878" ht="15.75" customHeight="1">
      <c r="A878" s="422">
        <v>44157.0</v>
      </c>
      <c r="B878" s="423">
        <v>3904016.04</v>
      </c>
    </row>
    <row r="879" ht="15.75" customHeight="1">
      <c r="A879" s="422">
        <v>44154.0</v>
      </c>
      <c r="B879" s="423">
        <v>3932998.262</v>
      </c>
    </row>
    <row r="880" ht="15.75" customHeight="1">
      <c r="A880" s="422">
        <v>44153.0</v>
      </c>
      <c r="B880" s="423">
        <v>3943240.848</v>
      </c>
    </row>
    <row r="881" ht="15.75" customHeight="1">
      <c r="A881" s="422">
        <v>44152.0</v>
      </c>
      <c r="B881" s="423">
        <v>3959646.073</v>
      </c>
    </row>
    <row r="882" ht="15.75" customHeight="1">
      <c r="A882" s="422">
        <v>44151.0</v>
      </c>
      <c r="B882" s="423">
        <v>3954949.0</v>
      </c>
    </row>
    <row r="883" ht="15.75" customHeight="1">
      <c r="A883" s="422">
        <v>44150.0</v>
      </c>
      <c r="B883" s="423">
        <v>3960154.428</v>
      </c>
    </row>
    <row r="884" ht="15.75" customHeight="1">
      <c r="A884" s="422">
        <v>44147.0</v>
      </c>
      <c r="B884" s="423">
        <v>3984753.89</v>
      </c>
    </row>
    <row r="885" ht="15.75" customHeight="1">
      <c r="A885" s="422">
        <v>44146.0</v>
      </c>
      <c r="B885" s="423">
        <v>3969836.595</v>
      </c>
    </row>
    <row r="886" ht="15.75" customHeight="1">
      <c r="A886" s="422">
        <v>44145.0</v>
      </c>
      <c r="B886" s="423">
        <v>3980190.709</v>
      </c>
    </row>
    <row r="887" ht="15.75" customHeight="1">
      <c r="A887" s="422">
        <v>44144.0</v>
      </c>
      <c r="B887" s="423">
        <v>3997977.713</v>
      </c>
    </row>
    <row r="888" ht="15.75" customHeight="1">
      <c r="A888" s="422">
        <v>44143.0</v>
      </c>
      <c r="B888" s="423">
        <v>3997622.635</v>
      </c>
    </row>
    <row r="889" ht="15.75" customHeight="1">
      <c r="A889" s="422">
        <v>44140.0</v>
      </c>
      <c r="B889" s="423">
        <v>3980412.277</v>
      </c>
    </row>
    <row r="890" ht="15.75" customHeight="1">
      <c r="A890" s="422">
        <v>44139.0</v>
      </c>
      <c r="B890" s="423">
        <v>3949564.597</v>
      </c>
    </row>
    <row r="891" ht="15.75" customHeight="1">
      <c r="A891" s="422">
        <v>44138.0</v>
      </c>
      <c r="B891" s="423">
        <v>3950634.827</v>
      </c>
    </row>
    <row r="892" ht="15.75" customHeight="1">
      <c r="A892" s="422">
        <v>44137.0</v>
      </c>
      <c r="B892" s="423">
        <v>3956403.298</v>
      </c>
    </row>
    <row r="893" ht="15.75" customHeight="1">
      <c r="A893" s="422">
        <v>44136.0</v>
      </c>
      <c r="B893" s="423">
        <v>3950997.012</v>
      </c>
    </row>
    <row r="894" ht="15.75" customHeight="1">
      <c r="A894" s="422">
        <v>44133.0</v>
      </c>
      <c r="B894" s="423">
        <v>3912515.012</v>
      </c>
    </row>
    <row r="895" ht="15.75" customHeight="1">
      <c r="A895" s="422">
        <v>44132.0</v>
      </c>
      <c r="B895" s="423">
        <v>3889870.554</v>
      </c>
    </row>
    <row r="896" ht="15.75" customHeight="1">
      <c r="A896" s="422">
        <v>44131.0</v>
      </c>
      <c r="B896" s="423">
        <v>3914866.192</v>
      </c>
    </row>
    <row r="897" ht="15.75" customHeight="1">
      <c r="A897" s="422">
        <v>44129.0</v>
      </c>
      <c r="B897" s="423">
        <v>3933545.097</v>
      </c>
    </row>
    <row r="898" ht="15.75" customHeight="1">
      <c r="A898" s="422">
        <v>44126.0</v>
      </c>
      <c r="B898" s="423">
        <v>3965750.521</v>
      </c>
    </row>
    <row r="899" ht="15.75" customHeight="1">
      <c r="A899" s="422">
        <v>44125.0</v>
      </c>
      <c r="B899" s="423">
        <v>3980992.197</v>
      </c>
    </row>
    <row r="900" ht="15.75" customHeight="1">
      <c r="A900" s="422">
        <v>44124.0</v>
      </c>
      <c r="B900" s="423">
        <v>3981936.462</v>
      </c>
    </row>
    <row r="901" ht="15.75" customHeight="1">
      <c r="A901" s="422">
        <v>44123.0</v>
      </c>
      <c r="B901" s="423">
        <v>3986155.301</v>
      </c>
    </row>
    <row r="902" ht="15.75" customHeight="1">
      <c r="A902" s="422">
        <v>44122.0</v>
      </c>
      <c r="B902" s="423">
        <v>3987092.537</v>
      </c>
    </row>
    <row r="903" ht="15.75" customHeight="1">
      <c r="A903" s="422">
        <v>44119.0</v>
      </c>
      <c r="B903" s="423">
        <v>3985519.753</v>
      </c>
    </row>
    <row r="904" ht="15.75" customHeight="1">
      <c r="A904" s="422">
        <v>44118.0</v>
      </c>
      <c r="B904" s="423">
        <v>3946649.148</v>
      </c>
    </row>
    <row r="905" ht="15.75" customHeight="1">
      <c r="A905" s="422">
        <v>44117.0</v>
      </c>
      <c r="B905" s="423">
        <v>3926764.266</v>
      </c>
    </row>
    <row r="906" ht="15.75" customHeight="1">
      <c r="A906" s="422">
        <v>44116.0</v>
      </c>
      <c r="B906" s="423">
        <v>3926133.386</v>
      </c>
    </row>
    <row r="907" ht="15.75" customHeight="1">
      <c r="A907" s="422">
        <v>44115.0</v>
      </c>
      <c r="B907" s="423">
        <v>3971430.302</v>
      </c>
    </row>
    <row r="908" ht="15.75" customHeight="1">
      <c r="A908" s="422">
        <v>44112.0</v>
      </c>
      <c r="B908" s="423">
        <v>3996740.562</v>
      </c>
    </row>
    <row r="909" ht="15.75" customHeight="1">
      <c r="A909" s="422">
        <v>44111.0</v>
      </c>
      <c r="B909" s="423">
        <v>4026777.39</v>
      </c>
    </row>
    <row r="910" ht="15.75" customHeight="1">
      <c r="A910" s="422">
        <v>44110.0</v>
      </c>
      <c r="B910" s="423">
        <v>4038769.23</v>
      </c>
    </row>
    <row r="911" ht="15.75" customHeight="1">
      <c r="A911" s="422">
        <v>44109.0</v>
      </c>
      <c r="B911" s="423">
        <v>4036750.631</v>
      </c>
    </row>
    <row r="912" ht="15.75" customHeight="1">
      <c r="A912" s="422">
        <v>44108.0</v>
      </c>
      <c r="B912" s="423">
        <v>4045765.15</v>
      </c>
    </row>
    <row r="913" ht="15.75" customHeight="1">
      <c r="A913" s="422">
        <v>44105.0</v>
      </c>
      <c r="B913" s="423">
        <v>4033955.288</v>
      </c>
    </row>
    <row r="914" ht="15.75" customHeight="1">
      <c r="A914" s="422">
        <v>44104.0</v>
      </c>
      <c r="B914" s="423">
        <v>3996422.07</v>
      </c>
    </row>
    <row r="915" ht="15.75" customHeight="1">
      <c r="A915" s="422">
        <v>44103.0</v>
      </c>
      <c r="B915" s="423">
        <v>3986568.292</v>
      </c>
    </row>
    <row r="916" ht="15.75" customHeight="1">
      <c r="A916" s="422">
        <v>44102.0</v>
      </c>
      <c r="B916" s="423">
        <v>3978767.708</v>
      </c>
    </row>
    <row r="917" ht="15.75" customHeight="1">
      <c r="A917" s="422">
        <v>44101.0</v>
      </c>
      <c r="B917" s="423">
        <v>3952553.14</v>
      </c>
    </row>
    <row r="918" ht="15.75" customHeight="1">
      <c r="A918" s="422">
        <v>44098.0</v>
      </c>
      <c r="B918" s="423">
        <v>3946516.323</v>
      </c>
    </row>
    <row r="919" ht="15.75" customHeight="1">
      <c r="A919" s="422">
        <v>44097.0</v>
      </c>
      <c r="B919" s="423">
        <v>3892325.708</v>
      </c>
    </row>
    <row r="920" ht="15.75" customHeight="1">
      <c r="A920" s="422">
        <v>44096.0</v>
      </c>
      <c r="B920" s="423">
        <v>3769176.999</v>
      </c>
    </row>
    <row r="921" ht="15.75" customHeight="1">
      <c r="A921" s="422">
        <v>44095.0</v>
      </c>
      <c r="B921" s="423">
        <v>3795500.986</v>
      </c>
    </row>
    <row r="922" ht="15.75" customHeight="1">
      <c r="A922" s="422">
        <v>44094.0</v>
      </c>
      <c r="B922" s="423">
        <v>3839617.951</v>
      </c>
    </row>
    <row r="923" ht="15.75" customHeight="1">
      <c r="A923" s="422">
        <v>44091.0</v>
      </c>
      <c r="B923" s="423">
        <v>3856327.148</v>
      </c>
    </row>
    <row r="924" ht="15.75" customHeight="1">
      <c r="A924" s="422">
        <v>44090.0</v>
      </c>
      <c r="B924" s="423">
        <v>3867846.946</v>
      </c>
    </row>
    <row r="925" ht="15.75" customHeight="1">
      <c r="A925" s="422">
        <v>44089.0</v>
      </c>
      <c r="B925" s="423">
        <v>3862167.43</v>
      </c>
    </row>
    <row r="926" ht="15.75" customHeight="1">
      <c r="A926" s="422">
        <v>44088.0</v>
      </c>
      <c r="B926" s="423">
        <v>3852602.007</v>
      </c>
    </row>
    <row r="927" ht="15.75" customHeight="1">
      <c r="A927" s="422">
        <v>44087.0</v>
      </c>
      <c r="B927" s="423">
        <v>3846549.389</v>
      </c>
    </row>
    <row r="928" ht="15.75" customHeight="1">
      <c r="A928" s="422">
        <v>44084.0</v>
      </c>
      <c r="B928" s="423">
        <v>3789419.706</v>
      </c>
    </row>
    <row r="929" ht="15.75" customHeight="1">
      <c r="A929" s="422">
        <v>44083.0</v>
      </c>
      <c r="B929" s="423">
        <v>3763241.927</v>
      </c>
    </row>
    <row r="930" ht="15.75" customHeight="1">
      <c r="A930" s="422">
        <v>44082.0</v>
      </c>
      <c r="B930" s="423">
        <v>3756469.517</v>
      </c>
    </row>
    <row r="931" ht="15.75" customHeight="1">
      <c r="A931" s="422">
        <v>44081.0</v>
      </c>
      <c r="B931" s="423">
        <v>3736913.883</v>
      </c>
    </row>
    <row r="932" ht="15.75" customHeight="1">
      <c r="A932" s="422">
        <v>44080.0</v>
      </c>
      <c r="B932" s="423">
        <v>3730268.671</v>
      </c>
    </row>
    <row r="933" ht="15.75" customHeight="1">
      <c r="A933" s="422">
        <v>44077.0</v>
      </c>
      <c r="B933" s="423">
        <v>3725877.057</v>
      </c>
    </row>
    <row r="934" ht="15.75" customHeight="1">
      <c r="A934" s="422">
        <v>44076.0</v>
      </c>
      <c r="B934" s="423">
        <v>3706350.821</v>
      </c>
    </row>
    <row r="935" ht="15.75" customHeight="1">
      <c r="A935" s="422">
        <v>44075.0</v>
      </c>
      <c r="B935" s="423">
        <v>3687942.155</v>
      </c>
    </row>
    <row r="936" ht="15.75" customHeight="1">
      <c r="A936" s="422">
        <v>44074.0</v>
      </c>
      <c r="B936" s="423">
        <v>3698344.85</v>
      </c>
    </row>
    <row r="937" ht="15.75" customHeight="1">
      <c r="A937" s="422">
        <v>44070.0</v>
      </c>
      <c r="B937" s="423">
        <v>3696561.96</v>
      </c>
    </row>
    <row r="938" ht="15.75" customHeight="1">
      <c r="A938" s="422">
        <v>44069.0</v>
      </c>
      <c r="B938" s="423">
        <v>3674185.108</v>
      </c>
    </row>
    <row r="939" ht="15.75" customHeight="1">
      <c r="A939" s="422">
        <v>44068.0</v>
      </c>
      <c r="B939" s="423">
        <v>3631125.107</v>
      </c>
    </row>
    <row r="940" ht="15.75" customHeight="1">
      <c r="A940" s="422">
        <v>44067.0</v>
      </c>
      <c r="B940" s="423">
        <v>3611040.847</v>
      </c>
    </row>
    <row r="941" ht="15.75" customHeight="1">
      <c r="A941" s="422">
        <v>44066.0</v>
      </c>
      <c r="B941" s="423">
        <v>3616839.76</v>
      </c>
    </row>
    <row r="942" ht="15.75" customHeight="1">
      <c r="A942" s="422">
        <v>44063.0</v>
      </c>
      <c r="B942" s="423">
        <v>3597897.445</v>
      </c>
    </row>
    <row r="943" ht="15.75" customHeight="1">
      <c r="A943" s="422">
        <v>44062.0</v>
      </c>
      <c r="B943" s="423">
        <v>3592443.879</v>
      </c>
    </row>
    <row r="944" ht="15.75" customHeight="1">
      <c r="A944" s="422">
        <v>44061.0</v>
      </c>
      <c r="B944" s="423">
        <v>3557810.159</v>
      </c>
    </row>
    <row r="945" ht="15.75" customHeight="1">
      <c r="A945" s="422">
        <v>44060.0</v>
      </c>
      <c r="B945" s="423">
        <v>3595959.398</v>
      </c>
    </row>
    <row r="946" ht="15.75" customHeight="1">
      <c r="A946" s="422">
        <v>44059.0</v>
      </c>
      <c r="B946" s="423">
        <v>3635204.243</v>
      </c>
    </row>
    <row r="947" ht="15.75" customHeight="1">
      <c r="A947" s="422">
        <v>44056.0</v>
      </c>
      <c r="B947" s="423">
        <v>3550876.486</v>
      </c>
    </row>
    <row r="948" ht="15.75" customHeight="1">
      <c r="A948" s="422">
        <v>44055.0</v>
      </c>
      <c r="B948" s="423">
        <v>3522198.059</v>
      </c>
    </row>
    <row r="949" ht="15.75" customHeight="1">
      <c r="A949" s="422">
        <v>44053.0</v>
      </c>
      <c r="B949" s="423">
        <v>3454168.65</v>
      </c>
    </row>
    <row r="950" ht="15.75" customHeight="1">
      <c r="A950" s="422">
        <v>44052.0</v>
      </c>
      <c r="B950" s="423">
        <v>3451343.919</v>
      </c>
    </row>
    <row r="951" ht="15.75" customHeight="1">
      <c r="A951" s="422">
        <v>44049.0</v>
      </c>
      <c r="B951" s="423">
        <v>3336859.383</v>
      </c>
    </row>
    <row r="952" ht="15.75" customHeight="1">
      <c r="A952" s="422">
        <v>44048.0</v>
      </c>
      <c r="B952" s="423">
        <v>3318824.864</v>
      </c>
    </row>
    <row r="953" ht="15.75" customHeight="1">
      <c r="A953" s="422">
        <v>44047.0</v>
      </c>
      <c r="B953" s="423">
        <v>3312360.287</v>
      </c>
    </row>
    <row r="954" ht="15.75" customHeight="1">
      <c r="A954" s="422">
        <v>44046.0</v>
      </c>
      <c r="B954" s="423">
        <v>3287907.287</v>
      </c>
    </row>
    <row r="955" ht="15.75" customHeight="1">
      <c r="A955" s="422">
        <v>44042.0</v>
      </c>
      <c r="B955" s="423">
        <v>3257327.601</v>
      </c>
    </row>
    <row r="956" ht="15.75" customHeight="1">
      <c r="A956" s="422">
        <v>44041.0</v>
      </c>
      <c r="B956" s="423">
        <v>3233469.623</v>
      </c>
    </row>
    <row r="957" ht="15.75" customHeight="1">
      <c r="A957" s="422">
        <v>44040.0</v>
      </c>
      <c r="B957" s="423">
        <v>3227620.89</v>
      </c>
    </row>
    <row r="958" ht="15.75" customHeight="1">
      <c r="A958" s="422">
        <v>44039.0</v>
      </c>
      <c r="B958" s="423">
        <v>3220895.454</v>
      </c>
    </row>
    <row r="959" ht="15.75" customHeight="1">
      <c r="A959" s="422">
        <v>44038.0</v>
      </c>
      <c r="B959" s="423">
        <v>3217606.845</v>
      </c>
    </row>
    <row r="960" ht="15.75" customHeight="1">
      <c r="A960" s="422">
        <v>44035.0</v>
      </c>
      <c r="B960" s="423">
        <v>3175281.188</v>
      </c>
    </row>
    <row r="961" ht="15.75" customHeight="1">
      <c r="A961" s="422">
        <v>44034.0</v>
      </c>
      <c r="B961" s="423">
        <v>3168481.908</v>
      </c>
    </row>
    <row r="962" ht="15.75" customHeight="1">
      <c r="A962" s="422">
        <v>44033.0</v>
      </c>
      <c r="B962" s="423">
        <v>3171665.648</v>
      </c>
    </row>
    <row r="963" ht="15.75" customHeight="1">
      <c r="A963" s="422">
        <v>44032.0</v>
      </c>
      <c r="B963" s="423">
        <v>3162534.508</v>
      </c>
    </row>
    <row r="964" ht="15.75" customHeight="1">
      <c r="A964" s="422">
        <v>44031.0</v>
      </c>
      <c r="B964" s="423">
        <v>3150870.141</v>
      </c>
    </row>
    <row r="965" ht="15.75" customHeight="1">
      <c r="A965" s="422">
        <v>44028.0</v>
      </c>
      <c r="B965" s="423">
        <v>3154774.522</v>
      </c>
    </row>
    <row r="966" ht="15.75" customHeight="1">
      <c r="A966" s="422">
        <v>44027.0</v>
      </c>
      <c r="B966" s="423">
        <v>3158212.71</v>
      </c>
    </row>
    <row r="967" ht="15.75" customHeight="1">
      <c r="A967" s="422">
        <v>44026.0</v>
      </c>
      <c r="B967" s="423">
        <v>3156984.496</v>
      </c>
    </row>
    <row r="968" ht="15.75" customHeight="1">
      <c r="A968" s="422">
        <v>44025.0</v>
      </c>
      <c r="B968" s="423">
        <v>3163954.453</v>
      </c>
    </row>
    <row r="969" ht="15.75" customHeight="1">
      <c r="A969" s="422">
        <v>44024.0</v>
      </c>
      <c r="B969" s="423">
        <v>3178797.033</v>
      </c>
    </row>
    <row r="970" ht="15.75" customHeight="1">
      <c r="A970" s="422">
        <v>44021.0</v>
      </c>
      <c r="B970" s="423">
        <v>3150006.468</v>
      </c>
    </row>
    <row r="971" ht="15.75" customHeight="1">
      <c r="A971" s="422">
        <v>44020.0</v>
      </c>
      <c r="B971" s="423">
        <v>3135176.305</v>
      </c>
    </row>
    <row r="972" ht="15.75" customHeight="1">
      <c r="A972" s="422">
        <v>44019.0</v>
      </c>
      <c r="B972" s="423">
        <v>3122943.033</v>
      </c>
    </row>
    <row r="973" ht="15.75" customHeight="1">
      <c r="A973" s="422">
        <v>44018.0</v>
      </c>
      <c r="B973" s="423">
        <v>3120334.342</v>
      </c>
    </row>
    <row r="974" ht="15.75" customHeight="1">
      <c r="A974" s="422">
        <v>44017.0</v>
      </c>
      <c r="B974" s="423">
        <v>3115728.459</v>
      </c>
    </row>
    <row r="975" ht="15.75" customHeight="1">
      <c r="A975" s="422">
        <v>44014.0</v>
      </c>
      <c r="B975" s="423">
        <v>3117751.977</v>
      </c>
    </row>
    <row r="976" ht="15.75" customHeight="1">
      <c r="A976" s="422">
        <v>44012.0</v>
      </c>
      <c r="B976" s="423">
        <v>3119669.823</v>
      </c>
    </row>
    <row r="977" ht="15.75" customHeight="1">
      <c r="A977" s="422">
        <v>44011.0</v>
      </c>
      <c r="B977" s="423">
        <v>3116234.864</v>
      </c>
    </row>
    <row r="978" ht="15.75" customHeight="1">
      <c r="A978" s="422">
        <v>44010.0</v>
      </c>
      <c r="B978" s="423">
        <v>3111250.482</v>
      </c>
    </row>
    <row r="979" ht="15.75" customHeight="1">
      <c r="A979" s="422">
        <v>44007.0</v>
      </c>
      <c r="B979" s="423">
        <v>3108347.818</v>
      </c>
    </row>
    <row r="980" ht="15.75" customHeight="1">
      <c r="A980" s="422">
        <v>44006.0</v>
      </c>
      <c r="B980" s="423">
        <v>3107319.968</v>
      </c>
    </row>
    <row r="981" ht="15.75" customHeight="1">
      <c r="A981" s="422">
        <v>44005.0</v>
      </c>
      <c r="B981" s="423">
        <v>3106849.303</v>
      </c>
    </row>
    <row r="982" ht="15.75" customHeight="1">
      <c r="A982" s="422">
        <v>44004.0</v>
      </c>
      <c r="B982" s="423">
        <v>3106500.014</v>
      </c>
    </row>
    <row r="983" ht="15.75" customHeight="1">
      <c r="A983" s="422">
        <v>44003.0</v>
      </c>
      <c r="B983" s="423">
        <v>3106588.423</v>
      </c>
    </row>
    <row r="984" ht="15.75" customHeight="1">
      <c r="A984" s="422">
        <v>44000.0</v>
      </c>
      <c r="B984" s="423">
        <v>3104662.569</v>
      </c>
    </row>
    <row r="985" ht="15.75" customHeight="1">
      <c r="A985" s="422">
        <v>43999.0</v>
      </c>
      <c r="B985" s="423">
        <v>3105290.007</v>
      </c>
    </row>
    <row r="986" ht="15.75" customHeight="1">
      <c r="A986" s="422">
        <v>43998.0</v>
      </c>
      <c r="B986" s="423">
        <v>3103866.09</v>
      </c>
    </row>
    <row r="987" ht="15.75" customHeight="1">
      <c r="A987" s="422">
        <v>43997.0</v>
      </c>
      <c r="B987" s="423">
        <v>3102666.061</v>
      </c>
    </row>
    <row r="988" ht="15.75" customHeight="1">
      <c r="A988" s="422">
        <v>43996.0</v>
      </c>
      <c r="B988" s="423">
        <v>3105389.334</v>
      </c>
    </row>
    <row r="989" ht="15.75" customHeight="1">
      <c r="A989" s="422">
        <v>43993.0</v>
      </c>
      <c r="B989" s="423">
        <v>3106445.787</v>
      </c>
    </row>
    <row r="990" ht="15.75" customHeight="1">
      <c r="A990" s="422">
        <v>43992.0</v>
      </c>
      <c r="B990" s="423">
        <v>3105170.645</v>
      </c>
    </row>
    <row r="991" ht="15.75" customHeight="1">
      <c r="A991" s="422">
        <v>43991.0</v>
      </c>
      <c r="B991" s="423">
        <v>3102841.554</v>
      </c>
    </row>
    <row r="992" ht="15.75" customHeight="1">
      <c r="A992" s="422">
        <v>43990.0</v>
      </c>
      <c r="B992" s="423">
        <v>3100372.644</v>
      </c>
    </row>
    <row r="993" ht="15.75" customHeight="1">
      <c r="A993" s="422">
        <v>43989.0</v>
      </c>
      <c r="B993" s="423">
        <v>3102191.339</v>
      </c>
    </row>
    <row r="994" ht="15.75" customHeight="1">
      <c r="A994" s="422">
        <v>43986.0</v>
      </c>
      <c r="B994" s="423">
        <v>3099663.684</v>
      </c>
    </row>
    <row r="995" ht="15.75" customHeight="1">
      <c r="A995" s="422">
        <v>43985.0</v>
      </c>
      <c r="B995" s="423">
        <v>3103654.752</v>
      </c>
    </row>
    <row r="996" ht="15.75" customHeight="1">
      <c r="A996" s="422">
        <v>43984.0</v>
      </c>
      <c r="B996" s="423">
        <v>3106818.499</v>
      </c>
    </row>
    <row r="997" ht="15.75" customHeight="1">
      <c r="A997" s="422">
        <v>43983.0</v>
      </c>
      <c r="B997" s="423">
        <v>3122842.447</v>
      </c>
    </row>
    <row r="998" ht="15.75" customHeight="1">
      <c r="A998" s="422">
        <v>43982.0</v>
      </c>
      <c r="B998" s="423">
        <v>3161761.665</v>
      </c>
    </row>
    <row r="999" ht="15.75" customHeight="1">
      <c r="A999" s="422">
        <v>43915.0</v>
      </c>
      <c r="B999" s="423">
        <v>3122353.71</v>
      </c>
    </row>
    <row r="1000" ht="15.75" customHeight="1">
      <c r="A1000" s="422">
        <v>43914.0</v>
      </c>
      <c r="B1000" s="423">
        <v>3108017.432</v>
      </c>
    </row>
    <row r="1001" ht="15.75" customHeight="1">
      <c r="A1001" s="422">
        <v>43913.0</v>
      </c>
      <c r="B1001" s="423">
        <v>3112525.58</v>
      </c>
    </row>
    <row r="1002" ht="15.75" customHeight="1">
      <c r="A1002" s="422">
        <v>43912.0</v>
      </c>
      <c r="B1002" s="423">
        <v>3102306.563</v>
      </c>
    </row>
    <row r="1003" ht="15.75" customHeight="1">
      <c r="A1003" s="422">
        <v>43909.0</v>
      </c>
      <c r="B1003" s="423">
        <v>3107335.129</v>
      </c>
    </row>
    <row r="1004" ht="15.75" customHeight="1">
      <c r="A1004" s="422">
        <v>43908.0</v>
      </c>
      <c r="B1004" s="423">
        <v>2873825.841</v>
      </c>
    </row>
    <row r="1005" ht="15.75" customHeight="1">
      <c r="A1005" s="422">
        <v>43906.0</v>
      </c>
      <c r="B1005" s="423">
        <v>2988931.098</v>
      </c>
    </row>
    <row r="1006" ht="15.75" customHeight="1">
      <c r="A1006" s="422">
        <v>43905.0</v>
      </c>
      <c r="B1006" s="423">
        <v>3111136.716</v>
      </c>
    </row>
    <row r="1007" ht="15.75" customHeight="1">
      <c r="A1007" s="422">
        <v>43902.0</v>
      </c>
      <c r="B1007" s="423">
        <v>3213625.683</v>
      </c>
    </row>
    <row r="1008" ht="15.75" customHeight="1">
      <c r="A1008" s="422">
        <v>43901.0</v>
      </c>
      <c r="B1008" s="423">
        <v>3277151.001</v>
      </c>
    </row>
    <row r="1009" ht="15.75" customHeight="1">
      <c r="A1009" s="422">
        <v>43900.0</v>
      </c>
      <c r="B1009" s="423">
        <v>3230831.71</v>
      </c>
    </row>
    <row r="1010" ht="15.75" customHeight="1">
      <c r="A1010" s="422">
        <v>43899.0</v>
      </c>
      <c r="B1010" s="423">
        <v>3142192.589</v>
      </c>
    </row>
    <row r="1011" ht="15.75" customHeight="1">
      <c r="A1011" s="422">
        <v>43898.0</v>
      </c>
      <c r="B1011" s="423">
        <v>3315106.471</v>
      </c>
    </row>
    <row r="1012" ht="15.75" customHeight="1">
      <c r="A1012" s="422">
        <v>43895.0</v>
      </c>
      <c r="B1012" s="423">
        <v>3367470.616</v>
      </c>
    </row>
    <row r="1013" ht="15.75" customHeight="1">
      <c r="A1013" s="422">
        <v>43894.0</v>
      </c>
      <c r="B1013" s="423">
        <v>3389340.883</v>
      </c>
    </row>
    <row r="1014" ht="15.75" customHeight="1">
      <c r="A1014" s="422">
        <v>43893.0</v>
      </c>
      <c r="B1014" s="423">
        <v>3418425.357</v>
      </c>
    </row>
    <row r="1015" ht="15.75" customHeight="1">
      <c r="A1015" s="422">
        <v>43892.0</v>
      </c>
      <c r="B1015" s="423">
        <v>3398545.051</v>
      </c>
    </row>
    <row r="1016" ht="15.75" customHeight="1">
      <c r="A1016" s="422">
        <v>43891.0</v>
      </c>
      <c r="B1016" s="423">
        <v>3379868.559</v>
      </c>
    </row>
    <row r="1017" ht="15.75" customHeight="1">
      <c r="A1017" s="422">
        <v>43888.0</v>
      </c>
      <c r="B1017" s="423">
        <v>3429831.8</v>
      </c>
    </row>
    <row r="1018" ht="15.75" customHeight="1">
      <c r="A1018" s="422">
        <v>43887.0</v>
      </c>
      <c r="B1018" s="423">
        <v>3484419.047</v>
      </c>
    </row>
    <row r="1019" ht="15.75" customHeight="1">
      <c r="A1019" s="422">
        <v>43886.0</v>
      </c>
      <c r="B1019" s="423">
        <v>3527871.424</v>
      </c>
    </row>
    <row r="1020" ht="15.75" customHeight="1">
      <c r="A1020" s="422">
        <v>43885.0</v>
      </c>
      <c r="B1020" s="423">
        <v>3550245.185</v>
      </c>
    </row>
    <row r="1021" ht="15.75" customHeight="1">
      <c r="A1021" s="422">
        <v>43884.0</v>
      </c>
      <c r="B1021" s="423">
        <v>3599779.49</v>
      </c>
    </row>
    <row r="1022" ht="15.75" customHeight="1">
      <c r="A1022" s="422">
        <v>43881.0</v>
      </c>
      <c r="B1022" s="423">
        <v>3592625.546</v>
      </c>
    </row>
    <row r="1023" ht="15.75" customHeight="1">
      <c r="A1023" s="422">
        <v>43880.0</v>
      </c>
      <c r="B1023" s="423">
        <v>3596562.648</v>
      </c>
    </row>
    <row r="1024" ht="15.75" customHeight="1">
      <c r="A1024" s="422">
        <v>43879.0</v>
      </c>
      <c r="B1024" s="423">
        <v>3561602.293</v>
      </c>
    </row>
    <row r="1025" ht="15.75" customHeight="1">
      <c r="A1025" s="422">
        <v>43878.0</v>
      </c>
      <c r="B1025" s="423">
        <v>3571629.265</v>
      </c>
    </row>
    <row r="1026" ht="15.75" customHeight="1">
      <c r="A1026" s="422">
        <v>43877.0</v>
      </c>
      <c r="B1026" s="423">
        <v>3555314.914</v>
      </c>
    </row>
    <row r="1027" ht="15.75" customHeight="1">
      <c r="A1027" s="422">
        <v>43874.0</v>
      </c>
      <c r="B1027" s="423">
        <v>3470661.526</v>
      </c>
    </row>
    <row r="1028" ht="15.75" customHeight="1">
      <c r="A1028" s="422">
        <v>43873.0</v>
      </c>
      <c r="B1028" s="423">
        <v>3421503.18</v>
      </c>
    </row>
    <row r="1029" ht="15.75" customHeight="1">
      <c r="A1029" s="422">
        <v>43872.0</v>
      </c>
      <c r="B1029" s="423">
        <v>3413496.099</v>
      </c>
    </row>
    <row r="1030" ht="15.75" customHeight="1">
      <c r="A1030" s="422">
        <v>43871.0</v>
      </c>
      <c r="B1030" s="423">
        <v>3357457.519</v>
      </c>
    </row>
    <row r="1031" ht="15.75" customHeight="1">
      <c r="A1031" s="422">
        <v>43870.0</v>
      </c>
      <c r="B1031" s="423">
        <v>3363338.689</v>
      </c>
    </row>
    <row r="1032" ht="15.75" customHeight="1">
      <c r="A1032" s="422">
        <v>43867.0</v>
      </c>
      <c r="B1032" s="423">
        <v>3404470.958</v>
      </c>
    </row>
    <row r="1033" ht="15.75" customHeight="1">
      <c r="A1033" s="422">
        <v>43866.0</v>
      </c>
      <c r="B1033" s="423">
        <v>3408249.415</v>
      </c>
    </row>
    <row r="1034" ht="15.75" customHeight="1">
      <c r="A1034" s="422">
        <v>43865.0</v>
      </c>
      <c r="B1034" s="423">
        <v>3425709.172</v>
      </c>
    </row>
    <row r="1035" ht="15.75" customHeight="1">
      <c r="A1035" s="422">
        <v>43864.0</v>
      </c>
      <c r="B1035" s="423">
        <v>3445752.909</v>
      </c>
    </row>
    <row r="1036" ht="15.75" customHeight="1">
      <c r="A1036" s="422">
        <v>43863.0</v>
      </c>
      <c r="B1036" s="423">
        <v>3413195.822</v>
      </c>
    </row>
    <row r="1037" ht="15.75" customHeight="1">
      <c r="A1037" s="422">
        <v>43860.0</v>
      </c>
      <c r="B1037" s="423">
        <v>3408928.52</v>
      </c>
    </row>
    <row r="1038" ht="15.75" customHeight="1">
      <c r="A1038" s="422">
        <v>43859.0</v>
      </c>
      <c r="B1038" s="423">
        <v>3421175.661</v>
      </c>
    </row>
    <row r="1039" ht="15.75" customHeight="1">
      <c r="A1039" s="422">
        <v>43858.0</v>
      </c>
      <c r="B1039" s="423">
        <v>3446126.297</v>
      </c>
    </row>
    <row r="1040" ht="15.75" customHeight="1">
      <c r="A1040" s="422">
        <v>43857.0</v>
      </c>
      <c r="B1040" s="423">
        <v>3442050.26</v>
      </c>
    </row>
    <row r="1041" ht="15.75" customHeight="1">
      <c r="A1041" s="422">
        <v>43856.0</v>
      </c>
      <c r="B1041" s="423">
        <v>3454918.967</v>
      </c>
    </row>
    <row r="1042" ht="15.75" customHeight="1">
      <c r="A1042" s="422">
        <v>43853.0</v>
      </c>
      <c r="B1042" s="423">
        <v>3450694.224</v>
      </c>
    </row>
    <row r="1043" ht="15.75" customHeight="1">
      <c r="A1043" s="422">
        <v>43852.0</v>
      </c>
      <c r="B1043" s="423">
        <v>3401801.83</v>
      </c>
    </row>
    <row r="1044" ht="15.75" customHeight="1">
      <c r="A1044" s="422">
        <v>43851.0</v>
      </c>
      <c r="B1044" s="423">
        <v>3377354.614</v>
      </c>
    </row>
    <row r="1045" ht="15.75" customHeight="1">
      <c r="A1045" s="422">
        <v>43850.0</v>
      </c>
      <c r="B1045" s="423">
        <v>3391162.299</v>
      </c>
    </row>
    <row r="1046" ht="15.75" customHeight="1">
      <c r="A1046" s="422">
        <v>43849.0</v>
      </c>
      <c r="B1046" s="423">
        <v>3345565.791</v>
      </c>
    </row>
    <row r="1047" ht="15.75" customHeight="1">
      <c r="A1047" s="422">
        <v>43846.0</v>
      </c>
      <c r="B1047" s="423">
        <v>3193708.458</v>
      </c>
    </row>
    <row r="1048" ht="15.75" customHeight="1">
      <c r="A1048" s="422">
        <v>43845.0</v>
      </c>
      <c r="B1048" s="423">
        <v>3145590.344</v>
      </c>
    </row>
    <row r="1049" ht="15.75" customHeight="1">
      <c r="A1049" s="422">
        <v>43844.0</v>
      </c>
      <c r="B1049" s="423">
        <v>3133977.219</v>
      </c>
    </row>
    <row r="1050" ht="15.75" customHeight="1">
      <c r="A1050" s="422">
        <v>43843.0</v>
      </c>
      <c r="B1050" s="423">
        <v>3190763.523</v>
      </c>
    </row>
    <row r="1051" ht="15.75" customHeight="1">
      <c r="A1051" s="422">
        <v>43842.0</v>
      </c>
      <c r="B1051" s="423">
        <v>3252605.157</v>
      </c>
    </row>
    <row r="1052" ht="15.75" customHeight="1">
      <c r="A1052" s="422">
        <v>43839.0</v>
      </c>
      <c r="B1052" s="423">
        <v>3236500.281</v>
      </c>
    </row>
    <row r="1053" ht="15.75" customHeight="1">
      <c r="A1053" s="422">
        <v>43838.0</v>
      </c>
      <c r="B1053" s="423">
        <v>3264266.165</v>
      </c>
    </row>
    <row r="1054" ht="15.75" customHeight="1">
      <c r="A1054" s="422">
        <v>43837.0</v>
      </c>
      <c r="B1054" s="423">
        <v>3306628.697</v>
      </c>
    </row>
    <row r="1055" ht="15.75" customHeight="1">
      <c r="A1055" s="422">
        <v>43836.0</v>
      </c>
      <c r="B1055" s="423">
        <v>3337128.23</v>
      </c>
    </row>
    <row r="1056" ht="15.75" customHeight="1">
      <c r="A1056" s="422">
        <v>43835.0</v>
      </c>
      <c r="B1056" s="423">
        <v>3376287.984</v>
      </c>
    </row>
    <row r="1057" ht="15.75" customHeight="1">
      <c r="A1057" s="422">
        <v>43832.0</v>
      </c>
      <c r="B1057" s="423">
        <v>3408110.435</v>
      </c>
    </row>
    <row r="1058" ht="15.75" customHeight="1">
      <c r="A1058" s="422">
        <v>43831.0</v>
      </c>
      <c r="B1058" s="423">
        <v>3400479.611</v>
      </c>
    </row>
    <row r="1059" ht="15.75" customHeight="1">
      <c r="A1059" s="422">
        <v>43829.0</v>
      </c>
      <c r="B1059" s="423">
        <v>3395510.635</v>
      </c>
    </row>
    <row r="1060" ht="15.75" customHeight="1">
      <c r="A1060" s="422">
        <v>43828.0</v>
      </c>
      <c r="B1060" s="423">
        <v>3388902.252</v>
      </c>
    </row>
    <row r="1061" ht="15.75" customHeight="1">
      <c r="A1061" s="422">
        <v>43825.0</v>
      </c>
      <c r="B1061" s="423">
        <v>3384934.115</v>
      </c>
    </row>
    <row r="1062" ht="15.75" customHeight="1">
      <c r="A1062" s="422">
        <v>43823.0</v>
      </c>
      <c r="B1062" s="423">
        <v>3365755.405</v>
      </c>
    </row>
    <row r="1063" ht="15.75" customHeight="1">
      <c r="A1063" s="422">
        <v>43822.0</v>
      </c>
      <c r="B1063" s="423">
        <v>3351845.555</v>
      </c>
    </row>
    <row r="1064" ht="15.75" customHeight="1">
      <c r="A1064" s="422">
        <v>43821.0</v>
      </c>
      <c r="B1064" s="423">
        <v>3369829.64</v>
      </c>
    </row>
    <row r="1065" ht="15.75" customHeight="1">
      <c r="A1065" s="422">
        <v>43818.0</v>
      </c>
      <c r="B1065" s="423">
        <v>3396045.991</v>
      </c>
    </row>
    <row r="1066" ht="15.75" customHeight="1">
      <c r="A1066" s="422">
        <v>43817.0</v>
      </c>
      <c r="B1066" s="423">
        <v>3373686.259</v>
      </c>
    </row>
    <row r="1067" ht="15.75" customHeight="1">
      <c r="A1067" s="422">
        <v>43816.0</v>
      </c>
      <c r="B1067" s="423">
        <v>3380213.992</v>
      </c>
    </row>
    <row r="1068" ht="15.75" customHeight="1">
      <c r="A1068" s="422">
        <v>43814.0</v>
      </c>
      <c r="B1068" s="423">
        <v>3433467.203</v>
      </c>
    </row>
    <row r="1069" ht="15.75" customHeight="1">
      <c r="A1069" s="422">
        <v>43811.0</v>
      </c>
      <c r="B1069" s="423">
        <v>3436975.789</v>
      </c>
    </row>
    <row r="1070" ht="15.75" customHeight="1">
      <c r="A1070" s="422">
        <v>43810.0</v>
      </c>
      <c r="B1070" s="423">
        <v>3430657.833</v>
      </c>
    </row>
    <row r="1071" ht="15.75" customHeight="1">
      <c r="A1071" s="422">
        <v>43809.0</v>
      </c>
      <c r="B1071" s="423">
        <v>3428822.657</v>
      </c>
    </row>
    <row r="1072" ht="15.75" customHeight="1">
      <c r="A1072" s="422">
        <v>43808.0</v>
      </c>
      <c r="B1072" s="423">
        <v>3446521.142</v>
      </c>
    </row>
    <row r="1073" ht="15.75" customHeight="1">
      <c r="A1073" s="422">
        <v>43807.0</v>
      </c>
      <c r="B1073" s="423">
        <v>3482340.584</v>
      </c>
    </row>
    <row r="1074" ht="15.75" customHeight="1">
      <c r="A1074" s="422">
        <v>43804.0</v>
      </c>
      <c r="B1074" s="423">
        <v>3523746.223</v>
      </c>
    </row>
    <row r="1075" ht="15.75" customHeight="1">
      <c r="A1075" s="422">
        <v>43803.0</v>
      </c>
      <c r="B1075" s="423">
        <v>3537181.259</v>
      </c>
    </row>
    <row r="1076" ht="15.75" customHeight="1">
      <c r="A1076" s="422">
        <v>43802.0</v>
      </c>
      <c r="B1076" s="423">
        <v>3537978.122</v>
      </c>
    </row>
    <row r="1077" ht="15.75" customHeight="1">
      <c r="A1077" s="422">
        <v>43801.0</v>
      </c>
      <c r="B1077" s="423">
        <v>3558146.43</v>
      </c>
    </row>
    <row r="1078" ht="15.75" customHeight="1">
      <c r="A1078" s="422">
        <v>43800.0</v>
      </c>
      <c r="B1078" s="423">
        <v>3569499.277</v>
      </c>
    </row>
    <row r="1079" ht="15.75" customHeight="1">
      <c r="A1079" s="422">
        <v>43797.0</v>
      </c>
      <c r="B1079" s="423">
        <v>3567038.114</v>
      </c>
    </row>
    <row r="1080" ht="15.75" customHeight="1">
      <c r="A1080" s="422">
        <v>43796.0</v>
      </c>
      <c r="B1080" s="423">
        <v>3571178.315</v>
      </c>
    </row>
    <row r="1081" ht="15.75" customHeight="1">
      <c r="A1081" s="422">
        <v>43795.0</v>
      </c>
      <c r="B1081" s="423">
        <v>3551793.96</v>
      </c>
    </row>
    <row r="1082" ht="15.75" customHeight="1">
      <c r="A1082" s="422">
        <v>43794.0</v>
      </c>
      <c r="B1082" s="423">
        <v>3542932.788</v>
      </c>
    </row>
    <row r="1083" ht="15.75" customHeight="1">
      <c r="A1083" s="422">
        <v>43793.0</v>
      </c>
      <c r="B1083" s="423">
        <v>3544046.46</v>
      </c>
    </row>
    <row r="1084" ht="15.75" customHeight="1">
      <c r="A1084" s="422">
        <v>43790.0</v>
      </c>
      <c r="B1084" s="423">
        <v>3570812.968</v>
      </c>
    </row>
    <row r="1085" ht="15.75" customHeight="1">
      <c r="A1085" s="422">
        <v>43789.0</v>
      </c>
      <c r="B1085" s="423">
        <v>3556665.86</v>
      </c>
    </row>
    <row r="1086" ht="15.75" customHeight="1">
      <c r="A1086" s="422">
        <v>43788.0</v>
      </c>
      <c r="B1086" s="423">
        <v>3567203.664</v>
      </c>
    </row>
    <row r="1087" ht="15.75" customHeight="1">
      <c r="A1087" s="422">
        <v>43787.0</v>
      </c>
      <c r="B1087" s="423">
        <v>3557516.6</v>
      </c>
    </row>
    <row r="1088" ht="15.75" customHeight="1">
      <c r="A1088" s="422">
        <v>43786.0</v>
      </c>
      <c r="B1088" s="423">
        <v>3551804.913</v>
      </c>
    </row>
    <row r="1089" ht="15.75" customHeight="1">
      <c r="A1089" s="422">
        <v>43783.0</v>
      </c>
      <c r="B1089" s="423">
        <v>3549502.831</v>
      </c>
    </row>
    <row r="1090" ht="15.75" customHeight="1">
      <c r="A1090" s="422">
        <v>43782.0</v>
      </c>
      <c r="B1090" s="423">
        <v>3568374.094</v>
      </c>
    </row>
    <row r="1091" ht="15.75" customHeight="1">
      <c r="A1091" s="422">
        <v>43781.0</v>
      </c>
      <c r="B1091" s="423">
        <v>3599978.814</v>
      </c>
    </row>
    <row r="1092" ht="15.75" customHeight="1">
      <c r="A1092" s="422">
        <v>43780.0</v>
      </c>
      <c r="B1092" s="423">
        <v>3601722.344</v>
      </c>
    </row>
    <row r="1093" ht="15.75" customHeight="1">
      <c r="A1093" s="422">
        <v>43776.0</v>
      </c>
      <c r="B1093" s="423">
        <v>3591102.965</v>
      </c>
    </row>
    <row r="1094" ht="15.75" customHeight="1">
      <c r="A1094" s="422">
        <v>43775.0</v>
      </c>
      <c r="B1094" s="423">
        <v>3578274.359</v>
      </c>
    </row>
    <row r="1095" ht="15.75" customHeight="1">
      <c r="A1095" s="422">
        <v>43774.0</v>
      </c>
      <c r="B1095" s="423">
        <v>3557334.24</v>
      </c>
    </row>
    <row r="1096" ht="15.75" customHeight="1">
      <c r="A1096" s="422">
        <v>43773.0</v>
      </c>
      <c r="B1096" s="423">
        <v>3547820.462</v>
      </c>
    </row>
    <row r="1097" ht="15.75" customHeight="1">
      <c r="A1097" s="422">
        <v>43772.0</v>
      </c>
      <c r="B1097" s="423">
        <v>3570673.788</v>
      </c>
    </row>
    <row r="1098" ht="15.75" customHeight="1">
      <c r="A1098" s="422">
        <v>43769.0</v>
      </c>
      <c r="B1098" s="423">
        <v>3559380.797</v>
      </c>
    </row>
    <row r="1099" ht="15.75" customHeight="1">
      <c r="A1099" s="422">
        <v>43768.0</v>
      </c>
      <c r="B1099" s="423">
        <v>3557347.597</v>
      </c>
    </row>
    <row r="1100" ht="15.75" customHeight="1">
      <c r="A1100" s="422">
        <v>43767.0</v>
      </c>
      <c r="B1100" s="423">
        <v>3551443.904</v>
      </c>
    </row>
    <row r="1101" ht="15.75" customHeight="1">
      <c r="A1101" s="422">
        <v>43766.0</v>
      </c>
      <c r="B1101" s="423">
        <v>3562046.038</v>
      </c>
    </row>
    <row r="1102" ht="15.75" customHeight="1">
      <c r="A1102" s="422">
        <v>43765.0</v>
      </c>
      <c r="B1102" s="423">
        <v>3594058.991</v>
      </c>
    </row>
    <row r="1103" ht="15.75" customHeight="1">
      <c r="A1103" s="422">
        <v>43762.0</v>
      </c>
      <c r="B1103" s="423">
        <v>3610923.361</v>
      </c>
    </row>
    <row r="1104" ht="15.75" customHeight="1">
      <c r="A1104" s="422">
        <v>43761.0</v>
      </c>
      <c r="B1104" s="423">
        <v>3567376.071</v>
      </c>
    </row>
    <row r="1105" ht="15.75" customHeight="1">
      <c r="A1105" s="422">
        <v>43760.0</v>
      </c>
      <c r="B1105" s="423">
        <v>3561701.571</v>
      </c>
    </row>
    <row r="1106" ht="15.75" customHeight="1">
      <c r="A1106" s="422">
        <v>43759.0</v>
      </c>
      <c r="B1106" s="423">
        <v>3588837.118</v>
      </c>
    </row>
    <row r="1107" ht="15.75" customHeight="1">
      <c r="A1107" s="422">
        <v>43758.0</v>
      </c>
      <c r="B1107" s="423">
        <v>3601746.653</v>
      </c>
    </row>
    <row r="1108" ht="15.75" customHeight="1">
      <c r="A1108" s="422">
        <v>43755.0</v>
      </c>
      <c r="B1108" s="423">
        <v>3590337.071</v>
      </c>
    </row>
    <row r="1109" ht="15.75" customHeight="1">
      <c r="A1109" s="422">
        <v>43754.0</v>
      </c>
      <c r="B1109" s="423">
        <v>3608743.924</v>
      </c>
    </row>
    <row r="1110" ht="15.75" customHeight="1">
      <c r="A1110" s="422">
        <v>43753.0</v>
      </c>
      <c r="B1110" s="423">
        <v>3635636.881</v>
      </c>
    </row>
    <row r="1111" ht="15.75" customHeight="1">
      <c r="A1111" s="422">
        <v>43752.0</v>
      </c>
      <c r="B1111" s="423">
        <v>3557902.296</v>
      </c>
    </row>
    <row r="1112" ht="15.75" customHeight="1">
      <c r="A1112" s="422">
        <v>43751.0</v>
      </c>
      <c r="B1112" s="423">
        <v>3597034.453</v>
      </c>
    </row>
    <row r="1113" ht="15.75" customHeight="1">
      <c r="A1113" s="422">
        <v>43748.0</v>
      </c>
      <c r="B1113" s="423">
        <v>3633464.634</v>
      </c>
    </row>
    <row r="1114" ht="15.75" customHeight="1">
      <c r="A1114" s="422">
        <v>43747.0</v>
      </c>
      <c r="B1114" s="423">
        <v>3666747.375</v>
      </c>
    </row>
    <row r="1115" ht="15.75" customHeight="1">
      <c r="A1115" s="422">
        <v>43745.0</v>
      </c>
      <c r="B1115" s="423">
        <v>3692278.065</v>
      </c>
    </row>
    <row r="1116" ht="15.75" customHeight="1">
      <c r="A1116" s="422">
        <v>43744.0</v>
      </c>
      <c r="B1116" s="423">
        <v>3711726.002</v>
      </c>
    </row>
    <row r="1117" ht="15.75" customHeight="1">
      <c r="A1117" s="422">
        <v>43741.0</v>
      </c>
      <c r="B1117" s="423">
        <v>3727345.965</v>
      </c>
    </row>
    <row r="1118" ht="15.75" customHeight="1">
      <c r="A1118" s="422">
        <v>43740.0</v>
      </c>
      <c r="B1118" s="423">
        <v>3730439.639</v>
      </c>
    </row>
    <row r="1119" ht="15.75" customHeight="1">
      <c r="A1119" s="422">
        <v>43739.0</v>
      </c>
      <c r="B1119" s="423">
        <v>3737569.62</v>
      </c>
    </row>
    <row r="1120" ht="15.75" customHeight="1">
      <c r="A1120" s="422">
        <v>43738.0</v>
      </c>
      <c r="B1120" s="423">
        <v>3738541.752</v>
      </c>
    </row>
    <row r="1121" ht="15.75" customHeight="1">
      <c r="A1121" s="422">
        <v>43737.0</v>
      </c>
      <c r="B1121" s="423">
        <v>3759890.724</v>
      </c>
    </row>
    <row r="1122" ht="15.75" customHeight="1">
      <c r="A1122" s="422">
        <v>43734.0</v>
      </c>
      <c r="B1122" s="423">
        <v>3765321.82</v>
      </c>
    </row>
    <row r="1123" ht="15.75" customHeight="1">
      <c r="A1123" s="422">
        <v>43733.0</v>
      </c>
      <c r="B1123" s="423">
        <v>3750779.823</v>
      </c>
    </row>
    <row r="1124" ht="15.75" customHeight="1">
      <c r="A1124" s="422">
        <v>43732.0</v>
      </c>
      <c r="B1124" s="423">
        <v>3758708.315</v>
      </c>
    </row>
    <row r="1125" ht="15.75" customHeight="1">
      <c r="A1125" s="422">
        <v>43731.0</v>
      </c>
      <c r="B1125" s="423">
        <v>3791965.0</v>
      </c>
    </row>
    <row r="1126" ht="15.75" customHeight="1">
      <c r="A1126" s="422">
        <v>43730.0</v>
      </c>
      <c r="B1126" s="423">
        <v>3749527.327</v>
      </c>
    </row>
    <row r="1127" ht="15.75" customHeight="1">
      <c r="A1127" s="422">
        <v>43727.0</v>
      </c>
      <c r="B1127" s="423">
        <v>3689676.116</v>
      </c>
    </row>
    <row r="1128" ht="15.75" customHeight="1">
      <c r="A1128" s="422">
        <v>43726.0</v>
      </c>
      <c r="B1128" s="423">
        <v>3684674.27</v>
      </c>
    </row>
    <row r="1129" ht="15.75" customHeight="1">
      <c r="A1129" s="422">
        <v>43725.0</v>
      </c>
      <c r="B1129" s="423">
        <v>3710503.578</v>
      </c>
    </row>
    <row r="1130" ht="15.75" customHeight="1">
      <c r="A1130" s="422">
        <v>43724.0</v>
      </c>
      <c r="B1130" s="423">
        <v>3714312.194</v>
      </c>
    </row>
    <row r="1131" ht="15.75" customHeight="1">
      <c r="A1131" s="422">
        <v>43723.0</v>
      </c>
      <c r="B1131" s="423">
        <v>3695930.572</v>
      </c>
    </row>
    <row r="1132" ht="15.75" customHeight="1">
      <c r="A1132" s="422">
        <v>43720.0</v>
      </c>
      <c r="B1132" s="423">
        <v>3694090.672</v>
      </c>
    </row>
    <row r="1133" ht="15.75" customHeight="1">
      <c r="A1133" s="422">
        <v>43719.0</v>
      </c>
      <c r="B1133" s="423">
        <v>3696942.296</v>
      </c>
    </row>
    <row r="1134" ht="15.75" customHeight="1">
      <c r="A1134" s="422">
        <v>43717.0</v>
      </c>
      <c r="B1134" s="423">
        <v>3747225.226</v>
      </c>
    </row>
    <row r="1135" ht="15.75" customHeight="1">
      <c r="A1135" s="422">
        <v>43716.0</v>
      </c>
      <c r="B1135" s="423">
        <v>3759623.749</v>
      </c>
    </row>
    <row r="1136" ht="15.75" customHeight="1">
      <c r="A1136" s="422">
        <v>43713.0</v>
      </c>
      <c r="B1136" s="423">
        <v>3745423.821</v>
      </c>
    </row>
    <row r="1137" ht="15.75" customHeight="1">
      <c r="A1137" s="422">
        <v>43712.0</v>
      </c>
      <c r="B1137" s="423">
        <v>3724686.824</v>
      </c>
    </row>
    <row r="1138" ht="15.75" customHeight="1">
      <c r="A1138" s="422">
        <v>43711.0</v>
      </c>
      <c r="B1138" s="423">
        <v>3743111.282</v>
      </c>
    </row>
    <row r="1139" ht="15.75" customHeight="1">
      <c r="A1139" s="422">
        <v>43710.0</v>
      </c>
      <c r="B1139" s="423">
        <v>3768385.339</v>
      </c>
    </row>
    <row r="1140" ht="15.75" customHeight="1">
      <c r="A1140" s="422">
        <v>43709.0</v>
      </c>
      <c r="B1140" s="423">
        <v>3794521.838</v>
      </c>
    </row>
    <row r="1141" ht="15.75" customHeight="1">
      <c r="A1141" s="422">
        <v>43706.0</v>
      </c>
      <c r="B1141" s="423">
        <v>3808457.201</v>
      </c>
    </row>
    <row r="1142" ht="15.75" customHeight="1">
      <c r="A1142" s="422">
        <v>43705.0</v>
      </c>
      <c r="B1142" s="423">
        <v>3833288.073</v>
      </c>
    </row>
    <row r="1143" ht="15.75" customHeight="1">
      <c r="A1143" s="422">
        <v>43704.0</v>
      </c>
      <c r="B1143" s="423">
        <v>3849181.414</v>
      </c>
    </row>
    <row r="1144" ht="15.75" customHeight="1">
      <c r="A1144" s="422">
        <v>43703.0</v>
      </c>
      <c r="B1144" s="423">
        <v>3831126.902</v>
      </c>
    </row>
    <row r="1145" ht="15.75" customHeight="1">
      <c r="A1145" s="422">
        <v>43702.0</v>
      </c>
      <c r="B1145" s="423">
        <v>3868191.76</v>
      </c>
    </row>
    <row r="1146" ht="15.75" customHeight="1">
      <c r="A1146" s="422">
        <v>43699.0</v>
      </c>
      <c r="B1146" s="423">
        <v>3884402.632</v>
      </c>
    </row>
    <row r="1147" ht="15.75" customHeight="1">
      <c r="A1147" s="422">
        <v>43698.0</v>
      </c>
      <c r="B1147" s="423">
        <v>3880541.959</v>
      </c>
    </row>
    <row r="1148" ht="15.75" customHeight="1">
      <c r="A1148" s="422">
        <v>43697.0</v>
      </c>
      <c r="B1148" s="423">
        <v>3887518.926</v>
      </c>
    </row>
    <row r="1149" ht="15.75" customHeight="1">
      <c r="A1149" s="422">
        <v>43696.0</v>
      </c>
      <c r="B1149" s="423">
        <v>3885274.64</v>
      </c>
    </row>
    <row r="1150" ht="15.75" customHeight="1">
      <c r="A1150" s="422">
        <v>43695.0</v>
      </c>
      <c r="B1150" s="423">
        <v>3875323.872</v>
      </c>
    </row>
    <row r="1151" ht="15.75" customHeight="1">
      <c r="A1151" s="422">
        <v>43685.0</v>
      </c>
      <c r="B1151" s="423">
        <v>3866263.138</v>
      </c>
    </row>
    <row r="1152" ht="15.75" customHeight="1">
      <c r="A1152" s="422">
        <v>43684.0</v>
      </c>
      <c r="B1152" s="423">
        <v>3852370.932</v>
      </c>
    </row>
    <row r="1153" ht="15.75" customHeight="1">
      <c r="A1153" s="422">
        <v>43683.0</v>
      </c>
      <c r="B1153" s="423">
        <v>3863471.66</v>
      </c>
    </row>
    <row r="1154" ht="15.75" customHeight="1">
      <c r="A1154" s="422">
        <v>43682.0</v>
      </c>
      <c r="B1154" s="423">
        <v>3846472.424</v>
      </c>
    </row>
    <row r="1155" ht="15.75" customHeight="1">
      <c r="A1155" s="422">
        <v>43681.0</v>
      </c>
      <c r="B1155" s="423">
        <v>3866342.208</v>
      </c>
    </row>
    <row r="1156" ht="15.75" customHeight="1">
      <c r="A1156" s="422">
        <v>43678.0</v>
      </c>
      <c r="B1156" s="423">
        <v>3861850.162</v>
      </c>
    </row>
    <row r="1157" ht="15.75" customHeight="1">
      <c r="A1157" s="422">
        <v>43677.0</v>
      </c>
      <c r="B1157" s="423">
        <v>3834777.04</v>
      </c>
    </row>
    <row r="1158" ht="15.75" customHeight="1">
      <c r="A1158" s="422">
        <v>43676.0</v>
      </c>
      <c r="B1158" s="423">
        <v>3824353.337</v>
      </c>
    </row>
    <row r="1159" ht="15.75" customHeight="1">
      <c r="A1159" s="422">
        <v>43675.0</v>
      </c>
      <c r="B1159" s="423">
        <v>3861777.423</v>
      </c>
    </row>
    <row r="1160" ht="15.75" customHeight="1">
      <c r="A1160" s="422">
        <v>43674.0</v>
      </c>
      <c r="B1160" s="423">
        <v>3847423.392</v>
      </c>
    </row>
    <row r="1161" ht="15.75" customHeight="1">
      <c r="A1161" s="422">
        <v>43671.0</v>
      </c>
      <c r="B1161" s="423">
        <v>3844672.432</v>
      </c>
    </row>
    <row r="1162" ht="15.75" customHeight="1">
      <c r="A1162" s="422">
        <v>43670.0</v>
      </c>
      <c r="B1162" s="423">
        <v>3794989.529</v>
      </c>
    </row>
    <row r="1163" ht="15.75" customHeight="1">
      <c r="A1163" s="422">
        <v>43669.0</v>
      </c>
      <c r="B1163" s="423">
        <v>3792424.004</v>
      </c>
    </row>
    <row r="1164" ht="15.75" customHeight="1">
      <c r="A1164" s="422">
        <v>43668.0</v>
      </c>
      <c r="B1164" s="423">
        <v>3729568.791</v>
      </c>
    </row>
    <row r="1165" ht="15.75" customHeight="1">
      <c r="A1165" s="422">
        <v>43667.0</v>
      </c>
      <c r="B1165" s="423">
        <v>3773154.207</v>
      </c>
    </row>
    <row r="1166" ht="15.75" customHeight="1">
      <c r="A1166" s="422">
        <v>43664.0</v>
      </c>
      <c r="B1166" s="423">
        <v>3822870.629</v>
      </c>
    </row>
    <row r="1167" ht="15.75" customHeight="1">
      <c r="A1167" s="422">
        <v>43663.0</v>
      </c>
      <c r="B1167" s="423">
        <v>3817695.71</v>
      </c>
    </row>
    <row r="1168" ht="15.75" customHeight="1">
      <c r="A1168" s="422">
        <v>43662.0</v>
      </c>
      <c r="B1168" s="423">
        <v>3812164.455</v>
      </c>
    </row>
    <row r="1169" ht="15.75" customHeight="1">
      <c r="A1169" s="422">
        <v>43661.0</v>
      </c>
      <c r="B1169" s="423">
        <v>3787404.224</v>
      </c>
    </row>
    <row r="1170" ht="15.75" customHeight="1">
      <c r="A1170" s="422">
        <v>43660.0</v>
      </c>
      <c r="B1170" s="423">
        <v>3858696.16</v>
      </c>
    </row>
    <row r="1171" ht="15.75" customHeight="1">
      <c r="A1171" s="422">
        <v>43657.0</v>
      </c>
      <c r="B1171" s="423">
        <v>3866144.938</v>
      </c>
    </row>
    <row r="1172" ht="15.75" customHeight="1">
      <c r="A1172" s="422">
        <v>43656.0</v>
      </c>
      <c r="B1172" s="423">
        <v>3872816.053</v>
      </c>
    </row>
    <row r="1173" ht="15.75" customHeight="1">
      <c r="A1173" s="422">
        <v>43655.0</v>
      </c>
      <c r="B1173" s="423">
        <v>3908669.171</v>
      </c>
    </row>
    <row r="1174" ht="15.75" customHeight="1">
      <c r="A1174" s="422">
        <v>43654.0</v>
      </c>
      <c r="B1174" s="423">
        <v>3929339.331</v>
      </c>
    </row>
    <row r="1175" ht="15.75" customHeight="1">
      <c r="A1175" s="422">
        <v>43653.0</v>
      </c>
      <c r="B1175" s="423">
        <v>3942451.414</v>
      </c>
    </row>
    <row r="1176" ht="15.75" customHeight="1">
      <c r="A1176" s="422">
        <v>43650.0</v>
      </c>
      <c r="B1176" s="423">
        <v>3975643.943</v>
      </c>
    </row>
    <row r="1177" ht="15.75" customHeight="1">
      <c r="A1177" s="422">
        <v>43649.0</v>
      </c>
      <c r="B1177" s="423">
        <v>3970555.179</v>
      </c>
    </row>
    <row r="1178" ht="15.75" customHeight="1">
      <c r="A1178" s="422">
        <v>43648.0</v>
      </c>
      <c r="B1178" s="423">
        <v>3980801.927</v>
      </c>
    </row>
    <row r="1179" ht="15.75" customHeight="1">
      <c r="A1179" s="422">
        <v>43646.0</v>
      </c>
      <c r="B1179" s="423">
        <v>3998163.762</v>
      </c>
    </row>
    <row r="1180" ht="15.75" customHeight="1">
      <c r="A1180" s="422">
        <v>43643.0</v>
      </c>
      <c r="B1180" s="423">
        <v>4004578.21</v>
      </c>
    </row>
    <row r="1181" ht="15.75" customHeight="1">
      <c r="A1181" s="422">
        <v>43642.0</v>
      </c>
      <c r="B1181" s="423">
        <v>3993244.442</v>
      </c>
    </row>
    <row r="1182" ht="15.75" customHeight="1">
      <c r="A1182" s="422">
        <v>43641.0</v>
      </c>
      <c r="B1182" s="423">
        <v>3969062.57</v>
      </c>
    </row>
    <row r="1183" ht="15.75" customHeight="1">
      <c r="A1183" s="422">
        <v>43640.0</v>
      </c>
      <c r="B1183" s="423">
        <v>3966708.683</v>
      </c>
    </row>
    <row r="1184" ht="15.75" customHeight="1">
      <c r="A1184" s="422">
        <v>43639.0</v>
      </c>
      <c r="B1184" s="423">
        <v>3969878.116</v>
      </c>
    </row>
    <row r="1185" ht="15.75" customHeight="1">
      <c r="A1185" s="422">
        <v>43636.0</v>
      </c>
      <c r="B1185" s="423">
        <v>3978768.772</v>
      </c>
    </row>
    <row r="1186" ht="15.75" customHeight="1">
      <c r="A1186" s="422">
        <v>43635.0</v>
      </c>
      <c r="B1186" s="423">
        <v>3989477.602</v>
      </c>
    </row>
    <row r="1187" ht="15.75" customHeight="1">
      <c r="A1187" s="422">
        <v>43634.0</v>
      </c>
      <c r="B1187" s="423">
        <v>3984177.932</v>
      </c>
    </row>
    <row r="1188" ht="15.75" customHeight="1">
      <c r="A1188" s="422">
        <v>43633.0</v>
      </c>
      <c r="B1188" s="423">
        <v>3968570.677</v>
      </c>
    </row>
    <row r="1189" ht="15.75" customHeight="1">
      <c r="A1189" s="422">
        <v>43632.0</v>
      </c>
      <c r="B1189" s="423">
        <v>4003602.549</v>
      </c>
    </row>
    <row r="1190" ht="15.75" customHeight="1">
      <c r="A1190" s="422">
        <v>43629.0</v>
      </c>
      <c r="B1190" s="423">
        <v>4021142.886</v>
      </c>
    </row>
    <row r="1191" ht="15.75" customHeight="1">
      <c r="A1191" s="422">
        <v>43628.0</v>
      </c>
      <c r="B1191" s="423">
        <v>4015994.093</v>
      </c>
    </row>
    <row r="1192" ht="15.75" customHeight="1">
      <c r="A1192" s="422">
        <v>43627.0</v>
      </c>
      <c r="B1192" s="423">
        <v>4022038.612</v>
      </c>
    </row>
    <row r="1193" ht="15.75" customHeight="1">
      <c r="A1193" s="422">
        <v>43626.0</v>
      </c>
      <c r="B1193" s="423">
        <v>3990651.501</v>
      </c>
    </row>
    <row r="1194" ht="15.75" customHeight="1">
      <c r="A1194" s="422">
        <v>43625.0</v>
      </c>
      <c r="B1194" s="423">
        <v>3967430.39</v>
      </c>
    </row>
    <row r="1195" ht="15.75" customHeight="1">
      <c r="A1195" s="422">
        <v>43615.0</v>
      </c>
      <c r="B1195" s="423">
        <v>3941642.198</v>
      </c>
    </row>
    <row r="1196" ht="15.75" customHeight="1">
      <c r="A1196" s="422">
        <v>43614.0</v>
      </c>
      <c r="B1196" s="423">
        <v>3919237.698</v>
      </c>
    </row>
    <row r="1197" ht="15.75" customHeight="1">
      <c r="A1197" s="422">
        <v>43613.0</v>
      </c>
      <c r="B1197" s="423">
        <v>3911556.992</v>
      </c>
    </row>
    <row r="1198" ht="15.75" customHeight="1">
      <c r="A1198" s="422">
        <v>43612.0</v>
      </c>
      <c r="B1198" s="423">
        <v>3853655.619</v>
      </c>
    </row>
    <row r="1199" ht="15.75" customHeight="1">
      <c r="A1199" s="422">
        <v>43611.0</v>
      </c>
      <c r="B1199" s="423">
        <v>3848022.99</v>
      </c>
    </row>
    <row r="1200" ht="15.75" customHeight="1">
      <c r="A1200" s="422">
        <v>43608.0</v>
      </c>
      <c r="B1200" s="423">
        <v>3858627.902</v>
      </c>
    </row>
    <row r="1201" ht="15.75" customHeight="1">
      <c r="A1201" s="422">
        <v>43607.0</v>
      </c>
      <c r="B1201" s="423">
        <v>3862943.443</v>
      </c>
    </row>
    <row r="1202" ht="15.75" customHeight="1">
      <c r="A1202" s="422">
        <v>43606.0</v>
      </c>
      <c r="B1202" s="423">
        <v>3859103.294</v>
      </c>
    </row>
    <row r="1203" ht="15.75" customHeight="1">
      <c r="A1203" s="422">
        <v>43605.0</v>
      </c>
      <c r="B1203" s="423">
        <v>3871730.022</v>
      </c>
    </row>
    <row r="1204" ht="15.75" customHeight="1">
      <c r="A1204" s="422">
        <v>43604.0</v>
      </c>
      <c r="B1204" s="423">
        <v>3902002.539</v>
      </c>
    </row>
    <row r="1205" ht="15.75" customHeight="1">
      <c r="A1205" s="422">
        <v>43601.0</v>
      </c>
      <c r="B1205" s="423">
        <v>3848789.265</v>
      </c>
    </row>
    <row r="1206" ht="15.75" customHeight="1">
      <c r="A1206" s="422">
        <v>43600.0</v>
      </c>
      <c r="B1206" s="423">
        <v>3835076.306</v>
      </c>
    </row>
    <row r="1207" ht="15.75" customHeight="1">
      <c r="A1207" s="422">
        <v>43599.0</v>
      </c>
      <c r="B1207" s="423">
        <v>3845950.821</v>
      </c>
    </row>
    <row r="1208" ht="15.75" customHeight="1">
      <c r="A1208" s="422">
        <v>43598.0</v>
      </c>
      <c r="B1208" s="423">
        <v>3864532.817</v>
      </c>
    </row>
    <row r="1209" ht="15.75" customHeight="1">
      <c r="A1209" s="422">
        <v>43597.0</v>
      </c>
      <c r="B1209" s="423">
        <v>3882692.763</v>
      </c>
    </row>
    <row r="1210" ht="15.75" customHeight="1">
      <c r="A1210" s="422">
        <v>43594.0</v>
      </c>
      <c r="B1210" s="423">
        <v>3885928.691</v>
      </c>
    </row>
    <row r="1211" ht="15.75" customHeight="1">
      <c r="A1211" s="422">
        <v>43593.0</v>
      </c>
      <c r="B1211" s="423">
        <v>3884172.246</v>
      </c>
    </row>
    <row r="1212" ht="15.75" customHeight="1">
      <c r="A1212" s="422">
        <v>43592.0</v>
      </c>
      <c r="B1212" s="423">
        <v>3893719.776</v>
      </c>
    </row>
    <row r="1213" ht="15.75" customHeight="1">
      <c r="A1213" s="422">
        <v>43591.0</v>
      </c>
      <c r="B1213" s="423">
        <v>3930012.128</v>
      </c>
    </row>
    <row r="1214" ht="15.75" customHeight="1">
      <c r="A1214" s="422">
        <v>43590.0</v>
      </c>
      <c r="B1214" s="423">
        <v>3960846.923</v>
      </c>
    </row>
    <row r="1215" ht="15.75" customHeight="1">
      <c r="A1215" s="422">
        <v>43587.0</v>
      </c>
      <c r="B1215" s="423">
        <v>3888787.353</v>
      </c>
    </row>
    <row r="1216" ht="15.75" customHeight="1">
      <c r="A1216" s="422">
        <v>43585.0</v>
      </c>
      <c r="B1216" s="423">
        <v>3839847.046</v>
      </c>
    </row>
    <row r="1217" ht="15.75" customHeight="1">
      <c r="A1217" s="422">
        <v>43584.0</v>
      </c>
      <c r="B1217" s="423">
        <v>3827012.067</v>
      </c>
    </row>
    <row r="1218" ht="15.75" customHeight="1">
      <c r="A1218" s="422">
        <v>43583.0</v>
      </c>
      <c r="B1218" s="423">
        <v>3873243.14</v>
      </c>
    </row>
    <row r="1219" ht="15.75" customHeight="1">
      <c r="A1219" s="422">
        <v>43580.0</v>
      </c>
      <c r="B1219" s="423">
        <v>3894501.364</v>
      </c>
    </row>
    <row r="1220" ht="15.75" customHeight="1">
      <c r="A1220" s="422">
        <v>43579.0</v>
      </c>
      <c r="B1220" s="423">
        <v>3892840.014</v>
      </c>
    </row>
    <row r="1221" ht="15.75" customHeight="1">
      <c r="A1221" s="422">
        <v>43578.0</v>
      </c>
      <c r="B1221" s="423">
        <v>3918589.691</v>
      </c>
    </row>
    <row r="1222" ht="15.75" customHeight="1">
      <c r="A1222" s="422">
        <v>43576.0</v>
      </c>
      <c r="B1222" s="423">
        <v>3963827.645</v>
      </c>
    </row>
    <row r="1223" ht="15.75" customHeight="1">
      <c r="A1223" s="422">
        <v>43573.0</v>
      </c>
      <c r="B1223" s="423">
        <v>3951631.873</v>
      </c>
    </row>
    <row r="1224" ht="15.75" customHeight="1">
      <c r="A1224" s="422">
        <v>43572.0</v>
      </c>
      <c r="B1224" s="423">
        <v>3918863.6</v>
      </c>
    </row>
    <row r="1225" ht="15.75" customHeight="1">
      <c r="A1225" s="422">
        <v>43571.0</v>
      </c>
      <c r="B1225" s="423">
        <v>3923085.33</v>
      </c>
    </row>
    <row r="1226" ht="15.75" customHeight="1">
      <c r="A1226" s="422">
        <v>43570.0</v>
      </c>
      <c r="B1226" s="423">
        <v>3971727.826</v>
      </c>
    </row>
    <row r="1227" ht="15.75" customHeight="1">
      <c r="A1227" s="422">
        <v>43566.0</v>
      </c>
      <c r="B1227" s="423">
        <v>3976213.767</v>
      </c>
    </row>
    <row r="1228" ht="15.75" customHeight="1">
      <c r="A1228" s="422">
        <v>43565.0</v>
      </c>
      <c r="B1228" s="423">
        <v>3928958.385</v>
      </c>
    </row>
    <row r="1229" ht="15.75" customHeight="1">
      <c r="A1229" s="422">
        <v>43564.0</v>
      </c>
      <c r="B1229" s="423">
        <v>3973293.15</v>
      </c>
    </row>
    <row r="1230" ht="15.75" customHeight="1">
      <c r="A1230" s="422">
        <v>43563.0</v>
      </c>
      <c r="B1230" s="423">
        <v>4032256.012</v>
      </c>
    </row>
    <row r="1231" ht="15.75" customHeight="1">
      <c r="A1231" s="422">
        <v>43562.0</v>
      </c>
      <c r="B1231" s="423">
        <v>4059044.74</v>
      </c>
    </row>
    <row r="1232" ht="15.75" customHeight="1">
      <c r="A1232" s="422">
        <v>43559.0</v>
      </c>
      <c r="B1232" s="423">
        <v>4072458.916</v>
      </c>
    </row>
    <row r="1233" ht="15.75" customHeight="1">
      <c r="A1233" s="422">
        <v>43558.0</v>
      </c>
      <c r="B1233" s="423">
        <v>4083445.146</v>
      </c>
    </row>
    <row r="1234" ht="15.75" customHeight="1">
      <c r="A1234" s="422">
        <v>43557.0</v>
      </c>
      <c r="B1234" s="423">
        <v>4140323.321</v>
      </c>
    </row>
    <row r="1235" ht="15.75" customHeight="1">
      <c r="A1235" s="422">
        <v>43556.0</v>
      </c>
      <c r="B1235" s="423">
        <v>4132760.782</v>
      </c>
    </row>
    <row r="1236" ht="15.75" customHeight="1">
      <c r="A1236" s="422">
        <v>43555.0</v>
      </c>
      <c r="B1236" s="423">
        <v>4119653.371</v>
      </c>
    </row>
    <row r="1237" ht="15.75" customHeight="1">
      <c r="A1237" s="422">
        <v>43552.0</v>
      </c>
      <c r="B1237" s="423">
        <v>4118565.314</v>
      </c>
    </row>
    <row r="1238" ht="15.75" customHeight="1">
      <c r="A1238" s="422">
        <v>43551.0</v>
      </c>
      <c r="B1238" s="423">
        <v>4121606.28</v>
      </c>
    </row>
    <row r="1239" ht="15.75" customHeight="1">
      <c r="A1239" s="422">
        <v>43549.0</v>
      </c>
      <c r="B1239" s="423">
        <v>4137959.189</v>
      </c>
    </row>
    <row r="1240" ht="15.75" customHeight="1">
      <c r="A1240" s="422">
        <v>43548.0</v>
      </c>
      <c r="B1240" s="423">
        <v>4127254.546</v>
      </c>
    </row>
    <row r="1241" ht="15.75" customHeight="1">
      <c r="A1241" s="422">
        <v>43545.0</v>
      </c>
      <c r="B1241" s="423">
        <v>4149073.159</v>
      </c>
    </row>
    <row r="1242" ht="15.75" customHeight="1">
      <c r="A1242" s="422">
        <v>43544.0</v>
      </c>
      <c r="B1242" s="423">
        <v>4163687.241</v>
      </c>
    </row>
    <row r="1243" ht="15.75" customHeight="1">
      <c r="A1243" s="422">
        <v>43543.0</v>
      </c>
      <c r="B1243" s="423">
        <v>4177372.978</v>
      </c>
    </row>
    <row r="1244" ht="15.75" customHeight="1">
      <c r="A1244" s="422">
        <v>43542.0</v>
      </c>
      <c r="B1244" s="423">
        <v>4179565.5</v>
      </c>
    </row>
    <row r="1245" ht="15.75" customHeight="1">
      <c r="A1245" s="422">
        <v>43538.0</v>
      </c>
      <c r="B1245" s="423">
        <v>4196592.335</v>
      </c>
    </row>
    <row r="1246" ht="15.75" customHeight="1">
      <c r="A1246" s="422">
        <v>43537.0</v>
      </c>
      <c r="B1246" s="423">
        <v>4180575.486</v>
      </c>
    </row>
    <row r="1247" ht="15.75" customHeight="1">
      <c r="A1247" s="422">
        <v>43536.0</v>
      </c>
      <c r="B1247" s="423">
        <v>4188586.314</v>
      </c>
    </row>
    <row r="1248" ht="15.75" customHeight="1">
      <c r="A1248" s="422">
        <v>43535.0</v>
      </c>
      <c r="B1248" s="423">
        <v>4147344.955</v>
      </c>
    </row>
    <row r="1249" ht="15.75" customHeight="1">
      <c r="A1249" s="422">
        <v>43534.0</v>
      </c>
      <c r="B1249" s="423">
        <v>4151453.182</v>
      </c>
    </row>
    <row r="1250" ht="15.75" customHeight="1">
      <c r="A1250" s="422">
        <v>43531.0</v>
      </c>
      <c r="B1250" s="423">
        <v>4130228.595</v>
      </c>
    </row>
    <row r="1251" ht="15.75" customHeight="1">
      <c r="A1251" s="422">
        <v>43530.0</v>
      </c>
      <c r="B1251" s="423">
        <v>4135655.381</v>
      </c>
    </row>
    <row r="1252" ht="15.75" customHeight="1">
      <c r="A1252" s="422">
        <v>43529.0</v>
      </c>
      <c r="B1252" s="423">
        <v>4137129.115</v>
      </c>
    </row>
    <row r="1253" ht="15.75" customHeight="1">
      <c r="A1253" s="422">
        <v>43528.0</v>
      </c>
      <c r="B1253" s="423">
        <v>4133946.305</v>
      </c>
    </row>
    <row r="1254" ht="15.75" customHeight="1">
      <c r="A1254" s="422">
        <v>43527.0</v>
      </c>
      <c r="B1254" s="423">
        <v>4147370.821</v>
      </c>
    </row>
    <row r="1255" ht="15.75" customHeight="1">
      <c r="A1255" s="422">
        <v>43523.0</v>
      </c>
      <c r="B1255" s="423">
        <v>4150737.595</v>
      </c>
    </row>
    <row r="1256" ht="15.75" customHeight="1">
      <c r="A1256" s="422">
        <v>43522.0</v>
      </c>
      <c r="B1256" s="423">
        <v>4163910.17</v>
      </c>
    </row>
    <row r="1257" ht="15.75" customHeight="1">
      <c r="A1257" s="422">
        <v>43521.0</v>
      </c>
      <c r="B1257" s="423">
        <v>4167854.534</v>
      </c>
    </row>
    <row r="1258" ht="15.75" customHeight="1">
      <c r="A1258" s="422">
        <v>43520.0</v>
      </c>
      <c r="B1258" s="423">
        <v>4141286.673</v>
      </c>
    </row>
    <row r="1259" ht="15.75" customHeight="1">
      <c r="A1259" s="422">
        <v>43516.0</v>
      </c>
      <c r="B1259" s="423">
        <v>4156912.599</v>
      </c>
    </row>
    <row r="1260" ht="15.75" customHeight="1">
      <c r="A1260" s="422">
        <v>43515.0</v>
      </c>
      <c r="B1260" s="423">
        <v>4145299.488</v>
      </c>
    </row>
    <row r="1261" ht="15.75" customHeight="1">
      <c r="A1261" s="422">
        <v>43514.0</v>
      </c>
      <c r="B1261" s="423">
        <v>4130299.052</v>
      </c>
    </row>
    <row r="1262" ht="15.75" customHeight="1">
      <c r="A1262" s="422">
        <v>43513.0</v>
      </c>
      <c r="B1262" s="423">
        <v>4165219.889</v>
      </c>
    </row>
    <row r="1263" ht="15.75" customHeight="1">
      <c r="A1263" s="422">
        <v>43510.0</v>
      </c>
      <c r="B1263" s="423">
        <v>4156818.888</v>
      </c>
    </row>
    <row r="1264" ht="15.75" customHeight="1">
      <c r="A1264" s="422">
        <v>43509.0</v>
      </c>
      <c r="B1264" s="423">
        <v>4159064.635</v>
      </c>
    </row>
    <row r="1265" ht="15.75" customHeight="1">
      <c r="A1265" s="422">
        <v>43508.0</v>
      </c>
      <c r="B1265" s="423">
        <v>4149699.772</v>
      </c>
    </row>
    <row r="1266" ht="15.75" customHeight="1">
      <c r="A1266" s="422">
        <v>43507.0</v>
      </c>
      <c r="B1266" s="423">
        <v>4166552.556</v>
      </c>
    </row>
    <row r="1267" ht="15.75" customHeight="1">
      <c r="A1267" s="422">
        <v>43506.0</v>
      </c>
      <c r="B1267" s="423">
        <v>4197449.905</v>
      </c>
    </row>
    <row r="1268" ht="15.75" customHeight="1">
      <c r="A1268" s="422">
        <v>43503.0</v>
      </c>
      <c r="B1268" s="423">
        <v>4211067.48</v>
      </c>
    </row>
    <row r="1269" ht="15.75" customHeight="1">
      <c r="A1269" s="422">
        <v>43502.0</v>
      </c>
      <c r="B1269" s="423">
        <v>4187068.125</v>
      </c>
    </row>
    <row r="1270" ht="15.75" customHeight="1">
      <c r="A1270" s="422">
        <v>43501.0</v>
      </c>
      <c r="B1270" s="423">
        <v>4178718.352</v>
      </c>
    </row>
    <row r="1271" ht="15.75" customHeight="1">
      <c r="A1271" s="422">
        <v>43500.0</v>
      </c>
      <c r="B1271" s="423">
        <v>4183788.679</v>
      </c>
    </row>
    <row r="1272" ht="15.75" customHeight="1">
      <c r="A1272" s="422">
        <v>43499.0</v>
      </c>
      <c r="B1272" s="423">
        <v>4156589.607</v>
      </c>
    </row>
    <row r="1273" ht="15.75" customHeight="1">
      <c r="A1273" s="422">
        <v>43496.0</v>
      </c>
      <c r="B1273" s="423">
        <v>4163603.844</v>
      </c>
    </row>
    <row r="1274" ht="15.75" customHeight="1">
      <c r="A1274" s="422">
        <v>43495.0</v>
      </c>
      <c r="B1274" s="423">
        <v>4197205.648</v>
      </c>
    </row>
    <row r="1275" ht="15.75" customHeight="1">
      <c r="A1275" s="422">
        <v>43494.0</v>
      </c>
      <c r="B1275" s="423">
        <v>4215818.251</v>
      </c>
    </row>
    <row r="1276" ht="15.75" customHeight="1">
      <c r="A1276" s="422">
        <v>43493.0</v>
      </c>
      <c r="B1276" s="423">
        <v>4206917.159</v>
      </c>
    </row>
    <row r="1277" ht="15.75" customHeight="1">
      <c r="A1277" s="422">
        <v>43492.0</v>
      </c>
      <c r="B1277" s="423">
        <v>4198128.652</v>
      </c>
    </row>
    <row r="1278" ht="15.75" customHeight="1">
      <c r="A1278" s="422">
        <v>43489.0</v>
      </c>
      <c r="B1278" s="423">
        <v>4199880.235</v>
      </c>
    </row>
    <row r="1279" ht="15.75" customHeight="1">
      <c r="A1279" s="422">
        <v>43488.0</v>
      </c>
      <c r="B1279" s="423">
        <v>4185773.517</v>
      </c>
    </row>
    <row r="1280" ht="15.75" customHeight="1">
      <c r="A1280" s="422">
        <v>43487.0</v>
      </c>
      <c r="B1280" s="423">
        <v>4158713.384</v>
      </c>
    </row>
    <row r="1281" ht="15.75" customHeight="1">
      <c r="A1281" s="422">
        <v>43486.0</v>
      </c>
      <c r="B1281" s="423">
        <v>4151909.911</v>
      </c>
    </row>
    <row r="1282" ht="15.75" customHeight="1">
      <c r="A1282" s="422">
        <v>43485.0</v>
      </c>
      <c r="B1282" s="423">
        <v>4162391.564</v>
      </c>
    </row>
    <row r="1283" ht="15.75" customHeight="1">
      <c r="A1283" s="422">
        <v>43482.0</v>
      </c>
      <c r="B1283" s="423">
        <v>4121675.218</v>
      </c>
    </row>
    <row r="1284" ht="15.75" customHeight="1">
      <c r="A1284" s="422">
        <v>43481.0</v>
      </c>
      <c r="B1284" s="423">
        <v>4123521.186</v>
      </c>
    </row>
    <row r="1285" ht="15.75" customHeight="1">
      <c r="A1285" s="422">
        <v>43480.0</v>
      </c>
      <c r="B1285" s="423">
        <v>4141657.823</v>
      </c>
    </row>
    <row r="1286" ht="15.75" customHeight="1">
      <c r="A1286" s="422">
        <v>43479.0</v>
      </c>
      <c r="B1286" s="423">
        <v>4132366.275</v>
      </c>
    </row>
    <row r="1287" ht="15.75" customHeight="1">
      <c r="A1287" s="422">
        <v>43478.0</v>
      </c>
      <c r="B1287" s="423">
        <v>4137280.312</v>
      </c>
    </row>
    <row r="1288" ht="15.75" customHeight="1">
      <c r="A1288" s="422">
        <v>43475.0</v>
      </c>
      <c r="B1288" s="423">
        <v>4105319.159</v>
      </c>
    </row>
    <row r="1289" ht="15.75" customHeight="1">
      <c r="A1289" s="422">
        <v>43474.0</v>
      </c>
      <c r="B1289" s="423">
        <v>4098889.988</v>
      </c>
    </row>
    <row r="1290" ht="15.75" customHeight="1">
      <c r="A1290" s="422">
        <v>43473.0</v>
      </c>
      <c r="B1290" s="423">
        <v>4076807.437</v>
      </c>
    </row>
    <row r="1291" ht="15.75" customHeight="1">
      <c r="A1291" s="422">
        <v>43472.0</v>
      </c>
      <c r="B1291" s="423">
        <v>4015663.884</v>
      </c>
    </row>
    <row r="1292" ht="15.75" customHeight="1">
      <c r="A1292" s="422">
        <v>43471.0</v>
      </c>
      <c r="B1292" s="423">
        <v>4032061.286</v>
      </c>
    </row>
    <row r="1293" ht="15.75" customHeight="1">
      <c r="A1293" s="422">
        <v>43468.0</v>
      </c>
      <c r="B1293" s="423">
        <v>3978431.188</v>
      </c>
    </row>
    <row r="1294" ht="15.75" customHeight="1">
      <c r="A1294" s="422">
        <v>43467.0</v>
      </c>
      <c r="B1294" s="423">
        <v>3929292.469</v>
      </c>
    </row>
    <row r="1295" ht="15.75" customHeight="1">
      <c r="A1295" s="422">
        <v>43466.0</v>
      </c>
      <c r="B1295" s="423">
        <v>3912836.424</v>
      </c>
    </row>
    <row r="1296" ht="15.75" customHeight="1">
      <c r="A1296" s="422">
        <v>43461.0</v>
      </c>
      <c r="B1296" s="423">
        <v>3872952.837</v>
      </c>
    </row>
    <row r="1297" ht="15.75" customHeight="1">
      <c r="A1297" s="422">
        <v>43460.0</v>
      </c>
      <c r="B1297" s="423">
        <v>3851555.398</v>
      </c>
    </row>
    <row r="1298" ht="15.75" customHeight="1">
      <c r="A1298" s="422">
        <v>43458.0</v>
      </c>
      <c r="B1298" s="423">
        <v>3831357.607</v>
      </c>
    </row>
    <row r="1299" ht="15.75" customHeight="1">
      <c r="A1299" s="422">
        <v>43457.0</v>
      </c>
      <c r="B1299" s="423">
        <v>3819064.266</v>
      </c>
    </row>
    <row r="1300" ht="15.75" customHeight="1">
      <c r="A1300" s="422">
        <v>43454.0</v>
      </c>
      <c r="B1300" s="423">
        <v>3809577.821</v>
      </c>
    </row>
    <row r="1301" ht="15.75" customHeight="1">
      <c r="A1301" s="422">
        <v>43453.0</v>
      </c>
      <c r="B1301" s="423">
        <v>3794045.179</v>
      </c>
    </row>
    <row r="1302" ht="15.75" customHeight="1">
      <c r="A1302" s="422">
        <v>43452.0</v>
      </c>
      <c r="B1302" s="423">
        <v>3788345.348</v>
      </c>
    </row>
    <row r="1303" ht="15.75" customHeight="1">
      <c r="A1303" s="422">
        <v>43451.0</v>
      </c>
      <c r="B1303" s="423">
        <v>3780160.98</v>
      </c>
    </row>
    <row r="1304" ht="15.75" customHeight="1">
      <c r="A1304" s="422">
        <v>43447.0</v>
      </c>
      <c r="B1304" s="423">
        <v>3798226.753</v>
      </c>
    </row>
    <row r="1305" ht="15.75" customHeight="1">
      <c r="A1305" s="422">
        <v>43446.0</v>
      </c>
      <c r="B1305" s="423">
        <v>3808279.603</v>
      </c>
    </row>
    <row r="1306" ht="15.75" customHeight="1">
      <c r="A1306" s="422">
        <v>43445.0</v>
      </c>
      <c r="B1306" s="423">
        <v>3815027.127</v>
      </c>
    </row>
    <row r="1307" ht="15.75" customHeight="1">
      <c r="A1307" s="422">
        <v>43444.0</v>
      </c>
      <c r="B1307" s="423">
        <v>3820905.657</v>
      </c>
    </row>
    <row r="1308" ht="15.75" customHeight="1">
      <c r="A1308" s="422">
        <v>43443.0</v>
      </c>
      <c r="B1308" s="423">
        <v>3832643.801</v>
      </c>
    </row>
    <row r="1309" ht="15.75" customHeight="1">
      <c r="A1309" s="422">
        <v>43440.0</v>
      </c>
      <c r="B1309" s="423">
        <v>3836251.508</v>
      </c>
    </row>
    <row r="1310" ht="15.75" customHeight="1">
      <c r="A1310" s="422">
        <v>43439.0</v>
      </c>
      <c r="B1310" s="423">
        <v>3841499.438</v>
      </c>
    </row>
    <row r="1311" ht="15.75" customHeight="1">
      <c r="A1311" s="422">
        <v>43438.0</v>
      </c>
      <c r="B1311" s="423">
        <v>3840709.833</v>
      </c>
    </row>
    <row r="1312" ht="15.75" customHeight="1">
      <c r="A1312" s="422">
        <v>43437.0</v>
      </c>
      <c r="B1312" s="423">
        <v>3817868.037</v>
      </c>
    </row>
    <row r="1313" ht="15.75" customHeight="1">
      <c r="A1313" s="422">
        <v>43436.0</v>
      </c>
      <c r="B1313" s="423">
        <v>3817668.022</v>
      </c>
    </row>
    <row r="1314" ht="15.75" customHeight="1">
      <c r="A1314" s="422">
        <v>43433.0</v>
      </c>
      <c r="B1314" s="423">
        <v>3817824.443</v>
      </c>
    </row>
    <row r="1315" ht="15.75" customHeight="1">
      <c r="A1315" s="422">
        <v>43432.0</v>
      </c>
      <c r="B1315" s="423">
        <v>3836829.319</v>
      </c>
    </row>
    <row r="1316" ht="15.75" customHeight="1">
      <c r="A1316" s="422">
        <v>43431.0</v>
      </c>
      <c r="B1316" s="423">
        <v>3842644.859</v>
      </c>
    </row>
    <row r="1317" ht="15.75" customHeight="1">
      <c r="A1317" s="422">
        <v>43430.0</v>
      </c>
      <c r="B1317" s="423">
        <v>3827758.606</v>
      </c>
    </row>
    <row r="1318" ht="15.75" customHeight="1">
      <c r="A1318" s="422">
        <v>43429.0</v>
      </c>
      <c r="B1318" s="423">
        <v>3816305.106</v>
      </c>
    </row>
    <row r="1319" ht="15.75" customHeight="1">
      <c r="A1319" s="422">
        <v>43426.0</v>
      </c>
      <c r="B1319" s="423">
        <v>3830014.576</v>
      </c>
    </row>
    <row r="1320" ht="15.75" customHeight="1">
      <c r="A1320" s="422">
        <v>43424.0</v>
      </c>
      <c r="B1320" s="423">
        <v>3822936.053</v>
      </c>
    </row>
    <row r="1321" ht="15.75" customHeight="1">
      <c r="A1321" s="422">
        <v>43423.0</v>
      </c>
      <c r="B1321" s="423">
        <v>3816151.743</v>
      </c>
    </row>
    <row r="1322" ht="15.75" customHeight="1">
      <c r="A1322" s="422">
        <v>43422.0</v>
      </c>
      <c r="B1322" s="423">
        <v>3820264.919</v>
      </c>
    </row>
    <row r="1323" ht="15.75" customHeight="1">
      <c r="A1323" s="422">
        <v>43419.0</v>
      </c>
      <c r="B1323" s="423">
        <v>3813397.973</v>
      </c>
    </row>
    <row r="1324" ht="15.75" customHeight="1">
      <c r="A1324" s="422">
        <v>43418.0</v>
      </c>
      <c r="B1324" s="423">
        <v>3813869.925</v>
      </c>
    </row>
    <row r="1325" ht="15.75" customHeight="1">
      <c r="A1325" s="422">
        <v>43417.0</v>
      </c>
      <c r="B1325" s="423">
        <v>3817682.595</v>
      </c>
    </row>
    <row r="1326" ht="15.75" customHeight="1">
      <c r="A1326" s="422">
        <v>43416.0</v>
      </c>
      <c r="B1326" s="423">
        <v>3799736.277</v>
      </c>
    </row>
    <row r="1327" ht="15.75" customHeight="1">
      <c r="A1327" s="422">
        <v>43415.0</v>
      </c>
      <c r="B1327" s="423">
        <v>3819517.76</v>
      </c>
    </row>
    <row r="1328" ht="15.75" customHeight="1">
      <c r="A1328" s="422">
        <v>43412.0</v>
      </c>
      <c r="B1328" s="423">
        <v>3812226.225</v>
      </c>
    </row>
    <row r="1329" ht="15.75" customHeight="1">
      <c r="A1329" s="422">
        <v>43411.0</v>
      </c>
      <c r="B1329" s="423">
        <v>3811039.0</v>
      </c>
    </row>
    <row r="1330" ht="15.75" customHeight="1">
      <c r="A1330" s="422">
        <v>43410.0</v>
      </c>
      <c r="B1330" s="423">
        <v>3788031.941</v>
      </c>
    </row>
    <row r="1331" ht="15.75" customHeight="1">
      <c r="A1331" s="422">
        <v>43409.0</v>
      </c>
      <c r="B1331" s="423">
        <v>3797704.589</v>
      </c>
    </row>
    <row r="1332" ht="15.75" customHeight="1">
      <c r="A1332" s="422">
        <v>43408.0</v>
      </c>
      <c r="B1332" s="423">
        <v>3814708.858</v>
      </c>
    </row>
    <row r="1333" ht="15.75" customHeight="1">
      <c r="A1333" s="422">
        <v>43405.0</v>
      </c>
      <c r="B1333" s="423">
        <v>3831683.904</v>
      </c>
    </row>
    <row r="1334" ht="15.75" customHeight="1">
      <c r="A1334" s="422">
        <v>43404.0</v>
      </c>
      <c r="B1334" s="423">
        <v>3841978.001</v>
      </c>
    </row>
    <row r="1335" ht="15.75" customHeight="1">
      <c r="A1335" s="422">
        <v>43403.0</v>
      </c>
      <c r="B1335" s="423">
        <v>3844786.038</v>
      </c>
    </row>
    <row r="1336" ht="15.75" customHeight="1">
      <c r="A1336" s="422">
        <v>43402.0</v>
      </c>
      <c r="B1336" s="423">
        <v>3826322.995</v>
      </c>
    </row>
    <row r="1337" ht="15.75" customHeight="1">
      <c r="A1337" s="422">
        <v>43401.0</v>
      </c>
      <c r="B1337" s="423">
        <v>3813057.54</v>
      </c>
    </row>
    <row r="1338" ht="15.75" customHeight="1">
      <c r="A1338" s="422">
        <v>43398.0</v>
      </c>
      <c r="B1338" s="423">
        <v>3845687.727</v>
      </c>
    </row>
    <row r="1339" ht="15.75" customHeight="1">
      <c r="A1339" s="422">
        <v>43397.0</v>
      </c>
      <c r="B1339" s="423">
        <v>3831769.325</v>
      </c>
    </row>
    <row r="1340" ht="15.75" customHeight="1">
      <c r="A1340" s="422">
        <v>43396.0</v>
      </c>
      <c r="B1340" s="423">
        <v>3803674.16</v>
      </c>
    </row>
    <row r="1341" ht="15.75" customHeight="1">
      <c r="A1341" s="422">
        <v>43395.0</v>
      </c>
      <c r="B1341" s="423">
        <v>3801517.961</v>
      </c>
    </row>
    <row r="1342" ht="15.75" customHeight="1">
      <c r="A1342" s="422">
        <v>43394.0</v>
      </c>
      <c r="B1342" s="423">
        <v>3846078.807</v>
      </c>
    </row>
    <row r="1343" ht="15.75" customHeight="1">
      <c r="A1343" s="422">
        <v>43391.0</v>
      </c>
      <c r="B1343" s="423">
        <v>3880966.144</v>
      </c>
    </row>
    <row r="1344" ht="15.75" customHeight="1">
      <c r="A1344" s="422">
        <v>43390.0</v>
      </c>
      <c r="B1344" s="423">
        <v>3882958.596</v>
      </c>
    </row>
    <row r="1345" ht="15.75" customHeight="1">
      <c r="A1345" s="422">
        <v>43389.0</v>
      </c>
      <c r="B1345" s="423">
        <v>3888987.63</v>
      </c>
    </row>
    <row r="1346" ht="15.75" customHeight="1">
      <c r="A1346" s="422">
        <v>43388.0</v>
      </c>
      <c r="B1346" s="423">
        <v>3879469.943</v>
      </c>
    </row>
    <row r="1347" ht="15.75" customHeight="1">
      <c r="A1347" s="422">
        <v>43387.0</v>
      </c>
      <c r="B1347" s="423">
        <v>3911524.429</v>
      </c>
    </row>
    <row r="1348" ht="15.75" customHeight="1">
      <c r="A1348" s="422">
        <v>43384.0</v>
      </c>
      <c r="B1348" s="423">
        <v>3908827.615</v>
      </c>
    </row>
    <row r="1349" ht="15.75" customHeight="1">
      <c r="A1349" s="422">
        <v>43383.0</v>
      </c>
      <c r="B1349" s="423">
        <v>3912114.653</v>
      </c>
    </row>
    <row r="1350" ht="15.75" customHeight="1">
      <c r="A1350" s="422">
        <v>43382.0</v>
      </c>
      <c r="B1350" s="423">
        <v>3918240.508</v>
      </c>
    </row>
    <row r="1351" ht="15.75" customHeight="1">
      <c r="A1351" s="422">
        <v>43381.0</v>
      </c>
      <c r="B1351" s="423">
        <v>3905701.158</v>
      </c>
    </row>
    <row r="1352" ht="15.75" customHeight="1">
      <c r="A1352" s="422">
        <v>43380.0</v>
      </c>
      <c r="B1352" s="423">
        <v>3897153.133</v>
      </c>
    </row>
    <row r="1353" ht="15.75" customHeight="1">
      <c r="A1353" s="422">
        <v>43377.0</v>
      </c>
      <c r="B1353" s="423">
        <v>3895542.195</v>
      </c>
    </row>
    <row r="1354" ht="15.75" customHeight="1">
      <c r="A1354" s="422">
        <v>43376.0</v>
      </c>
      <c r="B1354" s="423">
        <v>3895257.027</v>
      </c>
    </row>
    <row r="1355" ht="15.75" customHeight="1">
      <c r="A1355" s="422">
        <v>43375.0</v>
      </c>
      <c r="B1355" s="423">
        <v>3872146.27</v>
      </c>
    </row>
    <row r="1356" ht="15.75" customHeight="1">
      <c r="A1356" s="422">
        <v>43374.0</v>
      </c>
      <c r="B1356" s="423">
        <v>3873563.399</v>
      </c>
    </row>
    <row r="1357" ht="15.75" customHeight="1">
      <c r="A1357" s="422">
        <v>43373.0</v>
      </c>
      <c r="B1357" s="423">
        <v>3876842.018</v>
      </c>
    </row>
    <row r="1358" ht="15.75" customHeight="1">
      <c r="A1358" s="422">
        <v>43370.0</v>
      </c>
      <c r="B1358" s="423">
        <v>3859274.033</v>
      </c>
    </row>
    <row r="1359" ht="15.75" customHeight="1">
      <c r="A1359" s="422">
        <v>43369.0</v>
      </c>
      <c r="B1359" s="423">
        <v>3880121.326</v>
      </c>
    </row>
    <row r="1360" ht="15.75" customHeight="1">
      <c r="A1360" s="422">
        <v>43368.0</v>
      </c>
      <c r="B1360" s="423">
        <v>3866586.002</v>
      </c>
    </row>
    <row r="1361" ht="15.75" customHeight="1">
      <c r="A1361" s="422">
        <v>43367.0</v>
      </c>
      <c r="B1361" s="423">
        <v>3848471.108</v>
      </c>
    </row>
    <row r="1362" ht="15.75" customHeight="1">
      <c r="A1362" s="422">
        <v>43366.0</v>
      </c>
      <c r="B1362" s="423">
        <v>3885883.448</v>
      </c>
    </row>
    <row r="1363" ht="15.75" customHeight="1">
      <c r="A1363" s="422">
        <v>43363.0</v>
      </c>
      <c r="B1363" s="423">
        <v>3898214.261</v>
      </c>
    </row>
    <row r="1364" ht="15.75" customHeight="1">
      <c r="A1364" s="422">
        <v>43362.0</v>
      </c>
      <c r="B1364" s="423">
        <v>3917230.997</v>
      </c>
    </row>
    <row r="1365" ht="15.75" customHeight="1">
      <c r="A1365" s="422">
        <v>43361.0</v>
      </c>
      <c r="B1365" s="423">
        <v>3907346.769</v>
      </c>
    </row>
    <row r="1366" ht="15.75" customHeight="1">
      <c r="A1366" s="422">
        <v>43360.0</v>
      </c>
      <c r="B1366" s="423">
        <v>3906292.23</v>
      </c>
    </row>
    <row r="1367" ht="15.75" customHeight="1">
      <c r="A1367" s="422">
        <v>43359.0</v>
      </c>
      <c r="B1367" s="423">
        <v>3903816.964</v>
      </c>
    </row>
    <row r="1368" ht="15.75" customHeight="1">
      <c r="A1368" s="422">
        <v>43356.0</v>
      </c>
      <c r="B1368" s="423">
        <v>3930307.255</v>
      </c>
    </row>
    <row r="1369" ht="15.75" customHeight="1">
      <c r="A1369" s="422">
        <v>43355.0</v>
      </c>
      <c r="B1369" s="423">
        <v>3948548.621</v>
      </c>
    </row>
    <row r="1370" ht="15.75" customHeight="1">
      <c r="A1370" s="422">
        <v>43354.0</v>
      </c>
      <c r="B1370" s="423">
        <v>3953201.072</v>
      </c>
    </row>
    <row r="1371" ht="15.75" customHeight="1">
      <c r="A1371" s="422">
        <v>43353.0</v>
      </c>
      <c r="B1371" s="423">
        <v>3951591.735</v>
      </c>
    </row>
    <row r="1372" ht="15.75" customHeight="1">
      <c r="A1372" s="422">
        <v>43352.0</v>
      </c>
      <c r="B1372" s="423">
        <v>3956267.516</v>
      </c>
    </row>
    <row r="1373" ht="15.75" customHeight="1">
      <c r="A1373" s="422">
        <v>43349.0</v>
      </c>
      <c r="B1373" s="423">
        <v>3963572.905</v>
      </c>
    </row>
    <row r="1374" ht="15.75" customHeight="1">
      <c r="A1374" s="422">
        <v>43348.0</v>
      </c>
      <c r="B1374" s="423">
        <v>3962980.379</v>
      </c>
    </row>
    <row r="1375" ht="15.75" customHeight="1">
      <c r="A1375" s="422">
        <v>43347.0</v>
      </c>
      <c r="B1375" s="423">
        <v>3952956.022</v>
      </c>
    </row>
    <row r="1376" ht="15.75" customHeight="1">
      <c r="A1376" s="422">
        <v>43346.0</v>
      </c>
      <c r="B1376" s="423">
        <v>3967378.037</v>
      </c>
    </row>
    <row r="1377" ht="15.75" customHeight="1">
      <c r="A1377" s="422">
        <v>43342.0</v>
      </c>
      <c r="B1377" s="423">
        <v>3962261.08</v>
      </c>
    </row>
    <row r="1378" ht="15.75" customHeight="1">
      <c r="A1378" s="422">
        <v>43341.0</v>
      </c>
      <c r="B1378" s="423">
        <v>3964470.158</v>
      </c>
    </row>
    <row r="1379" ht="15.75" customHeight="1">
      <c r="A1379" s="422">
        <v>43340.0</v>
      </c>
      <c r="B1379" s="423">
        <v>3969763.786</v>
      </c>
    </row>
    <row r="1380" ht="15.75" customHeight="1">
      <c r="A1380" s="422">
        <v>43339.0</v>
      </c>
      <c r="B1380" s="423">
        <v>3944049.071</v>
      </c>
    </row>
    <row r="1381" ht="15.75" customHeight="1">
      <c r="A1381" s="422">
        <v>43338.0</v>
      </c>
      <c r="B1381" s="423">
        <v>3940353.418</v>
      </c>
    </row>
    <row r="1382" ht="15.75" customHeight="1">
      <c r="A1382" s="422">
        <v>43332.0</v>
      </c>
      <c r="B1382" s="423">
        <v>3921407.465</v>
      </c>
    </row>
    <row r="1383" ht="15.75" customHeight="1">
      <c r="A1383" s="422">
        <v>43331.0</v>
      </c>
      <c r="B1383" s="423">
        <v>3898505.253</v>
      </c>
    </row>
    <row r="1384" ht="15.75" customHeight="1">
      <c r="A1384" s="422">
        <v>43328.0</v>
      </c>
      <c r="B1384" s="423">
        <v>3874243.353</v>
      </c>
    </row>
    <row r="1385" ht="15.75" customHeight="1">
      <c r="A1385" s="422">
        <v>43326.0</v>
      </c>
      <c r="B1385" s="423">
        <v>3842102.041</v>
      </c>
    </row>
    <row r="1386" ht="15.75" customHeight="1">
      <c r="A1386" s="422">
        <v>43325.0</v>
      </c>
      <c r="B1386" s="423">
        <v>3816077.386</v>
      </c>
    </row>
    <row r="1387" ht="15.75" customHeight="1">
      <c r="A1387" s="422">
        <v>43324.0</v>
      </c>
      <c r="B1387" s="423">
        <v>3825581.458</v>
      </c>
    </row>
    <row r="1388" ht="15.75" customHeight="1">
      <c r="A1388" s="422">
        <v>43321.0</v>
      </c>
      <c r="B1388" s="423">
        <v>3845597.405</v>
      </c>
    </row>
    <row r="1389" ht="15.75" customHeight="1">
      <c r="A1389" s="422">
        <v>43320.0</v>
      </c>
      <c r="B1389" s="423">
        <v>3858416.754</v>
      </c>
    </row>
    <row r="1390" ht="15.75" customHeight="1">
      <c r="A1390" s="422">
        <v>43319.0</v>
      </c>
      <c r="B1390" s="423">
        <v>3858508.993</v>
      </c>
    </row>
    <row r="1391" ht="15.75" customHeight="1">
      <c r="A1391" s="422">
        <v>43318.0</v>
      </c>
      <c r="B1391" s="423">
        <v>3842125.858</v>
      </c>
    </row>
    <row r="1392" ht="15.75" customHeight="1">
      <c r="A1392" s="422">
        <v>43317.0</v>
      </c>
      <c r="B1392" s="423">
        <v>3847560.387</v>
      </c>
    </row>
    <row r="1393" ht="15.75" customHeight="1">
      <c r="A1393" s="422">
        <v>43314.0</v>
      </c>
      <c r="B1393" s="423">
        <v>3868262.138</v>
      </c>
    </row>
    <row r="1394" ht="15.75" customHeight="1">
      <c r="A1394" s="422">
        <v>43313.0</v>
      </c>
      <c r="B1394" s="423">
        <v>3860988.353</v>
      </c>
    </row>
    <row r="1395" ht="15.75" customHeight="1">
      <c r="A1395" s="422">
        <v>43312.0</v>
      </c>
      <c r="B1395" s="423">
        <v>3841448.672</v>
      </c>
    </row>
    <row r="1396" ht="15.75" customHeight="1">
      <c r="A1396" s="422">
        <v>43311.0</v>
      </c>
      <c r="B1396" s="423">
        <v>3813258.09</v>
      </c>
    </row>
    <row r="1397" ht="15.75" customHeight="1">
      <c r="A1397" s="422">
        <v>43310.0</v>
      </c>
      <c r="B1397" s="423">
        <v>3820609.859</v>
      </c>
    </row>
    <row r="1398" ht="15.75" customHeight="1">
      <c r="A1398" s="422">
        <v>43307.0</v>
      </c>
      <c r="B1398" s="423">
        <v>3832232.714</v>
      </c>
    </row>
    <row r="1399" ht="15.75" customHeight="1">
      <c r="A1399" s="422">
        <v>43306.0</v>
      </c>
      <c r="B1399" s="423">
        <v>3843056.505</v>
      </c>
    </row>
    <row r="1400" ht="15.75" customHeight="1">
      <c r="A1400" s="422">
        <v>43305.0</v>
      </c>
      <c r="B1400" s="423">
        <v>3853811.262</v>
      </c>
    </row>
    <row r="1401" ht="15.75" customHeight="1">
      <c r="A1401" s="422">
        <v>43304.0</v>
      </c>
      <c r="B1401" s="423">
        <v>3863741.617</v>
      </c>
    </row>
    <row r="1402" ht="15.75" customHeight="1">
      <c r="A1402" s="422">
        <v>43303.0</v>
      </c>
      <c r="B1402" s="423">
        <v>3864662.195</v>
      </c>
    </row>
    <row r="1403" ht="15.75" customHeight="1">
      <c r="A1403" s="422">
        <v>43300.0</v>
      </c>
      <c r="B1403" s="423">
        <v>3870468.723</v>
      </c>
    </row>
    <row r="1404" ht="15.75" customHeight="1">
      <c r="A1404" s="422">
        <v>43299.0</v>
      </c>
      <c r="B1404" s="423">
        <v>3867834.564</v>
      </c>
    </row>
    <row r="1405" ht="15.75" customHeight="1">
      <c r="A1405" s="422">
        <v>43298.0</v>
      </c>
      <c r="B1405" s="423">
        <v>3858732.28</v>
      </c>
    </row>
    <row r="1406" ht="15.75" customHeight="1">
      <c r="A1406" s="422">
        <v>43297.0</v>
      </c>
      <c r="B1406" s="423">
        <v>3858048.621</v>
      </c>
    </row>
    <row r="1407" ht="15.75" customHeight="1">
      <c r="A1407" s="422">
        <v>43296.0</v>
      </c>
      <c r="B1407" s="423">
        <v>3853397.257</v>
      </c>
    </row>
    <row r="1408" ht="15.75" customHeight="1">
      <c r="A1408" s="422">
        <v>43293.0</v>
      </c>
      <c r="B1408" s="423">
        <v>3868773.587</v>
      </c>
    </row>
    <row r="1409" ht="15.75" customHeight="1">
      <c r="A1409" s="422">
        <v>43292.0</v>
      </c>
      <c r="B1409" s="423">
        <v>3858116.562</v>
      </c>
    </row>
    <row r="1410" ht="15.75" customHeight="1">
      <c r="A1410" s="422">
        <v>43291.0</v>
      </c>
      <c r="B1410" s="423">
        <v>3857047.808</v>
      </c>
    </row>
    <row r="1411" ht="15.75" customHeight="1">
      <c r="A1411" s="422">
        <v>43290.0</v>
      </c>
      <c r="B1411" s="423">
        <v>3848765.718</v>
      </c>
    </row>
    <row r="1412" ht="15.75" customHeight="1">
      <c r="A1412" s="422">
        <v>43289.0</v>
      </c>
      <c r="B1412" s="423">
        <v>3861516.566</v>
      </c>
    </row>
    <row r="1413" ht="15.75" customHeight="1">
      <c r="A1413" s="422">
        <v>43286.0</v>
      </c>
      <c r="B1413" s="423">
        <v>3863952.82</v>
      </c>
    </row>
    <row r="1414" ht="15.75" customHeight="1">
      <c r="A1414" s="422">
        <v>43285.0</v>
      </c>
      <c r="B1414" s="423">
        <v>3826120.283</v>
      </c>
    </row>
    <row r="1415" ht="15.75" customHeight="1">
      <c r="A1415" s="422">
        <v>43284.0</v>
      </c>
      <c r="B1415" s="423">
        <v>3806598.779</v>
      </c>
    </row>
    <row r="1416" ht="15.75" customHeight="1">
      <c r="A1416" s="422">
        <v>43283.0</v>
      </c>
      <c r="B1416" s="423">
        <v>3827061.798</v>
      </c>
    </row>
    <row r="1417" ht="15.75" customHeight="1">
      <c r="A1417" s="422">
        <v>43279.0</v>
      </c>
      <c r="B1417" s="423">
        <v>3847347.789</v>
      </c>
    </row>
    <row r="1418" ht="15.75" customHeight="1">
      <c r="A1418" s="422">
        <v>43278.0</v>
      </c>
      <c r="B1418" s="423">
        <v>3860692.961</v>
      </c>
    </row>
    <row r="1419" ht="15.75" customHeight="1">
      <c r="A1419" s="422">
        <v>43277.0</v>
      </c>
      <c r="B1419" s="423">
        <v>3844851.354</v>
      </c>
    </row>
    <row r="1420" ht="15.75" customHeight="1">
      <c r="A1420" s="422">
        <v>43276.0</v>
      </c>
      <c r="B1420" s="423">
        <v>3859772.268</v>
      </c>
    </row>
    <row r="1421" ht="15.75" customHeight="1">
      <c r="A1421" s="422">
        <v>43275.0</v>
      </c>
      <c r="B1421" s="423">
        <v>3909522.053</v>
      </c>
    </row>
    <row r="1422" ht="15.75" customHeight="1">
      <c r="A1422" s="422">
        <v>43272.0</v>
      </c>
      <c r="B1422" s="423">
        <v>3877758.152</v>
      </c>
    </row>
    <row r="1423" ht="15.75" customHeight="1">
      <c r="A1423" s="422">
        <v>43271.0</v>
      </c>
      <c r="B1423" s="423">
        <v>3831028.273</v>
      </c>
    </row>
    <row r="1424" ht="15.75" customHeight="1">
      <c r="A1424" s="422">
        <v>43270.0</v>
      </c>
      <c r="B1424" s="423">
        <v>3802947.492</v>
      </c>
    </row>
    <row r="1425" ht="15.75" customHeight="1">
      <c r="A1425" s="422">
        <v>43269.0</v>
      </c>
      <c r="B1425" s="423">
        <v>3803511.619</v>
      </c>
    </row>
    <row r="1426" ht="15.75" customHeight="1">
      <c r="A1426" s="422">
        <v>43263.0</v>
      </c>
      <c r="B1426" s="423">
        <v>3799007.779</v>
      </c>
    </row>
    <row r="1427" ht="15.75" customHeight="1">
      <c r="A1427" s="422">
        <v>43262.0</v>
      </c>
      <c r="B1427" s="423">
        <v>3768226.78</v>
      </c>
    </row>
    <row r="1428" ht="15.75" customHeight="1">
      <c r="A1428" s="422">
        <v>43261.0</v>
      </c>
      <c r="B1428" s="423">
        <v>3777824.756</v>
      </c>
    </row>
    <row r="1429" ht="15.75" customHeight="1">
      <c r="A1429" s="422">
        <v>43258.0</v>
      </c>
      <c r="B1429" s="423">
        <v>3796435.987</v>
      </c>
    </row>
    <row r="1430" ht="15.75" customHeight="1">
      <c r="A1430" s="422">
        <v>43257.0</v>
      </c>
      <c r="B1430" s="423">
        <v>3816803.015</v>
      </c>
    </row>
    <row r="1431" ht="15.75" customHeight="1">
      <c r="A1431" s="422">
        <v>43256.0</v>
      </c>
      <c r="B1431" s="423">
        <v>3790006.781</v>
      </c>
    </row>
    <row r="1432" ht="15.75" customHeight="1">
      <c r="A1432" s="422">
        <v>43255.0</v>
      </c>
      <c r="B1432" s="423">
        <v>3776802.05</v>
      </c>
    </row>
    <row r="1433" ht="15.75" customHeight="1">
      <c r="A1433" s="422">
        <v>43254.0</v>
      </c>
      <c r="B1433" s="423">
        <v>3775342.244</v>
      </c>
    </row>
    <row r="1434" ht="15.75" customHeight="1">
      <c r="A1434" s="422">
        <v>43251.0</v>
      </c>
      <c r="B1434" s="423">
        <v>3799595.602</v>
      </c>
    </row>
    <row r="1435" ht="15.75" customHeight="1">
      <c r="A1435" s="422">
        <v>43250.0</v>
      </c>
      <c r="B1435" s="423">
        <v>3832492.584</v>
      </c>
    </row>
    <row r="1436" ht="15.75" customHeight="1">
      <c r="A1436" s="422">
        <v>43249.0</v>
      </c>
      <c r="B1436" s="423">
        <v>3837974.336</v>
      </c>
    </row>
    <row r="1437" ht="15.75" customHeight="1">
      <c r="A1437" s="422">
        <v>43248.0</v>
      </c>
      <c r="B1437" s="423">
        <v>3844744.39</v>
      </c>
    </row>
    <row r="1438" ht="15.75" customHeight="1">
      <c r="A1438" s="422">
        <v>43247.0</v>
      </c>
      <c r="B1438" s="423">
        <v>3871486.876</v>
      </c>
    </row>
    <row r="1439" ht="15.75" customHeight="1">
      <c r="A1439" s="422">
        <v>43244.0</v>
      </c>
      <c r="B1439" s="423">
        <v>3855012.362</v>
      </c>
    </row>
    <row r="1440" ht="15.75" customHeight="1">
      <c r="A1440" s="422">
        <v>43243.0</v>
      </c>
      <c r="B1440" s="423">
        <v>3830721.064</v>
      </c>
    </row>
    <row r="1441" ht="15.75" customHeight="1">
      <c r="A1441" s="422">
        <v>43242.0</v>
      </c>
      <c r="B1441" s="423">
        <v>3845043.166</v>
      </c>
    </row>
    <row r="1442" ht="15.75" customHeight="1">
      <c r="A1442" s="422">
        <v>43241.0</v>
      </c>
      <c r="B1442" s="423">
        <v>3841858.663</v>
      </c>
    </row>
    <row r="1443" ht="15.75" customHeight="1">
      <c r="A1443" s="422">
        <v>43240.0</v>
      </c>
      <c r="B1443" s="423">
        <v>3837017.65</v>
      </c>
    </row>
    <row r="1444" ht="15.75" customHeight="1">
      <c r="A1444" s="422">
        <v>43237.0</v>
      </c>
      <c r="B1444" s="423">
        <v>3874633.863</v>
      </c>
    </row>
    <row r="1445" ht="15.75" customHeight="1">
      <c r="A1445" s="422">
        <v>43236.0</v>
      </c>
      <c r="B1445" s="423">
        <v>3909293.356</v>
      </c>
    </row>
    <row r="1446" ht="15.75" customHeight="1">
      <c r="A1446" s="422">
        <v>43235.0</v>
      </c>
      <c r="B1446" s="423">
        <v>3928150.187</v>
      </c>
    </row>
    <row r="1447" ht="15.75" customHeight="1">
      <c r="A1447" s="422">
        <v>43234.0</v>
      </c>
      <c r="B1447" s="423">
        <v>3934305.514</v>
      </c>
    </row>
    <row r="1448" ht="15.75" customHeight="1">
      <c r="A1448" s="422">
        <v>43233.0</v>
      </c>
      <c r="B1448" s="423">
        <v>3940461.051</v>
      </c>
    </row>
    <row r="1449" ht="15.75" customHeight="1">
      <c r="A1449" s="422">
        <v>43230.0</v>
      </c>
      <c r="B1449" s="423">
        <v>3949338.82</v>
      </c>
    </row>
    <row r="1450" ht="15.75" customHeight="1">
      <c r="A1450" s="422">
        <v>43229.0</v>
      </c>
      <c r="B1450" s="423">
        <v>3958562.657</v>
      </c>
    </row>
    <row r="1451" ht="15.75" customHeight="1">
      <c r="A1451" s="422">
        <v>43228.0</v>
      </c>
      <c r="B1451" s="423">
        <v>3960161.132</v>
      </c>
    </row>
    <row r="1452" ht="15.75" customHeight="1">
      <c r="A1452" s="422">
        <v>43227.0</v>
      </c>
      <c r="B1452" s="423">
        <v>3980306.229</v>
      </c>
    </row>
    <row r="1453" ht="15.75" customHeight="1">
      <c r="A1453" s="422">
        <v>43226.0</v>
      </c>
      <c r="B1453" s="423">
        <v>3984078.506</v>
      </c>
    </row>
    <row r="1454" ht="15.75" customHeight="1">
      <c r="A1454" s="422">
        <v>43223.0</v>
      </c>
      <c r="B1454" s="423">
        <v>3983424.388</v>
      </c>
    </row>
    <row r="1455" ht="15.75" customHeight="1">
      <c r="A1455" s="422">
        <v>43220.0</v>
      </c>
      <c r="B1455" s="423">
        <v>4006287.356</v>
      </c>
    </row>
    <row r="1456" ht="15.75" customHeight="1">
      <c r="A1456" s="422">
        <v>43216.0</v>
      </c>
      <c r="B1456" s="423">
        <v>4046676.493</v>
      </c>
    </row>
    <row r="1457" ht="15.75" customHeight="1">
      <c r="A1457" s="422">
        <v>43215.0</v>
      </c>
      <c r="B1457" s="423">
        <v>4036190.49</v>
      </c>
    </row>
    <row r="1458" ht="15.75" customHeight="1">
      <c r="A1458" s="422">
        <v>43214.0</v>
      </c>
      <c r="B1458" s="423">
        <v>4027407.378</v>
      </c>
    </row>
    <row r="1459" ht="15.75" customHeight="1">
      <c r="A1459" s="422">
        <v>43213.0</v>
      </c>
      <c r="B1459" s="423">
        <v>4047102.017</v>
      </c>
    </row>
    <row r="1460" ht="15.75" customHeight="1">
      <c r="A1460" s="422">
        <v>43212.0</v>
      </c>
      <c r="B1460" s="423">
        <v>4051092.758</v>
      </c>
    </row>
    <row r="1461" ht="15.75" customHeight="1">
      <c r="A1461" s="422">
        <v>43209.0</v>
      </c>
      <c r="B1461" s="423">
        <v>4077320.66</v>
      </c>
    </row>
    <row r="1462" ht="15.75" customHeight="1">
      <c r="A1462" s="422">
        <v>43208.0</v>
      </c>
      <c r="B1462" s="423">
        <v>4062768.416</v>
      </c>
    </row>
    <row r="1463" ht="15.75" customHeight="1">
      <c r="A1463" s="422">
        <v>43207.0</v>
      </c>
      <c r="B1463" s="423">
        <v>4043536.418</v>
      </c>
    </row>
    <row r="1464" ht="15.75" customHeight="1">
      <c r="A1464" s="422">
        <v>43206.0</v>
      </c>
      <c r="B1464" s="423">
        <v>4032877.198</v>
      </c>
    </row>
    <row r="1465" ht="15.75" customHeight="1">
      <c r="A1465" s="422">
        <v>43205.0</v>
      </c>
      <c r="B1465" s="423">
        <v>4028304.402</v>
      </c>
    </row>
    <row r="1466" ht="15.75" customHeight="1">
      <c r="A1466" s="422">
        <v>43202.0</v>
      </c>
      <c r="B1466" s="423">
        <v>4046154.784</v>
      </c>
    </row>
    <row r="1467" ht="15.75" customHeight="1">
      <c r="A1467" s="422">
        <v>43201.0</v>
      </c>
      <c r="B1467" s="423">
        <v>4054275.87</v>
      </c>
    </row>
    <row r="1468" ht="15.75" customHeight="1">
      <c r="A1468" s="422">
        <v>43200.0</v>
      </c>
      <c r="B1468" s="423">
        <v>4059236.649</v>
      </c>
    </row>
    <row r="1469" ht="15.75" customHeight="1">
      <c r="A1469" s="422">
        <v>43199.0</v>
      </c>
      <c r="B1469" s="423">
        <v>4063244.34</v>
      </c>
    </row>
    <row r="1470" ht="15.75" customHeight="1">
      <c r="A1470" s="422">
        <v>43198.0</v>
      </c>
      <c r="B1470" s="423">
        <v>4064129.758</v>
      </c>
    </row>
    <row r="1471" ht="15.75" customHeight="1">
      <c r="A1471" s="422">
        <v>43195.0</v>
      </c>
      <c r="B1471" s="423">
        <v>4051560.797</v>
      </c>
    </row>
    <row r="1472" ht="15.75" customHeight="1">
      <c r="A1472" s="422">
        <v>43194.0</v>
      </c>
      <c r="B1472" s="423">
        <v>4028475.707</v>
      </c>
    </row>
    <row r="1473" ht="15.75" customHeight="1">
      <c r="A1473" s="422">
        <v>43193.0</v>
      </c>
      <c r="B1473" s="423">
        <v>4028707.226</v>
      </c>
    </row>
    <row r="1474" ht="15.75" customHeight="1">
      <c r="A1474" s="422">
        <v>43192.0</v>
      </c>
      <c r="B1474" s="423">
        <v>4043183.196</v>
      </c>
    </row>
    <row r="1475" ht="15.75" customHeight="1">
      <c r="A1475" s="422">
        <v>43191.0</v>
      </c>
      <c r="B1475" s="423">
        <v>3993244.116</v>
      </c>
    </row>
    <row r="1476" ht="15.75" customHeight="1">
      <c r="A1476" s="422">
        <v>43188.0</v>
      </c>
      <c r="B1476" s="423">
        <v>3917185.868</v>
      </c>
    </row>
    <row r="1477" ht="15.75" customHeight="1">
      <c r="A1477" s="422">
        <v>43187.0</v>
      </c>
      <c r="B1477" s="423">
        <v>3872071.246</v>
      </c>
    </row>
    <row r="1478" ht="15.75" customHeight="1">
      <c r="A1478" s="422">
        <v>43186.0</v>
      </c>
      <c r="B1478" s="423">
        <v>3882203.354</v>
      </c>
    </row>
    <row r="1479" ht="15.75" customHeight="1">
      <c r="A1479" s="422">
        <v>43184.0</v>
      </c>
      <c r="B1479" s="423">
        <v>3918100.809</v>
      </c>
    </row>
    <row r="1480" ht="15.75" customHeight="1">
      <c r="A1480" s="422">
        <v>43181.0</v>
      </c>
      <c r="B1480" s="423">
        <v>3924387.836</v>
      </c>
    </row>
    <row r="1481" ht="15.75" customHeight="1">
      <c r="A1481" s="422">
        <v>43180.0</v>
      </c>
      <c r="B1481" s="423">
        <v>3932139.609</v>
      </c>
    </row>
    <row r="1482" ht="15.75" customHeight="1">
      <c r="A1482" s="422">
        <v>43179.0</v>
      </c>
      <c r="B1482" s="423">
        <v>3973196.501</v>
      </c>
    </row>
    <row r="1483" ht="15.75" customHeight="1">
      <c r="A1483" s="422">
        <v>43178.0</v>
      </c>
      <c r="B1483" s="423">
        <v>3981848.444</v>
      </c>
    </row>
    <row r="1484" ht="15.75" customHeight="1">
      <c r="A1484" s="422">
        <v>43177.0</v>
      </c>
      <c r="B1484" s="423">
        <v>4011077.5</v>
      </c>
    </row>
    <row r="1485" ht="15.75" customHeight="1">
      <c r="A1485" s="422">
        <v>43174.0</v>
      </c>
      <c r="B1485" s="423">
        <v>4007933.565</v>
      </c>
    </row>
    <row r="1486" ht="15.75" customHeight="1">
      <c r="A1486" s="422">
        <v>43173.0</v>
      </c>
      <c r="B1486" s="423">
        <v>3968613.135</v>
      </c>
    </row>
    <row r="1487" ht="15.75" customHeight="1">
      <c r="A1487" s="422">
        <v>43172.0</v>
      </c>
      <c r="B1487" s="423">
        <v>3957728.38</v>
      </c>
    </row>
    <row r="1488" ht="15.75" customHeight="1">
      <c r="A1488" s="422">
        <v>43171.0</v>
      </c>
      <c r="B1488" s="423">
        <v>3999026.423</v>
      </c>
    </row>
    <row r="1489" ht="15.75" customHeight="1">
      <c r="A1489" s="422">
        <v>43170.0</v>
      </c>
      <c r="B1489" s="423">
        <v>4035442.76</v>
      </c>
    </row>
    <row r="1490" ht="15.75" customHeight="1">
      <c r="A1490" s="422">
        <v>43167.0</v>
      </c>
      <c r="B1490" s="423">
        <v>4063446.999</v>
      </c>
    </row>
    <row r="1491" ht="15.75" customHeight="1">
      <c r="A1491" s="422">
        <v>43166.0</v>
      </c>
      <c r="B1491" s="423">
        <v>4061917.977</v>
      </c>
    </row>
    <row r="1492" ht="15.75" customHeight="1">
      <c r="A1492" s="422">
        <v>43165.0</v>
      </c>
      <c r="B1492" s="423">
        <v>4072053.852</v>
      </c>
    </row>
    <row r="1493" ht="15.75" customHeight="1">
      <c r="A1493" s="422">
        <v>43164.0</v>
      </c>
      <c r="B1493" s="423">
        <v>4061831.329</v>
      </c>
    </row>
    <row r="1494" ht="15.75" customHeight="1">
      <c r="A1494" s="422">
        <v>43163.0</v>
      </c>
      <c r="B1494" s="423">
        <v>4084908.138</v>
      </c>
    </row>
    <row r="1495" ht="15.75" customHeight="1">
      <c r="A1495" s="422">
        <v>43160.0</v>
      </c>
      <c r="B1495" s="423">
        <v>4078464.566</v>
      </c>
    </row>
    <row r="1496" ht="15.75" customHeight="1">
      <c r="A1496" s="422">
        <v>43159.0</v>
      </c>
      <c r="B1496" s="423">
        <v>4044389.06</v>
      </c>
    </row>
    <row r="1497" ht="15.75" customHeight="1">
      <c r="A1497" s="422">
        <v>43158.0</v>
      </c>
      <c r="B1497" s="423">
        <v>4028111.837</v>
      </c>
    </row>
    <row r="1498" ht="15.75" customHeight="1">
      <c r="A1498" s="422">
        <v>43157.0</v>
      </c>
      <c r="B1498" s="423">
        <v>4020242.116</v>
      </c>
    </row>
    <row r="1499" ht="15.75" customHeight="1">
      <c r="A1499" s="422">
        <v>43156.0</v>
      </c>
      <c r="B1499" s="423">
        <v>4054486.795</v>
      </c>
    </row>
    <row r="1500" ht="15.75" customHeight="1">
      <c r="A1500" s="422">
        <v>43153.0</v>
      </c>
      <c r="B1500" s="423">
        <v>4095715.168</v>
      </c>
    </row>
    <row r="1501" ht="15.75" customHeight="1">
      <c r="A1501" s="422">
        <v>43151.0</v>
      </c>
      <c r="B1501" s="423">
        <v>4104991.187</v>
      </c>
    </row>
    <row r="1502" ht="15.75" customHeight="1">
      <c r="A1502" s="422">
        <v>43150.0</v>
      </c>
      <c r="B1502" s="423">
        <v>4134574.917</v>
      </c>
    </row>
    <row r="1503" ht="15.75" customHeight="1">
      <c r="A1503" s="422">
        <v>43149.0</v>
      </c>
      <c r="B1503" s="423">
        <v>4137496.685</v>
      </c>
    </row>
    <row r="1504" ht="15.75" customHeight="1">
      <c r="A1504" s="422">
        <v>43146.0</v>
      </c>
      <c r="B1504" s="423">
        <v>4177843.393</v>
      </c>
    </row>
    <row r="1505" ht="15.75" customHeight="1">
      <c r="A1505" s="422">
        <v>43145.0</v>
      </c>
      <c r="B1505" s="423">
        <v>4203955.152</v>
      </c>
    </row>
    <row r="1506" ht="15.75" customHeight="1">
      <c r="A1506" s="422">
        <v>43144.0</v>
      </c>
      <c r="B1506" s="423">
        <v>4205680.7</v>
      </c>
    </row>
    <row r="1507" ht="15.75" customHeight="1">
      <c r="A1507" s="422">
        <v>43143.0</v>
      </c>
      <c r="B1507" s="423">
        <v>4203088.661</v>
      </c>
    </row>
    <row r="1508" ht="15.75" customHeight="1">
      <c r="A1508" s="422">
        <v>43142.0</v>
      </c>
      <c r="B1508" s="423">
        <v>4212955.512</v>
      </c>
    </row>
    <row r="1509" ht="15.75" customHeight="1">
      <c r="A1509" s="422">
        <v>43139.0</v>
      </c>
      <c r="B1509" s="423">
        <v>4147869.2</v>
      </c>
    </row>
    <row r="1510" ht="15.75" customHeight="1">
      <c r="A1510" s="422">
        <v>43138.0</v>
      </c>
      <c r="B1510" s="423">
        <v>4132447.326</v>
      </c>
    </row>
    <row r="1511" ht="15.75" customHeight="1">
      <c r="A1511" s="422">
        <v>43137.0</v>
      </c>
      <c r="B1511" s="423">
        <v>4136465.311</v>
      </c>
    </row>
    <row r="1512" ht="15.75" customHeight="1">
      <c r="A1512" s="422">
        <v>43136.0</v>
      </c>
      <c r="B1512" s="423">
        <v>4104918.783</v>
      </c>
    </row>
    <row r="1513" ht="15.75" customHeight="1">
      <c r="A1513" s="422">
        <v>43135.0</v>
      </c>
      <c r="B1513" s="423">
        <v>4112546.854</v>
      </c>
    </row>
    <row r="1514" ht="15.75" customHeight="1">
      <c r="A1514" s="422">
        <v>43132.0</v>
      </c>
      <c r="B1514" s="423">
        <v>4176585.818</v>
      </c>
    </row>
    <row r="1515" ht="15.75" customHeight="1">
      <c r="A1515" s="422">
        <v>43131.0</v>
      </c>
      <c r="B1515" s="423">
        <v>4185132.903</v>
      </c>
    </row>
    <row r="1516" ht="15.75" customHeight="1">
      <c r="A1516" s="422">
        <v>43130.0</v>
      </c>
      <c r="B1516" s="423">
        <v>4230692.724</v>
      </c>
    </row>
    <row r="1517" ht="15.75" customHeight="1">
      <c r="A1517" s="422">
        <v>43129.0</v>
      </c>
      <c r="B1517" s="423">
        <v>4258784.027</v>
      </c>
    </row>
    <row r="1518" ht="15.75" customHeight="1">
      <c r="A1518" s="422">
        <v>43128.0</v>
      </c>
      <c r="B1518" s="423">
        <v>4228320.755</v>
      </c>
    </row>
    <row r="1519" ht="15.75" customHeight="1">
      <c r="A1519" s="422">
        <v>43125.0</v>
      </c>
      <c r="B1519" s="423">
        <v>4267997.971</v>
      </c>
    </row>
    <row r="1520" ht="15.75" customHeight="1">
      <c r="A1520" s="422">
        <v>43124.0</v>
      </c>
      <c r="B1520" s="423">
        <v>4258180.455</v>
      </c>
    </row>
    <row r="1521" ht="15.75" customHeight="1">
      <c r="A1521" s="422">
        <v>43123.0</v>
      </c>
      <c r="B1521" s="423">
        <v>4256195.88</v>
      </c>
    </row>
    <row r="1522" ht="15.75" customHeight="1">
      <c r="A1522" s="422">
        <v>43122.0</v>
      </c>
      <c r="B1522" s="423">
        <v>4233416.412</v>
      </c>
    </row>
    <row r="1523" ht="15.75" customHeight="1">
      <c r="A1523" s="422">
        <v>43121.0</v>
      </c>
      <c r="B1523" s="423">
        <v>4203567.1</v>
      </c>
    </row>
    <row r="1524" ht="15.75" customHeight="1">
      <c r="A1524" s="422">
        <v>43118.0</v>
      </c>
      <c r="B1524" s="423">
        <v>4188187.734</v>
      </c>
    </row>
    <row r="1525" ht="15.75" customHeight="1">
      <c r="A1525" s="422">
        <v>43117.0</v>
      </c>
      <c r="B1525" s="423">
        <v>4176898.547</v>
      </c>
    </row>
    <row r="1526" ht="15.75" customHeight="1">
      <c r="A1526" s="422">
        <v>43116.0</v>
      </c>
      <c r="B1526" s="423">
        <v>4191409.011</v>
      </c>
    </row>
    <row r="1527" ht="15.75" customHeight="1">
      <c r="A1527" s="422">
        <v>43115.0</v>
      </c>
      <c r="B1527" s="423">
        <v>4151422.538</v>
      </c>
    </row>
    <row r="1528" ht="15.75" customHeight="1">
      <c r="A1528" s="422">
        <v>43114.0</v>
      </c>
      <c r="B1528" s="423">
        <v>4184148.232</v>
      </c>
    </row>
    <row r="1529" ht="15.75" customHeight="1">
      <c r="A1529" s="422">
        <v>43111.0</v>
      </c>
      <c r="B1529" s="423">
        <v>4209131.509</v>
      </c>
    </row>
    <row r="1530" ht="15.75" customHeight="1">
      <c r="A1530" s="422">
        <v>43110.0</v>
      </c>
      <c r="B1530" s="423">
        <v>4202909.835</v>
      </c>
    </row>
    <row r="1531" ht="15.75" customHeight="1">
      <c r="A1531" s="422">
        <v>43109.0</v>
      </c>
      <c r="B1531" s="423">
        <v>4215771.853</v>
      </c>
    </row>
    <row r="1532" ht="15.75" customHeight="1">
      <c r="A1532" s="422">
        <v>43108.0</v>
      </c>
      <c r="B1532" s="423">
        <v>4227154.542</v>
      </c>
    </row>
    <row r="1533" ht="15.75" customHeight="1">
      <c r="A1533" s="422">
        <v>43107.0</v>
      </c>
      <c r="B1533" s="423">
        <v>4259126.624</v>
      </c>
    </row>
    <row r="1534" ht="15.75" customHeight="1">
      <c r="A1534" s="422">
        <v>43104.0</v>
      </c>
      <c r="B1534" s="423">
        <v>4272511.932</v>
      </c>
    </row>
    <row r="1535" ht="15.75" customHeight="1">
      <c r="A1535" s="422">
        <v>43103.0</v>
      </c>
      <c r="B1535" s="423">
        <v>4285095.451</v>
      </c>
    </row>
    <row r="1536" ht="15.75" customHeight="1">
      <c r="A1536" s="422">
        <v>43102.0</v>
      </c>
      <c r="B1536" s="423">
        <v>4255843.188</v>
      </c>
    </row>
    <row r="1537" ht="15.75" customHeight="1">
      <c r="A1537" s="422">
        <v>43101.0</v>
      </c>
      <c r="B1537" s="423">
        <v>4234237.319</v>
      </c>
    </row>
    <row r="1538" ht="15.75" customHeight="1">
      <c r="A1538" s="422">
        <v>43097.0</v>
      </c>
      <c r="B1538" s="423">
        <v>4228945.456</v>
      </c>
    </row>
    <row r="1539" ht="15.75" customHeight="1">
      <c r="A1539" s="422">
        <v>43096.0</v>
      </c>
      <c r="B1539" s="423">
        <v>4194384.117</v>
      </c>
    </row>
    <row r="1540" ht="15.75" customHeight="1">
      <c r="A1540" s="422">
        <v>43095.0</v>
      </c>
      <c r="B1540" s="423">
        <v>4183662.984</v>
      </c>
    </row>
    <row r="1541" ht="15.75" customHeight="1">
      <c r="A1541" s="422">
        <v>43093.0</v>
      </c>
      <c r="B1541" s="423">
        <v>4178455.957</v>
      </c>
    </row>
    <row r="1542" ht="15.75" customHeight="1">
      <c r="A1542" s="422">
        <v>43090.0</v>
      </c>
      <c r="B1542" s="423">
        <v>4180075.109</v>
      </c>
    </row>
    <row r="1543" ht="15.75" customHeight="1">
      <c r="A1543" s="422">
        <v>43089.0</v>
      </c>
      <c r="B1543" s="423">
        <v>4188151.835</v>
      </c>
    </row>
    <row r="1544" ht="15.75" customHeight="1">
      <c r="A1544" s="422">
        <v>43088.0</v>
      </c>
      <c r="B1544" s="423">
        <v>4204573.171</v>
      </c>
    </row>
    <row r="1545" ht="15.75" customHeight="1">
      <c r="A1545" s="422">
        <v>43087.0</v>
      </c>
      <c r="B1545" s="423">
        <v>4202724.803</v>
      </c>
    </row>
    <row r="1546" ht="15.75" customHeight="1">
      <c r="A1546" s="422">
        <v>43086.0</v>
      </c>
      <c r="B1546" s="423">
        <v>4196774.565</v>
      </c>
    </row>
    <row r="1547" ht="15.75" customHeight="1">
      <c r="A1547" s="422">
        <v>43083.0</v>
      </c>
      <c r="B1547" s="423">
        <v>4205804.82</v>
      </c>
    </row>
    <row r="1548" ht="15.75" customHeight="1">
      <c r="A1548" s="422">
        <v>43082.0</v>
      </c>
      <c r="B1548" s="423">
        <v>4208542.008</v>
      </c>
    </row>
    <row r="1549" ht="15.75" customHeight="1">
      <c r="A1549" s="422">
        <v>43081.0</v>
      </c>
      <c r="B1549" s="423">
        <v>4221395.681</v>
      </c>
    </row>
    <row r="1550" ht="15.75" customHeight="1">
      <c r="A1550" s="422">
        <v>43080.0</v>
      </c>
      <c r="B1550" s="423">
        <v>4207304.769</v>
      </c>
    </row>
    <row r="1551" ht="15.75" customHeight="1">
      <c r="A1551" s="422">
        <v>43079.0</v>
      </c>
      <c r="B1551" s="423">
        <v>4213233.928</v>
      </c>
    </row>
    <row r="1552" ht="15.75" customHeight="1">
      <c r="A1552" s="422">
        <v>43076.0</v>
      </c>
      <c r="B1552" s="423">
        <v>4237364.165</v>
      </c>
    </row>
    <row r="1553" ht="15.75" customHeight="1">
      <c r="A1553" s="422">
        <v>43075.0</v>
      </c>
      <c r="B1553" s="423">
        <v>4241171.413</v>
      </c>
    </row>
    <row r="1554" ht="15.75" customHeight="1">
      <c r="A1554" s="422">
        <v>43074.0</v>
      </c>
      <c r="B1554" s="423">
        <v>4254635.458</v>
      </c>
    </row>
    <row r="1555" ht="15.75" customHeight="1">
      <c r="A1555" s="422">
        <v>43073.0</v>
      </c>
      <c r="B1555" s="423">
        <v>4236635.924</v>
      </c>
    </row>
    <row r="1556" ht="15.75" customHeight="1">
      <c r="A1556" s="422">
        <v>43072.0</v>
      </c>
      <c r="B1556" s="423">
        <v>4244423.485</v>
      </c>
    </row>
    <row r="1557" ht="15.75" customHeight="1">
      <c r="A1557" s="422">
        <v>43069.0</v>
      </c>
      <c r="B1557" s="423">
        <v>4241496.297</v>
      </c>
    </row>
    <row r="1558" ht="15.75" customHeight="1">
      <c r="A1558" s="422">
        <v>43068.0</v>
      </c>
      <c r="B1558" s="423">
        <v>4229333.803</v>
      </c>
    </row>
    <row r="1559" ht="15.75" customHeight="1">
      <c r="A1559" s="422">
        <v>43067.0</v>
      </c>
      <c r="B1559" s="423">
        <v>4220636.465</v>
      </c>
    </row>
    <row r="1560" ht="15.75" customHeight="1">
      <c r="A1560" s="422">
        <v>43066.0</v>
      </c>
      <c r="B1560" s="423">
        <v>4241420.395</v>
      </c>
    </row>
    <row r="1561" ht="15.75" customHeight="1">
      <c r="A1561" s="422">
        <v>43065.0</v>
      </c>
      <c r="B1561" s="423">
        <v>4261323.66</v>
      </c>
    </row>
    <row r="1562" ht="15.75" customHeight="1">
      <c r="A1562" s="422">
        <v>43062.0</v>
      </c>
      <c r="B1562" s="423">
        <v>4262654.706</v>
      </c>
    </row>
    <row r="1563" ht="15.75" customHeight="1">
      <c r="A1563" s="422">
        <v>43061.0</v>
      </c>
      <c r="B1563" s="423">
        <v>4252823.23</v>
      </c>
    </row>
    <row r="1564" ht="15.75" customHeight="1">
      <c r="A1564" s="422">
        <v>43060.0</v>
      </c>
      <c r="B1564" s="423">
        <v>4233279.559</v>
      </c>
    </row>
    <row r="1565" ht="15.75" customHeight="1">
      <c r="A1565" s="422">
        <v>43059.0</v>
      </c>
      <c r="B1565" s="423">
        <v>4254121.731</v>
      </c>
    </row>
    <row r="1566" ht="15.75" customHeight="1">
      <c r="A1566" s="422">
        <v>43058.0</v>
      </c>
      <c r="B1566" s="423">
        <v>4261074.892</v>
      </c>
    </row>
    <row r="1567" ht="15.75" customHeight="1">
      <c r="A1567" s="422">
        <v>43055.0</v>
      </c>
      <c r="B1567" s="423">
        <v>4255126.865</v>
      </c>
    </row>
    <row r="1568" ht="15.75" customHeight="1">
      <c r="A1568" s="422">
        <v>43054.0</v>
      </c>
      <c r="B1568" s="423">
        <v>4232057.801</v>
      </c>
    </row>
    <row r="1569" ht="15.75" customHeight="1">
      <c r="A1569" s="422">
        <v>43053.0</v>
      </c>
      <c r="B1569" s="423">
        <v>4250272.939</v>
      </c>
    </row>
    <row r="1570" ht="15.75" customHeight="1">
      <c r="A1570" s="422">
        <v>43052.0</v>
      </c>
      <c r="B1570" s="423">
        <v>4225489.699</v>
      </c>
    </row>
    <row r="1571" ht="15.75" customHeight="1">
      <c r="A1571" s="422">
        <v>43051.0</v>
      </c>
      <c r="B1571" s="423">
        <v>4204118.762</v>
      </c>
    </row>
    <row r="1572" ht="15.75" customHeight="1">
      <c r="A1572" s="422">
        <v>43048.0</v>
      </c>
      <c r="B1572" s="423">
        <v>4179751.647</v>
      </c>
    </row>
    <row r="1573" ht="15.75" customHeight="1">
      <c r="A1573" s="422">
        <v>43047.0</v>
      </c>
      <c r="B1573" s="423">
        <v>4168089.967</v>
      </c>
    </row>
    <row r="1574" ht="15.75" customHeight="1">
      <c r="A1574" s="422">
        <v>43046.0</v>
      </c>
      <c r="B1574" s="423">
        <v>4140442.853</v>
      </c>
    </row>
    <row r="1575" ht="15.75" customHeight="1">
      <c r="A1575" s="422">
        <v>43045.0</v>
      </c>
      <c r="B1575" s="423">
        <v>4132360.257</v>
      </c>
    </row>
    <row r="1576" ht="15.75" customHeight="1">
      <c r="A1576" s="422">
        <v>43044.0</v>
      </c>
      <c r="B1576" s="423">
        <v>4110095.467</v>
      </c>
    </row>
    <row r="1577" ht="15.75" customHeight="1">
      <c r="A1577" s="422">
        <v>43041.0</v>
      </c>
      <c r="B1577" s="423">
        <v>4123406.552</v>
      </c>
    </row>
    <row r="1578" ht="15.75" customHeight="1">
      <c r="A1578" s="422">
        <v>43040.0</v>
      </c>
      <c r="B1578" s="423">
        <v>4110432.184</v>
      </c>
    </row>
    <row r="1579" ht="15.75" customHeight="1">
      <c r="A1579" s="422">
        <v>43039.0</v>
      </c>
      <c r="B1579" s="423">
        <v>4090265.691</v>
      </c>
    </row>
    <row r="1580" ht="15.75" customHeight="1">
      <c r="A1580" s="422">
        <v>43038.0</v>
      </c>
      <c r="B1580" s="423">
        <v>4076761.974</v>
      </c>
    </row>
    <row r="1581" ht="15.75" customHeight="1">
      <c r="A1581" s="422">
        <v>43037.0</v>
      </c>
      <c r="B1581" s="423">
        <v>4076942.465</v>
      </c>
    </row>
    <row r="1582" ht="15.75" customHeight="1">
      <c r="A1582" s="422">
        <v>43034.0</v>
      </c>
      <c r="B1582" s="423">
        <v>4100947.11</v>
      </c>
    </row>
    <row r="1583" ht="15.75" customHeight="1">
      <c r="A1583" s="422">
        <v>43033.0</v>
      </c>
      <c r="B1583" s="423">
        <v>4090050.611</v>
      </c>
    </row>
    <row r="1584" ht="15.75" customHeight="1">
      <c r="A1584" s="422">
        <v>43032.0</v>
      </c>
      <c r="B1584" s="423">
        <v>4068574.909</v>
      </c>
    </row>
    <row r="1585" ht="15.75" customHeight="1">
      <c r="A1585" s="422">
        <v>43031.0</v>
      </c>
      <c r="B1585" s="423">
        <v>4066853.256</v>
      </c>
    </row>
    <row r="1586" ht="15.75" customHeight="1">
      <c r="A1586" s="422">
        <v>43030.0</v>
      </c>
      <c r="B1586" s="423">
        <v>4086953.774</v>
      </c>
    </row>
    <row r="1587" ht="15.75" customHeight="1">
      <c r="A1587" s="422">
        <v>43027.0</v>
      </c>
      <c r="B1587" s="423">
        <v>4075937.707</v>
      </c>
    </row>
    <row r="1588" ht="15.75" customHeight="1">
      <c r="A1588" s="422">
        <v>43026.0</v>
      </c>
      <c r="B1588" s="423">
        <v>4061245.145</v>
      </c>
    </row>
    <row r="1589" ht="15.75" customHeight="1">
      <c r="A1589" s="422">
        <v>43025.0</v>
      </c>
      <c r="B1589" s="423">
        <v>4057792.201</v>
      </c>
    </row>
    <row r="1590" ht="15.75" customHeight="1">
      <c r="A1590" s="422">
        <v>43024.0</v>
      </c>
      <c r="B1590" s="423">
        <v>4054491.342</v>
      </c>
    </row>
    <row r="1591" ht="15.75" customHeight="1">
      <c r="A1591" s="422">
        <v>43023.0</v>
      </c>
      <c r="B1591" s="423">
        <v>4052836.694</v>
      </c>
    </row>
    <row r="1592" ht="15.75" customHeight="1">
      <c r="A1592" s="422">
        <v>43020.0</v>
      </c>
      <c r="B1592" s="423">
        <v>4075761.153</v>
      </c>
    </row>
    <row r="1593" ht="15.75" customHeight="1">
      <c r="A1593" s="422">
        <v>43019.0</v>
      </c>
      <c r="B1593" s="423">
        <v>4096578.52</v>
      </c>
    </row>
    <row r="1594" ht="15.75" customHeight="1">
      <c r="A1594" s="422">
        <v>43018.0</v>
      </c>
      <c r="B1594" s="423">
        <v>4107463.603</v>
      </c>
    </row>
    <row r="1595" ht="15.75" customHeight="1">
      <c r="A1595" s="422">
        <v>43017.0</v>
      </c>
      <c r="B1595" s="423">
        <v>4099745.214</v>
      </c>
    </row>
    <row r="1596" ht="15.75" customHeight="1">
      <c r="A1596" s="422">
        <v>43016.0</v>
      </c>
      <c r="B1596" s="423">
        <v>4129877.277</v>
      </c>
    </row>
    <row r="1597" ht="15.75" customHeight="1">
      <c r="A1597" s="422">
        <v>43013.0</v>
      </c>
      <c r="B1597" s="423">
        <v>4126674.755</v>
      </c>
    </row>
    <row r="1598" ht="15.75" customHeight="1">
      <c r="A1598" s="422">
        <v>43012.0</v>
      </c>
      <c r="B1598" s="423">
        <v>4105139.633</v>
      </c>
    </row>
    <row r="1599" ht="15.75" customHeight="1">
      <c r="A1599" s="422">
        <v>43011.0</v>
      </c>
      <c r="B1599" s="423">
        <v>4083720.857</v>
      </c>
    </row>
    <row r="1600" ht="15.75" customHeight="1">
      <c r="A1600" s="422">
        <v>43010.0</v>
      </c>
      <c r="B1600" s="423">
        <v>4059300.24</v>
      </c>
    </row>
    <row r="1601" ht="15.75" customHeight="1">
      <c r="A1601" s="422">
        <v>43006.0</v>
      </c>
      <c r="B1601" s="423">
        <v>4072082.534</v>
      </c>
    </row>
    <row r="1602" ht="15.75" customHeight="1">
      <c r="A1602" s="422">
        <v>43005.0</v>
      </c>
      <c r="B1602" s="423">
        <v>4068963.77</v>
      </c>
    </row>
    <row r="1603" ht="15.75" customHeight="1">
      <c r="A1603" s="422">
        <v>43004.0</v>
      </c>
      <c r="B1603" s="423">
        <v>4077229.948</v>
      </c>
    </row>
    <row r="1604" ht="15.75" customHeight="1">
      <c r="A1604" s="422">
        <v>43003.0</v>
      </c>
      <c r="B1604" s="423">
        <v>4077953.58</v>
      </c>
    </row>
    <row r="1605" ht="15.75" customHeight="1">
      <c r="A1605" s="422">
        <v>43002.0</v>
      </c>
      <c r="B1605" s="423">
        <v>4097119.279</v>
      </c>
    </row>
    <row r="1606" ht="15.75" customHeight="1">
      <c r="A1606" s="422">
        <v>42999.0</v>
      </c>
      <c r="B1606" s="423">
        <v>4103107.03</v>
      </c>
    </row>
    <row r="1607" ht="15.75" customHeight="1">
      <c r="A1607" s="422">
        <v>42998.0</v>
      </c>
      <c r="B1607" s="423">
        <v>4111217.049</v>
      </c>
    </row>
    <row r="1608" ht="15.75" customHeight="1">
      <c r="A1608" s="422">
        <v>42997.0</v>
      </c>
      <c r="B1608" s="423">
        <v>4132661.257</v>
      </c>
    </row>
    <row r="1609" ht="15.75" customHeight="1">
      <c r="A1609" s="422">
        <v>42996.0</v>
      </c>
      <c r="B1609" s="423">
        <v>4135134.856</v>
      </c>
    </row>
    <row r="1610" ht="15.75" customHeight="1">
      <c r="A1610" s="422">
        <v>42995.0</v>
      </c>
      <c r="B1610" s="423">
        <v>4142455.311</v>
      </c>
    </row>
    <row r="1611" ht="15.75" customHeight="1">
      <c r="A1611" s="422">
        <v>42992.0</v>
      </c>
      <c r="B1611" s="423">
        <v>4130889.003</v>
      </c>
    </row>
    <row r="1612" ht="15.75" customHeight="1">
      <c r="A1612" s="422">
        <v>42991.0</v>
      </c>
      <c r="B1612" s="423">
        <v>4124069.534</v>
      </c>
    </row>
    <row r="1613" ht="15.75" customHeight="1">
      <c r="A1613" s="422">
        <v>42990.0</v>
      </c>
      <c r="B1613" s="423">
        <v>4103558.142</v>
      </c>
    </row>
    <row r="1614" ht="15.75" customHeight="1">
      <c r="A1614" s="422">
        <v>42989.0</v>
      </c>
      <c r="B1614" s="423">
        <v>4112891.496</v>
      </c>
    </row>
    <row r="1615" ht="15.75" customHeight="1">
      <c r="A1615" s="422">
        <v>42988.0</v>
      </c>
      <c r="B1615" s="423">
        <v>4121873.898</v>
      </c>
    </row>
    <row r="1616" ht="15.75" customHeight="1">
      <c r="A1616" s="422">
        <v>42985.0</v>
      </c>
      <c r="B1616" s="423">
        <v>4077648.713</v>
      </c>
    </row>
    <row r="1617" ht="15.75" customHeight="1">
      <c r="A1617" s="422">
        <v>42984.0</v>
      </c>
      <c r="B1617" s="423">
        <v>4050501.446</v>
      </c>
    </row>
    <row r="1618" ht="15.75" customHeight="1">
      <c r="A1618" s="422">
        <v>42983.0</v>
      </c>
      <c r="B1618" s="423">
        <v>4054285.295</v>
      </c>
    </row>
    <row r="1619" ht="15.75" customHeight="1">
      <c r="A1619" s="422">
        <v>42982.0</v>
      </c>
      <c r="B1619" s="423">
        <v>4032914.54</v>
      </c>
    </row>
    <row r="1620" ht="15.75" customHeight="1">
      <c r="A1620" s="422">
        <v>42978.0</v>
      </c>
      <c r="B1620" s="423">
        <v>4020908.109</v>
      </c>
    </row>
    <row r="1621" ht="15.75" customHeight="1">
      <c r="A1621" s="422">
        <v>42977.0</v>
      </c>
      <c r="B1621" s="423">
        <v>4006694.796</v>
      </c>
    </row>
    <row r="1622" ht="15.75" customHeight="1">
      <c r="A1622" s="422">
        <v>42976.0</v>
      </c>
      <c r="B1622" s="423">
        <v>3999479.911</v>
      </c>
    </row>
    <row r="1623" ht="15.75" customHeight="1">
      <c r="A1623" s="422">
        <v>42975.0</v>
      </c>
      <c r="B1623" s="423">
        <v>3998656.541</v>
      </c>
    </row>
    <row r="1624" ht="15.75" customHeight="1">
      <c r="A1624" s="422">
        <v>42974.0</v>
      </c>
      <c r="B1624" s="423">
        <v>3983487.589</v>
      </c>
    </row>
    <row r="1625" ht="15.75" customHeight="1">
      <c r="A1625" s="422">
        <v>42971.0</v>
      </c>
      <c r="B1625" s="423">
        <v>3970421.183</v>
      </c>
    </row>
    <row r="1626" ht="15.75" customHeight="1">
      <c r="A1626" s="422">
        <v>42970.0</v>
      </c>
      <c r="B1626" s="423">
        <v>3959036.019</v>
      </c>
    </row>
    <row r="1627" ht="15.75" customHeight="1">
      <c r="A1627" s="422">
        <v>42969.0</v>
      </c>
      <c r="B1627" s="423">
        <v>3966754.771</v>
      </c>
    </row>
    <row r="1628" ht="15.75" customHeight="1">
      <c r="A1628" s="422">
        <v>42968.0</v>
      </c>
      <c r="B1628" s="423">
        <v>3954809.883</v>
      </c>
    </row>
    <row r="1629" ht="15.75" customHeight="1">
      <c r="A1629" s="422">
        <v>42967.0</v>
      </c>
      <c r="B1629" s="423">
        <v>3951775.416</v>
      </c>
    </row>
    <row r="1630" ht="15.75" customHeight="1">
      <c r="A1630" s="422">
        <v>42964.0</v>
      </c>
      <c r="B1630" s="423">
        <v>3970482.44</v>
      </c>
    </row>
    <row r="1631" ht="15.75" customHeight="1">
      <c r="A1631" s="422">
        <v>42963.0</v>
      </c>
      <c r="B1631" s="423">
        <v>3967579.204</v>
      </c>
    </row>
    <row r="1632" ht="15.75" customHeight="1">
      <c r="A1632" s="422">
        <v>42960.0</v>
      </c>
      <c r="B1632" s="423">
        <v>3979301.168</v>
      </c>
    </row>
    <row r="1633" ht="15.75" customHeight="1">
      <c r="A1633" s="422">
        <v>42957.0</v>
      </c>
      <c r="B1633" s="423">
        <v>3973181.13</v>
      </c>
    </row>
    <row r="1634" ht="15.75" customHeight="1">
      <c r="A1634" s="422">
        <v>42956.0</v>
      </c>
      <c r="B1634" s="423">
        <v>3964642.285</v>
      </c>
    </row>
    <row r="1635" ht="15.75" customHeight="1">
      <c r="A1635" s="422">
        <v>42955.0</v>
      </c>
      <c r="B1635" s="423">
        <v>3963614.408</v>
      </c>
    </row>
    <row r="1636" ht="15.75" customHeight="1">
      <c r="A1636" s="422">
        <v>42954.0</v>
      </c>
      <c r="B1636" s="423">
        <v>3967337.792</v>
      </c>
    </row>
    <row r="1637" ht="15.75" customHeight="1">
      <c r="A1637" s="422">
        <v>42953.0</v>
      </c>
      <c r="B1637" s="423">
        <v>3967630.381</v>
      </c>
    </row>
    <row r="1638" ht="15.75" customHeight="1">
      <c r="A1638" s="422">
        <v>42950.0</v>
      </c>
      <c r="B1638" s="423">
        <v>3955694.533</v>
      </c>
    </row>
    <row r="1639" ht="15.75" customHeight="1">
      <c r="A1639" s="422">
        <v>42949.0</v>
      </c>
      <c r="B1639" s="423">
        <v>3964817.218</v>
      </c>
    </row>
    <row r="1640" ht="15.75" customHeight="1">
      <c r="A1640" s="422">
        <v>42948.0</v>
      </c>
      <c r="B1640" s="423">
        <v>3961167.39</v>
      </c>
    </row>
    <row r="1641" ht="15.75" customHeight="1">
      <c r="A1641" s="422">
        <v>42947.0</v>
      </c>
      <c r="B1641" s="423">
        <v>3961337.662</v>
      </c>
    </row>
    <row r="1642" ht="15.75" customHeight="1">
      <c r="A1642" s="422">
        <v>42946.0</v>
      </c>
      <c r="B1642" s="423">
        <v>3922155.669</v>
      </c>
    </row>
    <row r="1643" ht="15.75" customHeight="1">
      <c r="A1643" s="422">
        <v>42943.0</v>
      </c>
      <c r="B1643" s="423">
        <v>3931471.709</v>
      </c>
    </row>
    <row r="1644" ht="15.75" customHeight="1">
      <c r="A1644" s="422">
        <v>42942.0</v>
      </c>
      <c r="B1644" s="423">
        <v>3927995.006</v>
      </c>
    </row>
    <row r="1645" ht="15.75" customHeight="1">
      <c r="A1645" s="422">
        <v>42941.0</v>
      </c>
      <c r="B1645" s="423">
        <v>3912032.379</v>
      </c>
    </row>
    <row r="1646" ht="15.75" customHeight="1">
      <c r="A1646" s="422">
        <v>42940.0</v>
      </c>
      <c r="B1646" s="423">
        <v>3909473.842</v>
      </c>
    </row>
    <row r="1647" ht="15.75" customHeight="1">
      <c r="A1647" s="422">
        <v>42939.0</v>
      </c>
      <c r="B1647" s="423">
        <v>3898295.206</v>
      </c>
    </row>
    <row r="1648" ht="15.75" customHeight="1">
      <c r="A1648" s="422">
        <v>42936.0</v>
      </c>
      <c r="B1648" s="423">
        <v>3901126.331</v>
      </c>
    </row>
    <row r="1649" ht="15.75" customHeight="1">
      <c r="A1649" s="422">
        <v>42935.0</v>
      </c>
      <c r="B1649" s="423">
        <v>3904924.437</v>
      </c>
    </row>
    <row r="1650" ht="15.75" customHeight="1">
      <c r="A1650" s="422">
        <v>42934.0</v>
      </c>
      <c r="B1650" s="423">
        <v>3917757.523</v>
      </c>
    </row>
    <row r="1651" ht="15.75" customHeight="1">
      <c r="A1651" s="422">
        <v>42933.0</v>
      </c>
      <c r="B1651" s="423">
        <v>3920078.661</v>
      </c>
    </row>
    <row r="1652" ht="15.75" customHeight="1">
      <c r="A1652" s="422">
        <v>42932.0</v>
      </c>
      <c r="B1652" s="423">
        <v>3930149.629</v>
      </c>
    </row>
    <row r="1653" ht="15.75" customHeight="1">
      <c r="A1653" s="422">
        <v>42929.0</v>
      </c>
      <c r="B1653" s="423">
        <v>3918793.748</v>
      </c>
    </row>
    <row r="1654" ht="15.75" customHeight="1">
      <c r="A1654" s="422">
        <v>42928.0</v>
      </c>
      <c r="B1654" s="423">
        <v>3877988.203</v>
      </c>
    </row>
    <row r="1655" ht="15.75" customHeight="1">
      <c r="A1655" s="422">
        <v>42927.0</v>
      </c>
      <c r="B1655" s="423">
        <v>3893547.203</v>
      </c>
    </row>
    <row r="1656" ht="15.75" customHeight="1">
      <c r="A1656" s="422">
        <v>42926.0</v>
      </c>
      <c r="B1656" s="423">
        <v>3891599.232</v>
      </c>
    </row>
    <row r="1657" ht="15.75" customHeight="1">
      <c r="A1657" s="422">
        <v>42925.0</v>
      </c>
      <c r="B1657" s="423">
        <v>3860581.785</v>
      </c>
    </row>
    <row r="1658" ht="15.75" customHeight="1">
      <c r="A1658" s="422">
        <v>42922.0</v>
      </c>
      <c r="B1658" s="423">
        <v>3854257.69</v>
      </c>
    </row>
    <row r="1659" ht="15.75" customHeight="1">
      <c r="A1659" s="422">
        <v>42921.0</v>
      </c>
      <c r="B1659" s="423">
        <v>3883293.762</v>
      </c>
    </row>
    <row r="1660" ht="15.75" customHeight="1">
      <c r="A1660" s="422">
        <v>42920.0</v>
      </c>
      <c r="B1660" s="423">
        <v>3874629.342</v>
      </c>
    </row>
    <row r="1661" ht="15.75" customHeight="1">
      <c r="A1661" s="422">
        <v>42919.0</v>
      </c>
      <c r="B1661" s="423">
        <v>3855363.825</v>
      </c>
    </row>
    <row r="1662" ht="15.75" customHeight="1">
      <c r="A1662" s="422">
        <v>42918.0</v>
      </c>
      <c r="B1662" s="423">
        <v>3810685.584</v>
      </c>
    </row>
    <row r="1663" ht="15.75" customHeight="1">
      <c r="A1663" s="422">
        <v>42915.0</v>
      </c>
      <c r="B1663" s="423">
        <v>3801000.958</v>
      </c>
    </row>
    <row r="1664" ht="15.75" customHeight="1">
      <c r="A1664" s="422">
        <v>42914.0</v>
      </c>
      <c r="B1664" s="423">
        <v>3789961.11</v>
      </c>
    </row>
    <row r="1665" ht="15.75" customHeight="1">
      <c r="A1665" s="422">
        <v>42908.0</v>
      </c>
      <c r="B1665" s="423">
        <v>3772255.914</v>
      </c>
    </row>
    <row r="1666" ht="15.75" customHeight="1">
      <c r="A1666" s="422">
        <v>42907.0</v>
      </c>
      <c r="B1666" s="423">
        <v>3757394.028</v>
      </c>
    </row>
    <row r="1667" ht="15.75" customHeight="1">
      <c r="A1667" s="422">
        <v>42906.0</v>
      </c>
      <c r="B1667" s="423">
        <v>3733116.596</v>
      </c>
    </row>
    <row r="1668" ht="15.75" customHeight="1">
      <c r="A1668" s="422">
        <v>42905.0</v>
      </c>
      <c r="B1668" s="423">
        <v>3707784.826</v>
      </c>
    </row>
    <row r="1669" ht="15.75" customHeight="1">
      <c r="A1669" s="422">
        <v>42904.0</v>
      </c>
      <c r="B1669" s="423">
        <v>3700490.782</v>
      </c>
    </row>
    <row r="1670" ht="15.75" customHeight="1">
      <c r="A1670" s="422">
        <v>42901.0</v>
      </c>
      <c r="B1670" s="423">
        <v>3706031.318</v>
      </c>
    </row>
    <row r="1671" ht="15.75" customHeight="1">
      <c r="A1671" s="422">
        <v>42900.0</v>
      </c>
      <c r="B1671" s="423">
        <v>3704002.898</v>
      </c>
    </row>
    <row r="1672" ht="15.75" customHeight="1">
      <c r="A1672" s="422">
        <v>42899.0</v>
      </c>
      <c r="B1672" s="423">
        <v>3701958.229</v>
      </c>
    </row>
    <row r="1673" ht="15.75" customHeight="1">
      <c r="A1673" s="422">
        <v>42898.0</v>
      </c>
      <c r="B1673" s="423">
        <v>3700919.986</v>
      </c>
    </row>
    <row r="1674" ht="15.75" customHeight="1">
      <c r="A1674" s="422">
        <v>42897.0</v>
      </c>
      <c r="B1674" s="423">
        <v>3704411.243</v>
      </c>
    </row>
    <row r="1675" ht="15.75" customHeight="1">
      <c r="A1675" s="422">
        <v>42894.0</v>
      </c>
      <c r="B1675" s="423">
        <v>3718576.108</v>
      </c>
    </row>
    <row r="1676" ht="15.75" customHeight="1">
      <c r="A1676" s="422">
        <v>42893.0</v>
      </c>
      <c r="B1676" s="423">
        <v>3727698.811</v>
      </c>
    </row>
    <row r="1677" ht="15.75" customHeight="1">
      <c r="A1677" s="422">
        <v>42892.0</v>
      </c>
      <c r="B1677" s="423">
        <v>3733854.931</v>
      </c>
    </row>
    <row r="1678" ht="15.75" customHeight="1">
      <c r="A1678" s="422">
        <v>42891.0</v>
      </c>
      <c r="B1678" s="423">
        <v>3726985.344</v>
      </c>
    </row>
    <row r="1679" ht="15.75" customHeight="1">
      <c r="A1679" s="422">
        <v>42890.0</v>
      </c>
      <c r="B1679" s="423">
        <v>3709025.498</v>
      </c>
    </row>
    <row r="1680" ht="15.75" customHeight="1">
      <c r="A1680" s="422">
        <v>42887.0</v>
      </c>
      <c r="B1680" s="423">
        <v>3701692.985</v>
      </c>
    </row>
    <row r="1681" ht="15.75" customHeight="1">
      <c r="A1681" s="422">
        <v>42886.0</v>
      </c>
      <c r="B1681" s="423">
        <v>3683018.814</v>
      </c>
    </row>
    <row r="1682" ht="15.75" customHeight="1">
      <c r="A1682" s="422">
        <v>42885.0</v>
      </c>
      <c r="B1682" s="423">
        <v>3665714.775</v>
      </c>
    </row>
    <row r="1683" ht="15.75" customHeight="1">
      <c r="A1683" s="422">
        <v>42884.0</v>
      </c>
      <c r="B1683" s="423">
        <v>3660005.335</v>
      </c>
    </row>
    <row r="1684" ht="15.75" customHeight="1">
      <c r="A1684" s="422">
        <v>42883.0</v>
      </c>
      <c r="B1684" s="423">
        <v>3666499.906</v>
      </c>
    </row>
    <row r="1685" ht="15.75" customHeight="1">
      <c r="A1685" s="422">
        <v>42880.0</v>
      </c>
      <c r="B1685" s="423">
        <v>3691379.983</v>
      </c>
    </row>
    <row r="1686" ht="15.75" customHeight="1">
      <c r="A1686" s="422">
        <v>42879.0</v>
      </c>
      <c r="B1686" s="423">
        <v>3687603.83</v>
      </c>
    </row>
    <row r="1687" ht="15.75" customHeight="1">
      <c r="A1687" s="422">
        <v>42878.0</v>
      </c>
      <c r="B1687" s="423">
        <v>3678218.404</v>
      </c>
    </row>
    <row r="1688" ht="15.75" customHeight="1">
      <c r="A1688" s="422">
        <v>42877.0</v>
      </c>
      <c r="B1688" s="423">
        <v>3670880.122</v>
      </c>
    </row>
    <row r="1689" ht="15.75" customHeight="1">
      <c r="A1689" s="422">
        <v>42876.0</v>
      </c>
      <c r="B1689" s="423">
        <v>3653955.637</v>
      </c>
    </row>
    <row r="1690" ht="15.75" customHeight="1">
      <c r="A1690" s="422">
        <v>42873.0</v>
      </c>
      <c r="B1690" s="423">
        <v>3674658.885</v>
      </c>
    </row>
    <row r="1691" ht="15.75" customHeight="1">
      <c r="A1691" s="422">
        <v>42872.0</v>
      </c>
      <c r="B1691" s="423">
        <v>3688579.122</v>
      </c>
    </row>
    <row r="1692" ht="15.75" customHeight="1">
      <c r="A1692" s="422">
        <v>42871.0</v>
      </c>
      <c r="B1692" s="423">
        <v>3689295.326</v>
      </c>
    </row>
    <row r="1693" ht="15.75" customHeight="1">
      <c r="A1693" s="422">
        <v>42870.0</v>
      </c>
      <c r="B1693" s="423">
        <v>3686342.339</v>
      </c>
    </row>
    <row r="1694" ht="15.75" customHeight="1">
      <c r="A1694" s="422">
        <v>42869.0</v>
      </c>
      <c r="B1694" s="423">
        <v>3707849.26</v>
      </c>
    </row>
    <row r="1695" ht="15.75" customHeight="1">
      <c r="A1695" s="422">
        <v>42866.0</v>
      </c>
      <c r="B1695" s="423">
        <v>3724099.166</v>
      </c>
    </row>
    <row r="1696" ht="15.75" customHeight="1">
      <c r="A1696" s="422">
        <v>42864.0</v>
      </c>
      <c r="B1696" s="423">
        <v>3732285.966</v>
      </c>
    </row>
    <row r="1697" ht="15.75" customHeight="1">
      <c r="A1697" s="422">
        <v>42863.0</v>
      </c>
      <c r="B1697" s="423">
        <v>3741567.226</v>
      </c>
    </row>
    <row r="1698" ht="15.75" customHeight="1">
      <c r="A1698" s="422">
        <v>42862.0</v>
      </c>
      <c r="B1698" s="423">
        <v>3745718.846</v>
      </c>
    </row>
    <row r="1699" ht="15.75" customHeight="1">
      <c r="A1699" s="422">
        <v>42859.0</v>
      </c>
      <c r="B1699" s="423">
        <v>3744687.549</v>
      </c>
    </row>
    <row r="1700" ht="15.75" customHeight="1">
      <c r="A1700" s="422">
        <v>42858.0</v>
      </c>
      <c r="B1700" s="423">
        <v>3739188.005</v>
      </c>
    </row>
    <row r="1701" ht="15.75" customHeight="1">
      <c r="A1701" s="422">
        <v>42857.0</v>
      </c>
      <c r="B1701" s="423">
        <v>3732523.12</v>
      </c>
    </row>
    <row r="1702" ht="15.75" customHeight="1">
      <c r="A1702" s="422">
        <v>42855.0</v>
      </c>
      <c r="B1702" s="423">
        <v>3710928.36</v>
      </c>
    </row>
    <row r="1703" ht="15.75" customHeight="1">
      <c r="A1703" s="422">
        <v>42852.0</v>
      </c>
      <c r="B1703" s="423">
        <v>3737171.194</v>
      </c>
    </row>
    <row r="1704" ht="15.75" customHeight="1">
      <c r="A1704" s="422">
        <v>42851.0</v>
      </c>
      <c r="B1704" s="423">
        <v>3735031.437</v>
      </c>
    </row>
    <row r="1705" ht="15.75" customHeight="1">
      <c r="A1705" s="422">
        <v>42850.0</v>
      </c>
      <c r="B1705" s="423">
        <v>3713683.429</v>
      </c>
    </row>
    <row r="1706" ht="15.75" customHeight="1">
      <c r="A1706" s="422">
        <v>42849.0</v>
      </c>
      <c r="B1706" s="423">
        <v>3701530.522</v>
      </c>
    </row>
    <row r="1707" ht="15.75" customHeight="1">
      <c r="A1707" s="422">
        <v>42848.0</v>
      </c>
      <c r="B1707" s="423">
        <v>3706400.087</v>
      </c>
    </row>
    <row r="1708" ht="15.75" customHeight="1">
      <c r="A1708" s="422">
        <v>42845.0</v>
      </c>
      <c r="B1708" s="423">
        <v>3735637.252</v>
      </c>
    </row>
    <row r="1709" ht="15.75" customHeight="1">
      <c r="A1709" s="422">
        <v>42844.0</v>
      </c>
      <c r="B1709" s="423">
        <v>3742086.932</v>
      </c>
    </row>
    <row r="1710" ht="15.75" customHeight="1">
      <c r="A1710" s="422">
        <v>42843.0</v>
      </c>
      <c r="B1710" s="423">
        <v>3745883.853</v>
      </c>
    </row>
    <row r="1711" ht="15.75" customHeight="1">
      <c r="A1711" s="422">
        <v>42842.0</v>
      </c>
      <c r="B1711" s="423">
        <v>3753223.776</v>
      </c>
    </row>
    <row r="1712" ht="15.75" customHeight="1">
      <c r="A1712" s="422">
        <v>42841.0</v>
      </c>
      <c r="B1712" s="423">
        <v>3755281.355</v>
      </c>
    </row>
    <row r="1713" ht="15.75" customHeight="1">
      <c r="A1713" s="422">
        <v>42838.0</v>
      </c>
      <c r="B1713" s="423">
        <v>3783477.388</v>
      </c>
    </row>
    <row r="1714" ht="15.75" customHeight="1">
      <c r="A1714" s="422">
        <v>42837.0</v>
      </c>
      <c r="B1714" s="423">
        <v>3787810.238</v>
      </c>
    </row>
    <row r="1715" ht="15.75" customHeight="1">
      <c r="A1715" s="422">
        <v>42836.0</v>
      </c>
      <c r="B1715" s="423">
        <v>3805881.146</v>
      </c>
    </row>
    <row r="1716" ht="15.75" customHeight="1">
      <c r="A1716" s="422">
        <v>42835.0</v>
      </c>
      <c r="B1716" s="423">
        <v>3809008.214</v>
      </c>
    </row>
    <row r="1717" ht="15.75" customHeight="1">
      <c r="A1717" s="422">
        <v>42834.0</v>
      </c>
      <c r="B1717" s="423">
        <v>3808059.422</v>
      </c>
    </row>
    <row r="1718" ht="15.75" customHeight="1">
      <c r="A1718" s="422">
        <v>42831.0</v>
      </c>
      <c r="B1718" s="423">
        <v>3823596.063</v>
      </c>
    </row>
    <row r="1719" ht="15.75" customHeight="1">
      <c r="A1719" s="422">
        <v>42830.0</v>
      </c>
      <c r="B1719" s="423">
        <v>3837083.77</v>
      </c>
    </row>
    <row r="1720" ht="15.75" customHeight="1">
      <c r="A1720" s="422">
        <v>42829.0</v>
      </c>
      <c r="B1720" s="423">
        <v>3847492.863</v>
      </c>
    </row>
    <row r="1721" ht="15.75" customHeight="1">
      <c r="A1721" s="422">
        <v>42828.0</v>
      </c>
      <c r="B1721" s="423">
        <v>3822797.99</v>
      </c>
    </row>
    <row r="1722" ht="15.75" customHeight="1">
      <c r="A1722" s="422">
        <v>42827.0</v>
      </c>
      <c r="B1722" s="423">
        <v>3793440.272</v>
      </c>
    </row>
    <row r="1723" ht="15.75" customHeight="1">
      <c r="A1723" s="422">
        <v>42824.0</v>
      </c>
      <c r="B1723" s="423">
        <v>3798305.985</v>
      </c>
    </row>
    <row r="1724" ht="15.75" customHeight="1">
      <c r="A1724" s="422">
        <v>42823.0</v>
      </c>
      <c r="B1724" s="423">
        <v>3800330.68</v>
      </c>
    </row>
    <row r="1725" ht="15.75" customHeight="1">
      <c r="A1725" s="422">
        <v>42822.0</v>
      </c>
      <c r="B1725" s="423">
        <v>3794071.738</v>
      </c>
    </row>
    <row r="1726" ht="15.75" customHeight="1">
      <c r="A1726" s="422">
        <v>42821.0</v>
      </c>
      <c r="B1726" s="423">
        <v>3774700.103</v>
      </c>
    </row>
    <row r="1727" ht="15.75" customHeight="1">
      <c r="A1727" s="422">
        <v>42817.0</v>
      </c>
      <c r="B1727" s="423">
        <v>3781442.196</v>
      </c>
    </row>
    <row r="1728" ht="15.75" customHeight="1">
      <c r="A1728" s="422">
        <v>42816.0</v>
      </c>
      <c r="B1728" s="423">
        <v>3784258.032</v>
      </c>
    </row>
    <row r="1729" ht="15.75" customHeight="1">
      <c r="A1729" s="422">
        <v>42815.0</v>
      </c>
      <c r="B1729" s="423">
        <v>3779655.86</v>
      </c>
    </row>
    <row r="1730" ht="15.75" customHeight="1">
      <c r="A1730" s="422">
        <v>42814.0</v>
      </c>
      <c r="B1730" s="423">
        <v>3770989.147</v>
      </c>
    </row>
    <row r="1731" ht="15.75" customHeight="1">
      <c r="A1731" s="422">
        <v>42813.0</v>
      </c>
      <c r="B1731" s="423">
        <v>3766505.436</v>
      </c>
    </row>
    <row r="1732" ht="15.75" customHeight="1">
      <c r="A1732" s="422">
        <v>42810.0</v>
      </c>
      <c r="B1732" s="423">
        <v>3771802.209</v>
      </c>
    </row>
    <row r="1733" ht="15.75" customHeight="1">
      <c r="A1733" s="422">
        <v>42809.0</v>
      </c>
      <c r="B1733" s="423">
        <v>3761727.222</v>
      </c>
    </row>
    <row r="1734" ht="15.75" customHeight="1">
      <c r="A1734" s="422">
        <v>42808.0</v>
      </c>
      <c r="B1734" s="423">
        <v>3761450.343</v>
      </c>
    </row>
    <row r="1735" ht="15.75" customHeight="1">
      <c r="A1735" s="422">
        <v>42807.0</v>
      </c>
      <c r="B1735" s="423">
        <v>3752268.242</v>
      </c>
    </row>
    <row r="1736" ht="15.75" customHeight="1">
      <c r="A1736" s="422">
        <v>42806.0</v>
      </c>
      <c r="B1736" s="423">
        <v>3759133.545</v>
      </c>
    </row>
    <row r="1737" ht="15.75" customHeight="1">
      <c r="A1737" s="422">
        <v>42803.0</v>
      </c>
      <c r="B1737" s="423">
        <v>3763980.737</v>
      </c>
    </row>
    <row r="1738" ht="15.75" customHeight="1">
      <c r="A1738" s="422">
        <v>42802.0</v>
      </c>
      <c r="B1738" s="423">
        <v>3755777.924</v>
      </c>
    </row>
    <row r="1739" ht="15.75" customHeight="1">
      <c r="A1739" s="422">
        <v>42801.0</v>
      </c>
      <c r="B1739" s="423">
        <v>3744163.925</v>
      </c>
    </row>
    <row r="1740" ht="15.75" customHeight="1">
      <c r="A1740" s="422">
        <v>42800.0</v>
      </c>
      <c r="B1740" s="423">
        <v>3726629.654</v>
      </c>
    </row>
    <row r="1741" ht="15.75" customHeight="1">
      <c r="A1741" s="422">
        <v>42799.0</v>
      </c>
      <c r="B1741" s="423">
        <v>3720069.099</v>
      </c>
    </row>
    <row r="1742" ht="15.75" customHeight="1">
      <c r="A1742" s="422">
        <v>42796.0</v>
      </c>
      <c r="B1742" s="423">
        <v>3729098.438</v>
      </c>
    </row>
    <row r="1743" ht="15.75" customHeight="1">
      <c r="A1743" s="422">
        <v>42795.0</v>
      </c>
      <c r="B1743" s="423">
        <v>3731726.24</v>
      </c>
    </row>
    <row r="1744" ht="15.75" customHeight="1">
      <c r="A1744" s="422">
        <v>42794.0</v>
      </c>
      <c r="B1744" s="423">
        <v>3739303.575</v>
      </c>
    </row>
    <row r="1745" ht="15.75" customHeight="1">
      <c r="A1745" s="422">
        <v>42793.0</v>
      </c>
      <c r="B1745" s="423">
        <v>3747948.402</v>
      </c>
    </row>
    <row r="1746" ht="15.75" customHeight="1">
      <c r="A1746" s="422">
        <v>42792.0</v>
      </c>
      <c r="B1746" s="423">
        <v>3757600.598</v>
      </c>
    </row>
    <row r="1747" ht="15.75" customHeight="1">
      <c r="A1747" s="422">
        <v>42789.0</v>
      </c>
      <c r="B1747" s="423">
        <v>3762221.542</v>
      </c>
    </row>
    <row r="1748" ht="15.75" customHeight="1">
      <c r="A1748" s="422">
        <v>42788.0</v>
      </c>
      <c r="B1748" s="423">
        <v>3768494.95</v>
      </c>
    </row>
    <row r="1749" ht="15.75" customHeight="1">
      <c r="A1749" s="422">
        <v>42786.0</v>
      </c>
      <c r="B1749" s="423">
        <v>3756668.691</v>
      </c>
    </row>
    <row r="1750" ht="15.75" customHeight="1">
      <c r="A1750" s="422">
        <v>42785.0</v>
      </c>
      <c r="B1750" s="423">
        <v>3748002.195</v>
      </c>
    </row>
    <row r="1751" ht="15.75" customHeight="1">
      <c r="A1751" s="422">
        <v>42782.0</v>
      </c>
      <c r="B1751" s="423">
        <v>3745076.665</v>
      </c>
    </row>
    <row r="1752" ht="15.75" customHeight="1">
      <c r="A1752" s="422">
        <v>42781.0</v>
      </c>
      <c r="B1752" s="423">
        <v>3736973.78</v>
      </c>
    </row>
    <row r="1753" ht="15.75" customHeight="1">
      <c r="A1753" s="422">
        <v>42780.0</v>
      </c>
      <c r="B1753" s="423">
        <v>3748139.945</v>
      </c>
    </row>
    <row r="1754" ht="15.75" customHeight="1">
      <c r="A1754" s="422">
        <v>42779.0</v>
      </c>
      <c r="B1754" s="423">
        <v>3727869.85</v>
      </c>
    </row>
    <row r="1755" ht="15.75" customHeight="1">
      <c r="A1755" s="422">
        <v>42778.0</v>
      </c>
      <c r="B1755" s="423">
        <v>3713019.988</v>
      </c>
    </row>
    <row r="1756" ht="15.75" customHeight="1">
      <c r="A1756" s="422">
        <v>42775.0</v>
      </c>
      <c r="B1756" s="423">
        <v>3697788.723</v>
      </c>
    </row>
    <row r="1757" ht="15.75" customHeight="1">
      <c r="A1757" s="422">
        <v>42774.0</v>
      </c>
      <c r="B1757" s="423">
        <v>3685925.504</v>
      </c>
    </row>
    <row r="1758" ht="15.75" customHeight="1">
      <c r="A1758" s="422">
        <v>42773.0</v>
      </c>
      <c r="B1758" s="423">
        <v>3638585.029</v>
      </c>
    </row>
    <row r="1759" ht="15.75" customHeight="1">
      <c r="A1759" s="422">
        <v>42772.0</v>
      </c>
      <c r="B1759" s="423">
        <v>3624151.243</v>
      </c>
    </row>
    <row r="1760" ht="15.75" customHeight="1">
      <c r="A1760" s="422">
        <v>42771.0</v>
      </c>
      <c r="B1760" s="423">
        <v>3600481.594</v>
      </c>
    </row>
    <row r="1761" ht="15.75" customHeight="1">
      <c r="A1761" s="422">
        <v>42768.0</v>
      </c>
      <c r="B1761" s="423">
        <v>3621189.379</v>
      </c>
    </row>
    <row r="1762" ht="15.75" customHeight="1">
      <c r="A1762" s="422">
        <v>42767.0</v>
      </c>
      <c r="B1762" s="423">
        <v>3673256.204</v>
      </c>
    </row>
    <row r="1763" ht="15.75" customHeight="1">
      <c r="A1763" s="422">
        <v>42766.0</v>
      </c>
      <c r="B1763" s="423">
        <v>3668115.074</v>
      </c>
    </row>
    <row r="1764" ht="15.75" customHeight="1">
      <c r="A1764" s="422">
        <v>42765.0</v>
      </c>
      <c r="B1764" s="423">
        <v>3648507.999</v>
      </c>
    </row>
    <row r="1765" ht="15.75" customHeight="1">
      <c r="A1765" s="422">
        <v>42764.0</v>
      </c>
      <c r="B1765" s="423">
        <v>3686134.911</v>
      </c>
    </row>
    <row r="1766" ht="15.75" customHeight="1">
      <c r="A1766" s="422">
        <v>42761.0</v>
      </c>
      <c r="B1766" s="423">
        <v>3741166.945</v>
      </c>
    </row>
    <row r="1767" ht="15.75" customHeight="1">
      <c r="A1767" s="422">
        <v>42760.0</v>
      </c>
      <c r="B1767" s="423">
        <v>3728070.791</v>
      </c>
    </row>
    <row r="1768" ht="15.75" customHeight="1">
      <c r="A1768" s="422">
        <v>42759.0</v>
      </c>
      <c r="B1768" s="423">
        <v>3771721.724</v>
      </c>
    </row>
    <row r="1769" ht="15.75" customHeight="1">
      <c r="A1769" s="422">
        <v>42758.0</v>
      </c>
      <c r="B1769" s="423">
        <v>3755117.47</v>
      </c>
    </row>
    <row r="1770" ht="15.75" customHeight="1">
      <c r="A1770" s="422">
        <v>42757.0</v>
      </c>
      <c r="B1770" s="423">
        <v>3729128.603</v>
      </c>
    </row>
    <row r="1771" ht="15.75" customHeight="1">
      <c r="A1771" s="422">
        <v>42754.0</v>
      </c>
      <c r="B1771" s="423">
        <v>3686628.46</v>
      </c>
    </row>
    <row r="1772" ht="15.75" customHeight="1">
      <c r="A1772" s="422">
        <v>42753.0</v>
      </c>
      <c r="B1772" s="423">
        <v>3693094.54</v>
      </c>
    </row>
    <row r="1773" ht="15.75" customHeight="1">
      <c r="A1773" s="422">
        <v>42752.0</v>
      </c>
      <c r="B1773" s="423">
        <v>3695023.649</v>
      </c>
    </row>
    <row r="1774" ht="15.75" customHeight="1">
      <c r="A1774" s="422">
        <v>42751.0</v>
      </c>
      <c r="B1774" s="423">
        <v>3640063.236</v>
      </c>
    </row>
    <row r="1775" ht="15.75" customHeight="1">
      <c r="A1775" s="422">
        <v>42750.0</v>
      </c>
      <c r="B1775" s="423">
        <v>3620230.0</v>
      </c>
    </row>
    <row r="1776" ht="15.75" customHeight="1">
      <c r="A1776" s="422">
        <v>42747.0</v>
      </c>
      <c r="B1776" s="423">
        <v>3592695.747</v>
      </c>
    </row>
    <row r="1777" ht="15.75" customHeight="1">
      <c r="A1777" s="422">
        <v>42746.0</v>
      </c>
      <c r="B1777" s="423">
        <v>3585436.152</v>
      </c>
    </row>
    <row r="1778" ht="15.75" customHeight="1">
      <c r="A1778" s="422">
        <v>42745.0</v>
      </c>
      <c r="B1778" s="423">
        <v>3557083.111</v>
      </c>
    </row>
    <row r="1779" ht="15.75" customHeight="1">
      <c r="A1779" s="422">
        <v>42744.0</v>
      </c>
      <c r="B1779" s="423">
        <v>3526149.874</v>
      </c>
    </row>
    <row r="1780" ht="15.75" customHeight="1">
      <c r="A1780" s="422">
        <v>42743.0</v>
      </c>
      <c r="B1780" s="423">
        <v>3492953.198</v>
      </c>
    </row>
    <row r="1781" ht="15.75" customHeight="1">
      <c r="A1781" s="422">
        <v>42740.0</v>
      </c>
      <c r="B1781" s="423">
        <v>3493496.881</v>
      </c>
    </row>
    <row r="1782" ht="15.75" customHeight="1">
      <c r="A1782" s="422">
        <v>42739.0</v>
      </c>
      <c r="B1782" s="423">
        <v>3485656.662</v>
      </c>
    </row>
    <row r="1783" ht="15.75" customHeight="1">
      <c r="A1783" s="422">
        <v>42738.0</v>
      </c>
      <c r="B1783" s="423">
        <v>3478837.508</v>
      </c>
    </row>
    <row r="1784" ht="15.75" customHeight="1">
      <c r="A1784" s="422">
        <v>42737.0</v>
      </c>
      <c r="B1784" s="423">
        <v>3467089.364</v>
      </c>
    </row>
    <row r="1785" ht="15.75" customHeight="1">
      <c r="A1785" s="422">
        <v>42736.0</v>
      </c>
      <c r="B1785" s="423">
        <v>3440603.194</v>
      </c>
    </row>
    <row r="1786" ht="15.75" customHeight="1">
      <c r="A1786" s="422">
        <v>42733.0</v>
      </c>
      <c r="B1786" s="423">
        <v>3412441.493</v>
      </c>
    </row>
    <row r="1787" ht="15.75" customHeight="1">
      <c r="A1787" s="422">
        <v>42732.0</v>
      </c>
      <c r="B1787" s="423">
        <v>3412612.171</v>
      </c>
    </row>
    <row r="1788" ht="15.75" customHeight="1">
      <c r="A1788" s="422">
        <v>42731.0</v>
      </c>
      <c r="B1788" s="423">
        <v>3402745.897</v>
      </c>
    </row>
    <row r="1789" ht="15.75" customHeight="1">
      <c r="A1789" s="422">
        <v>42730.0</v>
      </c>
      <c r="B1789" s="423">
        <v>3390230.025</v>
      </c>
    </row>
    <row r="1790" ht="15.75" customHeight="1">
      <c r="A1790" s="422">
        <v>42726.0</v>
      </c>
      <c r="B1790" s="423">
        <v>3379732.31</v>
      </c>
    </row>
    <row r="1791" ht="15.75" customHeight="1">
      <c r="A1791" s="422">
        <v>42725.0</v>
      </c>
      <c r="B1791" s="423">
        <v>3369578.003</v>
      </c>
    </row>
    <row r="1792" ht="15.75" customHeight="1">
      <c r="A1792" s="422">
        <v>42724.0</v>
      </c>
      <c r="B1792" s="423">
        <v>3373275.361</v>
      </c>
    </row>
    <row r="1793" ht="15.75" customHeight="1">
      <c r="A1793" s="422">
        <v>42723.0</v>
      </c>
      <c r="B1793" s="423">
        <v>3379530.665</v>
      </c>
    </row>
    <row r="1794" ht="15.75" customHeight="1">
      <c r="A1794" s="422">
        <v>42722.0</v>
      </c>
      <c r="B1794" s="423">
        <v>3381007.718</v>
      </c>
    </row>
    <row r="1795" ht="15.75" customHeight="1">
      <c r="A1795" s="422">
        <v>42719.0</v>
      </c>
      <c r="B1795" s="423">
        <v>3375643.499</v>
      </c>
    </row>
    <row r="1796" ht="15.75" customHeight="1">
      <c r="A1796" s="422">
        <v>42718.0</v>
      </c>
      <c r="B1796" s="423">
        <v>3368423.351</v>
      </c>
    </row>
    <row r="1797" ht="15.75" customHeight="1">
      <c r="A1797" s="422">
        <v>42716.0</v>
      </c>
      <c r="B1797" s="423">
        <v>3353014.719</v>
      </c>
    </row>
    <row r="1798" ht="15.75" customHeight="1">
      <c r="A1798" s="422">
        <v>42715.0</v>
      </c>
      <c r="B1798" s="423">
        <v>3349065.57</v>
      </c>
    </row>
    <row r="1799" ht="15.75" customHeight="1">
      <c r="A1799" s="422">
        <v>42712.0</v>
      </c>
      <c r="B1799" s="423">
        <v>3366862.153</v>
      </c>
    </row>
    <row r="1800" ht="15.75" customHeight="1">
      <c r="A1800" s="422">
        <v>42711.0</v>
      </c>
      <c r="B1800" s="423">
        <v>3359864.725</v>
      </c>
    </row>
    <row r="1801" ht="15.75" customHeight="1">
      <c r="A1801" s="422">
        <v>42710.0</v>
      </c>
      <c r="B1801" s="423">
        <v>3348397.7</v>
      </c>
    </row>
    <row r="1802" ht="15.75" customHeight="1">
      <c r="A1802" s="422">
        <v>42709.0</v>
      </c>
      <c r="B1802" s="423">
        <v>3346257.913</v>
      </c>
    </row>
    <row r="1803" ht="15.75" customHeight="1">
      <c r="A1803" s="422">
        <v>42708.0</v>
      </c>
      <c r="B1803" s="423">
        <v>3337987.959</v>
      </c>
    </row>
    <row r="1804" ht="15.75" customHeight="1">
      <c r="A1804" s="422">
        <v>42705.0</v>
      </c>
      <c r="B1804" s="423">
        <v>3341480.552</v>
      </c>
    </row>
    <row r="1805" ht="15.75" customHeight="1">
      <c r="A1805" s="422">
        <v>42704.0</v>
      </c>
      <c r="B1805" s="423">
        <v>3328814.026</v>
      </c>
    </row>
    <row r="1806" ht="15.75" customHeight="1">
      <c r="A1806" s="422">
        <v>42703.0</v>
      </c>
      <c r="B1806" s="423">
        <v>3324313.582</v>
      </c>
    </row>
    <row r="1807" ht="15.75" customHeight="1">
      <c r="A1807" s="422">
        <v>42702.0</v>
      </c>
      <c r="B1807" s="423">
        <v>3325629.38</v>
      </c>
    </row>
    <row r="1808" ht="15.75" customHeight="1">
      <c r="A1808" s="422">
        <v>42701.0</v>
      </c>
      <c r="B1808" s="423">
        <v>3323888.647</v>
      </c>
    </row>
    <row r="1809" ht="15.75" customHeight="1">
      <c r="A1809" s="422">
        <v>42698.0</v>
      </c>
      <c r="B1809" s="423">
        <v>3325131.956</v>
      </c>
    </row>
    <row r="1810" ht="15.75" customHeight="1">
      <c r="A1810" s="422">
        <v>42697.0</v>
      </c>
      <c r="B1810" s="423">
        <v>3317100.208</v>
      </c>
    </row>
    <row r="1811" ht="15.75" customHeight="1">
      <c r="A1811" s="422">
        <v>42696.0</v>
      </c>
      <c r="B1811" s="423">
        <v>3311481.439</v>
      </c>
    </row>
    <row r="1812" ht="15.75" customHeight="1">
      <c r="A1812" s="422">
        <v>42695.0</v>
      </c>
      <c r="B1812" s="423">
        <v>3296206.528</v>
      </c>
    </row>
    <row r="1813" ht="15.75" customHeight="1">
      <c r="A1813" s="422">
        <v>42694.0</v>
      </c>
      <c r="B1813" s="423">
        <v>3297894.676</v>
      </c>
    </row>
    <row r="1814" ht="15.75" customHeight="1">
      <c r="A1814" s="422">
        <v>42691.0</v>
      </c>
      <c r="B1814" s="423">
        <v>3284886.716</v>
      </c>
    </row>
    <row r="1815" ht="15.75" customHeight="1">
      <c r="A1815" s="422">
        <v>42690.0</v>
      </c>
      <c r="B1815" s="423">
        <v>3273780.389</v>
      </c>
    </row>
    <row r="1816" ht="15.75" customHeight="1">
      <c r="A1816" s="422">
        <v>42689.0</v>
      </c>
      <c r="B1816" s="423">
        <v>3268016.729</v>
      </c>
    </row>
    <row r="1817" ht="15.75" customHeight="1">
      <c r="A1817" s="422">
        <v>42688.0</v>
      </c>
      <c r="B1817" s="423">
        <v>3265689.308</v>
      </c>
    </row>
    <row r="1818" ht="15.75" customHeight="1">
      <c r="A1818" s="422">
        <v>42687.0</v>
      </c>
      <c r="B1818" s="423">
        <v>3278395.934</v>
      </c>
    </row>
    <row r="1819" ht="15.75" customHeight="1">
      <c r="A1819" s="422">
        <v>42684.0</v>
      </c>
      <c r="B1819" s="423">
        <v>3285412.013</v>
      </c>
    </row>
    <row r="1820" ht="15.75" customHeight="1">
      <c r="A1820" s="422">
        <v>42683.0</v>
      </c>
      <c r="B1820" s="423">
        <v>3286859.762</v>
      </c>
    </row>
    <row r="1821" ht="15.75" customHeight="1">
      <c r="A1821" s="422">
        <v>42682.0</v>
      </c>
      <c r="B1821" s="423">
        <v>3295979.107</v>
      </c>
    </row>
    <row r="1822" ht="15.75" customHeight="1">
      <c r="A1822" s="422">
        <v>42681.0</v>
      </c>
      <c r="B1822" s="423">
        <v>3288470.767</v>
      </c>
    </row>
    <row r="1823" ht="15.75" customHeight="1">
      <c r="A1823" s="422">
        <v>42680.0</v>
      </c>
      <c r="B1823" s="423">
        <v>3281272.895</v>
      </c>
    </row>
    <row r="1824" ht="15.75" customHeight="1">
      <c r="A1824" s="422">
        <v>42677.0</v>
      </c>
      <c r="B1824" s="423">
        <v>3281811.097</v>
      </c>
    </row>
    <row r="1825" ht="15.75" customHeight="1">
      <c r="A1825" s="422">
        <v>42676.0</v>
      </c>
      <c r="B1825" s="423">
        <v>3259412.821</v>
      </c>
    </row>
    <row r="1826" ht="15.75" customHeight="1">
      <c r="A1826" s="422">
        <v>42675.0</v>
      </c>
      <c r="B1826" s="423">
        <v>3240186.835</v>
      </c>
    </row>
    <row r="1827" ht="15.75" customHeight="1">
      <c r="A1827" s="422">
        <v>42674.0</v>
      </c>
      <c r="B1827" s="423">
        <v>3236338.162</v>
      </c>
    </row>
    <row r="1828" ht="15.75" customHeight="1">
      <c r="A1828" s="422">
        <v>42673.0</v>
      </c>
      <c r="B1828" s="423">
        <v>3247666.838</v>
      </c>
    </row>
    <row r="1829" ht="15.75" customHeight="1">
      <c r="A1829" s="422">
        <v>42670.0</v>
      </c>
      <c r="B1829" s="423">
        <v>3260096.672</v>
      </c>
    </row>
    <row r="1830" ht="15.75" customHeight="1">
      <c r="A1830" s="422">
        <v>42669.0</v>
      </c>
      <c r="B1830" s="423">
        <v>3277427.322</v>
      </c>
    </row>
    <row r="1831" ht="15.75" customHeight="1">
      <c r="A1831" s="422">
        <v>42668.0</v>
      </c>
      <c r="B1831" s="423">
        <v>3292338.313</v>
      </c>
    </row>
    <row r="1832" ht="15.75" customHeight="1">
      <c r="A1832" s="422">
        <v>42667.0</v>
      </c>
      <c r="B1832" s="423">
        <v>3296478.282</v>
      </c>
    </row>
    <row r="1833" ht="15.75" customHeight="1">
      <c r="A1833" s="422">
        <v>42666.0</v>
      </c>
      <c r="B1833" s="423">
        <v>3290217.85</v>
      </c>
    </row>
    <row r="1834" ht="15.75" customHeight="1">
      <c r="A1834" s="422">
        <v>42663.0</v>
      </c>
      <c r="B1834" s="423">
        <v>3281664.552</v>
      </c>
    </row>
    <row r="1835" ht="15.75" customHeight="1">
      <c r="A1835" s="422">
        <v>42662.0</v>
      </c>
      <c r="B1835" s="423">
        <v>3277458.145</v>
      </c>
    </row>
    <row r="1836" ht="15.75" customHeight="1">
      <c r="A1836" s="422">
        <v>42661.0</v>
      </c>
      <c r="B1836" s="423">
        <v>3284045.919</v>
      </c>
    </row>
    <row r="1837" ht="15.75" customHeight="1">
      <c r="A1837" s="422">
        <v>42660.0</v>
      </c>
      <c r="B1837" s="423">
        <v>3270328.594</v>
      </c>
    </row>
    <row r="1838" ht="15.75" customHeight="1">
      <c r="A1838" s="422">
        <v>42659.0</v>
      </c>
      <c r="B1838" s="423">
        <v>3279856.257</v>
      </c>
    </row>
    <row r="1839" ht="15.75" customHeight="1">
      <c r="A1839" s="422">
        <v>42656.0</v>
      </c>
      <c r="B1839" s="423">
        <v>3283207.245</v>
      </c>
    </row>
    <row r="1840" ht="15.75" customHeight="1">
      <c r="A1840" s="422">
        <v>42653.0</v>
      </c>
      <c r="B1840" s="423">
        <v>3275081.608</v>
      </c>
    </row>
    <row r="1841" ht="15.75" customHeight="1">
      <c r="A1841" s="422">
        <v>42652.0</v>
      </c>
      <c r="B1841" s="423">
        <v>3278439.794</v>
      </c>
    </row>
    <row r="1842" ht="15.75" customHeight="1">
      <c r="A1842" s="422">
        <v>42649.0</v>
      </c>
      <c r="B1842" s="423">
        <v>3299456.649</v>
      </c>
    </row>
    <row r="1843" ht="15.75" customHeight="1">
      <c r="A1843" s="422">
        <v>42648.0</v>
      </c>
      <c r="B1843" s="423">
        <v>3298674.715</v>
      </c>
    </row>
    <row r="1844" ht="15.75" customHeight="1">
      <c r="A1844" s="422">
        <v>42647.0</v>
      </c>
      <c r="B1844" s="423">
        <v>3297885.843</v>
      </c>
    </row>
    <row r="1845" ht="15.75" customHeight="1">
      <c r="A1845" s="422">
        <v>42646.0</v>
      </c>
      <c r="B1845" s="423">
        <v>3283589.023</v>
      </c>
    </row>
    <row r="1846" ht="15.75" customHeight="1">
      <c r="A1846" s="422">
        <v>42645.0</v>
      </c>
      <c r="B1846" s="423">
        <v>3280251.333</v>
      </c>
    </row>
    <row r="1847" ht="15.75" customHeight="1">
      <c r="A1847" s="422">
        <v>42642.0</v>
      </c>
      <c r="B1847" s="423">
        <v>3281909.469</v>
      </c>
    </row>
    <row r="1848" ht="15.75" customHeight="1">
      <c r="A1848" s="422">
        <v>42641.0</v>
      </c>
      <c r="B1848" s="423">
        <v>3278254.989</v>
      </c>
    </row>
    <row r="1849" ht="15.75" customHeight="1">
      <c r="A1849" s="422">
        <v>42640.0</v>
      </c>
      <c r="B1849" s="423">
        <v>3272096.553</v>
      </c>
    </row>
    <row r="1850" ht="15.75" customHeight="1">
      <c r="A1850" s="422">
        <v>42639.0</v>
      </c>
      <c r="B1850" s="423">
        <v>3277946.073</v>
      </c>
    </row>
    <row r="1851" ht="15.75" customHeight="1">
      <c r="A1851" s="422">
        <v>42638.0</v>
      </c>
      <c r="B1851" s="423">
        <v>3271371.042</v>
      </c>
    </row>
    <row r="1852" ht="15.75" customHeight="1">
      <c r="A1852" s="422">
        <v>42637.0</v>
      </c>
      <c r="B1852" s="423">
        <v>3273947.447</v>
      </c>
    </row>
    <row r="1853" ht="15.75" customHeight="1">
      <c r="A1853" s="422">
        <v>42635.0</v>
      </c>
      <c r="B1853" s="423">
        <v>3264292.174</v>
      </c>
    </row>
    <row r="1854" ht="15.75" customHeight="1">
      <c r="A1854" s="422">
        <v>42634.0</v>
      </c>
      <c r="B1854" s="423">
        <v>3255863.245</v>
      </c>
    </row>
    <row r="1855" ht="15.75" customHeight="1">
      <c r="A1855" s="422">
        <v>42633.0</v>
      </c>
      <c r="B1855" s="423">
        <v>3247098.684</v>
      </c>
    </row>
    <row r="1856" ht="15.75" customHeight="1">
      <c r="A1856" s="422">
        <v>42632.0</v>
      </c>
      <c r="B1856" s="423">
        <v>3240326.015</v>
      </c>
    </row>
    <row r="1857" ht="15.75" customHeight="1">
      <c r="A1857" s="422">
        <v>42631.0</v>
      </c>
      <c r="B1857" s="423">
        <v>3240897.731</v>
      </c>
    </row>
    <row r="1858" ht="15.75" customHeight="1">
      <c r="A1858" s="422">
        <v>42621.0</v>
      </c>
      <c r="B1858" s="423">
        <v>3232384.169</v>
      </c>
    </row>
    <row r="1859" ht="15.75" customHeight="1">
      <c r="A1859" s="422">
        <v>42620.0</v>
      </c>
      <c r="B1859" s="423">
        <v>3229706.772</v>
      </c>
    </row>
    <row r="1860" ht="15.75" customHeight="1">
      <c r="A1860" s="422">
        <v>42619.0</v>
      </c>
      <c r="B1860" s="423">
        <v>3216574.972</v>
      </c>
    </row>
    <row r="1861" ht="15.75" customHeight="1">
      <c r="A1861" s="422">
        <v>42618.0</v>
      </c>
      <c r="B1861" s="423">
        <v>3212894.981</v>
      </c>
    </row>
    <row r="1862" ht="15.75" customHeight="1">
      <c r="A1862" s="422">
        <v>42617.0</v>
      </c>
      <c r="B1862" s="423">
        <v>3210846.607</v>
      </c>
    </row>
    <row r="1863" ht="15.75" customHeight="1">
      <c r="A1863" s="422">
        <v>42614.0</v>
      </c>
      <c r="B1863" s="423">
        <v>3205072.539</v>
      </c>
    </row>
    <row r="1864" ht="15.75" customHeight="1">
      <c r="A1864" s="422">
        <v>42613.0</v>
      </c>
      <c r="B1864" s="423">
        <v>3192560.46</v>
      </c>
    </row>
    <row r="1865" ht="15.75" customHeight="1">
      <c r="A1865" s="422">
        <v>42612.0</v>
      </c>
      <c r="B1865" s="423">
        <v>3190796.606</v>
      </c>
    </row>
    <row r="1866" ht="15.75" customHeight="1">
      <c r="A1866" s="422">
        <v>42611.0</v>
      </c>
      <c r="B1866" s="423">
        <v>3196741.487</v>
      </c>
    </row>
    <row r="1867" ht="15.75" customHeight="1">
      <c r="A1867" s="422">
        <v>42610.0</v>
      </c>
      <c r="B1867" s="423">
        <v>3198873.447</v>
      </c>
    </row>
    <row r="1868" ht="15.75" customHeight="1">
      <c r="A1868" s="422">
        <v>42606.0</v>
      </c>
      <c r="B1868" s="423">
        <v>3211583.479</v>
      </c>
    </row>
    <row r="1869" ht="15.75" customHeight="1">
      <c r="A1869" s="422">
        <v>42605.0</v>
      </c>
      <c r="B1869" s="423">
        <v>3215131.048</v>
      </c>
    </row>
    <row r="1870" ht="15.75" customHeight="1">
      <c r="A1870" s="422">
        <v>42604.0</v>
      </c>
      <c r="B1870" s="423">
        <v>3226790.021</v>
      </c>
    </row>
    <row r="1871" ht="15.75" customHeight="1">
      <c r="A1871" s="422">
        <v>42603.0</v>
      </c>
      <c r="B1871" s="423">
        <v>3226011.972</v>
      </c>
    </row>
    <row r="1872" ht="15.75" customHeight="1">
      <c r="A1872" s="422">
        <v>42600.0</v>
      </c>
      <c r="B1872" s="423">
        <v>3230085.826</v>
      </c>
    </row>
    <row r="1873" ht="15.75" customHeight="1">
      <c r="A1873" s="422">
        <v>42599.0</v>
      </c>
      <c r="B1873" s="423">
        <v>3234557.946</v>
      </c>
    </row>
    <row r="1874" ht="15.75" customHeight="1">
      <c r="A1874" s="422">
        <v>42598.0</v>
      </c>
      <c r="B1874" s="423">
        <v>3233528.536</v>
      </c>
    </row>
    <row r="1875" ht="15.75" customHeight="1">
      <c r="A1875" s="422">
        <v>42596.0</v>
      </c>
      <c r="B1875" s="423">
        <v>3229068.766</v>
      </c>
    </row>
    <row r="1876" ht="15.75" customHeight="1">
      <c r="A1876" s="422">
        <v>42593.0</v>
      </c>
      <c r="B1876" s="423">
        <v>3230939.515</v>
      </c>
    </row>
    <row r="1877" ht="15.75" customHeight="1">
      <c r="A1877" s="422">
        <v>42592.0</v>
      </c>
      <c r="B1877" s="423">
        <v>3225414.752</v>
      </c>
    </row>
    <row r="1878" ht="15.75" customHeight="1">
      <c r="A1878" s="422">
        <v>42591.0</v>
      </c>
      <c r="B1878" s="423">
        <v>3221128.87</v>
      </c>
    </row>
    <row r="1879" ht="15.75" customHeight="1">
      <c r="A1879" s="422">
        <v>42590.0</v>
      </c>
      <c r="B1879" s="423">
        <v>3229857.182</v>
      </c>
    </row>
    <row r="1880" ht="15.75" customHeight="1">
      <c r="A1880" s="422">
        <v>42589.0</v>
      </c>
      <c r="B1880" s="423">
        <v>3230496.862</v>
      </c>
    </row>
    <row r="1881" ht="15.75" customHeight="1">
      <c r="A1881" s="422">
        <v>42586.0</v>
      </c>
      <c r="B1881" s="423">
        <v>3233019.177</v>
      </c>
    </row>
    <row r="1882" ht="15.75" customHeight="1">
      <c r="A1882" s="422">
        <v>42585.0</v>
      </c>
      <c r="B1882" s="423">
        <v>3233773.998</v>
      </c>
    </row>
    <row r="1883" ht="15.75" customHeight="1">
      <c r="A1883" s="422">
        <v>42584.0</v>
      </c>
      <c r="B1883" s="423">
        <v>3222568.62</v>
      </c>
    </row>
    <row r="1884" ht="15.75" customHeight="1">
      <c r="A1884" s="422">
        <v>42583.0</v>
      </c>
      <c r="B1884" s="423">
        <v>3211842.122</v>
      </c>
    </row>
    <row r="1885" ht="15.75" customHeight="1">
      <c r="A1885" s="422">
        <v>42582.0</v>
      </c>
      <c r="B1885" s="423">
        <v>3207368.507</v>
      </c>
    </row>
    <row r="1886" ht="15.75" customHeight="1">
      <c r="A1886" s="422">
        <v>42579.0</v>
      </c>
      <c r="B1886" s="423">
        <v>3222446.177</v>
      </c>
    </row>
    <row r="1887" ht="15.75" customHeight="1">
      <c r="A1887" s="422">
        <v>42578.0</v>
      </c>
      <c r="B1887" s="423">
        <v>3228530.815</v>
      </c>
    </row>
    <row r="1888" ht="15.75" customHeight="1">
      <c r="A1888" s="422">
        <v>42577.0</v>
      </c>
      <c r="B1888" s="423">
        <v>3228681.325</v>
      </c>
    </row>
    <row r="1889" ht="15.75" customHeight="1">
      <c r="A1889" s="422">
        <v>42576.0</v>
      </c>
      <c r="B1889" s="423">
        <v>3219927.246</v>
      </c>
    </row>
    <row r="1890" ht="15.75" customHeight="1">
      <c r="A1890" s="422">
        <v>42575.0</v>
      </c>
      <c r="B1890" s="423">
        <v>3213659.545</v>
      </c>
    </row>
    <row r="1891" ht="15.75" customHeight="1">
      <c r="A1891" s="422">
        <v>42572.0</v>
      </c>
      <c r="B1891" s="423">
        <v>3212840.998</v>
      </c>
    </row>
    <row r="1892" ht="15.75" customHeight="1">
      <c r="A1892" s="422">
        <v>42571.0</v>
      </c>
      <c r="B1892" s="423">
        <v>3214206.885</v>
      </c>
    </row>
    <row r="1893" ht="15.75" customHeight="1">
      <c r="A1893" s="422">
        <v>42570.0</v>
      </c>
      <c r="B1893" s="423">
        <v>3206549.825</v>
      </c>
    </row>
    <row r="1894" ht="15.75" customHeight="1">
      <c r="A1894" s="422">
        <v>42569.0</v>
      </c>
      <c r="B1894" s="423">
        <v>3212093.487</v>
      </c>
    </row>
    <row r="1895" ht="15.75" customHeight="1">
      <c r="A1895" s="422">
        <v>42568.0</v>
      </c>
      <c r="B1895" s="423">
        <v>3210746.298</v>
      </c>
    </row>
    <row r="1896" ht="15.75" customHeight="1">
      <c r="A1896" s="422">
        <v>42567.0</v>
      </c>
      <c r="B1896" s="423">
        <v>3209130.898</v>
      </c>
    </row>
    <row r="1897" ht="15.75" customHeight="1">
      <c r="A1897" s="422">
        <v>42565.0</v>
      </c>
      <c r="B1897" s="423">
        <v>3198126.607</v>
      </c>
    </row>
    <row r="1898" ht="15.75" customHeight="1">
      <c r="A1898" s="422">
        <v>42564.0</v>
      </c>
      <c r="B1898" s="423">
        <v>3194062.503</v>
      </c>
    </row>
    <row r="1899" ht="15.75" customHeight="1">
      <c r="A1899" s="422">
        <v>42563.0</v>
      </c>
      <c r="B1899" s="423">
        <v>3197070.944</v>
      </c>
    </row>
    <row r="1900" ht="15.75" customHeight="1">
      <c r="A1900" s="422">
        <v>42562.0</v>
      </c>
      <c r="B1900" s="423">
        <v>3177906.068</v>
      </c>
    </row>
    <row r="1901" ht="15.75" customHeight="1">
      <c r="A1901" s="422">
        <v>42561.0</v>
      </c>
      <c r="B1901" s="423">
        <v>3170012.334</v>
      </c>
    </row>
    <row r="1902" ht="15.75" customHeight="1">
      <c r="A1902" s="422">
        <v>42551.0</v>
      </c>
      <c r="B1902" s="423">
        <v>3185749.345</v>
      </c>
    </row>
    <row r="1903" ht="15.75" customHeight="1">
      <c r="A1903" s="422">
        <v>42550.0</v>
      </c>
      <c r="B1903" s="423">
        <v>3164161.171</v>
      </c>
    </row>
    <row r="1904" ht="15.75" customHeight="1">
      <c r="A1904" s="422">
        <v>42549.0</v>
      </c>
      <c r="B1904" s="423">
        <v>3153420.613</v>
      </c>
    </row>
    <row r="1905" ht="15.75" customHeight="1">
      <c r="A1905" s="422">
        <v>42548.0</v>
      </c>
      <c r="B1905" s="423">
        <v>3131999.302</v>
      </c>
    </row>
    <row r="1906" ht="15.75" customHeight="1">
      <c r="A1906" s="422">
        <v>42547.0</v>
      </c>
      <c r="B1906" s="423">
        <v>3115393.357</v>
      </c>
    </row>
    <row r="1907" ht="15.75" customHeight="1">
      <c r="A1907" s="422">
        <v>42544.0</v>
      </c>
      <c r="B1907" s="423">
        <v>3115936.382</v>
      </c>
    </row>
    <row r="1908" ht="15.75" customHeight="1">
      <c r="A1908" s="422">
        <v>42543.0</v>
      </c>
      <c r="B1908" s="423">
        <v>3105567.611</v>
      </c>
    </row>
    <row r="1909" ht="15.75" customHeight="1">
      <c r="A1909" s="422">
        <v>42542.0</v>
      </c>
      <c r="B1909" s="423">
        <v>3105732.591</v>
      </c>
    </row>
    <row r="1910" ht="15.75" customHeight="1">
      <c r="A1910" s="422">
        <v>42541.0</v>
      </c>
      <c r="B1910" s="423">
        <v>3110700.492</v>
      </c>
    </row>
    <row r="1911" ht="15.75" customHeight="1">
      <c r="A1911" s="422">
        <v>42540.0</v>
      </c>
      <c r="B1911" s="423">
        <v>3118405.964</v>
      </c>
    </row>
    <row r="1912" ht="15.75" customHeight="1">
      <c r="A1912" s="422">
        <v>42537.0</v>
      </c>
      <c r="B1912" s="423">
        <v>3124236.101</v>
      </c>
    </row>
    <row r="1913" ht="15.75" customHeight="1">
      <c r="A1913" s="422">
        <v>42536.0</v>
      </c>
      <c r="B1913" s="423">
        <v>3133381.906</v>
      </c>
    </row>
    <row r="1914" ht="15.75" customHeight="1">
      <c r="A1914" s="422">
        <v>42535.0</v>
      </c>
      <c r="B1914" s="423">
        <v>3132115.07</v>
      </c>
    </row>
    <row r="1915" ht="15.75" customHeight="1">
      <c r="A1915" s="422">
        <v>42534.0</v>
      </c>
      <c r="B1915" s="423">
        <v>3132942.4</v>
      </c>
    </row>
    <row r="1916" ht="15.75" customHeight="1">
      <c r="A1916" s="422">
        <v>42533.0</v>
      </c>
      <c r="B1916" s="423">
        <v>3133581.964</v>
      </c>
    </row>
    <row r="1917" ht="15.75" customHeight="1">
      <c r="A1917" s="422">
        <v>42530.0</v>
      </c>
      <c r="B1917" s="423">
        <v>3137460.33</v>
      </c>
    </row>
    <row r="1918" ht="15.75" customHeight="1">
      <c r="A1918" s="422">
        <v>42529.0</v>
      </c>
      <c r="B1918" s="423">
        <v>3134725.283</v>
      </c>
    </row>
    <row r="1919" ht="15.75" customHeight="1">
      <c r="A1919" s="422">
        <v>42528.0</v>
      </c>
      <c r="B1919" s="423">
        <v>3129466.989</v>
      </c>
    </row>
    <row r="1920" ht="15.75" customHeight="1">
      <c r="A1920" s="422">
        <v>42527.0</v>
      </c>
      <c r="B1920" s="423">
        <v>3109301.801</v>
      </c>
    </row>
    <row r="1921" ht="15.75" customHeight="1">
      <c r="A1921" s="422">
        <v>42526.0</v>
      </c>
      <c r="B1921" s="423">
        <v>3115208.843</v>
      </c>
    </row>
    <row r="1922" ht="15.75" customHeight="1">
      <c r="A1922" s="422">
        <v>42523.0</v>
      </c>
      <c r="B1922" s="423">
        <v>3122144.172</v>
      </c>
    </row>
    <row r="1923" ht="15.75" customHeight="1">
      <c r="A1923" s="422">
        <v>42522.0</v>
      </c>
      <c r="B1923" s="423">
        <v>3111238.428</v>
      </c>
    </row>
    <row r="1924" ht="15.75" customHeight="1">
      <c r="A1924" s="422">
        <v>42521.0</v>
      </c>
      <c r="B1924" s="423">
        <v>3108752.389</v>
      </c>
    </row>
    <row r="1925" ht="15.75" customHeight="1">
      <c r="A1925" s="422">
        <v>42520.0</v>
      </c>
      <c r="B1925" s="423">
        <v>3111435.861</v>
      </c>
    </row>
    <row r="1926" ht="15.75" customHeight="1">
      <c r="A1926" s="422">
        <v>42519.0</v>
      </c>
      <c r="B1926" s="423">
        <v>3111032.877</v>
      </c>
    </row>
    <row r="1927" ht="15.75" customHeight="1">
      <c r="A1927" s="422">
        <v>42516.0</v>
      </c>
      <c r="B1927" s="423">
        <v>3091496.393</v>
      </c>
    </row>
    <row r="1928" ht="15.75" customHeight="1">
      <c r="A1928" s="422">
        <v>42515.0</v>
      </c>
      <c r="B1928" s="423">
        <v>3083723.561</v>
      </c>
    </row>
    <row r="1929" ht="15.75" customHeight="1">
      <c r="A1929" s="422">
        <v>42514.0</v>
      </c>
      <c r="B1929" s="423">
        <v>3099127.692</v>
      </c>
    </row>
    <row r="1930" ht="15.75" customHeight="1">
      <c r="A1930" s="422">
        <v>42512.0</v>
      </c>
      <c r="B1930" s="423">
        <v>3102627.049</v>
      </c>
    </row>
    <row r="1931" ht="15.75" customHeight="1">
      <c r="A1931" s="422">
        <v>42509.0</v>
      </c>
      <c r="B1931" s="423">
        <v>3101454.226</v>
      </c>
    </row>
    <row r="1932" ht="15.75" customHeight="1">
      <c r="A1932" s="422">
        <v>42508.0</v>
      </c>
      <c r="B1932" s="423">
        <v>3086166.446</v>
      </c>
    </row>
    <row r="1933" ht="15.75" customHeight="1">
      <c r="A1933" s="422">
        <v>42507.0</v>
      </c>
      <c r="B1933" s="423">
        <v>3067485.509</v>
      </c>
    </row>
    <row r="1934" ht="15.75" customHeight="1">
      <c r="A1934" s="422">
        <v>42506.0</v>
      </c>
      <c r="B1934" s="423">
        <v>3048500.475</v>
      </c>
    </row>
    <row r="1935" ht="15.75" customHeight="1">
      <c r="A1935" s="422">
        <v>42505.0</v>
      </c>
      <c r="B1935" s="423">
        <v>3044621.735</v>
      </c>
    </row>
    <row r="1936" ht="15.75" customHeight="1">
      <c r="A1936" s="422">
        <v>42502.0</v>
      </c>
      <c r="B1936" s="423">
        <v>3056439.219</v>
      </c>
    </row>
    <row r="1937" ht="15.75" customHeight="1">
      <c r="A1937" s="422">
        <v>42501.0</v>
      </c>
      <c r="B1937" s="423">
        <v>3066404.175</v>
      </c>
    </row>
    <row r="1938" ht="15.75" customHeight="1">
      <c r="A1938" s="422">
        <v>42500.0</v>
      </c>
      <c r="B1938" s="423">
        <v>3076276.665</v>
      </c>
    </row>
    <row r="1939" ht="15.75" customHeight="1">
      <c r="A1939" s="422">
        <v>42499.0</v>
      </c>
      <c r="B1939" s="423">
        <v>3073833.351</v>
      </c>
    </row>
    <row r="1940" ht="15.75" customHeight="1">
      <c r="A1940" s="422">
        <v>42498.0</v>
      </c>
      <c r="B1940" s="423">
        <v>3070947.288</v>
      </c>
    </row>
    <row r="1941" ht="15.75" customHeight="1">
      <c r="A1941" s="422">
        <v>42495.0</v>
      </c>
      <c r="B1941" s="423">
        <v>3055786.478</v>
      </c>
    </row>
    <row r="1942" ht="15.75" customHeight="1">
      <c r="A1942" s="422">
        <v>42494.0</v>
      </c>
      <c r="B1942" s="423">
        <v>3028430.543</v>
      </c>
    </row>
    <row r="1943" ht="15.75" customHeight="1">
      <c r="A1943" s="422">
        <v>42493.0</v>
      </c>
      <c r="B1943" s="423">
        <v>3036433.847</v>
      </c>
    </row>
    <row r="1944" ht="15.75" customHeight="1">
      <c r="A1944" s="422">
        <v>42492.0</v>
      </c>
      <c r="B1944" s="423">
        <v>2985349.704</v>
      </c>
    </row>
    <row r="1945" ht="15.75" customHeight="1">
      <c r="A1945" s="422">
        <v>42488.0</v>
      </c>
      <c r="B1945" s="423">
        <v>2999852.93</v>
      </c>
    </row>
    <row r="1946" ht="15.75" customHeight="1">
      <c r="A1946" s="422">
        <v>42487.0</v>
      </c>
      <c r="B1946" s="423">
        <v>3023829.859</v>
      </c>
    </row>
    <row r="1947" ht="15.75" customHeight="1">
      <c r="A1947" s="422">
        <v>42486.0</v>
      </c>
      <c r="B1947" s="423">
        <v>3051677.33</v>
      </c>
    </row>
    <row r="1948" ht="15.75" customHeight="1">
      <c r="A1948" s="422">
        <v>42485.0</v>
      </c>
      <c r="B1948" s="423">
        <v>3072958.581</v>
      </c>
    </row>
    <row r="1949" ht="15.75" customHeight="1">
      <c r="A1949" s="422">
        <v>42484.0</v>
      </c>
      <c r="B1949" s="423">
        <v>3079194.015</v>
      </c>
    </row>
    <row r="1950" ht="15.75" customHeight="1">
      <c r="A1950" s="422">
        <v>42481.0</v>
      </c>
      <c r="B1950" s="423">
        <v>3085066.849</v>
      </c>
    </row>
    <row r="1951" ht="15.75" customHeight="1">
      <c r="A1951" s="422">
        <v>42480.0</v>
      </c>
      <c r="B1951" s="423">
        <v>3080397.192</v>
      </c>
    </row>
    <row r="1952" ht="15.75" customHeight="1">
      <c r="A1952" s="422">
        <v>42479.0</v>
      </c>
      <c r="B1952" s="423">
        <v>3070262.685</v>
      </c>
    </row>
    <row r="1953" ht="15.75" customHeight="1">
      <c r="A1953" s="422">
        <v>42478.0</v>
      </c>
      <c r="B1953" s="423">
        <v>3081568.005</v>
      </c>
    </row>
    <row r="1954" ht="15.75" customHeight="1">
      <c r="A1954" s="422">
        <v>42477.0</v>
      </c>
      <c r="B1954" s="423">
        <v>3080549.12</v>
      </c>
    </row>
    <row r="1955" ht="15.75" customHeight="1">
      <c r="A1955" s="422">
        <v>42473.0</v>
      </c>
      <c r="B1955" s="423">
        <v>3085177.734</v>
      </c>
    </row>
    <row r="1956" ht="15.75" customHeight="1">
      <c r="A1956" s="422">
        <v>42472.0</v>
      </c>
      <c r="B1956" s="423">
        <v>3081396.94</v>
      </c>
    </row>
    <row r="1957" ht="15.75" customHeight="1">
      <c r="A1957" s="422">
        <v>42471.0</v>
      </c>
      <c r="B1957" s="423">
        <v>3078044.203</v>
      </c>
    </row>
    <row r="1958" ht="15.75" customHeight="1">
      <c r="A1958" s="422">
        <v>42470.0</v>
      </c>
      <c r="B1958" s="423">
        <v>3092673.361</v>
      </c>
    </row>
    <row r="1959" ht="15.75" customHeight="1">
      <c r="A1959" s="422">
        <v>42467.0</v>
      </c>
      <c r="B1959" s="423">
        <v>3093465.369</v>
      </c>
    </row>
    <row r="1960" ht="15.75" customHeight="1">
      <c r="A1960" s="422">
        <v>42466.0</v>
      </c>
      <c r="B1960" s="423">
        <v>3077663.064</v>
      </c>
    </row>
    <row r="1961" ht="15.75" customHeight="1">
      <c r="A1961" s="422">
        <v>42465.0</v>
      </c>
      <c r="B1961" s="423">
        <v>3068069.55</v>
      </c>
    </row>
    <row r="1962" ht="15.75" customHeight="1">
      <c r="A1962" s="422">
        <v>42464.0</v>
      </c>
      <c r="B1962" s="423">
        <v>3079499.027</v>
      </c>
    </row>
    <row r="1963" ht="15.75" customHeight="1">
      <c r="A1963" s="422">
        <v>42463.0</v>
      </c>
      <c r="B1963" s="423">
        <v>3058592.922</v>
      </c>
    </row>
    <row r="1964" ht="15.75" customHeight="1">
      <c r="A1964" s="422">
        <v>42460.0</v>
      </c>
      <c r="B1964" s="423">
        <v>3036415.632</v>
      </c>
    </row>
    <row r="1965" ht="15.75" customHeight="1">
      <c r="A1965" s="422">
        <v>42459.0</v>
      </c>
      <c r="B1965" s="423">
        <v>3025177.059</v>
      </c>
    </row>
    <row r="1966" ht="15.75" customHeight="1">
      <c r="A1966" s="422">
        <v>42458.0</v>
      </c>
      <c r="B1966" s="423">
        <v>3012935.613</v>
      </c>
    </row>
    <row r="1967" ht="15.75" customHeight="1">
      <c r="A1967" s="422">
        <v>42457.0</v>
      </c>
      <c r="B1967" s="423">
        <v>3008817.17</v>
      </c>
    </row>
    <row r="1968" ht="15.75" customHeight="1">
      <c r="A1968" s="422">
        <v>42456.0</v>
      </c>
      <c r="B1968" s="423">
        <v>3033762.139</v>
      </c>
    </row>
    <row r="1969" ht="15.75" customHeight="1">
      <c r="A1969" s="422">
        <v>42453.0</v>
      </c>
      <c r="B1969" s="423">
        <v>3041722.681</v>
      </c>
    </row>
    <row r="1970" ht="15.75" customHeight="1">
      <c r="A1970" s="422">
        <v>42452.0</v>
      </c>
      <c r="B1970" s="423">
        <v>3044659.026</v>
      </c>
    </row>
    <row r="1971" ht="15.75" customHeight="1">
      <c r="A1971" s="422">
        <v>42451.0</v>
      </c>
      <c r="B1971" s="423">
        <v>3058849.921</v>
      </c>
    </row>
    <row r="1972" ht="15.75" customHeight="1">
      <c r="A1972" s="422">
        <v>42450.0</v>
      </c>
      <c r="B1972" s="423">
        <v>3075738.597</v>
      </c>
    </row>
    <row r="1973" ht="15.75" customHeight="1">
      <c r="A1973" s="422">
        <v>42449.0</v>
      </c>
      <c r="B1973" s="423">
        <v>3070571.667</v>
      </c>
    </row>
    <row r="1974" ht="15.75" customHeight="1">
      <c r="A1974" s="422">
        <v>42445.0</v>
      </c>
      <c r="B1974" s="423">
        <v>3079841.157</v>
      </c>
    </row>
    <row r="1975" ht="15.75" customHeight="1">
      <c r="A1975" s="422">
        <v>42444.0</v>
      </c>
      <c r="B1975" s="423">
        <v>3099868.295</v>
      </c>
    </row>
    <row r="1976" ht="15.75" customHeight="1">
      <c r="A1976" s="422">
        <v>42443.0</v>
      </c>
      <c r="B1976" s="423">
        <v>3100683.44</v>
      </c>
    </row>
    <row r="1977" ht="15.75" customHeight="1">
      <c r="A1977" s="422">
        <v>42442.0</v>
      </c>
      <c r="B1977" s="423">
        <v>3107358.811</v>
      </c>
    </row>
    <row r="1978" ht="15.75" customHeight="1">
      <c r="A1978" s="422">
        <v>42439.0</v>
      </c>
      <c r="B1978" s="423">
        <v>3107721.709</v>
      </c>
    </row>
    <row r="1979" ht="15.75" customHeight="1">
      <c r="A1979" s="422">
        <v>42438.0</v>
      </c>
      <c r="B1979" s="423">
        <v>3097098.7</v>
      </c>
    </row>
    <row r="1980" ht="15.75" customHeight="1">
      <c r="A1980" s="422">
        <v>42437.0</v>
      </c>
      <c r="B1980" s="423">
        <v>3092097.025</v>
      </c>
    </row>
    <row r="1981" ht="15.75" customHeight="1">
      <c r="A1981" s="422">
        <v>42436.0</v>
      </c>
      <c r="B1981" s="423">
        <v>3087660.291</v>
      </c>
    </row>
    <row r="1982" ht="15.75" customHeight="1">
      <c r="A1982" s="422">
        <v>42435.0</v>
      </c>
      <c r="B1982" s="423">
        <v>3085487.511</v>
      </c>
    </row>
    <row r="1983" ht="15.75" customHeight="1">
      <c r="A1983" s="422">
        <v>42432.0</v>
      </c>
      <c r="B1983" s="423">
        <v>3103561.41</v>
      </c>
    </row>
    <row r="1984" ht="15.75" customHeight="1">
      <c r="A1984" s="422">
        <v>42431.0</v>
      </c>
      <c r="B1984" s="423">
        <v>3094518.383</v>
      </c>
    </row>
    <row r="1985" ht="15.75" customHeight="1">
      <c r="A1985" s="422">
        <v>42430.0</v>
      </c>
      <c r="B1985" s="423">
        <v>3112906.42</v>
      </c>
    </row>
    <row r="1986" ht="15.75" customHeight="1">
      <c r="A1986" s="422">
        <v>42429.0</v>
      </c>
      <c r="B1986" s="423">
        <v>3143496.557</v>
      </c>
    </row>
    <row r="1987" ht="15.75" customHeight="1">
      <c r="A1987" s="422">
        <v>42428.0</v>
      </c>
      <c r="B1987" s="423">
        <v>3155879.572</v>
      </c>
    </row>
    <row r="1988" ht="15.75" customHeight="1">
      <c r="A1988" s="422">
        <v>42425.0</v>
      </c>
      <c r="B1988" s="423">
        <v>3168739.202</v>
      </c>
    </row>
    <row r="1989" ht="15.75" customHeight="1">
      <c r="A1989" s="422">
        <v>42424.0</v>
      </c>
      <c r="B1989" s="423">
        <v>3176010.488</v>
      </c>
    </row>
    <row r="1990" ht="15.75" customHeight="1">
      <c r="A1990" s="422">
        <v>42423.0</v>
      </c>
      <c r="B1990" s="423">
        <v>3185582.349</v>
      </c>
    </row>
    <row r="1991" ht="15.75" customHeight="1">
      <c r="A1991" s="422">
        <v>42422.0</v>
      </c>
      <c r="B1991" s="423">
        <v>3185111.586</v>
      </c>
    </row>
    <row r="1992" ht="15.75" customHeight="1">
      <c r="A1992" s="422">
        <v>42418.0</v>
      </c>
      <c r="B1992" s="423">
        <v>3184432.784</v>
      </c>
    </row>
    <row r="1993" ht="15.75" customHeight="1">
      <c r="A1993" s="422">
        <v>42417.0</v>
      </c>
      <c r="B1993" s="423">
        <v>3179497.433</v>
      </c>
    </row>
    <row r="1994" ht="15.75" customHeight="1">
      <c r="A1994" s="422">
        <v>42416.0</v>
      </c>
      <c r="B1994" s="423">
        <v>3179921.821</v>
      </c>
    </row>
    <row r="1995" ht="15.75" customHeight="1">
      <c r="A1995" s="422">
        <v>42415.0</v>
      </c>
      <c r="B1995" s="423">
        <v>3181612.303</v>
      </c>
    </row>
    <row r="1996" ht="15.75" customHeight="1">
      <c r="A1996" s="422">
        <v>42414.0</v>
      </c>
      <c r="B1996" s="423">
        <v>3174632.731</v>
      </c>
    </row>
    <row r="1997" ht="15.75" customHeight="1">
      <c r="A1997" s="422">
        <v>42411.0</v>
      </c>
      <c r="B1997" s="423">
        <v>3173941.356</v>
      </c>
    </row>
    <row r="1998" ht="15.75" customHeight="1">
      <c r="A1998" s="422">
        <v>42410.0</v>
      </c>
      <c r="B1998" s="423">
        <v>3167242.162</v>
      </c>
    </row>
    <row r="1999" ht="15.75" customHeight="1">
      <c r="A1999" s="422">
        <v>42409.0</v>
      </c>
      <c r="B1999" s="423">
        <v>3167695.249</v>
      </c>
    </row>
    <row r="2000" ht="15.75" customHeight="1">
      <c r="A2000" s="422">
        <v>42408.0</v>
      </c>
      <c r="B2000" s="423">
        <v>3161617.223</v>
      </c>
    </row>
    <row r="2001" ht="15.75" customHeight="1">
      <c r="A2001" s="422">
        <v>42407.0</v>
      </c>
      <c r="B2001" s="423">
        <v>3172736.537</v>
      </c>
    </row>
    <row r="2002" ht="15.75" customHeight="1">
      <c r="A2002" s="422">
        <v>42404.0</v>
      </c>
      <c r="B2002" s="423">
        <v>3165899.645</v>
      </c>
    </row>
    <row r="2003" ht="15.75" customHeight="1">
      <c r="A2003" s="422">
        <v>42403.0</v>
      </c>
      <c r="B2003" s="423">
        <v>3171635.298</v>
      </c>
    </row>
    <row r="2004" ht="15.75" customHeight="1">
      <c r="A2004" s="422">
        <v>42402.0</v>
      </c>
      <c r="B2004" s="423">
        <v>3181283.855</v>
      </c>
    </row>
    <row r="2005" ht="15.75" customHeight="1">
      <c r="A2005" s="422">
        <v>42401.0</v>
      </c>
      <c r="B2005" s="423">
        <v>3159720.346</v>
      </c>
    </row>
    <row r="2006" ht="15.75" customHeight="1">
      <c r="A2006" s="422">
        <v>42400.0</v>
      </c>
      <c r="B2006" s="423">
        <v>3153074.24</v>
      </c>
    </row>
    <row r="2007" ht="15.75" customHeight="1">
      <c r="A2007" s="422">
        <v>42397.0</v>
      </c>
      <c r="B2007" s="423">
        <v>3170365.482</v>
      </c>
    </row>
    <row r="2008" ht="15.75" customHeight="1">
      <c r="A2008" s="422">
        <v>42396.0</v>
      </c>
      <c r="B2008" s="423">
        <v>3176750.813</v>
      </c>
    </row>
    <row r="2009" ht="15.75" customHeight="1">
      <c r="A2009" s="422">
        <v>42395.0</v>
      </c>
      <c r="B2009" s="423">
        <v>3193602.295</v>
      </c>
    </row>
    <row r="2010" ht="15.75" customHeight="1">
      <c r="A2010" s="422">
        <v>42394.0</v>
      </c>
      <c r="B2010" s="423">
        <v>3196340.549</v>
      </c>
    </row>
    <row r="2011" ht="15.75" customHeight="1">
      <c r="A2011" s="422">
        <v>42393.0</v>
      </c>
      <c r="B2011" s="423">
        <v>3197137.847</v>
      </c>
    </row>
    <row r="2012" ht="15.75" customHeight="1">
      <c r="A2012" s="422">
        <v>42390.0</v>
      </c>
      <c r="B2012" s="423">
        <v>3193687.577</v>
      </c>
    </row>
    <row r="2013" ht="15.75" customHeight="1">
      <c r="A2013" s="422">
        <v>42389.0</v>
      </c>
      <c r="B2013" s="423">
        <v>3203961.217</v>
      </c>
    </row>
    <row r="2014" ht="15.75" customHeight="1">
      <c r="A2014" s="422">
        <v>42388.0</v>
      </c>
      <c r="B2014" s="423">
        <v>3220933.035</v>
      </c>
    </row>
    <row r="2015" ht="15.75" customHeight="1">
      <c r="A2015" s="422">
        <v>42387.0</v>
      </c>
      <c r="B2015" s="423">
        <v>3199173.607</v>
      </c>
    </row>
    <row r="2016" ht="15.75" customHeight="1">
      <c r="A2016" s="422">
        <v>42386.0</v>
      </c>
      <c r="B2016" s="423">
        <v>3193162.154</v>
      </c>
    </row>
    <row r="2017" ht="15.75" customHeight="1">
      <c r="A2017" s="422">
        <v>42383.0</v>
      </c>
      <c r="B2017" s="423">
        <v>3199268.851</v>
      </c>
    </row>
    <row r="2018" ht="15.75" customHeight="1">
      <c r="A2018" s="422">
        <v>42382.0</v>
      </c>
      <c r="B2018" s="423">
        <v>3196552.921</v>
      </c>
    </row>
    <row r="2019" ht="15.75" customHeight="1">
      <c r="A2019" s="422">
        <v>42381.0</v>
      </c>
      <c r="B2019" s="423">
        <v>3186237.137</v>
      </c>
    </row>
    <row r="2020" ht="15.75" customHeight="1">
      <c r="A2020" s="422">
        <v>42380.0</v>
      </c>
      <c r="B2020" s="423">
        <v>3186400.222</v>
      </c>
    </row>
    <row r="2021" ht="15.75" customHeight="1">
      <c r="A2021" s="422">
        <v>42379.0</v>
      </c>
      <c r="B2021" s="423">
        <v>3191449.551</v>
      </c>
    </row>
    <row r="2022" ht="15.75" customHeight="1">
      <c r="A2022" s="422">
        <v>42376.0</v>
      </c>
      <c r="B2022" s="423">
        <v>3183798.543</v>
      </c>
    </row>
    <row r="2023" ht="15.75" customHeight="1">
      <c r="A2023" s="422">
        <v>42375.0</v>
      </c>
      <c r="B2023" s="423">
        <v>3188421.701</v>
      </c>
    </row>
    <row r="2024" ht="15.75" customHeight="1">
      <c r="A2024" s="422">
        <v>42374.0</v>
      </c>
      <c r="B2024" s="423">
        <v>3163755.499</v>
      </c>
    </row>
    <row r="2025" ht="15.75" customHeight="1">
      <c r="A2025" s="422">
        <v>42373.0</v>
      </c>
      <c r="B2025" s="423">
        <v>3149009.466</v>
      </c>
    </row>
    <row r="2026" ht="15.75" customHeight="1">
      <c r="A2026" s="422">
        <v>42372.0</v>
      </c>
      <c r="B2026" s="423">
        <v>3158485.109</v>
      </c>
    </row>
    <row r="2027" ht="15.75" customHeight="1">
      <c r="A2027" s="422">
        <v>42369.0</v>
      </c>
      <c r="B2027" s="423">
        <v>3159757.747</v>
      </c>
    </row>
    <row r="2028" ht="15.75" customHeight="1">
      <c r="A2028" s="422">
        <v>42368.0</v>
      </c>
      <c r="B2028" s="423">
        <v>3144599.019</v>
      </c>
    </row>
    <row r="2029" ht="15.75" customHeight="1">
      <c r="A2029" s="422">
        <v>42367.0</v>
      </c>
      <c r="B2029" s="423">
        <v>3138027.313</v>
      </c>
    </row>
    <row r="2030" ht="15.75" customHeight="1">
      <c r="A2030" s="422">
        <v>42366.0</v>
      </c>
      <c r="B2030" s="423">
        <v>3136920.686</v>
      </c>
    </row>
    <row r="2031" ht="15.75" customHeight="1">
      <c r="A2031" s="422">
        <v>42365.0</v>
      </c>
      <c r="B2031" s="423">
        <v>3144434.726</v>
      </c>
    </row>
    <row r="2032" ht="15.75" customHeight="1">
      <c r="A2032" s="422">
        <v>42362.0</v>
      </c>
      <c r="B2032" s="423">
        <v>3151055.114</v>
      </c>
    </row>
    <row r="2033" ht="15.75" customHeight="1">
      <c r="A2033" s="422">
        <v>42361.0</v>
      </c>
      <c r="B2033" s="423">
        <v>3137591.936</v>
      </c>
    </row>
    <row r="2034" ht="15.75" customHeight="1">
      <c r="A2034" s="422">
        <v>42360.0</v>
      </c>
      <c r="B2034" s="423">
        <v>3143467.819</v>
      </c>
    </row>
    <row r="2035" ht="15.75" customHeight="1">
      <c r="A2035" s="422">
        <v>42359.0</v>
      </c>
      <c r="B2035" s="423">
        <v>3137578.253</v>
      </c>
    </row>
    <row r="2036" ht="15.75" customHeight="1">
      <c r="A2036" s="422">
        <v>42358.0</v>
      </c>
      <c r="B2036" s="423">
        <v>3098970.262</v>
      </c>
    </row>
    <row r="2037" ht="15.75" customHeight="1">
      <c r="A2037" s="422">
        <v>42355.0</v>
      </c>
      <c r="B2037" s="423">
        <v>3104855.295</v>
      </c>
    </row>
    <row r="2038" ht="15.75" customHeight="1">
      <c r="A2038" s="422">
        <v>42353.0</v>
      </c>
      <c r="B2038" s="423">
        <v>3104824.833</v>
      </c>
    </row>
    <row r="2039" ht="15.75" customHeight="1">
      <c r="A2039" s="422">
        <v>42352.0</v>
      </c>
      <c r="B2039" s="423">
        <v>3116759.621</v>
      </c>
    </row>
    <row r="2040" ht="15.75" customHeight="1">
      <c r="A2040" s="422">
        <v>42351.0</v>
      </c>
      <c r="B2040" s="423">
        <v>3123080.929</v>
      </c>
    </row>
    <row r="2041" ht="15.75" customHeight="1">
      <c r="A2041" s="422">
        <v>42348.0</v>
      </c>
      <c r="B2041" s="423">
        <v>3147382.113</v>
      </c>
    </row>
    <row r="2042" ht="15.75" customHeight="1">
      <c r="A2042" s="422">
        <v>42347.0</v>
      </c>
      <c r="B2042" s="423">
        <v>3149641.544</v>
      </c>
    </row>
    <row r="2043" ht="15.75" customHeight="1">
      <c r="A2043" s="422">
        <v>42346.0</v>
      </c>
      <c r="B2043" s="423">
        <v>3153799.959</v>
      </c>
    </row>
    <row r="2044" ht="15.75" customHeight="1">
      <c r="A2044" s="422">
        <v>42345.0</v>
      </c>
      <c r="B2044" s="423">
        <v>3168476.757</v>
      </c>
    </row>
    <row r="2045" ht="15.75" customHeight="1">
      <c r="A2045" s="422">
        <v>42344.0</v>
      </c>
      <c r="B2045" s="423">
        <v>3201669.968</v>
      </c>
    </row>
    <row r="2046" ht="15.75" customHeight="1">
      <c r="A2046" s="422">
        <v>42341.0</v>
      </c>
      <c r="B2046" s="423">
        <v>3200642.516</v>
      </c>
    </row>
    <row r="2047" ht="15.75" customHeight="1">
      <c r="A2047" s="422">
        <v>42340.0</v>
      </c>
      <c r="B2047" s="423">
        <v>3189321.594</v>
      </c>
    </row>
    <row r="2048" ht="15.75" customHeight="1">
      <c r="A2048" s="422">
        <v>42339.0</v>
      </c>
      <c r="B2048" s="423">
        <v>3186862.64</v>
      </c>
    </row>
    <row r="2049" ht="15.75" customHeight="1">
      <c r="A2049" s="422">
        <v>42338.0</v>
      </c>
      <c r="B2049" s="423">
        <v>3166453.084</v>
      </c>
    </row>
    <row r="2050" ht="15.75" customHeight="1">
      <c r="A2050" s="422">
        <v>42337.0</v>
      </c>
      <c r="B2050" s="423">
        <v>3156890.163</v>
      </c>
    </row>
    <row r="2051" ht="15.75" customHeight="1">
      <c r="A2051" s="422">
        <v>42334.0</v>
      </c>
      <c r="B2051" s="423">
        <v>3150590.228</v>
      </c>
    </row>
    <row r="2052" ht="15.75" customHeight="1">
      <c r="A2052" s="422">
        <v>42333.0</v>
      </c>
      <c r="B2052" s="423">
        <v>3149896.183</v>
      </c>
    </row>
    <row r="2053" ht="15.75" customHeight="1">
      <c r="A2053" s="422">
        <v>42332.0</v>
      </c>
      <c r="B2053" s="423">
        <v>3153280.156</v>
      </c>
    </row>
    <row r="2054" ht="15.75" customHeight="1">
      <c r="A2054" s="422">
        <v>42331.0</v>
      </c>
      <c r="B2054" s="423">
        <v>3162352.243</v>
      </c>
    </row>
    <row r="2055" ht="15.75" customHeight="1">
      <c r="A2055" s="422">
        <v>42330.0</v>
      </c>
      <c r="B2055" s="423">
        <v>3168747.707</v>
      </c>
    </row>
    <row r="2056" ht="15.75" customHeight="1">
      <c r="A2056" s="422">
        <v>42327.0</v>
      </c>
      <c r="B2056" s="423">
        <v>3136973.049</v>
      </c>
    </row>
    <row r="2057" ht="15.75" customHeight="1">
      <c r="A2057" s="422">
        <v>42326.0</v>
      </c>
      <c r="B2057" s="423">
        <v>3116825.315</v>
      </c>
    </row>
    <row r="2058" ht="15.75" customHeight="1">
      <c r="A2058" s="422">
        <v>42325.0</v>
      </c>
      <c r="B2058" s="423">
        <v>3122518.623</v>
      </c>
    </row>
    <row r="2059" ht="15.75" customHeight="1">
      <c r="A2059" s="422">
        <v>42324.0</v>
      </c>
      <c r="B2059" s="423">
        <v>3105843.517</v>
      </c>
    </row>
    <row r="2060" ht="15.75" customHeight="1">
      <c r="A2060" s="422">
        <v>42323.0</v>
      </c>
      <c r="B2060" s="423">
        <v>3079439.843</v>
      </c>
    </row>
    <row r="2061" ht="15.75" customHeight="1">
      <c r="A2061" s="422">
        <v>42320.0</v>
      </c>
      <c r="B2061" s="423">
        <v>3084077.451</v>
      </c>
    </row>
    <row r="2062" ht="15.75" customHeight="1">
      <c r="A2062" s="422">
        <v>42319.0</v>
      </c>
      <c r="B2062" s="423">
        <v>3055766.561</v>
      </c>
    </row>
    <row r="2063" ht="15.75" customHeight="1">
      <c r="A2063" s="422">
        <v>42318.0</v>
      </c>
      <c r="B2063" s="423">
        <v>3084800.929</v>
      </c>
    </row>
    <row r="2064" ht="15.75" customHeight="1">
      <c r="A2064" s="422">
        <v>42317.0</v>
      </c>
      <c r="B2064" s="423">
        <v>3101808.195</v>
      </c>
    </row>
    <row r="2065" ht="15.75" customHeight="1">
      <c r="A2065" s="422">
        <v>42316.0</v>
      </c>
      <c r="B2065" s="423">
        <v>3117580.904</v>
      </c>
    </row>
    <row r="2066" ht="15.75" customHeight="1">
      <c r="A2066" s="422">
        <v>42313.0</v>
      </c>
      <c r="B2066" s="423">
        <v>3146607.467</v>
      </c>
    </row>
    <row r="2067" ht="15.75" customHeight="1">
      <c r="A2067" s="422">
        <v>42312.0</v>
      </c>
      <c r="B2067" s="423">
        <v>3147269.747</v>
      </c>
    </row>
    <row r="2068" ht="15.75" customHeight="1">
      <c r="A2068" s="422">
        <v>42311.0</v>
      </c>
      <c r="B2068" s="423">
        <v>3163417.778</v>
      </c>
    </row>
    <row r="2069" ht="15.75" customHeight="1">
      <c r="A2069" s="422">
        <v>42310.0</v>
      </c>
      <c r="B2069" s="423">
        <v>3157293.457</v>
      </c>
    </row>
    <row r="2070" ht="15.75" customHeight="1">
      <c r="A2070" s="422">
        <v>42309.0</v>
      </c>
      <c r="B2070" s="423">
        <v>3140818.284</v>
      </c>
    </row>
    <row r="2071" ht="15.75" customHeight="1">
      <c r="A2071" s="422">
        <v>42306.0</v>
      </c>
      <c r="B2071" s="423">
        <v>3168907.885</v>
      </c>
    </row>
    <row r="2072" ht="15.75" customHeight="1">
      <c r="A2072" s="422">
        <v>42305.0</v>
      </c>
      <c r="B2072" s="423">
        <v>3173522.232</v>
      </c>
    </row>
    <row r="2073" ht="15.75" customHeight="1">
      <c r="A2073" s="422">
        <v>42304.0</v>
      </c>
      <c r="B2073" s="423">
        <v>3181076.7</v>
      </c>
    </row>
    <row r="2074" ht="15.75" customHeight="1">
      <c r="A2074" s="422">
        <v>42303.0</v>
      </c>
      <c r="B2074" s="423">
        <v>3200441.185</v>
      </c>
    </row>
    <row r="2075" ht="15.75" customHeight="1">
      <c r="A2075" s="422">
        <v>42302.0</v>
      </c>
      <c r="B2075" s="423">
        <v>3217466.562</v>
      </c>
    </row>
    <row r="2076" ht="15.75" customHeight="1">
      <c r="A2076" s="422">
        <v>42298.0</v>
      </c>
      <c r="B2076" s="423">
        <v>3220018.588</v>
      </c>
    </row>
    <row r="2077" ht="15.75" customHeight="1">
      <c r="A2077" s="422">
        <v>42297.0</v>
      </c>
      <c r="B2077" s="423">
        <v>3227118.095</v>
      </c>
    </row>
    <row r="2078" ht="15.75" customHeight="1">
      <c r="A2078" s="422">
        <v>42296.0</v>
      </c>
      <c r="B2078" s="423">
        <v>3209830.847</v>
      </c>
    </row>
    <row r="2079" ht="15.75" customHeight="1">
      <c r="A2079" s="422">
        <v>42295.0</v>
      </c>
      <c r="B2079" s="423">
        <v>3183722.93</v>
      </c>
    </row>
    <row r="2080" ht="15.75" customHeight="1">
      <c r="A2080" s="422">
        <v>42292.0</v>
      </c>
      <c r="B2080" s="423">
        <v>3213856.267</v>
      </c>
    </row>
    <row r="2081" ht="15.75" customHeight="1">
      <c r="A2081" s="422">
        <v>42291.0</v>
      </c>
      <c r="B2081" s="423">
        <v>3238425.51</v>
      </c>
    </row>
    <row r="2082" ht="15.75" customHeight="1">
      <c r="A2082" s="422">
        <v>42290.0</v>
      </c>
      <c r="B2082" s="423">
        <v>3274675.086</v>
      </c>
    </row>
    <row r="2083" ht="15.75" customHeight="1">
      <c r="A2083" s="422">
        <v>42289.0</v>
      </c>
      <c r="B2083" s="423">
        <v>3280752.856</v>
      </c>
    </row>
    <row r="2084" ht="15.75" customHeight="1">
      <c r="A2084" s="422">
        <v>42288.0</v>
      </c>
      <c r="B2084" s="423">
        <v>3256423.532</v>
      </c>
    </row>
    <row r="2085" ht="15.75" customHeight="1">
      <c r="A2085" s="422">
        <v>42285.0</v>
      </c>
      <c r="B2085" s="423">
        <v>3281469.276</v>
      </c>
    </row>
    <row r="2086" ht="15.75" customHeight="1">
      <c r="A2086" s="422">
        <v>42284.0</v>
      </c>
      <c r="B2086" s="423">
        <v>3302559.436</v>
      </c>
    </row>
    <row r="2087" ht="15.75" customHeight="1">
      <c r="A2087" s="422">
        <v>42283.0</v>
      </c>
      <c r="B2087" s="423">
        <v>3329543.263</v>
      </c>
    </row>
    <row r="2088" ht="15.75" customHeight="1">
      <c r="A2088" s="422">
        <v>42282.0</v>
      </c>
      <c r="B2088" s="423">
        <v>3334699.262</v>
      </c>
    </row>
    <row r="2089" ht="15.75" customHeight="1">
      <c r="A2089" s="422">
        <v>42281.0</v>
      </c>
      <c r="B2089" s="423">
        <v>3334704.517</v>
      </c>
    </row>
    <row r="2090" ht="15.75" customHeight="1">
      <c r="A2090" s="422">
        <v>42278.0</v>
      </c>
      <c r="B2090" s="423">
        <v>3359169.043</v>
      </c>
    </row>
    <row r="2091" ht="15.75" customHeight="1">
      <c r="A2091" s="422">
        <v>42277.0</v>
      </c>
      <c r="B2091" s="423">
        <v>3355500.841</v>
      </c>
    </row>
    <row r="2092" ht="15.75" customHeight="1">
      <c r="A2092" s="422">
        <v>42276.0</v>
      </c>
      <c r="B2092" s="423">
        <v>3363989.968</v>
      </c>
    </row>
    <row r="2093" ht="15.75" customHeight="1">
      <c r="A2093" s="422">
        <v>42275.0</v>
      </c>
      <c r="B2093" s="423">
        <v>3378960.383</v>
      </c>
    </row>
    <row r="2094" ht="15.75" customHeight="1">
      <c r="A2094" s="422">
        <v>42269.0</v>
      </c>
      <c r="B2094" s="423">
        <v>3377313.138</v>
      </c>
    </row>
    <row r="2095" ht="15.75" customHeight="1">
      <c r="A2095" s="422">
        <v>42268.0</v>
      </c>
      <c r="B2095" s="423">
        <v>3368455.26</v>
      </c>
    </row>
    <row r="2096" ht="15.75" customHeight="1">
      <c r="A2096" s="422">
        <v>42267.0</v>
      </c>
      <c r="B2096" s="423">
        <v>3362395.201</v>
      </c>
    </row>
    <row r="2097" ht="15.75" customHeight="1">
      <c r="A2097" s="422">
        <v>42264.0</v>
      </c>
      <c r="B2097" s="423">
        <v>3363451.586</v>
      </c>
    </row>
    <row r="2098" ht="15.75" customHeight="1">
      <c r="A2098" s="422">
        <v>42263.0</v>
      </c>
      <c r="B2098" s="423">
        <v>3352179.306</v>
      </c>
    </row>
    <row r="2099" ht="15.75" customHeight="1">
      <c r="A2099" s="422">
        <v>42262.0</v>
      </c>
      <c r="B2099" s="423">
        <v>3358464.046</v>
      </c>
    </row>
    <row r="2100" ht="15.75" customHeight="1">
      <c r="A2100" s="422">
        <v>42261.0</v>
      </c>
      <c r="B2100" s="423">
        <v>3348731.356</v>
      </c>
    </row>
    <row r="2101" ht="15.75" customHeight="1">
      <c r="A2101" s="422">
        <v>42260.0</v>
      </c>
      <c r="B2101" s="423">
        <v>3337325.458</v>
      </c>
    </row>
    <row r="2102" ht="15.75" customHeight="1">
      <c r="A2102" s="422">
        <v>42257.0</v>
      </c>
      <c r="B2102" s="423">
        <v>3331881.621</v>
      </c>
    </row>
    <row r="2103" ht="15.75" customHeight="1">
      <c r="A2103" s="422">
        <v>42256.0</v>
      </c>
      <c r="B2103" s="423">
        <v>3334090.995</v>
      </c>
    </row>
    <row r="2104" ht="15.75" customHeight="1">
      <c r="A2104" s="422">
        <v>42255.0</v>
      </c>
      <c r="B2104" s="423">
        <v>3353498.915</v>
      </c>
    </row>
    <row r="2105" ht="15.75" customHeight="1">
      <c r="A2105" s="422">
        <v>42254.0</v>
      </c>
      <c r="B2105" s="423">
        <v>3356633.206</v>
      </c>
    </row>
    <row r="2106" ht="15.75" customHeight="1">
      <c r="A2106" s="422">
        <v>42253.0</v>
      </c>
      <c r="B2106" s="423">
        <v>3351097.189</v>
      </c>
    </row>
    <row r="2107" ht="15.75" customHeight="1">
      <c r="A2107" s="422">
        <v>42250.0</v>
      </c>
      <c r="B2107" s="423">
        <v>3347098.524</v>
      </c>
    </row>
    <row r="2108" ht="15.75" customHeight="1">
      <c r="A2108" s="422">
        <v>42249.0</v>
      </c>
      <c r="B2108" s="423">
        <v>3344424.756</v>
      </c>
    </row>
    <row r="2109" ht="15.75" customHeight="1">
      <c r="A2109" s="422">
        <v>42248.0</v>
      </c>
      <c r="B2109" s="423">
        <v>3323574.693</v>
      </c>
    </row>
    <row r="2110" ht="15.75" customHeight="1">
      <c r="A2110" s="422">
        <v>42247.0</v>
      </c>
      <c r="B2110" s="423">
        <v>3345230.914</v>
      </c>
    </row>
    <row r="2111" ht="15.75" customHeight="1">
      <c r="A2111" s="422">
        <v>42246.0</v>
      </c>
      <c r="B2111" s="423">
        <v>3355493.171</v>
      </c>
    </row>
    <row r="2112" ht="15.75" customHeight="1">
      <c r="A2112" s="422">
        <v>42243.0</v>
      </c>
      <c r="B2112" s="423">
        <v>3369990.167</v>
      </c>
    </row>
    <row r="2113" ht="15.75" customHeight="1">
      <c r="A2113" s="422">
        <v>42242.0</v>
      </c>
      <c r="B2113" s="423">
        <v>3363939.149</v>
      </c>
    </row>
    <row r="2114" ht="15.75" customHeight="1">
      <c r="A2114" s="422">
        <v>42241.0</v>
      </c>
      <c r="B2114" s="423">
        <v>3353250.849</v>
      </c>
    </row>
    <row r="2115" ht="15.75" customHeight="1">
      <c r="A2115" s="422">
        <v>42240.0</v>
      </c>
      <c r="B2115" s="423">
        <v>3350306.574</v>
      </c>
    </row>
    <row r="2116" ht="15.75" customHeight="1">
      <c r="A2116" s="422">
        <v>42239.0</v>
      </c>
      <c r="B2116" s="423">
        <v>3369678.393</v>
      </c>
    </row>
    <row r="2117" ht="15.75" customHeight="1">
      <c r="A2117" s="422">
        <v>42236.0</v>
      </c>
      <c r="B2117" s="423">
        <v>3373198.708</v>
      </c>
    </row>
    <row r="2118" ht="15.75" customHeight="1">
      <c r="A2118" s="422">
        <v>42235.0</v>
      </c>
      <c r="B2118" s="423">
        <v>3364724.402</v>
      </c>
    </row>
    <row r="2119" ht="15.75" customHeight="1">
      <c r="A2119" s="422">
        <v>42234.0</v>
      </c>
      <c r="B2119" s="423">
        <v>3363710.022</v>
      </c>
    </row>
    <row r="2120" ht="15.75" customHeight="1">
      <c r="A2120" s="422">
        <v>42233.0</v>
      </c>
      <c r="B2120" s="423">
        <v>3341739.965</v>
      </c>
    </row>
    <row r="2121" ht="15.75" customHeight="1">
      <c r="A2121" s="422">
        <v>42232.0</v>
      </c>
      <c r="B2121" s="423">
        <v>3356816.135</v>
      </c>
    </row>
    <row r="2122" ht="15.75" customHeight="1">
      <c r="A2122" s="422">
        <v>42229.0</v>
      </c>
      <c r="B2122" s="423">
        <v>3366571.083</v>
      </c>
    </row>
    <row r="2123" ht="15.75" customHeight="1">
      <c r="A2123" s="422">
        <v>42228.0</v>
      </c>
      <c r="B2123" s="423">
        <v>3380915.571</v>
      </c>
    </row>
    <row r="2124" ht="15.75" customHeight="1">
      <c r="A2124" s="422">
        <v>42227.0</v>
      </c>
      <c r="B2124" s="423">
        <v>3365869.531</v>
      </c>
    </row>
    <row r="2125" ht="15.75" customHeight="1">
      <c r="A2125" s="422">
        <v>42226.0</v>
      </c>
      <c r="B2125" s="423">
        <v>3381729.909</v>
      </c>
    </row>
    <row r="2126" ht="15.75" customHeight="1">
      <c r="A2126" s="422">
        <v>42225.0</v>
      </c>
      <c r="B2126" s="423">
        <v>3396059.248</v>
      </c>
    </row>
    <row r="2127" ht="15.75" customHeight="1">
      <c r="A2127" s="422">
        <v>42222.0</v>
      </c>
      <c r="B2127" s="423">
        <v>3403849.969</v>
      </c>
    </row>
    <row r="2128" ht="15.75" customHeight="1">
      <c r="A2128" s="422">
        <v>42221.0</v>
      </c>
      <c r="B2128" s="423">
        <v>3409970.396</v>
      </c>
    </row>
    <row r="2129" ht="15.75" customHeight="1">
      <c r="A2129" s="422">
        <v>42220.0</v>
      </c>
      <c r="B2129" s="423">
        <v>3409490.245</v>
      </c>
    </row>
    <row r="2130" ht="15.75" customHeight="1">
      <c r="A2130" s="422">
        <v>42219.0</v>
      </c>
      <c r="B2130" s="423">
        <v>3403100.239</v>
      </c>
    </row>
    <row r="2131" ht="15.75" customHeight="1">
      <c r="A2131" s="422">
        <v>42218.0</v>
      </c>
      <c r="B2131" s="423">
        <v>3372024.425</v>
      </c>
    </row>
    <row r="2132" ht="15.75" customHeight="1">
      <c r="A2132" s="422">
        <v>42215.0</v>
      </c>
      <c r="B2132" s="423">
        <v>3370058.872</v>
      </c>
    </row>
    <row r="2133" ht="15.75" customHeight="1">
      <c r="A2133" s="422">
        <v>42214.0</v>
      </c>
      <c r="B2133" s="423">
        <v>3366915.277</v>
      </c>
    </row>
    <row r="2134" ht="15.75" customHeight="1">
      <c r="A2134" s="422">
        <v>42213.0</v>
      </c>
      <c r="B2134" s="423">
        <v>3379064.021</v>
      </c>
    </row>
    <row r="2135" ht="15.75" customHeight="1">
      <c r="A2135" s="422">
        <v>42212.0</v>
      </c>
      <c r="B2135" s="423">
        <v>3368172.163</v>
      </c>
    </row>
    <row r="2136" ht="15.75" customHeight="1">
      <c r="A2136" s="422">
        <v>42211.0</v>
      </c>
      <c r="B2136" s="423">
        <v>3374289.963</v>
      </c>
    </row>
    <row r="2137" ht="15.75" customHeight="1">
      <c r="A2137" s="422">
        <v>42208.0</v>
      </c>
      <c r="B2137" s="423">
        <v>3390124.852</v>
      </c>
    </row>
    <row r="2138" ht="15.75" customHeight="1">
      <c r="A2138" s="422">
        <v>42207.0</v>
      </c>
      <c r="B2138" s="423">
        <v>3343358.155</v>
      </c>
    </row>
    <row r="2139" ht="15.75" customHeight="1">
      <c r="A2139" s="422">
        <v>42206.0</v>
      </c>
      <c r="B2139" s="423">
        <v>3335984.115</v>
      </c>
    </row>
    <row r="2140" ht="15.75" customHeight="1">
      <c r="A2140" s="422">
        <v>42199.0</v>
      </c>
      <c r="B2140" s="423">
        <v>3303908.516</v>
      </c>
    </row>
    <row r="2141" ht="15.75" customHeight="1">
      <c r="A2141" s="422">
        <v>42198.0</v>
      </c>
      <c r="B2141" s="423">
        <v>3291182.232</v>
      </c>
    </row>
    <row r="2142" ht="15.75" customHeight="1">
      <c r="A2142" s="422">
        <v>42197.0</v>
      </c>
      <c r="B2142" s="423">
        <v>3276047.49</v>
      </c>
    </row>
    <row r="2143" ht="15.75" customHeight="1">
      <c r="A2143" s="422">
        <v>42194.0</v>
      </c>
      <c r="B2143" s="423">
        <v>3265912.012</v>
      </c>
    </row>
    <row r="2144" ht="15.75" customHeight="1">
      <c r="A2144" s="422">
        <v>42193.0</v>
      </c>
      <c r="B2144" s="423">
        <v>3250749.289</v>
      </c>
    </row>
    <row r="2145" ht="15.75" customHeight="1">
      <c r="A2145" s="422">
        <v>42192.0</v>
      </c>
      <c r="B2145" s="423">
        <v>3239475.05</v>
      </c>
    </row>
    <row r="2146" ht="15.75" customHeight="1">
      <c r="A2146" s="422">
        <v>42191.0</v>
      </c>
      <c r="B2146" s="423">
        <v>3215631.894</v>
      </c>
    </row>
    <row r="2147" ht="15.75" customHeight="1">
      <c r="A2147" s="422">
        <v>42190.0</v>
      </c>
      <c r="B2147" s="423">
        <v>3219798.109</v>
      </c>
    </row>
    <row r="2148" ht="15.75" customHeight="1">
      <c r="A2148" s="422">
        <v>42187.0</v>
      </c>
      <c r="B2148" s="423">
        <v>3239494.585</v>
      </c>
    </row>
    <row r="2149" ht="15.75" customHeight="1">
      <c r="A2149" s="422">
        <v>42185.0</v>
      </c>
      <c r="B2149" s="423">
        <v>3247306.316</v>
      </c>
    </row>
    <row r="2150" ht="15.75" customHeight="1">
      <c r="A2150" s="422">
        <v>42184.0</v>
      </c>
      <c r="B2150" s="423">
        <v>3212384.434</v>
      </c>
    </row>
    <row r="2151" ht="15.75" customHeight="1">
      <c r="A2151" s="422">
        <v>42183.0</v>
      </c>
      <c r="B2151" s="423">
        <v>3188663.139</v>
      </c>
    </row>
    <row r="2152" ht="15.75" customHeight="1">
      <c r="A2152" s="422">
        <v>42180.0</v>
      </c>
      <c r="B2152" s="423">
        <v>3163452.754</v>
      </c>
    </row>
    <row r="2153" ht="15.75" customHeight="1">
      <c r="A2153" s="422">
        <v>42179.0</v>
      </c>
      <c r="B2153" s="423">
        <v>3158096.925</v>
      </c>
    </row>
    <row r="2154" ht="15.75" customHeight="1">
      <c r="A2154" s="422">
        <v>42178.0</v>
      </c>
      <c r="B2154" s="423">
        <v>3171291.093</v>
      </c>
    </row>
    <row r="2155" ht="15.75" customHeight="1">
      <c r="A2155" s="422">
        <v>42177.0</v>
      </c>
      <c r="B2155" s="423">
        <v>3182902.319</v>
      </c>
    </row>
    <row r="2156" ht="15.75" customHeight="1">
      <c r="A2156" s="422">
        <v>42176.0</v>
      </c>
      <c r="B2156" s="423">
        <v>3186515.699</v>
      </c>
    </row>
    <row r="2157" ht="15.75" customHeight="1">
      <c r="A2157" s="422">
        <v>42173.0</v>
      </c>
      <c r="B2157" s="423">
        <v>3187644.562</v>
      </c>
    </row>
    <row r="2158" ht="15.75" customHeight="1">
      <c r="A2158" s="422">
        <v>42172.0</v>
      </c>
      <c r="B2158" s="423">
        <v>3195132.843</v>
      </c>
    </row>
    <row r="2159" ht="15.75" customHeight="1">
      <c r="A2159" s="422">
        <v>42171.0</v>
      </c>
      <c r="B2159" s="423">
        <v>3186428.428</v>
      </c>
    </row>
    <row r="2160" ht="15.75" customHeight="1">
      <c r="A2160" s="422">
        <v>42170.0</v>
      </c>
      <c r="B2160" s="423">
        <v>3174225.602</v>
      </c>
    </row>
    <row r="2161" ht="15.75" customHeight="1">
      <c r="A2161" s="422">
        <v>42169.0</v>
      </c>
      <c r="B2161" s="423">
        <v>3159257.882</v>
      </c>
    </row>
    <row r="2162" ht="15.75" customHeight="1">
      <c r="A2162" s="422">
        <v>42166.0</v>
      </c>
      <c r="B2162" s="423">
        <v>3190662.394</v>
      </c>
    </row>
    <row r="2163" ht="15.75" customHeight="1">
      <c r="A2163" s="422">
        <v>42165.0</v>
      </c>
      <c r="B2163" s="423">
        <v>3206084.805</v>
      </c>
    </row>
    <row r="2164" ht="15.75" customHeight="1">
      <c r="A2164" s="422">
        <v>42164.0</v>
      </c>
      <c r="B2164" s="423">
        <v>3180910.469</v>
      </c>
    </row>
    <row r="2165" ht="15.75" customHeight="1">
      <c r="A2165" s="422">
        <v>42163.0</v>
      </c>
      <c r="B2165" s="423">
        <v>3188355.806</v>
      </c>
    </row>
    <row r="2166" ht="15.75" customHeight="1">
      <c r="A2166" s="422">
        <v>42162.0</v>
      </c>
      <c r="B2166" s="423">
        <v>3231133.917</v>
      </c>
    </row>
    <row r="2167" ht="15.75" customHeight="1">
      <c r="A2167" s="422">
        <v>42159.0</v>
      </c>
      <c r="B2167" s="423">
        <v>3225106.9</v>
      </c>
    </row>
    <row r="2168" ht="15.75" customHeight="1">
      <c r="A2168" s="422">
        <v>42157.0</v>
      </c>
      <c r="B2168" s="423">
        <v>3223253.148</v>
      </c>
    </row>
    <row r="2169" ht="15.75" customHeight="1">
      <c r="A2169" s="422">
        <v>42156.0</v>
      </c>
      <c r="B2169" s="423">
        <v>3241448.78</v>
      </c>
    </row>
    <row r="2170" ht="15.75" customHeight="1">
      <c r="A2170" s="422">
        <v>42155.0</v>
      </c>
      <c r="B2170" s="423">
        <v>3220072.508</v>
      </c>
    </row>
    <row r="2171" ht="15.75" customHeight="1">
      <c r="A2171" s="422">
        <v>42152.0</v>
      </c>
      <c r="B2171" s="423">
        <v>3203801.749</v>
      </c>
    </row>
    <row r="2172" ht="15.75" customHeight="1">
      <c r="A2172" s="422">
        <v>42151.0</v>
      </c>
      <c r="B2172" s="423">
        <v>3236606.566</v>
      </c>
    </row>
    <row r="2173" ht="15.75" customHeight="1">
      <c r="A2173" s="422">
        <v>42150.0</v>
      </c>
      <c r="B2173" s="423">
        <v>3244022.584</v>
      </c>
    </row>
    <row r="2174" ht="15.75" customHeight="1">
      <c r="A2174" s="422">
        <v>42149.0</v>
      </c>
      <c r="B2174" s="423">
        <v>3237620.26</v>
      </c>
    </row>
    <row r="2175" ht="15.75" customHeight="1">
      <c r="A2175" s="422">
        <v>42148.0</v>
      </c>
      <c r="B2175" s="423">
        <v>3175873.301</v>
      </c>
    </row>
    <row r="2176" ht="15.75" customHeight="1">
      <c r="A2176" s="422">
        <v>42145.0</v>
      </c>
      <c r="B2176" s="423">
        <v>3177455.316</v>
      </c>
    </row>
    <row r="2177" ht="15.75" customHeight="1">
      <c r="A2177" s="422">
        <v>42144.0</v>
      </c>
      <c r="B2177" s="423">
        <v>3168756.838</v>
      </c>
    </row>
    <row r="2178" ht="15.75" customHeight="1">
      <c r="A2178" s="422">
        <v>42143.0</v>
      </c>
      <c r="B2178" s="423">
        <v>3178666.192</v>
      </c>
    </row>
    <row r="2179" ht="15.75" customHeight="1">
      <c r="A2179" s="422">
        <v>42142.0</v>
      </c>
      <c r="B2179" s="423">
        <v>3145601.338</v>
      </c>
    </row>
    <row r="2180" ht="15.75" customHeight="1">
      <c r="A2180" s="422">
        <v>42141.0</v>
      </c>
      <c r="B2180" s="423">
        <v>3103454.57</v>
      </c>
    </row>
    <row r="2181" ht="15.75" customHeight="1">
      <c r="A2181" s="422">
        <v>42138.0</v>
      </c>
      <c r="B2181" s="423">
        <v>3097815.939</v>
      </c>
    </row>
    <row r="2182" ht="15.75" customHeight="1">
      <c r="A2182" s="422">
        <v>42137.0</v>
      </c>
      <c r="B2182" s="423">
        <v>3102106.693</v>
      </c>
    </row>
    <row r="2183" ht="15.75" customHeight="1">
      <c r="A2183" s="422">
        <v>42136.0</v>
      </c>
      <c r="B2183" s="423">
        <v>3098351.676</v>
      </c>
    </row>
    <row r="2184" ht="15.75" customHeight="1">
      <c r="A2184" s="422">
        <v>42135.0</v>
      </c>
      <c r="B2184" s="423">
        <v>3109961.687</v>
      </c>
    </row>
    <row r="2185" ht="15.75" customHeight="1">
      <c r="A2185" s="422">
        <v>42134.0</v>
      </c>
      <c r="B2185" s="423">
        <v>3090992.183</v>
      </c>
    </row>
    <row r="2186" ht="15.75" customHeight="1">
      <c r="A2186" s="422">
        <v>42131.0</v>
      </c>
      <c r="B2186" s="423">
        <v>3013622.787</v>
      </c>
    </row>
    <row r="2187" ht="15.75" customHeight="1">
      <c r="A2187" s="422">
        <v>42130.0</v>
      </c>
      <c r="B2187" s="423">
        <v>3000644.272</v>
      </c>
    </row>
    <row r="2188" ht="15.75" customHeight="1">
      <c r="A2188" s="422">
        <v>42129.0</v>
      </c>
      <c r="B2188" s="423">
        <v>2961882.516</v>
      </c>
    </row>
    <row r="2189" ht="15.75" customHeight="1">
      <c r="A2189" s="422">
        <v>42128.0</v>
      </c>
      <c r="B2189" s="423">
        <v>2934738.948</v>
      </c>
    </row>
    <row r="2190" ht="15.75" customHeight="1">
      <c r="A2190" s="422">
        <v>42124.0</v>
      </c>
      <c r="B2190" s="423">
        <v>2973466.027</v>
      </c>
    </row>
    <row r="2191" ht="15.75" customHeight="1">
      <c r="A2191" s="422">
        <v>42123.0</v>
      </c>
      <c r="B2191" s="423">
        <v>2999410.826</v>
      </c>
    </row>
    <row r="2192" ht="15.75" customHeight="1">
      <c r="A2192" s="422">
        <v>42121.0</v>
      </c>
      <c r="B2192" s="423">
        <v>3013583.828</v>
      </c>
    </row>
    <row r="2193" ht="15.75" customHeight="1">
      <c r="A2193" s="422">
        <v>42120.0</v>
      </c>
      <c r="B2193" s="423">
        <v>2983851.931</v>
      </c>
    </row>
    <row r="2194" ht="15.75" customHeight="1">
      <c r="A2194" s="422">
        <v>42117.0</v>
      </c>
      <c r="B2194" s="423">
        <v>3040893.447</v>
      </c>
    </row>
    <row r="2195" ht="15.75" customHeight="1">
      <c r="A2195" s="422">
        <v>42116.0</v>
      </c>
      <c r="B2195" s="423">
        <v>3079715.782</v>
      </c>
    </row>
    <row r="2196" ht="15.75" customHeight="1">
      <c r="A2196" s="422">
        <v>42115.0</v>
      </c>
      <c r="B2196" s="423">
        <v>3096073.112</v>
      </c>
    </row>
    <row r="2197" ht="15.75" customHeight="1">
      <c r="A2197" s="422">
        <v>42114.0</v>
      </c>
      <c r="B2197" s="423">
        <v>3099840.193</v>
      </c>
    </row>
    <row r="2198" ht="15.75" customHeight="1">
      <c r="A2198" s="422">
        <v>42113.0</v>
      </c>
      <c r="B2198" s="423">
        <v>3133794.645</v>
      </c>
    </row>
    <row r="2199" ht="15.75" customHeight="1">
      <c r="A2199" s="422">
        <v>42110.0</v>
      </c>
      <c r="B2199" s="423">
        <v>3140064.607</v>
      </c>
    </row>
    <row r="2200" ht="15.75" customHeight="1">
      <c r="A2200" s="422">
        <v>42109.0</v>
      </c>
      <c r="B2200" s="423">
        <v>3133178.861</v>
      </c>
    </row>
    <row r="2201" ht="15.75" customHeight="1">
      <c r="A2201" s="422">
        <v>42107.0</v>
      </c>
      <c r="B2201" s="423">
        <v>3101936.428</v>
      </c>
    </row>
    <row r="2202" ht="15.75" customHeight="1">
      <c r="A2202" s="422">
        <v>42106.0</v>
      </c>
      <c r="B2202" s="423">
        <v>3097841.142</v>
      </c>
    </row>
    <row r="2203" ht="15.75" customHeight="1">
      <c r="A2203" s="422">
        <v>42103.0</v>
      </c>
      <c r="B2203" s="423">
        <v>3115470.833</v>
      </c>
    </row>
    <row r="2204" ht="15.75" customHeight="1">
      <c r="A2204" s="422">
        <v>42102.0</v>
      </c>
      <c r="B2204" s="423">
        <v>3121042.193</v>
      </c>
    </row>
    <row r="2205" ht="15.75" customHeight="1">
      <c r="A2205" s="422">
        <v>42101.0</v>
      </c>
      <c r="B2205" s="423">
        <v>3116527.241</v>
      </c>
    </row>
    <row r="2206" ht="15.75" customHeight="1">
      <c r="A2206" s="422">
        <v>42100.0</v>
      </c>
      <c r="B2206" s="423">
        <v>3136731.201</v>
      </c>
    </row>
    <row r="2207" ht="15.75" customHeight="1">
      <c r="A2207" s="422">
        <v>42099.0</v>
      </c>
      <c r="B2207" s="423">
        <v>3159497.964</v>
      </c>
    </row>
    <row r="2208" ht="15.75" customHeight="1">
      <c r="A2208" s="422">
        <v>42096.0</v>
      </c>
      <c r="B2208" s="423">
        <v>3131499.948</v>
      </c>
    </row>
    <row r="2209" ht="15.75" customHeight="1">
      <c r="A2209" s="422">
        <v>42095.0</v>
      </c>
      <c r="B2209" s="423">
        <v>3156149.173</v>
      </c>
    </row>
    <row r="2210" ht="15.75" customHeight="1">
      <c r="A2210" s="422">
        <v>42094.0</v>
      </c>
      <c r="B2210" s="423">
        <v>3172290.315</v>
      </c>
    </row>
    <row r="2211" ht="15.75" customHeight="1">
      <c r="A2211" s="422">
        <v>42093.0</v>
      </c>
      <c r="B2211" s="423">
        <v>3150716.352</v>
      </c>
    </row>
    <row r="2212" ht="15.75" customHeight="1">
      <c r="A2212" s="422">
        <v>42092.0</v>
      </c>
      <c r="B2212" s="423">
        <v>3175285.459</v>
      </c>
    </row>
    <row r="2213" ht="15.75" customHeight="1">
      <c r="A2213" s="422">
        <v>42088.0</v>
      </c>
      <c r="B2213" s="423">
        <v>3141747.703</v>
      </c>
    </row>
    <row r="2214" ht="15.75" customHeight="1">
      <c r="A2214" s="422">
        <v>42087.0</v>
      </c>
      <c r="B2214" s="423">
        <v>3124891.363</v>
      </c>
    </row>
    <row r="2215" ht="15.75" customHeight="1">
      <c r="A2215" s="422">
        <v>42086.0</v>
      </c>
      <c r="B2215" s="423">
        <v>3131196.219</v>
      </c>
    </row>
    <row r="2216" ht="15.75" customHeight="1">
      <c r="A2216" s="422">
        <v>42085.0</v>
      </c>
      <c r="B2216" s="423">
        <v>3142895.319</v>
      </c>
    </row>
    <row r="2217" ht="15.75" customHeight="1">
      <c r="A2217" s="422">
        <v>42082.0</v>
      </c>
      <c r="B2217" s="423">
        <v>3108982.076</v>
      </c>
    </row>
    <row r="2218" ht="15.75" customHeight="1">
      <c r="A2218" s="422">
        <v>42081.0</v>
      </c>
      <c r="B2218" s="423">
        <v>3100625.925</v>
      </c>
    </row>
    <row r="2219" ht="15.75" customHeight="1">
      <c r="A2219" s="422">
        <v>42079.0</v>
      </c>
      <c r="B2219" s="423">
        <v>3123301.14</v>
      </c>
    </row>
    <row r="2220" ht="15.75" customHeight="1">
      <c r="A2220" s="422">
        <v>42078.0</v>
      </c>
      <c r="B2220" s="423">
        <v>3141327.101</v>
      </c>
    </row>
    <row r="2221" ht="15.75" customHeight="1">
      <c r="A2221" s="422">
        <v>42075.0</v>
      </c>
      <c r="B2221" s="423">
        <v>3138155.567</v>
      </c>
    </row>
    <row r="2222" ht="15.75" customHeight="1">
      <c r="A2222" s="422">
        <v>42074.0</v>
      </c>
      <c r="B2222" s="423">
        <v>3146271.898</v>
      </c>
    </row>
    <row r="2223" ht="15.75" customHeight="1">
      <c r="A2223" s="422">
        <v>42073.0</v>
      </c>
      <c r="B2223" s="423">
        <v>3171040.38</v>
      </c>
    </row>
    <row r="2224" ht="15.75" customHeight="1">
      <c r="A2224" s="422">
        <v>42072.0</v>
      </c>
      <c r="B2224" s="423">
        <v>3156597.554</v>
      </c>
    </row>
    <row r="2225" ht="15.75" customHeight="1">
      <c r="A2225" s="422">
        <v>42071.0</v>
      </c>
      <c r="B2225" s="423">
        <v>3154079.712</v>
      </c>
    </row>
    <row r="2226" ht="15.75" customHeight="1">
      <c r="A2226" s="422">
        <v>42068.0</v>
      </c>
      <c r="B2226" s="423">
        <v>3173527.813</v>
      </c>
    </row>
    <row r="2227" ht="15.75" customHeight="1">
      <c r="A2227" s="422">
        <v>42067.0</v>
      </c>
      <c r="B2227" s="423">
        <v>3173923.07</v>
      </c>
    </row>
    <row r="2228" ht="15.75" customHeight="1">
      <c r="A2228" s="422">
        <v>42066.0</v>
      </c>
      <c r="B2228" s="423">
        <v>3183675.204</v>
      </c>
    </row>
    <row r="2229" ht="15.75" customHeight="1">
      <c r="A2229" s="422">
        <v>42065.0</v>
      </c>
      <c r="B2229" s="423">
        <v>3191700.696</v>
      </c>
    </row>
    <row r="2230" ht="15.75" customHeight="1">
      <c r="A2230" s="422">
        <v>42064.0</v>
      </c>
      <c r="B2230" s="423">
        <v>3210312.474</v>
      </c>
    </row>
    <row r="2231" ht="15.75" customHeight="1">
      <c r="A2231" s="422">
        <v>42061.0</v>
      </c>
      <c r="B2231" s="423">
        <v>3217182.209</v>
      </c>
    </row>
    <row r="2232" ht="15.75" customHeight="1">
      <c r="A2232" s="422">
        <v>42060.0</v>
      </c>
      <c r="B2232" s="423">
        <v>3202638.149</v>
      </c>
    </row>
    <row r="2233" ht="15.75" customHeight="1">
      <c r="A2233" s="422">
        <v>42059.0</v>
      </c>
      <c r="B2233" s="423">
        <v>3230879.125</v>
      </c>
    </row>
    <row r="2234" ht="15.75" customHeight="1">
      <c r="A2234" s="422">
        <v>42058.0</v>
      </c>
      <c r="B2234" s="423">
        <v>3234328.122</v>
      </c>
    </row>
    <row r="2235" ht="15.75" customHeight="1">
      <c r="A2235" s="422">
        <v>42057.0</v>
      </c>
      <c r="B2235" s="423">
        <v>3227486.177</v>
      </c>
    </row>
    <row r="2236" ht="15.75" customHeight="1">
      <c r="A2236" s="422">
        <v>42054.0</v>
      </c>
      <c r="B2236" s="423">
        <v>3210423.541</v>
      </c>
    </row>
    <row r="2237" ht="15.75" customHeight="1">
      <c r="A2237" s="422">
        <v>42053.0</v>
      </c>
      <c r="B2237" s="423">
        <v>3223478.861</v>
      </c>
    </row>
    <row r="2238" ht="15.75" customHeight="1">
      <c r="A2238" s="422">
        <v>42052.0</v>
      </c>
      <c r="B2238" s="423">
        <v>3225271.2</v>
      </c>
    </row>
    <row r="2239" ht="15.75" customHeight="1">
      <c r="A2239" s="422">
        <v>42051.0</v>
      </c>
      <c r="B2239" s="423">
        <v>3214025.457</v>
      </c>
    </row>
    <row r="2240" ht="15.75" customHeight="1">
      <c r="A2240" s="422">
        <v>42050.0</v>
      </c>
      <c r="B2240" s="423">
        <v>3245598.73</v>
      </c>
    </row>
    <row r="2241" ht="15.75" customHeight="1">
      <c r="A2241" s="422">
        <v>42047.0</v>
      </c>
      <c r="B2241" s="423">
        <v>3248281.783</v>
      </c>
    </row>
    <row r="2242" ht="15.75" customHeight="1">
      <c r="A2242" s="422">
        <v>42046.0</v>
      </c>
      <c r="B2242" s="423">
        <v>3240780.055</v>
      </c>
    </row>
    <row r="2243" ht="15.75" customHeight="1">
      <c r="A2243" s="422">
        <v>42045.0</v>
      </c>
      <c r="B2243" s="423">
        <v>3227343.935</v>
      </c>
    </row>
    <row r="2244" ht="15.75" customHeight="1">
      <c r="A2244" s="422">
        <v>42044.0</v>
      </c>
      <c r="B2244" s="423">
        <v>3188435.589</v>
      </c>
    </row>
    <row r="2245" ht="15.75" customHeight="1">
      <c r="A2245" s="422">
        <v>42043.0</v>
      </c>
      <c r="B2245" s="423">
        <v>3185024.042</v>
      </c>
    </row>
    <row r="2246" ht="15.75" customHeight="1">
      <c r="A2246" s="422">
        <v>42040.0</v>
      </c>
      <c r="B2246" s="423">
        <v>3177216.678</v>
      </c>
    </row>
    <row r="2247" ht="15.75" customHeight="1">
      <c r="A2247" s="422">
        <v>42039.0</v>
      </c>
      <c r="B2247" s="423">
        <v>3165680.7</v>
      </c>
    </row>
    <row r="2248" ht="15.75" customHeight="1">
      <c r="A2248" s="422">
        <v>42038.0</v>
      </c>
      <c r="B2248" s="423">
        <v>3152998.904</v>
      </c>
    </row>
    <row r="2249" ht="15.75" customHeight="1">
      <c r="A2249" s="422">
        <v>42037.0</v>
      </c>
      <c r="B2249" s="423">
        <v>3127861.333</v>
      </c>
    </row>
    <row r="2250" ht="15.75" customHeight="1">
      <c r="A2250" s="422">
        <v>42036.0</v>
      </c>
      <c r="B2250" s="423">
        <v>3140826.931</v>
      </c>
    </row>
    <row r="2251" ht="15.75" customHeight="1">
      <c r="A2251" s="422">
        <v>42033.0</v>
      </c>
      <c r="B2251" s="423">
        <v>3177697.796</v>
      </c>
    </row>
    <row r="2252" ht="15.75" customHeight="1">
      <c r="A2252" s="422">
        <v>42032.0</v>
      </c>
      <c r="B2252" s="423">
        <v>3190599.23</v>
      </c>
    </row>
    <row r="2253" ht="15.75" customHeight="1">
      <c r="A2253" s="422">
        <v>42031.0</v>
      </c>
      <c r="B2253" s="423">
        <v>3192481.082</v>
      </c>
    </row>
    <row r="2254" ht="15.75" customHeight="1">
      <c r="A2254" s="422">
        <v>42030.0</v>
      </c>
      <c r="B2254" s="423">
        <v>3170554.741</v>
      </c>
    </row>
    <row r="2255" ht="15.75" customHeight="1">
      <c r="A2255" s="422">
        <v>42029.0</v>
      </c>
      <c r="B2255" s="423">
        <v>3181336.863</v>
      </c>
    </row>
    <row r="2256" ht="15.75" customHeight="1">
      <c r="A2256" s="422">
        <v>42026.0</v>
      </c>
      <c r="B2256" s="423">
        <v>3221142.573</v>
      </c>
    </row>
    <row r="2257" ht="15.75" customHeight="1">
      <c r="A2257" s="422">
        <v>42025.0</v>
      </c>
      <c r="B2257" s="423">
        <v>3212177.86</v>
      </c>
    </row>
    <row r="2258" ht="15.75" customHeight="1">
      <c r="A2258" s="422">
        <v>42024.0</v>
      </c>
      <c r="B2258" s="423">
        <v>3246890.355</v>
      </c>
    </row>
    <row r="2259" ht="15.75" customHeight="1">
      <c r="A2259" s="422">
        <v>42023.0</v>
      </c>
      <c r="B2259" s="423">
        <v>3253928.914</v>
      </c>
    </row>
    <row r="2260" ht="15.75" customHeight="1">
      <c r="A2260" s="422">
        <v>42022.0</v>
      </c>
      <c r="B2260" s="423">
        <v>3276504.411</v>
      </c>
    </row>
    <row r="2261" ht="15.75" customHeight="1">
      <c r="A2261" s="422">
        <v>42019.0</v>
      </c>
      <c r="B2261" s="423">
        <v>3300809.218</v>
      </c>
    </row>
    <row r="2262" ht="15.75" customHeight="1">
      <c r="A2262" s="422">
        <v>42018.0</v>
      </c>
      <c r="B2262" s="423">
        <v>3300799.384</v>
      </c>
    </row>
    <row r="2263" ht="15.75" customHeight="1">
      <c r="A2263" s="422">
        <v>42017.0</v>
      </c>
      <c r="B2263" s="423">
        <v>3311698.102</v>
      </c>
    </row>
    <row r="2264" ht="15.75" customHeight="1">
      <c r="A2264" s="422">
        <v>42016.0</v>
      </c>
      <c r="B2264" s="423">
        <v>3307734.816</v>
      </c>
    </row>
    <row r="2265" ht="15.75" customHeight="1">
      <c r="A2265" s="422">
        <v>42015.0</v>
      </c>
      <c r="B2265" s="423">
        <v>3295267.936</v>
      </c>
    </row>
    <row r="2266" ht="15.75" customHeight="1">
      <c r="A2266" s="422">
        <v>42012.0</v>
      </c>
      <c r="B2266" s="423">
        <v>3310818.084</v>
      </c>
    </row>
    <row r="2267" ht="15.75" customHeight="1">
      <c r="A2267" s="422">
        <v>42011.0</v>
      </c>
      <c r="B2267" s="423">
        <v>3307529.711</v>
      </c>
    </row>
    <row r="2268" ht="15.75" customHeight="1">
      <c r="A2268" s="422">
        <v>42010.0</v>
      </c>
      <c r="B2268" s="423">
        <v>3310976.212</v>
      </c>
    </row>
    <row r="2269" ht="15.75" customHeight="1">
      <c r="A2269" s="422">
        <v>42009.0</v>
      </c>
      <c r="B2269" s="423">
        <v>3288015.294</v>
      </c>
    </row>
    <row r="2270" ht="15.75" customHeight="1">
      <c r="A2270" s="422">
        <v>42005.0</v>
      </c>
      <c r="B2270" s="423">
        <v>3293566.387</v>
      </c>
    </row>
    <row r="2271" ht="15.75" customHeight="1">
      <c r="A2271" s="422">
        <v>42003.0</v>
      </c>
      <c r="B2271" s="423">
        <v>3259246.761</v>
      </c>
    </row>
    <row r="2272" ht="15.75" customHeight="1">
      <c r="A2272" s="422">
        <v>42002.0</v>
      </c>
      <c r="B2272" s="423">
        <v>3227803.953</v>
      </c>
    </row>
    <row r="2273" ht="15.75" customHeight="1">
      <c r="A2273" s="422">
        <v>42001.0</v>
      </c>
      <c r="B2273" s="423">
        <v>3222546.967</v>
      </c>
    </row>
    <row r="2274" ht="15.75" customHeight="1">
      <c r="A2274" s="422">
        <v>41997.0</v>
      </c>
      <c r="B2274" s="423">
        <v>3236655.454</v>
      </c>
    </row>
    <row r="2275" ht="15.75" customHeight="1">
      <c r="A2275" s="422">
        <v>41996.0</v>
      </c>
      <c r="B2275" s="423">
        <v>3241725.146</v>
      </c>
    </row>
    <row r="2276" ht="15.75" customHeight="1">
      <c r="A2276" s="422">
        <v>41995.0</v>
      </c>
      <c r="B2276" s="423">
        <v>3255102.605</v>
      </c>
    </row>
    <row r="2277" ht="15.75" customHeight="1">
      <c r="A2277" s="422">
        <v>41994.0</v>
      </c>
      <c r="B2277" s="423">
        <v>3233098.832</v>
      </c>
    </row>
    <row r="2278" ht="15.75" customHeight="1">
      <c r="A2278" s="422">
        <v>41991.0</v>
      </c>
      <c r="B2278" s="423">
        <v>3233359.024</v>
      </c>
    </row>
    <row r="2279" ht="15.75" customHeight="1">
      <c r="A2279" s="422">
        <v>41990.0</v>
      </c>
      <c r="B2279" s="423">
        <v>3223781.245</v>
      </c>
    </row>
    <row r="2280" ht="15.75" customHeight="1">
      <c r="A2280" s="422">
        <v>41988.0</v>
      </c>
      <c r="B2280" s="423">
        <v>3238826.726</v>
      </c>
    </row>
    <row r="2281" ht="15.75" customHeight="1">
      <c r="A2281" s="422">
        <v>41987.0</v>
      </c>
      <c r="B2281" s="423">
        <v>3250194.538</v>
      </c>
    </row>
    <row r="2282" ht="15.75" customHeight="1">
      <c r="A2282" s="422">
        <v>41984.0</v>
      </c>
      <c r="B2282" s="423">
        <v>3254490.923</v>
      </c>
    </row>
    <row r="2283" ht="15.75" customHeight="1">
      <c r="A2283" s="422">
        <v>41983.0</v>
      </c>
      <c r="B2283" s="423">
        <v>3287735.709</v>
      </c>
    </row>
    <row r="2284" ht="15.75" customHeight="1">
      <c r="A2284" s="422">
        <v>41982.0</v>
      </c>
      <c r="B2284" s="423">
        <v>3281171.002</v>
      </c>
    </row>
    <row r="2285" ht="15.75" customHeight="1">
      <c r="A2285" s="422">
        <v>41981.0</v>
      </c>
      <c r="B2285" s="423">
        <v>3272369.056</v>
      </c>
    </row>
    <row r="2286" ht="15.75" customHeight="1">
      <c r="A2286" s="422">
        <v>41980.0</v>
      </c>
      <c r="B2286" s="423">
        <v>3268176.963</v>
      </c>
    </row>
    <row r="2287" ht="15.75" customHeight="1">
      <c r="A2287" s="422">
        <v>41977.0</v>
      </c>
      <c r="B2287" s="423">
        <v>3284152.992</v>
      </c>
    </row>
    <row r="2288" ht="15.75" customHeight="1">
      <c r="A2288" s="422">
        <v>41976.0</v>
      </c>
      <c r="B2288" s="423">
        <v>3295147.325</v>
      </c>
    </row>
    <row r="2289" ht="15.75" customHeight="1">
      <c r="A2289" s="422">
        <v>41975.0</v>
      </c>
      <c r="B2289" s="423">
        <v>3269923.876</v>
      </c>
    </row>
    <row r="2290" ht="15.75" customHeight="1">
      <c r="A2290" s="422">
        <v>41974.0</v>
      </c>
      <c r="B2290" s="423">
        <v>3225369.465</v>
      </c>
    </row>
    <row r="2291" ht="15.75" customHeight="1">
      <c r="A2291" s="422">
        <v>41973.0</v>
      </c>
      <c r="B2291" s="423">
        <v>3164398.17</v>
      </c>
    </row>
    <row r="2292" ht="15.75" customHeight="1">
      <c r="A2292" s="422">
        <v>41970.0</v>
      </c>
      <c r="B2292" s="423">
        <v>3154568.29</v>
      </c>
    </row>
    <row r="2293" ht="15.75" customHeight="1">
      <c r="A2293" s="422">
        <v>41969.0</v>
      </c>
      <c r="B2293" s="423">
        <v>3146723.845</v>
      </c>
    </row>
    <row r="2294" ht="15.75" customHeight="1">
      <c r="A2294" s="422">
        <v>41968.0</v>
      </c>
      <c r="B2294" s="423">
        <v>3177135.248</v>
      </c>
    </row>
    <row r="2295" ht="15.75" customHeight="1">
      <c r="A2295" s="422">
        <v>41967.0</v>
      </c>
      <c r="B2295" s="423">
        <v>3161088.717</v>
      </c>
    </row>
    <row r="2296" ht="15.75" customHeight="1">
      <c r="A2296" s="422">
        <v>41966.0</v>
      </c>
      <c r="B2296" s="423">
        <v>3210147.384</v>
      </c>
    </row>
    <row r="2297" ht="15.75" customHeight="1">
      <c r="A2297" s="422">
        <v>41963.0</v>
      </c>
      <c r="B2297" s="423">
        <v>3248118.043</v>
      </c>
    </row>
    <row r="2298" ht="15.75" customHeight="1">
      <c r="A2298" s="422">
        <v>41962.0</v>
      </c>
      <c r="B2298" s="423">
        <v>3271512.921</v>
      </c>
    </row>
    <row r="2299" ht="15.75" customHeight="1">
      <c r="A2299" s="422">
        <v>41961.0</v>
      </c>
      <c r="B2299" s="423">
        <v>3267368.865</v>
      </c>
    </row>
    <row r="2300" ht="15.75" customHeight="1">
      <c r="A2300" s="422">
        <v>41960.0</v>
      </c>
      <c r="B2300" s="423">
        <v>3273369.7</v>
      </c>
    </row>
    <row r="2301" ht="15.75" customHeight="1">
      <c r="A2301" s="422">
        <v>41959.0</v>
      </c>
      <c r="B2301" s="423">
        <v>3292199.975</v>
      </c>
    </row>
    <row r="2302" ht="15.75" customHeight="1">
      <c r="A2302" s="422">
        <v>41956.0</v>
      </c>
      <c r="B2302" s="423">
        <v>3302699.692</v>
      </c>
    </row>
    <row r="2303" ht="15.75" customHeight="1">
      <c r="A2303" s="422">
        <v>41955.0</v>
      </c>
      <c r="B2303" s="423">
        <v>3316113.564</v>
      </c>
    </row>
    <row r="2304" ht="15.75" customHeight="1">
      <c r="A2304" s="422">
        <v>41954.0</v>
      </c>
      <c r="B2304" s="423">
        <v>3275658.048</v>
      </c>
    </row>
    <row r="2305" ht="15.75" customHeight="1">
      <c r="A2305" s="422">
        <v>41953.0</v>
      </c>
      <c r="B2305" s="423">
        <v>3266340.837</v>
      </c>
    </row>
    <row r="2306" ht="15.75" customHeight="1">
      <c r="A2306" s="422">
        <v>41952.0</v>
      </c>
      <c r="B2306" s="423">
        <v>3275293.089</v>
      </c>
    </row>
    <row r="2307" ht="15.75" customHeight="1">
      <c r="A2307" s="422">
        <v>41949.0</v>
      </c>
      <c r="B2307" s="423">
        <v>3322526.798</v>
      </c>
    </row>
    <row r="2308" ht="15.75" customHeight="1">
      <c r="A2308" s="422">
        <v>41948.0</v>
      </c>
      <c r="B2308" s="423">
        <v>3323177.003</v>
      </c>
    </row>
    <row r="2309" ht="15.75" customHeight="1">
      <c r="A2309" s="422">
        <v>41946.0</v>
      </c>
      <c r="B2309" s="423">
        <v>3343834.57</v>
      </c>
    </row>
    <row r="2310" ht="15.75" customHeight="1">
      <c r="A2310" s="422">
        <v>41945.0</v>
      </c>
      <c r="B2310" s="423">
        <v>3373153.52</v>
      </c>
    </row>
    <row r="2311" ht="15.75" customHeight="1">
      <c r="A2311" s="422">
        <v>41942.0</v>
      </c>
      <c r="B2311" s="423">
        <v>3398768.218</v>
      </c>
    </row>
    <row r="2312" ht="15.75" customHeight="1">
      <c r="A2312" s="422">
        <v>41941.0</v>
      </c>
      <c r="B2312" s="423">
        <v>3372115.406</v>
      </c>
    </row>
    <row r="2313" ht="15.75" customHeight="1">
      <c r="A2313" s="422">
        <v>41940.0</v>
      </c>
      <c r="B2313" s="423">
        <v>3381225.07</v>
      </c>
    </row>
    <row r="2314" ht="15.75" customHeight="1">
      <c r="A2314" s="422">
        <v>41939.0</v>
      </c>
      <c r="B2314" s="423">
        <v>3401923.848</v>
      </c>
    </row>
    <row r="2315" ht="15.75" customHeight="1">
      <c r="A2315" s="422">
        <v>41938.0</v>
      </c>
      <c r="B2315" s="423">
        <v>3375736.52</v>
      </c>
    </row>
    <row r="2316" ht="15.75" customHeight="1">
      <c r="A2316" s="422">
        <v>41935.0</v>
      </c>
      <c r="B2316" s="423">
        <v>3384928.282</v>
      </c>
    </row>
    <row r="2317" ht="15.75" customHeight="1">
      <c r="A2317" s="422">
        <v>41934.0</v>
      </c>
      <c r="B2317" s="423">
        <v>3381137.939</v>
      </c>
    </row>
    <row r="2318" ht="15.75" customHeight="1">
      <c r="A2318" s="422">
        <v>41933.0</v>
      </c>
      <c r="B2318" s="423">
        <v>3442210.011</v>
      </c>
    </row>
    <row r="2319" ht="15.75" customHeight="1">
      <c r="A2319" s="422">
        <v>41932.0</v>
      </c>
      <c r="B2319" s="423">
        <v>3397392.786</v>
      </c>
    </row>
    <row r="2320" ht="15.75" customHeight="1">
      <c r="A2320" s="422">
        <v>41931.0</v>
      </c>
      <c r="B2320" s="423">
        <v>3415619.681</v>
      </c>
    </row>
    <row r="2321" ht="15.75" customHeight="1">
      <c r="A2321" s="422">
        <v>41928.0</v>
      </c>
      <c r="B2321" s="423">
        <v>3467628.507</v>
      </c>
    </row>
    <row r="2322" ht="15.75" customHeight="1">
      <c r="A2322" s="422">
        <v>41927.0</v>
      </c>
      <c r="B2322" s="423">
        <v>3477653.776</v>
      </c>
    </row>
    <row r="2323" ht="15.75" customHeight="1">
      <c r="A2323" s="422">
        <v>41926.0</v>
      </c>
      <c r="B2323" s="423">
        <v>3458050.566</v>
      </c>
    </row>
    <row r="2324" ht="15.75" customHeight="1">
      <c r="A2324" s="422">
        <v>41925.0</v>
      </c>
      <c r="B2324" s="423">
        <v>3465992.821</v>
      </c>
    </row>
    <row r="2325" ht="15.75" customHeight="1">
      <c r="A2325" s="422">
        <v>41924.0</v>
      </c>
      <c r="B2325" s="423">
        <v>3477542.005</v>
      </c>
    </row>
    <row r="2326" ht="15.75" customHeight="1">
      <c r="A2326" s="422">
        <v>41914.0</v>
      </c>
      <c r="B2326" s="423">
        <v>3439595.802</v>
      </c>
    </row>
    <row r="2327" ht="15.75" customHeight="1">
      <c r="A2327" s="422">
        <v>41913.0</v>
      </c>
      <c r="B2327" s="423">
        <v>3410039.558</v>
      </c>
    </row>
    <row r="2328" ht="15.75" customHeight="1">
      <c r="A2328" s="422">
        <v>41912.0</v>
      </c>
      <c r="B2328" s="423">
        <v>3374282.714</v>
      </c>
    </row>
    <row r="2329" ht="15.75" customHeight="1">
      <c r="A2329" s="422">
        <v>41911.0</v>
      </c>
      <c r="B2329" s="423">
        <v>3368649.084</v>
      </c>
    </row>
    <row r="2330" ht="15.75" customHeight="1">
      <c r="A2330" s="422">
        <v>41910.0</v>
      </c>
      <c r="B2330" s="423">
        <v>3379326.204</v>
      </c>
    </row>
    <row r="2331" ht="15.75" customHeight="1">
      <c r="A2331" s="422">
        <v>41907.0</v>
      </c>
      <c r="B2331" s="423">
        <v>3364931.256</v>
      </c>
    </row>
    <row r="2332" ht="15.75" customHeight="1">
      <c r="A2332" s="422">
        <v>41906.0</v>
      </c>
      <c r="B2332" s="423">
        <v>3328977.574</v>
      </c>
    </row>
    <row r="2333" ht="15.75" customHeight="1">
      <c r="A2333" s="422">
        <v>41905.0</v>
      </c>
      <c r="B2333" s="423">
        <v>3318334.917</v>
      </c>
    </row>
    <row r="2334" ht="15.75" customHeight="1">
      <c r="A2334" s="422">
        <v>41904.0</v>
      </c>
      <c r="B2334" s="423">
        <v>3307725.764</v>
      </c>
    </row>
    <row r="2335" ht="15.75" customHeight="1">
      <c r="A2335" s="422">
        <v>41903.0</v>
      </c>
      <c r="B2335" s="423">
        <v>3298682.673</v>
      </c>
    </row>
    <row r="2336" ht="15.75" customHeight="1">
      <c r="A2336" s="422">
        <v>41900.0</v>
      </c>
      <c r="B2336" s="423">
        <v>3272194.918</v>
      </c>
    </row>
    <row r="2337" ht="15.75" customHeight="1">
      <c r="A2337" s="422">
        <v>41899.0</v>
      </c>
      <c r="B2337" s="423">
        <v>3232726.819</v>
      </c>
    </row>
    <row r="2338" ht="15.75" customHeight="1">
      <c r="A2338" s="422">
        <v>41898.0</v>
      </c>
      <c r="B2338" s="423">
        <v>3210732.135</v>
      </c>
    </row>
    <row r="2339" ht="15.75" customHeight="1">
      <c r="A2339" s="422">
        <v>41897.0</v>
      </c>
      <c r="B2339" s="423">
        <v>3189685.788</v>
      </c>
    </row>
    <row r="2340" ht="15.75" customHeight="1">
      <c r="A2340" s="422">
        <v>41896.0</v>
      </c>
      <c r="B2340" s="423">
        <v>3187695.049</v>
      </c>
    </row>
    <row r="2341" ht="15.75" customHeight="1">
      <c r="A2341" s="422">
        <v>41893.0</v>
      </c>
      <c r="B2341" s="423">
        <v>3169162.243</v>
      </c>
    </row>
    <row r="2342" ht="15.75" customHeight="1">
      <c r="A2342" s="422">
        <v>41892.0</v>
      </c>
      <c r="B2342" s="423">
        <v>3162341.803</v>
      </c>
    </row>
    <row r="2343" ht="15.75" customHeight="1">
      <c r="A2343" s="422">
        <v>41891.0</v>
      </c>
      <c r="B2343" s="423">
        <v>3142082.647</v>
      </c>
    </row>
    <row r="2344" ht="15.75" customHeight="1">
      <c r="A2344" s="422">
        <v>41890.0</v>
      </c>
      <c r="B2344" s="423">
        <v>3107833.184</v>
      </c>
    </row>
    <row r="2345" ht="15.75" customHeight="1">
      <c r="A2345" s="422">
        <v>41889.0</v>
      </c>
      <c r="B2345" s="423">
        <v>3113379.562</v>
      </c>
    </row>
    <row r="2346" ht="15.75" customHeight="1">
      <c r="A2346" s="422">
        <v>41886.0</v>
      </c>
      <c r="B2346" s="423">
        <v>3125351.801</v>
      </c>
    </row>
    <row r="2347" ht="15.75" customHeight="1">
      <c r="A2347" s="422">
        <v>41885.0</v>
      </c>
      <c r="B2347" s="423">
        <v>3117977.344</v>
      </c>
    </row>
    <row r="2348" ht="15.75" customHeight="1">
      <c r="A2348" s="422">
        <v>41884.0</v>
      </c>
      <c r="B2348" s="423">
        <v>3106735.035</v>
      </c>
    </row>
    <row r="2349" ht="15.75" customHeight="1">
      <c r="A2349" s="422">
        <v>41883.0</v>
      </c>
      <c r="B2349" s="423">
        <v>3047297.322</v>
      </c>
    </row>
    <row r="2350" ht="15.75" customHeight="1">
      <c r="A2350" s="422">
        <v>41882.0</v>
      </c>
      <c r="B2350" s="423">
        <v>3030338.128</v>
      </c>
    </row>
    <row r="2351" ht="15.75" customHeight="1">
      <c r="A2351" s="422">
        <v>41879.0</v>
      </c>
      <c r="B2351" s="423">
        <v>3030894.244</v>
      </c>
    </row>
    <row r="2352" ht="15.75" customHeight="1">
      <c r="A2352" s="422">
        <v>41878.0</v>
      </c>
      <c r="B2352" s="423">
        <v>3034463.859</v>
      </c>
    </row>
    <row r="2353" ht="15.75" customHeight="1">
      <c r="A2353" s="422">
        <v>41877.0</v>
      </c>
      <c r="B2353" s="423">
        <v>3018898.493</v>
      </c>
    </row>
    <row r="2354" ht="15.75" customHeight="1">
      <c r="A2354" s="422">
        <v>41876.0</v>
      </c>
      <c r="B2354" s="423">
        <v>3024131.241</v>
      </c>
    </row>
    <row r="2355" ht="15.75" customHeight="1">
      <c r="A2355" s="422">
        <v>41875.0</v>
      </c>
      <c r="B2355" s="423">
        <v>3020772.897</v>
      </c>
    </row>
    <row r="2356" ht="15.75" customHeight="1">
      <c r="A2356" s="422">
        <v>41872.0</v>
      </c>
      <c r="B2356" s="423">
        <v>3031525.671</v>
      </c>
    </row>
    <row r="2357" ht="15.75" customHeight="1">
      <c r="A2357" s="422">
        <v>41871.0</v>
      </c>
      <c r="B2357" s="423">
        <v>3036885.386</v>
      </c>
    </row>
    <row r="2358" ht="15.75" customHeight="1">
      <c r="A2358" s="422">
        <v>41870.0</v>
      </c>
      <c r="B2358" s="423">
        <v>3051887.661</v>
      </c>
    </row>
    <row r="2359" ht="15.75" customHeight="1">
      <c r="A2359" s="422">
        <v>41869.0</v>
      </c>
      <c r="B2359" s="423">
        <v>3041075.814</v>
      </c>
    </row>
    <row r="2360" ht="15.75" customHeight="1">
      <c r="A2360" s="422">
        <v>41865.0</v>
      </c>
      <c r="B2360" s="423">
        <v>3045818.287</v>
      </c>
    </row>
    <row r="2361" ht="15.75" customHeight="1">
      <c r="A2361" s="422">
        <v>41864.0</v>
      </c>
      <c r="B2361" s="423">
        <v>3030631.199</v>
      </c>
    </row>
    <row r="2362" ht="15.75" customHeight="1">
      <c r="A2362" s="422">
        <v>41863.0</v>
      </c>
      <c r="B2362" s="423">
        <v>3021369.786</v>
      </c>
    </row>
    <row r="2363" ht="15.75" customHeight="1">
      <c r="A2363" s="422">
        <v>41862.0</v>
      </c>
      <c r="B2363" s="423">
        <v>3046572.363</v>
      </c>
    </row>
    <row r="2364" ht="15.75" customHeight="1">
      <c r="A2364" s="422">
        <v>41861.0</v>
      </c>
      <c r="B2364" s="423">
        <v>3023288.168</v>
      </c>
    </row>
    <row r="2365" ht="15.75" customHeight="1">
      <c r="A2365" s="422">
        <v>41858.0</v>
      </c>
      <c r="B2365" s="423">
        <v>2988187.407</v>
      </c>
    </row>
    <row r="2366" ht="15.75" customHeight="1">
      <c r="A2366" s="422">
        <v>41857.0</v>
      </c>
      <c r="B2366" s="423">
        <v>2967473.358</v>
      </c>
    </row>
    <row r="2367" ht="15.75" customHeight="1">
      <c r="A2367" s="422">
        <v>41856.0</v>
      </c>
      <c r="B2367" s="423">
        <v>2962036.626</v>
      </c>
    </row>
    <row r="2368" ht="15.75" customHeight="1">
      <c r="A2368" s="422">
        <v>41855.0</v>
      </c>
      <c r="B2368" s="423">
        <v>2963264.776</v>
      </c>
    </row>
    <row r="2369" ht="15.75" customHeight="1">
      <c r="A2369" s="422">
        <v>41854.0</v>
      </c>
      <c r="B2369" s="423">
        <v>2942718.154</v>
      </c>
    </row>
    <row r="2370" ht="15.75" customHeight="1">
      <c r="A2370" s="422">
        <v>41844.0</v>
      </c>
      <c r="B2370" s="423">
        <v>2936964.51</v>
      </c>
    </row>
    <row r="2371" ht="15.75" customHeight="1">
      <c r="A2371" s="422">
        <v>41843.0</v>
      </c>
      <c r="B2371" s="423">
        <v>2910185.543</v>
      </c>
    </row>
    <row r="2372" ht="15.75" customHeight="1">
      <c r="A2372" s="422">
        <v>41842.0</v>
      </c>
      <c r="B2372" s="423">
        <v>2922333.196</v>
      </c>
    </row>
    <row r="2373" ht="15.75" customHeight="1">
      <c r="A2373" s="422">
        <v>41841.0</v>
      </c>
      <c r="B2373" s="423">
        <v>2903405.819</v>
      </c>
    </row>
    <row r="2374" ht="15.75" customHeight="1">
      <c r="A2374" s="422">
        <v>41840.0</v>
      </c>
      <c r="B2374" s="423">
        <v>2882272.089</v>
      </c>
    </row>
    <row r="2375" ht="15.75" customHeight="1">
      <c r="A2375" s="422">
        <v>41837.0</v>
      </c>
      <c r="B2375" s="423">
        <v>2894370.315</v>
      </c>
    </row>
    <row r="2376" ht="15.75" customHeight="1">
      <c r="A2376" s="422">
        <v>41836.0</v>
      </c>
      <c r="B2376" s="423">
        <v>2897907.647</v>
      </c>
    </row>
    <row r="2377" ht="15.75" customHeight="1">
      <c r="A2377" s="422">
        <v>41835.0</v>
      </c>
      <c r="B2377" s="423">
        <v>2882617.252</v>
      </c>
    </row>
    <row r="2378" ht="15.75" customHeight="1">
      <c r="A2378" s="422">
        <v>41834.0</v>
      </c>
      <c r="B2378" s="423">
        <v>2889273.164</v>
      </c>
    </row>
    <row r="2379" ht="15.75" customHeight="1">
      <c r="A2379" s="422">
        <v>41833.0</v>
      </c>
      <c r="B2379" s="423">
        <v>2874658.405</v>
      </c>
    </row>
    <row r="2380" ht="15.75" customHeight="1">
      <c r="A2380" s="422">
        <v>41830.0</v>
      </c>
      <c r="B2380" s="423">
        <v>2889835.119</v>
      </c>
    </row>
    <row r="2381" ht="15.75" customHeight="1">
      <c r="A2381" s="422">
        <v>41829.0</v>
      </c>
      <c r="B2381" s="423">
        <v>2894280.412</v>
      </c>
    </row>
    <row r="2382" ht="15.75" customHeight="1">
      <c r="A2382" s="422">
        <v>41828.0</v>
      </c>
      <c r="B2382" s="423">
        <v>2896714.194</v>
      </c>
    </row>
    <row r="2383" ht="15.75" customHeight="1">
      <c r="A2383" s="422">
        <v>41827.0</v>
      </c>
      <c r="B2383" s="423">
        <v>2889377.146</v>
      </c>
    </row>
    <row r="2384" ht="15.75" customHeight="1">
      <c r="A2384" s="422">
        <v>41826.0</v>
      </c>
      <c r="B2384" s="423">
        <v>2903746.092</v>
      </c>
    </row>
    <row r="2385" ht="15.75" customHeight="1">
      <c r="A2385" s="422">
        <v>41823.0</v>
      </c>
      <c r="B2385" s="423">
        <v>2911129.877</v>
      </c>
    </row>
    <row r="2386" ht="15.75" customHeight="1">
      <c r="A2386" s="422">
        <v>41822.0</v>
      </c>
      <c r="B2386" s="423">
        <v>2928259.041</v>
      </c>
    </row>
    <row r="2387" ht="15.75" customHeight="1">
      <c r="A2387" s="422">
        <v>41820.0</v>
      </c>
      <c r="B2387" s="423">
        <v>2943202.318</v>
      </c>
    </row>
    <row r="2388" ht="15.75" customHeight="1">
      <c r="A2388" s="422">
        <v>41819.0</v>
      </c>
      <c r="B2388" s="423">
        <v>2929454.004</v>
      </c>
    </row>
    <row r="2389" ht="15.75" customHeight="1">
      <c r="A2389" s="422">
        <v>41816.0</v>
      </c>
      <c r="B2389" s="423">
        <v>2894544.997</v>
      </c>
    </row>
    <row r="2390" ht="15.75" customHeight="1">
      <c r="A2390" s="422">
        <v>41815.0</v>
      </c>
      <c r="B2390" s="423">
        <v>2895078.755</v>
      </c>
    </row>
    <row r="2391" ht="15.75" customHeight="1">
      <c r="A2391" s="422">
        <v>41814.0</v>
      </c>
      <c r="B2391" s="423">
        <v>2886924.028</v>
      </c>
    </row>
    <row r="2392" ht="15.75" customHeight="1">
      <c r="A2392" s="422">
        <v>41813.0</v>
      </c>
      <c r="B2392" s="423">
        <v>2884796.395</v>
      </c>
    </row>
    <row r="2393" ht="15.75" customHeight="1">
      <c r="A2393" s="422">
        <v>41812.0</v>
      </c>
      <c r="B2393" s="423">
        <v>2859026.66</v>
      </c>
    </row>
    <row r="2394" ht="15.75" customHeight="1">
      <c r="A2394" s="422">
        <v>41809.0</v>
      </c>
      <c r="B2394" s="423">
        <v>2866259.283</v>
      </c>
    </row>
    <row r="2395" ht="15.75" customHeight="1">
      <c r="A2395" s="422">
        <v>41808.0</v>
      </c>
      <c r="B2395" s="423">
        <v>2877165.308</v>
      </c>
    </row>
    <row r="2396" ht="15.75" customHeight="1">
      <c r="A2396" s="422">
        <v>41807.0</v>
      </c>
      <c r="B2396" s="423">
        <v>2880551.204</v>
      </c>
    </row>
    <row r="2397" ht="15.75" customHeight="1">
      <c r="A2397" s="422">
        <v>41806.0</v>
      </c>
      <c r="B2397" s="423">
        <v>2891150.047</v>
      </c>
    </row>
    <row r="2398" ht="15.75" customHeight="1">
      <c r="A2398" s="422">
        <v>41805.0</v>
      </c>
      <c r="B2398" s="423">
        <v>2898261.146</v>
      </c>
    </row>
    <row r="2399" ht="15.75" customHeight="1">
      <c r="A2399" s="422">
        <v>41802.0</v>
      </c>
      <c r="B2399" s="423">
        <v>2909231.227</v>
      </c>
    </row>
    <row r="2400" ht="15.75" customHeight="1">
      <c r="A2400" s="422">
        <v>41801.0</v>
      </c>
      <c r="B2400" s="423">
        <v>2907404.977</v>
      </c>
    </row>
    <row r="2401" ht="15.75" customHeight="1">
      <c r="A2401" s="422">
        <v>41800.0</v>
      </c>
      <c r="B2401" s="423">
        <v>2896346.24</v>
      </c>
    </row>
    <row r="2402" ht="15.75" customHeight="1">
      <c r="A2402" s="422">
        <v>41799.0</v>
      </c>
      <c r="B2402" s="423">
        <v>2904239.735</v>
      </c>
    </row>
    <row r="2403" ht="15.75" customHeight="1">
      <c r="A2403" s="422">
        <v>41798.0</v>
      </c>
      <c r="B2403" s="423">
        <v>2871731.97</v>
      </c>
    </row>
    <row r="2404" ht="15.75" customHeight="1">
      <c r="A2404" s="422">
        <v>41795.0</v>
      </c>
      <c r="B2404" s="423">
        <v>2895089.578</v>
      </c>
    </row>
    <row r="2405" ht="15.75" customHeight="1">
      <c r="A2405" s="422">
        <v>41794.0</v>
      </c>
      <c r="B2405" s="423">
        <v>2911500.02</v>
      </c>
    </row>
    <row r="2406" ht="15.75" customHeight="1">
      <c r="A2406" s="422">
        <v>41793.0</v>
      </c>
      <c r="B2406" s="423">
        <v>2912965.756</v>
      </c>
    </row>
    <row r="2407" ht="15.75" customHeight="1">
      <c r="A2407" s="422">
        <v>41792.0</v>
      </c>
      <c r="B2407" s="423">
        <v>2918937.348</v>
      </c>
    </row>
    <row r="2408" ht="15.75" customHeight="1">
      <c r="A2408" s="422">
        <v>41791.0</v>
      </c>
      <c r="B2408" s="423">
        <v>2907585.229</v>
      </c>
    </row>
    <row r="2409" ht="15.75" customHeight="1">
      <c r="A2409" s="422">
        <v>41788.0</v>
      </c>
      <c r="B2409" s="423">
        <v>2884868.573</v>
      </c>
    </row>
    <row r="2410" ht="15.75" customHeight="1">
      <c r="A2410" s="422">
        <v>41787.0</v>
      </c>
      <c r="B2410" s="423">
        <v>2885092.568</v>
      </c>
    </row>
    <row r="2411" ht="15.75" customHeight="1">
      <c r="A2411" s="422">
        <v>41786.0</v>
      </c>
      <c r="B2411" s="423">
        <v>2873029.607</v>
      </c>
    </row>
    <row r="2412" ht="15.75" customHeight="1">
      <c r="A2412" s="422">
        <v>41785.0</v>
      </c>
      <c r="B2412" s="423">
        <v>2850256.597</v>
      </c>
    </row>
    <row r="2413" ht="15.75" customHeight="1">
      <c r="A2413" s="422">
        <v>41784.0</v>
      </c>
      <c r="B2413" s="423">
        <v>2843732.511</v>
      </c>
    </row>
    <row r="2414" ht="15.75" customHeight="1">
      <c r="A2414" s="422">
        <v>41781.0</v>
      </c>
      <c r="B2414" s="423">
        <v>2846982.59</v>
      </c>
    </row>
    <row r="2415" ht="15.75" customHeight="1">
      <c r="A2415" s="422">
        <v>41780.0</v>
      </c>
      <c r="B2415" s="423">
        <v>2868200.026</v>
      </c>
    </row>
    <row r="2416" ht="15.75" customHeight="1">
      <c r="A2416" s="422">
        <v>41779.0</v>
      </c>
      <c r="B2416" s="423">
        <v>2846652.652</v>
      </c>
    </row>
    <row r="2417" ht="15.75" customHeight="1">
      <c r="A2417" s="422">
        <v>41778.0</v>
      </c>
      <c r="B2417" s="423">
        <v>2845683.487</v>
      </c>
    </row>
    <row r="2418" ht="15.75" customHeight="1">
      <c r="A2418" s="422">
        <v>41777.0</v>
      </c>
      <c r="B2418" s="423">
        <v>2864166.297</v>
      </c>
    </row>
    <row r="2419" ht="15.75" customHeight="1">
      <c r="A2419" s="422">
        <v>41774.0</v>
      </c>
      <c r="B2419" s="423">
        <v>2874159.291</v>
      </c>
    </row>
    <row r="2420" ht="15.75" customHeight="1">
      <c r="A2420" s="422">
        <v>41773.0</v>
      </c>
      <c r="B2420" s="423">
        <v>2899771.38</v>
      </c>
    </row>
    <row r="2421" ht="15.75" customHeight="1">
      <c r="A2421" s="422">
        <v>41771.0</v>
      </c>
      <c r="B2421" s="423">
        <v>2918035.255</v>
      </c>
    </row>
    <row r="2422" ht="15.75" customHeight="1">
      <c r="A2422" s="422">
        <v>41770.0</v>
      </c>
      <c r="B2422" s="423">
        <v>2913629.693</v>
      </c>
    </row>
    <row r="2423" ht="15.75" customHeight="1">
      <c r="A2423" s="422">
        <v>41767.0</v>
      </c>
      <c r="B2423" s="423">
        <v>2942928.916</v>
      </c>
    </row>
    <row r="2424" ht="15.75" customHeight="1">
      <c r="A2424" s="422">
        <v>41766.0</v>
      </c>
      <c r="B2424" s="423">
        <v>2953916.629</v>
      </c>
    </row>
    <row r="2425" ht="15.75" customHeight="1">
      <c r="A2425" s="422">
        <v>41765.0</v>
      </c>
      <c r="B2425" s="423">
        <v>2941425.118</v>
      </c>
    </row>
    <row r="2426" ht="15.75" customHeight="1">
      <c r="A2426" s="422">
        <v>41764.0</v>
      </c>
      <c r="B2426" s="423">
        <v>2918975.26</v>
      </c>
    </row>
    <row r="2427" ht="15.75" customHeight="1">
      <c r="A2427" s="422">
        <v>41763.0</v>
      </c>
      <c r="B2427" s="423">
        <v>2917989.362</v>
      </c>
    </row>
    <row r="2428" ht="15.75" customHeight="1">
      <c r="A2428" s="422">
        <v>41759.0</v>
      </c>
      <c r="B2428" s="423">
        <v>2953077.89</v>
      </c>
    </row>
    <row r="2429" ht="15.75" customHeight="1">
      <c r="A2429" s="422">
        <v>41758.0</v>
      </c>
      <c r="B2429" s="423">
        <v>2950449.456</v>
      </c>
    </row>
    <row r="2430" ht="15.75" customHeight="1">
      <c r="A2430" s="422">
        <v>41757.0</v>
      </c>
      <c r="B2430" s="423">
        <v>2963827.647</v>
      </c>
    </row>
    <row r="2431" ht="15.75" customHeight="1">
      <c r="A2431" s="422">
        <v>41756.0</v>
      </c>
      <c r="B2431" s="423">
        <v>2986582.798</v>
      </c>
    </row>
    <row r="2432" ht="15.75" customHeight="1">
      <c r="A2432" s="422">
        <v>41753.0</v>
      </c>
      <c r="B2432" s="423">
        <v>3002357.198</v>
      </c>
    </row>
    <row r="2433" ht="15.75" customHeight="1">
      <c r="A2433" s="422">
        <v>41752.0</v>
      </c>
      <c r="B2433" s="423">
        <v>2993140.083</v>
      </c>
    </row>
    <row r="2434" ht="15.75" customHeight="1">
      <c r="A2434" s="422">
        <v>41751.0</v>
      </c>
      <c r="B2434" s="423">
        <v>2960933.999</v>
      </c>
    </row>
    <row r="2435" ht="15.75" customHeight="1">
      <c r="A2435" s="422">
        <v>41750.0</v>
      </c>
      <c r="B2435" s="423">
        <v>2956481.951</v>
      </c>
    </row>
    <row r="2436" ht="15.75" customHeight="1">
      <c r="A2436" s="422">
        <v>41749.0</v>
      </c>
      <c r="B2436" s="423">
        <v>2947734.962</v>
      </c>
    </row>
    <row r="2437" ht="15.75" customHeight="1">
      <c r="A2437" s="422">
        <v>41746.0</v>
      </c>
      <c r="B2437" s="423">
        <v>2947664.809</v>
      </c>
    </row>
    <row r="2438" ht="15.75" customHeight="1">
      <c r="A2438" s="422">
        <v>41745.0</v>
      </c>
      <c r="B2438" s="423">
        <v>2949387.952</v>
      </c>
    </row>
    <row r="2439" ht="15.75" customHeight="1">
      <c r="A2439" s="422">
        <v>41744.0</v>
      </c>
      <c r="B2439" s="423">
        <v>2969603.663</v>
      </c>
    </row>
    <row r="2440" ht="15.75" customHeight="1">
      <c r="A2440" s="422">
        <v>41742.0</v>
      </c>
      <c r="B2440" s="423">
        <v>2942136.534</v>
      </c>
    </row>
    <row r="2441" ht="15.75" customHeight="1">
      <c r="A2441" s="422">
        <v>41739.0</v>
      </c>
      <c r="B2441" s="423">
        <v>2941625.406</v>
      </c>
    </row>
    <row r="2442" ht="15.75" customHeight="1">
      <c r="A2442" s="422">
        <v>41738.0</v>
      </c>
      <c r="B2442" s="423">
        <v>2937103.199</v>
      </c>
    </row>
    <row r="2443" ht="15.75" customHeight="1">
      <c r="A2443" s="422">
        <v>41737.0</v>
      </c>
      <c r="B2443" s="423">
        <v>2941746.632</v>
      </c>
    </row>
    <row r="2444" ht="15.75" customHeight="1">
      <c r="A2444" s="422">
        <v>41736.0</v>
      </c>
      <c r="B2444" s="423">
        <v>2930362.289</v>
      </c>
    </row>
    <row r="2445" ht="15.75" customHeight="1">
      <c r="A2445" s="422">
        <v>41735.0</v>
      </c>
      <c r="B2445" s="423">
        <v>2901705.758</v>
      </c>
    </row>
    <row r="2446" ht="15.75" customHeight="1">
      <c r="A2446" s="422">
        <v>41732.0</v>
      </c>
      <c r="B2446" s="423">
        <v>2913738.719</v>
      </c>
    </row>
    <row r="2447" ht="15.75" customHeight="1">
      <c r="A2447" s="422">
        <v>41731.0</v>
      </c>
      <c r="B2447" s="423">
        <v>2898373.068</v>
      </c>
    </row>
    <row r="2448" ht="15.75" customHeight="1">
      <c r="A2448" s="422">
        <v>41730.0</v>
      </c>
      <c r="B2448" s="423">
        <v>2858509.053</v>
      </c>
    </row>
    <row r="2449" ht="15.75" customHeight="1">
      <c r="A2449" s="422">
        <v>41729.0</v>
      </c>
      <c r="B2449" s="423">
        <v>2835371.857</v>
      </c>
    </row>
    <row r="2450" ht="15.75" customHeight="1">
      <c r="A2450" s="422">
        <v>41728.0</v>
      </c>
      <c r="B2450" s="423">
        <v>2822652.483</v>
      </c>
    </row>
    <row r="2451" ht="15.75" customHeight="1">
      <c r="A2451" s="422">
        <v>41725.0</v>
      </c>
      <c r="B2451" s="423">
        <v>2835371.399</v>
      </c>
    </row>
    <row r="2452" ht="15.75" customHeight="1">
      <c r="A2452" s="422">
        <v>41723.0</v>
      </c>
      <c r="B2452" s="423">
        <v>2829239.018</v>
      </c>
    </row>
    <row r="2453" ht="15.75" customHeight="1">
      <c r="A2453" s="422">
        <v>41722.0</v>
      </c>
      <c r="B2453" s="423">
        <v>2809974.748</v>
      </c>
    </row>
    <row r="2454" ht="15.75" customHeight="1">
      <c r="A2454" s="422">
        <v>41721.0</v>
      </c>
      <c r="B2454" s="423">
        <v>2836669.329</v>
      </c>
    </row>
    <row r="2455" ht="15.75" customHeight="1">
      <c r="A2455" s="422">
        <v>41718.0</v>
      </c>
      <c r="B2455" s="423">
        <v>2856133.551</v>
      </c>
    </row>
    <row r="2456" ht="15.75" customHeight="1">
      <c r="A2456" s="422">
        <v>41717.0</v>
      </c>
      <c r="B2456" s="423">
        <v>2838648.204</v>
      </c>
    </row>
    <row r="2457" ht="15.75" customHeight="1">
      <c r="A2457" s="422">
        <v>41716.0</v>
      </c>
      <c r="B2457" s="423">
        <v>2854528.698</v>
      </c>
    </row>
    <row r="2458" ht="15.75" customHeight="1">
      <c r="A2458" s="422">
        <v>41714.0</v>
      </c>
      <c r="B2458" s="423">
        <v>2870956.114</v>
      </c>
    </row>
    <row r="2459" ht="15.75" customHeight="1">
      <c r="A2459" s="422">
        <v>41711.0</v>
      </c>
      <c r="B2459" s="423">
        <v>2888337.805</v>
      </c>
    </row>
    <row r="2460" ht="15.75" customHeight="1">
      <c r="A2460" s="422">
        <v>41710.0</v>
      </c>
      <c r="B2460" s="423">
        <v>2895381.021</v>
      </c>
    </row>
    <row r="2461" ht="15.75" customHeight="1">
      <c r="A2461" s="422">
        <v>41709.0</v>
      </c>
      <c r="B2461" s="423">
        <v>2895135.267</v>
      </c>
    </row>
    <row r="2462" ht="15.75" customHeight="1">
      <c r="A2462" s="422">
        <v>41708.0</v>
      </c>
      <c r="B2462" s="423">
        <v>2891549.743</v>
      </c>
    </row>
    <row r="2463" ht="15.75" customHeight="1">
      <c r="A2463" s="422">
        <v>41707.0</v>
      </c>
      <c r="B2463" s="423">
        <v>2910475.587</v>
      </c>
    </row>
    <row r="2464" ht="15.75" customHeight="1">
      <c r="A2464" s="422">
        <v>41704.0</v>
      </c>
      <c r="B2464" s="423">
        <v>2909062.924</v>
      </c>
    </row>
    <row r="2465" ht="15.75" customHeight="1">
      <c r="A2465" s="422">
        <v>41703.0</v>
      </c>
      <c r="B2465" s="423">
        <v>2900181.979</v>
      </c>
    </row>
    <row r="2466" ht="15.75" customHeight="1">
      <c r="A2466" s="422">
        <v>41702.0</v>
      </c>
      <c r="B2466" s="423">
        <v>2902868.816</v>
      </c>
    </row>
    <row r="2467" ht="15.75" customHeight="1">
      <c r="A2467" s="422">
        <v>41701.0</v>
      </c>
      <c r="B2467" s="423">
        <v>2908539.954</v>
      </c>
    </row>
    <row r="2468" ht="15.75" customHeight="1">
      <c r="A2468" s="422">
        <v>41700.0</v>
      </c>
      <c r="B2468" s="423">
        <v>2917658.966</v>
      </c>
    </row>
    <row r="2469" ht="15.75" customHeight="1">
      <c r="A2469" s="422">
        <v>41697.0</v>
      </c>
      <c r="B2469" s="423">
        <v>2923122.954</v>
      </c>
    </row>
    <row r="2470" ht="15.75" customHeight="1">
      <c r="A2470" s="422">
        <v>41696.0</v>
      </c>
      <c r="B2470" s="423">
        <v>2907395.829</v>
      </c>
    </row>
    <row r="2471" ht="15.75" customHeight="1">
      <c r="A2471" s="422">
        <v>41695.0</v>
      </c>
      <c r="B2471" s="423">
        <v>2907706.11</v>
      </c>
    </row>
    <row r="2472" ht="15.75" customHeight="1">
      <c r="A2472" s="422">
        <v>41694.0</v>
      </c>
      <c r="B2472" s="423">
        <v>2899967.606</v>
      </c>
    </row>
    <row r="2473" ht="15.75" customHeight="1">
      <c r="A2473" s="422">
        <v>41693.0</v>
      </c>
      <c r="B2473" s="423">
        <v>2886371.661</v>
      </c>
    </row>
    <row r="2474" ht="15.75" customHeight="1">
      <c r="A2474" s="422">
        <v>41690.0</v>
      </c>
      <c r="B2474" s="423">
        <v>2902350.393</v>
      </c>
    </row>
    <row r="2475" ht="15.75" customHeight="1">
      <c r="A2475" s="422">
        <v>41689.0</v>
      </c>
      <c r="B2475" s="423">
        <v>2893140.408</v>
      </c>
    </row>
    <row r="2476" ht="15.75" customHeight="1">
      <c r="A2476" s="422">
        <v>41688.0</v>
      </c>
      <c r="B2476" s="423">
        <v>2854958.656</v>
      </c>
    </row>
    <row r="2477" ht="15.75" customHeight="1">
      <c r="A2477" s="422">
        <v>41687.0</v>
      </c>
      <c r="B2477" s="423">
        <v>2862945.761</v>
      </c>
    </row>
    <row r="2478" ht="15.75" customHeight="1">
      <c r="A2478" s="422">
        <v>41686.0</v>
      </c>
      <c r="B2478" s="423">
        <v>2880361.303</v>
      </c>
    </row>
    <row r="2479" ht="15.75" customHeight="1">
      <c r="A2479" s="422">
        <v>41683.0</v>
      </c>
      <c r="B2479" s="423">
        <v>2899333.268</v>
      </c>
    </row>
    <row r="2480" ht="15.75" customHeight="1">
      <c r="A2480" s="422">
        <v>41682.0</v>
      </c>
      <c r="B2480" s="423">
        <v>2898118.193</v>
      </c>
    </row>
    <row r="2481" ht="15.75" customHeight="1">
      <c r="A2481" s="422">
        <v>41681.0</v>
      </c>
      <c r="B2481" s="423">
        <v>2897063.326</v>
      </c>
    </row>
    <row r="2482" ht="15.75" customHeight="1">
      <c r="A2482" s="422">
        <v>41680.0</v>
      </c>
      <c r="B2482" s="423">
        <v>2901693.469</v>
      </c>
    </row>
    <row r="2483" ht="15.75" customHeight="1">
      <c r="A2483" s="422">
        <v>41679.0</v>
      </c>
      <c r="B2483" s="423">
        <v>2914646.629</v>
      </c>
    </row>
    <row r="2484" ht="15.75" customHeight="1">
      <c r="A2484" s="422">
        <v>41676.0</v>
      </c>
      <c r="B2484" s="423">
        <v>2919206.465</v>
      </c>
    </row>
    <row r="2485" ht="15.75" customHeight="1">
      <c r="A2485" s="422">
        <v>41675.0</v>
      </c>
      <c r="B2485" s="423">
        <v>2894928.998</v>
      </c>
    </row>
    <row r="2486" ht="15.75" customHeight="1">
      <c r="A2486" s="422">
        <v>41674.0</v>
      </c>
      <c r="B2486" s="423">
        <v>2892481.718</v>
      </c>
    </row>
    <row r="2487" ht="15.75" customHeight="1">
      <c r="A2487" s="422">
        <v>41673.0</v>
      </c>
      <c r="B2487" s="423">
        <v>2901269.406</v>
      </c>
    </row>
    <row r="2488" ht="15.75" customHeight="1">
      <c r="A2488" s="422">
        <v>41672.0</v>
      </c>
      <c r="B2488" s="423">
        <v>2886362.084</v>
      </c>
    </row>
    <row r="2489" ht="15.75" customHeight="1">
      <c r="A2489" s="422">
        <v>41669.0</v>
      </c>
      <c r="B2489" s="423">
        <v>2875711.285</v>
      </c>
    </row>
    <row r="2490" ht="15.75" customHeight="1">
      <c r="A2490" s="422">
        <v>41668.0</v>
      </c>
      <c r="B2490" s="423">
        <v>2870642.664</v>
      </c>
    </row>
    <row r="2491" ht="15.75" customHeight="1">
      <c r="A2491" s="422">
        <v>41667.0</v>
      </c>
      <c r="B2491" s="423">
        <v>2849410.142</v>
      </c>
    </row>
    <row r="2492" ht="15.75" customHeight="1">
      <c r="A2492" s="422">
        <v>41666.0</v>
      </c>
      <c r="B2492" s="423">
        <v>2868146.558</v>
      </c>
    </row>
    <row r="2493" ht="15.75" customHeight="1">
      <c r="A2493" s="422">
        <v>41665.0</v>
      </c>
      <c r="B2493" s="423">
        <v>2880224.615</v>
      </c>
    </row>
    <row r="2494" ht="15.75" customHeight="1">
      <c r="A2494" s="422">
        <v>41662.0</v>
      </c>
      <c r="B2494" s="423">
        <v>2859600.094</v>
      </c>
    </row>
    <row r="2495" ht="15.75" customHeight="1">
      <c r="A2495" s="422">
        <v>41661.0</v>
      </c>
      <c r="B2495" s="423">
        <v>2826036.349</v>
      </c>
    </row>
    <row r="2496" ht="15.75" customHeight="1">
      <c r="A2496" s="422">
        <v>41660.0</v>
      </c>
      <c r="B2496" s="423">
        <v>2797537.934</v>
      </c>
    </row>
    <row r="2497" ht="15.75" customHeight="1">
      <c r="A2497" s="422">
        <v>41659.0</v>
      </c>
      <c r="B2497" s="423">
        <v>2780164.964</v>
      </c>
    </row>
    <row r="2498" ht="15.75" customHeight="1">
      <c r="A2498" s="422">
        <v>41658.0</v>
      </c>
      <c r="B2498" s="423">
        <v>2788888.333</v>
      </c>
    </row>
    <row r="2499" ht="15.75" customHeight="1">
      <c r="A2499" s="422">
        <v>41655.0</v>
      </c>
      <c r="B2499" s="423">
        <v>2768588.141</v>
      </c>
    </row>
    <row r="2500" ht="15.75" customHeight="1">
      <c r="A2500" s="422">
        <v>41654.0</v>
      </c>
      <c r="B2500" s="423">
        <v>2754034.33</v>
      </c>
    </row>
    <row r="2501" ht="15.75" customHeight="1">
      <c r="A2501" s="422">
        <v>41652.0</v>
      </c>
      <c r="B2501" s="423">
        <v>2740628.594</v>
      </c>
    </row>
    <row r="2502" ht="15.75" customHeight="1">
      <c r="A2502" s="422">
        <v>41651.0</v>
      </c>
      <c r="B2502" s="423">
        <v>2734157.301</v>
      </c>
    </row>
    <row r="2503" ht="15.75" customHeight="1">
      <c r="A2503" s="422">
        <v>41648.0</v>
      </c>
      <c r="B2503" s="423">
        <v>2717362.08</v>
      </c>
    </row>
    <row r="2504" ht="15.75" customHeight="1">
      <c r="A2504" s="422">
        <v>41647.0</v>
      </c>
      <c r="B2504" s="423">
        <v>2712107.267</v>
      </c>
    </row>
    <row r="2505" ht="15.75" customHeight="1">
      <c r="A2505" s="422">
        <v>41646.0</v>
      </c>
      <c r="B2505" s="423">
        <v>2683991.994</v>
      </c>
    </row>
    <row r="2506" ht="15.75" customHeight="1">
      <c r="A2506" s="422">
        <v>41645.0</v>
      </c>
      <c r="B2506" s="423">
        <v>2668391.932</v>
      </c>
    </row>
    <row r="2507" ht="15.75" customHeight="1">
      <c r="A2507" s="422">
        <v>41641.0</v>
      </c>
      <c r="B2507" s="423">
        <v>2673976.87</v>
      </c>
    </row>
    <row r="2508" ht="15.75" customHeight="1">
      <c r="A2508" s="422">
        <v>41640.0</v>
      </c>
      <c r="B2508" s="423">
        <v>2657288.211</v>
      </c>
    </row>
    <row r="2509" ht="15.75" customHeight="1">
      <c r="A2509" s="422">
        <v>41638.0</v>
      </c>
      <c r="B2509" s="423">
        <v>2647790.834</v>
      </c>
    </row>
    <row r="2510" ht="15.75" customHeight="1">
      <c r="A2510" s="422">
        <v>41637.0</v>
      </c>
      <c r="B2510" s="423">
        <v>2620025.674</v>
      </c>
    </row>
    <row r="2511" ht="15.75" customHeight="1">
      <c r="A2511" s="422">
        <v>41634.0</v>
      </c>
      <c r="B2511" s="423">
        <v>2619233.78</v>
      </c>
    </row>
    <row r="2512" ht="15.75" customHeight="1">
      <c r="A2512" s="422">
        <v>41632.0</v>
      </c>
      <c r="B2512" s="423">
        <v>2632644.641</v>
      </c>
    </row>
    <row r="2513" ht="15.75" customHeight="1">
      <c r="A2513" s="422">
        <v>41631.0</v>
      </c>
      <c r="B2513" s="423">
        <v>2638200.098</v>
      </c>
    </row>
    <row r="2514" ht="15.75" customHeight="1">
      <c r="A2514" s="422">
        <v>41630.0</v>
      </c>
      <c r="B2514" s="423">
        <v>2651541.013</v>
      </c>
    </row>
    <row r="2515" ht="15.75" customHeight="1">
      <c r="A2515" s="422">
        <v>41627.0</v>
      </c>
      <c r="B2515" s="423">
        <v>2635030.591</v>
      </c>
    </row>
    <row r="2516" ht="15.75" customHeight="1">
      <c r="A2516" s="422">
        <v>41626.0</v>
      </c>
      <c r="B2516" s="423">
        <v>2634095.938</v>
      </c>
    </row>
    <row r="2517" ht="15.75" customHeight="1">
      <c r="A2517" s="422">
        <v>41625.0</v>
      </c>
      <c r="B2517" s="423">
        <v>2647910.273</v>
      </c>
    </row>
    <row r="2518" ht="15.75" customHeight="1">
      <c r="A2518" s="422">
        <v>41623.0</v>
      </c>
      <c r="B2518" s="423">
        <v>2655003.498</v>
      </c>
    </row>
    <row r="2519" ht="15.75" customHeight="1">
      <c r="A2519" s="422">
        <v>41620.0</v>
      </c>
      <c r="B2519" s="423">
        <v>2660198.828</v>
      </c>
    </row>
    <row r="2520" ht="15.75" customHeight="1">
      <c r="A2520" s="422">
        <v>41619.0</v>
      </c>
      <c r="B2520" s="423">
        <v>2675968.724</v>
      </c>
    </row>
    <row r="2521" ht="15.75" customHeight="1">
      <c r="A2521" s="422">
        <v>41618.0</v>
      </c>
      <c r="B2521" s="423">
        <v>2676543.196</v>
      </c>
    </row>
    <row r="2522" ht="15.75" customHeight="1">
      <c r="A2522" s="422">
        <v>41617.0</v>
      </c>
      <c r="B2522" s="423">
        <v>2664181.407</v>
      </c>
    </row>
    <row r="2523" ht="15.75" customHeight="1">
      <c r="A2523" s="422">
        <v>41616.0</v>
      </c>
      <c r="B2523" s="423">
        <v>2669563.673</v>
      </c>
    </row>
    <row r="2524" ht="15.75" customHeight="1">
      <c r="A2524" s="422">
        <v>41613.0</v>
      </c>
      <c r="B2524" s="423">
        <v>2658777.903</v>
      </c>
    </row>
    <row r="2525" ht="15.75" customHeight="1">
      <c r="A2525" s="422">
        <v>41612.0</v>
      </c>
      <c r="B2525" s="423">
        <v>2663730.351</v>
      </c>
    </row>
    <row r="2526" ht="15.75" customHeight="1">
      <c r="A2526" s="422">
        <v>41611.0</v>
      </c>
      <c r="B2526" s="423">
        <v>2663987.365</v>
      </c>
    </row>
    <row r="2527" ht="15.75" customHeight="1">
      <c r="A2527" s="422">
        <v>41610.0</v>
      </c>
      <c r="B2527" s="423">
        <v>2621617.304</v>
      </c>
    </row>
    <row r="2528" ht="15.75" customHeight="1">
      <c r="A2528" s="422">
        <v>41609.0</v>
      </c>
      <c r="B2528" s="423">
        <v>2600594.016</v>
      </c>
    </row>
    <row r="2529" ht="15.75" customHeight="1">
      <c r="A2529" s="422">
        <v>41606.0</v>
      </c>
      <c r="B2529" s="423">
        <v>2635132.363</v>
      </c>
    </row>
    <row r="2530" ht="15.75" customHeight="1">
      <c r="A2530" s="422">
        <v>41605.0</v>
      </c>
      <c r="B2530" s="423">
        <v>2651997.679</v>
      </c>
    </row>
    <row r="2531" ht="15.75" customHeight="1">
      <c r="A2531" s="422">
        <v>41604.0</v>
      </c>
      <c r="B2531" s="423">
        <v>2650441.802</v>
      </c>
    </row>
    <row r="2532" ht="15.75" customHeight="1">
      <c r="A2532" s="422">
        <v>41603.0</v>
      </c>
      <c r="B2532" s="423">
        <v>2685418.006</v>
      </c>
    </row>
    <row r="2533" ht="15.75" customHeight="1">
      <c r="A2533" s="422">
        <v>41602.0</v>
      </c>
      <c r="B2533" s="423">
        <v>2675954.028</v>
      </c>
    </row>
    <row r="2534" ht="15.75" customHeight="1">
      <c r="A2534" s="422">
        <v>41599.0</v>
      </c>
      <c r="B2534" s="423">
        <v>2707456.329</v>
      </c>
    </row>
    <row r="2535" ht="15.75" customHeight="1">
      <c r="A2535" s="422">
        <v>41598.0</v>
      </c>
      <c r="B2535" s="423">
        <v>2731641.827</v>
      </c>
    </row>
    <row r="2536" ht="15.75" customHeight="1">
      <c r="A2536" s="422">
        <v>41597.0</v>
      </c>
      <c r="B2536" s="423">
        <v>2703434.41</v>
      </c>
    </row>
    <row r="2537" ht="15.75" customHeight="1">
      <c r="A2537" s="422">
        <v>41596.0</v>
      </c>
      <c r="B2537" s="423">
        <v>2647907.124</v>
      </c>
    </row>
    <row r="2538" ht="15.75" customHeight="1">
      <c r="A2538" s="422">
        <v>41595.0</v>
      </c>
      <c r="B2538" s="423">
        <v>2635043.506</v>
      </c>
    </row>
    <row r="2539" ht="15.75" customHeight="1">
      <c r="A2539" s="422">
        <v>41592.0</v>
      </c>
      <c r="B2539" s="423">
        <v>2621999.743</v>
      </c>
    </row>
    <row r="2540" ht="15.75" customHeight="1">
      <c r="A2540" s="422">
        <v>41591.0</v>
      </c>
      <c r="B2540" s="423">
        <v>2611378.353</v>
      </c>
    </row>
    <row r="2541" ht="15.75" customHeight="1">
      <c r="A2541" s="422">
        <v>41590.0</v>
      </c>
      <c r="B2541" s="423">
        <v>2599713.283</v>
      </c>
    </row>
    <row r="2542" ht="15.75" customHeight="1">
      <c r="A2542" s="422">
        <v>41589.0</v>
      </c>
      <c r="B2542" s="423">
        <v>2601330.968</v>
      </c>
    </row>
    <row r="2543" ht="15.75" customHeight="1">
      <c r="A2543" s="422">
        <v>41588.0</v>
      </c>
      <c r="B2543" s="423">
        <v>2614679.098</v>
      </c>
    </row>
    <row r="2544" ht="15.75" customHeight="1">
      <c r="A2544" s="422">
        <v>41585.0</v>
      </c>
      <c r="B2544" s="423">
        <v>2607310.649</v>
      </c>
    </row>
    <row r="2545" ht="15.75" customHeight="1">
      <c r="A2545" s="422">
        <v>41584.0</v>
      </c>
      <c r="B2545" s="423">
        <v>2568660.325</v>
      </c>
    </row>
    <row r="2546" ht="15.75" customHeight="1">
      <c r="A2546" s="422">
        <v>41583.0</v>
      </c>
      <c r="B2546" s="423">
        <v>2564827.39</v>
      </c>
    </row>
    <row r="2547" ht="15.75" customHeight="1">
      <c r="A2547" s="422">
        <v>41582.0</v>
      </c>
      <c r="B2547" s="423">
        <v>2568714.662</v>
      </c>
    </row>
    <row r="2548" ht="15.75" customHeight="1">
      <c r="A2548" s="422">
        <v>41581.0</v>
      </c>
      <c r="B2548" s="423">
        <v>2533748.804</v>
      </c>
    </row>
    <row r="2549" ht="15.75" customHeight="1">
      <c r="A2549" s="422">
        <v>41578.0</v>
      </c>
      <c r="B2549" s="423">
        <v>2512661.946</v>
      </c>
    </row>
    <row r="2550" ht="15.75" customHeight="1">
      <c r="A2550" s="422">
        <v>41577.0</v>
      </c>
      <c r="B2550" s="423">
        <v>2492499.515</v>
      </c>
    </row>
    <row r="2551" ht="15.75" customHeight="1">
      <c r="A2551" s="422">
        <v>41576.0</v>
      </c>
      <c r="B2551" s="423">
        <v>2509576.172</v>
      </c>
    </row>
    <row r="2552" ht="15.75" customHeight="1">
      <c r="A2552" s="422">
        <v>41575.0</v>
      </c>
      <c r="B2552" s="423">
        <v>2499200.535</v>
      </c>
    </row>
    <row r="2553" ht="15.75" customHeight="1">
      <c r="A2553" s="422">
        <v>41574.0</v>
      </c>
      <c r="B2553" s="423">
        <v>2483452.361</v>
      </c>
    </row>
    <row r="2554" ht="15.75" customHeight="1">
      <c r="A2554" s="422">
        <v>41571.0</v>
      </c>
      <c r="B2554" s="423">
        <v>2433688.02</v>
      </c>
    </row>
    <row r="2555" ht="15.75" customHeight="1">
      <c r="A2555" s="422">
        <v>41570.0</v>
      </c>
      <c r="B2555" s="423">
        <v>2473730.056</v>
      </c>
    </row>
    <row r="2556" ht="15.75" customHeight="1">
      <c r="A2556" s="422">
        <v>41569.0</v>
      </c>
      <c r="B2556" s="423">
        <v>2448224.189</v>
      </c>
    </row>
    <row r="2557" ht="15.75" customHeight="1">
      <c r="A2557" s="422">
        <v>41568.0</v>
      </c>
      <c r="B2557" s="423">
        <v>2426987.173</v>
      </c>
    </row>
    <row r="2558" ht="15.75" customHeight="1">
      <c r="A2558" s="422">
        <v>41567.0</v>
      </c>
      <c r="B2558" s="423">
        <v>2427428.535</v>
      </c>
    </row>
    <row r="2559" ht="15.75" customHeight="1">
      <c r="A2559" s="422">
        <v>41557.0</v>
      </c>
      <c r="B2559" s="423">
        <v>2464175.854</v>
      </c>
    </row>
    <row r="2560" ht="15.75" customHeight="1">
      <c r="A2560" s="422">
        <v>41556.0</v>
      </c>
      <c r="B2560" s="423">
        <v>2456059.919</v>
      </c>
    </row>
    <row r="2561" ht="15.75" customHeight="1">
      <c r="A2561" s="422">
        <v>41555.0</v>
      </c>
      <c r="B2561" s="423">
        <v>2441759.625</v>
      </c>
    </row>
    <row r="2562" ht="15.75" customHeight="1">
      <c r="A2562" s="422">
        <v>41554.0</v>
      </c>
      <c r="B2562" s="423">
        <v>2482821.32</v>
      </c>
    </row>
    <row r="2563" ht="15.75" customHeight="1">
      <c r="A2563" s="422">
        <v>41553.0</v>
      </c>
      <c r="B2563" s="423">
        <v>2501496.163</v>
      </c>
    </row>
    <row r="2564" ht="15.75" customHeight="1">
      <c r="A2564" s="422">
        <v>41550.0</v>
      </c>
      <c r="B2564" s="423">
        <v>2530435.682</v>
      </c>
    </row>
    <row r="2565" ht="15.75" customHeight="1">
      <c r="A2565" s="422">
        <v>41549.0</v>
      </c>
      <c r="B2565" s="423">
        <v>2534688.062</v>
      </c>
    </row>
    <row r="2566" ht="15.75" customHeight="1">
      <c r="A2566" s="422">
        <v>41548.0</v>
      </c>
      <c r="B2566" s="423">
        <v>2524601.954</v>
      </c>
    </row>
    <row r="2567" ht="15.75" customHeight="1">
      <c r="A2567" s="422">
        <v>41547.0</v>
      </c>
      <c r="B2567" s="423">
        <v>2529248.831</v>
      </c>
    </row>
    <row r="2568" ht="15.75" customHeight="1">
      <c r="A2568" s="422">
        <v>41546.0</v>
      </c>
      <c r="B2568" s="423">
        <v>2539028.295</v>
      </c>
    </row>
    <row r="2569" ht="15.75" customHeight="1">
      <c r="A2569" s="422">
        <v>41543.0</v>
      </c>
      <c r="B2569" s="423">
        <v>2557317.893</v>
      </c>
    </row>
    <row r="2570" ht="15.75" customHeight="1">
      <c r="A2570" s="422">
        <v>41542.0</v>
      </c>
      <c r="B2570" s="423">
        <v>2554282.249</v>
      </c>
    </row>
    <row r="2571" ht="15.75" customHeight="1">
      <c r="A2571" s="422">
        <v>41541.0</v>
      </c>
      <c r="B2571" s="423">
        <v>2567131.954</v>
      </c>
    </row>
    <row r="2572" ht="15.75" customHeight="1">
      <c r="A2572" s="422">
        <v>41540.0</v>
      </c>
      <c r="B2572" s="423">
        <v>2559010.948</v>
      </c>
    </row>
    <row r="2573" ht="15.75" customHeight="1">
      <c r="A2573" s="422">
        <v>41539.0</v>
      </c>
      <c r="B2573" s="423">
        <v>2572915.484</v>
      </c>
    </row>
    <row r="2574" ht="15.75" customHeight="1">
      <c r="A2574" s="422">
        <v>41536.0</v>
      </c>
      <c r="B2574" s="423">
        <v>2606125.084</v>
      </c>
    </row>
    <row r="2575" ht="15.75" customHeight="1">
      <c r="A2575" s="422">
        <v>41535.0</v>
      </c>
      <c r="B2575" s="423">
        <v>2613555.567</v>
      </c>
    </row>
    <row r="2576" ht="15.75" customHeight="1">
      <c r="A2576" s="422">
        <v>41534.0</v>
      </c>
      <c r="B2576" s="423">
        <v>2610832.515</v>
      </c>
    </row>
    <row r="2577" ht="15.75" customHeight="1">
      <c r="A2577" s="422">
        <v>41533.0</v>
      </c>
      <c r="B2577" s="423">
        <v>2619730.406</v>
      </c>
    </row>
    <row r="2578" ht="15.75" customHeight="1">
      <c r="A2578" s="422">
        <v>41532.0</v>
      </c>
      <c r="B2578" s="423">
        <v>2627503.456</v>
      </c>
    </row>
    <row r="2579" ht="15.75" customHeight="1">
      <c r="A2579" s="422">
        <v>41529.0</v>
      </c>
      <c r="B2579" s="423">
        <v>2602637.753</v>
      </c>
    </row>
    <row r="2580" ht="15.75" customHeight="1">
      <c r="A2580" s="422">
        <v>41528.0</v>
      </c>
      <c r="B2580" s="423">
        <v>2609405.932</v>
      </c>
    </row>
    <row r="2581" ht="15.75" customHeight="1">
      <c r="A2581" s="422">
        <v>41527.0</v>
      </c>
      <c r="B2581" s="423">
        <v>2609084.633</v>
      </c>
    </row>
    <row r="2582" ht="15.75" customHeight="1">
      <c r="A2582" s="422">
        <v>41526.0</v>
      </c>
      <c r="B2582" s="423">
        <v>2604768.993</v>
      </c>
    </row>
    <row r="2583" ht="15.75" customHeight="1">
      <c r="A2583" s="422">
        <v>41525.0</v>
      </c>
      <c r="B2583" s="423">
        <v>2610894.613</v>
      </c>
    </row>
    <row r="2584" ht="15.75" customHeight="1">
      <c r="A2584" s="422">
        <v>41522.0</v>
      </c>
      <c r="B2584" s="423">
        <v>2630834.679</v>
      </c>
    </row>
    <row r="2585" ht="15.75" customHeight="1">
      <c r="A2585" s="422">
        <v>41521.0</v>
      </c>
      <c r="B2585" s="423">
        <v>2642921.33</v>
      </c>
    </row>
    <row r="2586" ht="15.75" customHeight="1">
      <c r="A2586" s="422">
        <v>41520.0</v>
      </c>
      <c r="B2586" s="423">
        <v>2653566.997</v>
      </c>
    </row>
    <row r="2587" ht="15.75" customHeight="1">
      <c r="A2587" s="422">
        <v>41519.0</v>
      </c>
      <c r="B2587" s="423">
        <v>2633095.075</v>
      </c>
    </row>
    <row r="2588" ht="15.75" customHeight="1">
      <c r="A2588" s="422">
        <v>41518.0</v>
      </c>
      <c r="B2588" s="423">
        <v>2656423.341</v>
      </c>
    </row>
    <row r="2589" ht="15.75" customHeight="1">
      <c r="A2589" s="422">
        <v>41515.0</v>
      </c>
      <c r="B2589" s="423">
        <v>2640738.776</v>
      </c>
    </row>
    <row r="2590" ht="15.75" customHeight="1">
      <c r="A2590" s="422">
        <v>41513.0</v>
      </c>
      <c r="B2590" s="423">
        <v>2641466.26</v>
      </c>
    </row>
    <row r="2591" ht="15.75" customHeight="1">
      <c r="A2591" s="422">
        <v>41512.0</v>
      </c>
      <c r="B2591" s="423">
        <v>2643085.063</v>
      </c>
    </row>
    <row r="2592" ht="15.75" customHeight="1">
      <c r="A2592" s="422">
        <v>41511.0</v>
      </c>
      <c r="B2592" s="423">
        <v>2662874.045</v>
      </c>
    </row>
    <row r="2593" ht="15.75" customHeight="1">
      <c r="A2593" s="422">
        <v>41508.0</v>
      </c>
      <c r="B2593" s="423">
        <v>2622985.61</v>
      </c>
    </row>
    <row r="2594" ht="15.75" customHeight="1">
      <c r="A2594" s="422">
        <v>41507.0</v>
      </c>
      <c r="B2594" s="423">
        <v>2585779.572</v>
      </c>
    </row>
    <row r="2595" ht="15.75" customHeight="1">
      <c r="A2595" s="422">
        <v>41506.0</v>
      </c>
      <c r="B2595" s="423">
        <v>2587908.631</v>
      </c>
    </row>
    <row r="2596" ht="15.75" customHeight="1">
      <c r="A2596" s="422">
        <v>41505.0</v>
      </c>
      <c r="B2596" s="423">
        <v>2580896.962</v>
      </c>
    </row>
    <row r="2597" ht="15.75" customHeight="1">
      <c r="A2597" s="422">
        <v>41504.0</v>
      </c>
      <c r="B2597" s="423">
        <v>2549067.117</v>
      </c>
    </row>
    <row r="2598" ht="15.75" customHeight="1">
      <c r="A2598" s="422">
        <v>41500.0</v>
      </c>
      <c r="B2598" s="423">
        <v>2519846.434</v>
      </c>
    </row>
    <row r="2599" ht="15.75" customHeight="1">
      <c r="A2599" s="422">
        <v>41499.0</v>
      </c>
      <c r="B2599" s="423">
        <v>2513712.95</v>
      </c>
    </row>
    <row r="2600" ht="15.75" customHeight="1">
      <c r="A2600" s="422">
        <v>41498.0</v>
      </c>
      <c r="B2600" s="423">
        <v>2484050.025</v>
      </c>
    </row>
    <row r="2601" ht="15.75" customHeight="1">
      <c r="A2601" s="422">
        <v>41491.0</v>
      </c>
      <c r="B2601" s="423">
        <v>2473898.029</v>
      </c>
    </row>
    <row r="2602" ht="15.75" customHeight="1">
      <c r="A2602" s="422">
        <v>41490.0</v>
      </c>
      <c r="B2602" s="423">
        <v>2452571.064</v>
      </c>
    </row>
    <row r="2603" ht="15.75" customHeight="1">
      <c r="A2603" s="422">
        <v>41487.0</v>
      </c>
      <c r="B2603" s="423">
        <v>2493971.85</v>
      </c>
    </row>
    <row r="2604" ht="15.75" customHeight="1">
      <c r="A2604" s="422">
        <v>41486.0</v>
      </c>
      <c r="B2604" s="423">
        <v>2503373.347</v>
      </c>
    </row>
    <row r="2605" ht="15.75" customHeight="1">
      <c r="A2605" s="422">
        <v>41485.0</v>
      </c>
      <c r="B2605" s="423">
        <v>2493113.103</v>
      </c>
    </row>
    <row r="2606" ht="15.75" customHeight="1">
      <c r="A2606" s="422">
        <v>41484.0</v>
      </c>
      <c r="B2606" s="423">
        <v>2504942.391</v>
      </c>
    </row>
    <row r="2607" ht="15.75" customHeight="1">
      <c r="A2607" s="422">
        <v>41483.0</v>
      </c>
      <c r="B2607" s="423">
        <v>2474117.673</v>
      </c>
    </row>
    <row r="2608" ht="15.75" customHeight="1">
      <c r="A2608" s="422">
        <v>41480.0</v>
      </c>
      <c r="B2608" s="423">
        <v>2499298.156</v>
      </c>
    </row>
    <row r="2609" ht="15.75" customHeight="1">
      <c r="A2609" s="422">
        <v>41479.0</v>
      </c>
      <c r="B2609" s="423">
        <v>2544261.313</v>
      </c>
    </row>
    <row r="2610" ht="15.75" customHeight="1">
      <c r="A2610" s="422">
        <v>41478.0</v>
      </c>
      <c r="B2610" s="423">
        <v>2458020.267</v>
      </c>
    </row>
    <row r="2611" ht="15.75" customHeight="1">
      <c r="A2611" s="422">
        <v>41477.0</v>
      </c>
      <c r="B2611" s="423">
        <v>2519169.828</v>
      </c>
    </row>
    <row r="2612" ht="15.75" customHeight="1">
      <c r="A2612" s="422">
        <v>41476.0</v>
      </c>
      <c r="B2612" s="423">
        <v>2538593.373</v>
      </c>
    </row>
    <row r="2613" ht="15.75" customHeight="1">
      <c r="A2613" s="422">
        <v>41473.0</v>
      </c>
      <c r="B2613" s="423">
        <v>2611102.623</v>
      </c>
    </row>
    <row r="2614" ht="15.75" customHeight="1">
      <c r="A2614" s="422">
        <v>41472.0</v>
      </c>
      <c r="B2614" s="423">
        <v>2688247.058</v>
      </c>
    </row>
    <row r="2615" ht="15.75" customHeight="1">
      <c r="A2615" s="422">
        <v>41471.0</v>
      </c>
      <c r="B2615" s="423">
        <v>2698384.194</v>
      </c>
    </row>
    <row r="2616" ht="15.75" customHeight="1">
      <c r="A2616" s="422">
        <v>41470.0</v>
      </c>
      <c r="B2616" s="423">
        <v>2679585.973</v>
      </c>
    </row>
    <row r="2617" ht="15.75" customHeight="1">
      <c r="A2617" s="422">
        <v>41469.0</v>
      </c>
      <c r="B2617" s="423">
        <v>2624782.19</v>
      </c>
    </row>
    <row r="2618" ht="15.75" customHeight="1">
      <c r="A2618" s="422">
        <v>41466.0</v>
      </c>
      <c r="B2618" s="423">
        <v>2662417.006</v>
      </c>
    </row>
    <row r="2619" ht="15.75" customHeight="1">
      <c r="A2619" s="422">
        <v>41465.0</v>
      </c>
      <c r="B2619" s="423">
        <v>2702330.138</v>
      </c>
    </row>
    <row r="2620" ht="15.75" customHeight="1">
      <c r="A2620" s="422">
        <v>41464.0</v>
      </c>
      <c r="B2620" s="423">
        <v>2670612.003</v>
      </c>
    </row>
    <row r="2621" ht="15.75" customHeight="1">
      <c r="A2621" s="422">
        <v>41463.0</v>
      </c>
      <c r="B2621" s="423">
        <v>2615271.806</v>
      </c>
    </row>
    <row r="2622" ht="15.75" customHeight="1">
      <c r="A2622" s="422">
        <v>41462.0</v>
      </c>
      <c r="B2622" s="423">
        <v>2616650.965</v>
      </c>
    </row>
    <row r="2623" ht="15.75" customHeight="1">
      <c r="A2623" s="422">
        <v>41459.0</v>
      </c>
      <c r="B2623" s="423">
        <v>2608180.257</v>
      </c>
    </row>
    <row r="2624" ht="15.75" customHeight="1">
      <c r="A2624" s="422">
        <v>41458.0</v>
      </c>
      <c r="B2624" s="423">
        <v>2587884.393</v>
      </c>
    </row>
    <row r="2625" ht="15.75" customHeight="1">
      <c r="A2625" s="422">
        <v>41457.0</v>
      </c>
      <c r="B2625" s="423">
        <v>2588158.321</v>
      </c>
    </row>
    <row r="2626" ht="15.75" customHeight="1">
      <c r="A2626" s="422">
        <v>41455.0</v>
      </c>
      <c r="B2626" s="423">
        <v>2530245.993</v>
      </c>
    </row>
    <row r="2627" ht="15.75" customHeight="1">
      <c r="A2627" s="422">
        <v>41452.0</v>
      </c>
      <c r="B2627" s="423">
        <v>2548996.411</v>
      </c>
    </row>
    <row r="2628" ht="15.75" customHeight="1">
      <c r="A2628" s="422">
        <v>41451.0</v>
      </c>
      <c r="B2628" s="423">
        <v>2571058.81</v>
      </c>
    </row>
    <row r="2629" ht="15.75" customHeight="1">
      <c r="A2629" s="422">
        <v>41449.0</v>
      </c>
      <c r="B2629" s="423">
        <v>2545273.968</v>
      </c>
    </row>
    <row r="2630" ht="15.75" customHeight="1">
      <c r="A2630" s="422">
        <v>41448.0</v>
      </c>
      <c r="B2630" s="423">
        <v>2551826.225</v>
      </c>
    </row>
    <row r="2631" ht="15.75" customHeight="1">
      <c r="A2631" s="422">
        <v>41445.0</v>
      </c>
      <c r="B2631" s="423">
        <v>2558522.881</v>
      </c>
    </row>
    <row r="2632" ht="15.75" customHeight="1">
      <c r="A2632" s="422">
        <v>41444.0</v>
      </c>
      <c r="B2632" s="423">
        <v>2579056.502</v>
      </c>
    </row>
    <row r="2633" ht="15.75" customHeight="1">
      <c r="A2633" s="422">
        <v>41443.0</v>
      </c>
      <c r="B2633" s="423">
        <v>2543713.443</v>
      </c>
    </row>
    <row r="2634" ht="15.75" customHeight="1">
      <c r="A2634" s="422">
        <v>41442.0</v>
      </c>
      <c r="B2634" s="423">
        <v>2523631.268</v>
      </c>
    </row>
    <row r="2635" ht="15.75" customHeight="1">
      <c r="A2635" s="422">
        <v>41441.0</v>
      </c>
      <c r="B2635" s="423">
        <v>2526947.764</v>
      </c>
    </row>
    <row r="2636" ht="15.75" customHeight="1">
      <c r="A2636" s="422">
        <v>41438.0</v>
      </c>
      <c r="B2636" s="423">
        <v>2484071.155</v>
      </c>
    </row>
    <row r="2637" ht="15.75" customHeight="1">
      <c r="A2637" s="422">
        <v>41437.0</v>
      </c>
      <c r="B2637" s="423">
        <v>2496594.188</v>
      </c>
    </row>
    <row r="2638" ht="15.75" customHeight="1">
      <c r="A2638" s="422">
        <v>41436.0</v>
      </c>
      <c r="B2638" s="423">
        <v>2486858.224</v>
      </c>
    </row>
    <row r="2639" ht="15.75" customHeight="1">
      <c r="A2639" s="422">
        <v>41435.0</v>
      </c>
      <c r="B2639" s="423">
        <v>2465382.818</v>
      </c>
    </row>
    <row r="2640" ht="15.75" customHeight="1">
      <c r="A2640" s="422">
        <v>41434.0</v>
      </c>
      <c r="B2640" s="423">
        <v>2401384.316</v>
      </c>
    </row>
    <row r="2641" ht="15.75" customHeight="1">
      <c r="A2641" s="422">
        <v>41431.0</v>
      </c>
      <c r="B2641" s="423">
        <v>2472082.334</v>
      </c>
    </row>
    <row r="2642" ht="15.75" customHeight="1">
      <c r="A2642" s="422">
        <v>41430.0</v>
      </c>
      <c r="B2642" s="423">
        <v>2476544.852</v>
      </c>
    </row>
    <row r="2643" ht="15.75" customHeight="1">
      <c r="A2643" s="422">
        <v>41429.0</v>
      </c>
      <c r="B2643" s="423">
        <v>2440700.156</v>
      </c>
    </row>
    <row r="2644" ht="15.75" customHeight="1">
      <c r="A2644" s="422">
        <v>41428.0</v>
      </c>
      <c r="B2644" s="423">
        <v>2436580.581</v>
      </c>
    </row>
    <row r="2645" ht="15.75" customHeight="1">
      <c r="A2645" s="422">
        <v>41427.0</v>
      </c>
      <c r="B2645" s="423">
        <v>2413018.259</v>
      </c>
    </row>
    <row r="2646" ht="15.75" customHeight="1">
      <c r="A2646" s="422">
        <v>41424.0</v>
      </c>
      <c r="B2646" s="423">
        <v>2384089.307</v>
      </c>
    </row>
    <row r="2647" ht="15.75" customHeight="1">
      <c r="A2647" s="422">
        <v>41423.0</v>
      </c>
      <c r="B2647" s="423">
        <v>2376130.307</v>
      </c>
    </row>
    <row r="2648" ht="15.75" customHeight="1">
      <c r="A2648" s="422">
        <v>41422.0</v>
      </c>
      <c r="B2648" s="423">
        <v>2330712.107</v>
      </c>
    </row>
    <row r="2649" ht="15.75" customHeight="1">
      <c r="A2649" s="422">
        <v>41421.0</v>
      </c>
      <c r="B2649" s="423">
        <v>2321120.956</v>
      </c>
    </row>
    <row r="2650" ht="15.75" customHeight="1">
      <c r="A2650" s="422">
        <v>41420.0</v>
      </c>
      <c r="B2650" s="423">
        <v>2291442.258</v>
      </c>
    </row>
    <row r="2651" ht="15.75" customHeight="1">
      <c r="A2651" s="422">
        <v>41416.0</v>
      </c>
      <c r="B2651" s="423">
        <v>2326295.729</v>
      </c>
    </row>
    <row r="2652" ht="15.75" customHeight="1">
      <c r="A2652" s="422">
        <v>41415.0</v>
      </c>
      <c r="B2652" s="423">
        <v>2358512.024</v>
      </c>
    </row>
    <row r="2653" ht="15.75" customHeight="1">
      <c r="A2653" s="422">
        <v>41414.0</v>
      </c>
      <c r="B2653" s="423">
        <v>2381913.004</v>
      </c>
    </row>
    <row r="2654" ht="15.75" customHeight="1">
      <c r="A2654" s="422">
        <v>41413.0</v>
      </c>
      <c r="B2654" s="423">
        <v>2375821.684</v>
      </c>
    </row>
    <row r="2655" ht="15.75" customHeight="1">
      <c r="A2655" s="422">
        <v>41410.0</v>
      </c>
      <c r="B2655" s="423">
        <v>2332048.859</v>
      </c>
    </row>
    <row r="2656" ht="15.75" customHeight="1">
      <c r="A2656" s="422">
        <v>41409.0</v>
      </c>
      <c r="B2656" s="423">
        <v>2295122.052</v>
      </c>
    </row>
    <row r="2657" ht="15.75" customHeight="1">
      <c r="A2657" s="422">
        <v>41408.0</v>
      </c>
      <c r="B2657" s="423">
        <v>2320132.68</v>
      </c>
    </row>
    <row r="2658" ht="15.75" customHeight="1">
      <c r="A2658" s="422">
        <v>41407.0</v>
      </c>
      <c r="B2658" s="423">
        <v>2280827.564</v>
      </c>
    </row>
    <row r="2659" ht="15.75" customHeight="1">
      <c r="A2659" s="422">
        <v>41406.0</v>
      </c>
      <c r="B2659" s="423">
        <v>2255209.812</v>
      </c>
    </row>
    <row r="2660" ht="15.75" customHeight="1">
      <c r="A2660" s="422">
        <v>41403.0</v>
      </c>
      <c r="B2660" s="423">
        <v>2219038.268</v>
      </c>
    </row>
    <row r="2661" ht="15.75" customHeight="1">
      <c r="A2661" s="422">
        <v>41402.0</v>
      </c>
      <c r="B2661" s="423">
        <v>2201963.625</v>
      </c>
    </row>
    <row r="2662" ht="15.75" customHeight="1">
      <c r="A2662" s="422">
        <v>41401.0</v>
      </c>
      <c r="B2662" s="423">
        <v>2203814.88</v>
      </c>
    </row>
    <row r="2663" ht="15.75" customHeight="1">
      <c r="A2663" s="422">
        <v>41400.0</v>
      </c>
      <c r="B2663" s="423">
        <v>2182954.32</v>
      </c>
    </row>
    <row r="2664" ht="15.75" customHeight="1">
      <c r="A2664" s="422">
        <v>41399.0</v>
      </c>
      <c r="B2664" s="423">
        <v>2181404.101</v>
      </c>
    </row>
    <row r="2665" ht="15.75" customHeight="1">
      <c r="A2665" s="422">
        <v>41396.0</v>
      </c>
      <c r="B2665" s="423">
        <v>2182801.368</v>
      </c>
    </row>
    <row r="2666" ht="15.75" customHeight="1">
      <c r="A2666" s="422">
        <v>41394.0</v>
      </c>
      <c r="B2666" s="423">
        <v>2166577.329</v>
      </c>
    </row>
    <row r="2667" ht="15.75" customHeight="1">
      <c r="A2667" s="422">
        <v>41393.0</v>
      </c>
      <c r="B2667" s="423">
        <v>2167303.046</v>
      </c>
    </row>
    <row r="2668" ht="15.75" customHeight="1">
      <c r="A2668" s="422">
        <v>41392.0</v>
      </c>
      <c r="B2668" s="423">
        <v>2168172.156</v>
      </c>
    </row>
    <row r="2669" ht="15.75" customHeight="1">
      <c r="A2669" s="422">
        <v>41389.0</v>
      </c>
      <c r="B2669" s="423">
        <v>2185470.023</v>
      </c>
    </row>
    <row r="2670" ht="15.75" customHeight="1">
      <c r="A2670" s="422">
        <v>41388.0</v>
      </c>
      <c r="B2670" s="423">
        <v>2187557.872</v>
      </c>
    </row>
    <row r="2671" ht="15.75" customHeight="1">
      <c r="A2671" s="422">
        <v>41387.0</v>
      </c>
      <c r="B2671" s="423">
        <v>2189602.434</v>
      </c>
    </row>
    <row r="2672" ht="15.75" customHeight="1">
      <c r="A2672" s="422">
        <v>41386.0</v>
      </c>
      <c r="B2672" s="423">
        <v>2189351.085</v>
      </c>
    </row>
    <row r="2673" ht="15.75" customHeight="1">
      <c r="A2673" s="422">
        <v>41385.0</v>
      </c>
      <c r="B2673" s="423">
        <v>2193083.158</v>
      </c>
    </row>
    <row r="2674" ht="15.75" customHeight="1">
      <c r="A2674" s="422">
        <v>41382.0</v>
      </c>
      <c r="B2674" s="423">
        <v>2212525.133</v>
      </c>
    </row>
    <row r="2675" ht="15.75" customHeight="1">
      <c r="A2675" s="422">
        <v>41381.0</v>
      </c>
      <c r="B2675" s="423">
        <v>2210390.139</v>
      </c>
    </row>
    <row r="2676" ht="15.75" customHeight="1">
      <c r="A2676" s="422">
        <v>41380.0</v>
      </c>
      <c r="B2676" s="423">
        <v>2208319.118</v>
      </c>
    </row>
    <row r="2677" ht="15.75" customHeight="1">
      <c r="A2677" s="422">
        <v>41379.0</v>
      </c>
      <c r="B2677" s="423">
        <v>2236379.244</v>
      </c>
    </row>
    <row r="2678" ht="15.75" customHeight="1">
      <c r="A2678" s="422">
        <v>41375.0</v>
      </c>
      <c r="B2678" s="423">
        <v>2215251.013</v>
      </c>
    </row>
    <row r="2679" ht="15.75" customHeight="1">
      <c r="A2679" s="422">
        <v>41374.0</v>
      </c>
      <c r="B2679" s="423">
        <v>2223125.386</v>
      </c>
    </row>
    <row r="2680" ht="15.75" customHeight="1">
      <c r="A2680" s="422">
        <v>41373.0</v>
      </c>
      <c r="B2680" s="423">
        <v>2220179.491</v>
      </c>
    </row>
    <row r="2681" ht="15.75" customHeight="1">
      <c r="A2681" s="422">
        <v>41372.0</v>
      </c>
      <c r="B2681" s="423">
        <v>2189941.222</v>
      </c>
    </row>
    <row r="2682" ht="15.75" customHeight="1">
      <c r="A2682" s="422">
        <v>41371.0</v>
      </c>
      <c r="B2682" s="423">
        <v>2182603.308</v>
      </c>
    </row>
    <row r="2683" ht="15.75" customHeight="1">
      <c r="A2683" s="422">
        <v>41368.0</v>
      </c>
      <c r="B2683" s="423">
        <v>2183135.947</v>
      </c>
    </row>
    <row r="2684" ht="15.75" customHeight="1">
      <c r="A2684" s="422">
        <v>41367.0</v>
      </c>
      <c r="B2684" s="423">
        <v>2190147.786</v>
      </c>
    </row>
    <row r="2685" ht="15.75" customHeight="1">
      <c r="A2685" s="422">
        <v>41366.0</v>
      </c>
      <c r="B2685" s="423">
        <v>2181111.485</v>
      </c>
    </row>
    <row r="2686" ht="15.75" customHeight="1">
      <c r="A2686" s="422">
        <v>41365.0</v>
      </c>
      <c r="B2686" s="423">
        <v>2160241.177</v>
      </c>
    </row>
    <row r="2687" ht="15.75" customHeight="1">
      <c r="A2687" s="422">
        <v>41364.0</v>
      </c>
      <c r="B2687" s="423">
        <v>2211708.726</v>
      </c>
    </row>
    <row r="2688" ht="15.75" customHeight="1">
      <c r="A2688" s="422">
        <v>41361.0</v>
      </c>
      <c r="B2688" s="423">
        <v>2242365.195</v>
      </c>
    </row>
    <row r="2689" ht="15.75" customHeight="1">
      <c r="A2689" s="422">
        <v>41360.0</v>
      </c>
      <c r="B2689" s="423">
        <v>2220612.743</v>
      </c>
    </row>
    <row r="2690" ht="15.75" customHeight="1">
      <c r="A2690" s="422">
        <v>41358.0</v>
      </c>
      <c r="B2690" s="423">
        <v>2252984.711</v>
      </c>
    </row>
    <row r="2691" ht="15.75" customHeight="1">
      <c r="A2691" s="422">
        <v>41357.0</v>
      </c>
      <c r="B2691" s="423">
        <v>2271243.002</v>
      </c>
    </row>
    <row r="2692" ht="15.75" customHeight="1">
      <c r="A2692" s="422">
        <v>41353.0</v>
      </c>
      <c r="B2692" s="423">
        <v>2310271.682</v>
      </c>
    </row>
    <row r="2693" ht="15.75" customHeight="1">
      <c r="A2693" s="422">
        <v>41352.0</v>
      </c>
      <c r="B2693" s="423">
        <v>2314457.985</v>
      </c>
    </row>
    <row r="2694" ht="15.75" customHeight="1">
      <c r="A2694" s="422">
        <v>41351.0</v>
      </c>
      <c r="B2694" s="423">
        <v>2300947.735</v>
      </c>
    </row>
    <row r="2695" ht="15.75" customHeight="1">
      <c r="A2695" s="422">
        <v>41347.0</v>
      </c>
      <c r="B2695" s="423">
        <v>2295042.409</v>
      </c>
    </row>
    <row r="2696" ht="15.75" customHeight="1">
      <c r="A2696" s="422">
        <v>41346.0</v>
      </c>
      <c r="B2696" s="423">
        <v>2293682.238</v>
      </c>
    </row>
    <row r="2697" ht="15.75" customHeight="1">
      <c r="A2697" s="422">
        <v>41345.0</v>
      </c>
      <c r="B2697" s="423">
        <v>2269190.231</v>
      </c>
    </row>
    <row r="2698" ht="15.75" customHeight="1">
      <c r="A2698" s="422">
        <v>41344.0</v>
      </c>
      <c r="B2698" s="423">
        <v>2259096.294</v>
      </c>
    </row>
    <row r="2699" ht="15.75" customHeight="1">
      <c r="A2699" s="422">
        <v>41343.0</v>
      </c>
      <c r="B2699" s="423">
        <v>2273691.735</v>
      </c>
    </row>
    <row r="2700" ht="15.75" customHeight="1">
      <c r="A2700" s="422">
        <v>41340.0</v>
      </c>
      <c r="B2700" s="423">
        <v>2295002.272</v>
      </c>
    </row>
    <row r="2701" ht="15.75" customHeight="1">
      <c r="A2701" s="422">
        <v>41339.0</v>
      </c>
      <c r="B2701" s="423">
        <v>2306605.895</v>
      </c>
    </row>
    <row r="2702" ht="15.75" customHeight="1">
      <c r="A2702" s="422">
        <v>41338.0</v>
      </c>
      <c r="B2702" s="423">
        <v>2311532.171</v>
      </c>
    </row>
    <row r="2703" ht="15.75" customHeight="1">
      <c r="A2703" s="422">
        <v>41337.0</v>
      </c>
      <c r="B2703" s="423">
        <v>2322937.024</v>
      </c>
    </row>
    <row r="2704" ht="15.75" customHeight="1">
      <c r="A2704" s="422">
        <v>41336.0</v>
      </c>
      <c r="B2704" s="423">
        <v>2260205.207</v>
      </c>
    </row>
    <row r="2705" ht="15.75" customHeight="1">
      <c r="A2705" s="422">
        <v>41333.0</v>
      </c>
      <c r="B2705" s="423">
        <v>2335771.859</v>
      </c>
    </row>
    <row r="2706" ht="15.75" customHeight="1">
      <c r="A2706" s="422">
        <v>41332.0</v>
      </c>
      <c r="B2706" s="423">
        <v>2330255.314</v>
      </c>
    </row>
    <row r="2707" ht="15.75" customHeight="1">
      <c r="A2707" s="422">
        <v>41331.0</v>
      </c>
      <c r="B2707" s="423">
        <v>2378787.548</v>
      </c>
    </row>
    <row r="2708" ht="15.75" customHeight="1">
      <c r="A2708" s="422">
        <v>41330.0</v>
      </c>
      <c r="B2708" s="423">
        <v>2351893.79</v>
      </c>
    </row>
    <row r="2709" ht="15.75" customHeight="1">
      <c r="A2709" s="422">
        <v>41329.0</v>
      </c>
      <c r="B2709" s="423">
        <v>2377571.996</v>
      </c>
    </row>
    <row r="2710" ht="15.75" customHeight="1">
      <c r="A2710" s="422">
        <v>41325.0</v>
      </c>
      <c r="B2710" s="423">
        <v>2425340.935</v>
      </c>
    </row>
    <row r="2711" ht="15.75" customHeight="1">
      <c r="A2711" s="422">
        <v>41324.0</v>
      </c>
      <c r="B2711" s="423">
        <v>2446003.331</v>
      </c>
    </row>
    <row r="2712" ht="15.75" customHeight="1">
      <c r="A2712" s="422">
        <v>41323.0</v>
      </c>
      <c r="B2712" s="423">
        <v>2465128.319</v>
      </c>
    </row>
    <row r="2713" ht="15.75" customHeight="1">
      <c r="A2713" s="422">
        <v>41322.0</v>
      </c>
      <c r="B2713" s="423">
        <v>2471889.949</v>
      </c>
    </row>
    <row r="2714" ht="15.75" customHeight="1">
      <c r="A2714" s="422">
        <v>41319.0</v>
      </c>
      <c r="B2714" s="423">
        <v>2479706.14</v>
      </c>
    </row>
    <row r="2715" ht="15.75" customHeight="1">
      <c r="A2715" s="422">
        <v>41318.0</v>
      </c>
      <c r="B2715" s="423">
        <v>2459702.294</v>
      </c>
    </row>
    <row r="2716" ht="15.75" customHeight="1">
      <c r="A2716" s="422">
        <v>41317.0</v>
      </c>
      <c r="B2716" s="423">
        <v>2452640.095</v>
      </c>
    </row>
    <row r="2717" ht="15.75" customHeight="1">
      <c r="A2717" s="422">
        <v>41316.0</v>
      </c>
      <c r="B2717" s="423">
        <v>2463792.805</v>
      </c>
    </row>
    <row r="2718" ht="15.75" customHeight="1">
      <c r="A2718" s="422">
        <v>41315.0</v>
      </c>
      <c r="B2718" s="423">
        <v>2458923.478</v>
      </c>
    </row>
    <row r="2719" ht="15.75" customHeight="1">
      <c r="A2719" s="422">
        <v>41312.0</v>
      </c>
      <c r="B2719" s="423">
        <v>2443786.015</v>
      </c>
    </row>
    <row r="2720" ht="15.75" customHeight="1">
      <c r="A2720" s="422">
        <v>41311.0</v>
      </c>
      <c r="B2720" s="423">
        <v>2444828.436</v>
      </c>
    </row>
    <row r="2721" ht="15.75" customHeight="1">
      <c r="A2721" s="422">
        <v>41310.0</v>
      </c>
      <c r="B2721" s="423">
        <v>2440372.398</v>
      </c>
    </row>
    <row r="2722" ht="15.75" customHeight="1">
      <c r="A2722" s="422">
        <v>41309.0</v>
      </c>
      <c r="B2722" s="423">
        <v>2424235.892</v>
      </c>
    </row>
    <row r="2723" ht="15.75" customHeight="1">
      <c r="A2723" s="422">
        <v>41308.0</v>
      </c>
      <c r="B2723" s="423">
        <v>2415789.43</v>
      </c>
    </row>
    <row r="2724" ht="15.75" customHeight="1">
      <c r="A2724" s="422">
        <v>41305.0</v>
      </c>
      <c r="B2724" s="423">
        <v>2403673.003</v>
      </c>
    </row>
    <row r="2725" ht="15.75" customHeight="1">
      <c r="A2725" s="422">
        <v>41304.0</v>
      </c>
      <c r="B2725" s="423">
        <v>2401120.932</v>
      </c>
    </row>
    <row r="2726" ht="15.75" customHeight="1">
      <c r="A2726" s="422">
        <v>41303.0</v>
      </c>
      <c r="B2726" s="423">
        <v>2411226.286</v>
      </c>
    </row>
    <row r="2727" ht="15.75" customHeight="1">
      <c r="A2727" s="422">
        <v>41302.0</v>
      </c>
      <c r="B2727" s="423">
        <v>2387780.781</v>
      </c>
    </row>
    <row r="2728" ht="15.75" customHeight="1">
      <c r="A2728" s="422">
        <v>41301.0</v>
      </c>
      <c r="B2728" s="423">
        <v>2376669.849</v>
      </c>
    </row>
    <row r="2729" ht="15.75" customHeight="1">
      <c r="A2729" s="422">
        <v>41298.0</v>
      </c>
      <c r="B2729" s="423">
        <v>2375699.368</v>
      </c>
    </row>
    <row r="2730" ht="15.75" customHeight="1">
      <c r="A2730" s="422">
        <v>41297.0</v>
      </c>
      <c r="B2730" s="423">
        <v>2368684.007</v>
      </c>
    </row>
    <row r="2731" ht="15.75" customHeight="1">
      <c r="A2731" s="422">
        <v>41296.0</v>
      </c>
      <c r="B2731" s="423">
        <v>2362964.861</v>
      </c>
    </row>
    <row r="2732" ht="15.75" customHeight="1">
      <c r="A2732" s="422">
        <v>41295.0</v>
      </c>
      <c r="B2732" s="423">
        <v>2352345.482</v>
      </c>
    </row>
    <row r="2733" ht="15.75" customHeight="1">
      <c r="A2733" s="422">
        <v>41294.0</v>
      </c>
      <c r="B2733" s="423">
        <v>2364048.155</v>
      </c>
    </row>
    <row r="2734" ht="15.75" customHeight="1">
      <c r="A2734" s="422">
        <v>41291.0</v>
      </c>
      <c r="B2734" s="423">
        <v>2376953.815</v>
      </c>
    </row>
    <row r="2735" ht="15.75" customHeight="1">
      <c r="A2735" s="422">
        <v>41290.0</v>
      </c>
      <c r="B2735" s="423">
        <v>2362382.571</v>
      </c>
    </row>
    <row r="2736" ht="15.75" customHeight="1">
      <c r="A2736" s="422">
        <v>41289.0</v>
      </c>
      <c r="B2736" s="423">
        <v>2355723.933</v>
      </c>
    </row>
    <row r="2737" ht="15.75" customHeight="1">
      <c r="A2737" s="422">
        <v>41288.0</v>
      </c>
      <c r="B2737" s="423">
        <v>2355791.597</v>
      </c>
    </row>
    <row r="2738" ht="15.75" customHeight="1">
      <c r="A2738" s="422">
        <v>41287.0</v>
      </c>
      <c r="B2738" s="423">
        <v>2361391.368</v>
      </c>
    </row>
    <row r="2739" ht="15.75" customHeight="1">
      <c r="A2739" s="422">
        <v>41284.0</v>
      </c>
      <c r="B2739" s="423">
        <v>2366697.123</v>
      </c>
    </row>
    <row r="2740" ht="15.75" customHeight="1">
      <c r="A2740" s="422">
        <v>41283.0</v>
      </c>
      <c r="B2740" s="423">
        <v>2360824.798</v>
      </c>
    </row>
    <row r="2741" ht="15.75" customHeight="1">
      <c r="A2741" s="422">
        <v>41282.0</v>
      </c>
      <c r="B2741" s="423">
        <v>2359621.281</v>
      </c>
    </row>
    <row r="2742" ht="15.75" customHeight="1">
      <c r="A2742" s="422">
        <v>41281.0</v>
      </c>
      <c r="B2742" s="423">
        <v>2363291.253</v>
      </c>
    </row>
    <row r="2743" ht="15.75" customHeight="1">
      <c r="A2743" s="422">
        <v>41280.0</v>
      </c>
      <c r="B2743" s="423">
        <v>2378256.485</v>
      </c>
    </row>
    <row r="2744" ht="15.75" customHeight="1">
      <c r="A2744" s="422">
        <v>41277.0</v>
      </c>
      <c r="B2744" s="423">
        <v>2377980.107</v>
      </c>
    </row>
    <row r="2745" ht="15.75" customHeight="1">
      <c r="A2745" s="422">
        <v>41276.0</v>
      </c>
      <c r="B2745" s="423">
        <v>2367533.036</v>
      </c>
    </row>
    <row r="2746" ht="15.75" customHeight="1">
      <c r="A2746" s="422">
        <v>41275.0</v>
      </c>
      <c r="B2746" s="423">
        <v>2390526.047</v>
      </c>
    </row>
    <row r="2747" ht="15.75" customHeight="1">
      <c r="A2747" s="422">
        <v>41273.0</v>
      </c>
      <c r="B2747" s="423">
        <v>2403555.623</v>
      </c>
    </row>
    <row r="2748" ht="15.75" customHeight="1">
      <c r="A2748" s="422">
        <v>41270.0</v>
      </c>
      <c r="B2748" s="423">
        <v>2397052.679</v>
      </c>
    </row>
    <row r="2749" ht="15.75" customHeight="1">
      <c r="A2749" s="422">
        <v>41269.0</v>
      </c>
      <c r="B2749" s="423">
        <v>2384977.784</v>
      </c>
    </row>
    <row r="2750" ht="15.75" customHeight="1">
      <c r="A2750" s="422">
        <v>41267.0</v>
      </c>
      <c r="B2750" s="423">
        <v>2372102.411</v>
      </c>
    </row>
    <row r="2751" ht="15.75" customHeight="1">
      <c r="A2751" s="422">
        <v>41266.0</v>
      </c>
      <c r="B2751" s="423">
        <v>2366764.702</v>
      </c>
    </row>
    <row r="2752" ht="15.75" customHeight="1">
      <c r="A2752" s="422">
        <v>41263.0</v>
      </c>
      <c r="B2752" s="423">
        <v>2380051.394</v>
      </c>
    </row>
    <row r="2753" ht="15.75" customHeight="1">
      <c r="A2753" s="422">
        <v>41262.0</v>
      </c>
      <c r="B2753" s="423">
        <v>2382509.349</v>
      </c>
    </row>
    <row r="2754" ht="15.75" customHeight="1">
      <c r="A2754" s="422">
        <v>41261.0</v>
      </c>
      <c r="B2754" s="423">
        <v>2364194.269</v>
      </c>
    </row>
    <row r="2755" ht="15.75" customHeight="1">
      <c r="A2755" s="422">
        <v>41260.0</v>
      </c>
      <c r="B2755" s="423">
        <v>2382346.796</v>
      </c>
    </row>
    <row r="2756" ht="15.75" customHeight="1">
      <c r="A2756" s="422">
        <v>41256.0</v>
      </c>
      <c r="B2756" s="423">
        <v>2345008.399</v>
      </c>
    </row>
    <row r="2757" ht="15.75" customHeight="1">
      <c r="A2757" s="422">
        <v>41255.0</v>
      </c>
      <c r="B2757" s="423">
        <v>2332820.28</v>
      </c>
    </row>
    <row r="2758" ht="15.75" customHeight="1">
      <c r="A2758" s="422">
        <v>41254.0</v>
      </c>
      <c r="B2758" s="423">
        <v>2328433.499</v>
      </c>
    </row>
    <row r="2759" ht="15.75" customHeight="1">
      <c r="A2759" s="422">
        <v>41253.0</v>
      </c>
      <c r="B2759" s="423">
        <v>2310144.419</v>
      </c>
    </row>
    <row r="2760" ht="15.75" customHeight="1">
      <c r="A2760" s="422">
        <v>41252.0</v>
      </c>
      <c r="B2760" s="423">
        <v>2316514.733</v>
      </c>
    </row>
    <row r="2761" ht="15.75" customHeight="1">
      <c r="A2761" s="422">
        <v>41249.0</v>
      </c>
      <c r="B2761" s="423">
        <v>2331791.192</v>
      </c>
    </row>
    <row r="2762" ht="15.75" customHeight="1">
      <c r="A2762" s="422">
        <v>41248.0</v>
      </c>
      <c r="B2762" s="423">
        <v>2343325.991</v>
      </c>
    </row>
    <row r="2763" ht="15.75" customHeight="1">
      <c r="A2763" s="422">
        <v>41247.0</v>
      </c>
      <c r="B2763" s="423">
        <v>2333016.182</v>
      </c>
    </row>
    <row r="2764" ht="15.75" customHeight="1">
      <c r="A2764" s="422">
        <v>41246.0</v>
      </c>
      <c r="B2764" s="423">
        <v>2331098.27</v>
      </c>
    </row>
    <row r="2765" ht="15.75" customHeight="1">
      <c r="A2765" s="422">
        <v>41245.0</v>
      </c>
      <c r="B2765" s="423">
        <v>2362570.654</v>
      </c>
    </row>
    <row r="2766" ht="15.75" customHeight="1">
      <c r="A2766" s="422">
        <v>41242.0</v>
      </c>
      <c r="B2766" s="423">
        <v>2384306.92</v>
      </c>
    </row>
    <row r="2767" ht="15.75" customHeight="1">
      <c r="A2767" s="422">
        <v>41241.0</v>
      </c>
      <c r="B2767" s="423">
        <v>2287037.478</v>
      </c>
    </row>
    <row r="2768" ht="15.75" customHeight="1">
      <c r="A2768" s="422">
        <v>41240.0</v>
      </c>
      <c r="B2768" s="423">
        <v>2302458.496</v>
      </c>
    </row>
    <row r="2769" ht="15.75" customHeight="1">
      <c r="A2769" s="422">
        <v>41239.0</v>
      </c>
      <c r="B2769" s="423">
        <v>2313708.779</v>
      </c>
    </row>
    <row r="2770" ht="15.75" customHeight="1">
      <c r="A2770" s="422">
        <v>41235.0</v>
      </c>
      <c r="B2770" s="423">
        <v>2355060.423</v>
      </c>
    </row>
    <row r="2771" ht="15.75" customHeight="1">
      <c r="A2771" s="422">
        <v>41234.0</v>
      </c>
      <c r="B2771" s="423">
        <v>2354974.795</v>
      </c>
    </row>
    <row r="2772" ht="15.75" customHeight="1">
      <c r="A2772" s="422">
        <v>41233.0</v>
      </c>
      <c r="B2772" s="423">
        <v>2360380.686</v>
      </c>
    </row>
    <row r="2773" ht="15.75" customHeight="1">
      <c r="A2773" s="422">
        <v>41232.0</v>
      </c>
      <c r="B2773" s="423">
        <v>2388687.009</v>
      </c>
    </row>
    <row r="2774" ht="15.75" customHeight="1">
      <c r="A2774" s="422">
        <v>41231.0</v>
      </c>
      <c r="B2774" s="423">
        <v>2439355.905</v>
      </c>
    </row>
    <row r="2775" ht="15.75" customHeight="1">
      <c r="A2775" s="422">
        <v>41228.0</v>
      </c>
      <c r="B2775" s="423">
        <v>2450875.5</v>
      </c>
    </row>
    <row r="2776" ht="15.75" customHeight="1">
      <c r="A2776" s="422">
        <v>41227.0</v>
      </c>
      <c r="B2776" s="423">
        <v>2424047.177</v>
      </c>
    </row>
    <row r="2777" ht="15.75" customHeight="1">
      <c r="A2777" s="422">
        <v>41226.0</v>
      </c>
      <c r="B2777" s="423">
        <v>2417634.954</v>
      </c>
    </row>
    <row r="2778" ht="15.75" customHeight="1">
      <c r="A2778" s="422">
        <v>41225.0</v>
      </c>
      <c r="B2778" s="423">
        <v>2386804.092</v>
      </c>
    </row>
    <row r="2779" ht="15.75" customHeight="1">
      <c r="A2779" s="422">
        <v>41224.0</v>
      </c>
      <c r="B2779" s="423">
        <v>2399878.651</v>
      </c>
    </row>
    <row r="2780" ht="15.75" customHeight="1">
      <c r="A2780" s="422">
        <v>41221.0</v>
      </c>
      <c r="B2780" s="423">
        <v>2442868.269</v>
      </c>
    </row>
    <row r="2781" ht="15.75" customHeight="1">
      <c r="A2781" s="422">
        <v>41220.0</v>
      </c>
      <c r="B2781" s="423">
        <v>2444580.313</v>
      </c>
    </row>
    <row r="2782" ht="15.75" customHeight="1">
      <c r="A2782" s="422">
        <v>41219.0</v>
      </c>
      <c r="B2782" s="423">
        <v>2462972.285</v>
      </c>
    </row>
    <row r="2783" ht="15.75" customHeight="1">
      <c r="A2783" s="422">
        <v>41218.0</v>
      </c>
      <c r="B2783" s="423">
        <v>2465760.331</v>
      </c>
    </row>
    <row r="2784" ht="15.75" customHeight="1">
      <c r="A2784" s="422">
        <v>41217.0</v>
      </c>
      <c r="B2784" s="423">
        <v>2471475.315</v>
      </c>
    </row>
    <row r="2785" ht="15.75" customHeight="1">
      <c r="A2785" s="422">
        <v>41214.0</v>
      </c>
      <c r="B2785" s="423">
        <v>2505230.596</v>
      </c>
    </row>
    <row r="2786" ht="15.75" customHeight="1">
      <c r="A2786" s="422">
        <v>41213.0</v>
      </c>
      <c r="B2786" s="423">
        <v>2508797.328</v>
      </c>
    </row>
    <row r="2787" ht="15.75" customHeight="1">
      <c r="A2787" s="422">
        <v>41212.0</v>
      </c>
      <c r="B2787" s="423">
        <v>2532464.421</v>
      </c>
    </row>
    <row r="2788" ht="15.75" customHeight="1">
      <c r="A2788" s="422">
        <v>41205.0</v>
      </c>
      <c r="B2788" s="423">
        <v>2543598.639</v>
      </c>
    </row>
    <row r="2789" ht="15.75" customHeight="1">
      <c r="A2789" s="422">
        <v>41204.0</v>
      </c>
      <c r="B2789" s="423">
        <v>2520932.05</v>
      </c>
    </row>
    <row r="2790" ht="15.75" customHeight="1">
      <c r="A2790" s="422">
        <v>41203.0</v>
      </c>
      <c r="B2790" s="423">
        <v>2490830.191</v>
      </c>
    </row>
    <row r="2791" ht="15.75" customHeight="1">
      <c r="A2791" s="422">
        <v>41200.0</v>
      </c>
      <c r="B2791" s="423">
        <v>2500293.108</v>
      </c>
    </row>
    <row r="2792" ht="15.75" customHeight="1">
      <c r="A2792" s="422">
        <v>41199.0</v>
      </c>
      <c r="B2792" s="423">
        <v>2497601.985</v>
      </c>
    </row>
    <row r="2793" ht="15.75" customHeight="1">
      <c r="A2793" s="422">
        <v>41198.0</v>
      </c>
      <c r="B2793" s="423">
        <v>2507973.801</v>
      </c>
    </row>
    <row r="2794" ht="15.75" customHeight="1">
      <c r="A2794" s="422">
        <v>41197.0</v>
      </c>
      <c r="B2794" s="423">
        <v>2504458.321</v>
      </c>
    </row>
    <row r="2795" ht="15.75" customHeight="1">
      <c r="A2795" s="422">
        <v>41196.0</v>
      </c>
      <c r="B2795" s="423">
        <v>2497163.255</v>
      </c>
    </row>
    <row r="2796" ht="15.75" customHeight="1">
      <c r="A2796" s="422">
        <v>41193.0</v>
      </c>
      <c r="B2796" s="423">
        <v>2511739.661</v>
      </c>
    </row>
    <row r="2797" ht="15.75" customHeight="1">
      <c r="A2797" s="422">
        <v>41192.0</v>
      </c>
      <c r="B2797" s="423">
        <v>2518172.628</v>
      </c>
    </row>
    <row r="2798" ht="15.75" customHeight="1">
      <c r="A2798" s="422">
        <v>41191.0</v>
      </c>
      <c r="B2798" s="423">
        <v>2553124.753</v>
      </c>
    </row>
    <row r="2799" ht="15.75" customHeight="1">
      <c r="A2799" s="422">
        <v>41190.0</v>
      </c>
      <c r="B2799" s="423">
        <v>2511505.479</v>
      </c>
    </row>
    <row r="2800" ht="15.75" customHeight="1">
      <c r="A2800" s="422">
        <v>41189.0</v>
      </c>
      <c r="B2800" s="423">
        <v>2529450.617</v>
      </c>
    </row>
    <row r="2801" ht="15.75" customHeight="1">
      <c r="A2801" s="422">
        <v>41186.0</v>
      </c>
      <c r="B2801" s="423">
        <v>2574587.518</v>
      </c>
    </row>
    <row r="2802" ht="15.75" customHeight="1">
      <c r="A2802" s="422">
        <v>41185.0</v>
      </c>
      <c r="B2802" s="423">
        <v>2582370.668</v>
      </c>
    </row>
    <row r="2803" ht="15.75" customHeight="1">
      <c r="A2803" s="422">
        <v>41184.0</v>
      </c>
      <c r="B2803" s="423">
        <v>2603252.021</v>
      </c>
    </row>
    <row r="2804" ht="15.75" customHeight="1">
      <c r="A2804" s="422">
        <v>41183.0</v>
      </c>
      <c r="B2804" s="423">
        <v>2554820.555</v>
      </c>
    </row>
    <row r="2805" ht="15.75" customHeight="1">
      <c r="A2805" s="422">
        <v>41182.0</v>
      </c>
      <c r="B2805" s="423">
        <v>2530790.126</v>
      </c>
    </row>
    <row r="2806" ht="15.75" customHeight="1">
      <c r="A2806" s="422">
        <v>41179.0</v>
      </c>
      <c r="B2806" s="423">
        <v>2590133.74</v>
      </c>
    </row>
    <row r="2807" ht="15.75" customHeight="1">
      <c r="A2807" s="422">
        <v>41178.0</v>
      </c>
      <c r="B2807" s="423">
        <v>2609483.382</v>
      </c>
    </row>
    <row r="2808" ht="15.75" customHeight="1">
      <c r="A2808" s="422">
        <v>41177.0</v>
      </c>
      <c r="B2808" s="423">
        <v>2625076.04</v>
      </c>
    </row>
    <row r="2809" ht="15.75" customHeight="1">
      <c r="A2809" s="422">
        <v>41176.0</v>
      </c>
      <c r="B2809" s="423">
        <v>2609225.425</v>
      </c>
    </row>
    <row r="2810" ht="15.75" customHeight="1">
      <c r="A2810" s="422">
        <v>41175.0</v>
      </c>
      <c r="B2810" s="423">
        <v>2638821.36</v>
      </c>
    </row>
    <row r="2811" ht="15.75" customHeight="1">
      <c r="A2811" s="422">
        <v>41172.0</v>
      </c>
      <c r="B2811" s="423">
        <v>2584358.401</v>
      </c>
    </row>
    <row r="2812" ht="15.75" customHeight="1">
      <c r="A2812" s="422">
        <v>41171.0</v>
      </c>
      <c r="B2812" s="423">
        <v>2585019.758</v>
      </c>
    </row>
    <row r="2813" ht="15.75" customHeight="1">
      <c r="A2813" s="422">
        <v>41170.0</v>
      </c>
      <c r="B2813" s="423">
        <v>2566449.299</v>
      </c>
    </row>
    <row r="2814" ht="15.75" customHeight="1">
      <c r="A2814" s="422">
        <v>41169.0</v>
      </c>
      <c r="B2814" s="423">
        <v>2523601.999</v>
      </c>
    </row>
    <row r="2815" ht="15.75" customHeight="1">
      <c r="A2815" s="422">
        <v>41168.0</v>
      </c>
      <c r="B2815" s="423">
        <v>2529279.292</v>
      </c>
    </row>
    <row r="2816" ht="15.75" customHeight="1">
      <c r="A2816" s="422">
        <v>41165.0</v>
      </c>
      <c r="B2816" s="423">
        <v>2475679.568</v>
      </c>
    </row>
    <row r="2817" ht="15.75" customHeight="1">
      <c r="A2817" s="422">
        <v>41164.0</v>
      </c>
      <c r="B2817" s="423">
        <v>2469857.838</v>
      </c>
    </row>
    <row r="2818" ht="15.75" customHeight="1">
      <c r="A2818" s="422">
        <v>41163.0</v>
      </c>
      <c r="B2818" s="423">
        <v>2467664.279</v>
      </c>
    </row>
    <row r="2819" ht="15.75" customHeight="1">
      <c r="A2819" s="422">
        <v>41162.0</v>
      </c>
      <c r="B2819" s="423">
        <v>2443392.882</v>
      </c>
    </row>
    <row r="2820" ht="15.75" customHeight="1">
      <c r="A2820" s="422">
        <v>41161.0</v>
      </c>
      <c r="B2820" s="423">
        <v>2451007.625</v>
      </c>
    </row>
    <row r="2821" ht="15.75" customHeight="1">
      <c r="A2821" s="422">
        <v>41158.0</v>
      </c>
      <c r="B2821" s="423">
        <v>2423025.586</v>
      </c>
    </row>
    <row r="2822" ht="15.75" customHeight="1">
      <c r="A2822" s="422">
        <v>41157.0</v>
      </c>
      <c r="B2822" s="423">
        <v>2439614.387</v>
      </c>
    </row>
    <row r="2823" ht="15.75" customHeight="1">
      <c r="A2823" s="422">
        <v>41156.0</v>
      </c>
      <c r="B2823" s="423">
        <v>2485629.408</v>
      </c>
    </row>
    <row r="2824" ht="15.75" customHeight="1">
      <c r="A2824" s="422">
        <v>41155.0</v>
      </c>
      <c r="B2824" s="423">
        <v>2479045.92</v>
      </c>
    </row>
    <row r="2825" ht="15.75" customHeight="1">
      <c r="A2825" s="422">
        <v>41154.0</v>
      </c>
      <c r="B2825" s="423">
        <v>2470648.173</v>
      </c>
    </row>
    <row r="2826" ht="15.75" customHeight="1">
      <c r="A2826" s="422">
        <v>41151.0</v>
      </c>
      <c r="B2826" s="423">
        <v>2470253.705</v>
      </c>
    </row>
    <row r="2827" ht="15.75" customHeight="1">
      <c r="A2827" s="422">
        <v>41150.0</v>
      </c>
      <c r="B2827" s="423">
        <v>2478014.374</v>
      </c>
    </row>
    <row r="2828" ht="15.75" customHeight="1">
      <c r="A2828" s="422">
        <v>41149.0</v>
      </c>
      <c r="B2828" s="423">
        <v>2406035.069</v>
      </c>
    </row>
    <row r="2829" ht="15.75" customHeight="1">
      <c r="A2829" s="422">
        <v>41148.0</v>
      </c>
      <c r="B2829" s="423">
        <v>2422943.013</v>
      </c>
    </row>
    <row r="2830" ht="15.75" customHeight="1">
      <c r="A2830" s="422">
        <v>41147.0</v>
      </c>
      <c r="B2830" s="423">
        <v>2438383.011</v>
      </c>
    </row>
    <row r="2831" ht="15.75" customHeight="1">
      <c r="A2831" s="422">
        <v>41135.0</v>
      </c>
      <c r="B2831" s="423">
        <v>2382222.58</v>
      </c>
    </row>
    <row r="2832" ht="15.75" customHeight="1">
      <c r="A2832" s="422">
        <v>41134.0</v>
      </c>
      <c r="B2832" s="423">
        <v>2365823.113</v>
      </c>
    </row>
    <row r="2833" ht="15.75" customHeight="1">
      <c r="A2833" s="422">
        <v>41133.0</v>
      </c>
      <c r="B2833" s="423">
        <v>2378455.025</v>
      </c>
    </row>
    <row r="2834" ht="15.75" customHeight="1">
      <c r="A2834" s="422">
        <v>41129.0</v>
      </c>
      <c r="B2834" s="423">
        <v>2343091.671</v>
      </c>
    </row>
    <row r="2835" ht="15.75" customHeight="1">
      <c r="A2835" s="422">
        <v>41128.0</v>
      </c>
      <c r="B2835" s="423">
        <v>2320643.865</v>
      </c>
    </row>
    <row r="2836" ht="15.75" customHeight="1">
      <c r="A2836" s="422">
        <v>41127.0</v>
      </c>
      <c r="B2836" s="423">
        <v>2317852.327</v>
      </c>
    </row>
    <row r="2837" ht="15.75" customHeight="1">
      <c r="A2837" s="422">
        <v>41126.0</v>
      </c>
      <c r="B2837" s="423">
        <v>2297796.321</v>
      </c>
    </row>
    <row r="2838" ht="15.75" customHeight="1">
      <c r="A2838" s="422">
        <v>41123.0</v>
      </c>
      <c r="B2838" s="423">
        <v>2322290.542</v>
      </c>
    </row>
    <row r="2839" ht="15.75" customHeight="1">
      <c r="A2839" s="422">
        <v>41122.0</v>
      </c>
      <c r="B2839" s="423">
        <v>2340628.443</v>
      </c>
    </row>
    <row r="2840" ht="15.75" customHeight="1">
      <c r="A2840" s="422">
        <v>41120.0</v>
      </c>
      <c r="B2840" s="423">
        <v>2355913.389</v>
      </c>
    </row>
    <row r="2841" ht="15.75" customHeight="1">
      <c r="A2841" s="422">
        <v>41119.0</v>
      </c>
      <c r="B2841" s="423">
        <v>2384859.656</v>
      </c>
    </row>
    <row r="2842" ht="15.75" customHeight="1">
      <c r="A2842" s="422">
        <v>41116.0</v>
      </c>
      <c r="B2842" s="423">
        <v>2406838.601</v>
      </c>
    </row>
    <row r="2843" ht="15.75" customHeight="1">
      <c r="A2843" s="422">
        <v>41115.0</v>
      </c>
      <c r="B2843" s="423">
        <v>2380383.266</v>
      </c>
    </row>
    <row r="2844" ht="15.75" customHeight="1">
      <c r="A2844" s="422">
        <v>41114.0</v>
      </c>
      <c r="B2844" s="423">
        <v>2420871.783</v>
      </c>
    </row>
    <row r="2845" ht="15.75" customHeight="1">
      <c r="A2845" s="422">
        <v>41113.0</v>
      </c>
      <c r="B2845" s="423">
        <v>2373677.648</v>
      </c>
    </row>
    <row r="2846" ht="15.75" customHeight="1">
      <c r="A2846" s="422">
        <v>41112.0</v>
      </c>
      <c r="B2846" s="423">
        <v>2339765.564</v>
      </c>
    </row>
    <row r="2847" ht="15.75" customHeight="1">
      <c r="A2847" s="422">
        <v>41109.0</v>
      </c>
      <c r="B2847" s="423">
        <v>2355126.262</v>
      </c>
    </row>
    <row r="2848" ht="15.75" customHeight="1">
      <c r="A2848" s="422">
        <v>41108.0</v>
      </c>
      <c r="B2848" s="423">
        <v>2359552.589</v>
      </c>
    </row>
    <row r="2849" ht="15.75" customHeight="1">
      <c r="A2849" s="422">
        <v>41107.0</v>
      </c>
      <c r="B2849" s="423">
        <v>2291950.291</v>
      </c>
    </row>
    <row r="2850" ht="15.75" customHeight="1">
      <c r="A2850" s="422">
        <v>41106.0</v>
      </c>
      <c r="B2850" s="423">
        <v>2277392.544</v>
      </c>
    </row>
    <row r="2851" ht="15.75" customHeight="1">
      <c r="A2851" s="422">
        <v>41105.0</v>
      </c>
      <c r="B2851" s="423">
        <v>2281992.563</v>
      </c>
    </row>
    <row r="2852" ht="15.75" customHeight="1">
      <c r="A2852" s="422">
        <v>41102.0</v>
      </c>
      <c r="B2852" s="423">
        <v>2352000.377</v>
      </c>
    </row>
    <row r="2853" ht="15.75" customHeight="1">
      <c r="A2853" s="422">
        <v>41101.0</v>
      </c>
      <c r="B2853" s="423">
        <v>2314728.264</v>
      </c>
    </row>
    <row r="2854" ht="15.75" customHeight="1">
      <c r="A2854" s="422">
        <v>41100.0</v>
      </c>
      <c r="B2854" s="423">
        <v>2279089.349</v>
      </c>
    </row>
    <row r="2855" ht="15.75" customHeight="1">
      <c r="A2855" s="422">
        <v>41099.0</v>
      </c>
      <c r="B2855" s="423">
        <v>2344891.348</v>
      </c>
    </row>
    <row r="2856" ht="15.75" customHeight="1">
      <c r="A2856" s="422">
        <v>41098.0</v>
      </c>
      <c r="B2856" s="423">
        <v>2396805.446</v>
      </c>
    </row>
    <row r="2857" ht="15.75" customHeight="1">
      <c r="A2857" s="422">
        <v>41095.0</v>
      </c>
      <c r="B2857" s="423">
        <v>2403688.549</v>
      </c>
    </row>
    <row r="2858" ht="15.75" customHeight="1">
      <c r="A2858" s="422">
        <v>41094.0</v>
      </c>
      <c r="B2858" s="423">
        <v>2399192.888</v>
      </c>
    </row>
    <row r="2859" ht="15.75" customHeight="1">
      <c r="A2859" s="422">
        <v>41093.0</v>
      </c>
      <c r="B2859" s="423">
        <v>2429557.678</v>
      </c>
    </row>
    <row r="2860" ht="15.75" customHeight="1">
      <c r="A2860" s="422">
        <v>41092.0</v>
      </c>
      <c r="B2860" s="423">
        <v>2438394.359</v>
      </c>
    </row>
    <row r="2861" ht="15.75" customHeight="1">
      <c r="A2861" s="422">
        <v>41088.0</v>
      </c>
      <c r="B2861" s="423">
        <v>2491612.943</v>
      </c>
    </row>
    <row r="2862" ht="15.75" customHeight="1">
      <c r="A2862" s="422">
        <v>41087.0</v>
      </c>
      <c r="B2862" s="423">
        <v>2467774.641</v>
      </c>
    </row>
    <row r="2863" ht="15.75" customHeight="1">
      <c r="A2863" s="422">
        <v>41086.0</v>
      </c>
      <c r="B2863" s="423">
        <v>2425585.805</v>
      </c>
    </row>
    <row r="2864" ht="15.75" customHeight="1">
      <c r="A2864" s="422">
        <v>41085.0</v>
      </c>
      <c r="B2864" s="423">
        <v>2370729.042</v>
      </c>
    </row>
    <row r="2865" ht="15.75" customHeight="1">
      <c r="A2865" s="422">
        <v>41084.0</v>
      </c>
      <c r="B2865" s="423">
        <v>2376309.652</v>
      </c>
    </row>
    <row r="2866" ht="15.75" customHeight="1">
      <c r="A2866" s="422">
        <v>41081.0</v>
      </c>
      <c r="B2866" s="423">
        <v>2379607.657</v>
      </c>
    </row>
    <row r="2867" ht="15.75" customHeight="1">
      <c r="A2867" s="422">
        <v>41080.0</v>
      </c>
      <c r="B2867" s="423">
        <v>2375646.924</v>
      </c>
    </row>
    <row r="2868" ht="15.75" customHeight="1">
      <c r="A2868" s="422">
        <v>41079.0</v>
      </c>
      <c r="B2868" s="423">
        <v>2417369.447</v>
      </c>
    </row>
    <row r="2869" ht="15.75" customHeight="1">
      <c r="A2869" s="422">
        <v>41078.0</v>
      </c>
      <c r="B2869" s="423">
        <v>2421583.274</v>
      </c>
    </row>
    <row r="2870" ht="15.75" customHeight="1">
      <c r="A2870" s="422">
        <v>41077.0</v>
      </c>
      <c r="B2870" s="423">
        <v>2455333.404</v>
      </c>
    </row>
    <row r="2871" ht="15.75" customHeight="1">
      <c r="A2871" s="422">
        <v>41074.0</v>
      </c>
      <c r="B2871" s="423">
        <v>2499726.301</v>
      </c>
    </row>
    <row r="2872" ht="15.75" customHeight="1">
      <c r="A2872" s="422">
        <v>41073.0</v>
      </c>
      <c r="B2872" s="423">
        <v>2516529.137</v>
      </c>
    </row>
    <row r="2873" ht="15.75" customHeight="1">
      <c r="A2873" s="422">
        <v>41072.0</v>
      </c>
      <c r="B2873" s="423">
        <v>2517020.242</v>
      </c>
    </row>
    <row r="2874" ht="15.75" customHeight="1">
      <c r="A2874" s="422">
        <v>41071.0</v>
      </c>
      <c r="B2874" s="423">
        <v>2517980.471</v>
      </c>
    </row>
    <row r="2875" ht="15.75" customHeight="1">
      <c r="A2875" s="422">
        <v>41070.0</v>
      </c>
      <c r="B2875" s="423">
        <v>2532068.951</v>
      </c>
    </row>
    <row r="2876" ht="15.75" customHeight="1">
      <c r="A2876" s="422">
        <v>41067.0</v>
      </c>
      <c r="B2876" s="423">
        <v>2551077.107</v>
      </c>
    </row>
    <row r="2877" ht="15.75" customHeight="1">
      <c r="A2877" s="422">
        <v>41066.0</v>
      </c>
      <c r="B2877" s="423">
        <v>2557495.676</v>
      </c>
    </row>
    <row r="2878" ht="15.75" customHeight="1">
      <c r="A2878" s="422">
        <v>41065.0</v>
      </c>
      <c r="B2878" s="423">
        <v>2537026.357</v>
      </c>
    </row>
    <row r="2879" ht="15.75" customHeight="1">
      <c r="A2879" s="422">
        <v>41064.0</v>
      </c>
      <c r="B2879" s="423">
        <v>2509830.371</v>
      </c>
    </row>
    <row r="2880" ht="15.75" customHeight="1">
      <c r="A2880" s="422">
        <v>41063.0</v>
      </c>
      <c r="B2880" s="423">
        <v>2582225.419</v>
      </c>
    </row>
    <row r="2881" ht="15.75" customHeight="1">
      <c r="A2881" s="422">
        <v>41060.0</v>
      </c>
      <c r="B2881" s="423">
        <v>2532042.426</v>
      </c>
    </row>
    <row r="2882" ht="15.75" customHeight="1">
      <c r="A2882" s="422">
        <v>41059.0</v>
      </c>
      <c r="B2882" s="423">
        <v>2513886.351</v>
      </c>
    </row>
    <row r="2883" ht="15.75" customHeight="1">
      <c r="A2883" s="422">
        <v>41058.0</v>
      </c>
      <c r="B2883" s="423">
        <v>2488024.489</v>
      </c>
    </row>
    <row r="2884" ht="15.75" customHeight="1">
      <c r="A2884" s="422">
        <v>41057.0</v>
      </c>
      <c r="B2884" s="423">
        <v>2492927.735</v>
      </c>
    </row>
    <row r="2885" ht="15.75" customHeight="1">
      <c r="A2885" s="422">
        <v>41056.0</v>
      </c>
      <c r="B2885" s="423">
        <v>2519053.911</v>
      </c>
    </row>
    <row r="2886" ht="15.75" customHeight="1">
      <c r="A2886" s="422">
        <v>41053.0</v>
      </c>
      <c r="B2886" s="423">
        <v>2549930.612</v>
      </c>
    </row>
    <row r="2887" ht="15.75" customHeight="1">
      <c r="A2887" s="422">
        <v>41052.0</v>
      </c>
      <c r="B2887" s="423">
        <v>2558316.413</v>
      </c>
    </row>
    <row r="2888" ht="15.75" customHeight="1">
      <c r="A2888" s="422">
        <v>41051.0</v>
      </c>
      <c r="B2888" s="423">
        <v>2586695.948</v>
      </c>
    </row>
    <row r="2889" ht="15.75" customHeight="1">
      <c r="A2889" s="422">
        <v>41050.0</v>
      </c>
      <c r="B2889" s="423">
        <v>2631086.104</v>
      </c>
    </row>
    <row r="2890" ht="15.75" customHeight="1">
      <c r="A2890" s="422">
        <v>41049.0</v>
      </c>
      <c r="B2890" s="423">
        <v>2612159.04</v>
      </c>
    </row>
    <row r="2891" ht="15.75" customHeight="1">
      <c r="A2891" s="422">
        <v>41046.0</v>
      </c>
      <c r="B2891" s="423">
        <v>2617207.438</v>
      </c>
    </row>
    <row r="2892" ht="15.75" customHeight="1">
      <c r="A2892" s="422">
        <v>41045.0</v>
      </c>
      <c r="B2892" s="423">
        <v>2620332.504</v>
      </c>
    </row>
    <row r="2893" ht="15.75" customHeight="1">
      <c r="A2893" s="422">
        <v>41044.0</v>
      </c>
      <c r="B2893" s="423">
        <v>2621947.454</v>
      </c>
    </row>
    <row r="2894" ht="15.75" customHeight="1">
      <c r="A2894" s="422">
        <v>41043.0</v>
      </c>
      <c r="B2894" s="423">
        <v>2638419.899</v>
      </c>
    </row>
    <row r="2895" ht="15.75" customHeight="1">
      <c r="A2895" s="422">
        <v>41042.0</v>
      </c>
      <c r="B2895" s="423">
        <v>2613210.309</v>
      </c>
    </row>
    <row r="2896" ht="15.75" customHeight="1">
      <c r="A2896" s="422">
        <v>41039.0</v>
      </c>
      <c r="B2896" s="423">
        <v>2643477.301</v>
      </c>
    </row>
    <row r="2897" ht="15.75" customHeight="1">
      <c r="A2897" s="422">
        <v>41038.0</v>
      </c>
      <c r="B2897" s="423">
        <v>2571056.847</v>
      </c>
    </row>
    <row r="2898" ht="15.75" customHeight="1">
      <c r="A2898" s="422">
        <v>41037.0</v>
      </c>
      <c r="B2898" s="423">
        <v>2642273.161</v>
      </c>
    </row>
    <row r="2899" ht="15.75" customHeight="1">
      <c r="A2899" s="422">
        <v>41036.0</v>
      </c>
      <c r="B2899" s="423">
        <v>2683646.408</v>
      </c>
    </row>
    <row r="2900" ht="15.75" customHeight="1">
      <c r="A2900" s="422">
        <v>41032.0</v>
      </c>
      <c r="B2900" s="423">
        <v>2685011.68</v>
      </c>
    </row>
    <row r="2901" ht="15.75" customHeight="1">
      <c r="A2901" s="422">
        <v>41031.0</v>
      </c>
      <c r="B2901" s="423">
        <v>2702154.502</v>
      </c>
    </row>
    <row r="2902" ht="15.75" customHeight="1">
      <c r="A2902" s="422">
        <v>41029.0</v>
      </c>
      <c r="B2902" s="423">
        <v>2659181.861</v>
      </c>
    </row>
    <row r="2903" ht="15.75" customHeight="1">
      <c r="A2903" s="422">
        <v>41028.0</v>
      </c>
      <c r="B2903" s="423">
        <v>2626322.889</v>
      </c>
    </row>
    <row r="2904" ht="15.75" customHeight="1">
      <c r="A2904" s="422">
        <v>41025.0</v>
      </c>
      <c r="B2904" s="423">
        <v>2689161.321</v>
      </c>
    </row>
    <row r="2905" ht="15.75" customHeight="1">
      <c r="A2905" s="422">
        <v>41024.0</v>
      </c>
      <c r="B2905" s="423">
        <v>2720164.163</v>
      </c>
    </row>
    <row r="2906" ht="15.75" customHeight="1">
      <c r="A2906" s="422">
        <v>41023.0</v>
      </c>
      <c r="B2906" s="423">
        <v>2760707.782</v>
      </c>
    </row>
    <row r="2907" ht="15.75" customHeight="1">
      <c r="A2907" s="422">
        <v>41022.0</v>
      </c>
      <c r="B2907" s="423">
        <v>2770923.573</v>
      </c>
    </row>
    <row r="2908" ht="15.75" customHeight="1">
      <c r="A2908" s="422">
        <v>41021.0</v>
      </c>
      <c r="B2908" s="423">
        <v>2754222.428</v>
      </c>
    </row>
    <row r="2909" ht="15.75" customHeight="1">
      <c r="A2909" s="422">
        <v>41018.0</v>
      </c>
      <c r="B2909" s="423">
        <v>2752268.096</v>
      </c>
    </row>
    <row r="2910" ht="15.75" customHeight="1">
      <c r="A2910" s="422">
        <v>41017.0</v>
      </c>
      <c r="B2910" s="423">
        <v>2790617.897</v>
      </c>
    </row>
    <row r="2911" ht="15.75" customHeight="1">
      <c r="A2911" s="422">
        <v>41016.0</v>
      </c>
      <c r="B2911" s="423">
        <v>2785741.73</v>
      </c>
    </row>
    <row r="2912" ht="15.75" customHeight="1">
      <c r="A2912" s="422">
        <v>41015.0</v>
      </c>
      <c r="B2912" s="423">
        <v>2757547.541</v>
      </c>
    </row>
    <row r="2913" ht="15.75" customHeight="1">
      <c r="A2913" s="422">
        <v>41014.0</v>
      </c>
      <c r="B2913" s="423">
        <v>2777433.957</v>
      </c>
    </row>
    <row r="2914" ht="15.75" customHeight="1">
      <c r="A2914" s="422">
        <v>41011.0</v>
      </c>
      <c r="B2914" s="423">
        <v>2734647.638</v>
      </c>
    </row>
    <row r="2915" ht="15.75" customHeight="1">
      <c r="A2915" s="422">
        <v>41010.0</v>
      </c>
      <c r="B2915" s="423">
        <v>2683713.273</v>
      </c>
    </row>
    <row r="2916" ht="15.75" customHeight="1">
      <c r="A2916" s="422">
        <v>41009.0</v>
      </c>
      <c r="B2916" s="423">
        <v>2670021.681</v>
      </c>
    </row>
    <row r="2917" ht="15.75" customHeight="1">
      <c r="A2917" s="422">
        <v>41008.0</v>
      </c>
      <c r="B2917" s="423">
        <v>2621859.256</v>
      </c>
    </row>
    <row r="2918" ht="15.75" customHeight="1">
      <c r="A2918" s="422">
        <v>41007.0</v>
      </c>
      <c r="B2918" s="423">
        <v>2621415.076</v>
      </c>
    </row>
    <row r="2919" ht="15.75" customHeight="1">
      <c r="A2919" s="422">
        <v>41004.0</v>
      </c>
      <c r="B2919" s="423">
        <v>2614476.429</v>
      </c>
    </row>
    <row r="2920" ht="15.75" customHeight="1">
      <c r="A2920" s="422">
        <v>41003.0</v>
      </c>
      <c r="B2920" s="423">
        <v>2580562.69</v>
      </c>
    </row>
    <row r="2921" ht="15.75" customHeight="1">
      <c r="A2921" s="422">
        <v>41002.0</v>
      </c>
      <c r="B2921" s="423">
        <v>2618634.373</v>
      </c>
    </row>
    <row r="2922" ht="15.75" customHeight="1">
      <c r="A2922" s="422">
        <v>41001.0</v>
      </c>
      <c r="B2922" s="423">
        <v>2644658.647</v>
      </c>
    </row>
    <row r="2923" ht="15.75" customHeight="1">
      <c r="A2923" s="422">
        <v>41000.0</v>
      </c>
      <c r="B2923" s="423">
        <v>2627109.721</v>
      </c>
    </row>
    <row r="2924" ht="15.75" customHeight="1">
      <c r="A2924" s="422">
        <v>40997.0</v>
      </c>
      <c r="B2924" s="423">
        <v>2572110.294</v>
      </c>
    </row>
    <row r="2925" ht="15.75" customHeight="1">
      <c r="A2925" s="422">
        <v>40996.0</v>
      </c>
      <c r="B2925" s="423">
        <v>2589788.741</v>
      </c>
    </row>
    <row r="2926" ht="15.75" customHeight="1">
      <c r="A2926" s="422">
        <v>40995.0</v>
      </c>
      <c r="B2926" s="423">
        <v>2541835.826</v>
      </c>
    </row>
    <row r="2927" ht="15.75" customHeight="1">
      <c r="A2927" s="422">
        <v>40993.0</v>
      </c>
      <c r="B2927" s="423">
        <v>2517587.85</v>
      </c>
    </row>
    <row r="2928" ht="15.75" customHeight="1">
      <c r="A2928" s="422">
        <v>40990.0</v>
      </c>
      <c r="B2928" s="423">
        <v>2474530.843</v>
      </c>
    </row>
    <row r="2929" ht="15.75" customHeight="1">
      <c r="A2929" s="422">
        <v>40989.0</v>
      </c>
      <c r="B2929" s="423">
        <v>2444969.927</v>
      </c>
    </row>
    <row r="2930" ht="15.75" customHeight="1">
      <c r="A2930" s="422">
        <v>40988.0</v>
      </c>
      <c r="B2930" s="423">
        <v>2468899.059</v>
      </c>
    </row>
    <row r="2931" ht="15.75" customHeight="1">
      <c r="A2931" s="422">
        <v>40987.0</v>
      </c>
      <c r="B2931" s="423">
        <v>2439287.755</v>
      </c>
    </row>
    <row r="2932" ht="15.75" customHeight="1">
      <c r="A2932" s="422">
        <v>40986.0</v>
      </c>
      <c r="B2932" s="423">
        <v>2410719.278</v>
      </c>
    </row>
    <row r="2933" ht="15.75" customHeight="1">
      <c r="A2933" s="422">
        <v>40983.0</v>
      </c>
      <c r="B2933" s="423">
        <v>2374675.384</v>
      </c>
    </row>
    <row r="2934" ht="15.75" customHeight="1">
      <c r="A2934" s="422">
        <v>40982.0</v>
      </c>
      <c r="B2934" s="423">
        <v>2360012.997</v>
      </c>
    </row>
    <row r="2935" ht="15.75" customHeight="1">
      <c r="A2935" s="422">
        <v>40981.0</v>
      </c>
      <c r="B2935" s="423">
        <v>2361804.456</v>
      </c>
    </row>
    <row r="2936" ht="15.75" customHeight="1">
      <c r="A2936" s="422">
        <v>40980.0</v>
      </c>
      <c r="B2936" s="423">
        <v>2299263.386</v>
      </c>
    </row>
    <row r="2937" ht="15.75" customHeight="1">
      <c r="A2937" s="422">
        <v>40979.0</v>
      </c>
      <c r="B2937" s="423">
        <v>2287856.413</v>
      </c>
    </row>
    <row r="2938" ht="15.75" customHeight="1">
      <c r="A2938" s="422">
        <v>40976.0</v>
      </c>
      <c r="B2938" s="423">
        <v>2296698.742</v>
      </c>
    </row>
    <row r="2939" ht="15.75" customHeight="1">
      <c r="A2939" s="422">
        <v>40975.0</v>
      </c>
      <c r="B2939" s="423">
        <v>2269913.729</v>
      </c>
    </row>
    <row r="2940" ht="15.75" customHeight="1">
      <c r="A2940" s="422">
        <v>40974.0</v>
      </c>
      <c r="B2940" s="423">
        <v>2308862.499</v>
      </c>
    </row>
    <row r="2941" ht="15.75" customHeight="1">
      <c r="A2941" s="422">
        <v>40973.0</v>
      </c>
      <c r="B2941" s="423">
        <v>2305082.608</v>
      </c>
    </row>
    <row r="2942" ht="15.75" customHeight="1">
      <c r="A2942" s="422">
        <v>40972.0</v>
      </c>
      <c r="B2942" s="423">
        <v>2377526.607</v>
      </c>
    </row>
    <row r="2943" ht="15.75" customHeight="1">
      <c r="A2943" s="422">
        <v>40969.0</v>
      </c>
      <c r="B2943" s="423">
        <v>2368994.688</v>
      </c>
    </row>
    <row r="2944" ht="15.75" customHeight="1">
      <c r="A2944" s="422">
        <v>40968.0</v>
      </c>
      <c r="B2944" s="423">
        <v>2422641.454</v>
      </c>
    </row>
    <row r="2945" ht="15.75" customHeight="1">
      <c r="A2945" s="422">
        <v>40967.0</v>
      </c>
      <c r="B2945" s="423">
        <v>2409878.534</v>
      </c>
    </row>
    <row r="2946" ht="15.75" customHeight="1">
      <c r="A2946" s="422">
        <v>40966.0</v>
      </c>
      <c r="B2946" s="423">
        <v>2357655.949</v>
      </c>
    </row>
    <row r="2947" ht="15.75" customHeight="1">
      <c r="A2947" s="422">
        <v>40965.0</v>
      </c>
      <c r="B2947" s="423">
        <v>2365161.46</v>
      </c>
    </row>
    <row r="2948" ht="15.75" customHeight="1">
      <c r="A2948" s="422">
        <v>40962.0</v>
      </c>
      <c r="B2948" s="423">
        <v>2299051.39</v>
      </c>
    </row>
    <row r="2949" ht="15.75" customHeight="1">
      <c r="A2949" s="422">
        <v>40961.0</v>
      </c>
      <c r="B2949" s="423">
        <v>2250477.66</v>
      </c>
    </row>
    <row r="2950" ht="15.75" customHeight="1">
      <c r="A2950" s="422">
        <v>40959.0</v>
      </c>
      <c r="B2950" s="423">
        <v>2228324.958</v>
      </c>
    </row>
    <row r="2951" ht="15.75" customHeight="1">
      <c r="A2951" s="422">
        <v>40958.0</v>
      </c>
      <c r="B2951" s="423">
        <v>2245660.342</v>
      </c>
    </row>
    <row r="2952" ht="15.75" customHeight="1">
      <c r="A2952" s="422">
        <v>40955.0</v>
      </c>
      <c r="B2952" s="423">
        <v>2260829.366</v>
      </c>
    </row>
    <row r="2953" ht="15.75" customHeight="1">
      <c r="A2953" s="422">
        <v>40954.0</v>
      </c>
      <c r="B2953" s="423">
        <v>2272421.419</v>
      </c>
    </row>
    <row r="2954" ht="15.75" customHeight="1">
      <c r="A2954" s="422">
        <v>40953.0</v>
      </c>
      <c r="B2954" s="423">
        <v>2235813.81</v>
      </c>
    </row>
    <row r="2955" ht="15.75" customHeight="1">
      <c r="A2955" s="422">
        <v>40952.0</v>
      </c>
      <c r="B2955" s="423">
        <v>2274376.982</v>
      </c>
    </row>
    <row r="2956" ht="15.75" customHeight="1">
      <c r="A2956" s="422">
        <v>40951.0</v>
      </c>
      <c r="B2956" s="423">
        <v>2252971.43</v>
      </c>
    </row>
    <row r="2957" ht="15.75" customHeight="1">
      <c r="A2957" s="422">
        <v>40948.0</v>
      </c>
      <c r="B2957" s="423">
        <v>2176975.925</v>
      </c>
    </row>
    <row r="2958" ht="15.75" customHeight="1">
      <c r="A2958" s="422">
        <v>40947.0</v>
      </c>
      <c r="B2958" s="423">
        <v>2099396.765</v>
      </c>
    </row>
    <row r="2959" ht="15.75" customHeight="1">
      <c r="A2959" s="422">
        <v>40946.0</v>
      </c>
      <c r="B2959" s="423">
        <v>2165949.825</v>
      </c>
    </row>
    <row r="2960" ht="15.75" customHeight="1">
      <c r="A2960" s="422">
        <v>40945.0</v>
      </c>
      <c r="B2960" s="423">
        <v>2039135.977</v>
      </c>
    </row>
    <row r="2961" ht="15.75" customHeight="1">
      <c r="A2961" s="422">
        <v>40941.0</v>
      </c>
      <c r="B2961" s="423">
        <v>2122964.332</v>
      </c>
    </row>
    <row r="2962" ht="15.75" customHeight="1">
      <c r="A2962" s="422">
        <v>40940.0</v>
      </c>
      <c r="B2962" s="423">
        <v>2135243.906</v>
      </c>
    </row>
    <row r="2963" ht="15.75" customHeight="1">
      <c r="A2963" s="422">
        <v>40939.0</v>
      </c>
      <c r="B2963" s="423">
        <v>2230354.33</v>
      </c>
    </row>
    <row r="2964" ht="15.75" customHeight="1">
      <c r="A2964" s="422">
        <v>40938.0</v>
      </c>
      <c r="B2964" s="423">
        <v>2278585.646</v>
      </c>
    </row>
    <row r="2965" ht="15.75" customHeight="1">
      <c r="A2965" s="422">
        <v>40937.0</v>
      </c>
      <c r="B2965" s="423">
        <v>2234797.846</v>
      </c>
    </row>
    <row r="2966" ht="15.75" customHeight="1">
      <c r="A2966" s="422">
        <v>40934.0</v>
      </c>
      <c r="B2966" s="423">
        <v>2347184.39</v>
      </c>
    </row>
    <row r="2967" ht="15.75" customHeight="1">
      <c r="A2967" s="422">
        <v>40933.0</v>
      </c>
      <c r="B2967" s="423">
        <v>2375502.802</v>
      </c>
    </row>
    <row r="2968" ht="15.75" customHeight="1">
      <c r="A2968" s="422">
        <v>40932.0</v>
      </c>
      <c r="B2968" s="423">
        <v>2352798.565</v>
      </c>
    </row>
    <row r="2969" ht="15.75" customHeight="1">
      <c r="A2969" s="422">
        <v>40931.0</v>
      </c>
      <c r="B2969" s="423">
        <v>2404227.274</v>
      </c>
    </row>
    <row r="2970" ht="15.75" customHeight="1">
      <c r="A2970" s="422">
        <v>40930.0</v>
      </c>
      <c r="B2970" s="423">
        <v>2430771.138</v>
      </c>
    </row>
    <row r="2971" ht="15.75" customHeight="1">
      <c r="A2971" s="422">
        <v>40927.0</v>
      </c>
      <c r="B2971" s="423">
        <v>2519410.316</v>
      </c>
    </row>
    <row r="2972" ht="15.75" customHeight="1">
      <c r="A2972" s="422">
        <v>40926.0</v>
      </c>
      <c r="B2972" s="423">
        <v>2424404.843</v>
      </c>
    </row>
    <row r="2973" ht="15.75" customHeight="1">
      <c r="A2973" s="422">
        <v>40924.0</v>
      </c>
      <c r="B2973" s="423">
        <v>2486768.253</v>
      </c>
    </row>
    <row r="2974" ht="15.75" customHeight="1">
      <c r="A2974" s="422">
        <v>40923.0</v>
      </c>
      <c r="B2974" s="423">
        <v>2552362.089</v>
      </c>
    </row>
    <row r="2975" ht="15.75" customHeight="1">
      <c r="A2975" s="422">
        <v>40920.0</v>
      </c>
      <c r="B2975" s="423">
        <v>2583501.158</v>
      </c>
    </row>
    <row r="2976" ht="15.75" customHeight="1">
      <c r="A2976" s="422">
        <v>40919.0</v>
      </c>
      <c r="B2976" s="423">
        <v>2625133.019</v>
      </c>
    </row>
    <row r="2977" ht="15.75" customHeight="1">
      <c r="A2977" s="422">
        <v>40918.0</v>
      </c>
      <c r="B2977" s="423">
        <v>2595207.063</v>
      </c>
    </row>
    <row r="2978" ht="15.75" customHeight="1">
      <c r="A2978" s="422">
        <v>40917.0</v>
      </c>
      <c r="B2978" s="423">
        <v>2632325.37</v>
      </c>
    </row>
    <row r="2979" ht="15.75" customHeight="1">
      <c r="A2979" s="422">
        <v>40916.0</v>
      </c>
      <c r="B2979" s="423">
        <v>2696131.647</v>
      </c>
    </row>
    <row r="2980" ht="15.75" customHeight="1">
      <c r="A2980" s="422">
        <v>40913.0</v>
      </c>
      <c r="B2980" s="423">
        <v>2708931.237</v>
      </c>
    </row>
    <row r="2981" ht="15.75" customHeight="1">
      <c r="A2981" s="422">
        <v>40912.0</v>
      </c>
      <c r="B2981" s="423">
        <v>2714548.942</v>
      </c>
    </row>
    <row r="2982" ht="15.75" customHeight="1">
      <c r="A2982" s="422">
        <v>40911.0</v>
      </c>
      <c r="B2982" s="423">
        <v>2679244.952</v>
      </c>
    </row>
    <row r="2983" ht="15.75" customHeight="1">
      <c r="A2983" s="422">
        <v>40910.0</v>
      </c>
      <c r="B2983" s="423">
        <v>2653794.442</v>
      </c>
    </row>
    <row r="2984" ht="15.75" customHeight="1">
      <c r="A2984" s="422">
        <v>40909.0</v>
      </c>
      <c r="B2984" s="423">
        <v>2657555.652</v>
      </c>
    </row>
    <row r="2985" ht="15.75" customHeight="1">
      <c r="A2985" s="422">
        <v>40906.0</v>
      </c>
      <c r="B2985" s="423">
        <v>2616730.542</v>
      </c>
    </row>
    <row r="2986" ht="15.75" customHeight="1">
      <c r="A2986" s="422">
        <v>40905.0</v>
      </c>
      <c r="B2986" s="423">
        <v>2600261.246</v>
      </c>
    </row>
    <row r="2987" ht="15.75" customHeight="1">
      <c r="A2987" s="422">
        <v>40904.0</v>
      </c>
      <c r="B2987" s="423">
        <v>2607305.878</v>
      </c>
    </row>
    <row r="2988" ht="15.75" customHeight="1">
      <c r="A2988" s="422">
        <v>40903.0</v>
      </c>
      <c r="B2988" s="423">
        <v>2573409.9</v>
      </c>
    </row>
    <row r="2989" ht="15.75" customHeight="1">
      <c r="A2989" s="422">
        <v>40899.0</v>
      </c>
      <c r="B2989" s="423">
        <v>2603576.22</v>
      </c>
    </row>
    <row r="2990" ht="15.75" customHeight="1">
      <c r="A2990" s="422">
        <v>40898.0</v>
      </c>
      <c r="B2990" s="423">
        <v>2576850.489</v>
      </c>
    </row>
    <row r="2991" ht="15.75" customHeight="1">
      <c r="A2991" s="422">
        <v>40897.0</v>
      </c>
      <c r="B2991" s="423">
        <v>2543345.696</v>
      </c>
    </row>
    <row r="2992" ht="15.75" customHeight="1">
      <c r="A2992" s="422">
        <v>40896.0</v>
      </c>
      <c r="B2992" s="423">
        <v>2537818.423</v>
      </c>
    </row>
    <row r="2993" ht="15.75" customHeight="1">
      <c r="A2993" s="422">
        <v>40895.0</v>
      </c>
      <c r="B2993" s="423">
        <v>2510082.482</v>
      </c>
    </row>
    <row r="2994" ht="15.75" customHeight="1">
      <c r="A2994" s="422">
        <v>40892.0</v>
      </c>
      <c r="B2994" s="423">
        <v>2513861.224</v>
      </c>
    </row>
    <row r="2995" ht="15.75" customHeight="1">
      <c r="A2995" s="422">
        <v>40891.0</v>
      </c>
      <c r="B2995" s="423">
        <v>2501344.503</v>
      </c>
    </row>
    <row r="2996" ht="15.75" customHeight="1">
      <c r="A2996" s="422">
        <v>40890.0</v>
      </c>
      <c r="B2996" s="423">
        <v>2538850.452</v>
      </c>
    </row>
    <row r="2997" ht="15.75" customHeight="1">
      <c r="A2997" s="422">
        <v>40889.0</v>
      </c>
      <c r="B2997" s="423">
        <v>2459373.715</v>
      </c>
    </row>
    <row r="2998" ht="15.75" customHeight="1">
      <c r="A2998" s="422">
        <v>40888.0</v>
      </c>
      <c r="B2998" s="423">
        <v>2457405.081</v>
      </c>
    </row>
    <row r="2999" ht="15.75" customHeight="1">
      <c r="A2999" s="422">
        <v>40885.0</v>
      </c>
      <c r="B2999" s="423">
        <v>2490226.291</v>
      </c>
    </row>
    <row r="3000" ht="15.75" customHeight="1">
      <c r="A3000" s="422">
        <v>40884.0</v>
      </c>
      <c r="B3000" s="423">
        <v>2529476.188</v>
      </c>
    </row>
    <row r="3001" ht="15.75" customHeight="1">
      <c r="A3001" s="422">
        <v>40882.0</v>
      </c>
      <c r="B3001" s="423">
        <v>2535704.291</v>
      </c>
    </row>
    <row r="3002" ht="15.75" customHeight="1">
      <c r="A3002" s="422">
        <v>40881.0</v>
      </c>
      <c r="B3002" s="423">
        <v>2578128.315</v>
      </c>
    </row>
    <row r="3003" ht="15.75" customHeight="1">
      <c r="A3003" s="422">
        <v>40878.0</v>
      </c>
      <c r="B3003" s="423">
        <v>2609321.476</v>
      </c>
    </row>
    <row r="3004" ht="15.75" customHeight="1">
      <c r="A3004" s="422">
        <v>40877.0</v>
      </c>
      <c r="B3004" s="423">
        <v>2624092.125</v>
      </c>
    </row>
    <row r="3005" ht="15.75" customHeight="1">
      <c r="A3005" s="422">
        <v>40876.0</v>
      </c>
      <c r="B3005" s="423">
        <v>2572106.471</v>
      </c>
    </row>
    <row r="3006" ht="15.75" customHeight="1">
      <c r="A3006" s="422">
        <v>40875.0</v>
      </c>
      <c r="B3006" s="423">
        <v>2600976.431</v>
      </c>
    </row>
    <row r="3007" ht="15.75" customHeight="1">
      <c r="A3007" s="422">
        <v>40874.0</v>
      </c>
      <c r="B3007" s="423">
        <v>2535217.228</v>
      </c>
    </row>
    <row r="3008" ht="15.75" customHeight="1">
      <c r="A3008" s="422">
        <v>40871.0</v>
      </c>
      <c r="B3008" s="423">
        <v>2656338.273</v>
      </c>
    </row>
    <row r="3009" ht="15.75" customHeight="1">
      <c r="A3009" s="422">
        <v>40870.0</v>
      </c>
      <c r="B3009" s="423">
        <v>2654447.892</v>
      </c>
    </row>
    <row r="3010" ht="15.75" customHeight="1">
      <c r="A3010" s="422">
        <v>40869.0</v>
      </c>
      <c r="B3010" s="423">
        <v>2749624.354</v>
      </c>
    </row>
    <row r="3011" ht="15.75" customHeight="1">
      <c r="A3011" s="422">
        <v>40868.0</v>
      </c>
      <c r="B3011" s="423">
        <v>2643729.659</v>
      </c>
    </row>
    <row r="3012" ht="15.75" customHeight="1">
      <c r="A3012" s="422">
        <v>40867.0</v>
      </c>
      <c r="B3012" s="423">
        <v>2639720.34</v>
      </c>
    </row>
    <row r="3013" ht="15.75" customHeight="1">
      <c r="A3013" s="422">
        <v>40864.0</v>
      </c>
      <c r="B3013" s="423">
        <v>2578818.446</v>
      </c>
    </row>
    <row r="3014" ht="15.75" customHeight="1">
      <c r="A3014" s="422">
        <v>40863.0</v>
      </c>
      <c r="B3014" s="423">
        <v>2511257.727</v>
      </c>
    </row>
    <row r="3015" ht="15.75" customHeight="1">
      <c r="A3015" s="422">
        <v>40862.0</v>
      </c>
      <c r="B3015" s="423">
        <v>2373681.4</v>
      </c>
    </row>
    <row r="3016" ht="15.75" customHeight="1">
      <c r="A3016" s="422">
        <v>40861.0</v>
      </c>
      <c r="B3016" s="423">
        <v>2464707.481</v>
      </c>
    </row>
    <row r="3017" ht="15.75" customHeight="1">
      <c r="A3017" s="422">
        <v>40860.0</v>
      </c>
      <c r="B3017" s="423">
        <v>2528801.109</v>
      </c>
    </row>
    <row r="3018" ht="15.75" customHeight="1">
      <c r="A3018" s="422">
        <v>40850.0</v>
      </c>
      <c r="B3018" s="423">
        <v>2593063.013</v>
      </c>
    </row>
    <row r="3019" ht="15.75" customHeight="1">
      <c r="A3019" s="422">
        <v>40849.0</v>
      </c>
      <c r="B3019" s="423">
        <v>2592351.985</v>
      </c>
    </row>
    <row r="3020" ht="15.75" customHeight="1">
      <c r="A3020" s="422">
        <v>40848.0</v>
      </c>
      <c r="B3020" s="423">
        <v>2592235.417</v>
      </c>
    </row>
    <row r="3021" ht="15.75" customHeight="1">
      <c r="A3021" s="422">
        <v>40847.0</v>
      </c>
      <c r="B3021" s="423">
        <v>2525346.557</v>
      </c>
    </row>
    <row r="3022" ht="15.75" customHeight="1">
      <c r="A3022" s="422">
        <v>40846.0</v>
      </c>
      <c r="B3022" s="423">
        <v>2537319.068</v>
      </c>
    </row>
    <row r="3023" ht="15.75" customHeight="1">
      <c r="A3023" s="422">
        <v>40843.0</v>
      </c>
      <c r="B3023" s="423">
        <v>2629524.432</v>
      </c>
    </row>
    <row r="3024" ht="15.75" customHeight="1">
      <c r="A3024" s="422">
        <v>40842.0</v>
      </c>
      <c r="B3024" s="423">
        <v>2663833.717</v>
      </c>
    </row>
    <row r="3025" ht="15.75" customHeight="1">
      <c r="A3025" s="422">
        <v>40841.0</v>
      </c>
      <c r="B3025" s="423">
        <v>2723848.638</v>
      </c>
    </row>
    <row r="3026" ht="15.75" customHeight="1">
      <c r="A3026" s="422">
        <v>40840.0</v>
      </c>
      <c r="B3026" s="423">
        <v>2681018.111</v>
      </c>
    </row>
    <row r="3027" ht="15.75" customHeight="1">
      <c r="A3027" s="422">
        <v>40839.0</v>
      </c>
      <c r="B3027" s="423">
        <v>2746790.966</v>
      </c>
    </row>
    <row r="3028" ht="15.75" customHeight="1">
      <c r="A3028" s="422">
        <v>40836.0</v>
      </c>
      <c r="B3028" s="423">
        <v>2698573.406</v>
      </c>
    </row>
    <row r="3029" ht="15.75" customHeight="1">
      <c r="A3029" s="422">
        <v>40835.0</v>
      </c>
      <c r="B3029" s="423">
        <v>2593165.548</v>
      </c>
    </row>
    <row r="3030" ht="15.75" customHeight="1">
      <c r="A3030" s="422">
        <v>40834.0</v>
      </c>
      <c r="B3030" s="423">
        <v>2612225.532</v>
      </c>
    </row>
    <row r="3031" ht="15.75" customHeight="1">
      <c r="A3031" s="422">
        <v>40833.0</v>
      </c>
      <c r="B3031" s="423">
        <v>2656497.527</v>
      </c>
    </row>
    <row r="3032" ht="15.75" customHeight="1">
      <c r="A3032" s="422">
        <v>40832.0</v>
      </c>
      <c r="B3032" s="423">
        <v>2643421.69</v>
      </c>
    </row>
    <row r="3033" ht="15.75" customHeight="1">
      <c r="A3033" s="422">
        <v>40829.0</v>
      </c>
      <c r="B3033" s="423">
        <v>2707777.903</v>
      </c>
    </row>
    <row r="3034" ht="15.75" customHeight="1">
      <c r="A3034" s="422">
        <v>40828.0</v>
      </c>
      <c r="B3034" s="423">
        <v>2623081.246</v>
      </c>
    </row>
    <row r="3035" ht="15.75" customHeight="1">
      <c r="A3035" s="422">
        <v>40827.0</v>
      </c>
      <c r="B3035" s="423">
        <v>2595762.251</v>
      </c>
    </row>
    <row r="3036" ht="15.75" customHeight="1">
      <c r="A3036" s="422">
        <v>40826.0</v>
      </c>
      <c r="B3036" s="423">
        <v>2684513.34</v>
      </c>
    </row>
    <row r="3037" ht="15.75" customHeight="1">
      <c r="A3037" s="422">
        <v>40825.0</v>
      </c>
      <c r="B3037" s="423">
        <v>2690308.669</v>
      </c>
    </row>
    <row r="3038" ht="15.75" customHeight="1">
      <c r="A3038" s="422">
        <v>40821.0</v>
      </c>
      <c r="B3038" s="423">
        <v>2766208.048</v>
      </c>
    </row>
    <row r="3039" ht="15.75" customHeight="1">
      <c r="A3039" s="422">
        <v>40820.0</v>
      </c>
      <c r="B3039" s="423">
        <v>2769565.817</v>
      </c>
    </row>
    <row r="3040" ht="15.75" customHeight="1">
      <c r="A3040" s="422">
        <v>40819.0</v>
      </c>
      <c r="B3040" s="423">
        <v>2777361.466</v>
      </c>
    </row>
    <row r="3041" ht="15.75" customHeight="1">
      <c r="A3041" s="422">
        <v>40818.0</v>
      </c>
      <c r="B3041" s="423">
        <v>2830682.929</v>
      </c>
    </row>
    <row r="3042" ht="15.75" customHeight="1">
      <c r="A3042" s="422">
        <v>40815.0</v>
      </c>
      <c r="B3042" s="423">
        <v>2833212.181</v>
      </c>
    </row>
    <row r="3043" ht="15.75" customHeight="1">
      <c r="A3043" s="422">
        <v>40814.0</v>
      </c>
      <c r="B3043" s="423">
        <v>2812893.943</v>
      </c>
    </row>
    <row r="3044" ht="15.75" customHeight="1">
      <c r="A3044" s="422">
        <v>40813.0</v>
      </c>
      <c r="B3044" s="423">
        <v>2824723.109</v>
      </c>
    </row>
    <row r="3045" ht="15.75" customHeight="1">
      <c r="A3045" s="422">
        <v>40812.0</v>
      </c>
      <c r="B3045" s="423">
        <v>2870458.506</v>
      </c>
    </row>
    <row r="3046" ht="15.75" customHeight="1">
      <c r="A3046" s="422">
        <v>40811.0</v>
      </c>
      <c r="B3046" s="423">
        <v>2788542.258</v>
      </c>
    </row>
    <row r="3047" ht="15.75" customHeight="1">
      <c r="A3047" s="422">
        <v>40808.0</v>
      </c>
      <c r="B3047" s="423">
        <v>2733597.039</v>
      </c>
    </row>
    <row r="3048" ht="15.75" customHeight="1">
      <c r="A3048" s="422">
        <v>40807.0</v>
      </c>
      <c r="B3048" s="423">
        <v>2731906.2</v>
      </c>
    </row>
    <row r="3049" ht="15.75" customHeight="1">
      <c r="A3049" s="422">
        <v>40806.0</v>
      </c>
      <c r="B3049" s="423">
        <v>2794700.918</v>
      </c>
    </row>
    <row r="3050" ht="15.75" customHeight="1">
      <c r="A3050" s="422">
        <v>40805.0</v>
      </c>
      <c r="B3050" s="423">
        <v>2808915.27</v>
      </c>
    </row>
    <row r="3051" ht="15.75" customHeight="1">
      <c r="A3051" s="422">
        <v>40804.0</v>
      </c>
      <c r="B3051" s="423">
        <v>2787793.368</v>
      </c>
    </row>
    <row r="3052" ht="15.75" customHeight="1">
      <c r="A3052" s="422">
        <v>40801.0</v>
      </c>
      <c r="B3052" s="423">
        <v>2853492.978</v>
      </c>
    </row>
    <row r="3053" ht="15.75" customHeight="1">
      <c r="A3053" s="422">
        <v>40800.0</v>
      </c>
      <c r="B3053" s="423">
        <v>2852914.014</v>
      </c>
    </row>
    <row r="3054" ht="15.75" customHeight="1">
      <c r="A3054" s="422">
        <v>40799.0</v>
      </c>
      <c r="B3054" s="423">
        <v>2890969.136</v>
      </c>
    </row>
    <row r="3055" ht="15.75" customHeight="1">
      <c r="A3055" s="422">
        <v>40798.0</v>
      </c>
      <c r="B3055" s="423">
        <v>2836483.562</v>
      </c>
    </row>
    <row r="3056" ht="15.75" customHeight="1">
      <c r="A3056" s="422">
        <v>40797.0</v>
      </c>
      <c r="B3056" s="423">
        <v>2874124.401</v>
      </c>
    </row>
    <row r="3057" ht="15.75" customHeight="1">
      <c r="A3057" s="422">
        <v>40794.0</v>
      </c>
      <c r="B3057" s="423">
        <v>2899637.175</v>
      </c>
    </row>
    <row r="3058" ht="15.75" customHeight="1">
      <c r="A3058" s="422">
        <v>40793.0</v>
      </c>
      <c r="B3058" s="423">
        <v>2906744.259</v>
      </c>
    </row>
    <row r="3059" ht="15.75" customHeight="1">
      <c r="A3059" s="422">
        <v>40792.0</v>
      </c>
      <c r="B3059" s="423">
        <v>2894594.435</v>
      </c>
    </row>
    <row r="3060" ht="15.75" customHeight="1">
      <c r="A3060" s="422">
        <v>40791.0</v>
      </c>
      <c r="B3060" s="423">
        <v>2927477.789</v>
      </c>
    </row>
    <row r="3061" ht="15.75" customHeight="1">
      <c r="A3061" s="422">
        <v>40790.0</v>
      </c>
      <c r="B3061" s="423">
        <v>2949280.43</v>
      </c>
    </row>
    <row r="3062" ht="15.75" customHeight="1">
      <c r="A3062" s="422">
        <v>40780.0</v>
      </c>
      <c r="B3062" s="423">
        <v>2957858.402</v>
      </c>
    </row>
    <row r="3063" ht="15.75" customHeight="1">
      <c r="A3063" s="422">
        <v>40779.0</v>
      </c>
      <c r="B3063" s="423">
        <v>2906450.539</v>
      </c>
    </row>
    <row r="3064" ht="15.75" customHeight="1">
      <c r="A3064" s="422">
        <v>40778.0</v>
      </c>
      <c r="B3064" s="423">
        <v>2880580.078</v>
      </c>
    </row>
    <row r="3065" ht="15.75" customHeight="1">
      <c r="A3065" s="422">
        <v>40776.0</v>
      </c>
      <c r="B3065" s="423">
        <v>2884712.345</v>
      </c>
    </row>
    <row r="3066" ht="15.75" customHeight="1">
      <c r="A3066" s="422">
        <v>40773.0</v>
      </c>
      <c r="B3066" s="423">
        <v>2907066.0</v>
      </c>
    </row>
    <row r="3067" ht="15.75" customHeight="1">
      <c r="A3067" s="422">
        <v>40772.0</v>
      </c>
      <c r="B3067" s="423">
        <v>2875983.903</v>
      </c>
    </row>
    <row r="3068" ht="15.75" customHeight="1">
      <c r="A3068" s="422">
        <v>40771.0</v>
      </c>
      <c r="B3068" s="423">
        <v>2904043.901</v>
      </c>
    </row>
    <row r="3069" ht="15.75" customHeight="1">
      <c r="A3069" s="422">
        <v>40769.0</v>
      </c>
      <c r="B3069" s="423">
        <v>2929231.132</v>
      </c>
    </row>
    <row r="3070" ht="15.75" customHeight="1">
      <c r="A3070" s="422">
        <v>40766.0</v>
      </c>
      <c r="B3070" s="423">
        <v>2944436.712</v>
      </c>
    </row>
    <row r="3071" ht="15.75" customHeight="1">
      <c r="A3071" s="422">
        <v>40765.0</v>
      </c>
      <c r="B3071" s="423">
        <v>2927650.757</v>
      </c>
    </row>
    <row r="3072" ht="15.75" customHeight="1">
      <c r="A3072" s="422">
        <v>40764.0</v>
      </c>
      <c r="B3072" s="423">
        <v>2921732.347</v>
      </c>
    </row>
    <row r="3073" ht="15.75" customHeight="1">
      <c r="A3073" s="422">
        <v>40763.0</v>
      </c>
      <c r="B3073" s="423">
        <v>2944388.155</v>
      </c>
    </row>
    <row r="3074" ht="15.75" customHeight="1">
      <c r="A3074" s="422">
        <v>40762.0</v>
      </c>
      <c r="B3074" s="423">
        <v>2901724.791</v>
      </c>
    </row>
    <row r="3075" ht="15.75" customHeight="1">
      <c r="A3075" s="422">
        <v>40759.0</v>
      </c>
      <c r="B3075" s="423">
        <v>2953833.353</v>
      </c>
    </row>
    <row r="3076" ht="15.75" customHeight="1">
      <c r="A3076" s="422">
        <v>40758.0</v>
      </c>
      <c r="B3076" s="423">
        <v>3008543.5</v>
      </c>
    </row>
    <row r="3077" ht="15.75" customHeight="1">
      <c r="A3077" s="422">
        <v>40757.0</v>
      </c>
      <c r="B3077" s="423">
        <v>2925553.177</v>
      </c>
    </row>
    <row r="3078" ht="15.75" customHeight="1">
      <c r="A3078" s="422">
        <v>40756.0</v>
      </c>
      <c r="B3078" s="423">
        <v>2991827.747</v>
      </c>
    </row>
    <row r="3079" ht="15.75" customHeight="1">
      <c r="A3079" s="422">
        <v>40755.0</v>
      </c>
      <c r="B3079" s="423">
        <v>3032652.667</v>
      </c>
    </row>
    <row r="3080" ht="15.75" customHeight="1">
      <c r="A3080" s="422">
        <v>40752.0</v>
      </c>
      <c r="B3080" s="423">
        <v>3101932.337</v>
      </c>
    </row>
    <row r="3081" ht="15.75" customHeight="1">
      <c r="A3081" s="422">
        <v>40751.0</v>
      </c>
      <c r="B3081" s="423">
        <v>3107081.852</v>
      </c>
    </row>
    <row r="3082" ht="15.75" customHeight="1">
      <c r="A3082" s="422">
        <v>40750.0</v>
      </c>
      <c r="B3082" s="423">
        <v>3089620.75</v>
      </c>
    </row>
    <row r="3083" ht="15.75" customHeight="1">
      <c r="A3083" s="422">
        <v>40749.0</v>
      </c>
      <c r="B3083" s="423">
        <v>3120526.777</v>
      </c>
    </row>
    <row r="3084" ht="15.75" customHeight="1">
      <c r="A3084" s="422">
        <v>40748.0</v>
      </c>
      <c r="B3084" s="423">
        <v>3135133.167</v>
      </c>
    </row>
    <row r="3085" ht="15.75" customHeight="1">
      <c r="A3085" s="422">
        <v>40745.0</v>
      </c>
      <c r="B3085" s="423">
        <v>3124336.773</v>
      </c>
    </row>
    <row r="3086" ht="15.75" customHeight="1">
      <c r="A3086" s="422">
        <v>40744.0</v>
      </c>
      <c r="B3086" s="423">
        <v>3088711.969</v>
      </c>
    </row>
    <row r="3087" ht="15.75" customHeight="1">
      <c r="A3087" s="422">
        <v>40743.0</v>
      </c>
      <c r="B3087" s="423">
        <v>3073426.195</v>
      </c>
    </row>
    <row r="3088" ht="15.75" customHeight="1">
      <c r="A3088" s="422">
        <v>40741.0</v>
      </c>
      <c r="B3088" s="423">
        <v>3013004.784</v>
      </c>
    </row>
    <row r="3089" ht="15.75" customHeight="1">
      <c r="A3089" s="422">
        <v>40738.0</v>
      </c>
      <c r="B3089" s="423">
        <v>3047373.463</v>
      </c>
    </row>
    <row r="3090" ht="15.75" customHeight="1">
      <c r="A3090" s="422">
        <v>40737.0</v>
      </c>
      <c r="B3090" s="423">
        <v>3042135.455</v>
      </c>
    </row>
    <row r="3091" ht="15.75" customHeight="1">
      <c r="A3091" s="422">
        <v>40736.0</v>
      </c>
      <c r="B3091" s="423">
        <v>3014521.21</v>
      </c>
    </row>
    <row r="3092" ht="15.75" customHeight="1">
      <c r="A3092" s="422">
        <v>40735.0</v>
      </c>
      <c r="B3092" s="423">
        <v>2996481.657</v>
      </c>
    </row>
    <row r="3093" ht="15.75" customHeight="1">
      <c r="A3093" s="422">
        <v>40734.0</v>
      </c>
      <c r="B3093" s="423">
        <v>2985985.234</v>
      </c>
    </row>
    <row r="3094" ht="15.75" customHeight="1">
      <c r="A3094" s="422">
        <v>40731.0</v>
      </c>
      <c r="B3094" s="423">
        <v>2933270.901</v>
      </c>
    </row>
    <row r="3095" ht="15.75" customHeight="1">
      <c r="A3095" s="422">
        <v>40730.0</v>
      </c>
      <c r="B3095" s="423">
        <v>2901079.854</v>
      </c>
    </row>
    <row r="3096" ht="15.75" customHeight="1">
      <c r="A3096" s="422">
        <v>40729.0</v>
      </c>
      <c r="B3096" s="423">
        <v>2872333.155</v>
      </c>
    </row>
    <row r="3097" ht="15.75" customHeight="1">
      <c r="A3097" s="422">
        <v>40728.0</v>
      </c>
      <c r="B3097" s="423">
        <v>2856700.003</v>
      </c>
    </row>
    <row r="3098" ht="15.75" customHeight="1">
      <c r="A3098" s="422">
        <v>40727.0</v>
      </c>
      <c r="B3098" s="423">
        <v>2875956.145</v>
      </c>
    </row>
    <row r="3099" ht="15.75" customHeight="1">
      <c r="A3099" s="422">
        <v>40724.0</v>
      </c>
      <c r="B3099" s="423">
        <v>2853892.24</v>
      </c>
    </row>
    <row r="3100" ht="15.75" customHeight="1">
      <c r="A3100" s="422">
        <v>40723.0</v>
      </c>
      <c r="B3100" s="423">
        <v>2816756.55</v>
      </c>
    </row>
    <row r="3101" ht="15.75" customHeight="1">
      <c r="A3101" s="422">
        <v>40722.0</v>
      </c>
      <c r="B3101" s="423">
        <v>2791121.407</v>
      </c>
    </row>
    <row r="3102" ht="15.75" customHeight="1">
      <c r="A3102" s="422">
        <v>40721.0</v>
      </c>
      <c r="B3102" s="423">
        <v>2771461.351</v>
      </c>
    </row>
    <row r="3103" ht="15.75" customHeight="1">
      <c r="A3103" s="422">
        <v>40720.0</v>
      </c>
      <c r="B3103" s="423">
        <v>2736535.361</v>
      </c>
    </row>
    <row r="3104" ht="15.75" customHeight="1">
      <c r="A3104" s="422">
        <v>40717.0</v>
      </c>
      <c r="B3104" s="423">
        <v>2704792.407</v>
      </c>
    </row>
    <row r="3105" ht="15.75" customHeight="1">
      <c r="A3105" s="422">
        <v>40716.0</v>
      </c>
      <c r="B3105" s="423">
        <v>2688432.476</v>
      </c>
    </row>
    <row r="3106" ht="15.75" customHeight="1">
      <c r="A3106" s="422">
        <v>40715.0</v>
      </c>
      <c r="B3106" s="423">
        <v>2664891.991</v>
      </c>
    </row>
    <row r="3107" ht="15.75" customHeight="1">
      <c r="A3107" s="422">
        <v>40714.0</v>
      </c>
      <c r="B3107" s="423">
        <v>2647935.901</v>
      </c>
    </row>
    <row r="3108" ht="15.75" customHeight="1">
      <c r="A3108" s="422">
        <v>40713.0</v>
      </c>
      <c r="B3108" s="423">
        <v>2643262.837</v>
      </c>
    </row>
    <row r="3109" ht="15.75" customHeight="1">
      <c r="A3109" s="422">
        <v>40710.0</v>
      </c>
      <c r="B3109" s="423">
        <v>2676118.807</v>
      </c>
    </row>
    <row r="3110" ht="15.75" customHeight="1">
      <c r="A3110" s="422">
        <v>40709.0</v>
      </c>
      <c r="B3110" s="423">
        <v>2688804.564</v>
      </c>
    </row>
    <row r="3111" ht="15.75" customHeight="1">
      <c r="A3111" s="422">
        <v>40708.0</v>
      </c>
      <c r="B3111" s="423">
        <v>2690681.233</v>
      </c>
    </row>
    <row r="3112" ht="15.75" customHeight="1">
      <c r="A3112" s="422">
        <v>40707.0</v>
      </c>
      <c r="B3112" s="423">
        <v>2725085.05</v>
      </c>
    </row>
    <row r="3113" ht="15.75" customHeight="1">
      <c r="A3113" s="422">
        <v>40706.0</v>
      </c>
      <c r="B3113" s="423">
        <v>2643402.7</v>
      </c>
    </row>
    <row r="3114" ht="15.75" customHeight="1">
      <c r="A3114" s="422">
        <v>40703.0</v>
      </c>
      <c r="B3114" s="423">
        <v>2758905.301</v>
      </c>
    </row>
    <row r="3115" ht="15.75" customHeight="1">
      <c r="A3115" s="422">
        <v>40702.0</v>
      </c>
      <c r="B3115" s="423">
        <v>2745925.013</v>
      </c>
    </row>
    <row r="3116" ht="15.75" customHeight="1">
      <c r="A3116" s="422">
        <v>40701.0</v>
      </c>
      <c r="B3116" s="423">
        <v>2744819.723</v>
      </c>
    </row>
    <row r="3117" ht="15.75" customHeight="1">
      <c r="A3117" s="422">
        <v>40700.0</v>
      </c>
      <c r="B3117" s="423">
        <v>2712382.53</v>
      </c>
    </row>
    <row r="3118" ht="15.75" customHeight="1">
      <c r="A3118" s="422">
        <v>40699.0</v>
      </c>
      <c r="B3118" s="423">
        <v>2684856.65</v>
      </c>
    </row>
    <row r="3119" ht="15.75" customHeight="1">
      <c r="A3119" s="422">
        <v>40696.0</v>
      </c>
      <c r="B3119" s="423">
        <v>2686316.128</v>
      </c>
    </row>
    <row r="3120" ht="15.75" customHeight="1">
      <c r="A3120" s="422">
        <v>40695.0</v>
      </c>
      <c r="B3120" s="423">
        <v>2652662.51</v>
      </c>
    </row>
    <row r="3121" ht="15.75" customHeight="1">
      <c r="A3121" s="422">
        <v>40694.0</v>
      </c>
      <c r="B3121" s="423">
        <v>2688098.872</v>
      </c>
    </row>
    <row r="3122" ht="15.75" customHeight="1">
      <c r="A3122" s="422">
        <v>40693.0</v>
      </c>
      <c r="B3122" s="423">
        <v>2636985.792</v>
      </c>
    </row>
    <row r="3123" ht="15.75" customHeight="1">
      <c r="A3123" s="422">
        <v>40692.0</v>
      </c>
      <c r="B3123" s="423">
        <v>2590679.144</v>
      </c>
    </row>
    <row r="3124" ht="15.75" customHeight="1">
      <c r="A3124" s="422">
        <v>40689.0</v>
      </c>
      <c r="B3124" s="423">
        <v>2556102.48</v>
      </c>
    </row>
    <row r="3125" ht="15.75" customHeight="1">
      <c r="A3125" s="422">
        <v>40688.0</v>
      </c>
      <c r="B3125" s="423">
        <v>2513350.693</v>
      </c>
    </row>
    <row r="3126" ht="15.75" customHeight="1">
      <c r="A3126" s="422">
        <v>40687.0</v>
      </c>
      <c r="B3126" s="423">
        <v>2544546.597</v>
      </c>
    </row>
    <row r="3127" ht="15.75" customHeight="1">
      <c r="A3127" s="422">
        <v>40686.0</v>
      </c>
      <c r="B3127" s="423">
        <v>2544546.597</v>
      </c>
    </row>
    <row r="3128" ht="15.75" customHeight="1">
      <c r="A3128" s="422">
        <v>40685.0</v>
      </c>
      <c r="B3128" s="423">
        <v>2593103.388</v>
      </c>
    </row>
    <row r="3129" ht="15.75" customHeight="1">
      <c r="A3129" s="422">
        <v>40682.0</v>
      </c>
      <c r="B3129" s="423">
        <v>2656322.489</v>
      </c>
    </row>
    <row r="3130" ht="15.75" customHeight="1">
      <c r="A3130" s="422">
        <v>40681.0</v>
      </c>
      <c r="B3130" s="423">
        <v>2666222.759</v>
      </c>
    </row>
    <row r="3131" ht="15.75" customHeight="1">
      <c r="A3131" s="422">
        <v>40679.0</v>
      </c>
      <c r="B3131" s="423">
        <v>2674765.753</v>
      </c>
    </row>
    <row r="3132" ht="15.75" customHeight="1">
      <c r="A3132" s="422">
        <v>40678.0</v>
      </c>
      <c r="B3132" s="423">
        <v>2675200.915</v>
      </c>
    </row>
    <row r="3133" ht="15.75" customHeight="1">
      <c r="A3133" s="422">
        <v>40675.0</v>
      </c>
      <c r="B3133" s="423">
        <v>2613116.124</v>
      </c>
    </row>
    <row r="3134" ht="15.75" customHeight="1">
      <c r="A3134" s="422">
        <v>40674.0</v>
      </c>
      <c r="B3134" s="423">
        <v>2563735.766</v>
      </c>
    </row>
    <row r="3135" ht="15.75" customHeight="1">
      <c r="A3135" s="422">
        <v>40673.0</v>
      </c>
      <c r="B3135" s="423">
        <v>2577187.638</v>
      </c>
    </row>
    <row r="3136" ht="15.75" customHeight="1">
      <c r="A3136" s="422">
        <v>40672.0</v>
      </c>
      <c r="B3136" s="423">
        <v>2620239.059</v>
      </c>
    </row>
    <row r="3137" ht="15.75" customHeight="1">
      <c r="A3137" s="422">
        <v>40671.0</v>
      </c>
      <c r="B3137" s="423">
        <v>2608745.162</v>
      </c>
    </row>
    <row r="3138" ht="15.75" customHeight="1">
      <c r="A3138" s="422">
        <v>40668.0</v>
      </c>
      <c r="B3138" s="423">
        <v>2715042.423</v>
      </c>
    </row>
    <row r="3139" ht="15.75" customHeight="1">
      <c r="A3139" s="422">
        <v>40667.0</v>
      </c>
      <c r="B3139" s="423">
        <v>2742490.658</v>
      </c>
    </row>
    <row r="3140" ht="15.75" customHeight="1">
      <c r="A3140" s="422">
        <v>40666.0</v>
      </c>
      <c r="B3140" s="423">
        <v>2702903.111</v>
      </c>
    </row>
    <row r="3141" ht="15.75" customHeight="1">
      <c r="A3141" s="422">
        <v>40665.0</v>
      </c>
      <c r="B3141" s="423">
        <v>2748252.226</v>
      </c>
    </row>
    <row r="3142" ht="15.75" customHeight="1">
      <c r="A3142" s="422">
        <v>40661.0</v>
      </c>
      <c r="B3142" s="423">
        <v>2772190.234</v>
      </c>
    </row>
    <row r="3143" ht="15.75" customHeight="1">
      <c r="A3143" s="422">
        <v>40660.0</v>
      </c>
      <c r="B3143" s="423">
        <v>2777860.001</v>
      </c>
    </row>
    <row r="3144" ht="15.75" customHeight="1">
      <c r="A3144" s="422">
        <v>40659.0</v>
      </c>
      <c r="B3144" s="423">
        <v>2653821.15</v>
      </c>
    </row>
    <row r="3145" ht="15.75" customHeight="1">
      <c r="A3145" s="422">
        <v>40658.0</v>
      </c>
      <c r="B3145" s="423">
        <v>2672983.149</v>
      </c>
    </row>
    <row r="3146" ht="15.75" customHeight="1">
      <c r="A3146" s="422">
        <v>40657.0</v>
      </c>
      <c r="B3146" s="423">
        <v>2755062.667</v>
      </c>
    </row>
    <row r="3147" ht="15.75" customHeight="1">
      <c r="A3147" s="422">
        <v>40654.0</v>
      </c>
      <c r="B3147" s="423">
        <v>2800249.874</v>
      </c>
    </row>
    <row r="3148" ht="15.75" customHeight="1">
      <c r="A3148" s="422">
        <v>40653.0</v>
      </c>
      <c r="B3148" s="423">
        <v>2776160.117</v>
      </c>
    </row>
    <row r="3149" ht="15.75" customHeight="1">
      <c r="A3149" s="422">
        <v>40652.0</v>
      </c>
      <c r="B3149" s="423">
        <v>2820086.962</v>
      </c>
    </row>
    <row r="3150" ht="15.75" customHeight="1">
      <c r="A3150" s="422">
        <v>40651.0</v>
      </c>
      <c r="B3150" s="423">
        <v>2847958.451</v>
      </c>
    </row>
    <row r="3151" ht="15.75" customHeight="1">
      <c r="A3151" s="422">
        <v>40650.0</v>
      </c>
      <c r="B3151" s="423">
        <v>2869887.858</v>
      </c>
    </row>
    <row r="3152" ht="15.75" customHeight="1">
      <c r="A3152" s="422">
        <v>40646.0</v>
      </c>
      <c r="B3152" s="423">
        <v>2869887.858</v>
      </c>
    </row>
    <row r="3153" ht="15.75" customHeight="1">
      <c r="A3153" s="422">
        <v>40645.0</v>
      </c>
      <c r="B3153" s="423">
        <v>2876197.218</v>
      </c>
    </row>
    <row r="3154" ht="15.75" customHeight="1">
      <c r="A3154" s="422">
        <v>40644.0</v>
      </c>
      <c r="B3154" s="423">
        <v>2818305.772</v>
      </c>
    </row>
    <row r="3155" ht="15.75" customHeight="1">
      <c r="A3155" s="422">
        <v>40643.0</v>
      </c>
      <c r="B3155" s="423">
        <v>2920043.597</v>
      </c>
    </row>
    <row r="3156" ht="15.75" customHeight="1">
      <c r="A3156" s="422">
        <v>40640.0</v>
      </c>
      <c r="B3156" s="423">
        <v>2920335.665</v>
      </c>
    </row>
    <row r="3157" ht="15.75" customHeight="1">
      <c r="A3157" s="422">
        <v>40639.0</v>
      </c>
      <c r="B3157" s="423">
        <v>2881131.574</v>
      </c>
    </row>
    <row r="3158" ht="15.75" customHeight="1">
      <c r="A3158" s="422">
        <v>40638.0</v>
      </c>
      <c r="B3158" s="423">
        <v>2881104.798</v>
      </c>
    </row>
    <row r="3159" ht="15.75" customHeight="1">
      <c r="A3159" s="422">
        <v>40637.0</v>
      </c>
      <c r="B3159" s="423">
        <v>2908560.884</v>
      </c>
    </row>
    <row r="3160" ht="15.75" customHeight="1">
      <c r="A3160" s="422">
        <v>40636.0</v>
      </c>
      <c r="B3160" s="423">
        <v>2878342.748</v>
      </c>
    </row>
    <row r="3161" ht="15.75" customHeight="1">
      <c r="A3161" s="422">
        <v>40633.0</v>
      </c>
      <c r="B3161" s="423">
        <v>2855302.283</v>
      </c>
    </row>
    <row r="3162" ht="15.75" customHeight="1">
      <c r="A3162" s="422">
        <v>40632.0</v>
      </c>
      <c r="B3162" s="423">
        <v>2812072.005</v>
      </c>
    </row>
    <row r="3163" ht="15.75" customHeight="1">
      <c r="A3163" s="422">
        <v>40631.0</v>
      </c>
      <c r="B3163" s="423">
        <v>2800859.506</v>
      </c>
    </row>
    <row r="3164" ht="15.75" customHeight="1">
      <c r="A3164" s="422">
        <v>40630.0</v>
      </c>
      <c r="B3164" s="423">
        <v>2811321.176</v>
      </c>
    </row>
    <row r="3165" ht="15.75" customHeight="1">
      <c r="A3165" s="422">
        <v>40629.0</v>
      </c>
      <c r="B3165" s="423">
        <v>2753869.399</v>
      </c>
    </row>
    <row r="3166" ht="15.75" customHeight="1">
      <c r="A3166" s="422">
        <v>40626.0</v>
      </c>
      <c r="B3166" s="423">
        <v>2772520.727</v>
      </c>
    </row>
    <row r="3167" ht="15.75" customHeight="1">
      <c r="A3167" s="422">
        <v>40625.0</v>
      </c>
      <c r="B3167" s="423">
        <v>2838385.041</v>
      </c>
    </row>
    <row r="3168" ht="15.75" customHeight="1">
      <c r="A3168" s="422">
        <v>40624.0</v>
      </c>
      <c r="B3168" s="423">
        <v>2876079.215</v>
      </c>
    </row>
    <row r="3169" ht="15.75" customHeight="1">
      <c r="A3169" s="422">
        <v>40623.0</v>
      </c>
      <c r="B3169" s="423">
        <v>2902624.049</v>
      </c>
    </row>
    <row r="3170" ht="15.75" customHeight="1">
      <c r="A3170" s="422">
        <v>40622.0</v>
      </c>
      <c r="B3170" s="423">
        <v>2890975.926</v>
      </c>
    </row>
    <row r="3171" ht="15.75" customHeight="1">
      <c r="A3171" s="422">
        <v>40618.0</v>
      </c>
      <c r="B3171" s="423">
        <v>2870115.081</v>
      </c>
    </row>
    <row r="3172" ht="15.75" customHeight="1">
      <c r="A3172" s="422">
        <v>40617.0</v>
      </c>
      <c r="B3172" s="423">
        <v>2835857.459</v>
      </c>
    </row>
    <row r="3173" ht="15.75" customHeight="1">
      <c r="A3173" s="422">
        <v>40616.0</v>
      </c>
      <c r="B3173" s="423">
        <v>2893519.351</v>
      </c>
    </row>
    <row r="3174" ht="15.75" customHeight="1">
      <c r="A3174" s="422">
        <v>40615.0</v>
      </c>
      <c r="B3174" s="423">
        <v>2784337.739</v>
      </c>
    </row>
    <row r="3175" ht="15.75" customHeight="1">
      <c r="A3175" s="422">
        <v>40612.0</v>
      </c>
      <c r="B3175" s="423">
        <v>2962982.317</v>
      </c>
    </row>
    <row r="3176" ht="15.75" customHeight="1">
      <c r="A3176" s="422">
        <v>40611.0</v>
      </c>
      <c r="B3176" s="423">
        <v>2847159.973</v>
      </c>
    </row>
    <row r="3177" ht="15.75" customHeight="1">
      <c r="A3177" s="422">
        <v>40610.0</v>
      </c>
      <c r="B3177" s="423">
        <v>2748901.433</v>
      </c>
    </row>
    <row r="3178" ht="15.75" customHeight="1">
      <c r="A3178" s="422">
        <v>40609.0</v>
      </c>
      <c r="B3178" s="423">
        <v>2647349.163</v>
      </c>
    </row>
    <row r="3179" ht="15.75" customHeight="1">
      <c r="A3179" s="422">
        <v>40608.0</v>
      </c>
      <c r="B3179" s="423">
        <v>2551700.443</v>
      </c>
    </row>
    <row r="3180" ht="15.75" customHeight="1">
      <c r="A3180" s="422">
        <v>40605.0</v>
      </c>
      <c r="B3180" s="423">
        <v>2506932.354</v>
      </c>
    </row>
    <row r="3181" ht="15.75" customHeight="1">
      <c r="A3181" s="422">
        <v>40604.0</v>
      </c>
      <c r="B3181" s="423">
        <v>2448837.826</v>
      </c>
    </row>
    <row r="3182" ht="15.75" customHeight="1">
      <c r="A3182" s="422">
        <v>40603.0</v>
      </c>
      <c r="B3182" s="423">
        <v>2565830.045</v>
      </c>
    </row>
    <row r="3183" ht="15.75" customHeight="1">
      <c r="A3183" s="422">
        <v>40602.0</v>
      </c>
      <c r="B3183" s="423">
        <v>2413072.93</v>
      </c>
    </row>
    <row r="3184" ht="15.75" customHeight="1">
      <c r="A3184" s="422">
        <v>40601.0</v>
      </c>
      <c r="B3184" s="423">
        <v>2512870.935</v>
      </c>
    </row>
    <row r="3185" ht="15.75" customHeight="1">
      <c r="A3185" s="422">
        <v>40598.0</v>
      </c>
      <c r="B3185" s="423">
        <v>2641734.006</v>
      </c>
    </row>
    <row r="3186" ht="15.75" customHeight="1">
      <c r="A3186" s="422">
        <v>40597.0</v>
      </c>
      <c r="B3186" s="423">
        <v>2726898.726</v>
      </c>
    </row>
    <row r="3187" ht="15.75" customHeight="1">
      <c r="A3187" s="422">
        <v>40596.0</v>
      </c>
      <c r="B3187" s="423">
        <v>2785241.816</v>
      </c>
    </row>
    <row r="3188" ht="15.75" customHeight="1">
      <c r="A3188" s="422">
        <v>40594.0</v>
      </c>
      <c r="B3188" s="423">
        <v>2871495.974</v>
      </c>
    </row>
    <row r="3189" ht="15.75" customHeight="1">
      <c r="A3189" s="422">
        <v>40589.0</v>
      </c>
      <c r="B3189" s="423">
        <v>2710495.458</v>
      </c>
    </row>
    <row r="3190" ht="15.75" customHeight="1">
      <c r="A3190" s="422">
        <v>40588.0</v>
      </c>
      <c r="B3190" s="423">
        <v>2580007.082</v>
      </c>
    </row>
    <row r="3191" ht="15.75" customHeight="1">
      <c r="A3191" s="422">
        <v>40587.0</v>
      </c>
      <c r="B3191" s="423">
        <v>2760886.006</v>
      </c>
    </row>
    <row r="3192" ht="15.75" customHeight="1">
      <c r="A3192" s="422">
        <v>40584.0</v>
      </c>
      <c r="B3192" s="423">
        <v>2938380.387</v>
      </c>
    </row>
    <row r="3193" ht="15.75" customHeight="1">
      <c r="A3193" s="422">
        <v>40583.0</v>
      </c>
      <c r="B3193" s="423">
        <v>2980849.164</v>
      </c>
    </row>
    <row r="3194" ht="15.75" customHeight="1">
      <c r="A3194" s="422">
        <v>40582.0</v>
      </c>
      <c r="B3194" s="423">
        <v>3042013.321</v>
      </c>
    </row>
    <row r="3195" ht="15.75" customHeight="1">
      <c r="A3195" s="422">
        <v>40581.0</v>
      </c>
      <c r="B3195" s="423">
        <v>2884763.777</v>
      </c>
    </row>
    <row r="3196" ht="15.75" customHeight="1">
      <c r="A3196" s="422">
        <v>40580.0</v>
      </c>
      <c r="B3196" s="423">
        <v>2996982.501</v>
      </c>
    </row>
    <row r="3197" ht="15.75" customHeight="1">
      <c r="A3197" s="422">
        <v>40577.0</v>
      </c>
      <c r="B3197" s="423">
        <v>3146170.005</v>
      </c>
    </row>
    <row r="3198" ht="15.75" customHeight="1">
      <c r="A3198" s="422">
        <v>40576.0</v>
      </c>
      <c r="B3198" s="423">
        <v>3195106.505</v>
      </c>
    </row>
    <row r="3199" ht="15.75" customHeight="1">
      <c r="A3199" s="422">
        <v>40575.0</v>
      </c>
      <c r="B3199" s="423">
        <v>3190829.259</v>
      </c>
    </row>
    <row r="3200" ht="15.75" customHeight="1">
      <c r="A3200" s="422">
        <v>40574.0</v>
      </c>
      <c r="B3200" s="423">
        <v>3267387.07</v>
      </c>
    </row>
    <row r="3201" ht="15.75" customHeight="1">
      <c r="A3201" s="422">
        <v>40573.0</v>
      </c>
      <c r="B3201" s="423">
        <v>3281198.736</v>
      </c>
    </row>
    <row r="3202" ht="15.75" customHeight="1">
      <c r="A3202" s="422">
        <v>40570.0</v>
      </c>
      <c r="B3202" s="423">
        <v>3215308.197</v>
      </c>
    </row>
    <row r="3203" ht="15.75" customHeight="1">
      <c r="A3203" s="422">
        <v>40569.0</v>
      </c>
      <c r="B3203" s="423">
        <v>3190844.776</v>
      </c>
    </row>
    <row r="3204" ht="15.75" customHeight="1">
      <c r="A3204" s="422">
        <v>40568.0</v>
      </c>
      <c r="B3204" s="423">
        <v>3027192.234</v>
      </c>
    </row>
    <row r="3205" ht="15.75" customHeight="1">
      <c r="A3205" s="422">
        <v>40563.0</v>
      </c>
      <c r="B3205" s="423">
        <v>2836111.625</v>
      </c>
    </row>
    <row r="3206" ht="15.75" customHeight="1">
      <c r="A3206" s="422">
        <v>40562.0</v>
      </c>
      <c r="B3206" s="423">
        <v>3046261.505</v>
      </c>
    </row>
    <row r="3207" ht="15.75" customHeight="1">
      <c r="A3207" s="422">
        <v>40561.0</v>
      </c>
      <c r="B3207" s="423">
        <v>3132511.054</v>
      </c>
    </row>
    <row r="3208" ht="15.75" customHeight="1">
      <c r="A3208" s="422">
        <v>40560.0</v>
      </c>
      <c r="B3208" s="423">
        <v>3215868.307</v>
      </c>
    </row>
    <row r="3209" ht="15.75" customHeight="1">
      <c r="A3209" s="422">
        <v>40559.0</v>
      </c>
      <c r="B3209" s="423">
        <v>3227842.731</v>
      </c>
    </row>
    <row r="3210" ht="15.75" customHeight="1">
      <c r="A3210" s="422">
        <v>40556.0</v>
      </c>
      <c r="B3210" s="423">
        <v>3276320.215</v>
      </c>
    </row>
    <row r="3211" ht="15.75" customHeight="1">
      <c r="A3211" s="422">
        <v>40555.0</v>
      </c>
      <c r="B3211" s="423">
        <v>3296604.584</v>
      </c>
    </row>
    <row r="3212" ht="15.75" customHeight="1">
      <c r="A3212" s="422">
        <v>40554.0</v>
      </c>
      <c r="B3212" s="423">
        <v>3261083.647</v>
      </c>
    </row>
    <row r="3213" ht="15.75" customHeight="1">
      <c r="A3213" s="422">
        <v>40553.0</v>
      </c>
      <c r="B3213" s="423">
        <v>2877729.776</v>
      </c>
    </row>
    <row r="3214" ht="15.75" customHeight="1">
      <c r="A3214" s="422">
        <v>40552.0</v>
      </c>
      <c r="B3214" s="423">
        <v>3107730.148</v>
      </c>
    </row>
    <row r="3215" ht="15.75" customHeight="1">
      <c r="A3215" s="422">
        <v>40549.0</v>
      </c>
      <c r="B3215" s="423">
        <v>3304726.243</v>
      </c>
    </row>
    <row r="3216" ht="15.75" customHeight="1">
      <c r="A3216" s="422">
        <v>40548.0</v>
      </c>
      <c r="B3216" s="423">
        <v>3383802.658</v>
      </c>
    </row>
    <row r="3217" ht="15.75" customHeight="1">
      <c r="A3217" s="422">
        <v>40547.0</v>
      </c>
      <c r="B3217" s="423">
        <v>3397879.285</v>
      </c>
    </row>
    <row r="3218" ht="15.75" customHeight="1">
      <c r="A3218" s="422">
        <v>40546.0</v>
      </c>
      <c r="B3218" s="423">
        <v>3467832.313</v>
      </c>
    </row>
    <row r="3219" ht="15.75" customHeight="1">
      <c r="A3219" s="422">
        <v>40545.0</v>
      </c>
      <c r="B3219" s="423">
        <v>3513277.511</v>
      </c>
    </row>
    <row r="3220" ht="15.75" customHeight="1">
      <c r="A3220" s="422">
        <v>40542.0</v>
      </c>
      <c r="B3220" s="423">
        <v>3508005.804</v>
      </c>
    </row>
    <row r="3221" ht="15.75" customHeight="1">
      <c r="A3221" s="422">
        <v>40541.0</v>
      </c>
      <c r="B3221" s="423">
        <v>3480695.823</v>
      </c>
    </row>
    <row r="3222" ht="15.75" customHeight="1">
      <c r="A3222" s="422">
        <v>40540.0</v>
      </c>
      <c r="B3222" s="423">
        <v>3482733.963</v>
      </c>
    </row>
    <row r="3223" ht="15.75" customHeight="1">
      <c r="A3223" s="422">
        <v>40539.0</v>
      </c>
      <c r="B3223" s="423">
        <v>3489214.525</v>
      </c>
    </row>
    <row r="3224" ht="15.75" customHeight="1">
      <c r="A3224" s="422">
        <v>40538.0</v>
      </c>
      <c r="B3224" s="423">
        <v>3440959.075</v>
      </c>
    </row>
    <row r="3225" ht="15.75" customHeight="1">
      <c r="A3225" s="422">
        <v>40535.0</v>
      </c>
      <c r="B3225" s="423">
        <v>3467909.522</v>
      </c>
    </row>
    <row r="3226" ht="15.75" customHeight="1">
      <c r="A3226" s="422">
        <v>40534.0</v>
      </c>
      <c r="B3226" s="423">
        <v>3497723.616</v>
      </c>
    </row>
    <row r="3227" ht="15.75" customHeight="1">
      <c r="A3227" s="422">
        <v>40533.0</v>
      </c>
      <c r="B3227" s="423">
        <v>3512849.577</v>
      </c>
    </row>
    <row r="3228" ht="15.75" customHeight="1">
      <c r="A3228" s="422">
        <v>40532.0</v>
      </c>
      <c r="B3228" s="423">
        <v>3406674.773</v>
      </c>
    </row>
    <row r="3229" ht="15.75" customHeight="1">
      <c r="A3229" s="422">
        <v>40531.0</v>
      </c>
      <c r="B3229" s="423">
        <v>3260873.255</v>
      </c>
    </row>
    <row r="3230" ht="15.75" customHeight="1">
      <c r="A3230" s="422">
        <v>40527.0</v>
      </c>
      <c r="B3230" s="423">
        <v>3449582.726</v>
      </c>
    </row>
    <row r="3231" ht="15.75" customHeight="1">
      <c r="A3231" s="422">
        <v>40526.0</v>
      </c>
      <c r="B3231" s="423">
        <v>3499958.382</v>
      </c>
    </row>
    <row r="3232" ht="15.75" customHeight="1">
      <c r="A3232" s="422">
        <v>40525.0</v>
      </c>
      <c r="B3232" s="423">
        <v>3492380.227</v>
      </c>
    </row>
    <row r="3233" ht="15.75" customHeight="1">
      <c r="A3233" s="422">
        <v>40524.0</v>
      </c>
      <c r="B3233" s="423">
        <v>3480782.429</v>
      </c>
    </row>
    <row r="3234" ht="15.75" customHeight="1">
      <c r="A3234" s="422">
        <v>40521.0</v>
      </c>
      <c r="B3234" s="423">
        <v>3579406.461</v>
      </c>
    </row>
    <row r="3235" ht="15.75" customHeight="1">
      <c r="A3235" s="422">
        <v>40520.0</v>
      </c>
      <c r="B3235" s="423">
        <v>3524598.982</v>
      </c>
    </row>
    <row r="3236" ht="15.75" customHeight="1">
      <c r="A3236" s="422">
        <v>40519.0</v>
      </c>
      <c r="B3236" s="423">
        <v>3567014.199</v>
      </c>
    </row>
    <row r="3237" ht="15.75" customHeight="1">
      <c r="A3237" s="422">
        <v>40518.0</v>
      </c>
      <c r="B3237" s="423">
        <v>3632706.158</v>
      </c>
    </row>
    <row r="3238" ht="15.75" customHeight="1">
      <c r="A3238" s="422">
        <v>40517.0</v>
      </c>
      <c r="B3238" s="423">
        <v>3680714.195</v>
      </c>
    </row>
    <row r="3239" ht="15.75" customHeight="1">
      <c r="A3239" s="422">
        <v>40514.0</v>
      </c>
      <c r="B3239" s="423">
        <v>3665679.151</v>
      </c>
    </row>
    <row r="3240" ht="15.75" customHeight="1">
      <c r="A3240" s="422">
        <v>40513.0</v>
      </c>
      <c r="B3240" s="423">
        <v>3635980.06</v>
      </c>
    </row>
    <row r="3241" ht="15.75" customHeight="1">
      <c r="A3241" s="422">
        <v>40512.0</v>
      </c>
      <c r="B3241" s="423">
        <v>3598329.889</v>
      </c>
    </row>
    <row r="3242" ht="15.75" customHeight="1">
      <c r="A3242" s="422">
        <v>40511.0</v>
      </c>
      <c r="B3242" s="423">
        <v>3585345.36</v>
      </c>
    </row>
    <row r="3243" ht="15.75" customHeight="1">
      <c r="A3243" s="422">
        <v>40510.0</v>
      </c>
      <c r="B3243" s="423">
        <v>3608089.909</v>
      </c>
    </row>
    <row r="3244" ht="15.75" customHeight="1">
      <c r="A3244" s="422">
        <v>40507.0</v>
      </c>
      <c r="B3244" s="423">
        <v>3635429.804</v>
      </c>
    </row>
    <row r="3245" ht="15.75" customHeight="1">
      <c r="A3245" s="422">
        <v>40506.0</v>
      </c>
      <c r="B3245" s="423">
        <v>3621853.083</v>
      </c>
    </row>
    <row r="3246" ht="15.75" customHeight="1">
      <c r="A3246" s="422">
        <v>40505.0</v>
      </c>
      <c r="B3246" s="423">
        <v>3588962.495</v>
      </c>
    </row>
    <row r="3247" ht="15.75" customHeight="1">
      <c r="A3247" s="422">
        <v>40504.0</v>
      </c>
      <c r="B3247" s="423">
        <v>3581395.631</v>
      </c>
    </row>
    <row r="3248" ht="15.75" customHeight="1">
      <c r="A3248" s="422">
        <v>40503.0</v>
      </c>
      <c r="B3248" s="423">
        <v>3600400.866</v>
      </c>
    </row>
    <row r="3249" ht="15.75" customHeight="1">
      <c r="A3249" s="422">
        <v>40497.0</v>
      </c>
      <c r="B3249" s="423">
        <v>3550216.351</v>
      </c>
    </row>
    <row r="3250" ht="15.75" customHeight="1">
      <c r="A3250" s="422">
        <v>40496.0</v>
      </c>
      <c r="B3250" s="423">
        <v>3494323.649</v>
      </c>
    </row>
    <row r="3251" ht="15.75" customHeight="1">
      <c r="A3251" s="422">
        <v>40493.0</v>
      </c>
      <c r="B3251" s="423">
        <v>3452271.624</v>
      </c>
    </row>
    <row r="3252" ht="15.75" customHeight="1">
      <c r="A3252" s="422">
        <v>40492.0</v>
      </c>
      <c r="B3252" s="423">
        <v>3421343.928</v>
      </c>
    </row>
    <row r="3253" ht="15.75" customHeight="1">
      <c r="A3253" s="422">
        <v>40491.0</v>
      </c>
      <c r="B3253" s="423">
        <v>3405115.046</v>
      </c>
    </row>
    <row r="3254" ht="15.75" customHeight="1">
      <c r="A3254" s="422">
        <v>40490.0</v>
      </c>
      <c r="B3254" s="423">
        <v>3355804.446</v>
      </c>
    </row>
    <row r="3255" ht="15.75" customHeight="1">
      <c r="A3255" s="422">
        <v>40489.0</v>
      </c>
      <c r="B3255" s="423">
        <v>3365354.845</v>
      </c>
    </row>
    <row r="3256" ht="15.75" customHeight="1">
      <c r="A3256" s="422">
        <v>40486.0</v>
      </c>
      <c r="B3256" s="423">
        <v>3375953.667</v>
      </c>
    </row>
    <row r="3257" ht="15.75" customHeight="1">
      <c r="A3257" s="422">
        <v>40485.0</v>
      </c>
      <c r="B3257" s="423">
        <v>3363745.498</v>
      </c>
    </row>
    <row r="3258" ht="15.75" customHeight="1">
      <c r="A3258" s="422">
        <v>40484.0</v>
      </c>
      <c r="B3258" s="423">
        <v>3373020.735</v>
      </c>
    </row>
    <row r="3259" ht="15.75" customHeight="1">
      <c r="A3259" s="422">
        <v>40483.0</v>
      </c>
      <c r="B3259" s="423">
        <v>3378564.484</v>
      </c>
    </row>
    <row r="3260" ht="15.75" customHeight="1">
      <c r="A3260" s="422">
        <v>40482.0</v>
      </c>
      <c r="B3260" s="423">
        <v>3370998.748</v>
      </c>
    </row>
    <row r="3261" ht="15.75" customHeight="1">
      <c r="A3261" s="422">
        <v>40479.0</v>
      </c>
      <c r="B3261" s="423">
        <v>3377843.748</v>
      </c>
    </row>
    <row r="3262" ht="15.75" customHeight="1">
      <c r="A3262" s="422">
        <v>40478.0</v>
      </c>
      <c r="B3262" s="423">
        <v>3355604.932</v>
      </c>
    </row>
    <row r="3263" ht="15.75" customHeight="1">
      <c r="A3263" s="422">
        <v>40477.0</v>
      </c>
      <c r="B3263" s="423">
        <v>3347759.793</v>
      </c>
    </row>
    <row r="3264" ht="15.75" customHeight="1">
      <c r="A3264" s="422">
        <v>40476.0</v>
      </c>
      <c r="B3264" s="423">
        <v>3325927.389</v>
      </c>
    </row>
    <row r="3265" ht="15.75" customHeight="1">
      <c r="A3265" s="422">
        <v>40475.0</v>
      </c>
      <c r="B3265" s="423">
        <v>3322467.104</v>
      </c>
    </row>
    <row r="3266" ht="15.75" customHeight="1">
      <c r="A3266" s="422">
        <v>40472.0</v>
      </c>
      <c r="B3266" s="423">
        <v>3287920.281</v>
      </c>
    </row>
    <row r="3267" ht="15.75" customHeight="1">
      <c r="A3267" s="422">
        <v>40471.0</v>
      </c>
      <c r="B3267" s="423">
        <v>3260280.144</v>
      </c>
    </row>
    <row r="3268" ht="15.75" customHeight="1">
      <c r="A3268" s="422">
        <v>40470.0</v>
      </c>
      <c r="B3268" s="423">
        <v>3251521.517</v>
      </c>
    </row>
    <row r="3269" ht="15.75" customHeight="1">
      <c r="A3269" s="422">
        <v>40469.0</v>
      </c>
      <c r="B3269" s="423">
        <v>3257535.049</v>
      </c>
    </row>
    <row r="3270" ht="15.75" customHeight="1">
      <c r="A3270" s="422">
        <v>40465.0</v>
      </c>
      <c r="B3270" s="423">
        <v>3259277.603</v>
      </c>
    </row>
    <row r="3271" ht="15.75" customHeight="1">
      <c r="A3271" s="422">
        <v>40464.0</v>
      </c>
      <c r="B3271" s="423">
        <v>3253940.649</v>
      </c>
    </row>
    <row r="3272" ht="15.75" customHeight="1">
      <c r="A3272" s="422">
        <v>40463.0</v>
      </c>
      <c r="B3272" s="423">
        <v>3241684.625</v>
      </c>
    </row>
    <row r="3273" ht="15.75" customHeight="1">
      <c r="A3273" s="422">
        <v>40462.0</v>
      </c>
      <c r="B3273" s="423">
        <v>3215111.487</v>
      </c>
    </row>
    <row r="3274" ht="15.75" customHeight="1">
      <c r="A3274" s="422">
        <v>40461.0</v>
      </c>
      <c r="B3274" s="423">
        <v>3168060.112</v>
      </c>
    </row>
    <row r="3275" ht="15.75" customHeight="1">
      <c r="A3275" s="422">
        <v>40458.0</v>
      </c>
      <c r="B3275" s="423">
        <v>3243962.753</v>
      </c>
    </row>
    <row r="3276" ht="15.75" customHeight="1">
      <c r="A3276" s="422">
        <v>40457.0</v>
      </c>
      <c r="B3276" s="423">
        <v>3228193.298</v>
      </c>
    </row>
    <row r="3277" ht="15.75" customHeight="1">
      <c r="A3277" s="422">
        <v>40456.0</v>
      </c>
      <c r="B3277" s="423">
        <v>3196000.743</v>
      </c>
    </row>
    <row r="3278" ht="15.75" customHeight="1">
      <c r="A3278" s="422">
        <v>40455.0</v>
      </c>
      <c r="B3278" s="423">
        <v>3189621.125</v>
      </c>
    </row>
    <row r="3279" ht="15.75" customHeight="1">
      <c r="A3279" s="422">
        <v>40454.0</v>
      </c>
      <c r="B3279" s="423">
        <v>3163556.473</v>
      </c>
    </row>
    <row r="3280" ht="15.75" customHeight="1">
      <c r="A3280" s="422">
        <v>40451.0</v>
      </c>
      <c r="B3280" s="423">
        <v>3113233.18</v>
      </c>
    </row>
    <row r="3281" ht="15.75" customHeight="1">
      <c r="A3281" s="422">
        <v>40450.0</v>
      </c>
      <c r="B3281" s="423">
        <v>3108673.318</v>
      </c>
    </row>
    <row r="3282" ht="15.75" customHeight="1">
      <c r="A3282" s="422">
        <v>40449.0</v>
      </c>
      <c r="B3282" s="423">
        <v>3099442.904</v>
      </c>
    </row>
    <row r="3283" ht="15.75" customHeight="1">
      <c r="A3283" s="422">
        <v>40448.0</v>
      </c>
      <c r="B3283" s="423">
        <v>3094347.803</v>
      </c>
    </row>
    <row r="3284" ht="15.75" customHeight="1">
      <c r="A3284" s="422">
        <v>40447.0</v>
      </c>
      <c r="B3284" s="423">
        <v>3076161.356</v>
      </c>
    </row>
    <row r="3285" ht="15.75" customHeight="1">
      <c r="A3285" s="422">
        <v>40444.0</v>
      </c>
      <c r="B3285" s="423">
        <v>3062236.71</v>
      </c>
    </row>
    <row r="3286" ht="15.75" customHeight="1">
      <c r="A3286" s="422">
        <v>40443.0</v>
      </c>
      <c r="B3286" s="423">
        <v>3057498.878</v>
      </c>
    </row>
    <row r="3287" ht="15.75" customHeight="1">
      <c r="A3287" s="422">
        <v>40442.0</v>
      </c>
      <c r="B3287" s="423">
        <v>3076557.439</v>
      </c>
    </row>
    <row r="3288" ht="15.75" customHeight="1">
      <c r="A3288" s="422">
        <v>40441.0</v>
      </c>
      <c r="B3288" s="423">
        <v>3058199.939</v>
      </c>
    </row>
    <row r="3289" ht="15.75" customHeight="1">
      <c r="A3289" s="422">
        <v>40440.0</v>
      </c>
      <c r="B3289" s="423">
        <v>3034709.078</v>
      </c>
    </row>
    <row r="3290" ht="15.75" customHeight="1">
      <c r="A3290" s="422">
        <v>40437.0</v>
      </c>
      <c r="B3290" s="423">
        <v>3023236.881</v>
      </c>
    </row>
    <row r="3291" ht="15.75" customHeight="1">
      <c r="A3291" s="422">
        <v>40436.0</v>
      </c>
      <c r="B3291" s="423">
        <v>3026479.345</v>
      </c>
    </row>
    <row r="3292" ht="15.75" customHeight="1">
      <c r="A3292" s="422">
        <v>40435.0</v>
      </c>
      <c r="B3292" s="423">
        <v>3035846.351</v>
      </c>
    </row>
    <row r="3293" ht="15.75" customHeight="1">
      <c r="A3293" s="422">
        <v>40434.0</v>
      </c>
      <c r="B3293" s="423">
        <v>3031029.34</v>
      </c>
    </row>
    <row r="3294" ht="15.75" customHeight="1">
      <c r="A3294" s="422">
        <v>40429.0</v>
      </c>
      <c r="B3294" s="423">
        <v>3037551.709</v>
      </c>
    </row>
    <row r="3295" ht="15.75" customHeight="1">
      <c r="A3295" s="422">
        <v>40427.0</v>
      </c>
      <c r="B3295" s="423">
        <v>3039707.512</v>
      </c>
    </row>
    <row r="3296" ht="15.75" customHeight="1">
      <c r="A3296" s="422">
        <v>40426.0</v>
      </c>
      <c r="B3296" s="423">
        <v>3073963.386</v>
      </c>
    </row>
    <row r="3297" ht="15.75" customHeight="1">
      <c r="A3297" s="422">
        <v>40423.0</v>
      </c>
      <c r="B3297" s="423">
        <v>3035273.16</v>
      </c>
    </row>
    <row r="3298" ht="15.75" customHeight="1">
      <c r="A3298" s="422">
        <v>40421.0</v>
      </c>
      <c r="B3298" s="423">
        <v>2984511.693</v>
      </c>
    </row>
    <row r="3299" ht="15.75" customHeight="1">
      <c r="A3299" s="422">
        <v>40420.0</v>
      </c>
      <c r="B3299" s="423">
        <v>2964531.787</v>
      </c>
    </row>
    <row r="3300" ht="15.75" customHeight="1">
      <c r="A3300" s="422">
        <v>40419.0</v>
      </c>
      <c r="B3300" s="423">
        <v>2982058.358</v>
      </c>
    </row>
    <row r="3301" ht="15.75" customHeight="1">
      <c r="A3301" s="422">
        <v>40416.0</v>
      </c>
      <c r="B3301" s="423">
        <v>2977770.084</v>
      </c>
    </row>
    <row r="3302" ht="15.75" customHeight="1">
      <c r="A3302" s="422">
        <v>40415.0</v>
      </c>
      <c r="B3302" s="423">
        <v>2977181.683</v>
      </c>
    </row>
    <row r="3303" ht="15.75" customHeight="1">
      <c r="A3303" s="422">
        <v>40414.0</v>
      </c>
      <c r="B3303" s="423">
        <v>3020444.459</v>
      </c>
    </row>
    <row r="3304" ht="15.75" customHeight="1">
      <c r="A3304" s="422">
        <v>40413.0</v>
      </c>
      <c r="B3304" s="423">
        <v>3011583.345</v>
      </c>
    </row>
    <row r="3305" ht="15.75" customHeight="1">
      <c r="A3305" s="422">
        <v>40412.0</v>
      </c>
      <c r="B3305" s="423">
        <v>3022371.811</v>
      </c>
    </row>
    <row r="3306" ht="15.75" customHeight="1">
      <c r="A3306" s="422">
        <v>40409.0</v>
      </c>
      <c r="B3306" s="423">
        <v>3014396.368</v>
      </c>
    </row>
    <row r="3307" ht="15.75" customHeight="1">
      <c r="A3307" s="422">
        <v>40408.0</v>
      </c>
      <c r="B3307" s="423">
        <v>3008993.429</v>
      </c>
    </row>
    <row r="3308" ht="15.75" customHeight="1">
      <c r="A3308" s="422">
        <v>40407.0</v>
      </c>
      <c r="B3308" s="423">
        <v>2972129.151</v>
      </c>
    </row>
    <row r="3309" ht="15.75" customHeight="1">
      <c r="A3309" s="422">
        <v>40406.0</v>
      </c>
      <c r="B3309" s="423">
        <v>2962578.354</v>
      </c>
    </row>
    <row r="3310" ht="15.75" customHeight="1">
      <c r="A3310" s="422">
        <v>40402.0</v>
      </c>
      <c r="B3310" s="423">
        <v>2978273.597</v>
      </c>
    </row>
    <row r="3311" ht="15.75" customHeight="1">
      <c r="A3311" s="422">
        <v>40401.0</v>
      </c>
      <c r="B3311" s="423">
        <v>2958567.419</v>
      </c>
    </row>
    <row r="3312" ht="15.75" customHeight="1">
      <c r="A3312" s="422">
        <v>40400.0</v>
      </c>
      <c r="B3312" s="423">
        <v>2960105.818</v>
      </c>
    </row>
    <row r="3313" ht="15.75" customHeight="1">
      <c r="A3313" s="422">
        <v>40399.0</v>
      </c>
      <c r="B3313" s="423">
        <v>2935818.693</v>
      </c>
    </row>
    <row r="3314" ht="15.75" customHeight="1">
      <c r="A3314" s="422">
        <v>40398.0</v>
      </c>
      <c r="B3314" s="423">
        <v>2929547.311</v>
      </c>
    </row>
    <row r="3315" ht="15.75" customHeight="1">
      <c r="A3315" s="422">
        <v>40395.0</v>
      </c>
      <c r="B3315" s="423">
        <v>2923626.98</v>
      </c>
    </row>
    <row r="3316" ht="15.75" customHeight="1">
      <c r="A3316" s="422">
        <v>40394.0</v>
      </c>
      <c r="B3316" s="423">
        <v>2907401.577</v>
      </c>
    </row>
    <row r="3317" ht="15.75" customHeight="1">
      <c r="A3317" s="422">
        <v>40393.0</v>
      </c>
      <c r="B3317" s="423">
        <v>2903212.104</v>
      </c>
    </row>
    <row r="3318" ht="15.75" customHeight="1">
      <c r="A3318" s="422">
        <v>40392.0</v>
      </c>
      <c r="B3318" s="423">
        <v>2889977.495</v>
      </c>
    </row>
    <row r="3319" ht="15.75" customHeight="1">
      <c r="A3319" s="422">
        <v>40391.0</v>
      </c>
      <c r="B3319" s="423">
        <v>2865932.231</v>
      </c>
    </row>
    <row r="3320" ht="15.75" customHeight="1">
      <c r="A3320" s="422">
        <v>40388.0</v>
      </c>
      <c r="B3320" s="423">
        <v>2821701.755</v>
      </c>
    </row>
    <row r="3321" ht="15.75" customHeight="1">
      <c r="A3321" s="422">
        <v>40386.0</v>
      </c>
      <c r="B3321" s="423">
        <v>2798030.499</v>
      </c>
    </row>
    <row r="3322" ht="15.75" customHeight="1">
      <c r="A3322" s="422">
        <v>40385.0</v>
      </c>
      <c r="B3322" s="423">
        <v>2808456.743</v>
      </c>
    </row>
    <row r="3323" ht="15.75" customHeight="1">
      <c r="A3323" s="422">
        <v>40384.0</v>
      </c>
      <c r="B3323" s="423">
        <v>2759069.662</v>
      </c>
    </row>
    <row r="3324" ht="15.75" customHeight="1">
      <c r="A3324" s="422">
        <v>40381.0</v>
      </c>
      <c r="B3324" s="423">
        <v>2824133.802</v>
      </c>
    </row>
    <row r="3325" ht="15.75" customHeight="1">
      <c r="A3325" s="422">
        <v>40380.0</v>
      </c>
      <c r="B3325" s="423">
        <v>2849173.695</v>
      </c>
    </row>
    <row r="3326" ht="15.75" customHeight="1">
      <c r="A3326" s="422">
        <v>40379.0</v>
      </c>
      <c r="B3326" s="423">
        <v>2841001.855</v>
      </c>
    </row>
    <row r="3327" ht="15.75" customHeight="1">
      <c r="A3327" s="422">
        <v>40378.0</v>
      </c>
      <c r="B3327" s="423">
        <v>2845406.508</v>
      </c>
    </row>
    <row r="3328" ht="15.75" customHeight="1">
      <c r="A3328" s="422">
        <v>40377.0</v>
      </c>
      <c r="B3328" s="423">
        <v>2816027.038</v>
      </c>
    </row>
    <row r="3329" ht="15.75" customHeight="1">
      <c r="A3329" s="422">
        <v>40374.0</v>
      </c>
      <c r="B3329" s="423">
        <v>2776111.183</v>
      </c>
    </row>
    <row r="3330" ht="15.75" customHeight="1">
      <c r="A3330" s="422">
        <v>40373.0</v>
      </c>
      <c r="B3330" s="423">
        <v>2762135.011</v>
      </c>
    </row>
    <row r="3331" ht="15.75" customHeight="1">
      <c r="A3331" s="422">
        <v>40372.0</v>
      </c>
      <c r="B3331" s="423">
        <v>2783293.729</v>
      </c>
    </row>
    <row r="3332" ht="15.75" customHeight="1">
      <c r="A3332" s="422">
        <v>40371.0</v>
      </c>
      <c r="B3332" s="423">
        <v>2756042.014</v>
      </c>
    </row>
    <row r="3333" ht="15.75" customHeight="1">
      <c r="A3333" s="422">
        <v>40370.0</v>
      </c>
      <c r="B3333" s="423">
        <v>2752011.372</v>
      </c>
    </row>
    <row r="3334" ht="15.75" customHeight="1">
      <c r="A3334" s="422">
        <v>40367.0</v>
      </c>
      <c r="B3334" s="423">
        <v>2796364.531</v>
      </c>
    </row>
    <row r="3335" ht="15.75" customHeight="1">
      <c r="A3335" s="422">
        <v>40366.0</v>
      </c>
      <c r="B3335" s="423">
        <v>2791792.273</v>
      </c>
    </row>
    <row r="3336" ht="15.75" customHeight="1">
      <c r="A3336" s="422">
        <v>40365.0</v>
      </c>
      <c r="B3336" s="423">
        <v>2773191.749</v>
      </c>
    </row>
    <row r="3337" ht="15.75" customHeight="1">
      <c r="A3337" s="422">
        <v>40364.0</v>
      </c>
      <c r="B3337" s="423">
        <v>2765245.772</v>
      </c>
    </row>
    <row r="3338" ht="15.75" customHeight="1">
      <c r="A3338" s="422">
        <v>40363.0</v>
      </c>
      <c r="B3338" s="423">
        <v>2702931.119</v>
      </c>
    </row>
    <row r="3339" ht="15.75" customHeight="1">
      <c r="A3339" s="422">
        <v>40359.0</v>
      </c>
      <c r="B3339" s="423">
        <v>2700744.561</v>
      </c>
    </row>
    <row r="3340" ht="15.75" customHeight="1">
      <c r="A3340" s="422">
        <v>40358.0</v>
      </c>
      <c r="B3340" s="423">
        <v>2708977.654</v>
      </c>
    </row>
    <row r="3341" ht="15.75" customHeight="1">
      <c r="A3341" s="422">
        <v>40357.0</v>
      </c>
      <c r="B3341" s="423">
        <v>2721869.053</v>
      </c>
    </row>
    <row r="3342" ht="15.75" customHeight="1">
      <c r="A3342" s="422">
        <v>40356.0</v>
      </c>
      <c r="B3342" s="423">
        <v>2724037.021</v>
      </c>
    </row>
    <row r="3343" ht="15.75" customHeight="1">
      <c r="A3343" s="422">
        <v>40353.0</v>
      </c>
      <c r="B3343" s="423">
        <v>2712669.221</v>
      </c>
    </row>
    <row r="3344" ht="15.75" customHeight="1">
      <c r="A3344" s="422">
        <v>40352.0</v>
      </c>
      <c r="B3344" s="423">
        <v>2704973.239</v>
      </c>
    </row>
    <row r="3345" ht="15.75" customHeight="1">
      <c r="A3345" s="422">
        <v>40351.0</v>
      </c>
      <c r="B3345" s="423">
        <v>2708842.954</v>
      </c>
    </row>
    <row r="3346" ht="15.75" customHeight="1">
      <c r="A3346" s="422">
        <v>40350.0</v>
      </c>
      <c r="B3346" s="423">
        <v>2669977.955</v>
      </c>
    </row>
    <row r="3347" ht="15.75" customHeight="1">
      <c r="A3347" s="422">
        <v>40349.0</v>
      </c>
      <c r="B3347" s="423">
        <v>2710171.972</v>
      </c>
    </row>
    <row r="3348" ht="15.75" customHeight="1">
      <c r="A3348" s="422">
        <v>40346.0</v>
      </c>
      <c r="B3348" s="423">
        <v>2727613.167</v>
      </c>
    </row>
    <row r="3349" ht="15.75" customHeight="1">
      <c r="A3349" s="422">
        <v>40345.0</v>
      </c>
      <c r="B3349" s="423">
        <v>2704125.239</v>
      </c>
    </row>
    <row r="3350" ht="15.75" customHeight="1">
      <c r="A3350" s="422">
        <v>40344.0</v>
      </c>
      <c r="B3350" s="423">
        <v>2727884.848</v>
      </c>
    </row>
    <row r="3351" ht="15.75" customHeight="1">
      <c r="A3351" s="422">
        <v>40343.0</v>
      </c>
      <c r="B3351" s="423">
        <v>2721756.202</v>
      </c>
    </row>
    <row r="3352" ht="15.75" customHeight="1">
      <c r="A3352" s="422">
        <v>40342.0</v>
      </c>
      <c r="B3352" s="423">
        <v>2719386.175</v>
      </c>
    </row>
    <row r="3353" ht="15.75" customHeight="1">
      <c r="A3353" s="422">
        <v>40339.0</v>
      </c>
      <c r="B3353" s="423">
        <v>2630692.786</v>
      </c>
    </row>
    <row r="3354" ht="15.75" customHeight="1">
      <c r="A3354" s="422">
        <v>40338.0</v>
      </c>
      <c r="B3354" s="423">
        <v>2606531.6</v>
      </c>
    </row>
    <row r="3355" ht="15.75" customHeight="1">
      <c r="A3355" s="422">
        <v>40337.0</v>
      </c>
      <c r="B3355" s="423">
        <v>2597646.104</v>
      </c>
    </row>
    <row r="3356" ht="15.75" customHeight="1">
      <c r="A3356" s="422">
        <v>40336.0</v>
      </c>
      <c r="B3356" s="423">
        <v>2558560.984</v>
      </c>
    </row>
    <row r="3357" ht="15.75" customHeight="1">
      <c r="A3357" s="422">
        <v>40335.0</v>
      </c>
      <c r="B3357" s="423">
        <v>2598144.077</v>
      </c>
    </row>
    <row r="3358" ht="15.75" customHeight="1">
      <c r="A3358" s="422">
        <v>40332.0</v>
      </c>
      <c r="B3358" s="423">
        <v>2591606.56</v>
      </c>
    </row>
    <row r="3359" ht="15.75" customHeight="1">
      <c r="A3359" s="422">
        <v>40331.0</v>
      </c>
      <c r="B3359" s="423">
        <v>2569384.929</v>
      </c>
    </row>
    <row r="3360" ht="15.75" customHeight="1">
      <c r="A3360" s="422">
        <v>40330.0</v>
      </c>
      <c r="B3360" s="423">
        <v>2573563.98</v>
      </c>
    </row>
    <row r="3361" ht="15.75" customHeight="1">
      <c r="A3361" s="422">
        <v>40329.0</v>
      </c>
      <c r="B3361" s="423">
        <v>2557473.511</v>
      </c>
    </row>
    <row r="3362" ht="15.75" customHeight="1">
      <c r="A3362" s="422">
        <v>40328.0</v>
      </c>
      <c r="B3362" s="423">
        <v>2550164.1</v>
      </c>
    </row>
    <row r="3363" ht="15.75" customHeight="1">
      <c r="A3363" s="422">
        <v>40324.0</v>
      </c>
      <c r="B3363" s="423">
        <v>2528317.327</v>
      </c>
    </row>
    <row r="3364" ht="15.75" customHeight="1">
      <c r="A3364" s="422">
        <v>40323.0</v>
      </c>
      <c r="B3364" s="423">
        <v>2499655.5</v>
      </c>
    </row>
    <row r="3365" ht="15.75" customHeight="1">
      <c r="A3365" s="422">
        <v>40322.0</v>
      </c>
      <c r="B3365" s="423">
        <v>2501094.678</v>
      </c>
    </row>
    <row r="3366" ht="15.75" customHeight="1">
      <c r="A3366" s="422">
        <v>40321.0</v>
      </c>
      <c r="B3366" s="423">
        <v>2531242.587</v>
      </c>
    </row>
    <row r="3367" ht="15.75" customHeight="1">
      <c r="A3367" s="422">
        <v>40318.0</v>
      </c>
      <c r="B3367" s="423">
        <v>2492496.884</v>
      </c>
    </row>
    <row r="3368" ht="15.75" customHeight="1">
      <c r="A3368" s="422">
        <v>40317.0</v>
      </c>
      <c r="B3368" s="423">
        <v>2465918.878</v>
      </c>
    </row>
    <row r="3369" ht="15.75" customHeight="1">
      <c r="A3369" s="422">
        <v>40316.0</v>
      </c>
      <c r="B3369" s="423">
        <v>2446340.911</v>
      </c>
    </row>
    <row r="3370" ht="15.75" customHeight="1">
      <c r="A3370" s="422">
        <v>40315.0</v>
      </c>
      <c r="B3370" s="423">
        <v>2434802.71</v>
      </c>
    </row>
    <row r="3371" ht="15.75" customHeight="1">
      <c r="A3371" s="422">
        <v>40314.0</v>
      </c>
      <c r="B3371" s="423">
        <v>2432714.452</v>
      </c>
    </row>
    <row r="3372" ht="15.75" customHeight="1">
      <c r="A3372" s="422">
        <v>40311.0</v>
      </c>
      <c r="B3372" s="423">
        <v>2400813.575</v>
      </c>
    </row>
    <row r="3373" ht="15.75" customHeight="1">
      <c r="A3373" s="422">
        <v>40310.0</v>
      </c>
      <c r="B3373" s="423">
        <v>2421142.078</v>
      </c>
    </row>
    <row r="3374" ht="15.75" customHeight="1">
      <c r="A3374" s="422">
        <v>40309.0</v>
      </c>
      <c r="B3374" s="423">
        <v>2390178.399</v>
      </c>
    </row>
    <row r="3375" ht="15.75" customHeight="1">
      <c r="A3375" s="422">
        <v>40308.0</v>
      </c>
      <c r="B3375" s="423">
        <v>2336605.007</v>
      </c>
    </row>
    <row r="3376" ht="15.75" customHeight="1">
      <c r="A3376" s="422">
        <v>40307.0</v>
      </c>
      <c r="B3376" s="423">
        <v>2339551.742</v>
      </c>
    </row>
    <row r="3377" ht="15.75" customHeight="1">
      <c r="A3377" s="422">
        <v>40304.0</v>
      </c>
      <c r="B3377" s="423">
        <v>2338278.763</v>
      </c>
    </row>
    <row r="3378" ht="15.75" customHeight="1">
      <c r="A3378" s="422">
        <v>40303.0</v>
      </c>
      <c r="B3378" s="423">
        <v>2339195.837</v>
      </c>
    </row>
    <row r="3379" ht="15.75" customHeight="1">
      <c r="A3379" s="422">
        <v>40302.0</v>
      </c>
      <c r="B3379" s="423">
        <v>2322638.983</v>
      </c>
    </row>
    <row r="3380" ht="15.75" customHeight="1">
      <c r="A3380" s="422">
        <v>40301.0</v>
      </c>
      <c r="B3380" s="423">
        <v>2342478.284</v>
      </c>
    </row>
    <row r="3381" ht="15.75" customHeight="1">
      <c r="A3381" s="422">
        <v>40300.0</v>
      </c>
      <c r="B3381" s="423">
        <v>2356241.88</v>
      </c>
    </row>
    <row r="3382" ht="15.75" customHeight="1">
      <c r="A3382" s="422">
        <v>40297.0</v>
      </c>
      <c r="B3382" s="423">
        <v>2360452.187</v>
      </c>
    </row>
    <row r="3383" ht="15.75" customHeight="1">
      <c r="A3383" s="422">
        <v>40296.0</v>
      </c>
      <c r="B3383" s="423">
        <v>2359213.095</v>
      </c>
    </row>
    <row r="3384" ht="15.75" customHeight="1">
      <c r="A3384" s="422">
        <v>40295.0</v>
      </c>
      <c r="B3384" s="423">
        <v>2356151.067</v>
      </c>
    </row>
    <row r="3385" ht="15.75" customHeight="1">
      <c r="A3385" s="422">
        <v>40294.0</v>
      </c>
      <c r="B3385" s="423">
        <v>2358932.239</v>
      </c>
    </row>
    <row r="3386" ht="15.75" customHeight="1">
      <c r="A3386" s="422">
        <v>40293.0</v>
      </c>
      <c r="B3386" s="423">
        <v>2353571.151</v>
      </c>
    </row>
    <row r="3387" ht="15.75" customHeight="1">
      <c r="A3387" s="422">
        <v>40290.0</v>
      </c>
      <c r="B3387" s="423">
        <v>2341844.604</v>
      </c>
    </row>
    <row r="3388" ht="15.75" customHeight="1">
      <c r="A3388" s="422">
        <v>40289.0</v>
      </c>
      <c r="B3388" s="423">
        <v>2333551.497</v>
      </c>
    </row>
    <row r="3389" ht="15.75" customHeight="1">
      <c r="A3389" s="422">
        <v>40288.0</v>
      </c>
      <c r="B3389" s="423">
        <v>2336791.205</v>
      </c>
    </row>
    <row r="3390" ht="15.75" customHeight="1">
      <c r="A3390" s="422">
        <v>40287.0</v>
      </c>
      <c r="B3390" s="423">
        <v>2302356.034</v>
      </c>
    </row>
    <row r="3391" ht="15.75" customHeight="1">
      <c r="A3391" s="422">
        <v>40286.0</v>
      </c>
      <c r="B3391" s="423">
        <v>2283804.856</v>
      </c>
    </row>
    <row r="3392" ht="15.75" customHeight="1">
      <c r="A3392" s="422">
        <v>40283.0</v>
      </c>
      <c r="B3392" s="423">
        <v>2233930.619</v>
      </c>
    </row>
    <row r="3393" ht="15.75" customHeight="1">
      <c r="A3393" s="422">
        <v>40281.0</v>
      </c>
      <c r="B3393" s="423">
        <v>2246149.901</v>
      </c>
    </row>
    <row r="3394" ht="15.75" customHeight="1">
      <c r="A3394" s="422">
        <v>40280.0</v>
      </c>
      <c r="B3394" s="423">
        <v>2247838.453</v>
      </c>
    </row>
    <row r="3395" ht="15.75" customHeight="1">
      <c r="A3395" s="422">
        <v>40279.0</v>
      </c>
      <c r="B3395" s="423">
        <v>2258139.046</v>
      </c>
    </row>
    <row r="3396" ht="15.75" customHeight="1">
      <c r="A3396" s="422">
        <v>40276.0</v>
      </c>
      <c r="B3396" s="423">
        <v>2288943.011</v>
      </c>
    </row>
    <row r="3397" ht="15.75" customHeight="1">
      <c r="A3397" s="422">
        <v>40275.0</v>
      </c>
      <c r="B3397" s="423">
        <v>2276684.729</v>
      </c>
    </row>
    <row r="3398" ht="15.75" customHeight="1">
      <c r="A3398" s="422">
        <v>40274.0</v>
      </c>
      <c r="B3398" s="423">
        <v>2272567.967</v>
      </c>
    </row>
    <row r="3399" ht="15.75" customHeight="1">
      <c r="A3399" s="422">
        <v>40273.0</v>
      </c>
      <c r="B3399" s="423">
        <v>2296977.551</v>
      </c>
    </row>
    <row r="3400" ht="15.75" customHeight="1">
      <c r="A3400" s="422">
        <v>40272.0</v>
      </c>
      <c r="B3400" s="423">
        <v>2308625.014</v>
      </c>
    </row>
    <row r="3401" ht="15.75" customHeight="1">
      <c r="A3401" s="422">
        <v>40269.0</v>
      </c>
      <c r="B3401" s="423">
        <v>2308507.305</v>
      </c>
    </row>
    <row r="3402" ht="15.75" customHeight="1">
      <c r="A3402" s="422">
        <v>40268.0</v>
      </c>
      <c r="B3402" s="423">
        <v>2302582.389</v>
      </c>
    </row>
    <row r="3403" ht="15.75" customHeight="1">
      <c r="A3403" s="422">
        <v>40267.0</v>
      </c>
      <c r="B3403" s="423">
        <v>2279442.152</v>
      </c>
    </row>
    <row r="3404" ht="15.75" customHeight="1">
      <c r="A3404" s="422">
        <v>40266.0</v>
      </c>
      <c r="B3404" s="423">
        <v>2271926.109</v>
      </c>
    </row>
    <row r="3405" ht="15.75" customHeight="1">
      <c r="A3405" s="422">
        <v>40265.0</v>
      </c>
      <c r="B3405" s="423">
        <v>2289693.992</v>
      </c>
    </row>
    <row r="3406" ht="15.75" customHeight="1">
      <c r="A3406" s="422">
        <v>40262.0</v>
      </c>
      <c r="B3406" s="423">
        <v>2289275.574</v>
      </c>
    </row>
    <row r="3407" ht="15.75" customHeight="1">
      <c r="A3407" s="422">
        <v>40261.0</v>
      </c>
      <c r="B3407" s="423">
        <v>2293518.427</v>
      </c>
    </row>
    <row r="3408" ht="15.75" customHeight="1">
      <c r="A3408" s="422">
        <v>40260.0</v>
      </c>
      <c r="B3408" s="423">
        <v>2253676.35</v>
      </c>
    </row>
    <row r="3409" ht="15.75" customHeight="1">
      <c r="A3409" s="422">
        <v>40259.0</v>
      </c>
      <c r="B3409" s="423">
        <v>2272549.125</v>
      </c>
    </row>
    <row r="3410" ht="15.75" customHeight="1">
      <c r="A3410" s="422">
        <v>40258.0</v>
      </c>
      <c r="B3410" s="423">
        <v>2266496.832</v>
      </c>
    </row>
    <row r="3411" ht="15.75" customHeight="1">
      <c r="A3411" s="422">
        <v>40255.0</v>
      </c>
      <c r="B3411" s="423">
        <v>2212017.676</v>
      </c>
    </row>
    <row r="3412" ht="15.75" customHeight="1">
      <c r="A3412" s="422">
        <v>40253.0</v>
      </c>
      <c r="B3412" s="423">
        <v>2231787.451</v>
      </c>
    </row>
    <row r="3413" ht="15.75" customHeight="1">
      <c r="A3413" s="422">
        <v>40252.0</v>
      </c>
      <c r="B3413" s="423">
        <v>2191060.584</v>
      </c>
    </row>
    <row r="3414" ht="15.75" customHeight="1">
      <c r="A3414" s="422">
        <v>40251.0</v>
      </c>
      <c r="B3414" s="423">
        <v>2203317.791</v>
      </c>
    </row>
    <row r="3415" ht="15.75" customHeight="1">
      <c r="A3415" s="422">
        <v>40248.0</v>
      </c>
      <c r="B3415" s="423">
        <v>2249210.88</v>
      </c>
    </row>
    <row r="3416" ht="15.75" customHeight="1">
      <c r="A3416" s="422">
        <v>40247.0</v>
      </c>
      <c r="B3416" s="423">
        <v>2261016.616</v>
      </c>
    </row>
    <row r="3417" ht="15.75" customHeight="1">
      <c r="A3417" s="422">
        <v>40246.0</v>
      </c>
      <c r="B3417" s="423">
        <v>2198674.065</v>
      </c>
    </row>
    <row r="3418" ht="15.75" customHeight="1">
      <c r="A3418" s="422">
        <v>40245.0</v>
      </c>
      <c r="B3418" s="423">
        <v>2225408.638</v>
      </c>
    </row>
    <row r="3419" ht="15.75" customHeight="1">
      <c r="A3419" s="422">
        <v>40244.0</v>
      </c>
      <c r="B3419" s="423">
        <v>2270675.635</v>
      </c>
    </row>
    <row r="3420" ht="15.75" customHeight="1">
      <c r="A3420" s="422">
        <v>40241.0</v>
      </c>
      <c r="B3420" s="423">
        <v>2297109.258</v>
      </c>
    </row>
    <row r="3421" ht="15.75" customHeight="1">
      <c r="A3421" s="422">
        <v>40240.0</v>
      </c>
      <c r="B3421" s="423">
        <v>2291131.707</v>
      </c>
    </row>
    <row r="3422" ht="15.75" customHeight="1">
      <c r="A3422" s="422">
        <v>40239.0</v>
      </c>
      <c r="B3422" s="423">
        <v>2274818.336</v>
      </c>
    </row>
    <row r="3423" ht="15.75" customHeight="1">
      <c r="A3423" s="422">
        <v>40238.0</v>
      </c>
      <c r="B3423" s="423">
        <v>2273205.601</v>
      </c>
    </row>
    <row r="3424" ht="15.75" customHeight="1">
      <c r="A3424" s="422">
        <v>40237.0</v>
      </c>
      <c r="B3424" s="423">
        <v>2275302.431</v>
      </c>
    </row>
    <row r="3425" ht="15.75" customHeight="1">
      <c r="A3425" s="422">
        <v>40234.0</v>
      </c>
      <c r="B3425" s="423">
        <v>2317600.7</v>
      </c>
    </row>
    <row r="3426" ht="15.75" customHeight="1">
      <c r="A3426" s="422">
        <v>40233.0</v>
      </c>
      <c r="B3426" s="423">
        <v>2321010.893</v>
      </c>
    </row>
    <row r="3427" ht="15.75" customHeight="1">
      <c r="A3427" s="422">
        <v>40232.0</v>
      </c>
      <c r="B3427" s="423">
        <v>2294193.386</v>
      </c>
    </row>
    <row r="3428" ht="15.75" customHeight="1">
      <c r="A3428" s="422">
        <v>40231.0</v>
      </c>
      <c r="B3428" s="423">
        <v>2300307.174</v>
      </c>
    </row>
    <row r="3429" ht="15.75" customHeight="1">
      <c r="A3429" s="422">
        <v>40227.0</v>
      </c>
      <c r="B3429" s="423">
        <v>2346173.879</v>
      </c>
    </row>
    <row r="3430" ht="15.75" customHeight="1">
      <c r="A3430" s="422">
        <v>40226.0</v>
      </c>
      <c r="B3430" s="423">
        <v>2366228.551</v>
      </c>
    </row>
    <row r="3431" ht="15.75" customHeight="1">
      <c r="A3431" s="422">
        <v>40225.0</v>
      </c>
      <c r="B3431" s="423">
        <v>2337343.796</v>
      </c>
    </row>
    <row r="3432" ht="15.75" customHeight="1">
      <c r="A3432" s="422">
        <v>40224.0</v>
      </c>
      <c r="B3432" s="423">
        <v>2332979.462</v>
      </c>
    </row>
    <row r="3433" ht="15.75" customHeight="1">
      <c r="A3433" s="422">
        <v>40223.0</v>
      </c>
      <c r="B3433" s="423">
        <v>2338634.049</v>
      </c>
    </row>
    <row r="3434" ht="15.75" customHeight="1">
      <c r="A3434" s="422">
        <v>40220.0</v>
      </c>
      <c r="B3434" s="423">
        <v>2304654.2</v>
      </c>
    </row>
    <row r="3435" ht="15.75" customHeight="1">
      <c r="A3435" s="422">
        <v>40219.0</v>
      </c>
      <c r="B3435" s="423">
        <v>2292897.89</v>
      </c>
    </row>
    <row r="3436" ht="15.75" customHeight="1">
      <c r="A3436" s="422">
        <v>40218.0</v>
      </c>
      <c r="B3436" s="423">
        <v>2292628.764</v>
      </c>
    </row>
    <row r="3437" ht="15.75" customHeight="1">
      <c r="A3437" s="422">
        <v>40217.0</v>
      </c>
      <c r="B3437" s="423">
        <v>2271696.146</v>
      </c>
    </row>
    <row r="3438" ht="15.75" customHeight="1">
      <c r="A3438" s="422">
        <v>40216.0</v>
      </c>
      <c r="B3438" s="423">
        <v>2253548.435</v>
      </c>
    </row>
    <row r="3439" ht="15.75" customHeight="1">
      <c r="A3439" s="422">
        <v>40213.0</v>
      </c>
      <c r="B3439" s="423">
        <v>2234823.32</v>
      </c>
    </row>
    <row r="3440" ht="15.75" customHeight="1">
      <c r="A3440" s="422">
        <v>40212.0</v>
      </c>
      <c r="B3440" s="423">
        <v>2218673.415</v>
      </c>
    </row>
    <row r="3441" ht="15.75" customHeight="1">
      <c r="A3441" s="422">
        <v>40211.0</v>
      </c>
      <c r="B3441" s="423">
        <v>2239616.56</v>
      </c>
    </row>
    <row r="3442" ht="15.75" customHeight="1">
      <c r="A3442" s="422">
        <v>40210.0</v>
      </c>
      <c r="B3442" s="423">
        <v>2219903.041</v>
      </c>
    </row>
    <row r="3443" ht="15.75" customHeight="1">
      <c r="A3443" s="422">
        <v>40209.0</v>
      </c>
      <c r="B3443" s="423">
        <v>2191831.077</v>
      </c>
    </row>
    <row r="3444" ht="15.75" customHeight="1">
      <c r="A3444" s="422">
        <v>40206.0</v>
      </c>
      <c r="B3444" s="423">
        <v>2200066.052</v>
      </c>
    </row>
    <row r="3445" ht="15.75" customHeight="1">
      <c r="A3445" s="422">
        <v>40205.0</v>
      </c>
      <c r="B3445" s="423">
        <v>2173482.33</v>
      </c>
    </row>
    <row r="3446" ht="15.75" customHeight="1">
      <c r="A3446" s="422">
        <v>40204.0</v>
      </c>
      <c r="B3446" s="423">
        <v>2146038.569</v>
      </c>
    </row>
    <row r="3447" ht="15.75" customHeight="1">
      <c r="A3447" s="422">
        <v>40203.0</v>
      </c>
      <c r="B3447" s="423">
        <v>2167526.708</v>
      </c>
    </row>
    <row r="3448" ht="15.75" customHeight="1">
      <c r="A3448" s="422">
        <v>40202.0</v>
      </c>
      <c r="B3448" s="423">
        <v>2116963.746</v>
      </c>
    </row>
    <row r="3449" ht="15.75" customHeight="1">
      <c r="A3449" s="422">
        <v>40199.0</v>
      </c>
      <c r="B3449" s="423">
        <v>2095940.777</v>
      </c>
    </row>
    <row r="3450" ht="15.75" customHeight="1">
      <c r="A3450" s="422">
        <v>40198.0</v>
      </c>
      <c r="B3450" s="423">
        <v>2063683.892</v>
      </c>
    </row>
    <row r="3451" ht="15.75" customHeight="1">
      <c r="A3451" s="422">
        <v>40197.0</v>
      </c>
      <c r="B3451" s="423">
        <v>2049361.341</v>
      </c>
    </row>
    <row r="3452" ht="15.75" customHeight="1">
      <c r="A3452" s="422">
        <v>40196.0</v>
      </c>
      <c r="B3452" s="423">
        <v>2038170.266</v>
      </c>
    </row>
    <row r="3453" ht="15.75" customHeight="1">
      <c r="A3453" s="422">
        <v>40195.0</v>
      </c>
      <c r="B3453" s="423">
        <v>2020959.261</v>
      </c>
    </row>
    <row r="3454" ht="15.75" customHeight="1">
      <c r="A3454" s="422">
        <v>40192.0</v>
      </c>
      <c r="B3454" s="423">
        <v>2008813.859</v>
      </c>
    </row>
    <row r="3455" ht="15.75" customHeight="1">
      <c r="A3455" s="422">
        <v>40191.0</v>
      </c>
      <c r="B3455" s="423">
        <v>1964101.852</v>
      </c>
    </row>
    <row r="3456" ht="15.75" customHeight="1">
      <c r="A3456" s="422">
        <v>40190.0</v>
      </c>
      <c r="B3456" s="423">
        <v>1995982.696</v>
      </c>
    </row>
    <row r="3457" ht="15.75" customHeight="1">
      <c r="A3457" s="422">
        <v>40189.0</v>
      </c>
      <c r="B3457" s="423">
        <v>1980870.355</v>
      </c>
    </row>
    <row r="3458" ht="15.75" customHeight="1">
      <c r="A3458" s="422">
        <v>40188.0</v>
      </c>
      <c r="B3458" s="423">
        <v>1974525.392</v>
      </c>
    </row>
    <row r="3459" ht="15.75" customHeight="1">
      <c r="A3459" s="422">
        <v>40185.0</v>
      </c>
      <c r="B3459" s="423">
        <v>1968024.974</v>
      </c>
    </row>
    <row r="3460" ht="15.75" customHeight="1">
      <c r="A3460" s="422">
        <v>40184.0</v>
      </c>
      <c r="B3460" s="423">
        <v>1961994.154</v>
      </c>
    </row>
    <row r="3461" ht="15.75" customHeight="1">
      <c r="A3461" s="422">
        <v>40183.0</v>
      </c>
      <c r="B3461" s="423">
        <v>1952011.511</v>
      </c>
    </row>
    <row r="3462" ht="15.75" customHeight="1">
      <c r="A3462" s="422">
        <v>40182.0</v>
      </c>
      <c r="B3462" s="423">
        <v>1940394.049</v>
      </c>
    </row>
    <row r="3463" ht="15.75" customHeight="1">
      <c r="A3463" s="422">
        <v>40181.0</v>
      </c>
      <c r="B3463" s="423">
        <v>1914046.55</v>
      </c>
    </row>
    <row r="3464" ht="15.75" customHeight="1">
      <c r="A3464" s="422">
        <v>40177.0</v>
      </c>
      <c r="B3464" s="423">
        <v>1903228.05</v>
      </c>
    </row>
    <row r="3465" ht="15.75" customHeight="1">
      <c r="A3465" s="422">
        <v>40176.0</v>
      </c>
      <c r="B3465" s="423">
        <v>1897944.809</v>
      </c>
    </row>
    <row r="3466" ht="15.75" customHeight="1">
      <c r="A3466" s="422">
        <v>40174.0</v>
      </c>
      <c r="B3466" s="423">
        <v>1869549.01</v>
      </c>
    </row>
    <row r="3467" ht="15.75" customHeight="1">
      <c r="A3467" s="422">
        <v>40171.0</v>
      </c>
      <c r="B3467" s="423">
        <v>1869549.01</v>
      </c>
    </row>
    <row r="3468" ht="15.75" customHeight="1">
      <c r="A3468" s="422">
        <v>40170.0</v>
      </c>
      <c r="B3468" s="423">
        <v>1872147.339</v>
      </c>
    </row>
    <row r="3469" ht="15.75" customHeight="1">
      <c r="A3469" s="422">
        <v>40169.0</v>
      </c>
      <c r="B3469" s="423">
        <v>1865710.123</v>
      </c>
    </row>
    <row r="3470" ht="15.75" customHeight="1">
      <c r="A3470" s="422">
        <v>40168.0</v>
      </c>
      <c r="B3470" s="423">
        <v>1838844.343</v>
      </c>
    </row>
    <row r="3471" ht="15.75" customHeight="1">
      <c r="A3471" s="422">
        <v>40167.0</v>
      </c>
      <c r="B3471" s="423">
        <v>1832587.291</v>
      </c>
    </row>
    <row r="3472" ht="15.75" customHeight="1">
      <c r="A3472" s="422">
        <v>40164.0</v>
      </c>
      <c r="B3472" s="423">
        <v>1859739.501</v>
      </c>
    </row>
    <row r="3473" ht="15.75" customHeight="1">
      <c r="A3473" s="422">
        <v>40162.0</v>
      </c>
      <c r="B3473" s="423">
        <v>1867241.71</v>
      </c>
    </row>
    <row r="3474" ht="15.75" customHeight="1">
      <c r="A3474" s="422">
        <v>40161.0</v>
      </c>
      <c r="B3474" s="423">
        <v>1881113.422</v>
      </c>
    </row>
    <row r="3475" ht="15.75" customHeight="1">
      <c r="A3475" s="422">
        <v>40160.0</v>
      </c>
      <c r="B3475" s="423">
        <v>1877576.864</v>
      </c>
    </row>
    <row r="3476" ht="15.75" customHeight="1">
      <c r="A3476" s="422">
        <v>40157.0</v>
      </c>
      <c r="B3476" s="423">
        <v>1878807.332</v>
      </c>
    </row>
    <row r="3477" ht="15.75" customHeight="1">
      <c r="A3477" s="422">
        <v>40156.0</v>
      </c>
      <c r="B3477" s="423">
        <v>1874153.149</v>
      </c>
    </row>
    <row r="3478" ht="15.75" customHeight="1">
      <c r="A3478" s="422">
        <v>40155.0</v>
      </c>
      <c r="B3478" s="423">
        <v>1855284.56</v>
      </c>
    </row>
    <row r="3479" ht="15.75" customHeight="1">
      <c r="A3479" s="422">
        <v>40154.0</v>
      </c>
      <c r="B3479" s="423">
        <v>1841548.794</v>
      </c>
    </row>
    <row r="3480" ht="15.75" customHeight="1">
      <c r="A3480" s="422">
        <v>40153.0</v>
      </c>
      <c r="B3480" s="423">
        <v>1857283.906</v>
      </c>
    </row>
    <row r="3481" ht="15.75" customHeight="1">
      <c r="A3481" s="422">
        <v>40150.0</v>
      </c>
      <c r="B3481" s="423">
        <v>1864881.869</v>
      </c>
    </row>
    <row r="3482" ht="15.75" customHeight="1">
      <c r="A3482" s="422">
        <v>40149.0</v>
      </c>
      <c r="B3482" s="423">
        <v>1859811.392</v>
      </c>
    </row>
    <row r="3483" ht="15.75" customHeight="1">
      <c r="A3483" s="422">
        <v>40148.0</v>
      </c>
      <c r="B3483" s="423">
        <v>1865262.273</v>
      </c>
    </row>
    <row r="3484" ht="15.75" customHeight="1">
      <c r="A3484" s="422">
        <v>40143.0</v>
      </c>
      <c r="B3484" s="423">
        <v>1848755.538</v>
      </c>
    </row>
    <row r="3485" ht="15.75" customHeight="1">
      <c r="A3485" s="422">
        <v>40142.0</v>
      </c>
      <c r="B3485" s="423">
        <v>1830248.438</v>
      </c>
    </row>
    <row r="3486" ht="15.75" customHeight="1">
      <c r="A3486" s="422">
        <v>40141.0</v>
      </c>
      <c r="B3486" s="423">
        <v>1819560.682</v>
      </c>
    </row>
    <row r="3487" ht="15.75" customHeight="1">
      <c r="A3487" s="422">
        <v>40140.0</v>
      </c>
      <c r="B3487" s="423">
        <v>1814469.401</v>
      </c>
    </row>
    <row r="3488" ht="15.75" customHeight="1">
      <c r="A3488" s="422">
        <v>40139.0</v>
      </c>
      <c r="B3488" s="423">
        <v>1790223.223</v>
      </c>
    </row>
    <row r="3489" ht="15.75" customHeight="1">
      <c r="A3489" s="422">
        <v>40136.0</v>
      </c>
      <c r="B3489" s="423">
        <v>1769038.303</v>
      </c>
    </row>
    <row r="3490" ht="15.75" customHeight="1">
      <c r="A3490" s="422">
        <v>40135.0</v>
      </c>
      <c r="B3490" s="423">
        <v>1743652.828</v>
      </c>
    </row>
    <row r="3491" ht="15.75" customHeight="1">
      <c r="A3491" s="422">
        <v>40134.0</v>
      </c>
      <c r="B3491" s="423">
        <v>1766197.065</v>
      </c>
    </row>
    <row r="3492" ht="15.75" customHeight="1">
      <c r="A3492" s="422">
        <v>40133.0</v>
      </c>
      <c r="B3492" s="423">
        <v>1763845.431</v>
      </c>
    </row>
    <row r="3493" ht="15.75" customHeight="1">
      <c r="A3493" s="422">
        <v>40132.0</v>
      </c>
      <c r="B3493" s="423">
        <v>1503368.154</v>
      </c>
    </row>
    <row r="3494" ht="15.75" customHeight="1">
      <c r="A3494" s="422">
        <v>40129.0</v>
      </c>
      <c r="B3494" s="423">
        <v>1503846.955</v>
      </c>
    </row>
    <row r="3495" ht="15.75" customHeight="1">
      <c r="A3495" s="422">
        <v>40128.0</v>
      </c>
      <c r="B3495" s="423">
        <v>1517213.403</v>
      </c>
    </row>
    <row r="3496" ht="15.75" customHeight="1">
      <c r="A3496" s="422">
        <v>40127.0</v>
      </c>
      <c r="B3496" s="423">
        <v>1515025.239</v>
      </c>
    </row>
    <row r="3497" ht="15.75" customHeight="1">
      <c r="A3497" s="422">
        <v>40126.0</v>
      </c>
      <c r="B3497" s="423">
        <v>1472573.664</v>
      </c>
    </row>
    <row r="3498" ht="15.75" customHeight="1">
      <c r="A3498" s="422">
        <v>40125.0</v>
      </c>
      <c r="B3498" s="423">
        <v>1466755.55</v>
      </c>
    </row>
    <row r="3499" ht="15.75" customHeight="1">
      <c r="A3499" s="422">
        <v>40122.0</v>
      </c>
      <c r="B3499" s="423">
        <v>1467561.896</v>
      </c>
    </row>
    <row r="3500" ht="15.75" customHeight="1">
      <c r="A3500" s="422">
        <v>40121.0</v>
      </c>
      <c r="B3500" s="423">
        <v>1463620.54</v>
      </c>
    </row>
    <row r="3501" ht="15.75" customHeight="1">
      <c r="A3501" s="422">
        <v>40120.0</v>
      </c>
      <c r="B3501" s="423">
        <v>1464470.436</v>
      </c>
    </row>
    <row r="3502" ht="15.75" customHeight="1">
      <c r="A3502" s="422">
        <v>40119.0</v>
      </c>
      <c r="B3502" s="423">
        <v>1465759.087</v>
      </c>
    </row>
    <row r="3503" ht="15.75" customHeight="1">
      <c r="A3503" s="422">
        <v>40118.0</v>
      </c>
      <c r="B3503" s="423">
        <v>1460479.781</v>
      </c>
    </row>
    <row r="3504" ht="15.75" customHeight="1">
      <c r="A3504" s="422">
        <v>40115.0</v>
      </c>
      <c r="B3504" s="423">
        <v>1452470.268</v>
      </c>
    </row>
    <row r="3505" ht="15.75" customHeight="1">
      <c r="A3505" s="422">
        <v>40114.0</v>
      </c>
      <c r="B3505" s="423">
        <v>1447199.204</v>
      </c>
    </row>
    <row r="3506" ht="15.75" customHeight="1">
      <c r="A3506" s="422">
        <v>40113.0</v>
      </c>
      <c r="B3506" s="423">
        <v>1433542.312</v>
      </c>
    </row>
    <row r="3507" ht="15.75" customHeight="1">
      <c r="A3507" s="422">
        <v>40112.0</v>
      </c>
      <c r="B3507" s="423">
        <v>1444792.667</v>
      </c>
    </row>
    <row r="3508" ht="15.75" customHeight="1">
      <c r="A3508" s="422">
        <v>40111.0</v>
      </c>
      <c r="B3508" s="423">
        <v>1450346.815</v>
      </c>
    </row>
    <row r="3509" ht="15.75" customHeight="1">
      <c r="A3509" s="422">
        <v>40108.0</v>
      </c>
      <c r="B3509" s="423">
        <v>1438322.717</v>
      </c>
    </row>
    <row r="3510" ht="15.75" customHeight="1">
      <c r="A3510" s="422">
        <v>40107.0</v>
      </c>
      <c r="B3510" s="423">
        <v>1435083.761</v>
      </c>
    </row>
    <row r="3511" ht="15.75" customHeight="1">
      <c r="A3511" s="422">
        <v>40106.0</v>
      </c>
      <c r="B3511" s="423">
        <v>1436566.282</v>
      </c>
    </row>
    <row r="3512" ht="15.75" customHeight="1">
      <c r="A3512" s="422">
        <v>40105.0</v>
      </c>
      <c r="B3512" s="423">
        <v>1430321.744</v>
      </c>
    </row>
    <row r="3513" ht="15.75" customHeight="1">
      <c r="A3513" s="422">
        <v>40104.0</v>
      </c>
      <c r="B3513" s="423">
        <v>1431410.89</v>
      </c>
    </row>
    <row r="3514" ht="15.75" customHeight="1">
      <c r="A3514" s="422">
        <v>40101.0</v>
      </c>
      <c r="B3514" s="423">
        <v>1414791.994</v>
      </c>
    </row>
    <row r="3515" ht="15.75" customHeight="1">
      <c r="A3515" s="422">
        <v>40100.0</v>
      </c>
      <c r="B3515" s="423">
        <v>1417780.925</v>
      </c>
    </row>
    <row r="3516" ht="15.75" customHeight="1">
      <c r="A3516" s="422">
        <v>40099.0</v>
      </c>
      <c r="B3516" s="423">
        <v>1412866.657</v>
      </c>
    </row>
    <row r="3517" ht="15.75" customHeight="1">
      <c r="A3517" s="422">
        <v>40098.0</v>
      </c>
      <c r="B3517" s="423">
        <v>1397291.041</v>
      </c>
    </row>
    <row r="3518" ht="15.75" customHeight="1">
      <c r="A3518" s="422">
        <v>40097.0</v>
      </c>
      <c r="B3518" s="423">
        <v>1406276.544</v>
      </c>
    </row>
    <row r="3519" ht="15.75" customHeight="1">
      <c r="A3519" s="422">
        <v>40094.0</v>
      </c>
      <c r="B3519" s="423">
        <v>1405110.587</v>
      </c>
    </row>
    <row r="3520" ht="15.75" customHeight="1">
      <c r="A3520" s="422">
        <v>40093.0</v>
      </c>
      <c r="B3520" s="423">
        <v>1392357.654</v>
      </c>
    </row>
    <row r="3521" ht="15.75" customHeight="1">
      <c r="A3521" s="422">
        <v>40092.0</v>
      </c>
      <c r="B3521" s="423">
        <v>1393765.015</v>
      </c>
    </row>
    <row r="3522" ht="15.75" customHeight="1">
      <c r="A3522" s="422">
        <v>40091.0</v>
      </c>
      <c r="B3522" s="423">
        <v>1383456.164</v>
      </c>
    </row>
    <row r="3523" ht="15.75" customHeight="1">
      <c r="A3523" s="422">
        <v>40090.0</v>
      </c>
      <c r="B3523" s="423">
        <v>1379825.2</v>
      </c>
    </row>
    <row r="3524" ht="15.75" customHeight="1">
      <c r="A3524" s="422">
        <v>40087.0</v>
      </c>
      <c r="B3524" s="423">
        <v>1372559.631</v>
      </c>
    </row>
    <row r="3525" ht="15.75" customHeight="1">
      <c r="A3525" s="422">
        <v>40086.0</v>
      </c>
      <c r="B3525" s="423">
        <v>1359403.258</v>
      </c>
    </row>
    <row r="3526" ht="15.75" customHeight="1">
      <c r="A3526" s="422">
        <v>40085.0</v>
      </c>
      <c r="B3526" s="423">
        <v>1358560.282</v>
      </c>
    </row>
    <row r="3527" ht="15.75" customHeight="1">
      <c r="A3527" s="422">
        <v>40083.0</v>
      </c>
      <c r="B3527" s="423">
        <v>1354094.939</v>
      </c>
    </row>
    <row r="3528" ht="15.75" customHeight="1">
      <c r="A3528" s="422">
        <v>40073.0</v>
      </c>
      <c r="B3528" s="423">
        <v>1348786.634</v>
      </c>
    </row>
    <row r="3529" ht="15.75" customHeight="1">
      <c r="A3529" s="422">
        <v>40072.0</v>
      </c>
      <c r="B3529" s="423">
        <v>1343542.899</v>
      </c>
    </row>
    <row r="3530" ht="15.75" customHeight="1">
      <c r="A3530" s="422">
        <v>40071.0</v>
      </c>
      <c r="B3530" s="423">
        <v>1326411.686</v>
      </c>
    </row>
    <row r="3531" ht="15.75" customHeight="1">
      <c r="A3531" s="422">
        <v>40070.0</v>
      </c>
      <c r="B3531" s="423">
        <v>1327031.064</v>
      </c>
    </row>
    <row r="3532" ht="15.75" customHeight="1">
      <c r="A3532" s="422">
        <v>40069.0</v>
      </c>
      <c r="B3532" s="423">
        <v>1312706.661</v>
      </c>
    </row>
    <row r="3533" ht="15.75" customHeight="1">
      <c r="A3533" s="422">
        <v>40066.0</v>
      </c>
      <c r="B3533" s="423">
        <v>1308551.15</v>
      </c>
    </row>
    <row r="3534" ht="15.75" customHeight="1">
      <c r="A3534" s="422">
        <v>40065.0</v>
      </c>
      <c r="B3534" s="423">
        <v>1304970.256</v>
      </c>
    </row>
    <row r="3535" ht="15.75" customHeight="1">
      <c r="A3535" s="422">
        <v>40064.0</v>
      </c>
      <c r="B3535" s="423">
        <v>1307002.471</v>
      </c>
    </row>
    <row r="3536" ht="15.75" customHeight="1">
      <c r="A3536" s="422">
        <v>40063.0</v>
      </c>
      <c r="B3536" s="423">
        <v>1306778.435</v>
      </c>
    </row>
    <row r="3537" ht="15.75" customHeight="1">
      <c r="A3537" s="422">
        <v>40062.0</v>
      </c>
      <c r="B3537" s="423">
        <v>1315668.366</v>
      </c>
    </row>
    <row r="3538" ht="15.75" customHeight="1">
      <c r="A3538" s="422">
        <v>40059.0</v>
      </c>
      <c r="B3538" s="423">
        <v>1323571.882</v>
      </c>
    </row>
    <row r="3539" ht="15.75" customHeight="1">
      <c r="A3539" s="422">
        <v>40058.0</v>
      </c>
      <c r="B3539" s="423">
        <v>1319775.184</v>
      </c>
    </row>
    <row r="3540" ht="15.75" customHeight="1">
      <c r="A3540" s="422">
        <v>40057.0</v>
      </c>
      <c r="B3540" s="423">
        <v>1311330.467</v>
      </c>
    </row>
    <row r="3541" ht="15.75" customHeight="1">
      <c r="A3541" s="422">
        <v>40056.0</v>
      </c>
      <c r="B3541" s="423">
        <v>1307517.715</v>
      </c>
    </row>
    <row r="3542" ht="15.75" customHeight="1">
      <c r="A3542" s="422">
        <v>40055.0</v>
      </c>
      <c r="B3542" s="423">
        <v>1315944.664</v>
      </c>
    </row>
    <row r="3543" ht="15.75" customHeight="1">
      <c r="A3543" s="422">
        <v>40052.0</v>
      </c>
      <c r="B3543" s="423">
        <v>1312700.107</v>
      </c>
    </row>
    <row r="3544" ht="15.75" customHeight="1">
      <c r="A3544" s="422">
        <v>40051.0</v>
      </c>
      <c r="B3544" s="423">
        <v>1319863.841</v>
      </c>
    </row>
    <row r="3545" ht="15.75" customHeight="1">
      <c r="A3545" s="422">
        <v>40050.0</v>
      </c>
      <c r="B3545" s="423">
        <v>1318756.078</v>
      </c>
    </row>
    <row r="3546" ht="15.75" customHeight="1">
      <c r="A3546" s="422">
        <v>40049.0</v>
      </c>
      <c r="B3546" s="423">
        <v>1314344.394</v>
      </c>
    </row>
    <row r="3547" ht="15.75" customHeight="1">
      <c r="A3547" s="422">
        <v>40048.0</v>
      </c>
      <c r="B3547" s="423">
        <v>1307791.142</v>
      </c>
    </row>
    <row r="3548" ht="15.75" customHeight="1">
      <c r="A3548" s="422">
        <v>40045.0</v>
      </c>
      <c r="B3548" s="423">
        <v>1313807.271</v>
      </c>
    </row>
    <row r="3549" ht="15.75" customHeight="1">
      <c r="A3549" s="422">
        <v>40044.0</v>
      </c>
      <c r="B3549" s="423">
        <v>1315895.021</v>
      </c>
    </row>
    <row r="3550" ht="15.75" customHeight="1">
      <c r="A3550" s="422">
        <v>40043.0</v>
      </c>
      <c r="B3550" s="423">
        <v>1307705.625</v>
      </c>
    </row>
    <row r="3551" ht="15.75" customHeight="1">
      <c r="A3551" s="422">
        <v>40042.0</v>
      </c>
      <c r="B3551" s="423">
        <v>1296209.358</v>
      </c>
    </row>
    <row r="3552" ht="15.75" customHeight="1">
      <c r="A3552" s="422">
        <v>40041.0</v>
      </c>
      <c r="B3552" s="423">
        <v>1290499.863</v>
      </c>
    </row>
    <row r="3553" ht="15.75" customHeight="1">
      <c r="A3553" s="422">
        <v>40037.0</v>
      </c>
      <c r="B3553" s="423">
        <v>1289793.734</v>
      </c>
    </row>
    <row r="3554" ht="15.75" customHeight="1">
      <c r="A3554" s="422">
        <v>40036.0</v>
      </c>
      <c r="B3554" s="423">
        <v>1287799.786</v>
      </c>
    </row>
    <row r="3555" ht="15.75" customHeight="1">
      <c r="A3555" s="422">
        <v>40035.0</v>
      </c>
      <c r="B3555" s="423">
        <v>1286428.225</v>
      </c>
    </row>
    <row r="3556" ht="15.75" customHeight="1">
      <c r="A3556" s="422">
        <v>40034.0</v>
      </c>
      <c r="B3556" s="423">
        <v>1279231.84</v>
      </c>
    </row>
    <row r="3557" ht="15.75" customHeight="1">
      <c r="A3557" s="422">
        <v>40031.0</v>
      </c>
      <c r="B3557" s="423">
        <v>1272258.595</v>
      </c>
    </row>
    <row r="3558" ht="15.75" customHeight="1">
      <c r="A3558" s="422">
        <v>40030.0</v>
      </c>
      <c r="B3558" s="423">
        <v>1262039.793</v>
      </c>
    </row>
    <row r="3559" ht="15.75" customHeight="1">
      <c r="A3559" s="422">
        <v>40029.0</v>
      </c>
      <c r="B3559" s="423">
        <v>1261132.71</v>
      </c>
    </row>
    <row r="3560" ht="15.75" customHeight="1">
      <c r="A3560" s="422">
        <v>40028.0</v>
      </c>
      <c r="B3560" s="423">
        <v>1259873.804</v>
      </c>
    </row>
    <row r="3561" ht="15.75" customHeight="1">
      <c r="A3561" s="422">
        <v>40027.0</v>
      </c>
      <c r="B3561" s="423">
        <v>1266022.08</v>
      </c>
    </row>
    <row r="3562" ht="15.75" customHeight="1">
      <c r="A3562" s="422">
        <v>40024.0</v>
      </c>
      <c r="B3562" s="423">
        <v>1257284.928</v>
      </c>
    </row>
    <row r="3563" ht="15.75" customHeight="1">
      <c r="A3563" s="422">
        <v>40023.0</v>
      </c>
      <c r="B3563" s="423">
        <v>1246400.377</v>
      </c>
    </row>
    <row r="3564" ht="15.75" customHeight="1">
      <c r="A3564" s="422">
        <v>40022.0</v>
      </c>
      <c r="B3564" s="423">
        <v>1234384.956</v>
      </c>
    </row>
    <row r="3565" ht="15.75" customHeight="1">
      <c r="A3565" s="422">
        <v>40021.0</v>
      </c>
      <c r="B3565" s="423">
        <v>1228433.484</v>
      </c>
    </row>
    <row r="3566" ht="15.75" customHeight="1">
      <c r="A3566" s="422">
        <v>40020.0</v>
      </c>
      <c r="B3566" s="423">
        <v>1223729.012</v>
      </c>
    </row>
    <row r="3567" ht="15.75" customHeight="1">
      <c r="A3567" s="422">
        <v>40017.0</v>
      </c>
      <c r="B3567" s="423">
        <v>1235747.757</v>
      </c>
    </row>
    <row r="3568" ht="15.75" customHeight="1">
      <c r="A3568" s="422">
        <v>40016.0</v>
      </c>
      <c r="B3568" s="423">
        <v>1237959.242</v>
      </c>
    </row>
    <row r="3569" ht="15.75" customHeight="1">
      <c r="A3569" s="422">
        <v>40015.0</v>
      </c>
      <c r="B3569" s="423">
        <v>1222015.221</v>
      </c>
    </row>
    <row r="3570" ht="15.75" customHeight="1">
      <c r="A3570" s="422">
        <v>40014.0</v>
      </c>
      <c r="B3570" s="423">
        <v>1222960.916</v>
      </c>
    </row>
    <row r="3571" ht="15.75" customHeight="1">
      <c r="A3571" s="422">
        <v>40013.0</v>
      </c>
      <c r="B3571" s="423">
        <v>1234850.478</v>
      </c>
    </row>
    <row r="3572" ht="15.75" customHeight="1">
      <c r="A3572" s="422">
        <v>40010.0</v>
      </c>
      <c r="B3572" s="423">
        <v>1244458.682</v>
      </c>
    </row>
    <row r="3573" ht="15.75" customHeight="1">
      <c r="A3573" s="422">
        <v>40009.0</v>
      </c>
      <c r="B3573" s="423">
        <v>1239711.613</v>
      </c>
    </row>
    <row r="3574" ht="15.75" customHeight="1">
      <c r="A3574" s="422">
        <v>40008.0</v>
      </c>
      <c r="B3574" s="423">
        <v>1249311.856</v>
      </c>
    </row>
    <row r="3575" ht="15.75" customHeight="1">
      <c r="A3575" s="422">
        <v>40007.0</v>
      </c>
      <c r="B3575" s="423">
        <v>1264968.476</v>
      </c>
    </row>
    <row r="3576" ht="15.75" customHeight="1">
      <c r="A3576" s="422">
        <v>40006.0</v>
      </c>
      <c r="B3576" s="423">
        <v>1268939.079</v>
      </c>
    </row>
    <row r="3577" ht="15.75" customHeight="1">
      <c r="A3577" s="422">
        <v>40003.0</v>
      </c>
      <c r="B3577" s="423">
        <v>1267187.459</v>
      </c>
    </row>
    <row r="3578" ht="15.75" customHeight="1">
      <c r="A3578" s="422">
        <v>40002.0</v>
      </c>
      <c r="B3578" s="423">
        <v>1256925.038</v>
      </c>
    </row>
    <row r="3579" ht="15.75" customHeight="1">
      <c r="A3579" s="422">
        <v>40001.0</v>
      </c>
      <c r="B3579" s="423">
        <v>1256115.199</v>
      </c>
    </row>
    <row r="3580" ht="15.75" customHeight="1">
      <c r="A3580" s="422">
        <v>40000.0</v>
      </c>
      <c r="B3580" s="423">
        <v>1239016.663</v>
      </c>
    </row>
    <row r="3581" ht="15.75" customHeight="1">
      <c r="A3581" s="422">
        <v>39999.0</v>
      </c>
      <c r="B3581" s="423">
        <v>1236981.236</v>
      </c>
    </row>
    <row r="3582" ht="15.75" customHeight="1">
      <c r="A3582" s="422">
        <v>39996.0</v>
      </c>
      <c r="B3582" s="423">
        <v>1268852.563</v>
      </c>
    </row>
  </sheetData>
  <mergeCells count="5">
    <mergeCell ref="C1:E2"/>
    <mergeCell ref="I2:L2"/>
    <mergeCell ref="I26:J26"/>
    <mergeCell ref="K26:N26"/>
    <mergeCell ref="D30:E30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7.29"/>
    <col customWidth="1" min="3" max="3" width="16.14"/>
    <col customWidth="1" min="4" max="4" width="20.43"/>
    <col customWidth="1" min="5" max="5" width="8.71"/>
    <col customWidth="1" min="6" max="6" width="40.57"/>
    <col customWidth="1" min="7" max="8" width="8.71"/>
    <col customWidth="1" min="9" max="9" width="12.14"/>
    <col customWidth="1" min="10" max="26" width="8.71"/>
  </cols>
  <sheetData>
    <row r="1">
      <c r="A1" s="450" t="s">
        <v>2626</v>
      </c>
      <c r="B1" s="89"/>
      <c r="C1" s="89"/>
      <c r="D1" s="90"/>
    </row>
    <row r="2">
      <c r="A2" s="101"/>
      <c r="B2" s="102"/>
      <c r="C2" s="102"/>
      <c r="D2" s="103"/>
    </row>
    <row r="3">
      <c r="A3" s="451" t="s">
        <v>312</v>
      </c>
      <c r="B3" s="451" t="s">
        <v>2627</v>
      </c>
      <c r="C3" s="451" t="s">
        <v>2628</v>
      </c>
      <c r="D3" s="451" t="s">
        <v>2629</v>
      </c>
      <c r="F3" s="452" t="s">
        <v>2630</v>
      </c>
      <c r="G3" s="453"/>
      <c r="H3" s="453"/>
      <c r="I3" s="443"/>
    </row>
    <row r="4">
      <c r="A4" s="445">
        <v>1.0</v>
      </c>
      <c r="B4" s="445" t="s">
        <v>2423</v>
      </c>
      <c r="C4" s="454" t="s">
        <v>2631</v>
      </c>
      <c r="D4" s="455">
        <v>1.5</v>
      </c>
      <c r="F4" s="220">
        <v>2015.0</v>
      </c>
      <c r="G4" s="220">
        <f>D4</f>
        <v>1.5</v>
      </c>
    </row>
    <row r="5">
      <c r="A5" s="445">
        <v>2.0</v>
      </c>
      <c r="B5" s="445" t="s">
        <v>2207</v>
      </c>
      <c r="C5" s="454" t="s">
        <v>2169</v>
      </c>
      <c r="D5" s="454">
        <v>3.0</v>
      </c>
      <c r="F5" s="220">
        <v>2024.0</v>
      </c>
      <c r="G5" s="220">
        <f>D13</f>
        <v>2.5</v>
      </c>
    </row>
    <row r="6">
      <c r="A6" s="445">
        <v>3.0</v>
      </c>
      <c r="B6" s="445" t="s">
        <v>1842</v>
      </c>
      <c r="C6" s="456" t="s">
        <v>1808</v>
      </c>
      <c r="D6" s="454">
        <v>1.5</v>
      </c>
      <c r="F6" s="457" t="s">
        <v>2632</v>
      </c>
      <c r="G6" s="458">
        <f>(D13/D4)^(1/9)-1</f>
        <v>0.05840007284</v>
      </c>
    </row>
    <row r="7">
      <c r="A7" s="445">
        <v>4.0</v>
      </c>
      <c r="B7" s="445" t="s">
        <v>1568</v>
      </c>
      <c r="C7" s="456" t="s">
        <v>1521</v>
      </c>
      <c r="D7" s="459">
        <v>1.0</v>
      </c>
      <c r="F7" s="223"/>
      <c r="G7" s="223"/>
    </row>
    <row r="8">
      <c r="A8" s="445">
        <v>5.0</v>
      </c>
      <c r="B8" s="445" t="s">
        <v>1329</v>
      </c>
      <c r="C8" s="456" t="s">
        <v>1274</v>
      </c>
      <c r="D8" s="454">
        <v>2.5</v>
      </c>
      <c r="F8" s="460" t="s">
        <v>2633</v>
      </c>
      <c r="G8" s="461">
        <f>(D13/D7)^(1/6)-1</f>
        <v>0.1649930508</v>
      </c>
    </row>
    <row r="9">
      <c r="A9" s="445">
        <v>6.0</v>
      </c>
      <c r="B9" s="445" t="s">
        <v>1112</v>
      </c>
      <c r="C9" s="456" t="s">
        <v>1065</v>
      </c>
      <c r="D9" s="454">
        <v>1.5</v>
      </c>
      <c r="F9" s="223"/>
      <c r="G9" s="223"/>
    </row>
    <row r="10">
      <c r="A10" s="445">
        <v>7.0</v>
      </c>
      <c r="B10" s="445" t="s">
        <v>1041</v>
      </c>
      <c r="C10" s="456" t="s">
        <v>1031</v>
      </c>
      <c r="D10" s="454">
        <v>1.0</v>
      </c>
    </row>
    <row r="11">
      <c r="A11" s="445">
        <v>8.0</v>
      </c>
      <c r="B11" s="445" t="s">
        <v>870</v>
      </c>
      <c r="C11" s="456" t="s">
        <v>827</v>
      </c>
      <c r="D11" s="454">
        <v>3.0</v>
      </c>
    </row>
    <row r="12">
      <c r="A12" s="445">
        <v>9.0</v>
      </c>
      <c r="B12" s="445" t="s">
        <v>642</v>
      </c>
      <c r="C12" s="456" t="s">
        <v>2634</v>
      </c>
      <c r="D12" s="454">
        <v>3.0</v>
      </c>
    </row>
    <row r="13">
      <c r="A13" s="445">
        <v>10.0</v>
      </c>
      <c r="B13" s="445" t="s">
        <v>473</v>
      </c>
      <c r="C13" s="456" t="s">
        <v>2635</v>
      </c>
      <c r="D13" s="454">
        <v>2.5</v>
      </c>
      <c r="F13" s="462" t="s">
        <v>2636</v>
      </c>
      <c r="G13" s="463">
        <f>AVERAGE(D4:D13)</f>
        <v>2.05</v>
      </c>
    </row>
    <row r="16">
      <c r="B16" s="413" t="s">
        <v>2637</v>
      </c>
      <c r="C16" s="89"/>
      <c r="D16" s="90"/>
      <c r="F16" s="464"/>
      <c r="J16" s="226"/>
    </row>
    <row r="17">
      <c r="B17" s="101"/>
      <c r="C17" s="102"/>
      <c r="D17" s="103"/>
      <c r="J17" s="226"/>
    </row>
    <row r="18">
      <c r="C18" s="220" t="s">
        <v>2638</v>
      </c>
      <c r="D18" s="220" t="s">
        <v>2639</v>
      </c>
      <c r="J18" s="226"/>
    </row>
    <row r="19">
      <c r="B19" s="154" t="s">
        <v>2640</v>
      </c>
      <c r="C19" s="226">
        <f>G6</f>
        <v>0.05840007284</v>
      </c>
      <c r="D19" s="226">
        <f>G8</f>
        <v>0.1649930508</v>
      </c>
      <c r="I19" s="226"/>
      <c r="J19" s="226"/>
    </row>
    <row r="20">
      <c r="B20" s="154" t="s">
        <v>2641</v>
      </c>
      <c r="C20" s="154">
        <f>G5</f>
        <v>2.5</v>
      </c>
      <c r="D20" s="154">
        <v>2.5</v>
      </c>
      <c r="I20" s="226"/>
      <c r="J20" s="226"/>
    </row>
    <row r="21" ht="15.75" customHeight="1">
      <c r="B21" s="154" t="s">
        <v>2642</v>
      </c>
      <c r="C21" s="154">
        <f t="shared" ref="C21:D21" si="1">C20*(1+C19)</f>
        <v>2.646000182</v>
      </c>
      <c r="D21" s="154">
        <f t="shared" si="1"/>
        <v>2.912482627</v>
      </c>
      <c r="I21" s="226"/>
      <c r="J21" s="226"/>
    </row>
    <row r="22" ht="15.75" customHeight="1">
      <c r="B22" s="154" t="s">
        <v>2643</v>
      </c>
      <c r="C22" s="154">
        <v>65.2</v>
      </c>
      <c r="E22" s="465" t="s">
        <v>2644</v>
      </c>
      <c r="F22" s="3"/>
      <c r="I22" s="226"/>
      <c r="J22" s="226"/>
    </row>
    <row r="23" ht="15.75" customHeight="1">
      <c r="B23" s="466" t="s">
        <v>2645</v>
      </c>
      <c r="C23" s="467">
        <f>(C21/C22)+C19</f>
        <v>0.09898289772</v>
      </c>
      <c r="D23" s="467">
        <f>(D21/C22)+D19</f>
        <v>0.2096630297</v>
      </c>
      <c r="I23" s="226"/>
      <c r="J23" s="226"/>
    </row>
    <row r="24" ht="15.75" customHeight="1">
      <c r="I24" s="226"/>
      <c r="J24" s="226"/>
    </row>
    <row r="25" ht="15.75" customHeight="1">
      <c r="I25" s="226"/>
      <c r="J25" s="226"/>
    </row>
    <row r="26" ht="15.75" customHeight="1">
      <c r="I26" s="226"/>
      <c r="J26" s="226"/>
    </row>
    <row r="27" ht="15.75" customHeight="1">
      <c r="I27" s="226"/>
    </row>
    <row r="28" ht="15.75" customHeight="1">
      <c r="I28" s="226"/>
    </row>
    <row r="29" ht="15.75" customHeight="1">
      <c r="I29" s="226"/>
    </row>
    <row r="30" ht="15.75" customHeight="1">
      <c r="I30" s="226"/>
    </row>
    <row r="31" ht="15.75" customHeight="1">
      <c r="I31" s="226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1:D2"/>
    <mergeCell ref="F3:I3"/>
    <mergeCell ref="F6:F7"/>
    <mergeCell ref="G6:G7"/>
    <mergeCell ref="F8:F9"/>
    <mergeCell ref="G8:G9"/>
    <mergeCell ref="B16:D17"/>
    <mergeCell ref="E22:F22"/>
  </mergeCells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14" width="8.71"/>
    <col customWidth="1" min="15" max="15" width="9.14"/>
    <col customWidth="1" min="16" max="19" width="8.71"/>
  </cols>
  <sheetData>
    <row r="1">
      <c r="A1" s="468" t="s">
        <v>348</v>
      </c>
      <c r="B1" s="468" t="s">
        <v>349</v>
      </c>
      <c r="C1" s="468" t="s">
        <v>2646</v>
      </c>
      <c r="D1" s="468" t="s">
        <v>2647</v>
      </c>
      <c r="E1" s="468" t="s">
        <v>2648</v>
      </c>
      <c r="F1" s="468" t="s">
        <v>2649</v>
      </c>
      <c r="G1" s="468" t="s">
        <v>2650</v>
      </c>
      <c r="J1" s="469" t="s">
        <v>348</v>
      </c>
      <c r="K1" s="469" t="s">
        <v>349</v>
      </c>
      <c r="L1" s="469" t="s">
        <v>2646</v>
      </c>
      <c r="M1" s="469" t="s">
        <v>2647</v>
      </c>
      <c r="N1" s="469" t="s">
        <v>2648</v>
      </c>
      <c r="O1" s="469" t="s">
        <v>2649</v>
      </c>
      <c r="P1" s="469" t="s">
        <v>2650</v>
      </c>
    </row>
    <row r="2">
      <c r="A2" s="403" t="s">
        <v>351</v>
      </c>
      <c r="B2" s="404">
        <v>5497.56</v>
      </c>
      <c r="C2" s="470">
        <v>5497.56</v>
      </c>
      <c r="D2" s="470">
        <v>5497.56</v>
      </c>
      <c r="E2" s="470">
        <v>5497.56</v>
      </c>
      <c r="F2" s="471"/>
      <c r="G2" s="472">
        <v>0.023</v>
      </c>
      <c r="J2" s="473" t="s">
        <v>351</v>
      </c>
      <c r="K2" s="406">
        <v>58.5</v>
      </c>
      <c r="L2" s="474">
        <v>58.9</v>
      </c>
      <c r="M2" s="474">
        <v>59.2</v>
      </c>
      <c r="N2" s="474">
        <v>58.0</v>
      </c>
      <c r="O2" s="474" t="s">
        <v>2651</v>
      </c>
      <c r="P2" s="475">
        <v>0.0156</v>
      </c>
      <c r="Q2" s="56"/>
    </row>
    <row r="3">
      <c r="A3" s="403" t="s">
        <v>352</v>
      </c>
      <c r="B3" s="404">
        <v>5373.84</v>
      </c>
      <c r="C3" s="470">
        <v>5373.84</v>
      </c>
      <c r="D3" s="470">
        <v>5373.84</v>
      </c>
      <c r="E3" s="470">
        <v>5373.84</v>
      </c>
      <c r="F3" s="471"/>
      <c r="G3" s="472">
        <v>0.0063</v>
      </c>
      <c r="J3" s="473" t="s">
        <v>352</v>
      </c>
      <c r="K3" s="406">
        <v>57.6</v>
      </c>
      <c r="L3" s="474">
        <v>58.6</v>
      </c>
      <c r="M3" s="474">
        <v>58.6</v>
      </c>
      <c r="N3" s="474">
        <v>57.0</v>
      </c>
      <c r="O3" s="474" t="s">
        <v>2652</v>
      </c>
      <c r="P3" s="475">
        <v>0.0</v>
      </c>
      <c r="Q3" s="56"/>
    </row>
    <row r="4">
      <c r="A4" s="403" t="s">
        <v>353</v>
      </c>
      <c r="B4" s="404">
        <v>5340.19</v>
      </c>
      <c r="C4" s="470">
        <v>5340.19</v>
      </c>
      <c r="D4" s="470">
        <v>5340.19</v>
      </c>
      <c r="E4" s="470">
        <v>5340.19</v>
      </c>
      <c r="F4" s="471"/>
      <c r="G4" s="472">
        <v>-0.0028</v>
      </c>
      <c r="J4" s="473" t="s">
        <v>353</v>
      </c>
      <c r="K4" s="406">
        <v>57.6</v>
      </c>
      <c r="L4" s="474">
        <v>57.3</v>
      </c>
      <c r="M4" s="474">
        <v>58.3</v>
      </c>
      <c r="N4" s="474">
        <v>57.3</v>
      </c>
      <c r="O4" s="474" t="s">
        <v>2653</v>
      </c>
      <c r="P4" s="475">
        <v>-0.0052</v>
      </c>
      <c r="Q4" s="56"/>
    </row>
    <row r="5">
      <c r="A5" s="403" t="s">
        <v>354</v>
      </c>
      <c r="B5" s="404">
        <v>5355.41</v>
      </c>
      <c r="C5" s="470">
        <v>5355.41</v>
      </c>
      <c r="D5" s="470">
        <v>5355.41</v>
      </c>
      <c r="E5" s="470">
        <v>5355.41</v>
      </c>
      <c r="F5" s="471"/>
      <c r="G5" s="472">
        <v>0.0099</v>
      </c>
      <c r="J5" s="473" t="s">
        <v>354</v>
      </c>
      <c r="K5" s="406">
        <v>59.1</v>
      </c>
      <c r="L5" s="474">
        <v>59.0</v>
      </c>
      <c r="M5" s="474">
        <v>60.0</v>
      </c>
      <c r="N5" s="474">
        <v>58.5</v>
      </c>
      <c r="O5" s="474" t="s">
        <v>2654</v>
      </c>
      <c r="P5" s="475">
        <v>0.0051</v>
      </c>
      <c r="Q5" s="56"/>
    </row>
    <row r="6">
      <c r="A6" s="403" t="s">
        <v>355</v>
      </c>
      <c r="B6" s="404">
        <v>5302.72</v>
      </c>
      <c r="C6" s="470">
        <v>5302.72</v>
      </c>
      <c r="D6" s="470">
        <v>5302.72</v>
      </c>
      <c r="E6" s="470">
        <v>5302.72</v>
      </c>
      <c r="F6" s="471"/>
      <c r="G6" s="472">
        <v>0.0116</v>
      </c>
      <c r="J6" s="473" t="s">
        <v>355</v>
      </c>
      <c r="K6" s="406">
        <v>58.8</v>
      </c>
      <c r="L6" s="474">
        <v>57.3</v>
      </c>
      <c r="M6" s="474">
        <v>59.2</v>
      </c>
      <c r="N6" s="474">
        <v>56.5</v>
      </c>
      <c r="O6" s="474" t="s">
        <v>2655</v>
      </c>
      <c r="P6" s="475">
        <v>0.0389</v>
      </c>
      <c r="Q6" s="56"/>
      <c r="S6" s="154" t="str">
        <f>RIGHT(R6,1)</f>
        <v/>
      </c>
    </row>
    <row r="7">
      <c r="A7" s="403" t="s">
        <v>356</v>
      </c>
      <c r="B7" s="404">
        <v>5241.84</v>
      </c>
      <c r="C7" s="470">
        <v>5241.84</v>
      </c>
      <c r="D7" s="470">
        <v>5241.84</v>
      </c>
      <c r="E7" s="470">
        <v>5241.84</v>
      </c>
      <c r="F7" s="471"/>
      <c r="G7" s="472">
        <v>0.0041</v>
      </c>
      <c r="J7" s="473" t="s">
        <v>356</v>
      </c>
      <c r="K7" s="406">
        <v>56.6</v>
      </c>
      <c r="L7" s="474">
        <v>58.0</v>
      </c>
      <c r="M7" s="474">
        <v>58.0</v>
      </c>
      <c r="N7" s="474">
        <v>55.7</v>
      </c>
      <c r="O7" s="474" t="s">
        <v>2656</v>
      </c>
      <c r="P7" s="475">
        <v>-0.0139</v>
      </c>
      <c r="Q7" s="56"/>
    </row>
    <row r="8">
      <c r="A8" s="403" t="s">
        <v>357</v>
      </c>
      <c r="B8" s="404">
        <v>5220.19</v>
      </c>
      <c r="C8" s="470">
        <v>5220.19</v>
      </c>
      <c r="D8" s="470">
        <v>5220.19</v>
      </c>
      <c r="E8" s="470">
        <v>5220.19</v>
      </c>
      <c r="F8" s="471"/>
      <c r="G8" s="472">
        <v>-0.0046</v>
      </c>
      <c r="J8" s="473" t="s">
        <v>357</v>
      </c>
      <c r="K8" s="406">
        <v>57.4</v>
      </c>
      <c r="L8" s="474">
        <v>59.5</v>
      </c>
      <c r="M8" s="474">
        <v>59.5</v>
      </c>
      <c r="N8" s="474">
        <v>57.4</v>
      </c>
      <c r="O8" s="474" t="s">
        <v>2657</v>
      </c>
      <c r="P8" s="475">
        <v>-0.0288</v>
      </c>
      <c r="Q8" s="56"/>
    </row>
    <row r="9">
      <c r="A9" s="403" t="s">
        <v>358</v>
      </c>
      <c r="B9" s="404">
        <v>5244.13</v>
      </c>
      <c r="C9" s="470">
        <v>5244.13</v>
      </c>
      <c r="D9" s="470">
        <v>5244.13</v>
      </c>
      <c r="E9" s="470">
        <v>5244.13</v>
      </c>
      <c r="F9" s="471"/>
      <c r="G9" s="472">
        <v>0.016</v>
      </c>
      <c r="J9" s="473" t="s">
        <v>358</v>
      </c>
      <c r="K9" s="406">
        <v>54.4</v>
      </c>
      <c r="L9" s="474">
        <v>53.5</v>
      </c>
      <c r="M9" s="474">
        <v>55.0</v>
      </c>
      <c r="N9" s="474">
        <v>52.6</v>
      </c>
      <c r="O9" s="474" t="s">
        <v>2658</v>
      </c>
      <c r="P9" s="475">
        <v>0.0382</v>
      </c>
      <c r="Q9" s="56"/>
    </row>
    <row r="10">
      <c r="A10" s="403" t="s">
        <v>359</v>
      </c>
      <c r="B10" s="404">
        <v>5161.38</v>
      </c>
      <c r="C10" s="470">
        <v>5161.38</v>
      </c>
      <c r="D10" s="470">
        <v>5161.38</v>
      </c>
      <c r="E10" s="470">
        <v>5161.38</v>
      </c>
      <c r="F10" s="471"/>
      <c r="G10" s="472">
        <v>0.0085</v>
      </c>
      <c r="J10" s="473" t="s">
        <v>359</v>
      </c>
      <c r="K10" s="406">
        <v>52.4</v>
      </c>
      <c r="L10" s="474">
        <v>50.5</v>
      </c>
      <c r="M10" s="474">
        <v>53.8</v>
      </c>
      <c r="N10" s="474">
        <v>50.5</v>
      </c>
      <c r="O10" s="474" t="s">
        <v>2659</v>
      </c>
      <c r="P10" s="475">
        <v>0.0155</v>
      </c>
      <c r="Q10" s="56"/>
      <c r="S10" s="154" t="str">
        <f>REPLACE(R6,2,1,"")</f>
        <v/>
      </c>
    </row>
    <row r="11">
      <c r="A11" s="403" t="s">
        <v>360</v>
      </c>
      <c r="B11" s="404">
        <v>5117.81</v>
      </c>
      <c r="C11" s="470">
        <v>5117.81</v>
      </c>
      <c r="D11" s="470">
        <v>5117.81</v>
      </c>
      <c r="E11" s="470">
        <v>5117.81</v>
      </c>
      <c r="F11" s="471"/>
      <c r="G11" s="472">
        <v>0.0068</v>
      </c>
      <c r="J11" s="473" t="s">
        <v>360</v>
      </c>
      <c r="K11" s="406">
        <v>51.6</v>
      </c>
      <c r="L11" s="474">
        <v>52.0</v>
      </c>
      <c r="M11" s="474">
        <v>52.2</v>
      </c>
      <c r="N11" s="474">
        <v>51.0</v>
      </c>
      <c r="O11" s="474" t="s">
        <v>2660</v>
      </c>
      <c r="P11" s="475">
        <v>0.0238</v>
      </c>
      <c r="Q11" s="56"/>
    </row>
    <row r="12">
      <c r="A12" s="403" t="s">
        <v>361</v>
      </c>
      <c r="B12" s="404">
        <v>5083.2</v>
      </c>
      <c r="C12" s="470">
        <v>5083.2</v>
      </c>
      <c r="D12" s="470">
        <v>5083.2</v>
      </c>
      <c r="E12" s="470">
        <v>5083.2</v>
      </c>
      <c r="F12" s="471"/>
      <c r="G12" s="472">
        <v>0.0026</v>
      </c>
      <c r="J12" s="473" t="s">
        <v>361</v>
      </c>
      <c r="K12" s="406">
        <v>50.4</v>
      </c>
      <c r="L12" s="474">
        <v>52.2</v>
      </c>
      <c r="M12" s="474">
        <v>52.2</v>
      </c>
      <c r="N12" s="474">
        <v>49.6</v>
      </c>
      <c r="O12" s="474" t="s">
        <v>2661</v>
      </c>
      <c r="P12" s="475">
        <v>-0.0079</v>
      </c>
      <c r="Q12" s="56"/>
    </row>
    <row r="13">
      <c r="A13" s="403" t="s">
        <v>362</v>
      </c>
      <c r="B13" s="404">
        <v>5070.02</v>
      </c>
      <c r="C13" s="470">
        <v>5070.02</v>
      </c>
      <c r="D13" s="470">
        <v>5070.02</v>
      </c>
      <c r="E13" s="470">
        <v>5070.02</v>
      </c>
      <c r="F13" s="471"/>
      <c r="G13" s="472">
        <v>-0.007</v>
      </c>
      <c r="J13" s="473" t="s">
        <v>362</v>
      </c>
      <c r="K13" s="406">
        <v>50.8</v>
      </c>
      <c r="L13" s="474">
        <v>52.0</v>
      </c>
      <c r="M13" s="474">
        <v>52.9</v>
      </c>
      <c r="N13" s="474">
        <v>50.6</v>
      </c>
      <c r="O13" s="474" t="s">
        <v>2662</v>
      </c>
      <c r="P13" s="475">
        <v>-0.0231</v>
      </c>
      <c r="Q13" s="56"/>
    </row>
    <row r="14">
      <c r="A14" s="403" t="s">
        <v>363</v>
      </c>
      <c r="B14" s="404">
        <v>5105.89</v>
      </c>
      <c r="C14" s="470">
        <v>5105.89</v>
      </c>
      <c r="D14" s="470">
        <v>5105.89</v>
      </c>
      <c r="E14" s="470">
        <v>5105.89</v>
      </c>
      <c r="F14" s="471"/>
      <c r="G14" s="472">
        <v>-0.0251</v>
      </c>
      <c r="J14" s="473" t="s">
        <v>363</v>
      </c>
      <c r="K14" s="406">
        <v>52.0</v>
      </c>
      <c r="L14" s="474">
        <v>54.9</v>
      </c>
      <c r="M14" s="474">
        <v>54.9</v>
      </c>
      <c r="N14" s="474">
        <v>51.9</v>
      </c>
      <c r="O14" s="474" t="s">
        <v>2663</v>
      </c>
      <c r="P14" s="475">
        <v>-0.028</v>
      </c>
      <c r="Q14" s="56"/>
    </row>
    <row r="15">
      <c r="A15" s="403" t="s">
        <v>364</v>
      </c>
      <c r="B15" s="404">
        <v>5237.32</v>
      </c>
      <c r="C15" s="470">
        <v>5237.32</v>
      </c>
      <c r="D15" s="470">
        <v>5237.32</v>
      </c>
      <c r="E15" s="470">
        <v>5237.32</v>
      </c>
      <c r="F15" s="471"/>
      <c r="G15" s="472">
        <v>0.0025</v>
      </c>
      <c r="J15" s="473" t="s">
        <v>364</v>
      </c>
      <c r="K15" s="406">
        <v>53.4</v>
      </c>
      <c r="L15" s="474">
        <v>54.0</v>
      </c>
      <c r="M15" s="474">
        <v>54.0</v>
      </c>
      <c r="N15" s="474">
        <v>53.1</v>
      </c>
      <c r="O15" s="474" t="s">
        <v>2664</v>
      </c>
      <c r="P15" s="475">
        <v>-0.0184</v>
      </c>
      <c r="Q15" s="56"/>
    </row>
    <row r="16">
      <c r="A16" s="403" t="s">
        <v>365</v>
      </c>
      <c r="B16" s="404">
        <v>5224.37</v>
      </c>
      <c r="C16" s="470">
        <v>5224.37</v>
      </c>
      <c r="D16" s="470">
        <v>5224.37</v>
      </c>
      <c r="E16" s="470">
        <v>5224.37</v>
      </c>
      <c r="F16" s="471"/>
      <c r="G16" s="472">
        <v>-0.0044</v>
      </c>
      <c r="J16" s="473" t="s">
        <v>365</v>
      </c>
      <c r="K16" s="406">
        <v>54.4</v>
      </c>
      <c r="L16" s="474">
        <v>54.3</v>
      </c>
      <c r="M16" s="474">
        <v>55.0</v>
      </c>
      <c r="N16" s="474">
        <v>54.2</v>
      </c>
      <c r="O16" s="474" t="s">
        <v>2665</v>
      </c>
      <c r="P16" s="475">
        <v>0.0</v>
      </c>
      <c r="Q16" s="56"/>
    </row>
    <row r="17">
      <c r="A17" s="403" t="s">
        <v>366</v>
      </c>
      <c r="B17" s="404">
        <v>5247.53</v>
      </c>
      <c r="C17" s="470">
        <v>5247.53</v>
      </c>
      <c r="D17" s="470">
        <v>5247.53</v>
      </c>
      <c r="E17" s="470">
        <v>5247.53</v>
      </c>
      <c r="F17" s="471"/>
      <c r="G17" s="472">
        <v>0.0023</v>
      </c>
      <c r="J17" s="473" t="s">
        <v>366</v>
      </c>
      <c r="K17" s="406">
        <v>54.4</v>
      </c>
      <c r="L17" s="474">
        <v>55.3</v>
      </c>
      <c r="M17" s="474">
        <v>55.3</v>
      </c>
      <c r="N17" s="474">
        <v>54.1</v>
      </c>
      <c r="O17" s="474" t="s">
        <v>2666</v>
      </c>
      <c r="P17" s="475">
        <v>-0.0055</v>
      </c>
      <c r="Q17" s="56"/>
    </row>
    <row r="18">
      <c r="A18" s="403" t="s">
        <v>368</v>
      </c>
      <c r="B18" s="404">
        <v>5235.63</v>
      </c>
      <c r="C18" s="470">
        <v>5235.63</v>
      </c>
      <c r="D18" s="470">
        <v>5235.63</v>
      </c>
      <c r="E18" s="470">
        <v>5235.63</v>
      </c>
      <c r="F18" s="471"/>
      <c r="G18" s="472">
        <v>-0.0031</v>
      </c>
      <c r="J18" s="473" t="s">
        <v>368</v>
      </c>
      <c r="K18" s="406">
        <v>54.7</v>
      </c>
      <c r="L18" s="474">
        <v>56.0</v>
      </c>
      <c r="M18" s="474">
        <v>56.0</v>
      </c>
      <c r="N18" s="474">
        <v>54.0</v>
      </c>
      <c r="O18" s="474" t="s">
        <v>2667</v>
      </c>
      <c r="P18" s="475">
        <v>0.0</v>
      </c>
      <c r="Q18" s="56"/>
    </row>
    <row r="19">
      <c r="A19" s="403" t="s">
        <v>369</v>
      </c>
      <c r="B19" s="404">
        <v>5251.96</v>
      </c>
      <c r="C19" s="470">
        <v>5251.96</v>
      </c>
      <c r="D19" s="470">
        <v>5251.96</v>
      </c>
      <c r="E19" s="470">
        <v>5251.96</v>
      </c>
      <c r="F19" s="471"/>
      <c r="G19" s="472">
        <v>0.0045</v>
      </c>
      <c r="J19" s="473" t="s">
        <v>369</v>
      </c>
      <c r="K19" s="406">
        <v>55.5</v>
      </c>
      <c r="L19" s="474">
        <v>56.4</v>
      </c>
      <c r="M19" s="474">
        <v>56.4</v>
      </c>
      <c r="N19" s="474">
        <v>54.3</v>
      </c>
      <c r="O19" s="474" t="s">
        <v>2668</v>
      </c>
      <c r="P19" s="475">
        <v>0.0202</v>
      </c>
      <c r="Q19" s="56"/>
    </row>
    <row r="20">
      <c r="A20" s="403" t="s">
        <v>371</v>
      </c>
      <c r="B20" s="404">
        <v>5228.53</v>
      </c>
      <c r="C20" s="470">
        <v>5228.53</v>
      </c>
      <c r="D20" s="470">
        <v>5228.53</v>
      </c>
      <c r="E20" s="470">
        <v>5228.53</v>
      </c>
      <c r="F20" s="471"/>
      <c r="G20" s="472">
        <v>-0.0095</v>
      </c>
      <c r="J20" s="473" t="s">
        <v>371</v>
      </c>
      <c r="K20" s="406">
        <v>54.4</v>
      </c>
      <c r="L20" s="474">
        <v>57.5</v>
      </c>
      <c r="M20" s="474">
        <v>57.5</v>
      </c>
      <c r="N20" s="474">
        <v>54.1</v>
      </c>
      <c r="O20" s="474" t="s">
        <v>2669</v>
      </c>
      <c r="P20" s="475">
        <v>-0.0109</v>
      </c>
      <c r="Q20" s="56"/>
    </row>
    <row r="21" ht="15.75" customHeight="1">
      <c r="A21" s="403" t="s">
        <v>372</v>
      </c>
      <c r="B21" s="404">
        <v>5278.88</v>
      </c>
      <c r="C21" s="470">
        <v>5278.88</v>
      </c>
      <c r="D21" s="470">
        <v>5278.88</v>
      </c>
      <c r="E21" s="470">
        <v>5278.88</v>
      </c>
      <c r="F21" s="471"/>
      <c r="G21" s="472">
        <v>-0.006</v>
      </c>
      <c r="J21" s="473" t="s">
        <v>372</v>
      </c>
      <c r="K21" s="406">
        <v>55.0</v>
      </c>
      <c r="L21" s="474">
        <v>56.3</v>
      </c>
      <c r="M21" s="474">
        <v>56.5</v>
      </c>
      <c r="N21" s="474">
        <v>55.0</v>
      </c>
      <c r="O21" s="474" t="s">
        <v>2670</v>
      </c>
      <c r="P21" s="475">
        <v>-0.0108</v>
      </c>
      <c r="Q21" s="56"/>
    </row>
    <row r="22" ht="15.75" customHeight="1">
      <c r="A22" s="403" t="s">
        <v>373</v>
      </c>
      <c r="B22" s="404">
        <v>5310.52</v>
      </c>
      <c r="C22" s="470">
        <v>5310.52</v>
      </c>
      <c r="D22" s="470">
        <v>5310.52</v>
      </c>
      <c r="E22" s="470">
        <v>5310.52</v>
      </c>
      <c r="F22" s="471"/>
      <c r="G22" s="472">
        <v>-4.0E-4</v>
      </c>
      <c r="J22" s="473" t="s">
        <v>373</v>
      </c>
      <c r="K22" s="406">
        <v>55.6</v>
      </c>
      <c r="L22" s="474">
        <v>55.7</v>
      </c>
      <c r="M22" s="474">
        <v>56.1</v>
      </c>
      <c r="N22" s="474">
        <v>55.3</v>
      </c>
      <c r="O22" s="474" t="s">
        <v>2671</v>
      </c>
      <c r="P22" s="475">
        <v>0.0091</v>
      </c>
      <c r="Q22" s="56"/>
    </row>
    <row r="23" ht="15.75" customHeight="1">
      <c r="A23" s="403" t="s">
        <v>374</v>
      </c>
      <c r="B23" s="404">
        <v>5312.4</v>
      </c>
      <c r="C23" s="470">
        <v>5312.4</v>
      </c>
      <c r="D23" s="470">
        <v>5312.4</v>
      </c>
      <c r="E23" s="470">
        <v>5312.4</v>
      </c>
      <c r="F23" s="471"/>
      <c r="G23" s="472">
        <v>-0.0109</v>
      </c>
      <c r="J23" s="473" t="s">
        <v>374</v>
      </c>
      <c r="K23" s="406">
        <v>56.1</v>
      </c>
      <c r="L23" s="474">
        <v>56.0</v>
      </c>
      <c r="M23" s="474">
        <v>56.2</v>
      </c>
      <c r="N23" s="474">
        <v>55.5</v>
      </c>
      <c r="O23" s="474" t="s">
        <v>2672</v>
      </c>
      <c r="P23" s="475">
        <v>0.0018</v>
      </c>
      <c r="Q23" s="56"/>
    </row>
    <row r="24" ht="15.75" customHeight="1">
      <c r="A24" s="403" t="s">
        <v>375</v>
      </c>
      <c r="B24" s="404">
        <v>5371.1</v>
      </c>
      <c r="C24" s="470">
        <v>5371.1</v>
      </c>
      <c r="D24" s="470">
        <v>5371.1</v>
      </c>
      <c r="E24" s="470">
        <v>5371.1</v>
      </c>
      <c r="F24" s="471"/>
      <c r="G24" s="472">
        <v>-0.0042</v>
      </c>
      <c r="J24" s="473" t="s">
        <v>375</v>
      </c>
      <c r="K24" s="406">
        <v>56.0</v>
      </c>
      <c r="L24" s="474">
        <v>57.3</v>
      </c>
      <c r="M24" s="474">
        <v>57.5</v>
      </c>
      <c r="N24" s="474">
        <v>55.7</v>
      </c>
      <c r="O24" s="474" t="s">
        <v>2673</v>
      </c>
      <c r="P24" s="475">
        <v>-0.0053</v>
      </c>
      <c r="Q24" s="56"/>
    </row>
    <row r="25" ht="15.75" customHeight="1">
      <c r="A25" s="403" t="s">
        <v>376</v>
      </c>
      <c r="B25" s="404">
        <v>5393.65</v>
      </c>
      <c r="C25" s="470">
        <v>5393.65</v>
      </c>
      <c r="D25" s="470">
        <v>5393.65</v>
      </c>
      <c r="E25" s="470">
        <v>5393.65</v>
      </c>
      <c r="F25" s="471"/>
      <c r="G25" s="472">
        <v>-0.0224</v>
      </c>
      <c r="J25" s="473" t="s">
        <v>376</v>
      </c>
      <c r="K25" s="406">
        <v>56.3</v>
      </c>
      <c r="L25" s="474">
        <v>55.8</v>
      </c>
      <c r="M25" s="474">
        <v>56.9</v>
      </c>
      <c r="N25" s="474">
        <v>55.3</v>
      </c>
      <c r="O25" s="474" t="s">
        <v>2674</v>
      </c>
      <c r="P25" s="475">
        <v>-0.0088</v>
      </c>
      <c r="Q25" s="56"/>
    </row>
    <row r="26" ht="15.75" customHeight="1">
      <c r="A26" s="403" t="s">
        <v>377</v>
      </c>
      <c r="B26" s="404">
        <v>5517.42</v>
      </c>
      <c r="C26" s="470">
        <v>5517.42</v>
      </c>
      <c r="D26" s="470">
        <v>5517.42</v>
      </c>
      <c r="E26" s="470">
        <v>5517.42</v>
      </c>
      <c r="F26" s="471"/>
      <c r="G26" s="472">
        <v>-0.0018</v>
      </c>
      <c r="J26" s="473" t="s">
        <v>377</v>
      </c>
      <c r="K26" s="406">
        <v>57.3</v>
      </c>
      <c r="L26" s="474">
        <v>56.0</v>
      </c>
      <c r="M26" s="474">
        <v>57.8</v>
      </c>
      <c r="N26" s="474">
        <v>56.0</v>
      </c>
      <c r="O26" s="474" t="s">
        <v>2675</v>
      </c>
      <c r="P26" s="475">
        <v>0.0088</v>
      </c>
      <c r="Q26" s="56"/>
    </row>
    <row r="27" ht="15.75" customHeight="1">
      <c r="A27" s="403" t="s">
        <v>378</v>
      </c>
      <c r="B27" s="404">
        <v>5527.4</v>
      </c>
      <c r="C27" s="470">
        <v>5527.4</v>
      </c>
      <c r="D27" s="470">
        <v>5527.4</v>
      </c>
      <c r="E27" s="470">
        <v>5527.4</v>
      </c>
      <c r="F27" s="471"/>
      <c r="G27" s="472">
        <v>-0.0104</v>
      </c>
      <c r="J27" s="473" t="s">
        <v>378</v>
      </c>
      <c r="K27" s="406">
        <v>56.8</v>
      </c>
      <c r="L27" s="474">
        <v>55.2</v>
      </c>
      <c r="M27" s="474">
        <v>58.0</v>
      </c>
      <c r="N27" s="474">
        <v>55.2</v>
      </c>
      <c r="O27" s="474" t="s">
        <v>2676</v>
      </c>
      <c r="P27" s="475">
        <v>0.0071</v>
      </c>
      <c r="Q27" s="56"/>
    </row>
    <row r="28" ht="15.75" customHeight="1">
      <c r="A28" s="403" t="s">
        <v>379</v>
      </c>
      <c r="B28" s="404">
        <v>5585.62</v>
      </c>
      <c r="C28" s="470">
        <v>5585.62</v>
      </c>
      <c r="D28" s="470">
        <v>5585.62</v>
      </c>
      <c r="E28" s="470">
        <v>5585.62</v>
      </c>
      <c r="F28" s="471"/>
      <c r="G28" s="472">
        <v>-0.0143</v>
      </c>
      <c r="J28" s="473" t="s">
        <v>379</v>
      </c>
      <c r="K28" s="406">
        <v>56.4</v>
      </c>
      <c r="L28" s="474">
        <v>57.5</v>
      </c>
      <c r="M28" s="474">
        <v>57.5</v>
      </c>
      <c r="N28" s="474">
        <v>56.0</v>
      </c>
      <c r="O28" s="474" t="s">
        <v>2677</v>
      </c>
      <c r="P28" s="475">
        <v>-0.0208</v>
      </c>
      <c r="Q28" s="56"/>
    </row>
    <row r="29" ht="15.75" customHeight="1">
      <c r="A29" s="403" t="s">
        <v>380</v>
      </c>
      <c r="B29" s="404">
        <v>5666.76</v>
      </c>
      <c r="C29" s="470">
        <v>5666.76</v>
      </c>
      <c r="D29" s="470">
        <v>5666.76</v>
      </c>
      <c r="E29" s="470">
        <v>5666.76</v>
      </c>
      <c r="F29" s="471"/>
      <c r="G29" s="472">
        <v>0.001</v>
      </c>
      <c r="J29" s="473" t="s">
        <v>380</v>
      </c>
      <c r="K29" s="406">
        <v>57.6</v>
      </c>
      <c r="L29" s="474">
        <v>59.7</v>
      </c>
      <c r="M29" s="474">
        <v>59.7</v>
      </c>
      <c r="N29" s="474">
        <v>57.6</v>
      </c>
      <c r="O29" s="474" t="s">
        <v>2678</v>
      </c>
      <c r="P29" s="475">
        <v>-0.0221</v>
      </c>
      <c r="Q29" s="56"/>
    </row>
    <row r="30" ht="15.75" customHeight="1">
      <c r="A30" s="403" t="s">
        <v>381</v>
      </c>
      <c r="B30" s="404">
        <v>5661.05</v>
      </c>
      <c r="C30" s="470">
        <v>5661.05</v>
      </c>
      <c r="D30" s="470">
        <v>5661.05</v>
      </c>
      <c r="E30" s="470">
        <v>5661.05</v>
      </c>
      <c r="F30" s="471"/>
      <c r="G30" s="472">
        <v>-0.0052</v>
      </c>
      <c r="J30" s="473" t="s">
        <v>381</v>
      </c>
      <c r="K30" s="406">
        <v>57.9</v>
      </c>
      <c r="L30" s="474">
        <v>58.0</v>
      </c>
      <c r="M30" s="474">
        <v>58.6</v>
      </c>
      <c r="N30" s="474">
        <v>57.6</v>
      </c>
      <c r="O30" s="474" t="s">
        <v>2679</v>
      </c>
      <c r="P30" s="475">
        <v>-0.0069</v>
      </c>
      <c r="Q30" s="56"/>
    </row>
    <row r="31" ht="15.75" customHeight="1">
      <c r="A31" s="403" t="s">
        <v>382</v>
      </c>
      <c r="B31" s="404">
        <v>5690.78</v>
      </c>
      <c r="C31" s="470">
        <v>5690.78</v>
      </c>
      <c r="D31" s="470">
        <v>5690.78</v>
      </c>
      <c r="E31" s="470">
        <v>5690.78</v>
      </c>
      <c r="F31" s="471"/>
      <c r="G31" s="472">
        <v>-0.006</v>
      </c>
      <c r="J31" s="473" t="s">
        <v>382</v>
      </c>
      <c r="K31" s="406">
        <v>58.3</v>
      </c>
      <c r="L31" s="474">
        <v>58.0</v>
      </c>
      <c r="M31" s="474">
        <v>58.7</v>
      </c>
      <c r="N31" s="474">
        <v>57.6</v>
      </c>
      <c r="O31" s="474" t="s">
        <v>2680</v>
      </c>
      <c r="P31" s="475">
        <v>0.0</v>
      </c>
      <c r="Q31" s="56"/>
    </row>
    <row r="32" ht="15.75" customHeight="1">
      <c r="A32" s="403" t="s">
        <v>383</v>
      </c>
      <c r="B32" s="404">
        <v>5725.28</v>
      </c>
      <c r="C32" s="470">
        <v>5725.28</v>
      </c>
      <c r="D32" s="470">
        <v>5725.28</v>
      </c>
      <c r="E32" s="470">
        <v>5725.28</v>
      </c>
      <c r="F32" s="471"/>
      <c r="G32" s="472">
        <v>-3.0E-4</v>
      </c>
      <c r="J32" s="473" t="s">
        <v>383</v>
      </c>
      <c r="K32" s="406">
        <v>58.3</v>
      </c>
      <c r="L32" s="474">
        <v>59.5</v>
      </c>
      <c r="M32" s="474">
        <v>59.5</v>
      </c>
      <c r="N32" s="474">
        <v>57.8</v>
      </c>
      <c r="O32" s="474" t="s">
        <v>2681</v>
      </c>
      <c r="P32" s="475">
        <v>-0.0017</v>
      </c>
      <c r="Q32" s="56"/>
    </row>
    <row r="33" ht="15.75" customHeight="1">
      <c r="A33" s="403" t="s">
        <v>384</v>
      </c>
      <c r="B33" s="404">
        <v>5727.02</v>
      </c>
      <c r="C33" s="470">
        <v>5727.02</v>
      </c>
      <c r="D33" s="470">
        <v>5727.02</v>
      </c>
      <c r="E33" s="470">
        <v>5727.02</v>
      </c>
      <c r="F33" s="471"/>
      <c r="G33" s="472">
        <v>0.0198</v>
      </c>
      <c r="J33" s="473" t="s">
        <v>384</v>
      </c>
      <c r="K33" s="406">
        <v>58.4</v>
      </c>
      <c r="L33" s="474">
        <v>58.7</v>
      </c>
      <c r="M33" s="474">
        <v>59.0</v>
      </c>
      <c r="N33" s="474">
        <v>57.3</v>
      </c>
      <c r="O33" s="474" t="s">
        <v>2682</v>
      </c>
      <c r="P33" s="475">
        <v>0.0</v>
      </c>
      <c r="Q33" s="56"/>
    </row>
    <row r="34" ht="15.75" customHeight="1">
      <c r="A34" s="403" t="s">
        <v>385</v>
      </c>
      <c r="B34" s="404">
        <v>5615.65</v>
      </c>
      <c r="C34" s="470">
        <v>5615.65</v>
      </c>
      <c r="D34" s="470">
        <v>5615.65</v>
      </c>
      <c r="E34" s="470">
        <v>5615.65</v>
      </c>
      <c r="F34" s="471"/>
      <c r="G34" s="472">
        <v>0.0056</v>
      </c>
      <c r="J34" s="473" t="s">
        <v>385</v>
      </c>
      <c r="K34" s="406">
        <v>58.7</v>
      </c>
      <c r="L34" s="474">
        <v>60.0</v>
      </c>
      <c r="M34" s="474">
        <v>60.0</v>
      </c>
      <c r="N34" s="474">
        <v>57.9</v>
      </c>
      <c r="O34" s="474" t="s">
        <v>2683</v>
      </c>
      <c r="P34" s="475">
        <v>-0.0134</v>
      </c>
      <c r="Q34" s="56"/>
    </row>
    <row r="35" ht="15.75" customHeight="1">
      <c r="A35" s="403" t="s">
        <v>386</v>
      </c>
      <c r="B35" s="404">
        <v>5584.65</v>
      </c>
      <c r="C35" s="470">
        <v>5584.65</v>
      </c>
      <c r="D35" s="470">
        <v>5584.65</v>
      </c>
      <c r="E35" s="470">
        <v>5584.65</v>
      </c>
      <c r="F35" s="471"/>
      <c r="G35" s="472">
        <v>0.0027</v>
      </c>
      <c r="J35" s="473" t="s">
        <v>386</v>
      </c>
      <c r="K35" s="406">
        <v>59.5</v>
      </c>
      <c r="L35" s="474">
        <v>57.7</v>
      </c>
      <c r="M35" s="474">
        <v>60.0</v>
      </c>
      <c r="N35" s="474">
        <v>57.5</v>
      </c>
      <c r="O35" s="474" t="s">
        <v>2684</v>
      </c>
      <c r="P35" s="475">
        <v>0.0457</v>
      </c>
      <c r="Q35" s="56"/>
    </row>
    <row r="36" ht="15.75" customHeight="1">
      <c r="A36" s="403" t="s">
        <v>387</v>
      </c>
      <c r="B36" s="404">
        <v>5569.69</v>
      </c>
      <c r="C36" s="470">
        <v>5569.69</v>
      </c>
      <c r="D36" s="470">
        <v>5569.69</v>
      </c>
      <c r="E36" s="470">
        <v>5569.69</v>
      </c>
      <c r="F36" s="471"/>
      <c r="G36" s="472">
        <v>0.0093</v>
      </c>
      <c r="J36" s="473" t="s">
        <v>387</v>
      </c>
      <c r="K36" s="406">
        <v>56.9</v>
      </c>
      <c r="L36" s="474">
        <v>55.8</v>
      </c>
      <c r="M36" s="474">
        <v>57.3</v>
      </c>
      <c r="N36" s="474">
        <v>55.8</v>
      </c>
      <c r="O36" s="474" t="s">
        <v>2685</v>
      </c>
      <c r="P36" s="475">
        <v>0.0197</v>
      </c>
      <c r="Q36" s="56"/>
    </row>
    <row r="37" ht="15.75" customHeight="1">
      <c r="A37" s="403" t="s">
        <v>388</v>
      </c>
      <c r="B37" s="404">
        <v>5518.48</v>
      </c>
      <c r="C37" s="470">
        <v>5518.48</v>
      </c>
      <c r="D37" s="470">
        <v>5518.48</v>
      </c>
      <c r="E37" s="470">
        <v>5518.48</v>
      </c>
      <c r="F37" s="471"/>
      <c r="G37" s="472">
        <v>-0.0108</v>
      </c>
      <c r="J37" s="473" t="s">
        <v>388</v>
      </c>
      <c r="K37" s="406">
        <v>54.3</v>
      </c>
      <c r="L37" s="474">
        <v>53.1</v>
      </c>
      <c r="M37" s="474">
        <v>54.6</v>
      </c>
      <c r="N37" s="474">
        <v>53.1</v>
      </c>
      <c r="O37" s="474" t="s">
        <v>2686</v>
      </c>
      <c r="P37" s="475">
        <v>-0.0073</v>
      </c>
      <c r="Q37" s="56"/>
    </row>
    <row r="38" ht="15.75" customHeight="1">
      <c r="A38" s="403" t="s">
        <v>389</v>
      </c>
      <c r="B38" s="404">
        <v>5578.97</v>
      </c>
      <c r="C38" s="470">
        <v>5578.97</v>
      </c>
      <c r="D38" s="470">
        <v>5578.97</v>
      </c>
      <c r="E38" s="470">
        <v>5578.97</v>
      </c>
      <c r="F38" s="471"/>
      <c r="G38" s="472">
        <v>-0.0097</v>
      </c>
      <c r="J38" s="473" t="s">
        <v>389</v>
      </c>
      <c r="K38" s="406">
        <v>54.7</v>
      </c>
      <c r="L38" s="474">
        <v>54.2</v>
      </c>
      <c r="M38" s="474">
        <v>55.0</v>
      </c>
      <c r="N38" s="474">
        <v>54.2</v>
      </c>
      <c r="O38" s="474" t="s">
        <v>2687</v>
      </c>
      <c r="P38" s="475">
        <v>0.0092</v>
      </c>
      <c r="Q38" s="56"/>
    </row>
    <row r="39" ht="15.75" customHeight="1">
      <c r="A39" s="403" t="s">
        <v>390</v>
      </c>
      <c r="B39" s="404">
        <v>5633.61</v>
      </c>
      <c r="C39" s="470">
        <v>5633.61</v>
      </c>
      <c r="D39" s="470">
        <v>5633.61</v>
      </c>
      <c r="E39" s="470">
        <v>5633.61</v>
      </c>
      <c r="F39" s="471"/>
      <c r="G39" s="472">
        <v>-0.0073</v>
      </c>
      <c r="J39" s="473" t="s">
        <v>390</v>
      </c>
      <c r="K39" s="406">
        <v>54.2</v>
      </c>
      <c r="L39" s="474">
        <v>54.3</v>
      </c>
      <c r="M39" s="474">
        <v>55.3</v>
      </c>
      <c r="N39" s="474">
        <v>53.9</v>
      </c>
      <c r="O39" s="474" t="s">
        <v>2688</v>
      </c>
      <c r="P39" s="475">
        <v>-0.0199</v>
      </c>
      <c r="Q39" s="56"/>
    </row>
    <row r="40" ht="15.75" customHeight="1">
      <c r="A40" s="403" t="s">
        <v>391</v>
      </c>
      <c r="B40" s="404">
        <v>5674.87</v>
      </c>
      <c r="C40" s="470">
        <v>5674.87</v>
      </c>
      <c r="D40" s="470">
        <v>5674.87</v>
      </c>
      <c r="E40" s="470">
        <v>5674.87</v>
      </c>
      <c r="F40" s="471"/>
      <c r="G40" s="472">
        <v>-0.0021</v>
      </c>
      <c r="J40" s="473" t="s">
        <v>391</v>
      </c>
      <c r="K40" s="406">
        <v>55.3</v>
      </c>
      <c r="L40" s="474">
        <v>54.6</v>
      </c>
      <c r="M40" s="474">
        <v>56.3</v>
      </c>
      <c r="N40" s="474">
        <v>54.0</v>
      </c>
      <c r="O40" s="474" t="s">
        <v>2689</v>
      </c>
      <c r="P40" s="475">
        <v>0.0222</v>
      </c>
      <c r="Q40" s="56"/>
    </row>
    <row r="41" ht="15.75" customHeight="1">
      <c r="A41" s="403" t="s">
        <v>392</v>
      </c>
      <c r="B41" s="404">
        <v>5686.69</v>
      </c>
      <c r="C41" s="470">
        <v>5686.69</v>
      </c>
      <c r="D41" s="470">
        <v>5686.69</v>
      </c>
      <c r="E41" s="470">
        <v>5686.69</v>
      </c>
      <c r="F41" s="471"/>
      <c r="G41" s="472">
        <v>-0.0134</v>
      </c>
      <c r="J41" s="473" t="s">
        <v>392</v>
      </c>
      <c r="K41" s="406">
        <v>56.8</v>
      </c>
      <c r="L41" s="474">
        <v>57.0</v>
      </c>
      <c r="M41" s="474">
        <v>57.5</v>
      </c>
      <c r="N41" s="474">
        <v>56.6</v>
      </c>
      <c r="O41" s="474" t="s">
        <v>2690</v>
      </c>
      <c r="P41" s="475">
        <v>-0.0087</v>
      </c>
      <c r="Q41" s="56"/>
    </row>
    <row r="42" ht="15.75" customHeight="1">
      <c r="A42" s="403" t="s">
        <v>393</v>
      </c>
      <c r="B42" s="404">
        <v>5763.77</v>
      </c>
      <c r="C42" s="470">
        <v>5763.77</v>
      </c>
      <c r="D42" s="470">
        <v>5763.77</v>
      </c>
      <c r="E42" s="470">
        <v>5763.77</v>
      </c>
      <c r="F42" s="471"/>
      <c r="G42" s="472">
        <v>-0.0019</v>
      </c>
      <c r="J42" s="473" t="s">
        <v>393</v>
      </c>
      <c r="K42" s="406">
        <v>57.3</v>
      </c>
      <c r="L42" s="474">
        <v>56.6</v>
      </c>
      <c r="M42" s="474">
        <v>58.4</v>
      </c>
      <c r="N42" s="474">
        <v>56.6</v>
      </c>
      <c r="O42" s="474" t="s">
        <v>2691</v>
      </c>
      <c r="P42" s="475">
        <v>0.0035</v>
      </c>
      <c r="Q42" s="56"/>
    </row>
    <row r="43" ht="15.75" customHeight="1">
      <c r="A43" s="403" t="s">
        <v>394</v>
      </c>
      <c r="B43" s="404">
        <v>5774.58</v>
      </c>
      <c r="C43" s="470">
        <v>5774.58</v>
      </c>
      <c r="D43" s="470">
        <v>5774.58</v>
      </c>
      <c r="E43" s="470">
        <v>5774.58</v>
      </c>
      <c r="F43" s="471"/>
      <c r="G43" s="472">
        <v>-7.0E-4</v>
      </c>
      <c r="J43" s="473" t="s">
        <v>394</v>
      </c>
      <c r="K43" s="406">
        <v>57.1</v>
      </c>
      <c r="L43" s="474">
        <v>57.0</v>
      </c>
      <c r="M43" s="474">
        <v>57.2</v>
      </c>
      <c r="N43" s="474">
        <v>56.9</v>
      </c>
      <c r="O43" s="474" t="s">
        <v>2692</v>
      </c>
      <c r="P43" s="475">
        <v>-0.0138</v>
      </c>
      <c r="Q43" s="56"/>
    </row>
    <row r="44" ht="15.75" customHeight="1">
      <c r="A44" s="403" t="s">
        <v>395</v>
      </c>
      <c r="B44" s="404">
        <v>5778.77</v>
      </c>
      <c r="C44" s="470">
        <v>5778.77</v>
      </c>
      <c r="D44" s="470">
        <v>5778.77</v>
      </c>
      <c r="E44" s="470">
        <v>5778.77</v>
      </c>
      <c r="F44" s="471"/>
      <c r="G44" s="472">
        <v>-0.0145</v>
      </c>
      <c r="J44" s="473" t="s">
        <v>395</v>
      </c>
      <c r="K44" s="406">
        <v>57.9</v>
      </c>
      <c r="L44" s="474">
        <v>58.4</v>
      </c>
      <c r="M44" s="474">
        <v>58.4</v>
      </c>
      <c r="N44" s="474">
        <v>57.5</v>
      </c>
      <c r="O44" s="474" t="s">
        <v>2693</v>
      </c>
      <c r="P44" s="475">
        <v>-0.0034</v>
      </c>
      <c r="Q44" s="56"/>
    </row>
    <row r="45" ht="15.75" customHeight="1">
      <c r="A45" s="403" t="s">
        <v>396</v>
      </c>
      <c r="B45" s="404">
        <v>5864.09</v>
      </c>
      <c r="C45" s="470">
        <v>5864.09</v>
      </c>
      <c r="D45" s="470">
        <v>5864.09</v>
      </c>
      <c r="E45" s="470">
        <v>5864.09</v>
      </c>
      <c r="F45" s="471"/>
      <c r="G45" s="472">
        <v>7.0E-4</v>
      </c>
      <c r="J45" s="473" t="s">
        <v>396</v>
      </c>
      <c r="K45" s="406">
        <v>58.1</v>
      </c>
      <c r="L45" s="474">
        <v>58.9</v>
      </c>
      <c r="M45" s="474">
        <v>58.9</v>
      </c>
      <c r="N45" s="474">
        <v>58.0</v>
      </c>
      <c r="O45" s="474" t="s">
        <v>2694</v>
      </c>
      <c r="P45" s="475">
        <v>0.0035</v>
      </c>
      <c r="Q45" s="56"/>
    </row>
    <row r="46" ht="15.75" customHeight="1">
      <c r="A46" s="403" t="s">
        <v>397</v>
      </c>
      <c r="B46" s="404">
        <v>5860.23</v>
      </c>
      <c r="C46" s="470">
        <v>5860.23</v>
      </c>
      <c r="D46" s="470">
        <v>5860.23</v>
      </c>
      <c r="E46" s="470">
        <v>5860.23</v>
      </c>
      <c r="F46" s="471"/>
      <c r="G46" s="472">
        <v>0.0111</v>
      </c>
      <c r="J46" s="473" t="s">
        <v>397</v>
      </c>
      <c r="K46" s="406">
        <v>57.9</v>
      </c>
      <c r="L46" s="474">
        <v>58.0</v>
      </c>
      <c r="M46" s="474">
        <v>58.5</v>
      </c>
      <c r="N46" s="474">
        <v>57.6</v>
      </c>
      <c r="O46" s="474" t="s">
        <v>2695</v>
      </c>
      <c r="P46" s="475">
        <v>0.0</v>
      </c>
      <c r="Q46" s="56"/>
    </row>
    <row r="47" ht="15.75" customHeight="1">
      <c r="A47" s="403" t="s">
        <v>398</v>
      </c>
      <c r="B47" s="404">
        <v>5796.12</v>
      </c>
      <c r="C47" s="470">
        <v>5796.12</v>
      </c>
      <c r="D47" s="470">
        <v>5796.12</v>
      </c>
      <c r="E47" s="470">
        <v>5796.12</v>
      </c>
      <c r="F47" s="471"/>
      <c r="G47" s="472">
        <v>0.0035</v>
      </c>
      <c r="J47" s="473" t="s">
        <v>398</v>
      </c>
      <c r="K47" s="406">
        <v>57.9</v>
      </c>
      <c r="L47" s="474">
        <v>57.1</v>
      </c>
      <c r="M47" s="474">
        <v>58.0</v>
      </c>
      <c r="N47" s="474">
        <v>57.1</v>
      </c>
      <c r="O47" s="474" t="s">
        <v>2696</v>
      </c>
      <c r="P47" s="475">
        <v>0.0017</v>
      </c>
      <c r="Q47" s="56"/>
    </row>
    <row r="48" ht="15.75" customHeight="1">
      <c r="A48" s="403" t="s">
        <v>399</v>
      </c>
      <c r="B48" s="404">
        <v>5776.08</v>
      </c>
      <c r="C48" s="470">
        <v>5776.08</v>
      </c>
      <c r="D48" s="470">
        <v>5776.08</v>
      </c>
      <c r="E48" s="470">
        <v>5776.08</v>
      </c>
      <c r="F48" s="471"/>
      <c r="G48" s="472">
        <v>0.0066</v>
      </c>
      <c r="J48" s="473" t="s">
        <v>399</v>
      </c>
      <c r="K48" s="406">
        <v>57.8</v>
      </c>
      <c r="L48" s="474">
        <v>58.4</v>
      </c>
      <c r="M48" s="474">
        <v>58.4</v>
      </c>
      <c r="N48" s="474">
        <v>57.1</v>
      </c>
      <c r="O48" s="474" t="s">
        <v>2697</v>
      </c>
      <c r="P48" s="475">
        <v>-0.0034</v>
      </c>
      <c r="Q48" s="56"/>
    </row>
    <row r="49" ht="15.75" customHeight="1">
      <c r="A49" s="403" t="s">
        <v>400</v>
      </c>
      <c r="B49" s="404">
        <v>5738.4</v>
      </c>
      <c r="C49" s="470">
        <v>5738.4</v>
      </c>
      <c r="D49" s="470">
        <v>5738.4</v>
      </c>
      <c r="E49" s="470">
        <v>5738.4</v>
      </c>
      <c r="F49" s="471"/>
      <c r="G49" s="472">
        <v>-0.004</v>
      </c>
      <c r="J49" s="473" t="s">
        <v>400</v>
      </c>
      <c r="K49" s="406">
        <v>58.0</v>
      </c>
      <c r="L49" s="474">
        <v>58.0</v>
      </c>
      <c r="M49" s="474">
        <v>58.5</v>
      </c>
      <c r="N49" s="474">
        <v>57.9</v>
      </c>
      <c r="O49" s="474" t="s">
        <v>2698</v>
      </c>
      <c r="P49" s="475">
        <v>-0.0051</v>
      </c>
      <c r="Q49" s="56"/>
    </row>
    <row r="50" ht="15.75" customHeight="1">
      <c r="A50" s="403" t="s">
        <v>401</v>
      </c>
      <c r="B50" s="404">
        <v>5761.38</v>
      </c>
      <c r="C50" s="470">
        <v>5761.38</v>
      </c>
      <c r="D50" s="470">
        <v>5761.38</v>
      </c>
      <c r="E50" s="470">
        <v>5761.38</v>
      </c>
      <c r="F50" s="471"/>
      <c r="G50" s="472">
        <v>-0.0029</v>
      </c>
      <c r="J50" s="473" t="s">
        <v>401</v>
      </c>
      <c r="K50" s="406">
        <v>58.3</v>
      </c>
      <c r="L50" s="474">
        <v>58.6</v>
      </c>
      <c r="M50" s="474">
        <v>59.0</v>
      </c>
      <c r="N50" s="474">
        <v>58.3</v>
      </c>
      <c r="O50" s="474" t="s">
        <v>2699</v>
      </c>
      <c r="P50" s="475">
        <v>-0.0068</v>
      </c>
      <c r="Q50" s="56"/>
    </row>
    <row r="51" ht="15.75" customHeight="1">
      <c r="A51" s="403" t="s">
        <v>402</v>
      </c>
      <c r="B51" s="404">
        <v>5778.33</v>
      </c>
      <c r="C51" s="470">
        <v>5778.33</v>
      </c>
      <c r="D51" s="470">
        <v>5778.33</v>
      </c>
      <c r="E51" s="470">
        <v>5778.33</v>
      </c>
      <c r="F51" s="471"/>
      <c r="G51" s="472">
        <v>0.0027</v>
      </c>
      <c r="J51" s="473" t="s">
        <v>2700</v>
      </c>
      <c r="K51" s="406">
        <v>58.7</v>
      </c>
      <c r="L51" s="474">
        <v>58.6</v>
      </c>
      <c r="M51" s="474">
        <v>58.9</v>
      </c>
      <c r="N51" s="474">
        <v>58.5</v>
      </c>
      <c r="O51" s="474" t="s">
        <v>2701</v>
      </c>
      <c r="P51" s="475">
        <v>0.0017</v>
      </c>
      <c r="Q51" s="56"/>
    </row>
    <row r="52" ht="15.75" customHeight="1">
      <c r="A52" s="403" t="s">
        <v>403</v>
      </c>
      <c r="B52" s="404">
        <v>5762.68</v>
      </c>
      <c r="C52" s="470">
        <v>5762.68</v>
      </c>
      <c r="D52" s="470">
        <v>5762.68</v>
      </c>
      <c r="E52" s="470">
        <v>5762.68</v>
      </c>
      <c r="F52" s="471"/>
      <c r="G52" s="472">
        <v>-0.0123</v>
      </c>
      <c r="J52" s="473" t="s">
        <v>403</v>
      </c>
      <c r="K52" s="406">
        <v>58.4</v>
      </c>
      <c r="L52" s="474">
        <v>59.2</v>
      </c>
      <c r="M52" s="474">
        <v>59.4</v>
      </c>
      <c r="N52" s="474">
        <v>58.0</v>
      </c>
      <c r="O52" s="474" t="s">
        <v>2702</v>
      </c>
      <c r="P52" s="475">
        <v>0.0017</v>
      </c>
      <c r="Q52" s="56"/>
    </row>
    <row r="53" ht="15.75" customHeight="1">
      <c r="A53" s="403" t="s">
        <v>404</v>
      </c>
      <c r="B53" s="404">
        <v>5834.39</v>
      </c>
      <c r="C53" s="470">
        <v>5834.39</v>
      </c>
      <c r="D53" s="470">
        <v>5834.39</v>
      </c>
      <c r="E53" s="470">
        <v>5834.39</v>
      </c>
      <c r="F53" s="471"/>
      <c r="G53" s="472">
        <v>-0.0181</v>
      </c>
      <c r="J53" s="473" t="s">
        <v>404</v>
      </c>
      <c r="K53" s="406">
        <v>58.3</v>
      </c>
      <c r="L53" s="474">
        <v>59.1</v>
      </c>
      <c r="M53" s="474">
        <v>59.5</v>
      </c>
      <c r="N53" s="474">
        <v>58.0</v>
      </c>
      <c r="O53" s="474" t="s">
        <v>2703</v>
      </c>
      <c r="P53" s="475">
        <v>-0.0135</v>
      </c>
      <c r="Q53" s="56"/>
    </row>
    <row r="54" ht="15.75" customHeight="1">
      <c r="A54" s="403" t="s">
        <v>405</v>
      </c>
      <c r="B54" s="404">
        <v>5941.66</v>
      </c>
      <c r="C54" s="470">
        <v>5941.66</v>
      </c>
      <c r="D54" s="470">
        <v>5941.66</v>
      </c>
      <c r="E54" s="470">
        <v>5941.66</v>
      </c>
      <c r="F54" s="471"/>
      <c r="G54" s="472">
        <v>0.0118</v>
      </c>
      <c r="J54" s="473" t="s">
        <v>405</v>
      </c>
      <c r="K54" s="406">
        <v>58.9</v>
      </c>
      <c r="L54" s="474">
        <v>58.5</v>
      </c>
      <c r="M54" s="474">
        <v>59.0</v>
      </c>
      <c r="N54" s="474">
        <v>58.2</v>
      </c>
      <c r="O54" s="474" t="s">
        <v>2704</v>
      </c>
      <c r="P54" s="475">
        <v>-0.0017</v>
      </c>
      <c r="Q54" s="56"/>
    </row>
    <row r="55" ht="15.75" customHeight="1">
      <c r="A55" s="403" t="s">
        <v>406</v>
      </c>
      <c r="B55" s="404">
        <v>5872.58</v>
      </c>
      <c r="C55" s="470">
        <v>5872.58</v>
      </c>
      <c r="D55" s="470">
        <v>5872.58</v>
      </c>
      <c r="E55" s="470">
        <v>5872.58</v>
      </c>
      <c r="F55" s="471"/>
      <c r="G55" s="472">
        <v>0.0101</v>
      </c>
      <c r="J55" s="473" t="s">
        <v>406</v>
      </c>
      <c r="K55" s="406">
        <v>59.0</v>
      </c>
      <c r="L55" s="474">
        <v>58.2</v>
      </c>
      <c r="M55" s="474">
        <v>59.5</v>
      </c>
      <c r="N55" s="474">
        <v>58.2</v>
      </c>
      <c r="O55" s="474" t="s">
        <v>2705</v>
      </c>
      <c r="P55" s="475">
        <v>-0.0017</v>
      </c>
      <c r="Q55" s="56"/>
    </row>
    <row r="56" ht="15.75" customHeight="1">
      <c r="A56" s="403" t="s">
        <v>407</v>
      </c>
      <c r="B56" s="404">
        <v>5814.1</v>
      </c>
      <c r="C56" s="470">
        <v>5814.1</v>
      </c>
      <c r="D56" s="470">
        <v>5814.1</v>
      </c>
      <c r="E56" s="470">
        <v>5814.1</v>
      </c>
      <c r="F56" s="471"/>
      <c r="G56" s="472">
        <v>-0.0143</v>
      </c>
      <c r="J56" s="473" t="s">
        <v>407</v>
      </c>
      <c r="K56" s="406">
        <v>59.1</v>
      </c>
      <c r="L56" s="474">
        <v>58.8</v>
      </c>
      <c r="M56" s="474">
        <v>59.5</v>
      </c>
      <c r="N56" s="474">
        <v>57.9</v>
      </c>
      <c r="O56" s="474" t="s">
        <v>2706</v>
      </c>
      <c r="P56" s="475">
        <v>0.019</v>
      </c>
      <c r="Q56" s="56"/>
    </row>
    <row r="57" ht="15.75" customHeight="1">
      <c r="A57" s="403" t="s">
        <v>408</v>
      </c>
      <c r="B57" s="404">
        <v>5898.24</v>
      </c>
      <c r="C57" s="470">
        <v>5898.24</v>
      </c>
      <c r="D57" s="470">
        <v>5898.24</v>
      </c>
      <c r="E57" s="470">
        <v>5898.24</v>
      </c>
      <c r="F57" s="471"/>
      <c r="G57" s="472">
        <v>-0.0117</v>
      </c>
      <c r="J57" s="473" t="s">
        <v>408</v>
      </c>
      <c r="K57" s="406">
        <v>58.0</v>
      </c>
      <c r="L57" s="474">
        <v>59.0</v>
      </c>
      <c r="M57" s="474">
        <v>59.0</v>
      </c>
      <c r="N57" s="474">
        <v>58.0</v>
      </c>
      <c r="O57" s="474" t="s">
        <v>2707</v>
      </c>
      <c r="P57" s="475">
        <v>-0.0051</v>
      </c>
      <c r="Q57" s="56"/>
    </row>
    <row r="58" ht="15.75" customHeight="1">
      <c r="A58" s="403" t="s">
        <v>409</v>
      </c>
      <c r="B58" s="404">
        <v>5968.04</v>
      </c>
      <c r="C58" s="470">
        <v>5968.04</v>
      </c>
      <c r="D58" s="470">
        <v>5968.04</v>
      </c>
      <c r="E58" s="470">
        <v>5968.04</v>
      </c>
      <c r="F58" s="471"/>
      <c r="G58" s="472">
        <v>-0.001</v>
      </c>
      <c r="J58" s="473" t="s">
        <v>409</v>
      </c>
      <c r="K58" s="406">
        <v>58.3</v>
      </c>
      <c r="L58" s="474">
        <v>58.5</v>
      </c>
      <c r="M58" s="474">
        <v>59.0</v>
      </c>
      <c r="N58" s="474">
        <v>58.2</v>
      </c>
      <c r="O58" s="474" t="s">
        <v>2708</v>
      </c>
      <c r="P58" s="475">
        <v>0.0087</v>
      </c>
      <c r="Q58" s="56"/>
    </row>
    <row r="59" ht="15.75" customHeight="1">
      <c r="A59" s="403" t="s">
        <v>410</v>
      </c>
      <c r="B59" s="404">
        <v>5974.11</v>
      </c>
      <c r="C59" s="470">
        <v>5974.11</v>
      </c>
      <c r="D59" s="470">
        <v>5974.11</v>
      </c>
      <c r="E59" s="470">
        <v>5974.11</v>
      </c>
      <c r="F59" s="471"/>
      <c r="G59" s="472">
        <v>-0.0055</v>
      </c>
      <c r="J59" s="473" t="s">
        <v>410</v>
      </c>
      <c r="K59" s="406">
        <v>57.8</v>
      </c>
      <c r="L59" s="474">
        <v>57.6</v>
      </c>
      <c r="M59" s="474">
        <v>59.5</v>
      </c>
      <c r="N59" s="474">
        <v>57.5</v>
      </c>
      <c r="O59" s="474" t="s">
        <v>2709</v>
      </c>
      <c r="P59" s="475">
        <v>-0.0034</v>
      </c>
      <c r="Q59" s="56"/>
    </row>
    <row r="60" ht="15.75" customHeight="1">
      <c r="A60" s="403" t="s">
        <v>411</v>
      </c>
      <c r="B60" s="404">
        <v>6006.88</v>
      </c>
      <c r="C60" s="470">
        <v>6006.88</v>
      </c>
      <c r="D60" s="470">
        <v>6006.88</v>
      </c>
      <c r="E60" s="470">
        <v>6006.88</v>
      </c>
      <c r="F60" s="471"/>
      <c r="G60" s="472">
        <v>-0.0085</v>
      </c>
      <c r="J60" s="473" t="s">
        <v>411</v>
      </c>
      <c r="K60" s="406">
        <v>58.0</v>
      </c>
      <c r="L60" s="474">
        <v>58.0</v>
      </c>
      <c r="M60" s="474">
        <v>58.8</v>
      </c>
      <c r="N60" s="474">
        <v>57.8</v>
      </c>
      <c r="O60" s="474" t="s">
        <v>2710</v>
      </c>
      <c r="P60" s="475">
        <v>-0.0068</v>
      </c>
      <c r="Q60" s="56"/>
    </row>
    <row r="61" ht="15.75" customHeight="1">
      <c r="A61" s="403" t="s">
        <v>412</v>
      </c>
      <c r="B61" s="404">
        <v>6058.39</v>
      </c>
      <c r="C61" s="470">
        <v>6058.39</v>
      </c>
      <c r="D61" s="470">
        <v>6058.39</v>
      </c>
      <c r="E61" s="470">
        <v>6058.39</v>
      </c>
      <c r="F61" s="471"/>
      <c r="G61" s="472">
        <v>-0.0089</v>
      </c>
      <c r="J61" s="473" t="s">
        <v>412</v>
      </c>
      <c r="K61" s="406">
        <v>58.4</v>
      </c>
      <c r="L61" s="474">
        <v>58.4</v>
      </c>
      <c r="M61" s="474">
        <v>59.3</v>
      </c>
      <c r="N61" s="474">
        <v>58.2</v>
      </c>
      <c r="O61" s="474" t="s">
        <v>2711</v>
      </c>
      <c r="P61" s="475">
        <v>0.0</v>
      </c>
      <c r="Q61" s="56"/>
    </row>
    <row r="62" ht="15.75" customHeight="1">
      <c r="A62" s="403" t="s">
        <v>413</v>
      </c>
      <c r="B62" s="404">
        <v>6112.76</v>
      </c>
      <c r="C62" s="470">
        <v>6112.76</v>
      </c>
      <c r="D62" s="470">
        <v>6112.76</v>
      </c>
      <c r="E62" s="470">
        <v>6112.76</v>
      </c>
      <c r="F62" s="471"/>
      <c r="G62" s="472">
        <v>-0.0087</v>
      </c>
      <c r="J62" s="473" t="s">
        <v>413</v>
      </c>
      <c r="K62" s="406">
        <v>59.4</v>
      </c>
      <c r="L62" s="474">
        <v>59.3</v>
      </c>
      <c r="M62" s="474">
        <v>59.8</v>
      </c>
      <c r="N62" s="474">
        <v>59.0</v>
      </c>
      <c r="O62" s="474" t="s">
        <v>2712</v>
      </c>
      <c r="P62" s="475">
        <v>-0.0017</v>
      </c>
      <c r="Q62" s="56"/>
    </row>
    <row r="63" ht="15.75" customHeight="1">
      <c r="A63" s="403" t="s">
        <v>414</v>
      </c>
      <c r="B63" s="404">
        <v>6166.14</v>
      </c>
      <c r="C63" s="470">
        <v>6166.14</v>
      </c>
      <c r="D63" s="470">
        <v>6166.14</v>
      </c>
      <c r="E63" s="470">
        <v>6166.14</v>
      </c>
      <c r="F63" s="471"/>
      <c r="G63" s="472">
        <v>0.0057</v>
      </c>
      <c r="J63" s="473" t="s">
        <v>414</v>
      </c>
      <c r="K63" s="406">
        <v>59.5</v>
      </c>
      <c r="L63" s="474">
        <v>58.6</v>
      </c>
      <c r="M63" s="474">
        <v>60.5</v>
      </c>
      <c r="N63" s="474">
        <v>58.6</v>
      </c>
      <c r="O63" s="474" t="s">
        <v>2713</v>
      </c>
      <c r="P63" s="475">
        <v>0.0051</v>
      </c>
      <c r="Q63" s="56"/>
    </row>
    <row r="64" ht="15.75" customHeight="1">
      <c r="A64" s="403" t="s">
        <v>415</v>
      </c>
      <c r="B64" s="404">
        <v>6131.14</v>
      </c>
      <c r="C64" s="470">
        <v>6131.14</v>
      </c>
      <c r="D64" s="470">
        <v>6131.14</v>
      </c>
      <c r="E64" s="470">
        <v>6131.14</v>
      </c>
      <c r="F64" s="471"/>
      <c r="G64" s="472">
        <v>-0.0071</v>
      </c>
      <c r="J64" s="473" t="s">
        <v>415</v>
      </c>
      <c r="K64" s="406">
        <v>59.2</v>
      </c>
      <c r="L64" s="474">
        <v>59.9</v>
      </c>
      <c r="M64" s="474">
        <v>60.4</v>
      </c>
      <c r="N64" s="474">
        <v>59.0</v>
      </c>
      <c r="O64" s="474" t="s">
        <v>2714</v>
      </c>
      <c r="P64" s="475">
        <v>-0.0133</v>
      </c>
      <c r="Q64" s="56"/>
    </row>
    <row r="65" ht="15.75" customHeight="1">
      <c r="A65" s="403" t="s">
        <v>416</v>
      </c>
      <c r="B65" s="404">
        <v>6175.25</v>
      </c>
      <c r="C65" s="470">
        <v>6175.25</v>
      </c>
      <c r="D65" s="470">
        <v>6175.25</v>
      </c>
      <c r="E65" s="470">
        <v>6175.25</v>
      </c>
      <c r="F65" s="471"/>
      <c r="G65" s="472">
        <v>-0.0127</v>
      </c>
      <c r="J65" s="473" t="s">
        <v>416</v>
      </c>
      <c r="K65" s="406">
        <v>60.0</v>
      </c>
      <c r="L65" s="474">
        <v>59.8</v>
      </c>
      <c r="M65" s="474">
        <v>61.0</v>
      </c>
      <c r="N65" s="474">
        <v>59.8</v>
      </c>
      <c r="O65" s="474" t="s">
        <v>2715</v>
      </c>
      <c r="P65" s="475">
        <v>0.0017</v>
      </c>
      <c r="Q65" s="56"/>
    </row>
    <row r="66" ht="15.75" customHeight="1">
      <c r="A66" s="403" t="s">
        <v>417</v>
      </c>
      <c r="B66" s="404">
        <v>6254.54</v>
      </c>
      <c r="C66" s="470">
        <v>6254.54</v>
      </c>
      <c r="D66" s="470">
        <v>6254.54</v>
      </c>
      <c r="E66" s="470">
        <v>6254.54</v>
      </c>
      <c r="F66" s="471"/>
      <c r="G66" s="472">
        <v>-0.0022</v>
      </c>
      <c r="J66" s="473" t="s">
        <v>417</v>
      </c>
      <c r="K66" s="406">
        <v>60.1</v>
      </c>
      <c r="L66" s="474">
        <v>60.6</v>
      </c>
      <c r="M66" s="474">
        <v>61.0</v>
      </c>
      <c r="N66" s="474">
        <v>60.0</v>
      </c>
      <c r="O66" s="474" t="s">
        <v>2716</v>
      </c>
      <c r="P66" s="475">
        <v>-0.0017</v>
      </c>
      <c r="Q66" s="56"/>
    </row>
    <row r="67" ht="15.75" customHeight="1">
      <c r="A67" s="403" t="s">
        <v>418</v>
      </c>
      <c r="B67" s="404">
        <v>6268.63</v>
      </c>
      <c r="C67" s="470">
        <v>6268.63</v>
      </c>
      <c r="D67" s="470">
        <v>6268.63</v>
      </c>
      <c r="E67" s="470">
        <v>6268.63</v>
      </c>
      <c r="F67" s="471"/>
      <c r="G67" s="472">
        <v>-7.0E-4</v>
      </c>
      <c r="J67" s="473" t="s">
        <v>418</v>
      </c>
      <c r="K67" s="406">
        <v>60.2</v>
      </c>
      <c r="L67" s="474">
        <v>60.5</v>
      </c>
      <c r="M67" s="474">
        <v>60.6</v>
      </c>
      <c r="N67" s="474">
        <v>59.9</v>
      </c>
      <c r="O67" s="474" t="s">
        <v>2710</v>
      </c>
      <c r="P67" s="475">
        <v>-0.0115</v>
      </c>
      <c r="Q67" s="56"/>
    </row>
    <row r="68" ht="15.75" customHeight="1">
      <c r="A68" s="403" t="s">
        <v>419</v>
      </c>
      <c r="B68" s="404">
        <v>6272.73</v>
      </c>
      <c r="C68" s="470">
        <v>6272.73</v>
      </c>
      <c r="D68" s="470">
        <v>6272.73</v>
      </c>
      <c r="E68" s="470">
        <v>6272.73</v>
      </c>
      <c r="F68" s="471"/>
      <c r="G68" s="472">
        <v>-2.0E-4</v>
      </c>
      <c r="J68" s="473" t="s">
        <v>419</v>
      </c>
      <c r="K68" s="406">
        <v>60.9</v>
      </c>
      <c r="L68" s="474">
        <v>59.6</v>
      </c>
      <c r="M68" s="474">
        <v>61.3</v>
      </c>
      <c r="N68" s="474">
        <v>59.6</v>
      </c>
      <c r="O68" s="474" t="s">
        <v>2717</v>
      </c>
      <c r="P68" s="475">
        <v>0.005</v>
      </c>
      <c r="Q68" s="56"/>
    </row>
    <row r="69" ht="15.75" customHeight="1">
      <c r="A69" s="403" t="s">
        <v>420</v>
      </c>
      <c r="B69" s="404">
        <v>6273.96</v>
      </c>
      <c r="C69" s="470">
        <v>6273.96</v>
      </c>
      <c r="D69" s="470">
        <v>6273.96</v>
      </c>
      <c r="E69" s="470">
        <v>6273.96</v>
      </c>
      <c r="F69" s="471"/>
      <c r="G69" s="472">
        <v>0.0029</v>
      </c>
      <c r="J69" s="473" t="s">
        <v>420</v>
      </c>
      <c r="K69" s="406">
        <v>60.9</v>
      </c>
      <c r="L69" s="474">
        <v>59.0</v>
      </c>
      <c r="M69" s="474">
        <v>61.2</v>
      </c>
      <c r="N69" s="474">
        <v>59.0</v>
      </c>
      <c r="O69" s="474" t="s">
        <v>2666</v>
      </c>
      <c r="P69" s="475">
        <v>0.0287</v>
      </c>
      <c r="Q69" s="56"/>
    </row>
    <row r="70" ht="15.75" customHeight="1">
      <c r="A70" s="403" t="s">
        <v>421</v>
      </c>
      <c r="B70" s="404">
        <v>6256.13</v>
      </c>
      <c r="C70" s="470">
        <v>6256.13</v>
      </c>
      <c r="D70" s="470">
        <v>6256.13</v>
      </c>
      <c r="E70" s="470">
        <v>6256.13</v>
      </c>
      <c r="F70" s="471"/>
      <c r="G70" s="472">
        <v>-5.0E-4</v>
      </c>
      <c r="J70" s="473" t="s">
        <v>421</v>
      </c>
      <c r="K70" s="406">
        <v>59.2</v>
      </c>
      <c r="L70" s="474">
        <v>61.2</v>
      </c>
      <c r="M70" s="474">
        <v>61.2</v>
      </c>
      <c r="N70" s="474">
        <v>58.2</v>
      </c>
      <c r="O70" s="474" t="s">
        <v>2718</v>
      </c>
      <c r="P70" s="475">
        <v>-0.0311</v>
      </c>
      <c r="Q70" s="56"/>
    </row>
    <row r="71" ht="15.75" customHeight="1">
      <c r="A71" s="403" t="s">
        <v>422</v>
      </c>
      <c r="B71" s="404">
        <v>6258.98</v>
      </c>
      <c r="C71" s="470">
        <v>6258.98</v>
      </c>
      <c r="D71" s="470">
        <v>6258.98</v>
      </c>
      <c r="E71" s="470">
        <v>6258.98</v>
      </c>
      <c r="F71" s="471"/>
      <c r="G71" s="472">
        <v>-0.0122</v>
      </c>
      <c r="J71" s="473" t="s">
        <v>422</v>
      </c>
      <c r="K71" s="406">
        <v>61.1</v>
      </c>
      <c r="L71" s="474">
        <v>62.0</v>
      </c>
      <c r="M71" s="474">
        <v>62.0</v>
      </c>
      <c r="N71" s="474">
        <v>61.0</v>
      </c>
      <c r="O71" s="474" t="s">
        <v>2719</v>
      </c>
      <c r="P71" s="475">
        <v>-0.0145</v>
      </c>
      <c r="Q71" s="56"/>
    </row>
    <row r="72" ht="15.75" customHeight="1">
      <c r="A72" s="403" t="s">
        <v>423</v>
      </c>
      <c r="B72" s="404">
        <v>6336.25</v>
      </c>
      <c r="C72" s="470">
        <v>6336.25</v>
      </c>
      <c r="D72" s="470">
        <v>6336.25</v>
      </c>
      <c r="E72" s="470">
        <v>6336.25</v>
      </c>
      <c r="F72" s="471"/>
      <c r="G72" s="472">
        <v>-0.0055</v>
      </c>
      <c r="J72" s="473" t="s">
        <v>423</v>
      </c>
      <c r="K72" s="406">
        <v>61.4</v>
      </c>
      <c r="L72" s="474">
        <v>61.2</v>
      </c>
      <c r="M72" s="474">
        <v>63.5</v>
      </c>
      <c r="N72" s="474">
        <v>61.0</v>
      </c>
      <c r="O72" s="474" t="s">
        <v>2720</v>
      </c>
      <c r="P72" s="475">
        <v>-0.0016</v>
      </c>
      <c r="Q72" s="56"/>
    </row>
    <row r="73" ht="15.75" customHeight="1">
      <c r="A73" s="403" t="s">
        <v>424</v>
      </c>
      <c r="B73" s="404">
        <v>6371.54</v>
      </c>
      <c r="C73" s="470">
        <v>6371.54</v>
      </c>
      <c r="D73" s="470">
        <v>6371.54</v>
      </c>
      <c r="E73" s="470">
        <v>6371.54</v>
      </c>
      <c r="F73" s="471"/>
      <c r="G73" s="472">
        <v>-0.0036</v>
      </c>
      <c r="J73" s="473" t="s">
        <v>424</v>
      </c>
      <c r="K73" s="406">
        <v>61.5</v>
      </c>
      <c r="L73" s="474">
        <v>63.0</v>
      </c>
      <c r="M73" s="474">
        <v>63.0</v>
      </c>
      <c r="N73" s="474">
        <v>61.4</v>
      </c>
      <c r="O73" s="474" t="s">
        <v>2721</v>
      </c>
      <c r="P73" s="475">
        <v>-0.0207</v>
      </c>
      <c r="Q73" s="56"/>
    </row>
    <row r="74" ht="15.75" customHeight="1">
      <c r="A74" s="403" t="s">
        <v>425</v>
      </c>
      <c r="B74" s="404">
        <v>6394.82</v>
      </c>
      <c r="C74" s="470">
        <v>6394.82</v>
      </c>
      <c r="D74" s="470">
        <v>6394.82</v>
      </c>
      <c r="E74" s="470">
        <v>6394.82</v>
      </c>
      <c r="F74" s="471"/>
      <c r="G74" s="472">
        <v>-0.0047</v>
      </c>
      <c r="J74" s="473" t="s">
        <v>425</v>
      </c>
      <c r="K74" s="406">
        <v>62.8</v>
      </c>
      <c r="L74" s="474">
        <v>63.0</v>
      </c>
      <c r="M74" s="474">
        <v>63.5</v>
      </c>
      <c r="N74" s="474">
        <v>62.5</v>
      </c>
      <c r="O74" s="474" t="s">
        <v>2722</v>
      </c>
      <c r="P74" s="475">
        <v>-0.0079</v>
      </c>
      <c r="Q74" s="56"/>
    </row>
    <row r="75" ht="15.75" customHeight="1">
      <c r="A75" s="403" t="s">
        <v>426</v>
      </c>
      <c r="B75" s="404">
        <v>6424.93</v>
      </c>
      <c r="C75" s="470">
        <v>6424.93</v>
      </c>
      <c r="D75" s="470">
        <v>6424.93</v>
      </c>
      <c r="E75" s="470">
        <v>6424.93</v>
      </c>
      <c r="F75" s="471"/>
      <c r="G75" s="472">
        <v>0.0081</v>
      </c>
      <c r="J75" s="473" t="s">
        <v>426</v>
      </c>
      <c r="K75" s="406">
        <v>63.3</v>
      </c>
      <c r="L75" s="474">
        <v>64.5</v>
      </c>
      <c r="M75" s="474">
        <v>64.5</v>
      </c>
      <c r="N75" s="474">
        <v>62.9</v>
      </c>
      <c r="O75" s="474" t="s">
        <v>2723</v>
      </c>
      <c r="P75" s="475">
        <v>-0.0016</v>
      </c>
      <c r="Q75" s="56"/>
    </row>
    <row r="76" ht="15.75" customHeight="1">
      <c r="A76" s="403" t="s">
        <v>427</v>
      </c>
      <c r="B76" s="404">
        <v>6373.35</v>
      </c>
      <c r="C76" s="470">
        <v>6373.35</v>
      </c>
      <c r="D76" s="470">
        <v>6373.35</v>
      </c>
      <c r="E76" s="470">
        <v>6373.35</v>
      </c>
      <c r="F76" s="471"/>
      <c r="G76" s="472">
        <v>0.0033</v>
      </c>
      <c r="J76" s="473" t="s">
        <v>427</v>
      </c>
      <c r="K76" s="406">
        <v>64.1</v>
      </c>
      <c r="L76" s="474">
        <v>64.1</v>
      </c>
      <c r="M76" s="474">
        <v>64.5</v>
      </c>
      <c r="N76" s="474">
        <v>63.5</v>
      </c>
      <c r="O76" s="474" t="s">
        <v>2724</v>
      </c>
      <c r="P76" s="475">
        <v>0.0</v>
      </c>
      <c r="Q76" s="56"/>
    </row>
    <row r="77" ht="15.75" customHeight="1">
      <c r="A77" s="403" t="s">
        <v>428</v>
      </c>
      <c r="B77" s="404">
        <v>6352.5</v>
      </c>
      <c r="C77" s="470">
        <v>6352.5</v>
      </c>
      <c r="D77" s="470">
        <v>6352.5</v>
      </c>
      <c r="E77" s="470">
        <v>6352.5</v>
      </c>
      <c r="F77" s="471"/>
      <c r="G77" s="472">
        <v>0.001</v>
      </c>
      <c r="J77" s="473" t="s">
        <v>428</v>
      </c>
      <c r="K77" s="406">
        <v>64.1</v>
      </c>
      <c r="L77" s="474">
        <v>63.0</v>
      </c>
      <c r="M77" s="474">
        <v>64.6</v>
      </c>
      <c r="N77" s="474">
        <v>62.8</v>
      </c>
      <c r="O77" s="474" t="s">
        <v>2725</v>
      </c>
      <c r="P77" s="475">
        <v>0.0031</v>
      </c>
      <c r="Q77" s="56"/>
    </row>
    <row r="78" ht="15.75" customHeight="1">
      <c r="A78" s="403" t="s">
        <v>429</v>
      </c>
      <c r="B78" s="404">
        <v>6346.06</v>
      </c>
      <c r="C78" s="470">
        <v>6346.06</v>
      </c>
      <c r="D78" s="470">
        <v>6346.06</v>
      </c>
      <c r="E78" s="470">
        <v>6346.06</v>
      </c>
      <c r="F78" s="471"/>
      <c r="G78" s="472">
        <v>0.0037</v>
      </c>
      <c r="J78" s="473" t="s">
        <v>429</v>
      </c>
      <c r="K78" s="406">
        <v>63.9</v>
      </c>
      <c r="L78" s="474">
        <v>64.0</v>
      </c>
      <c r="M78" s="474">
        <v>64.6</v>
      </c>
      <c r="N78" s="474">
        <v>63.3</v>
      </c>
      <c r="O78" s="474" t="s">
        <v>2726</v>
      </c>
      <c r="P78" s="475">
        <v>-0.0016</v>
      </c>
      <c r="Q78" s="56"/>
    </row>
    <row r="79" ht="15.75" customHeight="1">
      <c r="A79" s="403" t="s">
        <v>430</v>
      </c>
      <c r="B79" s="404">
        <v>6322.6</v>
      </c>
      <c r="C79" s="470">
        <v>6322.6</v>
      </c>
      <c r="D79" s="470">
        <v>6322.6</v>
      </c>
      <c r="E79" s="470">
        <v>6322.6</v>
      </c>
      <c r="F79" s="471"/>
      <c r="G79" s="472">
        <v>0.0175</v>
      </c>
      <c r="J79" s="473" t="s">
        <v>430</v>
      </c>
      <c r="K79" s="406">
        <v>64.0</v>
      </c>
      <c r="L79" s="474">
        <v>64.0</v>
      </c>
      <c r="M79" s="474">
        <v>64.7</v>
      </c>
      <c r="N79" s="474">
        <v>62.5</v>
      </c>
      <c r="O79" s="474" t="s">
        <v>2727</v>
      </c>
      <c r="P79" s="475">
        <v>0.0079</v>
      </c>
      <c r="Q79" s="56"/>
    </row>
    <row r="80" ht="15.75" customHeight="1">
      <c r="A80" s="403" t="s">
        <v>431</v>
      </c>
      <c r="B80" s="404">
        <v>6213.99</v>
      </c>
      <c r="C80" s="470">
        <v>6213.99</v>
      </c>
      <c r="D80" s="470">
        <v>6213.99</v>
      </c>
      <c r="E80" s="470">
        <v>6213.99</v>
      </c>
      <c r="F80" s="471"/>
      <c r="G80" s="472">
        <v>0.0099</v>
      </c>
      <c r="J80" s="473" t="s">
        <v>431</v>
      </c>
      <c r="K80" s="406">
        <v>63.1</v>
      </c>
      <c r="L80" s="474">
        <v>62.2</v>
      </c>
      <c r="M80" s="474">
        <v>63.3</v>
      </c>
      <c r="N80" s="474">
        <v>62.2</v>
      </c>
      <c r="O80" s="474" t="s">
        <v>2728</v>
      </c>
      <c r="P80" s="475">
        <v>0.0016</v>
      </c>
      <c r="Q80" s="56"/>
    </row>
    <row r="81" ht="15.75" customHeight="1">
      <c r="A81" s="403" t="s">
        <v>432</v>
      </c>
      <c r="B81" s="404">
        <v>6153.34</v>
      </c>
      <c r="C81" s="470">
        <v>6153.34</v>
      </c>
      <c r="D81" s="470">
        <v>6153.34</v>
      </c>
      <c r="E81" s="470">
        <v>6153.34</v>
      </c>
      <c r="F81" s="471"/>
      <c r="G81" s="472">
        <v>5.0E-4</v>
      </c>
      <c r="J81" s="473" t="s">
        <v>432</v>
      </c>
      <c r="K81" s="406">
        <v>63.0</v>
      </c>
      <c r="L81" s="474">
        <v>66.0</v>
      </c>
      <c r="M81" s="474">
        <v>66.0</v>
      </c>
      <c r="N81" s="474">
        <v>60.6</v>
      </c>
      <c r="O81" s="474" t="s">
        <v>2729</v>
      </c>
      <c r="P81" s="475">
        <v>-0.0047</v>
      </c>
      <c r="Q81" s="56"/>
    </row>
    <row r="82" ht="15.75" customHeight="1">
      <c r="A82" s="403" t="s">
        <v>433</v>
      </c>
      <c r="B82" s="404">
        <v>6150.22</v>
      </c>
      <c r="C82" s="470">
        <v>6150.22</v>
      </c>
      <c r="D82" s="470">
        <v>6150.22</v>
      </c>
      <c r="E82" s="470">
        <v>6150.22</v>
      </c>
      <c r="F82" s="471"/>
      <c r="G82" s="472">
        <v>0.0087</v>
      </c>
      <c r="J82" s="473" t="s">
        <v>433</v>
      </c>
      <c r="K82" s="406">
        <v>63.3</v>
      </c>
      <c r="L82" s="474">
        <v>61.2</v>
      </c>
      <c r="M82" s="474">
        <v>63.3</v>
      </c>
      <c r="N82" s="474">
        <v>61.2</v>
      </c>
      <c r="O82" s="474" t="s">
        <v>2730</v>
      </c>
      <c r="P82" s="475">
        <v>0.099</v>
      </c>
      <c r="Q82" s="56"/>
    </row>
    <row r="83" ht="15.75" customHeight="1">
      <c r="A83" s="403" t="s">
        <v>434</v>
      </c>
      <c r="B83" s="404">
        <v>6097.23</v>
      </c>
      <c r="C83" s="470">
        <v>6097.23</v>
      </c>
      <c r="D83" s="470">
        <v>6097.23</v>
      </c>
      <c r="E83" s="470">
        <v>6097.23</v>
      </c>
      <c r="F83" s="471"/>
      <c r="G83" s="472">
        <v>-0.0096</v>
      </c>
      <c r="J83" s="473" t="s">
        <v>434</v>
      </c>
      <c r="K83" s="406">
        <v>57.6</v>
      </c>
      <c r="L83" s="474">
        <v>56.6</v>
      </c>
      <c r="M83" s="474">
        <v>59.8</v>
      </c>
      <c r="N83" s="474">
        <v>56.2</v>
      </c>
      <c r="O83" s="474" t="s">
        <v>2731</v>
      </c>
      <c r="P83" s="475">
        <v>0.0177</v>
      </c>
      <c r="Q83" s="56"/>
    </row>
    <row r="84" ht="15.75" customHeight="1">
      <c r="A84" s="403" t="s">
        <v>435</v>
      </c>
      <c r="B84" s="404">
        <v>6156.41</v>
      </c>
      <c r="C84" s="470">
        <v>6156.41</v>
      </c>
      <c r="D84" s="470">
        <v>6156.41</v>
      </c>
      <c r="E84" s="470">
        <v>6156.41</v>
      </c>
      <c r="F84" s="471"/>
      <c r="G84" s="472">
        <v>-0.0113</v>
      </c>
      <c r="J84" s="473" t="s">
        <v>435</v>
      </c>
      <c r="K84" s="406">
        <v>57.9</v>
      </c>
      <c r="L84" s="474">
        <v>58.3</v>
      </c>
      <c r="M84" s="474">
        <v>59.0</v>
      </c>
      <c r="N84" s="474">
        <v>57.5</v>
      </c>
      <c r="O84" s="474" t="s">
        <v>2732</v>
      </c>
      <c r="P84" s="475">
        <v>-0.0318</v>
      </c>
      <c r="Q84" s="56"/>
    </row>
    <row r="85" ht="15.75" customHeight="1">
      <c r="A85" s="403" t="s">
        <v>436</v>
      </c>
      <c r="B85" s="404">
        <v>6226.65</v>
      </c>
      <c r="C85" s="470">
        <v>6226.65</v>
      </c>
      <c r="D85" s="470">
        <v>6226.65</v>
      </c>
      <c r="E85" s="470">
        <v>6226.65</v>
      </c>
      <c r="F85" s="471"/>
      <c r="G85" s="472">
        <v>-0.0079</v>
      </c>
      <c r="J85" s="473" t="s">
        <v>436</v>
      </c>
      <c r="K85" s="406">
        <v>59.8</v>
      </c>
      <c r="L85" s="474">
        <v>59.5</v>
      </c>
      <c r="M85" s="474">
        <v>61.4</v>
      </c>
      <c r="N85" s="474">
        <v>59.5</v>
      </c>
      <c r="O85" s="474" t="s">
        <v>2733</v>
      </c>
      <c r="P85" s="475">
        <v>-0.0033</v>
      </c>
      <c r="Q85" s="56"/>
    </row>
    <row r="86" ht="15.75" customHeight="1">
      <c r="A86" s="403" t="s">
        <v>437</v>
      </c>
      <c r="B86" s="404">
        <v>6276.26</v>
      </c>
      <c r="C86" s="470">
        <v>6276.26</v>
      </c>
      <c r="D86" s="470">
        <v>6276.26</v>
      </c>
      <c r="E86" s="470">
        <v>6276.26</v>
      </c>
      <c r="F86" s="471"/>
      <c r="G86" s="472">
        <v>0.0035</v>
      </c>
      <c r="J86" s="473" t="s">
        <v>437</v>
      </c>
      <c r="K86" s="406">
        <v>60.0</v>
      </c>
      <c r="L86" s="474">
        <v>59.0</v>
      </c>
      <c r="M86" s="474">
        <v>60.0</v>
      </c>
      <c r="N86" s="474">
        <v>57.6</v>
      </c>
      <c r="O86" s="474" t="s">
        <v>2734</v>
      </c>
      <c r="P86" s="475">
        <v>-0.061</v>
      </c>
      <c r="Q86" s="56"/>
    </row>
    <row r="87" ht="15.75" customHeight="1">
      <c r="A87" s="403" t="s">
        <v>438</v>
      </c>
      <c r="B87" s="404">
        <v>6254.31</v>
      </c>
      <c r="C87" s="470">
        <v>6254.31</v>
      </c>
      <c r="D87" s="470">
        <v>6254.31</v>
      </c>
      <c r="E87" s="470">
        <v>6254.31</v>
      </c>
      <c r="F87" s="471"/>
      <c r="G87" s="472">
        <v>-0.013</v>
      </c>
      <c r="J87" s="473" t="s">
        <v>438</v>
      </c>
      <c r="K87" s="406">
        <v>63.9</v>
      </c>
      <c r="L87" s="474">
        <v>63.9</v>
      </c>
      <c r="M87" s="474">
        <v>63.9</v>
      </c>
      <c r="N87" s="474">
        <v>63.9</v>
      </c>
      <c r="O87" s="474" t="s">
        <v>2735</v>
      </c>
      <c r="P87" s="475">
        <v>0.0</v>
      </c>
      <c r="Q87" s="56"/>
    </row>
    <row r="88" ht="15.75" customHeight="1">
      <c r="A88" s="403" t="s">
        <v>439</v>
      </c>
      <c r="B88" s="404">
        <v>6336.76</v>
      </c>
      <c r="C88" s="470">
        <v>6336.76</v>
      </c>
      <c r="D88" s="470">
        <v>6336.76</v>
      </c>
      <c r="E88" s="470">
        <v>6336.76</v>
      </c>
      <c r="F88" s="471"/>
      <c r="G88" s="472">
        <v>-0.0015</v>
      </c>
      <c r="J88" s="473" t="s">
        <v>439</v>
      </c>
      <c r="K88" s="406">
        <v>63.9</v>
      </c>
      <c r="L88" s="474">
        <v>63.9</v>
      </c>
      <c r="M88" s="474">
        <v>63.9</v>
      </c>
      <c r="N88" s="474">
        <v>63.9</v>
      </c>
      <c r="O88" s="474" t="s">
        <v>2736</v>
      </c>
      <c r="P88" s="475">
        <v>0.0</v>
      </c>
      <c r="Q88" s="56"/>
    </row>
    <row r="89" ht="15.75" customHeight="1">
      <c r="A89" s="403" t="s">
        <v>440</v>
      </c>
      <c r="B89" s="404">
        <v>6346.21</v>
      </c>
      <c r="C89" s="470">
        <v>6346.21</v>
      </c>
      <c r="D89" s="470">
        <v>6346.21</v>
      </c>
      <c r="E89" s="470">
        <v>6346.21</v>
      </c>
      <c r="F89" s="471"/>
      <c r="G89" s="472">
        <v>0.0023</v>
      </c>
      <c r="J89" s="473" t="s">
        <v>440</v>
      </c>
      <c r="K89" s="406">
        <v>63.9</v>
      </c>
      <c r="L89" s="474">
        <v>63.9</v>
      </c>
      <c r="M89" s="474">
        <v>63.9</v>
      </c>
      <c r="N89" s="474">
        <v>63.9</v>
      </c>
      <c r="O89" s="474" t="s">
        <v>2737</v>
      </c>
      <c r="P89" s="475">
        <v>0.0</v>
      </c>
      <c r="Q89" s="56"/>
    </row>
    <row r="90" ht="15.75" customHeight="1">
      <c r="A90" s="403" t="s">
        <v>441</v>
      </c>
      <c r="B90" s="404">
        <v>6331.61</v>
      </c>
      <c r="C90" s="470">
        <v>6331.61</v>
      </c>
      <c r="D90" s="470">
        <v>6331.61</v>
      </c>
      <c r="E90" s="470">
        <v>6331.61</v>
      </c>
      <c r="F90" s="471"/>
      <c r="G90" s="472">
        <v>0.0021</v>
      </c>
      <c r="J90" s="473" t="s">
        <v>441</v>
      </c>
      <c r="K90" s="406">
        <v>63.9</v>
      </c>
      <c r="L90" s="474">
        <v>63.9</v>
      </c>
      <c r="M90" s="474">
        <v>63.9</v>
      </c>
      <c r="N90" s="474">
        <v>63.9</v>
      </c>
      <c r="O90" s="474" t="s">
        <v>2738</v>
      </c>
      <c r="P90" s="475">
        <v>0.0</v>
      </c>
      <c r="Q90" s="56"/>
    </row>
    <row r="91" ht="15.75" customHeight="1">
      <c r="A91" s="403" t="s">
        <v>442</v>
      </c>
      <c r="B91" s="404">
        <v>6318.08</v>
      </c>
      <c r="C91" s="470">
        <v>6318.08</v>
      </c>
      <c r="D91" s="470">
        <v>6318.08</v>
      </c>
      <c r="E91" s="470">
        <v>6318.08</v>
      </c>
      <c r="F91" s="471"/>
      <c r="G91" s="472">
        <v>0.0026</v>
      </c>
      <c r="J91" s="473" t="s">
        <v>442</v>
      </c>
      <c r="K91" s="406">
        <v>63.9</v>
      </c>
      <c r="L91" s="474">
        <v>63.9</v>
      </c>
      <c r="M91" s="474">
        <v>63.9</v>
      </c>
      <c r="N91" s="474">
        <v>63.9</v>
      </c>
      <c r="O91" s="474" t="s">
        <v>2739</v>
      </c>
      <c r="P91" s="475">
        <v>0.0</v>
      </c>
      <c r="Q91" s="56"/>
    </row>
    <row r="92" ht="15.75" customHeight="1">
      <c r="A92" s="403" t="s">
        <v>443</v>
      </c>
      <c r="B92" s="404">
        <v>6301.7</v>
      </c>
      <c r="C92" s="470">
        <v>6301.7</v>
      </c>
      <c r="D92" s="470">
        <v>6301.7</v>
      </c>
      <c r="E92" s="470">
        <v>6301.7</v>
      </c>
      <c r="F92" s="471"/>
      <c r="G92" s="472">
        <v>0.0026</v>
      </c>
      <c r="J92" s="473" t="s">
        <v>443</v>
      </c>
      <c r="K92" s="406">
        <v>63.9</v>
      </c>
      <c r="L92" s="474">
        <v>63.9</v>
      </c>
      <c r="M92" s="474">
        <v>63.9</v>
      </c>
      <c r="N92" s="474">
        <v>63.9</v>
      </c>
      <c r="O92" s="474" t="s">
        <v>2740</v>
      </c>
      <c r="P92" s="475">
        <v>0.0</v>
      </c>
      <c r="Q92" s="56"/>
    </row>
    <row r="93" ht="15.75" customHeight="1">
      <c r="A93" s="403" t="s">
        <v>444</v>
      </c>
      <c r="B93" s="404">
        <v>6285.25</v>
      </c>
      <c r="C93" s="470">
        <v>6285.25</v>
      </c>
      <c r="D93" s="470">
        <v>6285.25</v>
      </c>
      <c r="E93" s="470">
        <v>6285.25</v>
      </c>
      <c r="F93" s="471"/>
      <c r="G93" s="472">
        <v>0.0028</v>
      </c>
      <c r="J93" s="473" t="s">
        <v>444</v>
      </c>
      <c r="K93" s="406">
        <v>63.9</v>
      </c>
      <c r="L93" s="474">
        <v>63.9</v>
      </c>
      <c r="M93" s="474">
        <v>63.9</v>
      </c>
      <c r="N93" s="474">
        <v>63.9</v>
      </c>
      <c r="O93" s="474" t="s">
        <v>2741</v>
      </c>
      <c r="P93" s="475">
        <v>0.0</v>
      </c>
      <c r="Q93" s="56"/>
    </row>
    <row r="94" ht="15.75" customHeight="1">
      <c r="A94" s="403" t="s">
        <v>445</v>
      </c>
      <c r="B94" s="404">
        <v>6267.82</v>
      </c>
      <c r="C94" s="470">
        <v>6267.82</v>
      </c>
      <c r="D94" s="470">
        <v>6267.82</v>
      </c>
      <c r="E94" s="470">
        <v>6267.82</v>
      </c>
      <c r="F94" s="471"/>
      <c r="G94" s="472">
        <v>-3.0E-4</v>
      </c>
      <c r="J94" s="473" t="s">
        <v>445</v>
      </c>
      <c r="K94" s="406">
        <v>63.9</v>
      </c>
      <c r="L94" s="474">
        <v>63.9</v>
      </c>
      <c r="M94" s="474">
        <v>63.9</v>
      </c>
      <c r="N94" s="474">
        <v>63.9</v>
      </c>
      <c r="O94" s="474" t="s">
        <v>2742</v>
      </c>
      <c r="P94" s="475">
        <v>0.0</v>
      </c>
      <c r="Q94" s="56"/>
    </row>
    <row r="95" ht="15.75" customHeight="1">
      <c r="A95" s="403" t="s">
        <v>446</v>
      </c>
      <c r="B95" s="404">
        <v>6236.07</v>
      </c>
      <c r="C95" s="470">
        <v>6236.07</v>
      </c>
      <c r="D95" s="470">
        <v>6236.07</v>
      </c>
      <c r="E95" s="470">
        <v>6236.07</v>
      </c>
      <c r="F95" s="471"/>
      <c r="G95" s="472">
        <v>4.0E-4</v>
      </c>
      <c r="J95" s="473" t="s">
        <v>446</v>
      </c>
      <c r="K95" s="406">
        <v>63.9</v>
      </c>
      <c r="L95" s="474">
        <v>63.9</v>
      </c>
      <c r="M95" s="474">
        <v>63.9</v>
      </c>
      <c r="N95" s="474">
        <v>63.9</v>
      </c>
      <c r="O95" s="474" t="s">
        <v>2743</v>
      </c>
      <c r="P95" s="475">
        <v>0.0</v>
      </c>
      <c r="Q95" s="56"/>
    </row>
    <row r="96" ht="15.75" customHeight="1">
      <c r="A96" s="403" t="s">
        <v>447</v>
      </c>
      <c r="B96" s="404">
        <v>6233.42</v>
      </c>
      <c r="C96" s="470">
        <v>6233.42</v>
      </c>
      <c r="D96" s="470">
        <v>6233.42</v>
      </c>
      <c r="E96" s="470">
        <v>6233.42</v>
      </c>
      <c r="F96" s="471"/>
      <c r="G96" s="472">
        <v>-0.0015</v>
      </c>
      <c r="J96" s="473" t="s">
        <v>447</v>
      </c>
      <c r="K96" s="406">
        <v>63.9</v>
      </c>
      <c r="L96" s="474">
        <v>63.9</v>
      </c>
      <c r="M96" s="474">
        <v>63.9</v>
      </c>
      <c r="N96" s="474">
        <v>63.9</v>
      </c>
      <c r="O96" s="474" t="s">
        <v>2744</v>
      </c>
      <c r="P96" s="475">
        <v>0.0</v>
      </c>
      <c r="Q96" s="56"/>
    </row>
    <row r="97" ht="15.75" customHeight="1">
      <c r="A97" s="403" t="s">
        <v>448</v>
      </c>
      <c r="B97" s="404">
        <v>6242.87</v>
      </c>
      <c r="C97" s="470">
        <v>6242.87</v>
      </c>
      <c r="D97" s="470">
        <v>6242.87</v>
      </c>
      <c r="E97" s="470">
        <v>6242.87</v>
      </c>
      <c r="F97" s="471"/>
      <c r="G97" s="472">
        <v>-6.0E-4</v>
      </c>
      <c r="J97" s="473" t="s">
        <v>448</v>
      </c>
      <c r="K97" s="406">
        <v>63.9</v>
      </c>
      <c r="L97" s="474">
        <v>63.9</v>
      </c>
      <c r="M97" s="474">
        <v>63.9</v>
      </c>
      <c r="N97" s="474">
        <v>63.9</v>
      </c>
      <c r="O97" s="474" t="s">
        <v>2745</v>
      </c>
      <c r="P97" s="475">
        <v>0.0</v>
      </c>
      <c r="Q97" s="56"/>
    </row>
    <row r="98" ht="15.75" customHeight="1">
      <c r="A98" s="403" t="s">
        <v>449</v>
      </c>
      <c r="B98" s="404">
        <v>6246.5</v>
      </c>
      <c r="C98" s="470">
        <v>6246.5</v>
      </c>
      <c r="D98" s="470">
        <v>6246.5</v>
      </c>
      <c r="E98" s="470">
        <v>6246.5</v>
      </c>
      <c r="F98" s="471"/>
      <c r="G98" s="472">
        <v>4.0E-4</v>
      </c>
      <c r="J98" s="473" t="s">
        <v>449</v>
      </c>
      <c r="K98" s="406">
        <v>63.9</v>
      </c>
      <c r="L98" s="474">
        <v>63.9</v>
      </c>
      <c r="M98" s="474">
        <v>63.9</v>
      </c>
      <c r="N98" s="474">
        <v>63.9</v>
      </c>
      <c r="O98" s="474" t="s">
        <v>2746</v>
      </c>
      <c r="P98" s="475">
        <v>0.0</v>
      </c>
      <c r="Q98" s="56"/>
    </row>
    <row r="99" ht="15.75" customHeight="1">
      <c r="A99" s="403" t="s">
        <v>450</v>
      </c>
      <c r="B99" s="404">
        <v>6243.88</v>
      </c>
      <c r="C99" s="470">
        <v>6243.88</v>
      </c>
      <c r="D99" s="470">
        <v>6243.88</v>
      </c>
      <c r="E99" s="470">
        <v>6243.88</v>
      </c>
      <c r="F99" s="471"/>
      <c r="G99" s="472">
        <v>-2.0E-4</v>
      </c>
      <c r="J99" s="473" t="s">
        <v>450</v>
      </c>
      <c r="K99" s="406">
        <v>63.9</v>
      </c>
      <c r="L99" s="474">
        <v>63.9</v>
      </c>
      <c r="M99" s="474">
        <v>63.9</v>
      </c>
      <c r="N99" s="474">
        <v>63.9</v>
      </c>
      <c r="O99" s="474" t="s">
        <v>2747</v>
      </c>
      <c r="P99" s="475">
        <v>0.0</v>
      </c>
      <c r="Q99" s="56"/>
    </row>
    <row r="100" ht="15.75" customHeight="1">
      <c r="A100" s="403" t="s">
        <v>451</v>
      </c>
      <c r="B100" s="404">
        <v>6245.24</v>
      </c>
      <c r="C100" s="470">
        <v>6245.24</v>
      </c>
      <c r="D100" s="470">
        <v>6245.24</v>
      </c>
      <c r="E100" s="470">
        <v>6245.24</v>
      </c>
      <c r="F100" s="471"/>
      <c r="G100" s="472">
        <v>-6.0E-4</v>
      </c>
      <c r="J100" s="473" t="s">
        <v>451</v>
      </c>
      <c r="K100" s="406">
        <v>63.9</v>
      </c>
      <c r="L100" s="474">
        <v>63.9</v>
      </c>
      <c r="M100" s="474">
        <v>63.9</v>
      </c>
      <c r="N100" s="474">
        <v>63.9</v>
      </c>
      <c r="O100" s="474" t="s">
        <v>2748</v>
      </c>
      <c r="P100" s="475">
        <v>0.0</v>
      </c>
      <c r="Q100" s="56"/>
    </row>
    <row r="101" ht="15.75" customHeight="1">
      <c r="A101" s="403" t="s">
        <v>452</v>
      </c>
      <c r="B101" s="404">
        <v>6249.29</v>
      </c>
      <c r="C101" s="470">
        <v>6249.29</v>
      </c>
      <c r="D101" s="470">
        <v>6249.29</v>
      </c>
      <c r="E101" s="470">
        <v>6249.29</v>
      </c>
      <c r="F101" s="471"/>
      <c r="G101" s="472">
        <v>-0.002</v>
      </c>
      <c r="J101" s="473" t="s">
        <v>452</v>
      </c>
      <c r="K101" s="406">
        <v>63.9</v>
      </c>
      <c r="L101" s="474">
        <v>63.9</v>
      </c>
      <c r="M101" s="474">
        <v>63.9</v>
      </c>
      <c r="N101" s="474">
        <v>63.9</v>
      </c>
      <c r="O101" s="474" t="s">
        <v>2749</v>
      </c>
      <c r="P101" s="475">
        <v>0.0</v>
      </c>
      <c r="Q101" s="56"/>
    </row>
    <row r="102" ht="15.75" customHeight="1">
      <c r="A102" s="403" t="s">
        <v>453</v>
      </c>
      <c r="B102" s="404">
        <v>6261.99</v>
      </c>
      <c r="C102" s="470">
        <v>6261.99</v>
      </c>
      <c r="D102" s="470">
        <v>6261.99</v>
      </c>
      <c r="E102" s="470">
        <v>6261.99</v>
      </c>
      <c r="F102" s="471"/>
      <c r="G102" s="472">
        <v>2.0E-4</v>
      </c>
      <c r="J102" s="473" t="s">
        <v>453</v>
      </c>
      <c r="K102" s="406">
        <v>63.9</v>
      </c>
      <c r="L102" s="474">
        <v>63.9</v>
      </c>
      <c r="M102" s="474">
        <v>63.9</v>
      </c>
      <c r="N102" s="474">
        <v>63.9</v>
      </c>
      <c r="O102" s="474" t="s">
        <v>2750</v>
      </c>
      <c r="P102" s="475">
        <v>0.0</v>
      </c>
      <c r="Q102" s="56"/>
    </row>
    <row r="103" ht="15.75" customHeight="1">
      <c r="A103" s="403" t="s">
        <v>454</v>
      </c>
      <c r="B103" s="404">
        <v>6261.03</v>
      </c>
      <c r="C103" s="470">
        <v>6261.03</v>
      </c>
      <c r="D103" s="470">
        <v>6261.03</v>
      </c>
      <c r="E103" s="470">
        <v>6261.03</v>
      </c>
      <c r="F103" s="471"/>
      <c r="G103" s="472">
        <v>0.0016</v>
      </c>
      <c r="J103" s="473" t="s">
        <v>454</v>
      </c>
      <c r="K103" s="406">
        <v>63.9</v>
      </c>
      <c r="L103" s="474">
        <v>63.9</v>
      </c>
      <c r="M103" s="474">
        <v>63.9</v>
      </c>
      <c r="N103" s="474">
        <v>63.9</v>
      </c>
      <c r="O103" s="474" t="s">
        <v>2751</v>
      </c>
      <c r="P103" s="475">
        <v>0.0</v>
      </c>
      <c r="Q103" s="56"/>
    </row>
    <row r="104" ht="15.75" customHeight="1">
      <c r="A104" s="403" t="s">
        <v>455</v>
      </c>
      <c r="B104" s="404">
        <v>6251.17</v>
      </c>
      <c r="C104" s="470">
        <v>6251.17</v>
      </c>
      <c r="D104" s="470">
        <v>6251.17</v>
      </c>
      <c r="E104" s="470">
        <v>6251.17</v>
      </c>
      <c r="F104" s="471"/>
      <c r="G104" s="472">
        <v>-0.0025</v>
      </c>
      <c r="J104" s="473" t="s">
        <v>455</v>
      </c>
      <c r="K104" s="406">
        <v>63.9</v>
      </c>
      <c r="L104" s="474">
        <v>63.9</v>
      </c>
      <c r="M104" s="474">
        <v>63.9</v>
      </c>
      <c r="N104" s="474">
        <v>63.9</v>
      </c>
      <c r="O104" s="474" t="s">
        <v>2742</v>
      </c>
      <c r="P104" s="475">
        <v>0.0</v>
      </c>
      <c r="Q104" s="56"/>
    </row>
    <row r="105" ht="15.75" customHeight="1">
      <c r="A105" s="403" t="s">
        <v>456</v>
      </c>
      <c r="B105" s="404">
        <v>6266.85</v>
      </c>
      <c r="C105" s="470">
        <v>6266.85</v>
      </c>
      <c r="D105" s="470">
        <v>6266.85</v>
      </c>
      <c r="E105" s="470">
        <v>6266.85</v>
      </c>
      <c r="F105" s="471"/>
      <c r="G105" s="472">
        <v>6.0E-4</v>
      </c>
      <c r="J105" s="473" t="s">
        <v>456</v>
      </c>
      <c r="K105" s="406">
        <v>63.9</v>
      </c>
      <c r="L105" s="474">
        <v>63.9</v>
      </c>
      <c r="M105" s="474">
        <v>63.9</v>
      </c>
      <c r="N105" s="474">
        <v>63.9</v>
      </c>
      <c r="O105" s="474" t="s">
        <v>2743</v>
      </c>
      <c r="P105" s="475">
        <v>0.0</v>
      </c>
      <c r="Q105" s="56"/>
    </row>
    <row r="106" ht="15.75" customHeight="1">
      <c r="A106" s="403" t="s">
        <v>457</v>
      </c>
      <c r="B106" s="404">
        <v>6262.87</v>
      </c>
      <c r="C106" s="470">
        <v>6262.87</v>
      </c>
      <c r="D106" s="470">
        <v>6262.87</v>
      </c>
      <c r="E106" s="470">
        <v>6262.87</v>
      </c>
      <c r="F106" s="471"/>
      <c r="G106" s="472">
        <v>-2.0E-4</v>
      </c>
      <c r="J106" s="473" t="s">
        <v>457</v>
      </c>
      <c r="K106" s="406">
        <v>63.9</v>
      </c>
      <c r="L106" s="474">
        <v>63.9</v>
      </c>
      <c r="M106" s="474">
        <v>63.9</v>
      </c>
      <c r="N106" s="474">
        <v>63.9</v>
      </c>
      <c r="O106" s="474" t="s">
        <v>2752</v>
      </c>
      <c r="P106" s="475">
        <v>0.0</v>
      </c>
      <c r="Q106" s="56"/>
    </row>
    <row r="107" ht="15.75" customHeight="1">
      <c r="A107" s="403" t="s">
        <v>458</v>
      </c>
      <c r="B107" s="404">
        <v>6263.87</v>
      </c>
      <c r="C107" s="470">
        <v>6263.87</v>
      </c>
      <c r="D107" s="470">
        <v>6263.87</v>
      </c>
      <c r="E107" s="470">
        <v>6263.87</v>
      </c>
      <c r="F107" s="471"/>
      <c r="G107" s="472">
        <v>-1.0E-4</v>
      </c>
      <c r="J107" s="473" t="s">
        <v>458</v>
      </c>
      <c r="K107" s="406">
        <v>63.9</v>
      </c>
      <c r="L107" s="474">
        <v>63.9</v>
      </c>
      <c r="M107" s="474">
        <v>63.9</v>
      </c>
      <c r="N107" s="474">
        <v>63.9</v>
      </c>
      <c r="O107" s="474" t="s">
        <v>2753</v>
      </c>
      <c r="P107" s="475">
        <v>0.0</v>
      </c>
      <c r="Q107" s="56"/>
    </row>
    <row r="108" ht="15.75" customHeight="1">
      <c r="A108" s="403" t="s">
        <v>459</v>
      </c>
      <c r="B108" s="404">
        <v>6264.35</v>
      </c>
      <c r="C108" s="470">
        <v>6264.35</v>
      </c>
      <c r="D108" s="470">
        <v>6264.35</v>
      </c>
      <c r="E108" s="470">
        <v>6264.35</v>
      </c>
      <c r="F108" s="471"/>
      <c r="G108" s="472">
        <v>0.0019</v>
      </c>
      <c r="J108" s="473" t="s">
        <v>459</v>
      </c>
      <c r="K108" s="406">
        <v>63.9</v>
      </c>
      <c r="L108" s="474">
        <v>63.9</v>
      </c>
      <c r="M108" s="474">
        <v>63.9</v>
      </c>
      <c r="N108" s="474">
        <v>63.9</v>
      </c>
      <c r="O108" s="474" t="s">
        <v>2754</v>
      </c>
      <c r="P108" s="475">
        <v>0.0</v>
      </c>
      <c r="Q108" s="56"/>
    </row>
    <row r="109" ht="15.75" customHeight="1">
      <c r="A109" s="403" t="s">
        <v>460</v>
      </c>
      <c r="B109" s="404">
        <v>6252.56</v>
      </c>
      <c r="C109" s="470">
        <v>6252.56</v>
      </c>
      <c r="D109" s="470">
        <v>6252.56</v>
      </c>
      <c r="E109" s="470">
        <v>6252.56</v>
      </c>
      <c r="F109" s="471"/>
      <c r="G109" s="472">
        <v>3.0E-4</v>
      </c>
      <c r="J109" s="473" t="s">
        <v>460</v>
      </c>
      <c r="K109" s="406">
        <v>63.9</v>
      </c>
      <c r="L109" s="474">
        <v>63.9</v>
      </c>
      <c r="M109" s="474">
        <v>63.9</v>
      </c>
      <c r="N109" s="474">
        <v>63.9</v>
      </c>
      <c r="O109" s="474" t="s">
        <v>2735</v>
      </c>
      <c r="P109" s="475">
        <v>0.0</v>
      </c>
      <c r="Q109" s="56"/>
    </row>
    <row r="110" ht="15.75" customHeight="1">
      <c r="A110" s="403" t="s">
        <v>461</v>
      </c>
      <c r="B110" s="404">
        <v>6250.47</v>
      </c>
      <c r="C110" s="470">
        <v>6250.47</v>
      </c>
      <c r="D110" s="470">
        <v>6250.47</v>
      </c>
      <c r="E110" s="470">
        <v>6250.47</v>
      </c>
      <c r="F110" s="471"/>
      <c r="G110" s="472">
        <v>5.0E-4</v>
      </c>
      <c r="J110" s="473" t="s">
        <v>461</v>
      </c>
      <c r="K110" s="406">
        <v>63.9</v>
      </c>
      <c r="L110" s="474">
        <v>63.9</v>
      </c>
      <c r="M110" s="474">
        <v>63.9</v>
      </c>
      <c r="N110" s="474">
        <v>63.9</v>
      </c>
      <c r="O110" s="474" t="s">
        <v>2755</v>
      </c>
      <c r="P110" s="475">
        <v>0.0</v>
      </c>
      <c r="Q110" s="56"/>
    </row>
    <row r="111" ht="15.75" customHeight="1">
      <c r="A111" s="403" t="s">
        <v>462</v>
      </c>
      <c r="B111" s="404">
        <v>6247.57</v>
      </c>
      <c r="C111" s="470">
        <v>6247.57</v>
      </c>
      <c r="D111" s="470">
        <v>6247.57</v>
      </c>
      <c r="E111" s="470">
        <v>6247.57</v>
      </c>
      <c r="F111" s="471"/>
      <c r="G111" s="472">
        <v>5.0E-4</v>
      </c>
      <c r="J111" s="473" t="s">
        <v>462</v>
      </c>
      <c r="K111" s="406">
        <v>63.9</v>
      </c>
      <c r="L111" s="474">
        <v>63.9</v>
      </c>
      <c r="M111" s="474">
        <v>63.9</v>
      </c>
      <c r="N111" s="474">
        <v>63.9</v>
      </c>
      <c r="O111" s="474" t="s">
        <v>2756</v>
      </c>
      <c r="P111" s="475">
        <v>0.0</v>
      </c>
      <c r="Q111" s="56"/>
    </row>
    <row r="112" ht="15.75" customHeight="1">
      <c r="A112" s="403" t="s">
        <v>463</v>
      </c>
      <c r="B112" s="404">
        <v>6244.4</v>
      </c>
      <c r="C112" s="470">
        <v>6244.4</v>
      </c>
      <c r="D112" s="470">
        <v>6244.4</v>
      </c>
      <c r="E112" s="470">
        <v>6244.4</v>
      </c>
      <c r="F112" s="471"/>
      <c r="G112" s="472">
        <v>0.0034</v>
      </c>
      <c r="J112" s="473" t="s">
        <v>463</v>
      </c>
      <c r="K112" s="406">
        <v>63.9</v>
      </c>
      <c r="L112" s="474">
        <v>63.9</v>
      </c>
      <c r="M112" s="474">
        <v>63.9</v>
      </c>
      <c r="N112" s="474">
        <v>63.9</v>
      </c>
      <c r="O112" s="474" t="s">
        <v>2757</v>
      </c>
      <c r="P112" s="475">
        <v>0.0</v>
      </c>
      <c r="Q112" s="56"/>
    </row>
    <row r="113" ht="15.75" customHeight="1">
      <c r="A113" s="403" t="s">
        <v>464</v>
      </c>
      <c r="B113" s="404">
        <v>6223.03</v>
      </c>
      <c r="C113" s="470">
        <v>6223.03</v>
      </c>
      <c r="D113" s="470">
        <v>6223.03</v>
      </c>
      <c r="E113" s="470">
        <v>6223.03</v>
      </c>
      <c r="F113" s="471"/>
      <c r="G113" s="472">
        <v>7.0E-4</v>
      </c>
      <c r="J113" s="473" t="s">
        <v>464</v>
      </c>
      <c r="K113" s="406">
        <v>63.9</v>
      </c>
      <c r="L113" s="474">
        <v>63.9</v>
      </c>
      <c r="M113" s="474">
        <v>63.9</v>
      </c>
      <c r="N113" s="474">
        <v>63.9</v>
      </c>
      <c r="O113" s="474" t="s">
        <v>2758</v>
      </c>
      <c r="P113" s="475">
        <v>0.0</v>
      </c>
      <c r="Q113" s="56"/>
    </row>
    <row r="114" ht="15.75" customHeight="1">
      <c r="A114" s="403" t="s">
        <v>465</v>
      </c>
      <c r="B114" s="404">
        <v>6202.81</v>
      </c>
      <c r="C114" s="470">
        <v>6202.81</v>
      </c>
      <c r="D114" s="470">
        <v>6202.81</v>
      </c>
      <c r="E114" s="470">
        <v>6202.81</v>
      </c>
      <c r="F114" s="471"/>
      <c r="G114" s="472">
        <v>-0.0011</v>
      </c>
      <c r="J114" s="473" t="s">
        <v>465</v>
      </c>
      <c r="K114" s="406">
        <v>63.9</v>
      </c>
      <c r="L114" s="474">
        <v>63.9</v>
      </c>
      <c r="M114" s="474">
        <v>63.9</v>
      </c>
      <c r="N114" s="474">
        <v>63.9</v>
      </c>
      <c r="O114" s="474" t="s">
        <v>2759</v>
      </c>
      <c r="P114" s="475">
        <v>0.0</v>
      </c>
      <c r="Q114" s="56"/>
    </row>
    <row r="115" ht="15.75" customHeight="1">
      <c r="A115" s="403" t="s">
        <v>466</v>
      </c>
      <c r="B115" s="404">
        <v>6233.71</v>
      </c>
      <c r="C115" s="470">
        <v>6233.71</v>
      </c>
      <c r="D115" s="470">
        <v>6233.71</v>
      </c>
      <c r="E115" s="470">
        <v>6233.71</v>
      </c>
      <c r="F115" s="471"/>
      <c r="G115" s="472">
        <v>0.0015</v>
      </c>
      <c r="J115" s="473" t="s">
        <v>466</v>
      </c>
      <c r="K115" s="406">
        <v>63.9</v>
      </c>
      <c r="L115" s="474">
        <v>63.9</v>
      </c>
      <c r="M115" s="474">
        <v>63.9</v>
      </c>
      <c r="N115" s="474">
        <v>63.9</v>
      </c>
      <c r="O115" s="474" t="s">
        <v>2760</v>
      </c>
      <c r="P115" s="475">
        <v>0.0</v>
      </c>
      <c r="Q115" s="56"/>
    </row>
    <row r="116" ht="15.75" customHeight="1">
      <c r="A116" s="403" t="s">
        <v>467</v>
      </c>
      <c r="B116" s="404">
        <v>6224.47</v>
      </c>
      <c r="C116" s="470">
        <v>6224.47</v>
      </c>
      <c r="D116" s="470">
        <v>6224.47</v>
      </c>
      <c r="E116" s="470">
        <v>6224.47</v>
      </c>
      <c r="F116" s="471"/>
      <c r="G116" s="472">
        <v>4.0E-4</v>
      </c>
      <c r="J116" s="473" t="s">
        <v>467</v>
      </c>
      <c r="K116" s="406">
        <v>63.9</v>
      </c>
      <c r="L116" s="474">
        <v>63.9</v>
      </c>
      <c r="M116" s="474">
        <v>63.9</v>
      </c>
      <c r="N116" s="474">
        <v>63.9</v>
      </c>
      <c r="O116" s="474" t="s">
        <v>2761</v>
      </c>
      <c r="P116" s="475">
        <v>0.0</v>
      </c>
      <c r="Q116" s="56"/>
    </row>
    <row r="117" ht="15.75" customHeight="1">
      <c r="A117" s="403" t="s">
        <v>468</v>
      </c>
      <c r="B117" s="404">
        <v>6221.73</v>
      </c>
      <c r="C117" s="470">
        <v>6221.73</v>
      </c>
      <c r="D117" s="470">
        <v>6221.73</v>
      </c>
      <c r="E117" s="470">
        <v>6221.73</v>
      </c>
      <c r="F117" s="471"/>
      <c r="G117" s="472">
        <v>-8.0E-4</v>
      </c>
      <c r="J117" s="473" t="s">
        <v>468</v>
      </c>
      <c r="K117" s="406">
        <v>63.9</v>
      </c>
      <c r="L117" s="474">
        <v>63.9</v>
      </c>
      <c r="M117" s="474">
        <v>63.9</v>
      </c>
      <c r="N117" s="474">
        <v>63.9</v>
      </c>
      <c r="O117" s="474" t="s">
        <v>2762</v>
      </c>
      <c r="P117" s="475">
        <v>0.0</v>
      </c>
      <c r="Q117" s="56"/>
    </row>
    <row r="118" ht="15.75" customHeight="1">
      <c r="A118" s="403" t="s">
        <v>469</v>
      </c>
      <c r="B118" s="404">
        <v>6257.15</v>
      </c>
      <c r="C118" s="470">
        <v>6257.15</v>
      </c>
      <c r="D118" s="470">
        <v>6257.15</v>
      </c>
      <c r="E118" s="470">
        <v>6257.15</v>
      </c>
      <c r="F118" s="471"/>
      <c r="G118" s="472">
        <v>-2.0E-4</v>
      </c>
      <c r="J118" s="473" t="s">
        <v>469</v>
      </c>
      <c r="K118" s="406">
        <v>63.9</v>
      </c>
      <c r="L118" s="474">
        <v>63.9</v>
      </c>
      <c r="M118" s="474">
        <v>63.9</v>
      </c>
      <c r="N118" s="474">
        <v>63.9</v>
      </c>
      <c r="O118" s="474" t="s">
        <v>2743</v>
      </c>
      <c r="P118" s="475">
        <v>0.0</v>
      </c>
      <c r="Q118" s="56"/>
    </row>
    <row r="119" ht="15.75" customHeight="1">
      <c r="A119" s="403" t="s">
        <v>470</v>
      </c>
      <c r="B119" s="404">
        <v>6258.18</v>
      </c>
      <c r="C119" s="470">
        <v>6258.18</v>
      </c>
      <c r="D119" s="470">
        <v>6258.18</v>
      </c>
      <c r="E119" s="470">
        <v>6258.18</v>
      </c>
      <c r="F119" s="471"/>
      <c r="G119" s="472">
        <v>0.002</v>
      </c>
      <c r="J119" s="473" t="s">
        <v>470</v>
      </c>
      <c r="K119" s="406">
        <v>63.9</v>
      </c>
      <c r="L119" s="474">
        <v>63.9</v>
      </c>
      <c r="M119" s="474">
        <v>63.9</v>
      </c>
      <c r="N119" s="474">
        <v>63.9</v>
      </c>
      <c r="O119" s="474" t="s">
        <v>2763</v>
      </c>
      <c r="P119" s="475">
        <v>0.0</v>
      </c>
      <c r="Q119" s="56"/>
    </row>
    <row r="120" ht="15.75" customHeight="1">
      <c r="A120" s="403" t="s">
        <v>471</v>
      </c>
      <c r="B120" s="404">
        <v>6245.81</v>
      </c>
      <c r="C120" s="470">
        <v>6245.81</v>
      </c>
      <c r="D120" s="470">
        <v>6245.81</v>
      </c>
      <c r="E120" s="470">
        <v>6245.81</v>
      </c>
      <c r="F120" s="471"/>
      <c r="G120" s="472">
        <v>0.0</v>
      </c>
      <c r="J120" s="473" t="s">
        <v>471</v>
      </c>
      <c r="K120" s="406">
        <v>63.9</v>
      </c>
      <c r="L120" s="474">
        <v>63.9</v>
      </c>
      <c r="M120" s="474">
        <v>63.9</v>
      </c>
      <c r="N120" s="474">
        <v>63.9</v>
      </c>
      <c r="O120" s="474" t="s">
        <v>2764</v>
      </c>
      <c r="P120" s="475">
        <v>0.0</v>
      </c>
      <c r="Q120" s="56"/>
    </row>
    <row r="121" ht="15.75" customHeight="1">
      <c r="A121" s="403" t="s">
        <v>472</v>
      </c>
      <c r="B121" s="404">
        <v>6245.81</v>
      </c>
      <c r="C121" s="470">
        <v>6245.81</v>
      </c>
      <c r="D121" s="470">
        <v>6245.81</v>
      </c>
      <c r="E121" s="470">
        <v>6245.81</v>
      </c>
      <c r="F121" s="471"/>
      <c r="G121" s="472">
        <v>-0.0042</v>
      </c>
      <c r="J121" s="473" t="s">
        <v>472</v>
      </c>
      <c r="K121" s="406">
        <v>63.9</v>
      </c>
      <c r="L121" s="474">
        <v>63.9</v>
      </c>
      <c r="M121" s="474">
        <v>63.9</v>
      </c>
      <c r="N121" s="474">
        <v>63.9</v>
      </c>
      <c r="O121" s="474" t="s">
        <v>2765</v>
      </c>
      <c r="P121" s="475">
        <v>0.0</v>
      </c>
      <c r="Q121" s="56"/>
    </row>
    <row r="122" ht="15.75" customHeight="1">
      <c r="A122" s="403" t="s">
        <v>473</v>
      </c>
      <c r="B122" s="404">
        <v>6271.84</v>
      </c>
      <c r="C122" s="470">
        <v>6271.84</v>
      </c>
      <c r="D122" s="470">
        <v>6271.84</v>
      </c>
      <c r="E122" s="470">
        <v>6271.84</v>
      </c>
      <c r="F122" s="471"/>
      <c r="G122" s="472">
        <v>-3.0E-4</v>
      </c>
      <c r="J122" s="473" t="s">
        <v>473</v>
      </c>
      <c r="K122" s="406">
        <v>63.9</v>
      </c>
      <c r="L122" s="474">
        <v>63.9</v>
      </c>
      <c r="M122" s="474">
        <v>63.9</v>
      </c>
      <c r="N122" s="474">
        <v>63.9</v>
      </c>
      <c r="O122" s="474" t="s">
        <v>2764</v>
      </c>
      <c r="P122" s="475">
        <v>0.0</v>
      </c>
      <c r="Q122" s="56"/>
    </row>
    <row r="123" ht="15.75" customHeight="1">
      <c r="A123" s="403" t="s">
        <v>474</v>
      </c>
      <c r="B123" s="404">
        <v>6276.66</v>
      </c>
      <c r="C123" s="470">
        <v>6276.66</v>
      </c>
      <c r="D123" s="470">
        <v>6276.66</v>
      </c>
      <c r="E123" s="470">
        <v>6276.66</v>
      </c>
      <c r="F123" s="471"/>
      <c r="G123" s="472">
        <v>-2.0E-4</v>
      </c>
      <c r="J123" s="473" t="s">
        <v>474</v>
      </c>
      <c r="K123" s="406">
        <v>63.9</v>
      </c>
      <c r="L123" s="474">
        <v>63.9</v>
      </c>
      <c r="M123" s="474">
        <v>63.9</v>
      </c>
      <c r="N123" s="474">
        <v>63.9</v>
      </c>
      <c r="O123" s="474" t="s">
        <v>2766</v>
      </c>
      <c r="P123" s="475">
        <v>0.0</v>
      </c>
      <c r="Q123" s="56"/>
    </row>
    <row r="124" ht="15.75" customHeight="1">
      <c r="A124" s="403" t="s">
        <v>475</v>
      </c>
      <c r="B124" s="404">
        <v>6277.63</v>
      </c>
      <c r="C124" s="470">
        <v>6277.63</v>
      </c>
      <c r="D124" s="470">
        <v>6277.63</v>
      </c>
      <c r="E124" s="470">
        <v>6277.63</v>
      </c>
      <c r="F124" s="471"/>
      <c r="G124" s="472">
        <v>0.0016</v>
      </c>
      <c r="J124" s="473" t="s">
        <v>475</v>
      </c>
      <c r="K124" s="406">
        <v>63.9</v>
      </c>
      <c r="L124" s="474">
        <v>63.9</v>
      </c>
      <c r="M124" s="474">
        <v>64.0</v>
      </c>
      <c r="N124" s="474">
        <v>63.9</v>
      </c>
      <c r="O124" s="474" t="s">
        <v>2767</v>
      </c>
      <c r="P124" s="475">
        <v>0.0</v>
      </c>
      <c r="Q124" s="56"/>
    </row>
    <row r="125" ht="15.75" customHeight="1">
      <c r="A125" s="403" t="s">
        <v>476</v>
      </c>
      <c r="B125" s="404">
        <v>6267.9</v>
      </c>
      <c r="C125" s="470">
        <v>6267.9</v>
      </c>
      <c r="D125" s="470">
        <v>6267.9</v>
      </c>
      <c r="E125" s="470">
        <v>6267.9</v>
      </c>
      <c r="F125" s="471"/>
      <c r="G125" s="472">
        <v>-9.0E-4</v>
      </c>
      <c r="J125" s="473" t="s">
        <v>476</v>
      </c>
      <c r="K125" s="406">
        <v>63.9</v>
      </c>
      <c r="L125" s="474">
        <v>63.9</v>
      </c>
      <c r="M125" s="474">
        <v>63.9</v>
      </c>
      <c r="N125" s="474">
        <v>63.9</v>
      </c>
      <c r="O125" s="474" t="s">
        <v>2768</v>
      </c>
      <c r="P125" s="475">
        <v>0.0</v>
      </c>
      <c r="Q125" s="56"/>
    </row>
    <row r="126" ht="15.75" customHeight="1">
      <c r="A126" s="403" t="s">
        <v>477</v>
      </c>
      <c r="B126" s="404">
        <v>6273.72</v>
      </c>
      <c r="C126" s="470">
        <v>6273.72</v>
      </c>
      <c r="D126" s="470">
        <v>6273.72</v>
      </c>
      <c r="E126" s="470">
        <v>6273.72</v>
      </c>
      <c r="F126" s="471"/>
      <c r="G126" s="472">
        <v>-8.0E-4</v>
      </c>
      <c r="J126" s="473" t="s">
        <v>477</v>
      </c>
      <c r="K126" s="406">
        <v>63.9</v>
      </c>
      <c r="L126" s="474">
        <v>63.9</v>
      </c>
      <c r="M126" s="474">
        <v>63.9</v>
      </c>
      <c r="N126" s="474">
        <v>63.9</v>
      </c>
      <c r="O126" s="474" t="s">
        <v>2769</v>
      </c>
      <c r="P126" s="475">
        <v>0.0</v>
      </c>
      <c r="Q126" s="56"/>
    </row>
    <row r="127" ht="15.75" customHeight="1">
      <c r="A127" s="403" t="s">
        <v>478</v>
      </c>
      <c r="B127" s="404">
        <v>6278.66</v>
      </c>
      <c r="C127" s="470">
        <v>6278.66</v>
      </c>
      <c r="D127" s="470">
        <v>6278.66</v>
      </c>
      <c r="E127" s="470">
        <v>6278.66</v>
      </c>
      <c r="F127" s="471"/>
      <c r="G127" s="472">
        <v>3.0E-4</v>
      </c>
      <c r="J127" s="473" t="s">
        <v>478</v>
      </c>
      <c r="K127" s="406">
        <v>63.9</v>
      </c>
      <c r="L127" s="474">
        <v>63.9</v>
      </c>
      <c r="M127" s="474">
        <v>63.9</v>
      </c>
      <c r="N127" s="474">
        <v>63.9</v>
      </c>
      <c r="O127" s="474" t="s">
        <v>2770</v>
      </c>
      <c r="P127" s="475">
        <v>0.0</v>
      </c>
      <c r="Q127" s="56"/>
    </row>
    <row r="128" ht="15.75" customHeight="1">
      <c r="A128" s="403" t="s">
        <v>479</v>
      </c>
      <c r="B128" s="404">
        <v>6276.73</v>
      </c>
      <c r="C128" s="470">
        <v>6276.73</v>
      </c>
      <c r="D128" s="470">
        <v>6276.73</v>
      </c>
      <c r="E128" s="470">
        <v>6276.73</v>
      </c>
      <c r="F128" s="471"/>
      <c r="G128" s="472">
        <v>1.0E-4</v>
      </c>
      <c r="J128" s="473" t="s">
        <v>479</v>
      </c>
      <c r="K128" s="406">
        <v>63.9</v>
      </c>
      <c r="L128" s="474">
        <v>63.9</v>
      </c>
      <c r="M128" s="474">
        <v>63.9</v>
      </c>
      <c r="N128" s="474">
        <v>63.9</v>
      </c>
      <c r="O128" s="474" t="s">
        <v>2758</v>
      </c>
      <c r="P128" s="475">
        <v>0.0</v>
      </c>
      <c r="Q128" s="56"/>
    </row>
    <row r="129" ht="15.75" customHeight="1">
      <c r="A129" s="403" t="s">
        <v>480</v>
      </c>
      <c r="B129" s="404">
        <v>6275.83</v>
      </c>
      <c r="C129" s="470">
        <v>6275.83</v>
      </c>
      <c r="D129" s="470">
        <v>6275.83</v>
      </c>
      <c r="E129" s="470">
        <v>6275.83</v>
      </c>
      <c r="F129" s="471"/>
      <c r="G129" s="472">
        <v>-0.0011</v>
      </c>
      <c r="J129" s="473" t="s">
        <v>480</v>
      </c>
      <c r="K129" s="406">
        <v>63.9</v>
      </c>
      <c r="L129" s="474">
        <v>63.9</v>
      </c>
      <c r="M129" s="474">
        <v>63.9</v>
      </c>
      <c r="N129" s="474">
        <v>63.9</v>
      </c>
      <c r="O129" s="474" t="s">
        <v>2771</v>
      </c>
      <c r="P129" s="475">
        <v>0.0</v>
      </c>
      <c r="Q129" s="56"/>
    </row>
    <row r="130" ht="15.75" customHeight="1">
      <c r="A130" s="403" t="s">
        <v>481</v>
      </c>
      <c r="B130" s="404">
        <v>6282.48</v>
      </c>
      <c r="C130" s="470">
        <v>6282.48</v>
      </c>
      <c r="D130" s="470">
        <v>6282.48</v>
      </c>
      <c r="E130" s="470">
        <v>6282.48</v>
      </c>
      <c r="F130" s="471"/>
      <c r="G130" s="472">
        <v>7.0E-4</v>
      </c>
      <c r="J130" s="473" t="s">
        <v>481</v>
      </c>
      <c r="K130" s="406">
        <v>63.9</v>
      </c>
      <c r="L130" s="474">
        <v>63.9</v>
      </c>
      <c r="M130" s="474">
        <v>63.9</v>
      </c>
      <c r="N130" s="474">
        <v>63.9</v>
      </c>
      <c r="O130" s="474" t="s">
        <v>2772</v>
      </c>
      <c r="P130" s="475">
        <v>0.0</v>
      </c>
      <c r="Q130" s="56"/>
    </row>
    <row r="131" ht="15.75" customHeight="1">
      <c r="A131" s="403" t="s">
        <v>482</v>
      </c>
      <c r="B131" s="404">
        <v>6277.89</v>
      </c>
      <c r="C131" s="470">
        <v>6277.89</v>
      </c>
      <c r="D131" s="470">
        <v>6277.89</v>
      </c>
      <c r="E131" s="470">
        <v>6277.89</v>
      </c>
      <c r="F131" s="471"/>
      <c r="G131" s="472">
        <v>-0.0018</v>
      </c>
      <c r="J131" s="473" t="s">
        <v>482</v>
      </c>
      <c r="K131" s="406">
        <v>63.9</v>
      </c>
      <c r="L131" s="474">
        <v>63.9</v>
      </c>
      <c r="M131" s="474">
        <v>63.9</v>
      </c>
      <c r="N131" s="474">
        <v>63.9</v>
      </c>
      <c r="O131" s="474" t="s">
        <v>2773</v>
      </c>
      <c r="P131" s="475">
        <v>0.0</v>
      </c>
      <c r="Q131" s="56"/>
    </row>
    <row r="132" ht="15.75" customHeight="1">
      <c r="A132" s="403" t="s">
        <v>483</v>
      </c>
      <c r="B132" s="404">
        <v>6289.01</v>
      </c>
      <c r="C132" s="470">
        <v>6289.01</v>
      </c>
      <c r="D132" s="470">
        <v>6289.01</v>
      </c>
      <c r="E132" s="470">
        <v>6289.01</v>
      </c>
      <c r="F132" s="471"/>
      <c r="G132" s="472">
        <v>0.0017</v>
      </c>
      <c r="J132" s="473" t="s">
        <v>483</v>
      </c>
      <c r="K132" s="406">
        <v>63.9</v>
      </c>
      <c r="L132" s="474">
        <v>63.9</v>
      </c>
      <c r="M132" s="474">
        <v>63.9</v>
      </c>
      <c r="N132" s="474">
        <v>63.9</v>
      </c>
      <c r="O132" s="474" t="s">
        <v>2774</v>
      </c>
      <c r="P132" s="475">
        <v>0.0</v>
      </c>
      <c r="Q132" s="56"/>
    </row>
    <row r="133" ht="15.75" customHeight="1">
      <c r="A133" s="403" t="s">
        <v>484</v>
      </c>
      <c r="B133" s="404">
        <v>6278.51</v>
      </c>
      <c r="C133" s="470">
        <v>6278.51</v>
      </c>
      <c r="D133" s="470">
        <v>6278.51</v>
      </c>
      <c r="E133" s="470">
        <v>6278.51</v>
      </c>
      <c r="F133" s="471"/>
      <c r="G133" s="472">
        <v>8.0E-4</v>
      </c>
      <c r="J133" s="473" t="s">
        <v>484</v>
      </c>
      <c r="K133" s="406">
        <v>63.9</v>
      </c>
      <c r="L133" s="474">
        <v>63.9</v>
      </c>
      <c r="M133" s="474">
        <v>63.9</v>
      </c>
      <c r="N133" s="474">
        <v>63.9</v>
      </c>
      <c r="O133" s="474" t="s">
        <v>2775</v>
      </c>
      <c r="P133" s="475">
        <v>0.0</v>
      </c>
      <c r="Q133" s="56"/>
    </row>
    <row r="134" ht="15.75" customHeight="1">
      <c r="A134" s="403" t="s">
        <v>485</v>
      </c>
      <c r="B134" s="404">
        <v>6273.71</v>
      </c>
      <c r="C134" s="470">
        <v>6273.71</v>
      </c>
      <c r="D134" s="470">
        <v>6273.71</v>
      </c>
      <c r="E134" s="470">
        <v>6273.71</v>
      </c>
      <c r="F134" s="471"/>
      <c r="G134" s="472">
        <v>0.0014</v>
      </c>
      <c r="J134" s="473" t="s">
        <v>485</v>
      </c>
      <c r="K134" s="406">
        <v>63.9</v>
      </c>
      <c r="L134" s="474">
        <v>63.9</v>
      </c>
      <c r="M134" s="474">
        <v>63.9</v>
      </c>
      <c r="N134" s="474">
        <v>63.9</v>
      </c>
      <c r="O134" s="474" t="s">
        <v>2776</v>
      </c>
      <c r="P134" s="475">
        <v>0.0</v>
      </c>
      <c r="Q134" s="56"/>
    </row>
    <row r="135" ht="15.75" customHeight="1">
      <c r="A135" s="403" t="s">
        <v>486</v>
      </c>
      <c r="B135" s="404">
        <v>6265.16</v>
      </c>
      <c r="C135" s="470">
        <v>6265.16</v>
      </c>
      <c r="D135" s="470">
        <v>6265.16</v>
      </c>
      <c r="E135" s="470">
        <v>6265.16</v>
      </c>
      <c r="F135" s="471"/>
      <c r="G135" s="472">
        <v>-7.0E-4</v>
      </c>
      <c r="J135" s="473" t="s">
        <v>486</v>
      </c>
      <c r="K135" s="406">
        <v>63.9</v>
      </c>
      <c r="L135" s="474">
        <v>63.9</v>
      </c>
      <c r="M135" s="474">
        <v>63.9</v>
      </c>
      <c r="N135" s="474">
        <v>63.9</v>
      </c>
      <c r="O135" s="474" t="s">
        <v>2777</v>
      </c>
      <c r="P135" s="475">
        <v>0.0</v>
      </c>
      <c r="Q135" s="56"/>
    </row>
    <row r="136" ht="15.75" customHeight="1">
      <c r="A136" s="403" t="s">
        <v>487</v>
      </c>
      <c r="B136" s="404">
        <v>6269.35</v>
      </c>
      <c r="C136" s="470">
        <v>6269.35</v>
      </c>
      <c r="D136" s="470">
        <v>6269.35</v>
      </c>
      <c r="E136" s="470">
        <v>6269.35</v>
      </c>
      <c r="F136" s="471"/>
      <c r="G136" s="472">
        <v>0.0021</v>
      </c>
      <c r="J136" s="473" t="s">
        <v>487</v>
      </c>
      <c r="K136" s="406">
        <v>63.9</v>
      </c>
      <c r="L136" s="474">
        <v>63.9</v>
      </c>
      <c r="M136" s="474">
        <v>63.9</v>
      </c>
      <c r="N136" s="474">
        <v>63.9</v>
      </c>
      <c r="O136" s="474" t="s">
        <v>2735</v>
      </c>
      <c r="P136" s="475">
        <v>0.0</v>
      </c>
      <c r="Q136" s="56"/>
    </row>
    <row r="137" ht="15.75" customHeight="1">
      <c r="A137" s="403" t="s">
        <v>488</v>
      </c>
      <c r="B137" s="404">
        <v>6256.19</v>
      </c>
      <c r="C137" s="470">
        <v>6256.19</v>
      </c>
      <c r="D137" s="470">
        <v>6256.19</v>
      </c>
      <c r="E137" s="470">
        <v>6256.19</v>
      </c>
      <c r="F137" s="471"/>
      <c r="G137" s="472">
        <v>0.0014</v>
      </c>
      <c r="J137" s="473" t="s">
        <v>488</v>
      </c>
      <c r="K137" s="406">
        <v>63.9</v>
      </c>
      <c r="L137" s="474">
        <v>63.9</v>
      </c>
      <c r="M137" s="474">
        <v>63.9</v>
      </c>
      <c r="N137" s="474">
        <v>63.9</v>
      </c>
      <c r="O137" s="474" t="s">
        <v>2778</v>
      </c>
      <c r="P137" s="475">
        <v>0.0</v>
      </c>
      <c r="Q137" s="56"/>
    </row>
    <row r="138" ht="15.75" customHeight="1">
      <c r="A138" s="403" t="s">
        <v>489</v>
      </c>
      <c r="B138" s="404">
        <v>6247.38</v>
      </c>
      <c r="C138" s="470">
        <v>6247.38</v>
      </c>
      <c r="D138" s="470">
        <v>6247.38</v>
      </c>
      <c r="E138" s="470">
        <v>6247.38</v>
      </c>
      <c r="F138" s="471"/>
      <c r="G138" s="472">
        <v>0.0029</v>
      </c>
      <c r="J138" s="473" t="s">
        <v>489</v>
      </c>
      <c r="K138" s="406">
        <v>63.9</v>
      </c>
      <c r="L138" s="474">
        <v>63.9</v>
      </c>
      <c r="M138" s="474">
        <v>63.9</v>
      </c>
      <c r="N138" s="474">
        <v>63.9</v>
      </c>
      <c r="O138" s="474" t="s">
        <v>2779</v>
      </c>
      <c r="P138" s="475">
        <v>0.0</v>
      </c>
      <c r="Q138" s="56"/>
    </row>
    <row r="139" ht="15.75" customHeight="1">
      <c r="A139" s="403" t="s">
        <v>490</v>
      </c>
      <c r="B139" s="404">
        <v>6261.72</v>
      </c>
      <c r="C139" s="470">
        <v>6261.72</v>
      </c>
      <c r="D139" s="470">
        <v>6261.72</v>
      </c>
      <c r="E139" s="470">
        <v>6261.72</v>
      </c>
      <c r="F139" s="471"/>
      <c r="G139" s="472">
        <v>-2.0E-4</v>
      </c>
      <c r="J139" s="473" t="s">
        <v>490</v>
      </c>
      <c r="K139" s="406">
        <v>63.9</v>
      </c>
      <c r="L139" s="474">
        <v>63.9</v>
      </c>
      <c r="M139" s="474">
        <v>63.9</v>
      </c>
      <c r="N139" s="474">
        <v>63.9</v>
      </c>
      <c r="O139" s="474" t="s">
        <v>2780</v>
      </c>
      <c r="P139" s="475">
        <v>0.0</v>
      </c>
      <c r="Q139" s="56"/>
    </row>
    <row r="140" ht="15.75" customHeight="1">
      <c r="A140" s="403" t="s">
        <v>491</v>
      </c>
      <c r="B140" s="404">
        <v>6262.79</v>
      </c>
      <c r="C140" s="470">
        <v>6262.79</v>
      </c>
      <c r="D140" s="470">
        <v>6262.79</v>
      </c>
      <c r="E140" s="470">
        <v>6262.79</v>
      </c>
      <c r="F140" s="471"/>
      <c r="G140" s="472">
        <v>1.0E-4</v>
      </c>
      <c r="J140" s="473" t="s">
        <v>491</v>
      </c>
      <c r="K140" s="406">
        <v>63.9</v>
      </c>
      <c r="L140" s="474">
        <v>63.9</v>
      </c>
      <c r="M140" s="474">
        <v>63.9</v>
      </c>
      <c r="N140" s="474">
        <v>63.9</v>
      </c>
      <c r="O140" s="474" t="s">
        <v>2762</v>
      </c>
      <c r="P140" s="475">
        <v>0.0</v>
      </c>
      <c r="Q140" s="56"/>
    </row>
    <row r="141" ht="15.75" customHeight="1">
      <c r="A141" s="403" t="s">
        <v>492</v>
      </c>
      <c r="B141" s="404">
        <v>6262.44</v>
      </c>
      <c r="C141" s="470">
        <v>6262.44</v>
      </c>
      <c r="D141" s="470">
        <v>6262.44</v>
      </c>
      <c r="E141" s="470">
        <v>6262.44</v>
      </c>
      <c r="F141" s="471"/>
      <c r="G141" s="472">
        <v>-0.0017</v>
      </c>
      <c r="J141" s="473" t="s">
        <v>492</v>
      </c>
      <c r="K141" s="406">
        <v>63.9</v>
      </c>
      <c r="L141" s="474">
        <v>63.9</v>
      </c>
      <c r="M141" s="474">
        <v>63.9</v>
      </c>
      <c r="N141" s="474">
        <v>63.9</v>
      </c>
      <c r="O141" s="474" t="s">
        <v>2779</v>
      </c>
      <c r="P141" s="475">
        <v>0.0</v>
      </c>
      <c r="Q141" s="56"/>
    </row>
    <row r="142" ht="15.75" customHeight="1">
      <c r="A142" s="403" t="s">
        <v>493</v>
      </c>
      <c r="B142" s="404">
        <v>6284.63</v>
      </c>
      <c r="C142" s="470">
        <v>6284.63</v>
      </c>
      <c r="D142" s="470">
        <v>6284.63</v>
      </c>
      <c r="E142" s="470">
        <v>6284.63</v>
      </c>
      <c r="F142" s="471"/>
      <c r="G142" s="472">
        <v>1.0E-4</v>
      </c>
      <c r="J142" s="473" t="s">
        <v>493</v>
      </c>
      <c r="K142" s="406">
        <v>63.9</v>
      </c>
      <c r="L142" s="474">
        <v>63.9</v>
      </c>
      <c r="M142" s="474">
        <v>63.9</v>
      </c>
      <c r="N142" s="474">
        <v>63.9</v>
      </c>
      <c r="O142" s="474" t="s">
        <v>2759</v>
      </c>
      <c r="P142" s="475">
        <v>0.0</v>
      </c>
      <c r="Q142" s="56"/>
    </row>
    <row r="143" ht="15.75" customHeight="1">
      <c r="A143" s="403" t="s">
        <v>494</v>
      </c>
      <c r="B143" s="404">
        <v>6283.8</v>
      </c>
      <c r="C143" s="470">
        <v>6283.8</v>
      </c>
      <c r="D143" s="470">
        <v>6283.8</v>
      </c>
      <c r="E143" s="470">
        <v>6283.8</v>
      </c>
      <c r="F143" s="471"/>
      <c r="G143" s="472">
        <v>2.0E-4</v>
      </c>
      <c r="J143" s="473" t="s">
        <v>494</v>
      </c>
      <c r="K143" s="406">
        <v>63.9</v>
      </c>
      <c r="L143" s="474">
        <v>63.9</v>
      </c>
      <c r="M143" s="474">
        <v>63.9</v>
      </c>
      <c r="N143" s="474">
        <v>63.9</v>
      </c>
      <c r="O143" s="474" t="s">
        <v>2759</v>
      </c>
      <c r="P143" s="475">
        <v>0.0</v>
      </c>
      <c r="Q143" s="56"/>
    </row>
    <row r="144" ht="15.75" customHeight="1">
      <c r="A144" s="403" t="s">
        <v>495</v>
      </c>
      <c r="B144" s="404">
        <v>6309.75</v>
      </c>
      <c r="C144" s="470">
        <v>6309.75</v>
      </c>
      <c r="D144" s="470">
        <v>6309.75</v>
      </c>
      <c r="E144" s="470">
        <v>6309.75</v>
      </c>
      <c r="F144" s="471"/>
      <c r="G144" s="472">
        <v>-1.0E-4</v>
      </c>
      <c r="J144" s="473" t="s">
        <v>495</v>
      </c>
      <c r="K144" s="406">
        <v>63.9</v>
      </c>
      <c r="L144" s="474">
        <v>63.9</v>
      </c>
      <c r="M144" s="474">
        <v>63.9</v>
      </c>
      <c r="N144" s="474">
        <v>63.9</v>
      </c>
      <c r="O144" s="474" t="s">
        <v>2781</v>
      </c>
      <c r="P144" s="475">
        <v>0.0</v>
      </c>
      <c r="Q144" s="56"/>
    </row>
    <row r="145" ht="15.75" customHeight="1">
      <c r="A145" s="403" t="s">
        <v>496</v>
      </c>
      <c r="B145" s="404">
        <v>6310.63</v>
      </c>
      <c r="C145" s="470">
        <v>6310.63</v>
      </c>
      <c r="D145" s="470">
        <v>6310.63</v>
      </c>
      <c r="E145" s="470">
        <v>6310.63</v>
      </c>
      <c r="F145" s="471"/>
      <c r="G145" s="472">
        <v>-1.0E-4</v>
      </c>
      <c r="J145" s="473" t="s">
        <v>496</v>
      </c>
      <c r="K145" s="406">
        <v>63.9</v>
      </c>
      <c r="L145" s="474">
        <v>63.9</v>
      </c>
      <c r="M145" s="474">
        <v>63.9</v>
      </c>
      <c r="N145" s="474">
        <v>63.9</v>
      </c>
      <c r="O145" s="474" t="s">
        <v>2782</v>
      </c>
      <c r="P145" s="475">
        <v>0.0</v>
      </c>
      <c r="Q145" s="56"/>
    </row>
    <row r="146" ht="15.75" customHeight="1">
      <c r="A146" s="403" t="s">
        <v>497</v>
      </c>
      <c r="B146" s="404">
        <v>6311.08</v>
      </c>
      <c r="C146" s="470">
        <v>6311.08</v>
      </c>
      <c r="D146" s="470">
        <v>6311.08</v>
      </c>
      <c r="E146" s="470">
        <v>6311.08</v>
      </c>
      <c r="F146" s="471"/>
      <c r="G146" s="472">
        <v>0.0</v>
      </c>
      <c r="J146" s="473" t="s">
        <v>497</v>
      </c>
      <c r="K146" s="406">
        <v>63.9</v>
      </c>
      <c r="L146" s="474">
        <v>63.9</v>
      </c>
      <c r="M146" s="474">
        <v>63.9</v>
      </c>
      <c r="N146" s="474">
        <v>63.9</v>
      </c>
      <c r="O146" s="474" t="s">
        <v>2768</v>
      </c>
      <c r="P146" s="475">
        <v>0.0</v>
      </c>
      <c r="Q146" s="56"/>
    </row>
    <row r="147" ht="15.75" customHeight="1">
      <c r="A147" s="403" t="s">
        <v>498</v>
      </c>
      <c r="B147" s="404">
        <v>6310.98</v>
      </c>
      <c r="C147" s="470">
        <v>6310.98</v>
      </c>
      <c r="D147" s="470">
        <v>6310.98</v>
      </c>
      <c r="E147" s="470">
        <v>6310.98</v>
      </c>
      <c r="F147" s="471"/>
      <c r="G147" s="472">
        <v>0.0014</v>
      </c>
      <c r="J147" s="473" t="s">
        <v>498</v>
      </c>
      <c r="K147" s="406">
        <v>63.9</v>
      </c>
      <c r="L147" s="474">
        <v>63.9</v>
      </c>
      <c r="M147" s="474">
        <v>63.9</v>
      </c>
      <c r="N147" s="474">
        <v>63.9</v>
      </c>
      <c r="O147" s="474" t="s">
        <v>2783</v>
      </c>
      <c r="P147" s="475">
        <v>0.0</v>
      </c>
      <c r="Q147" s="56"/>
    </row>
    <row r="148" ht="15.75" customHeight="1">
      <c r="A148" s="403" t="s">
        <v>499</v>
      </c>
      <c r="B148" s="404">
        <v>6302.03</v>
      </c>
      <c r="C148" s="470">
        <v>6302.03</v>
      </c>
      <c r="D148" s="470">
        <v>6302.03</v>
      </c>
      <c r="E148" s="470">
        <v>6302.03</v>
      </c>
      <c r="F148" s="471"/>
      <c r="G148" s="472">
        <v>-5.0E-4</v>
      </c>
      <c r="J148" s="473" t="s">
        <v>499</v>
      </c>
      <c r="K148" s="406">
        <v>63.9</v>
      </c>
      <c r="L148" s="474">
        <v>63.9</v>
      </c>
      <c r="M148" s="474">
        <v>63.9</v>
      </c>
      <c r="N148" s="474">
        <v>63.9</v>
      </c>
      <c r="O148" s="474" t="s">
        <v>2764</v>
      </c>
      <c r="P148" s="475">
        <v>0.0</v>
      </c>
      <c r="Q148" s="56"/>
    </row>
    <row r="149" ht="15.75" customHeight="1">
      <c r="A149" s="403" t="s">
        <v>500</v>
      </c>
      <c r="B149" s="404">
        <v>6304.88</v>
      </c>
      <c r="C149" s="470">
        <v>6304.88</v>
      </c>
      <c r="D149" s="470">
        <v>6304.88</v>
      </c>
      <c r="E149" s="470">
        <v>6304.88</v>
      </c>
      <c r="F149" s="471"/>
      <c r="G149" s="472">
        <v>7.0E-4</v>
      </c>
      <c r="J149" s="473" t="s">
        <v>500</v>
      </c>
      <c r="K149" s="406">
        <v>63.9</v>
      </c>
      <c r="L149" s="474">
        <v>63.9</v>
      </c>
      <c r="M149" s="474">
        <v>63.9</v>
      </c>
      <c r="N149" s="474">
        <v>63.9</v>
      </c>
      <c r="O149" s="474" t="s">
        <v>2762</v>
      </c>
      <c r="P149" s="475">
        <v>0.0</v>
      </c>
      <c r="Q149" s="56"/>
    </row>
    <row r="150" ht="15.75" customHeight="1">
      <c r="A150" s="403" t="s">
        <v>501</v>
      </c>
      <c r="B150" s="404">
        <v>6300.56</v>
      </c>
      <c r="C150" s="470">
        <v>6300.56</v>
      </c>
      <c r="D150" s="470">
        <v>6300.56</v>
      </c>
      <c r="E150" s="470">
        <v>6300.56</v>
      </c>
      <c r="F150" s="471"/>
      <c r="G150" s="472">
        <v>0.0027</v>
      </c>
      <c r="J150" s="473" t="s">
        <v>501</v>
      </c>
      <c r="K150" s="406">
        <v>63.9</v>
      </c>
      <c r="L150" s="474">
        <v>63.9</v>
      </c>
      <c r="M150" s="474">
        <v>63.9</v>
      </c>
      <c r="N150" s="474">
        <v>63.9</v>
      </c>
      <c r="O150" s="474" t="s">
        <v>2784</v>
      </c>
      <c r="P150" s="475">
        <v>0.0</v>
      </c>
      <c r="Q150" s="56"/>
    </row>
    <row r="151" ht="15.75" customHeight="1">
      <c r="A151" s="403" t="s">
        <v>502</v>
      </c>
      <c r="B151" s="404">
        <v>6283.86</v>
      </c>
      <c r="C151" s="470">
        <v>6283.86</v>
      </c>
      <c r="D151" s="470">
        <v>6283.86</v>
      </c>
      <c r="E151" s="470">
        <v>6283.86</v>
      </c>
      <c r="F151" s="471"/>
      <c r="G151" s="472">
        <v>-0.0037</v>
      </c>
      <c r="J151" s="473" t="s">
        <v>502</v>
      </c>
      <c r="K151" s="406">
        <v>63.9</v>
      </c>
      <c r="L151" s="474">
        <v>63.9</v>
      </c>
      <c r="M151" s="474">
        <v>63.9</v>
      </c>
      <c r="N151" s="474">
        <v>63.9</v>
      </c>
      <c r="O151" s="474" t="s">
        <v>2759</v>
      </c>
      <c r="P151" s="475">
        <v>0.0</v>
      </c>
      <c r="Q151" s="56"/>
    </row>
    <row r="152" ht="15.75" customHeight="1">
      <c r="A152" s="403" t="s">
        <v>503</v>
      </c>
      <c r="B152" s="404">
        <v>6307.08</v>
      </c>
      <c r="C152" s="470">
        <v>6307.08</v>
      </c>
      <c r="D152" s="470">
        <v>6307.08</v>
      </c>
      <c r="E152" s="470">
        <v>6307.08</v>
      </c>
      <c r="F152" s="471"/>
      <c r="G152" s="472">
        <v>-0.0016</v>
      </c>
      <c r="J152" s="473" t="s">
        <v>503</v>
      </c>
      <c r="K152" s="406">
        <v>63.9</v>
      </c>
      <c r="L152" s="474">
        <v>63.9</v>
      </c>
      <c r="M152" s="474">
        <v>63.9</v>
      </c>
      <c r="N152" s="474">
        <v>63.9</v>
      </c>
      <c r="O152" s="474" t="s">
        <v>2759</v>
      </c>
      <c r="P152" s="475">
        <v>0.0</v>
      </c>
      <c r="Q152" s="56"/>
    </row>
    <row r="153" ht="15.75" customHeight="1">
      <c r="A153" s="403" t="s">
        <v>504</v>
      </c>
      <c r="B153" s="404">
        <v>6316.98</v>
      </c>
      <c r="C153" s="470">
        <v>6316.98</v>
      </c>
      <c r="D153" s="470">
        <v>6316.98</v>
      </c>
      <c r="E153" s="470">
        <v>6316.98</v>
      </c>
      <c r="F153" s="471"/>
      <c r="G153" s="472">
        <v>0.0015</v>
      </c>
      <c r="J153" s="473" t="s">
        <v>504</v>
      </c>
      <c r="K153" s="406">
        <v>63.9</v>
      </c>
      <c r="L153" s="474">
        <v>63.9</v>
      </c>
      <c r="M153" s="474">
        <v>63.9</v>
      </c>
      <c r="N153" s="474">
        <v>63.9</v>
      </c>
      <c r="O153" s="474" t="s">
        <v>2785</v>
      </c>
      <c r="P153" s="475">
        <v>0.0</v>
      </c>
      <c r="Q153" s="56"/>
    </row>
    <row r="154" ht="15.75" customHeight="1">
      <c r="A154" s="403" t="s">
        <v>505</v>
      </c>
      <c r="B154" s="404">
        <v>6307.82</v>
      </c>
      <c r="C154" s="470">
        <v>6307.82</v>
      </c>
      <c r="D154" s="470">
        <v>6307.82</v>
      </c>
      <c r="E154" s="470">
        <v>6307.82</v>
      </c>
      <c r="F154" s="471"/>
      <c r="G154" s="472">
        <v>0.0013</v>
      </c>
      <c r="J154" s="473" t="s">
        <v>505</v>
      </c>
      <c r="K154" s="406">
        <v>63.9</v>
      </c>
      <c r="L154" s="474">
        <v>63.9</v>
      </c>
      <c r="M154" s="474">
        <v>63.9</v>
      </c>
      <c r="N154" s="474">
        <v>63.9</v>
      </c>
      <c r="O154" s="474" t="s">
        <v>2747</v>
      </c>
      <c r="P154" s="475">
        <v>0.0</v>
      </c>
      <c r="Q154" s="56"/>
    </row>
    <row r="155" ht="15.75" customHeight="1">
      <c r="A155" s="403" t="s">
        <v>506</v>
      </c>
      <c r="B155" s="404">
        <v>6299.5</v>
      </c>
      <c r="C155" s="470">
        <v>6299.5</v>
      </c>
      <c r="D155" s="470">
        <v>6299.5</v>
      </c>
      <c r="E155" s="470">
        <v>6299.5</v>
      </c>
      <c r="F155" s="471"/>
      <c r="G155" s="472">
        <v>0.001</v>
      </c>
      <c r="J155" s="473" t="s">
        <v>506</v>
      </c>
      <c r="K155" s="406">
        <v>63.9</v>
      </c>
      <c r="L155" s="474">
        <v>63.9</v>
      </c>
      <c r="M155" s="474">
        <v>63.9</v>
      </c>
      <c r="N155" s="474">
        <v>63.9</v>
      </c>
      <c r="O155" s="474" t="s">
        <v>2786</v>
      </c>
      <c r="P155" s="475">
        <v>0.0</v>
      </c>
      <c r="Q155" s="56"/>
    </row>
    <row r="156" ht="15.75" customHeight="1">
      <c r="A156" s="403" t="s">
        <v>507</v>
      </c>
      <c r="B156" s="404">
        <v>6293.14</v>
      </c>
      <c r="C156" s="470">
        <v>6293.14</v>
      </c>
      <c r="D156" s="470">
        <v>6293.14</v>
      </c>
      <c r="E156" s="470">
        <v>6293.14</v>
      </c>
      <c r="F156" s="471"/>
      <c r="G156" s="472">
        <v>3.0E-4</v>
      </c>
      <c r="J156" s="473" t="s">
        <v>507</v>
      </c>
      <c r="K156" s="406">
        <v>63.9</v>
      </c>
      <c r="L156" s="474">
        <v>63.9</v>
      </c>
      <c r="M156" s="474">
        <v>63.9</v>
      </c>
      <c r="N156" s="474">
        <v>63.9</v>
      </c>
      <c r="O156" s="474" t="s">
        <v>2787</v>
      </c>
      <c r="P156" s="475">
        <v>0.0</v>
      </c>
      <c r="Q156" s="56"/>
    </row>
    <row r="157" ht="15.75" customHeight="1">
      <c r="A157" s="403" t="s">
        <v>508</v>
      </c>
      <c r="B157" s="404">
        <v>6290.99</v>
      </c>
      <c r="C157" s="470">
        <v>6290.99</v>
      </c>
      <c r="D157" s="470">
        <v>6290.99</v>
      </c>
      <c r="E157" s="470">
        <v>6290.99</v>
      </c>
      <c r="F157" s="471"/>
      <c r="G157" s="472">
        <v>-0.0014</v>
      </c>
      <c r="J157" s="473" t="s">
        <v>508</v>
      </c>
      <c r="K157" s="406">
        <v>63.9</v>
      </c>
      <c r="L157" s="474">
        <v>63.9</v>
      </c>
      <c r="M157" s="474">
        <v>63.9</v>
      </c>
      <c r="N157" s="474">
        <v>63.9</v>
      </c>
      <c r="O157" s="474" t="s">
        <v>2741</v>
      </c>
      <c r="P157" s="475">
        <v>0.0</v>
      </c>
      <c r="Q157" s="56"/>
    </row>
    <row r="158" ht="15.75" customHeight="1">
      <c r="A158" s="403" t="s">
        <v>509</v>
      </c>
      <c r="B158" s="404">
        <v>6299.66</v>
      </c>
      <c r="C158" s="470">
        <v>6299.66</v>
      </c>
      <c r="D158" s="470">
        <v>6299.66</v>
      </c>
      <c r="E158" s="470">
        <v>6299.66</v>
      </c>
      <c r="F158" s="471"/>
      <c r="G158" s="472">
        <v>0.0031</v>
      </c>
      <c r="J158" s="473" t="s">
        <v>509</v>
      </c>
      <c r="K158" s="406">
        <v>63.9</v>
      </c>
      <c r="L158" s="474">
        <v>63.9</v>
      </c>
      <c r="M158" s="474">
        <v>63.9</v>
      </c>
      <c r="N158" s="474">
        <v>63.9</v>
      </c>
      <c r="O158" s="474" t="s">
        <v>2762</v>
      </c>
      <c r="P158" s="475">
        <v>0.0</v>
      </c>
      <c r="Q158" s="56"/>
    </row>
    <row r="159" ht="15.75" customHeight="1">
      <c r="A159" s="403" t="s">
        <v>510</v>
      </c>
      <c r="B159" s="404">
        <v>6280.09</v>
      </c>
      <c r="C159" s="470">
        <v>6280.09</v>
      </c>
      <c r="D159" s="470">
        <v>6280.09</v>
      </c>
      <c r="E159" s="470">
        <v>6280.09</v>
      </c>
      <c r="F159" s="471"/>
      <c r="G159" s="472">
        <v>7.0E-4</v>
      </c>
      <c r="J159" s="473" t="s">
        <v>510</v>
      </c>
      <c r="K159" s="406">
        <v>63.9</v>
      </c>
      <c r="L159" s="474">
        <v>63.9</v>
      </c>
      <c r="M159" s="474">
        <v>63.9</v>
      </c>
      <c r="N159" s="474">
        <v>63.9</v>
      </c>
      <c r="O159" s="474" t="s">
        <v>2783</v>
      </c>
      <c r="P159" s="475">
        <v>0.0</v>
      </c>
      <c r="Q159" s="56"/>
    </row>
    <row r="160" ht="15.75" customHeight="1">
      <c r="A160" s="403" t="s">
        <v>511</v>
      </c>
      <c r="B160" s="404">
        <v>6275.75</v>
      </c>
      <c r="C160" s="470">
        <v>6275.75</v>
      </c>
      <c r="D160" s="470">
        <v>6275.75</v>
      </c>
      <c r="E160" s="470">
        <v>6275.75</v>
      </c>
      <c r="F160" s="471"/>
      <c r="G160" s="472">
        <v>-0.002</v>
      </c>
      <c r="J160" s="473" t="s">
        <v>511</v>
      </c>
      <c r="K160" s="406">
        <v>63.9</v>
      </c>
      <c r="L160" s="474">
        <v>63.9</v>
      </c>
      <c r="M160" s="474">
        <v>63.9</v>
      </c>
      <c r="N160" s="474">
        <v>63.9</v>
      </c>
      <c r="O160" s="474" t="s">
        <v>2745</v>
      </c>
      <c r="P160" s="475">
        <v>0.0</v>
      </c>
      <c r="Q160" s="56"/>
    </row>
    <row r="161" ht="15.75" customHeight="1">
      <c r="A161" s="403" t="s">
        <v>512</v>
      </c>
      <c r="B161" s="404">
        <v>6288.52</v>
      </c>
      <c r="C161" s="470">
        <v>6288.52</v>
      </c>
      <c r="D161" s="470">
        <v>6288.52</v>
      </c>
      <c r="E161" s="470">
        <v>6288.52</v>
      </c>
      <c r="F161" s="471"/>
      <c r="G161" s="472">
        <v>-5.0E-4</v>
      </c>
      <c r="J161" s="473" t="s">
        <v>512</v>
      </c>
      <c r="K161" s="406">
        <v>63.9</v>
      </c>
      <c r="L161" s="474">
        <v>63.9</v>
      </c>
      <c r="M161" s="474">
        <v>63.9</v>
      </c>
      <c r="N161" s="474">
        <v>63.9</v>
      </c>
      <c r="O161" s="474" t="s">
        <v>2783</v>
      </c>
      <c r="P161" s="475">
        <v>0.0</v>
      </c>
      <c r="Q161" s="56"/>
    </row>
    <row r="162" ht="15.75" customHeight="1">
      <c r="A162" s="403" t="s">
        <v>513</v>
      </c>
      <c r="B162" s="404">
        <v>6291.83</v>
      </c>
      <c r="C162" s="470">
        <v>6291.83</v>
      </c>
      <c r="D162" s="470">
        <v>6291.83</v>
      </c>
      <c r="E162" s="470">
        <v>6291.83</v>
      </c>
      <c r="F162" s="471"/>
      <c r="G162" s="472">
        <v>0.0059</v>
      </c>
      <c r="J162" s="473" t="s">
        <v>513</v>
      </c>
      <c r="K162" s="406">
        <v>63.9</v>
      </c>
      <c r="L162" s="474">
        <v>63.9</v>
      </c>
      <c r="M162" s="474">
        <v>63.9</v>
      </c>
      <c r="N162" s="474">
        <v>63.9</v>
      </c>
      <c r="O162" s="474" t="s">
        <v>2788</v>
      </c>
      <c r="P162" s="475">
        <v>0.0</v>
      </c>
      <c r="Q162" s="56"/>
    </row>
    <row r="163" ht="15.75" customHeight="1">
      <c r="A163" s="403" t="s">
        <v>514</v>
      </c>
      <c r="B163" s="404">
        <v>6254.83</v>
      </c>
      <c r="C163" s="470">
        <v>6254.83</v>
      </c>
      <c r="D163" s="470">
        <v>6254.83</v>
      </c>
      <c r="E163" s="470">
        <v>6254.83</v>
      </c>
      <c r="F163" s="471"/>
      <c r="G163" s="472">
        <v>0.0055</v>
      </c>
      <c r="J163" s="473" t="s">
        <v>514</v>
      </c>
      <c r="K163" s="406">
        <v>63.9</v>
      </c>
      <c r="L163" s="474">
        <v>63.9</v>
      </c>
      <c r="M163" s="474">
        <v>63.9</v>
      </c>
      <c r="N163" s="474">
        <v>63.9</v>
      </c>
      <c r="O163" s="474" t="s">
        <v>2747</v>
      </c>
      <c r="P163" s="475">
        <v>0.0</v>
      </c>
      <c r="Q163" s="56"/>
    </row>
    <row r="164" ht="15.75" customHeight="1">
      <c r="A164" s="403" t="s">
        <v>515</v>
      </c>
      <c r="B164" s="404">
        <v>6257.14</v>
      </c>
      <c r="C164" s="470">
        <v>6257.14</v>
      </c>
      <c r="D164" s="470">
        <v>6257.14</v>
      </c>
      <c r="E164" s="470">
        <v>6257.14</v>
      </c>
      <c r="F164" s="471"/>
      <c r="G164" s="472">
        <v>-0.0064</v>
      </c>
      <c r="J164" s="473" t="s">
        <v>515</v>
      </c>
      <c r="K164" s="406">
        <v>63.9</v>
      </c>
      <c r="L164" s="474">
        <v>63.9</v>
      </c>
      <c r="M164" s="474">
        <v>63.9</v>
      </c>
      <c r="N164" s="474">
        <v>63.9</v>
      </c>
      <c r="O164" s="474" t="s">
        <v>2735</v>
      </c>
      <c r="P164" s="475">
        <v>0.0</v>
      </c>
      <c r="Q164" s="56"/>
    </row>
    <row r="165" ht="15.75" customHeight="1">
      <c r="A165" s="403" t="s">
        <v>516</v>
      </c>
      <c r="B165" s="404">
        <v>6297.25</v>
      </c>
      <c r="C165" s="470">
        <v>6297.25</v>
      </c>
      <c r="D165" s="470">
        <v>6297.25</v>
      </c>
      <c r="E165" s="470">
        <v>6297.25</v>
      </c>
      <c r="F165" s="471"/>
      <c r="G165" s="472">
        <v>0.0</v>
      </c>
      <c r="J165" s="473" t="s">
        <v>516</v>
      </c>
      <c r="K165" s="406">
        <v>63.9</v>
      </c>
      <c r="L165" s="474">
        <v>63.9</v>
      </c>
      <c r="M165" s="474">
        <v>63.9</v>
      </c>
      <c r="N165" s="474">
        <v>63.9</v>
      </c>
      <c r="O165" s="474" t="s">
        <v>2789</v>
      </c>
      <c r="P165" s="475">
        <v>0.0</v>
      </c>
      <c r="Q165" s="56"/>
    </row>
    <row r="166" ht="15.75" customHeight="1">
      <c r="A166" s="403" t="s">
        <v>517</v>
      </c>
      <c r="B166" s="404">
        <v>6296.99</v>
      </c>
      <c r="C166" s="470">
        <v>6296.99</v>
      </c>
      <c r="D166" s="470">
        <v>6296.99</v>
      </c>
      <c r="E166" s="470">
        <v>6296.99</v>
      </c>
      <c r="F166" s="471"/>
      <c r="G166" s="472">
        <v>-0.0029</v>
      </c>
      <c r="J166" s="473" t="s">
        <v>517</v>
      </c>
      <c r="K166" s="406">
        <v>63.9</v>
      </c>
      <c r="L166" s="474">
        <v>63.9</v>
      </c>
      <c r="M166" s="474">
        <v>63.9</v>
      </c>
      <c r="N166" s="474">
        <v>63.9</v>
      </c>
      <c r="O166" s="474" t="s">
        <v>2779</v>
      </c>
      <c r="P166" s="475">
        <v>0.0</v>
      </c>
      <c r="Q166" s="56"/>
    </row>
    <row r="167" ht="15.75" customHeight="1">
      <c r="A167" s="403" t="s">
        <v>518</v>
      </c>
      <c r="B167" s="404">
        <v>6315.57</v>
      </c>
      <c r="C167" s="470">
        <v>6315.57</v>
      </c>
      <c r="D167" s="470">
        <v>6315.57</v>
      </c>
      <c r="E167" s="470">
        <v>6315.57</v>
      </c>
      <c r="F167" s="471"/>
      <c r="G167" s="472">
        <v>0.0025</v>
      </c>
      <c r="J167" s="473" t="s">
        <v>518</v>
      </c>
      <c r="K167" s="406">
        <v>63.9</v>
      </c>
      <c r="L167" s="474">
        <v>63.9</v>
      </c>
      <c r="M167" s="474">
        <v>63.9</v>
      </c>
      <c r="N167" s="474">
        <v>63.9</v>
      </c>
      <c r="O167" s="474" t="s">
        <v>2790</v>
      </c>
      <c r="P167" s="475">
        <v>0.0</v>
      </c>
      <c r="Q167" s="56"/>
    </row>
    <row r="168" ht="15.75" customHeight="1">
      <c r="A168" s="403" t="s">
        <v>519</v>
      </c>
      <c r="B168" s="404">
        <v>6299.66</v>
      </c>
      <c r="C168" s="470">
        <v>6299.66</v>
      </c>
      <c r="D168" s="470">
        <v>6299.66</v>
      </c>
      <c r="E168" s="470">
        <v>6299.66</v>
      </c>
      <c r="F168" s="471"/>
      <c r="G168" s="472">
        <v>-0.0048</v>
      </c>
      <c r="J168" s="473" t="s">
        <v>519</v>
      </c>
      <c r="K168" s="406">
        <v>63.9</v>
      </c>
      <c r="L168" s="474">
        <v>63.9</v>
      </c>
      <c r="M168" s="474">
        <v>63.9</v>
      </c>
      <c r="N168" s="474">
        <v>63.9</v>
      </c>
      <c r="O168" s="474" t="s">
        <v>2791</v>
      </c>
      <c r="P168" s="475">
        <v>0.0</v>
      </c>
      <c r="Q168" s="56"/>
    </row>
    <row r="169" ht="15.75" customHeight="1">
      <c r="A169" s="403" t="s">
        <v>520</v>
      </c>
      <c r="B169" s="404">
        <v>6329.86</v>
      </c>
      <c r="C169" s="470">
        <v>6329.86</v>
      </c>
      <c r="D169" s="470">
        <v>6329.86</v>
      </c>
      <c r="E169" s="470">
        <v>6329.86</v>
      </c>
      <c r="F169" s="471"/>
      <c r="G169" s="472">
        <v>-0.0021</v>
      </c>
      <c r="J169" s="473" t="s">
        <v>520</v>
      </c>
      <c r="K169" s="406">
        <v>63.9</v>
      </c>
      <c r="L169" s="474">
        <v>63.9</v>
      </c>
      <c r="M169" s="474">
        <v>63.9</v>
      </c>
      <c r="N169" s="474">
        <v>63.9</v>
      </c>
      <c r="O169" s="474" t="s">
        <v>2782</v>
      </c>
      <c r="P169" s="475">
        <v>0.0</v>
      </c>
      <c r="Q169" s="56"/>
    </row>
    <row r="170" ht="15.75" customHeight="1">
      <c r="A170" s="403" t="s">
        <v>521</v>
      </c>
      <c r="B170" s="404">
        <v>6343.0</v>
      </c>
      <c r="C170" s="470">
        <v>6343.0</v>
      </c>
      <c r="D170" s="470">
        <v>6343.0</v>
      </c>
      <c r="E170" s="470">
        <v>6343.0</v>
      </c>
      <c r="F170" s="471"/>
      <c r="G170" s="472">
        <v>7.0E-4</v>
      </c>
      <c r="J170" s="473" t="s">
        <v>521</v>
      </c>
      <c r="K170" s="406">
        <v>63.9</v>
      </c>
      <c r="L170" s="474">
        <v>63.9</v>
      </c>
      <c r="M170" s="474">
        <v>63.9</v>
      </c>
      <c r="N170" s="474">
        <v>63.9</v>
      </c>
      <c r="O170" s="474" t="s">
        <v>2743</v>
      </c>
      <c r="P170" s="475">
        <v>0.0</v>
      </c>
      <c r="Q170" s="56"/>
    </row>
    <row r="171" ht="15.75" customHeight="1">
      <c r="A171" s="403" t="s">
        <v>522</v>
      </c>
      <c r="B171" s="404">
        <v>6338.77</v>
      </c>
      <c r="C171" s="470">
        <v>6338.77</v>
      </c>
      <c r="D171" s="470">
        <v>6338.77</v>
      </c>
      <c r="E171" s="470">
        <v>6338.77</v>
      </c>
      <c r="F171" s="471"/>
      <c r="G171" s="472">
        <v>0.0022</v>
      </c>
      <c r="J171" s="473" t="s">
        <v>522</v>
      </c>
      <c r="K171" s="406">
        <v>63.9</v>
      </c>
      <c r="L171" s="474">
        <v>63.9</v>
      </c>
      <c r="M171" s="474">
        <v>63.9</v>
      </c>
      <c r="N171" s="474">
        <v>63.9</v>
      </c>
      <c r="O171" s="474" t="s">
        <v>2792</v>
      </c>
      <c r="P171" s="475">
        <v>0.0</v>
      </c>
      <c r="Q171" s="56"/>
    </row>
    <row r="172" ht="15.75" customHeight="1">
      <c r="A172" s="403" t="s">
        <v>523</v>
      </c>
      <c r="B172" s="404">
        <v>6324.81</v>
      </c>
      <c r="C172" s="470">
        <v>6324.81</v>
      </c>
      <c r="D172" s="470">
        <v>6324.81</v>
      </c>
      <c r="E172" s="470">
        <v>6324.81</v>
      </c>
      <c r="F172" s="471"/>
      <c r="G172" s="472">
        <v>-0.0023</v>
      </c>
      <c r="J172" s="473" t="s">
        <v>523</v>
      </c>
      <c r="K172" s="406">
        <v>63.9</v>
      </c>
      <c r="L172" s="474">
        <v>63.9</v>
      </c>
      <c r="M172" s="474">
        <v>63.9</v>
      </c>
      <c r="N172" s="474">
        <v>63.9</v>
      </c>
      <c r="O172" s="474" t="s">
        <v>2759</v>
      </c>
      <c r="P172" s="475">
        <v>0.0</v>
      </c>
      <c r="Q172" s="56"/>
    </row>
    <row r="173" ht="15.75" customHeight="1">
      <c r="A173" s="403" t="s">
        <v>524</v>
      </c>
      <c r="B173" s="404">
        <v>6339.51</v>
      </c>
      <c r="C173" s="470">
        <v>6339.51</v>
      </c>
      <c r="D173" s="470">
        <v>6339.51</v>
      </c>
      <c r="E173" s="470">
        <v>6339.51</v>
      </c>
      <c r="F173" s="471"/>
      <c r="G173" s="472">
        <v>0.0011</v>
      </c>
      <c r="J173" s="473" t="s">
        <v>524</v>
      </c>
      <c r="K173" s="406">
        <v>63.9</v>
      </c>
      <c r="L173" s="474">
        <v>63.9</v>
      </c>
      <c r="M173" s="474">
        <v>63.9</v>
      </c>
      <c r="N173" s="474">
        <v>63.9</v>
      </c>
      <c r="O173" s="474" t="s">
        <v>2793</v>
      </c>
      <c r="P173" s="475">
        <v>0.0</v>
      </c>
      <c r="Q173" s="56"/>
    </row>
    <row r="174" ht="15.75" customHeight="1">
      <c r="A174" s="403" t="s">
        <v>525</v>
      </c>
      <c r="B174" s="404">
        <v>6332.52</v>
      </c>
      <c r="C174" s="470">
        <v>6332.52</v>
      </c>
      <c r="D174" s="470">
        <v>6332.52</v>
      </c>
      <c r="E174" s="470">
        <v>6332.52</v>
      </c>
      <c r="F174" s="471"/>
      <c r="G174" s="472">
        <v>2.0E-4</v>
      </c>
      <c r="J174" s="473" t="s">
        <v>525</v>
      </c>
      <c r="K174" s="406">
        <v>63.9</v>
      </c>
      <c r="L174" s="474">
        <v>63.9</v>
      </c>
      <c r="M174" s="474">
        <v>63.9</v>
      </c>
      <c r="N174" s="474">
        <v>63.9</v>
      </c>
      <c r="O174" s="474" t="s">
        <v>2794</v>
      </c>
      <c r="P174" s="475">
        <v>0.0</v>
      </c>
      <c r="Q174" s="56"/>
    </row>
    <row r="175" ht="15.75" customHeight="1">
      <c r="A175" s="403" t="s">
        <v>526</v>
      </c>
      <c r="B175" s="404">
        <v>6331.03</v>
      </c>
      <c r="C175" s="470">
        <v>6331.03</v>
      </c>
      <c r="D175" s="470">
        <v>6331.03</v>
      </c>
      <c r="E175" s="470">
        <v>6331.03</v>
      </c>
      <c r="F175" s="471"/>
      <c r="G175" s="472">
        <v>-0.0011</v>
      </c>
      <c r="J175" s="473" t="s">
        <v>526</v>
      </c>
      <c r="K175" s="406">
        <v>63.9</v>
      </c>
      <c r="L175" s="474">
        <v>63.9</v>
      </c>
      <c r="M175" s="474">
        <v>63.9</v>
      </c>
      <c r="N175" s="474">
        <v>63.9</v>
      </c>
      <c r="O175" s="474" t="s">
        <v>2795</v>
      </c>
      <c r="P175" s="475">
        <v>0.0</v>
      </c>
      <c r="Q175" s="56"/>
    </row>
    <row r="176" ht="15.75" customHeight="1">
      <c r="A176" s="403" t="s">
        <v>527</v>
      </c>
      <c r="B176" s="404">
        <v>6337.89</v>
      </c>
      <c r="C176" s="470">
        <v>6337.89</v>
      </c>
      <c r="D176" s="470">
        <v>6337.89</v>
      </c>
      <c r="E176" s="470">
        <v>6337.89</v>
      </c>
      <c r="F176" s="471"/>
      <c r="G176" s="472">
        <v>-0.0044</v>
      </c>
      <c r="J176" s="473" t="s">
        <v>527</v>
      </c>
      <c r="K176" s="406">
        <v>63.9</v>
      </c>
      <c r="L176" s="474">
        <v>63.9</v>
      </c>
      <c r="M176" s="474">
        <v>63.9</v>
      </c>
      <c r="N176" s="474">
        <v>63.9</v>
      </c>
      <c r="O176" s="474" t="s">
        <v>2785</v>
      </c>
      <c r="P176" s="475">
        <v>0.0</v>
      </c>
      <c r="Q176" s="56"/>
    </row>
    <row r="177" ht="15.75" customHeight="1">
      <c r="A177" s="403" t="s">
        <v>528</v>
      </c>
      <c r="B177" s="404">
        <v>6365.61</v>
      </c>
      <c r="C177" s="470">
        <v>6365.61</v>
      </c>
      <c r="D177" s="470">
        <v>6365.61</v>
      </c>
      <c r="E177" s="470">
        <v>6365.61</v>
      </c>
      <c r="F177" s="471"/>
      <c r="G177" s="472">
        <v>-1.0E-4</v>
      </c>
      <c r="J177" s="473" t="s">
        <v>528</v>
      </c>
      <c r="K177" s="406">
        <v>63.9</v>
      </c>
      <c r="L177" s="474">
        <v>63.9</v>
      </c>
      <c r="M177" s="474">
        <v>63.9</v>
      </c>
      <c r="N177" s="474">
        <v>63.9</v>
      </c>
      <c r="O177" s="474" t="s">
        <v>2796</v>
      </c>
      <c r="P177" s="475">
        <v>0.0</v>
      </c>
      <c r="Q177" s="56"/>
    </row>
    <row r="178" ht="15.75" customHeight="1">
      <c r="A178" s="403" t="s">
        <v>529</v>
      </c>
      <c r="B178" s="404">
        <v>6366.17</v>
      </c>
      <c r="C178" s="470">
        <v>6366.17</v>
      </c>
      <c r="D178" s="470">
        <v>6366.17</v>
      </c>
      <c r="E178" s="470">
        <v>6366.17</v>
      </c>
      <c r="F178" s="471"/>
      <c r="G178" s="472">
        <v>0.0024</v>
      </c>
      <c r="J178" s="473" t="s">
        <v>529</v>
      </c>
      <c r="K178" s="406">
        <v>63.9</v>
      </c>
      <c r="L178" s="474">
        <v>63.9</v>
      </c>
      <c r="M178" s="474">
        <v>63.9</v>
      </c>
      <c r="N178" s="474">
        <v>63.9</v>
      </c>
      <c r="O178" s="474" t="s">
        <v>2797</v>
      </c>
      <c r="P178" s="475">
        <v>0.0</v>
      </c>
      <c r="Q178" s="56"/>
    </row>
    <row r="179" ht="15.75" customHeight="1">
      <c r="A179" s="403" t="s">
        <v>530</v>
      </c>
      <c r="B179" s="404">
        <v>6351.1</v>
      </c>
      <c r="C179" s="470">
        <v>6351.1</v>
      </c>
      <c r="D179" s="470">
        <v>6351.1</v>
      </c>
      <c r="E179" s="470">
        <v>6351.1</v>
      </c>
      <c r="F179" s="471"/>
      <c r="G179" s="472">
        <v>-0.0016</v>
      </c>
      <c r="J179" s="473" t="s">
        <v>530</v>
      </c>
      <c r="K179" s="406">
        <v>63.9</v>
      </c>
      <c r="L179" s="474">
        <v>63.9</v>
      </c>
      <c r="M179" s="474">
        <v>63.9</v>
      </c>
      <c r="N179" s="474">
        <v>63.9</v>
      </c>
      <c r="O179" s="474" t="s">
        <v>2798</v>
      </c>
      <c r="P179" s="475">
        <v>0.0</v>
      </c>
      <c r="Q179" s="56"/>
    </row>
    <row r="180" ht="15.75" customHeight="1">
      <c r="A180" s="403" t="s">
        <v>531</v>
      </c>
      <c r="B180" s="404">
        <v>6361.16</v>
      </c>
      <c r="C180" s="470">
        <v>6361.16</v>
      </c>
      <c r="D180" s="470">
        <v>6361.16</v>
      </c>
      <c r="E180" s="470">
        <v>6361.16</v>
      </c>
      <c r="F180" s="471"/>
      <c r="G180" s="472">
        <v>0.0032</v>
      </c>
      <c r="J180" s="473" t="s">
        <v>531</v>
      </c>
      <c r="K180" s="406">
        <v>63.9</v>
      </c>
      <c r="L180" s="474">
        <v>64.8</v>
      </c>
      <c r="M180" s="474">
        <v>64.8</v>
      </c>
      <c r="N180" s="474">
        <v>63.9</v>
      </c>
      <c r="O180" s="474" t="s">
        <v>2773</v>
      </c>
      <c r="P180" s="475">
        <v>0.0</v>
      </c>
      <c r="Q180" s="56"/>
    </row>
    <row r="181" ht="15.75" customHeight="1">
      <c r="A181" s="403" t="s">
        <v>532</v>
      </c>
      <c r="B181" s="404">
        <v>6341.1</v>
      </c>
      <c r="C181" s="470">
        <v>6341.1</v>
      </c>
      <c r="D181" s="470">
        <v>6341.1</v>
      </c>
      <c r="E181" s="470">
        <v>6341.1</v>
      </c>
      <c r="F181" s="471"/>
      <c r="G181" s="472">
        <v>7.0E-4</v>
      </c>
      <c r="J181" s="473" t="s">
        <v>532</v>
      </c>
      <c r="K181" s="406">
        <v>63.9</v>
      </c>
      <c r="L181" s="474">
        <v>63.9</v>
      </c>
      <c r="M181" s="474">
        <v>63.9</v>
      </c>
      <c r="N181" s="474">
        <v>63.9</v>
      </c>
      <c r="O181" s="474" t="s">
        <v>2799</v>
      </c>
      <c r="P181" s="475">
        <v>0.0</v>
      </c>
      <c r="Q181" s="56"/>
    </row>
    <row r="182" ht="15.75" customHeight="1">
      <c r="A182" s="403" t="s">
        <v>533</v>
      </c>
      <c r="B182" s="404">
        <v>6336.79</v>
      </c>
      <c r="C182" s="470">
        <v>6336.79</v>
      </c>
      <c r="D182" s="470">
        <v>6336.79</v>
      </c>
      <c r="E182" s="470">
        <v>6336.79</v>
      </c>
      <c r="F182" s="471"/>
      <c r="G182" s="472">
        <v>0.0014</v>
      </c>
      <c r="J182" s="473" t="s">
        <v>533</v>
      </c>
      <c r="K182" s="406">
        <v>63.9</v>
      </c>
      <c r="L182" s="474">
        <v>63.9</v>
      </c>
      <c r="M182" s="474">
        <v>63.9</v>
      </c>
      <c r="N182" s="474">
        <v>63.9</v>
      </c>
      <c r="O182" s="474" t="s">
        <v>2800</v>
      </c>
      <c r="P182" s="475">
        <v>0.0</v>
      </c>
      <c r="Q182" s="56"/>
    </row>
    <row r="183" ht="15.75" customHeight="1">
      <c r="A183" s="403" t="s">
        <v>534</v>
      </c>
      <c r="B183" s="404">
        <v>6327.99</v>
      </c>
      <c r="C183" s="470">
        <v>6327.99</v>
      </c>
      <c r="D183" s="470">
        <v>6327.99</v>
      </c>
      <c r="E183" s="470">
        <v>6327.99</v>
      </c>
      <c r="F183" s="471"/>
      <c r="G183" s="472">
        <v>4.0E-4</v>
      </c>
      <c r="J183" s="473" t="s">
        <v>534</v>
      </c>
      <c r="K183" s="406">
        <v>63.9</v>
      </c>
      <c r="L183" s="474">
        <v>63.9</v>
      </c>
      <c r="M183" s="474">
        <v>63.9</v>
      </c>
      <c r="N183" s="474">
        <v>63.9</v>
      </c>
      <c r="O183" s="474" t="s">
        <v>2801</v>
      </c>
      <c r="P183" s="475">
        <v>0.0</v>
      </c>
      <c r="Q183" s="56"/>
    </row>
    <row r="184" ht="15.75" customHeight="1">
      <c r="A184" s="403" t="s">
        <v>535</v>
      </c>
      <c r="B184" s="404">
        <v>6325.2</v>
      </c>
      <c r="C184" s="470">
        <v>6325.2</v>
      </c>
      <c r="D184" s="470">
        <v>6325.2</v>
      </c>
      <c r="E184" s="470">
        <v>6325.2</v>
      </c>
      <c r="F184" s="471"/>
      <c r="G184" s="472">
        <v>-0.0015</v>
      </c>
      <c r="J184" s="473" t="s">
        <v>535</v>
      </c>
      <c r="K184" s="406">
        <v>63.9</v>
      </c>
      <c r="L184" s="474">
        <v>63.9</v>
      </c>
      <c r="M184" s="474">
        <v>64.3</v>
      </c>
      <c r="N184" s="474">
        <v>63.9</v>
      </c>
      <c r="O184" s="474" t="s">
        <v>2802</v>
      </c>
      <c r="P184" s="475">
        <v>0.0</v>
      </c>
      <c r="Q184" s="56"/>
    </row>
    <row r="185" ht="15.75" customHeight="1">
      <c r="A185" s="403" t="s">
        <v>536</v>
      </c>
      <c r="B185" s="404">
        <v>6334.79</v>
      </c>
      <c r="C185" s="470">
        <v>6334.79</v>
      </c>
      <c r="D185" s="470">
        <v>6334.79</v>
      </c>
      <c r="E185" s="470">
        <v>6334.79</v>
      </c>
      <c r="F185" s="471"/>
      <c r="G185" s="472">
        <v>-2.0E-4</v>
      </c>
      <c r="J185" s="473" t="s">
        <v>536</v>
      </c>
      <c r="K185" s="406">
        <v>63.9</v>
      </c>
      <c r="L185" s="474">
        <v>63.9</v>
      </c>
      <c r="M185" s="474">
        <v>63.9</v>
      </c>
      <c r="N185" s="474">
        <v>63.9</v>
      </c>
      <c r="O185" s="474" t="s">
        <v>2803</v>
      </c>
      <c r="P185" s="475">
        <v>0.0</v>
      </c>
      <c r="Q185" s="56"/>
    </row>
    <row r="186" ht="15.75" customHeight="1">
      <c r="A186" s="403" t="s">
        <v>537</v>
      </c>
      <c r="B186" s="404">
        <v>6336.15</v>
      </c>
      <c r="C186" s="470">
        <v>6336.15</v>
      </c>
      <c r="D186" s="470">
        <v>6336.15</v>
      </c>
      <c r="E186" s="470">
        <v>6336.15</v>
      </c>
      <c r="F186" s="471"/>
      <c r="G186" s="472">
        <v>3.0E-4</v>
      </c>
      <c r="J186" s="473" t="s">
        <v>537</v>
      </c>
      <c r="K186" s="406">
        <v>63.9</v>
      </c>
      <c r="L186" s="474">
        <v>64.0</v>
      </c>
      <c r="M186" s="474">
        <v>64.2</v>
      </c>
      <c r="N186" s="474">
        <v>63.9</v>
      </c>
      <c r="O186" s="474" t="s">
        <v>2804</v>
      </c>
      <c r="P186" s="475">
        <v>0.0</v>
      </c>
      <c r="Q186" s="56"/>
    </row>
    <row r="187" ht="15.75" customHeight="1">
      <c r="A187" s="403" t="s">
        <v>538</v>
      </c>
      <c r="B187" s="404">
        <v>6334.11</v>
      </c>
      <c r="C187" s="470">
        <v>6334.11</v>
      </c>
      <c r="D187" s="470">
        <v>6334.11</v>
      </c>
      <c r="E187" s="470">
        <v>6334.11</v>
      </c>
      <c r="F187" s="471"/>
      <c r="G187" s="472">
        <v>4.0E-4</v>
      </c>
      <c r="J187" s="473" t="s">
        <v>538</v>
      </c>
      <c r="K187" s="406">
        <v>63.9</v>
      </c>
      <c r="L187" s="474">
        <v>63.9</v>
      </c>
      <c r="M187" s="474">
        <v>63.9</v>
      </c>
      <c r="N187" s="474">
        <v>63.9</v>
      </c>
      <c r="O187" s="474" t="s">
        <v>2805</v>
      </c>
      <c r="P187" s="475">
        <v>0.0</v>
      </c>
      <c r="Q187" s="56"/>
    </row>
    <row r="188" ht="15.75" customHeight="1">
      <c r="A188" s="403" t="s">
        <v>539</v>
      </c>
      <c r="B188" s="404">
        <v>6331.36</v>
      </c>
      <c r="C188" s="470">
        <v>6331.36</v>
      </c>
      <c r="D188" s="470">
        <v>6331.36</v>
      </c>
      <c r="E188" s="470">
        <v>6331.36</v>
      </c>
      <c r="F188" s="471"/>
      <c r="G188" s="472">
        <v>-0.002</v>
      </c>
      <c r="J188" s="473" t="s">
        <v>539</v>
      </c>
      <c r="K188" s="406">
        <v>63.9</v>
      </c>
      <c r="L188" s="474">
        <v>64.1</v>
      </c>
      <c r="M188" s="474">
        <v>64.3</v>
      </c>
      <c r="N188" s="474">
        <v>63.9</v>
      </c>
      <c r="O188" s="474" t="s">
        <v>2806</v>
      </c>
      <c r="P188" s="475">
        <v>-0.0031</v>
      </c>
      <c r="Q188" s="56"/>
    </row>
    <row r="189" ht="15.75" customHeight="1">
      <c r="A189" s="403" t="s">
        <v>540</v>
      </c>
      <c r="B189" s="404">
        <v>6344.09</v>
      </c>
      <c r="C189" s="470">
        <v>6344.09</v>
      </c>
      <c r="D189" s="470">
        <v>6344.09</v>
      </c>
      <c r="E189" s="470">
        <v>6344.09</v>
      </c>
      <c r="F189" s="471"/>
      <c r="G189" s="472">
        <v>0.0039</v>
      </c>
      <c r="J189" s="473" t="s">
        <v>540</v>
      </c>
      <c r="K189" s="406">
        <v>63.9</v>
      </c>
      <c r="L189" s="474">
        <v>63.9</v>
      </c>
      <c r="M189" s="474">
        <v>64.7</v>
      </c>
      <c r="N189" s="474">
        <v>63.9</v>
      </c>
      <c r="O189" s="474" t="s">
        <v>2807</v>
      </c>
      <c r="P189" s="475">
        <v>-0.0016</v>
      </c>
      <c r="Q189" s="56"/>
    </row>
    <row r="190" ht="15.75" customHeight="1">
      <c r="A190" s="403" t="s">
        <v>541</v>
      </c>
      <c r="B190" s="404">
        <v>6319.25</v>
      </c>
      <c r="C190" s="470">
        <v>6319.25</v>
      </c>
      <c r="D190" s="470">
        <v>6319.25</v>
      </c>
      <c r="E190" s="470">
        <v>6319.25</v>
      </c>
      <c r="F190" s="471"/>
      <c r="G190" s="472">
        <v>0.0013</v>
      </c>
      <c r="J190" s="473" t="s">
        <v>541</v>
      </c>
      <c r="K190" s="406">
        <v>63.9</v>
      </c>
      <c r="L190" s="474">
        <v>64.3</v>
      </c>
      <c r="M190" s="474">
        <v>64.3</v>
      </c>
      <c r="N190" s="474">
        <v>63.9</v>
      </c>
      <c r="O190" s="474" t="s">
        <v>2808</v>
      </c>
      <c r="P190" s="475">
        <v>-0.0078</v>
      </c>
      <c r="Q190" s="56"/>
    </row>
    <row r="191" ht="15.75" customHeight="1">
      <c r="A191" s="403" t="s">
        <v>542</v>
      </c>
      <c r="B191" s="404">
        <v>6310.96</v>
      </c>
      <c r="C191" s="470">
        <v>6310.96</v>
      </c>
      <c r="D191" s="470">
        <v>6310.96</v>
      </c>
      <c r="E191" s="470">
        <v>6310.96</v>
      </c>
      <c r="F191" s="471"/>
      <c r="G191" s="472">
        <v>0.0015</v>
      </c>
      <c r="J191" s="473" t="s">
        <v>542</v>
      </c>
      <c r="K191" s="406">
        <v>64.4</v>
      </c>
      <c r="L191" s="474">
        <v>63.9</v>
      </c>
      <c r="M191" s="474">
        <v>64.9</v>
      </c>
      <c r="N191" s="474">
        <v>63.9</v>
      </c>
      <c r="O191" s="474" t="s">
        <v>2809</v>
      </c>
      <c r="P191" s="475">
        <v>0.0078</v>
      </c>
      <c r="Q191" s="56"/>
    </row>
    <row r="192" ht="15.75" customHeight="1">
      <c r="A192" s="403" t="s">
        <v>543</v>
      </c>
      <c r="B192" s="404">
        <v>6301.8</v>
      </c>
      <c r="C192" s="470">
        <v>6301.8</v>
      </c>
      <c r="D192" s="470">
        <v>6301.8</v>
      </c>
      <c r="E192" s="470">
        <v>6301.8</v>
      </c>
      <c r="F192" s="471"/>
      <c r="G192" s="472">
        <v>-0.002</v>
      </c>
      <c r="J192" s="473" t="s">
        <v>543</v>
      </c>
      <c r="K192" s="406">
        <v>63.9</v>
      </c>
      <c r="L192" s="474">
        <v>63.9</v>
      </c>
      <c r="M192" s="474">
        <v>65.6</v>
      </c>
      <c r="N192" s="474">
        <v>63.9</v>
      </c>
      <c r="O192" s="474" t="s">
        <v>2810</v>
      </c>
      <c r="P192" s="475">
        <v>0.0</v>
      </c>
      <c r="Q192" s="56"/>
    </row>
    <row r="193" ht="15.75" customHeight="1">
      <c r="A193" s="403" t="s">
        <v>544</v>
      </c>
      <c r="B193" s="404">
        <v>6314.14</v>
      </c>
      <c r="C193" s="470">
        <v>6314.14</v>
      </c>
      <c r="D193" s="470">
        <v>6314.14</v>
      </c>
      <c r="E193" s="470">
        <v>6314.14</v>
      </c>
      <c r="F193" s="471"/>
      <c r="G193" s="472">
        <v>0.0054</v>
      </c>
      <c r="J193" s="473" t="s">
        <v>544</v>
      </c>
      <c r="K193" s="406">
        <v>63.9</v>
      </c>
      <c r="L193" s="474">
        <v>63.9</v>
      </c>
      <c r="M193" s="474">
        <v>63.9</v>
      </c>
      <c r="N193" s="474">
        <v>63.9</v>
      </c>
      <c r="O193" s="474" t="s">
        <v>2811</v>
      </c>
      <c r="P193" s="475">
        <v>0.0</v>
      </c>
      <c r="Q193" s="56"/>
    </row>
    <row r="194" ht="15.75" customHeight="1">
      <c r="A194" s="403" t="s">
        <v>545</v>
      </c>
      <c r="B194" s="404">
        <v>6280.02</v>
      </c>
      <c r="C194" s="470">
        <v>6280.02</v>
      </c>
      <c r="D194" s="470">
        <v>6280.02</v>
      </c>
      <c r="E194" s="470">
        <v>6280.02</v>
      </c>
      <c r="F194" s="471"/>
      <c r="G194" s="472">
        <v>8.0E-4</v>
      </c>
      <c r="J194" s="473" t="s">
        <v>545</v>
      </c>
      <c r="K194" s="406">
        <v>63.9</v>
      </c>
      <c r="L194" s="474">
        <v>63.9</v>
      </c>
      <c r="M194" s="474">
        <v>63.9</v>
      </c>
      <c r="N194" s="474">
        <v>63.9</v>
      </c>
      <c r="O194" s="474" t="s">
        <v>2812</v>
      </c>
      <c r="P194" s="475">
        <v>0.0</v>
      </c>
      <c r="Q194" s="56"/>
    </row>
    <row r="195" ht="15.75" customHeight="1">
      <c r="A195" s="403" t="s">
        <v>546</v>
      </c>
      <c r="B195" s="404">
        <v>6274.76</v>
      </c>
      <c r="C195" s="470">
        <v>6274.76</v>
      </c>
      <c r="D195" s="470">
        <v>6274.76</v>
      </c>
      <c r="E195" s="470">
        <v>6274.76</v>
      </c>
      <c r="F195" s="471"/>
      <c r="G195" s="472">
        <v>-0.0038</v>
      </c>
      <c r="J195" s="473" t="s">
        <v>546</v>
      </c>
      <c r="K195" s="406">
        <v>63.9</v>
      </c>
      <c r="L195" s="474">
        <v>63.9</v>
      </c>
      <c r="M195" s="474">
        <v>63.9</v>
      </c>
      <c r="N195" s="474">
        <v>63.9</v>
      </c>
      <c r="O195" s="474" t="s">
        <v>2813</v>
      </c>
      <c r="P195" s="475">
        <v>0.0</v>
      </c>
      <c r="Q195" s="56"/>
    </row>
    <row r="196" ht="15.75" customHeight="1">
      <c r="A196" s="403" t="s">
        <v>547</v>
      </c>
      <c r="B196" s="404">
        <v>6298.92</v>
      </c>
      <c r="C196" s="470">
        <v>6298.92</v>
      </c>
      <c r="D196" s="470">
        <v>6298.92</v>
      </c>
      <c r="E196" s="470">
        <v>6298.92</v>
      </c>
      <c r="F196" s="471"/>
      <c r="G196" s="472">
        <v>-0.0019</v>
      </c>
      <c r="J196" s="473" t="s">
        <v>547</v>
      </c>
      <c r="K196" s="406">
        <v>63.9</v>
      </c>
      <c r="L196" s="474">
        <v>64.1</v>
      </c>
      <c r="M196" s="474">
        <v>64.1</v>
      </c>
      <c r="N196" s="474">
        <v>63.9</v>
      </c>
      <c r="O196" s="474" t="s">
        <v>2814</v>
      </c>
      <c r="P196" s="475">
        <v>-0.0016</v>
      </c>
      <c r="Q196" s="56"/>
    </row>
    <row r="197" ht="15.75" customHeight="1">
      <c r="A197" s="403" t="s">
        <v>548</v>
      </c>
      <c r="B197" s="404">
        <v>6310.6</v>
      </c>
      <c r="C197" s="470">
        <v>6310.6</v>
      </c>
      <c r="D197" s="470">
        <v>6310.6</v>
      </c>
      <c r="E197" s="470">
        <v>6310.6</v>
      </c>
      <c r="F197" s="471"/>
      <c r="G197" s="472">
        <v>-0.0066</v>
      </c>
      <c r="J197" s="473" t="s">
        <v>548</v>
      </c>
      <c r="K197" s="406">
        <v>64.0</v>
      </c>
      <c r="L197" s="474">
        <v>64.1</v>
      </c>
      <c r="M197" s="474">
        <v>64.4</v>
      </c>
      <c r="N197" s="474">
        <v>63.9</v>
      </c>
      <c r="O197" s="474" t="s">
        <v>2815</v>
      </c>
      <c r="P197" s="475">
        <v>-0.0016</v>
      </c>
      <c r="Q197" s="56"/>
    </row>
    <row r="198" ht="15.75" customHeight="1">
      <c r="A198" s="403" t="s">
        <v>549</v>
      </c>
      <c r="B198" s="404">
        <v>6352.84</v>
      </c>
      <c r="C198" s="470">
        <v>6352.84</v>
      </c>
      <c r="D198" s="470">
        <v>6352.84</v>
      </c>
      <c r="E198" s="470">
        <v>6352.84</v>
      </c>
      <c r="F198" s="471"/>
      <c r="G198" s="472">
        <v>0.0022</v>
      </c>
      <c r="J198" s="473" t="s">
        <v>549</v>
      </c>
      <c r="K198" s="406">
        <v>64.5</v>
      </c>
      <c r="L198" s="474">
        <v>64.5</v>
      </c>
      <c r="M198" s="474">
        <v>65.7</v>
      </c>
      <c r="N198" s="474">
        <v>64.0</v>
      </c>
      <c r="O198" s="474" t="s">
        <v>2816</v>
      </c>
      <c r="P198" s="475">
        <v>-0.0107</v>
      </c>
      <c r="Q198" s="56"/>
    </row>
    <row r="199" ht="15.75" customHeight="1">
      <c r="A199" s="403" t="s">
        <v>550</v>
      </c>
      <c r="B199" s="404">
        <v>6338.99</v>
      </c>
      <c r="C199" s="470">
        <v>6338.99</v>
      </c>
      <c r="D199" s="470">
        <v>6338.99</v>
      </c>
      <c r="E199" s="470">
        <v>6338.99</v>
      </c>
      <c r="F199" s="471"/>
      <c r="G199" s="472">
        <v>0.0036</v>
      </c>
      <c r="J199" s="473" t="s">
        <v>550</v>
      </c>
      <c r="K199" s="406">
        <v>65.2</v>
      </c>
      <c r="L199" s="474">
        <v>67.9</v>
      </c>
      <c r="M199" s="474">
        <v>70.0</v>
      </c>
      <c r="N199" s="474">
        <v>65.0</v>
      </c>
      <c r="O199" s="474" t="s">
        <v>2817</v>
      </c>
      <c r="P199" s="475">
        <v>-0.0121</v>
      </c>
      <c r="Q199" s="56"/>
    </row>
    <row r="200" ht="15.75" customHeight="1">
      <c r="A200" s="403" t="s">
        <v>551</v>
      </c>
      <c r="B200" s="404">
        <v>6316.19</v>
      </c>
      <c r="C200" s="470">
        <v>6316.19</v>
      </c>
      <c r="D200" s="470">
        <v>6316.19</v>
      </c>
      <c r="E200" s="470">
        <v>6316.19</v>
      </c>
      <c r="F200" s="471"/>
      <c r="G200" s="472">
        <v>-0.0063</v>
      </c>
      <c r="J200" s="473" t="s">
        <v>551</v>
      </c>
      <c r="K200" s="406">
        <v>66.0</v>
      </c>
      <c r="L200" s="474">
        <v>68.1</v>
      </c>
      <c r="M200" s="474">
        <v>70.2</v>
      </c>
      <c r="N200" s="474">
        <v>64.7</v>
      </c>
      <c r="O200" s="474" t="s">
        <v>2818</v>
      </c>
      <c r="P200" s="475">
        <v>-0.0308</v>
      </c>
      <c r="Q200" s="56"/>
    </row>
    <row r="201" ht="15.75" customHeight="1">
      <c r="A201" s="403" t="s">
        <v>552</v>
      </c>
      <c r="B201" s="404">
        <v>6356.3</v>
      </c>
      <c r="C201" s="470">
        <v>6356.3</v>
      </c>
      <c r="D201" s="470">
        <v>6356.3</v>
      </c>
      <c r="E201" s="470">
        <v>6356.3</v>
      </c>
      <c r="F201" s="471"/>
      <c r="G201" s="472">
        <v>1.0E-4</v>
      </c>
      <c r="J201" s="473" t="s">
        <v>552</v>
      </c>
      <c r="K201" s="406">
        <v>68.1</v>
      </c>
      <c r="L201" s="474">
        <v>67.3</v>
      </c>
      <c r="M201" s="474">
        <v>69.9</v>
      </c>
      <c r="N201" s="474">
        <v>65.8</v>
      </c>
      <c r="O201" s="474" t="s">
        <v>2819</v>
      </c>
      <c r="P201" s="475">
        <v>0.0365</v>
      </c>
      <c r="Q201" s="56"/>
    </row>
    <row r="202" ht="15.75" customHeight="1">
      <c r="A202" s="403" t="s">
        <v>553</v>
      </c>
      <c r="B202" s="404">
        <v>6355.56</v>
      </c>
      <c r="C202" s="470">
        <v>6355.56</v>
      </c>
      <c r="D202" s="470">
        <v>6355.56</v>
      </c>
      <c r="E202" s="470">
        <v>6355.56</v>
      </c>
      <c r="F202" s="471"/>
      <c r="G202" s="472">
        <v>0.0025</v>
      </c>
      <c r="J202" s="473" t="s">
        <v>553</v>
      </c>
      <c r="K202" s="406">
        <v>64.2</v>
      </c>
      <c r="L202" s="474">
        <v>63.9</v>
      </c>
      <c r="M202" s="474">
        <v>65.6</v>
      </c>
      <c r="N202" s="474">
        <v>63.9</v>
      </c>
      <c r="O202" s="474" t="s">
        <v>2820</v>
      </c>
      <c r="P202" s="475">
        <v>0.0047</v>
      </c>
      <c r="Q202" s="56"/>
    </row>
    <row r="203" ht="15.75" customHeight="1">
      <c r="A203" s="403" t="s">
        <v>554</v>
      </c>
      <c r="B203" s="404">
        <v>6339.74</v>
      </c>
      <c r="C203" s="470">
        <v>6339.74</v>
      </c>
      <c r="D203" s="470">
        <v>6339.74</v>
      </c>
      <c r="E203" s="470">
        <v>6339.74</v>
      </c>
      <c r="F203" s="471"/>
      <c r="G203" s="472">
        <v>-0.001</v>
      </c>
      <c r="J203" s="473" t="s">
        <v>554</v>
      </c>
      <c r="K203" s="406">
        <v>63.9</v>
      </c>
      <c r="L203" s="474">
        <v>63.9</v>
      </c>
      <c r="M203" s="474">
        <v>64.3</v>
      </c>
      <c r="N203" s="474">
        <v>63.9</v>
      </c>
      <c r="O203" s="474" t="s">
        <v>2821</v>
      </c>
      <c r="P203" s="475">
        <v>0.0</v>
      </c>
      <c r="Q203" s="56"/>
    </row>
    <row r="204" ht="15.75" customHeight="1">
      <c r="A204" s="403" t="s">
        <v>555</v>
      </c>
      <c r="B204" s="404">
        <v>6345.78</v>
      </c>
      <c r="C204" s="470">
        <v>6345.78</v>
      </c>
      <c r="D204" s="470">
        <v>6345.78</v>
      </c>
      <c r="E204" s="470">
        <v>6345.78</v>
      </c>
      <c r="F204" s="471"/>
      <c r="G204" s="472">
        <v>0.0021</v>
      </c>
      <c r="J204" s="473" t="s">
        <v>555</v>
      </c>
      <c r="K204" s="406">
        <v>63.9</v>
      </c>
      <c r="L204" s="474">
        <v>63.9</v>
      </c>
      <c r="M204" s="474">
        <v>64.2</v>
      </c>
      <c r="N204" s="474">
        <v>63.9</v>
      </c>
      <c r="O204" s="474" t="s">
        <v>2822</v>
      </c>
      <c r="P204" s="475">
        <v>0.0</v>
      </c>
      <c r="Q204" s="56"/>
    </row>
    <row r="205" ht="15.75" customHeight="1">
      <c r="A205" s="403" t="s">
        <v>556</v>
      </c>
      <c r="B205" s="404">
        <v>6332.74</v>
      </c>
      <c r="C205" s="470">
        <v>6332.74</v>
      </c>
      <c r="D205" s="470">
        <v>6332.74</v>
      </c>
      <c r="E205" s="470">
        <v>6332.74</v>
      </c>
      <c r="F205" s="471"/>
      <c r="G205" s="472">
        <v>0.0011</v>
      </c>
      <c r="J205" s="473" t="s">
        <v>556</v>
      </c>
      <c r="K205" s="406">
        <v>63.9</v>
      </c>
      <c r="L205" s="474">
        <v>63.9</v>
      </c>
      <c r="M205" s="474">
        <v>65.3</v>
      </c>
      <c r="N205" s="474">
        <v>63.9</v>
      </c>
      <c r="O205" s="474" t="s">
        <v>2823</v>
      </c>
      <c r="P205" s="475">
        <v>0.0</v>
      </c>
      <c r="Q205" s="56"/>
    </row>
    <row r="206" ht="15.75" customHeight="1">
      <c r="A206" s="403" t="s">
        <v>557</v>
      </c>
      <c r="B206" s="404">
        <v>6325.73</v>
      </c>
      <c r="C206" s="470">
        <v>6325.73</v>
      </c>
      <c r="D206" s="470">
        <v>6325.73</v>
      </c>
      <c r="E206" s="470">
        <v>6325.73</v>
      </c>
      <c r="F206" s="471"/>
      <c r="G206" s="472">
        <v>0.0031</v>
      </c>
      <c r="J206" s="473" t="s">
        <v>557</v>
      </c>
      <c r="K206" s="406">
        <v>63.9</v>
      </c>
      <c r="L206" s="474">
        <v>63.9</v>
      </c>
      <c r="M206" s="474">
        <v>63.9</v>
      </c>
      <c r="N206" s="474">
        <v>63.9</v>
      </c>
      <c r="O206" s="474" t="s">
        <v>2824</v>
      </c>
      <c r="P206" s="475">
        <v>0.0</v>
      </c>
      <c r="Q206" s="56"/>
    </row>
    <row r="207" ht="15.75" customHeight="1">
      <c r="A207" s="403" t="s">
        <v>558</v>
      </c>
      <c r="B207" s="404">
        <v>6305.9</v>
      </c>
      <c r="C207" s="470">
        <v>6305.9</v>
      </c>
      <c r="D207" s="470">
        <v>6305.9</v>
      </c>
      <c r="E207" s="470">
        <v>6305.9</v>
      </c>
      <c r="F207" s="471"/>
      <c r="G207" s="472">
        <v>0.0</v>
      </c>
      <c r="J207" s="473" t="s">
        <v>558</v>
      </c>
      <c r="K207" s="406">
        <v>63.9</v>
      </c>
      <c r="L207" s="474">
        <v>63.9</v>
      </c>
      <c r="M207" s="474">
        <v>63.9</v>
      </c>
      <c r="N207" s="474">
        <v>63.9</v>
      </c>
      <c r="O207" s="474" t="s">
        <v>2825</v>
      </c>
      <c r="P207" s="475">
        <v>0.0</v>
      </c>
      <c r="Q207" s="56"/>
    </row>
    <row r="208" ht="15.75" customHeight="1">
      <c r="A208" s="403" t="s">
        <v>559</v>
      </c>
      <c r="B208" s="404">
        <v>6306.19</v>
      </c>
      <c r="C208" s="470">
        <v>6306.19</v>
      </c>
      <c r="D208" s="470">
        <v>6306.19</v>
      </c>
      <c r="E208" s="470">
        <v>6306.19</v>
      </c>
      <c r="F208" s="471"/>
      <c r="G208" s="472">
        <v>0.0039</v>
      </c>
      <c r="J208" s="473" t="s">
        <v>559</v>
      </c>
      <c r="K208" s="406">
        <v>63.9</v>
      </c>
      <c r="L208" s="474">
        <v>63.9</v>
      </c>
      <c r="M208" s="474">
        <v>63.9</v>
      </c>
      <c r="N208" s="474">
        <v>63.9</v>
      </c>
      <c r="O208" s="474" t="s">
        <v>2826</v>
      </c>
      <c r="P208" s="475">
        <v>0.0</v>
      </c>
      <c r="Q208" s="56"/>
    </row>
    <row r="209" ht="15.75" customHeight="1">
      <c r="A209" s="403" t="s">
        <v>560</v>
      </c>
      <c r="B209" s="404">
        <v>6281.65</v>
      </c>
      <c r="C209" s="470">
        <v>6281.65</v>
      </c>
      <c r="D209" s="470">
        <v>6281.65</v>
      </c>
      <c r="E209" s="470">
        <v>6281.65</v>
      </c>
      <c r="F209" s="471"/>
      <c r="G209" s="472">
        <v>-0.0014</v>
      </c>
      <c r="J209" s="473" t="s">
        <v>560</v>
      </c>
      <c r="K209" s="406">
        <v>63.9</v>
      </c>
      <c r="L209" s="474">
        <v>63.9</v>
      </c>
      <c r="M209" s="474">
        <v>63.9</v>
      </c>
      <c r="N209" s="474">
        <v>63.9</v>
      </c>
      <c r="O209" s="474" t="s">
        <v>2827</v>
      </c>
      <c r="P209" s="475">
        <v>0.0</v>
      </c>
      <c r="Q209" s="56"/>
    </row>
    <row r="210" ht="15.75" customHeight="1">
      <c r="A210" s="403" t="s">
        <v>561</v>
      </c>
      <c r="B210" s="404">
        <v>6290.2</v>
      </c>
      <c r="C210" s="470">
        <v>6290.2</v>
      </c>
      <c r="D210" s="470">
        <v>6290.2</v>
      </c>
      <c r="E210" s="470">
        <v>6290.2</v>
      </c>
      <c r="F210" s="471"/>
      <c r="G210" s="472">
        <v>0.0014</v>
      </c>
      <c r="J210" s="473" t="s">
        <v>561</v>
      </c>
      <c r="K210" s="406">
        <v>63.9</v>
      </c>
      <c r="L210" s="474">
        <v>63.9</v>
      </c>
      <c r="M210" s="474">
        <v>63.9</v>
      </c>
      <c r="N210" s="474">
        <v>63.9</v>
      </c>
      <c r="O210" s="474" t="s">
        <v>2824</v>
      </c>
      <c r="P210" s="475">
        <v>0.0</v>
      </c>
      <c r="Q210" s="56"/>
    </row>
    <row r="211" ht="15.75" customHeight="1">
      <c r="A211" s="403" t="s">
        <v>562</v>
      </c>
      <c r="B211" s="404">
        <v>6281.25</v>
      </c>
      <c r="C211" s="470">
        <v>6281.25</v>
      </c>
      <c r="D211" s="470">
        <v>6281.25</v>
      </c>
      <c r="E211" s="470">
        <v>6281.25</v>
      </c>
      <c r="F211" s="471"/>
      <c r="G211" s="472">
        <v>6.0E-4</v>
      </c>
      <c r="J211" s="473" t="s">
        <v>562</v>
      </c>
      <c r="K211" s="406">
        <v>63.9</v>
      </c>
      <c r="L211" s="474">
        <v>63.9</v>
      </c>
      <c r="M211" s="474">
        <v>63.9</v>
      </c>
      <c r="N211" s="474">
        <v>63.9</v>
      </c>
      <c r="O211" s="474" t="s">
        <v>2828</v>
      </c>
      <c r="P211" s="475">
        <v>0.0</v>
      </c>
      <c r="Q211" s="56"/>
    </row>
    <row r="212" ht="15.75" customHeight="1">
      <c r="A212" s="403" t="s">
        <v>563</v>
      </c>
      <c r="B212" s="404">
        <v>6277.21</v>
      </c>
      <c r="C212" s="470">
        <v>6277.21</v>
      </c>
      <c r="D212" s="470">
        <v>6277.21</v>
      </c>
      <c r="E212" s="470">
        <v>6277.21</v>
      </c>
      <c r="F212" s="471"/>
      <c r="G212" s="472">
        <v>0.0027</v>
      </c>
      <c r="J212" s="473" t="s">
        <v>563</v>
      </c>
      <c r="K212" s="406">
        <v>63.9</v>
      </c>
      <c r="L212" s="474">
        <v>63.9</v>
      </c>
      <c r="M212" s="474">
        <v>63.9</v>
      </c>
      <c r="N212" s="474">
        <v>63.9</v>
      </c>
      <c r="O212" s="474" t="s">
        <v>2829</v>
      </c>
      <c r="P212" s="475">
        <v>0.0</v>
      </c>
      <c r="Q212" s="56"/>
    </row>
    <row r="213" ht="15.75" customHeight="1">
      <c r="A213" s="403" t="s">
        <v>564</v>
      </c>
      <c r="B213" s="404">
        <v>6260.1</v>
      </c>
      <c r="C213" s="470">
        <v>6260.1</v>
      </c>
      <c r="D213" s="470">
        <v>6260.1</v>
      </c>
      <c r="E213" s="470">
        <v>6260.1</v>
      </c>
      <c r="F213" s="471"/>
      <c r="G213" s="472">
        <v>-0.002</v>
      </c>
      <c r="J213" s="473" t="s">
        <v>564</v>
      </c>
      <c r="K213" s="406">
        <v>63.9</v>
      </c>
      <c r="L213" s="474">
        <v>63.9</v>
      </c>
      <c r="M213" s="474">
        <v>63.9</v>
      </c>
      <c r="N213" s="474">
        <v>63.9</v>
      </c>
      <c r="O213" s="474" t="s">
        <v>2830</v>
      </c>
      <c r="P213" s="475">
        <v>0.0</v>
      </c>
      <c r="Q213" s="56"/>
    </row>
    <row r="214" ht="15.75" customHeight="1">
      <c r="A214" s="403" t="s">
        <v>565</v>
      </c>
      <c r="B214" s="404">
        <v>6272.43</v>
      </c>
      <c r="C214" s="470">
        <v>6272.43</v>
      </c>
      <c r="D214" s="470">
        <v>6272.43</v>
      </c>
      <c r="E214" s="470">
        <v>6272.43</v>
      </c>
      <c r="F214" s="471"/>
      <c r="G214" s="472">
        <v>-0.0011</v>
      </c>
      <c r="J214" s="473" t="s">
        <v>565</v>
      </c>
      <c r="K214" s="406">
        <v>63.9</v>
      </c>
      <c r="L214" s="474">
        <v>63.9</v>
      </c>
      <c r="M214" s="474">
        <v>63.9</v>
      </c>
      <c r="N214" s="474">
        <v>63.9</v>
      </c>
      <c r="O214" s="474" t="s">
        <v>2831</v>
      </c>
      <c r="P214" s="475">
        <v>0.0</v>
      </c>
      <c r="Q214" s="56"/>
    </row>
    <row r="215" ht="15.75" customHeight="1">
      <c r="A215" s="403" t="s">
        <v>566</v>
      </c>
      <c r="B215" s="404">
        <v>6279.11</v>
      </c>
      <c r="C215" s="470">
        <v>6279.11</v>
      </c>
      <c r="D215" s="470">
        <v>6279.11</v>
      </c>
      <c r="E215" s="470">
        <v>6279.11</v>
      </c>
      <c r="F215" s="471"/>
      <c r="G215" s="472">
        <v>9.0E-4</v>
      </c>
      <c r="J215" s="473" t="s">
        <v>566</v>
      </c>
      <c r="K215" s="406">
        <v>63.9</v>
      </c>
      <c r="L215" s="474">
        <v>63.9</v>
      </c>
      <c r="M215" s="474">
        <v>63.9</v>
      </c>
      <c r="N215" s="474">
        <v>63.9</v>
      </c>
      <c r="O215" s="474" t="s">
        <v>2832</v>
      </c>
      <c r="P215" s="475">
        <v>0.0</v>
      </c>
      <c r="Q215" s="56"/>
    </row>
    <row r="216" ht="15.75" customHeight="1">
      <c r="A216" s="403" t="s">
        <v>567</v>
      </c>
      <c r="B216" s="404">
        <v>6273.6</v>
      </c>
      <c r="C216" s="470">
        <v>6273.6</v>
      </c>
      <c r="D216" s="470">
        <v>6273.6</v>
      </c>
      <c r="E216" s="470">
        <v>6273.6</v>
      </c>
      <c r="F216" s="471"/>
      <c r="G216" s="472">
        <v>0.0019</v>
      </c>
      <c r="J216" s="473" t="s">
        <v>567</v>
      </c>
      <c r="K216" s="406">
        <v>63.9</v>
      </c>
      <c r="L216" s="474">
        <v>63.9</v>
      </c>
      <c r="M216" s="474">
        <v>63.9</v>
      </c>
      <c r="N216" s="474">
        <v>63.9</v>
      </c>
      <c r="O216" s="474" t="s">
        <v>2833</v>
      </c>
      <c r="P216" s="475">
        <v>0.0</v>
      </c>
      <c r="Q216" s="56"/>
    </row>
    <row r="217" ht="15.75" customHeight="1">
      <c r="A217" s="403" t="s">
        <v>568</v>
      </c>
      <c r="B217" s="404">
        <v>6261.63</v>
      </c>
      <c r="C217" s="470">
        <v>6261.63</v>
      </c>
      <c r="D217" s="470">
        <v>6261.63</v>
      </c>
      <c r="E217" s="470">
        <v>6261.63</v>
      </c>
      <c r="F217" s="471"/>
      <c r="G217" s="472">
        <v>-0.0012</v>
      </c>
      <c r="J217" s="473" t="s">
        <v>568</v>
      </c>
      <c r="K217" s="406">
        <v>63.9</v>
      </c>
      <c r="L217" s="474">
        <v>63.9</v>
      </c>
      <c r="M217" s="474">
        <v>63.9</v>
      </c>
      <c r="N217" s="474">
        <v>63.9</v>
      </c>
      <c r="O217" s="474" t="s">
        <v>2748</v>
      </c>
      <c r="P217" s="475">
        <v>0.0</v>
      </c>
      <c r="Q217" s="56"/>
    </row>
    <row r="218" ht="15.75" customHeight="1">
      <c r="A218" s="403" t="s">
        <v>569</v>
      </c>
      <c r="B218" s="404">
        <v>6269.16</v>
      </c>
      <c r="C218" s="470">
        <v>6269.16</v>
      </c>
      <c r="D218" s="470">
        <v>6269.16</v>
      </c>
      <c r="E218" s="470">
        <v>6269.16</v>
      </c>
      <c r="F218" s="471"/>
      <c r="G218" s="472">
        <v>-3.0E-4</v>
      </c>
      <c r="J218" s="473" t="s">
        <v>569</v>
      </c>
      <c r="K218" s="406">
        <v>63.9</v>
      </c>
      <c r="L218" s="474">
        <v>63.9</v>
      </c>
      <c r="M218" s="474">
        <v>63.9</v>
      </c>
      <c r="N218" s="474">
        <v>63.9</v>
      </c>
      <c r="O218" s="474" t="s">
        <v>2834</v>
      </c>
      <c r="P218" s="475">
        <v>0.0</v>
      </c>
      <c r="Q218" s="56"/>
    </row>
    <row r="219" ht="15.75" customHeight="1">
      <c r="A219" s="403" t="s">
        <v>570</v>
      </c>
      <c r="B219" s="404">
        <v>6270.77</v>
      </c>
      <c r="C219" s="470">
        <v>6270.77</v>
      </c>
      <c r="D219" s="470">
        <v>6270.77</v>
      </c>
      <c r="E219" s="470">
        <v>6270.77</v>
      </c>
      <c r="F219" s="471"/>
      <c r="G219" s="472">
        <v>-5.0E-4</v>
      </c>
      <c r="J219" s="473" t="s">
        <v>570</v>
      </c>
      <c r="K219" s="406">
        <v>63.9</v>
      </c>
      <c r="L219" s="474">
        <v>63.9</v>
      </c>
      <c r="M219" s="474">
        <v>63.9</v>
      </c>
      <c r="N219" s="474">
        <v>63.9</v>
      </c>
      <c r="O219" s="474" t="s">
        <v>2835</v>
      </c>
      <c r="P219" s="475">
        <v>0.0</v>
      </c>
      <c r="Q219" s="56"/>
    </row>
    <row r="220" ht="15.75" customHeight="1">
      <c r="A220" s="403" t="s">
        <v>571</v>
      </c>
      <c r="B220" s="404">
        <v>6274.06</v>
      </c>
      <c r="C220" s="470">
        <v>6274.06</v>
      </c>
      <c r="D220" s="470">
        <v>6274.06</v>
      </c>
      <c r="E220" s="470">
        <v>6274.06</v>
      </c>
      <c r="F220" s="471"/>
      <c r="G220" s="472">
        <v>0.0012</v>
      </c>
      <c r="J220" s="473" t="s">
        <v>571</v>
      </c>
      <c r="K220" s="406">
        <v>63.9</v>
      </c>
      <c r="L220" s="474">
        <v>63.9</v>
      </c>
      <c r="M220" s="474">
        <v>63.9</v>
      </c>
      <c r="N220" s="474">
        <v>63.9</v>
      </c>
      <c r="O220" s="474" t="s">
        <v>2762</v>
      </c>
      <c r="P220" s="475">
        <v>0.0</v>
      </c>
      <c r="Q220" s="56"/>
    </row>
    <row r="221" ht="15.75" customHeight="1">
      <c r="A221" s="403" t="s">
        <v>572</v>
      </c>
      <c r="B221" s="404">
        <v>6266.36</v>
      </c>
      <c r="C221" s="470">
        <v>6266.36</v>
      </c>
      <c r="D221" s="470">
        <v>6266.36</v>
      </c>
      <c r="E221" s="470">
        <v>6266.36</v>
      </c>
      <c r="F221" s="471"/>
      <c r="G221" s="472">
        <v>5.0E-4</v>
      </c>
      <c r="J221" s="473" t="s">
        <v>572</v>
      </c>
      <c r="K221" s="406">
        <v>63.9</v>
      </c>
      <c r="L221" s="474">
        <v>63.9</v>
      </c>
      <c r="M221" s="474">
        <v>63.9</v>
      </c>
      <c r="N221" s="474">
        <v>63.9</v>
      </c>
      <c r="O221" s="474" t="s">
        <v>2836</v>
      </c>
      <c r="P221" s="475">
        <v>0.0</v>
      </c>
      <c r="Q221" s="56"/>
    </row>
    <row r="222" ht="15.75" customHeight="1">
      <c r="A222" s="403" t="s">
        <v>573</v>
      </c>
      <c r="B222" s="404">
        <v>6263.52</v>
      </c>
      <c r="C222" s="470">
        <v>6263.52</v>
      </c>
      <c r="D222" s="470">
        <v>6263.52</v>
      </c>
      <c r="E222" s="470">
        <v>6263.52</v>
      </c>
      <c r="F222" s="471"/>
      <c r="G222" s="472">
        <v>0.0018</v>
      </c>
      <c r="J222" s="473" t="s">
        <v>573</v>
      </c>
      <c r="K222" s="406">
        <v>63.9</v>
      </c>
      <c r="L222" s="474">
        <v>63.9</v>
      </c>
      <c r="M222" s="474">
        <v>63.9</v>
      </c>
      <c r="N222" s="474">
        <v>63.9</v>
      </c>
      <c r="O222" s="474" t="s">
        <v>2837</v>
      </c>
      <c r="P222" s="475">
        <v>0.0</v>
      </c>
      <c r="Q222" s="56"/>
    </row>
    <row r="223" ht="15.75" customHeight="1">
      <c r="A223" s="403" t="s">
        <v>574</v>
      </c>
      <c r="B223" s="404">
        <v>6252.16</v>
      </c>
      <c r="C223" s="470">
        <v>6252.16</v>
      </c>
      <c r="D223" s="470">
        <v>6252.16</v>
      </c>
      <c r="E223" s="470">
        <v>6252.16</v>
      </c>
      <c r="F223" s="471"/>
      <c r="G223" s="472">
        <v>0.0038</v>
      </c>
      <c r="J223" s="473" t="s">
        <v>574</v>
      </c>
      <c r="K223" s="406">
        <v>63.9</v>
      </c>
      <c r="L223" s="474">
        <v>63.9</v>
      </c>
      <c r="M223" s="474">
        <v>63.9</v>
      </c>
      <c r="N223" s="474">
        <v>63.9</v>
      </c>
      <c r="O223" s="474" t="s">
        <v>2838</v>
      </c>
      <c r="P223" s="475">
        <v>0.0</v>
      </c>
      <c r="Q223" s="56"/>
    </row>
    <row r="224" ht="15.75" customHeight="1">
      <c r="A224" s="403" t="s">
        <v>575</v>
      </c>
      <c r="B224" s="404">
        <v>6228.65</v>
      </c>
      <c r="C224" s="470">
        <v>6228.65</v>
      </c>
      <c r="D224" s="470">
        <v>6228.65</v>
      </c>
      <c r="E224" s="470">
        <v>6228.65</v>
      </c>
      <c r="F224" s="471"/>
      <c r="G224" s="472">
        <v>9.0E-4</v>
      </c>
      <c r="J224" s="473" t="s">
        <v>575</v>
      </c>
      <c r="K224" s="406">
        <v>63.9</v>
      </c>
      <c r="L224" s="474">
        <v>63.9</v>
      </c>
      <c r="M224" s="474">
        <v>63.9</v>
      </c>
      <c r="N224" s="474">
        <v>63.9</v>
      </c>
      <c r="O224" s="474" t="s">
        <v>2783</v>
      </c>
      <c r="P224" s="475">
        <v>0.0</v>
      </c>
      <c r="Q224" s="56"/>
    </row>
    <row r="225" ht="15.75" customHeight="1">
      <c r="A225" s="403" t="s">
        <v>576</v>
      </c>
      <c r="B225" s="404">
        <v>6223.06</v>
      </c>
      <c r="C225" s="470">
        <v>6223.06</v>
      </c>
      <c r="D225" s="470">
        <v>6223.06</v>
      </c>
      <c r="E225" s="470">
        <v>6223.06</v>
      </c>
      <c r="F225" s="471"/>
      <c r="G225" s="472">
        <v>0.0013</v>
      </c>
      <c r="J225" s="473" t="s">
        <v>576</v>
      </c>
      <c r="K225" s="406">
        <v>63.9</v>
      </c>
      <c r="L225" s="474">
        <v>63.9</v>
      </c>
      <c r="M225" s="474">
        <v>63.9</v>
      </c>
      <c r="N225" s="474">
        <v>63.9</v>
      </c>
      <c r="O225" s="474" t="s">
        <v>2783</v>
      </c>
      <c r="P225" s="475">
        <v>0.0</v>
      </c>
      <c r="Q225" s="56"/>
    </row>
    <row r="226" ht="15.75" customHeight="1">
      <c r="A226" s="403" t="s">
        <v>577</v>
      </c>
      <c r="B226" s="404">
        <v>6215.18</v>
      </c>
      <c r="C226" s="470">
        <v>6215.18</v>
      </c>
      <c r="D226" s="470">
        <v>6215.18</v>
      </c>
      <c r="E226" s="470">
        <v>6215.18</v>
      </c>
      <c r="F226" s="471"/>
      <c r="G226" s="472">
        <v>0.0017</v>
      </c>
      <c r="J226" s="473" t="s">
        <v>577</v>
      </c>
      <c r="K226" s="406">
        <v>63.9</v>
      </c>
      <c r="L226" s="474">
        <v>63.9</v>
      </c>
      <c r="M226" s="474">
        <v>63.9</v>
      </c>
      <c r="N226" s="474">
        <v>63.9</v>
      </c>
      <c r="O226" s="474" t="s">
        <v>2759</v>
      </c>
      <c r="P226" s="475">
        <v>0.0</v>
      </c>
      <c r="Q226" s="56"/>
    </row>
    <row r="227" ht="15.75" customHeight="1">
      <c r="A227" s="403" t="s">
        <v>578</v>
      </c>
      <c r="B227" s="404">
        <v>6196.49</v>
      </c>
      <c r="C227" s="470">
        <v>6196.49</v>
      </c>
      <c r="D227" s="470">
        <v>6196.49</v>
      </c>
      <c r="E227" s="470">
        <v>6196.49</v>
      </c>
      <c r="F227" s="471"/>
      <c r="G227" s="472">
        <v>-8.0E-4</v>
      </c>
      <c r="J227" s="473" t="s">
        <v>578</v>
      </c>
      <c r="K227" s="406">
        <v>63.9</v>
      </c>
      <c r="L227" s="474">
        <v>63.9</v>
      </c>
      <c r="M227" s="474">
        <v>63.9</v>
      </c>
      <c r="N227" s="474">
        <v>63.9</v>
      </c>
      <c r="O227" s="474" t="s">
        <v>2794</v>
      </c>
      <c r="P227" s="475">
        <v>0.0</v>
      </c>
      <c r="Q227" s="56"/>
    </row>
    <row r="228" ht="15.75" customHeight="1">
      <c r="A228" s="403" t="s">
        <v>579</v>
      </c>
      <c r="B228" s="404">
        <v>6201.55</v>
      </c>
      <c r="C228" s="470">
        <v>6201.55</v>
      </c>
      <c r="D228" s="470">
        <v>6201.55</v>
      </c>
      <c r="E228" s="470">
        <v>6201.55</v>
      </c>
      <c r="F228" s="471"/>
      <c r="G228" s="472">
        <v>-0.002</v>
      </c>
      <c r="J228" s="473" t="s">
        <v>579</v>
      </c>
      <c r="K228" s="406">
        <v>63.9</v>
      </c>
      <c r="L228" s="474">
        <v>63.9</v>
      </c>
      <c r="M228" s="474">
        <v>63.9</v>
      </c>
      <c r="N228" s="474">
        <v>63.9</v>
      </c>
      <c r="O228" s="474" t="s">
        <v>2762</v>
      </c>
      <c r="P228" s="475">
        <v>0.0</v>
      </c>
      <c r="Q228" s="56"/>
    </row>
    <row r="229" ht="15.75" customHeight="1">
      <c r="A229" s="403" t="s">
        <v>580</v>
      </c>
      <c r="B229" s="404">
        <v>6214.2</v>
      </c>
      <c r="C229" s="470">
        <v>6214.2</v>
      </c>
      <c r="D229" s="470">
        <v>6214.2</v>
      </c>
      <c r="E229" s="470">
        <v>6214.2</v>
      </c>
      <c r="F229" s="471"/>
      <c r="G229" s="472">
        <v>5.0E-4</v>
      </c>
      <c r="J229" s="473" t="s">
        <v>580</v>
      </c>
      <c r="K229" s="406">
        <v>63.9</v>
      </c>
      <c r="L229" s="474">
        <v>63.9</v>
      </c>
      <c r="M229" s="474">
        <v>63.9</v>
      </c>
      <c r="N229" s="474">
        <v>63.9</v>
      </c>
      <c r="O229" s="474" t="s">
        <v>2839</v>
      </c>
      <c r="P229" s="475">
        <v>0.0</v>
      </c>
      <c r="Q229" s="56"/>
    </row>
    <row r="230" ht="15.75" customHeight="1">
      <c r="A230" s="403" t="s">
        <v>581</v>
      </c>
      <c r="B230" s="404">
        <v>6211.03</v>
      </c>
      <c r="C230" s="470">
        <v>6211.03</v>
      </c>
      <c r="D230" s="470">
        <v>6211.03</v>
      </c>
      <c r="E230" s="470">
        <v>6211.03</v>
      </c>
      <c r="F230" s="471"/>
      <c r="G230" s="472">
        <v>2.0E-4</v>
      </c>
      <c r="J230" s="473" t="s">
        <v>581</v>
      </c>
      <c r="K230" s="406">
        <v>63.9</v>
      </c>
      <c r="L230" s="474">
        <v>63.9</v>
      </c>
      <c r="M230" s="474">
        <v>63.9</v>
      </c>
      <c r="N230" s="474">
        <v>63.9</v>
      </c>
      <c r="O230" s="474" t="s">
        <v>2762</v>
      </c>
      <c r="P230" s="475">
        <v>0.0</v>
      </c>
      <c r="Q230" s="56"/>
    </row>
    <row r="231" ht="15.75" customHeight="1">
      <c r="A231" s="403" t="s">
        <v>582</v>
      </c>
      <c r="B231" s="404">
        <v>6209.68</v>
      </c>
      <c r="C231" s="470">
        <v>6209.68</v>
      </c>
      <c r="D231" s="470">
        <v>6209.68</v>
      </c>
      <c r="E231" s="470">
        <v>6209.68</v>
      </c>
      <c r="F231" s="471"/>
      <c r="G231" s="472">
        <v>-6.0E-4</v>
      </c>
      <c r="J231" s="473" t="s">
        <v>582</v>
      </c>
      <c r="K231" s="406">
        <v>63.9</v>
      </c>
      <c r="L231" s="474">
        <v>63.9</v>
      </c>
      <c r="M231" s="474">
        <v>63.9</v>
      </c>
      <c r="N231" s="474">
        <v>63.9</v>
      </c>
      <c r="O231" s="474" t="s">
        <v>2764</v>
      </c>
      <c r="P231" s="475">
        <v>0.0</v>
      </c>
      <c r="Q231" s="56"/>
    </row>
    <row r="232" ht="15.75" customHeight="1">
      <c r="A232" s="403" t="s">
        <v>583</v>
      </c>
      <c r="B232" s="404">
        <v>6213.45</v>
      </c>
      <c r="C232" s="470">
        <v>6213.45</v>
      </c>
      <c r="D232" s="470">
        <v>6213.45</v>
      </c>
      <c r="E232" s="470">
        <v>6213.45</v>
      </c>
      <c r="F232" s="471"/>
      <c r="G232" s="472">
        <v>0.0011</v>
      </c>
      <c r="J232" s="473" t="s">
        <v>583</v>
      </c>
      <c r="K232" s="406">
        <v>63.9</v>
      </c>
      <c r="L232" s="474">
        <v>63.9</v>
      </c>
      <c r="M232" s="474">
        <v>63.9</v>
      </c>
      <c r="N232" s="474">
        <v>63.9</v>
      </c>
      <c r="O232" s="474" t="s">
        <v>2743</v>
      </c>
      <c r="P232" s="475">
        <v>0.0</v>
      </c>
      <c r="Q232" s="56"/>
    </row>
    <row r="233" ht="15.75" customHeight="1">
      <c r="A233" s="403" t="s">
        <v>584</v>
      </c>
      <c r="B233" s="404">
        <v>6206.8</v>
      </c>
      <c r="C233" s="470">
        <v>6206.8</v>
      </c>
      <c r="D233" s="470">
        <v>6206.8</v>
      </c>
      <c r="E233" s="470">
        <v>6206.8</v>
      </c>
      <c r="F233" s="471"/>
      <c r="G233" s="472">
        <v>0.0016</v>
      </c>
      <c r="J233" s="473" t="s">
        <v>584</v>
      </c>
      <c r="K233" s="406">
        <v>63.9</v>
      </c>
      <c r="L233" s="474">
        <v>63.9</v>
      </c>
      <c r="M233" s="474">
        <v>63.9</v>
      </c>
      <c r="N233" s="474">
        <v>63.9</v>
      </c>
      <c r="O233" s="474" t="s">
        <v>2781</v>
      </c>
      <c r="P233" s="475">
        <v>0.0</v>
      </c>
      <c r="Q233" s="56"/>
    </row>
    <row r="234" ht="15.75" customHeight="1">
      <c r="A234" s="403" t="s">
        <v>585</v>
      </c>
      <c r="B234" s="404">
        <v>6196.75</v>
      </c>
      <c r="C234" s="470">
        <v>6196.75</v>
      </c>
      <c r="D234" s="470">
        <v>6196.75</v>
      </c>
      <c r="E234" s="470">
        <v>6196.75</v>
      </c>
      <c r="F234" s="471"/>
      <c r="G234" s="472">
        <v>6.0E-4</v>
      </c>
      <c r="J234" s="473" t="s">
        <v>585</v>
      </c>
      <c r="K234" s="406">
        <v>63.9</v>
      </c>
      <c r="L234" s="474">
        <v>63.9</v>
      </c>
      <c r="M234" s="474">
        <v>63.9</v>
      </c>
      <c r="N234" s="474">
        <v>63.9</v>
      </c>
      <c r="O234" s="474" t="s">
        <v>2764</v>
      </c>
      <c r="P234" s="475">
        <v>0.0</v>
      </c>
      <c r="Q234" s="56"/>
    </row>
    <row r="235" ht="15.75" customHeight="1">
      <c r="A235" s="403" t="s">
        <v>586</v>
      </c>
      <c r="B235" s="404">
        <v>6193.08</v>
      </c>
      <c r="C235" s="470">
        <v>6193.08</v>
      </c>
      <c r="D235" s="470">
        <v>6193.08</v>
      </c>
      <c r="E235" s="470">
        <v>6193.08</v>
      </c>
      <c r="F235" s="471"/>
      <c r="G235" s="472">
        <v>-0.0017</v>
      </c>
      <c r="J235" s="473" t="s">
        <v>586</v>
      </c>
      <c r="K235" s="406">
        <v>63.9</v>
      </c>
      <c r="L235" s="474">
        <v>63.9</v>
      </c>
      <c r="M235" s="474">
        <v>63.9</v>
      </c>
      <c r="N235" s="474">
        <v>63.9</v>
      </c>
      <c r="O235" s="474" t="s">
        <v>2784</v>
      </c>
      <c r="P235" s="475">
        <v>0.0</v>
      </c>
      <c r="Q235" s="56"/>
    </row>
    <row r="236" ht="15.75" customHeight="1">
      <c r="A236" s="403" t="s">
        <v>587</v>
      </c>
      <c r="B236" s="404">
        <v>6215.3</v>
      </c>
      <c r="C236" s="470">
        <v>6215.3</v>
      </c>
      <c r="D236" s="470">
        <v>6215.3</v>
      </c>
      <c r="E236" s="470">
        <v>6215.3</v>
      </c>
      <c r="F236" s="471"/>
      <c r="G236" s="472">
        <v>0.0014</v>
      </c>
      <c r="J236" s="473" t="s">
        <v>587</v>
      </c>
      <c r="K236" s="406">
        <v>63.9</v>
      </c>
      <c r="L236" s="474">
        <v>63.9</v>
      </c>
      <c r="M236" s="474">
        <v>63.9</v>
      </c>
      <c r="N236" s="474">
        <v>63.9</v>
      </c>
      <c r="O236" s="474" t="s">
        <v>2764</v>
      </c>
      <c r="P236" s="475">
        <v>0.0</v>
      </c>
      <c r="Q236" s="56"/>
    </row>
    <row r="237" ht="15.75" customHeight="1">
      <c r="A237" s="403" t="s">
        <v>588</v>
      </c>
      <c r="B237" s="404">
        <v>6206.64</v>
      </c>
      <c r="C237" s="470">
        <v>6206.64</v>
      </c>
      <c r="D237" s="470">
        <v>6206.64</v>
      </c>
      <c r="E237" s="470">
        <v>6206.64</v>
      </c>
      <c r="F237" s="471"/>
      <c r="G237" s="472">
        <v>-0.0026</v>
      </c>
      <c r="J237" s="473" t="s">
        <v>588</v>
      </c>
      <c r="K237" s="406">
        <v>63.9</v>
      </c>
      <c r="L237" s="474">
        <v>63.9</v>
      </c>
      <c r="M237" s="474">
        <v>63.9</v>
      </c>
      <c r="N237" s="474">
        <v>63.9</v>
      </c>
      <c r="O237" s="474" t="s">
        <v>2746</v>
      </c>
      <c r="P237" s="475">
        <v>0.0</v>
      </c>
      <c r="Q237" s="56"/>
    </row>
    <row r="238" ht="15.75" customHeight="1">
      <c r="A238" s="403" t="s">
        <v>589</v>
      </c>
      <c r="B238" s="404">
        <v>6222.9</v>
      </c>
      <c r="C238" s="470">
        <v>6222.9</v>
      </c>
      <c r="D238" s="470">
        <v>6222.9</v>
      </c>
      <c r="E238" s="470">
        <v>6222.9</v>
      </c>
      <c r="F238" s="471"/>
      <c r="G238" s="472">
        <v>0.003</v>
      </c>
      <c r="J238" s="473" t="s">
        <v>589</v>
      </c>
      <c r="K238" s="406">
        <v>63.9</v>
      </c>
      <c r="L238" s="474">
        <v>63.9</v>
      </c>
      <c r="M238" s="474">
        <v>63.9</v>
      </c>
      <c r="N238" s="474">
        <v>63.9</v>
      </c>
      <c r="O238" s="474" t="s">
        <v>2840</v>
      </c>
      <c r="P238" s="475">
        <v>0.0</v>
      </c>
      <c r="Q238" s="56"/>
    </row>
    <row r="239" ht="15.75" customHeight="1">
      <c r="A239" s="403" t="s">
        <v>590</v>
      </c>
      <c r="B239" s="404">
        <v>6204.18</v>
      </c>
      <c r="C239" s="470">
        <v>6204.18</v>
      </c>
      <c r="D239" s="470">
        <v>6204.18</v>
      </c>
      <c r="E239" s="470">
        <v>6204.18</v>
      </c>
      <c r="F239" s="471"/>
      <c r="G239" s="472">
        <v>-0.0026</v>
      </c>
      <c r="J239" s="473" t="s">
        <v>590</v>
      </c>
      <c r="K239" s="406">
        <v>63.9</v>
      </c>
      <c r="L239" s="474">
        <v>63.9</v>
      </c>
      <c r="M239" s="474">
        <v>63.9</v>
      </c>
      <c r="N239" s="474">
        <v>63.9</v>
      </c>
      <c r="O239" s="474" t="s">
        <v>2764</v>
      </c>
      <c r="P239" s="475">
        <v>0.0</v>
      </c>
      <c r="Q239" s="56"/>
    </row>
    <row r="240" ht="15.75" customHeight="1">
      <c r="A240" s="403" t="s">
        <v>591</v>
      </c>
      <c r="B240" s="404">
        <v>6220.24</v>
      </c>
      <c r="C240" s="470">
        <v>6220.24</v>
      </c>
      <c r="D240" s="470">
        <v>6220.24</v>
      </c>
      <c r="E240" s="470">
        <v>6220.24</v>
      </c>
      <c r="F240" s="471"/>
      <c r="G240" s="472">
        <v>0.0011</v>
      </c>
      <c r="J240" s="473" t="s">
        <v>591</v>
      </c>
      <c r="K240" s="406">
        <v>63.9</v>
      </c>
      <c r="L240" s="474">
        <v>63.9</v>
      </c>
      <c r="M240" s="474">
        <v>63.9</v>
      </c>
      <c r="N240" s="474">
        <v>63.9</v>
      </c>
      <c r="O240" s="474" t="s">
        <v>2782</v>
      </c>
      <c r="P240" s="475">
        <v>0.0</v>
      </c>
      <c r="Q240" s="56"/>
    </row>
    <row r="241" ht="15.75" customHeight="1">
      <c r="A241" s="403" t="s">
        <v>592</v>
      </c>
      <c r="B241" s="404">
        <v>6213.37</v>
      </c>
      <c r="C241" s="470">
        <v>6213.37</v>
      </c>
      <c r="D241" s="470">
        <v>6213.37</v>
      </c>
      <c r="E241" s="470">
        <v>6213.37</v>
      </c>
      <c r="F241" s="471"/>
      <c r="G241" s="472">
        <v>-0.003</v>
      </c>
      <c r="J241" s="473" t="s">
        <v>592</v>
      </c>
      <c r="K241" s="406">
        <v>63.9</v>
      </c>
      <c r="L241" s="474">
        <v>63.9</v>
      </c>
      <c r="M241" s="474">
        <v>63.9</v>
      </c>
      <c r="N241" s="474">
        <v>63.9</v>
      </c>
      <c r="O241" s="474" t="s">
        <v>2743</v>
      </c>
      <c r="P241" s="475">
        <v>0.0</v>
      </c>
      <c r="Q241" s="56"/>
    </row>
    <row r="242" ht="15.75" customHeight="1">
      <c r="A242" s="403" t="s">
        <v>593</v>
      </c>
      <c r="B242" s="404">
        <v>6231.96</v>
      </c>
      <c r="C242" s="470">
        <v>6231.96</v>
      </c>
      <c r="D242" s="470">
        <v>6231.96</v>
      </c>
      <c r="E242" s="470">
        <v>6231.96</v>
      </c>
      <c r="F242" s="471"/>
      <c r="G242" s="472">
        <v>-0.0019</v>
      </c>
      <c r="J242" s="473" t="s">
        <v>593</v>
      </c>
      <c r="K242" s="406">
        <v>63.9</v>
      </c>
      <c r="L242" s="474">
        <v>63.9</v>
      </c>
      <c r="M242" s="474">
        <v>63.9</v>
      </c>
      <c r="N242" s="474">
        <v>63.9</v>
      </c>
      <c r="O242" s="474" t="s">
        <v>2743</v>
      </c>
      <c r="P242" s="475">
        <v>0.0</v>
      </c>
      <c r="Q242" s="56"/>
    </row>
    <row r="243" ht="15.75" customHeight="1">
      <c r="A243" s="403" t="s">
        <v>594</v>
      </c>
      <c r="B243" s="404">
        <v>6243.57</v>
      </c>
      <c r="C243" s="470">
        <v>6243.57</v>
      </c>
      <c r="D243" s="470">
        <v>6243.57</v>
      </c>
      <c r="E243" s="470">
        <v>6243.57</v>
      </c>
      <c r="F243" s="471"/>
      <c r="G243" s="472">
        <v>-0.0027</v>
      </c>
      <c r="J243" s="473" t="s">
        <v>594</v>
      </c>
      <c r="K243" s="406">
        <v>63.9</v>
      </c>
      <c r="L243" s="474">
        <v>63.9</v>
      </c>
      <c r="M243" s="474">
        <v>63.9</v>
      </c>
      <c r="N243" s="474">
        <v>63.9</v>
      </c>
      <c r="O243" s="474" t="s">
        <v>2841</v>
      </c>
      <c r="P243" s="475">
        <v>0.0</v>
      </c>
      <c r="Q243" s="56"/>
    </row>
    <row r="244" ht="15.75" customHeight="1">
      <c r="A244" s="403" t="s">
        <v>595</v>
      </c>
      <c r="B244" s="404">
        <v>6260.18</v>
      </c>
      <c r="C244" s="470">
        <v>6260.18</v>
      </c>
      <c r="D244" s="470">
        <v>6260.18</v>
      </c>
      <c r="E244" s="470">
        <v>6260.18</v>
      </c>
      <c r="F244" s="471"/>
      <c r="G244" s="472">
        <v>-3.0E-4</v>
      </c>
      <c r="J244" s="473" t="s">
        <v>595</v>
      </c>
      <c r="K244" s="406">
        <v>63.9</v>
      </c>
      <c r="L244" s="474">
        <v>63.9</v>
      </c>
      <c r="M244" s="474">
        <v>63.9</v>
      </c>
      <c r="N244" s="474">
        <v>63.9</v>
      </c>
      <c r="O244" s="474" t="s">
        <v>2759</v>
      </c>
      <c r="P244" s="475">
        <v>0.0</v>
      </c>
      <c r="Q244" s="56"/>
    </row>
    <row r="245" ht="15.75" customHeight="1">
      <c r="A245" s="403" t="s">
        <v>596</v>
      </c>
      <c r="B245" s="404">
        <v>6262.31</v>
      </c>
      <c r="C245" s="470">
        <v>6262.31</v>
      </c>
      <c r="D245" s="470">
        <v>6262.31</v>
      </c>
      <c r="E245" s="470">
        <v>6262.31</v>
      </c>
      <c r="F245" s="471"/>
      <c r="G245" s="472">
        <v>5.0E-4</v>
      </c>
      <c r="J245" s="473" t="s">
        <v>596</v>
      </c>
      <c r="K245" s="406">
        <v>63.9</v>
      </c>
      <c r="L245" s="474">
        <v>63.9</v>
      </c>
      <c r="M245" s="474">
        <v>63.9</v>
      </c>
      <c r="N245" s="474">
        <v>63.9</v>
      </c>
      <c r="O245" s="474" t="s">
        <v>2743</v>
      </c>
      <c r="P245" s="475">
        <v>0.0</v>
      </c>
      <c r="Q245" s="56"/>
    </row>
    <row r="246" ht="15.75" customHeight="1">
      <c r="A246" s="403" t="s">
        <v>597</v>
      </c>
      <c r="B246" s="404">
        <v>6259.48</v>
      </c>
      <c r="C246" s="470">
        <v>6259.48</v>
      </c>
      <c r="D246" s="470">
        <v>6259.48</v>
      </c>
      <c r="E246" s="470">
        <v>6259.48</v>
      </c>
      <c r="F246" s="471"/>
      <c r="G246" s="472">
        <v>0.0074</v>
      </c>
      <c r="J246" s="473" t="s">
        <v>597</v>
      </c>
      <c r="K246" s="406">
        <v>63.9</v>
      </c>
      <c r="L246" s="474">
        <v>63.9</v>
      </c>
      <c r="M246" s="474">
        <v>63.9</v>
      </c>
      <c r="N246" s="474">
        <v>63.9</v>
      </c>
      <c r="O246" s="474" t="s">
        <v>2759</v>
      </c>
      <c r="P246" s="475">
        <v>0.0</v>
      </c>
      <c r="Q246" s="56"/>
    </row>
    <row r="247" ht="15.75" customHeight="1">
      <c r="A247" s="403" t="s">
        <v>598</v>
      </c>
      <c r="B247" s="404">
        <v>6213.74</v>
      </c>
      <c r="C247" s="470">
        <v>6213.74</v>
      </c>
      <c r="D247" s="470">
        <v>6213.74</v>
      </c>
      <c r="E247" s="470">
        <v>6213.74</v>
      </c>
      <c r="F247" s="471"/>
      <c r="G247" s="472">
        <v>-2.0E-4</v>
      </c>
      <c r="J247" s="473" t="s">
        <v>598</v>
      </c>
      <c r="K247" s="406">
        <v>63.9</v>
      </c>
      <c r="L247" s="474">
        <v>63.9</v>
      </c>
      <c r="M247" s="474">
        <v>63.9</v>
      </c>
      <c r="N247" s="474">
        <v>63.9</v>
      </c>
      <c r="O247" s="474" t="s">
        <v>2842</v>
      </c>
      <c r="P247" s="475">
        <v>0.0</v>
      </c>
      <c r="Q247" s="56"/>
    </row>
    <row r="248" ht="15.75" customHeight="1">
      <c r="A248" s="403" t="s">
        <v>599</v>
      </c>
      <c r="B248" s="404">
        <v>6214.69</v>
      </c>
      <c r="C248" s="470">
        <v>6214.69</v>
      </c>
      <c r="D248" s="470">
        <v>6214.69</v>
      </c>
      <c r="E248" s="470">
        <v>6214.69</v>
      </c>
      <c r="F248" s="471"/>
      <c r="G248" s="472">
        <v>-4.0E-4</v>
      </c>
      <c r="J248" s="473" t="s">
        <v>599</v>
      </c>
      <c r="K248" s="406">
        <v>63.9</v>
      </c>
      <c r="L248" s="474">
        <v>63.9</v>
      </c>
      <c r="M248" s="474">
        <v>63.9</v>
      </c>
      <c r="N248" s="474">
        <v>63.9</v>
      </c>
      <c r="O248" s="474" t="s">
        <v>2759</v>
      </c>
      <c r="P248" s="475">
        <v>0.0</v>
      </c>
      <c r="Q248" s="56"/>
    </row>
    <row r="249" ht="15.75" customHeight="1">
      <c r="A249" s="403" t="s">
        <v>600</v>
      </c>
      <c r="B249" s="404">
        <v>6199.2</v>
      </c>
      <c r="C249" s="470">
        <v>6199.2</v>
      </c>
      <c r="D249" s="470">
        <v>6199.2</v>
      </c>
      <c r="E249" s="470">
        <v>6199.2</v>
      </c>
      <c r="F249" s="471"/>
      <c r="G249" s="472">
        <v>-0.001</v>
      </c>
      <c r="J249" s="473" t="s">
        <v>600</v>
      </c>
      <c r="K249" s="406">
        <v>63.9</v>
      </c>
      <c r="L249" s="474">
        <v>63.9</v>
      </c>
      <c r="M249" s="474">
        <v>63.9</v>
      </c>
      <c r="N249" s="474">
        <v>63.9</v>
      </c>
      <c r="O249" s="474" t="s">
        <v>2843</v>
      </c>
      <c r="P249" s="475">
        <v>0.0</v>
      </c>
      <c r="Q249" s="56"/>
    </row>
    <row r="250" ht="15.75" customHeight="1">
      <c r="A250" s="403" t="s">
        <v>601</v>
      </c>
      <c r="B250" s="404">
        <v>6218.3</v>
      </c>
      <c r="C250" s="470">
        <v>6218.3</v>
      </c>
      <c r="D250" s="470">
        <v>6218.3</v>
      </c>
      <c r="E250" s="470">
        <v>6218.3</v>
      </c>
      <c r="F250" s="471"/>
      <c r="G250" s="472">
        <v>-1.0E-4</v>
      </c>
      <c r="J250" s="473" t="s">
        <v>601</v>
      </c>
      <c r="K250" s="406">
        <v>63.9</v>
      </c>
      <c r="L250" s="474">
        <v>63.9</v>
      </c>
      <c r="M250" s="474">
        <v>63.9</v>
      </c>
      <c r="N250" s="474">
        <v>63.9</v>
      </c>
      <c r="O250" s="474" t="s">
        <v>2764</v>
      </c>
      <c r="P250" s="475">
        <v>0.0</v>
      </c>
      <c r="Q250" s="56"/>
    </row>
    <row r="251" ht="15.75" customHeight="1">
      <c r="A251" s="403" t="s">
        <v>602</v>
      </c>
      <c r="B251" s="404">
        <v>6218.84</v>
      </c>
      <c r="C251" s="470">
        <v>6218.84</v>
      </c>
      <c r="D251" s="470">
        <v>6218.84</v>
      </c>
      <c r="E251" s="470">
        <v>6218.84</v>
      </c>
      <c r="F251" s="471"/>
      <c r="G251" s="472">
        <v>-0.0044</v>
      </c>
      <c r="J251" s="473" t="s">
        <v>602</v>
      </c>
      <c r="K251" s="406">
        <v>63.9</v>
      </c>
      <c r="L251" s="474">
        <v>63.9</v>
      </c>
      <c r="M251" s="474">
        <v>63.9</v>
      </c>
      <c r="N251" s="474">
        <v>63.9</v>
      </c>
      <c r="O251" s="474" t="s">
        <v>2844</v>
      </c>
      <c r="P251" s="475">
        <v>0.0</v>
      </c>
      <c r="Q251" s="56"/>
    </row>
    <row r="252" ht="15.75" customHeight="1">
      <c r="A252" s="403" t="s">
        <v>603</v>
      </c>
      <c r="B252" s="404">
        <v>6245.02</v>
      </c>
      <c r="C252" s="470">
        <v>6245.02</v>
      </c>
      <c r="D252" s="470">
        <v>6245.02</v>
      </c>
      <c r="E252" s="470">
        <v>6245.02</v>
      </c>
      <c r="F252" s="471"/>
      <c r="G252" s="472">
        <v>-0.0018</v>
      </c>
      <c r="J252" s="473" t="s">
        <v>603</v>
      </c>
      <c r="K252" s="406">
        <v>63.9</v>
      </c>
      <c r="L252" s="474">
        <v>63.9</v>
      </c>
      <c r="M252" s="474">
        <v>63.9</v>
      </c>
      <c r="N252" s="474">
        <v>63.9</v>
      </c>
      <c r="O252" s="474" t="s">
        <v>2764</v>
      </c>
      <c r="P252" s="475">
        <v>0.0</v>
      </c>
      <c r="Q252" s="56"/>
    </row>
    <row r="253" ht="15.75" customHeight="1">
      <c r="A253" s="403" t="s">
        <v>604</v>
      </c>
      <c r="B253" s="404">
        <v>6270.87</v>
      </c>
      <c r="C253" s="470">
        <v>6270.87</v>
      </c>
      <c r="D253" s="470">
        <v>6270.87</v>
      </c>
      <c r="E253" s="470">
        <v>6270.87</v>
      </c>
      <c r="F253" s="471"/>
      <c r="G253" s="472">
        <v>-0.002</v>
      </c>
      <c r="J253" s="473" t="s">
        <v>604</v>
      </c>
      <c r="K253" s="406">
        <v>63.9</v>
      </c>
      <c r="L253" s="474">
        <v>63.9</v>
      </c>
      <c r="M253" s="474">
        <v>63.9</v>
      </c>
      <c r="N253" s="474">
        <v>63.9</v>
      </c>
      <c r="O253" s="474" t="s">
        <v>2743</v>
      </c>
      <c r="P253" s="475">
        <v>0.0</v>
      </c>
      <c r="Q253" s="56"/>
    </row>
    <row r="254" ht="15.75" customHeight="1">
      <c r="A254" s="403" t="s">
        <v>605</v>
      </c>
      <c r="B254" s="404">
        <v>6283.31</v>
      </c>
      <c r="C254" s="470">
        <v>6283.31</v>
      </c>
      <c r="D254" s="470">
        <v>6283.31</v>
      </c>
      <c r="E254" s="470">
        <v>6283.31</v>
      </c>
      <c r="F254" s="471"/>
      <c r="G254" s="472">
        <v>-0.002</v>
      </c>
      <c r="J254" s="473" t="s">
        <v>605</v>
      </c>
      <c r="K254" s="406">
        <v>63.9</v>
      </c>
      <c r="L254" s="474">
        <v>63.9</v>
      </c>
      <c r="M254" s="474">
        <v>63.9</v>
      </c>
      <c r="N254" s="474">
        <v>63.9</v>
      </c>
      <c r="O254" s="474" t="s">
        <v>2746</v>
      </c>
      <c r="P254" s="475">
        <v>0.0</v>
      </c>
      <c r="Q254" s="56"/>
    </row>
    <row r="255" ht="15.75" customHeight="1">
      <c r="A255" s="403" t="s">
        <v>606</v>
      </c>
      <c r="B255" s="404">
        <v>6285.4</v>
      </c>
      <c r="C255" s="470">
        <v>6285.4</v>
      </c>
      <c r="D255" s="470">
        <v>6285.4</v>
      </c>
      <c r="E255" s="470">
        <v>6285.4</v>
      </c>
      <c r="F255" s="471"/>
      <c r="G255" s="472">
        <v>7.0E-4</v>
      </c>
      <c r="J255" s="473" t="s">
        <v>606</v>
      </c>
      <c r="K255" s="406">
        <v>63.9</v>
      </c>
      <c r="L255" s="474">
        <v>63.9</v>
      </c>
      <c r="M255" s="474">
        <v>63.9</v>
      </c>
      <c r="N255" s="474">
        <v>63.9</v>
      </c>
      <c r="O255" s="474" t="s">
        <v>2782</v>
      </c>
      <c r="P255" s="475">
        <v>0.0</v>
      </c>
      <c r="Q255" s="56"/>
    </row>
    <row r="256" ht="15.75" customHeight="1">
      <c r="A256" s="403" t="s">
        <v>607</v>
      </c>
      <c r="B256" s="404">
        <v>6280.72</v>
      </c>
      <c r="C256" s="470">
        <v>6280.72</v>
      </c>
      <c r="D256" s="470">
        <v>6280.72</v>
      </c>
      <c r="E256" s="470">
        <v>6280.72</v>
      </c>
      <c r="F256" s="471"/>
      <c r="G256" s="472">
        <v>-0.0022</v>
      </c>
      <c r="J256" s="473" t="s">
        <v>607</v>
      </c>
      <c r="K256" s="406">
        <v>63.9</v>
      </c>
      <c r="L256" s="474">
        <v>63.9</v>
      </c>
      <c r="M256" s="474">
        <v>63.9</v>
      </c>
      <c r="N256" s="474">
        <v>63.9</v>
      </c>
      <c r="O256" s="474" t="s">
        <v>2845</v>
      </c>
      <c r="P256" s="475">
        <v>0.0</v>
      </c>
      <c r="Q256" s="56"/>
    </row>
    <row r="257" ht="15.75" customHeight="1">
      <c r="A257" s="403" t="s">
        <v>608</v>
      </c>
      <c r="B257" s="404">
        <v>6277.18</v>
      </c>
      <c r="C257" s="470">
        <v>6277.18</v>
      </c>
      <c r="D257" s="470">
        <v>6277.18</v>
      </c>
      <c r="E257" s="470">
        <v>6277.18</v>
      </c>
      <c r="F257" s="471"/>
      <c r="G257" s="472">
        <v>0.0016</v>
      </c>
      <c r="J257" s="473" t="s">
        <v>608</v>
      </c>
      <c r="K257" s="406">
        <v>63.9</v>
      </c>
      <c r="L257" s="474">
        <v>63.9</v>
      </c>
      <c r="M257" s="474">
        <v>63.9</v>
      </c>
      <c r="N257" s="474">
        <v>63.9</v>
      </c>
      <c r="O257" s="474" t="s">
        <v>2779</v>
      </c>
      <c r="P257" s="475">
        <v>0.0</v>
      </c>
      <c r="Q257" s="56"/>
    </row>
    <row r="258" ht="15.75" customHeight="1">
      <c r="A258" s="403" t="s">
        <v>609</v>
      </c>
      <c r="B258" s="404">
        <v>6267.05</v>
      </c>
      <c r="C258" s="470">
        <v>6267.05</v>
      </c>
      <c r="D258" s="470">
        <v>6267.05</v>
      </c>
      <c r="E258" s="470">
        <v>6267.05</v>
      </c>
      <c r="F258" s="471"/>
      <c r="G258" s="472">
        <v>-0.0019</v>
      </c>
      <c r="J258" s="473" t="s">
        <v>609</v>
      </c>
      <c r="K258" s="406">
        <v>63.9</v>
      </c>
      <c r="L258" s="474">
        <v>63.9</v>
      </c>
      <c r="M258" s="474">
        <v>63.9</v>
      </c>
      <c r="N258" s="474">
        <v>63.9</v>
      </c>
      <c r="O258" s="474" t="s">
        <v>2827</v>
      </c>
      <c r="P258" s="475">
        <v>0.0</v>
      </c>
      <c r="Q258" s="56"/>
    </row>
    <row r="259" ht="15.75" customHeight="1">
      <c r="A259" s="403" t="s">
        <v>610</v>
      </c>
      <c r="B259" s="404">
        <v>6278.84</v>
      </c>
      <c r="C259" s="470">
        <v>6278.84</v>
      </c>
      <c r="D259" s="470">
        <v>6278.84</v>
      </c>
      <c r="E259" s="470">
        <v>6278.84</v>
      </c>
      <c r="F259" s="471"/>
      <c r="G259" s="472">
        <v>-0.0028</v>
      </c>
      <c r="J259" s="473" t="s">
        <v>610</v>
      </c>
      <c r="K259" s="406">
        <v>63.9</v>
      </c>
      <c r="L259" s="474">
        <v>63.9</v>
      </c>
      <c r="M259" s="474">
        <v>63.9</v>
      </c>
      <c r="N259" s="474">
        <v>63.9</v>
      </c>
      <c r="O259" s="474" t="s">
        <v>2758</v>
      </c>
      <c r="P259" s="475">
        <v>0.0</v>
      </c>
      <c r="Q259" s="56"/>
    </row>
    <row r="260" ht="15.75" customHeight="1">
      <c r="A260" s="403" t="s">
        <v>611</v>
      </c>
      <c r="B260" s="404">
        <v>6296.26</v>
      </c>
      <c r="C260" s="470">
        <v>6296.26</v>
      </c>
      <c r="D260" s="470">
        <v>6296.26</v>
      </c>
      <c r="E260" s="470">
        <v>6296.26</v>
      </c>
      <c r="F260" s="471"/>
      <c r="G260" s="472">
        <v>5.0E-4</v>
      </c>
      <c r="J260" s="473" t="s">
        <v>611</v>
      </c>
      <c r="K260" s="406">
        <v>63.9</v>
      </c>
      <c r="L260" s="474">
        <v>63.9</v>
      </c>
      <c r="M260" s="474">
        <v>63.9</v>
      </c>
      <c r="N260" s="474">
        <v>63.9</v>
      </c>
      <c r="O260" s="474" t="s">
        <v>2846</v>
      </c>
      <c r="P260" s="475">
        <v>0.0</v>
      </c>
      <c r="Q260" s="56"/>
    </row>
    <row r="261" ht="15.75" customHeight="1">
      <c r="A261" s="403" t="s">
        <v>612</v>
      </c>
      <c r="B261" s="404">
        <v>6293.4</v>
      </c>
      <c r="C261" s="470">
        <v>6293.4</v>
      </c>
      <c r="D261" s="470">
        <v>6293.4</v>
      </c>
      <c r="E261" s="470">
        <v>6293.4</v>
      </c>
      <c r="F261" s="471"/>
      <c r="G261" s="472">
        <v>3.0E-4</v>
      </c>
      <c r="J261" s="473" t="s">
        <v>612</v>
      </c>
      <c r="K261" s="406">
        <v>63.9</v>
      </c>
      <c r="L261" s="474">
        <v>63.9</v>
      </c>
      <c r="M261" s="474">
        <v>63.9</v>
      </c>
      <c r="N261" s="474">
        <v>63.9</v>
      </c>
      <c r="O261" s="474" t="s">
        <v>2847</v>
      </c>
      <c r="P261" s="475">
        <v>0.0</v>
      </c>
      <c r="Q261" s="56"/>
    </row>
    <row r="262" ht="15.75" customHeight="1">
      <c r="A262" s="403" t="s">
        <v>613</v>
      </c>
      <c r="B262" s="404">
        <v>6291.3</v>
      </c>
      <c r="C262" s="470">
        <v>6291.3</v>
      </c>
      <c r="D262" s="470">
        <v>6291.3</v>
      </c>
      <c r="E262" s="470">
        <v>6291.3</v>
      </c>
      <c r="F262" s="471"/>
      <c r="G262" s="472">
        <v>0.0044</v>
      </c>
      <c r="J262" s="473" t="s">
        <v>613</v>
      </c>
      <c r="K262" s="406">
        <v>63.9</v>
      </c>
      <c r="L262" s="474">
        <v>63.9</v>
      </c>
      <c r="M262" s="474">
        <v>63.9</v>
      </c>
      <c r="N262" s="474">
        <v>63.9</v>
      </c>
      <c r="O262" s="474" t="s">
        <v>2848</v>
      </c>
      <c r="P262" s="475">
        <v>0.0</v>
      </c>
      <c r="Q262" s="56"/>
    </row>
    <row r="263" ht="15.75" customHeight="1">
      <c r="A263" s="403" t="s">
        <v>614</v>
      </c>
      <c r="B263" s="404">
        <v>6263.51</v>
      </c>
      <c r="C263" s="470">
        <v>6263.51</v>
      </c>
      <c r="D263" s="470">
        <v>6263.51</v>
      </c>
      <c r="E263" s="470">
        <v>6263.51</v>
      </c>
      <c r="F263" s="471"/>
      <c r="G263" s="472">
        <v>-3.0E-4</v>
      </c>
      <c r="J263" s="473" t="s">
        <v>614</v>
      </c>
      <c r="K263" s="406">
        <v>63.9</v>
      </c>
      <c r="L263" s="474">
        <v>63.9</v>
      </c>
      <c r="M263" s="474">
        <v>63.9</v>
      </c>
      <c r="N263" s="474">
        <v>63.9</v>
      </c>
      <c r="O263" s="474" t="s">
        <v>2849</v>
      </c>
      <c r="P263" s="475">
        <v>0.0</v>
      </c>
      <c r="Q263" s="56"/>
    </row>
    <row r="264" ht="15.75" customHeight="1">
      <c r="A264" s="403" t="s">
        <v>615</v>
      </c>
      <c r="B264" s="404">
        <v>6265.44</v>
      </c>
      <c r="C264" s="470">
        <v>6265.44</v>
      </c>
      <c r="D264" s="470">
        <v>6265.44</v>
      </c>
      <c r="E264" s="470">
        <v>6265.44</v>
      </c>
      <c r="F264" s="471"/>
      <c r="G264" s="472">
        <v>0.0012</v>
      </c>
      <c r="J264" s="473" t="s">
        <v>615</v>
      </c>
      <c r="K264" s="406">
        <v>63.9</v>
      </c>
      <c r="L264" s="474">
        <v>63.9</v>
      </c>
      <c r="M264" s="474">
        <v>63.9</v>
      </c>
      <c r="N264" s="474">
        <v>63.9</v>
      </c>
      <c r="O264" s="474" t="s">
        <v>2824</v>
      </c>
      <c r="P264" s="475">
        <v>0.0</v>
      </c>
      <c r="Q264" s="56"/>
    </row>
    <row r="265" ht="15.75" customHeight="1">
      <c r="A265" s="403" t="s">
        <v>616</v>
      </c>
      <c r="B265" s="404">
        <v>6258.17</v>
      </c>
      <c r="C265" s="470">
        <v>6258.17</v>
      </c>
      <c r="D265" s="470">
        <v>6258.17</v>
      </c>
      <c r="E265" s="470">
        <v>6258.17</v>
      </c>
      <c r="F265" s="471"/>
      <c r="G265" s="472">
        <v>-0.0038</v>
      </c>
      <c r="J265" s="473" t="s">
        <v>616</v>
      </c>
      <c r="K265" s="406">
        <v>63.9</v>
      </c>
      <c r="L265" s="474">
        <v>63.9</v>
      </c>
      <c r="M265" s="474">
        <v>63.9</v>
      </c>
      <c r="N265" s="474">
        <v>63.9</v>
      </c>
      <c r="O265" s="474" t="s">
        <v>2850</v>
      </c>
      <c r="P265" s="475">
        <v>0.0</v>
      </c>
      <c r="Q265" s="56"/>
    </row>
    <row r="266" ht="15.75" customHeight="1">
      <c r="A266" s="403" t="s">
        <v>617</v>
      </c>
      <c r="B266" s="404">
        <v>6281.74</v>
      </c>
      <c r="C266" s="470">
        <v>6281.74</v>
      </c>
      <c r="D266" s="470">
        <v>6281.74</v>
      </c>
      <c r="E266" s="470">
        <v>6281.74</v>
      </c>
      <c r="F266" s="471"/>
      <c r="G266" s="472">
        <v>0.0057</v>
      </c>
      <c r="J266" s="473" t="s">
        <v>617</v>
      </c>
      <c r="K266" s="406">
        <v>63.9</v>
      </c>
      <c r="L266" s="474">
        <v>63.9</v>
      </c>
      <c r="M266" s="474">
        <v>63.9</v>
      </c>
      <c r="N266" s="474">
        <v>63.9</v>
      </c>
      <c r="O266" s="474" t="s">
        <v>2783</v>
      </c>
      <c r="P266" s="475">
        <v>0.0</v>
      </c>
      <c r="Q266" s="56"/>
    </row>
    <row r="267" ht="15.75" customHeight="1">
      <c r="A267" s="403" t="s">
        <v>618</v>
      </c>
      <c r="B267" s="404">
        <v>6246.07</v>
      </c>
      <c r="C267" s="470">
        <v>6246.07</v>
      </c>
      <c r="D267" s="470">
        <v>6246.07</v>
      </c>
      <c r="E267" s="470">
        <v>6246.07</v>
      </c>
      <c r="F267" s="471"/>
      <c r="G267" s="472">
        <v>0.0062</v>
      </c>
      <c r="J267" s="473" t="s">
        <v>618</v>
      </c>
      <c r="K267" s="406">
        <v>63.9</v>
      </c>
      <c r="L267" s="474">
        <v>63.9</v>
      </c>
      <c r="M267" s="474">
        <v>63.9</v>
      </c>
      <c r="N267" s="474">
        <v>63.9</v>
      </c>
      <c r="O267" s="474" t="s">
        <v>2828</v>
      </c>
      <c r="P267" s="475">
        <v>0.0</v>
      </c>
      <c r="Q267" s="56"/>
    </row>
    <row r="268" ht="15.75" customHeight="1">
      <c r="A268" s="403" t="s">
        <v>619</v>
      </c>
      <c r="B268" s="404">
        <v>6209.52</v>
      </c>
      <c r="C268" s="470">
        <v>6209.52</v>
      </c>
      <c r="D268" s="470">
        <v>6209.52</v>
      </c>
      <c r="E268" s="470">
        <v>6209.52</v>
      </c>
      <c r="F268" s="471"/>
      <c r="G268" s="472">
        <v>7.0E-4</v>
      </c>
      <c r="J268" s="473" t="s">
        <v>619</v>
      </c>
      <c r="K268" s="406">
        <v>63.9</v>
      </c>
      <c r="L268" s="474">
        <v>63.9</v>
      </c>
      <c r="M268" s="474">
        <v>63.9</v>
      </c>
      <c r="N268" s="474">
        <v>63.9</v>
      </c>
      <c r="O268" s="474" t="s">
        <v>2851</v>
      </c>
      <c r="P268" s="475">
        <v>0.0</v>
      </c>
      <c r="Q268" s="56"/>
    </row>
    <row r="269" ht="15.75" customHeight="1">
      <c r="A269" s="403" t="s">
        <v>620</v>
      </c>
      <c r="B269" s="404">
        <v>6205.28</v>
      </c>
      <c r="C269" s="470">
        <v>6205.28</v>
      </c>
      <c r="D269" s="470">
        <v>6205.28</v>
      </c>
      <c r="E269" s="470">
        <v>6205.28</v>
      </c>
      <c r="F269" s="471"/>
      <c r="G269" s="472">
        <v>0.0022</v>
      </c>
      <c r="J269" s="473" t="s">
        <v>620</v>
      </c>
      <c r="K269" s="406">
        <v>63.9</v>
      </c>
      <c r="L269" s="474">
        <v>63.9</v>
      </c>
      <c r="M269" s="474">
        <v>63.9</v>
      </c>
      <c r="N269" s="474">
        <v>63.9</v>
      </c>
      <c r="O269" s="474" t="s">
        <v>2778</v>
      </c>
      <c r="P269" s="475">
        <v>0.0</v>
      </c>
      <c r="Q269" s="56"/>
    </row>
    <row r="270" ht="15.75" customHeight="1">
      <c r="A270" s="403" t="s">
        <v>621</v>
      </c>
      <c r="B270" s="404">
        <v>6193.96</v>
      </c>
      <c r="C270" s="470">
        <v>6193.96</v>
      </c>
      <c r="D270" s="470">
        <v>6193.96</v>
      </c>
      <c r="E270" s="470">
        <v>6193.96</v>
      </c>
      <c r="F270" s="471"/>
      <c r="G270" s="472">
        <v>-0.0014</v>
      </c>
      <c r="J270" s="473" t="s">
        <v>621</v>
      </c>
      <c r="K270" s="406">
        <v>63.9</v>
      </c>
      <c r="L270" s="474">
        <v>63.9</v>
      </c>
      <c r="M270" s="474">
        <v>63.9</v>
      </c>
      <c r="N270" s="474">
        <v>63.9</v>
      </c>
      <c r="O270" s="474" t="s">
        <v>2794</v>
      </c>
      <c r="P270" s="475">
        <v>0.0</v>
      </c>
      <c r="Q270" s="56"/>
    </row>
    <row r="271" ht="15.75" customHeight="1">
      <c r="A271" s="403" t="s">
        <v>622</v>
      </c>
      <c r="B271" s="404">
        <v>6202.63</v>
      </c>
      <c r="C271" s="470">
        <v>6202.63</v>
      </c>
      <c r="D271" s="470">
        <v>6202.63</v>
      </c>
      <c r="E271" s="470">
        <v>6202.63</v>
      </c>
      <c r="F271" s="471"/>
      <c r="G271" s="472">
        <v>0.0028</v>
      </c>
      <c r="J271" s="473" t="s">
        <v>622</v>
      </c>
      <c r="K271" s="406">
        <v>63.9</v>
      </c>
      <c r="L271" s="474">
        <v>63.9</v>
      </c>
      <c r="M271" s="474">
        <v>63.9</v>
      </c>
      <c r="N271" s="474">
        <v>63.9</v>
      </c>
      <c r="O271" s="474" t="s">
        <v>2789</v>
      </c>
      <c r="P271" s="475">
        <v>0.0</v>
      </c>
      <c r="Q271" s="56"/>
    </row>
    <row r="272" ht="15.75" customHeight="1">
      <c r="A272" s="403" t="s">
        <v>623</v>
      </c>
      <c r="B272" s="404">
        <v>6185.06</v>
      </c>
      <c r="C272" s="470">
        <v>6185.06</v>
      </c>
      <c r="D272" s="470">
        <v>6185.06</v>
      </c>
      <c r="E272" s="470">
        <v>6185.06</v>
      </c>
      <c r="F272" s="471"/>
      <c r="G272" s="472">
        <v>0.0012</v>
      </c>
      <c r="J272" s="473" t="s">
        <v>623</v>
      </c>
      <c r="K272" s="406">
        <v>63.9</v>
      </c>
      <c r="L272" s="474">
        <v>63.9</v>
      </c>
      <c r="M272" s="474">
        <v>63.9</v>
      </c>
      <c r="N272" s="474">
        <v>63.9</v>
      </c>
      <c r="O272" s="474" t="s">
        <v>2794</v>
      </c>
      <c r="P272" s="475">
        <v>0.0</v>
      </c>
      <c r="Q272" s="56"/>
    </row>
    <row r="273" ht="15.75" customHeight="1">
      <c r="A273" s="403" t="s">
        <v>624</v>
      </c>
      <c r="B273" s="404">
        <v>6177.88</v>
      </c>
      <c r="C273" s="470">
        <v>6177.88</v>
      </c>
      <c r="D273" s="470">
        <v>6177.88</v>
      </c>
      <c r="E273" s="470">
        <v>6177.88</v>
      </c>
      <c r="F273" s="471"/>
      <c r="G273" s="472">
        <v>-0.0047</v>
      </c>
      <c r="J273" s="473" t="s">
        <v>624</v>
      </c>
      <c r="K273" s="406">
        <v>63.9</v>
      </c>
      <c r="L273" s="474">
        <v>63.9</v>
      </c>
      <c r="M273" s="474">
        <v>63.9</v>
      </c>
      <c r="N273" s="474">
        <v>63.9</v>
      </c>
      <c r="O273" s="474" t="s">
        <v>2743</v>
      </c>
      <c r="P273" s="475">
        <v>0.0</v>
      </c>
      <c r="Q273" s="56"/>
    </row>
    <row r="274" ht="15.75" customHeight="1">
      <c r="A274" s="403" t="s">
        <v>625</v>
      </c>
      <c r="B274" s="404">
        <v>6206.81</v>
      </c>
      <c r="C274" s="470">
        <v>6206.81</v>
      </c>
      <c r="D274" s="470">
        <v>6206.81</v>
      </c>
      <c r="E274" s="470">
        <v>6206.81</v>
      </c>
      <c r="F274" s="471"/>
      <c r="G274" s="472">
        <v>0.0018</v>
      </c>
      <c r="J274" s="473" t="s">
        <v>625</v>
      </c>
      <c r="K274" s="406">
        <v>63.9</v>
      </c>
      <c r="L274" s="474">
        <v>63.9</v>
      </c>
      <c r="M274" s="474">
        <v>63.9</v>
      </c>
      <c r="N274" s="474">
        <v>63.9</v>
      </c>
      <c r="O274" s="474" t="s">
        <v>2852</v>
      </c>
      <c r="P274" s="475">
        <v>0.0</v>
      </c>
      <c r="Q274" s="56"/>
    </row>
    <row r="275" ht="15.75" customHeight="1">
      <c r="A275" s="403" t="s">
        <v>626</v>
      </c>
      <c r="B275" s="404">
        <v>6195.82</v>
      </c>
      <c r="C275" s="470">
        <v>6195.82</v>
      </c>
      <c r="D275" s="470">
        <v>6195.82</v>
      </c>
      <c r="E275" s="470">
        <v>6195.82</v>
      </c>
      <c r="F275" s="471"/>
      <c r="G275" s="472">
        <v>0.0025</v>
      </c>
      <c r="J275" s="473" t="s">
        <v>626</v>
      </c>
      <c r="K275" s="406">
        <v>63.9</v>
      </c>
      <c r="L275" s="474">
        <v>63.9</v>
      </c>
      <c r="M275" s="474">
        <v>63.9</v>
      </c>
      <c r="N275" s="474">
        <v>63.9</v>
      </c>
      <c r="O275" s="474" t="s">
        <v>2746</v>
      </c>
      <c r="P275" s="475">
        <v>0.0</v>
      </c>
      <c r="Q275" s="56"/>
    </row>
    <row r="276" ht="15.75" customHeight="1">
      <c r="A276" s="403" t="s">
        <v>627</v>
      </c>
      <c r="B276" s="404">
        <v>6189.7</v>
      </c>
      <c r="C276" s="470">
        <v>6189.7</v>
      </c>
      <c r="D276" s="470">
        <v>6189.7</v>
      </c>
      <c r="E276" s="470">
        <v>6189.7</v>
      </c>
      <c r="F276" s="471"/>
      <c r="G276" s="472">
        <v>-0.002</v>
      </c>
      <c r="J276" s="473" t="s">
        <v>627</v>
      </c>
      <c r="K276" s="406">
        <v>63.9</v>
      </c>
      <c r="L276" s="474">
        <v>63.9</v>
      </c>
      <c r="M276" s="474">
        <v>63.9</v>
      </c>
      <c r="N276" s="474">
        <v>63.9</v>
      </c>
      <c r="O276" s="474" t="s">
        <v>2794</v>
      </c>
      <c r="P276" s="475">
        <v>0.0</v>
      </c>
      <c r="Q276" s="56"/>
    </row>
    <row r="277" ht="15.75" customHeight="1">
      <c r="A277" s="403" t="s">
        <v>628</v>
      </c>
      <c r="B277" s="404">
        <v>6202.21</v>
      </c>
      <c r="C277" s="470">
        <v>6202.21</v>
      </c>
      <c r="D277" s="470">
        <v>6202.21</v>
      </c>
      <c r="E277" s="470">
        <v>6202.21</v>
      </c>
      <c r="F277" s="471"/>
      <c r="G277" s="472">
        <v>5.0E-4</v>
      </c>
      <c r="J277" s="473" t="s">
        <v>2853</v>
      </c>
      <c r="K277" s="406">
        <v>63.9</v>
      </c>
      <c r="L277" s="474">
        <v>63.9</v>
      </c>
      <c r="M277" s="474">
        <v>63.9</v>
      </c>
      <c r="N277" s="474">
        <v>63.9</v>
      </c>
      <c r="O277" s="474" t="s">
        <v>2854</v>
      </c>
      <c r="P277" s="475">
        <v>0.0</v>
      </c>
      <c r="Q277" s="56"/>
    </row>
    <row r="278" ht="15.75" customHeight="1">
      <c r="A278" s="403" t="s">
        <v>629</v>
      </c>
      <c r="B278" s="404">
        <v>6238.99</v>
      </c>
      <c r="C278" s="470">
        <v>6238.99</v>
      </c>
      <c r="D278" s="470">
        <v>6238.99</v>
      </c>
      <c r="E278" s="470">
        <v>6238.99</v>
      </c>
      <c r="F278" s="471"/>
      <c r="G278" s="472">
        <v>-0.0029</v>
      </c>
      <c r="J278" s="473" t="s">
        <v>629</v>
      </c>
      <c r="K278" s="406">
        <v>63.9</v>
      </c>
      <c r="L278" s="474">
        <v>63.9</v>
      </c>
      <c r="M278" s="474">
        <v>63.9</v>
      </c>
      <c r="N278" s="474">
        <v>63.9</v>
      </c>
      <c r="O278" s="474" t="s">
        <v>2769</v>
      </c>
      <c r="P278" s="475">
        <v>0.0</v>
      </c>
      <c r="Q278" s="56"/>
    </row>
    <row r="279" ht="15.75" customHeight="1">
      <c r="A279" s="403" t="s">
        <v>630</v>
      </c>
      <c r="B279" s="404">
        <v>6256.83</v>
      </c>
      <c r="C279" s="470">
        <v>6256.83</v>
      </c>
      <c r="D279" s="470">
        <v>6256.83</v>
      </c>
      <c r="E279" s="470">
        <v>6256.83</v>
      </c>
      <c r="F279" s="471"/>
      <c r="G279" s="472">
        <v>-6.0E-4</v>
      </c>
      <c r="J279" s="473" t="s">
        <v>630</v>
      </c>
      <c r="K279" s="406">
        <v>63.9</v>
      </c>
      <c r="L279" s="474">
        <v>63.9</v>
      </c>
      <c r="M279" s="474">
        <v>63.9</v>
      </c>
      <c r="N279" s="474">
        <v>63.9</v>
      </c>
      <c r="O279" s="474" t="s">
        <v>2747</v>
      </c>
      <c r="P279" s="475">
        <v>0.0</v>
      </c>
      <c r="Q279" s="56"/>
    </row>
    <row r="280" ht="15.75" customHeight="1">
      <c r="A280" s="403" t="s">
        <v>631</v>
      </c>
      <c r="B280" s="404">
        <v>6260.77</v>
      </c>
      <c r="C280" s="470">
        <v>6260.77</v>
      </c>
      <c r="D280" s="470">
        <v>6260.77</v>
      </c>
      <c r="E280" s="470">
        <v>6260.77</v>
      </c>
      <c r="F280" s="471"/>
      <c r="G280" s="472">
        <v>-0.0017</v>
      </c>
      <c r="J280" s="473" t="s">
        <v>631</v>
      </c>
      <c r="K280" s="406">
        <v>63.9</v>
      </c>
      <c r="L280" s="474">
        <v>63.9</v>
      </c>
      <c r="M280" s="474">
        <v>63.9</v>
      </c>
      <c r="N280" s="474">
        <v>63.9</v>
      </c>
      <c r="O280" s="474" t="s">
        <v>2742</v>
      </c>
      <c r="P280" s="475">
        <v>0.0</v>
      </c>
      <c r="Q280" s="56"/>
    </row>
    <row r="281" ht="15.75" customHeight="1">
      <c r="A281" s="403" t="s">
        <v>632</v>
      </c>
      <c r="B281" s="404">
        <v>6271.41</v>
      </c>
      <c r="C281" s="470">
        <v>6271.41</v>
      </c>
      <c r="D281" s="470">
        <v>6271.41</v>
      </c>
      <c r="E281" s="470">
        <v>6271.41</v>
      </c>
      <c r="F281" s="471"/>
      <c r="G281" s="472">
        <v>7.0E-4</v>
      </c>
      <c r="J281" s="473" t="s">
        <v>632</v>
      </c>
      <c r="K281" s="406">
        <v>63.9</v>
      </c>
      <c r="L281" s="474">
        <v>63.9</v>
      </c>
      <c r="M281" s="474">
        <v>63.9</v>
      </c>
      <c r="N281" s="474">
        <v>63.9</v>
      </c>
      <c r="O281" s="474" t="s">
        <v>2778</v>
      </c>
      <c r="P281" s="475">
        <v>0.0</v>
      </c>
      <c r="Q281" s="56"/>
    </row>
    <row r="282" ht="15.75" customHeight="1">
      <c r="A282" s="403" t="s">
        <v>633</v>
      </c>
      <c r="B282" s="404">
        <v>6266.96</v>
      </c>
      <c r="C282" s="470">
        <v>6266.96</v>
      </c>
      <c r="D282" s="470">
        <v>6266.96</v>
      </c>
      <c r="E282" s="470">
        <v>6266.96</v>
      </c>
      <c r="F282" s="471"/>
      <c r="G282" s="472">
        <v>0.0063</v>
      </c>
      <c r="J282" s="473" t="s">
        <v>633</v>
      </c>
      <c r="K282" s="406">
        <v>63.9</v>
      </c>
      <c r="L282" s="474">
        <v>63.9</v>
      </c>
      <c r="M282" s="474">
        <v>63.9</v>
      </c>
      <c r="N282" s="474">
        <v>63.9</v>
      </c>
      <c r="O282" s="474" t="s">
        <v>2855</v>
      </c>
      <c r="P282" s="475">
        <v>0.0</v>
      </c>
      <c r="Q282" s="56"/>
    </row>
    <row r="283" ht="15.75" customHeight="1">
      <c r="A283" s="403" t="s">
        <v>634</v>
      </c>
      <c r="B283" s="404">
        <v>6227.82</v>
      </c>
      <c r="C283" s="470">
        <v>6227.82</v>
      </c>
      <c r="D283" s="470">
        <v>6227.82</v>
      </c>
      <c r="E283" s="470">
        <v>6227.82</v>
      </c>
      <c r="F283" s="471"/>
      <c r="G283" s="472">
        <v>-9.0E-4</v>
      </c>
      <c r="J283" s="473" t="s">
        <v>634</v>
      </c>
      <c r="K283" s="406">
        <v>63.9</v>
      </c>
      <c r="L283" s="474">
        <v>63.9</v>
      </c>
      <c r="M283" s="474">
        <v>63.9</v>
      </c>
      <c r="N283" s="474">
        <v>63.9</v>
      </c>
      <c r="O283" s="474" t="s">
        <v>2856</v>
      </c>
      <c r="P283" s="475">
        <v>0.0</v>
      </c>
      <c r="Q283" s="56"/>
    </row>
    <row r="284" ht="15.75" customHeight="1">
      <c r="A284" s="403" t="s">
        <v>635</v>
      </c>
      <c r="B284" s="404">
        <v>6233.68</v>
      </c>
      <c r="C284" s="470">
        <v>6233.68</v>
      </c>
      <c r="D284" s="470">
        <v>6233.68</v>
      </c>
      <c r="E284" s="470">
        <v>6233.68</v>
      </c>
      <c r="F284" s="471"/>
      <c r="G284" s="472">
        <v>7.0E-4</v>
      </c>
      <c r="J284" s="473" t="s">
        <v>635</v>
      </c>
      <c r="K284" s="406">
        <v>63.9</v>
      </c>
      <c r="L284" s="474">
        <v>63.9</v>
      </c>
      <c r="M284" s="474">
        <v>63.9</v>
      </c>
      <c r="N284" s="474">
        <v>63.9</v>
      </c>
      <c r="O284" s="474" t="s">
        <v>2857</v>
      </c>
      <c r="P284" s="475">
        <v>0.0</v>
      </c>
      <c r="Q284" s="56"/>
    </row>
    <row r="285" ht="15.75" customHeight="1">
      <c r="A285" s="403" t="s">
        <v>636</v>
      </c>
      <c r="B285" s="404">
        <v>6229.01</v>
      </c>
      <c r="C285" s="470">
        <v>6229.01</v>
      </c>
      <c r="D285" s="470">
        <v>6229.01</v>
      </c>
      <c r="E285" s="470">
        <v>6229.01</v>
      </c>
      <c r="F285" s="471"/>
      <c r="G285" s="472">
        <v>0.0026</v>
      </c>
      <c r="J285" s="473" t="s">
        <v>636</v>
      </c>
      <c r="K285" s="406">
        <v>63.9</v>
      </c>
      <c r="L285" s="474">
        <v>63.9</v>
      </c>
      <c r="M285" s="474">
        <v>63.9</v>
      </c>
      <c r="N285" s="474">
        <v>63.9</v>
      </c>
      <c r="O285" s="474" t="s">
        <v>2858</v>
      </c>
      <c r="P285" s="475">
        <v>0.0</v>
      </c>
      <c r="Q285" s="56"/>
    </row>
    <row r="286" ht="15.75" customHeight="1">
      <c r="A286" s="403" t="s">
        <v>637</v>
      </c>
      <c r="B286" s="404">
        <v>6212.55</v>
      </c>
      <c r="C286" s="470">
        <v>6212.55</v>
      </c>
      <c r="D286" s="470">
        <v>6212.55</v>
      </c>
      <c r="E286" s="470">
        <v>6212.55</v>
      </c>
      <c r="F286" s="471"/>
      <c r="G286" s="472">
        <v>-0.0053</v>
      </c>
      <c r="J286" s="473" t="s">
        <v>637</v>
      </c>
      <c r="K286" s="406">
        <v>63.9</v>
      </c>
      <c r="L286" s="474">
        <v>63.9</v>
      </c>
      <c r="M286" s="474">
        <v>63.9</v>
      </c>
      <c r="N286" s="474">
        <v>63.9</v>
      </c>
      <c r="O286" s="474" t="s">
        <v>2859</v>
      </c>
      <c r="P286" s="475">
        <v>0.0</v>
      </c>
      <c r="Q286" s="56"/>
    </row>
    <row r="287" ht="15.75" customHeight="1">
      <c r="A287" s="403" t="s">
        <v>638</v>
      </c>
      <c r="B287" s="404">
        <v>6245.38</v>
      </c>
      <c r="C287" s="470">
        <v>6245.38</v>
      </c>
      <c r="D287" s="470">
        <v>6245.38</v>
      </c>
      <c r="E287" s="470">
        <v>6245.38</v>
      </c>
      <c r="F287" s="471"/>
      <c r="G287" s="472">
        <v>0.0015</v>
      </c>
      <c r="J287" s="473" t="s">
        <v>638</v>
      </c>
      <c r="K287" s="406">
        <v>63.9</v>
      </c>
      <c r="L287" s="474">
        <v>63.9</v>
      </c>
      <c r="M287" s="474">
        <v>63.9</v>
      </c>
      <c r="N287" s="474">
        <v>63.9</v>
      </c>
      <c r="O287" s="474" t="s">
        <v>2860</v>
      </c>
      <c r="P287" s="475">
        <v>0.0</v>
      </c>
      <c r="Q287" s="56"/>
    </row>
    <row r="288" ht="15.75" customHeight="1">
      <c r="A288" s="403" t="s">
        <v>639</v>
      </c>
      <c r="B288" s="404">
        <v>6235.95</v>
      </c>
      <c r="C288" s="470">
        <v>6235.95</v>
      </c>
      <c r="D288" s="470">
        <v>6235.95</v>
      </c>
      <c r="E288" s="470">
        <v>6235.95</v>
      </c>
      <c r="F288" s="471"/>
      <c r="G288" s="472">
        <v>0.0038</v>
      </c>
      <c r="J288" s="473" t="s">
        <v>639</v>
      </c>
      <c r="K288" s="406">
        <v>63.9</v>
      </c>
      <c r="L288" s="474">
        <v>63.9</v>
      </c>
      <c r="M288" s="474">
        <v>63.9</v>
      </c>
      <c r="N288" s="474">
        <v>63.9</v>
      </c>
      <c r="O288" s="474" t="s">
        <v>2861</v>
      </c>
      <c r="P288" s="475">
        <v>0.0</v>
      </c>
      <c r="Q288" s="56"/>
    </row>
    <row r="289" ht="15.75" customHeight="1">
      <c r="A289" s="403" t="s">
        <v>640</v>
      </c>
      <c r="B289" s="404">
        <v>6212.46</v>
      </c>
      <c r="C289" s="470">
        <v>6212.46</v>
      </c>
      <c r="D289" s="470">
        <v>6212.46</v>
      </c>
      <c r="E289" s="470">
        <v>6212.46</v>
      </c>
      <c r="F289" s="471"/>
      <c r="G289" s="472">
        <v>0.0023</v>
      </c>
      <c r="J289" s="473" t="s">
        <v>640</v>
      </c>
      <c r="K289" s="406">
        <v>63.9</v>
      </c>
      <c r="L289" s="474">
        <v>63.9</v>
      </c>
      <c r="M289" s="474">
        <v>63.9</v>
      </c>
      <c r="N289" s="474">
        <v>63.9</v>
      </c>
      <c r="O289" s="474" t="s">
        <v>2862</v>
      </c>
      <c r="P289" s="475">
        <v>0.0</v>
      </c>
      <c r="Q289" s="56"/>
    </row>
    <row r="290" ht="15.75" customHeight="1">
      <c r="A290" s="403" t="s">
        <v>641</v>
      </c>
      <c r="B290" s="404">
        <v>6197.94</v>
      </c>
      <c r="C290" s="470">
        <v>6197.94</v>
      </c>
      <c r="D290" s="470">
        <v>6197.94</v>
      </c>
      <c r="E290" s="470">
        <v>6197.94</v>
      </c>
      <c r="F290" s="471"/>
      <c r="G290" s="472">
        <v>-0.0028</v>
      </c>
      <c r="J290" s="473" t="s">
        <v>641</v>
      </c>
      <c r="K290" s="406">
        <v>63.9</v>
      </c>
      <c r="L290" s="474">
        <v>63.9</v>
      </c>
      <c r="M290" s="474">
        <v>63.9</v>
      </c>
      <c r="N290" s="474">
        <v>63.9</v>
      </c>
      <c r="O290" s="474" t="s">
        <v>2863</v>
      </c>
      <c r="P290" s="475">
        <v>0.0</v>
      </c>
      <c r="Q290" s="56"/>
    </row>
    <row r="291" ht="15.75" customHeight="1">
      <c r="A291" s="403" t="s">
        <v>642</v>
      </c>
      <c r="B291" s="404">
        <v>6215.12</v>
      </c>
      <c r="C291" s="470">
        <v>6215.12</v>
      </c>
      <c r="D291" s="470">
        <v>6215.12</v>
      </c>
      <c r="E291" s="470">
        <v>6215.12</v>
      </c>
      <c r="F291" s="471"/>
      <c r="G291" s="472">
        <v>0.0012</v>
      </c>
      <c r="J291" s="473" t="s">
        <v>642</v>
      </c>
      <c r="K291" s="406">
        <v>63.9</v>
      </c>
      <c r="L291" s="474">
        <v>63.9</v>
      </c>
      <c r="M291" s="474">
        <v>63.9</v>
      </c>
      <c r="N291" s="474">
        <v>63.9</v>
      </c>
      <c r="O291" s="474" t="s">
        <v>2864</v>
      </c>
      <c r="P291" s="475">
        <v>0.0</v>
      </c>
      <c r="Q291" s="56"/>
    </row>
    <row r="292" ht="15.75" customHeight="1">
      <c r="A292" s="403" t="s">
        <v>643</v>
      </c>
      <c r="B292" s="404">
        <v>6230.51</v>
      </c>
      <c r="C292" s="470">
        <v>6230.51</v>
      </c>
      <c r="D292" s="470">
        <v>6230.51</v>
      </c>
      <c r="E292" s="470">
        <v>6230.51</v>
      </c>
      <c r="F292" s="471"/>
      <c r="G292" s="472">
        <v>0.0064</v>
      </c>
      <c r="J292" s="473" t="s">
        <v>643</v>
      </c>
      <c r="K292" s="406">
        <v>63.9</v>
      </c>
      <c r="L292" s="474">
        <v>63.9</v>
      </c>
      <c r="M292" s="474">
        <v>63.9</v>
      </c>
      <c r="N292" s="474">
        <v>63.9</v>
      </c>
      <c r="O292" s="474" t="s">
        <v>2865</v>
      </c>
      <c r="P292" s="475">
        <v>0.0</v>
      </c>
      <c r="Q292" s="56"/>
    </row>
    <row r="293" ht="15.75" customHeight="1">
      <c r="A293" s="403" t="s">
        <v>644</v>
      </c>
      <c r="B293" s="404">
        <v>6190.99</v>
      </c>
      <c r="C293" s="470">
        <v>6190.99</v>
      </c>
      <c r="D293" s="470">
        <v>6190.99</v>
      </c>
      <c r="E293" s="470">
        <v>6190.99</v>
      </c>
      <c r="F293" s="471"/>
      <c r="G293" s="472">
        <v>-0.012</v>
      </c>
      <c r="J293" s="473" t="s">
        <v>644</v>
      </c>
      <c r="K293" s="406">
        <v>63.9</v>
      </c>
      <c r="L293" s="474">
        <v>63.9</v>
      </c>
      <c r="M293" s="474">
        <v>63.9</v>
      </c>
      <c r="N293" s="474">
        <v>63.9</v>
      </c>
      <c r="O293" s="474" t="s">
        <v>2866</v>
      </c>
      <c r="P293" s="475">
        <v>0.0</v>
      </c>
      <c r="Q293" s="56"/>
    </row>
    <row r="294" ht="15.75" customHeight="1">
      <c r="A294" s="403" t="s">
        <v>645</v>
      </c>
      <c r="B294" s="404">
        <v>6265.99</v>
      </c>
      <c r="C294" s="470">
        <v>6265.99</v>
      </c>
      <c r="D294" s="470">
        <v>6265.99</v>
      </c>
      <c r="E294" s="470">
        <v>6265.99</v>
      </c>
      <c r="F294" s="471"/>
      <c r="G294" s="472">
        <v>0.002</v>
      </c>
      <c r="J294" s="473" t="s">
        <v>645</v>
      </c>
      <c r="K294" s="406">
        <v>63.9</v>
      </c>
      <c r="L294" s="474">
        <v>63.9</v>
      </c>
      <c r="M294" s="474">
        <v>63.9</v>
      </c>
      <c r="N294" s="474">
        <v>63.9</v>
      </c>
      <c r="O294" s="474" t="s">
        <v>2867</v>
      </c>
      <c r="P294" s="475">
        <v>0.0</v>
      </c>
      <c r="Q294" s="56"/>
    </row>
    <row r="295" ht="15.75" customHeight="1">
      <c r="A295" s="403" t="s">
        <v>646</v>
      </c>
      <c r="B295" s="404">
        <v>6253.35</v>
      </c>
      <c r="C295" s="470">
        <v>6253.35</v>
      </c>
      <c r="D295" s="470">
        <v>6253.35</v>
      </c>
      <c r="E295" s="470">
        <v>6253.35</v>
      </c>
      <c r="F295" s="471"/>
      <c r="G295" s="472">
        <v>0.0056</v>
      </c>
      <c r="J295" s="473" t="s">
        <v>646</v>
      </c>
      <c r="K295" s="406">
        <v>63.9</v>
      </c>
      <c r="L295" s="474">
        <v>63.9</v>
      </c>
      <c r="M295" s="474">
        <v>63.9</v>
      </c>
      <c r="N295" s="474">
        <v>63.9</v>
      </c>
      <c r="O295" s="474" t="s">
        <v>2868</v>
      </c>
      <c r="P295" s="475">
        <v>0.0</v>
      </c>
      <c r="Q295" s="56"/>
    </row>
    <row r="296" ht="15.75" customHeight="1">
      <c r="A296" s="403" t="s">
        <v>647</v>
      </c>
      <c r="B296" s="404">
        <v>6218.32</v>
      </c>
      <c r="C296" s="470">
        <v>6218.32</v>
      </c>
      <c r="D296" s="470">
        <v>6218.32</v>
      </c>
      <c r="E296" s="470">
        <v>6218.32</v>
      </c>
      <c r="F296" s="471"/>
      <c r="G296" s="472">
        <v>-0.0056</v>
      </c>
      <c r="J296" s="473" t="s">
        <v>647</v>
      </c>
      <c r="K296" s="406">
        <v>63.9</v>
      </c>
      <c r="L296" s="474">
        <v>63.9</v>
      </c>
      <c r="M296" s="474">
        <v>63.9</v>
      </c>
      <c r="N296" s="474">
        <v>63.9</v>
      </c>
      <c r="O296" s="474" t="s">
        <v>2869</v>
      </c>
      <c r="P296" s="475">
        <v>0.0</v>
      </c>
      <c r="Q296" s="56"/>
    </row>
    <row r="297" ht="15.75" customHeight="1">
      <c r="A297" s="403" t="s">
        <v>648</v>
      </c>
      <c r="B297" s="404">
        <v>6253.49</v>
      </c>
      <c r="C297" s="470">
        <v>6253.49</v>
      </c>
      <c r="D297" s="470">
        <v>6253.49</v>
      </c>
      <c r="E297" s="470">
        <v>6253.49</v>
      </c>
      <c r="F297" s="471"/>
      <c r="G297" s="472">
        <v>-0.0158</v>
      </c>
      <c r="J297" s="473" t="s">
        <v>648</v>
      </c>
      <c r="K297" s="406">
        <v>63.9</v>
      </c>
      <c r="L297" s="474">
        <v>63.9</v>
      </c>
      <c r="M297" s="474">
        <v>63.9</v>
      </c>
      <c r="N297" s="474">
        <v>63.9</v>
      </c>
      <c r="O297" s="474" t="s">
        <v>2870</v>
      </c>
      <c r="P297" s="475">
        <v>0.0</v>
      </c>
      <c r="Q297" s="56"/>
    </row>
    <row r="298" ht="15.75" customHeight="1">
      <c r="A298" s="403" t="s">
        <v>649</v>
      </c>
      <c r="B298" s="404">
        <v>6353.77</v>
      </c>
      <c r="C298" s="470">
        <v>6353.77</v>
      </c>
      <c r="D298" s="470">
        <v>6353.77</v>
      </c>
      <c r="E298" s="470">
        <v>6353.77</v>
      </c>
      <c r="F298" s="471"/>
      <c r="G298" s="472">
        <v>6.0E-4</v>
      </c>
      <c r="J298" s="473" t="s">
        <v>649</v>
      </c>
      <c r="K298" s="406">
        <v>63.9</v>
      </c>
      <c r="L298" s="474">
        <v>64.0</v>
      </c>
      <c r="M298" s="474">
        <v>64.0</v>
      </c>
      <c r="N298" s="474">
        <v>63.9</v>
      </c>
      <c r="O298" s="474" t="s">
        <v>2871</v>
      </c>
      <c r="P298" s="475">
        <v>-0.0031</v>
      </c>
      <c r="Q298" s="56"/>
    </row>
    <row r="299" ht="15.75" customHeight="1">
      <c r="A299" s="403" t="s">
        <v>650</v>
      </c>
      <c r="B299" s="404">
        <v>6350.14</v>
      </c>
      <c r="C299" s="470">
        <v>6350.14</v>
      </c>
      <c r="D299" s="470">
        <v>6350.14</v>
      </c>
      <c r="E299" s="470">
        <v>6350.14</v>
      </c>
      <c r="F299" s="471"/>
      <c r="G299" s="472">
        <v>-0.0053</v>
      </c>
      <c r="J299" s="473" t="s">
        <v>650</v>
      </c>
      <c r="K299" s="406">
        <v>64.1</v>
      </c>
      <c r="L299" s="474">
        <v>64.7</v>
      </c>
      <c r="M299" s="474">
        <v>64.7</v>
      </c>
      <c r="N299" s="474">
        <v>63.9</v>
      </c>
      <c r="O299" s="474" t="s">
        <v>2872</v>
      </c>
      <c r="P299" s="475">
        <v>-0.0093</v>
      </c>
      <c r="Q299" s="56"/>
    </row>
    <row r="300" ht="15.75" customHeight="1">
      <c r="A300" s="403" t="s">
        <v>651</v>
      </c>
      <c r="B300" s="404">
        <v>6384.1</v>
      </c>
      <c r="C300" s="470">
        <v>6384.1</v>
      </c>
      <c r="D300" s="470">
        <v>6384.1</v>
      </c>
      <c r="E300" s="470">
        <v>6384.1</v>
      </c>
      <c r="F300" s="471"/>
      <c r="G300" s="472">
        <v>-0.0014</v>
      </c>
      <c r="J300" s="473" t="s">
        <v>651</v>
      </c>
      <c r="K300" s="406">
        <v>64.7</v>
      </c>
      <c r="L300" s="474">
        <v>64.0</v>
      </c>
      <c r="M300" s="474">
        <v>66.0</v>
      </c>
      <c r="N300" s="474">
        <v>63.9</v>
      </c>
      <c r="O300" s="474" t="s">
        <v>2873</v>
      </c>
      <c r="P300" s="475">
        <v>0.0078</v>
      </c>
      <c r="Q300" s="56"/>
    </row>
    <row r="301" ht="15.75" customHeight="1">
      <c r="A301" s="403" t="s">
        <v>652</v>
      </c>
      <c r="B301" s="404">
        <v>6393.03</v>
      </c>
      <c r="C301" s="470">
        <v>6393.03</v>
      </c>
      <c r="D301" s="470">
        <v>6393.03</v>
      </c>
      <c r="E301" s="470">
        <v>6393.03</v>
      </c>
      <c r="F301" s="471"/>
      <c r="G301" s="472">
        <v>-0.0028</v>
      </c>
      <c r="J301" s="473" t="s">
        <v>652</v>
      </c>
      <c r="K301" s="406">
        <v>64.2</v>
      </c>
      <c r="L301" s="474">
        <v>64.0</v>
      </c>
      <c r="M301" s="474">
        <v>64.8</v>
      </c>
      <c r="N301" s="474">
        <v>63.9</v>
      </c>
      <c r="O301" s="474" t="s">
        <v>2874</v>
      </c>
      <c r="P301" s="475">
        <v>-0.0123</v>
      </c>
      <c r="Q301" s="56"/>
    </row>
    <row r="302" ht="15.75" customHeight="1">
      <c r="A302" s="403" t="s">
        <v>653</v>
      </c>
      <c r="B302" s="404">
        <v>6410.67</v>
      </c>
      <c r="C302" s="470">
        <v>6410.67</v>
      </c>
      <c r="D302" s="470">
        <v>6410.67</v>
      </c>
      <c r="E302" s="470">
        <v>6410.67</v>
      </c>
      <c r="F302" s="471"/>
      <c r="G302" s="472">
        <v>0.0035</v>
      </c>
      <c r="J302" s="473" t="s">
        <v>653</v>
      </c>
      <c r="K302" s="406">
        <v>64.9</v>
      </c>
      <c r="L302" s="474">
        <v>64.2</v>
      </c>
      <c r="M302" s="474">
        <v>65.0</v>
      </c>
      <c r="N302" s="474">
        <v>64.0</v>
      </c>
      <c r="O302" s="474" t="s">
        <v>2875</v>
      </c>
      <c r="P302" s="475">
        <v>0.0109</v>
      </c>
      <c r="Q302" s="56"/>
    </row>
    <row r="303" ht="15.75" customHeight="1">
      <c r="A303" s="403" t="s">
        <v>654</v>
      </c>
      <c r="B303" s="404">
        <v>6388.56</v>
      </c>
      <c r="C303" s="470">
        <v>6388.56</v>
      </c>
      <c r="D303" s="470">
        <v>6388.56</v>
      </c>
      <c r="E303" s="470">
        <v>6388.56</v>
      </c>
      <c r="F303" s="471"/>
      <c r="G303" s="472">
        <v>0.0056</v>
      </c>
      <c r="J303" s="473" t="s">
        <v>654</v>
      </c>
      <c r="K303" s="406">
        <v>64.2</v>
      </c>
      <c r="L303" s="474">
        <v>66.9</v>
      </c>
      <c r="M303" s="474">
        <v>66.9</v>
      </c>
      <c r="N303" s="474">
        <v>64.0</v>
      </c>
      <c r="O303" s="474" t="s">
        <v>2876</v>
      </c>
      <c r="P303" s="475">
        <v>0.0031</v>
      </c>
      <c r="Q303" s="56"/>
    </row>
    <row r="304" ht="15.75" customHeight="1">
      <c r="A304" s="403" t="s">
        <v>655</v>
      </c>
      <c r="B304" s="404">
        <v>6352.9</v>
      </c>
      <c r="C304" s="470">
        <v>6352.9</v>
      </c>
      <c r="D304" s="470">
        <v>6352.9</v>
      </c>
      <c r="E304" s="470">
        <v>6352.9</v>
      </c>
      <c r="F304" s="471"/>
      <c r="G304" s="472">
        <v>0.0072</v>
      </c>
      <c r="J304" s="473" t="s">
        <v>655</v>
      </c>
      <c r="K304" s="406">
        <v>64.0</v>
      </c>
      <c r="L304" s="474">
        <v>63.9</v>
      </c>
      <c r="M304" s="474">
        <v>64.5</v>
      </c>
      <c r="N304" s="474">
        <v>63.9</v>
      </c>
      <c r="O304" s="474" t="s">
        <v>2877</v>
      </c>
      <c r="P304" s="475">
        <v>0.0016</v>
      </c>
      <c r="Q304" s="56"/>
    </row>
    <row r="305" ht="15.75" customHeight="1">
      <c r="A305" s="403" t="s">
        <v>656</v>
      </c>
      <c r="B305" s="404">
        <v>6307.34</v>
      </c>
      <c r="C305" s="470">
        <v>6307.34</v>
      </c>
      <c r="D305" s="470">
        <v>6307.34</v>
      </c>
      <c r="E305" s="470">
        <v>6307.34</v>
      </c>
      <c r="F305" s="471"/>
      <c r="G305" s="472">
        <v>-0.0111</v>
      </c>
      <c r="J305" s="473" t="s">
        <v>656</v>
      </c>
      <c r="K305" s="406">
        <v>63.9</v>
      </c>
      <c r="L305" s="474">
        <v>63.9</v>
      </c>
      <c r="M305" s="474">
        <v>63.9</v>
      </c>
      <c r="N305" s="474">
        <v>63.9</v>
      </c>
      <c r="O305" s="474" t="s">
        <v>2878</v>
      </c>
      <c r="P305" s="475">
        <v>0.0</v>
      </c>
      <c r="Q305" s="56"/>
    </row>
    <row r="306" ht="15.75" customHeight="1">
      <c r="A306" s="403" t="s">
        <v>657</v>
      </c>
      <c r="B306" s="404">
        <v>6378.0</v>
      </c>
      <c r="C306" s="470">
        <v>6378.0</v>
      </c>
      <c r="D306" s="470">
        <v>6378.0</v>
      </c>
      <c r="E306" s="470">
        <v>6378.0</v>
      </c>
      <c r="F306" s="471"/>
      <c r="G306" s="472">
        <v>0.0053</v>
      </c>
      <c r="J306" s="473" t="s">
        <v>657</v>
      </c>
      <c r="K306" s="406">
        <v>64.6</v>
      </c>
      <c r="L306" s="474">
        <v>64.0</v>
      </c>
      <c r="M306" s="474">
        <v>65.0</v>
      </c>
      <c r="N306" s="474">
        <v>64.0</v>
      </c>
      <c r="O306" s="474" t="s">
        <v>2879</v>
      </c>
      <c r="P306" s="475">
        <v>0.0094</v>
      </c>
      <c r="Q306" s="56"/>
    </row>
    <row r="307" ht="15.75" customHeight="1">
      <c r="A307" s="403" t="s">
        <v>658</v>
      </c>
      <c r="B307" s="404">
        <v>6344.35</v>
      </c>
      <c r="C307" s="470">
        <v>6344.35</v>
      </c>
      <c r="D307" s="470">
        <v>6344.35</v>
      </c>
      <c r="E307" s="470">
        <v>6344.35</v>
      </c>
      <c r="F307" s="471"/>
      <c r="G307" s="472">
        <v>0.0026</v>
      </c>
      <c r="J307" s="473" t="s">
        <v>658</v>
      </c>
      <c r="K307" s="406">
        <v>64.0</v>
      </c>
      <c r="L307" s="474">
        <v>64.0</v>
      </c>
      <c r="M307" s="474">
        <v>65.0</v>
      </c>
      <c r="N307" s="474">
        <v>63.9</v>
      </c>
      <c r="O307" s="474" t="s">
        <v>2880</v>
      </c>
      <c r="P307" s="475">
        <v>-0.0062</v>
      </c>
      <c r="Q307" s="56"/>
    </row>
    <row r="308" ht="15.75" customHeight="1">
      <c r="A308" s="403" t="s">
        <v>659</v>
      </c>
      <c r="B308" s="404">
        <v>6328.2</v>
      </c>
      <c r="C308" s="470">
        <v>6328.2</v>
      </c>
      <c r="D308" s="470">
        <v>6328.2</v>
      </c>
      <c r="E308" s="470">
        <v>6328.2</v>
      </c>
      <c r="F308" s="471"/>
      <c r="G308" s="472">
        <v>0.0027</v>
      </c>
      <c r="J308" s="473" t="s">
        <v>659</v>
      </c>
      <c r="K308" s="406">
        <v>64.4</v>
      </c>
      <c r="L308" s="474">
        <v>63.9</v>
      </c>
      <c r="M308" s="474">
        <v>65.2</v>
      </c>
      <c r="N308" s="474">
        <v>63.9</v>
      </c>
      <c r="O308" s="474" t="s">
        <v>2881</v>
      </c>
      <c r="P308" s="475">
        <v>0.0078</v>
      </c>
      <c r="Q308" s="56"/>
    </row>
    <row r="309" ht="15.75" customHeight="1">
      <c r="A309" s="403" t="s">
        <v>660</v>
      </c>
      <c r="B309" s="404">
        <v>6311.38</v>
      </c>
      <c r="C309" s="470">
        <v>6311.38</v>
      </c>
      <c r="D309" s="470">
        <v>6311.38</v>
      </c>
      <c r="E309" s="470">
        <v>6311.38</v>
      </c>
      <c r="F309" s="471"/>
      <c r="G309" s="472">
        <v>-0.0127</v>
      </c>
      <c r="J309" s="473" t="s">
        <v>660</v>
      </c>
      <c r="K309" s="406">
        <v>63.9</v>
      </c>
      <c r="L309" s="474">
        <v>63.9</v>
      </c>
      <c r="M309" s="474">
        <v>64.5</v>
      </c>
      <c r="N309" s="474">
        <v>63.9</v>
      </c>
      <c r="O309" s="474" t="s">
        <v>2882</v>
      </c>
      <c r="P309" s="475">
        <v>0.0</v>
      </c>
      <c r="Q309" s="56"/>
    </row>
    <row r="310" ht="15.75" customHeight="1">
      <c r="A310" s="403" t="s">
        <v>661</v>
      </c>
      <c r="B310" s="404">
        <v>6392.3</v>
      </c>
      <c r="C310" s="470">
        <v>6392.3</v>
      </c>
      <c r="D310" s="470">
        <v>6392.3</v>
      </c>
      <c r="E310" s="470">
        <v>6392.3</v>
      </c>
      <c r="F310" s="471"/>
      <c r="G310" s="472">
        <v>3.0E-4</v>
      </c>
      <c r="J310" s="473" t="s">
        <v>661</v>
      </c>
      <c r="K310" s="406">
        <v>64.2</v>
      </c>
      <c r="L310" s="474">
        <v>64.9</v>
      </c>
      <c r="M310" s="474">
        <v>64.9</v>
      </c>
      <c r="N310" s="474">
        <v>63.9</v>
      </c>
      <c r="O310" s="474" t="s">
        <v>2883</v>
      </c>
      <c r="P310" s="475">
        <v>0.0016</v>
      </c>
      <c r="Q310" s="56"/>
    </row>
    <row r="311" ht="15.75" customHeight="1">
      <c r="A311" s="403" t="s">
        <v>662</v>
      </c>
      <c r="B311" s="404">
        <v>6390.18</v>
      </c>
      <c r="C311" s="470">
        <v>6390.18</v>
      </c>
      <c r="D311" s="470">
        <v>6390.18</v>
      </c>
      <c r="E311" s="470">
        <v>6390.18</v>
      </c>
      <c r="F311" s="471"/>
      <c r="G311" s="472">
        <v>-0.0016</v>
      </c>
      <c r="J311" s="473" t="s">
        <v>662</v>
      </c>
      <c r="K311" s="406">
        <v>64.1</v>
      </c>
      <c r="L311" s="474">
        <v>63.9</v>
      </c>
      <c r="M311" s="474">
        <v>64.5</v>
      </c>
      <c r="N311" s="474">
        <v>63.9</v>
      </c>
      <c r="O311" s="474" t="s">
        <v>2884</v>
      </c>
      <c r="P311" s="475">
        <v>0.0016</v>
      </c>
      <c r="Q311" s="56"/>
    </row>
    <row r="312" ht="15.75" customHeight="1">
      <c r="A312" s="403" t="s">
        <v>663</v>
      </c>
      <c r="B312" s="404">
        <v>6400.71</v>
      </c>
      <c r="C312" s="470">
        <v>6400.71</v>
      </c>
      <c r="D312" s="470">
        <v>6400.71</v>
      </c>
      <c r="E312" s="470">
        <v>6400.71</v>
      </c>
      <c r="F312" s="471"/>
      <c r="G312" s="472">
        <v>-0.0019</v>
      </c>
      <c r="J312" s="473" t="s">
        <v>663</v>
      </c>
      <c r="K312" s="406">
        <v>64.0</v>
      </c>
      <c r="L312" s="474">
        <v>63.9</v>
      </c>
      <c r="M312" s="474">
        <v>64.5</v>
      </c>
      <c r="N312" s="474">
        <v>63.9</v>
      </c>
      <c r="O312" s="474" t="s">
        <v>2885</v>
      </c>
      <c r="P312" s="475">
        <v>0.0016</v>
      </c>
      <c r="Q312" s="56"/>
    </row>
    <row r="313" ht="15.75" customHeight="1">
      <c r="A313" s="403" t="s">
        <v>664</v>
      </c>
      <c r="B313" s="404">
        <v>6413.02</v>
      </c>
      <c r="C313" s="470">
        <v>6413.02</v>
      </c>
      <c r="D313" s="470">
        <v>6413.02</v>
      </c>
      <c r="E313" s="470">
        <v>6413.02</v>
      </c>
      <c r="F313" s="471"/>
      <c r="G313" s="472">
        <v>-0.0125</v>
      </c>
      <c r="J313" s="473" t="s">
        <v>664</v>
      </c>
      <c r="K313" s="406">
        <v>63.9</v>
      </c>
      <c r="L313" s="474">
        <v>64.0</v>
      </c>
      <c r="M313" s="474">
        <v>64.5</v>
      </c>
      <c r="N313" s="474">
        <v>63.9</v>
      </c>
      <c r="O313" s="474" t="s">
        <v>2886</v>
      </c>
      <c r="P313" s="475">
        <v>-0.0184</v>
      </c>
      <c r="Q313" s="56"/>
    </row>
    <row r="314" ht="15.75" customHeight="1">
      <c r="A314" s="403" t="s">
        <v>665</v>
      </c>
      <c r="B314" s="404">
        <v>6494.25</v>
      </c>
      <c r="C314" s="470">
        <v>6494.25</v>
      </c>
      <c r="D314" s="470">
        <v>6494.25</v>
      </c>
      <c r="E314" s="470">
        <v>6494.25</v>
      </c>
      <c r="F314" s="471"/>
      <c r="G314" s="472">
        <v>-0.001</v>
      </c>
      <c r="J314" s="473" t="s">
        <v>665</v>
      </c>
      <c r="K314" s="406">
        <v>65.3</v>
      </c>
      <c r="L314" s="474">
        <v>65.5</v>
      </c>
      <c r="M314" s="474">
        <v>66.6</v>
      </c>
      <c r="N314" s="474">
        <v>65.0</v>
      </c>
      <c r="O314" s="474" t="s">
        <v>2887</v>
      </c>
      <c r="P314" s="475">
        <v>-0.0091</v>
      </c>
      <c r="Q314" s="56"/>
    </row>
    <row r="315" ht="15.75" customHeight="1">
      <c r="A315" s="403" t="s">
        <v>666</v>
      </c>
      <c r="B315" s="404">
        <v>6500.85</v>
      </c>
      <c r="C315" s="470">
        <v>6500.85</v>
      </c>
      <c r="D315" s="470">
        <v>6500.85</v>
      </c>
      <c r="E315" s="470">
        <v>6500.85</v>
      </c>
      <c r="F315" s="471"/>
      <c r="G315" s="472">
        <v>0.0079</v>
      </c>
      <c r="J315" s="473" t="s">
        <v>666</v>
      </c>
      <c r="K315" s="406">
        <v>65.9</v>
      </c>
      <c r="L315" s="474">
        <v>64.7</v>
      </c>
      <c r="M315" s="474">
        <v>66.2</v>
      </c>
      <c r="N315" s="474">
        <v>64.6</v>
      </c>
      <c r="O315" s="474" t="s">
        <v>2888</v>
      </c>
      <c r="P315" s="475">
        <v>0.0107</v>
      </c>
      <c r="Q315" s="56"/>
    </row>
    <row r="316" ht="15.75" customHeight="1">
      <c r="A316" s="403" t="s">
        <v>667</v>
      </c>
      <c r="B316" s="404">
        <v>6449.92</v>
      </c>
      <c r="C316" s="470">
        <v>6449.92</v>
      </c>
      <c r="D316" s="470">
        <v>6449.92</v>
      </c>
      <c r="E316" s="470">
        <v>6449.92</v>
      </c>
      <c r="F316" s="471"/>
      <c r="G316" s="472">
        <v>0.0</v>
      </c>
      <c r="J316" s="473" t="s">
        <v>667</v>
      </c>
      <c r="K316" s="406">
        <v>65.2</v>
      </c>
      <c r="L316" s="474">
        <v>65.3</v>
      </c>
      <c r="M316" s="474">
        <v>66.0</v>
      </c>
      <c r="N316" s="474">
        <v>65.0</v>
      </c>
      <c r="O316" s="474" t="s">
        <v>2889</v>
      </c>
      <c r="P316" s="475">
        <v>0.0</v>
      </c>
      <c r="Q316" s="56"/>
    </row>
    <row r="317" ht="15.75" customHeight="1">
      <c r="A317" s="403" t="s">
        <v>668</v>
      </c>
      <c r="B317" s="404">
        <v>6449.63</v>
      </c>
      <c r="C317" s="470">
        <v>6449.63</v>
      </c>
      <c r="D317" s="470">
        <v>6449.63</v>
      </c>
      <c r="E317" s="470">
        <v>6449.63</v>
      </c>
      <c r="F317" s="471"/>
      <c r="G317" s="472">
        <v>-0.0182</v>
      </c>
      <c r="J317" s="473" t="s">
        <v>668</v>
      </c>
      <c r="K317" s="406">
        <v>65.2</v>
      </c>
      <c r="L317" s="474">
        <v>66.5</v>
      </c>
      <c r="M317" s="474">
        <v>66.7</v>
      </c>
      <c r="N317" s="474">
        <v>65.0</v>
      </c>
      <c r="O317" s="474" t="s">
        <v>2890</v>
      </c>
      <c r="P317" s="475">
        <v>-0.021</v>
      </c>
      <c r="Q317" s="56"/>
    </row>
    <row r="318" ht="15.75" customHeight="1">
      <c r="A318" s="403" t="s">
        <v>669</v>
      </c>
      <c r="B318" s="404">
        <v>6569.51</v>
      </c>
      <c r="C318" s="470">
        <v>6569.51</v>
      </c>
      <c r="D318" s="470">
        <v>6569.51</v>
      </c>
      <c r="E318" s="470">
        <v>6569.51</v>
      </c>
      <c r="F318" s="471"/>
      <c r="G318" s="472">
        <v>0.0038</v>
      </c>
      <c r="J318" s="473" t="s">
        <v>669</v>
      </c>
      <c r="K318" s="406">
        <v>66.6</v>
      </c>
      <c r="L318" s="474">
        <v>67.4</v>
      </c>
      <c r="M318" s="474">
        <v>67.7</v>
      </c>
      <c r="N318" s="474">
        <v>66.5</v>
      </c>
      <c r="O318" s="474" t="s">
        <v>2891</v>
      </c>
      <c r="P318" s="475">
        <v>-0.0133</v>
      </c>
      <c r="Q318" s="56"/>
    </row>
    <row r="319" ht="15.75" customHeight="1">
      <c r="A319" s="403" t="s">
        <v>670</v>
      </c>
      <c r="B319" s="404">
        <v>6544.83</v>
      </c>
      <c r="C319" s="470">
        <v>6544.83</v>
      </c>
      <c r="D319" s="470">
        <v>6544.83</v>
      </c>
      <c r="E319" s="470">
        <v>6544.83</v>
      </c>
      <c r="F319" s="471"/>
      <c r="G319" s="472">
        <v>0.0041</v>
      </c>
      <c r="J319" s="473" t="s">
        <v>670</v>
      </c>
      <c r="K319" s="406">
        <v>67.5</v>
      </c>
      <c r="L319" s="474">
        <v>67.2</v>
      </c>
      <c r="M319" s="474">
        <v>68.0</v>
      </c>
      <c r="N319" s="474">
        <v>66.2</v>
      </c>
      <c r="O319" s="474" t="s">
        <v>2892</v>
      </c>
      <c r="P319" s="475">
        <v>-0.003</v>
      </c>
      <c r="Q319" s="56"/>
    </row>
    <row r="320" ht="15.75" customHeight="1">
      <c r="A320" s="403" t="s">
        <v>671</v>
      </c>
      <c r="B320" s="404">
        <v>6518.35</v>
      </c>
      <c r="C320" s="470">
        <v>6518.35</v>
      </c>
      <c r="D320" s="470">
        <v>6518.35</v>
      </c>
      <c r="E320" s="470">
        <v>6518.35</v>
      </c>
      <c r="F320" s="471"/>
      <c r="G320" s="472">
        <v>5.0E-4</v>
      </c>
      <c r="J320" s="473" t="s">
        <v>671</v>
      </c>
      <c r="K320" s="406">
        <v>67.7</v>
      </c>
      <c r="L320" s="474">
        <v>67.0</v>
      </c>
      <c r="M320" s="474">
        <v>68.8</v>
      </c>
      <c r="N320" s="474">
        <v>67.0</v>
      </c>
      <c r="O320" s="474" t="s">
        <v>2893</v>
      </c>
      <c r="P320" s="475">
        <v>0.0104</v>
      </c>
      <c r="Q320" s="56"/>
    </row>
    <row r="321" ht="15.75" customHeight="1">
      <c r="A321" s="403" t="s">
        <v>672</v>
      </c>
      <c r="B321" s="404">
        <v>6515.11</v>
      </c>
      <c r="C321" s="470">
        <v>6515.11</v>
      </c>
      <c r="D321" s="470">
        <v>6515.11</v>
      </c>
      <c r="E321" s="470">
        <v>6515.11</v>
      </c>
      <c r="F321" s="471"/>
      <c r="G321" s="472">
        <v>0.0029</v>
      </c>
      <c r="J321" s="473" t="s">
        <v>672</v>
      </c>
      <c r="K321" s="406">
        <v>65.6</v>
      </c>
      <c r="L321" s="474">
        <v>65.5</v>
      </c>
      <c r="M321" s="474">
        <v>66.5</v>
      </c>
      <c r="N321" s="474">
        <v>65.3</v>
      </c>
      <c r="O321" s="474" t="s">
        <v>2894</v>
      </c>
      <c r="P321" s="475">
        <v>0.0031</v>
      </c>
      <c r="Q321" s="56"/>
    </row>
    <row r="322" ht="15.75" customHeight="1">
      <c r="A322" s="403" t="s">
        <v>673</v>
      </c>
      <c r="B322" s="404">
        <v>6496.39</v>
      </c>
      <c r="C322" s="470">
        <v>6496.39</v>
      </c>
      <c r="D322" s="470">
        <v>6496.39</v>
      </c>
      <c r="E322" s="470">
        <v>6496.39</v>
      </c>
      <c r="F322" s="471"/>
      <c r="G322" s="472">
        <v>0.0011</v>
      </c>
      <c r="J322" s="473" t="s">
        <v>673</v>
      </c>
      <c r="K322" s="406">
        <v>65.4</v>
      </c>
      <c r="L322" s="474">
        <v>66.8</v>
      </c>
      <c r="M322" s="474">
        <v>66.8</v>
      </c>
      <c r="N322" s="474">
        <v>65.0</v>
      </c>
      <c r="O322" s="474" t="s">
        <v>2895</v>
      </c>
      <c r="P322" s="475">
        <v>-0.0091</v>
      </c>
      <c r="Q322" s="56"/>
    </row>
    <row r="323" ht="15.75" customHeight="1">
      <c r="A323" s="403" t="s">
        <v>674</v>
      </c>
      <c r="B323" s="404">
        <v>6489.05</v>
      </c>
      <c r="C323" s="470">
        <v>6489.05</v>
      </c>
      <c r="D323" s="470">
        <v>6489.05</v>
      </c>
      <c r="E323" s="470">
        <v>6489.05</v>
      </c>
      <c r="F323" s="471"/>
      <c r="G323" s="472">
        <v>-0.0034</v>
      </c>
      <c r="J323" s="473" t="s">
        <v>674</v>
      </c>
      <c r="K323" s="406">
        <v>66.0</v>
      </c>
      <c r="L323" s="474">
        <v>67.0</v>
      </c>
      <c r="M323" s="474">
        <v>67.0</v>
      </c>
      <c r="N323" s="474">
        <v>65.7</v>
      </c>
      <c r="O323" s="474" t="s">
        <v>2896</v>
      </c>
      <c r="P323" s="475">
        <v>-0.0105</v>
      </c>
      <c r="Q323" s="56"/>
    </row>
    <row r="324" ht="15.75" customHeight="1">
      <c r="A324" s="403" t="s">
        <v>675</v>
      </c>
      <c r="B324" s="404">
        <v>6510.98</v>
      </c>
      <c r="C324" s="470">
        <v>6510.98</v>
      </c>
      <c r="D324" s="470">
        <v>6510.98</v>
      </c>
      <c r="E324" s="470">
        <v>6510.98</v>
      </c>
      <c r="F324" s="471"/>
      <c r="G324" s="472">
        <v>-0.0081</v>
      </c>
      <c r="J324" s="473" t="s">
        <v>675</v>
      </c>
      <c r="K324" s="406">
        <v>66.7</v>
      </c>
      <c r="L324" s="474">
        <v>67.6</v>
      </c>
      <c r="M324" s="474">
        <v>67.6</v>
      </c>
      <c r="N324" s="474">
        <v>66.5</v>
      </c>
      <c r="O324" s="474" t="s">
        <v>2897</v>
      </c>
      <c r="P324" s="475">
        <v>-0.0133</v>
      </c>
      <c r="Q324" s="56"/>
    </row>
    <row r="325" ht="15.75" customHeight="1">
      <c r="A325" s="403" t="s">
        <v>676</v>
      </c>
      <c r="B325" s="404">
        <v>6564.0</v>
      </c>
      <c r="C325" s="470">
        <v>6564.0</v>
      </c>
      <c r="D325" s="470">
        <v>6564.0</v>
      </c>
      <c r="E325" s="470">
        <v>6564.0</v>
      </c>
      <c r="F325" s="471"/>
      <c r="G325" s="472">
        <v>0.0019</v>
      </c>
      <c r="J325" s="473" t="s">
        <v>676</v>
      </c>
      <c r="K325" s="406">
        <v>66.4</v>
      </c>
      <c r="L325" s="474">
        <v>66.7</v>
      </c>
      <c r="M325" s="474">
        <v>66.7</v>
      </c>
      <c r="N325" s="474">
        <v>64.2</v>
      </c>
      <c r="O325" s="474" t="s">
        <v>2898</v>
      </c>
      <c r="P325" s="475">
        <v>0.0153</v>
      </c>
      <c r="Q325" s="56"/>
    </row>
    <row r="326" ht="15.75" customHeight="1">
      <c r="A326" s="403" t="s">
        <v>677</v>
      </c>
      <c r="B326" s="404">
        <v>6551.44</v>
      </c>
      <c r="C326" s="470">
        <v>6551.44</v>
      </c>
      <c r="D326" s="470">
        <v>6551.44</v>
      </c>
      <c r="E326" s="470">
        <v>6551.44</v>
      </c>
      <c r="F326" s="471"/>
      <c r="G326" s="472">
        <v>-0.0069</v>
      </c>
      <c r="J326" s="473" t="s">
        <v>677</v>
      </c>
      <c r="K326" s="406">
        <v>65.4</v>
      </c>
      <c r="L326" s="474">
        <v>66.1</v>
      </c>
      <c r="M326" s="474">
        <v>66.4</v>
      </c>
      <c r="N326" s="474">
        <v>65.0</v>
      </c>
      <c r="O326" s="474" t="s">
        <v>2899</v>
      </c>
      <c r="P326" s="475">
        <v>-0.0091</v>
      </c>
      <c r="Q326" s="56"/>
    </row>
    <row r="327" ht="15.75" customHeight="1">
      <c r="A327" s="403" t="s">
        <v>678</v>
      </c>
      <c r="B327" s="404">
        <v>6596.66</v>
      </c>
      <c r="C327" s="470">
        <v>6596.66</v>
      </c>
      <c r="D327" s="470">
        <v>6596.66</v>
      </c>
      <c r="E327" s="470">
        <v>6596.66</v>
      </c>
      <c r="F327" s="471"/>
      <c r="G327" s="472">
        <v>-6.0E-4</v>
      </c>
      <c r="J327" s="473" t="s">
        <v>678</v>
      </c>
      <c r="K327" s="406">
        <v>66.0</v>
      </c>
      <c r="L327" s="474">
        <v>67.0</v>
      </c>
      <c r="M327" s="474">
        <v>68.5</v>
      </c>
      <c r="N327" s="474">
        <v>65.5</v>
      </c>
      <c r="O327" s="474" t="s">
        <v>2900</v>
      </c>
      <c r="P327" s="475">
        <v>0.0107</v>
      </c>
      <c r="Q327" s="56"/>
    </row>
    <row r="328" ht="15.75" customHeight="1">
      <c r="A328" s="403" t="s">
        <v>679</v>
      </c>
      <c r="B328" s="404">
        <v>6600.88</v>
      </c>
      <c r="C328" s="470">
        <v>6600.88</v>
      </c>
      <c r="D328" s="470">
        <v>6600.88</v>
      </c>
      <c r="E328" s="470">
        <v>6600.88</v>
      </c>
      <c r="F328" s="471"/>
      <c r="G328" s="472">
        <v>0.0132</v>
      </c>
      <c r="J328" s="473" t="s">
        <v>679</v>
      </c>
      <c r="K328" s="406">
        <v>65.3</v>
      </c>
      <c r="L328" s="474">
        <v>66.2</v>
      </c>
      <c r="M328" s="474">
        <v>67.6</v>
      </c>
      <c r="N328" s="474">
        <v>64.0</v>
      </c>
      <c r="O328" s="474" t="s">
        <v>2901</v>
      </c>
      <c r="P328" s="475">
        <v>-0.0195</v>
      </c>
      <c r="Q328" s="56"/>
    </row>
    <row r="329" ht="15.75" customHeight="1">
      <c r="A329" s="403" t="s">
        <v>680</v>
      </c>
      <c r="B329" s="404">
        <v>6515.01</v>
      </c>
      <c r="C329" s="470">
        <v>6515.01</v>
      </c>
      <c r="D329" s="470">
        <v>6515.01</v>
      </c>
      <c r="E329" s="470">
        <v>6515.01</v>
      </c>
      <c r="F329" s="471"/>
      <c r="G329" s="472">
        <v>0.0043</v>
      </c>
      <c r="J329" s="473" t="s">
        <v>680</v>
      </c>
      <c r="K329" s="406">
        <v>67.0</v>
      </c>
      <c r="L329" s="474">
        <v>67.7</v>
      </c>
      <c r="M329" s="474">
        <v>67.7</v>
      </c>
      <c r="N329" s="474">
        <v>66.7</v>
      </c>
      <c r="O329" s="474" t="s">
        <v>2902</v>
      </c>
      <c r="P329" s="475">
        <v>0.0</v>
      </c>
      <c r="Q329" s="56"/>
    </row>
    <row r="330" ht="15.75" customHeight="1">
      <c r="A330" s="403" t="s">
        <v>681</v>
      </c>
      <c r="B330" s="404">
        <v>6487.18</v>
      </c>
      <c r="C330" s="470">
        <v>6487.18</v>
      </c>
      <c r="D330" s="470">
        <v>6487.18</v>
      </c>
      <c r="E330" s="470">
        <v>6487.18</v>
      </c>
      <c r="F330" s="471"/>
      <c r="G330" s="472">
        <v>-0.0077</v>
      </c>
      <c r="J330" s="473" t="s">
        <v>681</v>
      </c>
      <c r="K330" s="406">
        <v>67.0</v>
      </c>
      <c r="L330" s="474">
        <v>68.0</v>
      </c>
      <c r="M330" s="474">
        <v>68.0</v>
      </c>
      <c r="N330" s="474">
        <v>66.7</v>
      </c>
      <c r="O330" s="474" t="s">
        <v>2903</v>
      </c>
      <c r="P330" s="475">
        <v>-0.0089</v>
      </c>
      <c r="Q330" s="56"/>
    </row>
    <row r="331" ht="15.75" customHeight="1">
      <c r="A331" s="403" t="s">
        <v>682</v>
      </c>
      <c r="B331" s="404">
        <v>6537.6</v>
      </c>
      <c r="C331" s="470">
        <v>6537.6</v>
      </c>
      <c r="D331" s="470">
        <v>6537.6</v>
      </c>
      <c r="E331" s="470">
        <v>6537.6</v>
      </c>
      <c r="F331" s="471"/>
      <c r="G331" s="472">
        <v>0.0014</v>
      </c>
      <c r="J331" s="473" t="s">
        <v>682</v>
      </c>
      <c r="K331" s="406">
        <v>67.6</v>
      </c>
      <c r="L331" s="474">
        <v>67.8</v>
      </c>
      <c r="M331" s="474">
        <v>68.2</v>
      </c>
      <c r="N331" s="474">
        <v>67.0</v>
      </c>
      <c r="O331" s="474" t="s">
        <v>2904</v>
      </c>
      <c r="P331" s="475">
        <v>-0.0015</v>
      </c>
      <c r="Q331" s="56"/>
    </row>
    <row r="332" ht="15.75" customHeight="1">
      <c r="A332" s="403" t="s">
        <v>683</v>
      </c>
      <c r="B332" s="404">
        <v>6528.31</v>
      </c>
      <c r="C332" s="470">
        <v>6528.31</v>
      </c>
      <c r="D332" s="470">
        <v>6528.31</v>
      </c>
      <c r="E332" s="470">
        <v>6528.31</v>
      </c>
      <c r="F332" s="471"/>
      <c r="G332" s="472">
        <v>-0.0048</v>
      </c>
      <c r="J332" s="473" t="s">
        <v>683</v>
      </c>
      <c r="K332" s="406">
        <v>67.7</v>
      </c>
      <c r="L332" s="474">
        <v>67.5</v>
      </c>
      <c r="M332" s="474">
        <v>68.2</v>
      </c>
      <c r="N332" s="474">
        <v>67.5</v>
      </c>
      <c r="O332" s="474" t="s">
        <v>2905</v>
      </c>
      <c r="P332" s="475">
        <v>-0.0015</v>
      </c>
      <c r="Q332" s="56"/>
    </row>
    <row r="333" ht="15.75" customHeight="1">
      <c r="A333" s="403" t="s">
        <v>684</v>
      </c>
      <c r="B333" s="404">
        <v>6560.02</v>
      </c>
      <c r="C333" s="470">
        <v>6560.02</v>
      </c>
      <c r="D333" s="470">
        <v>6560.02</v>
      </c>
      <c r="E333" s="470">
        <v>6560.02</v>
      </c>
      <c r="F333" s="471"/>
      <c r="G333" s="472">
        <v>0.0019</v>
      </c>
      <c r="J333" s="473" t="s">
        <v>684</v>
      </c>
      <c r="K333" s="406">
        <v>68.1</v>
      </c>
      <c r="L333" s="474">
        <v>67.8</v>
      </c>
      <c r="M333" s="474">
        <v>69.4</v>
      </c>
      <c r="N333" s="474">
        <v>67.8</v>
      </c>
      <c r="O333" s="474" t="s">
        <v>2906</v>
      </c>
      <c r="P333" s="475">
        <v>-0.0044</v>
      </c>
      <c r="Q333" s="56"/>
    </row>
    <row r="334" ht="15.75" customHeight="1">
      <c r="A334" s="403" t="s">
        <v>685</v>
      </c>
      <c r="B334" s="404">
        <v>6547.46</v>
      </c>
      <c r="C334" s="470">
        <v>6547.46</v>
      </c>
      <c r="D334" s="470">
        <v>6547.46</v>
      </c>
      <c r="E334" s="470">
        <v>6547.46</v>
      </c>
      <c r="F334" s="471"/>
      <c r="G334" s="472">
        <v>0.0118</v>
      </c>
      <c r="J334" s="473" t="s">
        <v>685</v>
      </c>
      <c r="K334" s="406">
        <v>68.4</v>
      </c>
      <c r="L334" s="474">
        <v>67.2</v>
      </c>
      <c r="M334" s="474">
        <v>69.6</v>
      </c>
      <c r="N334" s="474">
        <v>66.4</v>
      </c>
      <c r="O334" s="474" t="s">
        <v>2907</v>
      </c>
      <c r="P334" s="475">
        <v>0.0074</v>
      </c>
      <c r="Q334" s="56"/>
    </row>
    <row r="335" ht="15.75" customHeight="1">
      <c r="A335" s="403" t="s">
        <v>686</v>
      </c>
      <c r="B335" s="404">
        <v>6471.0</v>
      </c>
      <c r="C335" s="470">
        <v>6471.0</v>
      </c>
      <c r="D335" s="470">
        <v>6471.0</v>
      </c>
      <c r="E335" s="470">
        <v>6471.0</v>
      </c>
      <c r="F335" s="471"/>
      <c r="G335" s="472">
        <v>0.0062</v>
      </c>
      <c r="J335" s="473" t="s">
        <v>686</v>
      </c>
      <c r="K335" s="406">
        <v>67.9</v>
      </c>
      <c r="L335" s="474">
        <v>68.9</v>
      </c>
      <c r="M335" s="474">
        <v>68.9</v>
      </c>
      <c r="N335" s="474">
        <v>67.0</v>
      </c>
      <c r="O335" s="474" t="s">
        <v>2908</v>
      </c>
      <c r="P335" s="475">
        <v>-0.0088</v>
      </c>
      <c r="Q335" s="56"/>
    </row>
    <row r="336" ht="15.75" customHeight="1">
      <c r="A336" s="403" t="s">
        <v>687</v>
      </c>
      <c r="B336" s="404">
        <v>6431.35</v>
      </c>
      <c r="C336" s="470">
        <v>6431.35</v>
      </c>
      <c r="D336" s="470">
        <v>6431.35</v>
      </c>
      <c r="E336" s="470">
        <v>6431.35</v>
      </c>
      <c r="F336" s="471"/>
      <c r="G336" s="472">
        <v>-0.0119</v>
      </c>
      <c r="J336" s="473" t="s">
        <v>687</v>
      </c>
      <c r="K336" s="406">
        <v>68.5</v>
      </c>
      <c r="L336" s="474">
        <v>70.0</v>
      </c>
      <c r="M336" s="474">
        <v>70.2</v>
      </c>
      <c r="N336" s="474">
        <v>68.1</v>
      </c>
      <c r="O336" s="474" t="s">
        <v>2909</v>
      </c>
      <c r="P336" s="475">
        <v>-0.0214</v>
      </c>
      <c r="Q336" s="56"/>
    </row>
    <row r="337" ht="15.75" customHeight="1">
      <c r="A337" s="403" t="s">
        <v>688</v>
      </c>
      <c r="B337" s="404">
        <v>6508.61</v>
      </c>
      <c r="C337" s="470">
        <v>6508.61</v>
      </c>
      <c r="D337" s="470">
        <v>6508.61</v>
      </c>
      <c r="E337" s="470">
        <v>6508.61</v>
      </c>
      <c r="F337" s="471"/>
      <c r="G337" s="472">
        <v>0.008</v>
      </c>
      <c r="J337" s="473" t="s">
        <v>688</v>
      </c>
      <c r="K337" s="406">
        <v>70.0</v>
      </c>
      <c r="L337" s="474">
        <v>69.3</v>
      </c>
      <c r="M337" s="474">
        <v>70.4</v>
      </c>
      <c r="N337" s="474">
        <v>69.3</v>
      </c>
      <c r="O337" s="474" t="s">
        <v>2910</v>
      </c>
      <c r="P337" s="475">
        <v>0.0101</v>
      </c>
      <c r="Q337" s="56"/>
    </row>
    <row r="338" ht="15.75" customHeight="1">
      <c r="A338" s="403" t="s">
        <v>689</v>
      </c>
      <c r="B338" s="404">
        <v>6457.22</v>
      </c>
      <c r="C338" s="470">
        <v>6457.22</v>
      </c>
      <c r="D338" s="470">
        <v>6457.22</v>
      </c>
      <c r="E338" s="470">
        <v>6457.22</v>
      </c>
      <c r="F338" s="471"/>
      <c r="G338" s="472">
        <v>0.0038</v>
      </c>
      <c r="J338" s="473" t="s">
        <v>689</v>
      </c>
      <c r="K338" s="406">
        <v>69.3</v>
      </c>
      <c r="L338" s="474">
        <v>68.8</v>
      </c>
      <c r="M338" s="474">
        <v>69.8</v>
      </c>
      <c r="N338" s="474">
        <v>67.7</v>
      </c>
      <c r="O338" s="474" t="s">
        <v>2911</v>
      </c>
      <c r="P338" s="475">
        <v>0.0146</v>
      </c>
      <c r="Q338" s="56"/>
    </row>
    <row r="339" ht="15.75" customHeight="1">
      <c r="A339" s="403" t="s">
        <v>690</v>
      </c>
      <c r="B339" s="404">
        <v>6432.83</v>
      </c>
      <c r="C339" s="470">
        <v>6432.83</v>
      </c>
      <c r="D339" s="470">
        <v>6432.83</v>
      </c>
      <c r="E339" s="470">
        <v>6432.83</v>
      </c>
      <c r="F339" s="471"/>
      <c r="G339" s="472">
        <v>0.0039</v>
      </c>
      <c r="J339" s="473" t="s">
        <v>690</v>
      </c>
      <c r="K339" s="406">
        <v>68.3</v>
      </c>
      <c r="L339" s="474">
        <v>68.0</v>
      </c>
      <c r="M339" s="474">
        <v>69.1</v>
      </c>
      <c r="N339" s="474">
        <v>67.0</v>
      </c>
      <c r="O339" s="474" t="s">
        <v>2912</v>
      </c>
      <c r="P339" s="475">
        <v>0.0044</v>
      </c>
      <c r="Q339" s="56"/>
    </row>
    <row r="340" ht="15.75" customHeight="1">
      <c r="A340" s="403" t="s">
        <v>691</v>
      </c>
      <c r="B340" s="404">
        <v>6407.98</v>
      </c>
      <c r="C340" s="470">
        <v>6407.98</v>
      </c>
      <c r="D340" s="470">
        <v>6407.98</v>
      </c>
      <c r="E340" s="470">
        <v>6407.98</v>
      </c>
      <c r="F340" s="471"/>
      <c r="G340" s="472">
        <v>0.0083</v>
      </c>
      <c r="J340" s="473" t="s">
        <v>691</v>
      </c>
      <c r="K340" s="406">
        <v>68.0</v>
      </c>
      <c r="L340" s="474">
        <v>68.2</v>
      </c>
      <c r="M340" s="474">
        <v>68.9</v>
      </c>
      <c r="N340" s="474">
        <v>67.7</v>
      </c>
      <c r="O340" s="474" t="s">
        <v>2913</v>
      </c>
      <c r="P340" s="475">
        <v>-0.0029</v>
      </c>
      <c r="Q340" s="56"/>
    </row>
    <row r="341" ht="15.75" customHeight="1">
      <c r="A341" s="403" t="s">
        <v>692</v>
      </c>
      <c r="B341" s="404">
        <v>6355.07</v>
      </c>
      <c r="C341" s="470">
        <v>6355.07</v>
      </c>
      <c r="D341" s="470">
        <v>6355.07</v>
      </c>
      <c r="E341" s="470">
        <v>6355.07</v>
      </c>
      <c r="F341" s="471"/>
      <c r="G341" s="472">
        <v>0.0119</v>
      </c>
      <c r="J341" s="473" t="s">
        <v>692</v>
      </c>
      <c r="K341" s="406">
        <v>67.2</v>
      </c>
      <c r="L341" s="474">
        <v>66.5</v>
      </c>
      <c r="M341" s="474">
        <v>67.5</v>
      </c>
      <c r="N341" s="474">
        <v>66.5</v>
      </c>
      <c r="O341" s="474" t="s">
        <v>2914</v>
      </c>
      <c r="P341" s="475">
        <v>0.0045</v>
      </c>
      <c r="Q341" s="56"/>
    </row>
    <row r="342" ht="15.75" customHeight="1">
      <c r="A342" s="403" t="s">
        <v>693</v>
      </c>
      <c r="B342" s="404">
        <v>6280.35</v>
      </c>
      <c r="C342" s="470">
        <v>6280.35</v>
      </c>
      <c r="D342" s="470">
        <v>6280.35</v>
      </c>
      <c r="E342" s="470">
        <v>6280.35</v>
      </c>
      <c r="F342" s="471"/>
      <c r="G342" s="472">
        <v>-0.0056</v>
      </c>
      <c r="J342" s="473" t="s">
        <v>693</v>
      </c>
      <c r="K342" s="406">
        <v>66.9</v>
      </c>
      <c r="L342" s="474">
        <v>66.8</v>
      </c>
      <c r="M342" s="474">
        <v>67.2</v>
      </c>
      <c r="N342" s="474">
        <v>66.5</v>
      </c>
      <c r="O342" s="474" t="s">
        <v>2915</v>
      </c>
      <c r="P342" s="475">
        <v>0.0015</v>
      </c>
      <c r="Q342" s="56"/>
    </row>
    <row r="343" ht="15.75" customHeight="1">
      <c r="A343" s="403" t="s">
        <v>694</v>
      </c>
      <c r="B343" s="404">
        <v>6315.83</v>
      </c>
      <c r="C343" s="470">
        <v>6315.83</v>
      </c>
      <c r="D343" s="470">
        <v>6315.83</v>
      </c>
      <c r="E343" s="470">
        <v>6315.83</v>
      </c>
      <c r="F343" s="471"/>
      <c r="G343" s="472">
        <v>0.0025</v>
      </c>
      <c r="J343" s="473" t="s">
        <v>694</v>
      </c>
      <c r="K343" s="406">
        <v>66.8</v>
      </c>
      <c r="L343" s="474">
        <v>66.9</v>
      </c>
      <c r="M343" s="474">
        <v>67.2</v>
      </c>
      <c r="N343" s="474">
        <v>66.7</v>
      </c>
      <c r="O343" s="474" t="s">
        <v>2916</v>
      </c>
      <c r="P343" s="475">
        <v>0.0015</v>
      </c>
      <c r="Q343" s="56"/>
    </row>
    <row r="344" ht="15.75" customHeight="1">
      <c r="A344" s="403" t="s">
        <v>695</v>
      </c>
      <c r="B344" s="404">
        <v>6300.14</v>
      </c>
      <c r="C344" s="470">
        <v>6300.14</v>
      </c>
      <c r="D344" s="470">
        <v>6300.14</v>
      </c>
      <c r="E344" s="470">
        <v>6300.14</v>
      </c>
      <c r="F344" s="471"/>
      <c r="G344" s="472">
        <v>0.0094</v>
      </c>
      <c r="J344" s="473" t="s">
        <v>695</v>
      </c>
      <c r="K344" s="406">
        <v>66.7</v>
      </c>
      <c r="L344" s="474">
        <v>66.5</v>
      </c>
      <c r="M344" s="474">
        <v>67.3</v>
      </c>
      <c r="N344" s="474">
        <v>66.2</v>
      </c>
      <c r="O344" s="474" t="s">
        <v>2917</v>
      </c>
      <c r="P344" s="475">
        <v>0.0106</v>
      </c>
      <c r="Q344" s="56"/>
    </row>
    <row r="345" ht="15.75" customHeight="1">
      <c r="A345" s="403" t="s">
        <v>696</v>
      </c>
      <c r="B345" s="404">
        <v>6241.44</v>
      </c>
      <c r="C345" s="470">
        <v>6241.44</v>
      </c>
      <c r="D345" s="470">
        <v>6241.44</v>
      </c>
      <c r="E345" s="470">
        <v>6241.44</v>
      </c>
      <c r="F345" s="471"/>
      <c r="G345" s="472">
        <v>0.0025</v>
      </c>
      <c r="J345" s="473" t="s">
        <v>696</v>
      </c>
      <c r="K345" s="406">
        <v>66.0</v>
      </c>
      <c r="L345" s="474">
        <v>65.2</v>
      </c>
      <c r="M345" s="474">
        <v>66.9</v>
      </c>
      <c r="N345" s="474">
        <v>65.2</v>
      </c>
      <c r="O345" s="474" t="s">
        <v>2918</v>
      </c>
      <c r="P345" s="475">
        <v>0.0123</v>
      </c>
      <c r="Q345" s="56"/>
    </row>
    <row r="346" ht="15.75" customHeight="1">
      <c r="A346" s="403" t="s">
        <v>697</v>
      </c>
      <c r="B346" s="404">
        <v>6225.91</v>
      </c>
      <c r="C346" s="470">
        <v>6225.91</v>
      </c>
      <c r="D346" s="470">
        <v>6225.91</v>
      </c>
      <c r="E346" s="470">
        <v>6225.91</v>
      </c>
      <c r="F346" s="471"/>
      <c r="G346" s="472">
        <v>0.0125</v>
      </c>
      <c r="J346" s="473" t="s">
        <v>697</v>
      </c>
      <c r="K346" s="406">
        <v>65.2</v>
      </c>
      <c r="L346" s="474">
        <v>65.0</v>
      </c>
      <c r="M346" s="474">
        <v>66.7</v>
      </c>
      <c r="N346" s="474">
        <v>64.8</v>
      </c>
      <c r="O346" s="474" t="s">
        <v>2919</v>
      </c>
      <c r="P346" s="475">
        <v>0.0031</v>
      </c>
      <c r="Q346" s="56"/>
    </row>
    <row r="347" ht="15.75" customHeight="1">
      <c r="A347" s="403" t="s">
        <v>698</v>
      </c>
      <c r="B347" s="404">
        <v>6148.77</v>
      </c>
      <c r="C347" s="470">
        <v>6148.77</v>
      </c>
      <c r="D347" s="470">
        <v>6148.77</v>
      </c>
      <c r="E347" s="470">
        <v>6148.77</v>
      </c>
      <c r="F347" s="471"/>
      <c r="G347" s="472">
        <v>-0.0052</v>
      </c>
      <c r="J347" s="473" t="s">
        <v>698</v>
      </c>
      <c r="K347" s="406">
        <v>64.3</v>
      </c>
      <c r="L347" s="474">
        <v>64.8</v>
      </c>
      <c r="M347" s="474">
        <v>65.3</v>
      </c>
      <c r="N347" s="474">
        <v>64.0</v>
      </c>
      <c r="O347" s="474" t="s">
        <v>2920</v>
      </c>
      <c r="P347" s="475">
        <v>-0.0092</v>
      </c>
      <c r="Q347" s="56"/>
    </row>
    <row r="348" ht="15.75" customHeight="1">
      <c r="A348" s="403" t="s">
        <v>699</v>
      </c>
      <c r="B348" s="404">
        <v>6180.9</v>
      </c>
      <c r="C348" s="470">
        <v>6180.9</v>
      </c>
      <c r="D348" s="470">
        <v>6180.9</v>
      </c>
      <c r="E348" s="470">
        <v>6180.9</v>
      </c>
      <c r="F348" s="471"/>
      <c r="G348" s="472">
        <v>-0.0125</v>
      </c>
      <c r="J348" s="473" t="s">
        <v>699</v>
      </c>
      <c r="K348" s="406">
        <v>64.9</v>
      </c>
      <c r="L348" s="474">
        <v>65.6</v>
      </c>
      <c r="M348" s="474">
        <v>66.0</v>
      </c>
      <c r="N348" s="474">
        <v>64.5</v>
      </c>
      <c r="O348" s="474" t="s">
        <v>2921</v>
      </c>
      <c r="P348" s="475">
        <v>-0.0182</v>
      </c>
      <c r="Q348" s="56"/>
    </row>
    <row r="349" ht="15.75" customHeight="1">
      <c r="A349" s="403" t="s">
        <v>700</v>
      </c>
      <c r="B349" s="404">
        <v>6258.95</v>
      </c>
      <c r="C349" s="470">
        <v>6258.95</v>
      </c>
      <c r="D349" s="470">
        <v>6258.95</v>
      </c>
      <c r="E349" s="470">
        <v>6258.95</v>
      </c>
      <c r="F349" s="471"/>
      <c r="G349" s="472">
        <v>-0.0084</v>
      </c>
      <c r="J349" s="473" t="s">
        <v>700</v>
      </c>
      <c r="K349" s="406">
        <v>66.1</v>
      </c>
      <c r="L349" s="474">
        <v>67.4</v>
      </c>
      <c r="M349" s="474">
        <v>67.4</v>
      </c>
      <c r="N349" s="474">
        <v>66.0</v>
      </c>
      <c r="O349" s="474" t="s">
        <v>2922</v>
      </c>
      <c r="P349" s="475">
        <v>-0.0015</v>
      </c>
      <c r="Q349" s="56"/>
    </row>
    <row r="350" ht="15.75" customHeight="1">
      <c r="A350" s="403" t="s">
        <v>701</v>
      </c>
      <c r="B350" s="404">
        <v>6312.25</v>
      </c>
      <c r="C350" s="470">
        <v>6312.25</v>
      </c>
      <c r="D350" s="470">
        <v>6312.25</v>
      </c>
      <c r="E350" s="470">
        <v>6312.25</v>
      </c>
      <c r="F350" s="471"/>
      <c r="G350" s="472">
        <v>0.0019</v>
      </c>
      <c r="J350" s="473" t="s">
        <v>701</v>
      </c>
      <c r="K350" s="406">
        <v>66.0</v>
      </c>
      <c r="L350" s="474">
        <v>66.0</v>
      </c>
      <c r="M350" s="474">
        <v>66.0</v>
      </c>
      <c r="N350" s="474">
        <v>65.6</v>
      </c>
      <c r="O350" s="474" t="s">
        <v>2923</v>
      </c>
      <c r="P350" s="475">
        <v>0.0</v>
      </c>
      <c r="Q350" s="56"/>
    </row>
    <row r="351" ht="15.75" customHeight="1">
      <c r="A351" s="403" t="s">
        <v>702</v>
      </c>
      <c r="B351" s="404">
        <v>6300.11</v>
      </c>
      <c r="C351" s="470">
        <v>6300.11</v>
      </c>
      <c r="D351" s="470">
        <v>6300.11</v>
      </c>
      <c r="E351" s="470">
        <v>6300.11</v>
      </c>
      <c r="F351" s="471"/>
      <c r="G351" s="472">
        <v>0.0081</v>
      </c>
      <c r="J351" s="473" t="s">
        <v>702</v>
      </c>
      <c r="K351" s="406">
        <v>66.0</v>
      </c>
      <c r="L351" s="474">
        <v>67.5</v>
      </c>
      <c r="M351" s="474">
        <v>67.5</v>
      </c>
      <c r="N351" s="474">
        <v>65.5</v>
      </c>
      <c r="O351" s="474" t="s">
        <v>2924</v>
      </c>
      <c r="P351" s="475">
        <v>0.003</v>
      </c>
      <c r="Q351" s="56"/>
    </row>
    <row r="352" ht="15.75" customHeight="1">
      <c r="A352" s="403" t="s">
        <v>703</v>
      </c>
      <c r="B352" s="404">
        <v>6249.23</v>
      </c>
      <c r="C352" s="470">
        <v>6249.23</v>
      </c>
      <c r="D352" s="470">
        <v>6249.23</v>
      </c>
      <c r="E352" s="470">
        <v>6249.23</v>
      </c>
      <c r="F352" s="471"/>
      <c r="G352" s="472">
        <v>0.0138</v>
      </c>
      <c r="J352" s="473" t="s">
        <v>703</v>
      </c>
      <c r="K352" s="406">
        <v>65.8</v>
      </c>
      <c r="L352" s="474">
        <v>65.7</v>
      </c>
      <c r="M352" s="474">
        <v>65.8</v>
      </c>
      <c r="N352" s="474">
        <v>64.9</v>
      </c>
      <c r="O352" s="474" t="s">
        <v>2657</v>
      </c>
      <c r="P352" s="475">
        <v>0.0123</v>
      </c>
      <c r="Q352" s="56"/>
    </row>
    <row r="353" ht="15.75" customHeight="1">
      <c r="A353" s="403" t="s">
        <v>704</v>
      </c>
      <c r="B353" s="404">
        <v>6163.99</v>
      </c>
      <c r="C353" s="470">
        <v>6163.99</v>
      </c>
      <c r="D353" s="470">
        <v>6163.99</v>
      </c>
      <c r="E353" s="470">
        <v>6163.99</v>
      </c>
      <c r="F353" s="471"/>
      <c r="G353" s="472">
        <v>0.0307</v>
      </c>
      <c r="J353" s="473" t="s">
        <v>704</v>
      </c>
      <c r="K353" s="406">
        <v>65.0</v>
      </c>
      <c r="L353" s="474">
        <v>67.1</v>
      </c>
      <c r="M353" s="474">
        <v>67.1</v>
      </c>
      <c r="N353" s="474">
        <v>65.0</v>
      </c>
      <c r="O353" s="474" t="s">
        <v>2925</v>
      </c>
      <c r="P353" s="475">
        <v>0.0062</v>
      </c>
      <c r="Q353" s="56"/>
    </row>
    <row r="354" ht="15.75" customHeight="1">
      <c r="A354" s="403" t="s">
        <v>705</v>
      </c>
      <c r="B354" s="404">
        <v>5980.51</v>
      </c>
      <c r="C354" s="470">
        <v>5980.51</v>
      </c>
      <c r="D354" s="470">
        <v>5980.51</v>
      </c>
      <c r="E354" s="470">
        <v>5980.51</v>
      </c>
      <c r="F354" s="471"/>
      <c r="G354" s="472">
        <v>-0.0095</v>
      </c>
      <c r="J354" s="473" t="s">
        <v>705</v>
      </c>
      <c r="K354" s="406">
        <v>62.8</v>
      </c>
      <c r="L354" s="474">
        <v>63.1</v>
      </c>
      <c r="M354" s="474">
        <v>63.8</v>
      </c>
      <c r="N354" s="474">
        <v>62.7</v>
      </c>
      <c r="O354" s="474" t="s">
        <v>2926</v>
      </c>
      <c r="P354" s="475">
        <v>-0.0172</v>
      </c>
      <c r="Q354" s="56"/>
    </row>
    <row r="355" ht="15.75" customHeight="1">
      <c r="A355" s="403" t="s">
        <v>706</v>
      </c>
      <c r="B355" s="404">
        <v>6038.0</v>
      </c>
      <c r="C355" s="470">
        <v>6038.0</v>
      </c>
      <c r="D355" s="470">
        <v>6038.0</v>
      </c>
      <c r="E355" s="470">
        <v>6038.0</v>
      </c>
      <c r="F355" s="471"/>
      <c r="G355" s="472">
        <v>-0.0121</v>
      </c>
      <c r="J355" s="473" t="s">
        <v>706</v>
      </c>
      <c r="K355" s="406">
        <v>63.9</v>
      </c>
      <c r="L355" s="474">
        <v>66.3</v>
      </c>
      <c r="M355" s="474">
        <v>66.3</v>
      </c>
      <c r="N355" s="474">
        <v>63.8</v>
      </c>
      <c r="O355" s="474" t="s">
        <v>2927</v>
      </c>
      <c r="P355" s="475">
        <v>-0.0154</v>
      </c>
      <c r="Q355" s="56"/>
    </row>
    <row r="356" ht="15.75" customHeight="1">
      <c r="A356" s="403" t="s">
        <v>707</v>
      </c>
      <c r="B356" s="404">
        <v>6112.25</v>
      </c>
      <c r="C356" s="470">
        <v>6112.25</v>
      </c>
      <c r="D356" s="470">
        <v>6112.25</v>
      </c>
      <c r="E356" s="470">
        <v>6112.25</v>
      </c>
      <c r="F356" s="471"/>
      <c r="G356" s="472">
        <v>0.0048</v>
      </c>
      <c r="J356" s="473" t="s">
        <v>707</v>
      </c>
      <c r="K356" s="406">
        <v>64.9</v>
      </c>
      <c r="L356" s="474">
        <v>66.5</v>
      </c>
      <c r="M356" s="474">
        <v>66.5</v>
      </c>
      <c r="N356" s="474">
        <v>64.5</v>
      </c>
      <c r="O356" s="474" t="s">
        <v>2928</v>
      </c>
      <c r="P356" s="475">
        <v>0.0031</v>
      </c>
      <c r="Q356" s="56"/>
    </row>
    <row r="357" ht="15.75" customHeight="1">
      <c r="A357" s="403" t="s">
        <v>708</v>
      </c>
      <c r="B357" s="404">
        <v>6082.9</v>
      </c>
      <c r="C357" s="470">
        <v>6082.9</v>
      </c>
      <c r="D357" s="470">
        <v>6082.9</v>
      </c>
      <c r="E357" s="470">
        <v>6082.9</v>
      </c>
      <c r="F357" s="471"/>
      <c r="G357" s="472">
        <v>-0.0071</v>
      </c>
      <c r="J357" s="473" t="s">
        <v>708</v>
      </c>
      <c r="K357" s="406">
        <v>64.7</v>
      </c>
      <c r="L357" s="474">
        <v>63.0</v>
      </c>
      <c r="M357" s="474">
        <v>65.0</v>
      </c>
      <c r="N357" s="474">
        <v>62.3</v>
      </c>
      <c r="O357" s="474" t="s">
        <v>2929</v>
      </c>
      <c r="P357" s="475">
        <v>0.0205</v>
      </c>
      <c r="Q357" s="56"/>
    </row>
    <row r="358" ht="15.75" customHeight="1">
      <c r="A358" s="403" t="s">
        <v>709</v>
      </c>
      <c r="B358" s="404">
        <v>6126.52</v>
      </c>
      <c r="C358" s="470">
        <v>6126.52</v>
      </c>
      <c r="D358" s="470">
        <v>6126.52</v>
      </c>
      <c r="E358" s="470">
        <v>6126.52</v>
      </c>
      <c r="F358" s="471"/>
      <c r="G358" s="472">
        <v>-0.002</v>
      </c>
      <c r="J358" s="473" t="s">
        <v>709</v>
      </c>
      <c r="K358" s="406">
        <v>64.3</v>
      </c>
      <c r="L358" s="474">
        <v>66.0</v>
      </c>
      <c r="M358" s="474">
        <v>66.0</v>
      </c>
      <c r="N358" s="474">
        <v>63.9</v>
      </c>
      <c r="O358" s="474" t="s">
        <v>2930</v>
      </c>
      <c r="P358" s="475">
        <v>0.0063</v>
      </c>
      <c r="Q358" s="56"/>
    </row>
    <row r="359" ht="15.75" customHeight="1">
      <c r="A359" s="403" t="s">
        <v>710</v>
      </c>
      <c r="B359" s="404">
        <v>6138.79</v>
      </c>
      <c r="C359" s="470">
        <v>6138.79</v>
      </c>
      <c r="D359" s="470">
        <v>6138.79</v>
      </c>
      <c r="E359" s="470">
        <v>6138.79</v>
      </c>
      <c r="F359" s="471"/>
      <c r="G359" s="472">
        <v>-0.0023</v>
      </c>
      <c r="J359" s="473" t="s">
        <v>710</v>
      </c>
      <c r="K359" s="406">
        <v>63.9</v>
      </c>
      <c r="L359" s="474">
        <v>65.8</v>
      </c>
      <c r="M359" s="474">
        <v>65.8</v>
      </c>
      <c r="N359" s="474">
        <v>63.6</v>
      </c>
      <c r="O359" s="474" t="s">
        <v>2931</v>
      </c>
      <c r="P359" s="475">
        <v>-0.0124</v>
      </c>
      <c r="Q359" s="56"/>
    </row>
    <row r="360" ht="15.75" customHeight="1">
      <c r="A360" s="403" t="s">
        <v>711</v>
      </c>
      <c r="B360" s="404">
        <v>6153.18</v>
      </c>
      <c r="C360" s="470">
        <v>6153.18</v>
      </c>
      <c r="D360" s="470">
        <v>6153.18</v>
      </c>
      <c r="E360" s="470">
        <v>6153.18</v>
      </c>
      <c r="F360" s="471"/>
      <c r="G360" s="472">
        <v>-0.0102</v>
      </c>
      <c r="J360" s="473" t="s">
        <v>711</v>
      </c>
      <c r="K360" s="406">
        <v>64.7</v>
      </c>
      <c r="L360" s="474">
        <v>64.6</v>
      </c>
      <c r="M360" s="474">
        <v>65.5</v>
      </c>
      <c r="N360" s="474">
        <v>64.6</v>
      </c>
      <c r="O360" s="474" t="s">
        <v>2932</v>
      </c>
      <c r="P360" s="475">
        <v>-0.0182</v>
      </c>
      <c r="Q360" s="56"/>
    </row>
    <row r="361" ht="15.75" customHeight="1">
      <c r="A361" s="403" t="s">
        <v>712</v>
      </c>
      <c r="B361" s="404">
        <v>6216.89</v>
      </c>
      <c r="C361" s="470">
        <v>6216.89</v>
      </c>
      <c r="D361" s="470">
        <v>6216.89</v>
      </c>
      <c r="E361" s="470">
        <v>6216.89</v>
      </c>
      <c r="F361" s="471"/>
      <c r="G361" s="472">
        <v>-0.017</v>
      </c>
      <c r="J361" s="473" t="s">
        <v>712</v>
      </c>
      <c r="K361" s="406">
        <v>65.9</v>
      </c>
      <c r="L361" s="474">
        <v>67.7</v>
      </c>
      <c r="M361" s="474">
        <v>67.7</v>
      </c>
      <c r="N361" s="474">
        <v>65.9</v>
      </c>
      <c r="O361" s="474" t="s">
        <v>2933</v>
      </c>
      <c r="P361" s="475">
        <v>-0.0193</v>
      </c>
      <c r="Q361" s="56"/>
    </row>
    <row r="362" ht="15.75" customHeight="1">
      <c r="A362" s="403" t="s">
        <v>713</v>
      </c>
      <c r="B362" s="404">
        <v>6324.5</v>
      </c>
      <c r="C362" s="470">
        <v>6324.5</v>
      </c>
      <c r="D362" s="470">
        <v>6324.5</v>
      </c>
      <c r="E362" s="470">
        <v>6324.5</v>
      </c>
      <c r="F362" s="471"/>
      <c r="G362" s="472">
        <v>0.0</v>
      </c>
      <c r="J362" s="473" t="s">
        <v>713</v>
      </c>
      <c r="K362" s="406">
        <v>67.4</v>
      </c>
      <c r="L362" s="474">
        <v>67.0</v>
      </c>
      <c r="M362" s="474">
        <v>67.8</v>
      </c>
      <c r="N362" s="474">
        <v>66.3</v>
      </c>
      <c r="O362" s="474" t="s">
        <v>2934</v>
      </c>
      <c r="P362" s="475">
        <v>0.0151</v>
      </c>
      <c r="Q362" s="56"/>
    </row>
    <row r="363" ht="15.75" customHeight="1">
      <c r="A363" s="403" t="s">
        <v>714</v>
      </c>
      <c r="B363" s="404">
        <v>6324.81</v>
      </c>
      <c r="C363" s="470">
        <v>6324.81</v>
      </c>
      <c r="D363" s="470">
        <v>6324.81</v>
      </c>
      <c r="E363" s="470">
        <v>6324.81</v>
      </c>
      <c r="F363" s="471"/>
      <c r="G363" s="472">
        <v>-0.0048</v>
      </c>
      <c r="J363" s="473" t="s">
        <v>714</v>
      </c>
      <c r="K363" s="406">
        <v>66.4</v>
      </c>
      <c r="L363" s="474">
        <v>67.0</v>
      </c>
      <c r="M363" s="474">
        <v>67.1</v>
      </c>
      <c r="N363" s="474">
        <v>66.1</v>
      </c>
      <c r="O363" s="474" t="s">
        <v>2935</v>
      </c>
      <c r="P363" s="475">
        <v>-0.0104</v>
      </c>
      <c r="Q363" s="56"/>
    </row>
    <row r="364" ht="15.75" customHeight="1">
      <c r="A364" s="403" t="s">
        <v>715</v>
      </c>
      <c r="B364" s="404">
        <v>6355.49</v>
      </c>
      <c r="C364" s="470">
        <v>6355.49</v>
      </c>
      <c r="D364" s="470">
        <v>6355.49</v>
      </c>
      <c r="E364" s="470">
        <v>6355.49</v>
      </c>
      <c r="F364" s="471"/>
      <c r="G364" s="472">
        <v>-0.0018</v>
      </c>
      <c r="J364" s="473" t="s">
        <v>715</v>
      </c>
      <c r="K364" s="406">
        <v>67.1</v>
      </c>
      <c r="L364" s="474">
        <v>66.1</v>
      </c>
      <c r="M364" s="474">
        <v>67.8</v>
      </c>
      <c r="N364" s="474">
        <v>66.0</v>
      </c>
      <c r="O364" s="474" t="s">
        <v>2936</v>
      </c>
      <c r="P364" s="475">
        <v>0.0</v>
      </c>
      <c r="Q364" s="56"/>
    </row>
    <row r="365" ht="15.75" customHeight="1">
      <c r="A365" s="403" t="s">
        <v>716</v>
      </c>
      <c r="B365" s="404">
        <v>6366.95</v>
      </c>
      <c r="C365" s="470">
        <v>6364.07</v>
      </c>
      <c r="D365" s="470">
        <v>6386.49</v>
      </c>
      <c r="E365" s="470">
        <v>6360.75</v>
      </c>
      <c r="F365" s="471"/>
      <c r="G365" s="472">
        <v>1.0E-4</v>
      </c>
      <c r="J365" s="473" t="s">
        <v>716</v>
      </c>
      <c r="K365" s="406">
        <v>67.1</v>
      </c>
      <c r="L365" s="474">
        <v>66.5</v>
      </c>
      <c r="M365" s="474">
        <v>67.5</v>
      </c>
      <c r="N365" s="474">
        <v>66.5</v>
      </c>
      <c r="O365" s="474" t="s">
        <v>2937</v>
      </c>
      <c r="P365" s="475">
        <v>0.003</v>
      </c>
      <c r="Q365" s="56"/>
    </row>
    <row r="366" ht="15.75" customHeight="1">
      <c r="A366" s="403" t="s">
        <v>717</v>
      </c>
      <c r="B366" s="404">
        <v>6366.05</v>
      </c>
      <c r="C366" s="470">
        <v>6384.2</v>
      </c>
      <c r="D366" s="470">
        <v>6400.41</v>
      </c>
      <c r="E366" s="470">
        <v>6360.97</v>
      </c>
      <c r="F366" s="471"/>
      <c r="G366" s="472">
        <v>-0.001</v>
      </c>
      <c r="J366" s="473" t="s">
        <v>717</v>
      </c>
      <c r="K366" s="406">
        <v>66.9</v>
      </c>
      <c r="L366" s="474">
        <v>67.0</v>
      </c>
      <c r="M366" s="474">
        <v>67.5</v>
      </c>
      <c r="N366" s="474">
        <v>66.7</v>
      </c>
      <c r="O366" s="474" t="s">
        <v>2938</v>
      </c>
      <c r="P366" s="475">
        <v>-0.0015</v>
      </c>
      <c r="Q366" s="56"/>
    </row>
    <row r="367" ht="15.75" customHeight="1">
      <c r="A367" s="403" t="s">
        <v>718</v>
      </c>
      <c r="B367" s="404">
        <v>6372.13</v>
      </c>
      <c r="C367" s="470">
        <v>6358.16</v>
      </c>
      <c r="D367" s="470">
        <v>6399.71</v>
      </c>
      <c r="E367" s="470">
        <v>6358.16</v>
      </c>
      <c r="F367" s="471"/>
      <c r="G367" s="472">
        <v>0.004</v>
      </c>
      <c r="J367" s="473" t="s">
        <v>718</v>
      </c>
      <c r="K367" s="406">
        <v>67.0</v>
      </c>
      <c r="L367" s="474">
        <v>67.3</v>
      </c>
      <c r="M367" s="474">
        <v>67.7</v>
      </c>
      <c r="N367" s="474">
        <v>66.5</v>
      </c>
      <c r="O367" s="474" t="s">
        <v>2939</v>
      </c>
      <c r="P367" s="475">
        <v>0.0</v>
      </c>
      <c r="Q367" s="56"/>
    </row>
    <row r="368" ht="15.75" customHeight="1">
      <c r="A368" s="403" t="s">
        <v>719</v>
      </c>
      <c r="B368" s="404">
        <v>6346.88</v>
      </c>
      <c r="C368" s="470">
        <v>6353.68</v>
      </c>
      <c r="D368" s="470">
        <v>6367.23</v>
      </c>
      <c r="E368" s="470">
        <v>6339.13</v>
      </c>
      <c r="F368" s="471"/>
      <c r="G368" s="472">
        <v>-0.002</v>
      </c>
      <c r="J368" s="473" t="s">
        <v>719</v>
      </c>
      <c r="K368" s="406">
        <v>67.0</v>
      </c>
      <c r="L368" s="474">
        <v>68.0</v>
      </c>
      <c r="M368" s="474">
        <v>68.0</v>
      </c>
      <c r="N368" s="474">
        <v>66.8</v>
      </c>
      <c r="O368" s="474" t="s">
        <v>2940</v>
      </c>
      <c r="P368" s="475">
        <v>0.0015</v>
      </c>
      <c r="Q368" s="56"/>
    </row>
    <row r="369" ht="15.75" customHeight="1">
      <c r="A369" s="403" t="s">
        <v>720</v>
      </c>
      <c r="B369" s="404">
        <v>6359.77</v>
      </c>
      <c r="C369" s="470">
        <v>6381.49</v>
      </c>
      <c r="D369" s="470">
        <v>6387.24</v>
      </c>
      <c r="E369" s="470">
        <v>6352.58</v>
      </c>
      <c r="F369" s="471"/>
      <c r="G369" s="472">
        <v>-0.0027</v>
      </c>
      <c r="J369" s="473" t="s">
        <v>720</v>
      </c>
      <c r="K369" s="406">
        <v>66.9</v>
      </c>
      <c r="L369" s="474">
        <v>67.0</v>
      </c>
      <c r="M369" s="474">
        <v>67.2</v>
      </c>
      <c r="N369" s="474">
        <v>66.8</v>
      </c>
      <c r="O369" s="474" t="s">
        <v>2941</v>
      </c>
      <c r="P369" s="475">
        <v>-0.0045</v>
      </c>
      <c r="Q369" s="56"/>
    </row>
    <row r="370" ht="15.75" customHeight="1">
      <c r="A370" s="403" t="s">
        <v>721</v>
      </c>
      <c r="B370" s="404">
        <v>6376.94</v>
      </c>
      <c r="C370" s="470">
        <v>6350.6</v>
      </c>
      <c r="D370" s="470">
        <v>6387.86</v>
      </c>
      <c r="E370" s="470">
        <v>6349.87</v>
      </c>
      <c r="F370" s="471"/>
      <c r="G370" s="472">
        <v>0.0042</v>
      </c>
      <c r="J370" s="473" t="s">
        <v>721</v>
      </c>
      <c r="K370" s="406">
        <v>67.2</v>
      </c>
      <c r="L370" s="474">
        <v>66.3</v>
      </c>
      <c r="M370" s="474">
        <v>67.7</v>
      </c>
      <c r="N370" s="474">
        <v>66.3</v>
      </c>
      <c r="O370" s="474" t="s">
        <v>2942</v>
      </c>
      <c r="P370" s="475">
        <v>0.0136</v>
      </c>
      <c r="Q370" s="56"/>
    </row>
    <row r="371" ht="15.75" customHeight="1">
      <c r="A371" s="403" t="s">
        <v>722</v>
      </c>
      <c r="B371" s="404">
        <v>6350.46</v>
      </c>
      <c r="C371" s="470">
        <v>6353.58</v>
      </c>
      <c r="D371" s="470">
        <v>6370.62</v>
      </c>
      <c r="E371" s="470">
        <v>6342.45</v>
      </c>
      <c r="F371" s="471"/>
      <c r="G371" s="472">
        <v>0.0012</v>
      </c>
      <c r="J371" s="473" t="s">
        <v>722</v>
      </c>
      <c r="K371" s="406">
        <v>66.3</v>
      </c>
      <c r="L371" s="474">
        <v>67.3</v>
      </c>
      <c r="M371" s="474">
        <v>67.5</v>
      </c>
      <c r="N371" s="474">
        <v>66.0</v>
      </c>
      <c r="O371" s="474" t="s">
        <v>2943</v>
      </c>
      <c r="P371" s="475">
        <v>-0.006</v>
      </c>
      <c r="Q371" s="56"/>
    </row>
    <row r="372" ht="15.75" customHeight="1">
      <c r="A372" s="403" t="s">
        <v>723</v>
      </c>
      <c r="B372" s="404">
        <v>6342.59</v>
      </c>
      <c r="C372" s="470">
        <v>6330.87</v>
      </c>
      <c r="D372" s="470">
        <v>6354.27</v>
      </c>
      <c r="E372" s="470">
        <v>6330.87</v>
      </c>
      <c r="F372" s="471"/>
      <c r="G372" s="472">
        <v>0.0035</v>
      </c>
      <c r="J372" s="473" t="s">
        <v>723</v>
      </c>
      <c r="K372" s="406">
        <v>66.7</v>
      </c>
      <c r="L372" s="474">
        <v>67.0</v>
      </c>
      <c r="M372" s="474">
        <v>67.4</v>
      </c>
      <c r="N372" s="474">
        <v>66.4</v>
      </c>
      <c r="O372" s="474" t="s">
        <v>2944</v>
      </c>
      <c r="P372" s="475">
        <v>0.006</v>
      </c>
      <c r="Q372" s="56"/>
    </row>
    <row r="373" ht="15.75" customHeight="1">
      <c r="A373" s="403" t="s">
        <v>724</v>
      </c>
      <c r="B373" s="404">
        <v>6320.33</v>
      </c>
      <c r="C373" s="470">
        <v>6298.8</v>
      </c>
      <c r="D373" s="470">
        <v>6324.63</v>
      </c>
      <c r="E373" s="470">
        <v>6291.96</v>
      </c>
      <c r="F373" s="471"/>
      <c r="G373" s="472">
        <v>0.0031</v>
      </c>
      <c r="J373" s="473" t="s">
        <v>724</v>
      </c>
      <c r="K373" s="406">
        <v>66.3</v>
      </c>
      <c r="L373" s="474">
        <v>66.8</v>
      </c>
      <c r="M373" s="474">
        <v>67.2</v>
      </c>
      <c r="N373" s="474">
        <v>66.1</v>
      </c>
      <c r="O373" s="474" t="s">
        <v>2945</v>
      </c>
      <c r="P373" s="475">
        <v>-0.0075</v>
      </c>
      <c r="Q373" s="56"/>
    </row>
    <row r="374" ht="15.75" customHeight="1">
      <c r="A374" s="403" t="s">
        <v>725</v>
      </c>
      <c r="B374" s="404">
        <v>6301.08</v>
      </c>
      <c r="C374" s="470">
        <v>6313.73</v>
      </c>
      <c r="D374" s="470">
        <v>6316.5</v>
      </c>
      <c r="E374" s="470">
        <v>6297.14</v>
      </c>
      <c r="F374" s="471"/>
      <c r="G374" s="472">
        <v>-0.0042</v>
      </c>
      <c r="J374" s="473" t="s">
        <v>725</v>
      </c>
      <c r="K374" s="406">
        <v>66.8</v>
      </c>
      <c r="L374" s="474">
        <v>66.5</v>
      </c>
      <c r="M374" s="474">
        <v>67.2</v>
      </c>
      <c r="N374" s="474">
        <v>66.5</v>
      </c>
      <c r="O374" s="474" t="s">
        <v>2946</v>
      </c>
      <c r="P374" s="475">
        <v>-0.0015</v>
      </c>
      <c r="Q374" s="56"/>
    </row>
    <row r="375" ht="15.75" customHeight="1">
      <c r="A375" s="403" t="s">
        <v>726</v>
      </c>
      <c r="B375" s="404">
        <v>6327.65</v>
      </c>
      <c r="C375" s="470">
        <v>6331.83</v>
      </c>
      <c r="D375" s="470">
        <v>6369.31</v>
      </c>
      <c r="E375" s="470">
        <v>6318.44</v>
      </c>
      <c r="F375" s="471"/>
      <c r="G375" s="472">
        <v>0.0016</v>
      </c>
      <c r="J375" s="473" t="s">
        <v>726</v>
      </c>
      <c r="K375" s="406">
        <v>66.9</v>
      </c>
      <c r="L375" s="474">
        <v>67.3</v>
      </c>
      <c r="M375" s="474">
        <v>68.0</v>
      </c>
      <c r="N375" s="474">
        <v>66.5</v>
      </c>
      <c r="O375" s="474" t="s">
        <v>2947</v>
      </c>
      <c r="P375" s="475">
        <v>0.0106</v>
      </c>
      <c r="Q375" s="56"/>
    </row>
    <row r="376" ht="15.75" customHeight="1">
      <c r="A376" s="403" t="s">
        <v>727</v>
      </c>
      <c r="B376" s="404">
        <v>6317.8</v>
      </c>
      <c r="C376" s="470">
        <v>6323.51</v>
      </c>
      <c r="D376" s="470">
        <v>6329.5</v>
      </c>
      <c r="E376" s="470">
        <v>6299.23</v>
      </c>
      <c r="F376" s="471"/>
      <c r="G376" s="472">
        <v>0.001</v>
      </c>
      <c r="J376" s="473" t="s">
        <v>727</v>
      </c>
      <c r="K376" s="406">
        <v>66.2</v>
      </c>
      <c r="L376" s="474">
        <v>66.3</v>
      </c>
      <c r="M376" s="474">
        <v>66.6</v>
      </c>
      <c r="N376" s="474">
        <v>66.0</v>
      </c>
      <c r="O376" s="474" t="s">
        <v>2948</v>
      </c>
      <c r="P376" s="475">
        <v>0.0</v>
      </c>
      <c r="Q376" s="56"/>
    </row>
    <row r="377" ht="15.75" customHeight="1">
      <c r="A377" s="403" t="s">
        <v>728</v>
      </c>
      <c r="B377" s="404">
        <v>6311.65</v>
      </c>
      <c r="C377" s="470">
        <v>6362.44</v>
      </c>
      <c r="D377" s="470">
        <v>6362.44</v>
      </c>
      <c r="E377" s="470">
        <v>6310.88</v>
      </c>
      <c r="F377" s="471"/>
      <c r="G377" s="472">
        <v>-0.0072</v>
      </c>
      <c r="J377" s="473" t="s">
        <v>728</v>
      </c>
      <c r="K377" s="406">
        <v>66.2</v>
      </c>
      <c r="L377" s="474">
        <v>66.2</v>
      </c>
      <c r="M377" s="474">
        <v>66.6</v>
      </c>
      <c r="N377" s="474">
        <v>66.1</v>
      </c>
      <c r="O377" s="474" t="s">
        <v>2949</v>
      </c>
      <c r="P377" s="475">
        <v>-0.006</v>
      </c>
      <c r="Q377" s="56"/>
    </row>
    <row r="378" ht="15.75" customHeight="1">
      <c r="A378" s="403" t="s">
        <v>729</v>
      </c>
      <c r="B378" s="404">
        <v>6357.38</v>
      </c>
      <c r="C378" s="470">
        <v>6415.64</v>
      </c>
      <c r="D378" s="470">
        <v>6417.79</v>
      </c>
      <c r="E378" s="470">
        <v>6347.03</v>
      </c>
      <c r="F378" s="471"/>
      <c r="G378" s="472">
        <v>-0.0078</v>
      </c>
      <c r="J378" s="473" t="s">
        <v>729</v>
      </c>
      <c r="K378" s="406">
        <v>66.6</v>
      </c>
      <c r="L378" s="474">
        <v>67.9</v>
      </c>
      <c r="M378" s="474">
        <v>67.9</v>
      </c>
      <c r="N378" s="474">
        <v>66.4</v>
      </c>
      <c r="O378" s="474" t="s">
        <v>2950</v>
      </c>
      <c r="P378" s="475">
        <v>-0.003</v>
      </c>
      <c r="Q378" s="56"/>
    </row>
    <row r="379" ht="15.75" customHeight="1">
      <c r="A379" s="403" t="s">
        <v>730</v>
      </c>
      <c r="B379" s="404">
        <v>6407.37</v>
      </c>
      <c r="C379" s="470">
        <v>6432.77</v>
      </c>
      <c r="D379" s="470">
        <v>6460.64</v>
      </c>
      <c r="E379" s="470">
        <v>6397.44</v>
      </c>
      <c r="F379" s="471"/>
      <c r="G379" s="472">
        <v>-0.0029</v>
      </c>
      <c r="J379" s="473" t="s">
        <v>730</v>
      </c>
      <c r="K379" s="406">
        <v>66.8</v>
      </c>
      <c r="L379" s="474">
        <v>67.2</v>
      </c>
      <c r="M379" s="474">
        <v>67.9</v>
      </c>
      <c r="N379" s="474">
        <v>66.5</v>
      </c>
      <c r="O379" s="474" t="s">
        <v>2951</v>
      </c>
      <c r="P379" s="475">
        <v>-0.006</v>
      </c>
      <c r="Q379" s="56"/>
    </row>
    <row r="380" ht="15.75" customHeight="1">
      <c r="A380" s="403" t="s">
        <v>731</v>
      </c>
      <c r="B380" s="404">
        <v>6425.73</v>
      </c>
      <c r="C380" s="470">
        <v>6404.34</v>
      </c>
      <c r="D380" s="470">
        <v>6432.07</v>
      </c>
      <c r="E380" s="470">
        <v>6396.03</v>
      </c>
      <c r="F380" s="471"/>
      <c r="G380" s="472">
        <v>0.008</v>
      </c>
      <c r="J380" s="473" t="s">
        <v>731</v>
      </c>
      <c r="K380" s="406">
        <v>67.2</v>
      </c>
      <c r="L380" s="474">
        <v>67.5</v>
      </c>
      <c r="M380" s="474">
        <v>67.5</v>
      </c>
      <c r="N380" s="474">
        <v>66.5</v>
      </c>
      <c r="O380" s="474" t="s">
        <v>2952</v>
      </c>
      <c r="P380" s="475">
        <v>-0.0015</v>
      </c>
      <c r="Q380" s="56"/>
    </row>
    <row r="381" ht="15.75" customHeight="1">
      <c r="A381" s="403" t="s">
        <v>732</v>
      </c>
      <c r="B381" s="404">
        <v>6374.51</v>
      </c>
      <c r="C381" s="470">
        <v>6377.23</v>
      </c>
      <c r="D381" s="470">
        <v>6416.54</v>
      </c>
      <c r="E381" s="470">
        <v>6366.19</v>
      </c>
      <c r="F381" s="471"/>
      <c r="G381" s="472">
        <v>0.0021</v>
      </c>
      <c r="J381" s="473" t="s">
        <v>732</v>
      </c>
      <c r="K381" s="406">
        <v>67.3</v>
      </c>
      <c r="L381" s="474">
        <v>67.1</v>
      </c>
      <c r="M381" s="474">
        <v>67.5</v>
      </c>
      <c r="N381" s="474">
        <v>67.0</v>
      </c>
      <c r="O381" s="474" t="s">
        <v>2953</v>
      </c>
      <c r="P381" s="475">
        <v>0.0045</v>
      </c>
      <c r="Q381" s="56"/>
    </row>
    <row r="382" ht="15.75" customHeight="1">
      <c r="A382" s="403" t="s">
        <v>733</v>
      </c>
      <c r="B382" s="404">
        <v>6361.39</v>
      </c>
      <c r="C382" s="470">
        <v>6405.74</v>
      </c>
      <c r="D382" s="470">
        <v>6411.21</v>
      </c>
      <c r="E382" s="470">
        <v>6357.43</v>
      </c>
      <c r="F382" s="471"/>
      <c r="G382" s="472">
        <v>-0.0048</v>
      </c>
      <c r="J382" s="473" t="s">
        <v>733</v>
      </c>
      <c r="K382" s="406">
        <v>67.0</v>
      </c>
      <c r="L382" s="474">
        <v>68.1</v>
      </c>
      <c r="M382" s="474">
        <v>68.1</v>
      </c>
      <c r="N382" s="474">
        <v>66.7</v>
      </c>
      <c r="O382" s="474" t="s">
        <v>2954</v>
      </c>
      <c r="P382" s="475">
        <v>-0.003</v>
      </c>
      <c r="Q382" s="56"/>
    </row>
    <row r="383" ht="15.75" customHeight="1">
      <c r="A383" s="403" t="s">
        <v>734</v>
      </c>
      <c r="B383" s="404">
        <v>6391.99</v>
      </c>
      <c r="C383" s="470">
        <v>6431.82</v>
      </c>
      <c r="D383" s="470">
        <v>6442.85</v>
      </c>
      <c r="E383" s="470">
        <v>6391.99</v>
      </c>
      <c r="F383" s="471"/>
      <c r="G383" s="472">
        <v>-0.0061</v>
      </c>
      <c r="J383" s="473" t="s">
        <v>734</v>
      </c>
      <c r="K383" s="406">
        <v>67.2</v>
      </c>
      <c r="L383" s="474">
        <v>68.3</v>
      </c>
      <c r="M383" s="474">
        <v>68.3</v>
      </c>
      <c r="N383" s="474">
        <v>66.8</v>
      </c>
      <c r="O383" s="474" t="s">
        <v>2955</v>
      </c>
      <c r="P383" s="475">
        <v>-0.003</v>
      </c>
      <c r="Q383" s="56"/>
    </row>
    <row r="384" ht="15.75" customHeight="1">
      <c r="A384" s="403" t="s">
        <v>735</v>
      </c>
      <c r="B384" s="404">
        <v>6431.46</v>
      </c>
      <c r="C384" s="470">
        <v>6481.38</v>
      </c>
      <c r="D384" s="470">
        <v>6481.38</v>
      </c>
      <c r="E384" s="470">
        <v>6422.47</v>
      </c>
      <c r="F384" s="471"/>
      <c r="G384" s="472">
        <v>-0.0075</v>
      </c>
      <c r="J384" s="473" t="s">
        <v>735</v>
      </c>
      <c r="K384" s="406">
        <v>67.4</v>
      </c>
      <c r="L384" s="474">
        <v>68.0</v>
      </c>
      <c r="M384" s="474">
        <v>68.2</v>
      </c>
      <c r="N384" s="474">
        <v>67.2</v>
      </c>
      <c r="O384" s="474" t="s">
        <v>2956</v>
      </c>
      <c r="P384" s="475">
        <v>-0.0117</v>
      </c>
      <c r="Q384" s="56"/>
    </row>
    <row r="385" ht="15.75" customHeight="1">
      <c r="A385" s="403" t="s">
        <v>736</v>
      </c>
      <c r="B385" s="404">
        <v>6480.3</v>
      </c>
      <c r="C385" s="470">
        <v>6492.7</v>
      </c>
      <c r="D385" s="470">
        <v>6512.68</v>
      </c>
      <c r="E385" s="470">
        <v>6476.07</v>
      </c>
      <c r="F385" s="471"/>
      <c r="G385" s="472">
        <v>-6.0E-4</v>
      </c>
      <c r="J385" s="473" t="s">
        <v>736</v>
      </c>
      <c r="K385" s="406">
        <v>68.2</v>
      </c>
      <c r="L385" s="474">
        <v>69.2</v>
      </c>
      <c r="M385" s="474">
        <v>69.3</v>
      </c>
      <c r="N385" s="474">
        <v>68.0</v>
      </c>
      <c r="O385" s="474" t="s">
        <v>2957</v>
      </c>
      <c r="P385" s="475">
        <v>-0.0116</v>
      </c>
      <c r="Q385" s="56"/>
    </row>
    <row r="386" ht="15.75" customHeight="1">
      <c r="A386" s="403" t="s">
        <v>737</v>
      </c>
      <c r="B386" s="404">
        <v>6484.24</v>
      </c>
      <c r="C386" s="470">
        <v>6472.38</v>
      </c>
      <c r="D386" s="470">
        <v>6500.25</v>
      </c>
      <c r="E386" s="470">
        <v>6469.15</v>
      </c>
      <c r="F386" s="471"/>
      <c r="G386" s="472">
        <v>0.0024</v>
      </c>
      <c r="J386" s="473" t="s">
        <v>737</v>
      </c>
      <c r="K386" s="406">
        <v>69.0</v>
      </c>
      <c r="L386" s="474">
        <v>68.3</v>
      </c>
      <c r="M386" s="474">
        <v>69.5</v>
      </c>
      <c r="N386" s="474">
        <v>68.0</v>
      </c>
      <c r="O386" s="474" t="s">
        <v>2958</v>
      </c>
      <c r="P386" s="475">
        <v>0.0162</v>
      </c>
      <c r="Q386" s="56"/>
    </row>
    <row r="387" ht="15.75" customHeight="1">
      <c r="A387" s="403" t="s">
        <v>738</v>
      </c>
      <c r="B387" s="404">
        <v>6468.6</v>
      </c>
      <c r="C387" s="470">
        <v>6498.87</v>
      </c>
      <c r="D387" s="470">
        <v>6499.26</v>
      </c>
      <c r="E387" s="470">
        <v>6457.34</v>
      </c>
      <c r="F387" s="471"/>
      <c r="G387" s="472">
        <v>-0.0032</v>
      </c>
      <c r="J387" s="473" t="s">
        <v>738</v>
      </c>
      <c r="K387" s="406">
        <v>67.9</v>
      </c>
      <c r="L387" s="474">
        <v>67.4</v>
      </c>
      <c r="M387" s="474">
        <v>68.2</v>
      </c>
      <c r="N387" s="474">
        <v>67.2</v>
      </c>
      <c r="O387" s="474" t="s">
        <v>2959</v>
      </c>
      <c r="P387" s="475">
        <v>0.0074</v>
      </c>
      <c r="Q387" s="56"/>
    </row>
    <row r="388" ht="15.75" customHeight="1">
      <c r="A388" s="403" t="s">
        <v>739</v>
      </c>
      <c r="B388" s="404">
        <v>6489.17</v>
      </c>
      <c r="C388" s="470">
        <v>6503.79</v>
      </c>
      <c r="D388" s="470">
        <v>6524.88</v>
      </c>
      <c r="E388" s="470">
        <v>6486.35</v>
      </c>
      <c r="F388" s="471"/>
      <c r="G388" s="472">
        <v>-0.0013</v>
      </c>
      <c r="J388" s="473" t="s">
        <v>739</v>
      </c>
      <c r="K388" s="406">
        <v>67.4</v>
      </c>
      <c r="L388" s="474">
        <v>67.4</v>
      </c>
      <c r="M388" s="474">
        <v>68.2</v>
      </c>
      <c r="N388" s="474">
        <v>66.9</v>
      </c>
      <c r="O388" s="474" t="s">
        <v>2960</v>
      </c>
      <c r="P388" s="475">
        <v>0.006</v>
      </c>
      <c r="Q388" s="56"/>
    </row>
    <row r="389" ht="15.75" customHeight="1">
      <c r="A389" s="403" t="s">
        <v>740</v>
      </c>
      <c r="B389" s="404">
        <v>6497.39</v>
      </c>
      <c r="C389" s="470">
        <v>6471.88</v>
      </c>
      <c r="D389" s="470">
        <v>6507.73</v>
      </c>
      <c r="E389" s="470">
        <v>6460.41</v>
      </c>
      <c r="F389" s="471"/>
      <c r="G389" s="472">
        <v>0.0071</v>
      </c>
      <c r="J389" s="473" t="s">
        <v>740</v>
      </c>
      <c r="K389" s="406">
        <v>67.0</v>
      </c>
      <c r="L389" s="474">
        <v>67.1</v>
      </c>
      <c r="M389" s="474">
        <v>67.8</v>
      </c>
      <c r="N389" s="474">
        <v>65.8</v>
      </c>
      <c r="O389" s="474" t="s">
        <v>2961</v>
      </c>
      <c r="P389" s="475">
        <v>-0.0015</v>
      </c>
      <c r="Q389" s="56"/>
    </row>
    <row r="390" ht="15.75" customHeight="1">
      <c r="A390" s="403" t="s">
        <v>741</v>
      </c>
      <c r="B390" s="404">
        <v>6451.53</v>
      </c>
      <c r="C390" s="470">
        <v>6430.44</v>
      </c>
      <c r="D390" s="470">
        <v>6490.91</v>
      </c>
      <c r="E390" s="470">
        <v>6430.44</v>
      </c>
      <c r="F390" s="471"/>
      <c r="G390" s="472">
        <v>0.0029</v>
      </c>
      <c r="J390" s="473" t="s">
        <v>741</v>
      </c>
      <c r="K390" s="406">
        <v>67.1</v>
      </c>
      <c r="L390" s="474">
        <v>68.7</v>
      </c>
      <c r="M390" s="474">
        <v>68.7</v>
      </c>
      <c r="N390" s="474">
        <v>66.5</v>
      </c>
      <c r="O390" s="474" t="s">
        <v>2962</v>
      </c>
      <c r="P390" s="475">
        <v>-0.003</v>
      </c>
      <c r="Q390" s="56"/>
    </row>
    <row r="391" ht="15.75" customHeight="1">
      <c r="A391" s="403" t="s">
        <v>742</v>
      </c>
      <c r="B391" s="404">
        <v>6433.17</v>
      </c>
      <c r="C391" s="470">
        <v>6412.15</v>
      </c>
      <c r="D391" s="470">
        <v>6438.17</v>
      </c>
      <c r="E391" s="470">
        <v>6411.34</v>
      </c>
      <c r="F391" s="471"/>
      <c r="G391" s="472">
        <v>0.0063</v>
      </c>
      <c r="J391" s="473" t="s">
        <v>742</v>
      </c>
      <c r="K391" s="406">
        <v>67.3</v>
      </c>
      <c r="L391" s="474">
        <v>67.6</v>
      </c>
      <c r="M391" s="474">
        <v>67.7</v>
      </c>
      <c r="N391" s="474">
        <v>66.9</v>
      </c>
      <c r="O391" s="474" t="s">
        <v>2963</v>
      </c>
      <c r="P391" s="475">
        <v>0.0015</v>
      </c>
      <c r="Q391" s="56"/>
    </row>
    <row r="392" ht="15.75" customHeight="1">
      <c r="A392" s="403" t="s">
        <v>743</v>
      </c>
      <c r="B392" s="404">
        <v>6392.85</v>
      </c>
      <c r="C392" s="470">
        <v>6392.2</v>
      </c>
      <c r="D392" s="470">
        <v>6409.69</v>
      </c>
      <c r="E392" s="470">
        <v>6367.55</v>
      </c>
      <c r="F392" s="471"/>
      <c r="G392" s="472">
        <v>7.0E-4</v>
      </c>
      <c r="J392" s="473" t="s">
        <v>743</v>
      </c>
      <c r="K392" s="406">
        <v>67.2</v>
      </c>
      <c r="L392" s="474">
        <v>68.3</v>
      </c>
      <c r="M392" s="474">
        <v>68.3</v>
      </c>
      <c r="N392" s="474">
        <v>66.9</v>
      </c>
      <c r="O392" s="474" t="s">
        <v>2964</v>
      </c>
      <c r="P392" s="475">
        <v>-0.0044</v>
      </c>
      <c r="Q392" s="56"/>
    </row>
    <row r="393" ht="15.75" customHeight="1">
      <c r="A393" s="403" t="s">
        <v>744</v>
      </c>
      <c r="B393" s="404">
        <v>6388.65</v>
      </c>
      <c r="C393" s="470">
        <v>6383.23</v>
      </c>
      <c r="D393" s="470">
        <v>6426.84</v>
      </c>
      <c r="E393" s="470">
        <v>6365.04</v>
      </c>
      <c r="F393" s="471"/>
      <c r="G393" s="472">
        <v>0.003</v>
      </c>
      <c r="J393" s="473" t="s">
        <v>744</v>
      </c>
      <c r="K393" s="406">
        <v>67.5</v>
      </c>
      <c r="L393" s="474">
        <v>69.3</v>
      </c>
      <c r="M393" s="474">
        <v>69.3</v>
      </c>
      <c r="N393" s="474">
        <v>67.3</v>
      </c>
      <c r="O393" s="474" t="s">
        <v>2965</v>
      </c>
      <c r="P393" s="475">
        <v>-0.0074</v>
      </c>
      <c r="Q393" s="56"/>
    </row>
    <row r="394" ht="15.75" customHeight="1">
      <c r="A394" s="403" t="s">
        <v>745</v>
      </c>
      <c r="B394" s="404">
        <v>6369.33</v>
      </c>
      <c r="C394" s="470">
        <v>6279.35</v>
      </c>
      <c r="D394" s="470">
        <v>6375.88</v>
      </c>
      <c r="E394" s="470">
        <v>6279.35</v>
      </c>
      <c r="F394" s="471"/>
      <c r="G394" s="472">
        <v>0.0211</v>
      </c>
      <c r="J394" s="473" t="s">
        <v>745</v>
      </c>
      <c r="K394" s="406">
        <v>68.0</v>
      </c>
      <c r="L394" s="474">
        <v>70.0</v>
      </c>
      <c r="M394" s="474">
        <v>70.0</v>
      </c>
      <c r="N394" s="474">
        <v>67.0</v>
      </c>
      <c r="O394" s="474" t="s">
        <v>2966</v>
      </c>
      <c r="P394" s="475">
        <v>0.0241</v>
      </c>
      <c r="Q394" s="56"/>
    </row>
    <row r="395" ht="15.75" customHeight="1">
      <c r="A395" s="403" t="s">
        <v>746</v>
      </c>
      <c r="B395" s="404">
        <v>6237.97</v>
      </c>
      <c r="C395" s="470">
        <v>6188.2</v>
      </c>
      <c r="D395" s="470">
        <v>6249.4</v>
      </c>
      <c r="E395" s="470">
        <v>6172.32</v>
      </c>
      <c r="F395" s="471"/>
      <c r="G395" s="472">
        <v>0.0081</v>
      </c>
      <c r="J395" s="473" t="s">
        <v>746</v>
      </c>
      <c r="K395" s="406">
        <v>66.4</v>
      </c>
      <c r="L395" s="474">
        <v>67.1</v>
      </c>
      <c r="M395" s="474">
        <v>67.1</v>
      </c>
      <c r="N395" s="474">
        <v>66.0</v>
      </c>
      <c r="O395" s="474" t="s">
        <v>2967</v>
      </c>
      <c r="P395" s="475">
        <v>-0.0075</v>
      </c>
      <c r="Q395" s="56"/>
    </row>
    <row r="396" ht="15.75" customHeight="1">
      <c r="A396" s="403" t="s">
        <v>747</v>
      </c>
      <c r="B396" s="404">
        <v>6187.64</v>
      </c>
      <c r="C396" s="470">
        <v>6210.36</v>
      </c>
      <c r="D396" s="470">
        <v>6216.15</v>
      </c>
      <c r="E396" s="470">
        <v>6139.65</v>
      </c>
      <c r="F396" s="471"/>
      <c r="G396" s="472">
        <v>-0.0038</v>
      </c>
      <c r="J396" s="473" t="s">
        <v>747</v>
      </c>
      <c r="K396" s="406">
        <v>66.9</v>
      </c>
      <c r="L396" s="474">
        <v>66.4</v>
      </c>
      <c r="M396" s="474">
        <v>67.3</v>
      </c>
      <c r="N396" s="474">
        <v>65.9</v>
      </c>
      <c r="O396" s="474" t="s">
        <v>2968</v>
      </c>
      <c r="P396" s="475">
        <v>0.009</v>
      </c>
      <c r="Q396" s="56"/>
    </row>
    <row r="397" ht="15.75" customHeight="1">
      <c r="A397" s="403" t="s">
        <v>748</v>
      </c>
      <c r="B397" s="404">
        <v>6211.46</v>
      </c>
      <c r="C397" s="470">
        <v>6270.59</v>
      </c>
      <c r="D397" s="470">
        <v>6305.93</v>
      </c>
      <c r="E397" s="470">
        <v>6190.23</v>
      </c>
      <c r="F397" s="471"/>
      <c r="G397" s="472">
        <v>-0.008</v>
      </c>
      <c r="J397" s="473" t="s">
        <v>748</v>
      </c>
      <c r="K397" s="406">
        <v>66.3</v>
      </c>
      <c r="L397" s="474">
        <v>69.0</v>
      </c>
      <c r="M397" s="474">
        <v>69.0</v>
      </c>
      <c r="N397" s="474">
        <v>65.5</v>
      </c>
      <c r="O397" s="474" t="s">
        <v>2969</v>
      </c>
      <c r="P397" s="475">
        <v>-0.0321</v>
      </c>
      <c r="Q397" s="56"/>
    </row>
    <row r="398" ht="15.75" customHeight="1">
      <c r="A398" s="403" t="s">
        <v>749</v>
      </c>
      <c r="B398" s="404">
        <v>6261.54</v>
      </c>
      <c r="C398" s="470">
        <v>6213.96</v>
      </c>
      <c r="D398" s="470">
        <v>6286.64</v>
      </c>
      <c r="E398" s="470">
        <v>6213.96</v>
      </c>
      <c r="F398" s="471"/>
      <c r="G398" s="472">
        <v>0.0193</v>
      </c>
      <c r="J398" s="473" t="s">
        <v>749</v>
      </c>
      <c r="K398" s="406">
        <v>68.5</v>
      </c>
      <c r="L398" s="474">
        <v>68.7</v>
      </c>
      <c r="M398" s="474">
        <v>68.9</v>
      </c>
      <c r="N398" s="474">
        <v>66.9</v>
      </c>
      <c r="O398" s="474" t="s">
        <v>2970</v>
      </c>
      <c r="P398" s="475">
        <v>0.0379</v>
      </c>
      <c r="Q398" s="56"/>
    </row>
    <row r="399" ht="15.75" customHeight="1">
      <c r="A399" s="403" t="s">
        <v>750</v>
      </c>
      <c r="B399" s="404">
        <v>6142.68</v>
      </c>
      <c r="C399" s="470">
        <v>6268.07</v>
      </c>
      <c r="D399" s="470">
        <v>6291.72</v>
      </c>
      <c r="E399" s="470">
        <v>6133.44</v>
      </c>
      <c r="F399" s="471"/>
      <c r="G399" s="472">
        <v>-0.0185</v>
      </c>
      <c r="J399" s="473" t="s">
        <v>750</v>
      </c>
      <c r="K399" s="406">
        <v>66.0</v>
      </c>
      <c r="L399" s="474">
        <v>68.7</v>
      </c>
      <c r="M399" s="474">
        <v>68.7</v>
      </c>
      <c r="N399" s="474">
        <v>65.2</v>
      </c>
      <c r="O399" s="474" t="s">
        <v>2971</v>
      </c>
      <c r="P399" s="475">
        <v>-0.0379</v>
      </c>
      <c r="Q399" s="56"/>
    </row>
    <row r="400" ht="15.75" customHeight="1">
      <c r="A400" s="403" t="s">
        <v>751</v>
      </c>
      <c r="B400" s="404">
        <v>6258.24</v>
      </c>
      <c r="C400" s="470">
        <v>6262.07</v>
      </c>
      <c r="D400" s="470">
        <v>6262.54</v>
      </c>
      <c r="E400" s="470">
        <v>6252.45</v>
      </c>
      <c r="F400" s="471"/>
      <c r="G400" s="472">
        <v>-0.0082</v>
      </c>
      <c r="J400" s="473" t="s">
        <v>751</v>
      </c>
      <c r="K400" s="406">
        <v>68.6</v>
      </c>
      <c r="L400" s="474">
        <v>70.0</v>
      </c>
      <c r="M400" s="474">
        <v>70.9</v>
      </c>
      <c r="N400" s="474">
        <v>68.3</v>
      </c>
      <c r="O400" s="474" t="s">
        <v>2972</v>
      </c>
      <c r="P400" s="475">
        <v>-0.0242</v>
      </c>
      <c r="Q400" s="56"/>
    </row>
    <row r="401" ht="15.75" customHeight="1">
      <c r="A401" s="403" t="s">
        <v>752</v>
      </c>
      <c r="B401" s="404">
        <v>6309.91</v>
      </c>
      <c r="C401" s="470">
        <v>6403.57</v>
      </c>
      <c r="D401" s="470">
        <v>6447.05</v>
      </c>
      <c r="E401" s="470">
        <v>6262.07</v>
      </c>
      <c r="F401" s="471"/>
      <c r="G401" s="472">
        <v>-0.0146</v>
      </c>
      <c r="J401" s="473" t="s">
        <v>752</v>
      </c>
      <c r="K401" s="406">
        <v>70.3</v>
      </c>
      <c r="L401" s="474">
        <v>72.6</v>
      </c>
      <c r="M401" s="474">
        <v>74.7</v>
      </c>
      <c r="N401" s="474">
        <v>69.3</v>
      </c>
      <c r="O401" s="474" t="s">
        <v>2973</v>
      </c>
      <c r="P401" s="475">
        <v>-0.0357</v>
      </c>
      <c r="Q401" s="56"/>
    </row>
    <row r="402" ht="15.75" customHeight="1">
      <c r="A402" s="403" t="s">
        <v>753</v>
      </c>
      <c r="B402" s="404">
        <v>6403.5</v>
      </c>
      <c r="C402" s="470">
        <v>6431.37</v>
      </c>
      <c r="D402" s="470">
        <v>6484.37</v>
      </c>
      <c r="E402" s="470">
        <v>6318.89</v>
      </c>
      <c r="F402" s="471"/>
      <c r="G402" s="472">
        <v>-0.0043</v>
      </c>
      <c r="J402" s="473" t="s">
        <v>753</v>
      </c>
      <c r="K402" s="406">
        <v>72.9</v>
      </c>
      <c r="L402" s="474">
        <v>74.0</v>
      </c>
      <c r="M402" s="474">
        <v>74.1</v>
      </c>
      <c r="N402" s="474">
        <v>71.5</v>
      </c>
      <c r="O402" s="474" t="s">
        <v>2974</v>
      </c>
      <c r="P402" s="475">
        <v>-0.0135</v>
      </c>
      <c r="Q402" s="56"/>
    </row>
    <row r="403" ht="15.75" customHeight="1">
      <c r="A403" s="403" t="s">
        <v>754</v>
      </c>
      <c r="B403" s="404">
        <v>6430.93</v>
      </c>
      <c r="C403" s="470">
        <v>6430.93</v>
      </c>
      <c r="D403" s="470">
        <v>6430.93</v>
      </c>
      <c r="E403" s="470">
        <v>6430.93</v>
      </c>
      <c r="F403" s="471"/>
      <c r="G403" s="472">
        <v>-0.0205</v>
      </c>
      <c r="J403" s="473" t="s">
        <v>754</v>
      </c>
      <c r="K403" s="406">
        <v>73.9</v>
      </c>
      <c r="L403" s="474">
        <v>74.6</v>
      </c>
      <c r="M403" s="474">
        <v>75.7</v>
      </c>
      <c r="N403" s="474">
        <v>73.0</v>
      </c>
      <c r="O403" s="474" t="s">
        <v>2975</v>
      </c>
      <c r="P403" s="475">
        <v>-0.0134</v>
      </c>
      <c r="Q403" s="56"/>
    </row>
    <row r="404" ht="15.75" customHeight="1">
      <c r="A404" s="403" t="s">
        <v>755</v>
      </c>
      <c r="B404" s="404">
        <v>6565.47</v>
      </c>
      <c r="C404" s="470">
        <v>6591.95</v>
      </c>
      <c r="D404" s="470">
        <v>6606.18</v>
      </c>
      <c r="E404" s="470">
        <v>6554.12</v>
      </c>
      <c r="F404" s="471"/>
      <c r="G404" s="472">
        <v>-0.004</v>
      </c>
      <c r="J404" s="473" t="s">
        <v>755</v>
      </c>
      <c r="K404" s="406">
        <v>74.9</v>
      </c>
      <c r="L404" s="474">
        <v>75.2</v>
      </c>
      <c r="M404" s="474">
        <v>75.8</v>
      </c>
      <c r="N404" s="474">
        <v>74.2</v>
      </c>
      <c r="O404" s="474" t="s">
        <v>2976</v>
      </c>
      <c r="P404" s="475">
        <v>-0.0053</v>
      </c>
      <c r="Q404" s="56"/>
    </row>
    <row r="405" ht="15.75" customHeight="1">
      <c r="A405" s="403" t="s">
        <v>756</v>
      </c>
      <c r="B405" s="404">
        <v>6591.99</v>
      </c>
      <c r="C405" s="470">
        <v>6665.5</v>
      </c>
      <c r="D405" s="470">
        <v>6676.39</v>
      </c>
      <c r="E405" s="470">
        <v>6585.53</v>
      </c>
      <c r="F405" s="471"/>
      <c r="G405" s="472">
        <v>-0.011</v>
      </c>
      <c r="J405" s="473" t="s">
        <v>756</v>
      </c>
      <c r="K405" s="406">
        <v>75.3</v>
      </c>
      <c r="L405" s="474">
        <v>76.4</v>
      </c>
      <c r="M405" s="474">
        <v>76.4</v>
      </c>
      <c r="N405" s="474">
        <v>75.0</v>
      </c>
      <c r="O405" s="474" t="s">
        <v>2977</v>
      </c>
      <c r="P405" s="475">
        <v>-0.0079</v>
      </c>
      <c r="Q405" s="56"/>
    </row>
    <row r="406" ht="15.75" customHeight="1">
      <c r="A406" s="403" t="s">
        <v>757</v>
      </c>
      <c r="B406" s="404">
        <v>6665.61</v>
      </c>
      <c r="C406" s="470">
        <v>6708.04</v>
      </c>
      <c r="D406" s="470">
        <v>6726.06</v>
      </c>
      <c r="E406" s="470">
        <v>6653.74</v>
      </c>
      <c r="F406" s="471"/>
      <c r="G406" s="472">
        <v>-0.0048</v>
      </c>
      <c r="J406" s="473" t="s">
        <v>757</v>
      </c>
      <c r="K406" s="406">
        <v>75.9</v>
      </c>
      <c r="L406" s="474">
        <v>76.5</v>
      </c>
      <c r="M406" s="474">
        <v>77.0</v>
      </c>
      <c r="N406" s="474">
        <v>75.6</v>
      </c>
      <c r="O406" s="474" t="s">
        <v>2978</v>
      </c>
      <c r="P406" s="475">
        <v>0.0013</v>
      </c>
      <c r="Q406" s="56"/>
    </row>
    <row r="407" ht="15.75" customHeight="1">
      <c r="A407" s="403" t="s">
        <v>758</v>
      </c>
      <c r="B407" s="404">
        <v>6698.08</v>
      </c>
      <c r="C407" s="470">
        <v>6669.57</v>
      </c>
      <c r="D407" s="470">
        <v>6704.57</v>
      </c>
      <c r="E407" s="470">
        <v>6669.57</v>
      </c>
      <c r="F407" s="471"/>
      <c r="G407" s="472">
        <v>0.0043</v>
      </c>
      <c r="J407" s="473" t="s">
        <v>758</v>
      </c>
      <c r="K407" s="406">
        <v>75.8</v>
      </c>
      <c r="L407" s="474">
        <v>76.0</v>
      </c>
      <c r="M407" s="474">
        <v>76.4</v>
      </c>
      <c r="N407" s="474">
        <v>75.3</v>
      </c>
      <c r="O407" s="474" t="s">
        <v>2979</v>
      </c>
      <c r="P407" s="475">
        <v>-0.0013</v>
      </c>
      <c r="Q407" s="56"/>
    </row>
    <row r="408" ht="15.75" customHeight="1">
      <c r="A408" s="403" t="s">
        <v>759</v>
      </c>
      <c r="B408" s="404">
        <v>6669.41</v>
      </c>
      <c r="C408" s="470">
        <v>6652.93</v>
      </c>
      <c r="D408" s="470">
        <v>6672.82</v>
      </c>
      <c r="E408" s="470">
        <v>6651.69</v>
      </c>
      <c r="F408" s="471"/>
      <c r="G408" s="472">
        <v>0.004</v>
      </c>
      <c r="J408" s="473" t="s">
        <v>759</v>
      </c>
      <c r="K408" s="406">
        <v>75.9</v>
      </c>
      <c r="L408" s="474">
        <v>75.3</v>
      </c>
      <c r="M408" s="474">
        <v>76.8</v>
      </c>
      <c r="N408" s="474">
        <v>75.3</v>
      </c>
      <c r="O408" s="474" t="s">
        <v>2980</v>
      </c>
      <c r="P408" s="475">
        <v>0.0</v>
      </c>
      <c r="Q408" s="56"/>
    </row>
    <row r="409" ht="15.75" customHeight="1">
      <c r="A409" s="403" t="s">
        <v>760</v>
      </c>
      <c r="B409" s="404">
        <v>6643.16</v>
      </c>
      <c r="C409" s="470">
        <v>6631.01</v>
      </c>
      <c r="D409" s="470">
        <v>6647.4</v>
      </c>
      <c r="E409" s="470">
        <v>6629.54</v>
      </c>
      <c r="F409" s="471"/>
      <c r="G409" s="472">
        <v>-0.0019</v>
      </c>
      <c r="J409" s="473" t="s">
        <v>760</v>
      </c>
      <c r="K409" s="406">
        <v>75.9</v>
      </c>
      <c r="L409" s="474">
        <v>76.0</v>
      </c>
      <c r="M409" s="474">
        <v>76.7</v>
      </c>
      <c r="N409" s="474">
        <v>75.6</v>
      </c>
      <c r="O409" s="474" t="s">
        <v>2981</v>
      </c>
      <c r="P409" s="475">
        <v>-0.0026</v>
      </c>
      <c r="Q409" s="56"/>
    </row>
    <row r="410" ht="15.75" customHeight="1">
      <c r="A410" s="403" t="s">
        <v>761</v>
      </c>
      <c r="B410" s="404">
        <v>6655.66</v>
      </c>
      <c r="C410" s="470">
        <v>6655.66</v>
      </c>
      <c r="D410" s="470">
        <v>6655.66</v>
      </c>
      <c r="E410" s="470">
        <v>6655.66</v>
      </c>
      <c r="F410" s="471"/>
      <c r="G410" s="472">
        <v>-0.0033</v>
      </c>
      <c r="J410" s="473" t="s">
        <v>761</v>
      </c>
      <c r="K410" s="406">
        <v>76.1</v>
      </c>
      <c r="L410" s="474">
        <v>75.9</v>
      </c>
      <c r="M410" s="474">
        <v>76.4</v>
      </c>
      <c r="N410" s="474">
        <v>75.9</v>
      </c>
      <c r="O410" s="474" t="s">
        <v>2982</v>
      </c>
      <c r="P410" s="475">
        <v>-0.0013</v>
      </c>
      <c r="Q410" s="56"/>
    </row>
    <row r="411" ht="15.75" customHeight="1">
      <c r="A411" s="403" t="s">
        <v>762</v>
      </c>
      <c r="B411" s="404">
        <v>6677.64</v>
      </c>
      <c r="C411" s="470">
        <v>6677.59</v>
      </c>
      <c r="D411" s="470">
        <v>6691.71</v>
      </c>
      <c r="E411" s="470">
        <v>6670.92</v>
      </c>
      <c r="F411" s="471"/>
      <c r="G411" s="472">
        <v>0.0</v>
      </c>
      <c r="J411" s="473" t="s">
        <v>762</v>
      </c>
      <c r="K411" s="406">
        <v>76.2</v>
      </c>
      <c r="L411" s="474">
        <v>76.1</v>
      </c>
      <c r="M411" s="474">
        <v>76.7</v>
      </c>
      <c r="N411" s="474">
        <v>75.8</v>
      </c>
      <c r="O411" s="474" t="s">
        <v>2983</v>
      </c>
      <c r="P411" s="475">
        <v>0.0026</v>
      </c>
      <c r="Q411" s="56"/>
    </row>
    <row r="412" ht="15.75" customHeight="1">
      <c r="A412" s="403" t="s">
        <v>763</v>
      </c>
      <c r="B412" s="404">
        <v>6677.56</v>
      </c>
      <c r="C412" s="470">
        <v>6667.11</v>
      </c>
      <c r="D412" s="470">
        <v>6685.7</v>
      </c>
      <c r="E412" s="470">
        <v>6652.82</v>
      </c>
      <c r="F412" s="471"/>
      <c r="G412" s="472">
        <v>0.0016</v>
      </c>
      <c r="J412" s="473" t="s">
        <v>763</v>
      </c>
      <c r="K412" s="406">
        <v>76.0</v>
      </c>
      <c r="L412" s="474">
        <v>77.0</v>
      </c>
      <c r="M412" s="474">
        <v>77.2</v>
      </c>
      <c r="N412" s="474">
        <v>75.2</v>
      </c>
      <c r="O412" s="474" t="s">
        <v>2984</v>
      </c>
      <c r="P412" s="475">
        <v>-0.0256</v>
      </c>
      <c r="Q412" s="56"/>
    </row>
    <row r="413" ht="15.75" customHeight="1">
      <c r="A413" s="403" t="s">
        <v>764</v>
      </c>
      <c r="B413" s="404">
        <v>6666.91</v>
      </c>
      <c r="C413" s="470">
        <v>6683.2</v>
      </c>
      <c r="D413" s="470">
        <v>6683.2</v>
      </c>
      <c r="E413" s="470">
        <v>6635.24</v>
      </c>
      <c r="F413" s="471"/>
      <c r="G413" s="472">
        <v>-0.0024</v>
      </c>
      <c r="J413" s="473" t="s">
        <v>764</v>
      </c>
      <c r="K413" s="406">
        <v>78.0</v>
      </c>
      <c r="L413" s="474">
        <v>77.8</v>
      </c>
      <c r="M413" s="474">
        <v>78.6</v>
      </c>
      <c r="N413" s="474">
        <v>77.7</v>
      </c>
      <c r="O413" s="474" t="s">
        <v>2985</v>
      </c>
      <c r="P413" s="475">
        <v>0.0</v>
      </c>
      <c r="Q413" s="56"/>
    </row>
    <row r="414" ht="15.75" customHeight="1">
      <c r="A414" s="403" t="s">
        <v>765</v>
      </c>
      <c r="B414" s="404">
        <v>6683.23</v>
      </c>
      <c r="C414" s="470">
        <v>6662.41</v>
      </c>
      <c r="D414" s="470">
        <v>6720.39</v>
      </c>
      <c r="E414" s="470">
        <v>6662.41</v>
      </c>
      <c r="F414" s="471"/>
      <c r="G414" s="472">
        <v>0.0031</v>
      </c>
      <c r="J414" s="473" t="s">
        <v>765</v>
      </c>
      <c r="K414" s="406">
        <v>78.0</v>
      </c>
      <c r="L414" s="474">
        <v>78.4</v>
      </c>
      <c r="M414" s="474">
        <v>79.0</v>
      </c>
      <c r="N414" s="474">
        <v>77.6</v>
      </c>
      <c r="O414" s="474" t="s">
        <v>2986</v>
      </c>
      <c r="P414" s="475">
        <v>-0.0051</v>
      </c>
      <c r="Q414" s="56"/>
    </row>
    <row r="415" ht="15.75" customHeight="1">
      <c r="A415" s="403" t="s">
        <v>766</v>
      </c>
      <c r="B415" s="404">
        <v>6662.36</v>
      </c>
      <c r="C415" s="470">
        <v>6606.58</v>
      </c>
      <c r="D415" s="470">
        <v>6670.73</v>
      </c>
      <c r="E415" s="470">
        <v>6606.58</v>
      </c>
      <c r="F415" s="471"/>
      <c r="G415" s="472">
        <v>0.0085</v>
      </c>
      <c r="J415" s="473" t="s">
        <v>766</v>
      </c>
      <c r="K415" s="406">
        <v>78.4</v>
      </c>
      <c r="L415" s="474">
        <v>77.2</v>
      </c>
      <c r="M415" s="474">
        <v>78.9</v>
      </c>
      <c r="N415" s="474">
        <v>77.1</v>
      </c>
      <c r="O415" s="474" t="s">
        <v>2987</v>
      </c>
      <c r="P415" s="475">
        <v>0.009</v>
      </c>
      <c r="Q415" s="56"/>
    </row>
    <row r="416" ht="15.75" customHeight="1">
      <c r="A416" s="403" t="s">
        <v>767</v>
      </c>
      <c r="B416" s="404">
        <v>6606.41</v>
      </c>
      <c r="C416" s="470">
        <v>6530.24</v>
      </c>
      <c r="D416" s="470">
        <v>6618.1</v>
      </c>
      <c r="E416" s="470">
        <v>6530.24</v>
      </c>
      <c r="F416" s="471"/>
      <c r="G416" s="472">
        <v>0.0117</v>
      </c>
      <c r="J416" s="473" t="s">
        <v>767</v>
      </c>
      <c r="K416" s="406">
        <v>77.7</v>
      </c>
      <c r="L416" s="474">
        <v>76.4</v>
      </c>
      <c r="M416" s="474">
        <v>78.0</v>
      </c>
      <c r="N416" s="474">
        <v>76.4</v>
      </c>
      <c r="O416" s="474" t="s">
        <v>2988</v>
      </c>
      <c r="P416" s="475">
        <v>0.0197</v>
      </c>
      <c r="Q416" s="56"/>
    </row>
    <row r="417" ht="15.75" customHeight="1">
      <c r="A417" s="403" t="s">
        <v>768</v>
      </c>
      <c r="B417" s="404">
        <v>6530.06</v>
      </c>
      <c r="C417" s="470">
        <v>6464.44</v>
      </c>
      <c r="D417" s="470">
        <v>6544.73</v>
      </c>
      <c r="E417" s="470">
        <v>6422.46</v>
      </c>
      <c r="F417" s="471"/>
      <c r="G417" s="472">
        <v>0.0074</v>
      </c>
      <c r="J417" s="473" t="s">
        <v>768</v>
      </c>
      <c r="K417" s="406">
        <v>76.2</v>
      </c>
      <c r="L417" s="474">
        <v>74.7</v>
      </c>
      <c r="M417" s="474">
        <v>76.9</v>
      </c>
      <c r="N417" s="474">
        <v>74.6</v>
      </c>
      <c r="O417" s="474" t="s">
        <v>2989</v>
      </c>
      <c r="P417" s="475">
        <v>0.0013</v>
      </c>
      <c r="Q417" s="56"/>
    </row>
    <row r="418" ht="15.75" customHeight="1">
      <c r="A418" s="403" t="s">
        <v>769</v>
      </c>
      <c r="B418" s="404">
        <v>6482.38</v>
      </c>
      <c r="C418" s="470">
        <v>6554.52</v>
      </c>
      <c r="D418" s="470">
        <v>6554.52</v>
      </c>
      <c r="E418" s="470">
        <v>6471.05</v>
      </c>
      <c r="F418" s="471"/>
      <c r="G418" s="472">
        <v>-0.0111</v>
      </c>
      <c r="J418" s="473" t="s">
        <v>769</v>
      </c>
      <c r="K418" s="406">
        <v>76.1</v>
      </c>
      <c r="L418" s="474">
        <v>76.7</v>
      </c>
      <c r="M418" s="474">
        <v>76.7</v>
      </c>
      <c r="N418" s="474">
        <v>75.7</v>
      </c>
      <c r="O418" s="474" t="s">
        <v>2990</v>
      </c>
      <c r="P418" s="475">
        <v>-0.0104</v>
      </c>
      <c r="Q418" s="56"/>
    </row>
    <row r="419" ht="15.75" customHeight="1">
      <c r="A419" s="403" t="s">
        <v>770</v>
      </c>
      <c r="B419" s="404">
        <v>6554.87</v>
      </c>
      <c r="C419" s="470">
        <v>6585.03</v>
      </c>
      <c r="D419" s="470">
        <v>6611.36</v>
      </c>
      <c r="E419" s="470">
        <v>6549.71</v>
      </c>
      <c r="F419" s="471"/>
      <c r="G419" s="472">
        <v>-0.0046</v>
      </c>
      <c r="J419" s="473" t="s">
        <v>770</v>
      </c>
      <c r="K419" s="406">
        <v>76.9</v>
      </c>
      <c r="L419" s="474">
        <v>76.8</v>
      </c>
      <c r="M419" s="474">
        <v>77.3</v>
      </c>
      <c r="N419" s="474">
        <v>76.6</v>
      </c>
      <c r="O419" s="474" t="s">
        <v>2991</v>
      </c>
      <c r="P419" s="475">
        <v>-0.009</v>
      </c>
      <c r="Q419" s="56"/>
    </row>
    <row r="420" ht="15.75" customHeight="1">
      <c r="A420" s="403" t="s">
        <v>771</v>
      </c>
      <c r="B420" s="404">
        <v>6584.97</v>
      </c>
      <c r="C420" s="470">
        <v>6574.09</v>
      </c>
      <c r="D420" s="470">
        <v>6592.3</v>
      </c>
      <c r="E420" s="470">
        <v>6515.88</v>
      </c>
      <c r="F420" s="471"/>
      <c r="G420" s="472">
        <v>0.0017</v>
      </c>
      <c r="J420" s="473" t="s">
        <v>771</v>
      </c>
      <c r="K420" s="406">
        <v>77.6</v>
      </c>
      <c r="L420" s="474">
        <v>77.9</v>
      </c>
      <c r="M420" s="474">
        <v>77.9</v>
      </c>
      <c r="N420" s="474">
        <v>75.9</v>
      </c>
      <c r="O420" s="474" t="s">
        <v>2992</v>
      </c>
      <c r="P420" s="475">
        <v>0.0078</v>
      </c>
      <c r="Q420" s="56"/>
    </row>
    <row r="421" ht="15.75" customHeight="1">
      <c r="A421" s="403" t="s">
        <v>772</v>
      </c>
      <c r="B421" s="404">
        <v>6574.07</v>
      </c>
      <c r="C421" s="470">
        <v>6638.63</v>
      </c>
      <c r="D421" s="470">
        <v>6647.2</v>
      </c>
      <c r="E421" s="470">
        <v>6567.28</v>
      </c>
      <c r="F421" s="471"/>
      <c r="G421" s="472">
        <v>-0.0097</v>
      </c>
      <c r="J421" s="473" t="s">
        <v>772</v>
      </c>
      <c r="K421" s="406">
        <v>77.0</v>
      </c>
      <c r="L421" s="474">
        <v>77.8</v>
      </c>
      <c r="M421" s="474">
        <v>77.8</v>
      </c>
      <c r="N421" s="474">
        <v>76.9</v>
      </c>
      <c r="O421" s="474" t="s">
        <v>2993</v>
      </c>
      <c r="P421" s="475">
        <v>-0.0141</v>
      </c>
      <c r="Q421" s="56"/>
    </row>
    <row r="422" ht="15.75" customHeight="1">
      <c r="A422" s="403" t="s">
        <v>773</v>
      </c>
      <c r="B422" s="404">
        <v>6638.56</v>
      </c>
      <c r="C422" s="470">
        <v>6662.47</v>
      </c>
      <c r="D422" s="470">
        <v>6677.72</v>
      </c>
      <c r="E422" s="470">
        <v>6636.95</v>
      </c>
      <c r="F422" s="471"/>
      <c r="G422" s="472">
        <v>-0.0036</v>
      </c>
      <c r="J422" s="473" t="s">
        <v>773</v>
      </c>
      <c r="K422" s="406">
        <v>78.1</v>
      </c>
      <c r="L422" s="474">
        <v>77.8</v>
      </c>
      <c r="M422" s="474">
        <v>79.2</v>
      </c>
      <c r="N422" s="474">
        <v>77.5</v>
      </c>
      <c r="O422" s="474" t="s">
        <v>2994</v>
      </c>
      <c r="P422" s="475">
        <v>0.0064</v>
      </c>
      <c r="Q422" s="56"/>
    </row>
    <row r="423" ht="15.75" customHeight="1">
      <c r="A423" s="403" t="s">
        <v>774</v>
      </c>
      <c r="B423" s="404">
        <v>6662.45</v>
      </c>
      <c r="C423" s="470">
        <v>6641.23</v>
      </c>
      <c r="D423" s="470">
        <v>6673.59</v>
      </c>
      <c r="E423" s="470">
        <v>6635.92</v>
      </c>
      <c r="F423" s="471"/>
      <c r="G423" s="472">
        <v>0.0032</v>
      </c>
      <c r="J423" s="473" t="s">
        <v>774</v>
      </c>
      <c r="K423" s="406">
        <v>77.6</v>
      </c>
      <c r="L423" s="474">
        <v>77.5</v>
      </c>
      <c r="M423" s="474">
        <v>77.9</v>
      </c>
      <c r="N423" s="474">
        <v>77.1</v>
      </c>
      <c r="O423" s="474" t="s">
        <v>2995</v>
      </c>
      <c r="P423" s="475">
        <v>0.0013</v>
      </c>
      <c r="Q423" s="56"/>
    </row>
    <row r="424" ht="15.75" customHeight="1">
      <c r="A424" s="403" t="s">
        <v>775</v>
      </c>
      <c r="B424" s="404">
        <v>6641.23</v>
      </c>
      <c r="C424" s="470">
        <v>6637.23</v>
      </c>
      <c r="D424" s="470">
        <v>6652.47</v>
      </c>
      <c r="E424" s="470">
        <v>6634.08</v>
      </c>
      <c r="F424" s="471"/>
      <c r="G424" s="472">
        <v>-0.0032</v>
      </c>
      <c r="J424" s="473" t="s">
        <v>775</v>
      </c>
      <c r="K424" s="406">
        <v>77.5</v>
      </c>
      <c r="L424" s="474">
        <v>77.4</v>
      </c>
      <c r="M424" s="474">
        <v>77.8</v>
      </c>
      <c r="N424" s="474">
        <v>76.9</v>
      </c>
      <c r="O424" s="474" t="s">
        <v>2996</v>
      </c>
      <c r="P424" s="475">
        <v>-0.0013</v>
      </c>
      <c r="Q424" s="56"/>
    </row>
    <row r="425" ht="15.75" customHeight="1">
      <c r="A425" s="403" t="s">
        <v>776</v>
      </c>
      <c r="B425" s="404">
        <v>6662.48</v>
      </c>
      <c r="C425" s="470">
        <v>6694.3</v>
      </c>
      <c r="D425" s="470">
        <v>6700.71</v>
      </c>
      <c r="E425" s="470">
        <v>6652.45</v>
      </c>
      <c r="F425" s="471"/>
      <c r="G425" s="472">
        <v>-0.0048</v>
      </c>
      <c r="J425" s="473" t="s">
        <v>776</v>
      </c>
      <c r="K425" s="406">
        <v>77.6</v>
      </c>
      <c r="L425" s="474">
        <v>78.1</v>
      </c>
      <c r="M425" s="474">
        <v>78.1</v>
      </c>
      <c r="N425" s="474">
        <v>76.5</v>
      </c>
      <c r="O425" s="474" t="s">
        <v>2997</v>
      </c>
      <c r="P425" s="475">
        <v>0.0</v>
      </c>
      <c r="Q425" s="56"/>
    </row>
    <row r="426" ht="15.75" customHeight="1">
      <c r="A426" s="403" t="s">
        <v>777</v>
      </c>
      <c r="B426" s="404">
        <v>6694.3</v>
      </c>
      <c r="C426" s="470">
        <v>6718.91</v>
      </c>
      <c r="D426" s="470">
        <v>6718.91</v>
      </c>
      <c r="E426" s="470">
        <v>6684.41</v>
      </c>
      <c r="F426" s="471"/>
      <c r="G426" s="472">
        <v>-0.0037</v>
      </c>
      <c r="J426" s="473" t="s">
        <v>777</v>
      </c>
      <c r="K426" s="406">
        <v>77.6</v>
      </c>
      <c r="L426" s="474">
        <v>76.5</v>
      </c>
      <c r="M426" s="474">
        <v>78.0</v>
      </c>
      <c r="N426" s="474">
        <v>76.1</v>
      </c>
      <c r="O426" s="474" t="s">
        <v>2998</v>
      </c>
      <c r="P426" s="475">
        <v>0.0091</v>
      </c>
      <c r="Q426" s="56"/>
    </row>
    <row r="427" ht="15.75" customHeight="1">
      <c r="A427" s="403" t="s">
        <v>778</v>
      </c>
      <c r="B427" s="404">
        <v>6718.91</v>
      </c>
      <c r="C427" s="470">
        <v>6771.91</v>
      </c>
      <c r="D427" s="470">
        <v>6774.59</v>
      </c>
      <c r="E427" s="470">
        <v>6713.25</v>
      </c>
      <c r="F427" s="471"/>
      <c r="G427" s="472">
        <v>-0.0078</v>
      </c>
      <c r="J427" s="473" t="s">
        <v>778</v>
      </c>
      <c r="K427" s="406">
        <v>76.9</v>
      </c>
      <c r="L427" s="474">
        <v>76.5</v>
      </c>
      <c r="M427" s="474">
        <v>77.1</v>
      </c>
      <c r="N427" s="474">
        <v>76.0</v>
      </c>
      <c r="O427" s="474" t="s">
        <v>2999</v>
      </c>
      <c r="P427" s="475">
        <v>0.0</v>
      </c>
      <c r="Q427" s="56"/>
    </row>
    <row r="428" ht="15.75" customHeight="1">
      <c r="A428" s="403" t="s">
        <v>779</v>
      </c>
      <c r="B428" s="404">
        <v>6771.91</v>
      </c>
      <c r="C428" s="470">
        <v>6757.83</v>
      </c>
      <c r="D428" s="470">
        <v>6789.9</v>
      </c>
      <c r="E428" s="470">
        <v>6757.83</v>
      </c>
      <c r="F428" s="471"/>
      <c r="G428" s="472">
        <v>0.0021</v>
      </c>
      <c r="J428" s="473" t="s">
        <v>779</v>
      </c>
      <c r="K428" s="406">
        <v>76.9</v>
      </c>
      <c r="L428" s="474">
        <v>75.3</v>
      </c>
      <c r="M428" s="474">
        <v>76.6</v>
      </c>
      <c r="N428" s="474">
        <v>75.3</v>
      </c>
      <c r="O428" s="474" t="s">
        <v>3000</v>
      </c>
      <c r="P428" s="475">
        <v>0.0226</v>
      </c>
      <c r="Q428" s="56"/>
    </row>
    <row r="429" ht="15.75" customHeight="1">
      <c r="A429" s="403" t="s">
        <v>780</v>
      </c>
      <c r="B429" s="404">
        <v>6757.83</v>
      </c>
      <c r="C429" s="470">
        <v>6753.76</v>
      </c>
      <c r="D429" s="470">
        <v>6766.1</v>
      </c>
      <c r="E429" s="470">
        <v>6730.32</v>
      </c>
      <c r="F429" s="471"/>
      <c r="G429" s="472">
        <v>6.0E-4</v>
      </c>
      <c r="J429" s="473" t="s">
        <v>780</v>
      </c>
      <c r="K429" s="406">
        <v>75.2</v>
      </c>
      <c r="L429" s="474">
        <v>75.5</v>
      </c>
      <c r="M429" s="474">
        <v>75.8</v>
      </c>
      <c r="N429" s="474">
        <v>74.2</v>
      </c>
      <c r="O429" s="474" t="s">
        <v>3001</v>
      </c>
      <c r="P429" s="475">
        <v>-0.0066</v>
      </c>
      <c r="Q429" s="56"/>
    </row>
    <row r="430" ht="15.75" customHeight="1">
      <c r="A430" s="403" t="s">
        <v>781</v>
      </c>
      <c r="B430" s="404">
        <v>6753.76</v>
      </c>
      <c r="C430" s="470">
        <v>6765.3</v>
      </c>
      <c r="D430" s="470">
        <v>6784.81</v>
      </c>
      <c r="E430" s="470">
        <v>6752.27</v>
      </c>
      <c r="F430" s="471"/>
      <c r="G430" s="472">
        <v>-0.0017</v>
      </c>
      <c r="J430" s="473" t="s">
        <v>781</v>
      </c>
      <c r="K430" s="406">
        <v>75.7</v>
      </c>
      <c r="L430" s="474">
        <v>75.3</v>
      </c>
      <c r="M430" s="474">
        <v>76.0</v>
      </c>
      <c r="N430" s="474">
        <v>75.1</v>
      </c>
      <c r="O430" s="474" t="s">
        <v>3002</v>
      </c>
      <c r="P430" s="475">
        <v>0.0093</v>
      </c>
      <c r="Q430" s="56"/>
    </row>
    <row r="431" ht="15.75" customHeight="1">
      <c r="A431" s="403" t="s">
        <v>782</v>
      </c>
      <c r="B431" s="404">
        <v>6765.3</v>
      </c>
      <c r="C431" s="470">
        <v>6758.16</v>
      </c>
      <c r="D431" s="470">
        <v>6783.48</v>
      </c>
      <c r="E431" s="470">
        <v>6758.16</v>
      </c>
      <c r="F431" s="471"/>
      <c r="G431" s="472">
        <v>0.0011</v>
      </c>
      <c r="J431" s="473" t="s">
        <v>782</v>
      </c>
      <c r="K431" s="406">
        <v>75.0</v>
      </c>
      <c r="L431" s="474">
        <v>76.0</v>
      </c>
      <c r="M431" s="474">
        <v>76.9</v>
      </c>
      <c r="N431" s="474">
        <v>74.8</v>
      </c>
      <c r="O431" s="474" t="s">
        <v>3003</v>
      </c>
      <c r="P431" s="475">
        <v>-0.0106</v>
      </c>
      <c r="Q431" s="56"/>
    </row>
    <row r="432" ht="15.75" customHeight="1">
      <c r="A432" s="403" t="s">
        <v>783</v>
      </c>
      <c r="B432" s="404">
        <v>6758.16</v>
      </c>
      <c r="C432" s="470">
        <v>6741.55</v>
      </c>
      <c r="D432" s="470">
        <v>6772.47</v>
      </c>
      <c r="E432" s="470">
        <v>6741.44</v>
      </c>
      <c r="F432" s="471"/>
      <c r="G432" s="472">
        <v>0.0025</v>
      </c>
      <c r="J432" s="473" t="s">
        <v>783</v>
      </c>
      <c r="K432" s="406">
        <v>75.8</v>
      </c>
      <c r="L432" s="474">
        <v>75.0</v>
      </c>
      <c r="M432" s="474">
        <v>76.0</v>
      </c>
      <c r="N432" s="474">
        <v>74.7</v>
      </c>
      <c r="O432" s="474" t="s">
        <v>3004</v>
      </c>
      <c r="P432" s="475">
        <v>0.0107</v>
      </c>
      <c r="Q432" s="56"/>
    </row>
    <row r="433" ht="15.75" customHeight="1">
      <c r="A433" s="403" t="s">
        <v>784</v>
      </c>
      <c r="B433" s="404">
        <v>6741.55</v>
      </c>
      <c r="C433" s="470">
        <v>6752.87</v>
      </c>
      <c r="D433" s="470">
        <v>6765.3</v>
      </c>
      <c r="E433" s="470">
        <v>6738.66</v>
      </c>
      <c r="F433" s="471"/>
      <c r="G433" s="472">
        <v>-0.0017</v>
      </c>
      <c r="J433" s="473" t="s">
        <v>784</v>
      </c>
      <c r="K433" s="406">
        <v>75.0</v>
      </c>
      <c r="L433" s="474">
        <v>73.5</v>
      </c>
      <c r="M433" s="474">
        <v>75.6</v>
      </c>
      <c r="N433" s="474">
        <v>73.5</v>
      </c>
      <c r="O433" s="474" t="s">
        <v>3005</v>
      </c>
      <c r="P433" s="475">
        <v>0.0163</v>
      </c>
      <c r="Q433" s="56"/>
    </row>
    <row r="434" ht="15.75" customHeight="1">
      <c r="A434" s="403" t="s">
        <v>785</v>
      </c>
      <c r="B434" s="404">
        <v>6752.87</v>
      </c>
      <c r="C434" s="470">
        <v>6750.4</v>
      </c>
      <c r="D434" s="470">
        <v>6764.31</v>
      </c>
      <c r="E434" s="470">
        <v>6733.04</v>
      </c>
      <c r="F434" s="471"/>
      <c r="G434" s="472">
        <v>4.0E-4</v>
      </c>
      <c r="J434" s="473" t="s">
        <v>785</v>
      </c>
      <c r="K434" s="406">
        <v>73.8</v>
      </c>
      <c r="L434" s="474">
        <v>73.7</v>
      </c>
      <c r="M434" s="474">
        <v>74.0</v>
      </c>
      <c r="N434" s="474">
        <v>73.5</v>
      </c>
      <c r="O434" s="474" t="s">
        <v>3006</v>
      </c>
      <c r="P434" s="475">
        <v>0.0014</v>
      </c>
      <c r="Q434" s="56"/>
    </row>
    <row r="435" ht="15.75" customHeight="1">
      <c r="A435" s="403" t="s">
        <v>786</v>
      </c>
      <c r="B435" s="404">
        <v>6750.4</v>
      </c>
      <c r="C435" s="470">
        <v>6771.66</v>
      </c>
      <c r="D435" s="470">
        <v>6807.47</v>
      </c>
      <c r="E435" s="470">
        <v>6745.04</v>
      </c>
      <c r="F435" s="471"/>
      <c r="G435" s="472">
        <v>-0.0031</v>
      </c>
      <c r="J435" s="473" t="s">
        <v>786</v>
      </c>
      <c r="K435" s="406">
        <v>73.7</v>
      </c>
      <c r="L435" s="474">
        <v>73.5</v>
      </c>
      <c r="M435" s="474">
        <v>74.1</v>
      </c>
      <c r="N435" s="474">
        <v>73.2</v>
      </c>
      <c r="O435" s="474" t="s">
        <v>3007</v>
      </c>
      <c r="P435" s="475">
        <v>0.0055</v>
      </c>
      <c r="Q435" s="56"/>
    </row>
    <row r="436" ht="15.75" customHeight="1">
      <c r="A436" s="403" t="s">
        <v>787</v>
      </c>
      <c r="B436" s="404">
        <v>6771.66</v>
      </c>
      <c r="C436" s="470">
        <v>6691.77</v>
      </c>
      <c r="D436" s="470">
        <v>6783.25</v>
      </c>
      <c r="E436" s="470">
        <v>6691.7</v>
      </c>
      <c r="F436" s="471"/>
      <c r="G436" s="472">
        <v>0.0119</v>
      </c>
      <c r="J436" s="473" t="s">
        <v>787</v>
      </c>
      <c r="K436" s="406">
        <v>73.3</v>
      </c>
      <c r="L436" s="474">
        <v>73.4</v>
      </c>
      <c r="M436" s="474">
        <v>73.5</v>
      </c>
      <c r="N436" s="474">
        <v>72.9</v>
      </c>
      <c r="O436" s="474" t="s">
        <v>3008</v>
      </c>
      <c r="P436" s="475">
        <v>0.0152</v>
      </c>
      <c r="Q436" s="56"/>
    </row>
    <row r="437" ht="15.75" customHeight="1">
      <c r="A437" s="403" t="s">
        <v>788</v>
      </c>
      <c r="B437" s="404">
        <v>6691.77</v>
      </c>
      <c r="C437" s="470">
        <v>6698.04</v>
      </c>
      <c r="D437" s="470">
        <v>6711.83</v>
      </c>
      <c r="E437" s="470">
        <v>6652.65</v>
      </c>
      <c r="F437" s="471"/>
      <c r="G437" s="472">
        <v>-9.0E-4</v>
      </c>
      <c r="J437" s="473" t="s">
        <v>788</v>
      </c>
      <c r="K437" s="406">
        <v>72.2</v>
      </c>
      <c r="L437" s="474">
        <v>72.6</v>
      </c>
      <c r="M437" s="474">
        <v>73.3</v>
      </c>
      <c r="N437" s="474">
        <v>72.0</v>
      </c>
      <c r="O437" s="474" t="s">
        <v>3009</v>
      </c>
      <c r="P437" s="475">
        <v>-0.011</v>
      </c>
      <c r="Q437" s="56"/>
    </row>
    <row r="438" ht="15.75" customHeight="1">
      <c r="A438" s="403" t="s">
        <v>789</v>
      </c>
      <c r="B438" s="404">
        <v>6698.04</v>
      </c>
      <c r="C438" s="470">
        <v>6765.58</v>
      </c>
      <c r="D438" s="470">
        <v>6774.56</v>
      </c>
      <c r="E438" s="470">
        <v>6690.25</v>
      </c>
      <c r="F438" s="471"/>
      <c r="G438" s="472">
        <v>-0.01</v>
      </c>
      <c r="J438" s="473" t="s">
        <v>789</v>
      </c>
      <c r="K438" s="406">
        <v>73.0</v>
      </c>
      <c r="L438" s="474">
        <v>74.7</v>
      </c>
      <c r="M438" s="474">
        <v>74.7</v>
      </c>
      <c r="N438" s="474">
        <v>72.7</v>
      </c>
      <c r="O438" s="474" t="s">
        <v>3010</v>
      </c>
      <c r="P438" s="475">
        <v>-0.0108</v>
      </c>
      <c r="Q438" s="56"/>
    </row>
    <row r="439" ht="15.75" customHeight="1">
      <c r="A439" s="403" t="s">
        <v>790</v>
      </c>
      <c r="B439" s="404">
        <v>6765.58</v>
      </c>
      <c r="C439" s="470">
        <v>6765.47</v>
      </c>
      <c r="D439" s="470">
        <v>6788.55</v>
      </c>
      <c r="E439" s="470">
        <v>6761.14</v>
      </c>
      <c r="F439" s="471"/>
      <c r="G439" s="472">
        <v>0.0</v>
      </c>
      <c r="J439" s="473" t="s">
        <v>790</v>
      </c>
      <c r="K439" s="406">
        <v>73.8</v>
      </c>
      <c r="L439" s="474">
        <v>74.3</v>
      </c>
      <c r="M439" s="474">
        <v>74.5</v>
      </c>
      <c r="N439" s="474">
        <v>73.6</v>
      </c>
      <c r="O439" s="474" t="s">
        <v>3011</v>
      </c>
      <c r="P439" s="475">
        <v>-0.0054</v>
      </c>
      <c r="Q439" s="56"/>
    </row>
    <row r="440" ht="15.75" customHeight="1">
      <c r="A440" s="403" t="s">
        <v>791</v>
      </c>
      <c r="B440" s="404">
        <v>6765.47</v>
      </c>
      <c r="C440" s="470">
        <v>6763.93</v>
      </c>
      <c r="D440" s="470">
        <v>6783.34</v>
      </c>
      <c r="E440" s="470">
        <v>6749.32</v>
      </c>
      <c r="F440" s="471"/>
      <c r="G440" s="472">
        <v>2.0E-4</v>
      </c>
      <c r="J440" s="473" t="s">
        <v>791</v>
      </c>
      <c r="K440" s="406">
        <v>74.2</v>
      </c>
      <c r="L440" s="474">
        <v>74.4</v>
      </c>
      <c r="M440" s="474">
        <v>74.4</v>
      </c>
      <c r="N440" s="474">
        <v>73.8</v>
      </c>
      <c r="O440" s="474" t="s">
        <v>3012</v>
      </c>
      <c r="P440" s="475">
        <v>-0.0027</v>
      </c>
      <c r="Q440" s="56"/>
    </row>
    <row r="441" ht="15.75" customHeight="1">
      <c r="A441" s="403" t="s">
        <v>792</v>
      </c>
      <c r="B441" s="404">
        <v>6763.93</v>
      </c>
      <c r="C441" s="470">
        <v>6765.73</v>
      </c>
      <c r="D441" s="470">
        <v>6789.59</v>
      </c>
      <c r="E441" s="470">
        <v>6745.81</v>
      </c>
      <c r="F441" s="471"/>
      <c r="G441" s="472">
        <v>-3.0E-4</v>
      </c>
      <c r="J441" s="473" t="s">
        <v>792</v>
      </c>
      <c r="K441" s="406">
        <v>74.4</v>
      </c>
      <c r="L441" s="474">
        <v>74.1</v>
      </c>
      <c r="M441" s="474">
        <v>74.7</v>
      </c>
      <c r="N441" s="474">
        <v>73.8</v>
      </c>
      <c r="O441" s="474" t="s">
        <v>3013</v>
      </c>
      <c r="P441" s="475">
        <v>0.004</v>
      </c>
      <c r="Q441" s="56"/>
    </row>
    <row r="442" ht="15.75" customHeight="1">
      <c r="A442" s="403" t="s">
        <v>793</v>
      </c>
      <c r="B442" s="404">
        <v>6765.73</v>
      </c>
      <c r="C442" s="470">
        <v>6668.14</v>
      </c>
      <c r="D442" s="470">
        <v>6773.11</v>
      </c>
      <c r="E442" s="470">
        <v>6668.14</v>
      </c>
      <c r="F442" s="471"/>
      <c r="G442" s="472">
        <v>0.0146</v>
      </c>
      <c r="J442" s="473" t="s">
        <v>793</v>
      </c>
      <c r="K442" s="406">
        <v>74.1</v>
      </c>
      <c r="L442" s="474">
        <v>73.3</v>
      </c>
      <c r="M442" s="474">
        <v>74.6</v>
      </c>
      <c r="N442" s="474">
        <v>72.4</v>
      </c>
      <c r="O442" s="474" t="s">
        <v>3014</v>
      </c>
      <c r="P442" s="475">
        <v>0.0263</v>
      </c>
      <c r="Q442" s="56"/>
    </row>
    <row r="443" ht="15.75" customHeight="1">
      <c r="A443" s="403" t="s">
        <v>794</v>
      </c>
      <c r="B443" s="404">
        <v>6668.14</v>
      </c>
      <c r="C443" s="470">
        <v>6630.02</v>
      </c>
      <c r="D443" s="470">
        <v>6740.8</v>
      </c>
      <c r="E443" s="470">
        <v>6629.94</v>
      </c>
      <c r="F443" s="471"/>
      <c r="G443" s="472">
        <v>0.0057</v>
      </c>
      <c r="J443" s="473" t="s">
        <v>794</v>
      </c>
      <c r="K443" s="406">
        <v>72.2</v>
      </c>
      <c r="L443" s="474">
        <v>72.7</v>
      </c>
      <c r="M443" s="474">
        <v>75.0</v>
      </c>
      <c r="N443" s="474">
        <v>71.2</v>
      </c>
      <c r="O443" s="474" t="s">
        <v>3015</v>
      </c>
      <c r="P443" s="475">
        <v>0.0084</v>
      </c>
      <c r="Q443" s="56"/>
    </row>
    <row r="444" ht="15.75" customHeight="1">
      <c r="A444" s="403" t="s">
        <v>795</v>
      </c>
      <c r="B444" s="404">
        <v>6630.02</v>
      </c>
      <c r="C444" s="470">
        <v>6474.28</v>
      </c>
      <c r="D444" s="470">
        <v>6646.45</v>
      </c>
      <c r="E444" s="470">
        <v>6474.28</v>
      </c>
      <c r="F444" s="471"/>
      <c r="G444" s="472">
        <v>0.0241</v>
      </c>
      <c r="J444" s="473" t="s">
        <v>795</v>
      </c>
      <c r="K444" s="406">
        <v>71.6</v>
      </c>
      <c r="L444" s="474">
        <v>69.0</v>
      </c>
      <c r="M444" s="474">
        <v>72.0</v>
      </c>
      <c r="N444" s="474">
        <v>69.0</v>
      </c>
      <c r="O444" s="474" t="s">
        <v>3016</v>
      </c>
      <c r="P444" s="475">
        <v>0.0437</v>
      </c>
      <c r="Q444" s="56"/>
    </row>
    <row r="445" ht="15.75" customHeight="1">
      <c r="A445" s="403" t="s">
        <v>796</v>
      </c>
      <c r="B445" s="404">
        <v>6474.28</v>
      </c>
      <c r="C445" s="470">
        <v>6456.51</v>
      </c>
      <c r="D445" s="470">
        <v>6498.7</v>
      </c>
      <c r="E445" s="470">
        <v>6318.61</v>
      </c>
      <c r="F445" s="471"/>
      <c r="G445" s="472">
        <v>0.0028</v>
      </c>
      <c r="J445" s="473" t="s">
        <v>796</v>
      </c>
      <c r="K445" s="406">
        <v>68.6</v>
      </c>
      <c r="L445" s="474">
        <v>69.0</v>
      </c>
      <c r="M445" s="474">
        <v>69.5</v>
      </c>
      <c r="N445" s="474">
        <v>66.0</v>
      </c>
      <c r="O445" s="474" t="s">
        <v>3017</v>
      </c>
      <c r="P445" s="475">
        <v>0.0044</v>
      </c>
      <c r="Q445" s="56"/>
    </row>
    <row r="446" ht="15.75" customHeight="1">
      <c r="A446" s="403" t="s">
        <v>797</v>
      </c>
      <c r="B446" s="404">
        <v>6456.51</v>
      </c>
      <c r="C446" s="470">
        <v>6638.63</v>
      </c>
      <c r="D446" s="470">
        <v>6647.18</v>
      </c>
      <c r="E446" s="470">
        <v>6454.01</v>
      </c>
      <c r="F446" s="471"/>
      <c r="G446" s="472">
        <v>-0.0274</v>
      </c>
      <c r="J446" s="473" t="s">
        <v>797</v>
      </c>
      <c r="K446" s="406">
        <v>68.3</v>
      </c>
      <c r="L446" s="474">
        <v>70.9</v>
      </c>
      <c r="M446" s="474">
        <v>71.3</v>
      </c>
      <c r="N446" s="474">
        <v>68.2</v>
      </c>
      <c r="O446" s="474" t="s">
        <v>3018</v>
      </c>
      <c r="P446" s="475">
        <v>-0.0367</v>
      </c>
      <c r="Q446" s="56"/>
    </row>
    <row r="447" ht="15.75" customHeight="1">
      <c r="A447" s="403" t="s">
        <v>798</v>
      </c>
      <c r="B447" s="404">
        <v>6638.63</v>
      </c>
      <c r="C447" s="470">
        <v>6696.52</v>
      </c>
      <c r="D447" s="470">
        <v>6711.47</v>
      </c>
      <c r="E447" s="470">
        <v>6633.57</v>
      </c>
      <c r="F447" s="471"/>
      <c r="G447" s="472">
        <v>-0.0086</v>
      </c>
      <c r="J447" s="473" t="s">
        <v>798</v>
      </c>
      <c r="K447" s="406">
        <v>70.9</v>
      </c>
      <c r="L447" s="474">
        <v>71.2</v>
      </c>
      <c r="M447" s="474">
        <v>72.5</v>
      </c>
      <c r="N447" s="474">
        <v>70.8</v>
      </c>
      <c r="O447" s="474" t="s">
        <v>3019</v>
      </c>
      <c r="P447" s="475">
        <v>-0.0028</v>
      </c>
      <c r="Q447" s="56"/>
    </row>
    <row r="448" ht="15.75" customHeight="1">
      <c r="A448" s="403" t="s">
        <v>799</v>
      </c>
      <c r="B448" s="404">
        <v>6696.52</v>
      </c>
      <c r="C448" s="470">
        <v>6699.83</v>
      </c>
      <c r="D448" s="470">
        <v>6712.47</v>
      </c>
      <c r="E448" s="470">
        <v>6647.54</v>
      </c>
      <c r="F448" s="471"/>
      <c r="G448" s="472">
        <v>-5.0E-4</v>
      </c>
      <c r="J448" s="473" t="s">
        <v>799</v>
      </c>
      <c r="K448" s="406">
        <v>71.1</v>
      </c>
      <c r="L448" s="474">
        <v>71.8</v>
      </c>
      <c r="M448" s="474">
        <v>71.8</v>
      </c>
      <c r="N448" s="474">
        <v>70.9</v>
      </c>
      <c r="O448" s="474" t="s">
        <v>3020</v>
      </c>
      <c r="P448" s="475">
        <v>-0.0097</v>
      </c>
      <c r="Q448" s="56"/>
    </row>
    <row r="449" ht="15.75" customHeight="1">
      <c r="A449" s="403" t="s">
        <v>800</v>
      </c>
      <c r="B449" s="404">
        <v>6699.83</v>
      </c>
      <c r="C449" s="470">
        <v>6753.78</v>
      </c>
      <c r="D449" s="470">
        <v>6773.02</v>
      </c>
      <c r="E449" s="470">
        <v>6672.69</v>
      </c>
      <c r="F449" s="471"/>
      <c r="G449" s="472">
        <v>-0.008</v>
      </c>
      <c r="J449" s="473" t="s">
        <v>800</v>
      </c>
      <c r="K449" s="406">
        <v>71.8</v>
      </c>
      <c r="L449" s="474">
        <v>72.8</v>
      </c>
      <c r="M449" s="474">
        <v>73.0</v>
      </c>
      <c r="N449" s="474">
        <v>71.5</v>
      </c>
      <c r="O449" s="474" t="s">
        <v>3021</v>
      </c>
      <c r="P449" s="475">
        <v>-0.0137</v>
      </c>
      <c r="Q449" s="56"/>
    </row>
    <row r="450" ht="15.75" customHeight="1">
      <c r="A450" s="403" t="s">
        <v>801</v>
      </c>
      <c r="B450" s="404">
        <v>6753.78</v>
      </c>
      <c r="C450" s="470">
        <v>6739.44</v>
      </c>
      <c r="D450" s="470">
        <v>6821.15</v>
      </c>
      <c r="E450" s="470">
        <v>6739.12</v>
      </c>
      <c r="F450" s="471"/>
      <c r="G450" s="472">
        <v>0.0021</v>
      </c>
      <c r="J450" s="473" t="s">
        <v>801</v>
      </c>
      <c r="K450" s="406">
        <v>72.8</v>
      </c>
      <c r="L450" s="474">
        <v>73.3</v>
      </c>
      <c r="M450" s="474">
        <v>73.8</v>
      </c>
      <c r="N450" s="474">
        <v>72.8</v>
      </c>
      <c r="O450" s="474" t="s">
        <v>3022</v>
      </c>
      <c r="P450" s="475">
        <v>-0.0041</v>
      </c>
      <c r="Q450" s="56"/>
    </row>
    <row r="451" ht="15.75" customHeight="1">
      <c r="A451" s="403" t="s">
        <v>802</v>
      </c>
      <c r="B451" s="404">
        <v>6739.44</v>
      </c>
      <c r="C451" s="470">
        <v>6676.14</v>
      </c>
      <c r="D451" s="470">
        <v>6764.89</v>
      </c>
      <c r="E451" s="470">
        <v>6676.14</v>
      </c>
      <c r="F451" s="471"/>
      <c r="G451" s="472">
        <v>0.0095</v>
      </c>
      <c r="J451" s="473" t="s">
        <v>802</v>
      </c>
      <c r="K451" s="406">
        <v>73.1</v>
      </c>
      <c r="L451" s="474">
        <v>72.8</v>
      </c>
      <c r="M451" s="474">
        <v>73.9</v>
      </c>
      <c r="N451" s="474">
        <v>72.8</v>
      </c>
      <c r="O451" s="474" t="s">
        <v>3023</v>
      </c>
      <c r="P451" s="475">
        <v>0.0041</v>
      </c>
      <c r="Q451" s="56"/>
    </row>
    <row r="452" ht="15.75" customHeight="1">
      <c r="A452" s="403" t="s">
        <v>803</v>
      </c>
      <c r="B452" s="404">
        <v>6676.14</v>
      </c>
      <c r="C452" s="470">
        <v>6839.44</v>
      </c>
      <c r="D452" s="470">
        <v>6839.57</v>
      </c>
      <c r="E452" s="470">
        <v>6663.95</v>
      </c>
      <c r="F452" s="471"/>
      <c r="G452" s="472">
        <v>-0.0239</v>
      </c>
      <c r="J452" s="473" t="s">
        <v>803</v>
      </c>
      <c r="K452" s="406">
        <v>72.8</v>
      </c>
      <c r="L452" s="474">
        <v>73.8</v>
      </c>
      <c r="M452" s="474">
        <v>73.8</v>
      </c>
      <c r="N452" s="474">
        <v>72.3</v>
      </c>
      <c r="O452" s="474" t="s">
        <v>3024</v>
      </c>
      <c r="P452" s="475">
        <v>-0.0149</v>
      </c>
      <c r="Q452" s="56"/>
    </row>
    <row r="453" ht="15.75" customHeight="1">
      <c r="A453" s="403" t="s">
        <v>804</v>
      </c>
      <c r="B453" s="404">
        <v>6839.44</v>
      </c>
      <c r="C453" s="470">
        <v>6948.67</v>
      </c>
      <c r="D453" s="470">
        <v>6970.22</v>
      </c>
      <c r="E453" s="470">
        <v>6830.99</v>
      </c>
      <c r="F453" s="471"/>
      <c r="G453" s="472">
        <v>-0.0157</v>
      </c>
      <c r="J453" s="473" t="s">
        <v>804</v>
      </c>
      <c r="K453" s="406">
        <v>73.9</v>
      </c>
      <c r="L453" s="474">
        <v>77.2</v>
      </c>
      <c r="M453" s="474">
        <v>77.2</v>
      </c>
      <c r="N453" s="474">
        <v>73.7</v>
      </c>
      <c r="O453" s="474" t="s">
        <v>3025</v>
      </c>
      <c r="P453" s="475">
        <v>-0.0302</v>
      </c>
      <c r="Q453" s="56"/>
    </row>
    <row r="454" ht="15.75" customHeight="1">
      <c r="A454" s="403" t="s">
        <v>805</v>
      </c>
      <c r="B454" s="404">
        <v>6948.67</v>
      </c>
      <c r="C454" s="470">
        <v>6917.9</v>
      </c>
      <c r="D454" s="470">
        <v>6962.63</v>
      </c>
      <c r="E454" s="470">
        <v>6917.9</v>
      </c>
      <c r="F454" s="471"/>
      <c r="G454" s="472">
        <v>0.0044</v>
      </c>
      <c r="J454" s="473" t="s">
        <v>805</v>
      </c>
      <c r="K454" s="406">
        <v>76.2</v>
      </c>
      <c r="L454" s="474">
        <v>75.7</v>
      </c>
      <c r="M454" s="474">
        <v>76.4</v>
      </c>
      <c r="N454" s="474">
        <v>75.7</v>
      </c>
      <c r="O454" s="474" t="s">
        <v>3026</v>
      </c>
      <c r="P454" s="475">
        <v>0.004</v>
      </c>
      <c r="Q454" s="56"/>
    </row>
    <row r="455" ht="15.75" customHeight="1">
      <c r="A455" s="403" t="s">
        <v>806</v>
      </c>
      <c r="B455" s="404">
        <v>6917.9</v>
      </c>
      <c r="C455" s="470">
        <v>6926.62</v>
      </c>
      <c r="D455" s="470">
        <v>6956.39</v>
      </c>
      <c r="E455" s="470">
        <v>6895.31</v>
      </c>
      <c r="F455" s="471"/>
      <c r="G455" s="472">
        <v>-0.0013</v>
      </c>
      <c r="J455" s="473" t="s">
        <v>806</v>
      </c>
      <c r="K455" s="406">
        <v>75.9</v>
      </c>
      <c r="L455" s="474">
        <v>76.1</v>
      </c>
      <c r="M455" s="474">
        <v>76.5</v>
      </c>
      <c r="N455" s="474">
        <v>75.6</v>
      </c>
      <c r="O455" s="474" t="s">
        <v>3027</v>
      </c>
      <c r="P455" s="475">
        <v>-0.0052</v>
      </c>
      <c r="Q455" s="56"/>
    </row>
    <row r="456" ht="15.75" customHeight="1">
      <c r="A456" s="403" t="s">
        <v>807</v>
      </c>
      <c r="B456" s="404">
        <v>6926.62</v>
      </c>
      <c r="C456" s="470">
        <v>6926.62</v>
      </c>
      <c r="D456" s="470">
        <v>6926.62</v>
      </c>
      <c r="E456" s="470">
        <v>6926.62</v>
      </c>
      <c r="F456" s="471"/>
      <c r="G456" s="472">
        <v>-0.0093</v>
      </c>
      <c r="J456" s="473" t="s">
        <v>3028</v>
      </c>
      <c r="K456" s="406">
        <v>76.3</v>
      </c>
      <c r="L456" s="474">
        <v>76.3</v>
      </c>
      <c r="M456" s="474">
        <v>76.9</v>
      </c>
      <c r="N456" s="474">
        <v>75.8</v>
      </c>
      <c r="O456" s="474" t="s">
        <v>3029</v>
      </c>
      <c r="P456" s="475">
        <v>-0.0039</v>
      </c>
      <c r="Q456" s="56"/>
    </row>
    <row r="457" ht="15.75" customHeight="1">
      <c r="A457" s="403" t="s">
        <v>808</v>
      </c>
      <c r="B457" s="404">
        <v>6991.35</v>
      </c>
      <c r="C457" s="470">
        <v>7043.69</v>
      </c>
      <c r="D457" s="470">
        <v>7049.87</v>
      </c>
      <c r="E457" s="470">
        <v>6978.98</v>
      </c>
      <c r="F457" s="471"/>
      <c r="G457" s="472">
        <v>-0.0074</v>
      </c>
      <c r="J457" s="473" t="s">
        <v>808</v>
      </c>
      <c r="K457" s="406">
        <v>76.6</v>
      </c>
      <c r="L457" s="474">
        <v>76.4</v>
      </c>
      <c r="M457" s="474">
        <v>77.4</v>
      </c>
      <c r="N457" s="474">
        <v>76.4</v>
      </c>
      <c r="O457" s="474" t="s">
        <v>3030</v>
      </c>
      <c r="P457" s="475">
        <v>-0.0026</v>
      </c>
      <c r="Q457" s="56"/>
    </row>
    <row r="458" ht="15.75" customHeight="1">
      <c r="A458" s="403" t="s">
        <v>809</v>
      </c>
      <c r="B458" s="404">
        <v>7043.69</v>
      </c>
      <c r="C458" s="470">
        <v>7036.77</v>
      </c>
      <c r="D458" s="470">
        <v>7077.72</v>
      </c>
      <c r="E458" s="470">
        <v>7036.77</v>
      </c>
      <c r="F458" s="471"/>
      <c r="G458" s="472">
        <v>0.001</v>
      </c>
      <c r="J458" s="473" t="s">
        <v>809</v>
      </c>
      <c r="K458" s="406">
        <v>76.8</v>
      </c>
      <c r="L458" s="474">
        <v>76.1</v>
      </c>
      <c r="M458" s="474">
        <v>76.9</v>
      </c>
      <c r="N458" s="474">
        <v>76.1</v>
      </c>
      <c r="O458" s="474" t="s">
        <v>3031</v>
      </c>
      <c r="P458" s="475">
        <v>0.0066</v>
      </c>
      <c r="Q458" s="56"/>
    </row>
    <row r="459" ht="15.75" customHeight="1">
      <c r="A459" s="403" t="s">
        <v>810</v>
      </c>
      <c r="B459" s="404">
        <v>7036.77</v>
      </c>
      <c r="C459" s="470">
        <v>7060.73</v>
      </c>
      <c r="D459" s="470">
        <v>7066.75</v>
      </c>
      <c r="E459" s="470">
        <v>7033.09</v>
      </c>
      <c r="F459" s="471"/>
      <c r="G459" s="472">
        <v>-0.0034</v>
      </c>
      <c r="J459" s="473" t="s">
        <v>810</v>
      </c>
      <c r="K459" s="406">
        <v>76.3</v>
      </c>
      <c r="L459" s="474">
        <v>76.1</v>
      </c>
      <c r="M459" s="474">
        <v>76.9</v>
      </c>
      <c r="N459" s="474">
        <v>75.8</v>
      </c>
      <c r="O459" s="474" t="s">
        <v>3032</v>
      </c>
      <c r="P459" s="475">
        <v>-0.0013</v>
      </c>
      <c r="Q459" s="56"/>
    </row>
    <row r="460" ht="15.75" customHeight="1">
      <c r="A460" s="403" t="s">
        <v>811</v>
      </c>
      <c r="B460" s="404">
        <v>7060.73</v>
      </c>
      <c r="C460" s="470">
        <v>7089.52</v>
      </c>
      <c r="D460" s="470">
        <v>7118.4</v>
      </c>
      <c r="E460" s="470">
        <v>7051.69</v>
      </c>
      <c r="F460" s="471"/>
      <c r="G460" s="472">
        <v>-0.0041</v>
      </c>
      <c r="J460" s="473" t="s">
        <v>811</v>
      </c>
      <c r="K460" s="406">
        <v>76.4</v>
      </c>
      <c r="L460" s="474">
        <v>76.2</v>
      </c>
      <c r="M460" s="474">
        <v>76.8</v>
      </c>
      <c r="N460" s="474">
        <v>76.0</v>
      </c>
      <c r="O460" s="474" t="s">
        <v>3033</v>
      </c>
      <c r="P460" s="475">
        <v>-0.0013</v>
      </c>
      <c r="Q460" s="56"/>
    </row>
    <row r="461" ht="15.75" customHeight="1">
      <c r="A461" s="403" t="s">
        <v>812</v>
      </c>
      <c r="B461" s="404">
        <v>7089.52</v>
      </c>
      <c r="C461" s="470">
        <v>7085.94</v>
      </c>
      <c r="D461" s="470">
        <v>7114.2</v>
      </c>
      <c r="E461" s="470">
        <v>7080.97</v>
      </c>
      <c r="F461" s="471"/>
      <c r="G461" s="472">
        <v>5.0E-4</v>
      </c>
      <c r="J461" s="473" t="s">
        <v>812</v>
      </c>
      <c r="K461" s="406">
        <v>76.5</v>
      </c>
      <c r="L461" s="474">
        <v>77.0</v>
      </c>
      <c r="M461" s="474">
        <v>77.0</v>
      </c>
      <c r="N461" s="474">
        <v>76.0</v>
      </c>
      <c r="O461" s="474" t="s">
        <v>3034</v>
      </c>
      <c r="P461" s="475">
        <v>-0.0039</v>
      </c>
      <c r="Q461" s="56"/>
    </row>
    <row r="462" ht="15.75" customHeight="1">
      <c r="A462" s="403" t="s">
        <v>813</v>
      </c>
      <c r="B462" s="404">
        <v>7085.94</v>
      </c>
      <c r="C462" s="470">
        <v>7081.38</v>
      </c>
      <c r="D462" s="470">
        <v>7100.97</v>
      </c>
      <c r="E462" s="470">
        <v>7078.52</v>
      </c>
      <c r="F462" s="471"/>
      <c r="G462" s="472">
        <v>6.0E-4</v>
      </c>
      <c r="J462" s="473" t="s">
        <v>813</v>
      </c>
      <c r="K462" s="406">
        <v>76.8</v>
      </c>
      <c r="L462" s="474">
        <v>76.1</v>
      </c>
      <c r="M462" s="474">
        <v>77.0</v>
      </c>
      <c r="N462" s="474">
        <v>76.1</v>
      </c>
      <c r="O462" s="474" t="s">
        <v>3035</v>
      </c>
      <c r="P462" s="475">
        <v>0.0052</v>
      </c>
      <c r="Q462" s="56"/>
    </row>
    <row r="463" ht="15.75" customHeight="1">
      <c r="A463" s="403" t="s">
        <v>814</v>
      </c>
      <c r="B463" s="404">
        <v>7081.38</v>
      </c>
      <c r="C463" s="470">
        <v>7072.78</v>
      </c>
      <c r="D463" s="470">
        <v>7098.46</v>
      </c>
      <c r="E463" s="470">
        <v>7065.62</v>
      </c>
      <c r="F463" s="471"/>
      <c r="G463" s="472">
        <v>0.0012</v>
      </c>
      <c r="J463" s="473" t="s">
        <v>814</v>
      </c>
      <c r="K463" s="406">
        <v>76.4</v>
      </c>
      <c r="L463" s="474">
        <v>76.3</v>
      </c>
      <c r="M463" s="474">
        <v>77.3</v>
      </c>
      <c r="N463" s="474">
        <v>75.8</v>
      </c>
      <c r="O463" s="474" t="s">
        <v>3036</v>
      </c>
      <c r="P463" s="475">
        <v>0.0013</v>
      </c>
      <c r="Q463" s="56"/>
    </row>
    <row r="464" ht="15.75" customHeight="1">
      <c r="A464" s="403" t="s">
        <v>815</v>
      </c>
      <c r="B464" s="404">
        <v>7072.78</v>
      </c>
      <c r="C464" s="470">
        <v>7051.8</v>
      </c>
      <c r="D464" s="470">
        <v>7085.24</v>
      </c>
      <c r="E464" s="470">
        <v>7051.65</v>
      </c>
      <c r="F464" s="471"/>
      <c r="G464" s="472">
        <v>0.003</v>
      </c>
      <c r="J464" s="473" t="s">
        <v>815</v>
      </c>
      <c r="K464" s="406">
        <v>76.3</v>
      </c>
      <c r="L464" s="474">
        <v>76.0</v>
      </c>
      <c r="M464" s="474">
        <v>76.5</v>
      </c>
      <c r="N464" s="474">
        <v>75.5</v>
      </c>
      <c r="O464" s="474" t="s">
        <v>3037</v>
      </c>
      <c r="P464" s="475">
        <v>0.0053</v>
      </c>
      <c r="Q464" s="56"/>
    </row>
    <row r="465" ht="15.75" customHeight="1">
      <c r="A465" s="403" t="s">
        <v>816</v>
      </c>
      <c r="B465" s="404">
        <v>7051.8</v>
      </c>
      <c r="C465" s="470">
        <v>7064.29</v>
      </c>
      <c r="D465" s="470">
        <v>7107.92</v>
      </c>
      <c r="E465" s="470">
        <v>7043.7</v>
      </c>
      <c r="F465" s="471"/>
      <c r="G465" s="472">
        <v>-0.0018</v>
      </c>
      <c r="J465" s="473" t="s">
        <v>816</v>
      </c>
      <c r="K465" s="406">
        <v>75.9</v>
      </c>
      <c r="L465" s="474">
        <v>76.2</v>
      </c>
      <c r="M465" s="474">
        <v>76.5</v>
      </c>
      <c r="N465" s="474">
        <v>75.7</v>
      </c>
      <c r="O465" s="474" t="s">
        <v>3038</v>
      </c>
      <c r="P465" s="475">
        <v>-0.0039</v>
      </c>
      <c r="Q465" s="56"/>
    </row>
    <row r="466" ht="15.75" customHeight="1">
      <c r="A466" s="403" t="s">
        <v>817</v>
      </c>
      <c r="B466" s="404">
        <v>7064.29</v>
      </c>
      <c r="C466" s="470">
        <v>7023.52</v>
      </c>
      <c r="D466" s="470">
        <v>7082.58</v>
      </c>
      <c r="E466" s="470">
        <v>7023.52</v>
      </c>
      <c r="F466" s="471"/>
      <c r="G466" s="472">
        <v>0.0058</v>
      </c>
      <c r="J466" s="473" t="s">
        <v>817</v>
      </c>
      <c r="K466" s="406">
        <v>76.2</v>
      </c>
      <c r="L466" s="474">
        <v>76.0</v>
      </c>
      <c r="M466" s="474">
        <v>76.5</v>
      </c>
      <c r="N466" s="474">
        <v>75.5</v>
      </c>
      <c r="O466" s="474" t="s">
        <v>3039</v>
      </c>
      <c r="P466" s="475">
        <v>0.0093</v>
      </c>
      <c r="Q466" s="56"/>
    </row>
    <row r="467" ht="15.75" customHeight="1">
      <c r="A467" s="403" t="s">
        <v>818</v>
      </c>
      <c r="B467" s="404">
        <v>7023.52</v>
      </c>
      <c r="C467" s="470">
        <v>7016.75</v>
      </c>
      <c r="D467" s="470">
        <v>7036.42</v>
      </c>
      <c r="E467" s="470">
        <v>6996.95</v>
      </c>
      <c r="F467" s="471"/>
      <c r="G467" s="472">
        <v>0.001</v>
      </c>
      <c r="J467" s="473" t="s">
        <v>818</v>
      </c>
      <c r="K467" s="406">
        <v>75.5</v>
      </c>
      <c r="L467" s="474">
        <v>76.5</v>
      </c>
      <c r="M467" s="474">
        <v>77.2</v>
      </c>
      <c r="N467" s="474">
        <v>75.1</v>
      </c>
      <c r="O467" s="474" t="s">
        <v>3040</v>
      </c>
      <c r="P467" s="475">
        <v>-0.0169</v>
      </c>
      <c r="Q467" s="56"/>
    </row>
    <row r="468" ht="15.75" customHeight="1">
      <c r="A468" s="403" t="s">
        <v>819</v>
      </c>
      <c r="B468" s="404">
        <v>7016.75</v>
      </c>
      <c r="C468" s="470">
        <v>6997.6</v>
      </c>
      <c r="D468" s="470">
        <v>7056.94</v>
      </c>
      <c r="E468" s="470">
        <v>6997.56</v>
      </c>
      <c r="F468" s="471"/>
      <c r="G468" s="472">
        <v>0.0027</v>
      </c>
      <c r="J468" s="473" t="s">
        <v>819</v>
      </c>
      <c r="K468" s="406">
        <v>76.8</v>
      </c>
      <c r="L468" s="474">
        <v>77.4</v>
      </c>
      <c r="M468" s="474">
        <v>77.6</v>
      </c>
      <c r="N468" s="474">
        <v>76.5</v>
      </c>
      <c r="O468" s="474" t="s">
        <v>3041</v>
      </c>
      <c r="P468" s="475">
        <v>-0.0039</v>
      </c>
      <c r="Q468" s="56"/>
    </row>
    <row r="469" ht="15.75" customHeight="1">
      <c r="A469" s="403" t="s">
        <v>820</v>
      </c>
      <c r="B469" s="404">
        <v>6997.6</v>
      </c>
      <c r="C469" s="470">
        <v>6926.29</v>
      </c>
      <c r="D469" s="470">
        <v>7007.15</v>
      </c>
      <c r="E469" s="470">
        <v>6926.29</v>
      </c>
      <c r="F469" s="471"/>
      <c r="G469" s="472">
        <v>0.0103</v>
      </c>
      <c r="J469" s="473" t="s">
        <v>820</v>
      </c>
      <c r="K469" s="406">
        <v>77.1</v>
      </c>
      <c r="L469" s="474">
        <v>74.7</v>
      </c>
      <c r="M469" s="474">
        <v>77.5</v>
      </c>
      <c r="N469" s="474">
        <v>74.7</v>
      </c>
      <c r="O469" s="474" t="s">
        <v>3042</v>
      </c>
      <c r="P469" s="475">
        <v>0.0185</v>
      </c>
      <c r="Q469" s="56"/>
    </row>
    <row r="470" ht="15.75" customHeight="1">
      <c r="A470" s="403" t="s">
        <v>821</v>
      </c>
      <c r="B470" s="404">
        <v>6926.29</v>
      </c>
      <c r="C470" s="470">
        <v>6991.55</v>
      </c>
      <c r="D470" s="470">
        <v>7007.55</v>
      </c>
      <c r="E470" s="470">
        <v>6924.25</v>
      </c>
      <c r="F470" s="471"/>
      <c r="G470" s="472">
        <v>-0.0093</v>
      </c>
      <c r="J470" s="473" t="s">
        <v>821</v>
      </c>
      <c r="K470" s="406">
        <v>75.7</v>
      </c>
      <c r="L470" s="474">
        <v>76.1</v>
      </c>
      <c r="M470" s="474">
        <v>76.3</v>
      </c>
      <c r="N470" s="474">
        <v>75.5</v>
      </c>
      <c r="O470" s="474" t="s">
        <v>3043</v>
      </c>
      <c r="P470" s="475">
        <v>-0.0039</v>
      </c>
      <c r="Q470" s="56"/>
    </row>
    <row r="471" ht="15.75" customHeight="1">
      <c r="A471" s="403" t="s">
        <v>822</v>
      </c>
      <c r="B471" s="404">
        <v>6991.55</v>
      </c>
      <c r="C471" s="470">
        <v>7027.55</v>
      </c>
      <c r="D471" s="470">
        <v>7052.68</v>
      </c>
      <c r="E471" s="470">
        <v>6986.96</v>
      </c>
      <c r="F471" s="471"/>
      <c r="G471" s="472">
        <v>-0.0051</v>
      </c>
      <c r="J471" s="473" t="s">
        <v>822</v>
      </c>
      <c r="K471" s="406">
        <v>76.0</v>
      </c>
      <c r="L471" s="474">
        <v>77.5</v>
      </c>
      <c r="M471" s="474">
        <v>77.5</v>
      </c>
      <c r="N471" s="474">
        <v>75.3</v>
      </c>
      <c r="O471" s="474" t="s">
        <v>3044</v>
      </c>
      <c r="P471" s="475">
        <v>-0.0181</v>
      </c>
      <c r="Q471" s="56"/>
    </row>
    <row r="472" ht="15.75" customHeight="1">
      <c r="A472" s="403" t="s">
        <v>823</v>
      </c>
      <c r="B472" s="404">
        <v>7027.55</v>
      </c>
      <c r="C472" s="470">
        <v>7032.44</v>
      </c>
      <c r="D472" s="470">
        <v>7060.64</v>
      </c>
      <c r="E472" s="470">
        <v>7025.01</v>
      </c>
      <c r="F472" s="471"/>
      <c r="G472" s="472">
        <v>-7.0E-4</v>
      </c>
      <c r="J472" s="473" t="s">
        <v>823</v>
      </c>
      <c r="K472" s="406">
        <v>77.4</v>
      </c>
      <c r="L472" s="474">
        <v>79.9</v>
      </c>
      <c r="M472" s="474">
        <v>79.9</v>
      </c>
      <c r="N472" s="474">
        <v>76.8</v>
      </c>
      <c r="O472" s="474" t="s">
        <v>3045</v>
      </c>
      <c r="P472" s="475">
        <v>-0.0178</v>
      </c>
      <c r="Q472" s="56"/>
    </row>
    <row r="473" ht="15.75" customHeight="1">
      <c r="A473" s="403" t="s">
        <v>824</v>
      </c>
      <c r="B473" s="404">
        <v>7032.44</v>
      </c>
      <c r="C473" s="470">
        <v>7032.57</v>
      </c>
      <c r="D473" s="470">
        <v>7072.29</v>
      </c>
      <c r="E473" s="470">
        <v>7032.44</v>
      </c>
      <c r="F473" s="471"/>
      <c r="G473" s="472">
        <v>0.0</v>
      </c>
      <c r="J473" s="473" t="s">
        <v>824</v>
      </c>
      <c r="K473" s="406">
        <v>78.8</v>
      </c>
      <c r="L473" s="474">
        <v>79.4</v>
      </c>
      <c r="M473" s="474">
        <v>79.9</v>
      </c>
      <c r="N473" s="474">
        <v>78.1</v>
      </c>
      <c r="O473" s="474" t="s">
        <v>3046</v>
      </c>
      <c r="P473" s="475">
        <v>-0.0038</v>
      </c>
      <c r="Q473" s="56"/>
    </row>
    <row r="474" ht="15.75" customHeight="1">
      <c r="A474" s="403" t="s">
        <v>825</v>
      </c>
      <c r="B474" s="404">
        <v>7032.57</v>
      </c>
      <c r="C474" s="470">
        <v>7019.25</v>
      </c>
      <c r="D474" s="470">
        <v>7078.73</v>
      </c>
      <c r="E474" s="470">
        <v>7019.25</v>
      </c>
      <c r="F474" s="471"/>
      <c r="G474" s="472">
        <v>0.0019</v>
      </c>
      <c r="J474" s="473" t="s">
        <v>825</v>
      </c>
      <c r="K474" s="406">
        <v>79.1</v>
      </c>
      <c r="L474" s="474">
        <v>77.9</v>
      </c>
      <c r="M474" s="474">
        <v>79.4</v>
      </c>
      <c r="N474" s="474">
        <v>76.6</v>
      </c>
      <c r="O474" s="474" t="s">
        <v>3047</v>
      </c>
      <c r="P474" s="475">
        <v>0.0246</v>
      </c>
      <c r="Q474" s="56"/>
    </row>
    <row r="475" ht="15.75" customHeight="1">
      <c r="A475" s="403" t="s">
        <v>826</v>
      </c>
      <c r="B475" s="404">
        <v>7019.25</v>
      </c>
      <c r="C475" s="470">
        <v>7073.0</v>
      </c>
      <c r="D475" s="470">
        <v>7101.56</v>
      </c>
      <c r="E475" s="470">
        <v>7015.16</v>
      </c>
      <c r="F475" s="471"/>
      <c r="G475" s="472">
        <v>-0.0076</v>
      </c>
      <c r="J475" s="473" t="s">
        <v>826</v>
      </c>
      <c r="K475" s="406">
        <v>77.2</v>
      </c>
      <c r="L475" s="474">
        <v>77.2</v>
      </c>
      <c r="M475" s="474">
        <v>78.6</v>
      </c>
      <c r="N475" s="474">
        <v>76.5</v>
      </c>
      <c r="O475" s="474" t="s">
        <v>3048</v>
      </c>
      <c r="P475" s="475">
        <v>-0.009</v>
      </c>
      <c r="Q475" s="56"/>
    </row>
    <row r="476" ht="15.75" customHeight="1">
      <c r="A476" s="403" t="s">
        <v>827</v>
      </c>
      <c r="B476" s="404">
        <v>7073.0</v>
      </c>
      <c r="C476" s="470">
        <v>7105.69</v>
      </c>
      <c r="D476" s="470">
        <v>7133.79</v>
      </c>
      <c r="E476" s="470">
        <v>7069.06</v>
      </c>
      <c r="F476" s="471"/>
      <c r="G476" s="472">
        <v>-0.0046</v>
      </c>
      <c r="J476" s="473" t="s">
        <v>827</v>
      </c>
      <c r="K476" s="406">
        <v>77.9</v>
      </c>
      <c r="L476" s="474">
        <v>77.8</v>
      </c>
      <c r="M476" s="474">
        <v>79.2</v>
      </c>
      <c r="N476" s="474">
        <v>76.2</v>
      </c>
      <c r="O476" s="474" t="s">
        <v>3049</v>
      </c>
      <c r="P476" s="475">
        <v>-0.0013</v>
      </c>
      <c r="Q476" s="56"/>
    </row>
    <row r="477" ht="15.75" customHeight="1">
      <c r="A477" s="403" t="s">
        <v>828</v>
      </c>
      <c r="B477" s="404">
        <v>7105.69</v>
      </c>
      <c r="C477" s="470">
        <v>7089.43</v>
      </c>
      <c r="D477" s="470">
        <v>7136.31</v>
      </c>
      <c r="E477" s="470">
        <v>7089.43</v>
      </c>
      <c r="F477" s="471"/>
      <c r="G477" s="472">
        <v>0.0023</v>
      </c>
      <c r="J477" s="473" t="s">
        <v>828</v>
      </c>
      <c r="K477" s="406">
        <v>78.0</v>
      </c>
      <c r="L477" s="474">
        <v>78.7</v>
      </c>
      <c r="M477" s="474">
        <v>79.2</v>
      </c>
      <c r="N477" s="474">
        <v>77.8</v>
      </c>
      <c r="O477" s="474" t="s">
        <v>3050</v>
      </c>
      <c r="P477" s="475">
        <v>-0.0038</v>
      </c>
      <c r="Q477" s="56"/>
    </row>
    <row r="478" ht="15.75" customHeight="1">
      <c r="A478" s="403" t="s">
        <v>829</v>
      </c>
      <c r="B478" s="404">
        <v>7089.43</v>
      </c>
      <c r="C478" s="470">
        <v>7055.7</v>
      </c>
      <c r="D478" s="470">
        <v>7098.42</v>
      </c>
      <c r="E478" s="470">
        <v>7055.7</v>
      </c>
      <c r="F478" s="471"/>
      <c r="G478" s="472">
        <v>0.0048</v>
      </c>
      <c r="J478" s="473" t="s">
        <v>829</v>
      </c>
      <c r="K478" s="406">
        <v>78.3</v>
      </c>
      <c r="L478" s="474">
        <v>77.9</v>
      </c>
      <c r="M478" s="474">
        <v>79.9</v>
      </c>
      <c r="N478" s="474">
        <v>77.8</v>
      </c>
      <c r="O478" s="474" t="s">
        <v>3051</v>
      </c>
      <c r="P478" s="475">
        <v>0.0142</v>
      </c>
      <c r="Q478" s="56"/>
    </row>
    <row r="479" ht="15.75" customHeight="1">
      <c r="A479" s="403" t="s">
        <v>830</v>
      </c>
      <c r="B479" s="404">
        <v>7055.7</v>
      </c>
      <c r="C479" s="470">
        <v>7055.27</v>
      </c>
      <c r="D479" s="470">
        <v>7104.18</v>
      </c>
      <c r="E479" s="470">
        <v>7055.27</v>
      </c>
      <c r="F479" s="471"/>
      <c r="G479" s="472">
        <v>1.0E-4</v>
      </c>
      <c r="J479" s="473" t="s">
        <v>830</v>
      </c>
      <c r="K479" s="406">
        <v>77.2</v>
      </c>
      <c r="L479" s="474">
        <v>76.2</v>
      </c>
      <c r="M479" s="474">
        <v>78.2</v>
      </c>
      <c r="N479" s="474">
        <v>76.2</v>
      </c>
      <c r="O479" s="474" t="s">
        <v>3052</v>
      </c>
      <c r="P479" s="475">
        <v>0.0145</v>
      </c>
      <c r="Q479" s="56"/>
    </row>
    <row r="480" ht="15.75" customHeight="1">
      <c r="A480" s="403" t="s">
        <v>831</v>
      </c>
      <c r="B480" s="404">
        <v>7055.27</v>
      </c>
      <c r="C480" s="470">
        <v>7019.59</v>
      </c>
      <c r="D480" s="470">
        <v>7066.82</v>
      </c>
      <c r="E480" s="470">
        <v>7019.59</v>
      </c>
      <c r="F480" s="471"/>
      <c r="G480" s="472">
        <v>0.0051</v>
      </c>
      <c r="J480" s="473" t="s">
        <v>831</v>
      </c>
      <c r="K480" s="406">
        <v>76.1</v>
      </c>
      <c r="L480" s="474">
        <v>75.3</v>
      </c>
      <c r="M480" s="474">
        <v>77.7</v>
      </c>
      <c r="N480" s="474">
        <v>75.3</v>
      </c>
      <c r="O480" s="474" t="s">
        <v>3053</v>
      </c>
      <c r="P480" s="475">
        <v>0.012</v>
      </c>
      <c r="Q480" s="56"/>
    </row>
    <row r="481" ht="15.75" customHeight="1">
      <c r="A481" s="403" t="s">
        <v>832</v>
      </c>
      <c r="B481" s="404">
        <v>7019.59</v>
      </c>
      <c r="C481" s="470">
        <v>7017.22</v>
      </c>
      <c r="D481" s="470">
        <v>7072.96</v>
      </c>
      <c r="E481" s="470">
        <v>7017.22</v>
      </c>
      <c r="F481" s="471"/>
      <c r="G481" s="472">
        <v>3.0E-4</v>
      </c>
      <c r="J481" s="473" t="s">
        <v>832</v>
      </c>
      <c r="K481" s="406">
        <v>75.2</v>
      </c>
      <c r="L481" s="474">
        <v>74.0</v>
      </c>
      <c r="M481" s="474">
        <v>75.7</v>
      </c>
      <c r="N481" s="474">
        <v>74.0</v>
      </c>
      <c r="O481" s="474" t="s">
        <v>3054</v>
      </c>
      <c r="P481" s="475">
        <v>0.0094</v>
      </c>
      <c r="Q481" s="56"/>
    </row>
    <row r="482" ht="15.75" customHeight="1">
      <c r="A482" s="403" t="s">
        <v>833</v>
      </c>
      <c r="B482" s="404">
        <v>7017.22</v>
      </c>
      <c r="C482" s="470">
        <v>6996.06</v>
      </c>
      <c r="D482" s="470">
        <v>7036.14</v>
      </c>
      <c r="E482" s="470">
        <v>6994.96</v>
      </c>
      <c r="F482" s="471"/>
      <c r="G482" s="472">
        <v>0.003</v>
      </c>
      <c r="J482" s="473" t="s">
        <v>833</v>
      </c>
      <c r="K482" s="406">
        <v>74.5</v>
      </c>
      <c r="L482" s="474">
        <v>74.0</v>
      </c>
      <c r="M482" s="474">
        <v>75.0</v>
      </c>
      <c r="N482" s="474">
        <v>73.3</v>
      </c>
      <c r="O482" s="474" t="s">
        <v>3055</v>
      </c>
      <c r="P482" s="475">
        <v>0.0136</v>
      </c>
      <c r="Q482" s="56"/>
    </row>
    <row r="483" ht="15.75" customHeight="1">
      <c r="A483" s="403" t="s">
        <v>834</v>
      </c>
      <c r="B483" s="404">
        <v>6996.06</v>
      </c>
      <c r="C483" s="470">
        <v>7049.15</v>
      </c>
      <c r="D483" s="470">
        <v>7090.39</v>
      </c>
      <c r="E483" s="470">
        <v>6988.66</v>
      </c>
      <c r="F483" s="471"/>
      <c r="G483" s="472">
        <v>-0.0075</v>
      </c>
      <c r="J483" s="473" t="s">
        <v>834</v>
      </c>
      <c r="K483" s="406">
        <v>73.5</v>
      </c>
      <c r="L483" s="474">
        <v>75.8</v>
      </c>
      <c r="M483" s="474">
        <v>75.9</v>
      </c>
      <c r="N483" s="474">
        <v>72.1</v>
      </c>
      <c r="O483" s="474" t="s">
        <v>3056</v>
      </c>
      <c r="P483" s="475">
        <v>-0.0252</v>
      </c>
      <c r="Q483" s="56"/>
    </row>
    <row r="484" ht="15.75" customHeight="1">
      <c r="A484" s="403" t="s">
        <v>835</v>
      </c>
      <c r="B484" s="404">
        <v>7049.15</v>
      </c>
      <c r="C484" s="470">
        <v>6994.15</v>
      </c>
      <c r="D484" s="470">
        <v>7098.52</v>
      </c>
      <c r="E484" s="470">
        <v>6994.15</v>
      </c>
      <c r="F484" s="471"/>
      <c r="G484" s="472">
        <v>0.0079</v>
      </c>
      <c r="J484" s="473" t="s">
        <v>835</v>
      </c>
      <c r="K484" s="406">
        <v>75.4</v>
      </c>
      <c r="L484" s="474">
        <v>76.9</v>
      </c>
      <c r="M484" s="474">
        <v>77.6</v>
      </c>
      <c r="N484" s="474">
        <v>75.3</v>
      </c>
      <c r="O484" s="474" t="s">
        <v>3057</v>
      </c>
      <c r="P484" s="475">
        <v>-0.0053</v>
      </c>
      <c r="Q484" s="56"/>
    </row>
    <row r="485" ht="15.75" customHeight="1">
      <c r="A485" s="403" t="s">
        <v>836</v>
      </c>
      <c r="B485" s="404">
        <v>6994.15</v>
      </c>
      <c r="C485" s="470">
        <v>6932.61</v>
      </c>
      <c r="D485" s="470">
        <v>7000.26</v>
      </c>
      <c r="E485" s="470">
        <v>6927.08</v>
      </c>
      <c r="F485" s="471"/>
      <c r="G485" s="472">
        <v>0.001</v>
      </c>
      <c r="J485" s="473" t="s">
        <v>836</v>
      </c>
      <c r="K485" s="406">
        <v>75.8</v>
      </c>
      <c r="L485" s="474">
        <v>73.3</v>
      </c>
      <c r="M485" s="474">
        <v>77.1</v>
      </c>
      <c r="N485" s="474">
        <v>72.7</v>
      </c>
      <c r="O485" s="474" t="s">
        <v>3058</v>
      </c>
      <c r="P485" s="475">
        <v>0.0355</v>
      </c>
      <c r="Q485" s="56"/>
    </row>
    <row r="486" ht="15.75" customHeight="1">
      <c r="A486" s="403" t="s">
        <v>837</v>
      </c>
      <c r="B486" s="404">
        <v>6987.45</v>
      </c>
      <c r="C486" s="470">
        <v>6929.93</v>
      </c>
      <c r="D486" s="470">
        <v>7003.89</v>
      </c>
      <c r="E486" s="470">
        <v>6929.84</v>
      </c>
      <c r="F486" s="471"/>
      <c r="G486" s="472">
        <v>0.0083</v>
      </c>
      <c r="J486" s="473" t="s">
        <v>837</v>
      </c>
      <c r="K486" s="406">
        <v>73.2</v>
      </c>
      <c r="L486" s="474">
        <v>72.4</v>
      </c>
      <c r="M486" s="474">
        <v>73.6</v>
      </c>
      <c r="N486" s="474">
        <v>72.1</v>
      </c>
      <c r="O486" s="474" t="s">
        <v>3059</v>
      </c>
      <c r="P486" s="475">
        <v>0.0055</v>
      </c>
      <c r="Q486" s="56"/>
    </row>
    <row r="487" ht="15.75" customHeight="1">
      <c r="A487" s="403" t="s">
        <v>838</v>
      </c>
      <c r="B487" s="404">
        <v>6929.93</v>
      </c>
      <c r="C487" s="470">
        <v>6892.99</v>
      </c>
      <c r="D487" s="470">
        <v>6947.42</v>
      </c>
      <c r="E487" s="470">
        <v>6892.99</v>
      </c>
      <c r="F487" s="471"/>
      <c r="G487" s="472">
        <v>0.0054</v>
      </c>
      <c r="J487" s="473" t="s">
        <v>838</v>
      </c>
      <c r="K487" s="406">
        <v>72.8</v>
      </c>
      <c r="L487" s="474">
        <v>72.4</v>
      </c>
      <c r="M487" s="474">
        <v>72.9</v>
      </c>
      <c r="N487" s="474">
        <v>72.0</v>
      </c>
      <c r="O487" s="474" t="s">
        <v>3060</v>
      </c>
      <c r="P487" s="475">
        <v>0.0125</v>
      </c>
      <c r="Q487" s="56"/>
    </row>
    <row r="488" ht="15.75" customHeight="1">
      <c r="A488" s="403" t="s">
        <v>839</v>
      </c>
      <c r="B488" s="404">
        <v>6892.99</v>
      </c>
      <c r="C488" s="470">
        <v>6882.3</v>
      </c>
      <c r="D488" s="470">
        <v>6899.37</v>
      </c>
      <c r="E488" s="470">
        <v>6853.7</v>
      </c>
      <c r="F488" s="471"/>
      <c r="G488" s="472">
        <v>0.0016</v>
      </c>
      <c r="J488" s="473" t="s">
        <v>839</v>
      </c>
      <c r="K488" s="406">
        <v>71.9</v>
      </c>
      <c r="L488" s="474">
        <v>71.4</v>
      </c>
      <c r="M488" s="474">
        <v>72.5</v>
      </c>
      <c r="N488" s="474">
        <v>71.4</v>
      </c>
      <c r="O488" s="474" t="s">
        <v>3061</v>
      </c>
      <c r="P488" s="475">
        <v>0.007</v>
      </c>
      <c r="Q488" s="56"/>
    </row>
    <row r="489" ht="15.75" customHeight="1">
      <c r="A489" s="403" t="s">
        <v>840</v>
      </c>
      <c r="B489" s="404">
        <v>6882.3</v>
      </c>
      <c r="C489" s="470">
        <v>6853.13</v>
      </c>
      <c r="D489" s="470">
        <v>6923.44</v>
      </c>
      <c r="E489" s="470">
        <v>6853.13</v>
      </c>
      <c r="F489" s="471"/>
      <c r="G489" s="472">
        <v>0.0043</v>
      </c>
      <c r="J489" s="473" t="s">
        <v>840</v>
      </c>
      <c r="K489" s="406">
        <v>71.4</v>
      </c>
      <c r="L489" s="474">
        <v>72.0</v>
      </c>
      <c r="M489" s="474">
        <v>72.5</v>
      </c>
      <c r="N489" s="474">
        <v>71.1</v>
      </c>
      <c r="O489" s="474" t="s">
        <v>3062</v>
      </c>
      <c r="P489" s="475">
        <v>0.0</v>
      </c>
      <c r="Q489" s="56"/>
    </row>
    <row r="490" ht="15.75" customHeight="1">
      <c r="A490" s="403" t="s">
        <v>841</v>
      </c>
      <c r="B490" s="404">
        <v>6853.13</v>
      </c>
      <c r="C490" s="470">
        <v>6756.65</v>
      </c>
      <c r="D490" s="470">
        <v>6861.39</v>
      </c>
      <c r="E490" s="470">
        <v>6756.65</v>
      </c>
      <c r="F490" s="471"/>
      <c r="G490" s="472">
        <v>0.0143</v>
      </c>
      <c r="J490" s="473" t="s">
        <v>841</v>
      </c>
      <c r="K490" s="406">
        <v>71.4</v>
      </c>
      <c r="L490" s="474">
        <v>72.0</v>
      </c>
      <c r="M490" s="474">
        <v>72.0</v>
      </c>
      <c r="N490" s="474">
        <v>71.0</v>
      </c>
      <c r="O490" s="474" t="s">
        <v>3063</v>
      </c>
      <c r="P490" s="475">
        <v>0.0042</v>
      </c>
      <c r="Q490" s="56"/>
    </row>
    <row r="491" ht="15.75" customHeight="1">
      <c r="A491" s="403" t="s">
        <v>842</v>
      </c>
      <c r="B491" s="404">
        <v>6756.65</v>
      </c>
      <c r="C491" s="470">
        <v>6731.14</v>
      </c>
      <c r="D491" s="470">
        <v>6761.65</v>
      </c>
      <c r="E491" s="470">
        <v>6731.14</v>
      </c>
      <c r="F491" s="471"/>
      <c r="G491" s="472">
        <v>0.0038</v>
      </c>
      <c r="J491" s="473" t="s">
        <v>842</v>
      </c>
      <c r="K491" s="406">
        <v>71.1</v>
      </c>
      <c r="L491" s="474">
        <v>70.5</v>
      </c>
      <c r="M491" s="474">
        <v>71.5</v>
      </c>
      <c r="N491" s="474">
        <v>70.2</v>
      </c>
      <c r="O491" s="474" t="s">
        <v>3064</v>
      </c>
      <c r="P491" s="475">
        <v>0.0085</v>
      </c>
      <c r="Q491" s="56"/>
    </row>
    <row r="492" ht="15.75" customHeight="1">
      <c r="A492" s="403" t="s">
        <v>843</v>
      </c>
      <c r="B492" s="404">
        <v>6731.14</v>
      </c>
      <c r="C492" s="470">
        <v>6742.63</v>
      </c>
      <c r="D492" s="470">
        <v>6777.83</v>
      </c>
      <c r="E492" s="470">
        <v>6721.72</v>
      </c>
      <c r="F492" s="471"/>
      <c r="G492" s="472">
        <v>-0.0017</v>
      </c>
      <c r="J492" s="473" t="s">
        <v>843</v>
      </c>
      <c r="K492" s="406">
        <v>70.5</v>
      </c>
      <c r="L492" s="474">
        <v>70.6</v>
      </c>
      <c r="M492" s="474">
        <v>71.0</v>
      </c>
      <c r="N492" s="474">
        <v>70.4</v>
      </c>
      <c r="O492" s="474" t="s">
        <v>3065</v>
      </c>
      <c r="P492" s="475">
        <v>0.0014</v>
      </c>
      <c r="Q492" s="56"/>
    </row>
    <row r="493" ht="15.75" customHeight="1">
      <c r="A493" s="403" t="s">
        <v>844</v>
      </c>
      <c r="B493" s="404">
        <v>6742.63</v>
      </c>
      <c r="C493" s="470">
        <v>6669.21</v>
      </c>
      <c r="D493" s="470">
        <v>6748.37</v>
      </c>
      <c r="E493" s="470">
        <v>6669.21</v>
      </c>
      <c r="F493" s="471"/>
      <c r="G493" s="472">
        <v>0.011</v>
      </c>
      <c r="J493" s="473" t="s">
        <v>844</v>
      </c>
      <c r="K493" s="406">
        <v>70.4</v>
      </c>
      <c r="L493" s="474">
        <v>70.3</v>
      </c>
      <c r="M493" s="474">
        <v>71.2</v>
      </c>
      <c r="N493" s="474">
        <v>70.2</v>
      </c>
      <c r="O493" s="474" t="s">
        <v>3066</v>
      </c>
      <c r="P493" s="475">
        <v>0.0014</v>
      </c>
      <c r="Q493" s="56"/>
    </row>
    <row r="494" ht="15.75" customHeight="1">
      <c r="A494" s="403" t="s">
        <v>845</v>
      </c>
      <c r="B494" s="404">
        <v>6669.21</v>
      </c>
      <c r="C494" s="470">
        <v>6629.87</v>
      </c>
      <c r="D494" s="470">
        <v>6694.15</v>
      </c>
      <c r="E494" s="470">
        <v>6629.87</v>
      </c>
      <c r="F494" s="471"/>
      <c r="G494" s="472">
        <v>0.0059</v>
      </c>
      <c r="J494" s="473" t="s">
        <v>845</v>
      </c>
      <c r="K494" s="406">
        <v>70.3</v>
      </c>
      <c r="L494" s="474">
        <v>70.0</v>
      </c>
      <c r="M494" s="474">
        <v>71.0</v>
      </c>
      <c r="N494" s="474">
        <v>69.7</v>
      </c>
      <c r="O494" s="474" t="s">
        <v>3067</v>
      </c>
      <c r="P494" s="475">
        <v>0.0072</v>
      </c>
      <c r="Q494" s="56"/>
    </row>
    <row r="495" ht="15.75" customHeight="1">
      <c r="A495" s="403" t="s">
        <v>846</v>
      </c>
      <c r="B495" s="404">
        <v>6629.87</v>
      </c>
      <c r="C495" s="470">
        <v>6702.61</v>
      </c>
      <c r="D495" s="470">
        <v>6717.22</v>
      </c>
      <c r="E495" s="470">
        <v>6610.17</v>
      </c>
      <c r="F495" s="471"/>
      <c r="G495" s="472">
        <v>-0.0109</v>
      </c>
      <c r="J495" s="473" t="s">
        <v>846</v>
      </c>
      <c r="K495" s="406">
        <v>69.8</v>
      </c>
      <c r="L495" s="474">
        <v>70.0</v>
      </c>
      <c r="M495" s="474">
        <v>70.5</v>
      </c>
      <c r="N495" s="474">
        <v>69.6</v>
      </c>
      <c r="O495" s="474" t="s">
        <v>3068</v>
      </c>
      <c r="P495" s="475">
        <v>0.0029</v>
      </c>
      <c r="Q495" s="56"/>
    </row>
    <row r="496" ht="15.75" customHeight="1">
      <c r="A496" s="403" t="s">
        <v>847</v>
      </c>
      <c r="B496" s="404">
        <v>6702.61</v>
      </c>
      <c r="C496" s="470">
        <v>6754.44</v>
      </c>
      <c r="D496" s="470">
        <v>6767.48</v>
      </c>
      <c r="E496" s="470">
        <v>6700.07</v>
      </c>
      <c r="F496" s="471"/>
      <c r="G496" s="472">
        <v>-0.0077</v>
      </c>
      <c r="J496" s="473" t="s">
        <v>847</v>
      </c>
      <c r="K496" s="406">
        <v>69.6</v>
      </c>
      <c r="L496" s="474">
        <v>71.1</v>
      </c>
      <c r="M496" s="474">
        <v>71.3</v>
      </c>
      <c r="N496" s="474">
        <v>69.2</v>
      </c>
      <c r="O496" s="474" t="s">
        <v>3069</v>
      </c>
      <c r="P496" s="475">
        <v>-0.0225</v>
      </c>
      <c r="Q496" s="56"/>
    </row>
    <row r="497" ht="15.75" customHeight="1">
      <c r="A497" s="403" t="s">
        <v>848</v>
      </c>
      <c r="B497" s="404">
        <v>6754.44</v>
      </c>
      <c r="C497" s="470">
        <v>6757.25</v>
      </c>
      <c r="D497" s="470">
        <v>6790.91</v>
      </c>
      <c r="E497" s="470">
        <v>6751.5</v>
      </c>
      <c r="F497" s="471"/>
      <c r="G497" s="472">
        <v>-4.0E-4</v>
      </c>
      <c r="J497" s="473" t="s">
        <v>848</v>
      </c>
      <c r="K497" s="406">
        <v>71.2</v>
      </c>
      <c r="L497" s="474">
        <v>71.4</v>
      </c>
      <c r="M497" s="474">
        <v>71.8</v>
      </c>
      <c r="N497" s="474">
        <v>71.0</v>
      </c>
      <c r="O497" s="474" t="s">
        <v>3070</v>
      </c>
      <c r="P497" s="475">
        <v>-0.0028</v>
      </c>
      <c r="Q497" s="56"/>
    </row>
    <row r="498" ht="15.75" customHeight="1">
      <c r="A498" s="403" t="s">
        <v>849</v>
      </c>
      <c r="B498" s="404">
        <v>6757.25</v>
      </c>
      <c r="C498" s="470">
        <v>6736.55</v>
      </c>
      <c r="D498" s="470">
        <v>6792.2</v>
      </c>
      <c r="E498" s="470">
        <v>6736.55</v>
      </c>
      <c r="F498" s="471"/>
      <c r="G498" s="472">
        <v>0.0031</v>
      </c>
      <c r="J498" s="473" t="s">
        <v>849</v>
      </c>
      <c r="K498" s="406">
        <v>71.4</v>
      </c>
      <c r="L498" s="474">
        <v>71.5</v>
      </c>
      <c r="M498" s="474">
        <v>72.4</v>
      </c>
      <c r="N498" s="474">
        <v>71.3</v>
      </c>
      <c r="O498" s="474" t="s">
        <v>3071</v>
      </c>
      <c r="P498" s="475">
        <v>-0.0014</v>
      </c>
      <c r="Q498" s="56"/>
    </row>
    <row r="499" ht="15.75" customHeight="1">
      <c r="A499" s="403" t="s">
        <v>850</v>
      </c>
      <c r="B499" s="404">
        <v>6736.55</v>
      </c>
      <c r="C499" s="470">
        <v>6783.19</v>
      </c>
      <c r="D499" s="470">
        <v>6794.14</v>
      </c>
      <c r="E499" s="470">
        <v>6716.55</v>
      </c>
      <c r="F499" s="471"/>
      <c r="G499" s="472">
        <v>-0.0069</v>
      </c>
      <c r="J499" s="473" t="s">
        <v>850</v>
      </c>
      <c r="K499" s="406">
        <v>71.5</v>
      </c>
      <c r="L499" s="474">
        <v>72.0</v>
      </c>
      <c r="M499" s="474">
        <v>72.3</v>
      </c>
      <c r="N499" s="474">
        <v>71.4</v>
      </c>
      <c r="O499" s="474" t="s">
        <v>3072</v>
      </c>
      <c r="P499" s="475">
        <v>-0.0111</v>
      </c>
      <c r="Q499" s="56"/>
    </row>
    <row r="500" ht="15.75" customHeight="1">
      <c r="A500" s="403" t="s">
        <v>851</v>
      </c>
      <c r="B500" s="404">
        <v>6783.19</v>
      </c>
      <c r="C500" s="470">
        <v>6868.17</v>
      </c>
      <c r="D500" s="470">
        <v>6872.82</v>
      </c>
      <c r="E500" s="470">
        <v>6774.61</v>
      </c>
      <c r="F500" s="471"/>
      <c r="G500" s="472">
        <v>-0.0124</v>
      </c>
      <c r="J500" s="473" t="s">
        <v>851</v>
      </c>
      <c r="K500" s="406">
        <v>72.3</v>
      </c>
      <c r="L500" s="474">
        <v>72.0</v>
      </c>
      <c r="M500" s="474">
        <v>73.5</v>
      </c>
      <c r="N500" s="474">
        <v>72.0</v>
      </c>
      <c r="O500" s="474" t="s">
        <v>3073</v>
      </c>
      <c r="P500" s="475">
        <v>-0.0082</v>
      </c>
      <c r="Q500" s="56"/>
    </row>
    <row r="501" ht="15.75" customHeight="1">
      <c r="A501" s="403" t="s">
        <v>852</v>
      </c>
      <c r="B501" s="404">
        <v>6868.17</v>
      </c>
      <c r="C501" s="470">
        <v>6837.8</v>
      </c>
      <c r="D501" s="470">
        <v>6876.97</v>
      </c>
      <c r="E501" s="470">
        <v>6824.63</v>
      </c>
      <c r="F501" s="471"/>
      <c r="G501" s="472">
        <v>0.0044</v>
      </c>
      <c r="J501" s="473" t="s">
        <v>852</v>
      </c>
      <c r="K501" s="406">
        <v>72.9</v>
      </c>
      <c r="L501" s="474">
        <v>71.5</v>
      </c>
      <c r="M501" s="474">
        <v>73.4</v>
      </c>
      <c r="N501" s="474">
        <v>71.5</v>
      </c>
      <c r="O501" s="474" t="s">
        <v>3074</v>
      </c>
      <c r="P501" s="475">
        <v>0.0167</v>
      </c>
      <c r="Q501" s="56"/>
    </row>
    <row r="502" ht="15.75" customHeight="1">
      <c r="A502" s="403" t="s">
        <v>853</v>
      </c>
      <c r="B502" s="404">
        <v>6837.8</v>
      </c>
      <c r="C502" s="470">
        <v>6882.02</v>
      </c>
      <c r="D502" s="470">
        <v>6923.43</v>
      </c>
      <c r="E502" s="470">
        <v>6835.37</v>
      </c>
      <c r="F502" s="471"/>
      <c r="G502" s="472">
        <v>-0.0064</v>
      </c>
      <c r="J502" s="473" t="s">
        <v>853</v>
      </c>
      <c r="K502" s="406">
        <v>71.7</v>
      </c>
      <c r="L502" s="474">
        <v>72.5</v>
      </c>
      <c r="M502" s="474">
        <v>72.5</v>
      </c>
      <c r="N502" s="474">
        <v>70.5</v>
      </c>
      <c r="O502" s="474" t="s">
        <v>3075</v>
      </c>
      <c r="P502" s="475">
        <v>0.0042</v>
      </c>
      <c r="Q502" s="56"/>
    </row>
    <row r="503" ht="15.75" customHeight="1">
      <c r="A503" s="403" t="s">
        <v>854</v>
      </c>
      <c r="B503" s="404">
        <v>6882.02</v>
      </c>
      <c r="C503" s="470">
        <v>6920.35</v>
      </c>
      <c r="D503" s="470">
        <v>6929.96</v>
      </c>
      <c r="E503" s="470">
        <v>6855.76</v>
      </c>
      <c r="F503" s="471"/>
      <c r="G503" s="472">
        <v>-0.0055</v>
      </c>
      <c r="J503" s="473" t="s">
        <v>854</v>
      </c>
      <c r="K503" s="406">
        <v>71.4</v>
      </c>
      <c r="L503" s="474">
        <v>72.4</v>
      </c>
      <c r="M503" s="474">
        <v>72.4</v>
      </c>
      <c r="N503" s="474">
        <v>70.7</v>
      </c>
      <c r="O503" s="474" t="s">
        <v>3076</v>
      </c>
      <c r="P503" s="475">
        <v>-0.0083</v>
      </c>
      <c r="Q503" s="56"/>
    </row>
    <row r="504" ht="15.75" customHeight="1">
      <c r="A504" s="403" t="s">
        <v>855</v>
      </c>
      <c r="B504" s="404">
        <v>6920.35</v>
      </c>
      <c r="C504" s="470">
        <v>6984.74</v>
      </c>
      <c r="D504" s="470">
        <v>7021.18</v>
      </c>
      <c r="E504" s="470">
        <v>6915.24</v>
      </c>
      <c r="F504" s="471"/>
      <c r="G504" s="472">
        <v>-0.0092</v>
      </c>
      <c r="J504" s="473" t="s">
        <v>855</v>
      </c>
      <c r="K504" s="406">
        <v>72.0</v>
      </c>
      <c r="L504" s="474">
        <v>72.1</v>
      </c>
      <c r="M504" s="474">
        <v>73.0</v>
      </c>
      <c r="N504" s="474">
        <v>71.7</v>
      </c>
      <c r="O504" s="474" t="s">
        <v>3077</v>
      </c>
      <c r="P504" s="475">
        <v>-0.0083</v>
      </c>
      <c r="Q504" s="56"/>
    </row>
    <row r="505" ht="15.75" customHeight="1">
      <c r="A505" s="403" t="s">
        <v>856</v>
      </c>
      <c r="B505" s="404">
        <v>6984.74</v>
      </c>
      <c r="C505" s="470">
        <v>6952.13</v>
      </c>
      <c r="D505" s="470">
        <v>7022.95</v>
      </c>
      <c r="E505" s="470">
        <v>6952.13</v>
      </c>
      <c r="F505" s="471"/>
      <c r="G505" s="472">
        <v>0.0047</v>
      </c>
      <c r="J505" s="473" t="s">
        <v>856</v>
      </c>
      <c r="K505" s="406">
        <v>72.6</v>
      </c>
      <c r="L505" s="474">
        <v>72.5</v>
      </c>
      <c r="M505" s="474">
        <v>73.5</v>
      </c>
      <c r="N505" s="474">
        <v>72.3</v>
      </c>
      <c r="O505" s="474" t="s">
        <v>3078</v>
      </c>
      <c r="P505" s="475">
        <v>0.0055</v>
      </c>
      <c r="Q505" s="56"/>
    </row>
    <row r="506" ht="15.75" customHeight="1">
      <c r="A506" s="403" t="s">
        <v>857</v>
      </c>
      <c r="B506" s="404">
        <v>6952.13</v>
      </c>
      <c r="C506" s="470">
        <v>7048.99</v>
      </c>
      <c r="D506" s="470">
        <v>7052.02</v>
      </c>
      <c r="E506" s="470">
        <v>6946.62</v>
      </c>
      <c r="F506" s="471"/>
      <c r="G506" s="472">
        <v>-0.0137</v>
      </c>
      <c r="J506" s="473" t="s">
        <v>857</v>
      </c>
      <c r="K506" s="406">
        <v>72.2</v>
      </c>
      <c r="L506" s="474">
        <v>72.2</v>
      </c>
      <c r="M506" s="474">
        <v>73.4</v>
      </c>
      <c r="N506" s="474">
        <v>72.0</v>
      </c>
      <c r="O506" s="474" t="s">
        <v>3079</v>
      </c>
      <c r="P506" s="475">
        <v>-0.0082</v>
      </c>
      <c r="Q506" s="56"/>
    </row>
    <row r="507" ht="15.75" customHeight="1">
      <c r="A507" s="403" t="s">
        <v>858</v>
      </c>
      <c r="B507" s="404">
        <v>7048.99</v>
      </c>
      <c r="C507" s="470">
        <v>6978.53</v>
      </c>
      <c r="D507" s="470">
        <v>7055.46</v>
      </c>
      <c r="E507" s="470">
        <v>6978.53</v>
      </c>
      <c r="F507" s="471"/>
      <c r="G507" s="472">
        <v>0.0101</v>
      </c>
      <c r="J507" s="473" t="s">
        <v>858</v>
      </c>
      <c r="K507" s="406">
        <v>72.8</v>
      </c>
      <c r="L507" s="474">
        <v>72.9</v>
      </c>
      <c r="M507" s="474">
        <v>73.0</v>
      </c>
      <c r="N507" s="474">
        <v>72.2</v>
      </c>
      <c r="O507" s="474" t="s">
        <v>3080</v>
      </c>
      <c r="P507" s="475">
        <v>0.0111</v>
      </c>
      <c r="Q507" s="56"/>
    </row>
    <row r="508" ht="15.75" customHeight="1">
      <c r="A508" s="403" t="s">
        <v>859</v>
      </c>
      <c r="B508" s="404">
        <v>6978.53</v>
      </c>
      <c r="C508" s="470">
        <v>6965.63</v>
      </c>
      <c r="D508" s="470">
        <v>6985.73</v>
      </c>
      <c r="E508" s="470">
        <v>6939.05</v>
      </c>
      <c r="F508" s="471"/>
      <c r="G508" s="472">
        <v>0.0019</v>
      </c>
      <c r="J508" s="473" t="s">
        <v>859</v>
      </c>
      <c r="K508" s="406">
        <v>72.0</v>
      </c>
      <c r="L508" s="474">
        <v>72.9</v>
      </c>
      <c r="M508" s="474">
        <v>73.0</v>
      </c>
      <c r="N508" s="474">
        <v>71.9</v>
      </c>
      <c r="O508" s="474" t="s">
        <v>3081</v>
      </c>
      <c r="P508" s="475">
        <v>-0.0123</v>
      </c>
      <c r="Q508" s="56"/>
    </row>
    <row r="509" ht="15.75" customHeight="1">
      <c r="A509" s="403" t="s">
        <v>860</v>
      </c>
      <c r="B509" s="404">
        <v>6965.63</v>
      </c>
      <c r="C509" s="470">
        <v>6936.2</v>
      </c>
      <c r="D509" s="470">
        <v>6984.17</v>
      </c>
      <c r="E509" s="470">
        <v>6931.19</v>
      </c>
      <c r="F509" s="471"/>
      <c r="G509" s="472">
        <v>0.0042</v>
      </c>
      <c r="J509" s="473" t="s">
        <v>860</v>
      </c>
      <c r="K509" s="406">
        <v>72.9</v>
      </c>
      <c r="L509" s="474">
        <v>73.0</v>
      </c>
      <c r="M509" s="474">
        <v>73.4</v>
      </c>
      <c r="N509" s="474">
        <v>71.6</v>
      </c>
      <c r="O509" s="474" t="s">
        <v>3082</v>
      </c>
      <c r="P509" s="475">
        <v>-0.0109</v>
      </c>
      <c r="Q509" s="56"/>
    </row>
    <row r="510" ht="15.75" customHeight="1">
      <c r="A510" s="403" t="s">
        <v>861</v>
      </c>
      <c r="B510" s="404">
        <v>6936.2</v>
      </c>
      <c r="C510" s="470">
        <v>6847.0</v>
      </c>
      <c r="D510" s="470">
        <v>6948.06</v>
      </c>
      <c r="E510" s="470">
        <v>6758.29</v>
      </c>
      <c r="F510" s="471"/>
      <c r="G510" s="472">
        <v>0.013</v>
      </c>
      <c r="J510" s="473" t="s">
        <v>861</v>
      </c>
      <c r="K510" s="406">
        <v>73.7</v>
      </c>
      <c r="L510" s="474">
        <v>66.2</v>
      </c>
      <c r="M510" s="474">
        <v>74.0</v>
      </c>
      <c r="N510" s="474">
        <v>66.2</v>
      </c>
      <c r="O510" s="474" t="s">
        <v>3083</v>
      </c>
      <c r="P510" s="475">
        <v>0.0854</v>
      </c>
      <c r="Q510" s="56"/>
    </row>
    <row r="511" ht="15.75" customHeight="1">
      <c r="A511" s="403" t="s">
        <v>862</v>
      </c>
      <c r="B511" s="404">
        <v>6847.0</v>
      </c>
      <c r="C511" s="470">
        <v>6703.25</v>
      </c>
      <c r="D511" s="470">
        <v>6857.88</v>
      </c>
      <c r="E511" s="470">
        <v>6703.25</v>
      </c>
      <c r="F511" s="471"/>
      <c r="G511" s="472">
        <v>0.0214</v>
      </c>
      <c r="J511" s="473" t="s">
        <v>862</v>
      </c>
      <c r="K511" s="406">
        <v>67.9</v>
      </c>
      <c r="L511" s="474">
        <v>69.0</v>
      </c>
      <c r="M511" s="474">
        <v>69.0</v>
      </c>
      <c r="N511" s="474">
        <v>67.7</v>
      </c>
      <c r="O511" s="474" t="s">
        <v>3084</v>
      </c>
      <c r="P511" s="475">
        <v>0.0104</v>
      </c>
      <c r="Q511" s="56"/>
    </row>
    <row r="512" ht="15.75" customHeight="1">
      <c r="A512" s="403" t="s">
        <v>863</v>
      </c>
      <c r="B512" s="404">
        <v>6703.25</v>
      </c>
      <c r="C512" s="470">
        <v>6795.51</v>
      </c>
      <c r="D512" s="470">
        <v>6850.81</v>
      </c>
      <c r="E512" s="470">
        <v>6699.16</v>
      </c>
      <c r="F512" s="471"/>
      <c r="G512" s="472">
        <v>-0.0136</v>
      </c>
      <c r="J512" s="473" t="s">
        <v>863</v>
      </c>
      <c r="K512" s="406">
        <v>67.2</v>
      </c>
      <c r="L512" s="474">
        <v>68.4</v>
      </c>
      <c r="M512" s="474">
        <v>68.4</v>
      </c>
      <c r="N512" s="474">
        <v>67.0</v>
      </c>
      <c r="O512" s="474" t="s">
        <v>3085</v>
      </c>
      <c r="P512" s="475">
        <v>-0.0044</v>
      </c>
      <c r="Q512" s="56"/>
    </row>
    <row r="513" ht="15.75" customHeight="1">
      <c r="A513" s="403" t="s">
        <v>864</v>
      </c>
      <c r="B513" s="404">
        <v>6795.51</v>
      </c>
      <c r="C513" s="470">
        <v>6773.89</v>
      </c>
      <c r="D513" s="470">
        <v>6843.65</v>
      </c>
      <c r="E513" s="470">
        <v>6773.57</v>
      </c>
      <c r="F513" s="471"/>
      <c r="G513" s="472">
        <v>0.0032</v>
      </c>
      <c r="J513" s="473" t="s">
        <v>864</v>
      </c>
      <c r="K513" s="406">
        <v>67.5</v>
      </c>
      <c r="L513" s="474">
        <v>67.5</v>
      </c>
      <c r="M513" s="474">
        <v>67.7</v>
      </c>
      <c r="N513" s="474">
        <v>66.8</v>
      </c>
      <c r="O513" s="474" t="s">
        <v>3086</v>
      </c>
      <c r="P513" s="475">
        <v>0.003</v>
      </c>
      <c r="Q513" s="56"/>
    </row>
    <row r="514" ht="15.75" customHeight="1">
      <c r="A514" s="403" t="s">
        <v>865</v>
      </c>
      <c r="B514" s="404">
        <v>6773.89</v>
      </c>
      <c r="C514" s="470">
        <v>6852.08</v>
      </c>
      <c r="D514" s="470">
        <v>6871.09</v>
      </c>
      <c r="E514" s="470">
        <v>6768.39</v>
      </c>
      <c r="F514" s="471"/>
      <c r="G514" s="472">
        <v>-0.0114</v>
      </c>
      <c r="J514" s="473" t="s">
        <v>865</v>
      </c>
      <c r="K514" s="406">
        <v>67.3</v>
      </c>
      <c r="L514" s="474">
        <v>68.5</v>
      </c>
      <c r="M514" s="474">
        <v>69.0</v>
      </c>
      <c r="N514" s="474">
        <v>67.2</v>
      </c>
      <c r="O514" s="474" t="s">
        <v>3087</v>
      </c>
      <c r="P514" s="475">
        <v>-0.0204</v>
      </c>
      <c r="Q514" s="56"/>
    </row>
    <row r="515" ht="15.75" customHeight="1">
      <c r="A515" s="403" t="s">
        <v>866</v>
      </c>
      <c r="B515" s="404">
        <v>6852.08</v>
      </c>
      <c r="C515" s="470">
        <v>6917.91</v>
      </c>
      <c r="D515" s="470">
        <v>6922.81</v>
      </c>
      <c r="E515" s="470">
        <v>6845.61</v>
      </c>
      <c r="F515" s="471"/>
      <c r="G515" s="472">
        <v>-0.0095</v>
      </c>
      <c r="J515" s="473" t="s">
        <v>866</v>
      </c>
      <c r="K515" s="406">
        <v>68.7</v>
      </c>
      <c r="L515" s="474">
        <v>68.8</v>
      </c>
      <c r="M515" s="474">
        <v>69.6</v>
      </c>
      <c r="N515" s="474">
        <v>68.1</v>
      </c>
      <c r="O515" s="474" t="s">
        <v>3088</v>
      </c>
      <c r="P515" s="475">
        <v>-0.0058</v>
      </c>
      <c r="Q515" s="56"/>
    </row>
    <row r="516" ht="15.75" customHeight="1">
      <c r="A516" s="403" t="s">
        <v>867</v>
      </c>
      <c r="B516" s="404">
        <v>6917.91</v>
      </c>
      <c r="C516" s="470">
        <v>7013.0</v>
      </c>
      <c r="D516" s="470">
        <v>7058.33</v>
      </c>
      <c r="E516" s="470">
        <v>6916.79</v>
      </c>
      <c r="F516" s="471"/>
      <c r="G516" s="472">
        <v>-0.0136</v>
      </c>
      <c r="J516" s="473" t="s">
        <v>867</v>
      </c>
      <c r="K516" s="406">
        <v>69.1</v>
      </c>
      <c r="L516" s="474">
        <v>69.3</v>
      </c>
      <c r="M516" s="474">
        <v>69.9</v>
      </c>
      <c r="N516" s="474">
        <v>68.9</v>
      </c>
      <c r="O516" s="474" t="s">
        <v>3089</v>
      </c>
      <c r="P516" s="475">
        <v>-0.0014</v>
      </c>
      <c r="Q516" s="56"/>
    </row>
    <row r="517" ht="15.75" customHeight="1">
      <c r="A517" s="403" t="s">
        <v>868</v>
      </c>
      <c r="B517" s="404">
        <v>7013.0</v>
      </c>
      <c r="C517" s="470">
        <v>7022.29</v>
      </c>
      <c r="D517" s="470">
        <v>7082.45</v>
      </c>
      <c r="E517" s="470">
        <v>6995.98</v>
      </c>
      <c r="F517" s="471"/>
      <c r="G517" s="472">
        <v>-0.0013</v>
      </c>
      <c r="J517" s="473" t="s">
        <v>868</v>
      </c>
      <c r="K517" s="406">
        <v>69.2</v>
      </c>
      <c r="L517" s="474">
        <v>70.2</v>
      </c>
      <c r="M517" s="474">
        <v>71.1</v>
      </c>
      <c r="N517" s="474">
        <v>69.0</v>
      </c>
      <c r="O517" s="474" t="s">
        <v>3090</v>
      </c>
      <c r="P517" s="475">
        <v>-0.0142</v>
      </c>
      <c r="Q517" s="56"/>
    </row>
    <row r="518" ht="15.75" customHeight="1">
      <c r="A518" s="403" t="s">
        <v>869</v>
      </c>
      <c r="B518" s="404">
        <v>7022.29</v>
      </c>
      <c r="C518" s="470">
        <v>7085.67</v>
      </c>
      <c r="D518" s="470">
        <v>7097.2</v>
      </c>
      <c r="E518" s="470">
        <v>7019.22</v>
      </c>
      <c r="F518" s="471"/>
      <c r="G518" s="472">
        <v>-0.0089</v>
      </c>
      <c r="J518" s="473" t="s">
        <v>869</v>
      </c>
      <c r="K518" s="406">
        <v>70.2</v>
      </c>
      <c r="L518" s="474">
        <v>69.9</v>
      </c>
      <c r="M518" s="474">
        <v>71.0</v>
      </c>
      <c r="N518" s="474">
        <v>69.0</v>
      </c>
      <c r="O518" s="474" t="s">
        <v>3091</v>
      </c>
      <c r="P518" s="475">
        <v>0.0043</v>
      </c>
      <c r="Q518" s="56"/>
    </row>
    <row r="519" ht="15.75" customHeight="1">
      <c r="A519" s="403" t="s">
        <v>870</v>
      </c>
      <c r="B519" s="404">
        <v>7085.67</v>
      </c>
      <c r="C519" s="470">
        <v>7091.81</v>
      </c>
      <c r="D519" s="470">
        <v>7134.75</v>
      </c>
      <c r="E519" s="470">
        <v>7080.72</v>
      </c>
      <c r="F519" s="471"/>
      <c r="G519" s="472">
        <v>-9.0E-4</v>
      </c>
      <c r="J519" s="473" t="s">
        <v>870</v>
      </c>
      <c r="K519" s="406">
        <v>69.9</v>
      </c>
      <c r="L519" s="474">
        <v>71.0</v>
      </c>
      <c r="M519" s="474">
        <v>72.0</v>
      </c>
      <c r="N519" s="474">
        <v>69.8</v>
      </c>
      <c r="O519" s="474" t="s">
        <v>3092</v>
      </c>
      <c r="P519" s="475">
        <v>-0.0398</v>
      </c>
      <c r="Q519" s="56"/>
    </row>
    <row r="520" ht="15.75" customHeight="1">
      <c r="A520" s="403" t="s">
        <v>871</v>
      </c>
      <c r="B520" s="404">
        <v>7060.77</v>
      </c>
      <c r="C520" s="470">
        <v>7056.57</v>
      </c>
      <c r="D520" s="470">
        <v>7093.71</v>
      </c>
      <c r="E520" s="470">
        <v>7020.8</v>
      </c>
      <c r="F520" s="471"/>
      <c r="G520" s="472">
        <v>6.0E-4</v>
      </c>
      <c r="J520" s="473" t="s">
        <v>871</v>
      </c>
      <c r="K520" s="406">
        <v>72.8</v>
      </c>
      <c r="L520" s="474">
        <v>71.0</v>
      </c>
      <c r="M520" s="474">
        <v>73.2</v>
      </c>
      <c r="N520" s="474">
        <v>70.5</v>
      </c>
      <c r="O520" s="474" t="s">
        <v>3093</v>
      </c>
      <c r="P520" s="475">
        <v>0.0254</v>
      </c>
      <c r="Q520" s="56"/>
    </row>
    <row r="521" ht="15.75" customHeight="1">
      <c r="A521" s="403" t="s">
        <v>872</v>
      </c>
      <c r="B521" s="404">
        <v>7056.57</v>
      </c>
      <c r="C521" s="470">
        <v>6941.36</v>
      </c>
      <c r="D521" s="470">
        <v>7066.72</v>
      </c>
      <c r="E521" s="470">
        <v>6941.36</v>
      </c>
      <c r="F521" s="471"/>
      <c r="G521" s="472">
        <v>0.0166</v>
      </c>
      <c r="J521" s="473" t="s">
        <v>872</v>
      </c>
      <c r="K521" s="406">
        <v>71.0</v>
      </c>
      <c r="L521" s="474">
        <v>71.3</v>
      </c>
      <c r="M521" s="474">
        <v>71.9</v>
      </c>
      <c r="N521" s="474">
        <v>69.5</v>
      </c>
      <c r="O521" s="474" t="s">
        <v>3094</v>
      </c>
      <c r="P521" s="475">
        <v>-0.0028</v>
      </c>
      <c r="Q521" s="56"/>
    </row>
    <row r="522" ht="15.75" customHeight="1">
      <c r="A522" s="403" t="s">
        <v>873</v>
      </c>
      <c r="B522" s="404">
        <v>6941.36</v>
      </c>
      <c r="C522" s="470">
        <v>6930.07</v>
      </c>
      <c r="D522" s="470">
        <v>6992.1</v>
      </c>
      <c r="E522" s="470">
        <v>6918.85</v>
      </c>
      <c r="F522" s="471"/>
      <c r="G522" s="472">
        <v>0.0016</v>
      </c>
      <c r="J522" s="473" t="s">
        <v>873</v>
      </c>
      <c r="K522" s="406">
        <v>71.2</v>
      </c>
      <c r="L522" s="474">
        <v>70.4</v>
      </c>
      <c r="M522" s="474">
        <v>71.8</v>
      </c>
      <c r="N522" s="474">
        <v>69.4</v>
      </c>
      <c r="O522" s="474" t="s">
        <v>3095</v>
      </c>
      <c r="P522" s="475">
        <v>0.0142</v>
      </c>
      <c r="Q522" s="56"/>
    </row>
    <row r="523" ht="15.75" customHeight="1">
      <c r="A523" s="403" t="s">
        <v>874</v>
      </c>
      <c r="B523" s="404">
        <v>6930.07</v>
      </c>
      <c r="C523" s="470">
        <v>6995.92</v>
      </c>
      <c r="D523" s="470">
        <v>7024.05</v>
      </c>
      <c r="E523" s="470">
        <v>6922.83</v>
      </c>
      <c r="F523" s="471"/>
      <c r="G523" s="472">
        <v>-0.0094</v>
      </c>
      <c r="J523" s="473" t="s">
        <v>874</v>
      </c>
      <c r="K523" s="406">
        <v>70.2</v>
      </c>
      <c r="L523" s="474">
        <v>69.1</v>
      </c>
      <c r="M523" s="474">
        <v>70.5</v>
      </c>
      <c r="N523" s="474">
        <v>68.5</v>
      </c>
      <c r="O523" s="474" t="s">
        <v>3096</v>
      </c>
      <c r="P523" s="475">
        <v>0.04</v>
      </c>
      <c r="Q523" s="56"/>
    </row>
    <row r="524" ht="15.75" customHeight="1">
      <c r="A524" s="403" t="s">
        <v>875</v>
      </c>
      <c r="B524" s="404">
        <v>6995.92</v>
      </c>
      <c r="C524" s="470">
        <v>6982.18</v>
      </c>
      <c r="D524" s="470">
        <v>7051.94</v>
      </c>
      <c r="E524" s="470">
        <v>6982.14</v>
      </c>
      <c r="F524" s="471"/>
      <c r="G524" s="472">
        <v>0.002</v>
      </c>
      <c r="J524" s="473" t="s">
        <v>875</v>
      </c>
      <c r="K524" s="406">
        <v>67.5</v>
      </c>
      <c r="L524" s="474">
        <v>68.1</v>
      </c>
      <c r="M524" s="474">
        <v>69.2</v>
      </c>
      <c r="N524" s="474">
        <v>67.2</v>
      </c>
      <c r="O524" s="474" t="s">
        <v>3097</v>
      </c>
      <c r="P524" s="475">
        <v>-0.0117</v>
      </c>
      <c r="Q524" s="56"/>
    </row>
    <row r="525" ht="15.75" customHeight="1">
      <c r="A525" s="403" t="s">
        <v>876</v>
      </c>
      <c r="B525" s="404">
        <v>6982.18</v>
      </c>
      <c r="C525" s="470">
        <v>6868.08</v>
      </c>
      <c r="D525" s="470">
        <v>6991.24</v>
      </c>
      <c r="E525" s="470">
        <v>6868.08</v>
      </c>
      <c r="F525" s="471"/>
      <c r="G525" s="472">
        <v>0.0166</v>
      </c>
      <c r="J525" s="473" t="s">
        <v>876</v>
      </c>
      <c r="K525" s="406">
        <v>68.3</v>
      </c>
      <c r="L525" s="474">
        <v>66.9</v>
      </c>
      <c r="M525" s="474">
        <v>68.9</v>
      </c>
      <c r="N525" s="474">
        <v>66.9</v>
      </c>
      <c r="O525" s="474" t="s">
        <v>3098</v>
      </c>
      <c r="P525" s="475">
        <v>0.024</v>
      </c>
      <c r="Q525" s="56"/>
    </row>
    <row r="526" ht="15.75" customHeight="1">
      <c r="A526" s="403" t="s">
        <v>877</v>
      </c>
      <c r="B526" s="404">
        <v>6868.08</v>
      </c>
      <c r="C526" s="470">
        <v>6799.64</v>
      </c>
      <c r="D526" s="470">
        <v>6885.73</v>
      </c>
      <c r="E526" s="470">
        <v>6799.64</v>
      </c>
      <c r="F526" s="471"/>
      <c r="G526" s="472">
        <v>0.0101</v>
      </c>
      <c r="J526" s="473" t="s">
        <v>877</v>
      </c>
      <c r="K526" s="406">
        <v>66.7</v>
      </c>
      <c r="L526" s="474">
        <v>64.5</v>
      </c>
      <c r="M526" s="474">
        <v>67.0</v>
      </c>
      <c r="N526" s="474">
        <v>64.4</v>
      </c>
      <c r="O526" s="474" t="s">
        <v>3099</v>
      </c>
      <c r="P526" s="475">
        <v>0.0357</v>
      </c>
      <c r="Q526" s="56"/>
    </row>
    <row r="527" ht="15.75" customHeight="1">
      <c r="A527" s="403" t="s">
        <v>878</v>
      </c>
      <c r="B527" s="404">
        <v>6799.64</v>
      </c>
      <c r="C527" s="470">
        <v>6855.87</v>
      </c>
      <c r="D527" s="470">
        <v>6885.19</v>
      </c>
      <c r="E527" s="470">
        <v>6785.2</v>
      </c>
      <c r="F527" s="471"/>
      <c r="G527" s="472">
        <v>-0.0082</v>
      </c>
      <c r="J527" s="473" t="s">
        <v>878</v>
      </c>
      <c r="K527" s="406">
        <v>64.4</v>
      </c>
      <c r="L527" s="474">
        <v>64.8</v>
      </c>
      <c r="M527" s="474">
        <v>65.0</v>
      </c>
      <c r="N527" s="474">
        <v>64.0</v>
      </c>
      <c r="O527" s="474" t="s">
        <v>3100</v>
      </c>
      <c r="P527" s="475">
        <v>-0.0062</v>
      </c>
      <c r="Q527" s="56"/>
    </row>
    <row r="528" ht="15.75" customHeight="1">
      <c r="A528" s="403" t="s">
        <v>879</v>
      </c>
      <c r="B528" s="404">
        <v>6855.87</v>
      </c>
      <c r="C528" s="470">
        <v>6906.71</v>
      </c>
      <c r="D528" s="470">
        <v>6950.46</v>
      </c>
      <c r="E528" s="470">
        <v>6850.98</v>
      </c>
      <c r="F528" s="471"/>
      <c r="G528" s="472">
        <v>-0.0074</v>
      </c>
      <c r="J528" s="473" t="s">
        <v>879</v>
      </c>
      <c r="K528" s="406">
        <v>64.8</v>
      </c>
      <c r="L528" s="474">
        <v>64.1</v>
      </c>
      <c r="M528" s="474">
        <v>65.2</v>
      </c>
      <c r="N528" s="474">
        <v>64.1</v>
      </c>
      <c r="O528" s="474" t="s">
        <v>3101</v>
      </c>
      <c r="P528" s="475">
        <v>0.0109</v>
      </c>
      <c r="Q528" s="56"/>
    </row>
    <row r="529" ht="15.75" customHeight="1">
      <c r="A529" s="403" t="s">
        <v>880</v>
      </c>
      <c r="B529" s="404">
        <v>6906.71</v>
      </c>
      <c r="C529" s="470">
        <v>6898.27</v>
      </c>
      <c r="D529" s="470">
        <v>6931.89</v>
      </c>
      <c r="E529" s="470">
        <v>6863.78</v>
      </c>
      <c r="F529" s="471"/>
      <c r="G529" s="472">
        <v>0.0012</v>
      </c>
      <c r="J529" s="473" t="s">
        <v>880</v>
      </c>
      <c r="K529" s="406">
        <v>64.1</v>
      </c>
      <c r="L529" s="474">
        <v>63.6</v>
      </c>
      <c r="M529" s="474">
        <v>64.9</v>
      </c>
      <c r="N529" s="474">
        <v>63.1</v>
      </c>
      <c r="O529" s="474" t="s">
        <v>3102</v>
      </c>
      <c r="P529" s="475">
        <v>0.0031</v>
      </c>
      <c r="Q529" s="56"/>
    </row>
    <row r="530" ht="15.75" customHeight="1">
      <c r="A530" s="403" t="s">
        <v>881</v>
      </c>
      <c r="B530" s="404">
        <v>6898.27</v>
      </c>
      <c r="C530" s="470">
        <v>6954.35</v>
      </c>
      <c r="D530" s="470">
        <v>6984.08</v>
      </c>
      <c r="E530" s="470">
        <v>6894.3</v>
      </c>
      <c r="F530" s="471"/>
      <c r="G530" s="472">
        <v>-0.0081</v>
      </c>
      <c r="J530" s="473" t="s">
        <v>881</v>
      </c>
      <c r="K530" s="406">
        <v>63.9</v>
      </c>
      <c r="L530" s="474">
        <v>66.6</v>
      </c>
      <c r="M530" s="474">
        <v>67.9</v>
      </c>
      <c r="N530" s="474">
        <v>63.2</v>
      </c>
      <c r="O530" s="474" t="s">
        <v>3103</v>
      </c>
      <c r="P530" s="475">
        <v>-0.0377</v>
      </c>
      <c r="Q530" s="56"/>
    </row>
    <row r="531" ht="15.75" customHeight="1">
      <c r="A531" s="403" t="s">
        <v>882</v>
      </c>
      <c r="B531" s="404">
        <v>6954.35</v>
      </c>
      <c r="C531" s="470">
        <v>6998.03</v>
      </c>
      <c r="D531" s="470">
        <v>7028.38</v>
      </c>
      <c r="E531" s="470">
        <v>6948.71</v>
      </c>
      <c r="F531" s="471"/>
      <c r="G531" s="472">
        <v>-0.0062</v>
      </c>
      <c r="J531" s="473" t="s">
        <v>882</v>
      </c>
      <c r="K531" s="406">
        <v>66.4</v>
      </c>
      <c r="L531" s="474">
        <v>66.6</v>
      </c>
      <c r="M531" s="474">
        <v>67.8</v>
      </c>
      <c r="N531" s="474">
        <v>65.9</v>
      </c>
      <c r="O531" s="474" t="s">
        <v>3104</v>
      </c>
      <c r="P531" s="475">
        <v>-0.003</v>
      </c>
      <c r="Q531" s="56"/>
    </row>
    <row r="532" ht="15.75" customHeight="1">
      <c r="A532" s="403" t="s">
        <v>883</v>
      </c>
      <c r="B532" s="404">
        <v>6998.03</v>
      </c>
      <c r="C532" s="470">
        <v>7000.94</v>
      </c>
      <c r="D532" s="470">
        <v>7039.49</v>
      </c>
      <c r="E532" s="470">
        <v>6984.93</v>
      </c>
      <c r="F532" s="471"/>
      <c r="G532" s="472">
        <v>-4.0E-4</v>
      </c>
      <c r="J532" s="473" t="s">
        <v>883</v>
      </c>
      <c r="K532" s="406">
        <v>66.6</v>
      </c>
      <c r="L532" s="474">
        <v>67.7</v>
      </c>
      <c r="M532" s="474">
        <v>67.7</v>
      </c>
      <c r="N532" s="474">
        <v>66.5</v>
      </c>
      <c r="O532" s="474" t="s">
        <v>3105</v>
      </c>
      <c r="P532" s="475">
        <v>-0.0162</v>
      </c>
      <c r="Q532" s="56"/>
    </row>
    <row r="533" ht="15.75" customHeight="1">
      <c r="A533" s="403" t="s">
        <v>884</v>
      </c>
      <c r="B533" s="404">
        <v>7000.94</v>
      </c>
      <c r="C533" s="470">
        <v>7062.35</v>
      </c>
      <c r="D533" s="470">
        <v>7090.48</v>
      </c>
      <c r="E533" s="470">
        <v>6994.83</v>
      </c>
      <c r="F533" s="471"/>
      <c r="G533" s="472">
        <v>-0.0087</v>
      </c>
      <c r="J533" s="473" t="s">
        <v>884</v>
      </c>
      <c r="K533" s="406">
        <v>67.7</v>
      </c>
      <c r="L533" s="474">
        <v>68.5</v>
      </c>
      <c r="M533" s="474">
        <v>69.0</v>
      </c>
      <c r="N533" s="474">
        <v>67.5</v>
      </c>
      <c r="O533" s="474" t="s">
        <v>3106</v>
      </c>
      <c r="P533" s="475">
        <v>-0.0073</v>
      </c>
      <c r="Q533" s="56"/>
    </row>
    <row r="534" ht="15.75" customHeight="1">
      <c r="A534" s="403" t="s">
        <v>885</v>
      </c>
      <c r="B534" s="404">
        <v>7062.35</v>
      </c>
      <c r="C534" s="470">
        <v>7011.88</v>
      </c>
      <c r="D534" s="470">
        <v>7067.48</v>
      </c>
      <c r="E534" s="470">
        <v>7003.91</v>
      </c>
      <c r="F534" s="471"/>
      <c r="G534" s="472">
        <v>0.0072</v>
      </c>
      <c r="J534" s="473" t="s">
        <v>885</v>
      </c>
      <c r="K534" s="406">
        <v>68.2</v>
      </c>
      <c r="L534" s="474">
        <v>68.0</v>
      </c>
      <c r="M534" s="474">
        <v>69.0</v>
      </c>
      <c r="N534" s="474">
        <v>67.5</v>
      </c>
      <c r="O534" s="474" t="s">
        <v>3107</v>
      </c>
      <c r="P534" s="475">
        <v>0.0089</v>
      </c>
      <c r="Q534" s="56"/>
    </row>
    <row r="535" ht="15.75" customHeight="1">
      <c r="A535" s="403" t="s">
        <v>886</v>
      </c>
      <c r="B535" s="404">
        <v>7011.88</v>
      </c>
      <c r="C535" s="470">
        <v>7005.78</v>
      </c>
      <c r="D535" s="470">
        <v>7065.95</v>
      </c>
      <c r="E535" s="470">
        <v>6993.14</v>
      </c>
      <c r="F535" s="471"/>
      <c r="G535" s="472">
        <v>9.0E-4</v>
      </c>
      <c r="J535" s="473" t="s">
        <v>886</v>
      </c>
      <c r="K535" s="406">
        <v>67.6</v>
      </c>
      <c r="L535" s="474">
        <v>70.7</v>
      </c>
      <c r="M535" s="474">
        <v>71.0</v>
      </c>
      <c r="N535" s="474">
        <v>67.4</v>
      </c>
      <c r="O535" s="474" t="s">
        <v>3108</v>
      </c>
      <c r="P535" s="475">
        <v>-0.0398</v>
      </c>
      <c r="Q535" s="56"/>
    </row>
    <row r="536" ht="15.75" customHeight="1">
      <c r="A536" s="403" t="s">
        <v>887</v>
      </c>
      <c r="B536" s="404">
        <v>7005.78</v>
      </c>
      <c r="C536" s="470">
        <v>6885.29</v>
      </c>
      <c r="D536" s="470">
        <v>7015.34</v>
      </c>
      <c r="E536" s="470">
        <v>6856.99</v>
      </c>
      <c r="F536" s="471"/>
      <c r="G536" s="472">
        <v>0.0175</v>
      </c>
      <c r="J536" s="473" t="s">
        <v>887</v>
      </c>
      <c r="K536" s="406">
        <v>70.4</v>
      </c>
      <c r="L536" s="474">
        <v>70.5</v>
      </c>
      <c r="M536" s="474">
        <v>71.7</v>
      </c>
      <c r="N536" s="474">
        <v>69.1</v>
      </c>
      <c r="O536" s="474" t="s">
        <v>3109</v>
      </c>
      <c r="P536" s="475">
        <v>0.0043</v>
      </c>
      <c r="Q536" s="56"/>
    </row>
    <row r="537" ht="15.75" customHeight="1">
      <c r="A537" s="403" t="s">
        <v>888</v>
      </c>
      <c r="B537" s="404">
        <v>6885.29</v>
      </c>
      <c r="C537" s="470">
        <v>7005.7</v>
      </c>
      <c r="D537" s="470">
        <v>7005.7</v>
      </c>
      <c r="E537" s="470">
        <v>6841.29</v>
      </c>
      <c r="F537" s="471"/>
      <c r="G537" s="472">
        <v>-0.0172</v>
      </c>
      <c r="J537" s="473" t="s">
        <v>888</v>
      </c>
      <c r="K537" s="406">
        <v>70.1</v>
      </c>
      <c r="L537" s="474">
        <v>72.0</v>
      </c>
      <c r="M537" s="474">
        <v>72.0</v>
      </c>
      <c r="N537" s="474">
        <v>69.4</v>
      </c>
      <c r="O537" s="474" t="s">
        <v>3110</v>
      </c>
      <c r="P537" s="475">
        <v>-0.0264</v>
      </c>
      <c r="Q537" s="56"/>
    </row>
    <row r="538" ht="15.75" customHeight="1">
      <c r="A538" s="403" t="s">
        <v>889</v>
      </c>
      <c r="B538" s="404">
        <v>7005.7</v>
      </c>
      <c r="C538" s="470">
        <v>7076.23</v>
      </c>
      <c r="D538" s="470">
        <v>7138.48</v>
      </c>
      <c r="E538" s="470">
        <v>6994.41</v>
      </c>
      <c r="F538" s="471"/>
      <c r="G538" s="472">
        <v>-0.01</v>
      </c>
      <c r="J538" s="473" t="s">
        <v>889</v>
      </c>
      <c r="K538" s="406">
        <v>72.0</v>
      </c>
      <c r="L538" s="474">
        <v>72.6</v>
      </c>
      <c r="M538" s="474">
        <v>74.8</v>
      </c>
      <c r="N538" s="474">
        <v>71.7</v>
      </c>
      <c r="O538" s="474" t="s">
        <v>3111</v>
      </c>
      <c r="P538" s="475">
        <v>0.03</v>
      </c>
      <c r="Q538" s="56"/>
    </row>
    <row r="539" ht="15.75" customHeight="1">
      <c r="A539" s="403" t="s">
        <v>890</v>
      </c>
      <c r="B539" s="404">
        <v>7076.23</v>
      </c>
      <c r="C539" s="470">
        <v>7020.61</v>
      </c>
      <c r="D539" s="470">
        <v>7096.48</v>
      </c>
      <c r="E539" s="470">
        <v>6986.64</v>
      </c>
      <c r="F539" s="471"/>
      <c r="G539" s="472">
        <v>0.0079</v>
      </c>
      <c r="J539" s="473" t="s">
        <v>890</v>
      </c>
      <c r="K539" s="406">
        <v>69.9</v>
      </c>
      <c r="L539" s="474">
        <v>72.3</v>
      </c>
      <c r="M539" s="474">
        <v>72.4</v>
      </c>
      <c r="N539" s="474">
        <v>68.1</v>
      </c>
      <c r="O539" s="474" t="s">
        <v>3112</v>
      </c>
      <c r="P539" s="475">
        <v>-0.0305</v>
      </c>
      <c r="Q539" s="56"/>
    </row>
    <row r="540" ht="15.75" customHeight="1">
      <c r="A540" s="403" t="s">
        <v>891</v>
      </c>
      <c r="B540" s="404">
        <v>7020.61</v>
      </c>
      <c r="C540" s="470">
        <v>7097.27</v>
      </c>
      <c r="D540" s="470">
        <v>7186.36</v>
      </c>
      <c r="E540" s="470">
        <v>7009.05</v>
      </c>
      <c r="F540" s="471"/>
      <c r="G540" s="472">
        <v>-0.0108</v>
      </c>
      <c r="J540" s="473" t="s">
        <v>891</v>
      </c>
      <c r="K540" s="406">
        <v>72.1</v>
      </c>
      <c r="L540" s="474">
        <v>73.0</v>
      </c>
      <c r="M540" s="474">
        <v>74.6</v>
      </c>
      <c r="N540" s="474">
        <v>71.5</v>
      </c>
      <c r="O540" s="474" t="s">
        <v>3113</v>
      </c>
      <c r="P540" s="475">
        <v>-0.0055</v>
      </c>
      <c r="Q540" s="56"/>
    </row>
    <row r="541" ht="15.75" customHeight="1">
      <c r="A541" s="403" t="s">
        <v>892</v>
      </c>
      <c r="B541" s="404">
        <v>7097.27</v>
      </c>
      <c r="C541" s="470">
        <v>7186.46</v>
      </c>
      <c r="D541" s="470">
        <v>7203.59</v>
      </c>
      <c r="E541" s="470">
        <v>7057.91</v>
      </c>
      <c r="F541" s="471"/>
      <c r="G541" s="472">
        <v>-0.0124</v>
      </c>
      <c r="J541" s="473" t="s">
        <v>892</v>
      </c>
      <c r="K541" s="406">
        <v>72.5</v>
      </c>
      <c r="L541" s="474">
        <v>71.9</v>
      </c>
      <c r="M541" s="474">
        <v>74.9</v>
      </c>
      <c r="N541" s="474">
        <v>70.2</v>
      </c>
      <c r="O541" s="474" t="s">
        <v>3114</v>
      </c>
      <c r="P541" s="475">
        <v>0.0055</v>
      </c>
      <c r="Q541" s="56"/>
    </row>
    <row r="542" ht="15.75" customHeight="1">
      <c r="A542" s="403" t="s">
        <v>893</v>
      </c>
      <c r="B542" s="404">
        <v>7186.46</v>
      </c>
      <c r="C542" s="470">
        <v>7243.26</v>
      </c>
      <c r="D542" s="470">
        <v>7283.89</v>
      </c>
      <c r="E542" s="470">
        <v>7170.76</v>
      </c>
      <c r="F542" s="471"/>
      <c r="G542" s="472">
        <v>-0.0078</v>
      </c>
      <c r="J542" s="473" t="s">
        <v>893</v>
      </c>
      <c r="K542" s="406">
        <v>72.1</v>
      </c>
      <c r="L542" s="474">
        <v>73.2</v>
      </c>
      <c r="M542" s="474">
        <v>74.0</v>
      </c>
      <c r="N542" s="474">
        <v>71.9</v>
      </c>
      <c r="O542" s="474" t="s">
        <v>3115</v>
      </c>
      <c r="P542" s="475">
        <v>-0.0014</v>
      </c>
      <c r="Q542" s="56"/>
    </row>
    <row r="543" ht="15.75" customHeight="1">
      <c r="A543" s="403" t="s">
        <v>894</v>
      </c>
      <c r="B543" s="404">
        <v>7243.26</v>
      </c>
      <c r="C543" s="470">
        <v>7248.44</v>
      </c>
      <c r="D543" s="470">
        <v>7267.9</v>
      </c>
      <c r="E543" s="470">
        <v>7195.1</v>
      </c>
      <c r="F543" s="471"/>
      <c r="G543" s="472">
        <v>-7.0E-4</v>
      </c>
      <c r="J543" s="473" t="s">
        <v>894</v>
      </c>
      <c r="K543" s="406">
        <v>72.2</v>
      </c>
      <c r="L543" s="474">
        <v>73.1</v>
      </c>
      <c r="M543" s="474">
        <v>73.9</v>
      </c>
      <c r="N543" s="474">
        <v>71.9</v>
      </c>
      <c r="O543" s="474" t="s">
        <v>3116</v>
      </c>
      <c r="P543" s="475">
        <v>-0.019</v>
      </c>
      <c r="Q543" s="56"/>
    </row>
    <row r="544" ht="15.75" customHeight="1">
      <c r="A544" s="403" t="s">
        <v>895</v>
      </c>
      <c r="B544" s="404">
        <v>7248.44</v>
      </c>
      <c r="C544" s="470">
        <v>7313.98</v>
      </c>
      <c r="D544" s="470">
        <v>7347.76</v>
      </c>
      <c r="E544" s="470">
        <v>7241.97</v>
      </c>
      <c r="F544" s="471"/>
      <c r="G544" s="472">
        <v>-0.009</v>
      </c>
      <c r="J544" s="473" t="s">
        <v>895</v>
      </c>
      <c r="K544" s="406">
        <v>73.6</v>
      </c>
      <c r="L544" s="474">
        <v>75.2</v>
      </c>
      <c r="M544" s="474">
        <v>76.7</v>
      </c>
      <c r="N544" s="474">
        <v>73.3</v>
      </c>
      <c r="O544" s="474" t="s">
        <v>3117</v>
      </c>
      <c r="P544" s="475">
        <v>-0.02</v>
      </c>
      <c r="Q544" s="56"/>
    </row>
    <row r="545" ht="15.75" customHeight="1">
      <c r="A545" s="403" t="s">
        <v>896</v>
      </c>
      <c r="B545" s="404">
        <v>7313.98</v>
      </c>
      <c r="C545" s="470">
        <v>7345.57</v>
      </c>
      <c r="D545" s="470">
        <v>7374.54</v>
      </c>
      <c r="E545" s="470">
        <v>7303.18</v>
      </c>
      <c r="F545" s="471"/>
      <c r="G545" s="472">
        <v>-0.0043</v>
      </c>
      <c r="J545" s="473" t="s">
        <v>896</v>
      </c>
      <c r="K545" s="406">
        <v>75.1</v>
      </c>
      <c r="L545" s="474">
        <v>78.0</v>
      </c>
      <c r="M545" s="474">
        <v>78.3</v>
      </c>
      <c r="N545" s="474">
        <v>74.7</v>
      </c>
      <c r="O545" s="474" t="s">
        <v>3118</v>
      </c>
      <c r="P545" s="475">
        <v>-0.0359</v>
      </c>
      <c r="Q545" s="56"/>
    </row>
    <row r="546" ht="15.75" customHeight="1">
      <c r="A546" s="403" t="s">
        <v>897</v>
      </c>
      <c r="B546" s="404">
        <v>7345.57</v>
      </c>
      <c r="C546" s="470">
        <v>7367.99</v>
      </c>
      <c r="D546" s="470">
        <v>7410.62</v>
      </c>
      <c r="E546" s="470">
        <v>7344.9</v>
      </c>
      <c r="F546" s="471"/>
      <c r="G546" s="472">
        <v>-0.003</v>
      </c>
      <c r="J546" s="473" t="s">
        <v>897</v>
      </c>
      <c r="K546" s="406">
        <v>77.9</v>
      </c>
      <c r="L546" s="474">
        <v>78.5</v>
      </c>
      <c r="M546" s="474">
        <v>79.3</v>
      </c>
      <c r="N546" s="474">
        <v>77.5</v>
      </c>
      <c r="O546" s="474" t="s">
        <v>3119</v>
      </c>
      <c r="P546" s="475">
        <v>-0.0026</v>
      </c>
      <c r="Q546" s="56"/>
    </row>
    <row r="547" ht="15.75" customHeight="1">
      <c r="A547" s="403" t="s">
        <v>898</v>
      </c>
      <c r="B547" s="404">
        <v>7367.99</v>
      </c>
      <c r="C547" s="470">
        <v>7342.96</v>
      </c>
      <c r="D547" s="470">
        <v>7398.04</v>
      </c>
      <c r="E547" s="470">
        <v>7341.26</v>
      </c>
      <c r="F547" s="471"/>
      <c r="G547" s="472">
        <v>0.0034</v>
      </c>
      <c r="J547" s="473" t="s">
        <v>898</v>
      </c>
      <c r="K547" s="406">
        <v>78.1</v>
      </c>
      <c r="L547" s="474">
        <v>77.0</v>
      </c>
      <c r="M547" s="474">
        <v>79.1</v>
      </c>
      <c r="N547" s="474">
        <v>77.0</v>
      </c>
      <c r="O547" s="474" t="s">
        <v>3120</v>
      </c>
      <c r="P547" s="475">
        <v>-0.0114</v>
      </c>
      <c r="Q547" s="56"/>
    </row>
    <row r="548" ht="15.75" customHeight="1">
      <c r="A548" s="403" t="s">
        <v>899</v>
      </c>
      <c r="B548" s="404">
        <v>7342.96</v>
      </c>
      <c r="C548" s="470">
        <v>7351.04</v>
      </c>
      <c r="D548" s="470">
        <v>7402.48</v>
      </c>
      <c r="E548" s="470">
        <v>7323.7</v>
      </c>
      <c r="F548" s="471"/>
      <c r="G548" s="472">
        <v>-0.0011</v>
      </c>
      <c r="J548" s="473" t="s">
        <v>899</v>
      </c>
      <c r="K548" s="406">
        <v>79.0</v>
      </c>
      <c r="L548" s="474">
        <v>80.6</v>
      </c>
      <c r="M548" s="474">
        <v>81.7</v>
      </c>
      <c r="N548" s="474">
        <v>78.2</v>
      </c>
      <c r="O548" s="474" t="s">
        <v>3121</v>
      </c>
      <c r="P548" s="475">
        <v>-0.0113</v>
      </c>
      <c r="Q548" s="56"/>
    </row>
    <row r="549" ht="15.75" customHeight="1">
      <c r="A549" s="403" t="s">
        <v>900</v>
      </c>
      <c r="B549" s="404">
        <v>7351.04</v>
      </c>
      <c r="C549" s="470">
        <v>7331.39</v>
      </c>
      <c r="D549" s="470">
        <v>7406.98</v>
      </c>
      <c r="E549" s="470">
        <v>7331.39</v>
      </c>
      <c r="F549" s="471"/>
      <c r="G549" s="472">
        <v>0.0027</v>
      </c>
      <c r="J549" s="473" t="s">
        <v>900</v>
      </c>
      <c r="K549" s="406">
        <v>79.9</v>
      </c>
      <c r="L549" s="474">
        <v>78.2</v>
      </c>
      <c r="M549" s="474">
        <v>82.5</v>
      </c>
      <c r="N549" s="474">
        <v>78.2</v>
      </c>
      <c r="O549" s="474" t="s">
        <v>3122</v>
      </c>
      <c r="P549" s="475">
        <v>0.0296</v>
      </c>
      <c r="Q549" s="56"/>
    </row>
    <row r="550" ht="15.75" customHeight="1">
      <c r="A550" s="403" t="s">
        <v>901</v>
      </c>
      <c r="B550" s="404">
        <v>7331.39</v>
      </c>
      <c r="C550" s="470">
        <v>7327.54</v>
      </c>
      <c r="D550" s="470">
        <v>7358.89</v>
      </c>
      <c r="E550" s="470">
        <v>7277.34</v>
      </c>
      <c r="F550" s="471"/>
      <c r="G550" s="472">
        <v>5.0E-4</v>
      </c>
      <c r="J550" s="473" t="s">
        <v>901</v>
      </c>
      <c r="K550" s="406">
        <v>77.6</v>
      </c>
      <c r="L550" s="474">
        <v>75.8</v>
      </c>
      <c r="M550" s="474">
        <v>77.9</v>
      </c>
      <c r="N550" s="474">
        <v>74.4</v>
      </c>
      <c r="O550" s="474" t="s">
        <v>3123</v>
      </c>
      <c r="P550" s="475">
        <v>0.0251</v>
      </c>
      <c r="Q550" s="56"/>
    </row>
    <row r="551" ht="15.75" customHeight="1">
      <c r="A551" s="403" t="s">
        <v>902</v>
      </c>
      <c r="B551" s="404">
        <v>7327.54</v>
      </c>
      <c r="C551" s="470">
        <v>7356.04</v>
      </c>
      <c r="D551" s="470">
        <v>7402.8</v>
      </c>
      <c r="E551" s="470">
        <v>7322.19</v>
      </c>
      <c r="F551" s="471"/>
      <c r="G551" s="472">
        <v>-0.0039</v>
      </c>
      <c r="J551" s="473" t="s">
        <v>902</v>
      </c>
      <c r="K551" s="406">
        <v>75.7</v>
      </c>
      <c r="L551" s="474">
        <v>74.3</v>
      </c>
      <c r="M551" s="474">
        <v>77.6</v>
      </c>
      <c r="N551" s="474">
        <v>74.3</v>
      </c>
      <c r="O551" s="474" t="s">
        <v>3124</v>
      </c>
      <c r="P551" s="475">
        <v>0.0244</v>
      </c>
      <c r="Q551" s="56"/>
    </row>
    <row r="552" ht="15.75" customHeight="1">
      <c r="A552" s="403" t="s">
        <v>903</v>
      </c>
      <c r="B552" s="404">
        <v>7356.04</v>
      </c>
      <c r="C552" s="470">
        <v>7329.03</v>
      </c>
      <c r="D552" s="470">
        <v>7381.91</v>
      </c>
      <c r="E552" s="470">
        <v>7329.03</v>
      </c>
      <c r="F552" s="471"/>
      <c r="G552" s="472">
        <v>0.0037</v>
      </c>
      <c r="J552" s="473" t="s">
        <v>903</v>
      </c>
      <c r="K552" s="406">
        <v>73.9</v>
      </c>
      <c r="L552" s="474">
        <v>72.5</v>
      </c>
      <c r="M552" s="474">
        <v>74.1</v>
      </c>
      <c r="N552" s="474">
        <v>72.5</v>
      </c>
      <c r="O552" s="474" t="s">
        <v>3125</v>
      </c>
      <c r="P552" s="475">
        <v>0.0207</v>
      </c>
      <c r="Q552" s="56"/>
    </row>
    <row r="553" ht="15.75" customHeight="1">
      <c r="A553" s="403" t="s">
        <v>904</v>
      </c>
      <c r="B553" s="404">
        <v>7329.03</v>
      </c>
      <c r="C553" s="470">
        <v>7302.85</v>
      </c>
      <c r="D553" s="470">
        <v>7344.05</v>
      </c>
      <c r="E553" s="470">
        <v>7302.85</v>
      </c>
      <c r="F553" s="471"/>
      <c r="G553" s="472">
        <v>0.0036</v>
      </c>
      <c r="J553" s="473" t="s">
        <v>904</v>
      </c>
      <c r="K553" s="406">
        <v>72.4</v>
      </c>
      <c r="L553" s="474">
        <v>72.8</v>
      </c>
      <c r="M553" s="474">
        <v>72.9</v>
      </c>
      <c r="N553" s="474">
        <v>71.8</v>
      </c>
      <c r="O553" s="474" t="s">
        <v>3126</v>
      </c>
      <c r="P553" s="475">
        <v>0.0014</v>
      </c>
      <c r="Q553" s="56"/>
    </row>
    <row r="554" ht="15.75" customHeight="1">
      <c r="A554" s="403" t="s">
        <v>905</v>
      </c>
      <c r="B554" s="404">
        <v>7302.85</v>
      </c>
      <c r="C554" s="470">
        <v>7297.24</v>
      </c>
      <c r="D554" s="470">
        <v>7331.23</v>
      </c>
      <c r="E554" s="470">
        <v>7294.59</v>
      </c>
      <c r="F554" s="471"/>
      <c r="G554" s="472">
        <v>8.0E-4</v>
      </c>
      <c r="J554" s="473" t="s">
        <v>905</v>
      </c>
      <c r="K554" s="406">
        <v>72.3</v>
      </c>
      <c r="L554" s="474">
        <v>73.0</v>
      </c>
      <c r="M554" s="474">
        <v>73.4</v>
      </c>
      <c r="N554" s="474">
        <v>71.4</v>
      </c>
      <c r="O554" s="474" t="s">
        <v>3127</v>
      </c>
      <c r="P554" s="475">
        <v>-0.0096</v>
      </c>
      <c r="Q554" s="56"/>
    </row>
    <row r="555" ht="15.75" customHeight="1">
      <c r="A555" s="403" t="s">
        <v>906</v>
      </c>
      <c r="B555" s="404">
        <v>7297.24</v>
      </c>
      <c r="C555" s="470">
        <v>7251.71</v>
      </c>
      <c r="D555" s="470">
        <v>7306.37</v>
      </c>
      <c r="E555" s="470">
        <v>7251.69</v>
      </c>
      <c r="F555" s="471"/>
      <c r="G555" s="472">
        <v>0.0063</v>
      </c>
      <c r="J555" s="473" t="s">
        <v>906</v>
      </c>
      <c r="K555" s="406">
        <v>73.0</v>
      </c>
      <c r="L555" s="474">
        <v>72.0</v>
      </c>
      <c r="M555" s="474">
        <v>73.5</v>
      </c>
      <c r="N555" s="474">
        <v>72.0</v>
      </c>
      <c r="O555" s="474" t="s">
        <v>3128</v>
      </c>
      <c r="P555" s="475">
        <v>0.0196</v>
      </c>
      <c r="Q555" s="56"/>
    </row>
    <row r="556" ht="15.75" customHeight="1">
      <c r="A556" s="403" t="s">
        <v>907</v>
      </c>
      <c r="B556" s="404">
        <v>7251.71</v>
      </c>
      <c r="C556" s="470">
        <v>7237.14</v>
      </c>
      <c r="D556" s="470">
        <v>7281.78</v>
      </c>
      <c r="E556" s="470">
        <v>7237.14</v>
      </c>
      <c r="F556" s="471"/>
      <c r="G556" s="472">
        <v>0.002</v>
      </c>
      <c r="J556" s="473" t="s">
        <v>907</v>
      </c>
      <c r="K556" s="406">
        <v>71.6</v>
      </c>
      <c r="L556" s="474">
        <v>70.0</v>
      </c>
      <c r="M556" s="474">
        <v>72.3</v>
      </c>
      <c r="N556" s="474">
        <v>70.0</v>
      </c>
      <c r="O556" s="474" t="s">
        <v>3129</v>
      </c>
      <c r="P556" s="475">
        <v>0.0229</v>
      </c>
      <c r="Q556" s="56"/>
    </row>
    <row r="557" ht="15.75" customHeight="1">
      <c r="A557" s="403" t="s">
        <v>908</v>
      </c>
      <c r="B557" s="404">
        <v>7237.14</v>
      </c>
      <c r="C557" s="470">
        <v>7250.6</v>
      </c>
      <c r="D557" s="470">
        <v>7278.67</v>
      </c>
      <c r="E557" s="470">
        <v>7233.41</v>
      </c>
      <c r="F557" s="471"/>
      <c r="G557" s="472">
        <v>-0.0019</v>
      </c>
      <c r="J557" s="473" t="s">
        <v>908</v>
      </c>
      <c r="K557" s="406">
        <v>70.0</v>
      </c>
      <c r="L557" s="474">
        <v>70.0</v>
      </c>
      <c r="M557" s="474">
        <v>70.2</v>
      </c>
      <c r="N557" s="474">
        <v>69.8</v>
      </c>
      <c r="O557" s="474" t="s">
        <v>3130</v>
      </c>
      <c r="P557" s="475">
        <v>0.0029</v>
      </c>
      <c r="Q557" s="56"/>
    </row>
    <row r="558" ht="15.75" customHeight="1">
      <c r="A558" s="403" t="s">
        <v>909</v>
      </c>
      <c r="B558" s="404">
        <v>7250.6</v>
      </c>
      <c r="C558" s="470">
        <v>7241.84</v>
      </c>
      <c r="D558" s="470">
        <v>7273.47</v>
      </c>
      <c r="E558" s="470">
        <v>7237.81</v>
      </c>
      <c r="F558" s="471"/>
      <c r="G558" s="472">
        <v>0.0012</v>
      </c>
      <c r="J558" s="473" t="s">
        <v>909</v>
      </c>
      <c r="K558" s="406">
        <v>69.8</v>
      </c>
      <c r="L558" s="474">
        <v>70.6</v>
      </c>
      <c r="M558" s="474">
        <v>70.6</v>
      </c>
      <c r="N558" s="474">
        <v>69.5</v>
      </c>
      <c r="O558" s="474" t="s">
        <v>3131</v>
      </c>
      <c r="P558" s="475">
        <v>0.0</v>
      </c>
      <c r="Q558" s="56"/>
    </row>
    <row r="559" ht="15.75" customHeight="1">
      <c r="A559" s="403" t="s">
        <v>910</v>
      </c>
      <c r="B559" s="404">
        <v>7241.84</v>
      </c>
      <c r="C559" s="470">
        <v>7258.57</v>
      </c>
      <c r="D559" s="470">
        <v>7306.76</v>
      </c>
      <c r="E559" s="470">
        <v>7239.94</v>
      </c>
      <c r="F559" s="471"/>
      <c r="G559" s="472">
        <v>-0.0023</v>
      </c>
      <c r="J559" s="473" t="s">
        <v>910</v>
      </c>
      <c r="K559" s="406">
        <v>69.8</v>
      </c>
      <c r="L559" s="474">
        <v>71.0</v>
      </c>
      <c r="M559" s="474">
        <v>71.0</v>
      </c>
      <c r="N559" s="474">
        <v>69.7</v>
      </c>
      <c r="O559" s="474" t="s">
        <v>3132</v>
      </c>
      <c r="P559" s="475">
        <v>-0.0071</v>
      </c>
      <c r="Q559" s="56"/>
    </row>
    <row r="560" ht="15.75" customHeight="1">
      <c r="A560" s="403" t="s">
        <v>911</v>
      </c>
      <c r="B560" s="404">
        <v>7258.57</v>
      </c>
      <c r="C560" s="470">
        <v>7205.82</v>
      </c>
      <c r="D560" s="470">
        <v>7275.71</v>
      </c>
      <c r="E560" s="470">
        <v>7205.82</v>
      </c>
      <c r="F560" s="471"/>
      <c r="G560" s="472">
        <v>0.0073</v>
      </c>
      <c r="J560" s="473" t="s">
        <v>911</v>
      </c>
      <c r="K560" s="406">
        <v>70.3</v>
      </c>
      <c r="L560" s="474">
        <v>70.7</v>
      </c>
      <c r="M560" s="474">
        <v>70.7</v>
      </c>
      <c r="N560" s="474">
        <v>69.2</v>
      </c>
      <c r="O560" s="474" t="s">
        <v>3133</v>
      </c>
      <c r="P560" s="475">
        <v>0.0057</v>
      </c>
      <c r="Q560" s="56"/>
    </row>
    <row r="561" ht="15.75" customHeight="1">
      <c r="A561" s="403" t="s">
        <v>912</v>
      </c>
      <c r="B561" s="404">
        <v>7205.82</v>
      </c>
      <c r="C561" s="470">
        <v>7191.8</v>
      </c>
      <c r="D561" s="470">
        <v>7241.41</v>
      </c>
      <c r="E561" s="470">
        <v>7191.8</v>
      </c>
      <c r="F561" s="471"/>
      <c r="G561" s="472">
        <v>0.0019</v>
      </c>
      <c r="J561" s="473" t="s">
        <v>912</v>
      </c>
      <c r="K561" s="406">
        <v>69.9</v>
      </c>
      <c r="L561" s="474">
        <v>70.9</v>
      </c>
      <c r="M561" s="474">
        <v>70.9</v>
      </c>
      <c r="N561" s="474">
        <v>69.7</v>
      </c>
      <c r="O561" s="474" t="s">
        <v>3134</v>
      </c>
      <c r="P561" s="475">
        <v>-0.0029</v>
      </c>
      <c r="Q561" s="56"/>
    </row>
    <row r="562" ht="15.75" customHeight="1">
      <c r="A562" s="403" t="s">
        <v>913</v>
      </c>
      <c r="B562" s="404">
        <v>7191.8</v>
      </c>
      <c r="C562" s="470">
        <v>7228.31</v>
      </c>
      <c r="D562" s="470">
        <v>7256.25</v>
      </c>
      <c r="E562" s="470">
        <v>7187.41</v>
      </c>
      <c r="F562" s="471"/>
      <c r="G562" s="472">
        <v>-0.0051</v>
      </c>
      <c r="J562" s="473" t="s">
        <v>913</v>
      </c>
      <c r="K562" s="406">
        <v>70.1</v>
      </c>
      <c r="L562" s="474">
        <v>70.1</v>
      </c>
      <c r="M562" s="474">
        <v>71.0</v>
      </c>
      <c r="N562" s="474">
        <v>70.0</v>
      </c>
      <c r="O562" s="474" t="s">
        <v>3135</v>
      </c>
      <c r="P562" s="475">
        <v>0.0014</v>
      </c>
      <c r="Q562" s="56"/>
    </row>
    <row r="563" ht="15.75" customHeight="1">
      <c r="A563" s="403" t="s">
        <v>914</v>
      </c>
      <c r="B563" s="404">
        <v>7228.31</v>
      </c>
      <c r="C563" s="470">
        <v>7196.55</v>
      </c>
      <c r="D563" s="470">
        <v>7274.74</v>
      </c>
      <c r="E563" s="470">
        <v>7196.55</v>
      </c>
      <c r="F563" s="471"/>
      <c r="G563" s="472">
        <v>0.0044</v>
      </c>
      <c r="J563" s="473" t="s">
        <v>914</v>
      </c>
      <c r="K563" s="406">
        <v>70.0</v>
      </c>
      <c r="L563" s="474">
        <v>71.2</v>
      </c>
      <c r="M563" s="474">
        <v>72.2</v>
      </c>
      <c r="N563" s="474">
        <v>69.8</v>
      </c>
      <c r="O563" s="474" t="s">
        <v>3136</v>
      </c>
      <c r="P563" s="475">
        <v>-0.0155</v>
      </c>
      <c r="Q563" s="56"/>
    </row>
    <row r="564" ht="15.75" customHeight="1">
      <c r="A564" s="403" t="s">
        <v>915</v>
      </c>
      <c r="B564" s="404">
        <v>7196.55</v>
      </c>
      <c r="C564" s="470">
        <v>7140.5</v>
      </c>
      <c r="D564" s="470">
        <v>7203.65</v>
      </c>
      <c r="E564" s="470">
        <v>7104.1</v>
      </c>
      <c r="F564" s="471"/>
      <c r="G564" s="472">
        <v>0.0078</v>
      </c>
      <c r="J564" s="473" t="s">
        <v>915</v>
      </c>
      <c r="K564" s="406">
        <v>71.1</v>
      </c>
      <c r="L564" s="474">
        <v>71.0</v>
      </c>
      <c r="M564" s="474">
        <v>72.0</v>
      </c>
      <c r="N564" s="474">
        <v>69.8</v>
      </c>
      <c r="O564" s="474" t="s">
        <v>3137</v>
      </c>
      <c r="P564" s="475">
        <v>0.0028</v>
      </c>
      <c r="Q564" s="56"/>
    </row>
    <row r="565" ht="15.75" customHeight="1">
      <c r="A565" s="403" t="s">
        <v>916</v>
      </c>
      <c r="B565" s="404">
        <v>7140.5</v>
      </c>
      <c r="C565" s="470">
        <v>7218.05</v>
      </c>
      <c r="D565" s="470">
        <v>7261.81</v>
      </c>
      <c r="E565" s="470">
        <v>7135.85</v>
      </c>
      <c r="F565" s="471"/>
      <c r="G565" s="472">
        <v>-0.0107</v>
      </c>
      <c r="J565" s="473" t="s">
        <v>916</v>
      </c>
      <c r="K565" s="406">
        <v>70.9</v>
      </c>
      <c r="L565" s="474">
        <v>74.2</v>
      </c>
      <c r="M565" s="474">
        <v>74.3</v>
      </c>
      <c r="N565" s="474">
        <v>70.6</v>
      </c>
      <c r="O565" s="474" t="s">
        <v>3138</v>
      </c>
      <c r="P565" s="475">
        <v>-0.0327</v>
      </c>
      <c r="Q565" s="56"/>
    </row>
    <row r="566" ht="15.75" customHeight="1">
      <c r="A566" s="403" t="s">
        <v>917</v>
      </c>
      <c r="B566" s="404">
        <v>7218.05</v>
      </c>
      <c r="C566" s="470">
        <v>7202.09</v>
      </c>
      <c r="D566" s="470">
        <v>7252.1</v>
      </c>
      <c r="E566" s="470">
        <v>7171.1</v>
      </c>
      <c r="F566" s="471"/>
      <c r="G566" s="472">
        <v>0.0022</v>
      </c>
      <c r="J566" s="473" t="s">
        <v>917</v>
      </c>
      <c r="K566" s="406">
        <v>73.3</v>
      </c>
      <c r="L566" s="474">
        <v>72.4</v>
      </c>
      <c r="M566" s="474">
        <v>73.6</v>
      </c>
      <c r="N566" s="474">
        <v>70.6</v>
      </c>
      <c r="O566" s="474" t="s">
        <v>3139</v>
      </c>
      <c r="P566" s="475">
        <v>0.0152</v>
      </c>
      <c r="Q566" s="56"/>
    </row>
    <row r="567" ht="15.75" customHeight="1">
      <c r="A567" s="403" t="s">
        <v>918</v>
      </c>
      <c r="B567" s="404">
        <v>7202.09</v>
      </c>
      <c r="C567" s="470">
        <v>7258.74</v>
      </c>
      <c r="D567" s="470">
        <v>7334.41</v>
      </c>
      <c r="E567" s="470">
        <v>7198.73</v>
      </c>
      <c r="F567" s="471"/>
      <c r="G567" s="472">
        <v>-0.0078</v>
      </c>
      <c r="J567" s="473" t="s">
        <v>918</v>
      </c>
      <c r="K567" s="406">
        <v>72.2</v>
      </c>
      <c r="L567" s="474">
        <v>73.8</v>
      </c>
      <c r="M567" s="474">
        <v>75.6</v>
      </c>
      <c r="N567" s="474">
        <v>72.0</v>
      </c>
      <c r="O567" s="474" t="s">
        <v>3140</v>
      </c>
      <c r="P567" s="475">
        <v>-0.0123</v>
      </c>
      <c r="Q567" s="56"/>
    </row>
    <row r="568" ht="15.75" customHeight="1">
      <c r="A568" s="403" t="s">
        <v>919</v>
      </c>
      <c r="B568" s="404">
        <v>7258.74</v>
      </c>
      <c r="C568" s="470">
        <v>7196.32</v>
      </c>
      <c r="D568" s="470">
        <v>7275.79</v>
      </c>
      <c r="E568" s="470">
        <v>7171.4</v>
      </c>
      <c r="F568" s="471"/>
      <c r="G568" s="472">
        <v>0.0087</v>
      </c>
      <c r="J568" s="473" t="s">
        <v>919</v>
      </c>
      <c r="K568" s="406">
        <v>73.1</v>
      </c>
      <c r="L568" s="474">
        <v>70.1</v>
      </c>
      <c r="M568" s="474">
        <v>74.0</v>
      </c>
      <c r="N568" s="474">
        <v>69.7</v>
      </c>
      <c r="O568" s="474" t="s">
        <v>3141</v>
      </c>
      <c r="P568" s="475">
        <v>0.0428</v>
      </c>
      <c r="Q568" s="56"/>
    </row>
    <row r="569" ht="15.75" customHeight="1">
      <c r="A569" s="403" t="s">
        <v>920</v>
      </c>
      <c r="B569" s="404">
        <v>7196.32</v>
      </c>
      <c r="C569" s="470">
        <v>7140.87</v>
      </c>
      <c r="D569" s="470">
        <v>7207.22</v>
      </c>
      <c r="E569" s="470">
        <v>7140.87</v>
      </c>
      <c r="F569" s="471"/>
      <c r="G569" s="472">
        <v>0.0078</v>
      </c>
      <c r="J569" s="473" t="s">
        <v>920</v>
      </c>
      <c r="K569" s="406">
        <v>70.1</v>
      </c>
      <c r="L569" s="474">
        <v>70.3</v>
      </c>
      <c r="M569" s="474">
        <v>70.9</v>
      </c>
      <c r="N569" s="474">
        <v>70.0</v>
      </c>
      <c r="O569" s="474" t="s">
        <v>3142</v>
      </c>
      <c r="P569" s="475">
        <v>-0.0085</v>
      </c>
      <c r="Q569" s="56"/>
    </row>
    <row r="570" ht="15.75" customHeight="1">
      <c r="A570" s="403" t="s">
        <v>921</v>
      </c>
      <c r="B570" s="404">
        <v>7140.87</v>
      </c>
      <c r="C570" s="470">
        <v>7075.49</v>
      </c>
      <c r="D570" s="470">
        <v>7154.18</v>
      </c>
      <c r="E570" s="470">
        <v>7075.49</v>
      </c>
      <c r="F570" s="471"/>
      <c r="G570" s="472">
        <v>0.0092</v>
      </c>
      <c r="J570" s="473" t="s">
        <v>921</v>
      </c>
      <c r="K570" s="406">
        <v>70.7</v>
      </c>
      <c r="L570" s="474">
        <v>69.0</v>
      </c>
      <c r="M570" s="474">
        <v>71.5</v>
      </c>
      <c r="N570" s="474">
        <v>69.0</v>
      </c>
      <c r="O570" s="474" t="s">
        <v>3143</v>
      </c>
      <c r="P570" s="475">
        <v>0.0246</v>
      </c>
      <c r="Q570" s="56"/>
    </row>
    <row r="571" ht="15.75" customHeight="1">
      <c r="A571" s="403" t="s">
        <v>922</v>
      </c>
      <c r="B571" s="404">
        <v>7075.49</v>
      </c>
      <c r="C571" s="470">
        <v>7052.82</v>
      </c>
      <c r="D571" s="470">
        <v>7090.74</v>
      </c>
      <c r="E571" s="470">
        <v>7045.83</v>
      </c>
      <c r="F571" s="471"/>
      <c r="G571" s="472">
        <v>0.0032</v>
      </c>
      <c r="J571" s="473" t="s">
        <v>922</v>
      </c>
      <c r="K571" s="406">
        <v>69.0</v>
      </c>
      <c r="L571" s="474">
        <v>69.1</v>
      </c>
      <c r="M571" s="474">
        <v>69.6</v>
      </c>
      <c r="N571" s="474">
        <v>68.1</v>
      </c>
      <c r="O571" s="474" t="s">
        <v>3144</v>
      </c>
      <c r="P571" s="475">
        <v>-0.0014</v>
      </c>
      <c r="Q571" s="56"/>
    </row>
    <row r="572" ht="15.75" customHeight="1">
      <c r="A572" s="403" t="s">
        <v>923</v>
      </c>
      <c r="B572" s="404">
        <v>7052.82</v>
      </c>
      <c r="C572" s="470">
        <v>7057.22</v>
      </c>
      <c r="D572" s="470">
        <v>7059.09</v>
      </c>
      <c r="E572" s="470">
        <v>7049.26</v>
      </c>
      <c r="F572" s="471"/>
      <c r="G572" s="472">
        <v>0.0103</v>
      </c>
      <c r="J572" s="473" t="s">
        <v>923</v>
      </c>
      <c r="K572" s="406">
        <v>69.1</v>
      </c>
      <c r="L572" s="474">
        <v>68.3</v>
      </c>
      <c r="M572" s="474">
        <v>69.4</v>
      </c>
      <c r="N572" s="474">
        <v>68.1</v>
      </c>
      <c r="O572" s="474" t="s">
        <v>3145</v>
      </c>
      <c r="P572" s="475">
        <v>0.0162</v>
      </c>
      <c r="Q572" s="56"/>
    </row>
    <row r="573" ht="15.75" customHeight="1">
      <c r="A573" s="403" t="s">
        <v>924</v>
      </c>
      <c r="B573" s="404">
        <v>6981.05</v>
      </c>
      <c r="C573" s="470">
        <v>6916.38</v>
      </c>
      <c r="D573" s="470">
        <v>6991.66</v>
      </c>
      <c r="E573" s="470">
        <v>6916.38</v>
      </c>
      <c r="F573" s="471"/>
      <c r="G573" s="472">
        <v>0.0094</v>
      </c>
      <c r="J573" s="473" t="s">
        <v>924</v>
      </c>
      <c r="K573" s="406">
        <v>68.0</v>
      </c>
      <c r="L573" s="474">
        <v>67.2</v>
      </c>
      <c r="M573" s="474">
        <v>68.4</v>
      </c>
      <c r="N573" s="474">
        <v>67.2</v>
      </c>
      <c r="O573" s="474" t="s">
        <v>3146</v>
      </c>
      <c r="P573" s="475">
        <v>0.018</v>
      </c>
      <c r="Q573" s="56"/>
    </row>
    <row r="574" ht="15.75" customHeight="1">
      <c r="A574" s="403" t="s">
        <v>925</v>
      </c>
      <c r="B574" s="404">
        <v>6916.38</v>
      </c>
      <c r="C574" s="470">
        <v>6869.24</v>
      </c>
      <c r="D574" s="470">
        <v>6939.23</v>
      </c>
      <c r="E574" s="470">
        <v>6869.24</v>
      </c>
      <c r="F574" s="471"/>
      <c r="G574" s="472">
        <v>0.0069</v>
      </c>
      <c r="J574" s="473" t="s">
        <v>925</v>
      </c>
      <c r="K574" s="406">
        <v>66.8</v>
      </c>
      <c r="L574" s="474">
        <v>67.0</v>
      </c>
      <c r="M574" s="474">
        <v>67.2</v>
      </c>
      <c r="N574" s="474">
        <v>66.4</v>
      </c>
      <c r="O574" s="474" t="s">
        <v>3147</v>
      </c>
      <c r="P574" s="475">
        <v>0.003</v>
      </c>
      <c r="Q574" s="56"/>
    </row>
    <row r="575" ht="15.75" customHeight="1">
      <c r="A575" s="403" t="s">
        <v>926</v>
      </c>
      <c r="B575" s="404">
        <v>6869.24</v>
      </c>
      <c r="C575" s="470">
        <v>6823.6</v>
      </c>
      <c r="D575" s="470">
        <v>6884.16</v>
      </c>
      <c r="E575" s="470">
        <v>6823.6</v>
      </c>
      <c r="F575" s="471"/>
      <c r="G575" s="472">
        <v>0.0067</v>
      </c>
      <c r="J575" s="473" t="s">
        <v>926</v>
      </c>
      <c r="K575" s="406">
        <v>66.6</v>
      </c>
      <c r="L575" s="474">
        <v>66.0</v>
      </c>
      <c r="M575" s="474">
        <v>67.2</v>
      </c>
      <c r="N575" s="474">
        <v>65.1</v>
      </c>
      <c r="O575" s="474" t="s">
        <v>3148</v>
      </c>
      <c r="P575" s="475">
        <v>0.0168</v>
      </c>
      <c r="Q575" s="56"/>
    </row>
    <row r="576" ht="15.75" customHeight="1">
      <c r="A576" s="403" t="s">
        <v>927</v>
      </c>
      <c r="B576" s="404">
        <v>6823.6</v>
      </c>
      <c r="C576" s="470">
        <v>6851.32</v>
      </c>
      <c r="D576" s="470">
        <v>6874.69</v>
      </c>
      <c r="E576" s="470">
        <v>6819.21</v>
      </c>
      <c r="F576" s="471"/>
      <c r="G576" s="472">
        <v>-0.004</v>
      </c>
      <c r="J576" s="473" t="s">
        <v>927</v>
      </c>
      <c r="K576" s="406">
        <v>65.5</v>
      </c>
      <c r="L576" s="474">
        <v>65.8</v>
      </c>
      <c r="M576" s="474">
        <v>66.0</v>
      </c>
      <c r="N576" s="474">
        <v>65.1</v>
      </c>
      <c r="O576" s="474" t="s">
        <v>3149</v>
      </c>
      <c r="P576" s="475">
        <v>-0.0046</v>
      </c>
      <c r="Q576" s="56"/>
    </row>
    <row r="577" ht="15.75" customHeight="1">
      <c r="A577" s="403" t="s">
        <v>928</v>
      </c>
      <c r="B577" s="404">
        <v>6851.32</v>
      </c>
      <c r="C577" s="470">
        <v>6878.75</v>
      </c>
      <c r="D577" s="470">
        <v>6897.66</v>
      </c>
      <c r="E577" s="470">
        <v>6845.4</v>
      </c>
      <c r="F577" s="471"/>
      <c r="G577" s="472">
        <v>-0.004</v>
      </c>
      <c r="J577" s="473" t="s">
        <v>928</v>
      </c>
      <c r="K577" s="406">
        <v>65.8</v>
      </c>
      <c r="L577" s="474">
        <v>65.6</v>
      </c>
      <c r="M577" s="474">
        <v>66.4</v>
      </c>
      <c r="N577" s="474">
        <v>65.6</v>
      </c>
      <c r="O577" s="474" t="s">
        <v>3150</v>
      </c>
      <c r="P577" s="475">
        <v>-0.0045</v>
      </c>
      <c r="Q577" s="56"/>
    </row>
    <row r="578" ht="15.75" customHeight="1">
      <c r="A578" s="403" t="s">
        <v>929</v>
      </c>
      <c r="B578" s="404">
        <v>6878.75</v>
      </c>
      <c r="C578" s="470">
        <v>6884.67</v>
      </c>
      <c r="D578" s="470">
        <v>6923.0</v>
      </c>
      <c r="E578" s="470">
        <v>6873.22</v>
      </c>
      <c r="F578" s="471"/>
      <c r="G578" s="472">
        <v>-9.0E-4</v>
      </c>
      <c r="J578" s="473" t="s">
        <v>929</v>
      </c>
      <c r="K578" s="406">
        <v>66.1</v>
      </c>
      <c r="L578" s="474">
        <v>66.6</v>
      </c>
      <c r="M578" s="474">
        <v>67.1</v>
      </c>
      <c r="N578" s="474">
        <v>65.8</v>
      </c>
      <c r="O578" s="474" t="s">
        <v>3151</v>
      </c>
      <c r="P578" s="475">
        <v>-0.0075</v>
      </c>
      <c r="Q578" s="56"/>
    </row>
    <row r="579" ht="15.75" customHeight="1">
      <c r="A579" s="403" t="s">
        <v>930</v>
      </c>
      <c r="B579" s="404">
        <v>6884.67</v>
      </c>
      <c r="C579" s="470">
        <v>6862.41</v>
      </c>
      <c r="D579" s="470">
        <v>6903.03</v>
      </c>
      <c r="E579" s="470">
        <v>6858.96</v>
      </c>
      <c r="F579" s="471"/>
      <c r="G579" s="472">
        <v>0.0032</v>
      </c>
      <c r="J579" s="473" t="s">
        <v>930</v>
      </c>
      <c r="K579" s="406">
        <v>66.6</v>
      </c>
      <c r="L579" s="474">
        <v>67.0</v>
      </c>
      <c r="M579" s="474">
        <v>67.5</v>
      </c>
      <c r="N579" s="474">
        <v>66.5</v>
      </c>
      <c r="O579" s="474" t="s">
        <v>3152</v>
      </c>
      <c r="P579" s="475">
        <v>0.0015</v>
      </c>
      <c r="Q579" s="56"/>
    </row>
    <row r="580" ht="15.75" customHeight="1">
      <c r="A580" s="403" t="s">
        <v>931</v>
      </c>
      <c r="B580" s="404">
        <v>6862.41</v>
      </c>
      <c r="C580" s="470">
        <v>6842.23</v>
      </c>
      <c r="D580" s="470">
        <v>6886.69</v>
      </c>
      <c r="E580" s="470">
        <v>6842.23</v>
      </c>
      <c r="F580" s="471"/>
      <c r="G580" s="472">
        <v>0.0029</v>
      </c>
      <c r="J580" s="473" t="s">
        <v>931</v>
      </c>
      <c r="K580" s="406">
        <v>66.5</v>
      </c>
      <c r="L580" s="474">
        <v>67.5</v>
      </c>
      <c r="M580" s="474">
        <v>67.5</v>
      </c>
      <c r="N580" s="474">
        <v>66.2</v>
      </c>
      <c r="O580" s="474" t="s">
        <v>3153</v>
      </c>
      <c r="P580" s="475">
        <v>-0.0119</v>
      </c>
      <c r="Q580" s="56"/>
    </row>
    <row r="581" ht="15.75" customHeight="1">
      <c r="A581" s="403" t="s">
        <v>932</v>
      </c>
      <c r="B581" s="404">
        <v>6842.23</v>
      </c>
      <c r="C581" s="470">
        <v>6760.61</v>
      </c>
      <c r="D581" s="470">
        <v>6858.58</v>
      </c>
      <c r="E581" s="470">
        <v>6760.61</v>
      </c>
      <c r="F581" s="471"/>
      <c r="G581" s="472">
        <v>0.0121</v>
      </c>
      <c r="J581" s="473" t="s">
        <v>932</v>
      </c>
      <c r="K581" s="406">
        <v>67.3</v>
      </c>
      <c r="L581" s="474">
        <v>66.0</v>
      </c>
      <c r="M581" s="474">
        <v>68.1</v>
      </c>
      <c r="N581" s="474">
        <v>66.0</v>
      </c>
      <c r="O581" s="474" t="s">
        <v>3154</v>
      </c>
      <c r="P581" s="475">
        <v>0.0228</v>
      </c>
      <c r="Q581" s="56"/>
    </row>
    <row r="582" ht="15.75" customHeight="1">
      <c r="A582" s="403" t="s">
        <v>933</v>
      </c>
      <c r="B582" s="404">
        <v>6760.61</v>
      </c>
      <c r="C582" s="470">
        <v>6771.84</v>
      </c>
      <c r="D582" s="470">
        <v>6780.69</v>
      </c>
      <c r="E582" s="470">
        <v>6726.16</v>
      </c>
      <c r="F582" s="471"/>
      <c r="G582" s="472">
        <v>-0.0017</v>
      </c>
      <c r="J582" s="473" t="s">
        <v>933</v>
      </c>
      <c r="K582" s="406">
        <v>65.8</v>
      </c>
      <c r="L582" s="474">
        <v>66.3</v>
      </c>
      <c r="M582" s="474">
        <v>67.0</v>
      </c>
      <c r="N582" s="474">
        <v>65.0</v>
      </c>
      <c r="O582" s="474" t="s">
        <v>3155</v>
      </c>
      <c r="P582" s="475">
        <v>-0.003</v>
      </c>
      <c r="Q582" s="56"/>
    </row>
    <row r="583" ht="15.75" customHeight="1">
      <c r="A583" s="403" t="s">
        <v>934</v>
      </c>
      <c r="B583" s="404">
        <v>6771.84</v>
      </c>
      <c r="C583" s="470">
        <v>6787.16</v>
      </c>
      <c r="D583" s="470">
        <v>6821.75</v>
      </c>
      <c r="E583" s="470">
        <v>6766.31</v>
      </c>
      <c r="F583" s="471"/>
      <c r="G583" s="472">
        <v>-0.0023</v>
      </c>
      <c r="J583" s="473" t="s">
        <v>934</v>
      </c>
      <c r="K583" s="406">
        <v>66.0</v>
      </c>
      <c r="L583" s="474">
        <v>67.4</v>
      </c>
      <c r="M583" s="474">
        <v>68.5</v>
      </c>
      <c r="N583" s="474">
        <v>65.8</v>
      </c>
      <c r="O583" s="474" t="s">
        <v>3156</v>
      </c>
      <c r="P583" s="475">
        <v>-0.0149</v>
      </c>
      <c r="Q583" s="56"/>
    </row>
    <row r="584" ht="15.75" customHeight="1">
      <c r="A584" s="403" t="s">
        <v>935</v>
      </c>
      <c r="B584" s="404">
        <v>6787.16</v>
      </c>
      <c r="C584" s="470">
        <v>6748.92</v>
      </c>
      <c r="D584" s="470">
        <v>6796.78</v>
      </c>
      <c r="E584" s="470">
        <v>6748.92</v>
      </c>
      <c r="F584" s="471"/>
      <c r="G584" s="472">
        <v>0.0057</v>
      </c>
      <c r="J584" s="473" t="s">
        <v>935</v>
      </c>
      <c r="K584" s="406">
        <v>67.0</v>
      </c>
      <c r="L584" s="474">
        <v>67.0</v>
      </c>
      <c r="M584" s="474">
        <v>69.4</v>
      </c>
      <c r="N584" s="474">
        <v>66.1</v>
      </c>
      <c r="O584" s="474" t="s">
        <v>3157</v>
      </c>
      <c r="P584" s="475">
        <v>0.0015</v>
      </c>
      <c r="Q584" s="56"/>
    </row>
    <row r="585" ht="15.75" customHeight="1">
      <c r="A585" s="403" t="s">
        <v>936</v>
      </c>
      <c r="B585" s="404">
        <v>6748.92</v>
      </c>
      <c r="C585" s="470">
        <v>6699.39</v>
      </c>
      <c r="D585" s="470">
        <v>6752.7</v>
      </c>
      <c r="E585" s="470">
        <v>6698.45</v>
      </c>
      <c r="F585" s="471"/>
      <c r="G585" s="472">
        <v>0.0074</v>
      </c>
      <c r="J585" s="473" t="s">
        <v>936</v>
      </c>
      <c r="K585" s="406">
        <v>66.9</v>
      </c>
      <c r="L585" s="474">
        <v>66.0</v>
      </c>
      <c r="M585" s="474">
        <v>67.2</v>
      </c>
      <c r="N585" s="474">
        <v>65.0</v>
      </c>
      <c r="O585" s="474" t="s">
        <v>3158</v>
      </c>
      <c r="P585" s="475">
        <v>0.0261</v>
      </c>
      <c r="Q585" s="56"/>
    </row>
    <row r="586" ht="15.75" customHeight="1">
      <c r="A586" s="403" t="s">
        <v>937</v>
      </c>
      <c r="B586" s="404">
        <v>6699.39</v>
      </c>
      <c r="C586" s="470">
        <v>6623.31</v>
      </c>
      <c r="D586" s="470">
        <v>6705.89</v>
      </c>
      <c r="E586" s="470">
        <v>6623.31</v>
      </c>
      <c r="F586" s="471"/>
      <c r="G586" s="472">
        <v>0.0115</v>
      </c>
      <c r="J586" s="473" t="s">
        <v>937</v>
      </c>
      <c r="K586" s="406">
        <v>65.2</v>
      </c>
      <c r="L586" s="474">
        <v>63.9</v>
      </c>
      <c r="M586" s="474">
        <v>67.0</v>
      </c>
      <c r="N586" s="474">
        <v>63.1</v>
      </c>
      <c r="O586" s="474" t="s">
        <v>3159</v>
      </c>
      <c r="P586" s="475">
        <v>0.03</v>
      </c>
      <c r="Q586" s="56"/>
    </row>
    <row r="587" ht="15.75" customHeight="1">
      <c r="A587" s="403" t="s">
        <v>938</v>
      </c>
      <c r="B587" s="404">
        <v>6623.31</v>
      </c>
      <c r="C587" s="470">
        <v>6617.83</v>
      </c>
      <c r="D587" s="470">
        <v>6654.08</v>
      </c>
      <c r="E587" s="470">
        <v>6540.69</v>
      </c>
      <c r="F587" s="471"/>
      <c r="G587" s="472">
        <v>8.0E-4</v>
      </c>
      <c r="J587" s="473" t="s">
        <v>938</v>
      </c>
      <c r="K587" s="406">
        <v>63.3</v>
      </c>
      <c r="L587" s="474">
        <v>63.0</v>
      </c>
      <c r="M587" s="474">
        <v>64.2</v>
      </c>
      <c r="N587" s="474">
        <v>62.0</v>
      </c>
      <c r="O587" s="474" t="s">
        <v>3160</v>
      </c>
      <c r="P587" s="475">
        <v>-0.0078</v>
      </c>
      <c r="Q587" s="56"/>
    </row>
    <row r="588" ht="15.75" customHeight="1">
      <c r="A588" s="403" t="s">
        <v>939</v>
      </c>
      <c r="B588" s="404">
        <v>6617.83</v>
      </c>
      <c r="C588" s="470">
        <v>6628.14</v>
      </c>
      <c r="D588" s="470">
        <v>6667.32</v>
      </c>
      <c r="E588" s="470">
        <v>6610.39</v>
      </c>
      <c r="F588" s="471"/>
      <c r="G588" s="472">
        <v>-0.0016</v>
      </c>
      <c r="J588" s="473" t="s">
        <v>939</v>
      </c>
      <c r="K588" s="406">
        <v>63.8</v>
      </c>
      <c r="L588" s="474">
        <v>64.9</v>
      </c>
      <c r="M588" s="474">
        <v>64.9</v>
      </c>
      <c r="N588" s="474">
        <v>62.8</v>
      </c>
      <c r="O588" s="474" t="s">
        <v>3161</v>
      </c>
      <c r="P588" s="475">
        <v>-0.0139</v>
      </c>
      <c r="Q588" s="56"/>
    </row>
    <row r="589" ht="15.75" customHeight="1">
      <c r="A589" s="403" t="s">
        <v>940</v>
      </c>
      <c r="B589" s="404">
        <v>6628.14</v>
      </c>
      <c r="C589" s="470">
        <v>6596.07</v>
      </c>
      <c r="D589" s="470">
        <v>6633.22</v>
      </c>
      <c r="E589" s="470">
        <v>6523.46</v>
      </c>
      <c r="F589" s="471"/>
      <c r="G589" s="472">
        <v>0.0049</v>
      </c>
      <c r="J589" s="473" t="s">
        <v>940</v>
      </c>
      <c r="K589" s="406">
        <v>64.7</v>
      </c>
      <c r="L589" s="474">
        <v>62.0</v>
      </c>
      <c r="M589" s="474">
        <v>65.1</v>
      </c>
      <c r="N589" s="474">
        <v>61.3</v>
      </c>
      <c r="O589" s="474" t="s">
        <v>3051</v>
      </c>
      <c r="P589" s="475">
        <v>0.0469</v>
      </c>
      <c r="Q589" s="56"/>
    </row>
    <row r="590" ht="15.75" customHeight="1">
      <c r="A590" s="403" t="s">
        <v>941</v>
      </c>
      <c r="B590" s="404">
        <v>6596.07</v>
      </c>
      <c r="C590" s="470">
        <v>6535.87</v>
      </c>
      <c r="D590" s="470">
        <v>6600.72</v>
      </c>
      <c r="E590" s="470">
        <v>6535.87</v>
      </c>
      <c r="F590" s="471"/>
      <c r="G590" s="472">
        <v>0.0092</v>
      </c>
      <c r="J590" s="473" t="s">
        <v>941</v>
      </c>
      <c r="K590" s="406">
        <v>61.8</v>
      </c>
      <c r="L590" s="474">
        <v>61.0</v>
      </c>
      <c r="M590" s="474">
        <v>62.1</v>
      </c>
      <c r="N590" s="474">
        <v>60.0</v>
      </c>
      <c r="O590" s="474" t="s">
        <v>3162</v>
      </c>
      <c r="P590" s="475">
        <v>0.0049</v>
      </c>
      <c r="Q590" s="56"/>
    </row>
    <row r="591" ht="15.75" customHeight="1">
      <c r="A591" s="403" t="s">
        <v>942</v>
      </c>
      <c r="B591" s="404">
        <v>6535.87</v>
      </c>
      <c r="C591" s="470">
        <v>6481.56</v>
      </c>
      <c r="D591" s="470">
        <v>6546.86</v>
      </c>
      <c r="E591" s="470">
        <v>6481.56</v>
      </c>
      <c r="F591" s="471"/>
      <c r="G591" s="472">
        <v>0.0084</v>
      </c>
      <c r="J591" s="473" t="s">
        <v>942</v>
      </c>
      <c r="K591" s="406">
        <v>61.5</v>
      </c>
      <c r="L591" s="474">
        <v>61.9</v>
      </c>
      <c r="M591" s="474">
        <v>61.9</v>
      </c>
      <c r="N591" s="474">
        <v>60.7</v>
      </c>
      <c r="O591" s="474" t="s">
        <v>3163</v>
      </c>
      <c r="P591" s="475">
        <v>-0.0032</v>
      </c>
      <c r="Q591" s="56"/>
    </row>
    <row r="592" ht="15.75" customHeight="1">
      <c r="A592" s="403" t="s">
        <v>943</v>
      </c>
      <c r="B592" s="404">
        <v>6481.56</v>
      </c>
      <c r="C592" s="470">
        <v>6425.25</v>
      </c>
      <c r="D592" s="470">
        <v>6489.05</v>
      </c>
      <c r="E592" s="470">
        <v>6425.25</v>
      </c>
      <c r="F592" s="471"/>
      <c r="G592" s="472">
        <v>0.0088</v>
      </c>
      <c r="J592" s="473" t="s">
        <v>943</v>
      </c>
      <c r="K592" s="406">
        <v>61.7</v>
      </c>
      <c r="L592" s="474">
        <v>59.5</v>
      </c>
      <c r="M592" s="474">
        <v>61.9</v>
      </c>
      <c r="N592" s="474">
        <v>59.5</v>
      </c>
      <c r="O592" s="474" t="s">
        <v>3164</v>
      </c>
      <c r="P592" s="475">
        <v>0.0422</v>
      </c>
      <c r="Q592" s="56"/>
    </row>
    <row r="593" ht="15.75" customHeight="1">
      <c r="A593" s="403" t="s">
        <v>944</v>
      </c>
      <c r="B593" s="404">
        <v>6425.25</v>
      </c>
      <c r="C593" s="470">
        <v>6417.19</v>
      </c>
      <c r="D593" s="470">
        <v>6438.16</v>
      </c>
      <c r="E593" s="470">
        <v>6405.91</v>
      </c>
      <c r="F593" s="471"/>
      <c r="G593" s="472">
        <v>0.0013</v>
      </c>
      <c r="J593" s="473" t="s">
        <v>944</v>
      </c>
      <c r="K593" s="406">
        <v>59.2</v>
      </c>
      <c r="L593" s="474">
        <v>59.2</v>
      </c>
      <c r="M593" s="474">
        <v>59.7</v>
      </c>
      <c r="N593" s="474">
        <v>58.6</v>
      </c>
      <c r="O593" s="474" t="s">
        <v>3165</v>
      </c>
      <c r="P593" s="475">
        <v>0.0034</v>
      </c>
      <c r="Q593" s="56"/>
    </row>
    <row r="594" ht="15.75" customHeight="1">
      <c r="A594" s="403" t="s">
        <v>945</v>
      </c>
      <c r="B594" s="404">
        <v>6417.19</v>
      </c>
      <c r="C594" s="470">
        <v>6379.67</v>
      </c>
      <c r="D594" s="470">
        <v>6422.13</v>
      </c>
      <c r="E594" s="470">
        <v>6379.67</v>
      </c>
      <c r="F594" s="471"/>
      <c r="G594" s="472">
        <v>0.0059</v>
      </c>
      <c r="J594" s="473" t="s">
        <v>945</v>
      </c>
      <c r="K594" s="406">
        <v>59.0</v>
      </c>
      <c r="L594" s="474">
        <v>59.4</v>
      </c>
      <c r="M594" s="474">
        <v>60.8</v>
      </c>
      <c r="N594" s="474">
        <v>58.8</v>
      </c>
      <c r="O594" s="474" t="s">
        <v>3166</v>
      </c>
      <c r="P594" s="475">
        <v>-0.0051</v>
      </c>
      <c r="Q594" s="56"/>
    </row>
    <row r="595" ht="15.75" customHeight="1">
      <c r="A595" s="403" t="s">
        <v>946</v>
      </c>
      <c r="B595" s="404">
        <v>6379.67</v>
      </c>
      <c r="C595" s="470">
        <v>6404.03</v>
      </c>
      <c r="D595" s="470">
        <v>6417.04</v>
      </c>
      <c r="E595" s="470">
        <v>6375.04</v>
      </c>
      <c r="F595" s="471"/>
      <c r="G595" s="472">
        <v>-0.0038</v>
      </c>
      <c r="J595" s="473" t="s">
        <v>946</v>
      </c>
      <c r="K595" s="406">
        <v>59.3</v>
      </c>
      <c r="L595" s="474">
        <v>59.9</v>
      </c>
      <c r="M595" s="474">
        <v>60.2</v>
      </c>
      <c r="N595" s="474">
        <v>58.0</v>
      </c>
      <c r="O595" s="474" t="s">
        <v>3167</v>
      </c>
      <c r="P595" s="475">
        <v>-0.01</v>
      </c>
      <c r="Q595" s="56"/>
    </row>
    <row r="596" ht="15.75" customHeight="1">
      <c r="A596" s="403" t="s">
        <v>947</v>
      </c>
      <c r="B596" s="404">
        <v>6404.03</v>
      </c>
      <c r="C596" s="470">
        <v>6424.21</v>
      </c>
      <c r="D596" s="470">
        <v>6447.2</v>
      </c>
      <c r="E596" s="470">
        <v>6389.27</v>
      </c>
      <c r="F596" s="471"/>
      <c r="G596" s="472">
        <v>-0.0031</v>
      </c>
      <c r="J596" s="473" t="s">
        <v>947</v>
      </c>
      <c r="K596" s="406">
        <v>59.9</v>
      </c>
      <c r="L596" s="474">
        <v>61.0</v>
      </c>
      <c r="M596" s="474">
        <v>61.6</v>
      </c>
      <c r="N596" s="474">
        <v>58.5</v>
      </c>
      <c r="O596" s="474" t="s">
        <v>3168</v>
      </c>
      <c r="P596" s="475">
        <v>0.0034</v>
      </c>
      <c r="Q596" s="56"/>
    </row>
    <row r="597" ht="15.75" customHeight="1">
      <c r="A597" s="403" t="s">
        <v>948</v>
      </c>
      <c r="B597" s="404">
        <v>6424.21</v>
      </c>
      <c r="C597" s="470">
        <v>6425.27</v>
      </c>
      <c r="D597" s="470">
        <v>6430.9</v>
      </c>
      <c r="E597" s="470">
        <v>6424.21</v>
      </c>
      <c r="F597" s="471"/>
      <c r="G597" s="472">
        <v>0.003</v>
      </c>
      <c r="J597" s="473" t="s">
        <v>948</v>
      </c>
      <c r="K597" s="406">
        <v>59.7</v>
      </c>
      <c r="L597" s="474">
        <v>58.0</v>
      </c>
      <c r="M597" s="474">
        <v>60.9</v>
      </c>
      <c r="N597" s="474">
        <v>57.5</v>
      </c>
      <c r="O597" s="474" t="s">
        <v>3169</v>
      </c>
      <c r="P597" s="475">
        <v>0.0437</v>
      </c>
      <c r="Q597" s="56"/>
    </row>
    <row r="598" ht="15.75" customHeight="1">
      <c r="A598" s="403" t="s">
        <v>949</v>
      </c>
      <c r="B598" s="404">
        <v>6405.04</v>
      </c>
      <c r="C598" s="470">
        <v>6365.11</v>
      </c>
      <c r="D598" s="470">
        <v>6407.2</v>
      </c>
      <c r="E598" s="470">
        <v>6351.33</v>
      </c>
      <c r="F598" s="471"/>
      <c r="G598" s="472">
        <v>0.0092</v>
      </c>
      <c r="J598" s="473" t="s">
        <v>949</v>
      </c>
      <c r="K598" s="406">
        <v>57.2</v>
      </c>
      <c r="L598" s="474">
        <v>56.8</v>
      </c>
      <c r="M598" s="474">
        <v>57.7</v>
      </c>
      <c r="N598" s="474">
        <v>56.8</v>
      </c>
      <c r="O598" s="474" t="s">
        <v>3170</v>
      </c>
      <c r="P598" s="475">
        <v>0.0035</v>
      </c>
      <c r="Q598" s="56"/>
    </row>
    <row r="599" ht="15.75" customHeight="1">
      <c r="A599" s="403" t="s">
        <v>950</v>
      </c>
      <c r="B599" s="404">
        <v>6346.52</v>
      </c>
      <c r="C599" s="470">
        <v>6307.35</v>
      </c>
      <c r="D599" s="470">
        <v>6347.86</v>
      </c>
      <c r="E599" s="470">
        <v>6307.35</v>
      </c>
      <c r="F599" s="471"/>
      <c r="G599" s="472">
        <v>0.0062</v>
      </c>
      <c r="J599" s="473" t="s">
        <v>950</v>
      </c>
      <c r="K599" s="406">
        <v>57.0</v>
      </c>
      <c r="L599" s="474">
        <v>56.9</v>
      </c>
      <c r="M599" s="474">
        <v>57.0</v>
      </c>
      <c r="N599" s="474">
        <v>56.4</v>
      </c>
      <c r="O599" s="474" t="s">
        <v>3171</v>
      </c>
      <c r="P599" s="475">
        <v>0.0124</v>
      </c>
      <c r="Q599" s="56"/>
    </row>
    <row r="600" ht="15.75" customHeight="1">
      <c r="A600" s="403" t="s">
        <v>951</v>
      </c>
      <c r="B600" s="404">
        <v>6307.35</v>
      </c>
      <c r="C600" s="470">
        <v>6273.33</v>
      </c>
      <c r="D600" s="470">
        <v>6310.23</v>
      </c>
      <c r="E600" s="470">
        <v>6273.33</v>
      </c>
      <c r="F600" s="471"/>
      <c r="G600" s="472">
        <v>0.0054</v>
      </c>
      <c r="J600" s="473" t="s">
        <v>951</v>
      </c>
      <c r="K600" s="406">
        <v>56.3</v>
      </c>
      <c r="L600" s="474">
        <v>55.6</v>
      </c>
      <c r="M600" s="474">
        <v>56.5</v>
      </c>
      <c r="N600" s="474">
        <v>55.4</v>
      </c>
      <c r="O600" s="474" t="s">
        <v>3172</v>
      </c>
      <c r="P600" s="475">
        <v>0.0108</v>
      </c>
      <c r="Q600" s="56"/>
    </row>
    <row r="601" ht="15.75" customHeight="1">
      <c r="A601" s="403" t="s">
        <v>952</v>
      </c>
      <c r="B601" s="404">
        <v>6273.33</v>
      </c>
      <c r="C601" s="470">
        <v>6266.01</v>
      </c>
      <c r="D601" s="470">
        <v>6295.98</v>
      </c>
      <c r="E601" s="470">
        <v>6256.59</v>
      </c>
      <c r="F601" s="471"/>
      <c r="G601" s="472">
        <v>0.0012</v>
      </c>
      <c r="J601" s="473" t="s">
        <v>952</v>
      </c>
      <c r="K601" s="406">
        <v>55.7</v>
      </c>
      <c r="L601" s="474">
        <v>56.0</v>
      </c>
      <c r="M601" s="474">
        <v>56.2</v>
      </c>
      <c r="N601" s="474">
        <v>55.6</v>
      </c>
      <c r="O601" s="474" t="s">
        <v>3173</v>
      </c>
      <c r="P601" s="475">
        <v>-0.0036</v>
      </c>
      <c r="Q601" s="56"/>
    </row>
    <row r="602" ht="15.75" customHeight="1">
      <c r="A602" s="403" t="s">
        <v>953</v>
      </c>
      <c r="B602" s="404">
        <v>6266.01</v>
      </c>
      <c r="C602" s="470">
        <v>6208.39</v>
      </c>
      <c r="D602" s="470">
        <v>6275.01</v>
      </c>
      <c r="E602" s="470">
        <v>6208.39</v>
      </c>
      <c r="F602" s="471"/>
      <c r="G602" s="472">
        <v>0.0093</v>
      </c>
      <c r="J602" s="473" t="s">
        <v>953</v>
      </c>
      <c r="K602" s="406">
        <v>55.9</v>
      </c>
      <c r="L602" s="474">
        <v>56.0</v>
      </c>
      <c r="M602" s="474">
        <v>56.6</v>
      </c>
      <c r="N602" s="474">
        <v>55.6</v>
      </c>
      <c r="O602" s="474" t="s">
        <v>3174</v>
      </c>
      <c r="P602" s="475">
        <v>-0.0071</v>
      </c>
      <c r="Q602" s="56"/>
    </row>
    <row r="603" ht="15.75" customHeight="1">
      <c r="A603" s="403" t="s">
        <v>954</v>
      </c>
      <c r="B603" s="404">
        <v>6208.39</v>
      </c>
      <c r="C603" s="470">
        <v>6212.76</v>
      </c>
      <c r="D603" s="470">
        <v>6234.4</v>
      </c>
      <c r="E603" s="470">
        <v>6196.76</v>
      </c>
      <c r="F603" s="471"/>
      <c r="G603" s="472">
        <v>-7.0E-4</v>
      </c>
      <c r="J603" s="473" t="s">
        <v>954</v>
      </c>
      <c r="K603" s="406">
        <v>56.3</v>
      </c>
      <c r="L603" s="474">
        <v>56.9</v>
      </c>
      <c r="M603" s="474">
        <v>57.0</v>
      </c>
      <c r="N603" s="474">
        <v>56.1</v>
      </c>
      <c r="O603" s="474" t="s">
        <v>3175</v>
      </c>
      <c r="P603" s="475">
        <v>-0.0053</v>
      </c>
      <c r="Q603" s="56"/>
    </row>
    <row r="604" ht="15.75" customHeight="1">
      <c r="A604" s="403" t="s">
        <v>955</v>
      </c>
      <c r="B604" s="404">
        <v>6212.76</v>
      </c>
      <c r="C604" s="470">
        <v>6177.21</v>
      </c>
      <c r="D604" s="470">
        <v>6216.28</v>
      </c>
      <c r="E604" s="470">
        <v>6168.36</v>
      </c>
      <c r="F604" s="471"/>
      <c r="G604" s="472">
        <v>0.0058</v>
      </c>
      <c r="J604" s="473" t="s">
        <v>955</v>
      </c>
      <c r="K604" s="406">
        <v>56.6</v>
      </c>
      <c r="L604" s="474">
        <v>57.0</v>
      </c>
      <c r="M604" s="474">
        <v>57.1</v>
      </c>
      <c r="N604" s="474">
        <v>56.4</v>
      </c>
      <c r="O604" s="474" t="s">
        <v>3176</v>
      </c>
      <c r="P604" s="475">
        <v>-0.0018</v>
      </c>
      <c r="Q604" s="56"/>
    </row>
    <row r="605" ht="15.75" customHeight="1">
      <c r="A605" s="403" t="s">
        <v>956</v>
      </c>
      <c r="B605" s="404">
        <v>6177.21</v>
      </c>
      <c r="C605" s="470">
        <v>6196.57</v>
      </c>
      <c r="D605" s="470">
        <v>6235.78</v>
      </c>
      <c r="E605" s="470">
        <v>6168.47</v>
      </c>
      <c r="F605" s="471"/>
      <c r="G605" s="472">
        <v>-0.0031</v>
      </c>
      <c r="J605" s="473" t="s">
        <v>956</v>
      </c>
      <c r="K605" s="406">
        <v>56.7</v>
      </c>
      <c r="L605" s="474">
        <v>56.6</v>
      </c>
      <c r="M605" s="474">
        <v>57.4</v>
      </c>
      <c r="N605" s="474">
        <v>56.5</v>
      </c>
      <c r="O605" s="474" t="s">
        <v>3177</v>
      </c>
      <c r="P605" s="475">
        <v>0.0</v>
      </c>
      <c r="Q605" s="56"/>
    </row>
    <row r="606" ht="15.75" customHeight="1">
      <c r="A606" s="403" t="s">
        <v>957</v>
      </c>
      <c r="B606" s="404">
        <v>6196.57</v>
      </c>
      <c r="C606" s="470">
        <v>6219.94</v>
      </c>
      <c r="D606" s="470">
        <v>6239.66</v>
      </c>
      <c r="E606" s="470">
        <v>6187.72</v>
      </c>
      <c r="F606" s="471"/>
      <c r="G606" s="472">
        <v>-0.0038</v>
      </c>
      <c r="J606" s="473" t="s">
        <v>957</v>
      </c>
      <c r="K606" s="406">
        <v>56.7</v>
      </c>
      <c r="L606" s="474">
        <v>58.4</v>
      </c>
      <c r="M606" s="474">
        <v>58.4</v>
      </c>
      <c r="N606" s="474">
        <v>56.4</v>
      </c>
      <c r="O606" s="474" t="s">
        <v>3178</v>
      </c>
      <c r="P606" s="475">
        <v>-0.0173</v>
      </c>
      <c r="Q606" s="56"/>
    </row>
    <row r="607" ht="15.75" customHeight="1">
      <c r="A607" s="403" t="s">
        <v>958</v>
      </c>
      <c r="B607" s="404">
        <v>6219.94</v>
      </c>
      <c r="C607" s="470">
        <v>6150.48</v>
      </c>
      <c r="D607" s="470">
        <v>6226.01</v>
      </c>
      <c r="E607" s="470">
        <v>6150.48</v>
      </c>
      <c r="F607" s="471"/>
      <c r="G607" s="472">
        <v>0.0113</v>
      </c>
      <c r="J607" s="473" t="s">
        <v>958</v>
      </c>
      <c r="K607" s="406">
        <v>57.7</v>
      </c>
      <c r="L607" s="474">
        <v>55.7</v>
      </c>
      <c r="M607" s="474">
        <v>57.9</v>
      </c>
      <c r="N607" s="474">
        <v>55.7</v>
      </c>
      <c r="O607" s="474" t="s">
        <v>3179</v>
      </c>
      <c r="P607" s="475">
        <v>0.0304</v>
      </c>
      <c r="Q607" s="56"/>
    </row>
    <row r="608" ht="15.75" customHeight="1">
      <c r="A608" s="403" t="s">
        <v>959</v>
      </c>
      <c r="B608" s="404">
        <v>6150.48</v>
      </c>
      <c r="C608" s="470">
        <v>6150.48</v>
      </c>
      <c r="D608" s="470">
        <v>6150.48</v>
      </c>
      <c r="E608" s="470">
        <v>6150.48</v>
      </c>
      <c r="F608" s="471"/>
      <c r="G608" s="472">
        <v>0.0</v>
      </c>
      <c r="J608" s="473" t="s">
        <v>959</v>
      </c>
      <c r="K608" s="406">
        <v>56.0</v>
      </c>
      <c r="L608" s="474">
        <v>56.0</v>
      </c>
      <c r="M608" s="474">
        <v>56.5</v>
      </c>
      <c r="N608" s="474">
        <v>55.1</v>
      </c>
      <c r="O608" s="474" t="s">
        <v>3180</v>
      </c>
      <c r="P608" s="475">
        <v>0.0</v>
      </c>
      <c r="Q608" s="56"/>
    </row>
    <row r="609" ht="15.75" customHeight="1">
      <c r="A609" s="403" t="s">
        <v>960</v>
      </c>
      <c r="B609" s="404">
        <v>6150.48</v>
      </c>
      <c r="C609" s="470">
        <v>6042.49</v>
      </c>
      <c r="D609" s="470">
        <v>6156.59</v>
      </c>
      <c r="E609" s="470">
        <v>6042.49</v>
      </c>
      <c r="F609" s="471"/>
      <c r="G609" s="472">
        <v>0.0179</v>
      </c>
      <c r="J609" s="473" t="s">
        <v>960</v>
      </c>
      <c r="K609" s="406">
        <v>56.0</v>
      </c>
      <c r="L609" s="474">
        <v>55.8</v>
      </c>
      <c r="M609" s="474">
        <v>56.5</v>
      </c>
      <c r="N609" s="474">
        <v>55.1</v>
      </c>
      <c r="O609" s="474" t="s">
        <v>3180</v>
      </c>
      <c r="P609" s="475">
        <v>0.0072</v>
      </c>
      <c r="Q609" s="56"/>
    </row>
    <row r="610" ht="15.75" customHeight="1">
      <c r="A610" s="403" t="s">
        <v>961</v>
      </c>
      <c r="B610" s="404">
        <v>6042.49</v>
      </c>
      <c r="C610" s="470">
        <v>6026.64</v>
      </c>
      <c r="D610" s="470">
        <v>6068.08</v>
      </c>
      <c r="E610" s="470">
        <v>6010.87</v>
      </c>
      <c r="F610" s="471"/>
      <c r="G610" s="472">
        <v>0.0026</v>
      </c>
      <c r="J610" s="473" t="s">
        <v>961</v>
      </c>
      <c r="K610" s="406">
        <v>55.6</v>
      </c>
      <c r="L610" s="474">
        <v>56.2</v>
      </c>
      <c r="M610" s="474">
        <v>56.5</v>
      </c>
      <c r="N610" s="474">
        <v>55.5</v>
      </c>
      <c r="O610" s="474" t="s">
        <v>3181</v>
      </c>
      <c r="P610" s="475">
        <v>-0.0107</v>
      </c>
      <c r="Q610" s="56"/>
    </row>
    <row r="611" ht="15.75" customHeight="1">
      <c r="A611" s="403" t="s">
        <v>962</v>
      </c>
      <c r="B611" s="404">
        <v>6026.64</v>
      </c>
      <c r="C611" s="470">
        <v>5992.73</v>
      </c>
      <c r="D611" s="470">
        <v>6055.98</v>
      </c>
      <c r="E611" s="470">
        <v>5992.73</v>
      </c>
      <c r="F611" s="471"/>
      <c r="G611" s="472">
        <v>0.0057</v>
      </c>
      <c r="J611" s="473" t="s">
        <v>962</v>
      </c>
      <c r="K611" s="406">
        <v>56.2</v>
      </c>
      <c r="L611" s="474">
        <v>56.0</v>
      </c>
      <c r="M611" s="474">
        <v>57.0</v>
      </c>
      <c r="N611" s="474">
        <v>55.3</v>
      </c>
      <c r="O611" s="474" t="s">
        <v>3182</v>
      </c>
      <c r="P611" s="475">
        <v>0.0036</v>
      </c>
      <c r="Q611" s="56"/>
    </row>
    <row r="612" ht="15.75" customHeight="1">
      <c r="A612" s="403" t="s">
        <v>963</v>
      </c>
      <c r="B612" s="404">
        <v>5992.73</v>
      </c>
      <c r="C612" s="470">
        <v>6092.83</v>
      </c>
      <c r="D612" s="470">
        <v>6092.83</v>
      </c>
      <c r="E612" s="470">
        <v>5982.68</v>
      </c>
      <c r="F612" s="471"/>
      <c r="G612" s="472">
        <v>-0.0164</v>
      </c>
      <c r="J612" s="473" t="s">
        <v>963</v>
      </c>
      <c r="K612" s="406">
        <v>56.0</v>
      </c>
      <c r="L612" s="474">
        <v>56.4</v>
      </c>
      <c r="M612" s="474">
        <v>56.6</v>
      </c>
      <c r="N612" s="474">
        <v>55.7</v>
      </c>
      <c r="O612" s="474" t="s">
        <v>3183</v>
      </c>
      <c r="P612" s="475">
        <v>-0.0158</v>
      </c>
      <c r="Q612" s="56"/>
    </row>
    <row r="613" ht="15.75" customHeight="1">
      <c r="A613" s="403" t="s">
        <v>964</v>
      </c>
      <c r="B613" s="404">
        <v>6092.83</v>
      </c>
      <c r="C613" s="470">
        <v>6035.84</v>
      </c>
      <c r="D613" s="470">
        <v>6094.8</v>
      </c>
      <c r="E613" s="470">
        <v>6000.92</v>
      </c>
      <c r="F613" s="471"/>
      <c r="G613" s="472">
        <v>0.0094</v>
      </c>
      <c r="J613" s="473" t="s">
        <v>964</v>
      </c>
      <c r="K613" s="406">
        <v>56.9</v>
      </c>
      <c r="L613" s="474">
        <v>57.1</v>
      </c>
      <c r="M613" s="474">
        <v>58.0</v>
      </c>
      <c r="N613" s="474">
        <v>56.1</v>
      </c>
      <c r="O613" s="474" t="s">
        <v>3184</v>
      </c>
      <c r="P613" s="475">
        <v>0.0018</v>
      </c>
      <c r="Q613" s="56"/>
    </row>
    <row r="614" ht="15.75" customHeight="1">
      <c r="A614" s="403" t="s">
        <v>965</v>
      </c>
      <c r="B614" s="404">
        <v>6035.84</v>
      </c>
      <c r="C614" s="470">
        <v>6105.73</v>
      </c>
      <c r="D614" s="470">
        <v>6124.64</v>
      </c>
      <c r="E614" s="470">
        <v>6028.9</v>
      </c>
      <c r="F614" s="471"/>
      <c r="G614" s="472">
        <v>-0.0114</v>
      </c>
      <c r="J614" s="473" t="s">
        <v>965</v>
      </c>
      <c r="K614" s="406">
        <v>56.8</v>
      </c>
      <c r="L614" s="474">
        <v>59.0</v>
      </c>
      <c r="M614" s="474">
        <v>59.3</v>
      </c>
      <c r="N614" s="474">
        <v>56.4</v>
      </c>
      <c r="O614" s="474" t="s">
        <v>3185</v>
      </c>
      <c r="P614" s="475">
        <v>-0.0357</v>
      </c>
      <c r="Q614" s="56"/>
    </row>
    <row r="615" ht="15.75" customHeight="1">
      <c r="A615" s="403" t="s">
        <v>966</v>
      </c>
      <c r="B615" s="404">
        <v>6105.73</v>
      </c>
      <c r="C615" s="470">
        <v>6125.41</v>
      </c>
      <c r="D615" s="470">
        <v>6144.76</v>
      </c>
      <c r="E615" s="470">
        <v>6094.29</v>
      </c>
      <c r="F615" s="471"/>
      <c r="G615" s="472">
        <v>-0.0032</v>
      </c>
      <c r="J615" s="473" t="s">
        <v>966</v>
      </c>
      <c r="K615" s="406">
        <v>58.9</v>
      </c>
      <c r="L615" s="474">
        <v>59.0</v>
      </c>
      <c r="M615" s="474">
        <v>59.4</v>
      </c>
      <c r="N615" s="474">
        <v>57.8</v>
      </c>
      <c r="O615" s="474" t="s">
        <v>3186</v>
      </c>
      <c r="P615" s="475">
        <v>0.0068</v>
      </c>
      <c r="Q615" s="56"/>
    </row>
    <row r="616" ht="15.75" customHeight="1">
      <c r="A616" s="403" t="s">
        <v>967</v>
      </c>
      <c r="B616" s="404">
        <v>6125.41</v>
      </c>
      <c r="C616" s="470">
        <v>6069.4</v>
      </c>
      <c r="D616" s="470">
        <v>6141.15</v>
      </c>
      <c r="E616" s="470">
        <v>6069.4</v>
      </c>
      <c r="F616" s="471"/>
      <c r="G616" s="472">
        <v>0.0092</v>
      </c>
      <c r="J616" s="473" t="s">
        <v>967</v>
      </c>
      <c r="K616" s="406">
        <v>58.5</v>
      </c>
      <c r="L616" s="474">
        <v>59.5</v>
      </c>
      <c r="M616" s="474">
        <v>60.3</v>
      </c>
      <c r="N616" s="474">
        <v>58.2</v>
      </c>
      <c r="O616" s="474" t="s">
        <v>3187</v>
      </c>
      <c r="P616" s="475">
        <v>-0.0017</v>
      </c>
      <c r="Q616" s="56"/>
    </row>
    <row r="617" ht="15.75" customHeight="1">
      <c r="A617" s="403" t="s">
        <v>968</v>
      </c>
      <c r="B617" s="404">
        <v>6069.4</v>
      </c>
      <c r="C617" s="470">
        <v>6052.75</v>
      </c>
      <c r="D617" s="470">
        <v>6071.92</v>
      </c>
      <c r="E617" s="470">
        <v>6010.45</v>
      </c>
      <c r="F617" s="471"/>
      <c r="G617" s="472">
        <v>0.0028</v>
      </c>
      <c r="J617" s="473" t="s">
        <v>968</v>
      </c>
      <c r="K617" s="406">
        <v>58.6</v>
      </c>
      <c r="L617" s="474">
        <v>59.3</v>
      </c>
      <c r="M617" s="474">
        <v>59.8</v>
      </c>
      <c r="N617" s="474">
        <v>57.2</v>
      </c>
      <c r="O617" s="474" t="s">
        <v>3188</v>
      </c>
      <c r="P617" s="475">
        <v>-0.0118</v>
      </c>
      <c r="Q617" s="56"/>
    </row>
    <row r="618" ht="15.75" customHeight="1">
      <c r="A618" s="403" t="s">
        <v>969</v>
      </c>
      <c r="B618" s="404">
        <v>6052.75</v>
      </c>
      <c r="C618" s="470">
        <v>6051.73</v>
      </c>
      <c r="D618" s="470">
        <v>6094.28</v>
      </c>
      <c r="E618" s="470">
        <v>6047.58</v>
      </c>
      <c r="F618" s="471"/>
      <c r="G618" s="472">
        <v>2.0E-4</v>
      </c>
      <c r="J618" s="473" t="s">
        <v>969</v>
      </c>
      <c r="K618" s="406">
        <v>59.3</v>
      </c>
      <c r="L618" s="474">
        <v>64.0</v>
      </c>
      <c r="M618" s="474">
        <v>64.1</v>
      </c>
      <c r="N618" s="474">
        <v>58.5</v>
      </c>
      <c r="O618" s="474" t="s">
        <v>3189</v>
      </c>
      <c r="P618" s="475">
        <v>0.0017</v>
      </c>
      <c r="Q618" s="56"/>
    </row>
    <row r="619" ht="15.75" customHeight="1">
      <c r="A619" s="403" t="s">
        <v>970</v>
      </c>
      <c r="B619" s="404">
        <v>6051.73</v>
      </c>
      <c r="C619" s="470">
        <v>6022.31</v>
      </c>
      <c r="D619" s="470">
        <v>6071.0</v>
      </c>
      <c r="E619" s="470">
        <v>6022.31</v>
      </c>
      <c r="F619" s="471"/>
      <c r="G619" s="472">
        <v>0.0049</v>
      </c>
      <c r="J619" s="473" t="s">
        <v>970</v>
      </c>
      <c r="K619" s="406">
        <v>59.2</v>
      </c>
      <c r="L619" s="474">
        <v>59.2</v>
      </c>
      <c r="M619" s="474">
        <v>59.2</v>
      </c>
      <c r="N619" s="474">
        <v>59.2</v>
      </c>
      <c r="O619" s="474" t="s">
        <v>3190</v>
      </c>
      <c r="P619" s="475">
        <v>0.0983</v>
      </c>
      <c r="Q619" s="56"/>
    </row>
    <row r="620" ht="15.75" customHeight="1">
      <c r="A620" s="403" t="s">
        <v>971</v>
      </c>
      <c r="B620" s="404">
        <v>6022.31</v>
      </c>
      <c r="C620" s="470">
        <v>6013.61</v>
      </c>
      <c r="D620" s="470">
        <v>6048.06</v>
      </c>
      <c r="E620" s="470">
        <v>6013.61</v>
      </c>
      <c r="F620" s="471"/>
      <c r="G620" s="472">
        <v>0.0014</v>
      </c>
      <c r="J620" s="473" t="s">
        <v>971</v>
      </c>
      <c r="K620" s="406">
        <v>53.9</v>
      </c>
      <c r="L620" s="474">
        <v>53.7</v>
      </c>
      <c r="M620" s="474">
        <v>55.7</v>
      </c>
      <c r="N620" s="474">
        <v>53.2</v>
      </c>
      <c r="O620" s="474" t="s">
        <v>3191</v>
      </c>
      <c r="P620" s="475">
        <v>0.0019</v>
      </c>
      <c r="Q620" s="56"/>
    </row>
    <row r="621" ht="15.75" customHeight="1">
      <c r="A621" s="403" t="s">
        <v>972</v>
      </c>
      <c r="B621" s="404">
        <v>6013.61</v>
      </c>
      <c r="C621" s="470">
        <v>6036.05</v>
      </c>
      <c r="D621" s="470">
        <v>6062.24</v>
      </c>
      <c r="E621" s="470">
        <v>5985.85</v>
      </c>
      <c r="F621" s="471"/>
      <c r="G621" s="472">
        <v>-0.0037</v>
      </c>
      <c r="J621" s="473" t="s">
        <v>972</v>
      </c>
      <c r="K621" s="406">
        <v>53.8</v>
      </c>
      <c r="L621" s="474">
        <v>55.7</v>
      </c>
      <c r="M621" s="474">
        <v>55.7</v>
      </c>
      <c r="N621" s="474">
        <v>53.5</v>
      </c>
      <c r="O621" s="474" t="s">
        <v>3192</v>
      </c>
      <c r="P621" s="475">
        <v>-0.0341</v>
      </c>
      <c r="Q621" s="56"/>
    </row>
    <row r="622" ht="15.75" customHeight="1">
      <c r="A622" s="403" t="s">
        <v>973</v>
      </c>
      <c r="B622" s="404">
        <v>6036.05</v>
      </c>
      <c r="C622" s="470">
        <v>6066.64</v>
      </c>
      <c r="D622" s="470">
        <v>6098.51</v>
      </c>
      <c r="E622" s="470">
        <v>6026.03</v>
      </c>
      <c r="F622" s="471"/>
      <c r="G622" s="472">
        <v>-0.005</v>
      </c>
      <c r="J622" s="473" t="s">
        <v>973</v>
      </c>
      <c r="K622" s="406">
        <v>55.7</v>
      </c>
      <c r="L622" s="474">
        <v>56.4</v>
      </c>
      <c r="M622" s="474">
        <v>57.8</v>
      </c>
      <c r="N622" s="474">
        <v>55.2</v>
      </c>
      <c r="O622" s="474" t="s">
        <v>3193</v>
      </c>
      <c r="P622" s="475">
        <v>0.0</v>
      </c>
      <c r="Q622" s="56"/>
    </row>
    <row r="623" ht="15.75" customHeight="1">
      <c r="A623" s="403" t="s">
        <v>974</v>
      </c>
      <c r="B623" s="404">
        <v>6066.64</v>
      </c>
      <c r="C623" s="470">
        <v>6055.05</v>
      </c>
      <c r="D623" s="470">
        <v>6111.84</v>
      </c>
      <c r="E623" s="470">
        <v>6055.05</v>
      </c>
      <c r="F623" s="471"/>
      <c r="G623" s="472">
        <v>0.0019</v>
      </c>
      <c r="J623" s="473" t="s">
        <v>974</v>
      </c>
      <c r="K623" s="406">
        <v>55.7</v>
      </c>
      <c r="L623" s="474">
        <v>52.5</v>
      </c>
      <c r="M623" s="474">
        <v>57.8</v>
      </c>
      <c r="N623" s="474">
        <v>52.5</v>
      </c>
      <c r="O623" s="474" t="s">
        <v>3194</v>
      </c>
      <c r="P623" s="475">
        <v>0.0569</v>
      </c>
      <c r="Q623" s="56"/>
    </row>
    <row r="624" ht="15.75" customHeight="1">
      <c r="A624" s="403" t="s">
        <v>975</v>
      </c>
      <c r="B624" s="404">
        <v>6055.05</v>
      </c>
      <c r="C624" s="470">
        <v>6023.15</v>
      </c>
      <c r="D624" s="470">
        <v>6094.72</v>
      </c>
      <c r="E624" s="470">
        <v>6023.15</v>
      </c>
      <c r="F624" s="471"/>
      <c r="G624" s="472">
        <v>0.0053</v>
      </c>
      <c r="J624" s="473" t="s">
        <v>975</v>
      </c>
      <c r="K624" s="406">
        <v>52.7</v>
      </c>
      <c r="L624" s="474">
        <v>51.4</v>
      </c>
      <c r="M624" s="474">
        <v>54.3</v>
      </c>
      <c r="N624" s="474">
        <v>51.0</v>
      </c>
      <c r="O624" s="474" t="s">
        <v>3195</v>
      </c>
      <c r="P624" s="475">
        <v>0.0374</v>
      </c>
      <c r="Q624" s="56"/>
    </row>
    <row r="625" ht="15.75" customHeight="1">
      <c r="A625" s="403" t="s">
        <v>976</v>
      </c>
      <c r="B625" s="404">
        <v>6023.15</v>
      </c>
      <c r="C625" s="470">
        <v>5975.89</v>
      </c>
      <c r="D625" s="470">
        <v>6035.84</v>
      </c>
      <c r="E625" s="470">
        <v>5938.98</v>
      </c>
      <c r="F625" s="471"/>
      <c r="G625" s="472">
        <v>0.0079</v>
      </c>
      <c r="J625" s="473" t="s">
        <v>976</v>
      </c>
      <c r="K625" s="406">
        <v>50.8</v>
      </c>
      <c r="L625" s="474">
        <v>51.6</v>
      </c>
      <c r="M625" s="474">
        <v>52.0</v>
      </c>
      <c r="N625" s="474">
        <v>50.6</v>
      </c>
      <c r="O625" s="474" t="s">
        <v>3196</v>
      </c>
      <c r="P625" s="475">
        <v>-0.0268</v>
      </c>
      <c r="Q625" s="56"/>
    </row>
    <row r="626" ht="15.75" customHeight="1">
      <c r="A626" s="403" t="s">
        <v>977</v>
      </c>
      <c r="B626" s="404">
        <v>5975.89</v>
      </c>
      <c r="C626" s="470">
        <v>6038.29</v>
      </c>
      <c r="D626" s="470">
        <v>6062.55</v>
      </c>
      <c r="E626" s="470">
        <v>5954.6</v>
      </c>
      <c r="F626" s="471"/>
      <c r="G626" s="472">
        <v>-0.0103</v>
      </c>
      <c r="J626" s="473" t="s">
        <v>977</v>
      </c>
      <c r="K626" s="406">
        <v>52.2</v>
      </c>
      <c r="L626" s="474">
        <v>53.5</v>
      </c>
      <c r="M626" s="474">
        <v>53.5</v>
      </c>
      <c r="N626" s="474">
        <v>51.9</v>
      </c>
      <c r="O626" s="474" t="s">
        <v>3197</v>
      </c>
      <c r="P626" s="475">
        <v>-0.0114</v>
      </c>
      <c r="Q626" s="56"/>
    </row>
    <row r="627" ht="15.75" customHeight="1">
      <c r="A627" s="403" t="s">
        <v>978</v>
      </c>
      <c r="B627" s="404">
        <v>6038.29</v>
      </c>
      <c r="C627" s="470">
        <v>6053.42</v>
      </c>
      <c r="D627" s="470">
        <v>6084.32</v>
      </c>
      <c r="E627" s="470">
        <v>6030.75</v>
      </c>
      <c r="F627" s="471"/>
      <c r="G627" s="472">
        <v>-0.0025</v>
      </c>
      <c r="J627" s="473" t="s">
        <v>978</v>
      </c>
      <c r="K627" s="406">
        <v>52.8</v>
      </c>
      <c r="L627" s="474">
        <v>50.7</v>
      </c>
      <c r="M627" s="474">
        <v>53.1</v>
      </c>
      <c r="N627" s="474">
        <v>50.7</v>
      </c>
      <c r="O627" s="474" t="s">
        <v>3198</v>
      </c>
      <c r="P627" s="475">
        <v>0.0455</v>
      </c>
      <c r="Q627" s="56"/>
    </row>
    <row r="628" ht="15.75" customHeight="1">
      <c r="A628" s="403" t="s">
        <v>979</v>
      </c>
      <c r="B628" s="404">
        <v>6053.42</v>
      </c>
      <c r="C628" s="470">
        <v>6019.0</v>
      </c>
      <c r="D628" s="470">
        <v>6074.58</v>
      </c>
      <c r="E628" s="470">
        <v>6019.0</v>
      </c>
      <c r="F628" s="471"/>
      <c r="G628" s="472">
        <v>0.0057</v>
      </c>
      <c r="J628" s="473" t="s">
        <v>979</v>
      </c>
      <c r="K628" s="406">
        <v>50.5</v>
      </c>
      <c r="L628" s="474">
        <v>50.9</v>
      </c>
      <c r="M628" s="474">
        <v>51.0</v>
      </c>
      <c r="N628" s="474">
        <v>50.3</v>
      </c>
      <c r="O628" s="474" t="s">
        <v>3199</v>
      </c>
      <c r="P628" s="475">
        <v>-0.0079</v>
      </c>
      <c r="Q628" s="56"/>
    </row>
    <row r="629" ht="15.75" customHeight="1">
      <c r="A629" s="403" t="s">
        <v>980</v>
      </c>
      <c r="B629" s="404">
        <v>6019.0</v>
      </c>
      <c r="C629" s="470">
        <v>5993.33</v>
      </c>
      <c r="D629" s="470">
        <v>6022.94</v>
      </c>
      <c r="E629" s="470">
        <v>5972.83</v>
      </c>
      <c r="F629" s="471"/>
      <c r="G629" s="472">
        <v>0.0043</v>
      </c>
      <c r="J629" s="473" t="s">
        <v>980</v>
      </c>
      <c r="K629" s="406">
        <v>50.9</v>
      </c>
      <c r="L629" s="474">
        <v>50.2</v>
      </c>
      <c r="M629" s="474">
        <v>51.6</v>
      </c>
      <c r="N629" s="474">
        <v>50.2</v>
      </c>
      <c r="O629" s="474" t="s">
        <v>3200</v>
      </c>
      <c r="P629" s="475">
        <v>-0.0039</v>
      </c>
      <c r="Q629" s="56"/>
    </row>
    <row r="630" ht="15.75" customHeight="1">
      <c r="A630" s="403" t="s">
        <v>981</v>
      </c>
      <c r="B630" s="404">
        <v>5993.33</v>
      </c>
      <c r="C630" s="470">
        <v>5990.98</v>
      </c>
      <c r="D630" s="470">
        <v>6040.08</v>
      </c>
      <c r="E630" s="470">
        <v>5990.19</v>
      </c>
      <c r="F630" s="471"/>
      <c r="G630" s="472">
        <v>4.0E-4</v>
      </c>
      <c r="J630" s="473" t="s">
        <v>981</v>
      </c>
      <c r="K630" s="406">
        <v>51.1</v>
      </c>
      <c r="L630" s="474">
        <v>52.0</v>
      </c>
      <c r="M630" s="474">
        <v>52.5</v>
      </c>
      <c r="N630" s="474">
        <v>50.6</v>
      </c>
      <c r="O630" s="474" t="s">
        <v>3201</v>
      </c>
      <c r="P630" s="475">
        <v>0.0039</v>
      </c>
      <c r="Q630" s="56"/>
    </row>
    <row r="631" ht="15.75" customHeight="1">
      <c r="A631" s="403" t="s">
        <v>982</v>
      </c>
      <c r="B631" s="404">
        <v>5990.98</v>
      </c>
      <c r="C631" s="470">
        <v>6008.69</v>
      </c>
      <c r="D631" s="470">
        <v>6021.31</v>
      </c>
      <c r="E631" s="470">
        <v>5959.83</v>
      </c>
      <c r="F631" s="471"/>
      <c r="G631" s="472">
        <v>-0.0029</v>
      </c>
      <c r="J631" s="473" t="s">
        <v>982</v>
      </c>
      <c r="K631" s="406">
        <v>50.9</v>
      </c>
      <c r="L631" s="474">
        <v>52.5</v>
      </c>
      <c r="M631" s="474">
        <v>52.5</v>
      </c>
      <c r="N631" s="474">
        <v>50.3</v>
      </c>
      <c r="O631" s="474" t="s">
        <v>3202</v>
      </c>
      <c r="P631" s="475">
        <v>-0.0212</v>
      </c>
      <c r="Q631" s="56"/>
    </row>
    <row r="632" ht="15.75" customHeight="1">
      <c r="A632" s="403" t="s">
        <v>983</v>
      </c>
      <c r="B632" s="404">
        <v>6008.69</v>
      </c>
      <c r="C632" s="470">
        <v>5985.81</v>
      </c>
      <c r="D632" s="470">
        <v>6039.12</v>
      </c>
      <c r="E632" s="470">
        <v>5972.68</v>
      </c>
      <c r="F632" s="471"/>
      <c r="G632" s="472">
        <v>0.0038</v>
      </c>
      <c r="J632" s="473" t="s">
        <v>983</v>
      </c>
      <c r="K632" s="406">
        <v>52.0</v>
      </c>
      <c r="L632" s="474">
        <v>52.0</v>
      </c>
      <c r="M632" s="474">
        <v>52.5</v>
      </c>
      <c r="N632" s="474">
        <v>50.0</v>
      </c>
      <c r="O632" s="474" t="s">
        <v>3203</v>
      </c>
      <c r="P632" s="475">
        <v>0.0176</v>
      </c>
      <c r="Q632" s="56"/>
    </row>
    <row r="633" ht="15.75" customHeight="1">
      <c r="A633" s="403" t="s">
        <v>984</v>
      </c>
      <c r="B633" s="404">
        <v>5985.81</v>
      </c>
      <c r="C633" s="470">
        <v>5884.78</v>
      </c>
      <c r="D633" s="470">
        <v>5988.52</v>
      </c>
      <c r="E633" s="470">
        <v>5884.78</v>
      </c>
      <c r="F633" s="471"/>
      <c r="G633" s="472">
        <v>0.0172</v>
      </c>
      <c r="J633" s="473" t="s">
        <v>984</v>
      </c>
      <c r="K633" s="406">
        <v>51.1</v>
      </c>
      <c r="L633" s="474">
        <v>48.9</v>
      </c>
      <c r="M633" s="474">
        <v>51.9</v>
      </c>
      <c r="N633" s="474">
        <v>48.8</v>
      </c>
      <c r="O633" s="474" t="s">
        <v>3204</v>
      </c>
      <c r="P633" s="475">
        <v>0.045</v>
      </c>
      <c r="Q633" s="56"/>
    </row>
    <row r="634" ht="15.75" customHeight="1">
      <c r="A634" s="403" t="s">
        <v>985</v>
      </c>
      <c r="B634" s="404">
        <v>5884.78</v>
      </c>
      <c r="C634" s="470">
        <v>5842.91</v>
      </c>
      <c r="D634" s="470">
        <v>5891.21</v>
      </c>
      <c r="E634" s="470">
        <v>5842.91</v>
      </c>
      <c r="F634" s="471"/>
      <c r="G634" s="472">
        <v>0.0072</v>
      </c>
      <c r="J634" s="473" t="s">
        <v>985</v>
      </c>
      <c r="K634" s="406">
        <v>48.9</v>
      </c>
      <c r="L634" s="474">
        <v>49.5</v>
      </c>
      <c r="M634" s="474">
        <v>49.5</v>
      </c>
      <c r="N634" s="474">
        <v>48.8</v>
      </c>
      <c r="O634" s="474" t="s">
        <v>3205</v>
      </c>
      <c r="P634" s="475">
        <v>-0.0181</v>
      </c>
      <c r="Q634" s="56"/>
    </row>
    <row r="635" ht="15.75" customHeight="1">
      <c r="A635" s="403" t="s">
        <v>986</v>
      </c>
      <c r="B635" s="404">
        <v>5842.91</v>
      </c>
      <c r="C635" s="470">
        <v>5787.59</v>
      </c>
      <c r="D635" s="470">
        <v>5853.67</v>
      </c>
      <c r="E635" s="470">
        <v>5787.59</v>
      </c>
      <c r="F635" s="471"/>
      <c r="G635" s="472">
        <v>0.0096</v>
      </c>
      <c r="J635" s="473" t="s">
        <v>986</v>
      </c>
      <c r="K635" s="406">
        <v>49.8</v>
      </c>
      <c r="L635" s="474">
        <v>48.5</v>
      </c>
      <c r="M635" s="474">
        <v>49.9</v>
      </c>
      <c r="N635" s="474">
        <v>48.1</v>
      </c>
      <c r="O635" s="474" t="s">
        <v>3206</v>
      </c>
      <c r="P635" s="475">
        <v>0.0268</v>
      </c>
      <c r="Q635" s="56"/>
    </row>
    <row r="636" ht="15.75" customHeight="1">
      <c r="A636" s="403" t="s">
        <v>987</v>
      </c>
      <c r="B636" s="404">
        <v>5787.59</v>
      </c>
      <c r="C636" s="470">
        <v>5813.06</v>
      </c>
      <c r="D636" s="470">
        <v>5832.14</v>
      </c>
      <c r="E636" s="470">
        <v>5775.26</v>
      </c>
      <c r="F636" s="471"/>
      <c r="G636" s="472">
        <v>-0.0044</v>
      </c>
      <c r="J636" s="473" t="s">
        <v>987</v>
      </c>
      <c r="K636" s="406">
        <v>48.5</v>
      </c>
      <c r="L636" s="474">
        <v>50.0</v>
      </c>
      <c r="M636" s="474">
        <v>50.3</v>
      </c>
      <c r="N636" s="474">
        <v>48.2</v>
      </c>
      <c r="O636" s="474" t="s">
        <v>3207</v>
      </c>
      <c r="P636" s="475">
        <v>-0.0222</v>
      </c>
      <c r="Q636" s="56"/>
    </row>
    <row r="637" ht="15.75" customHeight="1">
      <c r="A637" s="403" t="s">
        <v>988</v>
      </c>
      <c r="B637" s="404">
        <v>5813.06</v>
      </c>
      <c r="C637" s="470">
        <v>5873.13</v>
      </c>
      <c r="D637" s="470">
        <v>5901.58</v>
      </c>
      <c r="E637" s="470">
        <v>5807.1</v>
      </c>
      <c r="F637" s="471"/>
      <c r="G637" s="472">
        <v>-0.0102</v>
      </c>
      <c r="J637" s="473" t="s">
        <v>988</v>
      </c>
      <c r="K637" s="406">
        <v>49.6</v>
      </c>
      <c r="L637" s="474">
        <v>49.1</v>
      </c>
      <c r="M637" s="474">
        <v>50.0</v>
      </c>
      <c r="N637" s="474">
        <v>49.1</v>
      </c>
      <c r="O637" s="474" t="s">
        <v>3208</v>
      </c>
      <c r="P637" s="475">
        <v>-0.002</v>
      </c>
      <c r="Q637" s="56"/>
    </row>
    <row r="638" ht="15.75" customHeight="1">
      <c r="A638" s="403" t="s">
        <v>989</v>
      </c>
      <c r="B638" s="404">
        <v>5873.13</v>
      </c>
      <c r="C638" s="470">
        <v>5829.23</v>
      </c>
      <c r="D638" s="470">
        <v>5907.01</v>
      </c>
      <c r="E638" s="470">
        <v>5829.23</v>
      </c>
      <c r="F638" s="471"/>
      <c r="G638" s="472">
        <v>0.0075</v>
      </c>
      <c r="J638" s="473" t="s">
        <v>989</v>
      </c>
      <c r="K638" s="406">
        <v>49.7</v>
      </c>
      <c r="L638" s="474">
        <v>49.8</v>
      </c>
      <c r="M638" s="474">
        <v>50.1</v>
      </c>
      <c r="N638" s="474">
        <v>49.0</v>
      </c>
      <c r="O638" s="474" t="s">
        <v>3209</v>
      </c>
      <c r="P638" s="475">
        <v>-0.002</v>
      </c>
      <c r="Q638" s="56"/>
    </row>
    <row r="639" ht="15.75" customHeight="1">
      <c r="A639" s="403" t="s">
        <v>990</v>
      </c>
      <c r="B639" s="404">
        <v>5829.23</v>
      </c>
      <c r="C639" s="470">
        <v>5840.08</v>
      </c>
      <c r="D639" s="470">
        <v>5862.34</v>
      </c>
      <c r="E639" s="470">
        <v>5806.83</v>
      </c>
      <c r="F639" s="471"/>
      <c r="G639" s="472">
        <v>-0.0019</v>
      </c>
      <c r="J639" s="473" t="s">
        <v>990</v>
      </c>
      <c r="K639" s="406">
        <v>49.8</v>
      </c>
      <c r="L639" s="474">
        <v>50.1</v>
      </c>
      <c r="M639" s="474">
        <v>50.1</v>
      </c>
      <c r="N639" s="474">
        <v>49.1</v>
      </c>
      <c r="O639" s="474" t="s">
        <v>3210</v>
      </c>
      <c r="P639" s="475">
        <v>-0.004</v>
      </c>
      <c r="Q639" s="56"/>
    </row>
    <row r="640" ht="15.75" customHeight="1">
      <c r="A640" s="403" t="s">
        <v>991</v>
      </c>
      <c r="B640" s="404">
        <v>5840.08</v>
      </c>
      <c r="C640" s="470">
        <v>5813.16</v>
      </c>
      <c r="D640" s="470">
        <v>5861.43</v>
      </c>
      <c r="E640" s="470">
        <v>5809.14</v>
      </c>
      <c r="F640" s="471"/>
      <c r="G640" s="472">
        <v>0.0046</v>
      </c>
      <c r="J640" s="473" t="s">
        <v>991</v>
      </c>
      <c r="K640" s="406">
        <v>50.0</v>
      </c>
      <c r="L640" s="474">
        <v>50.8</v>
      </c>
      <c r="M640" s="474">
        <v>50.8</v>
      </c>
      <c r="N640" s="474">
        <v>50.0</v>
      </c>
      <c r="O640" s="474" t="s">
        <v>3211</v>
      </c>
      <c r="P640" s="475">
        <v>-0.0157</v>
      </c>
      <c r="Q640" s="56"/>
    </row>
    <row r="641" ht="15.75" customHeight="1">
      <c r="A641" s="403" t="s">
        <v>992</v>
      </c>
      <c r="B641" s="404">
        <v>5813.16</v>
      </c>
      <c r="C641" s="470">
        <v>5750.49</v>
      </c>
      <c r="D641" s="470">
        <v>5818.32</v>
      </c>
      <c r="E641" s="470">
        <v>5750.49</v>
      </c>
      <c r="F641" s="471"/>
      <c r="G641" s="472">
        <v>0.0109</v>
      </c>
      <c r="J641" s="473" t="s">
        <v>992</v>
      </c>
      <c r="K641" s="406">
        <v>50.8</v>
      </c>
      <c r="L641" s="474">
        <v>51.8</v>
      </c>
      <c r="M641" s="474">
        <v>51.8</v>
      </c>
      <c r="N641" s="474">
        <v>50.4</v>
      </c>
      <c r="O641" s="474" t="s">
        <v>3212</v>
      </c>
      <c r="P641" s="475">
        <v>-0.002</v>
      </c>
      <c r="Q641" s="56"/>
    </row>
    <row r="642" ht="15.75" customHeight="1">
      <c r="A642" s="403" t="s">
        <v>993</v>
      </c>
      <c r="B642" s="404">
        <v>5750.49</v>
      </c>
      <c r="C642" s="470">
        <v>5724.36</v>
      </c>
      <c r="D642" s="470">
        <v>5754.16</v>
      </c>
      <c r="E642" s="470">
        <v>5706.56</v>
      </c>
      <c r="F642" s="471"/>
      <c r="G642" s="472">
        <v>0.0046</v>
      </c>
      <c r="J642" s="473" t="s">
        <v>993</v>
      </c>
      <c r="K642" s="406">
        <v>50.9</v>
      </c>
      <c r="L642" s="474">
        <v>49.7</v>
      </c>
      <c r="M642" s="474">
        <v>51.0</v>
      </c>
      <c r="N642" s="474">
        <v>48.8</v>
      </c>
      <c r="O642" s="474" t="s">
        <v>3213</v>
      </c>
      <c r="P642" s="475">
        <v>0.0409</v>
      </c>
      <c r="Q642" s="56"/>
    </row>
    <row r="643" ht="15.75" customHeight="1">
      <c r="A643" s="403" t="s">
        <v>994</v>
      </c>
      <c r="B643" s="404">
        <v>5724.36</v>
      </c>
      <c r="C643" s="470">
        <v>5645.69</v>
      </c>
      <c r="D643" s="470">
        <v>5727.69</v>
      </c>
      <c r="E643" s="470">
        <v>5645.69</v>
      </c>
      <c r="F643" s="471"/>
      <c r="G643" s="472">
        <v>0.0139</v>
      </c>
      <c r="J643" s="473" t="s">
        <v>994</v>
      </c>
      <c r="K643" s="406">
        <v>48.9</v>
      </c>
      <c r="L643" s="474">
        <v>50.0</v>
      </c>
      <c r="M643" s="474">
        <v>50.0</v>
      </c>
      <c r="N643" s="474">
        <v>48.6</v>
      </c>
      <c r="O643" s="474" t="s">
        <v>3214</v>
      </c>
      <c r="P643" s="475">
        <v>-0.002</v>
      </c>
      <c r="Q643" s="56"/>
    </row>
    <row r="644" ht="15.75" customHeight="1">
      <c r="A644" s="403" t="s">
        <v>995</v>
      </c>
      <c r="B644" s="404">
        <v>5645.69</v>
      </c>
      <c r="C644" s="470">
        <v>5606.01</v>
      </c>
      <c r="D644" s="470">
        <v>5649.19</v>
      </c>
      <c r="E644" s="470">
        <v>5582.42</v>
      </c>
      <c r="F644" s="471"/>
      <c r="G644" s="472">
        <v>0.0071</v>
      </c>
      <c r="J644" s="473" t="s">
        <v>995</v>
      </c>
      <c r="K644" s="406">
        <v>49.0</v>
      </c>
      <c r="L644" s="474">
        <v>50.0</v>
      </c>
      <c r="M644" s="474">
        <v>50.0</v>
      </c>
      <c r="N644" s="474">
        <v>48.0</v>
      </c>
      <c r="O644" s="474" t="s">
        <v>3215</v>
      </c>
      <c r="P644" s="475">
        <v>-0.0061</v>
      </c>
      <c r="Q644" s="56"/>
    </row>
    <row r="645" ht="15.75" customHeight="1">
      <c r="A645" s="403" t="s">
        <v>996</v>
      </c>
      <c r="B645" s="404">
        <v>5606.01</v>
      </c>
      <c r="C645" s="470">
        <v>5588.83</v>
      </c>
      <c r="D645" s="470">
        <v>5625.91</v>
      </c>
      <c r="E645" s="470">
        <v>5588.83</v>
      </c>
      <c r="F645" s="471"/>
      <c r="G645" s="472">
        <v>0.0031</v>
      </c>
      <c r="J645" s="473" t="s">
        <v>996</v>
      </c>
      <c r="K645" s="406">
        <v>49.3</v>
      </c>
      <c r="L645" s="474">
        <v>48.0</v>
      </c>
      <c r="M645" s="474">
        <v>50.0</v>
      </c>
      <c r="N645" s="474">
        <v>48.0</v>
      </c>
      <c r="O645" s="474" t="s">
        <v>3216</v>
      </c>
      <c r="P645" s="475">
        <v>0.0249</v>
      </c>
      <c r="Q645" s="56"/>
    </row>
    <row r="646" ht="15.75" customHeight="1">
      <c r="A646" s="403" t="s">
        <v>997</v>
      </c>
      <c r="B646" s="404">
        <v>5588.83</v>
      </c>
      <c r="C646" s="470">
        <v>5556.5</v>
      </c>
      <c r="D646" s="470">
        <v>5601.93</v>
      </c>
      <c r="E646" s="470">
        <v>5556.5</v>
      </c>
      <c r="F646" s="471"/>
      <c r="G646" s="472">
        <v>0.0096</v>
      </c>
      <c r="J646" s="473" t="s">
        <v>997</v>
      </c>
      <c r="K646" s="406">
        <v>48.1</v>
      </c>
      <c r="L646" s="474">
        <v>47.9</v>
      </c>
      <c r="M646" s="474">
        <v>49.0</v>
      </c>
      <c r="N646" s="474">
        <v>47.0</v>
      </c>
      <c r="O646" s="474" t="s">
        <v>3217</v>
      </c>
      <c r="P646" s="475">
        <v>0.0191</v>
      </c>
      <c r="Q646" s="56"/>
    </row>
    <row r="647" ht="15.75" customHeight="1">
      <c r="A647" s="403" t="s">
        <v>998</v>
      </c>
      <c r="B647" s="404">
        <v>5535.48</v>
      </c>
      <c r="C647" s="470">
        <v>5511.36</v>
      </c>
      <c r="D647" s="470">
        <v>5543.61</v>
      </c>
      <c r="E647" s="470">
        <v>5511.27</v>
      </c>
      <c r="F647" s="471"/>
      <c r="G647" s="472">
        <v>0.0044</v>
      </c>
      <c r="J647" s="473" t="s">
        <v>998</v>
      </c>
      <c r="K647" s="406">
        <v>47.2</v>
      </c>
      <c r="L647" s="474">
        <v>47.1</v>
      </c>
      <c r="M647" s="474">
        <v>47.8</v>
      </c>
      <c r="N647" s="474">
        <v>47.1</v>
      </c>
      <c r="O647" s="474" t="s">
        <v>3218</v>
      </c>
      <c r="P647" s="475">
        <v>-0.0021</v>
      </c>
      <c r="Q647" s="56"/>
    </row>
    <row r="648" ht="15.75" customHeight="1">
      <c r="A648" s="403" t="s">
        <v>999</v>
      </c>
      <c r="B648" s="404">
        <v>5511.36</v>
      </c>
      <c r="C648" s="470">
        <v>5517.01</v>
      </c>
      <c r="D648" s="470">
        <v>5546.12</v>
      </c>
      <c r="E648" s="470">
        <v>5504.86</v>
      </c>
      <c r="F648" s="471"/>
      <c r="G648" s="472">
        <v>-0.001</v>
      </c>
      <c r="J648" s="473" t="s">
        <v>999</v>
      </c>
      <c r="K648" s="406">
        <v>47.3</v>
      </c>
      <c r="L648" s="474">
        <v>48.2</v>
      </c>
      <c r="M648" s="474">
        <v>48.3</v>
      </c>
      <c r="N648" s="474">
        <v>47.1</v>
      </c>
      <c r="O648" s="474" t="s">
        <v>3219</v>
      </c>
      <c r="P648" s="475">
        <v>-0.0187</v>
      </c>
      <c r="Q648" s="56"/>
    </row>
    <row r="649" ht="15.75" customHeight="1">
      <c r="A649" s="403" t="s">
        <v>1000</v>
      </c>
      <c r="B649" s="404">
        <v>5517.01</v>
      </c>
      <c r="C649" s="470">
        <v>5479.61</v>
      </c>
      <c r="D649" s="470">
        <v>5524.0</v>
      </c>
      <c r="E649" s="470">
        <v>5479.61</v>
      </c>
      <c r="F649" s="471"/>
      <c r="G649" s="472">
        <v>0.0068</v>
      </c>
      <c r="J649" s="473" t="s">
        <v>1000</v>
      </c>
      <c r="K649" s="406">
        <v>48.2</v>
      </c>
      <c r="L649" s="474">
        <v>47.8</v>
      </c>
      <c r="M649" s="474">
        <v>49.0</v>
      </c>
      <c r="N649" s="474">
        <v>46.2</v>
      </c>
      <c r="O649" s="474" t="s">
        <v>3220</v>
      </c>
      <c r="P649" s="475">
        <v>0.0084</v>
      </c>
      <c r="Q649" s="56"/>
    </row>
    <row r="650" ht="15.75" customHeight="1">
      <c r="A650" s="403" t="s">
        <v>1001</v>
      </c>
      <c r="B650" s="404">
        <v>5479.61</v>
      </c>
      <c r="C650" s="470">
        <v>5461.34</v>
      </c>
      <c r="D650" s="470">
        <v>5498.84</v>
      </c>
      <c r="E650" s="470">
        <v>5461.34</v>
      </c>
      <c r="F650" s="471"/>
      <c r="G650" s="472">
        <v>0.0033</v>
      </c>
      <c r="J650" s="473" t="s">
        <v>1001</v>
      </c>
      <c r="K650" s="406">
        <v>47.8</v>
      </c>
      <c r="L650" s="474">
        <v>47.7</v>
      </c>
      <c r="M650" s="474">
        <v>48.0</v>
      </c>
      <c r="N650" s="474">
        <v>46.3</v>
      </c>
      <c r="O650" s="474" t="s">
        <v>3221</v>
      </c>
      <c r="P650" s="475">
        <v>0.0084</v>
      </c>
      <c r="Q650" s="56"/>
    </row>
    <row r="651" ht="15.75" customHeight="1">
      <c r="A651" s="403" t="s">
        <v>1002</v>
      </c>
      <c r="B651" s="404">
        <v>5461.34</v>
      </c>
      <c r="C651" s="470">
        <v>5422.38</v>
      </c>
      <c r="D651" s="470">
        <v>5465.33</v>
      </c>
      <c r="E651" s="470">
        <v>5413.12</v>
      </c>
      <c r="F651" s="471"/>
      <c r="G651" s="472">
        <v>0.0072</v>
      </c>
      <c r="J651" s="473" t="s">
        <v>1002</v>
      </c>
      <c r="K651" s="406">
        <v>47.4</v>
      </c>
      <c r="L651" s="474">
        <v>44.2</v>
      </c>
      <c r="M651" s="474">
        <v>47.7</v>
      </c>
      <c r="N651" s="474">
        <v>44.2</v>
      </c>
      <c r="O651" s="474" t="s">
        <v>3222</v>
      </c>
      <c r="P651" s="475">
        <v>0.0395</v>
      </c>
      <c r="Q651" s="56"/>
    </row>
    <row r="652" ht="15.75" customHeight="1">
      <c r="A652" s="403" t="s">
        <v>1003</v>
      </c>
      <c r="B652" s="404">
        <v>5422.38</v>
      </c>
      <c r="C652" s="470">
        <v>5485.86</v>
      </c>
      <c r="D652" s="470">
        <v>5485.91</v>
      </c>
      <c r="E652" s="470">
        <v>5413.01</v>
      </c>
      <c r="F652" s="471"/>
      <c r="G652" s="472">
        <v>-0.0116</v>
      </c>
      <c r="J652" s="473" t="s">
        <v>1003</v>
      </c>
      <c r="K652" s="406">
        <v>45.6</v>
      </c>
      <c r="L652" s="474">
        <v>46.0</v>
      </c>
      <c r="M652" s="474">
        <v>46.0</v>
      </c>
      <c r="N652" s="474">
        <v>45.5</v>
      </c>
      <c r="O652" s="474" t="s">
        <v>3223</v>
      </c>
      <c r="P652" s="475">
        <v>-0.0236</v>
      </c>
      <c r="Q652" s="56"/>
    </row>
    <row r="653" ht="15.75" customHeight="1">
      <c r="A653" s="403" t="s">
        <v>1004</v>
      </c>
      <c r="B653" s="404">
        <v>5485.86</v>
      </c>
      <c r="C653" s="470">
        <v>5498.21</v>
      </c>
      <c r="D653" s="470">
        <v>5525.58</v>
      </c>
      <c r="E653" s="470">
        <v>5475.65</v>
      </c>
      <c r="F653" s="471"/>
      <c r="G653" s="472">
        <v>-0.0022</v>
      </c>
      <c r="J653" s="473" t="s">
        <v>1004</v>
      </c>
      <c r="K653" s="406">
        <v>46.7</v>
      </c>
      <c r="L653" s="474">
        <v>47.5</v>
      </c>
      <c r="M653" s="474">
        <v>48.4</v>
      </c>
      <c r="N653" s="474">
        <v>46.0</v>
      </c>
      <c r="O653" s="474" t="s">
        <v>3224</v>
      </c>
      <c r="P653" s="475">
        <v>-0.0064</v>
      </c>
      <c r="Q653" s="56"/>
    </row>
    <row r="654" ht="15.75" customHeight="1">
      <c r="A654" s="403" t="s">
        <v>1005</v>
      </c>
      <c r="B654" s="404">
        <v>5498.21</v>
      </c>
      <c r="C654" s="470">
        <v>5435.03</v>
      </c>
      <c r="D654" s="470">
        <v>5508.83</v>
      </c>
      <c r="E654" s="470">
        <v>5435.03</v>
      </c>
      <c r="F654" s="471"/>
      <c r="G654" s="472">
        <v>0.0116</v>
      </c>
      <c r="J654" s="473" t="s">
        <v>1005</v>
      </c>
      <c r="K654" s="406">
        <v>47.0</v>
      </c>
      <c r="L654" s="474">
        <v>44.7</v>
      </c>
      <c r="M654" s="474">
        <v>47.4</v>
      </c>
      <c r="N654" s="474">
        <v>44.7</v>
      </c>
      <c r="O654" s="474" t="s">
        <v>3225</v>
      </c>
      <c r="P654" s="475">
        <v>0.0515</v>
      </c>
      <c r="Q654" s="56"/>
    </row>
    <row r="655" ht="15.75" customHeight="1">
      <c r="A655" s="403" t="s">
        <v>1006</v>
      </c>
      <c r="B655" s="404">
        <v>5435.03</v>
      </c>
      <c r="C655" s="470">
        <v>5423.22</v>
      </c>
      <c r="D655" s="470">
        <v>5440.96</v>
      </c>
      <c r="E655" s="470">
        <v>5414.42</v>
      </c>
      <c r="F655" s="471"/>
      <c r="G655" s="472">
        <v>0.0022</v>
      </c>
      <c r="J655" s="473" t="s">
        <v>1006</v>
      </c>
      <c r="K655" s="406">
        <v>44.7</v>
      </c>
      <c r="L655" s="474">
        <v>45.5</v>
      </c>
      <c r="M655" s="474">
        <v>45.5</v>
      </c>
      <c r="N655" s="474">
        <v>44.0</v>
      </c>
      <c r="O655" s="474" t="s">
        <v>3226</v>
      </c>
      <c r="P655" s="475">
        <v>-0.0022</v>
      </c>
      <c r="Q655" s="56"/>
    </row>
    <row r="656" ht="15.75" customHeight="1">
      <c r="A656" s="403" t="s">
        <v>1007</v>
      </c>
      <c r="B656" s="404">
        <v>5423.22</v>
      </c>
      <c r="C656" s="470">
        <v>5421.78</v>
      </c>
      <c r="D656" s="470">
        <v>5456.64</v>
      </c>
      <c r="E656" s="470">
        <v>5417.04</v>
      </c>
      <c r="F656" s="471"/>
      <c r="G656" s="472">
        <v>3.0E-4</v>
      </c>
      <c r="J656" s="473" t="s">
        <v>1007</v>
      </c>
      <c r="K656" s="406">
        <v>44.8</v>
      </c>
      <c r="L656" s="474">
        <v>45.8</v>
      </c>
      <c r="M656" s="474">
        <v>46.8</v>
      </c>
      <c r="N656" s="474">
        <v>44.5</v>
      </c>
      <c r="O656" s="474" t="s">
        <v>3227</v>
      </c>
      <c r="P656" s="475">
        <v>-0.0088</v>
      </c>
      <c r="Q656" s="56"/>
    </row>
    <row r="657" ht="15.75" customHeight="1">
      <c r="A657" s="403" t="s">
        <v>1008</v>
      </c>
      <c r="B657" s="404">
        <v>5421.78</v>
      </c>
      <c r="C657" s="470">
        <v>5349.91</v>
      </c>
      <c r="D657" s="470">
        <v>5431.46</v>
      </c>
      <c r="E657" s="470">
        <v>5348.72</v>
      </c>
      <c r="F657" s="471"/>
      <c r="G657" s="472">
        <v>0.0134</v>
      </c>
      <c r="J657" s="473" t="s">
        <v>1008</v>
      </c>
      <c r="K657" s="406">
        <v>45.2</v>
      </c>
      <c r="L657" s="474">
        <v>44.0</v>
      </c>
      <c r="M657" s="474">
        <v>45.8</v>
      </c>
      <c r="N657" s="474">
        <v>43.0</v>
      </c>
      <c r="O657" s="474" t="s">
        <v>3228</v>
      </c>
      <c r="P657" s="475">
        <v>0.0296</v>
      </c>
      <c r="Q657" s="56"/>
    </row>
    <row r="658" ht="15.75" customHeight="1">
      <c r="A658" s="403" t="s">
        <v>1009</v>
      </c>
      <c r="B658" s="404">
        <v>5349.91</v>
      </c>
      <c r="C658" s="470">
        <v>5331.42</v>
      </c>
      <c r="D658" s="470">
        <v>5354.87</v>
      </c>
      <c r="E658" s="470">
        <v>5324.52</v>
      </c>
      <c r="F658" s="471"/>
      <c r="G658" s="472">
        <v>0.0035</v>
      </c>
      <c r="J658" s="473" t="s">
        <v>1009</v>
      </c>
      <c r="K658" s="406">
        <v>43.9</v>
      </c>
      <c r="L658" s="474">
        <v>43.7</v>
      </c>
      <c r="M658" s="474">
        <v>44.4</v>
      </c>
      <c r="N658" s="474">
        <v>43.6</v>
      </c>
      <c r="O658" s="474" t="s">
        <v>3229</v>
      </c>
      <c r="P658" s="475">
        <v>-0.0045</v>
      </c>
      <c r="Q658" s="56"/>
    </row>
    <row r="659" ht="15.75" customHeight="1">
      <c r="A659" s="403" t="s">
        <v>1010</v>
      </c>
      <c r="B659" s="404">
        <v>5331.42</v>
      </c>
      <c r="C659" s="470">
        <v>5310.18</v>
      </c>
      <c r="D659" s="470">
        <v>5337.2</v>
      </c>
      <c r="E659" s="470">
        <v>5293.23</v>
      </c>
      <c r="F659" s="471"/>
      <c r="G659" s="472">
        <v>0.004</v>
      </c>
      <c r="J659" s="473" t="s">
        <v>1010</v>
      </c>
      <c r="K659" s="406">
        <v>44.1</v>
      </c>
      <c r="L659" s="474">
        <v>43.5</v>
      </c>
      <c r="M659" s="474">
        <v>44.5</v>
      </c>
      <c r="N659" s="474">
        <v>43.1</v>
      </c>
      <c r="O659" s="474" t="s">
        <v>3230</v>
      </c>
      <c r="P659" s="475">
        <v>0.0092</v>
      </c>
      <c r="Q659" s="56"/>
    </row>
    <row r="660" ht="15.75" customHeight="1">
      <c r="A660" s="403" t="s">
        <v>1011</v>
      </c>
      <c r="B660" s="404">
        <v>5310.18</v>
      </c>
      <c r="C660" s="470">
        <v>5258.5</v>
      </c>
      <c r="D660" s="470">
        <v>5313.95</v>
      </c>
      <c r="E660" s="470">
        <v>5258.5</v>
      </c>
      <c r="F660" s="471"/>
      <c r="G660" s="472">
        <v>0.0098</v>
      </c>
      <c r="J660" s="473" t="s">
        <v>1011</v>
      </c>
      <c r="K660" s="406">
        <v>43.7</v>
      </c>
      <c r="L660" s="474">
        <v>42.5</v>
      </c>
      <c r="M660" s="474">
        <v>43.7</v>
      </c>
      <c r="N660" s="474">
        <v>42.0</v>
      </c>
      <c r="O660" s="474" t="s">
        <v>3231</v>
      </c>
      <c r="P660" s="475">
        <v>0.0116</v>
      </c>
      <c r="Q660" s="56"/>
    </row>
    <row r="661" ht="15.75" customHeight="1">
      <c r="A661" s="403" t="s">
        <v>1012</v>
      </c>
      <c r="B661" s="404">
        <v>5258.5</v>
      </c>
      <c r="C661" s="470">
        <v>5188.27</v>
      </c>
      <c r="D661" s="470">
        <v>5269.68</v>
      </c>
      <c r="E661" s="470">
        <v>5158.36</v>
      </c>
      <c r="F661" s="471"/>
      <c r="G661" s="472">
        <v>0.0135</v>
      </c>
      <c r="J661" s="473" t="s">
        <v>1012</v>
      </c>
      <c r="K661" s="406">
        <v>43.2</v>
      </c>
      <c r="L661" s="474">
        <v>41.3</v>
      </c>
      <c r="M661" s="474">
        <v>44.0</v>
      </c>
      <c r="N661" s="474">
        <v>41.3</v>
      </c>
      <c r="O661" s="474" t="s">
        <v>3232</v>
      </c>
      <c r="P661" s="475">
        <v>0.046</v>
      </c>
      <c r="Q661" s="56"/>
    </row>
    <row r="662" ht="15.75" customHeight="1">
      <c r="A662" s="403" t="s">
        <v>1013</v>
      </c>
      <c r="B662" s="404">
        <v>5188.27</v>
      </c>
      <c r="C662" s="470">
        <v>5164.69</v>
      </c>
      <c r="D662" s="470">
        <v>5220.93</v>
      </c>
      <c r="E662" s="470">
        <v>5164.69</v>
      </c>
      <c r="F662" s="471"/>
      <c r="G662" s="472">
        <v>0.0046</v>
      </c>
      <c r="J662" s="473" t="s">
        <v>1013</v>
      </c>
      <c r="K662" s="406">
        <v>41.3</v>
      </c>
      <c r="L662" s="474">
        <v>42.8</v>
      </c>
      <c r="M662" s="474">
        <v>43.5</v>
      </c>
      <c r="N662" s="474">
        <v>40.8</v>
      </c>
      <c r="O662" s="474" t="s">
        <v>3233</v>
      </c>
      <c r="P662" s="475">
        <v>-0.0328</v>
      </c>
      <c r="Q662" s="56"/>
    </row>
    <row r="663" ht="15.75" customHeight="1">
      <c r="A663" s="403" t="s">
        <v>1014</v>
      </c>
      <c r="B663" s="404">
        <v>5164.69</v>
      </c>
      <c r="C663" s="470">
        <v>5254.77</v>
      </c>
      <c r="D663" s="470">
        <v>5254.77</v>
      </c>
      <c r="E663" s="470">
        <v>5150.25</v>
      </c>
      <c r="F663" s="471"/>
      <c r="G663" s="472">
        <v>-0.0171</v>
      </c>
      <c r="J663" s="473" t="s">
        <v>1014</v>
      </c>
      <c r="K663" s="406">
        <v>42.7</v>
      </c>
      <c r="L663" s="474">
        <v>41.5</v>
      </c>
      <c r="M663" s="474">
        <v>43.9</v>
      </c>
      <c r="N663" s="474">
        <v>40.7</v>
      </c>
      <c r="O663" s="474" t="s">
        <v>3011</v>
      </c>
      <c r="P663" s="475">
        <v>-0.007</v>
      </c>
      <c r="Q663" s="56"/>
    </row>
    <row r="664" ht="15.75" customHeight="1">
      <c r="A664" s="403" t="s">
        <v>1015</v>
      </c>
      <c r="B664" s="404">
        <v>5254.77</v>
      </c>
      <c r="C664" s="470">
        <v>5337.33</v>
      </c>
      <c r="D664" s="470">
        <v>5337.33</v>
      </c>
      <c r="E664" s="470">
        <v>5245.93</v>
      </c>
      <c r="F664" s="471"/>
      <c r="G664" s="472">
        <v>-0.0155</v>
      </c>
      <c r="J664" s="473" t="s">
        <v>1015</v>
      </c>
      <c r="K664" s="406">
        <v>43.0</v>
      </c>
      <c r="L664" s="474">
        <v>43.0</v>
      </c>
      <c r="M664" s="474">
        <v>44.5</v>
      </c>
      <c r="N664" s="474">
        <v>42.6</v>
      </c>
      <c r="O664" s="474" t="s">
        <v>3234</v>
      </c>
      <c r="P664" s="475">
        <v>0.0023</v>
      </c>
      <c r="Q664" s="56"/>
    </row>
    <row r="665" ht="15.75" customHeight="1">
      <c r="A665" s="403" t="s">
        <v>1016</v>
      </c>
      <c r="B665" s="404">
        <v>5337.33</v>
      </c>
      <c r="C665" s="470">
        <v>5281.37</v>
      </c>
      <c r="D665" s="470">
        <v>5360.38</v>
      </c>
      <c r="E665" s="470">
        <v>5281.37</v>
      </c>
      <c r="F665" s="471"/>
      <c r="G665" s="472">
        <v>0.0106</v>
      </c>
      <c r="J665" s="473" t="s">
        <v>1016</v>
      </c>
      <c r="K665" s="406">
        <v>42.9</v>
      </c>
      <c r="L665" s="474">
        <v>42.8</v>
      </c>
      <c r="M665" s="474">
        <v>43.1</v>
      </c>
      <c r="N665" s="474">
        <v>42.0</v>
      </c>
      <c r="O665" s="474" t="s">
        <v>3235</v>
      </c>
      <c r="P665" s="475">
        <v>0.0313</v>
      </c>
      <c r="Q665" s="56"/>
    </row>
    <row r="666" ht="15.75" customHeight="1">
      <c r="A666" s="403" t="s">
        <v>1017</v>
      </c>
      <c r="B666" s="404">
        <v>5281.37</v>
      </c>
      <c r="C666" s="470">
        <v>5177.48</v>
      </c>
      <c r="D666" s="470">
        <v>5305.68</v>
      </c>
      <c r="E666" s="470">
        <v>5177.48</v>
      </c>
      <c r="F666" s="471"/>
      <c r="G666" s="472">
        <v>0.0201</v>
      </c>
      <c r="J666" s="473" t="s">
        <v>1017</v>
      </c>
      <c r="K666" s="406">
        <v>41.6</v>
      </c>
      <c r="L666" s="474">
        <v>41.0</v>
      </c>
      <c r="M666" s="474">
        <v>43.8</v>
      </c>
      <c r="N666" s="474">
        <v>40.5</v>
      </c>
      <c r="O666" s="474" t="s">
        <v>3236</v>
      </c>
      <c r="P666" s="475">
        <v>0.0171</v>
      </c>
      <c r="Q666" s="56"/>
    </row>
    <row r="667" ht="15.75" customHeight="1">
      <c r="A667" s="403" t="s">
        <v>1018</v>
      </c>
      <c r="B667" s="404">
        <v>5177.48</v>
      </c>
      <c r="C667" s="470">
        <v>5088.98</v>
      </c>
      <c r="D667" s="470">
        <v>5184.01</v>
      </c>
      <c r="E667" s="470">
        <v>5088.98</v>
      </c>
      <c r="F667" s="471"/>
      <c r="G667" s="472">
        <v>0.0174</v>
      </c>
      <c r="J667" s="473" t="s">
        <v>1018</v>
      </c>
      <c r="K667" s="406">
        <v>40.9</v>
      </c>
      <c r="L667" s="474">
        <v>40.6</v>
      </c>
      <c r="M667" s="474">
        <v>41.7</v>
      </c>
      <c r="N667" s="474">
        <v>40.6</v>
      </c>
      <c r="O667" s="474" t="s">
        <v>3237</v>
      </c>
      <c r="P667" s="475">
        <v>0.0099</v>
      </c>
      <c r="Q667" s="56"/>
    </row>
    <row r="668" ht="15.75" customHeight="1">
      <c r="A668" s="403" t="s">
        <v>1019</v>
      </c>
      <c r="B668" s="404">
        <v>5088.98</v>
      </c>
      <c r="C668" s="470">
        <v>5270.53</v>
      </c>
      <c r="D668" s="470">
        <v>5270.53</v>
      </c>
      <c r="E668" s="470">
        <v>5080.4</v>
      </c>
      <c r="F668" s="471"/>
      <c r="G668" s="472">
        <v>-0.0344</v>
      </c>
      <c r="J668" s="473" t="s">
        <v>1019</v>
      </c>
      <c r="K668" s="406">
        <v>40.5</v>
      </c>
      <c r="L668" s="474">
        <v>41.9</v>
      </c>
      <c r="M668" s="474">
        <v>41.9</v>
      </c>
      <c r="N668" s="474">
        <v>40.4</v>
      </c>
      <c r="O668" s="474" t="s">
        <v>3238</v>
      </c>
      <c r="P668" s="475">
        <v>-0.0493</v>
      </c>
      <c r="Q668" s="56"/>
    </row>
    <row r="669" ht="15.75" customHeight="1">
      <c r="A669" s="403" t="s">
        <v>1020</v>
      </c>
      <c r="B669" s="404">
        <v>5270.53</v>
      </c>
      <c r="C669" s="470">
        <v>5278.16</v>
      </c>
      <c r="D669" s="470">
        <v>5285.99</v>
      </c>
      <c r="E669" s="470">
        <v>5208.7</v>
      </c>
      <c r="F669" s="471"/>
      <c r="G669" s="472">
        <v>-0.0014</v>
      </c>
      <c r="J669" s="473" t="s">
        <v>1020</v>
      </c>
      <c r="K669" s="406">
        <v>42.6</v>
      </c>
      <c r="L669" s="474">
        <v>42.6</v>
      </c>
      <c r="M669" s="474">
        <v>42.6</v>
      </c>
      <c r="N669" s="474">
        <v>41.9</v>
      </c>
      <c r="O669" s="474" t="s">
        <v>3239</v>
      </c>
      <c r="P669" s="475">
        <v>0.0</v>
      </c>
      <c r="Q669" s="56"/>
    </row>
    <row r="670" ht="15.75" customHeight="1">
      <c r="A670" s="403" t="s">
        <v>1021</v>
      </c>
      <c r="B670" s="404">
        <v>5278.16</v>
      </c>
      <c r="C670" s="470">
        <v>5373.12</v>
      </c>
      <c r="D670" s="470">
        <v>5373.32</v>
      </c>
      <c r="E670" s="470">
        <v>5270.61</v>
      </c>
      <c r="F670" s="471"/>
      <c r="G670" s="472">
        <v>-0.0177</v>
      </c>
      <c r="J670" s="473" t="s">
        <v>1021</v>
      </c>
      <c r="K670" s="406">
        <v>42.6</v>
      </c>
      <c r="L670" s="474">
        <v>43.5</v>
      </c>
      <c r="M670" s="474">
        <v>43.6</v>
      </c>
      <c r="N670" s="474">
        <v>42.5</v>
      </c>
      <c r="O670" s="474" t="s">
        <v>3240</v>
      </c>
      <c r="P670" s="475">
        <v>-0.0318</v>
      </c>
      <c r="Q670" s="56"/>
    </row>
    <row r="671" ht="15.75" customHeight="1">
      <c r="A671" s="403" t="s">
        <v>1022</v>
      </c>
      <c r="B671" s="404">
        <v>5373.12</v>
      </c>
      <c r="C671" s="470">
        <v>5343.94</v>
      </c>
      <c r="D671" s="470">
        <v>5399.36</v>
      </c>
      <c r="E671" s="470">
        <v>5343.94</v>
      </c>
      <c r="F671" s="471"/>
      <c r="G671" s="472">
        <v>0.0055</v>
      </c>
      <c r="J671" s="473" t="s">
        <v>1022</v>
      </c>
      <c r="K671" s="406">
        <v>44.0</v>
      </c>
      <c r="L671" s="474">
        <v>43.6</v>
      </c>
      <c r="M671" s="474">
        <v>45.1</v>
      </c>
      <c r="N671" s="474">
        <v>43.2</v>
      </c>
      <c r="O671" s="474" t="s">
        <v>3241</v>
      </c>
      <c r="P671" s="475">
        <v>0.0233</v>
      </c>
      <c r="Q671" s="56"/>
    </row>
    <row r="672" ht="15.75" customHeight="1">
      <c r="A672" s="403" t="s">
        <v>1023</v>
      </c>
      <c r="B672" s="404">
        <v>5343.94</v>
      </c>
      <c r="C672" s="470">
        <v>5327.21</v>
      </c>
      <c r="D672" s="470">
        <v>5353.33</v>
      </c>
      <c r="E672" s="470">
        <v>5321.99</v>
      </c>
      <c r="F672" s="471"/>
      <c r="G672" s="472">
        <v>0.0031</v>
      </c>
      <c r="J672" s="473" t="s">
        <v>1023</v>
      </c>
      <c r="K672" s="406">
        <v>43.0</v>
      </c>
      <c r="L672" s="474">
        <v>43.5</v>
      </c>
      <c r="M672" s="474">
        <v>43.5</v>
      </c>
      <c r="N672" s="474">
        <v>42.0</v>
      </c>
      <c r="O672" s="474" t="s">
        <v>3242</v>
      </c>
      <c r="P672" s="475">
        <v>-0.0115</v>
      </c>
      <c r="Q672" s="56"/>
    </row>
    <row r="673" ht="15.75" customHeight="1">
      <c r="A673" s="403" t="s">
        <v>1024</v>
      </c>
      <c r="B673" s="404">
        <v>5327.21</v>
      </c>
      <c r="C673" s="470">
        <v>5330.12</v>
      </c>
      <c r="D673" s="470">
        <v>5355.81</v>
      </c>
      <c r="E673" s="470">
        <v>5306.78</v>
      </c>
      <c r="F673" s="471"/>
      <c r="G673" s="472">
        <v>-5.0E-4</v>
      </c>
      <c r="J673" s="473" t="s">
        <v>1024</v>
      </c>
      <c r="K673" s="406">
        <v>43.5</v>
      </c>
      <c r="L673" s="474">
        <v>43.7</v>
      </c>
      <c r="M673" s="474">
        <v>43.7</v>
      </c>
      <c r="N673" s="474">
        <v>42.2</v>
      </c>
      <c r="O673" s="474" t="s">
        <v>3235</v>
      </c>
      <c r="P673" s="475">
        <v>0.0023</v>
      </c>
      <c r="Q673" s="56"/>
    </row>
    <row r="674" ht="15.75" customHeight="1">
      <c r="A674" s="403" t="s">
        <v>1025</v>
      </c>
      <c r="B674" s="404">
        <v>5330.12</v>
      </c>
      <c r="C674" s="470">
        <v>5413.73</v>
      </c>
      <c r="D674" s="470">
        <v>5413.73</v>
      </c>
      <c r="E674" s="470">
        <v>5322.52</v>
      </c>
      <c r="F674" s="471"/>
      <c r="G674" s="472">
        <v>-0.0154</v>
      </c>
      <c r="J674" s="473" t="s">
        <v>1025</v>
      </c>
      <c r="K674" s="406">
        <v>43.4</v>
      </c>
      <c r="L674" s="474">
        <v>44.3</v>
      </c>
      <c r="M674" s="474">
        <v>44.4</v>
      </c>
      <c r="N674" s="474">
        <v>43.2</v>
      </c>
      <c r="O674" s="474" t="s">
        <v>3243</v>
      </c>
      <c r="P674" s="475">
        <v>-0.0181</v>
      </c>
      <c r="Q674" s="56"/>
    </row>
    <row r="675" ht="15.75" customHeight="1">
      <c r="A675" s="403" t="s">
        <v>1026</v>
      </c>
      <c r="B675" s="404">
        <v>5413.73</v>
      </c>
      <c r="C675" s="470">
        <v>5412.19</v>
      </c>
      <c r="D675" s="470">
        <v>5451.92</v>
      </c>
      <c r="E675" s="470">
        <v>5400.68</v>
      </c>
      <c r="F675" s="471"/>
      <c r="G675" s="472">
        <v>3.0E-4</v>
      </c>
      <c r="J675" s="473" t="s">
        <v>1026</v>
      </c>
      <c r="K675" s="406">
        <v>44.2</v>
      </c>
      <c r="L675" s="474">
        <v>45.6</v>
      </c>
      <c r="M675" s="474">
        <v>45.6</v>
      </c>
      <c r="N675" s="474">
        <v>44.0</v>
      </c>
      <c r="O675" s="474" t="s">
        <v>3244</v>
      </c>
      <c r="P675" s="475">
        <v>-0.0156</v>
      </c>
      <c r="Q675" s="56"/>
    </row>
    <row r="676" ht="15.75" customHeight="1">
      <c r="A676" s="403" t="s">
        <v>1027</v>
      </c>
      <c r="B676" s="404">
        <v>5412.19</v>
      </c>
      <c r="C676" s="470">
        <v>5349.77</v>
      </c>
      <c r="D676" s="470">
        <v>5418.69</v>
      </c>
      <c r="E676" s="470">
        <v>5289.81</v>
      </c>
      <c r="F676" s="471"/>
      <c r="G676" s="472">
        <v>0.0117</v>
      </c>
      <c r="J676" s="473" t="s">
        <v>1027</v>
      </c>
      <c r="K676" s="406">
        <v>44.9</v>
      </c>
      <c r="L676" s="474">
        <v>46.0</v>
      </c>
      <c r="M676" s="474">
        <v>46.0</v>
      </c>
      <c r="N676" s="474">
        <v>43.6</v>
      </c>
      <c r="O676" s="474" t="s">
        <v>3245</v>
      </c>
      <c r="P676" s="475">
        <v>0.0181</v>
      </c>
      <c r="Q676" s="56"/>
    </row>
    <row r="677" ht="15.75" customHeight="1">
      <c r="A677" s="403" t="s">
        <v>1028</v>
      </c>
      <c r="B677" s="404">
        <v>5349.77</v>
      </c>
      <c r="C677" s="470">
        <v>5434.69</v>
      </c>
      <c r="D677" s="470">
        <v>5434.69</v>
      </c>
      <c r="E677" s="470">
        <v>5337.38</v>
      </c>
      <c r="F677" s="471"/>
      <c r="G677" s="472">
        <v>-0.0156</v>
      </c>
      <c r="J677" s="473" t="s">
        <v>1028</v>
      </c>
      <c r="K677" s="406">
        <v>44.1</v>
      </c>
      <c r="L677" s="474">
        <v>45.3</v>
      </c>
      <c r="M677" s="474">
        <v>45.3</v>
      </c>
      <c r="N677" s="474">
        <v>43.9</v>
      </c>
      <c r="O677" s="474" t="s">
        <v>3246</v>
      </c>
      <c r="P677" s="475">
        <v>-0.0265</v>
      </c>
      <c r="Q677" s="56"/>
    </row>
    <row r="678" ht="15.75" customHeight="1">
      <c r="A678" s="403" t="s">
        <v>1029</v>
      </c>
      <c r="B678" s="404">
        <v>5434.69</v>
      </c>
      <c r="C678" s="470">
        <v>5516.4</v>
      </c>
      <c r="D678" s="470">
        <v>5516.4</v>
      </c>
      <c r="E678" s="470">
        <v>5414.96</v>
      </c>
      <c r="F678" s="471"/>
      <c r="G678" s="472">
        <v>-0.0148</v>
      </c>
      <c r="J678" s="473" t="s">
        <v>1029</v>
      </c>
      <c r="K678" s="406">
        <v>45.3</v>
      </c>
      <c r="L678" s="474">
        <v>45.2</v>
      </c>
      <c r="M678" s="474">
        <v>46.5</v>
      </c>
      <c r="N678" s="474">
        <v>45.2</v>
      </c>
      <c r="O678" s="474" t="s">
        <v>3247</v>
      </c>
      <c r="P678" s="475">
        <v>-0.0152</v>
      </c>
      <c r="Q678" s="56"/>
    </row>
    <row r="679" ht="15.75" customHeight="1">
      <c r="A679" s="403" t="s">
        <v>1030</v>
      </c>
      <c r="B679" s="404">
        <v>5516.4</v>
      </c>
      <c r="C679" s="470">
        <v>5532.97</v>
      </c>
      <c r="D679" s="470">
        <v>5572.42</v>
      </c>
      <c r="E679" s="470">
        <v>5503.38</v>
      </c>
      <c r="F679" s="471"/>
      <c r="G679" s="472">
        <v>-0.003</v>
      </c>
      <c r="J679" s="473" t="s">
        <v>1030</v>
      </c>
      <c r="K679" s="406">
        <v>46.0</v>
      </c>
      <c r="L679" s="474">
        <v>46.3</v>
      </c>
      <c r="M679" s="474">
        <v>46.8</v>
      </c>
      <c r="N679" s="474">
        <v>45.9</v>
      </c>
      <c r="O679" s="474" t="s">
        <v>3248</v>
      </c>
      <c r="P679" s="475">
        <v>0.0</v>
      </c>
      <c r="Q679" s="56"/>
    </row>
    <row r="680" ht="15.75" customHeight="1">
      <c r="A680" s="403" t="s">
        <v>1031</v>
      </c>
      <c r="B680" s="404">
        <v>5532.97</v>
      </c>
      <c r="C680" s="470">
        <v>5519.15</v>
      </c>
      <c r="D680" s="470">
        <v>5542.76</v>
      </c>
      <c r="E680" s="470">
        <v>5510.16</v>
      </c>
      <c r="F680" s="471"/>
      <c r="G680" s="472">
        <v>0.0025</v>
      </c>
      <c r="J680" s="473" t="s">
        <v>1031</v>
      </c>
      <c r="K680" s="406">
        <v>46.0</v>
      </c>
      <c r="L680" s="474">
        <v>46.6</v>
      </c>
      <c r="M680" s="474">
        <v>46.8</v>
      </c>
      <c r="N680" s="474">
        <v>45.8</v>
      </c>
      <c r="O680" s="474" t="s">
        <v>3249</v>
      </c>
      <c r="P680" s="475">
        <v>-0.0129</v>
      </c>
      <c r="Q680" s="56"/>
    </row>
    <row r="681" ht="15.75" customHeight="1">
      <c r="A681" s="403" t="s">
        <v>1032</v>
      </c>
      <c r="B681" s="404">
        <v>5519.15</v>
      </c>
      <c r="C681" s="470">
        <v>5568.85</v>
      </c>
      <c r="D681" s="470">
        <v>5591.3</v>
      </c>
      <c r="E681" s="470">
        <v>5515.73</v>
      </c>
      <c r="F681" s="471"/>
      <c r="G681" s="472">
        <v>-0.0089</v>
      </c>
      <c r="J681" s="473" t="s">
        <v>1032</v>
      </c>
      <c r="K681" s="406">
        <v>46.6</v>
      </c>
      <c r="L681" s="474">
        <v>48.0</v>
      </c>
      <c r="M681" s="474">
        <v>48.0</v>
      </c>
      <c r="N681" s="474">
        <v>44.0</v>
      </c>
      <c r="O681" s="474" t="s">
        <v>3250</v>
      </c>
      <c r="P681" s="475">
        <v>-0.021</v>
      </c>
      <c r="Q681" s="56"/>
    </row>
    <row r="682" ht="15.75" customHeight="1">
      <c r="A682" s="403" t="s">
        <v>1033</v>
      </c>
      <c r="B682" s="404">
        <v>5568.85</v>
      </c>
      <c r="C682" s="470">
        <v>5563.66</v>
      </c>
      <c r="D682" s="470">
        <v>5594.22</v>
      </c>
      <c r="E682" s="470">
        <v>5557.57</v>
      </c>
      <c r="F682" s="471"/>
      <c r="G682" s="472">
        <v>9.0E-4</v>
      </c>
      <c r="J682" s="473" t="s">
        <v>1033</v>
      </c>
      <c r="K682" s="406">
        <v>47.6</v>
      </c>
      <c r="L682" s="474">
        <v>48.0</v>
      </c>
      <c r="M682" s="474">
        <v>48.4</v>
      </c>
      <c r="N682" s="474">
        <v>47.4</v>
      </c>
      <c r="O682" s="474" t="s">
        <v>3251</v>
      </c>
      <c r="P682" s="475">
        <v>-0.0042</v>
      </c>
      <c r="Q682" s="56"/>
    </row>
    <row r="683" ht="15.75" customHeight="1">
      <c r="A683" s="403" t="s">
        <v>1034</v>
      </c>
      <c r="B683" s="404">
        <v>5563.66</v>
      </c>
      <c r="C683" s="470">
        <v>5591.38</v>
      </c>
      <c r="D683" s="470">
        <v>5602.77</v>
      </c>
      <c r="E683" s="470">
        <v>5547.4</v>
      </c>
      <c r="F683" s="471"/>
      <c r="G683" s="472">
        <v>-0.005</v>
      </c>
      <c r="J683" s="473" t="s">
        <v>1034</v>
      </c>
      <c r="K683" s="406">
        <v>47.8</v>
      </c>
      <c r="L683" s="474">
        <v>48.2</v>
      </c>
      <c r="M683" s="474">
        <v>48.5</v>
      </c>
      <c r="N683" s="474">
        <v>47.7</v>
      </c>
      <c r="O683" s="474" t="s">
        <v>3252</v>
      </c>
      <c r="P683" s="475">
        <v>-0.0185</v>
      </c>
      <c r="Q683" s="56"/>
    </row>
    <row r="684" ht="15.75" customHeight="1">
      <c r="A684" s="403" t="s">
        <v>1035</v>
      </c>
      <c r="B684" s="404">
        <v>5591.38</v>
      </c>
      <c r="C684" s="470">
        <v>5604.38</v>
      </c>
      <c r="D684" s="470">
        <v>5616.63</v>
      </c>
      <c r="E684" s="470">
        <v>5584.51</v>
      </c>
      <c r="F684" s="471"/>
      <c r="G684" s="472">
        <v>-0.0023</v>
      </c>
      <c r="J684" s="473" t="s">
        <v>1035</v>
      </c>
      <c r="K684" s="406">
        <v>48.7</v>
      </c>
      <c r="L684" s="474">
        <v>49.5</v>
      </c>
      <c r="M684" s="474">
        <v>49.5</v>
      </c>
      <c r="N684" s="474">
        <v>47.8</v>
      </c>
      <c r="O684" s="474" t="s">
        <v>3253</v>
      </c>
      <c r="P684" s="475">
        <v>0.0041</v>
      </c>
      <c r="Q684" s="56"/>
    </row>
    <row r="685" ht="15.75" customHeight="1">
      <c r="A685" s="403" t="s">
        <v>1036</v>
      </c>
      <c r="B685" s="404">
        <v>5604.38</v>
      </c>
      <c r="C685" s="470">
        <v>5584.29</v>
      </c>
      <c r="D685" s="470">
        <v>5614.91</v>
      </c>
      <c r="E685" s="470">
        <v>5583.91</v>
      </c>
      <c r="F685" s="471"/>
      <c r="G685" s="472">
        <v>0.0036</v>
      </c>
      <c r="J685" s="473" t="s">
        <v>1036</v>
      </c>
      <c r="K685" s="406">
        <v>48.5</v>
      </c>
      <c r="L685" s="474">
        <v>49.0</v>
      </c>
      <c r="M685" s="474">
        <v>49.7</v>
      </c>
      <c r="N685" s="474">
        <v>48.4</v>
      </c>
      <c r="O685" s="474" t="s">
        <v>3254</v>
      </c>
      <c r="P685" s="475">
        <v>0.0021</v>
      </c>
      <c r="Q685" s="56"/>
    </row>
    <row r="686" ht="15.75" customHeight="1">
      <c r="A686" s="403" t="s">
        <v>1037</v>
      </c>
      <c r="B686" s="404">
        <v>5584.29</v>
      </c>
      <c r="C686" s="470">
        <v>5515.78</v>
      </c>
      <c r="D686" s="470">
        <v>5589.78</v>
      </c>
      <c r="E686" s="470">
        <v>5515.78</v>
      </c>
      <c r="F686" s="471"/>
      <c r="G686" s="472">
        <v>0.0124</v>
      </c>
      <c r="J686" s="473" t="s">
        <v>1037</v>
      </c>
      <c r="K686" s="406">
        <v>48.4</v>
      </c>
      <c r="L686" s="474">
        <v>48.0</v>
      </c>
      <c r="M686" s="474">
        <v>49.1</v>
      </c>
      <c r="N686" s="474">
        <v>47.0</v>
      </c>
      <c r="O686" s="474" t="s">
        <v>3255</v>
      </c>
      <c r="P686" s="475">
        <v>0.0386</v>
      </c>
      <c r="Q686" s="56"/>
    </row>
    <row r="687" ht="15.75" customHeight="1">
      <c r="A687" s="403" t="s">
        <v>1038</v>
      </c>
      <c r="B687" s="404">
        <v>5515.78</v>
      </c>
      <c r="C687" s="470">
        <v>5488.07</v>
      </c>
      <c r="D687" s="470">
        <v>5523.41</v>
      </c>
      <c r="E687" s="470">
        <v>5488.07</v>
      </c>
      <c r="F687" s="471"/>
      <c r="G687" s="472">
        <v>0.005</v>
      </c>
      <c r="J687" s="473" t="s">
        <v>1038</v>
      </c>
      <c r="K687" s="406">
        <v>46.6</v>
      </c>
      <c r="L687" s="474">
        <v>46.8</v>
      </c>
      <c r="M687" s="474">
        <v>46.9</v>
      </c>
      <c r="N687" s="474">
        <v>46.2</v>
      </c>
      <c r="O687" s="474" t="s">
        <v>3256</v>
      </c>
      <c r="P687" s="475">
        <v>0.0022</v>
      </c>
      <c r="Q687" s="56"/>
    </row>
    <row r="688" ht="15.75" customHeight="1">
      <c r="A688" s="403" t="s">
        <v>1039</v>
      </c>
      <c r="B688" s="404">
        <v>5488.07</v>
      </c>
      <c r="C688" s="470">
        <v>5508.26</v>
      </c>
      <c r="D688" s="470">
        <v>5537.7</v>
      </c>
      <c r="E688" s="470">
        <v>5479.38</v>
      </c>
      <c r="F688" s="471"/>
      <c r="G688" s="472">
        <v>-0.0037</v>
      </c>
      <c r="J688" s="473" t="s">
        <v>1039</v>
      </c>
      <c r="K688" s="406">
        <v>46.5</v>
      </c>
      <c r="L688" s="474">
        <v>47.4</v>
      </c>
      <c r="M688" s="474">
        <v>47.8</v>
      </c>
      <c r="N688" s="474">
        <v>46.2</v>
      </c>
      <c r="O688" s="474" t="s">
        <v>3257</v>
      </c>
      <c r="P688" s="475">
        <v>-0.0169</v>
      </c>
      <c r="Q688" s="56"/>
    </row>
    <row r="689" ht="15.75" customHeight="1">
      <c r="A689" s="403" t="s">
        <v>1040</v>
      </c>
      <c r="B689" s="404">
        <v>5508.26</v>
      </c>
      <c r="C689" s="470">
        <v>5426.82</v>
      </c>
      <c r="D689" s="470">
        <v>5515.43</v>
      </c>
      <c r="E689" s="470">
        <v>5426.82</v>
      </c>
      <c r="F689" s="471"/>
      <c r="G689" s="472">
        <v>0.015</v>
      </c>
      <c r="J689" s="473" t="s">
        <v>1040</v>
      </c>
      <c r="K689" s="406">
        <v>47.3</v>
      </c>
      <c r="L689" s="474">
        <v>45.5</v>
      </c>
      <c r="M689" s="474">
        <v>47.5</v>
      </c>
      <c r="N689" s="474">
        <v>45.2</v>
      </c>
      <c r="O689" s="474" t="s">
        <v>3258</v>
      </c>
      <c r="P689" s="475">
        <v>0.0511</v>
      </c>
      <c r="Q689" s="56"/>
    </row>
    <row r="690" ht="15.75" customHeight="1">
      <c r="A690" s="403" t="s">
        <v>1041</v>
      </c>
      <c r="B690" s="404">
        <v>5426.82</v>
      </c>
      <c r="C690" s="470">
        <v>5404.79</v>
      </c>
      <c r="D690" s="470">
        <v>5433.79</v>
      </c>
      <c r="E690" s="470">
        <v>5384.22</v>
      </c>
      <c r="F690" s="471"/>
      <c r="G690" s="472">
        <v>0.0041</v>
      </c>
      <c r="J690" s="473" t="s">
        <v>1041</v>
      </c>
      <c r="K690" s="406">
        <v>45.0</v>
      </c>
      <c r="L690" s="474">
        <v>43.5</v>
      </c>
      <c r="M690" s="474">
        <v>45.4</v>
      </c>
      <c r="N690" s="474">
        <v>43.5</v>
      </c>
      <c r="O690" s="474" t="s">
        <v>3259</v>
      </c>
      <c r="P690" s="475">
        <v>-0.011</v>
      </c>
      <c r="Q690" s="56"/>
    </row>
    <row r="691" ht="15.75" customHeight="1">
      <c r="A691" s="403" t="s">
        <v>1042</v>
      </c>
      <c r="B691" s="404">
        <v>5416.39</v>
      </c>
      <c r="C691" s="470">
        <v>5385.64</v>
      </c>
      <c r="D691" s="470">
        <v>5437.5</v>
      </c>
      <c r="E691" s="470">
        <v>5372.74</v>
      </c>
      <c r="F691" s="471"/>
      <c r="G691" s="472">
        <v>0.0057</v>
      </c>
      <c r="J691" s="473" t="s">
        <v>1042</v>
      </c>
      <c r="K691" s="406">
        <v>45.5</v>
      </c>
      <c r="L691" s="474">
        <v>45.9</v>
      </c>
      <c r="M691" s="474">
        <v>46.3</v>
      </c>
      <c r="N691" s="474">
        <v>45.0</v>
      </c>
      <c r="O691" s="474" t="s">
        <v>3260</v>
      </c>
      <c r="P691" s="475">
        <v>-0.0087</v>
      </c>
      <c r="Q691" s="56"/>
    </row>
    <row r="692" ht="15.75" customHeight="1">
      <c r="A692" s="403" t="s">
        <v>1043</v>
      </c>
      <c r="B692" s="404">
        <v>5385.64</v>
      </c>
      <c r="C692" s="470">
        <v>5317.71</v>
      </c>
      <c r="D692" s="470">
        <v>5398.03</v>
      </c>
      <c r="E692" s="470">
        <v>5317.71</v>
      </c>
      <c r="F692" s="471"/>
      <c r="G692" s="472">
        <v>0.0128</v>
      </c>
      <c r="J692" s="473" t="s">
        <v>1043</v>
      </c>
      <c r="K692" s="406">
        <v>45.9</v>
      </c>
      <c r="L692" s="474">
        <v>45.8</v>
      </c>
      <c r="M692" s="474">
        <v>46.0</v>
      </c>
      <c r="N692" s="474">
        <v>45.0</v>
      </c>
      <c r="O692" s="474" t="s">
        <v>3261</v>
      </c>
      <c r="P692" s="475">
        <v>0.0223</v>
      </c>
      <c r="Q692" s="56"/>
    </row>
    <row r="693" ht="15.75" customHeight="1">
      <c r="A693" s="403" t="s">
        <v>1044</v>
      </c>
      <c r="B693" s="404">
        <v>5317.71</v>
      </c>
      <c r="C693" s="470">
        <v>5385.21</v>
      </c>
      <c r="D693" s="470">
        <v>5406.26</v>
      </c>
      <c r="E693" s="470">
        <v>5313.22</v>
      </c>
      <c r="F693" s="471"/>
      <c r="G693" s="472">
        <v>-0.0125</v>
      </c>
      <c r="J693" s="473" t="s">
        <v>1044</v>
      </c>
      <c r="K693" s="406">
        <v>44.9</v>
      </c>
      <c r="L693" s="474">
        <v>45.2</v>
      </c>
      <c r="M693" s="474">
        <v>45.6</v>
      </c>
      <c r="N693" s="474">
        <v>44.8</v>
      </c>
      <c r="O693" s="474" t="s">
        <v>3262</v>
      </c>
      <c r="P693" s="475">
        <v>-0.0066</v>
      </c>
      <c r="Q693" s="56"/>
    </row>
    <row r="694" ht="15.75" customHeight="1">
      <c r="A694" s="403" t="s">
        <v>1045</v>
      </c>
      <c r="B694" s="404">
        <v>5385.21</v>
      </c>
      <c r="C694" s="470">
        <v>5475.98</v>
      </c>
      <c r="D694" s="470">
        <v>5482.56</v>
      </c>
      <c r="E694" s="470">
        <v>5376.64</v>
      </c>
      <c r="F694" s="471"/>
      <c r="G694" s="472">
        <v>-0.0166</v>
      </c>
      <c r="J694" s="473" t="s">
        <v>1045</v>
      </c>
      <c r="K694" s="406">
        <v>45.2</v>
      </c>
      <c r="L694" s="474">
        <v>45.9</v>
      </c>
      <c r="M694" s="474">
        <v>45.9</v>
      </c>
      <c r="N694" s="474">
        <v>44.9</v>
      </c>
      <c r="O694" s="474" t="s">
        <v>3263</v>
      </c>
      <c r="P694" s="475">
        <v>-0.0153</v>
      </c>
      <c r="Q694" s="56"/>
    </row>
    <row r="695" ht="15.75" customHeight="1">
      <c r="A695" s="403" t="s">
        <v>1046</v>
      </c>
      <c r="B695" s="404">
        <v>5475.98</v>
      </c>
      <c r="C695" s="470">
        <v>5503.67</v>
      </c>
      <c r="D695" s="470">
        <v>5518.21</v>
      </c>
      <c r="E695" s="470">
        <v>5475.62</v>
      </c>
      <c r="F695" s="471"/>
      <c r="G695" s="472">
        <v>-0.005</v>
      </c>
      <c r="J695" s="473" t="s">
        <v>1046</v>
      </c>
      <c r="K695" s="406">
        <v>45.9</v>
      </c>
      <c r="L695" s="474">
        <v>45.6</v>
      </c>
      <c r="M695" s="474">
        <v>46.8</v>
      </c>
      <c r="N695" s="474">
        <v>45.2</v>
      </c>
      <c r="O695" s="474" t="s">
        <v>3264</v>
      </c>
      <c r="P695" s="475">
        <v>0.0066</v>
      </c>
      <c r="Q695" s="56"/>
    </row>
    <row r="696" ht="15.75" customHeight="1">
      <c r="A696" s="403" t="s">
        <v>1047</v>
      </c>
      <c r="B696" s="404">
        <v>5503.67</v>
      </c>
      <c r="C696" s="470">
        <v>5527.39</v>
      </c>
      <c r="D696" s="470">
        <v>5548.58</v>
      </c>
      <c r="E696" s="470">
        <v>5493.67</v>
      </c>
      <c r="F696" s="471"/>
      <c r="G696" s="472">
        <v>-0.0043</v>
      </c>
      <c r="J696" s="473" t="s">
        <v>1047</v>
      </c>
      <c r="K696" s="406">
        <v>45.6</v>
      </c>
      <c r="L696" s="474">
        <v>46.3</v>
      </c>
      <c r="M696" s="474">
        <v>47.0</v>
      </c>
      <c r="N696" s="474">
        <v>45.1</v>
      </c>
      <c r="O696" s="474" t="s">
        <v>3265</v>
      </c>
      <c r="P696" s="475">
        <v>-0.0151</v>
      </c>
      <c r="Q696" s="56"/>
    </row>
    <row r="697" ht="15.75" customHeight="1">
      <c r="A697" s="403" t="s">
        <v>1048</v>
      </c>
      <c r="B697" s="404">
        <v>5527.39</v>
      </c>
      <c r="C697" s="470">
        <v>5545.09</v>
      </c>
      <c r="D697" s="470">
        <v>5597.79</v>
      </c>
      <c r="E697" s="470">
        <v>5521.32</v>
      </c>
      <c r="F697" s="471"/>
      <c r="G697" s="472">
        <v>-0.0032</v>
      </c>
      <c r="J697" s="473" t="s">
        <v>1048</v>
      </c>
      <c r="K697" s="406">
        <v>46.3</v>
      </c>
      <c r="L697" s="474">
        <v>47.1</v>
      </c>
      <c r="M697" s="474">
        <v>48.0</v>
      </c>
      <c r="N697" s="474">
        <v>46.0</v>
      </c>
      <c r="O697" s="474" t="s">
        <v>3266</v>
      </c>
      <c r="P697" s="475">
        <v>-0.0149</v>
      </c>
      <c r="Q697" s="56"/>
    </row>
    <row r="698" ht="15.75" customHeight="1">
      <c r="A698" s="403" t="s">
        <v>1049</v>
      </c>
      <c r="B698" s="404">
        <v>5545.09</v>
      </c>
      <c r="C698" s="470">
        <v>5447.64</v>
      </c>
      <c r="D698" s="470">
        <v>5553.28</v>
      </c>
      <c r="E698" s="470">
        <v>5447.64</v>
      </c>
      <c r="F698" s="471"/>
      <c r="G698" s="472">
        <v>0.0179</v>
      </c>
      <c r="J698" s="473" t="s">
        <v>1049</v>
      </c>
      <c r="K698" s="406">
        <v>47.0</v>
      </c>
      <c r="L698" s="474">
        <v>46.9</v>
      </c>
      <c r="M698" s="474">
        <v>48.0</v>
      </c>
      <c r="N698" s="474">
        <v>46.0</v>
      </c>
      <c r="O698" s="474" t="s">
        <v>3267</v>
      </c>
      <c r="P698" s="475">
        <v>0.0398</v>
      </c>
      <c r="Q698" s="56"/>
    </row>
    <row r="699" ht="15.75" customHeight="1">
      <c r="A699" s="403" t="s">
        <v>1050</v>
      </c>
      <c r="B699" s="404">
        <v>5447.64</v>
      </c>
      <c r="C699" s="470">
        <v>5485.01</v>
      </c>
      <c r="D699" s="470">
        <v>5511.04</v>
      </c>
      <c r="E699" s="470">
        <v>5419.46</v>
      </c>
      <c r="F699" s="471"/>
      <c r="G699" s="472">
        <v>-0.0068</v>
      </c>
      <c r="J699" s="473" t="s">
        <v>1050</v>
      </c>
      <c r="K699" s="406">
        <v>45.2</v>
      </c>
      <c r="L699" s="474">
        <v>46.0</v>
      </c>
      <c r="M699" s="474">
        <v>46.5</v>
      </c>
      <c r="N699" s="474">
        <v>44.7</v>
      </c>
      <c r="O699" s="474" t="s">
        <v>3268</v>
      </c>
      <c r="P699" s="475">
        <v>-0.0321</v>
      </c>
      <c r="Q699" s="56"/>
    </row>
    <row r="700" ht="15.75" customHeight="1">
      <c r="A700" s="403" t="s">
        <v>1051</v>
      </c>
      <c r="B700" s="404">
        <v>5485.01</v>
      </c>
      <c r="C700" s="470">
        <v>5509.4</v>
      </c>
      <c r="D700" s="470">
        <v>5542.69</v>
      </c>
      <c r="E700" s="470">
        <v>5458.17</v>
      </c>
      <c r="F700" s="471"/>
      <c r="G700" s="472">
        <v>-0.0044</v>
      </c>
      <c r="J700" s="473" t="s">
        <v>1051</v>
      </c>
      <c r="K700" s="406">
        <v>46.7</v>
      </c>
      <c r="L700" s="474">
        <v>48.5</v>
      </c>
      <c r="M700" s="474">
        <v>48.5</v>
      </c>
      <c r="N700" s="474">
        <v>46.3</v>
      </c>
      <c r="O700" s="474" t="s">
        <v>3269</v>
      </c>
      <c r="P700" s="475">
        <v>-0.0489</v>
      </c>
      <c r="Q700" s="56"/>
    </row>
    <row r="701" ht="15.75" customHeight="1">
      <c r="A701" s="403" t="s">
        <v>1052</v>
      </c>
      <c r="B701" s="404">
        <v>5509.4</v>
      </c>
      <c r="C701" s="470">
        <v>5498.54</v>
      </c>
      <c r="D701" s="470">
        <v>5565.81</v>
      </c>
      <c r="E701" s="470">
        <v>5498.54</v>
      </c>
      <c r="F701" s="471"/>
      <c r="G701" s="472">
        <v>0.002</v>
      </c>
      <c r="J701" s="473" t="s">
        <v>1052</v>
      </c>
      <c r="K701" s="406">
        <v>49.1</v>
      </c>
      <c r="L701" s="474">
        <v>47.8</v>
      </c>
      <c r="M701" s="474">
        <v>49.7</v>
      </c>
      <c r="N701" s="474">
        <v>47.0</v>
      </c>
      <c r="O701" s="474" t="s">
        <v>3270</v>
      </c>
      <c r="P701" s="475">
        <v>0.0315</v>
      </c>
      <c r="Q701" s="56"/>
    </row>
    <row r="702" ht="15.75" customHeight="1">
      <c r="A702" s="403" t="s">
        <v>1053</v>
      </c>
      <c r="B702" s="404">
        <v>5498.54</v>
      </c>
      <c r="C702" s="470">
        <v>5376.45</v>
      </c>
      <c r="D702" s="470">
        <v>5504.84</v>
      </c>
      <c r="E702" s="470">
        <v>5375.65</v>
      </c>
      <c r="F702" s="471"/>
      <c r="G702" s="472">
        <v>0.0227</v>
      </c>
      <c r="J702" s="473" t="s">
        <v>1053</v>
      </c>
      <c r="K702" s="406">
        <v>47.6</v>
      </c>
      <c r="L702" s="474">
        <v>45.9</v>
      </c>
      <c r="M702" s="474">
        <v>47.9</v>
      </c>
      <c r="N702" s="474">
        <v>45.9</v>
      </c>
      <c r="O702" s="474" t="s">
        <v>3271</v>
      </c>
      <c r="P702" s="475">
        <v>0.0416</v>
      </c>
      <c r="Q702" s="56"/>
    </row>
    <row r="703" ht="15.75" customHeight="1">
      <c r="A703" s="403" t="s">
        <v>1054</v>
      </c>
      <c r="B703" s="404">
        <v>5376.45</v>
      </c>
      <c r="C703" s="470">
        <v>5504.78</v>
      </c>
      <c r="D703" s="470">
        <v>5522.38</v>
      </c>
      <c r="E703" s="470">
        <v>5353.35</v>
      </c>
      <c r="F703" s="471"/>
      <c r="G703" s="472">
        <v>-0.0233</v>
      </c>
      <c r="J703" s="473" t="s">
        <v>1054</v>
      </c>
      <c r="K703" s="406">
        <v>45.7</v>
      </c>
      <c r="L703" s="474">
        <v>47.3</v>
      </c>
      <c r="M703" s="474">
        <v>48.1</v>
      </c>
      <c r="N703" s="474">
        <v>45.5</v>
      </c>
      <c r="O703" s="474" t="s">
        <v>3272</v>
      </c>
      <c r="P703" s="475">
        <v>-0.0479</v>
      </c>
      <c r="Q703" s="56"/>
    </row>
    <row r="704" ht="15.75" customHeight="1">
      <c r="A704" s="403" t="s">
        <v>1055</v>
      </c>
      <c r="B704" s="404">
        <v>5504.78</v>
      </c>
      <c r="C704" s="470">
        <v>5647.67</v>
      </c>
      <c r="D704" s="470">
        <v>5666.62</v>
      </c>
      <c r="E704" s="470">
        <v>5497.65</v>
      </c>
      <c r="F704" s="471"/>
      <c r="G704" s="472">
        <v>-0.0253</v>
      </c>
      <c r="J704" s="473" t="s">
        <v>1055</v>
      </c>
      <c r="K704" s="406">
        <v>48.0</v>
      </c>
      <c r="L704" s="474">
        <v>49.9</v>
      </c>
      <c r="M704" s="474">
        <v>49.9</v>
      </c>
      <c r="N704" s="474">
        <v>47.6</v>
      </c>
      <c r="O704" s="474" t="s">
        <v>3273</v>
      </c>
      <c r="P704" s="475">
        <v>-0.0381</v>
      </c>
      <c r="Q704" s="56"/>
    </row>
    <row r="705" ht="15.75" customHeight="1">
      <c r="A705" s="403" t="s">
        <v>1056</v>
      </c>
      <c r="B705" s="404">
        <v>5647.67</v>
      </c>
      <c r="C705" s="470">
        <v>5581.86</v>
      </c>
      <c r="D705" s="470">
        <v>5655.82</v>
      </c>
      <c r="E705" s="470">
        <v>5581.86</v>
      </c>
      <c r="F705" s="471"/>
      <c r="G705" s="472">
        <v>0.0118</v>
      </c>
      <c r="J705" s="473" t="s">
        <v>1056</v>
      </c>
      <c r="K705" s="406">
        <v>49.9</v>
      </c>
      <c r="L705" s="474">
        <v>48.9</v>
      </c>
      <c r="M705" s="474">
        <v>50.1</v>
      </c>
      <c r="N705" s="474">
        <v>48.9</v>
      </c>
      <c r="O705" s="474" t="s">
        <v>3274</v>
      </c>
      <c r="P705" s="475">
        <v>0.0204</v>
      </c>
      <c r="Q705" s="56"/>
    </row>
    <row r="706" ht="15.75" customHeight="1">
      <c r="A706" s="403" t="s">
        <v>1057</v>
      </c>
      <c r="B706" s="404">
        <v>5581.86</v>
      </c>
      <c r="C706" s="470">
        <v>5564.69</v>
      </c>
      <c r="D706" s="470">
        <v>5605.9</v>
      </c>
      <c r="E706" s="470">
        <v>5547.14</v>
      </c>
      <c r="F706" s="471"/>
      <c r="G706" s="472">
        <v>0.0031</v>
      </c>
      <c r="J706" s="473" t="s">
        <v>1057</v>
      </c>
      <c r="K706" s="406">
        <v>48.9</v>
      </c>
      <c r="L706" s="474">
        <v>49.3</v>
      </c>
      <c r="M706" s="474">
        <v>49.9</v>
      </c>
      <c r="N706" s="474">
        <v>48.1</v>
      </c>
      <c r="O706" s="474" t="s">
        <v>3275</v>
      </c>
      <c r="P706" s="475">
        <v>-0.0121</v>
      </c>
      <c r="Q706" s="56"/>
    </row>
    <row r="707" ht="15.75" customHeight="1">
      <c r="A707" s="403" t="s">
        <v>1058</v>
      </c>
      <c r="B707" s="404">
        <v>5564.69</v>
      </c>
      <c r="C707" s="470">
        <v>5599.8</v>
      </c>
      <c r="D707" s="470">
        <v>5619.91</v>
      </c>
      <c r="E707" s="470">
        <v>5555.9</v>
      </c>
      <c r="F707" s="471"/>
      <c r="G707" s="472">
        <v>-0.0063</v>
      </c>
      <c r="J707" s="473" t="s">
        <v>1058</v>
      </c>
      <c r="K707" s="406">
        <v>49.5</v>
      </c>
      <c r="L707" s="474">
        <v>49.7</v>
      </c>
      <c r="M707" s="474">
        <v>52.3</v>
      </c>
      <c r="N707" s="474">
        <v>49.0</v>
      </c>
      <c r="O707" s="474" t="s">
        <v>3276</v>
      </c>
      <c r="P707" s="475">
        <v>-0.008</v>
      </c>
      <c r="Q707" s="56"/>
    </row>
    <row r="708" ht="15.75" customHeight="1">
      <c r="A708" s="403" t="s">
        <v>1059</v>
      </c>
      <c r="B708" s="404">
        <v>5599.8</v>
      </c>
      <c r="C708" s="470">
        <v>5649.86</v>
      </c>
      <c r="D708" s="470">
        <v>5684.58</v>
      </c>
      <c r="E708" s="470">
        <v>5599.02</v>
      </c>
      <c r="F708" s="471"/>
      <c r="G708" s="472">
        <v>-0.0089</v>
      </c>
      <c r="J708" s="473" t="s">
        <v>1059</v>
      </c>
      <c r="K708" s="406">
        <v>49.9</v>
      </c>
      <c r="L708" s="474">
        <v>52.0</v>
      </c>
      <c r="M708" s="474">
        <v>53.0</v>
      </c>
      <c r="N708" s="474">
        <v>49.8</v>
      </c>
      <c r="O708" s="474" t="s">
        <v>3277</v>
      </c>
      <c r="P708" s="475">
        <v>-0.0254</v>
      </c>
      <c r="Q708" s="56"/>
    </row>
    <row r="709" ht="15.75" customHeight="1">
      <c r="A709" s="403" t="s">
        <v>1060</v>
      </c>
      <c r="B709" s="404">
        <v>5649.86</v>
      </c>
      <c r="C709" s="470">
        <v>5724.35</v>
      </c>
      <c r="D709" s="470">
        <v>5756.99</v>
      </c>
      <c r="E709" s="470">
        <v>5648.14</v>
      </c>
      <c r="F709" s="471"/>
      <c r="G709" s="472">
        <v>-0.013</v>
      </c>
      <c r="J709" s="473" t="s">
        <v>1060</v>
      </c>
      <c r="K709" s="406">
        <v>51.2</v>
      </c>
      <c r="L709" s="474">
        <v>52.9</v>
      </c>
      <c r="M709" s="474">
        <v>55.8</v>
      </c>
      <c r="N709" s="474">
        <v>50.6</v>
      </c>
      <c r="O709" s="474" t="s">
        <v>3278</v>
      </c>
      <c r="P709" s="475">
        <v>0.0689</v>
      </c>
      <c r="Q709" s="56"/>
    </row>
    <row r="710" ht="15.75" customHeight="1">
      <c r="A710" s="403" t="s">
        <v>1061</v>
      </c>
      <c r="B710" s="404">
        <v>5724.35</v>
      </c>
      <c r="C710" s="470">
        <v>5714.74</v>
      </c>
      <c r="D710" s="470">
        <v>5786.3</v>
      </c>
      <c r="E710" s="470">
        <v>5713.89</v>
      </c>
      <c r="F710" s="471"/>
      <c r="G710" s="472">
        <v>0.0017</v>
      </c>
      <c r="J710" s="473" t="s">
        <v>1061</v>
      </c>
      <c r="K710" s="406">
        <v>47.9</v>
      </c>
      <c r="L710" s="474">
        <v>47.9</v>
      </c>
      <c r="M710" s="474">
        <v>48.7</v>
      </c>
      <c r="N710" s="474">
        <v>46.1</v>
      </c>
      <c r="O710" s="474" t="s">
        <v>3279</v>
      </c>
      <c r="P710" s="475">
        <v>0.017</v>
      </c>
      <c r="Q710" s="56"/>
    </row>
    <row r="711" ht="15.75" customHeight="1">
      <c r="A711" s="403" t="s">
        <v>1062</v>
      </c>
      <c r="B711" s="404">
        <v>5714.74</v>
      </c>
      <c r="C711" s="470">
        <v>5695.37</v>
      </c>
      <c r="D711" s="470">
        <v>5748.87</v>
      </c>
      <c r="E711" s="470">
        <v>5688.88</v>
      </c>
      <c r="F711" s="471"/>
      <c r="G711" s="472">
        <v>0.0034</v>
      </c>
      <c r="J711" s="473" t="s">
        <v>1062</v>
      </c>
      <c r="K711" s="406">
        <v>47.1</v>
      </c>
      <c r="L711" s="474">
        <v>47.2</v>
      </c>
      <c r="M711" s="474">
        <v>49.0</v>
      </c>
      <c r="N711" s="474">
        <v>46.5</v>
      </c>
      <c r="O711" s="474" t="s">
        <v>3280</v>
      </c>
      <c r="P711" s="475">
        <v>-0.0021</v>
      </c>
      <c r="Q711" s="56"/>
    </row>
    <row r="712" ht="15.75" customHeight="1">
      <c r="A712" s="403" t="s">
        <v>1063</v>
      </c>
      <c r="B712" s="404">
        <v>5695.37</v>
      </c>
      <c r="C712" s="470">
        <v>5789.92</v>
      </c>
      <c r="D712" s="470">
        <v>5789.92</v>
      </c>
      <c r="E712" s="470">
        <v>5685.7</v>
      </c>
      <c r="F712" s="471"/>
      <c r="G712" s="472">
        <v>-0.0163</v>
      </c>
      <c r="J712" s="473" t="s">
        <v>1063</v>
      </c>
      <c r="K712" s="406">
        <v>47.2</v>
      </c>
      <c r="L712" s="474">
        <v>47.5</v>
      </c>
      <c r="M712" s="474">
        <v>49.8</v>
      </c>
      <c r="N712" s="474">
        <v>46.6</v>
      </c>
      <c r="O712" s="474" t="s">
        <v>3281</v>
      </c>
      <c r="P712" s="475">
        <v>-0.0146</v>
      </c>
      <c r="Q712" s="56"/>
    </row>
    <row r="713" ht="15.75" customHeight="1">
      <c r="A713" s="403" t="s">
        <v>1064</v>
      </c>
      <c r="B713" s="404">
        <v>5789.92</v>
      </c>
      <c r="C713" s="470">
        <v>5815.54</v>
      </c>
      <c r="D713" s="470">
        <v>5844.37</v>
      </c>
      <c r="E713" s="470">
        <v>5762.93</v>
      </c>
      <c r="F713" s="471"/>
      <c r="G713" s="472">
        <v>-0.0044</v>
      </c>
      <c r="J713" s="473" t="s">
        <v>1064</v>
      </c>
      <c r="K713" s="406">
        <v>47.9</v>
      </c>
      <c r="L713" s="474">
        <v>48.5</v>
      </c>
      <c r="M713" s="474">
        <v>49.0</v>
      </c>
      <c r="N713" s="474">
        <v>47.6</v>
      </c>
      <c r="O713" s="474" t="s">
        <v>3282</v>
      </c>
      <c r="P713" s="475">
        <v>-0.0204</v>
      </c>
      <c r="Q713" s="56"/>
    </row>
    <row r="714" ht="15.75" customHeight="1">
      <c r="A714" s="403" t="s">
        <v>1065</v>
      </c>
      <c r="B714" s="404">
        <v>5815.54</v>
      </c>
      <c r="C714" s="470">
        <v>5836.18</v>
      </c>
      <c r="D714" s="470">
        <v>5853.46</v>
      </c>
      <c r="E714" s="470">
        <v>5809.38</v>
      </c>
      <c r="F714" s="471"/>
      <c r="G714" s="472">
        <v>-0.0035</v>
      </c>
      <c r="J714" s="473" t="s">
        <v>1065</v>
      </c>
      <c r="K714" s="406">
        <v>48.9</v>
      </c>
      <c r="L714" s="474">
        <v>51.2</v>
      </c>
      <c r="M714" s="474">
        <v>51.2</v>
      </c>
      <c r="N714" s="474">
        <v>47.3</v>
      </c>
      <c r="O714" s="474" t="s">
        <v>3084</v>
      </c>
      <c r="P714" s="475">
        <v>-0.0431</v>
      </c>
      <c r="Q714" s="56"/>
    </row>
    <row r="715" ht="15.75" customHeight="1">
      <c r="A715" s="403" t="s">
        <v>1066</v>
      </c>
      <c r="B715" s="404">
        <v>5836.18</v>
      </c>
      <c r="C715" s="470">
        <v>5827.56</v>
      </c>
      <c r="D715" s="470">
        <v>5861.49</v>
      </c>
      <c r="E715" s="470">
        <v>5825.2</v>
      </c>
      <c r="F715" s="471"/>
      <c r="G715" s="472">
        <v>0.0015</v>
      </c>
      <c r="J715" s="473" t="s">
        <v>1066</v>
      </c>
      <c r="K715" s="406">
        <v>51.1</v>
      </c>
      <c r="L715" s="474">
        <v>52.5</v>
      </c>
      <c r="M715" s="474">
        <v>54.7</v>
      </c>
      <c r="N715" s="474">
        <v>49.9</v>
      </c>
      <c r="O715" s="474" t="s">
        <v>3283</v>
      </c>
      <c r="P715" s="475">
        <v>0.022</v>
      </c>
      <c r="Q715" s="56"/>
    </row>
    <row r="716" ht="15.75" customHeight="1">
      <c r="A716" s="403" t="s">
        <v>1067</v>
      </c>
      <c r="B716" s="404">
        <v>5827.56</v>
      </c>
      <c r="C716" s="470">
        <v>5820.8</v>
      </c>
      <c r="D716" s="470">
        <v>5861.88</v>
      </c>
      <c r="E716" s="470">
        <v>5806.73</v>
      </c>
      <c r="F716" s="471"/>
      <c r="G716" s="472">
        <v>0.0012</v>
      </c>
      <c r="J716" s="473" t="s">
        <v>1067</v>
      </c>
      <c r="K716" s="406">
        <v>50.0</v>
      </c>
      <c r="L716" s="474">
        <v>50.8</v>
      </c>
      <c r="M716" s="474">
        <v>50.8</v>
      </c>
      <c r="N716" s="474">
        <v>49.3</v>
      </c>
      <c r="O716" s="474" t="s">
        <v>3284</v>
      </c>
      <c r="P716" s="475">
        <v>0.0101</v>
      </c>
      <c r="Q716" s="56"/>
    </row>
    <row r="717" ht="15.75" customHeight="1">
      <c r="A717" s="403" t="s">
        <v>1068</v>
      </c>
      <c r="B717" s="404">
        <v>5820.8</v>
      </c>
      <c r="C717" s="470">
        <v>5801.72</v>
      </c>
      <c r="D717" s="470">
        <v>5863.3</v>
      </c>
      <c r="E717" s="470">
        <v>5789.5</v>
      </c>
      <c r="F717" s="471"/>
      <c r="G717" s="472">
        <v>0.0033</v>
      </c>
      <c r="J717" s="473" t="s">
        <v>1068</v>
      </c>
      <c r="K717" s="406">
        <v>49.5</v>
      </c>
      <c r="L717" s="474">
        <v>51.5</v>
      </c>
      <c r="M717" s="474">
        <v>51.5</v>
      </c>
      <c r="N717" s="474">
        <v>48.0</v>
      </c>
      <c r="O717" s="474" t="s">
        <v>3285</v>
      </c>
      <c r="P717" s="475">
        <v>-0.0139</v>
      </c>
      <c r="Q717" s="56"/>
    </row>
    <row r="718" ht="15.75" customHeight="1">
      <c r="A718" s="403" t="s">
        <v>1069</v>
      </c>
      <c r="B718" s="404">
        <v>5801.72</v>
      </c>
      <c r="C718" s="470">
        <v>5850.43</v>
      </c>
      <c r="D718" s="470">
        <v>5874.47</v>
      </c>
      <c r="E718" s="470">
        <v>5725.67</v>
      </c>
      <c r="F718" s="471"/>
      <c r="G718" s="472">
        <v>-0.0083</v>
      </c>
      <c r="J718" s="473" t="s">
        <v>1069</v>
      </c>
      <c r="K718" s="406">
        <v>50.2</v>
      </c>
      <c r="L718" s="474">
        <v>52.0</v>
      </c>
      <c r="M718" s="474">
        <v>52.7</v>
      </c>
      <c r="N718" s="474">
        <v>49.2</v>
      </c>
      <c r="O718" s="474" t="s">
        <v>3286</v>
      </c>
      <c r="P718" s="475">
        <v>-0.0195</v>
      </c>
      <c r="Q718" s="56"/>
    </row>
    <row r="719" ht="15.75" customHeight="1">
      <c r="A719" s="403" t="s">
        <v>1070</v>
      </c>
      <c r="B719" s="404">
        <v>5850.43</v>
      </c>
      <c r="C719" s="470">
        <v>5909.3</v>
      </c>
      <c r="D719" s="470">
        <v>5971.79</v>
      </c>
      <c r="E719" s="470">
        <v>5836.21</v>
      </c>
      <c r="F719" s="471"/>
      <c r="G719" s="472">
        <v>-0.01</v>
      </c>
      <c r="J719" s="473" t="s">
        <v>1070</v>
      </c>
      <c r="K719" s="406">
        <v>51.2</v>
      </c>
      <c r="L719" s="474">
        <v>53.3</v>
      </c>
      <c r="M719" s="474">
        <v>55.0</v>
      </c>
      <c r="N719" s="474">
        <v>51.0</v>
      </c>
      <c r="O719" s="474" t="s">
        <v>3287</v>
      </c>
      <c r="P719" s="475">
        <v>-0.0536</v>
      </c>
      <c r="Q719" s="56"/>
    </row>
    <row r="720" ht="15.75" customHeight="1">
      <c r="A720" s="403" t="s">
        <v>1071</v>
      </c>
      <c r="B720" s="404">
        <v>5909.3</v>
      </c>
      <c r="C720" s="470">
        <v>5770.0</v>
      </c>
      <c r="D720" s="470">
        <v>5939.59</v>
      </c>
      <c r="E720" s="470">
        <v>5770.0</v>
      </c>
      <c r="F720" s="471"/>
      <c r="G720" s="472">
        <v>0.0241</v>
      </c>
      <c r="J720" s="473" t="s">
        <v>1071</v>
      </c>
      <c r="K720" s="406">
        <v>54.1</v>
      </c>
      <c r="L720" s="474">
        <v>52.9</v>
      </c>
      <c r="M720" s="474">
        <v>56.5</v>
      </c>
      <c r="N720" s="474">
        <v>52.9</v>
      </c>
      <c r="O720" s="474" t="s">
        <v>3288</v>
      </c>
      <c r="P720" s="475">
        <v>0.0464</v>
      </c>
      <c r="Q720" s="56"/>
    </row>
    <row r="721" ht="15.75" customHeight="1">
      <c r="A721" s="403" t="s">
        <v>1072</v>
      </c>
      <c r="B721" s="404">
        <v>5770.0</v>
      </c>
      <c r="C721" s="470">
        <v>5861.02</v>
      </c>
      <c r="D721" s="470">
        <v>5861.02</v>
      </c>
      <c r="E721" s="470">
        <v>5758.88</v>
      </c>
      <c r="F721" s="471"/>
      <c r="G721" s="472">
        <v>-0.0155</v>
      </c>
      <c r="J721" s="473" t="s">
        <v>1072</v>
      </c>
      <c r="K721" s="406">
        <v>51.7</v>
      </c>
      <c r="L721" s="474">
        <v>54.5</v>
      </c>
      <c r="M721" s="474">
        <v>54.5</v>
      </c>
      <c r="N721" s="474">
        <v>50.3</v>
      </c>
      <c r="O721" s="474" t="s">
        <v>3289</v>
      </c>
      <c r="P721" s="475">
        <v>-0.0514</v>
      </c>
      <c r="Q721" s="56"/>
    </row>
    <row r="722" ht="15.75" customHeight="1">
      <c r="A722" s="403" t="s">
        <v>1073</v>
      </c>
      <c r="B722" s="404">
        <v>5861.02</v>
      </c>
      <c r="C722" s="470">
        <v>5718.75</v>
      </c>
      <c r="D722" s="470">
        <v>5863.5</v>
      </c>
      <c r="E722" s="470">
        <v>5718.75</v>
      </c>
      <c r="F722" s="471"/>
      <c r="G722" s="472">
        <v>0.0249</v>
      </c>
      <c r="J722" s="473" t="s">
        <v>1073</v>
      </c>
      <c r="K722" s="406">
        <v>54.5</v>
      </c>
      <c r="L722" s="474">
        <v>50.2</v>
      </c>
      <c r="M722" s="474">
        <v>54.5</v>
      </c>
      <c r="N722" s="474">
        <v>49.9</v>
      </c>
      <c r="O722" s="474" t="s">
        <v>3290</v>
      </c>
      <c r="P722" s="475">
        <v>0.0988</v>
      </c>
      <c r="Q722" s="56"/>
    </row>
    <row r="723" ht="15.75" customHeight="1">
      <c r="A723" s="403" t="s">
        <v>1074</v>
      </c>
      <c r="B723" s="404">
        <v>5718.75</v>
      </c>
      <c r="C723" s="470">
        <v>5634.04</v>
      </c>
      <c r="D723" s="470">
        <v>5729.7</v>
      </c>
      <c r="E723" s="470">
        <v>5634.04</v>
      </c>
      <c r="F723" s="471"/>
      <c r="G723" s="472">
        <v>0.015</v>
      </c>
      <c r="J723" s="473" t="s">
        <v>1074</v>
      </c>
      <c r="K723" s="406">
        <v>49.6</v>
      </c>
      <c r="L723" s="474">
        <v>45.5</v>
      </c>
      <c r="M723" s="474">
        <v>50.4</v>
      </c>
      <c r="N723" s="474">
        <v>45.5</v>
      </c>
      <c r="O723" s="474" t="s">
        <v>3291</v>
      </c>
      <c r="P723" s="475">
        <v>0.0806</v>
      </c>
      <c r="Q723" s="56"/>
    </row>
    <row r="724" ht="15.75" customHeight="1">
      <c r="A724" s="403" t="s">
        <v>1075</v>
      </c>
      <c r="B724" s="404">
        <v>5634.04</v>
      </c>
      <c r="C724" s="470">
        <v>5621.76</v>
      </c>
      <c r="D724" s="470">
        <v>5678.65</v>
      </c>
      <c r="E724" s="470">
        <v>5616.35</v>
      </c>
      <c r="F724" s="471"/>
      <c r="G724" s="472">
        <v>0.0022</v>
      </c>
      <c r="J724" s="473" t="s">
        <v>1075</v>
      </c>
      <c r="K724" s="406">
        <v>45.9</v>
      </c>
      <c r="L724" s="474">
        <v>44.9</v>
      </c>
      <c r="M724" s="474">
        <v>46.0</v>
      </c>
      <c r="N724" s="474">
        <v>44.3</v>
      </c>
      <c r="O724" s="474" t="s">
        <v>3292</v>
      </c>
      <c r="P724" s="475">
        <v>0.0223</v>
      </c>
      <c r="Q724" s="56"/>
    </row>
    <row r="725" ht="15.75" customHeight="1">
      <c r="A725" s="403" t="s">
        <v>1076</v>
      </c>
      <c r="B725" s="404">
        <v>5621.76</v>
      </c>
      <c r="C725" s="470">
        <v>5640.19</v>
      </c>
      <c r="D725" s="470">
        <v>5716.37</v>
      </c>
      <c r="E725" s="470">
        <v>5608.46</v>
      </c>
      <c r="F725" s="471"/>
      <c r="G725" s="472">
        <v>-0.0033</v>
      </c>
      <c r="J725" s="473" t="s">
        <v>1076</v>
      </c>
      <c r="K725" s="406">
        <v>44.9</v>
      </c>
      <c r="L725" s="474">
        <v>43.2</v>
      </c>
      <c r="M725" s="474">
        <v>46.0</v>
      </c>
      <c r="N725" s="474">
        <v>43.2</v>
      </c>
      <c r="O725" s="474" t="s">
        <v>3293</v>
      </c>
      <c r="P725" s="475">
        <v>0.0275</v>
      </c>
      <c r="Q725" s="56"/>
    </row>
    <row r="726" ht="15.75" customHeight="1">
      <c r="A726" s="403" t="s">
        <v>1077</v>
      </c>
      <c r="B726" s="404">
        <v>5640.19</v>
      </c>
      <c r="C726" s="470">
        <v>5609.7</v>
      </c>
      <c r="D726" s="470">
        <v>5654.23</v>
      </c>
      <c r="E726" s="470">
        <v>5558.08</v>
      </c>
      <c r="F726" s="471"/>
      <c r="G726" s="472">
        <v>0.0054</v>
      </c>
      <c r="J726" s="473" t="s">
        <v>1077</v>
      </c>
      <c r="K726" s="406">
        <v>43.7</v>
      </c>
      <c r="L726" s="474">
        <v>44.2</v>
      </c>
      <c r="M726" s="474">
        <v>44.9</v>
      </c>
      <c r="N726" s="474">
        <v>43.0</v>
      </c>
      <c r="O726" s="474" t="s">
        <v>3294</v>
      </c>
      <c r="P726" s="475">
        <v>-0.0246</v>
      </c>
      <c r="Q726" s="56"/>
    </row>
    <row r="727" ht="15.75" customHeight="1">
      <c r="A727" s="403" t="s">
        <v>1078</v>
      </c>
      <c r="B727" s="404">
        <v>5609.7</v>
      </c>
      <c r="C727" s="470">
        <v>5652.32</v>
      </c>
      <c r="D727" s="470">
        <v>5831.83</v>
      </c>
      <c r="E727" s="470">
        <v>5596.24</v>
      </c>
      <c r="F727" s="471"/>
      <c r="G727" s="472">
        <v>-0.0075</v>
      </c>
      <c r="J727" s="473" t="s">
        <v>1078</v>
      </c>
      <c r="K727" s="406">
        <v>44.8</v>
      </c>
      <c r="L727" s="474">
        <v>44.2</v>
      </c>
      <c r="M727" s="474">
        <v>46.5</v>
      </c>
      <c r="N727" s="474">
        <v>43.6</v>
      </c>
      <c r="O727" s="474" t="s">
        <v>3295</v>
      </c>
      <c r="P727" s="475">
        <v>0.0136</v>
      </c>
      <c r="Q727" s="56"/>
    </row>
    <row r="728" ht="15.75" customHeight="1">
      <c r="A728" s="403" t="s">
        <v>1079</v>
      </c>
      <c r="B728" s="404">
        <v>5652.32</v>
      </c>
      <c r="C728" s="470">
        <v>5618.95</v>
      </c>
      <c r="D728" s="470">
        <v>5680.62</v>
      </c>
      <c r="E728" s="470">
        <v>5574.2</v>
      </c>
      <c r="F728" s="471"/>
      <c r="G728" s="472">
        <v>0.0059</v>
      </c>
      <c r="J728" s="473" t="s">
        <v>1079</v>
      </c>
      <c r="K728" s="406">
        <v>44.2</v>
      </c>
      <c r="L728" s="474">
        <v>45.0</v>
      </c>
      <c r="M728" s="474">
        <v>45.0</v>
      </c>
      <c r="N728" s="474">
        <v>43.7</v>
      </c>
      <c r="O728" s="474" t="s">
        <v>3296</v>
      </c>
      <c r="P728" s="475">
        <v>0.0</v>
      </c>
      <c r="Q728" s="56"/>
    </row>
    <row r="729" ht="15.75" customHeight="1">
      <c r="A729" s="403" t="s">
        <v>1080</v>
      </c>
      <c r="B729" s="404">
        <v>5618.95</v>
      </c>
      <c r="C729" s="470">
        <v>5402.06</v>
      </c>
      <c r="D729" s="470">
        <v>5622.22</v>
      </c>
      <c r="E729" s="470">
        <v>5402.06</v>
      </c>
      <c r="F729" s="471"/>
      <c r="G729" s="472">
        <v>0.0401</v>
      </c>
      <c r="J729" s="473" t="s">
        <v>1080</v>
      </c>
      <c r="K729" s="406">
        <v>44.2</v>
      </c>
      <c r="L729" s="474">
        <v>42.6</v>
      </c>
      <c r="M729" s="474">
        <v>44.4</v>
      </c>
      <c r="N729" s="474">
        <v>42.4</v>
      </c>
      <c r="O729" s="474" t="s">
        <v>3297</v>
      </c>
      <c r="P729" s="475">
        <v>0.04</v>
      </c>
      <c r="Q729" s="56"/>
    </row>
    <row r="730" ht="15.75" customHeight="1">
      <c r="A730" s="403" t="s">
        <v>1081</v>
      </c>
      <c r="B730" s="404">
        <v>5402.06</v>
      </c>
      <c r="C730" s="470">
        <v>5358.25</v>
      </c>
      <c r="D730" s="470">
        <v>5407.1</v>
      </c>
      <c r="E730" s="470">
        <v>5358.25</v>
      </c>
      <c r="F730" s="471"/>
      <c r="G730" s="472">
        <v>0.0082</v>
      </c>
      <c r="J730" s="473" t="s">
        <v>1081</v>
      </c>
      <c r="K730" s="406">
        <v>42.5</v>
      </c>
      <c r="L730" s="474">
        <v>43.1</v>
      </c>
      <c r="M730" s="474">
        <v>43.1</v>
      </c>
      <c r="N730" s="474">
        <v>42.1</v>
      </c>
      <c r="O730" s="474" t="s">
        <v>3298</v>
      </c>
      <c r="P730" s="475">
        <v>-0.023</v>
      </c>
      <c r="Q730" s="56"/>
    </row>
    <row r="731" ht="15.75" customHeight="1">
      <c r="A731" s="403" t="s">
        <v>1082</v>
      </c>
      <c r="B731" s="404">
        <v>5358.25</v>
      </c>
      <c r="C731" s="470">
        <v>5344.01</v>
      </c>
      <c r="D731" s="470">
        <v>5379.75</v>
      </c>
      <c r="E731" s="470">
        <v>5334.93</v>
      </c>
      <c r="F731" s="471"/>
      <c r="G731" s="472">
        <v>0.0027</v>
      </c>
      <c r="J731" s="473" t="s">
        <v>1082</v>
      </c>
      <c r="K731" s="406">
        <v>43.5</v>
      </c>
      <c r="L731" s="474">
        <v>42.4</v>
      </c>
      <c r="M731" s="474">
        <v>43.9</v>
      </c>
      <c r="N731" s="474">
        <v>42.4</v>
      </c>
      <c r="O731" s="474" t="s">
        <v>3299</v>
      </c>
      <c r="P731" s="475">
        <v>0.0093</v>
      </c>
      <c r="Q731" s="56"/>
    </row>
    <row r="732" ht="15.75" customHeight="1">
      <c r="A732" s="403" t="s">
        <v>1083</v>
      </c>
      <c r="B732" s="404">
        <v>5344.01</v>
      </c>
      <c r="C732" s="470">
        <v>5328.27</v>
      </c>
      <c r="D732" s="470">
        <v>5352.45</v>
      </c>
      <c r="E732" s="470">
        <v>5297.59</v>
      </c>
      <c r="F732" s="471"/>
      <c r="G732" s="472">
        <v>0.003</v>
      </c>
      <c r="J732" s="473" t="s">
        <v>1083</v>
      </c>
      <c r="K732" s="406">
        <v>43.1</v>
      </c>
      <c r="L732" s="474">
        <v>43.8</v>
      </c>
      <c r="M732" s="474">
        <v>43.8</v>
      </c>
      <c r="N732" s="474">
        <v>42.5</v>
      </c>
      <c r="O732" s="474" t="s">
        <v>3300</v>
      </c>
      <c r="P732" s="475">
        <v>-0.016</v>
      </c>
      <c r="Q732" s="56"/>
    </row>
    <row r="733" ht="15.75" customHeight="1">
      <c r="A733" s="403" t="s">
        <v>1084</v>
      </c>
      <c r="B733" s="404">
        <v>5328.27</v>
      </c>
      <c r="C733" s="470">
        <v>5326.64</v>
      </c>
      <c r="D733" s="470">
        <v>5332.96</v>
      </c>
      <c r="E733" s="470">
        <v>5326.52</v>
      </c>
      <c r="F733" s="471"/>
      <c r="G733" s="472">
        <v>0.0211</v>
      </c>
      <c r="J733" s="473" t="s">
        <v>1084</v>
      </c>
      <c r="K733" s="406">
        <v>43.8</v>
      </c>
      <c r="L733" s="474">
        <v>41.0</v>
      </c>
      <c r="M733" s="474">
        <v>44.4</v>
      </c>
      <c r="N733" s="474">
        <v>41.0</v>
      </c>
      <c r="O733" s="474" t="s">
        <v>3301</v>
      </c>
      <c r="P733" s="475">
        <v>0.0788</v>
      </c>
      <c r="Q733" s="56"/>
    </row>
    <row r="734" ht="15.75" customHeight="1">
      <c r="A734" s="403" t="s">
        <v>1085</v>
      </c>
      <c r="B734" s="404">
        <v>5218.36</v>
      </c>
      <c r="C734" s="470">
        <v>5133.29</v>
      </c>
      <c r="D734" s="470">
        <v>5223.51</v>
      </c>
      <c r="E734" s="470">
        <v>5133.1</v>
      </c>
      <c r="F734" s="471"/>
      <c r="G734" s="472">
        <v>0.0166</v>
      </c>
      <c r="J734" s="473" t="s">
        <v>1085</v>
      </c>
      <c r="K734" s="406">
        <v>40.6</v>
      </c>
      <c r="L734" s="474">
        <v>39.1</v>
      </c>
      <c r="M734" s="474">
        <v>41.5</v>
      </c>
      <c r="N734" s="474">
        <v>39.0</v>
      </c>
      <c r="O734" s="474" t="s">
        <v>3302</v>
      </c>
      <c r="P734" s="475">
        <v>0.0437</v>
      </c>
      <c r="Q734" s="56"/>
    </row>
    <row r="735" ht="15.75" customHeight="1">
      <c r="A735" s="403" t="s">
        <v>1086</v>
      </c>
      <c r="B735" s="404">
        <v>5133.29</v>
      </c>
      <c r="C735" s="470">
        <v>5098.48</v>
      </c>
      <c r="D735" s="470">
        <v>5133.8</v>
      </c>
      <c r="E735" s="470">
        <v>5088.26</v>
      </c>
      <c r="F735" s="471"/>
      <c r="G735" s="472">
        <v>0.0068</v>
      </c>
      <c r="J735" s="473" t="s">
        <v>1086</v>
      </c>
      <c r="K735" s="406">
        <v>38.9</v>
      </c>
      <c r="L735" s="474">
        <v>39.2</v>
      </c>
      <c r="M735" s="474">
        <v>39.8</v>
      </c>
      <c r="N735" s="474">
        <v>38.7</v>
      </c>
      <c r="O735" s="474" t="s">
        <v>3303</v>
      </c>
      <c r="P735" s="475">
        <v>-0.0051</v>
      </c>
      <c r="Q735" s="56"/>
    </row>
    <row r="736" ht="15.75" customHeight="1">
      <c r="A736" s="403" t="s">
        <v>1087</v>
      </c>
      <c r="B736" s="404">
        <v>5098.48</v>
      </c>
      <c r="C736" s="470">
        <v>5115.19</v>
      </c>
      <c r="D736" s="470">
        <v>5125.47</v>
      </c>
      <c r="E736" s="470">
        <v>5098.48</v>
      </c>
      <c r="F736" s="471"/>
      <c r="G736" s="472">
        <v>-0.0033</v>
      </c>
      <c r="J736" s="473" t="s">
        <v>1087</v>
      </c>
      <c r="K736" s="406">
        <v>39.1</v>
      </c>
      <c r="L736" s="474">
        <v>40.0</v>
      </c>
      <c r="M736" s="474">
        <v>40.3</v>
      </c>
      <c r="N736" s="474">
        <v>39.0</v>
      </c>
      <c r="O736" s="474" t="s">
        <v>3304</v>
      </c>
      <c r="P736" s="475">
        <v>-0.0225</v>
      </c>
      <c r="Q736" s="56"/>
    </row>
    <row r="737" ht="15.75" customHeight="1">
      <c r="A737" s="403" t="s">
        <v>1088</v>
      </c>
      <c r="B737" s="404">
        <v>5115.19</v>
      </c>
      <c r="C737" s="470">
        <v>5074.58</v>
      </c>
      <c r="D737" s="470">
        <v>5119.94</v>
      </c>
      <c r="E737" s="470">
        <v>5074.58</v>
      </c>
      <c r="F737" s="471"/>
      <c r="G737" s="472">
        <v>0.008</v>
      </c>
      <c r="J737" s="473" t="s">
        <v>1088</v>
      </c>
      <c r="K737" s="406">
        <v>40.0</v>
      </c>
      <c r="L737" s="474">
        <v>38.8</v>
      </c>
      <c r="M737" s="474">
        <v>40.0</v>
      </c>
      <c r="N737" s="474">
        <v>38.8</v>
      </c>
      <c r="O737" s="474" t="s">
        <v>3305</v>
      </c>
      <c r="P737" s="475">
        <v>0.023</v>
      </c>
      <c r="Q737" s="56"/>
    </row>
    <row r="738" ht="15.75" customHeight="1">
      <c r="A738" s="403" t="s">
        <v>1089</v>
      </c>
      <c r="B738" s="404">
        <v>5074.58</v>
      </c>
      <c r="C738" s="470">
        <v>5108.03</v>
      </c>
      <c r="D738" s="470">
        <v>5115.15</v>
      </c>
      <c r="E738" s="470">
        <v>5062.7</v>
      </c>
      <c r="F738" s="471"/>
      <c r="G738" s="472">
        <v>-0.0065</v>
      </c>
      <c r="J738" s="473" t="s">
        <v>1089</v>
      </c>
      <c r="K738" s="406">
        <v>39.1</v>
      </c>
      <c r="L738" s="474">
        <v>39.2</v>
      </c>
      <c r="M738" s="474">
        <v>39.4</v>
      </c>
      <c r="N738" s="474">
        <v>39.0</v>
      </c>
      <c r="O738" s="474" t="s">
        <v>3306</v>
      </c>
      <c r="P738" s="475">
        <v>-0.0076</v>
      </c>
      <c r="Q738" s="56"/>
    </row>
    <row r="739" ht="15.75" customHeight="1">
      <c r="A739" s="403" t="s">
        <v>1090</v>
      </c>
      <c r="B739" s="404">
        <v>5108.03</v>
      </c>
      <c r="C739" s="470">
        <v>5123.06</v>
      </c>
      <c r="D739" s="470">
        <v>5135.38</v>
      </c>
      <c r="E739" s="470">
        <v>5099.36</v>
      </c>
      <c r="F739" s="471"/>
      <c r="G739" s="472">
        <v>-0.0029</v>
      </c>
      <c r="J739" s="473" t="s">
        <v>1090</v>
      </c>
      <c r="K739" s="406">
        <v>39.4</v>
      </c>
      <c r="L739" s="474">
        <v>40.0</v>
      </c>
      <c r="M739" s="474">
        <v>40.1</v>
      </c>
      <c r="N739" s="474">
        <v>39.1</v>
      </c>
      <c r="O739" s="474" t="s">
        <v>3307</v>
      </c>
      <c r="P739" s="475">
        <v>-0.0175</v>
      </c>
      <c r="Q739" s="56"/>
    </row>
    <row r="740" ht="15.75" customHeight="1">
      <c r="A740" s="403" t="s">
        <v>1091</v>
      </c>
      <c r="B740" s="404">
        <v>5123.06</v>
      </c>
      <c r="C740" s="470">
        <v>5147.02</v>
      </c>
      <c r="D740" s="470">
        <v>5182.64</v>
      </c>
      <c r="E740" s="470">
        <v>5120.58</v>
      </c>
      <c r="F740" s="471"/>
      <c r="G740" s="472">
        <v>-0.0047</v>
      </c>
      <c r="J740" s="473" t="s">
        <v>1091</v>
      </c>
      <c r="K740" s="406">
        <v>40.1</v>
      </c>
      <c r="L740" s="474">
        <v>40.4</v>
      </c>
      <c r="M740" s="474">
        <v>41.0</v>
      </c>
      <c r="N740" s="474">
        <v>40.0</v>
      </c>
      <c r="O740" s="474" t="s">
        <v>3308</v>
      </c>
      <c r="P740" s="475">
        <v>-0.0123</v>
      </c>
      <c r="Q740" s="56"/>
    </row>
    <row r="741" ht="15.75" customHeight="1">
      <c r="A741" s="403" t="s">
        <v>1092</v>
      </c>
      <c r="B741" s="404">
        <v>5147.02</v>
      </c>
      <c r="C741" s="470">
        <v>5126.43</v>
      </c>
      <c r="D741" s="470">
        <v>5161.02</v>
      </c>
      <c r="E741" s="470">
        <v>5122.17</v>
      </c>
      <c r="F741" s="471"/>
      <c r="G741" s="472">
        <v>0.004</v>
      </c>
      <c r="J741" s="473" t="s">
        <v>1092</v>
      </c>
      <c r="K741" s="406">
        <v>40.6</v>
      </c>
      <c r="L741" s="474">
        <v>40.5</v>
      </c>
      <c r="M741" s="474">
        <v>40.8</v>
      </c>
      <c r="N741" s="474">
        <v>40.3</v>
      </c>
      <c r="O741" s="474" t="s">
        <v>3309</v>
      </c>
      <c r="P741" s="475">
        <v>-0.0098</v>
      </c>
      <c r="Q741" s="56"/>
    </row>
    <row r="742" ht="15.75" customHeight="1">
      <c r="A742" s="403" t="s">
        <v>1093</v>
      </c>
      <c r="B742" s="404">
        <v>5126.43</v>
      </c>
      <c r="C742" s="470">
        <v>5094.66</v>
      </c>
      <c r="D742" s="470">
        <v>5129.66</v>
      </c>
      <c r="E742" s="470">
        <v>5086.56</v>
      </c>
      <c r="F742" s="471"/>
      <c r="G742" s="472">
        <v>0.0062</v>
      </c>
      <c r="J742" s="473" t="s">
        <v>1093</v>
      </c>
      <c r="K742" s="406">
        <v>41.0</v>
      </c>
      <c r="L742" s="474">
        <v>41.3</v>
      </c>
      <c r="M742" s="474">
        <v>41.4</v>
      </c>
      <c r="N742" s="474">
        <v>40.7</v>
      </c>
      <c r="O742" s="474" t="s">
        <v>3310</v>
      </c>
      <c r="P742" s="475">
        <v>-0.0049</v>
      </c>
      <c r="Q742" s="56"/>
    </row>
    <row r="743" ht="15.75" customHeight="1">
      <c r="A743" s="403" t="s">
        <v>1094</v>
      </c>
      <c r="B743" s="404">
        <v>5094.66</v>
      </c>
      <c r="C743" s="470">
        <v>5069.88</v>
      </c>
      <c r="D743" s="470">
        <v>5101.73</v>
      </c>
      <c r="E743" s="470">
        <v>5069.88</v>
      </c>
      <c r="F743" s="471"/>
      <c r="G743" s="472">
        <v>0.0049</v>
      </c>
      <c r="J743" s="473" t="s">
        <v>1094</v>
      </c>
      <c r="K743" s="406">
        <v>41.2</v>
      </c>
      <c r="L743" s="474">
        <v>41.1</v>
      </c>
      <c r="M743" s="474">
        <v>41.7</v>
      </c>
      <c r="N743" s="474">
        <v>40.6</v>
      </c>
      <c r="O743" s="474" t="s">
        <v>3311</v>
      </c>
      <c r="P743" s="475">
        <v>0.0049</v>
      </c>
      <c r="Q743" s="56"/>
    </row>
    <row r="744" ht="15.75" customHeight="1">
      <c r="A744" s="403" t="s">
        <v>1095</v>
      </c>
      <c r="B744" s="404">
        <v>5069.88</v>
      </c>
      <c r="C744" s="470">
        <v>5049.8</v>
      </c>
      <c r="D744" s="470">
        <v>5074.38</v>
      </c>
      <c r="E744" s="470">
        <v>5041.98</v>
      </c>
      <c r="F744" s="471"/>
      <c r="G744" s="472">
        <v>0.004</v>
      </c>
      <c r="J744" s="473" t="s">
        <v>1095</v>
      </c>
      <c r="K744" s="406">
        <v>41.0</v>
      </c>
      <c r="L744" s="474">
        <v>41.5</v>
      </c>
      <c r="M744" s="474">
        <v>41.5</v>
      </c>
      <c r="N744" s="474">
        <v>40.8</v>
      </c>
      <c r="O744" s="474" t="s">
        <v>3312</v>
      </c>
      <c r="P744" s="475">
        <v>-0.012</v>
      </c>
      <c r="Q744" s="56"/>
    </row>
    <row r="745" ht="15.75" customHeight="1">
      <c r="A745" s="403" t="s">
        <v>1096</v>
      </c>
      <c r="B745" s="404">
        <v>5049.8</v>
      </c>
      <c r="C745" s="470">
        <v>5053.49</v>
      </c>
      <c r="D745" s="470">
        <v>5066.42</v>
      </c>
      <c r="E745" s="470">
        <v>5036.28</v>
      </c>
      <c r="F745" s="471"/>
      <c r="G745" s="472">
        <v>-7.0E-4</v>
      </c>
      <c r="J745" s="473" t="s">
        <v>1096</v>
      </c>
      <c r="K745" s="406">
        <v>41.5</v>
      </c>
      <c r="L745" s="474">
        <v>41.2</v>
      </c>
      <c r="M745" s="474">
        <v>42.0</v>
      </c>
      <c r="N745" s="474">
        <v>41.2</v>
      </c>
      <c r="O745" s="474" t="s">
        <v>3313</v>
      </c>
      <c r="P745" s="475">
        <v>0.0197</v>
      </c>
      <c r="Q745" s="56"/>
    </row>
    <row r="746" ht="15.75" customHeight="1">
      <c r="A746" s="403" t="s">
        <v>1097</v>
      </c>
      <c r="B746" s="404">
        <v>5053.49</v>
      </c>
      <c r="C746" s="470">
        <v>5024.38</v>
      </c>
      <c r="D746" s="470">
        <v>5064.58</v>
      </c>
      <c r="E746" s="470">
        <v>5024.38</v>
      </c>
      <c r="F746" s="471"/>
      <c r="G746" s="472">
        <v>0.0058</v>
      </c>
      <c r="J746" s="473" t="s">
        <v>1097</v>
      </c>
      <c r="K746" s="406">
        <v>40.7</v>
      </c>
      <c r="L746" s="474">
        <v>40.8</v>
      </c>
      <c r="M746" s="474">
        <v>41.0</v>
      </c>
      <c r="N746" s="474">
        <v>40.5</v>
      </c>
      <c r="O746" s="474" t="s">
        <v>3314</v>
      </c>
      <c r="P746" s="475">
        <v>-0.0049</v>
      </c>
      <c r="Q746" s="56"/>
    </row>
    <row r="747" ht="15.75" customHeight="1">
      <c r="A747" s="403" t="s">
        <v>1098</v>
      </c>
      <c r="B747" s="404">
        <v>5024.38</v>
      </c>
      <c r="C747" s="470">
        <v>4974.83</v>
      </c>
      <c r="D747" s="470">
        <v>5026.32</v>
      </c>
      <c r="E747" s="470">
        <v>4974.83</v>
      </c>
      <c r="F747" s="471"/>
      <c r="G747" s="472">
        <v>0.01</v>
      </c>
      <c r="J747" s="473" t="s">
        <v>1098</v>
      </c>
      <c r="K747" s="406">
        <v>40.9</v>
      </c>
      <c r="L747" s="474">
        <v>40.2</v>
      </c>
      <c r="M747" s="474">
        <v>41.5</v>
      </c>
      <c r="N747" s="474">
        <v>40.2</v>
      </c>
      <c r="O747" s="474" t="s">
        <v>3315</v>
      </c>
      <c r="P747" s="475">
        <v>0.0124</v>
      </c>
      <c r="Q747" s="56"/>
    </row>
    <row r="748" ht="15.75" customHeight="1">
      <c r="A748" s="403" t="s">
        <v>1099</v>
      </c>
      <c r="B748" s="404">
        <v>4974.83</v>
      </c>
      <c r="C748" s="470">
        <v>4934.86</v>
      </c>
      <c r="D748" s="470">
        <v>4976.56</v>
      </c>
      <c r="E748" s="470">
        <v>4934.82</v>
      </c>
      <c r="F748" s="471"/>
      <c r="G748" s="472">
        <v>0.0081</v>
      </c>
      <c r="J748" s="473" t="s">
        <v>1099</v>
      </c>
      <c r="K748" s="406">
        <v>40.4</v>
      </c>
      <c r="L748" s="474">
        <v>40.9</v>
      </c>
      <c r="M748" s="474">
        <v>41.7</v>
      </c>
      <c r="N748" s="474">
        <v>40.0</v>
      </c>
      <c r="O748" s="474" t="s">
        <v>3316</v>
      </c>
      <c r="P748" s="475">
        <v>-0.0049</v>
      </c>
      <c r="Q748" s="56"/>
    </row>
    <row r="749" ht="15.75" customHeight="1">
      <c r="A749" s="403" t="s">
        <v>1100</v>
      </c>
      <c r="B749" s="404">
        <v>4934.86</v>
      </c>
      <c r="C749" s="470">
        <v>4903.95</v>
      </c>
      <c r="D749" s="470">
        <v>4940.3</v>
      </c>
      <c r="E749" s="470">
        <v>4903.95</v>
      </c>
      <c r="F749" s="471"/>
      <c r="G749" s="472">
        <v>0.0063</v>
      </c>
      <c r="J749" s="473" t="s">
        <v>1100</v>
      </c>
      <c r="K749" s="406">
        <v>40.6</v>
      </c>
      <c r="L749" s="474">
        <v>38.7</v>
      </c>
      <c r="M749" s="474">
        <v>41.0</v>
      </c>
      <c r="N749" s="474">
        <v>38.6</v>
      </c>
      <c r="O749" s="474" t="s">
        <v>3317</v>
      </c>
      <c r="P749" s="475">
        <v>0.0601</v>
      </c>
      <c r="Q749" s="56"/>
    </row>
    <row r="750" ht="15.75" customHeight="1">
      <c r="A750" s="403" t="s">
        <v>1101</v>
      </c>
      <c r="B750" s="404">
        <v>4903.95</v>
      </c>
      <c r="C750" s="470">
        <v>4866.84</v>
      </c>
      <c r="D750" s="470">
        <v>4912.56</v>
      </c>
      <c r="E750" s="470">
        <v>4866.84</v>
      </c>
      <c r="F750" s="471"/>
      <c r="G750" s="472">
        <v>0.0076</v>
      </c>
      <c r="J750" s="473" t="s">
        <v>1101</v>
      </c>
      <c r="K750" s="406">
        <v>38.3</v>
      </c>
      <c r="L750" s="474">
        <v>38.1</v>
      </c>
      <c r="M750" s="474">
        <v>38.5</v>
      </c>
      <c r="N750" s="474">
        <v>37.8</v>
      </c>
      <c r="O750" s="474" t="s">
        <v>3318</v>
      </c>
      <c r="P750" s="475">
        <v>0.0186</v>
      </c>
      <c r="Q750" s="56"/>
    </row>
    <row r="751" ht="15.75" customHeight="1">
      <c r="A751" s="403" t="s">
        <v>1102</v>
      </c>
      <c r="B751" s="404">
        <v>4866.84</v>
      </c>
      <c r="C751" s="470">
        <v>4881.82</v>
      </c>
      <c r="D751" s="470">
        <v>4886.29</v>
      </c>
      <c r="E751" s="470">
        <v>4863.24</v>
      </c>
      <c r="F751" s="471"/>
      <c r="G751" s="472">
        <v>-0.0031</v>
      </c>
      <c r="J751" s="473" t="s">
        <v>1102</v>
      </c>
      <c r="K751" s="406">
        <v>37.6</v>
      </c>
      <c r="L751" s="474">
        <v>38.4</v>
      </c>
      <c r="M751" s="474">
        <v>38.4</v>
      </c>
      <c r="N751" s="474">
        <v>37.5</v>
      </c>
      <c r="O751" s="474" t="s">
        <v>3319</v>
      </c>
      <c r="P751" s="475">
        <v>-0.0157</v>
      </c>
      <c r="Q751" s="56"/>
    </row>
    <row r="752" ht="15.75" customHeight="1">
      <c r="A752" s="403" t="s">
        <v>1103</v>
      </c>
      <c r="B752" s="404">
        <v>4881.82</v>
      </c>
      <c r="C752" s="470">
        <v>4869.09</v>
      </c>
      <c r="D752" s="470">
        <v>4889.68</v>
      </c>
      <c r="E752" s="470">
        <v>4866.42</v>
      </c>
      <c r="F752" s="471"/>
      <c r="G752" s="472">
        <v>0.0026</v>
      </c>
      <c r="J752" s="473" t="s">
        <v>1103</v>
      </c>
      <c r="K752" s="406">
        <v>38.2</v>
      </c>
      <c r="L752" s="474">
        <v>38.9</v>
      </c>
      <c r="M752" s="474">
        <v>38.9</v>
      </c>
      <c r="N752" s="474">
        <v>38.0</v>
      </c>
      <c r="O752" s="474" t="s">
        <v>3320</v>
      </c>
      <c r="P752" s="475">
        <v>-0.0052</v>
      </c>
      <c r="Q752" s="56"/>
    </row>
    <row r="753" ht="15.75" customHeight="1">
      <c r="A753" s="403" t="s">
        <v>1104</v>
      </c>
      <c r="B753" s="404">
        <v>4869.09</v>
      </c>
      <c r="C753" s="470">
        <v>4861.87</v>
      </c>
      <c r="D753" s="470">
        <v>4879.49</v>
      </c>
      <c r="E753" s="470">
        <v>4859.9</v>
      </c>
      <c r="F753" s="471"/>
      <c r="G753" s="472">
        <v>0.0015</v>
      </c>
      <c r="J753" s="473" t="s">
        <v>1104</v>
      </c>
      <c r="K753" s="406">
        <v>38.4</v>
      </c>
      <c r="L753" s="474">
        <v>38.0</v>
      </c>
      <c r="M753" s="474">
        <v>38.9</v>
      </c>
      <c r="N753" s="474">
        <v>37.7</v>
      </c>
      <c r="O753" s="474" t="s">
        <v>3321</v>
      </c>
      <c r="P753" s="475">
        <v>0.0132</v>
      </c>
      <c r="Q753" s="56"/>
    </row>
    <row r="754" ht="15.75" customHeight="1">
      <c r="A754" s="403" t="s">
        <v>1105</v>
      </c>
      <c r="B754" s="404">
        <v>4861.87</v>
      </c>
      <c r="C754" s="470">
        <v>4833.19</v>
      </c>
      <c r="D754" s="470">
        <v>4865.56</v>
      </c>
      <c r="E754" s="470">
        <v>4833.19</v>
      </c>
      <c r="F754" s="471"/>
      <c r="G754" s="472">
        <v>0.0059</v>
      </c>
      <c r="J754" s="473" t="s">
        <v>1105</v>
      </c>
      <c r="K754" s="406">
        <v>37.9</v>
      </c>
      <c r="L754" s="474">
        <v>38.0</v>
      </c>
      <c r="M754" s="474">
        <v>38.3</v>
      </c>
      <c r="N754" s="474">
        <v>37.9</v>
      </c>
      <c r="O754" s="474" t="s">
        <v>3322</v>
      </c>
      <c r="P754" s="475">
        <v>-0.0026</v>
      </c>
      <c r="Q754" s="56"/>
    </row>
    <row r="755" ht="15.75" customHeight="1">
      <c r="A755" s="403" t="s">
        <v>1106</v>
      </c>
      <c r="B755" s="404">
        <v>4833.19</v>
      </c>
      <c r="C755" s="470">
        <v>4817.7</v>
      </c>
      <c r="D755" s="470">
        <v>4847.24</v>
      </c>
      <c r="E755" s="470">
        <v>4817.7</v>
      </c>
      <c r="F755" s="471"/>
      <c r="G755" s="472">
        <v>0.0032</v>
      </c>
      <c r="J755" s="473" t="s">
        <v>1106</v>
      </c>
      <c r="K755" s="406">
        <v>38.0</v>
      </c>
      <c r="L755" s="474">
        <v>37.9</v>
      </c>
      <c r="M755" s="474">
        <v>38.4</v>
      </c>
      <c r="N755" s="474">
        <v>37.5</v>
      </c>
      <c r="O755" s="474" t="s">
        <v>3323</v>
      </c>
      <c r="P755" s="475">
        <v>0.0133</v>
      </c>
      <c r="Q755" s="56"/>
    </row>
    <row r="756" ht="15.75" customHeight="1">
      <c r="A756" s="403" t="s">
        <v>1107</v>
      </c>
      <c r="B756" s="404">
        <v>4817.7</v>
      </c>
      <c r="C756" s="470">
        <v>4845.09</v>
      </c>
      <c r="D756" s="470">
        <v>4845.09</v>
      </c>
      <c r="E756" s="470">
        <v>4780.04</v>
      </c>
      <c r="F756" s="471"/>
      <c r="G756" s="472">
        <v>-0.0057</v>
      </c>
      <c r="J756" s="473" t="s">
        <v>1107</v>
      </c>
      <c r="K756" s="406">
        <v>37.5</v>
      </c>
      <c r="L756" s="474">
        <v>38.0</v>
      </c>
      <c r="M756" s="474">
        <v>39.0</v>
      </c>
      <c r="N756" s="474">
        <v>37.0</v>
      </c>
      <c r="O756" s="474" t="s">
        <v>3324</v>
      </c>
      <c r="P756" s="475">
        <v>-0.0157</v>
      </c>
      <c r="Q756" s="56"/>
    </row>
    <row r="757" ht="15.75" customHeight="1">
      <c r="A757" s="403" t="s">
        <v>1108</v>
      </c>
      <c r="B757" s="404">
        <v>4845.09</v>
      </c>
      <c r="C757" s="470">
        <v>4851.96</v>
      </c>
      <c r="D757" s="470">
        <v>4853.84</v>
      </c>
      <c r="E757" s="470">
        <v>4843.2</v>
      </c>
      <c r="F757" s="471"/>
      <c r="G757" s="472">
        <v>-0.0071</v>
      </c>
      <c r="J757" s="473" t="s">
        <v>1108</v>
      </c>
      <c r="K757" s="406">
        <v>38.1</v>
      </c>
      <c r="L757" s="474">
        <v>38.7</v>
      </c>
      <c r="M757" s="474">
        <v>38.9</v>
      </c>
      <c r="N757" s="474">
        <v>38.0</v>
      </c>
      <c r="O757" s="474" t="s">
        <v>3325</v>
      </c>
      <c r="P757" s="475">
        <v>-0.0231</v>
      </c>
      <c r="Q757" s="56"/>
    </row>
    <row r="758" ht="15.75" customHeight="1">
      <c r="A758" s="403" t="s">
        <v>1109</v>
      </c>
      <c r="B758" s="404">
        <v>4879.96</v>
      </c>
      <c r="C758" s="470">
        <v>4887.12</v>
      </c>
      <c r="D758" s="470">
        <v>4902.73</v>
      </c>
      <c r="E758" s="470">
        <v>4873.95</v>
      </c>
      <c r="F758" s="471"/>
      <c r="G758" s="472">
        <v>-0.0015</v>
      </c>
      <c r="J758" s="473" t="s">
        <v>1109</v>
      </c>
      <c r="K758" s="406">
        <v>39.0</v>
      </c>
      <c r="L758" s="474">
        <v>38.5</v>
      </c>
      <c r="M758" s="474">
        <v>39.5</v>
      </c>
      <c r="N758" s="474">
        <v>38.5</v>
      </c>
      <c r="O758" s="474" t="s">
        <v>3326</v>
      </c>
      <c r="P758" s="475">
        <v>-0.0102</v>
      </c>
      <c r="Q758" s="56"/>
    </row>
    <row r="759" ht="15.75" customHeight="1">
      <c r="A759" s="403" t="s">
        <v>1110</v>
      </c>
      <c r="B759" s="404">
        <v>4887.12</v>
      </c>
      <c r="C759" s="470">
        <v>4905.09</v>
      </c>
      <c r="D759" s="470">
        <v>4916.71</v>
      </c>
      <c r="E759" s="470">
        <v>4877.31</v>
      </c>
      <c r="F759" s="471"/>
      <c r="G759" s="472">
        <v>-0.0037</v>
      </c>
      <c r="J759" s="473" t="s">
        <v>1110</v>
      </c>
      <c r="K759" s="406">
        <v>39.4</v>
      </c>
      <c r="L759" s="474">
        <v>41.0</v>
      </c>
      <c r="M759" s="474">
        <v>41.7</v>
      </c>
      <c r="N759" s="474">
        <v>39.2</v>
      </c>
      <c r="O759" s="474" t="s">
        <v>3327</v>
      </c>
      <c r="P759" s="475">
        <v>-0.0343</v>
      </c>
      <c r="Q759" s="56"/>
    </row>
    <row r="760" ht="15.75" customHeight="1">
      <c r="A760" s="403" t="s">
        <v>1111</v>
      </c>
      <c r="B760" s="404">
        <v>4905.09</v>
      </c>
      <c r="C760" s="470">
        <v>4871.41</v>
      </c>
      <c r="D760" s="470">
        <v>4909.02</v>
      </c>
      <c r="E760" s="470">
        <v>4864.84</v>
      </c>
      <c r="F760" s="471"/>
      <c r="G760" s="472">
        <v>0.0069</v>
      </c>
      <c r="J760" s="473" t="s">
        <v>1111</v>
      </c>
      <c r="K760" s="406">
        <v>40.8</v>
      </c>
      <c r="L760" s="474">
        <v>39.0</v>
      </c>
      <c r="M760" s="474">
        <v>41.3</v>
      </c>
      <c r="N760" s="474">
        <v>38.2</v>
      </c>
      <c r="O760" s="474" t="s">
        <v>3328</v>
      </c>
      <c r="P760" s="475">
        <v>0.0515</v>
      </c>
      <c r="Q760" s="56"/>
    </row>
    <row r="761" ht="15.75" customHeight="1">
      <c r="A761" s="403" t="s">
        <v>1112</v>
      </c>
      <c r="B761" s="404">
        <v>4871.41</v>
      </c>
      <c r="C761" s="470">
        <v>4867.73</v>
      </c>
      <c r="D761" s="470">
        <v>4881.55</v>
      </c>
      <c r="E761" s="470">
        <v>4862.77</v>
      </c>
      <c r="F761" s="471"/>
      <c r="G761" s="472">
        <v>8.0E-4</v>
      </c>
      <c r="J761" s="473" t="s">
        <v>1112</v>
      </c>
      <c r="K761" s="406">
        <v>38.8</v>
      </c>
      <c r="L761" s="474">
        <v>38.7</v>
      </c>
      <c r="M761" s="474">
        <v>39.0</v>
      </c>
      <c r="N761" s="474">
        <v>37.5</v>
      </c>
      <c r="O761" s="474" t="s">
        <v>2721</v>
      </c>
      <c r="P761" s="475">
        <v>0.0</v>
      </c>
      <c r="Q761" s="56"/>
    </row>
    <row r="762" ht="15.75" customHeight="1">
      <c r="A762" s="403" t="s">
        <v>1113</v>
      </c>
      <c r="B762" s="404">
        <v>4905.03</v>
      </c>
      <c r="C762" s="470">
        <v>4883.69</v>
      </c>
      <c r="D762" s="470">
        <v>4905.27</v>
      </c>
      <c r="E762" s="470">
        <v>4878.39</v>
      </c>
      <c r="F762" s="471"/>
      <c r="G762" s="472">
        <v>0.0044</v>
      </c>
      <c r="J762" s="473" t="s">
        <v>1113</v>
      </c>
      <c r="K762" s="406">
        <v>38.8</v>
      </c>
      <c r="L762" s="474">
        <v>38.7</v>
      </c>
      <c r="M762" s="474">
        <v>39.2</v>
      </c>
      <c r="N762" s="474">
        <v>38.7</v>
      </c>
      <c r="O762" s="474" t="s">
        <v>3329</v>
      </c>
      <c r="P762" s="475">
        <v>-0.0026</v>
      </c>
      <c r="Q762" s="56"/>
    </row>
    <row r="763" ht="15.75" customHeight="1">
      <c r="A763" s="403" t="s">
        <v>1114</v>
      </c>
      <c r="B763" s="404">
        <v>4883.69</v>
      </c>
      <c r="C763" s="470">
        <v>4899.64</v>
      </c>
      <c r="D763" s="470">
        <v>4902.78</v>
      </c>
      <c r="E763" s="470">
        <v>4873.1</v>
      </c>
      <c r="F763" s="471"/>
      <c r="G763" s="472">
        <v>-0.0033</v>
      </c>
      <c r="J763" s="473" t="s">
        <v>1114</v>
      </c>
      <c r="K763" s="406">
        <v>38.9</v>
      </c>
      <c r="L763" s="474">
        <v>39.5</v>
      </c>
      <c r="M763" s="474">
        <v>39.5</v>
      </c>
      <c r="N763" s="474">
        <v>38.7</v>
      </c>
      <c r="O763" s="474" t="s">
        <v>3330</v>
      </c>
      <c r="P763" s="475">
        <v>-0.0102</v>
      </c>
      <c r="Q763" s="56"/>
    </row>
    <row r="764" ht="15.75" customHeight="1">
      <c r="A764" s="403" t="s">
        <v>1115</v>
      </c>
      <c r="B764" s="404">
        <v>4899.64</v>
      </c>
      <c r="C764" s="470">
        <v>4928.07</v>
      </c>
      <c r="D764" s="470">
        <v>4939.32</v>
      </c>
      <c r="E764" s="470">
        <v>4894.9</v>
      </c>
      <c r="F764" s="471"/>
      <c r="G764" s="472">
        <v>-0.0058</v>
      </c>
      <c r="J764" s="473" t="s">
        <v>1115</v>
      </c>
      <c r="K764" s="406">
        <v>39.3</v>
      </c>
      <c r="L764" s="474">
        <v>39.1</v>
      </c>
      <c r="M764" s="474">
        <v>39.6</v>
      </c>
      <c r="N764" s="474">
        <v>39.0</v>
      </c>
      <c r="O764" s="474" t="s">
        <v>3331</v>
      </c>
      <c r="P764" s="475">
        <v>0.0051</v>
      </c>
      <c r="Q764" s="56"/>
    </row>
    <row r="765" ht="15.75" customHeight="1">
      <c r="A765" s="403" t="s">
        <v>1116</v>
      </c>
      <c r="B765" s="404">
        <v>4928.07</v>
      </c>
      <c r="C765" s="470">
        <v>4923.65</v>
      </c>
      <c r="D765" s="470">
        <v>4937.59</v>
      </c>
      <c r="E765" s="470">
        <v>4917.48</v>
      </c>
      <c r="F765" s="471"/>
      <c r="G765" s="472">
        <v>9.0E-4</v>
      </c>
      <c r="J765" s="473" t="s">
        <v>1116</v>
      </c>
      <c r="K765" s="406">
        <v>39.1</v>
      </c>
      <c r="L765" s="474">
        <v>39.2</v>
      </c>
      <c r="M765" s="474">
        <v>39.8</v>
      </c>
      <c r="N765" s="474">
        <v>38.5</v>
      </c>
      <c r="O765" s="474" t="s">
        <v>3332</v>
      </c>
      <c r="P765" s="475">
        <v>-0.0026</v>
      </c>
      <c r="Q765" s="56"/>
    </row>
    <row r="766" ht="15.75" customHeight="1">
      <c r="A766" s="403" t="s">
        <v>1117</v>
      </c>
      <c r="B766" s="404">
        <v>4923.65</v>
      </c>
      <c r="C766" s="470">
        <v>4942.12</v>
      </c>
      <c r="D766" s="470">
        <v>4954.82</v>
      </c>
      <c r="E766" s="470">
        <v>4921.14</v>
      </c>
      <c r="F766" s="471"/>
      <c r="G766" s="472">
        <v>-0.0037</v>
      </c>
      <c r="J766" s="473" t="s">
        <v>1117</v>
      </c>
      <c r="K766" s="406">
        <v>39.2</v>
      </c>
      <c r="L766" s="474">
        <v>40.0</v>
      </c>
      <c r="M766" s="474">
        <v>40.0</v>
      </c>
      <c r="N766" s="474">
        <v>39.0</v>
      </c>
      <c r="O766" s="474" t="s">
        <v>3333</v>
      </c>
      <c r="P766" s="475">
        <v>-0.0051</v>
      </c>
      <c r="Q766" s="56"/>
    </row>
    <row r="767" ht="15.75" customHeight="1">
      <c r="A767" s="403" t="s">
        <v>1118</v>
      </c>
      <c r="B767" s="404">
        <v>4942.12</v>
      </c>
      <c r="C767" s="470">
        <v>4919.6</v>
      </c>
      <c r="D767" s="470">
        <v>4958.67</v>
      </c>
      <c r="E767" s="470">
        <v>4919.6</v>
      </c>
      <c r="F767" s="471"/>
      <c r="G767" s="472">
        <v>0.0046</v>
      </c>
      <c r="J767" s="473" t="s">
        <v>1118</v>
      </c>
      <c r="K767" s="406">
        <v>39.4</v>
      </c>
      <c r="L767" s="474">
        <v>39.3</v>
      </c>
      <c r="M767" s="474">
        <v>39.8</v>
      </c>
      <c r="N767" s="474">
        <v>38.9</v>
      </c>
      <c r="O767" s="474" t="s">
        <v>3334</v>
      </c>
      <c r="P767" s="475">
        <v>0.0025</v>
      </c>
      <c r="Q767" s="56"/>
    </row>
    <row r="768" ht="15.75" customHeight="1">
      <c r="A768" s="403" t="s">
        <v>1119</v>
      </c>
      <c r="B768" s="404">
        <v>4919.6</v>
      </c>
      <c r="C768" s="470">
        <v>4928.01</v>
      </c>
      <c r="D768" s="470">
        <v>4945.02</v>
      </c>
      <c r="E768" s="470">
        <v>4902.59</v>
      </c>
      <c r="F768" s="471"/>
      <c r="G768" s="472">
        <v>-0.0017</v>
      </c>
      <c r="J768" s="473" t="s">
        <v>1119</v>
      </c>
      <c r="K768" s="406">
        <v>39.3</v>
      </c>
      <c r="L768" s="474">
        <v>39.5</v>
      </c>
      <c r="M768" s="474">
        <v>42.9</v>
      </c>
      <c r="N768" s="474">
        <v>39.0</v>
      </c>
      <c r="O768" s="474" t="s">
        <v>3335</v>
      </c>
      <c r="P768" s="475">
        <v>0.0026</v>
      </c>
      <c r="Q768" s="56"/>
    </row>
    <row r="769" ht="15.75" customHeight="1">
      <c r="A769" s="403" t="s">
        <v>1120</v>
      </c>
      <c r="B769" s="404">
        <v>4928.01</v>
      </c>
      <c r="C769" s="470">
        <v>4918.38</v>
      </c>
      <c r="D769" s="470">
        <v>4954.65</v>
      </c>
      <c r="E769" s="470">
        <v>4918.38</v>
      </c>
      <c r="F769" s="471"/>
      <c r="G769" s="472">
        <v>0.002</v>
      </c>
      <c r="J769" s="473" t="s">
        <v>1120</v>
      </c>
      <c r="K769" s="406">
        <v>39.2</v>
      </c>
      <c r="L769" s="474">
        <v>39.5</v>
      </c>
      <c r="M769" s="474">
        <v>39.5</v>
      </c>
      <c r="N769" s="474">
        <v>38.9</v>
      </c>
      <c r="O769" s="474" t="s">
        <v>3336</v>
      </c>
      <c r="P769" s="475">
        <v>-0.0051</v>
      </c>
      <c r="Q769" s="56"/>
    </row>
    <row r="770" ht="15.75" customHeight="1">
      <c r="A770" s="403" t="s">
        <v>1121</v>
      </c>
      <c r="B770" s="404">
        <v>4918.38</v>
      </c>
      <c r="C770" s="470">
        <v>4896.68</v>
      </c>
      <c r="D770" s="470">
        <v>4944.47</v>
      </c>
      <c r="E770" s="470">
        <v>4896.68</v>
      </c>
      <c r="F770" s="471"/>
      <c r="G770" s="472">
        <v>0.0044</v>
      </c>
      <c r="J770" s="473" t="s">
        <v>1121</v>
      </c>
      <c r="K770" s="406">
        <v>39.4</v>
      </c>
      <c r="L770" s="474">
        <v>39.3</v>
      </c>
      <c r="M770" s="474">
        <v>39.8</v>
      </c>
      <c r="N770" s="474">
        <v>38.5</v>
      </c>
      <c r="O770" s="474" t="s">
        <v>3337</v>
      </c>
      <c r="P770" s="475">
        <v>0.0181</v>
      </c>
      <c r="Q770" s="56"/>
    </row>
    <row r="771" ht="15.75" customHeight="1">
      <c r="A771" s="403" t="s">
        <v>1122</v>
      </c>
      <c r="B771" s="404">
        <v>4896.68</v>
      </c>
      <c r="C771" s="470">
        <v>4846.1</v>
      </c>
      <c r="D771" s="470">
        <v>4903.55</v>
      </c>
      <c r="E771" s="470">
        <v>4846.1</v>
      </c>
      <c r="F771" s="471"/>
      <c r="G771" s="472">
        <v>0.0104</v>
      </c>
      <c r="J771" s="473" t="s">
        <v>1122</v>
      </c>
      <c r="K771" s="406">
        <v>38.7</v>
      </c>
      <c r="L771" s="474">
        <v>38.9</v>
      </c>
      <c r="M771" s="474">
        <v>39.3</v>
      </c>
      <c r="N771" s="474">
        <v>38.5</v>
      </c>
      <c r="O771" s="474" t="s">
        <v>3338</v>
      </c>
      <c r="P771" s="475">
        <v>-0.0051</v>
      </c>
      <c r="Q771" s="56"/>
    </row>
    <row r="772" ht="15.75" customHeight="1">
      <c r="A772" s="403" t="s">
        <v>1123</v>
      </c>
      <c r="B772" s="404">
        <v>4846.1</v>
      </c>
      <c r="C772" s="470">
        <v>4838.52</v>
      </c>
      <c r="D772" s="470">
        <v>4867.99</v>
      </c>
      <c r="E772" s="470">
        <v>4824.86</v>
      </c>
      <c r="F772" s="471"/>
      <c r="G772" s="472">
        <v>0.0016</v>
      </c>
      <c r="J772" s="473" t="s">
        <v>1123</v>
      </c>
      <c r="K772" s="406">
        <v>38.9</v>
      </c>
      <c r="L772" s="474">
        <v>38.6</v>
      </c>
      <c r="M772" s="474">
        <v>39.4</v>
      </c>
      <c r="N772" s="474">
        <v>38.6</v>
      </c>
      <c r="O772" s="474" t="s">
        <v>3339</v>
      </c>
      <c r="P772" s="475">
        <v>-0.0026</v>
      </c>
      <c r="Q772" s="56"/>
    </row>
    <row r="773" ht="15.75" customHeight="1">
      <c r="A773" s="403" t="s">
        <v>1124</v>
      </c>
      <c r="B773" s="404">
        <v>4838.52</v>
      </c>
      <c r="C773" s="470">
        <v>4867.96</v>
      </c>
      <c r="D773" s="470">
        <v>4878.07</v>
      </c>
      <c r="E773" s="470">
        <v>4811.45</v>
      </c>
      <c r="F773" s="471"/>
      <c r="G773" s="472">
        <v>-0.006</v>
      </c>
      <c r="J773" s="473" t="s">
        <v>1124</v>
      </c>
      <c r="K773" s="406">
        <v>39.0</v>
      </c>
      <c r="L773" s="474">
        <v>40.8</v>
      </c>
      <c r="M773" s="474">
        <v>40.8</v>
      </c>
      <c r="N773" s="474">
        <v>38.7</v>
      </c>
      <c r="O773" s="474" t="s">
        <v>3340</v>
      </c>
      <c r="P773" s="475">
        <v>-0.0201</v>
      </c>
      <c r="Q773" s="56"/>
    </row>
    <row r="774" ht="15.75" customHeight="1">
      <c r="A774" s="403" t="s">
        <v>1125</v>
      </c>
      <c r="B774" s="404">
        <v>4867.96</v>
      </c>
      <c r="C774" s="470">
        <v>4892.01</v>
      </c>
      <c r="D774" s="470">
        <v>4908.18</v>
      </c>
      <c r="E774" s="470">
        <v>4861.69</v>
      </c>
      <c r="F774" s="471"/>
      <c r="G774" s="472">
        <v>-0.0049</v>
      </c>
      <c r="J774" s="473" t="s">
        <v>1125</v>
      </c>
      <c r="K774" s="406">
        <v>39.8</v>
      </c>
      <c r="L774" s="474">
        <v>40.4</v>
      </c>
      <c r="M774" s="474">
        <v>40.4</v>
      </c>
      <c r="N774" s="474">
        <v>39.4</v>
      </c>
      <c r="O774" s="474" t="s">
        <v>3341</v>
      </c>
      <c r="P774" s="475">
        <v>0.0</v>
      </c>
      <c r="Q774" s="56"/>
    </row>
    <row r="775" ht="15.75" customHeight="1">
      <c r="A775" s="403" t="s">
        <v>1126</v>
      </c>
      <c r="B775" s="404">
        <v>4892.01</v>
      </c>
      <c r="C775" s="470">
        <v>4914.03</v>
      </c>
      <c r="D775" s="470">
        <v>4926.36</v>
      </c>
      <c r="E775" s="470">
        <v>4886.7</v>
      </c>
      <c r="F775" s="471"/>
      <c r="G775" s="472">
        <v>-0.0045</v>
      </c>
      <c r="J775" s="473" t="s">
        <v>1126</v>
      </c>
      <c r="K775" s="406">
        <v>39.8</v>
      </c>
      <c r="L775" s="474">
        <v>39.4</v>
      </c>
      <c r="M775" s="474">
        <v>40.7</v>
      </c>
      <c r="N775" s="474">
        <v>39.0</v>
      </c>
      <c r="O775" s="474" t="s">
        <v>3342</v>
      </c>
      <c r="P775" s="475">
        <v>0.0102</v>
      </c>
      <c r="Q775" s="56"/>
    </row>
    <row r="776" ht="15.75" customHeight="1">
      <c r="A776" s="403" t="s">
        <v>1127</v>
      </c>
      <c r="B776" s="404">
        <v>4914.03</v>
      </c>
      <c r="C776" s="470">
        <v>4916.85</v>
      </c>
      <c r="D776" s="470">
        <v>4934.31</v>
      </c>
      <c r="E776" s="470">
        <v>4898.92</v>
      </c>
      <c r="F776" s="471"/>
      <c r="G776" s="472">
        <v>-6.0E-4</v>
      </c>
      <c r="J776" s="473" t="s">
        <v>1127</v>
      </c>
      <c r="K776" s="406">
        <v>39.4</v>
      </c>
      <c r="L776" s="474">
        <v>39.5</v>
      </c>
      <c r="M776" s="474">
        <v>39.8</v>
      </c>
      <c r="N776" s="474">
        <v>39.1</v>
      </c>
      <c r="O776" s="474" t="s">
        <v>3343</v>
      </c>
      <c r="P776" s="475">
        <v>-0.0025</v>
      </c>
      <c r="Q776" s="56"/>
    </row>
    <row r="777" ht="15.75" customHeight="1">
      <c r="A777" s="403" t="s">
        <v>1128</v>
      </c>
      <c r="B777" s="404">
        <v>4916.85</v>
      </c>
      <c r="C777" s="470">
        <v>4917.25</v>
      </c>
      <c r="D777" s="470">
        <v>4934.54</v>
      </c>
      <c r="E777" s="470">
        <v>4908.82</v>
      </c>
      <c r="F777" s="471"/>
      <c r="G777" s="472">
        <v>-1.0E-4</v>
      </c>
      <c r="J777" s="473" t="s">
        <v>1128</v>
      </c>
      <c r="K777" s="406">
        <v>39.5</v>
      </c>
      <c r="L777" s="474">
        <v>40.7</v>
      </c>
      <c r="M777" s="474">
        <v>40.7</v>
      </c>
      <c r="N777" s="474">
        <v>39.3</v>
      </c>
      <c r="O777" s="474" t="s">
        <v>3344</v>
      </c>
      <c r="P777" s="475">
        <v>-0.005</v>
      </c>
      <c r="Q777" s="56"/>
    </row>
    <row r="778" ht="15.75" customHeight="1">
      <c r="A778" s="403" t="s">
        <v>1129</v>
      </c>
      <c r="B778" s="404">
        <v>4917.25</v>
      </c>
      <c r="C778" s="470">
        <v>4902.15</v>
      </c>
      <c r="D778" s="470">
        <v>4945.67</v>
      </c>
      <c r="E778" s="470">
        <v>4902.15</v>
      </c>
      <c r="F778" s="471"/>
      <c r="G778" s="472">
        <v>0.0031</v>
      </c>
      <c r="J778" s="473" t="s">
        <v>1129</v>
      </c>
      <c r="K778" s="406">
        <v>39.7</v>
      </c>
      <c r="L778" s="474">
        <v>39.0</v>
      </c>
      <c r="M778" s="474">
        <v>40.2</v>
      </c>
      <c r="N778" s="474">
        <v>39.0</v>
      </c>
      <c r="O778" s="474" t="s">
        <v>3345</v>
      </c>
      <c r="P778" s="475">
        <v>0.0206</v>
      </c>
      <c r="Q778" s="56"/>
    </row>
    <row r="779" ht="15.75" customHeight="1">
      <c r="A779" s="403" t="s">
        <v>1130</v>
      </c>
      <c r="B779" s="404">
        <v>4902.15</v>
      </c>
      <c r="C779" s="470">
        <v>4877.65</v>
      </c>
      <c r="D779" s="470">
        <v>4905.95</v>
      </c>
      <c r="E779" s="470">
        <v>4856.72</v>
      </c>
      <c r="F779" s="471"/>
      <c r="G779" s="472">
        <v>0.005</v>
      </c>
      <c r="J779" s="473" t="s">
        <v>1130</v>
      </c>
      <c r="K779" s="406">
        <v>38.9</v>
      </c>
      <c r="L779" s="474">
        <v>39.2</v>
      </c>
      <c r="M779" s="474">
        <v>40.0</v>
      </c>
      <c r="N779" s="474">
        <v>38.5</v>
      </c>
      <c r="O779" s="474" t="s">
        <v>3346</v>
      </c>
      <c r="P779" s="475">
        <v>-0.0077</v>
      </c>
      <c r="Q779" s="56"/>
    </row>
    <row r="780" ht="15.75" customHeight="1">
      <c r="A780" s="403" t="s">
        <v>1131</v>
      </c>
      <c r="B780" s="404">
        <v>4877.65</v>
      </c>
      <c r="C780" s="470">
        <v>4872.29</v>
      </c>
      <c r="D780" s="470">
        <v>4918.73</v>
      </c>
      <c r="E780" s="470">
        <v>4871.34</v>
      </c>
      <c r="F780" s="471"/>
      <c r="G780" s="472">
        <v>0.0011</v>
      </c>
      <c r="J780" s="473" t="s">
        <v>1131</v>
      </c>
      <c r="K780" s="406">
        <v>39.2</v>
      </c>
      <c r="L780" s="474">
        <v>39.4</v>
      </c>
      <c r="M780" s="474">
        <v>40.8</v>
      </c>
      <c r="N780" s="474">
        <v>39.0</v>
      </c>
      <c r="O780" s="474" t="s">
        <v>3347</v>
      </c>
      <c r="P780" s="475">
        <v>-0.0051</v>
      </c>
      <c r="Q780" s="56"/>
    </row>
    <row r="781" ht="15.75" customHeight="1">
      <c r="A781" s="403" t="s">
        <v>1132</v>
      </c>
      <c r="B781" s="404">
        <v>4872.29</v>
      </c>
      <c r="C781" s="470">
        <v>4839.05</v>
      </c>
      <c r="D781" s="470">
        <v>4878.29</v>
      </c>
      <c r="E781" s="470">
        <v>4839.05</v>
      </c>
      <c r="F781" s="471"/>
      <c r="G781" s="472">
        <v>0.0069</v>
      </c>
      <c r="J781" s="473" t="s">
        <v>1132</v>
      </c>
      <c r="K781" s="406">
        <v>39.4</v>
      </c>
      <c r="L781" s="474">
        <v>40.6</v>
      </c>
      <c r="M781" s="474">
        <v>40.6</v>
      </c>
      <c r="N781" s="474">
        <v>39.2</v>
      </c>
      <c r="O781" s="474" t="s">
        <v>3348</v>
      </c>
      <c r="P781" s="475">
        <v>-0.0025</v>
      </c>
      <c r="Q781" s="56"/>
    </row>
    <row r="782" ht="15.75" customHeight="1">
      <c r="A782" s="403" t="s">
        <v>1133</v>
      </c>
      <c r="B782" s="404">
        <v>4839.05</v>
      </c>
      <c r="C782" s="470">
        <v>4839.85</v>
      </c>
      <c r="D782" s="470">
        <v>4886.12</v>
      </c>
      <c r="E782" s="470">
        <v>4827.9</v>
      </c>
      <c r="F782" s="471"/>
      <c r="G782" s="472">
        <v>-2.0E-4</v>
      </c>
      <c r="J782" s="473" t="s">
        <v>1133</v>
      </c>
      <c r="K782" s="406">
        <v>39.5</v>
      </c>
      <c r="L782" s="474">
        <v>39.9</v>
      </c>
      <c r="M782" s="474">
        <v>40.2</v>
      </c>
      <c r="N782" s="474">
        <v>39.5</v>
      </c>
      <c r="O782" s="474" t="s">
        <v>3349</v>
      </c>
      <c r="P782" s="475">
        <v>-0.0075</v>
      </c>
      <c r="Q782" s="56"/>
    </row>
    <row r="783" ht="15.75" customHeight="1">
      <c r="A783" s="403" t="s">
        <v>1134</v>
      </c>
      <c r="B783" s="404">
        <v>4839.85</v>
      </c>
      <c r="C783" s="470">
        <v>4809.7</v>
      </c>
      <c r="D783" s="470">
        <v>4869.98</v>
      </c>
      <c r="E783" s="470">
        <v>4803.58</v>
      </c>
      <c r="F783" s="471"/>
      <c r="G783" s="472">
        <v>0.0063</v>
      </c>
      <c r="J783" s="473" t="s">
        <v>1134</v>
      </c>
      <c r="K783" s="406">
        <v>39.8</v>
      </c>
      <c r="L783" s="474">
        <v>39.9</v>
      </c>
      <c r="M783" s="474">
        <v>40.8</v>
      </c>
      <c r="N783" s="474">
        <v>39.5</v>
      </c>
      <c r="O783" s="474" t="s">
        <v>3350</v>
      </c>
      <c r="P783" s="475">
        <v>-0.0025</v>
      </c>
      <c r="Q783" s="56"/>
    </row>
    <row r="784" ht="15.75" customHeight="1">
      <c r="A784" s="403" t="s">
        <v>1135</v>
      </c>
      <c r="B784" s="404">
        <v>4809.7</v>
      </c>
      <c r="C784" s="470">
        <v>4858.36</v>
      </c>
      <c r="D784" s="470">
        <v>4864.71</v>
      </c>
      <c r="E784" s="470">
        <v>4804.95</v>
      </c>
      <c r="F784" s="471"/>
      <c r="G784" s="472">
        <v>-0.01</v>
      </c>
      <c r="J784" s="473" t="s">
        <v>1135</v>
      </c>
      <c r="K784" s="406">
        <v>39.9</v>
      </c>
      <c r="L784" s="474">
        <v>39.7</v>
      </c>
      <c r="M784" s="474">
        <v>40.8</v>
      </c>
      <c r="N784" s="474">
        <v>39.6</v>
      </c>
      <c r="O784" s="474" t="s">
        <v>3351</v>
      </c>
      <c r="P784" s="475">
        <v>0.0</v>
      </c>
      <c r="Q784" s="56"/>
    </row>
    <row r="785" ht="15.75" customHeight="1">
      <c r="A785" s="403" t="s">
        <v>1136</v>
      </c>
      <c r="B785" s="404">
        <v>4858.36</v>
      </c>
      <c r="C785" s="470">
        <v>4916.97</v>
      </c>
      <c r="D785" s="470">
        <v>4928.67</v>
      </c>
      <c r="E785" s="470">
        <v>4852.46</v>
      </c>
      <c r="F785" s="471"/>
      <c r="G785" s="472">
        <v>-0.0119</v>
      </c>
      <c r="J785" s="473" t="s">
        <v>1136</v>
      </c>
      <c r="K785" s="406">
        <v>39.9</v>
      </c>
      <c r="L785" s="474">
        <v>41.2</v>
      </c>
      <c r="M785" s="474">
        <v>42.7</v>
      </c>
      <c r="N785" s="474">
        <v>39.6</v>
      </c>
      <c r="O785" s="474" t="s">
        <v>3352</v>
      </c>
      <c r="P785" s="475">
        <v>-0.0268</v>
      </c>
      <c r="Q785" s="56"/>
    </row>
    <row r="786" ht="15.75" customHeight="1">
      <c r="A786" s="403" t="s">
        <v>1137</v>
      </c>
      <c r="B786" s="404">
        <v>4916.97</v>
      </c>
      <c r="C786" s="470">
        <v>4934.46</v>
      </c>
      <c r="D786" s="470">
        <v>4955.01</v>
      </c>
      <c r="E786" s="470">
        <v>4910.1</v>
      </c>
      <c r="F786" s="471"/>
      <c r="G786" s="472">
        <v>-0.0035</v>
      </c>
      <c r="J786" s="473" t="s">
        <v>1137</v>
      </c>
      <c r="K786" s="406">
        <v>41.0</v>
      </c>
      <c r="L786" s="474">
        <v>42.2</v>
      </c>
      <c r="M786" s="474">
        <v>42.2</v>
      </c>
      <c r="N786" s="474">
        <v>40.9</v>
      </c>
      <c r="O786" s="474" t="s">
        <v>3353</v>
      </c>
      <c r="P786" s="475">
        <v>-0.0168</v>
      </c>
      <c r="Q786" s="56"/>
    </row>
    <row r="787" ht="15.75" customHeight="1">
      <c r="A787" s="403" t="s">
        <v>1138</v>
      </c>
      <c r="B787" s="404">
        <v>4934.46</v>
      </c>
      <c r="C787" s="470">
        <v>4928.86</v>
      </c>
      <c r="D787" s="470">
        <v>4957.94</v>
      </c>
      <c r="E787" s="470">
        <v>4928.86</v>
      </c>
      <c r="F787" s="471"/>
      <c r="G787" s="472">
        <v>0.0011</v>
      </c>
      <c r="J787" s="473" t="s">
        <v>1138</v>
      </c>
      <c r="K787" s="406">
        <v>41.7</v>
      </c>
      <c r="L787" s="474">
        <v>40.4</v>
      </c>
      <c r="M787" s="474">
        <v>42.8</v>
      </c>
      <c r="N787" s="474">
        <v>40.2</v>
      </c>
      <c r="O787" s="474" t="s">
        <v>3354</v>
      </c>
      <c r="P787" s="475">
        <v>0.0322</v>
      </c>
      <c r="Q787" s="56"/>
    </row>
    <row r="788" ht="15.75" customHeight="1">
      <c r="A788" s="403" t="s">
        <v>1139</v>
      </c>
      <c r="B788" s="404">
        <v>4928.86</v>
      </c>
      <c r="C788" s="470">
        <v>4946.67</v>
      </c>
      <c r="D788" s="470">
        <v>4954.91</v>
      </c>
      <c r="E788" s="470">
        <v>4918.98</v>
      </c>
      <c r="F788" s="471"/>
      <c r="G788" s="472">
        <v>-0.0036</v>
      </c>
      <c r="J788" s="473" t="s">
        <v>1139</v>
      </c>
      <c r="K788" s="406">
        <v>40.4</v>
      </c>
      <c r="L788" s="474">
        <v>40.8</v>
      </c>
      <c r="M788" s="474">
        <v>41.0</v>
      </c>
      <c r="N788" s="474">
        <v>40.2</v>
      </c>
      <c r="O788" s="474" t="s">
        <v>3355</v>
      </c>
      <c r="P788" s="475">
        <v>-0.0122</v>
      </c>
      <c r="Q788" s="56"/>
    </row>
    <row r="789" ht="15.75" customHeight="1">
      <c r="A789" s="403" t="s">
        <v>1140</v>
      </c>
      <c r="B789" s="404">
        <v>4946.67</v>
      </c>
      <c r="C789" s="470">
        <v>4997.99</v>
      </c>
      <c r="D789" s="470">
        <v>5009.17</v>
      </c>
      <c r="E789" s="470">
        <v>4942.61</v>
      </c>
      <c r="F789" s="471"/>
      <c r="G789" s="472">
        <v>-0.0103</v>
      </c>
      <c r="J789" s="473" t="s">
        <v>1140</v>
      </c>
      <c r="K789" s="406">
        <v>40.9</v>
      </c>
      <c r="L789" s="474">
        <v>41.3</v>
      </c>
      <c r="M789" s="474">
        <v>41.5</v>
      </c>
      <c r="N789" s="474">
        <v>40.8</v>
      </c>
      <c r="O789" s="474" t="s">
        <v>3356</v>
      </c>
      <c r="P789" s="475">
        <v>-0.0121</v>
      </c>
      <c r="Q789" s="56"/>
    </row>
    <row r="790" ht="15.75" customHeight="1">
      <c r="A790" s="403" t="s">
        <v>1141</v>
      </c>
      <c r="B790" s="404">
        <v>4997.99</v>
      </c>
      <c r="C790" s="470">
        <v>4995.31</v>
      </c>
      <c r="D790" s="470">
        <v>5014.25</v>
      </c>
      <c r="E790" s="470">
        <v>4980.26</v>
      </c>
      <c r="F790" s="471"/>
      <c r="G790" s="472">
        <v>5.0E-4</v>
      </c>
      <c r="J790" s="473" t="s">
        <v>1141</v>
      </c>
      <c r="K790" s="406">
        <v>41.4</v>
      </c>
      <c r="L790" s="474">
        <v>41.2</v>
      </c>
      <c r="M790" s="474">
        <v>41.9</v>
      </c>
      <c r="N790" s="474">
        <v>40.7</v>
      </c>
      <c r="O790" s="474" t="s">
        <v>3357</v>
      </c>
      <c r="P790" s="475">
        <v>0.0073</v>
      </c>
      <c r="Q790" s="56"/>
    </row>
    <row r="791" ht="15.75" customHeight="1">
      <c r="A791" s="403" t="s">
        <v>1142</v>
      </c>
      <c r="B791" s="404">
        <v>4995.31</v>
      </c>
      <c r="C791" s="470">
        <v>4963.29</v>
      </c>
      <c r="D791" s="470">
        <v>5002.82</v>
      </c>
      <c r="E791" s="470">
        <v>4963.29</v>
      </c>
      <c r="F791" s="471"/>
      <c r="G791" s="472">
        <v>0.0065</v>
      </c>
      <c r="J791" s="473" t="s">
        <v>1142</v>
      </c>
      <c r="K791" s="406">
        <v>41.1</v>
      </c>
      <c r="L791" s="474">
        <v>42.0</v>
      </c>
      <c r="M791" s="474">
        <v>42.0</v>
      </c>
      <c r="N791" s="474">
        <v>41.0</v>
      </c>
      <c r="O791" s="474" t="s">
        <v>3358</v>
      </c>
      <c r="P791" s="475">
        <v>-0.0048</v>
      </c>
      <c r="Q791" s="56"/>
    </row>
    <row r="792" ht="15.75" customHeight="1">
      <c r="A792" s="403" t="s">
        <v>1143</v>
      </c>
      <c r="B792" s="404">
        <v>4963.29</v>
      </c>
      <c r="C792" s="470">
        <v>4982.37</v>
      </c>
      <c r="D792" s="470">
        <v>4995.83</v>
      </c>
      <c r="E792" s="470">
        <v>4961.19</v>
      </c>
      <c r="F792" s="471"/>
      <c r="G792" s="472">
        <v>-0.0038</v>
      </c>
      <c r="J792" s="473" t="s">
        <v>1143</v>
      </c>
      <c r="K792" s="406">
        <v>41.3</v>
      </c>
      <c r="L792" s="474">
        <v>41.9</v>
      </c>
      <c r="M792" s="474">
        <v>41.9</v>
      </c>
      <c r="N792" s="474">
        <v>41.2</v>
      </c>
      <c r="O792" s="474" t="s">
        <v>3359</v>
      </c>
      <c r="P792" s="475">
        <v>0.0</v>
      </c>
      <c r="Q792" s="56"/>
    </row>
    <row r="793" ht="15.75" customHeight="1">
      <c r="A793" s="403" t="s">
        <v>1144</v>
      </c>
      <c r="B793" s="404">
        <v>4982.37</v>
      </c>
      <c r="C793" s="470">
        <v>5003.62</v>
      </c>
      <c r="D793" s="470">
        <v>5027.86</v>
      </c>
      <c r="E793" s="470">
        <v>4978.26</v>
      </c>
      <c r="F793" s="471"/>
      <c r="G793" s="472">
        <v>-0.0042</v>
      </c>
      <c r="J793" s="473" t="s">
        <v>1144</v>
      </c>
      <c r="K793" s="406">
        <v>41.3</v>
      </c>
      <c r="L793" s="474">
        <v>42.0</v>
      </c>
      <c r="M793" s="474">
        <v>42.0</v>
      </c>
      <c r="N793" s="474">
        <v>41.1</v>
      </c>
      <c r="O793" s="474" t="s">
        <v>3360</v>
      </c>
      <c r="P793" s="475">
        <v>-0.0143</v>
      </c>
      <c r="Q793" s="56"/>
    </row>
    <row r="794" ht="15.75" customHeight="1">
      <c r="A794" s="403" t="s">
        <v>1145</v>
      </c>
      <c r="B794" s="404">
        <v>5003.62</v>
      </c>
      <c r="C794" s="470">
        <v>4971.61</v>
      </c>
      <c r="D794" s="470">
        <v>5029.44</v>
      </c>
      <c r="E794" s="470">
        <v>4971.61</v>
      </c>
      <c r="F794" s="471"/>
      <c r="G794" s="472">
        <v>0.0064</v>
      </c>
      <c r="J794" s="473" t="s">
        <v>1145</v>
      </c>
      <c r="K794" s="406">
        <v>41.9</v>
      </c>
      <c r="L794" s="474">
        <v>42.0</v>
      </c>
      <c r="M794" s="474">
        <v>42.4</v>
      </c>
      <c r="N794" s="474">
        <v>41.8</v>
      </c>
      <c r="O794" s="474" t="s">
        <v>3361</v>
      </c>
      <c r="P794" s="475">
        <v>-0.0048</v>
      </c>
      <c r="Q794" s="56"/>
    </row>
    <row r="795" ht="15.75" customHeight="1">
      <c r="A795" s="403" t="s">
        <v>1146</v>
      </c>
      <c r="B795" s="404">
        <v>4971.61</v>
      </c>
      <c r="C795" s="470">
        <v>4978.77</v>
      </c>
      <c r="D795" s="470">
        <v>5016.0</v>
      </c>
      <c r="E795" s="470">
        <v>4953.73</v>
      </c>
      <c r="F795" s="471"/>
      <c r="G795" s="472">
        <v>-0.0014</v>
      </c>
      <c r="J795" s="473" t="s">
        <v>1146</v>
      </c>
      <c r="K795" s="406">
        <v>42.1</v>
      </c>
      <c r="L795" s="474">
        <v>41.8</v>
      </c>
      <c r="M795" s="474">
        <v>42.8</v>
      </c>
      <c r="N795" s="474">
        <v>41.8</v>
      </c>
      <c r="O795" s="474" t="s">
        <v>3362</v>
      </c>
      <c r="P795" s="475">
        <v>0.0072</v>
      </c>
      <c r="Q795" s="56"/>
    </row>
    <row r="796" ht="15.75" customHeight="1">
      <c r="A796" s="403" t="s">
        <v>1147</v>
      </c>
      <c r="B796" s="404">
        <v>4978.77</v>
      </c>
      <c r="C796" s="470">
        <v>4972.13</v>
      </c>
      <c r="D796" s="470">
        <v>4999.76</v>
      </c>
      <c r="E796" s="470">
        <v>4964.48</v>
      </c>
      <c r="F796" s="471"/>
      <c r="G796" s="472">
        <v>0.0013</v>
      </c>
      <c r="J796" s="473" t="s">
        <v>1147</v>
      </c>
      <c r="K796" s="406">
        <v>41.8</v>
      </c>
      <c r="L796" s="474">
        <v>42.1</v>
      </c>
      <c r="M796" s="474">
        <v>42.5</v>
      </c>
      <c r="N796" s="474">
        <v>41.7</v>
      </c>
      <c r="O796" s="474" t="s">
        <v>3363</v>
      </c>
      <c r="P796" s="475">
        <v>-0.0095</v>
      </c>
      <c r="Q796" s="56"/>
    </row>
    <row r="797" ht="15.75" customHeight="1">
      <c r="A797" s="403" t="s">
        <v>1148</v>
      </c>
      <c r="B797" s="404">
        <v>4972.13</v>
      </c>
      <c r="C797" s="470">
        <v>4970.1</v>
      </c>
      <c r="D797" s="470">
        <v>5029.92</v>
      </c>
      <c r="E797" s="470">
        <v>4964.95</v>
      </c>
      <c r="F797" s="471"/>
      <c r="G797" s="472">
        <v>4.0E-4</v>
      </c>
      <c r="J797" s="473" t="s">
        <v>1148</v>
      </c>
      <c r="K797" s="406">
        <v>42.2</v>
      </c>
      <c r="L797" s="474">
        <v>42.7</v>
      </c>
      <c r="M797" s="474">
        <v>43.6</v>
      </c>
      <c r="N797" s="474">
        <v>41.8</v>
      </c>
      <c r="O797" s="474" t="s">
        <v>3364</v>
      </c>
      <c r="P797" s="475">
        <v>-0.0321</v>
      </c>
      <c r="Q797" s="56"/>
    </row>
    <row r="798" ht="15.75" customHeight="1">
      <c r="A798" s="403" t="s">
        <v>1149</v>
      </c>
      <c r="B798" s="404">
        <v>4970.1</v>
      </c>
      <c r="C798" s="470">
        <v>5012.12</v>
      </c>
      <c r="D798" s="470">
        <v>5017.29</v>
      </c>
      <c r="E798" s="470">
        <v>4957.07</v>
      </c>
      <c r="F798" s="471"/>
      <c r="G798" s="472">
        <v>-0.0084</v>
      </c>
      <c r="J798" s="473" t="s">
        <v>1149</v>
      </c>
      <c r="K798" s="406">
        <v>43.6</v>
      </c>
      <c r="L798" s="474">
        <v>42.3</v>
      </c>
      <c r="M798" s="474">
        <v>44.0</v>
      </c>
      <c r="N798" s="474">
        <v>42.0</v>
      </c>
      <c r="O798" s="474" t="s">
        <v>3365</v>
      </c>
      <c r="P798" s="475">
        <v>0.0187</v>
      </c>
      <c r="Q798" s="56"/>
    </row>
    <row r="799" ht="15.75" customHeight="1">
      <c r="A799" s="403" t="s">
        <v>1150</v>
      </c>
      <c r="B799" s="404">
        <v>5012.12</v>
      </c>
      <c r="C799" s="470">
        <v>5088.87</v>
      </c>
      <c r="D799" s="470">
        <v>5103.23</v>
      </c>
      <c r="E799" s="470">
        <v>5004.57</v>
      </c>
      <c r="F799" s="471"/>
      <c r="G799" s="472">
        <v>-0.0151</v>
      </c>
      <c r="J799" s="473" t="s">
        <v>1150</v>
      </c>
      <c r="K799" s="406">
        <v>42.8</v>
      </c>
      <c r="L799" s="474">
        <v>43.4</v>
      </c>
      <c r="M799" s="474">
        <v>44.4</v>
      </c>
      <c r="N799" s="474">
        <v>42.5</v>
      </c>
      <c r="O799" s="474" t="s">
        <v>3366</v>
      </c>
      <c r="P799" s="475">
        <v>-0.007</v>
      </c>
      <c r="Q799" s="56"/>
    </row>
    <row r="800" ht="15.75" customHeight="1">
      <c r="A800" s="403" t="s">
        <v>1151</v>
      </c>
      <c r="B800" s="404">
        <v>5088.87</v>
      </c>
      <c r="C800" s="470">
        <v>5104.65</v>
      </c>
      <c r="D800" s="470">
        <v>5131.05</v>
      </c>
      <c r="E800" s="470">
        <v>5083.33</v>
      </c>
      <c r="F800" s="471"/>
      <c r="G800" s="472">
        <v>-0.0031</v>
      </c>
      <c r="J800" s="473" t="s">
        <v>1151</v>
      </c>
      <c r="K800" s="406">
        <v>43.1</v>
      </c>
      <c r="L800" s="474">
        <v>43.8</v>
      </c>
      <c r="M800" s="474">
        <v>43.8</v>
      </c>
      <c r="N800" s="474">
        <v>43.0</v>
      </c>
      <c r="O800" s="474" t="s">
        <v>3367</v>
      </c>
      <c r="P800" s="475">
        <v>-0.0137</v>
      </c>
      <c r="Q800" s="56"/>
    </row>
    <row r="801" ht="15.75" customHeight="1">
      <c r="A801" s="403" t="s">
        <v>1152</v>
      </c>
      <c r="B801" s="404">
        <v>5104.65</v>
      </c>
      <c r="C801" s="470">
        <v>5116.81</v>
      </c>
      <c r="D801" s="470">
        <v>5134.89</v>
      </c>
      <c r="E801" s="470">
        <v>5098.06</v>
      </c>
      <c r="F801" s="471"/>
      <c r="G801" s="472">
        <v>-0.0024</v>
      </c>
      <c r="J801" s="473" t="s">
        <v>1152</v>
      </c>
      <c r="K801" s="406">
        <v>43.7</v>
      </c>
      <c r="L801" s="474">
        <v>44.6</v>
      </c>
      <c r="M801" s="474">
        <v>44.9</v>
      </c>
      <c r="N801" s="474">
        <v>43.5</v>
      </c>
      <c r="O801" s="474" t="s">
        <v>2727</v>
      </c>
      <c r="P801" s="475">
        <v>-0.0158</v>
      </c>
      <c r="Q801" s="56"/>
    </row>
    <row r="802" ht="15.75" customHeight="1">
      <c r="A802" s="403" t="s">
        <v>1153</v>
      </c>
      <c r="B802" s="404">
        <v>5116.81</v>
      </c>
      <c r="C802" s="470">
        <v>5100.54</v>
      </c>
      <c r="D802" s="470">
        <v>5128.4</v>
      </c>
      <c r="E802" s="470">
        <v>5100.54</v>
      </c>
      <c r="F802" s="471"/>
      <c r="G802" s="472">
        <v>0.0032</v>
      </c>
      <c r="J802" s="473" t="s">
        <v>1153</v>
      </c>
      <c r="K802" s="406">
        <v>44.4</v>
      </c>
      <c r="L802" s="474">
        <v>44.5</v>
      </c>
      <c r="M802" s="474">
        <v>45.5</v>
      </c>
      <c r="N802" s="474">
        <v>43.2</v>
      </c>
      <c r="O802" s="474" t="s">
        <v>3368</v>
      </c>
      <c r="P802" s="475">
        <v>0.0023</v>
      </c>
      <c r="Q802" s="56"/>
    </row>
    <row r="803" ht="15.75" customHeight="1">
      <c r="A803" s="403" t="s">
        <v>1154</v>
      </c>
      <c r="B803" s="404">
        <v>5100.54</v>
      </c>
      <c r="C803" s="470">
        <v>5092.14</v>
      </c>
      <c r="D803" s="470">
        <v>5101.66</v>
      </c>
      <c r="E803" s="470">
        <v>5074.35</v>
      </c>
      <c r="F803" s="471"/>
      <c r="G803" s="472">
        <v>0.0016</v>
      </c>
      <c r="J803" s="473" t="s">
        <v>1154</v>
      </c>
      <c r="K803" s="406">
        <v>44.3</v>
      </c>
      <c r="L803" s="474">
        <v>43.1</v>
      </c>
      <c r="M803" s="474">
        <v>44.5</v>
      </c>
      <c r="N803" s="474">
        <v>42.0</v>
      </c>
      <c r="O803" s="474" t="s">
        <v>3369</v>
      </c>
      <c r="P803" s="475">
        <v>0.0278</v>
      </c>
      <c r="Q803" s="56"/>
    </row>
    <row r="804" ht="15.75" customHeight="1">
      <c r="A804" s="403" t="s">
        <v>1155</v>
      </c>
      <c r="B804" s="404">
        <v>5092.14</v>
      </c>
      <c r="C804" s="470">
        <v>5094.05</v>
      </c>
      <c r="D804" s="470">
        <v>5127.17</v>
      </c>
      <c r="E804" s="470">
        <v>5072.86</v>
      </c>
      <c r="F804" s="471"/>
      <c r="G804" s="472">
        <v>-4.0E-4</v>
      </c>
      <c r="J804" s="473" t="s">
        <v>1155</v>
      </c>
      <c r="K804" s="406">
        <v>43.1</v>
      </c>
      <c r="L804" s="474">
        <v>41.0</v>
      </c>
      <c r="M804" s="474">
        <v>43.4</v>
      </c>
      <c r="N804" s="474">
        <v>40.9</v>
      </c>
      <c r="O804" s="474" t="s">
        <v>3370</v>
      </c>
      <c r="P804" s="475">
        <v>0.059</v>
      </c>
      <c r="Q804" s="56"/>
    </row>
    <row r="805" ht="15.75" customHeight="1">
      <c r="A805" s="403" t="s">
        <v>1156</v>
      </c>
      <c r="B805" s="404">
        <v>5094.05</v>
      </c>
      <c r="C805" s="470">
        <v>5105.97</v>
      </c>
      <c r="D805" s="470">
        <v>5105.97</v>
      </c>
      <c r="E805" s="470">
        <v>5091.33</v>
      </c>
      <c r="F805" s="471"/>
      <c r="G805" s="472">
        <v>0.0165</v>
      </c>
      <c r="J805" s="473" t="s">
        <v>1156</v>
      </c>
      <c r="K805" s="406">
        <v>40.7</v>
      </c>
      <c r="L805" s="474">
        <v>40.9</v>
      </c>
      <c r="M805" s="474">
        <v>41.5</v>
      </c>
      <c r="N805" s="474">
        <v>40.4</v>
      </c>
      <c r="O805" s="474" t="s">
        <v>3371</v>
      </c>
      <c r="P805" s="475">
        <v>0.015</v>
      </c>
      <c r="Q805" s="56"/>
    </row>
    <row r="806" ht="15.75" customHeight="1">
      <c r="A806" s="403" t="s">
        <v>1157</v>
      </c>
      <c r="B806" s="404">
        <v>5011.29</v>
      </c>
      <c r="C806" s="470">
        <v>4971.68</v>
      </c>
      <c r="D806" s="470">
        <v>5016.51</v>
      </c>
      <c r="E806" s="470">
        <v>4971.68</v>
      </c>
      <c r="F806" s="471"/>
      <c r="G806" s="472">
        <v>0.008</v>
      </c>
      <c r="J806" s="473" t="s">
        <v>1157</v>
      </c>
      <c r="K806" s="406">
        <v>40.1</v>
      </c>
      <c r="L806" s="474">
        <v>40.5</v>
      </c>
      <c r="M806" s="474">
        <v>40.6</v>
      </c>
      <c r="N806" s="474">
        <v>40.0</v>
      </c>
      <c r="O806" s="474" t="s">
        <v>3372</v>
      </c>
      <c r="P806" s="475">
        <v>0.0025</v>
      </c>
      <c r="Q806" s="56"/>
    </row>
    <row r="807" ht="15.75" customHeight="1">
      <c r="A807" s="403" t="s">
        <v>1158</v>
      </c>
      <c r="B807" s="404">
        <v>4971.68</v>
      </c>
      <c r="C807" s="470">
        <v>4978.32</v>
      </c>
      <c r="D807" s="470">
        <v>4999.77</v>
      </c>
      <c r="E807" s="470">
        <v>4957.81</v>
      </c>
      <c r="F807" s="471"/>
      <c r="G807" s="472">
        <v>-0.0013</v>
      </c>
      <c r="J807" s="473" t="s">
        <v>1158</v>
      </c>
      <c r="K807" s="406">
        <v>40.0</v>
      </c>
      <c r="L807" s="474">
        <v>40.8</v>
      </c>
      <c r="M807" s="474">
        <v>41.0</v>
      </c>
      <c r="N807" s="474">
        <v>39.8</v>
      </c>
      <c r="O807" s="474" t="s">
        <v>3373</v>
      </c>
      <c r="P807" s="475">
        <v>-0.0196</v>
      </c>
      <c r="Q807" s="56"/>
    </row>
    <row r="808" ht="15.75" customHeight="1">
      <c r="A808" s="403" t="s">
        <v>1159</v>
      </c>
      <c r="B808" s="404">
        <v>4978.32</v>
      </c>
      <c r="C808" s="470">
        <v>4959.18</v>
      </c>
      <c r="D808" s="470">
        <v>4990.42</v>
      </c>
      <c r="E808" s="470">
        <v>4959.18</v>
      </c>
      <c r="F808" s="471"/>
      <c r="G808" s="472">
        <v>0.0039</v>
      </c>
      <c r="J808" s="473" t="s">
        <v>1159</v>
      </c>
      <c r="K808" s="406">
        <v>40.8</v>
      </c>
      <c r="L808" s="474">
        <v>41.1</v>
      </c>
      <c r="M808" s="474">
        <v>41.2</v>
      </c>
      <c r="N808" s="474">
        <v>40.6</v>
      </c>
      <c r="O808" s="474" t="s">
        <v>3374</v>
      </c>
      <c r="P808" s="475">
        <v>-0.0049</v>
      </c>
      <c r="Q808" s="56"/>
    </row>
    <row r="809" ht="15.75" customHeight="1">
      <c r="A809" s="403" t="s">
        <v>1160</v>
      </c>
      <c r="B809" s="404">
        <v>4959.18</v>
      </c>
      <c r="C809" s="470">
        <v>4948.56</v>
      </c>
      <c r="D809" s="470">
        <v>4983.23</v>
      </c>
      <c r="E809" s="470">
        <v>4940.32</v>
      </c>
      <c r="F809" s="471"/>
      <c r="G809" s="472">
        <v>0.0021</v>
      </c>
      <c r="J809" s="473" t="s">
        <v>1160</v>
      </c>
      <c r="K809" s="406">
        <v>41.0</v>
      </c>
      <c r="L809" s="474">
        <v>41.1</v>
      </c>
      <c r="M809" s="474">
        <v>41.5</v>
      </c>
      <c r="N809" s="474">
        <v>40.4</v>
      </c>
      <c r="O809" s="474" t="s">
        <v>3375</v>
      </c>
      <c r="P809" s="475">
        <v>0.0123</v>
      </c>
      <c r="Q809" s="56"/>
    </row>
    <row r="810" ht="15.75" customHeight="1">
      <c r="A810" s="403" t="s">
        <v>1161</v>
      </c>
      <c r="B810" s="404">
        <v>4948.56</v>
      </c>
      <c r="C810" s="470">
        <v>4927.82</v>
      </c>
      <c r="D810" s="470">
        <v>4967.95</v>
      </c>
      <c r="E810" s="470">
        <v>4927.82</v>
      </c>
      <c r="F810" s="471"/>
      <c r="G810" s="472">
        <v>0.0042</v>
      </c>
      <c r="J810" s="473" t="s">
        <v>1161</v>
      </c>
      <c r="K810" s="406">
        <v>40.5</v>
      </c>
      <c r="L810" s="474">
        <v>39.8</v>
      </c>
      <c r="M810" s="474">
        <v>41.4</v>
      </c>
      <c r="N810" s="474">
        <v>39.7</v>
      </c>
      <c r="O810" s="474" t="s">
        <v>3376</v>
      </c>
      <c r="P810" s="475">
        <v>0.0227</v>
      </c>
      <c r="Q810" s="56"/>
    </row>
    <row r="811" ht="15.75" customHeight="1">
      <c r="A811" s="403" t="s">
        <v>1162</v>
      </c>
      <c r="B811" s="404">
        <v>4927.82</v>
      </c>
      <c r="C811" s="470">
        <v>4891.53</v>
      </c>
      <c r="D811" s="470">
        <v>4947.09</v>
      </c>
      <c r="E811" s="470">
        <v>4891.53</v>
      </c>
      <c r="F811" s="471"/>
      <c r="G811" s="472">
        <v>0.0074</v>
      </c>
      <c r="J811" s="473" t="s">
        <v>1162</v>
      </c>
      <c r="K811" s="406">
        <v>39.6</v>
      </c>
      <c r="L811" s="474">
        <v>40.0</v>
      </c>
      <c r="M811" s="474">
        <v>40.2</v>
      </c>
      <c r="N811" s="474">
        <v>39.2</v>
      </c>
      <c r="O811" s="474" t="s">
        <v>3377</v>
      </c>
      <c r="P811" s="475">
        <v>0.0102</v>
      </c>
      <c r="Q811" s="56"/>
    </row>
    <row r="812" ht="15.75" customHeight="1">
      <c r="A812" s="403" t="s">
        <v>1163</v>
      </c>
      <c r="B812" s="404">
        <v>4891.53</v>
      </c>
      <c r="C812" s="470">
        <v>4878.67</v>
      </c>
      <c r="D812" s="470">
        <v>4900.03</v>
      </c>
      <c r="E812" s="470">
        <v>4855.56</v>
      </c>
      <c r="F812" s="471"/>
      <c r="G812" s="472">
        <v>0.006</v>
      </c>
      <c r="J812" s="473" t="s">
        <v>1163</v>
      </c>
      <c r="K812" s="406">
        <v>39.2</v>
      </c>
      <c r="L812" s="474">
        <v>39.7</v>
      </c>
      <c r="M812" s="474">
        <v>40.1</v>
      </c>
      <c r="N812" s="474">
        <v>39.0</v>
      </c>
      <c r="O812" s="474" t="s">
        <v>3378</v>
      </c>
      <c r="P812" s="475">
        <v>-0.0101</v>
      </c>
      <c r="Q812" s="56"/>
    </row>
    <row r="813" ht="15.75" customHeight="1">
      <c r="A813" s="403" t="s">
        <v>1164</v>
      </c>
      <c r="B813" s="404">
        <v>4862.22</v>
      </c>
      <c r="C813" s="470">
        <v>4879.14</v>
      </c>
      <c r="D813" s="470">
        <v>4909.64</v>
      </c>
      <c r="E813" s="470">
        <v>4839.97</v>
      </c>
      <c r="F813" s="471"/>
      <c r="G813" s="472">
        <v>-0.0035</v>
      </c>
      <c r="J813" s="473" t="s">
        <v>1164</v>
      </c>
      <c r="K813" s="406">
        <v>39.6</v>
      </c>
      <c r="L813" s="474">
        <v>39.7</v>
      </c>
      <c r="M813" s="474">
        <v>41.5</v>
      </c>
      <c r="N813" s="474">
        <v>39.5</v>
      </c>
      <c r="O813" s="474" t="s">
        <v>3379</v>
      </c>
      <c r="P813" s="475">
        <v>-0.0025</v>
      </c>
      <c r="Q813" s="56"/>
    </row>
    <row r="814" ht="15.75" customHeight="1">
      <c r="A814" s="403" t="s">
        <v>1165</v>
      </c>
      <c r="B814" s="404">
        <v>4879.14</v>
      </c>
      <c r="C814" s="470">
        <v>4873.17</v>
      </c>
      <c r="D814" s="470">
        <v>4946.69</v>
      </c>
      <c r="E814" s="470">
        <v>4873.17</v>
      </c>
      <c r="F814" s="471"/>
      <c r="G814" s="472">
        <v>0.0012</v>
      </c>
      <c r="J814" s="473" t="s">
        <v>1165</v>
      </c>
      <c r="K814" s="406">
        <v>39.7</v>
      </c>
      <c r="L814" s="474">
        <v>40.1</v>
      </c>
      <c r="M814" s="474">
        <v>40.6</v>
      </c>
      <c r="N814" s="474">
        <v>39.6</v>
      </c>
      <c r="O814" s="474" t="s">
        <v>3380</v>
      </c>
      <c r="P814" s="475">
        <v>-0.0025</v>
      </c>
      <c r="Q814" s="56"/>
    </row>
    <row r="815" ht="15.75" customHeight="1">
      <c r="A815" s="403" t="s">
        <v>1166</v>
      </c>
      <c r="B815" s="404">
        <v>4873.17</v>
      </c>
      <c r="C815" s="470">
        <v>4827.57</v>
      </c>
      <c r="D815" s="470">
        <v>4884.31</v>
      </c>
      <c r="E815" s="470">
        <v>4827.57</v>
      </c>
      <c r="F815" s="471"/>
      <c r="G815" s="472">
        <v>0.0094</v>
      </c>
      <c r="J815" s="473" t="s">
        <v>1166</v>
      </c>
      <c r="K815" s="406">
        <v>39.8</v>
      </c>
      <c r="L815" s="474">
        <v>39.9</v>
      </c>
      <c r="M815" s="474">
        <v>40.3</v>
      </c>
      <c r="N815" s="474">
        <v>39.0</v>
      </c>
      <c r="O815" s="474" t="s">
        <v>3381</v>
      </c>
      <c r="P815" s="475">
        <v>0.0051</v>
      </c>
      <c r="Q815" s="56"/>
    </row>
    <row r="816" ht="15.75" customHeight="1">
      <c r="A816" s="403" t="s">
        <v>1167</v>
      </c>
      <c r="B816" s="404">
        <v>4827.57</v>
      </c>
      <c r="C816" s="470">
        <v>4781.57</v>
      </c>
      <c r="D816" s="470">
        <v>4838.35</v>
      </c>
      <c r="E816" s="470">
        <v>4781.57</v>
      </c>
      <c r="F816" s="471"/>
      <c r="G816" s="472">
        <v>0.0096</v>
      </c>
      <c r="J816" s="473" t="s">
        <v>1167</v>
      </c>
      <c r="K816" s="406">
        <v>39.6</v>
      </c>
      <c r="L816" s="474">
        <v>40.2</v>
      </c>
      <c r="M816" s="474">
        <v>40.8</v>
      </c>
      <c r="N816" s="474">
        <v>39.4</v>
      </c>
      <c r="O816" s="474" t="s">
        <v>3382</v>
      </c>
      <c r="P816" s="475">
        <v>-0.01</v>
      </c>
      <c r="Q816" s="56"/>
    </row>
    <row r="817" ht="15.75" customHeight="1">
      <c r="A817" s="403" t="s">
        <v>1168</v>
      </c>
      <c r="B817" s="404">
        <v>4781.57</v>
      </c>
      <c r="C817" s="470">
        <v>4762.43</v>
      </c>
      <c r="D817" s="470">
        <v>4812.8</v>
      </c>
      <c r="E817" s="470">
        <v>4759.54</v>
      </c>
      <c r="F817" s="471"/>
      <c r="G817" s="472">
        <v>0.004</v>
      </c>
      <c r="J817" s="473" t="s">
        <v>1168</v>
      </c>
      <c r="K817" s="406">
        <v>40.0</v>
      </c>
      <c r="L817" s="474">
        <v>40.0</v>
      </c>
      <c r="M817" s="474">
        <v>40.8</v>
      </c>
      <c r="N817" s="474">
        <v>39.5</v>
      </c>
      <c r="O817" s="474" t="s">
        <v>3383</v>
      </c>
      <c r="P817" s="475">
        <v>-0.0025</v>
      </c>
      <c r="Q817" s="56"/>
    </row>
    <row r="818" ht="15.75" customHeight="1">
      <c r="A818" s="403" t="s">
        <v>1169</v>
      </c>
      <c r="B818" s="404">
        <v>4762.43</v>
      </c>
      <c r="C818" s="470">
        <v>4794.92</v>
      </c>
      <c r="D818" s="470">
        <v>4814.83</v>
      </c>
      <c r="E818" s="470">
        <v>4713.4</v>
      </c>
      <c r="F818" s="471"/>
      <c r="G818" s="472">
        <v>-0.0068</v>
      </c>
      <c r="J818" s="473" t="s">
        <v>1169</v>
      </c>
      <c r="K818" s="406">
        <v>40.1</v>
      </c>
      <c r="L818" s="474">
        <v>41.5</v>
      </c>
      <c r="M818" s="474">
        <v>41.6</v>
      </c>
      <c r="N818" s="474">
        <v>39.5</v>
      </c>
      <c r="O818" s="474" t="s">
        <v>3384</v>
      </c>
      <c r="P818" s="475">
        <v>-0.0243</v>
      </c>
      <c r="Q818" s="56"/>
    </row>
    <row r="819" ht="15.75" customHeight="1">
      <c r="A819" s="403" t="s">
        <v>1170</v>
      </c>
      <c r="B819" s="404">
        <v>4794.92</v>
      </c>
      <c r="C819" s="470">
        <v>4794.06</v>
      </c>
      <c r="D819" s="470">
        <v>4849.55</v>
      </c>
      <c r="E819" s="470">
        <v>4788.19</v>
      </c>
      <c r="F819" s="471"/>
      <c r="G819" s="472">
        <v>2.0E-4</v>
      </c>
      <c r="J819" s="473" t="s">
        <v>1170</v>
      </c>
      <c r="K819" s="406">
        <v>41.1</v>
      </c>
      <c r="L819" s="474">
        <v>39.0</v>
      </c>
      <c r="M819" s="474">
        <v>42.0</v>
      </c>
      <c r="N819" s="474">
        <v>38.6</v>
      </c>
      <c r="O819" s="474" t="s">
        <v>3385</v>
      </c>
      <c r="P819" s="475">
        <v>0.062</v>
      </c>
      <c r="Q819" s="56"/>
    </row>
    <row r="820" ht="15.75" customHeight="1">
      <c r="A820" s="403" t="s">
        <v>1171</v>
      </c>
      <c r="B820" s="404">
        <v>4794.06</v>
      </c>
      <c r="C820" s="470">
        <v>4790.67</v>
      </c>
      <c r="D820" s="470">
        <v>4819.66</v>
      </c>
      <c r="E820" s="470">
        <v>4771.37</v>
      </c>
      <c r="F820" s="471"/>
      <c r="G820" s="472">
        <v>0.001</v>
      </c>
      <c r="J820" s="473" t="s">
        <v>1171</v>
      </c>
      <c r="K820" s="406">
        <v>38.7</v>
      </c>
      <c r="L820" s="474">
        <v>39.0</v>
      </c>
      <c r="M820" s="474">
        <v>39.3</v>
      </c>
      <c r="N820" s="474">
        <v>38.3</v>
      </c>
      <c r="O820" s="474" t="s">
        <v>3386</v>
      </c>
      <c r="P820" s="475">
        <v>0.0078</v>
      </c>
      <c r="Q820" s="56"/>
    </row>
    <row r="821" ht="15.75" customHeight="1">
      <c r="A821" s="403" t="s">
        <v>1172</v>
      </c>
      <c r="B821" s="404">
        <v>4789.37</v>
      </c>
      <c r="C821" s="470">
        <v>4720.1</v>
      </c>
      <c r="D821" s="470">
        <v>4846.03</v>
      </c>
      <c r="E821" s="470">
        <v>4720.1</v>
      </c>
      <c r="F821" s="471"/>
      <c r="G821" s="472">
        <v>0.0147</v>
      </c>
      <c r="J821" s="473" t="s">
        <v>1172</v>
      </c>
      <c r="K821" s="406">
        <v>38.4</v>
      </c>
      <c r="L821" s="474">
        <v>39.0</v>
      </c>
      <c r="M821" s="474">
        <v>39.1</v>
      </c>
      <c r="N821" s="474">
        <v>38.2</v>
      </c>
      <c r="O821" s="474" t="s">
        <v>3387</v>
      </c>
      <c r="P821" s="475">
        <v>-0.0052</v>
      </c>
      <c r="Q821" s="56"/>
    </row>
    <row r="822" ht="15.75" customHeight="1">
      <c r="A822" s="403" t="s">
        <v>1173</v>
      </c>
      <c r="B822" s="404">
        <v>4720.1</v>
      </c>
      <c r="C822" s="470">
        <v>4785.04</v>
      </c>
      <c r="D822" s="470">
        <v>4813.38</v>
      </c>
      <c r="E822" s="470">
        <v>4686.55</v>
      </c>
      <c r="F822" s="471"/>
      <c r="G822" s="472">
        <v>-0.0136</v>
      </c>
      <c r="J822" s="473" t="s">
        <v>1173</v>
      </c>
      <c r="K822" s="406">
        <v>38.6</v>
      </c>
      <c r="L822" s="474">
        <v>39.5</v>
      </c>
      <c r="M822" s="474">
        <v>40.1</v>
      </c>
      <c r="N822" s="474">
        <v>38.4</v>
      </c>
      <c r="O822" s="474" t="s">
        <v>3388</v>
      </c>
      <c r="P822" s="475">
        <v>-0.0128</v>
      </c>
      <c r="Q822" s="56"/>
    </row>
    <row r="823" ht="15.75" customHeight="1">
      <c r="A823" s="403" t="s">
        <v>1174</v>
      </c>
      <c r="B823" s="404">
        <v>4785.04</v>
      </c>
      <c r="C823" s="470">
        <v>4859.48</v>
      </c>
      <c r="D823" s="470">
        <v>4952.85</v>
      </c>
      <c r="E823" s="470">
        <v>4780.57</v>
      </c>
      <c r="F823" s="471"/>
      <c r="G823" s="472">
        <v>-0.0153</v>
      </c>
      <c r="J823" s="473" t="s">
        <v>1174</v>
      </c>
      <c r="K823" s="406">
        <v>39.1</v>
      </c>
      <c r="L823" s="474">
        <v>40.1</v>
      </c>
      <c r="M823" s="474">
        <v>40.5</v>
      </c>
      <c r="N823" s="474">
        <v>39.0</v>
      </c>
      <c r="O823" s="474" t="s">
        <v>3389</v>
      </c>
      <c r="P823" s="475">
        <v>-0.0249</v>
      </c>
      <c r="Q823" s="56"/>
    </row>
    <row r="824" ht="15.75" customHeight="1">
      <c r="A824" s="403" t="s">
        <v>1175</v>
      </c>
      <c r="B824" s="404">
        <v>4859.48</v>
      </c>
      <c r="C824" s="470">
        <v>4703.32</v>
      </c>
      <c r="D824" s="470">
        <v>4863.69</v>
      </c>
      <c r="E824" s="470">
        <v>4703.32</v>
      </c>
      <c r="F824" s="471"/>
      <c r="G824" s="472">
        <v>0.0332</v>
      </c>
      <c r="J824" s="473" t="s">
        <v>1175</v>
      </c>
      <c r="K824" s="406">
        <v>40.1</v>
      </c>
      <c r="L824" s="474">
        <v>40.9</v>
      </c>
      <c r="M824" s="474">
        <v>41.8</v>
      </c>
      <c r="N824" s="474">
        <v>39.5</v>
      </c>
      <c r="O824" s="474" t="s">
        <v>3390</v>
      </c>
      <c r="P824" s="475">
        <v>-0.0074</v>
      </c>
      <c r="Q824" s="56"/>
    </row>
    <row r="825" ht="15.75" customHeight="1">
      <c r="A825" s="403" t="s">
        <v>1176</v>
      </c>
      <c r="B825" s="404">
        <v>4703.32</v>
      </c>
      <c r="C825" s="470">
        <v>4633.37</v>
      </c>
      <c r="D825" s="470">
        <v>4739.67</v>
      </c>
      <c r="E825" s="470">
        <v>4633.37</v>
      </c>
      <c r="F825" s="471"/>
      <c r="G825" s="472">
        <v>0.0151</v>
      </c>
      <c r="J825" s="473" t="s">
        <v>1176</v>
      </c>
      <c r="K825" s="406">
        <v>40.4</v>
      </c>
      <c r="L825" s="474">
        <v>41.0</v>
      </c>
      <c r="M825" s="474">
        <v>41.5</v>
      </c>
      <c r="N825" s="474">
        <v>40.0</v>
      </c>
      <c r="O825" s="474" t="s">
        <v>3391</v>
      </c>
      <c r="P825" s="475">
        <v>0.0</v>
      </c>
      <c r="Q825" s="56"/>
    </row>
    <row r="826" ht="15.75" customHeight="1">
      <c r="A826" s="403" t="s">
        <v>1177</v>
      </c>
      <c r="B826" s="404">
        <v>4633.37</v>
      </c>
      <c r="C826" s="470">
        <v>4533.05</v>
      </c>
      <c r="D826" s="470">
        <v>4639.57</v>
      </c>
      <c r="E826" s="470">
        <v>4533.05</v>
      </c>
      <c r="F826" s="471"/>
      <c r="G826" s="472">
        <v>0.0221</v>
      </c>
      <c r="J826" s="473" t="s">
        <v>1177</v>
      </c>
      <c r="K826" s="406">
        <v>40.4</v>
      </c>
      <c r="L826" s="474">
        <v>73.1</v>
      </c>
      <c r="M826" s="474">
        <v>40.6</v>
      </c>
      <c r="N826" s="474">
        <v>38.6</v>
      </c>
      <c r="O826" s="474" t="s">
        <v>3392</v>
      </c>
      <c r="P826" s="475">
        <v>0.0412</v>
      </c>
      <c r="Q826" s="56"/>
    </row>
    <row r="827" ht="15.75" customHeight="1">
      <c r="A827" s="403" t="s">
        <v>1178</v>
      </c>
      <c r="B827" s="404">
        <v>4533.05</v>
      </c>
      <c r="C827" s="470">
        <v>4545.15</v>
      </c>
      <c r="D827" s="470">
        <v>4579.98</v>
      </c>
      <c r="E827" s="470">
        <v>4510.88</v>
      </c>
      <c r="F827" s="471"/>
      <c r="G827" s="472">
        <v>-0.0027</v>
      </c>
      <c r="J827" s="473" t="s">
        <v>1178</v>
      </c>
      <c r="K827" s="406">
        <v>38.8</v>
      </c>
      <c r="L827" s="474">
        <v>39.8</v>
      </c>
      <c r="M827" s="474">
        <v>39.8</v>
      </c>
      <c r="N827" s="474">
        <v>38.5</v>
      </c>
      <c r="O827" s="474" t="s">
        <v>3393</v>
      </c>
      <c r="P827" s="475">
        <v>-0.0251</v>
      </c>
      <c r="Q827" s="56"/>
    </row>
    <row r="828" ht="15.75" customHeight="1">
      <c r="A828" s="403" t="s">
        <v>1179</v>
      </c>
      <c r="B828" s="404">
        <v>4545.15</v>
      </c>
      <c r="C828" s="470">
        <v>4364.83</v>
      </c>
      <c r="D828" s="470">
        <v>4557.18</v>
      </c>
      <c r="E828" s="470">
        <v>4364.83</v>
      </c>
      <c r="F828" s="471"/>
      <c r="G828" s="472">
        <v>0.0413</v>
      </c>
      <c r="J828" s="473" t="s">
        <v>1179</v>
      </c>
      <c r="K828" s="406">
        <v>39.8</v>
      </c>
      <c r="L828" s="474">
        <v>38.8</v>
      </c>
      <c r="M828" s="474">
        <v>40.0</v>
      </c>
      <c r="N828" s="474">
        <v>38.0</v>
      </c>
      <c r="O828" s="474" t="s">
        <v>3394</v>
      </c>
      <c r="P828" s="475">
        <v>0.0258</v>
      </c>
      <c r="Q828" s="56"/>
    </row>
    <row r="829" ht="15.75" customHeight="1">
      <c r="A829" s="403" t="s">
        <v>1180</v>
      </c>
      <c r="B829" s="404">
        <v>4364.83</v>
      </c>
      <c r="C829" s="470">
        <v>4307.15</v>
      </c>
      <c r="D829" s="470">
        <v>4368.34</v>
      </c>
      <c r="E829" s="470">
        <v>4307.15</v>
      </c>
      <c r="F829" s="471"/>
      <c r="G829" s="472">
        <v>0.0134</v>
      </c>
      <c r="J829" s="473" t="s">
        <v>1180</v>
      </c>
      <c r="K829" s="406">
        <v>38.8</v>
      </c>
      <c r="L829" s="474">
        <v>36.0</v>
      </c>
      <c r="M829" s="474">
        <v>39.1</v>
      </c>
      <c r="N829" s="474">
        <v>35.1</v>
      </c>
      <c r="O829" s="474" t="s">
        <v>3395</v>
      </c>
      <c r="P829" s="475">
        <v>0.0808</v>
      </c>
      <c r="Q829" s="56"/>
    </row>
    <row r="830" ht="15.75" customHeight="1">
      <c r="A830" s="403" t="s">
        <v>1181</v>
      </c>
      <c r="B830" s="404">
        <v>4307.15</v>
      </c>
      <c r="C830" s="470">
        <v>4299.1</v>
      </c>
      <c r="D830" s="470">
        <v>4327.98</v>
      </c>
      <c r="E830" s="470">
        <v>4294.33</v>
      </c>
      <c r="F830" s="471"/>
      <c r="G830" s="472">
        <v>0.0019</v>
      </c>
      <c r="J830" s="473" t="s">
        <v>1181</v>
      </c>
      <c r="K830" s="406">
        <v>35.9</v>
      </c>
      <c r="L830" s="474">
        <v>35.1</v>
      </c>
      <c r="M830" s="474">
        <v>36.0</v>
      </c>
      <c r="N830" s="474">
        <v>34.7</v>
      </c>
      <c r="O830" s="474" t="s">
        <v>3396</v>
      </c>
      <c r="P830" s="475">
        <v>0.017</v>
      </c>
      <c r="Q830" s="56"/>
    </row>
    <row r="831" ht="15.75" customHeight="1">
      <c r="A831" s="403" t="s">
        <v>1182</v>
      </c>
      <c r="B831" s="404">
        <v>4299.1</v>
      </c>
      <c r="C831" s="470">
        <v>4271.81</v>
      </c>
      <c r="D831" s="470">
        <v>4300.82</v>
      </c>
      <c r="E831" s="470">
        <v>4257.97</v>
      </c>
      <c r="F831" s="471"/>
      <c r="G831" s="472">
        <v>0.0064</v>
      </c>
      <c r="J831" s="473" t="s">
        <v>1182</v>
      </c>
      <c r="K831" s="406">
        <v>35.3</v>
      </c>
      <c r="L831" s="474">
        <v>36.0</v>
      </c>
      <c r="M831" s="474">
        <v>36.0</v>
      </c>
      <c r="N831" s="474">
        <v>34.8</v>
      </c>
      <c r="O831" s="474" t="s">
        <v>3397</v>
      </c>
      <c r="P831" s="475">
        <v>-0.0084</v>
      </c>
      <c r="Q831" s="56"/>
    </row>
    <row r="832" ht="15.75" customHeight="1">
      <c r="A832" s="403" t="s">
        <v>1183</v>
      </c>
      <c r="B832" s="404">
        <v>4271.81</v>
      </c>
      <c r="C832" s="470">
        <v>4214.42</v>
      </c>
      <c r="D832" s="470">
        <v>4273.65</v>
      </c>
      <c r="E832" s="470">
        <v>4214.42</v>
      </c>
      <c r="F832" s="471"/>
      <c r="G832" s="472">
        <v>0.0136</v>
      </c>
      <c r="J832" s="473" t="s">
        <v>1183</v>
      </c>
      <c r="K832" s="406">
        <v>35.6</v>
      </c>
      <c r="L832" s="474">
        <v>34.5</v>
      </c>
      <c r="M832" s="474">
        <v>36.3</v>
      </c>
      <c r="N832" s="474">
        <v>34.1</v>
      </c>
      <c r="O832" s="474" t="s">
        <v>3398</v>
      </c>
      <c r="P832" s="475">
        <v>0.0471</v>
      </c>
      <c r="Q832" s="56"/>
    </row>
    <row r="833" ht="15.75" customHeight="1">
      <c r="A833" s="403" t="s">
        <v>1184</v>
      </c>
      <c r="B833" s="404">
        <v>4214.42</v>
      </c>
      <c r="C833" s="470">
        <v>4171.2</v>
      </c>
      <c r="D833" s="470">
        <v>4218.49</v>
      </c>
      <c r="E833" s="470">
        <v>4169.64</v>
      </c>
      <c r="F833" s="471"/>
      <c r="G833" s="472">
        <v>0.0104</v>
      </c>
      <c r="J833" s="473" t="s">
        <v>1184</v>
      </c>
      <c r="K833" s="406">
        <v>34.0</v>
      </c>
      <c r="L833" s="474">
        <v>33.8</v>
      </c>
      <c r="M833" s="474">
        <v>34.5</v>
      </c>
      <c r="N833" s="474">
        <v>33.7</v>
      </c>
      <c r="O833" s="474" t="s">
        <v>3399</v>
      </c>
      <c r="P833" s="475">
        <v>0.0059</v>
      </c>
      <c r="Q833" s="56"/>
    </row>
    <row r="834" ht="15.75" customHeight="1">
      <c r="A834" s="403" t="s">
        <v>1185</v>
      </c>
      <c r="B834" s="404">
        <v>4171.2</v>
      </c>
      <c r="C834" s="470">
        <v>4156.54</v>
      </c>
      <c r="D834" s="470">
        <v>4176.06</v>
      </c>
      <c r="E834" s="470">
        <v>4150.2</v>
      </c>
      <c r="F834" s="471"/>
      <c r="G834" s="472">
        <v>0.0035</v>
      </c>
      <c r="J834" s="473" t="s">
        <v>1185</v>
      </c>
      <c r="K834" s="406">
        <v>33.8</v>
      </c>
      <c r="L834" s="474">
        <v>33.6</v>
      </c>
      <c r="M834" s="474">
        <v>33.8</v>
      </c>
      <c r="N834" s="474">
        <v>33.6</v>
      </c>
      <c r="O834" s="474" t="s">
        <v>3400</v>
      </c>
      <c r="P834" s="475">
        <v>0.003</v>
      </c>
      <c r="Q834" s="56"/>
    </row>
    <row r="835" ht="15.75" customHeight="1">
      <c r="A835" s="403" t="s">
        <v>1186</v>
      </c>
      <c r="B835" s="404">
        <v>4156.54</v>
      </c>
      <c r="C835" s="470">
        <v>4145.38</v>
      </c>
      <c r="D835" s="470">
        <v>4160.81</v>
      </c>
      <c r="E835" s="470">
        <v>4143.44</v>
      </c>
      <c r="F835" s="471"/>
      <c r="G835" s="472">
        <v>0.0027</v>
      </c>
      <c r="J835" s="473" t="s">
        <v>1186</v>
      </c>
      <c r="K835" s="406">
        <v>33.7</v>
      </c>
      <c r="L835" s="474">
        <v>33.8</v>
      </c>
      <c r="M835" s="474">
        <v>34.0</v>
      </c>
      <c r="N835" s="474">
        <v>33.6</v>
      </c>
      <c r="O835" s="474" t="s">
        <v>3401</v>
      </c>
      <c r="P835" s="475">
        <v>-0.003</v>
      </c>
      <c r="Q835" s="56"/>
    </row>
    <row r="836" ht="15.75" customHeight="1">
      <c r="A836" s="403" t="s">
        <v>1187</v>
      </c>
      <c r="B836" s="404">
        <v>4145.38</v>
      </c>
      <c r="C836" s="470">
        <v>4129.07</v>
      </c>
      <c r="D836" s="470">
        <v>4146.28</v>
      </c>
      <c r="E836" s="470">
        <v>4123.49</v>
      </c>
      <c r="F836" s="471"/>
      <c r="G836" s="472">
        <v>0.004</v>
      </c>
      <c r="J836" s="473" t="s">
        <v>1187</v>
      </c>
      <c r="K836" s="406">
        <v>33.8</v>
      </c>
      <c r="L836" s="474">
        <v>33.6</v>
      </c>
      <c r="M836" s="474">
        <v>33.8</v>
      </c>
      <c r="N836" s="474">
        <v>33.6</v>
      </c>
      <c r="O836" s="474" t="s">
        <v>3402</v>
      </c>
      <c r="P836" s="475">
        <v>0.006</v>
      </c>
      <c r="Q836" s="56"/>
    </row>
    <row r="837" ht="15.75" customHeight="1">
      <c r="A837" s="403" t="s">
        <v>1188</v>
      </c>
      <c r="B837" s="404">
        <v>4129.07</v>
      </c>
      <c r="C837" s="470">
        <v>4080.93</v>
      </c>
      <c r="D837" s="470">
        <v>4130.25</v>
      </c>
      <c r="E837" s="470">
        <v>4080.87</v>
      </c>
      <c r="F837" s="471"/>
      <c r="G837" s="472">
        <v>0.0118</v>
      </c>
      <c r="J837" s="473" t="s">
        <v>1188</v>
      </c>
      <c r="K837" s="406">
        <v>33.6</v>
      </c>
      <c r="L837" s="474">
        <v>33.6</v>
      </c>
      <c r="M837" s="474">
        <v>33.6</v>
      </c>
      <c r="N837" s="474">
        <v>33.6</v>
      </c>
      <c r="O837" s="474" t="s">
        <v>3403</v>
      </c>
      <c r="P837" s="475">
        <v>0.0</v>
      </c>
      <c r="Q837" s="56"/>
    </row>
    <row r="838" ht="15.75" customHeight="1">
      <c r="A838" s="403" t="s">
        <v>1189</v>
      </c>
      <c r="B838" s="404">
        <v>4080.93</v>
      </c>
      <c r="C838" s="470">
        <v>4076.79</v>
      </c>
      <c r="D838" s="470">
        <v>4081.56</v>
      </c>
      <c r="E838" s="470">
        <v>4073.81</v>
      </c>
      <c r="F838" s="471"/>
      <c r="G838" s="472">
        <v>0.001</v>
      </c>
      <c r="J838" s="473" t="s">
        <v>1189</v>
      </c>
      <c r="K838" s="406">
        <v>33.6</v>
      </c>
      <c r="L838" s="474">
        <v>33.6</v>
      </c>
      <c r="M838" s="474">
        <v>33.6</v>
      </c>
      <c r="N838" s="474">
        <v>33.6</v>
      </c>
      <c r="O838" s="474" t="s">
        <v>3404</v>
      </c>
      <c r="P838" s="475">
        <v>0.0</v>
      </c>
      <c r="Q838" s="56"/>
    </row>
    <row r="839" ht="15.75" customHeight="1">
      <c r="A839" s="403" t="s">
        <v>1190</v>
      </c>
      <c r="B839" s="404">
        <v>4076.79</v>
      </c>
      <c r="C839" s="470">
        <v>4085.79</v>
      </c>
      <c r="D839" s="470">
        <v>4088.44</v>
      </c>
      <c r="E839" s="470">
        <v>4070.93</v>
      </c>
      <c r="F839" s="471"/>
      <c r="G839" s="472">
        <v>-0.0022</v>
      </c>
      <c r="J839" s="473" t="s">
        <v>1190</v>
      </c>
      <c r="K839" s="406">
        <v>33.6</v>
      </c>
      <c r="L839" s="474">
        <v>33.6</v>
      </c>
      <c r="M839" s="474">
        <v>33.6</v>
      </c>
      <c r="N839" s="474">
        <v>33.6</v>
      </c>
      <c r="O839" s="474" t="s">
        <v>3405</v>
      </c>
      <c r="P839" s="475">
        <v>0.0</v>
      </c>
      <c r="Q839" s="56"/>
    </row>
    <row r="840" ht="15.75" customHeight="1">
      <c r="A840" s="403" t="s">
        <v>1191</v>
      </c>
      <c r="B840" s="404">
        <v>4085.79</v>
      </c>
      <c r="C840" s="470">
        <v>4074.09</v>
      </c>
      <c r="D840" s="470">
        <v>4086.83</v>
      </c>
      <c r="E840" s="470">
        <v>4069.54</v>
      </c>
      <c r="F840" s="471"/>
      <c r="G840" s="472">
        <v>0.0038</v>
      </c>
      <c r="J840" s="473" t="s">
        <v>1191</v>
      </c>
      <c r="K840" s="406">
        <v>33.6</v>
      </c>
      <c r="L840" s="474">
        <v>33.6</v>
      </c>
      <c r="M840" s="474">
        <v>33.6</v>
      </c>
      <c r="N840" s="474">
        <v>33.6</v>
      </c>
      <c r="O840" s="474" t="s">
        <v>3406</v>
      </c>
      <c r="P840" s="475">
        <v>0.0</v>
      </c>
      <c r="Q840" s="56"/>
    </row>
    <row r="841" ht="15.75" customHeight="1">
      <c r="A841" s="403" t="s">
        <v>1192</v>
      </c>
      <c r="B841" s="404">
        <v>4070.15</v>
      </c>
      <c r="C841" s="470">
        <v>4050.64</v>
      </c>
      <c r="D841" s="470">
        <v>4073.76</v>
      </c>
      <c r="E841" s="470">
        <v>4041.38</v>
      </c>
      <c r="F841" s="471"/>
      <c r="G841" s="472">
        <v>0.0048</v>
      </c>
      <c r="J841" s="473" t="s">
        <v>1192</v>
      </c>
      <c r="K841" s="406">
        <v>33.6</v>
      </c>
      <c r="L841" s="474">
        <v>33.6</v>
      </c>
      <c r="M841" s="474">
        <v>33.6</v>
      </c>
      <c r="N841" s="474">
        <v>33.6</v>
      </c>
      <c r="O841" s="474" t="s">
        <v>3407</v>
      </c>
      <c r="P841" s="475">
        <v>0.0</v>
      </c>
      <c r="Q841" s="56"/>
    </row>
    <row r="842" ht="15.75" customHeight="1">
      <c r="A842" s="403" t="s">
        <v>1193</v>
      </c>
      <c r="B842" s="404">
        <v>4050.64</v>
      </c>
      <c r="C842" s="470">
        <v>4043.97</v>
      </c>
      <c r="D842" s="470">
        <v>4051.94</v>
      </c>
      <c r="E842" s="470">
        <v>4039.58</v>
      </c>
      <c r="F842" s="471"/>
      <c r="G842" s="472">
        <v>-0.0045</v>
      </c>
      <c r="J842" s="473" t="s">
        <v>1193</v>
      </c>
      <c r="K842" s="406">
        <v>33.6</v>
      </c>
      <c r="L842" s="474">
        <v>33.6</v>
      </c>
      <c r="M842" s="474">
        <v>33.8</v>
      </c>
      <c r="N842" s="474">
        <v>33.6</v>
      </c>
      <c r="O842" s="474" t="s">
        <v>3408</v>
      </c>
      <c r="P842" s="475">
        <v>0.0</v>
      </c>
      <c r="Q842" s="56"/>
    </row>
    <row r="843" ht="15.75" customHeight="1">
      <c r="A843" s="403" t="s">
        <v>1194</v>
      </c>
      <c r="B843" s="404">
        <v>4069.11</v>
      </c>
      <c r="C843" s="470">
        <v>4068.27</v>
      </c>
      <c r="D843" s="470">
        <v>4071.75</v>
      </c>
      <c r="E843" s="470">
        <v>4058.43</v>
      </c>
      <c r="F843" s="471"/>
      <c r="G843" s="472">
        <v>-0.0024</v>
      </c>
      <c r="J843" s="473" t="s">
        <v>1194</v>
      </c>
      <c r="K843" s="406">
        <v>33.6</v>
      </c>
      <c r="L843" s="474">
        <v>33.6</v>
      </c>
      <c r="M843" s="474">
        <v>33.6</v>
      </c>
      <c r="N843" s="474">
        <v>33.6</v>
      </c>
      <c r="O843" s="474" t="s">
        <v>3409</v>
      </c>
      <c r="P843" s="475">
        <v>0.0</v>
      </c>
      <c r="Q843" s="56"/>
    </row>
    <row r="844" ht="15.75" customHeight="1">
      <c r="A844" s="403" t="s">
        <v>1195</v>
      </c>
      <c r="B844" s="404">
        <v>4079.07</v>
      </c>
      <c r="C844" s="470">
        <v>4082.14</v>
      </c>
      <c r="D844" s="470">
        <v>4088.25</v>
      </c>
      <c r="E844" s="470">
        <v>4073.42</v>
      </c>
      <c r="F844" s="471"/>
      <c r="G844" s="472">
        <v>-8.0E-4</v>
      </c>
      <c r="J844" s="473" t="s">
        <v>1195</v>
      </c>
      <c r="K844" s="406">
        <v>33.6</v>
      </c>
      <c r="L844" s="474">
        <v>33.6</v>
      </c>
      <c r="M844" s="474">
        <v>33.7</v>
      </c>
      <c r="N844" s="474">
        <v>33.6</v>
      </c>
      <c r="O844" s="474" t="s">
        <v>3410</v>
      </c>
      <c r="P844" s="475">
        <v>-0.003</v>
      </c>
      <c r="Q844" s="56"/>
    </row>
    <row r="845" ht="15.75" customHeight="1">
      <c r="A845" s="403" t="s">
        <v>1196</v>
      </c>
      <c r="B845" s="404">
        <v>4082.14</v>
      </c>
      <c r="C845" s="470">
        <v>4089.51</v>
      </c>
      <c r="D845" s="470">
        <v>4095.92</v>
      </c>
      <c r="E845" s="470">
        <v>4073.21</v>
      </c>
      <c r="F845" s="471"/>
      <c r="G845" s="472">
        <v>-0.0018</v>
      </c>
      <c r="J845" s="473" t="s">
        <v>1196</v>
      </c>
      <c r="K845" s="406">
        <v>33.7</v>
      </c>
      <c r="L845" s="474">
        <v>33.6</v>
      </c>
      <c r="M845" s="474">
        <v>34.0</v>
      </c>
      <c r="N845" s="474">
        <v>33.6</v>
      </c>
      <c r="O845" s="474" t="s">
        <v>3411</v>
      </c>
      <c r="P845" s="475">
        <v>0.003</v>
      </c>
      <c r="Q845" s="56"/>
    </row>
    <row r="846" ht="15.75" customHeight="1">
      <c r="A846" s="403" t="s">
        <v>1197</v>
      </c>
      <c r="B846" s="404">
        <v>4089.51</v>
      </c>
      <c r="C846" s="470">
        <v>4099.42</v>
      </c>
      <c r="D846" s="470">
        <v>4111.27</v>
      </c>
      <c r="E846" s="470">
        <v>4073.26</v>
      </c>
      <c r="F846" s="471"/>
      <c r="G846" s="472">
        <v>-0.0024</v>
      </c>
      <c r="J846" s="473" t="s">
        <v>1197</v>
      </c>
      <c r="K846" s="406">
        <v>33.6</v>
      </c>
      <c r="L846" s="474">
        <v>34.0</v>
      </c>
      <c r="M846" s="474">
        <v>34.3</v>
      </c>
      <c r="N846" s="474">
        <v>33.6</v>
      </c>
      <c r="O846" s="474" t="s">
        <v>3412</v>
      </c>
      <c r="P846" s="475">
        <v>-0.0088</v>
      </c>
      <c r="Q846" s="56"/>
    </row>
    <row r="847" ht="15.75" customHeight="1">
      <c r="A847" s="403" t="s">
        <v>1198</v>
      </c>
      <c r="B847" s="404">
        <v>4099.42</v>
      </c>
      <c r="C847" s="470">
        <v>4077.82</v>
      </c>
      <c r="D847" s="470">
        <v>4102.75</v>
      </c>
      <c r="E847" s="470">
        <v>4077.82</v>
      </c>
      <c r="F847" s="471"/>
      <c r="G847" s="472">
        <v>0.0093</v>
      </c>
      <c r="J847" s="473" t="s">
        <v>1198</v>
      </c>
      <c r="K847" s="406">
        <v>33.9</v>
      </c>
      <c r="L847" s="474">
        <v>33.6</v>
      </c>
      <c r="M847" s="474">
        <v>34.0</v>
      </c>
      <c r="N847" s="474">
        <v>33.6</v>
      </c>
      <c r="O847" s="474" t="s">
        <v>3413</v>
      </c>
      <c r="P847" s="475">
        <v>0.0089</v>
      </c>
      <c r="Q847" s="56"/>
    </row>
    <row r="848" ht="15.75" customHeight="1">
      <c r="A848" s="403" t="s">
        <v>1199</v>
      </c>
      <c r="B848" s="404">
        <v>4061.56</v>
      </c>
      <c r="C848" s="470">
        <v>4034.65</v>
      </c>
      <c r="D848" s="470">
        <v>4063.23</v>
      </c>
      <c r="E848" s="470">
        <v>4034.65</v>
      </c>
      <c r="F848" s="471"/>
      <c r="G848" s="472">
        <v>0.0067</v>
      </c>
      <c r="J848" s="473" t="s">
        <v>1199</v>
      </c>
      <c r="K848" s="406">
        <v>33.6</v>
      </c>
      <c r="L848" s="474">
        <v>33.6</v>
      </c>
      <c r="M848" s="474">
        <v>34.3</v>
      </c>
      <c r="N848" s="474">
        <v>33.6</v>
      </c>
      <c r="O848" s="474" t="s">
        <v>3414</v>
      </c>
      <c r="P848" s="475">
        <v>0.0</v>
      </c>
      <c r="Q848" s="56"/>
    </row>
    <row r="849" ht="15.75" customHeight="1">
      <c r="A849" s="403" t="s">
        <v>1200</v>
      </c>
      <c r="B849" s="404">
        <v>4034.65</v>
      </c>
      <c r="C849" s="470">
        <v>4001.81</v>
      </c>
      <c r="D849" s="470">
        <v>4037.77</v>
      </c>
      <c r="E849" s="470">
        <v>4001.81</v>
      </c>
      <c r="F849" s="471"/>
      <c r="G849" s="472">
        <v>0.0082</v>
      </c>
      <c r="J849" s="473" t="s">
        <v>1200</v>
      </c>
      <c r="K849" s="406">
        <v>33.6</v>
      </c>
      <c r="L849" s="474">
        <v>33.6</v>
      </c>
      <c r="M849" s="474">
        <v>33.6</v>
      </c>
      <c r="N849" s="474">
        <v>33.6</v>
      </c>
      <c r="O849" s="474" t="s">
        <v>3415</v>
      </c>
      <c r="P849" s="475">
        <v>0.0</v>
      </c>
      <c r="Q849" s="56"/>
    </row>
    <row r="850" ht="15.75" customHeight="1">
      <c r="A850" s="403" t="s">
        <v>1201</v>
      </c>
      <c r="B850" s="404">
        <v>4001.81</v>
      </c>
      <c r="C850" s="470">
        <v>3994.65</v>
      </c>
      <c r="D850" s="470">
        <v>4003.71</v>
      </c>
      <c r="E850" s="470">
        <v>3994.65</v>
      </c>
      <c r="F850" s="471"/>
      <c r="G850" s="472">
        <v>0.0018</v>
      </c>
      <c r="J850" s="473" t="s">
        <v>1201</v>
      </c>
      <c r="K850" s="406">
        <v>33.6</v>
      </c>
      <c r="L850" s="474">
        <v>33.6</v>
      </c>
      <c r="M850" s="474">
        <v>33.6</v>
      </c>
      <c r="N850" s="474">
        <v>33.6</v>
      </c>
      <c r="O850" s="474" t="s">
        <v>3416</v>
      </c>
      <c r="P850" s="475">
        <v>0.0</v>
      </c>
      <c r="Q850" s="56"/>
    </row>
    <row r="851" ht="15.75" customHeight="1">
      <c r="A851" s="403" t="s">
        <v>1202</v>
      </c>
      <c r="B851" s="404">
        <v>3981.52</v>
      </c>
      <c r="C851" s="470">
        <v>3986.73</v>
      </c>
      <c r="D851" s="470">
        <v>3986.73</v>
      </c>
      <c r="E851" s="470">
        <v>3977.1</v>
      </c>
      <c r="F851" s="471"/>
      <c r="G851" s="472">
        <v>-0.0013</v>
      </c>
      <c r="J851" s="473" t="s">
        <v>1202</v>
      </c>
      <c r="K851" s="406">
        <v>33.6</v>
      </c>
      <c r="L851" s="474">
        <v>33.6</v>
      </c>
      <c r="M851" s="474">
        <v>33.6</v>
      </c>
      <c r="N851" s="474">
        <v>33.6</v>
      </c>
      <c r="O851" s="474" t="s">
        <v>3417</v>
      </c>
      <c r="P851" s="475">
        <v>0.0</v>
      </c>
      <c r="Q851" s="56"/>
    </row>
    <row r="852" ht="15.75" customHeight="1">
      <c r="A852" s="403" t="s">
        <v>1203</v>
      </c>
      <c r="B852" s="404">
        <v>3986.73</v>
      </c>
      <c r="C852" s="470">
        <v>3989.08</v>
      </c>
      <c r="D852" s="470">
        <v>3989.08</v>
      </c>
      <c r="E852" s="470">
        <v>3978.92</v>
      </c>
      <c r="F852" s="471"/>
      <c r="G852" s="472">
        <v>-6.0E-4</v>
      </c>
      <c r="J852" s="473" t="s">
        <v>1203</v>
      </c>
      <c r="K852" s="406">
        <v>33.6</v>
      </c>
      <c r="L852" s="474">
        <v>33.6</v>
      </c>
      <c r="M852" s="474">
        <v>33.6</v>
      </c>
      <c r="N852" s="474">
        <v>33.6</v>
      </c>
      <c r="O852" s="474" t="s">
        <v>2789</v>
      </c>
      <c r="P852" s="475">
        <v>0.0</v>
      </c>
      <c r="Q852" s="56"/>
    </row>
    <row r="853" ht="15.75" customHeight="1">
      <c r="A853" s="403" t="s">
        <v>1204</v>
      </c>
      <c r="B853" s="404">
        <v>3989.08</v>
      </c>
      <c r="C853" s="470">
        <v>3981.64</v>
      </c>
      <c r="D853" s="470">
        <v>3989.53</v>
      </c>
      <c r="E853" s="470">
        <v>3979.72</v>
      </c>
      <c r="F853" s="471"/>
      <c r="G853" s="472">
        <v>0.0019</v>
      </c>
      <c r="J853" s="473" t="s">
        <v>1204</v>
      </c>
      <c r="K853" s="406">
        <v>33.6</v>
      </c>
      <c r="L853" s="474">
        <v>33.6</v>
      </c>
      <c r="M853" s="474">
        <v>33.6</v>
      </c>
      <c r="N853" s="474">
        <v>33.6</v>
      </c>
      <c r="O853" s="474" t="s">
        <v>3418</v>
      </c>
      <c r="P853" s="475">
        <v>0.0</v>
      </c>
      <c r="Q853" s="56"/>
    </row>
    <row r="854" ht="15.75" customHeight="1">
      <c r="A854" s="403" t="s">
        <v>1205</v>
      </c>
      <c r="B854" s="404">
        <v>3981.64</v>
      </c>
      <c r="C854" s="470">
        <v>3974.22</v>
      </c>
      <c r="D854" s="470">
        <v>3983.06</v>
      </c>
      <c r="E854" s="470">
        <v>3974.22</v>
      </c>
      <c r="F854" s="471"/>
      <c r="G854" s="472">
        <v>0.0019</v>
      </c>
      <c r="J854" s="473" t="s">
        <v>1205</v>
      </c>
      <c r="K854" s="406">
        <v>33.6</v>
      </c>
      <c r="L854" s="474">
        <v>33.6</v>
      </c>
      <c r="M854" s="474">
        <v>33.6</v>
      </c>
      <c r="N854" s="474">
        <v>33.6</v>
      </c>
      <c r="O854" s="474" t="s">
        <v>3419</v>
      </c>
      <c r="P854" s="475">
        <v>0.0</v>
      </c>
      <c r="Q854" s="56"/>
    </row>
    <row r="855" ht="15.75" customHeight="1">
      <c r="A855" s="403" t="s">
        <v>1206</v>
      </c>
      <c r="B855" s="404">
        <v>3974.22</v>
      </c>
      <c r="C855" s="470">
        <v>3969.28</v>
      </c>
      <c r="D855" s="470">
        <v>3976.14</v>
      </c>
      <c r="E855" s="470">
        <v>3965.55</v>
      </c>
      <c r="F855" s="471"/>
      <c r="G855" s="472">
        <v>0.0012</v>
      </c>
      <c r="J855" s="473" t="s">
        <v>1206</v>
      </c>
      <c r="K855" s="406">
        <v>33.6</v>
      </c>
      <c r="L855" s="474">
        <v>33.6</v>
      </c>
      <c r="M855" s="474">
        <v>33.6</v>
      </c>
      <c r="N855" s="474">
        <v>33.6</v>
      </c>
      <c r="O855" s="474" t="s">
        <v>2843</v>
      </c>
      <c r="P855" s="475">
        <v>0.0</v>
      </c>
      <c r="Q855" s="56"/>
    </row>
    <row r="856" ht="15.75" customHeight="1">
      <c r="A856" s="403" t="s">
        <v>1207</v>
      </c>
      <c r="B856" s="404">
        <v>3969.28</v>
      </c>
      <c r="C856" s="470">
        <v>3964.83</v>
      </c>
      <c r="D856" s="470">
        <v>3970.22</v>
      </c>
      <c r="E856" s="470">
        <v>3964.83</v>
      </c>
      <c r="F856" s="471"/>
      <c r="G856" s="472">
        <v>0.0011</v>
      </c>
      <c r="J856" s="473" t="s">
        <v>1207</v>
      </c>
      <c r="K856" s="406">
        <v>33.6</v>
      </c>
      <c r="L856" s="474">
        <v>33.6</v>
      </c>
      <c r="M856" s="474">
        <v>33.6</v>
      </c>
      <c r="N856" s="474">
        <v>33.6</v>
      </c>
      <c r="O856" s="474" t="s">
        <v>3420</v>
      </c>
      <c r="P856" s="475">
        <v>0.0</v>
      </c>
      <c r="Q856" s="56"/>
    </row>
    <row r="857" ht="15.75" customHeight="1">
      <c r="A857" s="403" t="s">
        <v>1208</v>
      </c>
      <c r="B857" s="404">
        <v>3964.83</v>
      </c>
      <c r="C857" s="470">
        <v>3963.35</v>
      </c>
      <c r="D857" s="470">
        <v>3966.34</v>
      </c>
      <c r="E857" s="470">
        <v>3961.56</v>
      </c>
      <c r="F857" s="471"/>
      <c r="G857" s="472">
        <v>4.0E-4</v>
      </c>
      <c r="J857" s="473" t="s">
        <v>3421</v>
      </c>
      <c r="K857" s="406">
        <v>33.6</v>
      </c>
      <c r="L857" s="474">
        <v>33.6</v>
      </c>
      <c r="M857" s="474">
        <v>33.6</v>
      </c>
      <c r="N857" s="474">
        <v>33.6</v>
      </c>
      <c r="O857" s="474" t="s">
        <v>3422</v>
      </c>
      <c r="P857" s="475">
        <v>0.0</v>
      </c>
      <c r="Q857" s="56"/>
    </row>
    <row r="858" ht="15.75" customHeight="1">
      <c r="A858" s="403" t="s">
        <v>1209</v>
      </c>
      <c r="B858" s="404">
        <v>3962.04</v>
      </c>
      <c r="C858" s="470">
        <v>3962.98</v>
      </c>
      <c r="D858" s="470">
        <v>3963.7</v>
      </c>
      <c r="E858" s="470">
        <v>3959.9</v>
      </c>
      <c r="F858" s="471"/>
      <c r="G858" s="472">
        <v>-2.0E-4</v>
      </c>
      <c r="J858" s="473" t="s">
        <v>1209</v>
      </c>
      <c r="K858" s="406">
        <v>33.6</v>
      </c>
      <c r="L858" s="474">
        <v>33.6</v>
      </c>
      <c r="M858" s="474">
        <v>33.6</v>
      </c>
      <c r="N858" s="474">
        <v>33.6</v>
      </c>
      <c r="O858" s="474" t="s">
        <v>2764</v>
      </c>
      <c r="P858" s="475">
        <v>0.0</v>
      </c>
      <c r="Q858" s="56"/>
    </row>
    <row r="859" ht="15.75" customHeight="1">
      <c r="A859" s="403" t="s">
        <v>1210</v>
      </c>
      <c r="B859" s="404">
        <v>3962.98</v>
      </c>
      <c r="C859" s="470">
        <v>3960.57</v>
      </c>
      <c r="D859" s="470">
        <v>3963.14</v>
      </c>
      <c r="E859" s="470">
        <v>3959.66</v>
      </c>
      <c r="F859" s="471"/>
      <c r="G859" s="472">
        <v>6.0E-4</v>
      </c>
      <c r="J859" s="473" t="s">
        <v>1210</v>
      </c>
      <c r="K859" s="406">
        <v>33.6</v>
      </c>
      <c r="L859" s="474">
        <v>33.6</v>
      </c>
      <c r="M859" s="474">
        <v>33.6</v>
      </c>
      <c r="N859" s="474">
        <v>33.6</v>
      </c>
      <c r="O859" s="474" t="s">
        <v>3423</v>
      </c>
      <c r="P859" s="475">
        <v>0.0</v>
      </c>
      <c r="Q859" s="56"/>
    </row>
    <row r="860" ht="15.75" customHeight="1">
      <c r="A860" s="403" t="s">
        <v>1211</v>
      </c>
      <c r="B860" s="404">
        <v>3960.57</v>
      </c>
      <c r="C860" s="470">
        <v>3961.9</v>
      </c>
      <c r="D860" s="470">
        <v>3961.9</v>
      </c>
      <c r="E860" s="470">
        <v>3958.16</v>
      </c>
      <c r="F860" s="471"/>
      <c r="G860" s="472">
        <v>-3.0E-4</v>
      </c>
      <c r="J860" s="473" t="s">
        <v>1211</v>
      </c>
      <c r="K860" s="406">
        <v>33.6</v>
      </c>
      <c r="L860" s="474">
        <v>33.6</v>
      </c>
      <c r="M860" s="474">
        <v>33.6</v>
      </c>
      <c r="N860" s="474">
        <v>33.6</v>
      </c>
      <c r="O860" s="474" t="s">
        <v>2830</v>
      </c>
      <c r="P860" s="475">
        <v>0.0</v>
      </c>
      <c r="Q860" s="56"/>
    </row>
    <row r="861" ht="15.75" customHeight="1">
      <c r="A861" s="403" t="s">
        <v>1212</v>
      </c>
      <c r="B861" s="404">
        <v>3961.9</v>
      </c>
      <c r="C861" s="470">
        <v>3960.65</v>
      </c>
      <c r="D861" s="470">
        <v>3963.92</v>
      </c>
      <c r="E861" s="470">
        <v>3958.33</v>
      </c>
      <c r="F861" s="471"/>
      <c r="G861" s="472">
        <v>3.0E-4</v>
      </c>
      <c r="J861" s="473" t="s">
        <v>1212</v>
      </c>
      <c r="K861" s="406">
        <v>33.6</v>
      </c>
      <c r="L861" s="474">
        <v>33.6</v>
      </c>
      <c r="M861" s="474">
        <v>33.6</v>
      </c>
      <c r="N861" s="474">
        <v>33.6</v>
      </c>
      <c r="O861" s="474" t="s">
        <v>3424</v>
      </c>
      <c r="P861" s="475">
        <v>0.0</v>
      </c>
      <c r="Q861" s="56"/>
    </row>
    <row r="862" ht="15.75" customHeight="1">
      <c r="A862" s="403" t="s">
        <v>1213</v>
      </c>
      <c r="B862" s="404">
        <v>3960.65</v>
      </c>
      <c r="C862" s="470">
        <v>3958.36</v>
      </c>
      <c r="D862" s="470">
        <v>3963.62</v>
      </c>
      <c r="E862" s="470">
        <v>3954.32</v>
      </c>
      <c r="F862" s="471"/>
      <c r="G862" s="472">
        <v>6.0E-4</v>
      </c>
      <c r="J862" s="473" t="s">
        <v>1213</v>
      </c>
      <c r="K862" s="406">
        <v>33.6</v>
      </c>
      <c r="L862" s="474">
        <v>33.6</v>
      </c>
      <c r="M862" s="474">
        <v>33.6</v>
      </c>
      <c r="N862" s="474">
        <v>33.6</v>
      </c>
      <c r="O862" s="474" t="s">
        <v>3425</v>
      </c>
      <c r="P862" s="475">
        <v>0.0</v>
      </c>
      <c r="Q862" s="56"/>
    </row>
    <row r="863" ht="15.75" customHeight="1">
      <c r="A863" s="403" t="s">
        <v>1214</v>
      </c>
      <c r="B863" s="404">
        <v>3958.36</v>
      </c>
      <c r="C863" s="470">
        <v>3964.28</v>
      </c>
      <c r="D863" s="470">
        <v>3964.28</v>
      </c>
      <c r="E863" s="470">
        <v>3957.92</v>
      </c>
      <c r="F863" s="471"/>
      <c r="G863" s="472">
        <v>-0.0015</v>
      </c>
      <c r="J863" s="473" t="s">
        <v>1214</v>
      </c>
      <c r="K863" s="406">
        <v>33.6</v>
      </c>
      <c r="L863" s="474">
        <v>33.6</v>
      </c>
      <c r="M863" s="474">
        <v>33.6</v>
      </c>
      <c r="N863" s="474">
        <v>33.6</v>
      </c>
      <c r="O863" s="474" t="s">
        <v>2748</v>
      </c>
      <c r="P863" s="475">
        <v>0.0</v>
      </c>
      <c r="Q863" s="56"/>
    </row>
    <row r="864" ht="15.75" customHeight="1">
      <c r="A864" s="403" t="s">
        <v>1215</v>
      </c>
      <c r="B864" s="404">
        <v>3964.28</v>
      </c>
      <c r="C864" s="470">
        <v>3967.31</v>
      </c>
      <c r="D864" s="470">
        <v>3971.13</v>
      </c>
      <c r="E864" s="470">
        <v>3962.93</v>
      </c>
      <c r="F864" s="471"/>
      <c r="G864" s="472">
        <v>-8.0E-4</v>
      </c>
      <c r="J864" s="473" t="s">
        <v>1215</v>
      </c>
      <c r="K864" s="406">
        <v>33.6</v>
      </c>
      <c r="L864" s="474">
        <v>33.6</v>
      </c>
      <c r="M864" s="474">
        <v>33.6</v>
      </c>
      <c r="N864" s="474">
        <v>33.6</v>
      </c>
      <c r="O864" s="474" t="s">
        <v>3426</v>
      </c>
      <c r="P864" s="475">
        <v>0.0</v>
      </c>
      <c r="Q864" s="56"/>
    </row>
    <row r="865" ht="15.75" customHeight="1">
      <c r="A865" s="403" t="s">
        <v>1216</v>
      </c>
      <c r="B865" s="404">
        <v>3967.31</v>
      </c>
      <c r="C865" s="470">
        <v>3968.26</v>
      </c>
      <c r="D865" s="470">
        <v>3969.47</v>
      </c>
      <c r="E865" s="470">
        <v>3963.62</v>
      </c>
      <c r="F865" s="471"/>
      <c r="G865" s="472">
        <v>1.0E-4</v>
      </c>
      <c r="J865" s="473" t="s">
        <v>1216</v>
      </c>
      <c r="K865" s="406">
        <v>33.6</v>
      </c>
      <c r="L865" s="474">
        <v>33.6</v>
      </c>
      <c r="M865" s="474">
        <v>33.6</v>
      </c>
      <c r="N865" s="474">
        <v>33.6</v>
      </c>
      <c r="O865" s="474" t="s">
        <v>3427</v>
      </c>
      <c r="P865" s="475">
        <v>0.0</v>
      </c>
      <c r="Q865" s="56"/>
    </row>
    <row r="866" ht="15.75" customHeight="1">
      <c r="A866" s="403" t="s">
        <v>1217</v>
      </c>
      <c r="B866" s="404">
        <v>3966.75</v>
      </c>
      <c r="C866" s="470">
        <v>3962.37</v>
      </c>
      <c r="D866" s="470">
        <v>3967.97</v>
      </c>
      <c r="E866" s="470">
        <v>3959.59</v>
      </c>
      <c r="F866" s="471"/>
      <c r="G866" s="472">
        <v>0.0011</v>
      </c>
      <c r="J866" s="473" t="s">
        <v>1217</v>
      </c>
      <c r="K866" s="406">
        <v>33.6</v>
      </c>
      <c r="L866" s="474">
        <v>33.6</v>
      </c>
      <c r="M866" s="474">
        <v>33.6</v>
      </c>
      <c r="N866" s="474">
        <v>33.6</v>
      </c>
      <c r="O866" s="474" t="s">
        <v>2758</v>
      </c>
      <c r="P866" s="475">
        <v>0.0</v>
      </c>
      <c r="Q866" s="56"/>
    </row>
    <row r="867" ht="15.75" customHeight="1">
      <c r="A867" s="403" t="s">
        <v>1218</v>
      </c>
      <c r="B867" s="404">
        <v>3962.37</v>
      </c>
      <c r="C867" s="470">
        <v>3956.1</v>
      </c>
      <c r="D867" s="470">
        <v>3962.37</v>
      </c>
      <c r="E867" s="470">
        <v>3956.1</v>
      </c>
      <c r="F867" s="471"/>
      <c r="G867" s="472">
        <v>0.0016</v>
      </c>
      <c r="J867" s="473" t="s">
        <v>1218</v>
      </c>
      <c r="K867" s="406">
        <v>33.6</v>
      </c>
      <c r="L867" s="474">
        <v>33.6</v>
      </c>
      <c r="M867" s="474">
        <v>33.6</v>
      </c>
      <c r="N867" s="474">
        <v>33.6</v>
      </c>
      <c r="O867" s="474" t="s">
        <v>3428</v>
      </c>
      <c r="P867" s="475">
        <v>0.0</v>
      </c>
      <c r="Q867" s="56"/>
    </row>
    <row r="868" ht="15.75" customHeight="1">
      <c r="A868" s="403" t="s">
        <v>1219</v>
      </c>
      <c r="B868" s="404">
        <v>3956.1</v>
      </c>
      <c r="C868" s="470">
        <v>3961.51</v>
      </c>
      <c r="D868" s="470">
        <v>3961.61</v>
      </c>
      <c r="E868" s="470">
        <v>3955.71</v>
      </c>
      <c r="F868" s="471"/>
      <c r="G868" s="472">
        <v>-0.0014</v>
      </c>
      <c r="J868" s="473" t="s">
        <v>1219</v>
      </c>
      <c r="K868" s="406">
        <v>33.6</v>
      </c>
      <c r="L868" s="474">
        <v>33.6</v>
      </c>
      <c r="M868" s="474">
        <v>33.6</v>
      </c>
      <c r="N868" s="474">
        <v>33.6</v>
      </c>
      <c r="O868" s="474" t="s">
        <v>2778</v>
      </c>
      <c r="P868" s="475">
        <v>0.0</v>
      </c>
      <c r="Q868" s="56"/>
    </row>
    <row r="869" ht="15.75" customHeight="1">
      <c r="A869" s="403" t="s">
        <v>1220</v>
      </c>
      <c r="B869" s="404">
        <v>3961.51</v>
      </c>
      <c r="C869" s="470">
        <v>3953.38</v>
      </c>
      <c r="D869" s="470">
        <v>3962.69</v>
      </c>
      <c r="E869" s="470">
        <v>3953.38</v>
      </c>
      <c r="F869" s="471"/>
      <c r="G869" s="472">
        <v>0.0021</v>
      </c>
      <c r="J869" s="473" t="s">
        <v>1220</v>
      </c>
      <c r="K869" s="406">
        <v>33.6</v>
      </c>
      <c r="L869" s="474">
        <v>33.6</v>
      </c>
      <c r="M869" s="474">
        <v>33.6</v>
      </c>
      <c r="N869" s="474">
        <v>33.6</v>
      </c>
      <c r="O869" s="474" t="s">
        <v>3429</v>
      </c>
      <c r="P869" s="475">
        <v>0.0</v>
      </c>
      <c r="Q869" s="56"/>
    </row>
    <row r="870" ht="15.75" customHeight="1">
      <c r="A870" s="403" t="s">
        <v>1221</v>
      </c>
      <c r="B870" s="404">
        <v>3953.38</v>
      </c>
      <c r="C870" s="470">
        <v>3963.4</v>
      </c>
      <c r="D870" s="470">
        <v>3963.4</v>
      </c>
      <c r="E870" s="470">
        <v>3952.47</v>
      </c>
      <c r="F870" s="471"/>
      <c r="G870" s="472">
        <v>-0.0025</v>
      </c>
      <c r="J870" s="473" t="s">
        <v>1221</v>
      </c>
      <c r="K870" s="406">
        <v>33.6</v>
      </c>
      <c r="L870" s="474">
        <v>33.6</v>
      </c>
      <c r="M870" s="474">
        <v>33.6</v>
      </c>
      <c r="N870" s="474">
        <v>33.6</v>
      </c>
      <c r="O870" s="474" t="s">
        <v>3430</v>
      </c>
      <c r="P870" s="475">
        <v>0.0</v>
      </c>
      <c r="Q870" s="56"/>
    </row>
    <row r="871" ht="15.75" customHeight="1">
      <c r="A871" s="403" t="s">
        <v>1222</v>
      </c>
      <c r="B871" s="404">
        <v>3963.4</v>
      </c>
      <c r="C871" s="470">
        <v>3969.58</v>
      </c>
      <c r="D871" s="470">
        <v>3973.25</v>
      </c>
      <c r="E871" s="470">
        <v>3961.8</v>
      </c>
      <c r="F871" s="471"/>
      <c r="G871" s="472">
        <v>-0.0016</v>
      </c>
      <c r="J871" s="473" t="s">
        <v>1222</v>
      </c>
      <c r="K871" s="406">
        <v>33.6</v>
      </c>
      <c r="L871" s="474">
        <v>33.6</v>
      </c>
      <c r="M871" s="474">
        <v>33.6</v>
      </c>
      <c r="N871" s="474">
        <v>33.6</v>
      </c>
      <c r="O871" s="474" t="s">
        <v>3431</v>
      </c>
      <c r="P871" s="475">
        <v>0.0</v>
      </c>
      <c r="Q871" s="56"/>
    </row>
    <row r="872" ht="15.75" customHeight="1">
      <c r="A872" s="403" t="s">
        <v>1223</v>
      </c>
      <c r="B872" s="404">
        <v>3969.58</v>
      </c>
      <c r="C872" s="470">
        <v>3999.49</v>
      </c>
      <c r="D872" s="470">
        <v>3999.49</v>
      </c>
      <c r="E872" s="470">
        <v>3965.27</v>
      </c>
      <c r="F872" s="471"/>
      <c r="G872" s="472">
        <v>-0.0075</v>
      </c>
      <c r="J872" s="473" t="s">
        <v>1223</v>
      </c>
      <c r="K872" s="406">
        <v>33.6</v>
      </c>
      <c r="L872" s="474">
        <v>33.6</v>
      </c>
      <c r="M872" s="474">
        <v>33.6</v>
      </c>
      <c r="N872" s="474">
        <v>33.6</v>
      </c>
      <c r="O872" s="474" t="s">
        <v>3432</v>
      </c>
      <c r="P872" s="475">
        <v>0.0</v>
      </c>
      <c r="Q872" s="56"/>
    </row>
    <row r="873" ht="15.75" customHeight="1">
      <c r="A873" s="403" t="s">
        <v>1224</v>
      </c>
      <c r="B873" s="404">
        <v>3999.49</v>
      </c>
      <c r="C873" s="470">
        <v>4060.44</v>
      </c>
      <c r="D873" s="470">
        <v>4102.76</v>
      </c>
      <c r="E873" s="470">
        <v>3991.79</v>
      </c>
      <c r="F873" s="471"/>
      <c r="G873" s="472">
        <v>-0.015</v>
      </c>
      <c r="J873" s="473" t="s">
        <v>1224</v>
      </c>
      <c r="K873" s="406">
        <v>33.6</v>
      </c>
      <c r="L873" s="474">
        <v>33.6</v>
      </c>
      <c r="M873" s="474">
        <v>33.6</v>
      </c>
      <c r="N873" s="474">
        <v>33.6</v>
      </c>
      <c r="O873" s="474" t="s">
        <v>2869</v>
      </c>
      <c r="P873" s="475">
        <v>0.0</v>
      </c>
      <c r="Q873" s="56"/>
    </row>
    <row r="874" ht="15.75" customHeight="1">
      <c r="A874" s="403" t="s">
        <v>1225</v>
      </c>
      <c r="B874" s="404">
        <v>4060.44</v>
      </c>
      <c r="C874" s="470">
        <v>4008.28</v>
      </c>
      <c r="D874" s="470">
        <v>4060.44</v>
      </c>
      <c r="E874" s="470">
        <v>3998.43</v>
      </c>
      <c r="F874" s="471"/>
      <c r="G874" s="472">
        <v>0.013</v>
      </c>
      <c r="J874" s="473" t="s">
        <v>1225</v>
      </c>
      <c r="K874" s="406">
        <v>33.6</v>
      </c>
      <c r="L874" s="474">
        <v>33.6</v>
      </c>
      <c r="M874" s="474">
        <v>33.6</v>
      </c>
      <c r="N874" s="474">
        <v>33.6</v>
      </c>
      <c r="O874" s="474" t="s">
        <v>3433</v>
      </c>
      <c r="P874" s="475">
        <v>0.0</v>
      </c>
      <c r="Q874" s="56"/>
    </row>
    <row r="875" ht="15.75" customHeight="1">
      <c r="A875" s="403" t="s">
        <v>1226</v>
      </c>
      <c r="B875" s="404">
        <v>4008.28</v>
      </c>
      <c r="C875" s="470">
        <v>4008.28</v>
      </c>
      <c r="D875" s="470">
        <v>4008.28</v>
      </c>
      <c r="E875" s="470">
        <v>4008.28</v>
      </c>
      <c r="F875" s="471"/>
      <c r="G875" s="472">
        <v>0.0</v>
      </c>
      <c r="J875" s="473" t="s">
        <v>1226</v>
      </c>
      <c r="K875" s="406">
        <v>33.6</v>
      </c>
      <c r="L875" s="474">
        <v>33.6</v>
      </c>
      <c r="M875" s="474">
        <v>33.6</v>
      </c>
      <c r="N875" s="474">
        <v>33.6</v>
      </c>
      <c r="O875" s="474" t="s">
        <v>3434</v>
      </c>
      <c r="P875" s="475">
        <v>0.0</v>
      </c>
      <c r="Q875" s="56"/>
    </row>
    <row r="876" ht="15.75" customHeight="1">
      <c r="A876" s="403" t="s">
        <v>1227</v>
      </c>
      <c r="B876" s="404">
        <v>4008.28</v>
      </c>
      <c r="C876" s="470">
        <v>3976.56</v>
      </c>
      <c r="D876" s="470">
        <v>4013.75</v>
      </c>
      <c r="E876" s="470">
        <v>3976.56</v>
      </c>
      <c r="F876" s="471"/>
      <c r="G876" s="472">
        <v>0.008</v>
      </c>
      <c r="J876" s="473" t="s">
        <v>1227</v>
      </c>
      <c r="K876" s="406">
        <v>33.6</v>
      </c>
      <c r="L876" s="474">
        <v>33.6</v>
      </c>
      <c r="M876" s="474">
        <v>33.6</v>
      </c>
      <c r="N876" s="474">
        <v>33.6</v>
      </c>
      <c r="O876" s="474" t="s">
        <v>3434</v>
      </c>
      <c r="P876" s="475">
        <v>0.0</v>
      </c>
      <c r="Q876" s="56"/>
    </row>
    <row r="877" ht="15.75" customHeight="1">
      <c r="A877" s="403" t="s">
        <v>1228</v>
      </c>
      <c r="B877" s="404">
        <v>3976.56</v>
      </c>
      <c r="C877" s="470">
        <v>3984.75</v>
      </c>
      <c r="D877" s="470">
        <v>3985.72</v>
      </c>
      <c r="E877" s="470">
        <v>3962.76</v>
      </c>
      <c r="F877" s="471"/>
      <c r="G877" s="472">
        <v>-0.0021</v>
      </c>
      <c r="J877" s="473" t="s">
        <v>1228</v>
      </c>
      <c r="K877" s="406">
        <v>33.6</v>
      </c>
      <c r="L877" s="474">
        <v>33.6</v>
      </c>
      <c r="M877" s="474">
        <v>33.6</v>
      </c>
      <c r="N877" s="474">
        <v>33.6</v>
      </c>
      <c r="O877" s="474" t="s">
        <v>3435</v>
      </c>
      <c r="P877" s="475">
        <v>0.0</v>
      </c>
      <c r="Q877" s="56"/>
    </row>
    <row r="878" ht="15.75" customHeight="1">
      <c r="A878" s="403" t="s">
        <v>1229</v>
      </c>
      <c r="B878" s="404">
        <v>3984.75</v>
      </c>
      <c r="C878" s="470">
        <v>3960.17</v>
      </c>
      <c r="D878" s="470">
        <v>3987.17</v>
      </c>
      <c r="E878" s="470">
        <v>3960.17</v>
      </c>
      <c r="F878" s="471"/>
      <c r="G878" s="472">
        <v>0.0062</v>
      </c>
      <c r="J878" s="473" t="s">
        <v>1229</v>
      </c>
      <c r="K878" s="406">
        <v>33.6</v>
      </c>
      <c r="L878" s="474">
        <v>33.6</v>
      </c>
      <c r="M878" s="474">
        <v>33.6</v>
      </c>
      <c r="N878" s="474">
        <v>33.6</v>
      </c>
      <c r="O878" s="474" t="s">
        <v>3436</v>
      </c>
      <c r="P878" s="475">
        <v>0.0</v>
      </c>
      <c r="Q878" s="56"/>
    </row>
    <row r="879" ht="15.75" customHeight="1">
      <c r="A879" s="403" t="s">
        <v>1230</v>
      </c>
      <c r="B879" s="404">
        <v>3960.17</v>
      </c>
      <c r="C879" s="470">
        <v>3974.96</v>
      </c>
      <c r="D879" s="470">
        <v>3980.14</v>
      </c>
      <c r="E879" s="470">
        <v>3949.8</v>
      </c>
      <c r="F879" s="471"/>
      <c r="G879" s="472">
        <v>-0.0037</v>
      </c>
      <c r="J879" s="473" t="s">
        <v>1230</v>
      </c>
      <c r="K879" s="406">
        <v>33.6</v>
      </c>
      <c r="L879" s="474">
        <v>34.9</v>
      </c>
      <c r="M879" s="474">
        <v>34.9</v>
      </c>
      <c r="N879" s="474">
        <v>33.6</v>
      </c>
      <c r="O879" s="474" t="s">
        <v>3437</v>
      </c>
      <c r="P879" s="475">
        <v>-0.0372</v>
      </c>
      <c r="Q879" s="56"/>
    </row>
    <row r="880" ht="15.75" customHeight="1">
      <c r="A880" s="403" t="s">
        <v>1231</v>
      </c>
      <c r="B880" s="404">
        <v>3974.96</v>
      </c>
      <c r="C880" s="470">
        <v>3603.95</v>
      </c>
      <c r="D880" s="470">
        <v>3976.23</v>
      </c>
      <c r="E880" s="470">
        <v>3603.95</v>
      </c>
      <c r="F880" s="471"/>
      <c r="G880" s="472">
        <v>0.1029</v>
      </c>
      <c r="J880" s="473" t="s">
        <v>1231</v>
      </c>
      <c r="K880" s="406">
        <v>34.9</v>
      </c>
      <c r="L880" s="474">
        <v>34.9</v>
      </c>
      <c r="M880" s="474">
        <v>34.9</v>
      </c>
      <c r="N880" s="474">
        <v>34.9</v>
      </c>
      <c r="O880" s="474" t="s">
        <v>2839</v>
      </c>
      <c r="P880" s="475">
        <v>0.1186</v>
      </c>
      <c r="Q880" s="56"/>
    </row>
    <row r="881" ht="15.75" customHeight="1">
      <c r="A881" s="403" t="s">
        <v>1232</v>
      </c>
      <c r="B881" s="404">
        <v>3603.95</v>
      </c>
      <c r="C881" s="470">
        <v>3838.84</v>
      </c>
      <c r="D881" s="470">
        <v>3844.63</v>
      </c>
      <c r="E881" s="470">
        <v>3593.15</v>
      </c>
      <c r="F881" s="471"/>
      <c r="G881" s="472">
        <v>-0.0447</v>
      </c>
      <c r="J881" s="473" t="s">
        <v>1232</v>
      </c>
      <c r="K881" s="406">
        <v>31.2</v>
      </c>
      <c r="L881" s="474">
        <v>33.0</v>
      </c>
      <c r="M881" s="474">
        <v>33.4</v>
      </c>
      <c r="N881" s="474">
        <v>31.0</v>
      </c>
      <c r="O881" s="474" t="s">
        <v>3438</v>
      </c>
      <c r="P881" s="475">
        <v>-0.028</v>
      </c>
      <c r="Q881" s="56"/>
    </row>
    <row r="882" ht="15.75" customHeight="1">
      <c r="A882" s="403" t="s">
        <v>1233</v>
      </c>
      <c r="B882" s="404">
        <v>3772.55</v>
      </c>
      <c r="C882" s="470">
        <v>3969.31</v>
      </c>
      <c r="D882" s="470">
        <v>4028.58</v>
      </c>
      <c r="E882" s="470">
        <v>3760.39</v>
      </c>
      <c r="F882" s="471"/>
      <c r="G882" s="472">
        <v>-0.0496</v>
      </c>
      <c r="J882" s="473" t="s">
        <v>1233</v>
      </c>
      <c r="K882" s="406">
        <v>32.1</v>
      </c>
      <c r="L882" s="474">
        <v>34.6</v>
      </c>
      <c r="M882" s="474">
        <v>35.0</v>
      </c>
      <c r="N882" s="474">
        <v>31.6</v>
      </c>
      <c r="O882" s="474" t="s">
        <v>3439</v>
      </c>
      <c r="P882" s="475">
        <v>-0.0446</v>
      </c>
      <c r="Q882" s="56"/>
    </row>
    <row r="883" ht="15.75" customHeight="1">
      <c r="A883" s="403" t="s">
        <v>1234</v>
      </c>
      <c r="B883" s="404">
        <v>3969.31</v>
      </c>
      <c r="C883" s="470">
        <v>4129.96</v>
      </c>
      <c r="D883" s="470">
        <v>4129.96</v>
      </c>
      <c r="E883" s="470">
        <v>3897.62</v>
      </c>
      <c r="F883" s="471"/>
      <c r="G883" s="472">
        <v>-0.0389</v>
      </c>
      <c r="J883" s="473" t="s">
        <v>1234</v>
      </c>
      <c r="K883" s="406">
        <v>33.6</v>
      </c>
      <c r="L883" s="474">
        <v>35.0</v>
      </c>
      <c r="M883" s="474">
        <v>35.0</v>
      </c>
      <c r="N883" s="474">
        <v>32.4</v>
      </c>
      <c r="O883" s="474" t="s">
        <v>3440</v>
      </c>
      <c r="P883" s="475">
        <v>-0.04</v>
      </c>
      <c r="Q883" s="56"/>
    </row>
    <row r="884" ht="15.75" customHeight="1">
      <c r="A884" s="403" t="s">
        <v>1235</v>
      </c>
      <c r="B884" s="404">
        <v>4129.96</v>
      </c>
      <c r="C884" s="470">
        <v>4231.48</v>
      </c>
      <c r="D884" s="470">
        <v>4238.06</v>
      </c>
      <c r="E884" s="470">
        <v>4105.97</v>
      </c>
      <c r="F884" s="471"/>
      <c r="G884" s="472">
        <v>-0.024</v>
      </c>
      <c r="J884" s="473" t="s">
        <v>1235</v>
      </c>
      <c r="K884" s="406">
        <v>35.0</v>
      </c>
      <c r="L884" s="474">
        <v>36.4</v>
      </c>
      <c r="M884" s="474">
        <v>36.4</v>
      </c>
      <c r="N884" s="474">
        <v>34.8</v>
      </c>
      <c r="O884" s="474" t="s">
        <v>3441</v>
      </c>
      <c r="P884" s="475">
        <v>-0.0331</v>
      </c>
      <c r="Q884" s="56"/>
    </row>
    <row r="885" ht="15.75" customHeight="1">
      <c r="A885" s="403" t="s">
        <v>1236</v>
      </c>
      <c r="B885" s="404">
        <v>4231.48</v>
      </c>
      <c r="C885" s="470">
        <v>4156.32</v>
      </c>
      <c r="D885" s="470">
        <v>4254.08</v>
      </c>
      <c r="E885" s="470">
        <v>4156.32</v>
      </c>
      <c r="F885" s="471"/>
      <c r="G885" s="472">
        <v>0.0181</v>
      </c>
      <c r="J885" s="473" t="s">
        <v>1236</v>
      </c>
      <c r="K885" s="406">
        <v>36.2</v>
      </c>
      <c r="L885" s="474">
        <v>36.1</v>
      </c>
      <c r="M885" s="474">
        <v>37.0</v>
      </c>
      <c r="N885" s="474">
        <v>35.6</v>
      </c>
      <c r="O885" s="474" t="s">
        <v>3442</v>
      </c>
      <c r="P885" s="475">
        <v>0.0028</v>
      </c>
      <c r="Q885" s="56"/>
    </row>
    <row r="886" ht="15.75" customHeight="1">
      <c r="A886" s="403" t="s">
        <v>1237</v>
      </c>
      <c r="B886" s="404">
        <v>4156.32</v>
      </c>
      <c r="C886" s="470">
        <v>4008.05</v>
      </c>
      <c r="D886" s="470">
        <v>4167.85</v>
      </c>
      <c r="E886" s="470">
        <v>4002.11</v>
      </c>
      <c r="F886" s="471"/>
      <c r="G886" s="472">
        <v>0.037</v>
      </c>
      <c r="J886" s="473" t="s">
        <v>1237</v>
      </c>
      <c r="K886" s="406">
        <v>36.1</v>
      </c>
      <c r="L886" s="474">
        <v>37.0</v>
      </c>
      <c r="M886" s="474">
        <v>37.0</v>
      </c>
      <c r="N886" s="474">
        <v>35.0</v>
      </c>
      <c r="O886" s="474" t="s">
        <v>3443</v>
      </c>
      <c r="P886" s="475">
        <v>0.0285</v>
      </c>
      <c r="Q886" s="56"/>
    </row>
    <row r="887" ht="15.75" customHeight="1">
      <c r="A887" s="403" t="s">
        <v>1238</v>
      </c>
      <c r="B887" s="404">
        <v>4008.05</v>
      </c>
      <c r="C887" s="470">
        <v>4287.38</v>
      </c>
      <c r="D887" s="470">
        <v>4287.38</v>
      </c>
      <c r="E887" s="470">
        <v>3998.39</v>
      </c>
      <c r="F887" s="471"/>
      <c r="G887" s="472">
        <v>-0.0652</v>
      </c>
      <c r="J887" s="473" t="s">
        <v>1238</v>
      </c>
      <c r="K887" s="406">
        <v>35.1</v>
      </c>
      <c r="L887" s="474">
        <v>37.3</v>
      </c>
      <c r="M887" s="474">
        <v>37.8</v>
      </c>
      <c r="N887" s="474">
        <v>34.6</v>
      </c>
      <c r="O887" s="474" t="s">
        <v>3444</v>
      </c>
      <c r="P887" s="475">
        <v>-0.0787</v>
      </c>
      <c r="Q887" s="56"/>
    </row>
    <row r="888" ht="15.75" customHeight="1">
      <c r="A888" s="403" t="s">
        <v>1239</v>
      </c>
      <c r="B888" s="404">
        <v>4287.38</v>
      </c>
      <c r="C888" s="470">
        <v>4384.48</v>
      </c>
      <c r="D888" s="470">
        <v>4393.78</v>
      </c>
      <c r="E888" s="470">
        <v>4283.05</v>
      </c>
      <c r="F888" s="471"/>
      <c r="G888" s="472">
        <v>-0.0221</v>
      </c>
      <c r="J888" s="473" t="s">
        <v>1239</v>
      </c>
      <c r="K888" s="406">
        <v>38.1</v>
      </c>
      <c r="L888" s="474">
        <v>38.3</v>
      </c>
      <c r="M888" s="474">
        <v>38.7</v>
      </c>
      <c r="N888" s="474">
        <v>38.0</v>
      </c>
      <c r="O888" s="474" t="s">
        <v>3445</v>
      </c>
      <c r="P888" s="475">
        <v>-0.0231</v>
      </c>
      <c r="Q888" s="56"/>
    </row>
    <row r="889" ht="15.75" customHeight="1">
      <c r="A889" s="403" t="s">
        <v>1240</v>
      </c>
      <c r="B889" s="404">
        <v>4384.48</v>
      </c>
      <c r="C889" s="470">
        <v>4409.62</v>
      </c>
      <c r="D889" s="470">
        <v>4425.73</v>
      </c>
      <c r="E889" s="470">
        <v>4378.18</v>
      </c>
      <c r="F889" s="471"/>
      <c r="G889" s="472">
        <v>-0.0057</v>
      </c>
      <c r="J889" s="473" t="s">
        <v>1240</v>
      </c>
      <c r="K889" s="406">
        <v>39.0</v>
      </c>
      <c r="L889" s="474">
        <v>40.0</v>
      </c>
      <c r="M889" s="474">
        <v>40.0</v>
      </c>
      <c r="N889" s="474">
        <v>39.0</v>
      </c>
      <c r="O889" s="474" t="s">
        <v>3446</v>
      </c>
      <c r="P889" s="475">
        <v>-0.0102</v>
      </c>
      <c r="Q889" s="56"/>
    </row>
    <row r="890" ht="15.75" customHeight="1">
      <c r="A890" s="403" t="s">
        <v>1241</v>
      </c>
      <c r="B890" s="404">
        <v>4409.62</v>
      </c>
      <c r="C890" s="470">
        <v>4466.07</v>
      </c>
      <c r="D890" s="470">
        <v>4511.25</v>
      </c>
      <c r="E890" s="470">
        <v>4407.18</v>
      </c>
      <c r="F890" s="471"/>
      <c r="G890" s="472">
        <v>-0.0126</v>
      </c>
      <c r="J890" s="473" t="s">
        <v>1241</v>
      </c>
      <c r="K890" s="406">
        <v>39.4</v>
      </c>
      <c r="L890" s="474">
        <v>41.0</v>
      </c>
      <c r="M890" s="474">
        <v>41.4</v>
      </c>
      <c r="N890" s="474">
        <v>39.0</v>
      </c>
      <c r="O890" s="474" t="s">
        <v>3447</v>
      </c>
      <c r="P890" s="475">
        <v>-0.0414</v>
      </c>
      <c r="Q890" s="56"/>
    </row>
    <row r="891" ht="15.75" customHeight="1">
      <c r="A891" s="403" t="s">
        <v>1242</v>
      </c>
      <c r="B891" s="404">
        <v>4466.07</v>
      </c>
      <c r="C891" s="470">
        <v>4434.81</v>
      </c>
      <c r="D891" s="470">
        <v>4508.0</v>
      </c>
      <c r="E891" s="470">
        <v>4434.81</v>
      </c>
      <c r="F891" s="471"/>
      <c r="G891" s="472">
        <v>0.007</v>
      </c>
      <c r="J891" s="473" t="s">
        <v>1242</v>
      </c>
      <c r="K891" s="406">
        <v>41.1</v>
      </c>
      <c r="L891" s="474">
        <v>40.6</v>
      </c>
      <c r="M891" s="474">
        <v>41.9</v>
      </c>
      <c r="N891" s="474">
        <v>40.0</v>
      </c>
      <c r="O891" s="474" t="s">
        <v>3448</v>
      </c>
      <c r="P891" s="475">
        <v>0.0301</v>
      </c>
      <c r="Q891" s="56"/>
    </row>
    <row r="892" ht="15.75" customHeight="1">
      <c r="A892" s="403" t="s">
        <v>1243</v>
      </c>
      <c r="B892" s="404">
        <v>4434.81</v>
      </c>
      <c r="C892" s="470">
        <v>4409.91</v>
      </c>
      <c r="D892" s="470">
        <v>4460.06</v>
      </c>
      <c r="E892" s="470">
        <v>4387.81</v>
      </c>
      <c r="F892" s="471"/>
      <c r="G892" s="472">
        <v>0.0056</v>
      </c>
      <c r="J892" s="473" t="s">
        <v>1243</v>
      </c>
      <c r="K892" s="406">
        <v>39.9</v>
      </c>
      <c r="L892" s="474">
        <v>38.9</v>
      </c>
      <c r="M892" s="474">
        <v>40.1</v>
      </c>
      <c r="N892" s="474">
        <v>38.4</v>
      </c>
      <c r="O892" s="474" t="s">
        <v>3449</v>
      </c>
      <c r="P892" s="475">
        <v>0.0257</v>
      </c>
      <c r="Q892" s="56"/>
    </row>
    <row r="893" ht="15.75" customHeight="1">
      <c r="A893" s="403" t="s">
        <v>1244</v>
      </c>
      <c r="B893" s="404">
        <v>4409.91</v>
      </c>
      <c r="C893" s="470">
        <v>4480.22</v>
      </c>
      <c r="D893" s="470">
        <v>4483.31</v>
      </c>
      <c r="E893" s="470">
        <v>4372.75</v>
      </c>
      <c r="F893" s="471"/>
      <c r="G893" s="472">
        <v>-0.0157</v>
      </c>
      <c r="J893" s="473" t="s">
        <v>1244</v>
      </c>
      <c r="K893" s="406">
        <v>38.9</v>
      </c>
      <c r="L893" s="474">
        <v>39.6</v>
      </c>
      <c r="M893" s="474">
        <v>39.6</v>
      </c>
      <c r="N893" s="474">
        <v>38.1</v>
      </c>
      <c r="O893" s="474" t="s">
        <v>3450</v>
      </c>
      <c r="P893" s="475">
        <v>-0.0275</v>
      </c>
      <c r="Q893" s="56"/>
    </row>
    <row r="894" ht="15.75" customHeight="1">
      <c r="A894" s="403" t="s">
        <v>1245</v>
      </c>
      <c r="B894" s="404">
        <v>4480.22</v>
      </c>
      <c r="C894" s="470">
        <v>4549.11</v>
      </c>
      <c r="D894" s="470">
        <v>4575.85</v>
      </c>
      <c r="E894" s="470">
        <v>4476.5</v>
      </c>
      <c r="F894" s="471"/>
      <c r="G894" s="472">
        <v>-0.0151</v>
      </c>
      <c r="J894" s="473" t="s">
        <v>1245</v>
      </c>
      <c r="K894" s="406">
        <v>40.0</v>
      </c>
      <c r="L894" s="474">
        <v>41.3</v>
      </c>
      <c r="M894" s="474">
        <v>42.0</v>
      </c>
      <c r="N894" s="474">
        <v>39.8</v>
      </c>
      <c r="O894" s="474" t="s">
        <v>3451</v>
      </c>
      <c r="P894" s="475">
        <v>-0.0315</v>
      </c>
      <c r="Q894" s="56"/>
    </row>
    <row r="895" ht="15.75" customHeight="1">
      <c r="A895" s="403" t="s">
        <v>1246</v>
      </c>
      <c r="B895" s="404">
        <v>4549.11</v>
      </c>
      <c r="C895" s="470">
        <v>4621.19</v>
      </c>
      <c r="D895" s="470">
        <v>4643.9</v>
      </c>
      <c r="E895" s="470">
        <v>4541.04</v>
      </c>
      <c r="F895" s="471"/>
      <c r="G895" s="472">
        <v>-0.0156</v>
      </c>
      <c r="J895" s="473" t="s">
        <v>1246</v>
      </c>
      <c r="K895" s="406">
        <v>41.3</v>
      </c>
      <c r="L895" s="474">
        <v>42.6</v>
      </c>
      <c r="M895" s="474">
        <v>43.6</v>
      </c>
      <c r="N895" s="474">
        <v>41.1</v>
      </c>
      <c r="O895" s="474" t="s">
        <v>3452</v>
      </c>
      <c r="P895" s="475">
        <v>-0.0373</v>
      </c>
      <c r="Q895" s="56"/>
    </row>
    <row r="896" ht="15.75" customHeight="1">
      <c r="A896" s="403" t="s">
        <v>1247</v>
      </c>
      <c r="B896" s="404">
        <v>4621.19</v>
      </c>
      <c r="C896" s="470">
        <v>4650.89</v>
      </c>
      <c r="D896" s="470">
        <v>4662.64</v>
      </c>
      <c r="E896" s="470">
        <v>4612.38</v>
      </c>
      <c r="F896" s="471"/>
      <c r="G896" s="472">
        <v>-0.0064</v>
      </c>
      <c r="J896" s="473" t="s">
        <v>1247</v>
      </c>
      <c r="K896" s="406">
        <v>42.9</v>
      </c>
      <c r="L896" s="474">
        <v>43.9</v>
      </c>
      <c r="M896" s="474">
        <v>44.6</v>
      </c>
      <c r="N896" s="474">
        <v>42.3</v>
      </c>
      <c r="O896" s="474" t="s">
        <v>3453</v>
      </c>
      <c r="P896" s="475">
        <v>-0.0228</v>
      </c>
      <c r="Q896" s="56"/>
    </row>
    <row r="897" ht="15.75" customHeight="1">
      <c r="A897" s="403" t="s">
        <v>1248</v>
      </c>
      <c r="B897" s="404">
        <v>4650.89</v>
      </c>
      <c r="C897" s="470">
        <v>4698.89</v>
      </c>
      <c r="D897" s="470">
        <v>4708.58</v>
      </c>
      <c r="E897" s="470">
        <v>4647.37</v>
      </c>
      <c r="F897" s="471"/>
      <c r="G897" s="472">
        <v>-0.0102</v>
      </c>
      <c r="J897" s="473" t="s">
        <v>1248</v>
      </c>
      <c r="K897" s="406">
        <v>43.9</v>
      </c>
      <c r="L897" s="474">
        <v>44.2</v>
      </c>
      <c r="M897" s="474">
        <v>46.0</v>
      </c>
      <c r="N897" s="474">
        <v>43.5</v>
      </c>
      <c r="O897" s="474" t="s">
        <v>3454</v>
      </c>
      <c r="P897" s="475">
        <v>-0.009</v>
      </c>
      <c r="Q897" s="56"/>
    </row>
    <row r="898" ht="15.75" customHeight="1">
      <c r="A898" s="403" t="s">
        <v>1249</v>
      </c>
      <c r="B898" s="404">
        <v>4698.89</v>
      </c>
      <c r="C898" s="470">
        <v>4698.89</v>
      </c>
      <c r="D898" s="470">
        <v>4698.89</v>
      </c>
      <c r="E898" s="470">
        <v>4698.89</v>
      </c>
      <c r="F898" s="471"/>
      <c r="G898" s="472">
        <v>-0.0072</v>
      </c>
      <c r="J898" s="473" t="s">
        <v>1249</v>
      </c>
      <c r="K898" s="406">
        <v>44.3</v>
      </c>
      <c r="L898" s="474">
        <v>47.4</v>
      </c>
      <c r="M898" s="474">
        <v>47.5</v>
      </c>
      <c r="N898" s="474">
        <v>43.9</v>
      </c>
      <c r="O898" s="474" t="s">
        <v>3455</v>
      </c>
      <c r="P898" s="475">
        <v>-0.0634</v>
      </c>
      <c r="Q898" s="56"/>
    </row>
    <row r="899" ht="15.75" customHeight="1">
      <c r="A899" s="403" t="s">
        <v>1250</v>
      </c>
      <c r="B899" s="404">
        <v>4733.14</v>
      </c>
      <c r="C899" s="470">
        <v>4758.0</v>
      </c>
      <c r="D899" s="470">
        <v>4784.14</v>
      </c>
      <c r="E899" s="470">
        <v>4729.31</v>
      </c>
      <c r="F899" s="471"/>
      <c r="G899" s="472">
        <v>-0.0052</v>
      </c>
      <c r="J899" s="473" t="s">
        <v>1250</v>
      </c>
      <c r="K899" s="406">
        <v>47.3</v>
      </c>
      <c r="L899" s="474">
        <v>44.0</v>
      </c>
      <c r="M899" s="474">
        <v>47.4</v>
      </c>
      <c r="N899" s="474">
        <v>44.0</v>
      </c>
      <c r="O899" s="474" t="s">
        <v>3456</v>
      </c>
      <c r="P899" s="475">
        <v>0.0974</v>
      </c>
      <c r="Q899" s="56"/>
    </row>
    <row r="900" ht="15.75" customHeight="1">
      <c r="A900" s="403" t="s">
        <v>1251</v>
      </c>
      <c r="B900" s="404">
        <v>4758.0</v>
      </c>
      <c r="C900" s="470">
        <v>4740.4</v>
      </c>
      <c r="D900" s="470">
        <v>4777.98</v>
      </c>
      <c r="E900" s="470">
        <v>4705.82</v>
      </c>
      <c r="F900" s="471"/>
      <c r="G900" s="472">
        <v>0.0037</v>
      </c>
      <c r="J900" s="473" t="s">
        <v>1251</v>
      </c>
      <c r="K900" s="406">
        <v>43.1</v>
      </c>
      <c r="L900" s="474">
        <v>38.9</v>
      </c>
      <c r="M900" s="474">
        <v>43.1</v>
      </c>
      <c r="N900" s="474">
        <v>38.8</v>
      </c>
      <c r="O900" s="474" t="s">
        <v>3457</v>
      </c>
      <c r="P900" s="475">
        <v>0.0995</v>
      </c>
      <c r="Q900" s="56"/>
    </row>
    <row r="901" ht="15.75" customHeight="1">
      <c r="A901" s="403" t="s">
        <v>1252</v>
      </c>
      <c r="B901" s="404">
        <v>4740.4</v>
      </c>
      <c r="C901" s="470">
        <v>4768.13</v>
      </c>
      <c r="D901" s="470">
        <v>4826.57</v>
      </c>
      <c r="E901" s="470">
        <v>4732.17</v>
      </c>
      <c r="F901" s="471"/>
      <c r="G901" s="472">
        <v>-0.0058</v>
      </c>
      <c r="J901" s="473" t="s">
        <v>1252</v>
      </c>
      <c r="K901" s="406">
        <v>39.2</v>
      </c>
      <c r="L901" s="474">
        <v>40.3</v>
      </c>
      <c r="M901" s="474">
        <v>40.9</v>
      </c>
      <c r="N901" s="474">
        <v>38.9</v>
      </c>
      <c r="O901" s="474" t="s">
        <v>3458</v>
      </c>
      <c r="P901" s="475">
        <v>-0.02</v>
      </c>
      <c r="Q901" s="56"/>
    </row>
    <row r="902" ht="15.75" customHeight="1">
      <c r="A902" s="403" t="s">
        <v>1253</v>
      </c>
      <c r="B902" s="404">
        <v>4768.13</v>
      </c>
      <c r="C902" s="470">
        <v>4734.15</v>
      </c>
      <c r="D902" s="470">
        <v>4776.87</v>
      </c>
      <c r="E902" s="470">
        <v>4705.12</v>
      </c>
      <c r="F902" s="471"/>
      <c r="G902" s="472">
        <v>0.0072</v>
      </c>
      <c r="J902" s="473" t="s">
        <v>1253</v>
      </c>
      <c r="K902" s="406">
        <v>40.0</v>
      </c>
      <c r="L902" s="474">
        <v>40.7</v>
      </c>
      <c r="M902" s="474">
        <v>40.7</v>
      </c>
      <c r="N902" s="474">
        <v>38.5</v>
      </c>
      <c r="O902" s="474" t="s">
        <v>3459</v>
      </c>
      <c r="P902" s="475">
        <v>-0.0074</v>
      </c>
      <c r="Q902" s="56"/>
    </row>
    <row r="903" ht="15.75" customHeight="1">
      <c r="A903" s="403" t="s">
        <v>1254</v>
      </c>
      <c r="B903" s="404">
        <v>4734.15</v>
      </c>
      <c r="C903" s="470">
        <v>4564.61</v>
      </c>
      <c r="D903" s="470">
        <v>4742.71</v>
      </c>
      <c r="E903" s="470">
        <v>4564.61</v>
      </c>
      <c r="F903" s="471"/>
      <c r="G903" s="472">
        <v>0.0371</v>
      </c>
      <c r="J903" s="473" t="s">
        <v>1254</v>
      </c>
      <c r="K903" s="406">
        <v>40.3</v>
      </c>
      <c r="L903" s="474">
        <v>39.5</v>
      </c>
      <c r="M903" s="474">
        <v>40.8</v>
      </c>
      <c r="N903" s="474">
        <v>39.5</v>
      </c>
      <c r="O903" s="474" t="s">
        <v>3460</v>
      </c>
      <c r="P903" s="475">
        <v>0.0333</v>
      </c>
      <c r="Q903" s="56"/>
    </row>
    <row r="904" ht="15.75" customHeight="1">
      <c r="A904" s="403" t="s">
        <v>1255</v>
      </c>
      <c r="B904" s="404">
        <v>4564.61</v>
      </c>
      <c r="C904" s="470">
        <v>4480.83</v>
      </c>
      <c r="D904" s="470">
        <v>4569.72</v>
      </c>
      <c r="E904" s="470">
        <v>4480.83</v>
      </c>
      <c r="F904" s="471"/>
      <c r="G904" s="472">
        <v>0.0187</v>
      </c>
      <c r="J904" s="473" t="s">
        <v>1255</v>
      </c>
      <c r="K904" s="406">
        <v>39.0</v>
      </c>
      <c r="L904" s="474">
        <v>36.8</v>
      </c>
      <c r="M904" s="474">
        <v>39.3</v>
      </c>
      <c r="N904" s="474">
        <v>36.8</v>
      </c>
      <c r="O904" s="474" t="s">
        <v>3461</v>
      </c>
      <c r="P904" s="475">
        <v>0.0656</v>
      </c>
      <c r="Q904" s="56"/>
    </row>
    <row r="905" ht="15.75" customHeight="1">
      <c r="A905" s="403" t="s">
        <v>1256</v>
      </c>
      <c r="B905" s="404">
        <v>4480.83</v>
      </c>
      <c r="C905" s="470">
        <v>4471.51</v>
      </c>
      <c r="D905" s="470">
        <v>4506.71</v>
      </c>
      <c r="E905" s="470">
        <v>4470.92</v>
      </c>
      <c r="F905" s="471"/>
      <c r="G905" s="472">
        <v>0.0021</v>
      </c>
      <c r="J905" s="473" t="s">
        <v>1256</v>
      </c>
      <c r="K905" s="406">
        <v>36.6</v>
      </c>
      <c r="L905" s="474">
        <v>36.8</v>
      </c>
      <c r="M905" s="474">
        <v>37.0</v>
      </c>
      <c r="N905" s="474">
        <v>36.4</v>
      </c>
      <c r="O905" s="474" t="s">
        <v>3462</v>
      </c>
      <c r="P905" s="475">
        <v>-0.0027</v>
      </c>
      <c r="Q905" s="56"/>
    </row>
    <row r="906" ht="15.75" customHeight="1">
      <c r="A906" s="403" t="s">
        <v>1257</v>
      </c>
      <c r="B906" s="404">
        <v>4471.51</v>
      </c>
      <c r="C906" s="470">
        <v>4385.54</v>
      </c>
      <c r="D906" s="470">
        <v>4492.26</v>
      </c>
      <c r="E906" s="470">
        <v>4385.54</v>
      </c>
      <c r="F906" s="471"/>
      <c r="G906" s="472">
        <v>0.0196</v>
      </c>
      <c r="J906" s="473" t="s">
        <v>1257</v>
      </c>
      <c r="K906" s="406">
        <v>36.7</v>
      </c>
      <c r="L906" s="474">
        <v>36.5</v>
      </c>
      <c r="M906" s="474">
        <v>36.9</v>
      </c>
      <c r="N906" s="474">
        <v>36.5</v>
      </c>
      <c r="O906" s="474" t="s">
        <v>3463</v>
      </c>
      <c r="P906" s="475">
        <v>0.0166</v>
      </c>
      <c r="Q906" s="56"/>
    </row>
    <row r="907" ht="15.75" customHeight="1">
      <c r="A907" s="403" t="s">
        <v>1258</v>
      </c>
      <c r="B907" s="404">
        <v>4385.54</v>
      </c>
      <c r="C907" s="470">
        <v>4388.75</v>
      </c>
      <c r="D907" s="470">
        <v>4421.4</v>
      </c>
      <c r="E907" s="470">
        <v>4374.67</v>
      </c>
      <c r="F907" s="471"/>
      <c r="G907" s="472">
        <v>-7.0E-4</v>
      </c>
      <c r="J907" s="473" t="s">
        <v>1258</v>
      </c>
      <c r="K907" s="406">
        <v>36.1</v>
      </c>
      <c r="L907" s="474">
        <v>35.8</v>
      </c>
      <c r="M907" s="474">
        <v>36.4</v>
      </c>
      <c r="N907" s="474">
        <v>35.8</v>
      </c>
      <c r="O907" s="474" t="s">
        <v>3464</v>
      </c>
      <c r="P907" s="475">
        <v>0.0084</v>
      </c>
      <c r="Q907" s="56"/>
    </row>
    <row r="908" ht="15.75" customHeight="1">
      <c r="A908" s="403" t="s">
        <v>1259</v>
      </c>
      <c r="B908" s="404">
        <v>4388.75</v>
      </c>
      <c r="C908" s="470">
        <v>4452.96</v>
      </c>
      <c r="D908" s="470">
        <v>4462.1</v>
      </c>
      <c r="E908" s="470">
        <v>4384.36</v>
      </c>
      <c r="F908" s="471"/>
      <c r="G908" s="472">
        <v>-0.0144</v>
      </c>
      <c r="J908" s="473" t="s">
        <v>1259</v>
      </c>
      <c r="K908" s="406">
        <v>35.8</v>
      </c>
      <c r="L908" s="474">
        <v>36.1</v>
      </c>
      <c r="M908" s="474">
        <v>36.2</v>
      </c>
      <c r="N908" s="474">
        <v>35.6</v>
      </c>
      <c r="O908" s="474" t="s">
        <v>3465</v>
      </c>
      <c r="P908" s="475">
        <v>-0.0083</v>
      </c>
      <c r="Q908" s="56"/>
    </row>
    <row r="909" ht="15.75" customHeight="1">
      <c r="A909" s="403" t="s">
        <v>1260</v>
      </c>
      <c r="B909" s="404">
        <v>4452.96</v>
      </c>
      <c r="C909" s="470">
        <v>4465.89</v>
      </c>
      <c r="D909" s="470">
        <v>4477.49</v>
      </c>
      <c r="E909" s="470">
        <v>4447.55</v>
      </c>
      <c r="F909" s="471"/>
      <c r="G909" s="472">
        <v>-0.0029</v>
      </c>
      <c r="J909" s="473" t="s">
        <v>1260</v>
      </c>
      <c r="K909" s="406">
        <v>36.1</v>
      </c>
      <c r="L909" s="474">
        <v>36.1</v>
      </c>
      <c r="M909" s="474">
        <v>36.7</v>
      </c>
      <c r="N909" s="474">
        <v>36.0</v>
      </c>
      <c r="O909" s="474" t="s">
        <v>3466</v>
      </c>
      <c r="P909" s="475">
        <v>-0.0137</v>
      </c>
      <c r="Q909" s="56"/>
    </row>
    <row r="910" ht="15.75" customHeight="1">
      <c r="A910" s="403" t="s">
        <v>1261</v>
      </c>
      <c r="B910" s="404">
        <v>4465.89</v>
      </c>
      <c r="C910" s="470">
        <v>4479.4</v>
      </c>
      <c r="D910" s="470">
        <v>4483.35</v>
      </c>
      <c r="E910" s="470">
        <v>4443.74</v>
      </c>
      <c r="F910" s="471"/>
      <c r="G910" s="472">
        <v>-0.003</v>
      </c>
      <c r="J910" s="473" t="s">
        <v>1261</v>
      </c>
      <c r="K910" s="406">
        <v>36.6</v>
      </c>
      <c r="L910" s="474">
        <v>36.7</v>
      </c>
      <c r="M910" s="474">
        <v>36.7</v>
      </c>
      <c r="N910" s="474">
        <v>36.3</v>
      </c>
      <c r="O910" s="474" t="s">
        <v>3467</v>
      </c>
      <c r="P910" s="475">
        <v>-0.0027</v>
      </c>
      <c r="Q910" s="56"/>
    </row>
    <row r="911" ht="15.75" customHeight="1">
      <c r="A911" s="403" t="s">
        <v>1262</v>
      </c>
      <c r="B911" s="404">
        <v>4479.4</v>
      </c>
      <c r="C911" s="470">
        <v>4506.87</v>
      </c>
      <c r="D911" s="470">
        <v>4526.95</v>
      </c>
      <c r="E911" s="470">
        <v>4473.74</v>
      </c>
      <c r="F911" s="471"/>
      <c r="G911" s="472">
        <v>-0.0061</v>
      </c>
      <c r="J911" s="473" t="s">
        <v>1262</v>
      </c>
      <c r="K911" s="406">
        <v>36.7</v>
      </c>
      <c r="L911" s="474">
        <v>36.7</v>
      </c>
      <c r="M911" s="474">
        <v>37.0</v>
      </c>
      <c r="N911" s="474">
        <v>36.4</v>
      </c>
      <c r="O911" s="474" t="s">
        <v>3468</v>
      </c>
      <c r="P911" s="475">
        <v>0.0</v>
      </c>
      <c r="Q911" s="56"/>
    </row>
    <row r="912" ht="15.75" customHeight="1">
      <c r="A912" s="403" t="s">
        <v>1263</v>
      </c>
      <c r="B912" s="404">
        <v>4506.87</v>
      </c>
      <c r="C912" s="470">
        <v>4481.51</v>
      </c>
      <c r="D912" s="470">
        <v>4511.44</v>
      </c>
      <c r="E912" s="470">
        <v>4481.51</v>
      </c>
      <c r="F912" s="471"/>
      <c r="G912" s="472">
        <v>0.0057</v>
      </c>
      <c r="J912" s="473" t="s">
        <v>1263</v>
      </c>
      <c r="K912" s="406">
        <v>36.7</v>
      </c>
      <c r="L912" s="474">
        <v>36.5</v>
      </c>
      <c r="M912" s="474">
        <v>36.8</v>
      </c>
      <c r="N912" s="474">
        <v>36.2</v>
      </c>
      <c r="O912" s="474" t="s">
        <v>3469</v>
      </c>
      <c r="P912" s="475">
        <v>0.0138</v>
      </c>
      <c r="Q912" s="56"/>
    </row>
    <row r="913" ht="15.75" customHeight="1">
      <c r="A913" s="403" t="s">
        <v>1264</v>
      </c>
      <c r="B913" s="404">
        <v>4481.51</v>
      </c>
      <c r="C913" s="470">
        <v>4469.65</v>
      </c>
      <c r="D913" s="470">
        <v>4497.02</v>
      </c>
      <c r="E913" s="470">
        <v>4469.07</v>
      </c>
      <c r="F913" s="471"/>
      <c r="G913" s="472">
        <v>0.0027</v>
      </c>
      <c r="J913" s="473" t="s">
        <v>1264</v>
      </c>
      <c r="K913" s="406">
        <v>36.2</v>
      </c>
      <c r="L913" s="474">
        <v>35.9</v>
      </c>
      <c r="M913" s="474">
        <v>36.8</v>
      </c>
      <c r="N913" s="474">
        <v>35.9</v>
      </c>
      <c r="O913" s="474" t="s">
        <v>3470</v>
      </c>
      <c r="P913" s="475">
        <v>0.0028</v>
      </c>
      <c r="Q913" s="56"/>
    </row>
    <row r="914" ht="15.75" customHeight="1">
      <c r="A914" s="403" t="s">
        <v>1265</v>
      </c>
      <c r="B914" s="404">
        <v>4469.65</v>
      </c>
      <c r="C914" s="470">
        <v>4481.79</v>
      </c>
      <c r="D914" s="470">
        <v>4497.83</v>
      </c>
      <c r="E914" s="470">
        <v>4457.77</v>
      </c>
      <c r="F914" s="471"/>
      <c r="G914" s="472">
        <v>-0.0027</v>
      </c>
      <c r="J914" s="473" t="s">
        <v>1265</v>
      </c>
      <c r="K914" s="406">
        <v>36.1</v>
      </c>
      <c r="L914" s="474">
        <v>37.0</v>
      </c>
      <c r="M914" s="474">
        <v>37.0</v>
      </c>
      <c r="N914" s="474">
        <v>36.0</v>
      </c>
      <c r="O914" s="474" t="s">
        <v>3471</v>
      </c>
      <c r="P914" s="475">
        <v>-0.0163</v>
      </c>
      <c r="Q914" s="56"/>
    </row>
    <row r="915" ht="15.75" customHeight="1">
      <c r="A915" s="403" t="s">
        <v>1266</v>
      </c>
      <c r="B915" s="404">
        <v>4481.79</v>
      </c>
      <c r="C915" s="470">
        <v>4510.77</v>
      </c>
      <c r="D915" s="470">
        <v>4528.67</v>
      </c>
      <c r="E915" s="470">
        <v>4478.33</v>
      </c>
      <c r="F915" s="471"/>
      <c r="G915" s="472">
        <v>-0.0064</v>
      </c>
      <c r="J915" s="473" t="s">
        <v>1266</v>
      </c>
      <c r="K915" s="406">
        <v>36.7</v>
      </c>
      <c r="L915" s="474">
        <v>36.8</v>
      </c>
      <c r="M915" s="474">
        <v>37.0</v>
      </c>
      <c r="N915" s="474">
        <v>36.1</v>
      </c>
      <c r="O915" s="474" t="s">
        <v>3472</v>
      </c>
      <c r="P915" s="475">
        <v>-0.0081</v>
      </c>
      <c r="Q915" s="56"/>
    </row>
    <row r="916" ht="15.75" customHeight="1">
      <c r="A916" s="403" t="s">
        <v>1267</v>
      </c>
      <c r="B916" s="404">
        <v>4510.77</v>
      </c>
      <c r="C916" s="470">
        <v>4493.01</v>
      </c>
      <c r="D916" s="470">
        <v>4515.37</v>
      </c>
      <c r="E916" s="470">
        <v>4484.69</v>
      </c>
      <c r="F916" s="471"/>
      <c r="G916" s="472">
        <v>0.004</v>
      </c>
      <c r="J916" s="473" t="s">
        <v>1267</v>
      </c>
      <c r="K916" s="406">
        <v>37.0</v>
      </c>
      <c r="L916" s="474">
        <v>37.9</v>
      </c>
      <c r="M916" s="474">
        <v>37.9</v>
      </c>
      <c r="N916" s="474">
        <v>36.9</v>
      </c>
      <c r="O916" s="474" t="s">
        <v>3473</v>
      </c>
      <c r="P916" s="475">
        <v>-0.0237</v>
      </c>
      <c r="Q916" s="56"/>
    </row>
    <row r="917" ht="15.75" customHeight="1">
      <c r="A917" s="403" t="s">
        <v>1268</v>
      </c>
      <c r="B917" s="404">
        <v>4493.01</v>
      </c>
      <c r="C917" s="470">
        <v>4528.2</v>
      </c>
      <c r="D917" s="470">
        <v>4531.45</v>
      </c>
      <c r="E917" s="470">
        <v>4469.43</v>
      </c>
      <c r="F917" s="471"/>
      <c r="G917" s="472">
        <v>-0.0078</v>
      </c>
      <c r="J917" s="473" t="s">
        <v>1268</v>
      </c>
      <c r="K917" s="406">
        <v>37.9</v>
      </c>
      <c r="L917" s="474">
        <v>40.9</v>
      </c>
      <c r="M917" s="474">
        <v>40.9</v>
      </c>
      <c r="N917" s="474">
        <v>37.1</v>
      </c>
      <c r="O917" s="474" t="s">
        <v>3474</v>
      </c>
      <c r="P917" s="475">
        <v>-0.0801</v>
      </c>
      <c r="Q917" s="56"/>
    </row>
    <row r="918" ht="15.75" customHeight="1">
      <c r="A918" s="403" t="s">
        <v>1269</v>
      </c>
      <c r="B918" s="404">
        <v>4528.2</v>
      </c>
      <c r="C918" s="470">
        <v>4513.89</v>
      </c>
      <c r="D918" s="470">
        <v>4549.79</v>
      </c>
      <c r="E918" s="470">
        <v>4503.79</v>
      </c>
      <c r="F918" s="471"/>
      <c r="G918" s="472">
        <v>0.0032</v>
      </c>
      <c r="J918" s="473" t="s">
        <v>1269</v>
      </c>
      <c r="K918" s="406">
        <v>41.2</v>
      </c>
      <c r="L918" s="474">
        <v>41.6</v>
      </c>
      <c r="M918" s="474">
        <v>41.6</v>
      </c>
      <c r="N918" s="474">
        <v>40.3</v>
      </c>
      <c r="O918" s="474" t="s">
        <v>3475</v>
      </c>
      <c r="P918" s="475">
        <v>-0.0096</v>
      </c>
      <c r="Q918" s="56"/>
    </row>
    <row r="919" ht="15.75" customHeight="1">
      <c r="A919" s="403" t="s">
        <v>1270</v>
      </c>
      <c r="B919" s="404">
        <v>4513.89</v>
      </c>
      <c r="C919" s="470">
        <v>4440.29</v>
      </c>
      <c r="D919" s="470">
        <v>4519.84</v>
      </c>
      <c r="E919" s="470">
        <v>4440.29</v>
      </c>
      <c r="F919" s="471"/>
      <c r="G919" s="472">
        <v>0.0166</v>
      </c>
      <c r="J919" s="473" t="s">
        <v>1270</v>
      </c>
      <c r="K919" s="406">
        <v>41.6</v>
      </c>
      <c r="L919" s="474">
        <v>40.0</v>
      </c>
      <c r="M919" s="474">
        <v>42.0</v>
      </c>
      <c r="N919" s="474">
        <v>39.9</v>
      </c>
      <c r="O919" s="474" t="s">
        <v>3476</v>
      </c>
      <c r="P919" s="475">
        <v>0.0479</v>
      </c>
      <c r="Q919" s="56"/>
    </row>
    <row r="920" ht="15.75" customHeight="1">
      <c r="A920" s="403" t="s">
        <v>1271</v>
      </c>
      <c r="B920" s="404">
        <v>4440.29</v>
      </c>
      <c r="C920" s="470">
        <v>4408.1</v>
      </c>
      <c r="D920" s="470">
        <v>4446.05</v>
      </c>
      <c r="E920" s="470">
        <v>4407.28</v>
      </c>
      <c r="F920" s="471"/>
      <c r="G920" s="472">
        <v>0.0073</v>
      </c>
      <c r="J920" s="473" t="s">
        <v>1271</v>
      </c>
      <c r="K920" s="406">
        <v>39.7</v>
      </c>
      <c r="L920" s="474">
        <v>39.1</v>
      </c>
      <c r="M920" s="474">
        <v>39.8</v>
      </c>
      <c r="N920" s="474">
        <v>38.8</v>
      </c>
      <c r="O920" s="474" t="s">
        <v>3477</v>
      </c>
      <c r="P920" s="475">
        <v>0.0128</v>
      </c>
      <c r="Q920" s="56"/>
    </row>
    <row r="921" ht="15.75" customHeight="1">
      <c r="A921" s="403" t="s">
        <v>1272</v>
      </c>
      <c r="B921" s="404">
        <v>4408.1</v>
      </c>
      <c r="C921" s="470">
        <v>4434.24</v>
      </c>
      <c r="D921" s="470">
        <v>4445.86</v>
      </c>
      <c r="E921" s="470">
        <v>4380.76</v>
      </c>
      <c r="F921" s="471"/>
      <c r="G921" s="472">
        <v>-0.0065</v>
      </c>
      <c r="J921" s="473" t="s">
        <v>1272</v>
      </c>
      <c r="K921" s="406">
        <v>39.2</v>
      </c>
      <c r="L921" s="474">
        <v>38.8</v>
      </c>
      <c r="M921" s="474">
        <v>39.4</v>
      </c>
      <c r="N921" s="474">
        <v>38.8</v>
      </c>
      <c r="O921" s="474" t="s">
        <v>3478</v>
      </c>
      <c r="P921" s="475">
        <v>0.0</v>
      </c>
      <c r="Q921" s="56"/>
    </row>
    <row r="922" ht="15.75" customHeight="1">
      <c r="A922" s="403" t="s">
        <v>1273</v>
      </c>
      <c r="B922" s="404">
        <v>4436.79</v>
      </c>
      <c r="C922" s="470">
        <v>4382.06</v>
      </c>
      <c r="D922" s="470">
        <v>4467.52</v>
      </c>
      <c r="E922" s="470">
        <v>4382.06</v>
      </c>
      <c r="F922" s="471"/>
      <c r="G922" s="472">
        <v>0.0125</v>
      </c>
      <c r="J922" s="473" t="s">
        <v>1273</v>
      </c>
      <c r="K922" s="406">
        <v>39.2</v>
      </c>
      <c r="L922" s="474">
        <v>38.0</v>
      </c>
      <c r="M922" s="474">
        <v>39.4</v>
      </c>
      <c r="N922" s="474">
        <v>37.7</v>
      </c>
      <c r="O922" s="474" t="s">
        <v>3479</v>
      </c>
      <c r="P922" s="475">
        <v>0.0316</v>
      </c>
      <c r="Q922" s="56"/>
    </row>
    <row r="923" ht="15.75" customHeight="1">
      <c r="A923" s="403" t="s">
        <v>1274</v>
      </c>
      <c r="B923" s="404">
        <v>4382.06</v>
      </c>
      <c r="C923" s="470">
        <v>4149.82</v>
      </c>
      <c r="D923" s="470">
        <v>4384.8</v>
      </c>
      <c r="E923" s="470">
        <v>4149.82</v>
      </c>
      <c r="F923" s="471"/>
      <c r="G923" s="472">
        <v>0.056</v>
      </c>
      <c r="J923" s="473" t="s">
        <v>1274</v>
      </c>
      <c r="K923" s="406">
        <v>38.0</v>
      </c>
      <c r="L923" s="474">
        <v>37.6</v>
      </c>
      <c r="M923" s="474">
        <v>38.2</v>
      </c>
      <c r="N923" s="474">
        <v>37.6</v>
      </c>
      <c r="O923" s="474" t="s">
        <v>3480</v>
      </c>
      <c r="P923" s="475">
        <v>0.0326</v>
      </c>
      <c r="Q923" s="56"/>
    </row>
    <row r="924" ht="15.75" customHeight="1">
      <c r="A924" s="403" t="s">
        <v>1275</v>
      </c>
      <c r="B924" s="404">
        <v>4149.82</v>
      </c>
      <c r="C924" s="470">
        <v>4068.2</v>
      </c>
      <c r="D924" s="470">
        <v>4161.75</v>
      </c>
      <c r="E924" s="470">
        <v>4066.64</v>
      </c>
      <c r="F924" s="471"/>
      <c r="G924" s="472">
        <v>0.0201</v>
      </c>
      <c r="J924" s="473" t="s">
        <v>1275</v>
      </c>
      <c r="K924" s="406">
        <v>36.8</v>
      </c>
      <c r="L924" s="474">
        <v>37.0</v>
      </c>
      <c r="M924" s="474">
        <v>37.4</v>
      </c>
      <c r="N924" s="474">
        <v>36.5</v>
      </c>
      <c r="O924" s="474" t="s">
        <v>3481</v>
      </c>
      <c r="P924" s="475">
        <v>-0.0108</v>
      </c>
      <c r="Q924" s="56"/>
    </row>
    <row r="925" ht="15.75" customHeight="1">
      <c r="A925" s="403" t="s">
        <v>1276</v>
      </c>
      <c r="B925" s="404">
        <v>4068.2</v>
      </c>
      <c r="C925" s="470">
        <v>4036.23</v>
      </c>
      <c r="D925" s="470">
        <v>4119.47</v>
      </c>
      <c r="E925" s="470">
        <v>4036.23</v>
      </c>
      <c r="F925" s="471"/>
      <c r="G925" s="472">
        <v>0.0079</v>
      </c>
      <c r="J925" s="473" t="s">
        <v>1276</v>
      </c>
      <c r="K925" s="406">
        <v>37.2</v>
      </c>
      <c r="L925" s="474">
        <v>37.9</v>
      </c>
      <c r="M925" s="474">
        <v>38.9</v>
      </c>
      <c r="N925" s="474">
        <v>36.9</v>
      </c>
      <c r="O925" s="474" t="s">
        <v>3482</v>
      </c>
      <c r="P925" s="475">
        <v>0.0362</v>
      </c>
      <c r="Q925" s="56"/>
    </row>
    <row r="926" ht="15.75" customHeight="1">
      <c r="A926" s="403" t="s">
        <v>1277</v>
      </c>
      <c r="B926" s="404">
        <v>4036.23</v>
      </c>
      <c r="C926" s="470">
        <v>4123.48</v>
      </c>
      <c r="D926" s="470">
        <v>4123.87</v>
      </c>
      <c r="E926" s="470">
        <v>4009.7</v>
      </c>
      <c r="F926" s="471"/>
      <c r="G926" s="472">
        <v>-0.0212</v>
      </c>
      <c r="J926" s="473" t="s">
        <v>1277</v>
      </c>
      <c r="K926" s="406">
        <v>35.9</v>
      </c>
      <c r="L926" s="474">
        <v>36.1</v>
      </c>
      <c r="M926" s="474">
        <v>36.6</v>
      </c>
      <c r="N926" s="474">
        <v>35.6</v>
      </c>
      <c r="O926" s="474" t="s">
        <v>3483</v>
      </c>
      <c r="P926" s="475">
        <v>-0.0375</v>
      </c>
      <c r="Q926" s="56"/>
    </row>
    <row r="927" ht="15.75" customHeight="1">
      <c r="A927" s="403" t="s">
        <v>1278</v>
      </c>
      <c r="B927" s="404">
        <v>4123.48</v>
      </c>
      <c r="C927" s="470">
        <v>4212.44</v>
      </c>
      <c r="D927" s="470">
        <v>4217.49</v>
      </c>
      <c r="E927" s="470">
        <v>4111.61</v>
      </c>
      <c r="F927" s="471"/>
      <c r="G927" s="472">
        <v>-0.0211</v>
      </c>
      <c r="J927" s="473" t="s">
        <v>1278</v>
      </c>
      <c r="K927" s="406">
        <v>37.3</v>
      </c>
      <c r="L927" s="474">
        <v>37.5</v>
      </c>
      <c r="M927" s="474">
        <v>38.1</v>
      </c>
      <c r="N927" s="474">
        <v>36.1</v>
      </c>
      <c r="O927" s="474" t="s">
        <v>3484</v>
      </c>
      <c r="P927" s="475">
        <v>-0.0027</v>
      </c>
      <c r="Q927" s="56"/>
    </row>
    <row r="928" ht="15.75" customHeight="1">
      <c r="A928" s="403" t="s">
        <v>1279</v>
      </c>
      <c r="B928" s="404">
        <v>4212.44</v>
      </c>
      <c r="C928" s="470">
        <v>4197.39</v>
      </c>
      <c r="D928" s="470">
        <v>4241.73</v>
      </c>
      <c r="E928" s="470">
        <v>4197.39</v>
      </c>
      <c r="F928" s="471"/>
      <c r="G928" s="472">
        <v>0.0036</v>
      </c>
      <c r="J928" s="473" t="s">
        <v>1279</v>
      </c>
      <c r="K928" s="406">
        <v>37.4</v>
      </c>
      <c r="L928" s="474">
        <v>38.0</v>
      </c>
      <c r="M928" s="474">
        <v>38.9</v>
      </c>
      <c r="N928" s="474">
        <v>37.4</v>
      </c>
      <c r="O928" s="474" t="s">
        <v>3485</v>
      </c>
      <c r="P928" s="475">
        <v>-0.0106</v>
      </c>
      <c r="Q928" s="56"/>
    </row>
    <row r="929" ht="15.75" customHeight="1">
      <c r="A929" s="403" t="s">
        <v>1280</v>
      </c>
      <c r="B929" s="404">
        <v>4197.39</v>
      </c>
      <c r="C929" s="470">
        <v>4228.36</v>
      </c>
      <c r="D929" s="470">
        <v>4235.49</v>
      </c>
      <c r="E929" s="470">
        <v>4187.48</v>
      </c>
      <c r="F929" s="471"/>
      <c r="G929" s="472">
        <v>-0.0073</v>
      </c>
      <c r="J929" s="473" t="s">
        <v>1280</v>
      </c>
      <c r="K929" s="406">
        <v>37.8</v>
      </c>
      <c r="L929" s="474">
        <v>38.8</v>
      </c>
      <c r="M929" s="474">
        <v>38.8</v>
      </c>
      <c r="N929" s="474">
        <v>37.6</v>
      </c>
      <c r="O929" s="474" t="s">
        <v>2671</v>
      </c>
      <c r="P929" s="475">
        <v>-0.0079</v>
      </c>
      <c r="Q929" s="56"/>
    </row>
    <row r="930" ht="15.75" customHeight="1">
      <c r="A930" s="403" t="s">
        <v>1281</v>
      </c>
      <c r="B930" s="404">
        <v>4228.36</v>
      </c>
      <c r="C930" s="470">
        <v>4281.43</v>
      </c>
      <c r="D930" s="470">
        <v>4317.66</v>
      </c>
      <c r="E930" s="470">
        <v>4224.49</v>
      </c>
      <c r="F930" s="471"/>
      <c r="G930" s="472">
        <v>-0.0124</v>
      </c>
      <c r="J930" s="473" t="s">
        <v>1281</v>
      </c>
      <c r="K930" s="406">
        <v>38.1</v>
      </c>
      <c r="L930" s="474">
        <v>38.0</v>
      </c>
      <c r="M930" s="474">
        <v>39.5</v>
      </c>
      <c r="N930" s="474">
        <v>37.8</v>
      </c>
      <c r="O930" s="474" t="s">
        <v>3308</v>
      </c>
      <c r="P930" s="475">
        <v>-0.033</v>
      </c>
      <c r="Q930" s="56"/>
    </row>
    <row r="931" ht="15.75" customHeight="1">
      <c r="A931" s="403" t="s">
        <v>1282</v>
      </c>
      <c r="B931" s="404">
        <v>4281.43</v>
      </c>
      <c r="C931" s="470">
        <v>4331.95</v>
      </c>
      <c r="D931" s="470">
        <v>4348.33</v>
      </c>
      <c r="E931" s="470">
        <v>4272.58</v>
      </c>
      <c r="F931" s="471"/>
      <c r="G931" s="472">
        <v>-0.0117</v>
      </c>
      <c r="J931" s="473" t="s">
        <v>1282</v>
      </c>
      <c r="K931" s="406">
        <v>39.4</v>
      </c>
      <c r="L931" s="474">
        <v>39.2</v>
      </c>
      <c r="M931" s="474">
        <v>39.5</v>
      </c>
      <c r="N931" s="474">
        <v>37.7</v>
      </c>
      <c r="O931" s="474" t="s">
        <v>3486</v>
      </c>
      <c r="P931" s="475">
        <v>-0.0076</v>
      </c>
      <c r="Q931" s="56"/>
    </row>
    <row r="932" ht="15.75" customHeight="1">
      <c r="A932" s="403" t="s">
        <v>1283</v>
      </c>
      <c r="B932" s="404">
        <v>4331.95</v>
      </c>
      <c r="C932" s="470">
        <v>4400.14</v>
      </c>
      <c r="D932" s="470">
        <v>4414.44</v>
      </c>
      <c r="E932" s="470">
        <v>4320.83</v>
      </c>
      <c r="F932" s="471"/>
      <c r="G932" s="472">
        <v>-0.0155</v>
      </c>
      <c r="J932" s="473" t="s">
        <v>1283</v>
      </c>
      <c r="K932" s="406">
        <v>39.7</v>
      </c>
      <c r="L932" s="474">
        <v>39.1</v>
      </c>
      <c r="M932" s="474">
        <v>39.8</v>
      </c>
      <c r="N932" s="474">
        <v>39.1</v>
      </c>
      <c r="O932" s="474" t="s">
        <v>3487</v>
      </c>
      <c r="P932" s="475">
        <v>0.0025</v>
      </c>
      <c r="Q932" s="56"/>
    </row>
    <row r="933" ht="15.75" customHeight="1">
      <c r="A933" s="403" t="s">
        <v>1284</v>
      </c>
      <c r="B933" s="404">
        <v>4400.14</v>
      </c>
      <c r="C933" s="470">
        <v>4459.29</v>
      </c>
      <c r="D933" s="470">
        <v>4465.04</v>
      </c>
      <c r="E933" s="470">
        <v>4399.6</v>
      </c>
      <c r="F933" s="471"/>
      <c r="G933" s="472">
        <v>-0.0133</v>
      </c>
      <c r="J933" s="473" t="s">
        <v>1284</v>
      </c>
      <c r="K933" s="406">
        <v>39.6</v>
      </c>
      <c r="L933" s="474">
        <v>40.2</v>
      </c>
      <c r="M933" s="474">
        <v>40.2</v>
      </c>
      <c r="N933" s="474">
        <v>39.5</v>
      </c>
      <c r="O933" s="474" t="s">
        <v>3488</v>
      </c>
      <c r="P933" s="475">
        <v>-0.0149</v>
      </c>
      <c r="Q933" s="56"/>
    </row>
    <row r="934" ht="15.75" customHeight="1">
      <c r="A934" s="403" t="s">
        <v>1285</v>
      </c>
      <c r="B934" s="404">
        <v>4459.29</v>
      </c>
      <c r="C934" s="470">
        <v>4453.29</v>
      </c>
      <c r="D934" s="470">
        <v>4480.39</v>
      </c>
      <c r="E934" s="470">
        <v>4453.29</v>
      </c>
      <c r="F934" s="471"/>
      <c r="G934" s="472">
        <v>0.0013</v>
      </c>
      <c r="J934" s="473" t="s">
        <v>1285</v>
      </c>
      <c r="K934" s="406">
        <v>40.2</v>
      </c>
      <c r="L934" s="474">
        <v>40.4</v>
      </c>
      <c r="M934" s="474">
        <v>40.7</v>
      </c>
      <c r="N934" s="474">
        <v>39.5</v>
      </c>
      <c r="O934" s="474" t="s">
        <v>3489</v>
      </c>
      <c r="P934" s="475">
        <v>0.0101</v>
      </c>
      <c r="Q934" s="56"/>
    </row>
    <row r="935" ht="15.75" customHeight="1">
      <c r="A935" s="403" t="s">
        <v>1286</v>
      </c>
      <c r="B935" s="404">
        <v>4453.29</v>
      </c>
      <c r="C935" s="470">
        <v>4453.29</v>
      </c>
      <c r="D935" s="470">
        <v>4453.29</v>
      </c>
      <c r="E935" s="470">
        <v>4453.29</v>
      </c>
      <c r="F935" s="471"/>
      <c r="G935" s="472">
        <v>1.0E-4</v>
      </c>
      <c r="J935" s="473" t="s">
        <v>1286</v>
      </c>
      <c r="K935" s="406">
        <v>39.8</v>
      </c>
      <c r="L935" s="474">
        <v>40.5</v>
      </c>
      <c r="M935" s="474">
        <v>40.5</v>
      </c>
      <c r="N935" s="474">
        <v>39.4</v>
      </c>
      <c r="O935" s="474" t="s">
        <v>3490</v>
      </c>
      <c r="P935" s="475">
        <v>0.0153</v>
      </c>
      <c r="Q935" s="56"/>
    </row>
    <row r="936" ht="15.75" customHeight="1">
      <c r="A936" s="403" t="s">
        <v>1287</v>
      </c>
      <c r="B936" s="404">
        <v>4452.93</v>
      </c>
      <c r="C936" s="470">
        <v>4452.93</v>
      </c>
      <c r="D936" s="470">
        <v>4452.93</v>
      </c>
      <c r="E936" s="470">
        <v>4452.93</v>
      </c>
      <c r="F936" s="471"/>
      <c r="G936" s="472">
        <v>0.0043</v>
      </c>
      <c r="J936" s="473" t="s">
        <v>1287</v>
      </c>
      <c r="K936" s="406">
        <v>39.2</v>
      </c>
      <c r="L936" s="474">
        <v>39.0</v>
      </c>
      <c r="M936" s="474">
        <v>39.7</v>
      </c>
      <c r="N936" s="474">
        <v>38.4</v>
      </c>
      <c r="O936" s="474" t="s">
        <v>3491</v>
      </c>
      <c r="P936" s="475">
        <v>0.0129</v>
      </c>
      <c r="Q936" s="56"/>
    </row>
    <row r="937" ht="15.75" customHeight="1">
      <c r="A937" s="403" t="s">
        <v>1288</v>
      </c>
      <c r="B937" s="404">
        <v>4433.94</v>
      </c>
      <c r="C937" s="470">
        <v>4433.94</v>
      </c>
      <c r="D937" s="470">
        <v>4433.94</v>
      </c>
      <c r="E937" s="470">
        <v>4433.94</v>
      </c>
      <c r="F937" s="471"/>
      <c r="G937" s="472">
        <v>0.0034</v>
      </c>
      <c r="J937" s="473" t="s">
        <v>1288</v>
      </c>
      <c r="K937" s="406">
        <v>38.7</v>
      </c>
      <c r="L937" s="474">
        <v>39.8</v>
      </c>
      <c r="M937" s="474">
        <v>39.9</v>
      </c>
      <c r="N937" s="474">
        <v>38.3</v>
      </c>
      <c r="O937" s="474" t="s">
        <v>3492</v>
      </c>
      <c r="P937" s="475">
        <v>-0.0397</v>
      </c>
      <c r="Q937" s="56"/>
    </row>
    <row r="938" ht="15.75" customHeight="1">
      <c r="A938" s="403" t="s">
        <v>1289</v>
      </c>
      <c r="B938" s="404">
        <v>4418.83</v>
      </c>
      <c r="C938" s="470">
        <v>4418.83</v>
      </c>
      <c r="D938" s="470">
        <v>4418.83</v>
      </c>
      <c r="E938" s="470">
        <v>4418.83</v>
      </c>
      <c r="F938" s="471"/>
      <c r="G938" s="472">
        <v>0.0064</v>
      </c>
      <c r="J938" s="473" t="s">
        <v>1289</v>
      </c>
      <c r="K938" s="406">
        <v>40.3</v>
      </c>
      <c r="L938" s="474">
        <v>39.2</v>
      </c>
      <c r="M938" s="474">
        <v>40.3</v>
      </c>
      <c r="N938" s="474">
        <v>39.2</v>
      </c>
      <c r="O938" s="474" t="s">
        <v>3493</v>
      </c>
      <c r="P938" s="475">
        <v>0.0177</v>
      </c>
      <c r="Q938" s="56"/>
    </row>
    <row r="939" ht="15.75" customHeight="1">
      <c r="A939" s="403" t="s">
        <v>1290</v>
      </c>
      <c r="B939" s="404">
        <v>4390.67</v>
      </c>
      <c r="C939" s="470">
        <v>4390.67</v>
      </c>
      <c r="D939" s="470">
        <v>4390.67</v>
      </c>
      <c r="E939" s="470">
        <v>4390.67</v>
      </c>
      <c r="F939" s="471"/>
      <c r="G939" s="472">
        <v>-9.0E-4</v>
      </c>
      <c r="J939" s="473" t="s">
        <v>1290</v>
      </c>
      <c r="K939" s="406">
        <v>39.6</v>
      </c>
      <c r="L939" s="474">
        <v>39.3</v>
      </c>
      <c r="M939" s="474">
        <v>39.9</v>
      </c>
      <c r="N939" s="474">
        <v>39.3</v>
      </c>
      <c r="O939" s="474" t="s">
        <v>3494</v>
      </c>
      <c r="P939" s="475">
        <v>0.0076</v>
      </c>
      <c r="Q939" s="56"/>
    </row>
    <row r="940" ht="15.75" customHeight="1">
      <c r="A940" s="403" t="s">
        <v>1291</v>
      </c>
      <c r="B940" s="404">
        <v>4394.44</v>
      </c>
      <c r="C940" s="470">
        <v>4394.44</v>
      </c>
      <c r="D940" s="470">
        <v>4394.44</v>
      </c>
      <c r="E940" s="470">
        <v>4394.44</v>
      </c>
      <c r="F940" s="471"/>
      <c r="G940" s="472">
        <v>-0.0082</v>
      </c>
      <c r="J940" s="473" t="s">
        <v>1291</v>
      </c>
      <c r="K940" s="406">
        <v>39.3</v>
      </c>
      <c r="L940" s="474">
        <v>39.7</v>
      </c>
      <c r="M940" s="474">
        <v>40.2</v>
      </c>
      <c r="N940" s="474">
        <v>39.0</v>
      </c>
      <c r="O940" s="474" t="s">
        <v>3495</v>
      </c>
      <c r="P940" s="475">
        <v>-0.0076</v>
      </c>
      <c r="Q940" s="56"/>
    </row>
    <row r="941" ht="15.75" customHeight="1">
      <c r="A941" s="403" t="s">
        <v>1292</v>
      </c>
      <c r="B941" s="404">
        <v>4430.95</v>
      </c>
      <c r="C941" s="470">
        <v>4430.95</v>
      </c>
      <c r="D941" s="470">
        <v>4430.95</v>
      </c>
      <c r="E941" s="470">
        <v>4430.95</v>
      </c>
      <c r="F941" s="471"/>
      <c r="G941" s="472">
        <v>-0.0058</v>
      </c>
      <c r="J941" s="473" t="s">
        <v>1292</v>
      </c>
      <c r="K941" s="406">
        <v>39.6</v>
      </c>
      <c r="L941" s="474">
        <v>40.4</v>
      </c>
      <c r="M941" s="474">
        <v>40.4</v>
      </c>
      <c r="N941" s="474">
        <v>39.1</v>
      </c>
      <c r="O941" s="474" t="s">
        <v>3496</v>
      </c>
      <c r="P941" s="475">
        <v>-0.0198</v>
      </c>
      <c r="Q941" s="56"/>
    </row>
    <row r="942" ht="15.75" customHeight="1">
      <c r="A942" s="403" t="s">
        <v>1293</v>
      </c>
      <c r="B942" s="404">
        <v>4456.83</v>
      </c>
      <c r="C942" s="470">
        <v>4456.83</v>
      </c>
      <c r="D942" s="470">
        <v>4456.83</v>
      </c>
      <c r="E942" s="470">
        <v>4456.83</v>
      </c>
      <c r="F942" s="471"/>
      <c r="G942" s="472">
        <v>0.0088</v>
      </c>
      <c r="J942" s="473" t="s">
        <v>1293</v>
      </c>
      <c r="K942" s="406">
        <v>40.4</v>
      </c>
      <c r="L942" s="474">
        <v>40.5</v>
      </c>
      <c r="M942" s="474">
        <v>40.5</v>
      </c>
      <c r="N942" s="474">
        <v>40.4</v>
      </c>
      <c r="O942" s="474" t="s">
        <v>3497</v>
      </c>
      <c r="P942" s="475">
        <v>0.005</v>
      </c>
      <c r="Q942" s="56"/>
    </row>
    <row r="943" ht="15.75" customHeight="1">
      <c r="A943" s="403" t="s">
        <v>1294</v>
      </c>
      <c r="B943" s="404">
        <v>4417.95</v>
      </c>
      <c r="C943" s="470">
        <v>4417.95</v>
      </c>
      <c r="D943" s="470">
        <v>4417.95</v>
      </c>
      <c r="E943" s="470">
        <v>4417.95</v>
      </c>
      <c r="F943" s="471"/>
      <c r="G943" s="472">
        <v>-4.0E-4</v>
      </c>
      <c r="J943" s="473" t="s">
        <v>1294</v>
      </c>
      <c r="K943" s="406">
        <v>40.2</v>
      </c>
      <c r="L943" s="474">
        <v>40.0</v>
      </c>
      <c r="M943" s="474">
        <v>40.7</v>
      </c>
      <c r="N943" s="474">
        <v>40.0</v>
      </c>
      <c r="O943" s="474" t="s">
        <v>3498</v>
      </c>
      <c r="P943" s="475">
        <v>0.005</v>
      </c>
      <c r="Q943" s="56"/>
    </row>
    <row r="944" ht="15.75" customHeight="1">
      <c r="A944" s="403" t="s">
        <v>1295</v>
      </c>
      <c r="B944" s="404">
        <v>4419.82</v>
      </c>
      <c r="C944" s="470">
        <v>4419.82</v>
      </c>
      <c r="D944" s="470">
        <v>4419.82</v>
      </c>
      <c r="E944" s="470">
        <v>4419.82</v>
      </c>
      <c r="F944" s="471"/>
      <c r="G944" s="472">
        <v>-0.0175</v>
      </c>
      <c r="J944" s="473" t="s">
        <v>1295</v>
      </c>
      <c r="K944" s="406">
        <v>40.0</v>
      </c>
      <c r="L944" s="474">
        <v>41.1</v>
      </c>
      <c r="M944" s="474">
        <v>41.2</v>
      </c>
      <c r="N944" s="474">
        <v>40.0</v>
      </c>
      <c r="O944" s="474" t="s">
        <v>3499</v>
      </c>
      <c r="P944" s="475">
        <v>-0.0268</v>
      </c>
      <c r="Q944" s="56"/>
    </row>
    <row r="945" ht="15.75" customHeight="1">
      <c r="A945" s="403" t="s">
        <v>1296</v>
      </c>
      <c r="B945" s="404">
        <v>4498.49</v>
      </c>
      <c r="C945" s="470">
        <v>4498.49</v>
      </c>
      <c r="D945" s="470">
        <v>4498.49</v>
      </c>
      <c r="E945" s="470">
        <v>4498.49</v>
      </c>
      <c r="F945" s="471"/>
      <c r="G945" s="472">
        <v>-0.0035</v>
      </c>
      <c r="J945" s="473" t="s">
        <v>1296</v>
      </c>
      <c r="K945" s="406">
        <v>41.1</v>
      </c>
      <c r="L945" s="474">
        <v>41.5</v>
      </c>
      <c r="M945" s="474">
        <v>41.5</v>
      </c>
      <c r="N945" s="474">
        <v>41.0</v>
      </c>
      <c r="O945" s="474" t="s">
        <v>3500</v>
      </c>
      <c r="P945" s="475">
        <v>-0.0191</v>
      </c>
      <c r="Q945" s="56"/>
    </row>
    <row r="946" ht="15.75" customHeight="1">
      <c r="A946" s="403" t="s">
        <v>1297</v>
      </c>
      <c r="B946" s="404">
        <v>4514.44</v>
      </c>
      <c r="C946" s="470">
        <v>4514.44</v>
      </c>
      <c r="D946" s="470">
        <v>4514.44</v>
      </c>
      <c r="E946" s="470">
        <v>4514.44</v>
      </c>
      <c r="F946" s="471"/>
      <c r="G946" s="472">
        <v>5.0E-4</v>
      </c>
      <c r="J946" s="473" t="s">
        <v>1297</v>
      </c>
      <c r="K946" s="406">
        <v>41.9</v>
      </c>
      <c r="L946" s="474">
        <v>41.8</v>
      </c>
      <c r="M946" s="474">
        <v>41.9</v>
      </c>
      <c r="N946" s="474">
        <v>41.6</v>
      </c>
      <c r="O946" s="474" t="s">
        <v>3501</v>
      </c>
      <c r="P946" s="475">
        <v>0.0024</v>
      </c>
      <c r="Q946" s="56"/>
    </row>
    <row r="947" ht="15.75" customHeight="1">
      <c r="A947" s="403" t="s">
        <v>1298</v>
      </c>
      <c r="B947" s="404">
        <v>4512.39</v>
      </c>
      <c r="C947" s="470">
        <v>4512.39</v>
      </c>
      <c r="D947" s="470">
        <v>4512.39</v>
      </c>
      <c r="E947" s="470">
        <v>4512.39</v>
      </c>
      <c r="F947" s="471"/>
      <c r="G947" s="472">
        <v>0.0012</v>
      </c>
      <c r="J947" s="473" t="s">
        <v>1298</v>
      </c>
      <c r="K947" s="406">
        <v>41.8</v>
      </c>
      <c r="L947" s="474">
        <v>42.2</v>
      </c>
      <c r="M947" s="474">
        <v>43.0</v>
      </c>
      <c r="N947" s="474">
        <v>41.4</v>
      </c>
      <c r="O947" s="474" t="s">
        <v>3502</v>
      </c>
      <c r="P947" s="475">
        <v>-0.0095</v>
      </c>
      <c r="Q947" s="56"/>
    </row>
    <row r="948" ht="15.75" customHeight="1">
      <c r="A948" s="403" t="s">
        <v>1299</v>
      </c>
      <c r="B948" s="404">
        <v>4506.93</v>
      </c>
      <c r="C948" s="470">
        <v>4506.93</v>
      </c>
      <c r="D948" s="470">
        <v>4506.93</v>
      </c>
      <c r="E948" s="470">
        <v>4506.93</v>
      </c>
      <c r="F948" s="471"/>
      <c r="G948" s="472">
        <v>-0.0059</v>
      </c>
      <c r="J948" s="473" t="s">
        <v>1299</v>
      </c>
      <c r="K948" s="406">
        <v>42.2</v>
      </c>
      <c r="L948" s="474">
        <v>42.4</v>
      </c>
      <c r="M948" s="474">
        <v>42.4</v>
      </c>
      <c r="N948" s="474">
        <v>41.7</v>
      </c>
      <c r="O948" s="474" t="s">
        <v>2690</v>
      </c>
      <c r="P948" s="475">
        <v>-0.0047</v>
      </c>
      <c r="Q948" s="56"/>
    </row>
    <row r="949" ht="15.75" customHeight="1">
      <c r="A949" s="403" t="s">
        <v>1300</v>
      </c>
      <c r="B949" s="404">
        <v>4533.75</v>
      </c>
      <c r="C949" s="470">
        <v>4533.75</v>
      </c>
      <c r="D949" s="470">
        <v>4533.75</v>
      </c>
      <c r="E949" s="470">
        <v>4533.75</v>
      </c>
      <c r="F949" s="471"/>
      <c r="G949" s="472">
        <v>-0.0135</v>
      </c>
      <c r="J949" s="473" t="s">
        <v>1300</v>
      </c>
      <c r="K949" s="406">
        <v>42.4</v>
      </c>
      <c r="L949" s="474">
        <v>44.5</v>
      </c>
      <c r="M949" s="474">
        <v>44.9</v>
      </c>
      <c r="N949" s="474">
        <v>42.2</v>
      </c>
      <c r="O949" s="474" t="s">
        <v>3503</v>
      </c>
      <c r="P949" s="475">
        <v>-0.0342</v>
      </c>
      <c r="Q949" s="56"/>
    </row>
    <row r="950" ht="15.75" customHeight="1">
      <c r="A950" s="403" t="s">
        <v>1301</v>
      </c>
      <c r="B950" s="404">
        <v>4596.0</v>
      </c>
      <c r="C950" s="470">
        <v>4596.0</v>
      </c>
      <c r="D950" s="470">
        <v>4596.0</v>
      </c>
      <c r="E950" s="470">
        <v>4596.0</v>
      </c>
      <c r="F950" s="471"/>
      <c r="G950" s="472">
        <v>-0.0161</v>
      </c>
      <c r="J950" s="473" t="s">
        <v>1301</v>
      </c>
      <c r="K950" s="406">
        <v>43.9</v>
      </c>
      <c r="L950" s="474">
        <v>42.1</v>
      </c>
      <c r="M950" s="474">
        <v>44.9</v>
      </c>
      <c r="N950" s="474">
        <v>42.1</v>
      </c>
      <c r="O950" s="474" t="s">
        <v>3504</v>
      </c>
      <c r="P950" s="475">
        <v>0.0257</v>
      </c>
      <c r="Q950" s="56"/>
    </row>
    <row r="951" ht="15.75" customHeight="1">
      <c r="A951" s="403" t="s">
        <v>1302</v>
      </c>
      <c r="B951" s="404">
        <v>4671.33</v>
      </c>
      <c r="C951" s="470">
        <v>4671.33</v>
      </c>
      <c r="D951" s="470">
        <v>4671.33</v>
      </c>
      <c r="E951" s="470">
        <v>4671.33</v>
      </c>
      <c r="F951" s="471"/>
      <c r="G951" s="472">
        <v>-0.0067</v>
      </c>
      <c r="J951" s="473" t="s">
        <v>1302</v>
      </c>
      <c r="K951" s="406">
        <v>42.8</v>
      </c>
      <c r="L951" s="474">
        <v>43.0</v>
      </c>
      <c r="M951" s="474">
        <v>43.3</v>
      </c>
      <c r="N951" s="474">
        <v>42.3</v>
      </c>
      <c r="O951" s="474" t="s">
        <v>3505</v>
      </c>
      <c r="P951" s="475">
        <v>-0.007</v>
      </c>
      <c r="Q951" s="56"/>
    </row>
    <row r="952" ht="15.75" customHeight="1">
      <c r="A952" s="403" t="s">
        <v>1303</v>
      </c>
      <c r="B952" s="404">
        <v>4702.98</v>
      </c>
      <c r="C952" s="470">
        <v>4702.98</v>
      </c>
      <c r="D952" s="470">
        <v>4702.98</v>
      </c>
      <c r="E952" s="470">
        <v>4702.98</v>
      </c>
      <c r="F952" s="471"/>
      <c r="G952" s="472">
        <v>0.0012</v>
      </c>
      <c r="J952" s="473" t="s">
        <v>1303</v>
      </c>
      <c r="K952" s="406">
        <v>43.1</v>
      </c>
      <c r="L952" s="474">
        <v>43.0</v>
      </c>
      <c r="M952" s="474">
        <v>43.8</v>
      </c>
      <c r="N952" s="474">
        <v>43.0</v>
      </c>
      <c r="O952" s="474" t="s">
        <v>3506</v>
      </c>
      <c r="P952" s="475">
        <v>-0.0069</v>
      </c>
      <c r="Q952" s="56"/>
    </row>
    <row r="953" ht="15.75" customHeight="1">
      <c r="A953" s="403" t="s">
        <v>1304</v>
      </c>
      <c r="B953" s="404">
        <v>4697.35</v>
      </c>
      <c r="C953" s="470">
        <v>4697.35</v>
      </c>
      <c r="D953" s="470">
        <v>4697.35</v>
      </c>
      <c r="E953" s="470">
        <v>4697.35</v>
      </c>
      <c r="F953" s="471"/>
      <c r="G953" s="472">
        <v>-0.0079</v>
      </c>
      <c r="J953" s="473" t="s">
        <v>1304</v>
      </c>
      <c r="K953" s="406">
        <v>43.4</v>
      </c>
      <c r="L953" s="474">
        <v>43.3</v>
      </c>
      <c r="M953" s="474">
        <v>43.6</v>
      </c>
      <c r="N953" s="474">
        <v>43.0</v>
      </c>
      <c r="O953" s="474" t="s">
        <v>3507</v>
      </c>
      <c r="P953" s="475">
        <v>0.0046</v>
      </c>
      <c r="Q953" s="56"/>
    </row>
    <row r="954" ht="15.75" customHeight="1">
      <c r="A954" s="403" t="s">
        <v>1305</v>
      </c>
      <c r="B954" s="404">
        <v>4734.59</v>
      </c>
      <c r="C954" s="470">
        <v>4734.59</v>
      </c>
      <c r="D954" s="470">
        <v>4734.59</v>
      </c>
      <c r="E954" s="470">
        <v>4734.59</v>
      </c>
      <c r="F954" s="471"/>
      <c r="G954" s="472">
        <v>-0.0051</v>
      </c>
      <c r="J954" s="473" t="s">
        <v>1305</v>
      </c>
      <c r="K954" s="406">
        <v>43.2</v>
      </c>
      <c r="L954" s="474">
        <v>44.0</v>
      </c>
      <c r="M954" s="474">
        <v>44.0</v>
      </c>
      <c r="N954" s="474">
        <v>43.1</v>
      </c>
      <c r="O954" s="474" t="s">
        <v>3508</v>
      </c>
      <c r="P954" s="475">
        <v>-0.0159</v>
      </c>
      <c r="Q954" s="56"/>
    </row>
    <row r="955" ht="15.75" customHeight="1">
      <c r="A955" s="403" t="s">
        <v>1306</v>
      </c>
      <c r="B955" s="404">
        <v>4758.81</v>
      </c>
      <c r="C955" s="470">
        <v>4758.81</v>
      </c>
      <c r="D955" s="470">
        <v>4758.81</v>
      </c>
      <c r="E955" s="470">
        <v>4758.81</v>
      </c>
      <c r="F955" s="471"/>
      <c r="G955" s="472">
        <v>0.0058</v>
      </c>
      <c r="J955" s="473" t="s">
        <v>1306</v>
      </c>
      <c r="K955" s="406">
        <v>43.9</v>
      </c>
      <c r="L955" s="474">
        <v>43.8</v>
      </c>
      <c r="M955" s="474">
        <v>44.0</v>
      </c>
      <c r="N955" s="474">
        <v>43.1</v>
      </c>
      <c r="O955" s="474" t="s">
        <v>3509</v>
      </c>
      <c r="P955" s="475">
        <v>0.0023</v>
      </c>
      <c r="Q955" s="56"/>
    </row>
    <row r="956" ht="15.75" customHeight="1">
      <c r="A956" s="403" t="s">
        <v>1307</v>
      </c>
      <c r="B956" s="404">
        <v>4731.43</v>
      </c>
      <c r="C956" s="470">
        <v>4731.43</v>
      </c>
      <c r="D956" s="470">
        <v>4731.43</v>
      </c>
      <c r="E956" s="470">
        <v>4731.43</v>
      </c>
      <c r="F956" s="471"/>
      <c r="G956" s="472">
        <v>2.0E-4</v>
      </c>
      <c r="J956" s="473" t="s">
        <v>1307</v>
      </c>
      <c r="K956" s="406">
        <v>43.8</v>
      </c>
      <c r="L956" s="474">
        <v>43.5</v>
      </c>
      <c r="M956" s="474">
        <v>44.2</v>
      </c>
      <c r="N956" s="474">
        <v>42.9</v>
      </c>
      <c r="O956" s="474" t="s">
        <v>3510</v>
      </c>
      <c r="P956" s="475">
        <v>0.0046</v>
      </c>
      <c r="Q956" s="56"/>
    </row>
    <row r="957" ht="15.75" customHeight="1">
      <c r="A957" s="403" t="s">
        <v>1308</v>
      </c>
      <c r="B957" s="404">
        <v>4730.34</v>
      </c>
      <c r="C957" s="470">
        <v>4730.34</v>
      </c>
      <c r="D957" s="470">
        <v>4730.34</v>
      </c>
      <c r="E957" s="470">
        <v>4730.34</v>
      </c>
      <c r="F957" s="471"/>
      <c r="G957" s="472">
        <v>0.0017</v>
      </c>
      <c r="J957" s="473" t="s">
        <v>1308</v>
      </c>
      <c r="K957" s="406">
        <v>43.6</v>
      </c>
      <c r="L957" s="474">
        <v>43.0</v>
      </c>
      <c r="M957" s="474">
        <v>44.7</v>
      </c>
      <c r="N957" s="474">
        <v>42.5</v>
      </c>
      <c r="O957" s="474" t="s">
        <v>3511</v>
      </c>
      <c r="P957" s="475">
        <v>0.0023</v>
      </c>
      <c r="Q957" s="56"/>
    </row>
    <row r="958" ht="15.75" customHeight="1">
      <c r="A958" s="403" t="s">
        <v>1309</v>
      </c>
      <c r="B958" s="404">
        <v>4722.3</v>
      </c>
      <c r="C958" s="470">
        <v>4722.3</v>
      </c>
      <c r="D958" s="470">
        <v>4722.3</v>
      </c>
      <c r="E958" s="470">
        <v>4722.3</v>
      </c>
      <c r="F958" s="471"/>
      <c r="G958" s="472">
        <v>0.0061</v>
      </c>
      <c r="J958" s="473" t="s">
        <v>1309</v>
      </c>
      <c r="K958" s="406">
        <v>43.5</v>
      </c>
      <c r="L958" s="474">
        <v>44.3</v>
      </c>
      <c r="M958" s="474">
        <v>45.9</v>
      </c>
      <c r="N958" s="474">
        <v>42.9</v>
      </c>
      <c r="O958" s="474" t="s">
        <v>3512</v>
      </c>
      <c r="P958" s="475">
        <v>-0.0225</v>
      </c>
      <c r="Q958" s="56"/>
    </row>
    <row r="959" ht="15.75" customHeight="1">
      <c r="A959" s="403" t="s">
        <v>1310</v>
      </c>
      <c r="B959" s="404">
        <v>4693.62</v>
      </c>
      <c r="C959" s="470">
        <v>4693.62</v>
      </c>
      <c r="D959" s="470">
        <v>4693.62</v>
      </c>
      <c r="E959" s="470">
        <v>4693.62</v>
      </c>
      <c r="F959" s="471"/>
      <c r="G959" s="472">
        <v>0.0011</v>
      </c>
      <c r="J959" s="473" t="s">
        <v>1310</v>
      </c>
      <c r="K959" s="406">
        <v>44.5</v>
      </c>
      <c r="L959" s="474">
        <v>44.7</v>
      </c>
      <c r="M959" s="474">
        <v>45.4</v>
      </c>
      <c r="N959" s="474">
        <v>44.2</v>
      </c>
      <c r="O959" s="474" t="s">
        <v>3513</v>
      </c>
      <c r="P959" s="475">
        <v>-0.0133</v>
      </c>
      <c r="Q959" s="56"/>
    </row>
    <row r="960" ht="15.75" customHeight="1">
      <c r="A960" s="403" t="s">
        <v>1311</v>
      </c>
      <c r="B960" s="404">
        <v>4688.42</v>
      </c>
      <c r="C960" s="470">
        <v>4688.42</v>
      </c>
      <c r="D960" s="470">
        <v>4688.42</v>
      </c>
      <c r="E960" s="470">
        <v>4688.42</v>
      </c>
      <c r="F960" s="471"/>
      <c r="G960" s="472">
        <v>-0.0039</v>
      </c>
      <c r="J960" s="473" t="s">
        <v>1311</v>
      </c>
      <c r="K960" s="406">
        <v>45.1</v>
      </c>
      <c r="L960" s="474">
        <v>47.0</v>
      </c>
      <c r="M960" s="474">
        <v>47.0</v>
      </c>
      <c r="N960" s="474">
        <v>44.6</v>
      </c>
      <c r="O960" s="474" t="s">
        <v>3514</v>
      </c>
      <c r="P960" s="475">
        <v>-0.0343</v>
      </c>
      <c r="Q960" s="56"/>
    </row>
    <row r="961" ht="15.75" customHeight="1">
      <c r="A961" s="403" t="s">
        <v>1312</v>
      </c>
      <c r="B961" s="404">
        <v>4706.66</v>
      </c>
      <c r="C961" s="470">
        <v>4706.66</v>
      </c>
      <c r="D961" s="470">
        <v>4706.66</v>
      </c>
      <c r="E961" s="470">
        <v>4706.66</v>
      </c>
      <c r="F961" s="471"/>
      <c r="G961" s="472">
        <v>0.0031</v>
      </c>
      <c r="J961" s="473" t="s">
        <v>1312</v>
      </c>
      <c r="K961" s="406">
        <v>46.7</v>
      </c>
      <c r="L961" s="474">
        <v>47.0</v>
      </c>
      <c r="M961" s="474">
        <v>47.0</v>
      </c>
      <c r="N961" s="474">
        <v>46.0</v>
      </c>
      <c r="O961" s="474" t="s">
        <v>3515</v>
      </c>
      <c r="P961" s="475">
        <v>0.013</v>
      </c>
      <c r="Q961" s="56"/>
    </row>
    <row r="962" ht="15.75" customHeight="1">
      <c r="A962" s="403" t="s">
        <v>1313</v>
      </c>
      <c r="B962" s="404">
        <v>4691.93</v>
      </c>
      <c r="C962" s="470">
        <v>4691.93</v>
      </c>
      <c r="D962" s="470">
        <v>4691.93</v>
      </c>
      <c r="E962" s="470">
        <v>4691.93</v>
      </c>
      <c r="F962" s="471"/>
      <c r="G962" s="472">
        <v>-0.0064</v>
      </c>
      <c r="J962" s="473" t="s">
        <v>1313</v>
      </c>
      <c r="K962" s="406">
        <v>46.1</v>
      </c>
      <c r="L962" s="474">
        <v>47.3</v>
      </c>
      <c r="M962" s="474">
        <v>47.5</v>
      </c>
      <c r="N962" s="474">
        <v>45.0</v>
      </c>
      <c r="O962" s="474" t="s">
        <v>3501</v>
      </c>
      <c r="P962" s="475">
        <v>-0.0128</v>
      </c>
      <c r="Q962" s="56"/>
    </row>
    <row r="963" ht="15.75" customHeight="1">
      <c r="A963" s="403" t="s">
        <v>1314</v>
      </c>
      <c r="B963" s="404">
        <v>4722.37</v>
      </c>
      <c r="C963" s="470">
        <v>4722.37</v>
      </c>
      <c r="D963" s="470">
        <v>4722.37</v>
      </c>
      <c r="E963" s="470">
        <v>4722.37</v>
      </c>
      <c r="F963" s="471"/>
      <c r="G963" s="472">
        <v>1.0E-4</v>
      </c>
      <c r="J963" s="473" t="s">
        <v>1314</v>
      </c>
      <c r="K963" s="406">
        <v>46.7</v>
      </c>
      <c r="L963" s="474">
        <v>47.6</v>
      </c>
      <c r="M963" s="474">
        <v>47.6</v>
      </c>
      <c r="N963" s="474">
        <v>46.0</v>
      </c>
      <c r="O963" s="474" t="s">
        <v>3516</v>
      </c>
      <c r="P963" s="475">
        <v>-0.0127</v>
      </c>
      <c r="Q963" s="56"/>
    </row>
    <row r="964" ht="15.75" customHeight="1">
      <c r="A964" s="403" t="s">
        <v>1315</v>
      </c>
      <c r="B964" s="404">
        <v>4722.01</v>
      </c>
      <c r="C964" s="470">
        <v>4722.01</v>
      </c>
      <c r="D964" s="470">
        <v>4722.01</v>
      </c>
      <c r="E964" s="470">
        <v>4722.01</v>
      </c>
      <c r="F964" s="471"/>
      <c r="G964" s="472">
        <v>0.001</v>
      </c>
      <c r="J964" s="473" t="s">
        <v>1315</v>
      </c>
      <c r="K964" s="406">
        <v>47.3</v>
      </c>
      <c r="L964" s="474">
        <v>47.0</v>
      </c>
      <c r="M964" s="474">
        <v>47.4</v>
      </c>
      <c r="N964" s="474">
        <v>46.2</v>
      </c>
      <c r="O964" s="474" t="s">
        <v>3517</v>
      </c>
      <c r="P964" s="475">
        <v>0.0107</v>
      </c>
      <c r="Q964" s="56"/>
    </row>
    <row r="965" ht="15.75" customHeight="1">
      <c r="A965" s="403" t="s">
        <v>1316</v>
      </c>
      <c r="B965" s="404">
        <v>4717.39</v>
      </c>
      <c r="C965" s="470">
        <v>4717.39</v>
      </c>
      <c r="D965" s="470">
        <v>4717.39</v>
      </c>
      <c r="E965" s="470">
        <v>4717.39</v>
      </c>
      <c r="F965" s="471"/>
      <c r="G965" s="472">
        <v>0.0015</v>
      </c>
      <c r="J965" s="473" t="s">
        <v>1316</v>
      </c>
      <c r="K965" s="406">
        <v>46.8</v>
      </c>
      <c r="L965" s="474">
        <v>46.6</v>
      </c>
      <c r="M965" s="474">
        <v>47.5</v>
      </c>
      <c r="N965" s="474">
        <v>46.5</v>
      </c>
      <c r="O965" s="474" t="s">
        <v>3518</v>
      </c>
      <c r="P965" s="475">
        <v>0.0086</v>
      </c>
      <c r="Q965" s="56"/>
    </row>
    <row r="966" ht="15.75" customHeight="1">
      <c r="A966" s="403" t="s">
        <v>1317</v>
      </c>
      <c r="B966" s="404">
        <v>4710.36</v>
      </c>
      <c r="C966" s="470">
        <v>4710.36</v>
      </c>
      <c r="D966" s="470">
        <v>4710.36</v>
      </c>
      <c r="E966" s="470">
        <v>4710.36</v>
      </c>
      <c r="F966" s="471"/>
      <c r="G966" s="472">
        <v>-0.0057</v>
      </c>
      <c r="J966" s="473" t="s">
        <v>1317</v>
      </c>
      <c r="K966" s="406">
        <v>46.4</v>
      </c>
      <c r="L966" s="474">
        <v>47.7</v>
      </c>
      <c r="M966" s="474">
        <v>48.8</v>
      </c>
      <c r="N966" s="474">
        <v>46.2</v>
      </c>
      <c r="O966" s="474" t="s">
        <v>3519</v>
      </c>
      <c r="P966" s="475">
        <v>-0.0169</v>
      </c>
      <c r="Q966" s="56"/>
    </row>
    <row r="967" ht="15.75" customHeight="1">
      <c r="A967" s="403" t="s">
        <v>1318</v>
      </c>
      <c r="B967" s="404">
        <v>4737.17</v>
      </c>
      <c r="C967" s="470">
        <v>4737.17</v>
      </c>
      <c r="D967" s="470">
        <v>4737.17</v>
      </c>
      <c r="E967" s="470">
        <v>4737.17</v>
      </c>
      <c r="F967" s="471"/>
      <c r="G967" s="472">
        <v>-0.0088</v>
      </c>
      <c r="J967" s="473" t="s">
        <v>1318</v>
      </c>
      <c r="K967" s="406">
        <v>47.2</v>
      </c>
      <c r="L967" s="474">
        <v>48.4</v>
      </c>
      <c r="M967" s="474">
        <v>49.2</v>
      </c>
      <c r="N967" s="474">
        <v>46.2</v>
      </c>
      <c r="O967" s="474" t="s">
        <v>3520</v>
      </c>
      <c r="P967" s="475">
        <v>-0.0407</v>
      </c>
      <c r="Q967" s="56"/>
    </row>
    <row r="968" ht="15.75" customHeight="1">
      <c r="A968" s="403" t="s">
        <v>1319</v>
      </c>
      <c r="B968" s="404">
        <v>4779.18</v>
      </c>
      <c r="C968" s="470">
        <v>4779.18</v>
      </c>
      <c r="D968" s="470">
        <v>4779.18</v>
      </c>
      <c r="E968" s="470">
        <v>4779.18</v>
      </c>
      <c r="F968" s="471"/>
      <c r="G968" s="472">
        <v>-5.0E-4</v>
      </c>
      <c r="J968" s="473" t="s">
        <v>1319</v>
      </c>
      <c r="K968" s="406">
        <v>49.2</v>
      </c>
      <c r="L968" s="474">
        <v>48.1</v>
      </c>
      <c r="M968" s="474">
        <v>49.6</v>
      </c>
      <c r="N968" s="474">
        <v>47.6</v>
      </c>
      <c r="O968" s="474" t="s">
        <v>3521</v>
      </c>
      <c r="P968" s="475">
        <v>0.0186</v>
      </c>
      <c r="Q968" s="56"/>
    </row>
    <row r="969" ht="15.75" customHeight="1">
      <c r="A969" s="403" t="s">
        <v>1320</v>
      </c>
      <c r="B969" s="404">
        <v>4781.47</v>
      </c>
      <c r="C969" s="470">
        <v>4781.47</v>
      </c>
      <c r="D969" s="470">
        <v>4781.47</v>
      </c>
      <c r="E969" s="470">
        <v>4781.47</v>
      </c>
      <c r="F969" s="471"/>
      <c r="G969" s="472">
        <v>0.002</v>
      </c>
      <c r="J969" s="473" t="s">
        <v>1320</v>
      </c>
      <c r="K969" s="406">
        <v>48.3</v>
      </c>
      <c r="L969" s="474">
        <v>48.0</v>
      </c>
      <c r="M969" s="474">
        <v>49.0</v>
      </c>
      <c r="N969" s="474">
        <v>47.5</v>
      </c>
      <c r="O969" s="474" t="s">
        <v>3522</v>
      </c>
      <c r="P969" s="475">
        <v>0.0062</v>
      </c>
      <c r="Q969" s="56"/>
    </row>
    <row r="970" ht="15.75" customHeight="1">
      <c r="A970" s="403" t="s">
        <v>1321</v>
      </c>
      <c r="B970" s="404">
        <v>4771.91</v>
      </c>
      <c r="C970" s="470">
        <v>4771.91</v>
      </c>
      <c r="D970" s="470">
        <v>4771.91</v>
      </c>
      <c r="E970" s="470">
        <v>4771.91</v>
      </c>
      <c r="F970" s="471"/>
      <c r="G970" s="472">
        <v>0.0036</v>
      </c>
      <c r="J970" s="473" t="s">
        <v>1321</v>
      </c>
      <c r="K970" s="406">
        <v>48.0</v>
      </c>
      <c r="L970" s="474">
        <v>47.4</v>
      </c>
      <c r="M970" s="474">
        <v>48.4</v>
      </c>
      <c r="N970" s="474">
        <v>47.4</v>
      </c>
      <c r="O970" s="474" t="s">
        <v>3523</v>
      </c>
      <c r="P970" s="475">
        <v>0.0127</v>
      </c>
      <c r="Q970" s="56"/>
    </row>
    <row r="971" ht="15.75" customHeight="1">
      <c r="A971" s="403" t="s">
        <v>1322</v>
      </c>
      <c r="B971" s="404">
        <v>4754.69</v>
      </c>
      <c r="C971" s="470">
        <v>4754.69</v>
      </c>
      <c r="D971" s="470">
        <v>4754.69</v>
      </c>
      <c r="E971" s="470">
        <v>4754.69</v>
      </c>
      <c r="F971" s="471"/>
      <c r="G971" s="472">
        <v>0.0108</v>
      </c>
      <c r="J971" s="473" t="s">
        <v>1322</v>
      </c>
      <c r="K971" s="406">
        <v>47.4</v>
      </c>
      <c r="L971" s="474">
        <v>47.0</v>
      </c>
      <c r="M971" s="474">
        <v>47.8</v>
      </c>
      <c r="N971" s="474">
        <v>46.8</v>
      </c>
      <c r="O971" s="474" t="s">
        <v>3524</v>
      </c>
      <c r="P971" s="475">
        <v>-0.0021</v>
      </c>
      <c r="Q971" s="56"/>
    </row>
    <row r="972" ht="15.75" customHeight="1">
      <c r="A972" s="403" t="s">
        <v>1323</v>
      </c>
      <c r="B972" s="404">
        <v>4703.7</v>
      </c>
      <c r="C972" s="470">
        <v>4703.7</v>
      </c>
      <c r="D972" s="470">
        <v>4703.7</v>
      </c>
      <c r="E972" s="470">
        <v>4703.7</v>
      </c>
      <c r="F972" s="471"/>
      <c r="G972" s="472">
        <v>0.0054</v>
      </c>
      <c r="J972" s="473" t="s">
        <v>1323</v>
      </c>
      <c r="K972" s="406">
        <v>47.5</v>
      </c>
      <c r="L972" s="474">
        <v>48.0</v>
      </c>
      <c r="M972" s="474">
        <v>49.0</v>
      </c>
      <c r="N972" s="474">
        <v>46.8</v>
      </c>
      <c r="O972" s="474" t="s">
        <v>3525</v>
      </c>
      <c r="P972" s="475">
        <v>0.0106</v>
      </c>
      <c r="Q972" s="56"/>
    </row>
    <row r="973" ht="15.75" customHeight="1">
      <c r="A973" s="403" t="s">
        <v>1324</v>
      </c>
      <c r="B973" s="404">
        <v>4678.36</v>
      </c>
      <c r="C973" s="470">
        <v>4678.36</v>
      </c>
      <c r="D973" s="470">
        <v>4678.36</v>
      </c>
      <c r="E973" s="470">
        <v>4678.36</v>
      </c>
      <c r="F973" s="471"/>
      <c r="G973" s="472">
        <v>-0.0072</v>
      </c>
      <c r="J973" s="473" t="s">
        <v>1324</v>
      </c>
      <c r="K973" s="406">
        <v>47.0</v>
      </c>
      <c r="L973" s="474">
        <v>47.0</v>
      </c>
      <c r="M973" s="474">
        <v>51.0</v>
      </c>
      <c r="N973" s="474">
        <v>46.7</v>
      </c>
      <c r="O973" s="474" t="s">
        <v>3526</v>
      </c>
      <c r="P973" s="475">
        <v>-0.0105</v>
      </c>
      <c r="Q973" s="56"/>
    </row>
    <row r="974" ht="15.75" customHeight="1">
      <c r="A974" s="403" t="s">
        <v>1325</v>
      </c>
      <c r="B974" s="404">
        <v>4712.08</v>
      </c>
      <c r="C974" s="470">
        <v>4712.08</v>
      </c>
      <c r="D974" s="470">
        <v>4712.08</v>
      </c>
      <c r="E974" s="470">
        <v>4712.08</v>
      </c>
      <c r="F974" s="471"/>
      <c r="G974" s="472">
        <v>0.0062</v>
      </c>
      <c r="J974" s="473" t="s">
        <v>1325</v>
      </c>
      <c r="K974" s="406">
        <v>47.5</v>
      </c>
      <c r="L974" s="474">
        <v>47.0</v>
      </c>
      <c r="M974" s="474">
        <v>48.0</v>
      </c>
      <c r="N974" s="474">
        <v>46.8</v>
      </c>
      <c r="O974" s="474" t="s">
        <v>2991</v>
      </c>
      <c r="P974" s="475">
        <v>-0.0021</v>
      </c>
      <c r="Q974" s="56"/>
    </row>
    <row r="975" ht="15.75" customHeight="1">
      <c r="A975" s="403" t="s">
        <v>1326</v>
      </c>
      <c r="B975" s="404">
        <v>4682.9</v>
      </c>
      <c r="C975" s="470">
        <v>4682.9</v>
      </c>
      <c r="D975" s="470">
        <v>4682.9</v>
      </c>
      <c r="E975" s="470">
        <v>4682.9</v>
      </c>
      <c r="F975" s="471"/>
      <c r="G975" s="472">
        <v>-1.0E-4</v>
      </c>
      <c r="J975" s="473" t="s">
        <v>1326</v>
      </c>
      <c r="K975" s="406">
        <v>47.6</v>
      </c>
      <c r="L975" s="474">
        <v>47.2</v>
      </c>
      <c r="M975" s="474">
        <v>47.6</v>
      </c>
      <c r="N975" s="474">
        <v>46.6</v>
      </c>
      <c r="O975" s="474" t="s">
        <v>3527</v>
      </c>
      <c r="P975" s="475">
        <v>0.0085</v>
      </c>
      <c r="Q975" s="56"/>
    </row>
    <row r="976" ht="15.75" customHeight="1">
      <c r="A976" s="403" t="s">
        <v>1327</v>
      </c>
      <c r="B976" s="404">
        <v>4683.2</v>
      </c>
      <c r="C976" s="470">
        <v>4683.2</v>
      </c>
      <c r="D976" s="470">
        <v>4683.2</v>
      </c>
      <c r="E976" s="470">
        <v>4683.2</v>
      </c>
      <c r="F976" s="471"/>
      <c r="G976" s="472">
        <v>0.0027</v>
      </c>
      <c r="J976" s="473" t="s">
        <v>1327</v>
      </c>
      <c r="K976" s="406">
        <v>47.2</v>
      </c>
      <c r="L976" s="474">
        <v>47.0</v>
      </c>
      <c r="M976" s="474">
        <v>47.4</v>
      </c>
      <c r="N976" s="474">
        <v>46.5</v>
      </c>
      <c r="O976" s="474" t="s">
        <v>3528</v>
      </c>
      <c r="P976" s="475">
        <v>0.0043</v>
      </c>
      <c r="Q976" s="56"/>
    </row>
    <row r="977" ht="15.75" customHeight="1">
      <c r="A977" s="403" t="s">
        <v>1328</v>
      </c>
      <c r="B977" s="404">
        <v>4670.74</v>
      </c>
      <c r="C977" s="470">
        <v>4670.74</v>
      </c>
      <c r="D977" s="470">
        <v>4670.74</v>
      </c>
      <c r="E977" s="470">
        <v>4670.74</v>
      </c>
      <c r="F977" s="471"/>
      <c r="G977" s="472">
        <v>-0.0061</v>
      </c>
      <c r="J977" s="473" t="s">
        <v>1328</v>
      </c>
      <c r="K977" s="406">
        <v>47.0</v>
      </c>
      <c r="L977" s="474">
        <v>46.5</v>
      </c>
      <c r="M977" s="474">
        <v>47.4</v>
      </c>
      <c r="N977" s="474">
        <v>46.0</v>
      </c>
      <c r="O977" s="474" t="s">
        <v>3529</v>
      </c>
      <c r="P977" s="475">
        <v>0.0108</v>
      </c>
      <c r="Q977" s="56"/>
    </row>
    <row r="978" ht="15.75" customHeight="1">
      <c r="A978" s="403" t="s">
        <v>1329</v>
      </c>
      <c r="B978" s="404">
        <v>4699.22</v>
      </c>
      <c r="C978" s="470">
        <v>4699.22</v>
      </c>
      <c r="D978" s="470">
        <v>4699.22</v>
      </c>
      <c r="E978" s="470">
        <v>4699.22</v>
      </c>
      <c r="F978" s="471"/>
      <c r="G978" s="472">
        <v>-0.0112</v>
      </c>
      <c r="J978" s="473" t="s">
        <v>1329</v>
      </c>
      <c r="K978" s="406">
        <v>46.5</v>
      </c>
      <c r="L978" s="474">
        <v>48.2</v>
      </c>
      <c r="M978" s="474">
        <v>48.6</v>
      </c>
      <c r="N978" s="474">
        <v>46.0</v>
      </c>
      <c r="O978" s="474" t="s">
        <v>3530</v>
      </c>
      <c r="P978" s="475">
        <v>-0.081</v>
      </c>
      <c r="Q978" s="56"/>
    </row>
    <row r="979" ht="15.75" customHeight="1">
      <c r="A979" s="403" t="s">
        <v>1330</v>
      </c>
      <c r="B979" s="404">
        <v>4772.0</v>
      </c>
      <c r="C979" s="470">
        <v>4772.0</v>
      </c>
      <c r="D979" s="470">
        <v>4772.0</v>
      </c>
      <c r="E979" s="470">
        <v>4772.0</v>
      </c>
      <c r="F979" s="471"/>
      <c r="G979" s="472">
        <v>0.0096</v>
      </c>
      <c r="J979" s="473" t="s">
        <v>1330</v>
      </c>
      <c r="K979" s="406">
        <v>50.6</v>
      </c>
      <c r="L979" s="474">
        <v>48.4</v>
      </c>
      <c r="M979" s="474">
        <v>51.0</v>
      </c>
      <c r="N979" s="474">
        <v>48.4</v>
      </c>
      <c r="O979" s="474" t="s">
        <v>3531</v>
      </c>
      <c r="P979" s="475">
        <v>0.0348</v>
      </c>
      <c r="Q979" s="56"/>
    </row>
    <row r="980" ht="15.75" customHeight="1">
      <c r="A980" s="403" t="s">
        <v>1331</v>
      </c>
      <c r="B980" s="404">
        <v>4726.62</v>
      </c>
      <c r="C980" s="470">
        <v>4726.62</v>
      </c>
      <c r="D980" s="470">
        <v>4726.62</v>
      </c>
      <c r="E980" s="470">
        <v>4726.62</v>
      </c>
      <c r="F980" s="471"/>
      <c r="G980" s="472">
        <v>0.0038</v>
      </c>
      <c r="J980" s="473" t="s">
        <v>1331</v>
      </c>
      <c r="K980" s="406">
        <v>48.9</v>
      </c>
      <c r="L980" s="474">
        <v>48.0</v>
      </c>
      <c r="M980" s="474">
        <v>49.5</v>
      </c>
      <c r="N980" s="474">
        <v>47.2</v>
      </c>
      <c r="O980" s="474" t="s">
        <v>2894</v>
      </c>
      <c r="P980" s="475">
        <v>0.0209</v>
      </c>
      <c r="Q980" s="56"/>
    </row>
    <row r="981" ht="15.75" customHeight="1">
      <c r="A981" s="403" t="s">
        <v>1332</v>
      </c>
      <c r="B981" s="404">
        <v>4708.68</v>
      </c>
      <c r="C981" s="470">
        <v>4708.68</v>
      </c>
      <c r="D981" s="470">
        <v>4708.68</v>
      </c>
      <c r="E981" s="470">
        <v>4708.68</v>
      </c>
      <c r="F981" s="471"/>
      <c r="G981" s="472">
        <v>-0.0111</v>
      </c>
      <c r="J981" s="473" t="s">
        <v>1332</v>
      </c>
      <c r="K981" s="406">
        <v>47.9</v>
      </c>
      <c r="L981" s="474">
        <v>47.9</v>
      </c>
      <c r="M981" s="474">
        <v>48.5</v>
      </c>
      <c r="N981" s="474">
        <v>47.5</v>
      </c>
      <c r="O981" s="474" t="s">
        <v>3532</v>
      </c>
      <c r="P981" s="475">
        <v>-0.0042</v>
      </c>
      <c r="Q981" s="56"/>
    </row>
    <row r="982" ht="15.75" customHeight="1">
      <c r="A982" s="403" t="s">
        <v>1333</v>
      </c>
      <c r="B982" s="404">
        <v>4761.42</v>
      </c>
      <c r="C982" s="470">
        <v>4761.42</v>
      </c>
      <c r="D982" s="470">
        <v>4761.42</v>
      </c>
      <c r="E982" s="470">
        <v>4761.42</v>
      </c>
      <c r="F982" s="471"/>
      <c r="G982" s="472">
        <v>-0.0043</v>
      </c>
      <c r="J982" s="473" t="s">
        <v>1333</v>
      </c>
      <c r="K982" s="406">
        <v>48.1</v>
      </c>
      <c r="L982" s="474">
        <v>48.9</v>
      </c>
      <c r="M982" s="474">
        <v>49.0</v>
      </c>
      <c r="N982" s="474">
        <v>47.9</v>
      </c>
      <c r="O982" s="474" t="s">
        <v>3533</v>
      </c>
      <c r="P982" s="475">
        <v>-0.0143</v>
      </c>
      <c r="Q982" s="56"/>
    </row>
    <row r="983" ht="15.75" customHeight="1">
      <c r="A983" s="403" t="s">
        <v>1334</v>
      </c>
      <c r="B983" s="404">
        <v>4782.09</v>
      </c>
      <c r="C983" s="470">
        <v>4782.09</v>
      </c>
      <c r="D983" s="470">
        <v>4782.09</v>
      </c>
      <c r="E983" s="470">
        <v>4782.09</v>
      </c>
      <c r="F983" s="471"/>
      <c r="G983" s="472">
        <v>0.0023</v>
      </c>
      <c r="J983" s="473" t="s">
        <v>1334</v>
      </c>
      <c r="K983" s="406">
        <v>48.8</v>
      </c>
      <c r="L983" s="474">
        <v>49.0</v>
      </c>
      <c r="M983" s="474">
        <v>49.2</v>
      </c>
      <c r="N983" s="474">
        <v>48.6</v>
      </c>
      <c r="O983" s="474" t="s">
        <v>3534</v>
      </c>
      <c r="P983" s="475">
        <v>-0.0081</v>
      </c>
      <c r="Q983" s="56"/>
    </row>
    <row r="984" ht="15.75" customHeight="1">
      <c r="A984" s="403" t="s">
        <v>1335</v>
      </c>
      <c r="B984" s="404">
        <v>4770.99</v>
      </c>
      <c r="C984" s="470">
        <v>4770.99</v>
      </c>
      <c r="D984" s="470">
        <v>4770.99</v>
      </c>
      <c r="E984" s="470">
        <v>4770.99</v>
      </c>
      <c r="F984" s="471"/>
      <c r="G984" s="472">
        <v>-0.0022</v>
      </c>
      <c r="J984" s="473" t="s">
        <v>1335</v>
      </c>
      <c r="K984" s="406">
        <v>49.2</v>
      </c>
      <c r="L984" s="474">
        <v>48.1</v>
      </c>
      <c r="M984" s="474">
        <v>49.4</v>
      </c>
      <c r="N984" s="474">
        <v>48.1</v>
      </c>
      <c r="O984" s="474" t="s">
        <v>3535</v>
      </c>
      <c r="P984" s="475">
        <v>0.0061</v>
      </c>
      <c r="Q984" s="56"/>
    </row>
    <row r="985" ht="15.75" customHeight="1">
      <c r="A985" s="403" t="s">
        <v>1336</v>
      </c>
      <c r="B985" s="404">
        <v>4781.62</v>
      </c>
      <c r="C985" s="470">
        <v>4781.62</v>
      </c>
      <c r="D985" s="470">
        <v>4781.62</v>
      </c>
      <c r="E985" s="470">
        <v>4781.62</v>
      </c>
      <c r="F985" s="471"/>
      <c r="G985" s="472">
        <v>-0.0083</v>
      </c>
      <c r="J985" s="473" t="s">
        <v>1336</v>
      </c>
      <c r="K985" s="406">
        <v>48.9</v>
      </c>
      <c r="L985" s="474">
        <v>49.9</v>
      </c>
      <c r="M985" s="474">
        <v>49.9</v>
      </c>
      <c r="N985" s="474">
        <v>48.7</v>
      </c>
      <c r="O985" s="474" t="s">
        <v>3536</v>
      </c>
      <c r="P985" s="475">
        <v>-0.0141</v>
      </c>
      <c r="Q985" s="56"/>
    </row>
    <row r="986" ht="15.75" customHeight="1">
      <c r="A986" s="403" t="s">
        <v>1337</v>
      </c>
      <c r="B986" s="404">
        <v>4821.64</v>
      </c>
      <c r="C986" s="470">
        <v>4821.64</v>
      </c>
      <c r="D986" s="470">
        <v>4821.64</v>
      </c>
      <c r="E986" s="470">
        <v>4821.64</v>
      </c>
      <c r="F986" s="471"/>
      <c r="G986" s="472">
        <v>0.0234</v>
      </c>
      <c r="J986" s="473" t="s">
        <v>1337</v>
      </c>
      <c r="K986" s="406">
        <v>49.6</v>
      </c>
      <c r="L986" s="474">
        <v>49.0</v>
      </c>
      <c r="M986" s="474">
        <v>50.4</v>
      </c>
      <c r="N986" s="474">
        <v>47.9</v>
      </c>
      <c r="O986" s="474" t="s">
        <v>3537</v>
      </c>
      <c r="P986" s="475">
        <v>0.0553</v>
      </c>
      <c r="Q986" s="56"/>
    </row>
    <row r="987" ht="15.75" customHeight="1">
      <c r="A987" s="403" t="s">
        <v>1338</v>
      </c>
      <c r="B987" s="404">
        <v>4711.3</v>
      </c>
      <c r="C987" s="470">
        <v>4711.3</v>
      </c>
      <c r="D987" s="470">
        <v>4711.3</v>
      </c>
      <c r="E987" s="470">
        <v>4711.3</v>
      </c>
      <c r="F987" s="471"/>
      <c r="G987" s="472">
        <v>-0.0106</v>
      </c>
      <c r="J987" s="473" t="s">
        <v>1338</v>
      </c>
      <c r="K987" s="406">
        <v>47.0</v>
      </c>
      <c r="L987" s="474">
        <v>47.4</v>
      </c>
      <c r="M987" s="474">
        <v>47.8</v>
      </c>
      <c r="N987" s="474">
        <v>46.9</v>
      </c>
      <c r="O987" s="474" t="s">
        <v>3538</v>
      </c>
      <c r="P987" s="475">
        <v>-0.0188</v>
      </c>
      <c r="Q987" s="56"/>
    </row>
    <row r="988" ht="15.75" customHeight="1">
      <c r="A988" s="403" t="s">
        <v>1339</v>
      </c>
      <c r="B988" s="404">
        <v>4761.87</v>
      </c>
      <c r="C988" s="470">
        <v>4761.87</v>
      </c>
      <c r="D988" s="470">
        <v>4761.87</v>
      </c>
      <c r="E988" s="470">
        <v>4761.87</v>
      </c>
      <c r="F988" s="471"/>
      <c r="G988" s="472">
        <v>-0.01</v>
      </c>
      <c r="J988" s="473" t="s">
        <v>1339</v>
      </c>
      <c r="K988" s="406">
        <v>47.9</v>
      </c>
      <c r="L988" s="474">
        <v>49.2</v>
      </c>
      <c r="M988" s="474">
        <v>49.6</v>
      </c>
      <c r="N988" s="474">
        <v>47.8</v>
      </c>
      <c r="O988" s="474" t="s">
        <v>3539</v>
      </c>
      <c r="P988" s="475">
        <v>-0.0204</v>
      </c>
      <c r="Q988" s="56"/>
    </row>
    <row r="989" ht="15.75" customHeight="1">
      <c r="A989" s="403" t="s">
        <v>1340</v>
      </c>
      <c r="B989" s="404">
        <v>4810.21</v>
      </c>
      <c r="C989" s="470">
        <v>4810.21</v>
      </c>
      <c r="D989" s="470">
        <v>4810.21</v>
      </c>
      <c r="E989" s="470">
        <v>4810.21</v>
      </c>
      <c r="F989" s="471"/>
      <c r="G989" s="472">
        <v>-0.0107</v>
      </c>
      <c r="J989" s="473" t="s">
        <v>1340</v>
      </c>
      <c r="K989" s="406">
        <v>48.9</v>
      </c>
      <c r="L989" s="474">
        <v>49.6</v>
      </c>
      <c r="M989" s="474">
        <v>50.3</v>
      </c>
      <c r="N989" s="474">
        <v>48.7</v>
      </c>
      <c r="O989" s="474" t="s">
        <v>3540</v>
      </c>
      <c r="P989" s="475">
        <v>-0.0141</v>
      </c>
      <c r="Q989" s="56"/>
    </row>
    <row r="990" ht="15.75" customHeight="1">
      <c r="A990" s="403" t="s">
        <v>1341</v>
      </c>
      <c r="B990" s="404">
        <v>4862.25</v>
      </c>
      <c r="C990" s="470">
        <v>4862.25</v>
      </c>
      <c r="D990" s="470">
        <v>4862.25</v>
      </c>
      <c r="E990" s="470">
        <v>4862.25</v>
      </c>
      <c r="F990" s="471"/>
      <c r="G990" s="472">
        <v>-0.0066</v>
      </c>
      <c r="J990" s="473" t="s">
        <v>1341</v>
      </c>
      <c r="K990" s="406">
        <v>49.6</v>
      </c>
      <c r="L990" s="474">
        <v>50.0</v>
      </c>
      <c r="M990" s="474">
        <v>50.0</v>
      </c>
      <c r="N990" s="474">
        <v>49.5</v>
      </c>
      <c r="O990" s="474" t="s">
        <v>3541</v>
      </c>
      <c r="P990" s="475">
        <v>-0.012</v>
      </c>
      <c r="Q990" s="56"/>
    </row>
    <row r="991" ht="15.75" customHeight="1">
      <c r="A991" s="403" t="s">
        <v>1342</v>
      </c>
      <c r="B991" s="404">
        <v>4894.31</v>
      </c>
      <c r="C991" s="470">
        <v>4894.31</v>
      </c>
      <c r="D991" s="470">
        <v>4894.31</v>
      </c>
      <c r="E991" s="470">
        <v>4894.31</v>
      </c>
      <c r="F991" s="471"/>
      <c r="G991" s="472">
        <v>-0.0045</v>
      </c>
      <c r="J991" s="473" t="s">
        <v>1342</v>
      </c>
      <c r="K991" s="406">
        <v>50.2</v>
      </c>
      <c r="L991" s="474">
        <v>50.8</v>
      </c>
      <c r="M991" s="474">
        <v>50.8</v>
      </c>
      <c r="N991" s="474">
        <v>49.6</v>
      </c>
      <c r="O991" s="474" t="s">
        <v>3542</v>
      </c>
      <c r="P991" s="475">
        <v>-0.0118</v>
      </c>
      <c r="Q991" s="56"/>
    </row>
    <row r="992" ht="15.75" customHeight="1">
      <c r="A992" s="403" t="s">
        <v>1343</v>
      </c>
      <c r="B992" s="404">
        <v>4916.68</v>
      </c>
      <c r="C992" s="470">
        <v>4916.68</v>
      </c>
      <c r="D992" s="470">
        <v>4916.68</v>
      </c>
      <c r="E992" s="470">
        <v>4916.68</v>
      </c>
      <c r="F992" s="471"/>
      <c r="G992" s="472">
        <v>-0.0043</v>
      </c>
      <c r="J992" s="473" t="s">
        <v>1343</v>
      </c>
      <c r="K992" s="406">
        <v>50.8</v>
      </c>
      <c r="L992" s="474">
        <v>51.1</v>
      </c>
      <c r="M992" s="474">
        <v>51.1</v>
      </c>
      <c r="N992" s="474">
        <v>50.7</v>
      </c>
      <c r="O992" s="474" t="s">
        <v>3543</v>
      </c>
      <c r="P992" s="475">
        <v>-0.0078</v>
      </c>
      <c r="Q992" s="56"/>
    </row>
    <row r="993" ht="15.75" customHeight="1">
      <c r="A993" s="403" t="s">
        <v>1344</v>
      </c>
      <c r="B993" s="404">
        <v>4937.82</v>
      </c>
      <c r="C993" s="470">
        <v>4937.82</v>
      </c>
      <c r="D993" s="470">
        <v>4937.82</v>
      </c>
      <c r="E993" s="470">
        <v>4937.82</v>
      </c>
      <c r="F993" s="471"/>
      <c r="G993" s="472">
        <v>3.0E-4</v>
      </c>
      <c r="J993" s="473" t="s">
        <v>1344</v>
      </c>
      <c r="K993" s="406">
        <v>51.2</v>
      </c>
      <c r="L993" s="474">
        <v>50.5</v>
      </c>
      <c r="M993" s="474">
        <v>51.3</v>
      </c>
      <c r="N993" s="474">
        <v>50.5</v>
      </c>
      <c r="O993" s="474" t="s">
        <v>3544</v>
      </c>
      <c r="P993" s="475">
        <v>0.002</v>
      </c>
      <c r="Q993" s="56"/>
    </row>
    <row r="994" ht="15.75" customHeight="1">
      <c r="A994" s="403" t="s">
        <v>1345</v>
      </c>
      <c r="B994" s="404">
        <v>4936.37</v>
      </c>
      <c r="C994" s="470">
        <v>4936.37</v>
      </c>
      <c r="D994" s="470">
        <v>4936.37</v>
      </c>
      <c r="E994" s="470">
        <v>4936.37</v>
      </c>
      <c r="F994" s="471"/>
      <c r="G994" s="472">
        <v>-0.0026</v>
      </c>
      <c r="J994" s="473" t="s">
        <v>1345</v>
      </c>
      <c r="K994" s="406">
        <v>51.1</v>
      </c>
      <c r="L994" s="474">
        <v>50.7</v>
      </c>
      <c r="M994" s="474">
        <v>51.4</v>
      </c>
      <c r="N994" s="474">
        <v>50.4</v>
      </c>
      <c r="O994" s="474" t="s">
        <v>3545</v>
      </c>
      <c r="P994" s="475">
        <v>-0.002</v>
      </c>
      <c r="Q994" s="56"/>
    </row>
    <row r="995" ht="15.75" customHeight="1">
      <c r="A995" s="403" t="s">
        <v>1346</v>
      </c>
      <c r="B995" s="404">
        <v>4949.39</v>
      </c>
      <c r="C995" s="470">
        <v>4949.39</v>
      </c>
      <c r="D995" s="470">
        <v>4949.39</v>
      </c>
      <c r="E995" s="470">
        <v>4949.39</v>
      </c>
      <c r="F995" s="471"/>
      <c r="G995" s="472">
        <v>4.0E-4</v>
      </c>
      <c r="J995" s="473" t="s">
        <v>1346</v>
      </c>
      <c r="K995" s="406">
        <v>51.2</v>
      </c>
      <c r="L995" s="474">
        <v>51.5</v>
      </c>
      <c r="M995" s="474">
        <v>51.5</v>
      </c>
      <c r="N995" s="474">
        <v>50.1</v>
      </c>
      <c r="O995" s="474" t="s">
        <v>3546</v>
      </c>
      <c r="P995" s="475">
        <v>0.0159</v>
      </c>
      <c r="Q995" s="56"/>
    </row>
    <row r="996" ht="15.75" customHeight="1">
      <c r="A996" s="403" t="s">
        <v>1347</v>
      </c>
      <c r="B996" s="404">
        <v>4947.63</v>
      </c>
      <c r="C996" s="470">
        <v>4947.63</v>
      </c>
      <c r="D996" s="470">
        <v>4947.63</v>
      </c>
      <c r="E996" s="470">
        <v>4947.63</v>
      </c>
      <c r="F996" s="471"/>
      <c r="G996" s="472">
        <v>-0.0056</v>
      </c>
      <c r="J996" s="473" t="s">
        <v>1347</v>
      </c>
      <c r="K996" s="406">
        <v>50.4</v>
      </c>
      <c r="L996" s="474">
        <v>51.9</v>
      </c>
      <c r="M996" s="474">
        <v>52.0</v>
      </c>
      <c r="N996" s="474">
        <v>50.0</v>
      </c>
      <c r="O996" s="474" t="s">
        <v>2687</v>
      </c>
      <c r="P996" s="475">
        <v>-0.0118</v>
      </c>
      <c r="Q996" s="56"/>
    </row>
    <row r="997" ht="15.75" customHeight="1">
      <c r="A997" s="403" t="s">
        <v>1348</v>
      </c>
      <c r="B997" s="404">
        <v>4975.73</v>
      </c>
      <c r="C997" s="470">
        <v>4975.73</v>
      </c>
      <c r="D997" s="470">
        <v>4975.73</v>
      </c>
      <c r="E997" s="470">
        <v>4975.73</v>
      </c>
      <c r="F997" s="471"/>
      <c r="G997" s="472">
        <v>0.0015</v>
      </c>
      <c r="J997" s="473" t="s">
        <v>1348</v>
      </c>
      <c r="K997" s="406">
        <v>51.0</v>
      </c>
      <c r="L997" s="474">
        <v>51.7</v>
      </c>
      <c r="M997" s="474">
        <v>52.5</v>
      </c>
      <c r="N997" s="474">
        <v>50.9</v>
      </c>
      <c r="O997" s="474" t="s">
        <v>3547</v>
      </c>
      <c r="P997" s="475">
        <v>-0.0135</v>
      </c>
      <c r="Q997" s="56"/>
    </row>
    <row r="998" ht="15.75" customHeight="1">
      <c r="A998" s="403" t="s">
        <v>1349</v>
      </c>
      <c r="B998" s="404">
        <v>4968.46</v>
      </c>
      <c r="C998" s="470">
        <v>4968.46</v>
      </c>
      <c r="D998" s="470">
        <v>4968.46</v>
      </c>
      <c r="E998" s="470">
        <v>4968.46</v>
      </c>
      <c r="F998" s="471"/>
      <c r="G998" s="472">
        <v>0.0034</v>
      </c>
      <c r="J998" s="473" t="s">
        <v>1349</v>
      </c>
      <c r="K998" s="406">
        <v>51.7</v>
      </c>
      <c r="L998" s="474">
        <v>50.9</v>
      </c>
      <c r="M998" s="474">
        <v>52.0</v>
      </c>
      <c r="N998" s="474">
        <v>50.8</v>
      </c>
      <c r="O998" s="474" t="s">
        <v>3548</v>
      </c>
      <c r="P998" s="475">
        <v>0.0078</v>
      </c>
      <c r="Q998" s="56"/>
    </row>
    <row r="999" ht="15.75" customHeight="1">
      <c r="A999" s="403" t="s">
        <v>1350</v>
      </c>
      <c r="B999" s="404">
        <v>4951.73</v>
      </c>
      <c r="C999" s="470">
        <v>4951.73</v>
      </c>
      <c r="D999" s="470">
        <v>4951.73</v>
      </c>
      <c r="E999" s="470">
        <v>4951.73</v>
      </c>
      <c r="F999" s="471"/>
      <c r="G999" s="472">
        <v>-0.0014</v>
      </c>
      <c r="J999" s="473" t="s">
        <v>1350</v>
      </c>
      <c r="K999" s="406">
        <v>51.3</v>
      </c>
      <c r="L999" s="474">
        <v>50.7</v>
      </c>
      <c r="M999" s="474">
        <v>51.5</v>
      </c>
      <c r="N999" s="474">
        <v>50.6</v>
      </c>
      <c r="O999" s="474" t="s">
        <v>3549</v>
      </c>
      <c r="P999" s="475">
        <v>0.0118</v>
      </c>
      <c r="Q999" s="56"/>
    </row>
    <row r="1000" ht="15.75" customHeight="1">
      <c r="A1000" s="403" t="s">
        <v>1351</v>
      </c>
      <c r="B1000" s="404">
        <v>4958.72</v>
      </c>
      <c r="C1000" s="470">
        <v>4958.72</v>
      </c>
      <c r="D1000" s="470">
        <v>4958.72</v>
      </c>
      <c r="E1000" s="470">
        <v>4958.72</v>
      </c>
      <c r="F1000" s="471"/>
      <c r="G1000" s="472">
        <v>-0.0083</v>
      </c>
      <c r="J1000" s="473" t="s">
        <v>1351</v>
      </c>
      <c r="K1000" s="406">
        <v>50.7</v>
      </c>
      <c r="L1000" s="474">
        <v>51.3</v>
      </c>
      <c r="M1000" s="474">
        <v>51.6</v>
      </c>
      <c r="N1000" s="474">
        <v>50.4</v>
      </c>
      <c r="O1000" s="474" t="s">
        <v>3550</v>
      </c>
      <c r="P1000" s="475">
        <v>-0.0078</v>
      </c>
      <c r="Q1000" s="56"/>
    </row>
    <row r="1001" ht="15.75" customHeight="1">
      <c r="A1001" s="403" t="s">
        <v>1352</v>
      </c>
      <c r="B1001" s="404">
        <v>5000.23</v>
      </c>
      <c r="C1001" s="470">
        <v>5000.23</v>
      </c>
      <c r="D1001" s="470">
        <v>5000.23</v>
      </c>
      <c r="E1001" s="470">
        <v>5000.23</v>
      </c>
      <c r="F1001" s="471"/>
      <c r="G1001" s="472">
        <v>0.0161</v>
      </c>
      <c r="J1001" s="473" t="s">
        <v>1352</v>
      </c>
      <c r="K1001" s="406">
        <v>51.1</v>
      </c>
      <c r="L1001" s="474">
        <v>50.5</v>
      </c>
      <c r="M1001" s="474">
        <v>51.8</v>
      </c>
      <c r="N1001" s="474">
        <v>50.4</v>
      </c>
      <c r="O1001" s="474" t="s">
        <v>3551</v>
      </c>
      <c r="P1001" s="475">
        <v>0.0139</v>
      </c>
      <c r="Q1001" s="56"/>
    </row>
    <row r="1002" ht="15.75" customHeight="1">
      <c r="A1002" s="403" t="s">
        <v>1353</v>
      </c>
      <c r="B1002" s="404">
        <v>4920.96</v>
      </c>
      <c r="C1002" s="470">
        <v>4920.96</v>
      </c>
      <c r="D1002" s="470">
        <v>4920.96</v>
      </c>
      <c r="E1002" s="470">
        <v>4920.96</v>
      </c>
      <c r="F1002" s="471"/>
      <c r="G1002" s="472">
        <v>0.0134</v>
      </c>
      <c r="J1002" s="473" t="s">
        <v>1353</v>
      </c>
      <c r="K1002" s="406">
        <v>50.4</v>
      </c>
      <c r="L1002" s="474">
        <v>51.0</v>
      </c>
      <c r="M1002" s="474">
        <v>51.4</v>
      </c>
      <c r="N1002" s="474">
        <v>50.1</v>
      </c>
      <c r="O1002" s="474" t="s">
        <v>3552</v>
      </c>
      <c r="P1002" s="475">
        <v>-0.0118</v>
      </c>
      <c r="Q1002" s="56"/>
    </row>
    <row r="1003" ht="15.75" customHeight="1">
      <c r="A1003" s="403" t="s">
        <v>1354</v>
      </c>
      <c r="B1003" s="404">
        <v>4855.98</v>
      </c>
      <c r="C1003" s="470">
        <v>4855.98</v>
      </c>
      <c r="D1003" s="470">
        <v>4855.98</v>
      </c>
      <c r="E1003" s="470">
        <v>4855.98</v>
      </c>
      <c r="F1003" s="471"/>
      <c r="G1003" s="472">
        <v>-0.0066</v>
      </c>
      <c r="J1003" s="473" t="s">
        <v>1354</v>
      </c>
      <c r="K1003" s="406">
        <v>51.0</v>
      </c>
      <c r="L1003" s="474">
        <v>50.7</v>
      </c>
      <c r="M1003" s="474">
        <v>52.8</v>
      </c>
      <c r="N1003" s="474">
        <v>49.8</v>
      </c>
      <c r="O1003" s="474" t="s">
        <v>3553</v>
      </c>
      <c r="P1003" s="475">
        <v>0.002</v>
      </c>
      <c r="Q1003" s="56"/>
    </row>
    <row r="1004" ht="15.75" customHeight="1">
      <c r="A1004" s="403" t="s">
        <v>1355</v>
      </c>
      <c r="B1004" s="404">
        <v>4888.01</v>
      </c>
      <c r="C1004" s="470">
        <v>4888.01</v>
      </c>
      <c r="D1004" s="470">
        <v>4888.01</v>
      </c>
      <c r="E1004" s="470">
        <v>4888.01</v>
      </c>
      <c r="F1004" s="471"/>
      <c r="G1004" s="472">
        <v>-0.0083</v>
      </c>
      <c r="J1004" s="473" t="s">
        <v>1355</v>
      </c>
      <c r="K1004" s="406">
        <v>50.9</v>
      </c>
      <c r="L1004" s="474">
        <v>52.9</v>
      </c>
      <c r="M1004" s="474">
        <v>53.3</v>
      </c>
      <c r="N1004" s="474">
        <v>50.7</v>
      </c>
      <c r="O1004" s="474" t="s">
        <v>3554</v>
      </c>
      <c r="P1004" s="475">
        <v>-0.0193</v>
      </c>
      <c r="Q1004" s="56"/>
    </row>
    <row r="1005" ht="15.75" customHeight="1">
      <c r="A1005" s="403" t="s">
        <v>1356</v>
      </c>
      <c r="B1005" s="404">
        <v>4928.98</v>
      </c>
      <c r="C1005" s="470">
        <v>4928.98</v>
      </c>
      <c r="D1005" s="470">
        <v>4928.98</v>
      </c>
      <c r="E1005" s="470">
        <v>4928.98</v>
      </c>
      <c r="F1005" s="471"/>
      <c r="G1005" s="472">
        <v>-0.0062</v>
      </c>
      <c r="J1005" s="473" t="s">
        <v>1356</v>
      </c>
      <c r="K1005" s="406">
        <v>51.9</v>
      </c>
      <c r="L1005" s="474">
        <v>55.9</v>
      </c>
      <c r="M1005" s="474">
        <v>55.9</v>
      </c>
      <c r="N1005" s="474">
        <v>51.6</v>
      </c>
      <c r="O1005" s="474" t="s">
        <v>3555</v>
      </c>
      <c r="P1005" s="475">
        <v>0.0176</v>
      </c>
      <c r="Q1005" s="56"/>
    </row>
    <row r="1006" ht="15.75" customHeight="1">
      <c r="A1006" s="403" t="s">
        <v>1357</v>
      </c>
      <c r="B1006" s="404">
        <v>4959.73</v>
      </c>
      <c r="C1006" s="470">
        <v>4959.73</v>
      </c>
      <c r="D1006" s="470">
        <v>4959.73</v>
      </c>
      <c r="E1006" s="470">
        <v>4959.73</v>
      </c>
      <c r="F1006" s="471"/>
      <c r="G1006" s="472">
        <v>0.0035</v>
      </c>
      <c r="J1006" s="473" t="s">
        <v>1357</v>
      </c>
      <c r="K1006" s="406">
        <v>51.0</v>
      </c>
      <c r="L1006" s="474">
        <v>50.7</v>
      </c>
      <c r="M1006" s="474">
        <v>51.4</v>
      </c>
      <c r="N1006" s="474">
        <v>50.7</v>
      </c>
      <c r="O1006" s="474" t="s">
        <v>3556</v>
      </c>
      <c r="P1006" s="475">
        <v>0.0059</v>
      </c>
      <c r="Q1006" s="56"/>
    </row>
    <row r="1007" ht="15.75" customHeight="1">
      <c r="A1007" s="403" t="s">
        <v>1358</v>
      </c>
      <c r="B1007" s="404">
        <v>4942.23</v>
      </c>
      <c r="C1007" s="470">
        <v>4942.23</v>
      </c>
      <c r="D1007" s="470">
        <v>4942.23</v>
      </c>
      <c r="E1007" s="470">
        <v>4942.23</v>
      </c>
      <c r="F1007" s="471"/>
      <c r="G1007" s="472">
        <v>0.0017</v>
      </c>
      <c r="J1007" s="473" t="s">
        <v>1358</v>
      </c>
      <c r="K1007" s="406">
        <v>50.7</v>
      </c>
      <c r="L1007" s="474">
        <v>50.0</v>
      </c>
      <c r="M1007" s="474">
        <v>51.0</v>
      </c>
      <c r="N1007" s="474">
        <v>50.0</v>
      </c>
      <c r="O1007" s="474" t="s">
        <v>3557</v>
      </c>
      <c r="P1007" s="475">
        <v>0.0</v>
      </c>
      <c r="Q1007" s="56"/>
    </row>
    <row r="1008" ht="15.75" customHeight="1">
      <c r="A1008" s="403" t="s">
        <v>1359</v>
      </c>
      <c r="B1008" s="404">
        <v>4933.89</v>
      </c>
      <c r="C1008" s="470">
        <v>4933.89</v>
      </c>
      <c r="D1008" s="470">
        <v>4933.89</v>
      </c>
      <c r="E1008" s="470">
        <v>4933.89</v>
      </c>
      <c r="F1008" s="471"/>
      <c r="G1008" s="472">
        <v>1.0E-4</v>
      </c>
      <c r="J1008" s="473" t="s">
        <v>1359</v>
      </c>
      <c r="K1008" s="406">
        <v>50.7</v>
      </c>
      <c r="L1008" s="474">
        <v>51.8</v>
      </c>
      <c r="M1008" s="474">
        <v>51.9</v>
      </c>
      <c r="N1008" s="474">
        <v>50.1</v>
      </c>
      <c r="O1008" s="474" t="s">
        <v>3558</v>
      </c>
      <c r="P1008" s="475">
        <v>-0.025</v>
      </c>
      <c r="Q1008" s="56"/>
    </row>
    <row r="1009" ht="15.75" customHeight="1">
      <c r="A1009" s="403" t="s">
        <v>1360</v>
      </c>
      <c r="B1009" s="404">
        <v>4933.17</v>
      </c>
      <c r="C1009" s="470">
        <v>4933.17</v>
      </c>
      <c r="D1009" s="470">
        <v>4933.17</v>
      </c>
      <c r="E1009" s="470">
        <v>4933.17</v>
      </c>
      <c r="F1009" s="471"/>
      <c r="G1009" s="472">
        <v>-0.0151</v>
      </c>
      <c r="J1009" s="473" t="s">
        <v>1360</v>
      </c>
      <c r="K1009" s="406">
        <v>52.0</v>
      </c>
      <c r="L1009" s="474">
        <v>53.2</v>
      </c>
      <c r="M1009" s="474">
        <v>53.2</v>
      </c>
      <c r="N1009" s="474">
        <v>51.9</v>
      </c>
      <c r="O1009" s="474" t="s">
        <v>3559</v>
      </c>
      <c r="P1009" s="475">
        <v>-0.0114</v>
      </c>
      <c r="Q1009" s="56"/>
    </row>
    <row r="1010" ht="15.75" customHeight="1">
      <c r="A1010" s="403" t="s">
        <v>1361</v>
      </c>
      <c r="B1010" s="404">
        <v>5008.96</v>
      </c>
      <c r="C1010" s="470">
        <v>5008.96</v>
      </c>
      <c r="D1010" s="470">
        <v>5008.96</v>
      </c>
      <c r="E1010" s="470">
        <v>5008.96</v>
      </c>
      <c r="F1010" s="471"/>
      <c r="G1010" s="472">
        <v>-0.0049</v>
      </c>
      <c r="J1010" s="473" t="s">
        <v>1361</v>
      </c>
      <c r="K1010" s="406">
        <v>52.6</v>
      </c>
      <c r="L1010" s="474">
        <v>52.4</v>
      </c>
      <c r="M1010" s="474">
        <v>53.4</v>
      </c>
      <c r="N1010" s="474">
        <v>52.4</v>
      </c>
      <c r="O1010" s="474" t="s">
        <v>3560</v>
      </c>
      <c r="P1010" s="475">
        <v>-0.0075</v>
      </c>
      <c r="Q1010" s="56"/>
    </row>
    <row r="1011" ht="15.75" customHeight="1">
      <c r="A1011" s="403" t="s">
        <v>1362</v>
      </c>
      <c r="B1011" s="404">
        <v>5033.79</v>
      </c>
      <c r="C1011" s="470">
        <v>5033.79</v>
      </c>
      <c r="D1011" s="470">
        <v>5033.79</v>
      </c>
      <c r="E1011" s="470">
        <v>5033.79</v>
      </c>
      <c r="F1011" s="471"/>
      <c r="G1011" s="472">
        <v>0.0041</v>
      </c>
      <c r="J1011" s="473" t="s">
        <v>1362</v>
      </c>
      <c r="K1011" s="406">
        <v>53.0</v>
      </c>
      <c r="L1011" s="474">
        <v>53.4</v>
      </c>
      <c r="M1011" s="474">
        <v>53.4</v>
      </c>
      <c r="N1011" s="474">
        <v>52.4</v>
      </c>
      <c r="O1011" s="474" t="s">
        <v>3561</v>
      </c>
      <c r="P1011" s="475">
        <v>-0.0038</v>
      </c>
      <c r="Q1011" s="56"/>
    </row>
    <row r="1012" ht="15.75" customHeight="1">
      <c r="A1012" s="403" t="s">
        <v>1363</v>
      </c>
      <c r="B1012" s="404">
        <v>5013.01</v>
      </c>
      <c r="C1012" s="470">
        <v>5013.01</v>
      </c>
      <c r="D1012" s="470">
        <v>5013.01</v>
      </c>
      <c r="E1012" s="470">
        <v>5013.01</v>
      </c>
      <c r="F1012" s="471"/>
      <c r="G1012" s="472">
        <v>0.0053</v>
      </c>
      <c r="J1012" s="473" t="s">
        <v>1363</v>
      </c>
      <c r="K1012" s="406">
        <v>53.2</v>
      </c>
      <c r="L1012" s="474">
        <v>52.4</v>
      </c>
      <c r="M1012" s="474">
        <v>53.5</v>
      </c>
      <c r="N1012" s="474">
        <v>52.4</v>
      </c>
      <c r="O1012" s="474" t="s">
        <v>3562</v>
      </c>
      <c r="P1012" s="475">
        <v>0.0076</v>
      </c>
      <c r="Q1012" s="56"/>
    </row>
    <row r="1013" ht="15.75" customHeight="1">
      <c r="A1013" s="403" t="s">
        <v>1364</v>
      </c>
      <c r="B1013" s="404">
        <v>4986.37</v>
      </c>
      <c r="C1013" s="470">
        <v>4986.37</v>
      </c>
      <c r="D1013" s="470">
        <v>4986.37</v>
      </c>
      <c r="E1013" s="470">
        <v>4986.37</v>
      </c>
      <c r="F1013" s="471"/>
      <c r="G1013" s="472">
        <v>-0.0041</v>
      </c>
      <c r="J1013" s="473" t="s">
        <v>1364</v>
      </c>
      <c r="K1013" s="406">
        <v>52.8</v>
      </c>
      <c r="L1013" s="474">
        <v>52.7</v>
      </c>
      <c r="M1013" s="474">
        <v>52.8</v>
      </c>
      <c r="N1013" s="474">
        <v>52.1</v>
      </c>
      <c r="O1013" s="474" t="s">
        <v>3563</v>
      </c>
      <c r="P1013" s="475">
        <v>-0.0056</v>
      </c>
      <c r="Q1013" s="56"/>
    </row>
    <row r="1014" ht="15.75" customHeight="1">
      <c r="A1014" s="403" t="s">
        <v>1365</v>
      </c>
      <c r="B1014" s="404">
        <v>5007.05</v>
      </c>
      <c r="C1014" s="470">
        <v>5007.05</v>
      </c>
      <c r="D1014" s="470">
        <v>5007.05</v>
      </c>
      <c r="E1014" s="470">
        <v>5007.05</v>
      </c>
      <c r="F1014" s="471"/>
      <c r="G1014" s="472">
        <v>-0.0053</v>
      </c>
      <c r="J1014" s="473" t="s">
        <v>1365</v>
      </c>
      <c r="K1014" s="406">
        <v>53.1</v>
      </c>
      <c r="L1014" s="474">
        <v>53.9</v>
      </c>
      <c r="M1014" s="474">
        <v>53.9</v>
      </c>
      <c r="N1014" s="474">
        <v>52.5</v>
      </c>
      <c r="O1014" s="474" t="s">
        <v>3564</v>
      </c>
      <c r="P1014" s="475">
        <v>-0.0148</v>
      </c>
      <c r="Q1014" s="56"/>
    </row>
    <row r="1015" ht="15.75" customHeight="1">
      <c r="A1015" s="403" t="s">
        <v>1366</v>
      </c>
      <c r="B1015" s="404">
        <v>5033.53</v>
      </c>
      <c r="C1015" s="470">
        <v>5033.53</v>
      </c>
      <c r="D1015" s="470">
        <v>5033.53</v>
      </c>
      <c r="E1015" s="470">
        <v>5033.53</v>
      </c>
      <c r="F1015" s="471"/>
      <c r="G1015" s="472">
        <v>-0.0073</v>
      </c>
      <c r="J1015" s="473" t="s">
        <v>1366</v>
      </c>
      <c r="K1015" s="406">
        <v>53.9</v>
      </c>
      <c r="L1015" s="474">
        <v>52.7</v>
      </c>
      <c r="M1015" s="474">
        <v>54.0</v>
      </c>
      <c r="N1015" s="474">
        <v>52.7</v>
      </c>
      <c r="O1015" s="474" t="s">
        <v>3565</v>
      </c>
      <c r="P1015" s="475">
        <v>0.0189</v>
      </c>
      <c r="Q1015" s="56"/>
    </row>
    <row r="1016" ht="15.75" customHeight="1">
      <c r="A1016" s="403" t="s">
        <v>1367</v>
      </c>
      <c r="B1016" s="404">
        <v>5070.68</v>
      </c>
      <c r="C1016" s="470">
        <v>5070.68</v>
      </c>
      <c r="D1016" s="470">
        <v>5070.68</v>
      </c>
      <c r="E1016" s="470">
        <v>5070.68</v>
      </c>
      <c r="F1016" s="471"/>
      <c r="G1016" s="472">
        <v>-0.0049</v>
      </c>
      <c r="J1016" s="473" t="s">
        <v>1367</v>
      </c>
      <c r="K1016" s="406">
        <v>52.9</v>
      </c>
      <c r="L1016" s="474">
        <v>54.8</v>
      </c>
      <c r="M1016" s="474">
        <v>54.8</v>
      </c>
      <c r="N1016" s="474">
        <v>52.8</v>
      </c>
      <c r="O1016" s="474" t="s">
        <v>3566</v>
      </c>
      <c r="P1016" s="475">
        <v>-0.0347</v>
      </c>
      <c r="Q1016" s="56"/>
    </row>
    <row r="1017" ht="15.75" customHeight="1">
      <c r="A1017" s="403" t="s">
        <v>1368</v>
      </c>
      <c r="B1017" s="404">
        <v>5095.77</v>
      </c>
      <c r="C1017" s="470">
        <v>5095.77</v>
      </c>
      <c r="D1017" s="470">
        <v>5095.77</v>
      </c>
      <c r="E1017" s="470">
        <v>5095.77</v>
      </c>
      <c r="F1017" s="471"/>
      <c r="G1017" s="472">
        <v>-0.0086</v>
      </c>
      <c r="J1017" s="473" t="s">
        <v>1368</v>
      </c>
      <c r="K1017" s="406">
        <v>54.8</v>
      </c>
      <c r="L1017" s="474">
        <v>54.7</v>
      </c>
      <c r="M1017" s="474">
        <v>54.9</v>
      </c>
      <c r="N1017" s="474">
        <v>54.0</v>
      </c>
      <c r="O1017" s="474" t="s">
        <v>3567</v>
      </c>
      <c r="P1017" s="475">
        <v>-0.009</v>
      </c>
      <c r="Q1017" s="56"/>
    </row>
    <row r="1018" ht="15.75" customHeight="1">
      <c r="A1018" s="403" t="s">
        <v>1369</v>
      </c>
      <c r="B1018" s="404">
        <v>5139.99</v>
      </c>
      <c r="C1018" s="470">
        <v>5139.99</v>
      </c>
      <c r="D1018" s="470">
        <v>5139.99</v>
      </c>
      <c r="E1018" s="470">
        <v>5139.99</v>
      </c>
      <c r="F1018" s="471"/>
      <c r="G1018" s="472">
        <v>-0.0075</v>
      </c>
      <c r="J1018" s="473" t="s">
        <v>1369</v>
      </c>
      <c r="K1018" s="406">
        <v>55.3</v>
      </c>
      <c r="L1018" s="474">
        <v>55.8</v>
      </c>
      <c r="M1018" s="474">
        <v>55.8</v>
      </c>
      <c r="N1018" s="474">
        <v>54.8</v>
      </c>
      <c r="O1018" s="474" t="s">
        <v>3568</v>
      </c>
      <c r="P1018" s="475">
        <v>-0.009</v>
      </c>
      <c r="Q1018" s="56"/>
    </row>
    <row r="1019" ht="15.75" customHeight="1">
      <c r="A1019" s="403" t="s">
        <v>1370</v>
      </c>
      <c r="B1019" s="404">
        <v>5178.7</v>
      </c>
      <c r="C1019" s="470">
        <v>5178.7</v>
      </c>
      <c r="D1019" s="470">
        <v>5178.7</v>
      </c>
      <c r="E1019" s="470">
        <v>5178.7</v>
      </c>
      <c r="F1019" s="471"/>
      <c r="G1019" s="472">
        <v>0.0025</v>
      </c>
      <c r="J1019" s="473" t="s">
        <v>1370</v>
      </c>
      <c r="K1019" s="406">
        <v>55.8</v>
      </c>
      <c r="L1019" s="474">
        <v>55.1</v>
      </c>
      <c r="M1019" s="474">
        <v>55.9</v>
      </c>
      <c r="N1019" s="474">
        <v>54.6</v>
      </c>
      <c r="O1019" s="474" t="s">
        <v>2896</v>
      </c>
      <c r="P1019" s="475">
        <v>0.0127</v>
      </c>
      <c r="Q1019" s="56"/>
    </row>
    <row r="1020" ht="15.75" customHeight="1">
      <c r="A1020" s="403" t="s">
        <v>1371</v>
      </c>
      <c r="B1020" s="404">
        <v>5165.76</v>
      </c>
      <c r="C1020" s="470">
        <v>5165.76</v>
      </c>
      <c r="D1020" s="470">
        <v>5165.76</v>
      </c>
      <c r="E1020" s="470">
        <v>5165.76</v>
      </c>
      <c r="F1020" s="471"/>
      <c r="G1020" s="472">
        <v>-0.0111</v>
      </c>
      <c r="J1020" s="473" t="s">
        <v>1371</v>
      </c>
      <c r="K1020" s="406">
        <v>55.1</v>
      </c>
      <c r="L1020" s="474">
        <v>55.9</v>
      </c>
      <c r="M1020" s="474">
        <v>55.9</v>
      </c>
      <c r="N1020" s="474">
        <v>54.5</v>
      </c>
      <c r="O1020" s="474" t="s">
        <v>3569</v>
      </c>
      <c r="P1020" s="475">
        <v>0.0036</v>
      </c>
      <c r="Q1020" s="56"/>
    </row>
    <row r="1021" ht="15.75" customHeight="1">
      <c r="A1021" s="403" t="s">
        <v>1372</v>
      </c>
      <c r="B1021" s="404">
        <v>5223.72</v>
      </c>
      <c r="C1021" s="470">
        <v>5223.72</v>
      </c>
      <c r="D1021" s="470">
        <v>5223.72</v>
      </c>
      <c r="E1021" s="470">
        <v>5223.72</v>
      </c>
      <c r="F1021" s="471"/>
      <c r="G1021" s="472">
        <v>-0.0025</v>
      </c>
      <c r="J1021" s="473" t="s">
        <v>1372</v>
      </c>
      <c r="K1021" s="406">
        <v>54.9</v>
      </c>
      <c r="L1021" s="474">
        <v>56.0</v>
      </c>
      <c r="M1021" s="474">
        <v>56.0</v>
      </c>
      <c r="N1021" s="474">
        <v>54.8</v>
      </c>
      <c r="O1021" s="474" t="s">
        <v>3570</v>
      </c>
      <c r="P1021" s="475">
        <v>-0.009</v>
      </c>
      <c r="Q1021" s="56"/>
    </row>
    <row r="1022" ht="15.75" customHeight="1">
      <c r="A1022" s="403" t="s">
        <v>1373</v>
      </c>
      <c r="B1022" s="404">
        <v>5236.85</v>
      </c>
      <c r="C1022" s="470">
        <v>5236.85</v>
      </c>
      <c r="D1022" s="470">
        <v>5236.85</v>
      </c>
      <c r="E1022" s="470">
        <v>5236.85</v>
      </c>
      <c r="F1022" s="471"/>
      <c r="G1022" s="472">
        <v>0.0026</v>
      </c>
      <c r="J1022" s="473" t="s">
        <v>1373</v>
      </c>
      <c r="K1022" s="406">
        <v>55.4</v>
      </c>
      <c r="L1022" s="474">
        <v>55.5</v>
      </c>
      <c r="M1022" s="474">
        <v>55.7</v>
      </c>
      <c r="N1022" s="474">
        <v>55.2</v>
      </c>
      <c r="O1022" s="474" t="s">
        <v>3571</v>
      </c>
      <c r="P1022" s="475">
        <v>-0.0018</v>
      </c>
      <c r="Q1022" s="56"/>
    </row>
    <row r="1023" ht="15.75" customHeight="1">
      <c r="A1023" s="403" t="s">
        <v>1374</v>
      </c>
      <c r="B1023" s="404">
        <v>5223.41</v>
      </c>
      <c r="C1023" s="470">
        <v>5223.41</v>
      </c>
      <c r="D1023" s="470">
        <v>5223.41</v>
      </c>
      <c r="E1023" s="470">
        <v>5223.41</v>
      </c>
      <c r="F1023" s="471"/>
      <c r="G1023" s="472">
        <v>-8.0E-4</v>
      </c>
      <c r="J1023" s="473" t="s">
        <v>1374</v>
      </c>
      <c r="K1023" s="406">
        <v>55.5</v>
      </c>
      <c r="L1023" s="474">
        <v>56.0</v>
      </c>
      <c r="M1023" s="474">
        <v>56.0</v>
      </c>
      <c r="N1023" s="474">
        <v>54.9</v>
      </c>
      <c r="O1023" s="474" t="s">
        <v>3572</v>
      </c>
      <c r="P1023" s="475">
        <v>0.0054</v>
      </c>
      <c r="Q1023" s="56"/>
    </row>
    <row r="1024" ht="15.75" customHeight="1">
      <c r="A1024" s="403" t="s">
        <v>1375</v>
      </c>
      <c r="B1024" s="404">
        <v>5227.49</v>
      </c>
      <c r="C1024" s="470">
        <v>5227.49</v>
      </c>
      <c r="D1024" s="470">
        <v>5227.49</v>
      </c>
      <c r="E1024" s="470">
        <v>5227.49</v>
      </c>
      <c r="F1024" s="471"/>
      <c r="G1024" s="472">
        <v>0.0</v>
      </c>
      <c r="J1024" s="473" t="s">
        <v>1375</v>
      </c>
      <c r="K1024" s="406">
        <v>55.2</v>
      </c>
      <c r="L1024" s="474">
        <v>55.4</v>
      </c>
      <c r="M1024" s="474">
        <v>55.9</v>
      </c>
      <c r="N1024" s="474">
        <v>55.0</v>
      </c>
      <c r="O1024" s="474" t="s">
        <v>3573</v>
      </c>
      <c r="P1024" s="475">
        <v>0.0036</v>
      </c>
      <c r="Q1024" s="56"/>
    </row>
    <row r="1025" ht="15.75" customHeight="1">
      <c r="A1025" s="403" t="s">
        <v>1376</v>
      </c>
      <c r="B1025" s="404">
        <v>5227.26</v>
      </c>
      <c r="C1025" s="470">
        <v>5227.26</v>
      </c>
      <c r="D1025" s="470">
        <v>5227.26</v>
      </c>
      <c r="E1025" s="470">
        <v>5227.26</v>
      </c>
      <c r="F1025" s="471"/>
      <c r="G1025" s="472">
        <v>0.0021</v>
      </c>
      <c r="J1025" s="473" t="s">
        <v>1376</v>
      </c>
      <c r="K1025" s="406">
        <v>55.0</v>
      </c>
      <c r="L1025" s="474">
        <v>55.5</v>
      </c>
      <c r="M1025" s="474">
        <v>55.5</v>
      </c>
      <c r="N1025" s="474">
        <v>54.4</v>
      </c>
      <c r="O1025" s="474" t="s">
        <v>3574</v>
      </c>
      <c r="P1025" s="475">
        <v>-0.0018</v>
      </c>
      <c r="Q1025" s="56"/>
    </row>
    <row r="1026" ht="15.75" customHeight="1">
      <c r="A1026" s="403" t="s">
        <v>1377</v>
      </c>
      <c r="B1026" s="404">
        <v>5216.53</v>
      </c>
      <c r="C1026" s="470">
        <v>5216.53</v>
      </c>
      <c r="D1026" s="470">
        <v>5216.53</v>
      </c>
      <c r="E1026" s="470">
        <v>5216.53</v>
      </c>
      <c r="F1026" s="471"/>
      <c r="G1026" s="472">
        <v>0.0029</v>
      </c>
      <c r="J1026" s="473" t="s">
        <v>1377</v>
      </c>
      <c r="K1026" s="406">
        <v>55.1</v>
      </c>
      <c r="L1026" s="474">
        <v>54.2</v>
      </c>
      <c r="M1026" s="474">
        <v>55.4</v>
      </c>
      <c r="N1026" s="474">
        <v>54.2</v>
      </c>
      <c r="O1026" s="474" t="s">
        <v>3575</v>
      </c>
      <c r="P1026" s="475">
        <v>0.0092</v>
      </c>
      <c r="Q1026" s="56"/>
    </row>
    <row r="1027" ht="15.75" customHeight="1">
      <c r="A1027" s="403" t="s">
        <v>1378</v>
      </c>
      <c r="B1027" s="404">
        <v>5201.42</v>
      </c>
      <c r="C1027" s="470">
        <v>5201.42</v>
      </c>
      <c r="D1027" s="470">
        <v>5201.42</v>
      </c>
      <c r="E1027" s="470">
        <v>5201.42</v>
      </c>
      <c r="F1027" s="471"/>
      <c r="G1027" s="472">
        <v>0.0027</v>
      </c>
      <c r="J1027" s="473" t="s">
        <v>1378</v>
      </c>
      <c r="K1027" s="406">
        <v>54.6</v>
      </c>
      <c r="L1027" s="474">
        <v>54.3</v>
      </c>
      <c r="M1027" s="474">
        <v>55.0</v>
      </c>
      <c r="N1027" s="474">
        <v>54.3</v>
      </c>
      <c r="O1027" s="474" t="s">
        <v>3576</v>
      </c>
      <c r="P1027" s="475">
        <v>0.0018</v>
      </c>
      <c r="Q1027" s="56"/>
    </row>
    <row r="1028" ht="15.75" customHeight="1">
      <c r="A1028" s="403" t="s">
        <v>1379</v>
      </c>
      <c r="B1028" s="404">
        <v>5187.2</v>
      </c>
      <c r="C1028" s="470">
        <v>5187.2</v>
      </c>
      <c r="D1028" s="470">
        <v>5187.2</v>
      </c>
      <c r="E1028" s="470">
        <v>5187.2</v>
      </c>
      <c r="F1028" s="471"/>
      <c r="G1028" s="472">
        <v>0.0</v>
      </c>
      <c r="J1028" s="473" t="s">
        <v>1379</v>
      </c>
      <c r="K1028" s="406">
        <v>54.5</v>
      </c>
      <c r="L1028" s="474">
        <v>55.0</v>
      </c>
      <c r="M1028" s="474">
        <v>55.5</v>
      </c>
      <c r="N1028" s="474">
        <v>54.3</v>
      </c>
      <c r="O1028" s="474" t="s">
        <v>3577</v>
      </c>
      <c r="P1028" s="475">
        <v>-0.0091</v>
      </c>
      <c r="Q1028" s="56"/>
    </row>
    <row r="1029" ht="15.75" customHeight="1">
      <c r="A1029" s="403" t="s">
        <v>1380</v>
      </c>
      <c r="B1029" s="404">
        <v>5187.29</v>
      </c>
      <c r="C1029" s="470">
        <v>5187.29</v>
      </c>
      <c r="D1029" s="470">
        <v>5187.29</v>
      </c>
      <c r="E1029" s="470">
        <v>5187.29</v>
      </c>
      <c r="F1029" s="471"/>
      <c r="G1029" s="472">
        <v>0.0052</v>
      </c>
      <c r="J1029" s="473" t="s">
        <v>1380</v>
      </c>
      <c r="K1029" s="406">
        <v>55.0</v>
      </c>
      <c r="L1029" s="474">
        <v>55.3</v>
      </c>
      <c r="M1029" s="474">
        <v>56.1</v>
      </c>
      <c r="N1029" s="474">
        <v>54.1</v>
      </c>
      <c r="O1029" s="474" t="s">
        <v>3578</v>
      </c>
      <c r="P1029" s="475">
        <v>-0.0054</v>
      </c>
      <c r="Q1029" s="56"/>
    </row>
    <row r="1030" ht="15.75" customHeight="1">
      <c r="A1030" s="403" t="s">
        <v>1381</v>
      </c>
      <c r="B1030" s="404">
        <v>5160.37</v>
      </c>
      <c r="C1030" s="470">
        <v>5160.37</v>
      </c>
      <c r="D1030" s="470">
        <v>5160.37</v>
      </c>
      <c r="E1030" s="470">
        <v>5160.37</v>
      </c>
      <c r="F1030" s="471"/>
      <c r="G1030" s="472">
        <v>-0.0024</v>
      </c>
      <c r="J1030" s="473" t="s">
        <v>1381</v>
      </c>
      <c r="K1030" s="406">
        <v>55.3</v>
      </c>
      <c r="L1030" s="474">
        <v>55.5</v>
      </c>
      <c r="M1030" s="474">
        <v>55.5</v>
      </c>
      <c r="N1030" s="474">
        <v>54.4</v>
      </c>
      <c r="O1030" s="474" t="s">
        <v>3579</v>
      </c>
      <c r="P1030" s="475">
        <v>-0.0036</v>
      </c>
      <c r="Q1030" s="56"/>
    </row>
    <row r="1031" ht="15.75" customHeight="1">
      <c r="A1031" s="403" t="s">
        <v>1382</v>
      </c>
      <c r="B1031" s="404">
        <v>5172.86</v>
      </c>
      <c r="C1031" s="470">
        <v>5172.86</v>
      </c>
      <c r="D1031" s="470">
        <v>5172.86</v>
      </c>
      <c r="E1031" s="470">
        <v>5172.86</v>
      </c>
      <c r="F1031" s="471"/>
      <c r="G1031" s="472">
        <v>6.0E-4</v>
      </c>
      <c r="J1031" s="473" t="s">
        <v>1382</v>
      </c>
      <c r="K1031" s="406">
        <v>55.5</v>
      </c>
      <c r="L1031" s="474">
        <v>55.3</v>
      </c>
      <c r="M1031" s="474">
        <v>55.9</v>
      </c>
      <c r="N1031" s="474">
        <v>55.3</v>
      </c>
      <c r="O1031" s="474" t="s">
        <v>3580</v>
      </c>
      <c r="P1031" s="475">
        <v>0.0036</v>
      </c>
      <c r="Q1031" s="56"/>
    </row>
    <row r="1032" ht="15.75" customHeight="1">
      <c r="A1032" s="403" t="s">
        <v>1383</v>
      </c>
      <c r="B1032" s="404">
        <v>5169.73</v>
      </c>
      <c r="C1032" s="470">
        <v>5169.73</v>
      </c>
      <c r="D1032" s="470">
        <v>5169.73</v>
      </c>
      <c r="E1032" s="470">
        <v>5169.73</v>
      </c>
      <c r="F1032" s="471"/>
      <c r="G1032" s="472">
        <v>0.006</v>
      </c>
      <c r="J1032" s="473" t="s">
        <v>1383</v>
      </c>
      <c r="K1032" s="406">
        <v>55.3</v>
      </c>
      <c r="L1032" s="474">
        <v>55.5</v>
      </c>
      <c r="M1032" s="474">
        <v>55.8</v>
      </c>
      <c r="N1032" s="474">
        <v>55.2</v>
      </c>
      <c r="O1032" s="474" t="s">
        <v>3581</v>
      </c>
      <c r="P1032" s="475">
        <v>0.0</v>
      </c>
      <c r="Q1032" s="56"/>
    </row>
    <row r="1033" ht="15.75" customHeight="1">
      <c r="A1033" s="403" t="s">
        <v>1384</v>
      </c>
      <c r="B1033" s="404">
        <v>5138.79</v>
      </c>
      <c r="C1033" s="470">
        <v>5138.79</v>
      </c>
      <c r="D1033" s="470">
        <v>5138.79</v>
      </c>
      <c r="E1033" s="470">
        <v>5138.79</v>
      </c>
      <c r="F1033" s="471"/>
      <c r="G1033" s="472">
        <v>0.0027</v>
      </c>
      <c r="J1033" s="473" t="s">
        <v>1384</v>
      </c>
      <c r="K1033" s="406">
        <v>55.3</v>
      </c>
      <c r="L1033" s="474">
        <v>56.0</v>
      </c>
      <c r="M1033" s="474">
        <v>56.4</v>
      </c>
      <c r="N1033" s="474">
        <v>54.5</v>
      </c>
      <c r="O1033" s="474" t="s">
        <v>3582</v>
      </c>
      <c r="P1033" s="475">
        <v>-0.0143</v>
      </c>
      <c r="Q1033" s="56"/>
    </row>
    <row r="1034" ht="15.75" customHeight="1">
      <c r="A1034" s="403" t="s">
        <v>1385</v>
      </c>
      <c r="B1034" s="404">
        <v>5125.02</v>
      </c>
      <c r="C1034" s="470">
        <v>5125.02</v>
      </c>
      <c r="D1034" s="470">
        <v>5125.02</v>
      </c>
      <c r="E1034" s="470">
        <v>5125.02</v>
      </c>
      <c r="F1034" s="471"/>
      <c r="G1034" s="472">
        <v>-0.0069</v>
      </c>
      <c r="J1034" s="473" t="s">
        <v>1385</v>
      </c>
      <c r="K1034" s="406">
        <v>56.1</v>
      </c>
      <c r="L1034" s="474">
        <v>56.3</v>
      </c>
      <c r="M1034" s="474">
        <v>56.5</v>
      </c>
      <c r="N1034" s="474">
        <v>55.7</v>
      </c>
      <c r="O1034" s="474" t="s">
        <v>3583</v>
      </c>
      <c r="P1034" s="475">
        <v>-0.0036</v>
      </c>
      <c r="Q1034" s="56"/>
    </row>
    <row r="1035" ht="15.75" customHeight="1">
      <c r="A1035" s="403" t="s">
        <v>1386</v>
      </c>
      <c r="B1035" s="404">
        <v>5160.74</v>
      </c>
      <c r="C1035" s="470">
        <v>5160.74</v>
      </c>
      <c r="D1035" s="470">
        <v>5160.74</v>
      </c>
      <c r="E1035" s="470">
        <v>5160.74</v>
      </c>
      <c r="F1035" s="471"/>
      <c r="G1035" s="472">
        <v>0.0052</v>
      </c>
      <c r="J1035" s="473" t="s">
        <v>1386</v>
      </c>
      <c r="K1035" s="406">
        <v>56.3</v>
      </c>
      <c r="L1035" s="474">
        <v>53.7</v>
      </c>
      <c r="M1035" s="474">
        <v>56.5</v>
      </c>
      <c r="N1035" s="474">
        <v>53.6</v>
      </c>
      <c r="O1035" s="474" t="s">
        <v>3584</v>
      </c>
      <c r="P1035" s="475">
        <v>0.033</v>
      </c>
      <c r="Q1035" s="56"/>
    </row>
    <row r="1036" ht="15.75" customHeight="1">
      <c r="A1036" s="403" t="s">
        <v>1387</v>
      </c>
      <c r="B1036" s="404">
        <v>5133.93</v>
      </c>
      <c r="C1036" s="470">
        <v>5133.93</v>
      </c>
      <c r="D1036" s="470">
        <v>5133.93</v>
      </c>
      <c r="E1036" s="470">
        <v>5133.93</v>
      </c>
      <c r="F1036" s="471"/>
      <c r="G1036" s="472">
        <v>1.0E-4</v>
      </c>
      <c r="J1036" s="473" t="s">
        <v>1387</v>
      </c>
      <c r="K1036" s="406">
        <v>54.5</v>
      </c>
      <c r="L1036" s="474">
        <v>54.0</v>
      </c>
      <c r="M1036" s="474">
        <v>54.9</v>
      </c>
      <c r="N1036" s="474">
        <v>53.9</v>
      </c>
      <c r="O1036" s="474" t="s">
        <v>3585</v>
      </c>
      <c r="P1036" s="475">
        <v>-0.0055</v>
      </c>
      <c r="Q1036" s="56"/>
    </row>
    <row r="1037" ht="15.75" customHeight="1">
      <c r="A1037" s="403" t="s">
        <v>1388</v>
      </c>
      <c r="B1037" s="404">
        <v>5133.25</v>
      </c>
      <c r="C1037" s="470">
        <v>5133.25</v>
      </c>
      <c r="D1037" s="470">
        <v>5133.25</v>
      </c>
      <c r="E1037" s="470">
        <v>5133.25</v>
      </c>
      <c r="F1037" s="471"/>
      <c r="G1037" s="472">
        <v>0.011</v>
      </c>
      <c r="J1037" s="473" t="s">
        <v>1388</v>
      </c>
      <c r="K1037" s="406">
        <v>54.8</v>
      </c>
      <c r="L1037" s="474">
        <v>53.0</v>
      </c>
      <c r="M1037" s="474">
        <v>55.0</v>
      </c>
      <c r="N1037" s="474">
        <v>53.0</v>
      </c>
      <c r="O1037" s="474" t="s">
        <v>3586</v>
      </c>
      <c r="P1037" s="475">
        <v>0.0281</v>
      </c>
      <c r="Q1037" s="56"/>
    </row>
    <row r="1038" ht="15.75" customHeight="1">
      <c r="A1038" s="403" t="s">
        <v>1389</v>
      </c>
      <c r="B1038" s="404">
        <v>5077.28</v>
      </c>
      <c r="C1038" s="470">
        <v>5077.28</v>
      </c>
      <c r="D1038" s="470">
        <v>5077.28</v>
      </c>
      <c r="E1038" s="470">
        <v>5077.28</v>
      </c>
      <c r="F1038" s="471"/>
      <c r="G1038" s="472">
        <v>-1.0E-4</v>
      </c>
      <c r="J1038" s="473" t="s">
        <v>1389</v>
      </c>
      <c r="K1038" s="406">
        <v>53.3</v>
      </c>
      <c r="L1038" s="474">
        <v>52.7</v>
      </c>
      <c r="M1038" s="474">
        <v>54.1</v>
      </c>
      <c r="N1038" s="474">
        <v>52.6</v>
      </c>
      <c r="O1038" s="474" t="s">
        <v>3587</v>
      </c>
      <c r="P1038" s="475">
        <v>0.0076</v>
      </c>
      <c r="Q1038" s="56"/>
    </row>
    <row r="1039" ht="15.75" customHeight="1">
      <c r="A1039" s="403" t="s">
        <v>1390</v>
      </c>
      <c r="B1039" s="404">
        <v>5077.75</v>
      </c>
      <c r="C1039" s="470">
        <v>5077.75</v>
      </c>
      <c r="D1039" s="470">
        <v>5077.75</v>
      </c>
      <c r="E1039" s="470">
        <v>5077.75</v>
      </c>
      <c r="F1039" s="471"/>
      <c r="G1039" s="472">
        <v>0.0224</v>
      </c>
      <c r="J1039" s="473" t="s">
        <v>1390</v>
      </c>
      <c r="K1039" s="406">
        <v>52.9</v>
      </c>
      <c r="L1039" s="474">
        <v>51.8</v>
      </c>
      <c r="M1039" s="474">
        <v>54.8</v>
      </c>
      <c r="N1039" s="474">
        <v>51.7</v>
      </c>
      <c r="O1039" s="474" t="s">
        <v>3588</v>
      </c>
      <c r="P1039" s="475">
        <v>0.0252</v>
      </c>
      <c r="Q1039" s="56"/>
    </row>
    <row r="1040" ht="15.75" customHeight="1">
      <c r="A1040" s="403" t="s">
        <v>1391</v>
      </c>
      <c r="B1040" s="404">
        <v>4966.44</v>
      </c>
      <c r="C1040" s="470">
        <v>4966.44</v>
      </c>
      <c r="D1040" s="470">
        <v>4966.44</v>
      </c>
      <c r="E1040" s="470">
        <v>4966.44</v>
      </c>
      <c r="F1040" s="471"/>
      <c r="G1040" s="472">
        <v>-0.0134</v>
      </c>
      <c r="J1040" s="473" t="s">
        <v>1391</v>
      </c>
      <c r="K1040" s="406">
        <v>51.6</v>
      </c>
      <c r="L1040" s="474">
        <v>52.1</v>
      </c>
      <c r="M1040" s="474">
        <v>52.1</v>
      </c>
      <c r="N1040" s="474">
        <v>51.0</v>
      </c>
      <c r="O1040" s="474" t="s">
        <v>3589</v>
      </c>
      <c r="P1040" s="475">
        <v>-0.0264</v>
      </c>
      <c r="Q1040" s="56"/>
    </row>
    <row r="1041" ht="15.75" customHeight="1">
      <c r="A1041" s="403" t="s">
        <v>1392</v>
      </c>
      <c r="B1041" s="404">
        <v>5033.74</v>
      </c>
      <c r="C1041" s="470">
        <v>5033.74</v>
      </c>
      <c r="D1041" s="470">
        <v>5033.74</v>
      </c>
      <c r="E1041" s="470">
        <v>5033.74</v>
      </c>
      <c r="F1041" s="471"/>
      <c r="G1041" s="472">
        <v>-0.0189</v>
      </c>
      <c r="J1041" s="473" t="s">
        <v>1392</v>
      </c>
      <c r="K1041" s="406">
        <v>53.0</v>
      </c>
      <c r="L1041" s="474">
        <v>52.0</v>
      </c>
      <c r="M1041" s="474">
        <v>53.8</v>
      </c>
      <c r="N1041" s="474">
        <v>52.0</v>
      </c>
      <c r="O1041" s="474" t="s">
        <v>3590</v>
      </c>
      <c r="P1041" s="475">
        <v>-0.013</v>
      </c>
      <c r="Q1041" s="56"/>
    </row>
    <row r="1042" ht="15.75" customHeight="1">
      <c r="A1042" s="403" t="s">
        <v>1393</v>
      </c>
      <c r="B1042" s="404">
        <v>5130.69</v>
      </c>
      <c r="C1042" s="470">
        <v>5130.69</v>
      </c>
      <c r="D1042" s="470">
        <v>5130.69</v>
      </c>
      <c r="E1042" s="470">
        <v>5130.69</v>
      </c>
      <c r="F1042" s="471"/>
      <c r="G1042" s="472">
        <v>-5.0E-4</v>
      </c>
      <c r="J1042" s="473" t="s">
        <v>1393</v>
      </c>
      <c r="K1042" s="406">
        <v>53.7</v>
      </c>
      <c r="L1042" s="474">
        <v>55.0</v>
      </c>
      <c r="M1042" s="474">
        <v>55.0</v>
      </c>
      <c r="N1042" s="474">
        <v>53.5</v>
      </c>
      <c r="O1042" s="474" t="s">
        <v>3591</v>
      </c>
      <c r="P1042" s="475">
        <v>-0.0147</v>
      </c>
      <c r="Q1042" s="56"/>
    </row>
    <row r="1043" ht="15.75" customHeight="1">
      <c r="A1043" s="403" t="s">
        <v>1394</v>
      </c>
      <c r="B1043" s="404">
        <v>5133.13</v>
      </c>
      <c r="C1043" s="470">
        <v>5133.13</v>
      </c>
      <c r="D1043" s="470">
        <v>5133.13</v>
      </c>
      <c r="E1043" s="470">
        <v>5133.13</v>
      </c>
      <c r="F1043" s="471"/>
      <c r="G1043" s="472">
        <v>0.0017</v>
      </c>
      <c r="J1043" s="473" t="s">
        <v>1394</v>
      </c>
      <c r="K1043" s="406">
        <v>54.5</v>
      </c>
      <c r="L1043" s="474">
        <v>54.6</v>
      </c>
      <c r="M1043" s="474">
        <v>55.5</v>
      </c>
      <c r="N1043" s="474">
        <v>54.0</v>
      </c>
      <c r="O1043" s="474" t="s">
        <v>3592</v>
      </c>
      <c r="P1043" s="475">
        <v>-0.0198</v>
      </c>
      <c r="Q1043" s="56"/>
    </row>
    <row r="1044" ht="15.75" customHeight="1">
      <c r="A1044" s="403" t="s">
        <v>1395</v>
      </c>
      <c r="B1044" s="404">
        <v>5124.44</v>
      </c>
      <c r="C1044" s="470">
        <v>5124.44</v>
      </c>
      <c r="D1044" s="470">
        <v>5124.44</v>
      </c>
      <c r="E1044" s="470">
        <v>5124.44</v>
      </c>
      <c r="F1044" s="471"/>
      <c r="G1044" s="472">
        <v>0.0065</v>
      </c>
      <c r="J1044" s="473" t="s">
        <v>1395</v>
      </c>
      <c r="K1044" s="406">
        <v>55.6</v>
      </c>
      <c r="L1044" s="474">
        <v>55.0</v>
      </c>
      <c r="M1044" s="474">
        <v>55.8</v>
      </c>
      <c r="N1044" s="474">
        <v>54.0</v>
      </c>
      <c r="O1044" s="474" t="s">
        <v>3593</v>
      </c>
      <c r="P1044" s="475">
        <v>0.0128</v>
      </c>
      <c r="Q1044" s="56"/>
    </row>
    <row r="1045" ht="15.75" customHeight="1">
      <c r="A1045" s="403" t="s">
        <v>1396</v>
      </c>
      <c r="B1045" s="404">
        <v>5091.48</v>
      </c>
      <c r="C1045" s="470">
        <v>5091.48</v>
      </c>
      <c r="D1045" s="470">
        <v>5091.48</v>
      </c>
      <c r="E1045" s="470">
        <v>5091.48</v>
      </c>
      <c r="F1045" s="471"/>
      <c r="G1045" s="472">
        <v>-0.017</v>
      </c>
      <c r="J1045" s="473" t="s">
        <v>1396</v>
      </c>
      <c r="K1045" s="406">
        <v>54.9</v>
      </c>
      <c r="L1045" s="474">
        <v>55.2</v>
      </c>
      <c r="M1045" s="474">
        <v>56.4</v>
      </c>
      <c r="N1045" s="474">
        <v>54.2</v>
      </c>
      <c r="O1045" s="474" t="s">
        <v>3594</v>
      </c>
      <c r="P1045" s="475">
        <v>-0.03</v>
      </c>
      <c r="Q1045" s="56"/>
    </row>
    <row r="1046" ht="15.75" customHeight="1">
      <c r="A1046" s="403" t="s">
        <v>1397</v>
      </c>
      <c r="B1046" s="404">
        <v>5179.49</v>
      </c>
      <c r="C1046" s="470">
        <v>5179.49</v>
      </c>
      <c r="D1046" s="470">
        <v>5179.49</v>
      </c>
      <c r="E1046" s="470">
        <v>5179.49</v>
      </c>
      <c r="F1046" s="471"/>
      <c r="G1046" s="472">
        <v>-0.0082</v>
      </c>
      <c r="J1046" s="473" t="s">
        <v>1397</v>
      </c>
      <c r="K1046" s="406">
        <v>56.6</v>
      </c>
      <c r="L1046" s="474">
        <v>55.5</v>
      </c>
      <c r="M1046" s="474">
        <v>56.9</v>
      </c>
      <c r="N1046" s="474">
        <v>55.4</v>
      </c>
      <c r="O1046" s="474" t="s">
        <v>3595</v>
      </c>
      <c r="P1046" s="475">
        <v>0.0107</v>
      </c>
      <c r="Q1046" s="56"/>
    </row>
    <row r="1047" ht="15.75" customHeight="1">
      <c r="A1047" s="403" t="s">
        <v>1398</v>
      </c>
      <c r="B1047" s="404">
        <v>5222.3</v>
      </c>
      <c r="C1047" s="470">
        <v>5222.3</v>
      </c>
      <c r="D1047" s="470">
        <v>5222.3</v>
      </c>
      <c r="E1047" s="470">
        <v>5222.3</v>
      </c>
      <c r="F1047" s="471"/>
      <c r="G1047" s="472">
        <v>-0.0016</v>
      </c>
      <c r="J1047" s="473" t="s">
        <v>1398</v>
      </c>
      <c r="K1047" s="406">
        <v>56.0</v>
      </c>
      <c r="L1047" s="474">
        <v>56.2</v>
      </c>
      <c r="M1047" s="474">
        <v>57.2</v>
      </c>
      <c r="N1047" s="474">
        <v>55.4</v>
      </c>
      <c r="O1047" s="474" t="s">
        <v>3596</v>
      </c>
      <c r="P1047" s="475">
        <v>-0.0071</v>
      </c>
      <c r="Q1047" s="56"/>
    </row>
    <row r="1048" ht="15.75" customHeight="1">
      <c r="A1048" s="403" t="s">
        <v>1399</v>
      </c>
      <c r="B1048" s="404">
        <v>5230.63</v>
      </c>
      <c r="C1048" s="470">
        <v>5230.63</v>
      </c>
      <c r="D1048" s="470">
        <v>5230.63</v>
      </c>
      <c r="E1048" s="470">
        <v>5230.63</v>
      </c>
      <c r="F1048" s="471"/>
      <c r="G1048" s="472">
        <v>-0.0094</v>
      </c>
      <c r="J1048" s="473" t="s">
        <v>1399</v>
      </c>
      <c r="K1048" s="406">
        <v>56.4</v>
      </c>
      <c r="L1048" s="474">
        <v>56.7</v>
      </c>
      <c r="M1048" s="474">
        <v>56.8</v>
      </c>
      <c r="N1048" s="474">
        <v>56.0</v>
      </c>
      <c r="O1048" s="474" t="s">
        <v>3597</v>
      </c>
      <c r="P1048" s="475">
        <v>-0.0053</v>
      </c>
      <c r="Q1048" s="56"/>
    </row>
    <row r="1049" ht="15.75" customHeight="1">
      <c r="A1049" s="403" t="s">
        <v>1400</v>
      </c>
      <c r="B1049" s="404">
        <v>5280.04</v>
      </c>
      <c r="C1049" s="470">
        <v>5280.04</v>
      </c>
      <c r="D1049" s="470">
        <v>5280.04</v>
      </c>
      <c r="E1049" s="470">
        <v>5280.04</v>
      </c>
      <c r="F1049" s="471"/>
      <c r="G1049" s="472">
        <v>-0.0073</v>
      </c>
      <c r="J1049" s="473" t="s">
        <v>1400</v>
      </c>
      <c r="K1049" s="406">
        <v>56.7</v>
      </c>
      <c r="L1049" s="474">
        <v>56.9</v>
      </c>
      <c r="M1049" s="474">
        <v>57.4</v>
      </c>
      <c r="N1049" s="474">
        <v>56.4</v>
      </c>
      <c r="O1049" s="474" t="s">
        <v>3598</v>
      </c>
      <c r="P1049" s="475">
        <v>-0.0139</v>
      </c>
      <c r="Q1049" s="56"/>
    </row>
    <row r="1050" ht="15.75" customHeight="1">
      <c r="A1050" s="403" t="s">
        <v>1401</v>
      </c>
      <c r="B1050" s="404">
        <v>5318.61</v>
      </c>
      <c r="C1050" s="470">
        <v>5318.61</v>
      </c>
      <c r="D1050" s="470">
        <v>5318.61</v>
      </c>
      <c r="E1050" s="470">
        <v>5318.61</v>
      </c>
      <c r="F1050" s="471"/>
      <c r="G1050" s="472">
        <v>-0.0027</v>
      </c>
      <c r="J1050" s="473" t="s">
        <v>1401</v>
      </c>
      <c r="K1050" s="406">
        <v>57.5</v>
      </c>
      <c r="L1050" s="474">
        <v>57.6</v>
      </c>
      <c r="M1050" s="474">
        <v>58.0</v>
      </c>
      <c r="N1050" s="474">
        <v>57.0</v>
      </c>
      <c r="O1050" s="474" t="s">
        <v>3599</v>
      </c>
      <c r="P1050" s="475">
        <v>0.0</v>
      </c>
      <c r="Q1050" s="56"/>
    </row>
    <row r="1051" ht="15.75" customHeight="1">
      <c r="A1051" s="403" t="s">
        <v>1402</v>
      </c>
      <c r="B1051" s="404">
        <v>5333.08</v>
      </c>
      <c r="C1051" s="470">
        <v>5333.08</v>
      </c>
      <c r="D1051" s="470">
        <v>5333.08</v>
      </c>
      <c r="E1051" s="470">
        <v>5333.08</v>
      </c>
      <c r="F1051" s="471"/>
      <c r="G1051" s="472">
        <v>-0.0089</v>
      </c>
      <c r="J1051" s="473" t="s">
        <v>1402</v>
      </c>
      <c r="K1051" s="406">
        <v>57.5</v>
      </c>
      <c r="L1051" s="474">
        <v>57.0</v>
      </c>
      <c r="M1051" s="474">
        <v>57.7</v>
      </c>
      <c r="N1051" s="474">
        <v>56.9</v>
      </c>
      <c r="O1051" s="474" t="s">
        <v>2737</v>
      </c>
      <c r="P1051" s="475">
        <v>0.0017</v>
      </c>
      <c r="Q1051" s="56"/>
    </row>
    <row r="1052" ht="15.75" customHeight="1">
      <c r="A1052" s="403" t="s">
        <v>1403</v>
      </c>
      <c r="B1052" s="404">
        <v>5380.79</v>
      </c>
      <c r="C1052" s="470">
        <v>5380.79</v>
      </c>
      <c r="D1052" s="470">
        <v>5380.79</v>
      </c>
      <c r="E1052" s="470">
        <v>5380.79</v>
      </c>
      <c r="F1052" s="471"/>
      <c r="G1052" s="472">
        <v>0.0016</v>
      </c>
      <c r="J1052" s="473" t="s">
        <v>1403</v>
      </c>
      <c r="K1052" s="406">
        <v>57.4</v>
      </c>
      <c r="L1052" s="474">
        <v>58.2</v>
      </c>
      <c r="M1052" s="474">
        <v>58.2</v>
      </c>
      <c r="N1052" s="474">
        <v>57.0</v>
      </c>
      <c r="O1052" s="474" t="s">
        <v>3600</v>
      </c>
      <c r="P1052" s="475">
        <v>0.0017</v>
      </c>
      <c r="Q1052" s="56"/>
    </row>
    <row r="1053" ht="15.75" customHeight="1">
      <c r="A1053" s="403" t="s">
        <v>1404</v>
      </c>
      <c r="B1053" s="404">
        <v>5372.21</v>
      </c>
      <c r="C1053" s="470">
        <v>5372.21</v>
      </c>
      <c r="D1053" s="470">
        <v>5372.21</v>
      </c>
      <c r="E1053" s="470">
        <v>5372.21</v>
      </c>
      <c r="F1053" s="471"/>
      <c r="G1053" s="472">
        <v>-0.0024</v>
      </c>
      <c r="J1053" s="473" t="s">
        <v>1404</v>
      </c>
      <c r="K1053" s="406">
        <v>57.3</v>
      </c>
      <c r="L1053" s="474">
        <v>57.5</v>
      </c>
      <c r="M1053" s="474">
        <v>58.0</v>
      </c>
      <c r="N1053" s="474">
        <v>56.9</v>
      </c>
      <c r="O1053" s="474" t="s">
        <v>3601</v>
      </c>
      <c r="P1053" s="475">
        <v>-0.0035</v>
      </c>
      <c r="Q1053" s="56"/>
    </row>
    <row r="1054" ht="15.75" customHeight="1">
      <c r="A1054" s="403" t="s">
        <v>1405</v>
      </c>
      <c r="B1054" s="404">
        <v>5384.92</v>
      </c>
      <c r="C1054" s="470">
        <v>5384.92</v>
      </c>
      <c r="D1054" s="470">
        <v>5384.92</v>
      </c>
      <c r="E1054" s="470">
        <v>5384.92</v>
      </c>
      <c r="F1054" s="471"/>
      <c r="G1054" s="472">
        <v>-0.0068</v>
      </c>
      <c r="J1054" s="473" t="s">
        <v>1405</v>
      </c>
      <c r="K1054" s="406">
        <v>57.5</v>
      </c>
      <c r="L1054" s="474">
        <v>57.6</v>
      </c>
      <c r="M1054" s="474">
        <v>57.9</v>
      </c>
      <c r="N1054" s="474">
        <v>56.9</v>
      </c>
      <c r="O1054" s="474" t="s">
        <v>3602</v>
      </c>
      <c r="P1054" s="475">
        <v>-0.0137</v>
      </c>
      <c r="Q1054" s="56"/>
    </row>
    <row r="1055" ht="15.75" customHeight="1">
      <c r="A1055" s="403" t="s">
        <v>1406</v>
      </c>
      <c r="B1055" s="404">
        <v>5421.62</v>
      </c>
      <c r="C1055" s="470">
        <v>5421.62</v>
      </c>
      <c r="D1055" s="470">
        <v>5421.62</v>
      </c>
      <c r="E1055" s="470">
        <v>5421.62</v>
      </c>
      <c r="F1055" s="471"/>
      <c r="G1055" s="472">
        <v>-0.0016</v>
      </c>
      <c r="J1055" s="473" t="s">
        <v>1406</v>
      </c>
      <c r="K1055" s="406">
        <v>58.3</v>
      </c>
      <c r="L1055" s="474">
        <v>57.4</v>
      </c>
      <c r="M1055" s="474">
        <v>58.6</v>
      </c>
      <c r="N1055" s="474">
        <v>57.4</v>
      </c>
      <c r="O1055" s="474" t="s">
        <v>3603</v>
      </c>
      <c r="P1055" s="475">
        <v>0.0157</v>
      </c>
      <c r="Q1055" s="56"/>
    </row>
    <row r="1056" ht="15.75" customHeight="1">
      <c r="A1056" s="403" t="s">
        <v>1407</v>
      </c>
      <c r="B1056" s="404">
        <v>5430.04</v>
      </c>
      <c r="C1056" s="470">
        <v>5430.04</v>
      </c>
      <c r="D1056" s="470">
        <v>5430.04</v>
      </c>
      <c r="E1056" s="470">
        <v>5430.04</v>
      </c>
      <c r="F1056" s="471"/>
      <c r="G1056" s="472">
        <v>0.0036</v>
      </c>
      <c r="J1056" s="473" t="s">
        <v>1407</v>
      </c>
      <c r="K1056" s="406">
        <v>57.4</v>
      </c>
      <c r="L1056" s="474">
        <v>57.1</v>
      </c>
      <c r="M1056" s="474">
        <v>57.7</v>
      </c>
      <c r="N1056" s="474">
        <v>56.8</v>
      </c>
      <c r="O1056" s="474" t="s">
        <v>3604</v>
      </c>
      <c r="P1056" s="475">
        <v>0.0053</v>
      </c>
      <c r="Q1056" s="56"/>
    </row>
    <row r="1057" ht="15.75" customHeight="1">
      <c r="A1057" s="403" t="s">
        <v>1408</v>
      </c>
      <c r="B1057" s="404">
        <v>5410.7</v>
      </c>
      <c r="C1057" s="470">
        <v>5410.7</v>
      </c>
      <c r="D1057" s="470">
        <v>5410.7</v>
      </c>
      <c r="E1057" s="470">
        <v>5410.7</v>
      </c>
      <c r="F1057" s="471"/>
      <c r="G1057" s="472">
        <v>0.0055</v>
      </c>
      <c r="J1057" s="473" t="s">
        <v>1408</v>
      </c>
      <c r="K1057" s="406">
        <v>57.1</v>
      </c>
      <c r="L1057" s="474">
        <v>57.1</v>
      </c>
      <c r="M1057" s="474">
        <v>57.5</v>
      </c>
      <c r="N1057" s="474">
        <v>56.5</v>
      </c>
      <c r="O1057" s="474" t="s">
        <v>3605</v>
      </c>
      <c r="P1057" s="475">
        <v>0.0</v>
      </c>
      <c r="Q1057" s="56"/>
    </row>
    <row r="1058" ht="15.75" customHeight="1">
      <c r="A1058" s="403" t="s">
        <v>1409</v>
      </c>
      <c r="B1058" s="404">
        <v>5380.96</v>
      </c>
      <c r="C1058" s="470">
        <v>5380.96</v>
      </c>
      <c r="D1058" s="470">
        <v>5380.96</v>
      </c>
      <c r="E1058" s="470">
        <v>5380.96</v>
      </c>
      <c r="F1058" s="471"/>
      <c r="G1058" s="472">
        <v>-0.0011</v>
      </c>
      <c r="J1058" s="473" t="s">
        <v>1409</v>
      </c>
      <c r="K1058" s="406">
        <v>57.1</v>
      </c>
      <c r="L1058" s="474">
        <v>56.2</v>
      </c>
      <c r="M1058" s="474">
        <v>57.3</v>
      </c>
      <c r="N1058" s="474">
        <v>56.2</v>
      </c>
      <c r="O1058" s="474" t="s">
        <v>3606</v>
      </c>
      <c r="P1058" s="475">
        <v>0.016</v>
      </c>
      <c r="Q1058" s="56"/>
    </row>
    <row r="1059" ht="15.75" customHeight="1">
      <c r="A1059" s="403" t="s">
        <v>1410</v>
      </c>
      <c r="B1059" s="404">
        <v>5386.87</v>
      </c>
      <c r="C1059" s="470">
        <v>5386.87</v>
      </c>
      <c r="D1059" s="470">
        <v>5386.87</v>
      </c>
      <c r="E1059" s="470">
        <v>5386.87</v>
      </c>
      <c r="F1059" s="471"/>
      <c r="G1059" s="472">
        <v>6.0E-4</v>
      </c>
      <c r="J1059" s="473" t="s">
        <v>1410</v>
      </c>
      <c r="K1059" s="406">
        <v>56.2</v>
      </c>
      <c r="L1059" s="474">
        <v>57.3</v>
      </c>
      <c r="M1059" s="474">
        <v>57.4</v>
      </c>
      <c r="N1059" s="474">
        <v>55.6</v>
      </c>
      <c r="O1059" s="474" t="s">
        <v>3607</v>
      </c>
      <c r="P1059" s="475">
        <v>-0.0175</v>
      </c>
      <c r="Q1059" s="56"/>
    </row>
    <row r="1060" ht="15.75" customHeight="1">
      <c r="A1060" s="403" t="s">
        <v>1411</v>
      </c>
      <c r="B1060" s="404">
        <v>5383.89</v>
      </c>
      <c r="C1060" s="470">
        <v>5383.89</v>
      </c>
      <c r="D1060" s="470">
        <v>5383.89</v>
      </c>
      <c r="E1060" s="470">
        <v>5383.89</v>
      </c>
      <c r="F1060" s="471"/>
      <c r="G1060" s="472">
        <v>-0.0022</v>
      </c>
      <c r="J1060" s="473" t="s">
        <v>1411</v>
      </c>
      <c r="K1060" s="406">
        <v>57.2</v>
      </c>
      <c r="L1060" s="474">
        <v>56.6</v>
      </c>
      <c r="M1060" s="474">
        <v>57.3</v>
      </c>
      <c r="N1060" s="474">
        <v>56.0</v>
      </c>
      <c r="O1060" s="474" t="s">
        <v>3608</v>
      </c>
      <c r="P1060" s="475">
        <v>0.0053</v>
      </c>
      <c r="Q1060" s="56"/>
    </row>
    <row r="1061" ht="15.75" customHeight="1">
      <c r="A1061" s="403" t="s">
        <v>1412</v>
      </c>
      <c r="B1061" s="404">
        <v>5395.62</v>
      </c>
      <c r="C1061" s="470">
        <v>5395.62</v>
      </c>
      <c r="D1061" s="470">
        <v>5395.62</v>
      </c>
      <c r="E1061" s="470">
        <v>5395.62</v>
      </c>
      <c r="F1061" s="471"/>
      <c r="G1061" s="472">
        <v>-0.0029</v>
      </c>
      <c r="J1061" s="473" t="s">
        <v>1412</v>
      </c>
      <c r="K1061" s="406">
        <v>56.9</v>
      </c>
      <c r="L1061" s="474">
        <v>57.6</v>
      </c>
      <c r="M1061" s="474">
        <v>57.6</v>
      </c>
      <c r="N1061" s="474">
        <v>56.7</v>
      </c>
      <c r="O1061" s="474" t="s">
        <v>3609</v>
      </c>
      <c r="P1061" s="475">
        <v>-0.0122</v>
      </c>
      <c r="Q1061" s="56"/>
    </row>
    <row r="1062" ht="15.75" customHeight="1">
      <c r="A1062" s="403" t="s">
        <v>1413</v>
      </c>
      <c r="B1062" s="404">
        <v>5411.4</v>
      </c>
      <c r="C1062" s="470">
        <v>5411.4</v>
      </c>
      <c r="D1062" s="470">
        <v>5411.4</v>
      </c>
      <c r="E1062" s="470">
        <v>5411.4</v>
      </c>
      <c r="F1062" s="471"/>
      <c r="G1062" s="472">
        <v>0.0021</v>
      </c>
      <c r="J1062" s="473" t="s">
        <v>1413</v>
      </c>
      <c r="K1062" s="406">
        <v>57.6</v>
      </c>
      <c r="L1062" s="474">
        <v>57.9</v>
      </c>
      <c r="M1062" s="474">
        <v>58.0</v>
      </c>
      <c r="N1062" s="474">
        <v>56.8</v>
      </c>
      <c r="O1062" s="474" t="s">
        <v>3266</v>
      </c>
      <c r="P1062" s="475">
        <v>-0.0017</v>
      </c>
      <c r="Q1062" s="56"/>
    </row>
    <row r="1063" ht="15.75" customHeight="1">
      <c r="A1063" s="403" t="s">
        <v>1414</v>
      </c>
      <c r="B1063" s="404">
        <v>5400.23</v>
      </c>
      <c r="C1063" s="470">
        <v>5400.23</v>
      </c>
      <c r="D1063" s="470">
        <v>5400.23</v>
      </c>
      <c r="E1063" s="470">
        <v>5400.23</v>
      </c>
      <c r="F1063" s="471"/>
      <c r="G1063" s="472">
        <v>0.0046</v>
      </c>
      <c r="J1063" s="473" t="s">
        <v>1414</v>
      </c>
      <c r="K1063" s="406">
        <v>57.7</v>
      </c>
      <c r="L1063" s="474">
        <v>57.9</v>
      </c>
      <c r="M1063" s="474">
        <v>57.9</v>
      </c>
      <c r="N1063" s="474">
        <v>57.6</v>
      </c>
      <c r="O1063" s="474" t="s">
        <v>3610</v>
      </c>
      <c r="P1063" s="475">
        <v>0.0</v>
      </c>
      <c r="Q1063" s="56"/>
    </row>
    <row r="1064" ht="15.75" customHeight="1">
      <c r="A1064" s="403" t="s">
        <v>1415</v>
      </c>
      <c r="B1064" s="404">
        <v>5375.29</v>
      </c>
      <c r="C1064" s="470">
        <v>5375.29</v>
      </c>
      <c r="D1064" s="470">
        <v>5375.29</v>
      </c>
      <c r="E1064" s="470">
        <v>5375.29</v>
      </c>
      <c r="F1064" s="471"/>
      <c r="G1064" s="472">
        <v>-0.0102</v>
      </c>
      <c r="J1064" s="473" t="s">
        <v>1415</v>
      </c>
      <c r="K1064" s="406">
        <v>57.7</v>
      </c>
      <c r="L1064" s="474">
        <v>57.9</v>
      </c>
      <c r="M1064" s="474">
        <v>58.0</v>
      </c>
      <c r="N1064" s="474">
        <v>57.7</v>
      </c>
      <c r="O1064" s="474" t="s">
        <v>3611</v>
      </c>
      <c r="P1064" s="475">
        <v>-0.0017</v>
      </c>
      <c r="Q1064" s="56"/>
    </row>
    <row r="1065" ht="15.75" customHeight="1">
      <c r="A1065" s="403" t="s">
        <v>1416</v>
      </c>
      <c r="B1065" s="404">
        <v>5430.83</v>
      </c>
      <c r="C1065" s="470">
        <v>5430.83</v>
      </c>
      <c r="D1065" s="470">
        <v>5430.83</v>
      </c>
      <c r="E1065" s="470">
        <v>5430.83</v>
      </c>
      <c r="F1065" s="471"/>
      <c r="G1065" s="472">
        <v>-0.0079</v>
      </c>
      <c r="J1065" s="473" t="s">
        <v>1416</v>
      </c>
      <c r="K1065" s="406">
        <v>57.8</v>
      </c>
      <c r="L1065" s="474">
        <v>58.2</v>
      </c>
      <c r="M1065" s="474">
        <v>58.9</v>
      </c>
      <c r="N1065" s="474">
        <v>57.1</v>
      </c>
      <c r="O1065" s="474" t="s">
        <v>3612</v>
      </c>
      <c r="P1065" s="475">
        <v>-0.0086</v>
      </c>
      <c r="Q1065" s="56"/>
    </row>
    <row r="1066" ht="15.75" customHeight="1">
      <c r="A1066" s="403" t="s">
        <v>1417</v>
      </c>
      <c r="B1066" s="404">
        <v>5474.3</v>
      </c>
      <c r="C1066" s="470">
        <v>5474.3</v>
      </c>
      <c r="D1066" s="470">
        <v>5474.3</v>
      </c>
      <c r="E1066" s="470">
        <v>5474.3</v>
      </c>
      <c r="F1066" s="471"/>
      <c r="G1066" s="472">
        <v>9.0E-4</v>
      </c>
      <c r="J1066" s="473" t="s">
        <v>1417</v>
      </c>
      <c r="K1066" s="406">
        <v>58.3</v>
      </c>
      <c r="L1066" s="474">
        <v>58.5</v>
      </c>
      <c r="M1066" s="474">
        <v>58.7</v>
      </c>
      <c r="N1066" s="474">
        <v>57.7</v>
      </c>
      <c r="O1066" s="474" t="s">
        <v>3613</v>
      </c>
      <c r="P1066" s="475">
        <v>-0.0034</v>
      </c>
      <c r="Q1066" s="56"/>
    </row>
    <row r="1067" ht="15.75" customHeight="1">
      <c r="A1067" s="403" t="s">
        <v>1418</v>
      </c>
      <c r="B1067" s="404">
        <v>5469.63</v>
      </c>
      <c r="C1067" s="470">
        <v>5469.63</v>
      </c>
      <c r="D1067" s="470">
        <v>5469.63</v>
      </c>
      <c r="E1067" s="470">
        <v>5469.63</v>
      </c>
      <c r="F1067" s="471"/>
      <c r="G1067" s="472">
        <v>-0.0012</v>
      </c>
      <c r="J1067" s="473" t="s">
        <v>1418</v>
      </c>
      <c r="K1067" s="406">
        <v>58.5</v>
      </c>
      <c r="L1067" s="474">
        <v>58.5</v>
      </c>
      <c r="M1067" s="474">
        <v>58.9</v>
      </c>
      <c r="N1067" s="474">
        <v>58.1</v>
      </c>
      <c r="O1067" s="474" t="s">
        <v>3614</v>
      </c>
      <c r="P1067" s="475">
        <v>-0.0017</v>
      </c>
      <c r="Q1067" s="56"/>
    </row>
    <row r="1068" ht="15.75" customHeight="1">
      <c r="A1068" s="403" t="s">
        <v>1419</v>
      </c>
      <c r="B1068" s="404">
        <v>5475.98</v>
      </c>
      <c r="C1068" s="470">
        <v>5475.98</v>
      </c>
      <c r="D1068" s="470">
        <v>5475.98</v>
      </c>
      <c r="E1068" s="470">
        <v>5475.98</v>
      </c>
      <c r="F1068" s="471"/>
      <c r="G1068" s="472">
        <v>0.0082</v>
      </c>
      <c r="J1068" s="473" t="s">
        <v>1419</v>
      </c>
      <c r="K1068" s="406">
        <v>58.6</v>
      </c>
      <c r="L1068" s="474">
        <v>58.9</v>
      </c>
      <c r="M1068" s="474">
        <v>59.0</v>
      </c>
      <c r="N1068" s="474">
        <v>58.0</v>
      </c>
      <c r="O1068" s="474" t="s">
        <v>3615</v>
      </c>
      <c r="P1068" s="475">
        <v>0.0086</v>
      </c>
      <c r="Q1068" s="56"/>
    </row>
    <row r="1069" ht="15.75" customHeight="1">
      <c r="A1069" s="403" t="s">
        <v>1420</v>
      </c>
      <c r="B1069" s="404">
        <v>5431.59</v>
      </c>
      <c r="C1069" s="470">
        <v>5431.59</v>
      </c>
      <c r="D1069" s="470">
        <v>5431.59</v>
      </c>
      <c r="E1069" s="470">
        <v>5431.59</v>
      </c>
      <c r="F1069" s="471"/>
      <c r="G1069" s="472">
        <v>0.0053</v>
      </c>
      <c r="J1069" s="473" t="s">
        <v>1420</v>
      </c>
      <c r="K1069" s="406">
        <v>58.1</v>
      </c>
      <c r="L1069" s="474">
        <v>57.6</v>
      </c>
      <c r="M1069" s="474">
        <v>58.9</v>
      </c>
      <c r="N1069" s="474">
        <v>57.3</v>
      </c>
      <c r="O1069" s="474" t="s">
        <v>3616</v>
      </c>
      <c r="P1069" s="475">
        <v>0.0087</v>
      </c>
      <c r="Q1069" s="56"/>
    </row>
    <row r="1070" ht="15.75" customHeight="1">
      <c r="A1070" s="403" t="s">
        <v>1421</v>
      </c>
      <c r="B1070" s="404">
        <v>5402.96</v>
      </c>
      <c r="C1070" s="470">
        <v>5402.96</v>
      </c>
      <c r="D1070" s="470">
        <v>5402.96</v>
      </c>
      <c r="E1070" s="470">
        <v>5402.96</v>
      </c>
      <c r="F1070" s="471"/>
      <c r="G1070" s="472">
        <v>0.0047</v>
      </c>
      <c r="J1070" s="473" t="s">
        <v>1421</v>
      </c>
      <c r="K1070" s="406">
        <v>57.6</v>
      </c>
      <c r="L1070" s="474">
        <v>57.6</v>
      </c>
      <c r="M1070" s="474">
        <v>58.0</v>
      </c>
      <c r="N1070" s="474">
        <v>56.9</v>
      </c>
      <c r="O1070" s="474" t="s">
        <v>3617</v>
      </c>
      <c r="P1070" s="475">
        <v>0.0123</v>
      </c>
      <c r="Q1070" s="56"/>
    </row>
    <row r="1071" ht="15.75" customHeight="1">
      <c r="A1071" s="403" t="s">
        <v>1422</v>
      </c>
      <c r="B1071" s="404">
        <v>5377.74</v>
      </c>
      <c r="C1071" s="470">
        <v>5377.74</v>
      </c>
      <c r="D1071" s="470">
        <v>5377.74</v>
      </c>
      <c r="E1071" s="470">
        <v>5377.74</v>
      </c>
      <c r="F1071" s="471"/>
      <c r="G1071" s="472">
        <v>0.0044</v>
      </c>
      <c r="J1071" s="473" t="s">
        <v>1422</v>
      </c>
      <c r="K1071" s="406">
        <v>56.9</v>
      </c>
      <c r="L1071" s="474">
        <v>57.1</v>
      </c>
      <c r="M1071" s="474">
        <v>57.5</v>
      </c>
      <c r="N1071" s="474">
        <v>56.6</v>
      </c>
      <c r="O1071" s="474" t="s">
        <v>3618</v>
      </c>
      <c r="P1071" s="475">
        <v>-0.0035</v>
      </c>
      <c r="Q1071" s="56"/>
    </row>
    <row r="1072" ht="15.75" customHeight="1">
      <c r="A1072" s="403" t="s">
        <v>1423</v>
      </c>
      <c r="B1072" s="404">
        <v>5354.19</v>
      </c>
      <c r="C1072" s="470">
        <v>5354.19</v>
      </c>
      <c r="D1072" s="470">
        <v>5354.19</v>
      </c>
      <c r="E1072" s="470">
        <v>5354.19</v>
      </c>
      <c r="F1072" s="471"/>
      <c r="G1072" s="472">
        <v>0.0048</v>
      </c>
      <c r="J1072" s="473" t="s">
        <v>1423</v>
      </c>
      <c r="K1072" s="406">
        <v>57.1</v>
      </c>
      <c r="L1072" s="474">
        <v>57.0</v>
      </c>
      <c r="M1072" s="474">
        <v>58.0</v>
      </c>
      <c r="N1072" s="474">
        <v>56.8</v>
      </c>
      <c r="O1072" s="474" t="s">
        <v>3619</v>
      </c>
      <c r="P1072" s="475">
        <v>0.0053</v>
      </c>
      <c r="Q1072" s="56"/>
    </row>
    <row r="1073" ht="15.75" customHeight="1">
      <c r="A1073" s="403" t="s">
        <v>1424</v>
      </c>
      <c r="B1073" s="404">
        <v>5328.76</v>
      </c>
      <c r="C1073" s="470">
        <v>5328.76</v>
      </c>
      <c r="D1073" s="470">
        <v>5328.76</v>
      </c>
      <c r="E1073" s="470">
        <v>5328.76</v>
      </c>
      <c r="F1073" s="471"/>
      <c r="G1073" s="472">
        <v>0.0143</v>
      </c>
      <c r="J1073" s="473" t="s">
        <v>1424</v>
      </c>
      <c r="K1073" s="406">
        <v>56.8</v>
      </c>
      <c r="L1073" s="474">
        <v>57.3</v>
      </c>
      <c r="M1073" s="474">
        <v>57.9</v>
      </c>
      <c r="N1073" s="474">
        <v>56.4</v>
      </c>
      <c r="O1073" s="474" t="s">
        <v>3620</v>
      </c>
      <c r="P1073" s="475">
        <v>-0.0087</v>
      </c>
      <c r="Q1073" s="56"/>
    </row>
    <row r="1074" ht="15.75" customHeight="1">
      <c r="A1074" s="403" t="s">
        <v>1425</v>
      </c>
      <c r="B1074" s="404">
        <v>5253.54</v>
      </c>
      <c r="C1074" s="470">
        <v>5253.54</v>
      </c>
      <c r="D1074" s="470">
        <v>5253.54</v>
      </c>
      <c r="E1074" s="470">
        <v>5253.54</v>
      </c>
      <c r="F1074" s="471"/>
      <c r="G1074" s="472">
        <v>0.0</v>
      </c>
      <c r="J1074" s="473" t="s">
        <v>1425</v>
      </c>
      <c r="K1074" s="406">
        <v>57.3</v>
      </c>
      <c r="L1074" s="474">
        <v>56.8</v>
      </c>
      <c r="M1074" s="474">
        <v>57.6</v>
      </c>
      <c r="N1074" s="474">
        <v>56.5</v>
      </c>
      <c r="O1074" s="474" t="s">
        <v>3621</v>
      </c>
      <c r="P1074" s="475">
        <v>0.0035</v>
      </c>
      <c r="Q1074" s="56"/>
    </row>
    <row r="1075" ht="15.75" customHeight="1">
      <c r="A1075" s="403" t="s">
        <v>1426</v>
      </c>
      <c r="B1075" s="404">
        <v>5253.32</v>
      </c>
      <c r="C1075" s="470">
        <v>5253.32</v>
      </c>
      <c r="D1075" s="470">
        <v>5253.32</v>
      </c>
      <c r="E1075" s="470">
        <v>5253.32</v>
      </c>
      <c r="F1075" s="471"/>
      <c r="G1075" s="472">
        <v>5.0E-4</v>
      </c>
      <c r="J1075" s="473" t="s">
        <v>1426</v>
      </c>
      <c r="K1075" s="406">
        <v>57.1</v>
      </c>
      <c r="L1075" s="474">
        <v>57.1</v>
      </c>
      <c r="M1075" s="474">
        <v>57.9</v>
      </c>
      <c r="N1075" s="474">
        <v>56.6</v>
      </c>
      <c r="O1075" s="474" t="s">
        <v>3622</v>
      </c>
      <c r="P1075" s="475">
        <v>-0.0121</v>
      </c>
      <c r="Q1075" s="56"/>
    </row>
    <row r="1076" ht="15.75" customHeight="1">
      <c r="A1076" s="403" t="s">
        <v>1427</v>
      </c>
      <c r="B1076" s="404">
        <v>5250.59</v>
      </c>
      <c r="C1076" s="470">
        <v>5250.59</v>
      </c>
      <c r="D1076" s="470">
        <v>5250.59</v>
      </c>
      <c r="E1076" s="470">
        <v>5250.59</v>
      </c>
      <c r="F1076" s="471"/>
      <c r="G1076" s="472">
        <v>-1.0E-4</v>
      </c>
      <c r="J1076" s="473" t="s">
        <v>1427</v>
      </c>
      <c r="K1076" s="406">
        <v>57.8</v>
      </c>
      <c r="L1076" s="474">
        <v>56.6</v>
      </c>
      <c r="M1076" s="474">
        <v>58.0</v>
      </c>
      <c r="N1076" s="474">
        <v>56.6</v>
      </c>
      <c r="O1076" s="474" t="s">
        <v>3623</v>
      </c>
      <c r="P1076" s="475">
        <v>0.0035</v>
      </c>
      <c r="Q1076" s="56"/>
    </row>
    <row r="1077" ht="15.75" customHeight="1">
      <c r="A1077" s="403" t="s">
        <v>1428</v>
      </c>
      <c r="B1077" s="404">
        <v>5250.94</v>
      </c>
      <c r="C1077" s="470">
        <v>5250.94</v>
      </c>
      <c r="D1077" s="470">
        <v>5250.94</v>
      </c>
      <c r="E1077" s="470">
        <v>5250.94</v>
      </c>
      <c r="F1077" s="471"/>
      <c r="G1077" s="472">
        <v>0.0027</v>
      </c>
      <c r="J1077" s="473" t="s">
        <v>1428</v>
      </c>
      <c r="K1077" s="406">
        <v>57.6</v>
      </c>
      <c r="L1077" s="474">
        <v>57.7</v>
      </c>
      <c r="M1077" s="474">
        <v>57.7</v>
      </c>
      <c r="N1077" s="474">
        <v>56.7</v>
      </c>
      <c r="O1077" s="474" t="s">
        <v>3624</v>
      </c>
      <c r="P1077" s="475">
        <v>0.0088</v>
      </c>
      <c r="Q1077" s="56"/>
    </row>
    <row r="1078" ht="15.75" customHeight="1">
      <c r="A1078" s="403" t="s">
        <v>1429</v>
      </c>
      <c r="B1078" s="404">
        <v>5236.84</v>
      </c>
      <c r="C1078" s="470">
        <v>5236.84</v>
      </c>
      <c r="D1078" s="470">
        <v>5236.84</v>
      </c>
      <c r="E1078" s="470">
        <v>5236.84</v>
      </c>
      <c r="F1078" s="471"/>
      <c r="G1078" s="472">
        <v>-0.0074</v>
      </c>
      <c r="J1078" s="473" t="s">
        <v>1429</v>
      </c>
      <c r="K1078" s="406">
        <v>57.1</v>
      </c>
      <c r="L1078" s="474">
        <v>57.8</v>
      </c>
      <c r="M1078" s="474">
        <v>57.8</v>
      </c>
      <c r="N1078" s="474">
        <v>57.0</v>
      </c>
      <c r="O1078" s="474" t="s">
        <v>3577</v>
      </c>
      <c r="P1078" s="475">
        <v>-0.0121</v>
      </c>
      <c r="Q1078" s="56"/>
    </row>
    <row r="1079" ht="15.75" customHeight="1">
      <c r="A1079" s="403" t="s">
        <v>1430</v>
      </c>
      <c r="B1079" s="404">
        <v>5276.14</v>
      </c>
      <c r="C1079" s="470">
        <v>5276.14</v>
      </c>
      <c r="D1079" s="470">
        <v>5276.14</v>
      </c>
      <c r="E1079" s="470">
        <v>5276.14</v>
      </c>
      <c r="F1079" s="471"/>
      <c r="G1079" s="472">
        <v>-0.0112</v>
      </c>
      <c r="J1079" s="473" t="s">
        <v>1430</v>
      </c>
      <c r="K1079" s="406">
        <v>57.8</v>
      </c>
      <c r="L1079" s="474">
        <v>58.0</v>
      </c>
      <c r="M1079" s="474">
        <v>58.0</v>
      </c>
      <c r="N1079" s="474">
        <v>57.7</v>
      </c>
      <c r="O1079" s="474" t="s">
        <v>2890</v>
      </c>
      <c r="P1079" s="475">
        <v>-0.0017</v>
      </c>
      <c r="Q1079" s="56"/>
    </row>
    <row r="1080" ht="15.75" customHeight="1">
      <c r="A1080" s="403" t="s">
        <v>1431</v>
      </c>
      <c r="B1080" s="404">
        <v>5335.7</v>
      </c>
      <c r="C1080" s="470">
        <v>5335.7</v>
      </c>
      <c r="D1080" s="470">
        <v>5335.7</v>
      </c>
      <c r="E1080" s="470">
        <v>5335.7</v>
      </c>
      <c r="F1080" s="471"/>
      <c r="G1080" s="472">
        <v>0.0201</v>
      </c>
      <c r="J1080" s="473" t="s">
        <v>1431</v>
      </c>
      <c r="K1080" s="406">
        <v>57.9</v>
      </c>
      <c r="L1080" s="474">
        <v>58.5</v>
      </c>
      <c r="M1080" s="474">
        <v>58.5</v>
      </c>
      <c r="N1080" s="474">
        <v>57.7</v>
      </c>
      <c r="O1080" s="474" t="s">
        <v>3625</v>
      </c>
      <c r="P1080" s="475">
        <v>0.007</v>
      </c>
      <c r="Q1080" s="56"/>
    </row>
    <row r="1081" ht="15.75" customHeight="1">
      <c r="A1081" s="403" t="s">
        <v>1432</v>
      </c>
      <c r="B1081" s="404">
        <v>5230.78</v>
      </c>
      <c r="C1081" s="470">
        <v>5230.78</v>
      </c>
      <c r="D1081" s="470">
        <v>5230.78</v>
      </c>
      <c r="E1081" s="470">
        <v>5230.78</v>
      </c>
      <c r="F1081" s="471"/>
      <c r="G1081" s="472">
        <v>0.0067</v>
      </c>
      <c r="J1081" s="473" t="s">
        <v>1432</v>
      </c>
      <c r="K1081" s="406">
        <v>57.5</v>
      </c>
      <c r="L1081" s="474">
        <v>57.2</v>
      </c>
      <c r="M1081" s="474">
        <v>58.3</v>
      </c>
      <c r="N1081" s="474">
        <v>57.2</v>
      </c>
      <c r="O1081" s="474" t="s">
        <v>3626</v>
      </c>
      <c r="P1081" s="475">
        <v>0.0017</v>
      </c>
      <c r="Q1081" s="56"/>
    </row>
    <row r="1082" ht="15.75" customHeight="1">
      <c r="A1082" s="403" t="s">
        <v>1433</v>
      </c>
      <c r="B1082" s="404">
        <v>5196.03</v>
      </c>
      <c r="C1082" s="470">
        <v>5196.03</v>
      </c>
      <c r="D1082" s="470">
        <v>5196.03</v>
      </c>
      <c r="E1082" s="470">
        <v>5196.03</v>
      </c>
      <c r="F1082" s="471"/>
      <c r="G1082" s="472">
        <v>-0.0042</v>
      </c>
      <c r="J1082" s="473" t="s">
        <v>1433</v>
      </c>
      <c r="K1082" s="406">
        <v>57.4</v>
      </c>
      <c r="L1082" s="474">
        <v>57.6</v>
      </c>
      <c r="M1082" s="474">
        <v>58.0</v>
      </c>
      <c r="N1082" s="474">
        <v>57.1</v>
      </c>
      <c r="O1082" s="474" t="s">
        <v>3627</v>
      </c>
      <c r="P1082" s="475">
        <v>-0.0035</v>
      </c>
      <c r="Q1082" s="56"/>
    </row>
    <row r="1083" ht="15.75" customHeight="1">
      <c r="A1083" s="403" t="s">
        <v>1434</v>
      </c>
      <c r="B1083" s="404">
        <v>5217.91</v>
      </c>
      <c r="C1083" s="470">
        <v>5217.91</v>
      </c>
      <c r="D1083" s="470">
        <v>5217.91</v>
      </c>
      <c r="E1083" s="470">
        <v>5217.91</v>
      </c>
      <c r="F1083" s="471"/>
      <c r="G1083" s="472">
        <v>-0.0057</v>
      </c>
      <c r="J1083" s="473" t="s">
        <v>1434</v>
      </c>
      <c r="K1083" s="406">
        <v>57.6</v>
      </c>
      <c r="L1083" s="474">
        <v>57.9</v>
      </c>
      <c r="M1083" s="474">
        <v>58.3</v>
      </c>
      <c r="N1083" s="474">
        <v>57.5</v>
      </c>
      <c r="O1083" s="474" t="s">
        <v>3628</v>
      </c>
      <c r="P1083" s="475">
        <v>-0.0052</v>
      </c>
      <c r="Q1083" s="56"/>
    </row>
    <row r="1084" ht="15.75" customHeight="1">
      <c r="A1084" s="403" t="s">
        <v>1435</v>
      </c>
      <c r="B1084" s="404">
        <v>5247.82</v>
      </c>
      <c r="C1084" s="470">
        <v>5247.82</v>
      </c>
      <c r="D1084" s="470">
        <v>5247.82</v>
      </c>
      <c r="E1084" s="470">
        <v>5247.82</v>
      </c>
      <c r="F1084" s="471"/>
      <c r="G1084" s="472">
        <v>-0.0049</v>
      </c>
      <c r="J1084" s="473" t="s">
        <v>1435</v>
      </c>
      <c r="K1084" s="406">
        <v>57.9</v>
      </c>
      <c r="L1084" s="474">
        <v>58.1</v>
      </c>
      <c r="M1084" s="474">
        <v>58.4</v>
      </c>
      <c r="N1084" s="474">
        <v>57.8</v>
      </c>
      <c r="O1084" s="474" t="s">
        <v>3629</v>
      </c>
      <c r="P1084" s="475">
        <v>0.0</v>
      </c>
      <c r="Q1084" s="56"/>
    </row>
    <row r="1085" ht="15.75" customHeight="1">
      <c r="A1085" s="403" t="s">
        <v>1436</v>
      </c>
      <c r="B1085" s="404">
        <v>5273.92</v>
      </c>
      <c r="C1085" s="470">
        <v>5273.92</v>
      </c>
      <c r="D1085" s="470">
        <v>5273.92</v>
      </c>
      <c r="E1085" s="470">
        <v>5273.92</v>
      </c>
      <c r="F1085" s="471"/>
      <c r="G1085" s="472">
        <v>-4.0E-4</v>
      </c>
      <c r="J1085" s="473" t="s">
        <v>1436</v>
      </c>
      <c r="K1085" s="406">
        <v>57.9</v>
      </c>
      <c r="L1085" s="474">
        <v>57.0</v>
      </c>
      <c r="M1085" s="474">
        <v>58.3</v>
      </c>
      <c r="N1085" s="474">
        <v>57.0</v>
      </c>
      <c r="O1085" s="474" t="s">
        <v>3630</v>
      </c>
      <c r="P1085" s="475">
        <v>-0.0052</v>
      </c>
      <c r="Q1085" s="56"/>
    </row>
    <row r="1086" ht="15.75" customHeight="1">
      <c r="A1086" s="403" t="s">
        <v>1437</v>
      </c>
      <c r="B1086" s="404">
        <v>5275.83</v>
      </c>
      <c r="C1086" s="470">
        <v>5275.83</v>
      </c>
      <c r="D1086" s="470">
        <v>5275.83</v>
      </c>
      <c r="E1086" s="470">
        <v>5275.83</v>
      </c>
      <c r="F1086" s="471"/>
      <c r="G1086" s="472">
        <v>7.0E-4</v>
      </c>
      <c r="J1086" s="473" t="s">
        <v>1437</v>
      </c>
      <c r="K1086" s="406">
        <v>58.2</v>
      </c>
      <c r="L1086" s="474">
        <v>57.9</v>
      </c>
      <c r="M1086" s="474">
        <v>58.5</v>
      </c>
      <c r="N1086" s="474">
        <v>57.7</v>
      </c>
      <c r="O1086" s="474" t="s">
        <v>3631</v>
      </c>
      <c r="P1086" s="475">
        <v>0.0052</v>
      </c>
      <c r="Q1086" s="56"/>
    </row>
    <row r="1087" ht="15.75" customHeight="1">
      <c r="A1087" s="403" t="s">
        <v>1438</v>
      </c>
      <c r="B1087" s="404">
        <v>5272.38</v>
      </c>
      <c r="C1087" s="470">
        <v>5272.38</v>
      </c>
      <c r="D1087" s="470">
        <v>5272.38</v>
      </c>
      <c r="E1087" s="470">
        <v>5272.38</v>
      </c>
      <c r="F1087" s="471"/>
      <c r="G1087" s="472">
        <v>-0.0033</v>
      </c>
      <c r="J1087" s="473" t="s">
        <v>1438</v>
      </c>
      <c r="K1087" s="406">
        <v>57.9</v>
      </c>
      <c r="L1087" s="474">
        <v>58.4</v>
      </c>
      <c r="M1087" s="474">
        <v>58.4</v>
      </c>
      <c r="N1087" s="474">
        <v>57.7</v>
      </c>
      <c r="O1087" s="474" t="s">
        <v>3632</v>
      </c>
      <c r="P1087" s="475">
        <v>-0.0086</v>
      </c>
      <c r="Q1087" s="56"/>
    </row>
    <row r="1088" ht="15.75" customHeight="1">
      <c r="A1088" s="403" t="s">
        <v>1439</v>
      </c>
      <c r="B1088" s="404">
        <v>5289.99</v>
      </c>
      <c r="C1088" s="470">
        <v>5289.99</v>
      </c>
      <c r="D1088" s="470">
        <v>5289.99</v>
      </c>
      <c r="E1088" s="470">
        <v>5289.99</v>
      </c>
      <c r="F1088" s="471"/>
      <c r="G1088" s="472">
        <v>-0.0098</v>
      </c>
      <c r="J1088" s="473" t="s">
        <v>1439</v>
      </c>
      <c r="K1088" s="406">
        <v>58.4</v>
      </c>
      <c r="L1088" s="474">
        <v>58.8</v>
      </c>
      <c r="M1088" s="474">
        <v>58.9</v>
      </c>
      <c r="N1088" s="474">
        <v>57.9</v>
      </c>
      <c r="O1088" s="474" t="s">
        <v>3633</v>
      </c>
      <c r="P1088" s="475">
        <v>-0.0068</v>
      </c>
      <c r="Q1088" s="56"/>
    </row>
    <row r="1089" ht="15.75" customHeight="1">
      <c r="A1089" s="403" t="s">
        <v>1440</v>
      </c>
      <c r="B1089" s="404">
        <v>5342.08</v>
      </c>
      <c r="C1089" s="470">
        <v>5342.08</v>
      </c>
      <c r="D1089" s="470">
        <v>5342.08</v>
      </c>
      <c r="E1089" s="470">
        <v>5342.08</v>
      </c>
      <c r="F1089" s="471"/>
      <c r="G1089" s="472">
        <v>-0.0098</v>
      </c>
      <c r="J1089" s="473" t="s">
        <v>1440</v>
      </c>
      <c r="K1089" s="406">
        <v>58.8</v>
      </c>
      <c r="L1089" s="474">
        <v>59.0</v>
      </c>
      <c r="M1089" s="474">
        <v>59.1</v>
      </c>
      <c r="N1089" s="474">
        <v>58.5</v>
      </c>
      <c r="O1089" s="474" t="s">
        <v>3634</v>
      </c>
      <c r="P1089" s="475">
        <v>-0.0084</v>
      </c>
      <c r="Q1089" s="56"/>
    </row>
    <row r="1090" ht="15.75" customHeight="1">
      <c r="A1090" s="403" t="s">
        <v>1441</v>
      </c>
      <c r="B1090" s="404">
        <v>5394.9</v>
      </c>
      <c r="C1090" s="470">
        <v>5394.9</v>
      </c>
      <c r="D1090" s="470">
        <v>5394.9</v>
      </c>
      <c r="E1090" s="470">
        <v>5394.9</v>
      </c>
      <c r="F1090" s="471"/>
      <c r="G1090" s="472">
        <v>0.0205</v>
      </c>
      <c r="J1090" s="473" t="s">
        <v>1441</v>
      </c>
      <c r="K1090" s="406">
        <v>59.3</v>
      </c>
      <c r="L1090" s="474">
        <v>58.9</v>
      </c>
      <c r="M1090" s="474">
        <v>59.7</v>
      </c>
      <c r="N1090" s="474">
        <v>58.8</v>
      </c>
      <c r="O1090" s="474" t="s">
        <v>3635</v>
      </c>
      <c r="P1090" s="475">
        <v>0.0207</v>
      </c>
      <c r="Q1090" s="56"/>
    </row>
    <row r="1091" ht="15.75" customHeight="1">
      <c r="A1091" s="403" t="s">
        <v>1442</v>
      </c>
      <c r="B1091" s="404">
        <v>5286.75</v>
      </c>
      <c r="C1091" s="470">
        <v>5286.75</v>
      </c>
      <c r="D1091" s="470">
        <v>5286.75</v>
      </c>
      <c r="E1091" s="470">
        <v>5286.75</v>
      </c>
      <c r="F1091" s="471"/>
      <c r="G1091" s="472">
        <v>0.0161</v>
      </c>
      <c r="J1091" s="473" t="s">
        <v>1442</v>
      </c>
      <c r="K1091" s="406">
        <v>58.1</v>
      </c>
      <c r="L1091" s="474">
        <v>57.9</v>
      </c>
      <c r="M1091" s="474">
        <v>58.9</v>
      </c>
      <c r="N1091" s="474">
        <v>57.8</v>
      </c>
      <c r="O1091" s="474" t="s">
        <v>3636</v>
      </c>
      <c r="P1091" s="475">
        <v>0.0052</v>
      </c>
      <c r="Q1091" s="56"/>
    </row>
    <row r="1092" ht="15.75" customHeight="1">
      <c r="A1092" s="403" t="s">
        <v>1443</v>
      </c>
      <c r="B1092" s="404">
        <v>5202.85</v>
      </c>
      <c r="C1092" s="470">
        <v>5202.85</v>
      </c>
      <c r="D1092" s="470">
        <v>5202.85</v>
      </c>
      <c r="E1092" s="470">
        <v>5202.85</v>
      </c>
      <c r="F1092" s="471"/>
      <c r="G1092" s="472">
        <v>0.0053</v>
      </c>
      <c r="J1092" s="473" t="s">
        <v>1443</v>
      </c>
      <c r="K1092" s="406">
        <v>57.8</v>
      </c>
      <c r="L1092" s="474">
        <v>56.5</v>
      </c>
      <c r="M1092" s="474">
        <v>58.3</v>
      </c>
      <c r="N1092" s="474">
        <v>56.5</v>
      </c>
      <c r="O1092" s="474" t="s">
        <v>3637</v>
      </c>
      <c r="P1092" s="475">
        <v>-0.0086</v>
      </c>
      <c r="Q1092" s="56"/>
    </row>
    <row r="1093" ht="15.75" customHeight="1">
      <c r="A1093" s="403" t="s">
        <v>1444</v>
      </c>
      <c r="B1093" s="404">
        <v>5175.46</v>
      </c>
      <c r="C1093" s="470">
        <v>5175.46</v>
      </c>
      <c r="D1093" s="470">
        <v>5175.46</v>
      </c>
      <c r="E1093" s="470">
        <v>5175.46</v>
      </c>
      <c r="F1093" s="471"/>
      <c r="G1093" s="472">
        <v>-0.012</v>
      </c>
      <c r="J1093" s="473" t="s">
        <v>1444</v>
      </c>
      <c r="K1093" s="406">
        <v>58.3</v>
      </c>
      <c r="L1093" s="474">
        <v>57.0</v>
      </c>
      <c r="M1093" s="474">
        <v>58.4</v>
      </c>
      <c r="N1093" s="474">
        <v>57.0</v>
      </c>
      <c r="O1093" s="474" t="s">
        <v>3638</v>
      </c>
      <c r="P1093" s="475">
        <v>-0.0068</v>
      </c>
      <c r="Q1093" s="56"/>
    </row>
    <row r="1094" ht="15.75" customHeight="1">
      <c r="A1094" s="403" t="s">
        <v>1445</v>
      </c>
      <c r="B1094" s="404">
        <v>5238.19</v>
      </c>
      <c r="C1094" s="470">
        <v>5238.19</v>
      </c>
      <c r="D1094" s="470">
        <v>5238.19</v>
      </c>
      <c r="E1094" s="470">
        <v>5238.19</v>
      </c>
      <c r="F1094" s="471"/>
      <c r="G1094" s="472">
        <v>-0.0053</v>
      </c>
      <c r="J1094" s="473" t="s">
        <v>1445</v>
      </c>
      <c r="K1094" s="406">
        <v>58.7</v>
      </c>
      <c r="L1094" s="474">
        <v>58.5</v>
      </c>
      <c r="M1094" s="474">
        <v>59.1</v>
      </c>
      <c r="N1094" s="474">
        <v>58.5</v>
      </c>
      <c r="O1094" s="474" t="s">
        <v>3639</v>
      </c>
      <c r="P1094" s="475">
        <v>-0.0034</v>
      </c>
      <c r="Q1094" s="56"/>
    </row>
    <row r="1095" ht="15.75" customHeight="1">
      <c r="A1095" s="403" t="s">
        <v>1446</v>
      </c>
      <c r="B1095" s="404">
        <v>5266.17</v>
      </c>
      <c r="C1095" s="470">
        <v>5266.17</v>
      </c>
      <c r="D1095" s="470">
        <v>5266.17</v>
      </c>
      <c r="E1095" s="470">
        <v>5266.17</v>
      </c>
      <c r="F1095" s="471"/>
      <c r="G1095" s="472">
        <v>0.0049</v>
      </c>
      <c r="J1095" s="473" t="s">
        <v>1446</v>
      </c>
      <c r="K1095" s="406">
        <v>58.9</v>
      </c>
      <c r="L1095" s="474">
        <v>59.2</v>
      </c>
      <c r="M1095" s="474">
        <v>59.2</v>
      </c>
      <c r="N1095" s="474">
        <v>58.8</v>
      </c>
      <c r="O1095" s="474" t="s">
        <v>3640</v>
      </c>
      <c r="P1095" s="475">
        <v>0.0017</v>
      </c>
      <c r="Q1095" s="56"/>
    </row>
    <row r="1096" ht="15.75" customHeight="1">
      <c r="A1096" s="403" t="s">
        <v>1447</v>
      </c>
      <c r="B1096" s="404">
        <v>5240.36</v>
      </c>
      <c r="C1096" s="470">
        <v>5240.36</v>
      </c>
      <c r="D1096" s="470">
        <v>5240.36</v>
      </c>
      <c r="E1096" s="470">
        <v>5240.36</v>
      </c>
      <c r="F1096" s="471"/>
      <c r="G1096" s="472">
        <v>-0.0039</v>
      </c>
      <c r="J1096" s="473" t="s">
        <v>1447</v>
      </c>
      <c r="K1096" s="406">
        <v>58.8</v>
      </c>
      <c r="L1096" s="474">
        <v>58.0</v>
      </c>
      <c r="M1096" s="474">
        <v>59.0</v>
      </c>
      <c r="N1096" s="474">
        <v>58.0</v>
      </c>
      <c r="O1096" s="474" t="s">
        <v>3641</v>
      </c>
      <c r="P1096" s="475">
        <v>-0.0034</v>
      </c>
      <c r="Q1096" s="56"/>
    </row>
    <row r="1097" ht="15.75" customHeight="1">
      <c r="A1097" s="403" t="s">
        <v>1448</v>
      </c>
      <c r="B1097" s="404">
        <v>5260.85</v>
      </c>
      <c r="C1097" s="470">
        <v>5260.85</v>
      </c>
      <c r="D1097" s="470">
        <v>5260.85</v>
      </c>
      <c r="E1097" s="470">
        <v>5260.85</v>
      </c>
      <c r="F1097" s="471"/>
      <c r="G1097" s="472">
        <v>-0.0118</v>
      </c>
      <c r="J1097" s="473" t="s">
        <v>1448</v>
      </c>
      <c r="K1097" s="406">
        <v>59.0</v>
      </c>
      <c r="L1097" s="474">
        <v>59.9</v>
      </c>
      <c r="M1097" s="474">
        <v>59.9</v>
      </c>
      <c r="N1097" s="474">
        <v>58.9</v>
      </c>
      <c r="O1097" s="474" t="s">
        <v>3642</v>
      </c>
      <c r="P1097" s="475">
        <v>-0.0134</v>
      </c>
      <c r="Q1097" s="56"/>
    </row>
    <row r="1098" ht="15.75" customHeight="1">
      <c r="A1098" s="403" t="s">
        <v>1449</v>
      </c>
      <c r="B1098" s="404">
        <v>5323.73</v>
      </c>
      <c r="C1098" s="470">
        <v>5323.73</v>
      </c>
      <c r="D1098" s="470">
        <v>5323.73</v>
      </c>
      <c r="E1098" s="470">
        <v>5323.73</v>
      </c>
      <c r="F1098" s="471"/>
      <c r="G1098" s="472">
        <v>4.0E-4</v>
      </c>
      <c r="J1098" s="473" t="s">
        <v>1449</v>
      </c>
      <c r="K1098" s="406">
        <v>59.8</v>
      </c>
      <c r="L1098" s="474">
        <v>60.1</v>
      </c>
      <c r="M1098" s="474">
        <v>60.6</v>
      </c>
      <c r="N1098" s="474">
        <v>59.5</v>
      </c>
      <c r="O1098" s="474" t="s">
        <v>3643</v>
      </c>
      <c r="P1098" s="475">
        <v>0.0</v>
      </c>
      <c r="Q1098" s="56"/>
    </row>
    <row r="1099" ht="15.75" customHeight="1">
      <c r="A1099" s="403" t="s">
        <v>1450</v>
      </c>
      <c r="B1099" s="404">
        <v>5321.41</v>
      </c>
      <c r="C1099" s="470">
        <v>5321.41</v>
      </c>
      <c r="D1099" s="470">
        <v>5321.41</v>
      </c>
      <c r="E1099" s="470">
        <v>5321.41</v>
      </c>
      <c r="F1099" s="471"/>
      <c r="G1099" s="472">
        <v>0.0118</v>
      </c>
      <c r="J1099" s="473" t="s">
        <v>1450</v>
      </c>
      <c r="K1099" s="406">
        <v>59.8</v>
      </c>
      <c r="L1099" s="474">
        <v>57.7</v>
      </c>
      <c r="M1099" s="474">
        <v>60.1</v>
      </c>
      <c r="N1099" s="474">
        <v>57.7</v>
      </c>
      <c r="O1099" s="474" t="s">
        <v>3644</v>
      </c>
      <c r="P1099" s="475">
        <v>0.005</v>
      </c>
      <c r="Q1099" s="56"/>
    </row>
    <row r="1100" ht="15.75" customHeight="1">
      <c r="A1100" s="403" t="s">
        <v>1451</v>
      </c>
      <c r="B1100" s="404">
        <v>5259.41</v>
      </c>
      <c r="C1100" s="470">
        <v>5259.41</v>
      </c>
      <c r="D1100" s="470">
        <v>5259.41</v>
      </c>
      <c r="E1100" s="470">
        <v>5259.41</v>
      </c>
      <c r="F1100" s="471"/>
      <c r="G1100" s="472">
        <v>0.002</v>
      </c>
      <c r="J1100" s="473" t="s">
        <v>1451</v>
      </c>
      <c r="K1100" s="406">
        <v>59.5</v>
      </c>
      <c r="L1100" s="474">
        <v>59.5</v>
      </c>
      <c r="M1100" s="474">
        <v>59.5</v>
      </c>
      <c r="N1100" s="474">
        <v>58.8</v>
      </c>
      <c r="O1100" s="474" t="s">
        <v>3645</v>
      </c>
      <c r="P1100" s="475">
        <v>0.0085</v>
      </c>
      <c r="Q1100" s="56"/>
    </row>
    <row r="1101" ht="15.75" customHeight="1">
      <c r="A1101" s="403" t="s">
        <v>1452</v>
      </c>
      <c r="B1101" s="404">
        <v>5248.91</v>
      </c>
      <c r="C1101" s="470">
        <v>5248.91</v>
      </c>
      <c r="D1101" s="470">
        <v>5248.91</v>
      </c>
      <c r="E1101" s="470">
        <v>5248.91</v>
      </c>
      <c r="F1101" s="471"/>
      <c r="G1101" s="472">
        <v>-0.0114</v>
      </c>
      <c r="J1101" s="473" t="s">
        <v>1452</v>
      </c>
      <c r="K1101" s="406">
        <v>59.0</v>
      </c>
      <c r="L1101" s="474">
        <v>59.0</v>
      </c>
      <c r="M1101" s="474">
        <v>59.3</v>
      </c>
      <c r="N1101" s="474">
        <v>57.8</v>
      </c>
      <c r="O1101" s="474" t="s">
        <v>3646</v>
      </c>
      <c r="P1101" s="475">
        <v>0.0068</v>
      </c>
      <c r="Q1101" s="56"/>
    </row>
    <row r="1102" ht="15.75" customHeight="1">
      <c r="A1102" s="403" t="s">
        <v>1453</v>
      </c>
      <c r="B1102" s="404">
        <v>5309.47</v>
      </c>
      <c r="C1102" s="470">
        <v>5309.47</v>
      </c>
      <c r="D1102" s="470">
        <v>5309.47</v>
      </c>
      <c r="E1102" s="470">
        <v>5309.47</v>
      </c>
      <c r="F1102" s="471"/>
      <c r="G1102" s="472">
        <v>-0.0032</v>
      </c>
      <c r="J1102" s="473" t="s">
        <v>1453</v>
      </c>
      <c r="K1102" s="406">
        <v>58.6</v>
      </c>
      <c r="L1102" s="474">
        <v>58.0</v>
      </c>
      <c r="M1102" s="474">
        <v>58.7</v>
      </c>
      <c r="N1102" s="474">
        <v>57.3</v>
      </c>
      <c r="O1102" s="474" t="s">
        <v>3647</v>
      </c>
      <c r="P1102" s="475">
        <v>0.0138</v>
      </c>
      <c r="Q1102" s="56"/>
    </row>
    <row r="1103" ht="15.75" customHeight="1">
      <c r="A1103" s="403" t="s">
        <v>1454</v>
      </c>
      <c r="B1103" s="404">
        <v>5326.39</v>
      </c>
      <c r="C1103" s="470">
        <v>5326.39</v>
      </c>
      <c r="D1103" s="470">
        <v>5326.39</v>
      </c>
      <c r="E1103" s="470">
        <v>5326.39</v>
      </c>
      <c r="F1103" s="471"/>
      <c r="G1103" s="472">
        <v>0.0123</v>
      </c>
      <c r="J1103" s="473" t="s">
        <v>1454</v>
      </c>
      <c r="K1103" s="406">
        <v>57.8</v>
      </c>
      <c r="L1103" s="474">
        <v>57.6</v>
      </c>
      <c r="M1103" s="474">
        <v>58.9</v>
      </c>
      <c r="N1103" s="474">
        <v>56.6</v>
      </c>
      <c r="O1103" s="474" t="s">
        <v>3648</v>
      </c>
      <c r="P1103" s="475">
        <v>0.0123</v>
      </c>
      <c r="Q1103" s="56"/>
    </row>
    <row r="1104" ht="15.75" customHeight="1">
      <c r="A1104" s="403" t="s">
        <v>1455</v>
      </c>
      <c r="B1104" s="404">
        <v>5261.6</v>
      </c>
      <c r="C1104" s="470">
        <v>5261.6</v>
      </c>
      <c r="D1104" s="470">
        <v>5261.6</v>
      </c>
      <c r="E1104" s="470">
        <v>5261.6</v>
      </c>
      <c r="F1104" s="471"/>
      <c r="G1104" s="472">
        <v>-0.0107</v>
      </c>
      <c r="J1104" s="473" t="s">
        <v>1455</v>
      </c>
      <c r="K1104" s="406">
        <v>57.1</v>
      </c>
      <c r="L1104" s="474">
        <v>57.5</v>
      </c>
      <c r="M1104" s="474">
        <v>57.8</v>
      </c>
      <c r="N1104" s="474">
        <v>56.9</v>
      </c>
      <c r="O1104" s="474" t="s">
        <v>3649</v>
      </c>
      <c r="P1104" s="475">
        <v>0.0071</v>
      </c>
      <c r="Q1104" s="56"/>
    </row>
    <row r="1105" ht="15.75" customHeight="1">
      <c r="A1105" s="403" t="s">
        <v>1456</v>
      </c>
      <c r="B1105" s="404">
        <v>5318.75</v>
      </c>
      <c r="C1105" s="470">
        <v>5318.75</v>
      </c>
      <c r="D1105" s="470">
        <v>5318.75</v>
      </c>
      <c r="E1105" s="470">
        <v>5318.75</v>
      </c>
      <c r="F1105" s="471"/>
      <c r="G1105" s="472">
        <v>-0.01</v>
      </c>
      <c r="J1105" s="473" t="s">
        <v>1456</v>
      </c>
      <c r="K1105" s="406">
        <v>56.7</v>
      </c>
      <c r="L1105" s="474">
        <v>57.3</v>
      </c>
      <c r="M1105" s="474">
        <v>58.4</v>
      </c>
      <c r="N1105" s="474">
        <v>54.0</v>
      </c>
      <c r="O1105" s="474" t="s">
        <v>3650</v>
      </c>
      <c r="P1105" s="475">
        <v>-0.0139</v>
      </c>
      <c r="Q1105" s="56"/>
    </row>
    <row r="1106" ht="15.75" customHeight="1">
      <c r="A1106" s="403" t="s">
        <v>1457</v>
      </c>
      <c r="B1106" s="404">
        <v>5372.23</v>
      </c>
      <c r="C1106" s="470">
        <v>5372.23</v>
      </c>
      <c r="D1106" s="470">
        <v>5372.23</v>
      </c>
      <c r="E1106" s="470">
        <v>5372.23</v>
      </c>
      <c r="F1106" s="471"/>
      <c r="G1106" s="472">
        <v>-0.0113</v>
      </c>
      <c r="J1106" s="473" t="s">
        <v>1457</v>
      </c>
      <c r="K1106" s="406">
        <v>57.5</v>
      </c>
      <c r="L1106" s="474">
        <v>58.4</v>
      </c>
      <c r="M1106" s="474">
        <v>58.4</v>
      </c>
      <c r="N1106" s="474">
        <v>57.2</v>
      </c>
      <c r="O1106" s="474" t="s">
        <v>3651</v>
      </c>
      <c r="P1106" s="475">
        <v>-0.0154</v>
      </c>
      <c r="Q1106" s="56"/>
    </row>
    <row r="1107" ht="15.75" customHeight="1">
      <c r="A1107" s="403" t="s">
        <v>1458</v>
      </c>
      <c r="B1107" s="404">
        <v>5433.89</v>
      </c>
      <c r="C1107" s="470">
        <v>5433.89</v>
      </c>
      <c r="D1107" s="470">
        <v>5433.89</v>
      </c>
      <c r="E1107" s="470">
        <v>5433.89</v>
      </c>
      <c r="F1107" s="471"/>
      <c r="G1107" s="472">
        <v>-0.0048</v>
      </c>
      <c r="J1107" s="473" t="s">
        <v>1458</v>
      </c>
      <c r="K1107" s="406">
        <v>58.4</v>
      </c>
      <c r="L1107" s="474">
        <v>59.1</v>
      </c>
      <c r="M1107" s="474">
        <v>59.1</v>
      </c>
      <c r="N1107" s="474">
        <v>58.3</v>
      </c>
      <c r="O1107" s="474" t="s">
        <v>3652</v>
      </c>
      <c r="P1107" s="475">
        <v>-0.0118</v>
      </c>
      <c r="Q1107" s="56"/>
    </row>
    <row r="1108" ht="15.75" customHeight="1">
      <c r="A1108" s="403" t="s">
        <v>1459</v>
      </c>
      <c r="B1108" s="404">
        <v>5459.91</v>
      </c>
      <c r="C1108" s="470">
        <v>5459.91</v>
      </c>
      <c r="D1108" s="470">
        <v>5459.91</v>
      </c>
      <c r="E1108" s="470">
        <v>5459.91</v>
      </c>
      <c r="F1108" s="471"/>
      <c r="G1108" s="472">
        <v>0.0014</v>
      </c>
      <c r="J1108" s="473" t="s">
        <v>1459</v>
      </c>
      <c r="K1108" s="406">
        <v>59.1</v>
      </c>
      <c r="L1108" s="474">
        <v>59.3</v>
      </c>
      <c r="M1108" s="474">
        <v>59.6</v>
      </c>
      <c r="N1108" s="474">
        <v>58.5</v>
      </c>
      <c r="O1108" s="474" t="s">
        <v>3653</v>
      </c>
      <c r="P1108" s="475">
        <v>-0.0034</v>
      </c>
      <c r="Q1108" s="56"/>
    </row>
    <row r="1109" ht="15.75" customHeight="1">
      <c r="A1109" s="403" t="s">
        <v>1460</v>
      </c>
      <c r="B1109" s="404">
        <v>5452.19</v>
      </c>
      <c r="C1109" s="470">
        <v>5452.19</v>
      </c>
      <c r="D1109" s="470">
        <v>5452.19</v>
      </c>
      <c r="E1109" s="470">
        <v>5452.19</v>
      </c>
      <c r="F1109" s="471"/>
      <c r="G1109" s="472">
        <v>-0.0127</v>
      </c>
      <c r="J1109" s="473" t="s">
        <v>1460</v>
      </c>
      <c r="K1109" s="406">
        <v>59.3</v>
      </c>
      <c r="L1109" s="474">
        <v>59.7</v>
      </c>
      <c r="M1109" s="474">
        <v>59.9</v>
      </c>
      <c r="N1109" s="474">
        <v>59.0</v>
      </c>
      <c r="O1109" s="474" t="s">
        <v>3654</v>
      </c>
      <c r="P1109" s="475">
        <v>-0.0067</v>
      </c>
      <c r="Q1109" s="56"/>
    </row>
    <row r="1110" ht="15.75" customHeight="1">
      <c r="A1110" s="403" t="s">
        <v>1461</v>
      </c>
      <c r="B1110" s="404">
        <v>5522.17</v>
      </c>
      <c r="C1110" s="470">
        <v>5522.17</v>
      </c>
      <c r="D1110" s="470">
        <v>5522.17</v>
      </c>
      <c r="E1110" s="470">
        <v>5522.17</v>
      </c>
      <c r="F1110" s="471"/>
      <c r="G1110" s="472">
        <v>0.0035</v>
      </c>
      <c r="J1110" s="473" t="s">
        <v>1461</v>
      </c>
      <c r="K1110" s="406">
        <v>59.7</v>
      </c>
      <c r="L1110" s="474">
        <v>59.3</v>
      </c>
      <c r="M1110" s="474">
        <v>59.9</v>
      </c>
      <c r="N1110" s="474">
        <v>58.7</v>
      </c>
      <c r="O1110" s="474" t="s">
        <v>3655</v>
      </c>
      <c r="P1110" s="475">
        <v>0.0102</v>
      </c>
      <c r="Q1110" s="56"/>
    </row>
    <row r="1111" ht="15.75" customHeight="1">
      <c r="A1111" s="403" t="s">
        <v>1462</v>
      </c>
      <c r="B1111" s="404">
        <v>5503.08</v>
      </c>
      <c r="C1111" s="470">
        <v>5503.08</v>
      </c>
      <c r="D1111" s="470">
        <v>5503.08</v>
      </c>
      <c r="E1111" s="470">
        <v>5503.08</v>
      </c>
      <c r="F1111" s="471"/>
      <c r="G1111" s="472">
        <v>0.002</v>
      </c>
      <c r="J1111" s="473" t="s">
        <v>1462</v>
      </c>
      <c r="K1111" s="406">
        <v>59.1</v>
      </c>
      <c r="L1111" s="474">
        <v>59.3</v>
      </c>
      <c r="M1111" s="474">
        <v>59.4</v>
      </c>
      <c r="N1111" s="474">
        <v>59.0</v>
      </c>
      <c r="O1111" s="474" t="s">
        <v>3656</v>
      </c>
      <c r="P1111" s="475">
        <v>-0.0051</v>
      </c>
      <c r="Q1111" s="56"/>
    </row>
    <row r="1112" ht="15.75" customHeight="1">
      <c r="A1112" s="403" t="s">
        <v>1463</v>
      </c>
      <c r="B1112" s="404">
        <v>5491.9</v>
      </c>
      <c r="C1112" s="470">
        <v>5491.9</v>
      </c>
      <c r="D1112" s="470">
        <v>5491.9</v>
      </c>
      <c r="E1112" s="470">
        <v>5491.9</v>
      </c>
      <c r="F1112" s="471"/>
      <c r="G1112" s="472">
        <v>-0.0025</v>
      </c>
      <c r="J1112" s="473" t="s">
        <v>1463</v>
      </c>
      <c r="K1112" s="406">
        <v>59.4</v>
      </c>
      <c r="L1112" s="474">
        <v>59.5</v>
      </c>
      <c r="M1112" s="474">
        <v>59.9</v>
      </c>
      <c r="N1112" s="474">
        <v>58.8</v>
      </c>
      <c r="O1112" s="474" t="s">
        <v>3657</v>
      </c>
      <c r="P1112" s="475">
        <v>-0.0067</v>
      </c>
      <c r="Q1112" s="56"/>
    </row>
    <row r="1113" ht="15.75" customHeight="1">
      <c r="A1113" s="403" t="s">
        <v>1464</v>
      </c>
      <c r="B1113" s="404">
        <v>5505.49</v>
      </c>
      <c r="C1113" s="470">
        <v>5505.49</v>
      </c>
      <c r="D1113" s="470">
        <v>5505.49</v>
      </c>
      <c r="E1113" s="470">
        <v>5505.49</v>
      </c>
      <c r="F1113" s="471"/>
      <c r="G1113" s="472">
        <v>5.0E-4</v>
      </c>
      <c r="J1113" s="473" t="s">
        <v>1464</v>
      </c>
      <c r="K1113" s="406">
        <v>59.8</v>
      </c>
      <c r="L1113" s="474">
        <v>59.8</v>
      </c>
      <c r="M1113" s="474">
        <v>59.9</v>
      </c>
      <c r="N1113" s="474">
        <v>59.7</v>
      </c>
      <c r="O1113" s="474" t="s">
        <v>3658</v>
      </c>
      <c r="P1113" s="475">
        <v>0.0</v>
      </c>
      <c r="Q1113" s="56"/>
    </row>
    <row r="1114" ht="15.75" customHeight="1">
      <c r="A1114" s="403" t="s">
        <v>1465</v>
      </c>
      <c r="B1114" s="404">
        <v>5502.48</v>
      </c>
      <c r="C1114" s="470">
        <v>5502.48</v>
      </c>
      <c r="D1114" s="470">
        <v>5502.48</v>
      </c>
      <c r="E1114" s="470">
        <v>5502.48</v>
      </c>
      <c r="F1114" s="471"/>
      <c r="G1114" s="472">
        <v>-0.005</v>
      </c>
      <c r="J1114" s="473" t="s">
        <v>1465</v>
      </c>
      <c r="K1114" s="406">
        <v>59.8</v>
      </c>
      <c r="L1114" s="474">
        <v>60.8</v>
      </c>
      <c r="M1114" s="474">
        <v>60.8</v>
      </c>
      <c r="N1114" s="474">
        <v>59.6</v>
      </c>
      <c r="O1114" s="474" t="s">
        <v>3659</v>
      </c>
      <c r="P1114" s="475">
        <v>-0.0033</v>
      </c>
      <c r="Q1114" s="56"/>
    </row>
    <row r="1115" ht="15.75" customHeight="1">
      <c r="A1115" s="403" t="s">
        <v>1466</v>
      </c>
      <c r="B1115" s="404">
        <v>5530.07</v>
      </c>
      <c r="C1115" s="470">
        <v>5530.07</v>
      </c>
      <c r="D1115" s="470">
        <v>5530.07</v>
      </c>
      <c r="E1115" s="470">
        <v>5530.07</v>
      </c>
      <c r="F1115" s="471"/>
      <c r="G1115" s="472">
        <v>0.0033</v>
      </c>
      <c r="J1115" s="473" t="s">
        <v>1466</v>
      </c>
      <c r="K1115" s="406">
        <v>60.0</v>
      </c>
      <c r="L1115" s="474">
        <v>60.0</v>
      </c>
      <c r="M1115" s="474">
        <v>60.9</v>
      </c>
      <c r="N1115" s="474">
        <v>59.6</v>
      </c>
      <c r="O1115" s="474" t="s">
        <v>3660</v>
      </c>
      <c r="P1115" s="475">
        <v>0.0101</v>
      </c>
      <c r="Q1115" s="56"/>
    </row>
    <row r="1116" ht="15.75" customHeight="1">
      <c r="A1116" s="403" t="s">
        <v>1467</v>
      </c>
      <c r="B1116" s="404">
        <v>5512.07</v>
      </c>
      <c r="C1116" s="470">
        <v>5512.07</v>
      </c>
      <c r="D1116" s="470">
        <v>5512.07</v>
      </c>
      <c r="E1116" s="470">
        <v>5512.07</v>
      </c>
      <c r="F1116" s="471"/>
      <c r="G1116" s="472">
        <v>-0.0104</v>
      </c>
      <c r="J1116" s="473" t="s">
        <v>1467</v>
      </c>
      <c r="K1116" s="406">
        <v>59.4</v>
      </c>
      <c r="L1116" s="474">
        <v>59.4</v>
      </c>
      <c r="M1116" s="474">
        <v>60.0</v>
      </c>
      <c r="N1116" s="474">
        <v>59.4</v>
      </c>
      <c r="O1116" s="474" t="s">
        <v>3661</v>
      </c>
      <c r="P1116" s="475">
        <v>0.0</v>
      </c>
      <c r="Q1116" s="56"/>
    </row>
    <row r="1117" ht="15.75" customHeight="1">
      <c r="A1117" s="403" t="s">
        <v>1468</v>
      </c>
      <c r="B1117" s="404">
        <v>5570.15</v>
      </c>
      <c r="C1117" s="470">
        <v>5570.15</v>
      </c>
      <c r="D1117" s="470">
        <v>5570.15</v>
      </c>
      <c r="E1117" s="470">
        <v>5570.15</v>
      </c>
      <c r="F1117" s="471"/>
      <c r="G1117" s="472">
        <v>-0.0054</v>
      </c>
      <c r="J1117" s="473" t="s">
        <v>1468</v>
      </c>
      <c r="K1117" s="406">
        <v>59.4</v>
      </c>
      <c r="L1117" s="474">
        <v>59.4</v>
      </c>
      <c r="M1117" s="474">
        <v>59.9</v>
      </c>
      <c r="N1117" s="474">
        <v>59.1</v>
      </c>
      <c r="O1117" s="474" t="s">
        <v>3662</v>
      </c>
      <c r="P1117" s="475">
        <v>0.0017</v>
      </c>
      <c r="Q1117" s="56"/>
    </row>
    <row r="1118" ht="15.75" customHeight="1">
      <c r="A1118" s="403" t="s">
        <v>1469</v>
      </c>
      <c r="B1118" s="404">
        <v>5600.55</v>
      </c>
      <c r="C1118" s="470">
        <v>5600.55</v>
      </c>
      <c r="D1118" s="470">
        <v>5600.55</v>
      </c>
      <c r="E1118" s="470">
        <v>5600.55</v>
      </c>
      <c r="F1118" s="471"/>
      <c r="G1118" s="472">
        <v>-0.0055</v>
      </c>
      <c r="J1118" s="473" t="s">
        <v>1469</v>
      </c>
      <c r="K1118" s="406">
        <v>59.3</v>
      </c>
      <c r="L1118" s="474">
        <v>58.9</v>
      </c>
      <c r="M1118" s="474">
        <v>59.4</v>
      </c>
      <c r="N1118" s="474">
        <v>58.9</v>
      </c>
      <c r="O1118" s="474" t="s">
        <v>3663</v>
      </c>
      <c r="P1118" s="475">
        <v>0.0017</v>
      </c>
      <c r="Q1118" s="56"/>
    </row>
    <row r="1119" ht="15.75" customHeight="1">
      <c r="A1119" s="403" t="s">
        <v>1470</v>
      </c>
      <c r="B1119" s="404">
        <v>5631.29</v>
      </c>
      <c r="C1119" s="470">
        <v>5631.29</v>
      </c>
      <c r="D1119" s="470">
        <v>5631.29</v>
      </c>
      <c r="E1119" s="470">
        <v>5631.29</v>
      </c>
      <c r="F1119" s="471"/>
      <c r="G1119" s="472">
        <v>0.0047</v>
      </c>
      <c r="J1119" s="473" t="s">
        <v>1470</v>
      </c>
      <c r="K1119" s="406">
        <v>59.2</v>
      </c>
      <c r="L1119" s="474">
        <v>59.0</v>
      </c>
      <c r="M1119" s="474">
        <v>59.5</v>
      </c>
      <c r="N1119" s="474">
        <v>58.6</v>
      </c>
      <c r="O1119" s="474" t="s">
        <v>3664</v>
      </c>
      <c r="P1119" s="475">
        <v>0.0034</v>
      </c>
      <c r="Q1119" s="56"/>
    </row>
    <row r="1120" ht="15.75" customHeight="1">
      <c r="A1120" s="403" t="s">
        <v>1471</v>
      </c>
      <c r="B1120" s="404">
        <v>5604.9</v>
      </c>
      <c r="C1120" s="470">
        <v>5604.9</v>
      </c>
      <c r="D1120" s="470">
        <v>5604.9</v>
      </c>
      <c r="E1120" s="470">
        <v>5604.9</v>
      </c>
      <c r="F1120" s="471"/>
      <c r="G1120" s="472">
        <v>-0.009</v>
      </c>
      <c r="J1120" s="473" t="s">
        <v>1471</v>
      </c>
      <c r="K1120" s="406">
        <v>59.0</v>
      </c>
      <c r="L1120" s="474">
        <v>59.0</v>
      </c>
      <c r="M1120" s="474">
        <v>59.9</v>
      </c>
      <c r="N1120" s="474">
        <v>58.7</v>
      </c>
      <c r="O1120" s="474" t="s">
        <v>3665</v>
      </c>
      <c r="P1120" s="475">
        <v>-0.0067</v>
      </c>
      <c r="Q1120" s="56"/>
    </row>
    <row r="1121" ht="15.75" customHeight="1">
      <c r="A1121" s="403" t="s">
        <v>1472</v>
      </c>
      <c r="B1121" s="404">
        <v>5655.81</v>
      </c>
      <c r="C1121" s="470">
        <v>5655.81</v>
      </c>
      <c r="D1121" s="470">
        <v>5655.81</v>
      </c>
      <c r="E1121" s="470">
        <v>5655.81</v>
      </c>
      <c r="F1121" s="471"/>
      <c r="G1121" s="472">
        <v>5.0E-4</v>
      </c>
      <c r="J1121" s="473" t="s">
        <v>1472</v>
      </c>
      <c r="K1121" s="406">
        <v>59.4</v>
      </c>
      <c r="L1121" s="474">
        <v>59.5</v>
      </c>
      <c r="M1121" s="474">
        <v>60.0</v>
      </c>
      <c r="N1121" s="474">
        <v>59.2</v>
      </c>
      <c r="O1121" s="474" t="s">
        <v>3666</v>
      </c>
      <c r="P1121" s="475">
        <v>-0.005</v>
      </c>
      <c r="Q1121" s="56"/>
    </row>
    <row r="1122" ht="15.75" customHeight="1">
      <c r="A1122" s="403" t="s">
        <v>1473</v>
      </c>
      <c r="B1122" s="404">
        <v>5653.21</v>
      </c>
      <c r="C1122" s="470">
        <v>5653.21</v>
      </c>
      <c r="D1122" s="470">
        <v>5653.21</v>
      </c>
      <c r="E1122" s="470">
        <v>5653.21</v>
      </c>
      <c r="F1122" s="471"/>
      <c r="G1122" s="472">
        <v>-0.0051</v>
      </c>
      <c r="J1122" s="473" t="s">
        <v>1473</v>
      </c>
      <c r="K1122" s="406">
        <v>59.7</v>
      </c>
      <c r="L1122" s="474">
        <v>59.5</v>
      </c>
      <c r="M1122" s="474">
        <v>59.9</v>
      </c>
      <c r="N1122" s="474">
        <v>59.3</v>
      </c>
      <c r="O1122" s="474" t="s">
        <v>3667</v>
      </c>
      <c r="P1122" s="475">
        <v>-0.005</v>
      </c>
      <c r="Q1122" s="56"/>
    </row>
    <row r="1123" ht="15.75" customHeight="1">
      <c r="A1123" s="403" t="s">
        <v>1474</v>
      </c>
      <c r="B1123" s="404">
        <v>5682.43</v>
      </c>
      <c r="C1123" s="470">
        <v>5682.43</v>
      </c>
      <c r="D1123" s="470">
        <v>5682.43</v>
      </c>
      <c r="E1123" s="470">
        <v>5682.43</v>
      </c>
      <c r="F1123" s="471"/>
      <c r="G1123" s="472">
        <v>-0.0015</v>
      </c>
      <c r="J1123" s="473" t="s">
        <v>1474</v>
      </c>
      <c r="K1123" s="406">
        <v>60.0</v>
      </c>
      <c r="L1123" s="474">
        <v>60.0</v>
      </c>
      <c r="M1123" s="474">
        <v>60.8</v>
      </c>
      <c r="N1123" s="474">
        <v>60.0</v>
      </c>
      <c r="O1123" s="474" t="s">
        <v>3243</v>
      </c>
      <c r="P1123" s="475">
        <v>-0.0083</v>
      </c>
      <c r="Q1123" s="56"/>
    </row>
    <row r="1124" ht="15.75" customHeight="1">
      <c r="A1124" s="403" t="s">
        <v>1475</v>
      </c>
      <c r="B1124" s="404">
        <v>5690.82</v>
      </c>
      <c r="C1124" s="470">
        <v>5690.82</v>
      </c>
      <c r="D1124" s="470">
        <v>5690.82</v>
      </c>
      <c r="E1124" s="470">
        <v>5690.82</v>
      </c>
      <c r="F1124" s="471"/>
      <c r="G1124" s="472">
        <v>-0.0034</v>
      </c>
      <c r="J1124" s="473" t="s">
        <v>1475</v>
      </c>
      <c r="K1124" s="406">
        <v>60.5</v>
      </c>
      <c r="L1124" s="474">
        <v>60.3</v>
      </c>
      <c r="M1124" s="474">
        <v>61.0</v>
      </c>
      <c r="N1124" s="474">
        <v>60.2</v>
      </c>
      <c r="O1124" s="474" t="s">
        <v>3668</v>
      </c>
      <c r="P1124" s="475">
        <v>0.005</v>
      </c>
      <c r="Q1124" s="56"/>
    </row>
    <row r="1125" ht="15.75" customHeight="1">
      <c r="A1125" s="403" t="s">
        <v>1476</v>
      </c>
      <c r="B1125" s="404">
        <v>5710.06</v>
      </c>
      <c r="C1125" s="470">
        <v>5710.06</v>
      </c>
      <c r="D1125" s="470">
        <v>5710.06</v>
      </c>
      <c r="E1125" s="470">
        <v>5710.06</v>
      </c>
      <c r="F1125" s="471"/>
      <c r="G1125" s="472">
        <v>0.0038</v>
      </c>
      <c r="J1125" s="473" t="s">
        <v>1476</v>
      </c>
      <c r="K1125" s="406">
        <v>60.2</v>
      </c>
      <c r="L1125" s="474">
        <v>61.5</v>
      </c>
      <c r="M1125" s="474">
        <v>61.7</v>
      </c>
      <c r="N1125" s="474">
        <v>59.9</v>
      </c>
      <c r="O1125" s="474" t="s">
        <v>3669</v>
      </c>
      <c r="P1125" s="475">
        <v>0.005</v>
      </c>
      <c r="Q1125" s="56"/>
    </row>
    <row r="1126" ht="15.75" customHeight="1">
      <c r="A1126" s="403" t="s">
        <v>1477</v>
      </c>
      <c r="B1126" s="404">
        <v>5688.45</v>
      </c>
      <c r="C1126" s="470">
        <v>5688.45</v>
      </c>
      <c r="D1126" s="470">
        <v>5688.45</v>
      </c>
      <c r="E1126" s="470">
        <v>5688.45</v>
      </c>
      <c r="F1126" s="471"/>
      <c r="G1126" s="472">
        <v>4.0E-4</v>
      </c>
      <c r="J1126" s="473" t="s">
        <v>1477</v>
      </c>
      <c r="K1126" s="406">
        <v>59.9</v>
      </c>
      <c r="L1126" s="474">
        <v>59.4</v>
      </c>
      <c r="M1126" s="474">
        <v>60.9</v>
      </c>
      <c r="N1126" s="474">
        <v>59.3</v>
      </c>
      <c r="O1126" s="474" t="s">
        <v>3670</v>
      </c>
      <c r="P1126" s="475">
        <v>0.0017</v>
      </c>
      <c r="Q1126" s="56"/>
    </row>
    <row r="1127" ht="15.75" customHeight="1">
      <c r="A1127" s="403" t="s">
        <v>1478</v>
      </c>
      <c r="B1127" s="404">
        <v>5686.38</v>
      </c>
      <c r="C1127" s="470">
        <v>5686.38</v>
      </c>
      <c r="D1127" s="470">
        <v>5686.38</v>
      </c>
      <c r="E1127" s="470">
        <v>5686.38</v>
      </c>
      <c r="F1127" s="471"/>
      <c r="G1127" s="472">
        <v>-2.0E-4</v>
      </c>
      <c r="J1127" s="473" t="s">
        <v>1478</v>
      </c>
      <c r="K1127" s="406">
        <v>59.8</v>
      </c>
      <c r="L1127" s="474">
        <v>60.6</v>
      </c>
      <c r="M1127" s="474">
        <v>61.0</v>
      </c>
      <c r="N1127" s="474">
        <v>59.7</v>
      </c>
      <c r="O1127" s="474" t="s">
        <v>3671</v>
      </c>
      <c r="P1127" s="475">
        <v>-0.0099</v>
      </c>
      <c r="Q1127" s="56"/>
    </row>
    <row r="1128" ht="15.75" customHeight="1">
      <c r="A1128" s="403" t="s">
        <v>1479</v>
      </c>
      <c r="B1128" s="404">
        <v>5687.48</v>
      </c>
      <c r="C1128" s="470">
        <v>5687.48</v>
      </c>
      <c r="D1128" s="470">
        <v>5687.48</v>
      </c>
      <c r="E1128" s="470">
        <v>5687.48</v>
      </c>
      <c r="F1128" s="471"/>
      <c r="G1128" s="472">
        <v>9.0E-4</v>
      </c>
      <c r="J1128" s="473" t="s">
        <v>1479</v>
      </c>
      <c r="K1128" s="406">
        <v>60.4</v>
      </c>
      <c r="L1128" s="474">
        <v>60.1</v>
      </c>
      <c r="M1128" s="474">
        <v>61.3</v>
      </c>
      <c r="N1128" s="474">
        <v>60.0</v>
      </c>
      <c r="O1128" s="474" t="s">
        <v>3672</v>
      </c>
      <c r="P1128" s="475">
        <v>-0.0049</v>
      </c>
      <c r="Q1128" s="56"/>
    </row>
    <row r="1129" ht="15.75" customHeight="1">
      <c r="A1129" s="403" t="s">
        <v>1480</v>
      </c>
      <c r="B1129" s="404">
        <v>5682.41</v>
      </c>
      <c r="C1129" s="470">
        <v>5682.41</v>
      </c>
      <c r="D1129" s="470">
        <v>5682.41</v>
      </c>
      <c r="E1129" s="470">
        <v>5682.41</v>
      </c>
      <c r="F1129" s="471"/>
      <c r="G1129" s="472">
        <v>-0.0071</v>
      </c>
      <c r="J1129" s="473" t="s">
        <v>1480</v>
      </c>
      <c r="K1129" s="406">
        <v>60.7</v>
      </c>
      <c r="L1129" s="474">
        <v>60.8</v>
      </c>
      <c r="M1129" s="474">
        <v>61.0</v>
      </c>
      <c r="N1129" s="474">
        <v>60.1</v>
      </c>
      <c r="O1129" s="474" t="s">
        <v>3673</v>
      </c>
      <c r="P1129" s="475">
        <v>0.005</v>
      </c>
      <c r="Q1129" s="56"/>
    </row>
    <row r="1130" ht="15.75" customHeight="1">
      <c r="A1130" s="403" t="s">
        <v>1481</v>
      </c>
      <c r="B1130" s="404">
        <v>5723.07</v>
      </c>
      <c r="C1130" s="470">
        <v>5723.07</v>
      </c>
      <c r="D1130" s="470">
        <v>5723.07</v>
      </c>
      <c r="E1130" s="470">
        <v>5723.07</v>
      </c>
      <c r="F1130" s="471"/>
      <c r="G1130" s="472">
        <v>0.002</v>
      </c>
      <c r="J1130" s="473" t="s">
        <v>1481</v>
      </c>
      <c r="K1130" s="406">
        <v>60.4</v>
      </c>
      <c r="L1130" s="474">
        <v>60.0</v>
      </c>
      <c r="M1130" s="474">
        <v>62.1</v>
      </c>
      <c r="N1130" s="474">
        <v>60.0</v>
      </c>
      <c r="O1130" s="474" t="s">
        <v>3674</v>
      </c>
      <c r="P1130" s="475">
        <v>0.0067</v>
      </c>
      <c r="Q1130" s="56"/>
    </row>
    <row r="1131" ht="15.75" customHeight="1">
      <c r="A1131" s="403" t="s">
        <v>1482</v>
      </c>
      <c r="B1131" s="404">
        <v>5711.82</v>
      </c>
      <c r="C1131" s="470">
        <v>5711.82</v>
      </c>
      <c r="D1131" s="470">
        <v>5711.82</v>
      </c>
      <c r="E1131" s="470">
        <v>5711.82</v>
      </c>
      <c r="F1131" s="471"/>
      <c r="G1131" s="472">
        <v>-0.0047</v>
      </c>
      <c r="J1131" s="473" t="s">
        <v>1482</v>
      </c>
      <c r="K1131" s="406">
        <v>60.0</v>
      </c>
      <c r="L1131" s="474">
        <v>60.8</v>
      </c>
      <c r="M1131" s="474">
        <v>61.6</v>
      </c>
      <c r="N1131" s="474">
        <v>59.8</v>
      </c>
      <c r="O1131" s="474" t="s">
        <v>3675</v>
      </c>
      <c r="P1131" s="475">
        <v>-0.0066</v>
      </c>
      <c r="Q1131" s="56"/>
    </row>
    <row r="1132" ht="15.75" customHeight="1">
      <c r="A1132" s="403" t="s">
        <v>1483</v>
      </c>
      <c r="B1132" s="404">
        <v>5738.64</v>
      </c>
      <c r="C1132" s="470">
        <v>5738.64</v>
      </c>
      <c r="D1132" s="470">
        <v>5738.64</v>
      </c>
      <c r="E1132" s="470">
        <v>5738.64</v>
      </c>
      <c r="F1132" s="471"/>
      <c r="G1132" s="472">
        <v>-0.003</v>
      </c>
      <c r="J1132" s="473" t="s">
        <v>1483</v>
      </c>
      <c r="K1132" s="406">
        <v>60.4</v>
      </c>
      <c r="L1132" s="474">
        <v>61.9</v>
      </c>
      <c r="M1132" s="474">
        <v>62.2</v>
      </c>
      <c r="N1132" s="474">
        <v>59.3</v>
      </c>
      <c r="O1132" s="474" t="s">
        <v>3676</v>
      </c>
      <c r="P1132" s="475">
        <v>-0.0227</v>
      </c>
      <c r="Q1132" s="56"/>
    </row>
    <row r="1133" ht="15.75" customHeight="1">
      <c r="A1133" s="403" t="s">
        <v>1484</v>
      </c>
      <c r="B1133" s="404">
        <v>5755.79</v>
      </c>
      <c r="C1133" s="470">
        <v>5755.79</v>
      </c>
      <c r="D1133" s="470">
        <v>5755.79</v>
      </c>
      <c r="E1133" s="470">
        <v>5755.79</v>
      </c>
      <c r="F1133" s="471"/>
      <c r="G1133" s="472">
        <v>0.0073</v>
      </c>
      <c r="J1133" s="473" t="s">
        <v>1484</v>
      </c>
      <c r="K1133" s="406">
        <v>61.8</v>
      </c>
      <c r="L1133" s="474">
        <v>61.7</v>
      </c>
      <c r="M1133" s="474">
        <v>62.3</v>
      </c>
      <c r="N1133" s="474">
        <v>57.1</v>
      </c>
      <c r="O1133" s="474" t="s">
        <v>3677</v>
      </c>
      <c r="P1133" s="475">
        <v>0.0032</v>
      </c>
      <c r="Q1133" s="56"/>
    </row>
    <row r="1134" ht="15.75" customHeight="1">
      <c r="A1134" s="403" t="s">
        <v>1485</v>
      </c>
      <c r="B1134" s="404">
        <v>5714.27</v>
      </c>
      <c r="C1134" s="470">
        <v>5714.27</v>
      </c>
      <c r="D1134" s="470">
        <v>5714.27</v>
      </c>
      <c r="E1134" s="470">
        <v>5714.27</v>
      </c>
      <c r="F1134" s="471"/>
      <c r="G1134" s="472">
        <v>-0.0055</v>
      </c>
      <c r="J1134" s="473" t="s">
        <v>1485</v>
      </c>
      <c r="K1134" s="406">
        <v>61.6</v>
      </c>
      <c r="L1134" s="474">
        <v>62.5</v>
      </c>
      <c r="M1134" s="474">
        <v>62.5</v>
      </c>
      <c r="N1134" s="474">
        <v>61.1</v>
      </c>
      <c r="O1134" s="474" t="s">
        <v>3678</v>
      </c>
      <c r="P1134" s="475">
        <v>0.0016</v>
      </c>
      <c r="Q1134" s="56"/>
    </row>
    <row r="1135" ht="15.75" customHeight="1">
      <c r="A1135" s="403" t="s">
        <v>1486</v>
      </c>
      <c r="B1135" s="404">
        <v>5745.83</v>
      </c>
      <c r="C1135" s="470">
        <v>5745.83</v>
      </c>
      <c r="D1135" s="470">
        <v>5745.83</v>
      </c>
      <c r="E1135" s="470">
        <v>5745.83</v>
      </c>
      <c r="F1135" s="471"/>
      <c r="G1135" s="472">
        <v>0.0017</v>
      </c>
      <c r="J1135" s="473" t="s">
        <v>1486</v>
      </c>
      <c r="K1135" s="406">
        <v>61.5</v>
      </c>
      <c r="L1135" s="474">
        <v>62.1</v>
      </c>
      <c r="M1135" s="474">
        <v>62.3</v>
      </c>
      <c r="N1135" s="474">
        <v>61.4</v>
      </c>
      <c r="O1135" s="474" t="s">
        <v>3679</v>
      </c>
      <c r="P1135" s="475">
        <v>-0.0113</v>
      </c>
      <c r="Q1135" s="56"/>
    </row>
    <row r="1136" ht="15.75" customHeight="1">
      <c r="A1136" s="403" t="s">
        <v>1487</v>
      </c>
      <c r="B1136" s="404">
        <v>5735.92</v>
      </c>
      <c r="C1136" s="470">
        <v>5735.92</v>
      </c>
      <c r="D1136" s="470">
        <v>5735.92</v>
      </c>
      <c r="E1136" s="470">
        <v>5735.92</v>
      </c>
      <c r="F1136" s="471"/>
      <c r="G1136" s="472">
        <v>0.002</v>
      </c>
      <c r="J1136" s="473" t="s">
        <v>1487</v>
      </c>
      <c r="K1136" s="406">
        <v>62.2</v>
      </c>
      <c r="L1136" s="474">
        <v>63.3</v>
      </c>
      <c r="M1136" s="474">
        <v>63.4</v>
      </c>
      <c r="N1136" s="474">
        <v>62.1</v>
      </c>
      <c r="O1136" s="474" t="s">
        <v>3680</v>
      </c>
      <c r="P1136" s="475">
        <v>-0.0048</v>
      </c>
      <c r="Q1136" s="56"/>
    </row>
    <row r="1137" ht="15.75" customHeight="1">
      <c r="A1137" s="403" t="s">
        <v>1488</v>
      </c>
      <c r="B1137" s="404">
        <v>5724.52</v>
      </c>
      <c r="C1137" s="470">
        <v>5724.52</v>
      </c>
      <c r="D1137" s="470">
        <v>5724.52</v>
      </c>
      <c r="E1137" s="470">
        <v>5724.52</v>
      </c>
      <c r="F1137" s="471"/>
      <c r="G1137" s="472">
        <v>-0.0089</v>
      </c>
      <c r="J1137" s="473" t="s">
        <v>1488</v>
      </c>
      <c r="K1137" s="406">
        <v>62.5</v>
      </c>
      <c r="L1137" s="474">
        <v>63.2</v>
      </c>
      <c r="M1137" s="474">
        <v>63.9</v>
      </c>
      <c r="N1137" s="474">
        <v>62.0</v>
      </c>
      <c r="O1137" s="474" t="s">
        <v>3681</v>
      </c>
      <c r="P1137" s="475">
        <v>-0.0111</v>
      </c>
      <c r="Q1137" s="56"/>
    </row>
    <row r="1138" ht="15.75" customHeight="1">
      <c r="A1138" s="403" t="s">
        <v>1489</v>
      </c>
      <c r="B1138" s="404">
        <v>5775.82</v>
      </c>
      <c r="C1138" s="470">
        <v>5775.82</v>
      </c>
      <c r="D1138" s="470">
        <v>5775.82</v>
      </c>
      <c r="E1138" s="470">
        <v>5775.82</v>
      </c>
      <c r="F1138" s="471"/>
      <c r="G1138" s="472">
        <v>0.0044</v>
      </c>
      <c r="J1138" s="473" t="s">
        <v>1489</v>
      </c>
      <c r="K1138" s="406">
        <v>63.2</v>
      </c>
      <c r="L1138" s="474">
        <v>63.2</v>
      </c>
      <c r="M1138" s="474">
        <v>63.4</v>
      </c>
      <c r="N1138" s="474">
        <v>63.0</v>
      </c>
      <c r="O1138" s="474" t="s">
        <v>3682</v>
      </c>
      <c r="P1138" s="475">
        <v>0.0064</v>
      </c>
      <c r="Q1138" s="56"/>
    </row>
    <row r="1139" ht="15.75" customHeight="1">
      <c r="A1139" s="403" t="s">
        <v>1490</v>
      </c>
      <c r="B1139" s="404">
        <v>5750.29</v>
      </c>
      <c r="C1139" s="470">
        <v>5750.29</v>
      </c>
      <c r="D1139" s="470">
        <v>5750.29</v>
      </c>
      <c r="E1139" s="470">
        <v>5750.29</v>
      </c>
      <c r="F1139" s="471"/>
      <c r="G1139" s="472">
        <v>3.0E-4</v>
      </c>
      <c r="J1139" s="473" t="s">
        <v>1490</v>
      </c>
      <c r="K1139" s="406">
        <v>62.8</v>
      </c>
      <c r="L1139" s="474">
        <v>62.0</v>
      </c>
      <c r="M1139" s="474">
        <v>63.2</v>
      </c>
      <c r="N1139" s="474">
        <v>62.0</v>
      </c>
      <c r="O1139" s="474" t="s">
        <v>3683</v>
      </c>
      <c r="P1139" s="475">
        <v>0.0032</v>
      </c>
      <c r="Q1139" s="56"/>
    </row>
    <row r="1140" ht="15.75" customHeight="1">
      <c r="A1140" s="403" t="s">
        <v>1491</v>
      </c>
      <c r="B1140" s="404">
        <v>5748.31</v>
      </c>
      <c r="C1140" s="470">
        <v>5748.31</v>
      </c>
      <c r="D1140" s="470">
        <v>5748.31</v>
      </c>
      <c r="E1140" s="470">
        <v>5748.31</v>
      </c>
      <c r="F1140" s="471"/>
      <c r="G1140" s="472">
        <v>0.0029</v>
      </c>
      <c r="J1140" s="473" t="s">
        <v>1491</v>
      </c>
      <c r="K1140" s="406">
        <v>62.6</v>
      </c>
      <c r="L1140" s="474">
        <v>62.4</v>
      </c>
      <c r="M1140" s="474">
        <v>63.0</v>
      </c>
      <c r="N1140" s="474">
        <v>61.7</v>
      </c>
      <c r="O1140" s="474" t="s">
        <v>3684</v>
      </c>
      <c r="P1140" s="475">
        <v>0.0146</v>
      </c>
      <c r="Q1140" s="56"/>
    </row>
    <row r="1141" ht="15.75" customHeight="1">
      <c r="A1141" s="403" t="s">
        <v>1492</v>
      </c>
      <c r="B1141" s="404">
        <v>5731.95</v>
      </c>
      <c r="C1141" s="470">
        <v>5731.95</v>
      </c>
      <c r="D1141" s="470">
        <v>5731.95</v>
      </c>
      <c r="E1141" s="470">
        <v>5731.95</v>
      </c>
      <c r="F1141" s="471"/>
      <c r="G1141" s="472">
        <v>-3.0E-4</v>
      </c>
      <c r="J1141" s="473" t="s">
        <v>1492</v>
      </c>
      <c r="K1141" s="406">
        <v>61.7</v>
      </c>
      <c r="L1141" s="474">
        <v>61.5</v>
      </c>
      <c r="M1141" s="474">
        <v>62.5</v>
      </c>
      <c r="N1141" s="474">
        <v>61.5</v>
      </c>
      <c r="O1141" s="474" t="s">
        <v>3685</v>
      </c>
      <c r="P1141" s="475">
        <v>0.0</v>
      </c>
      <c r="Q1141" s="56"/>
    </row>
    <row r="1142" ht="15.75" customHeight="1">
      <c r="A1142" s="403" t="s">
        <v>1493</v>
      </c>
      <c r="B1142" s="404">
        <v>5733.91</v>
      </c>
      <c r="C1142" s="470">
        <v>5733.91</v>
      </c>
      <c r="D1142" s="470">
        <v>5733.91</v>
      </c>
      <c r="E1142" s="470">
        <v>5733.91</v>
      </c>
      <c r="F1142" s="471"/>
      <c r="G1142" s="472">
        <v>-0.0052</v>
      </c>
      <c r="J1142" s="473" t="s">
        <v>1493</v>
      </c>
      <c r="K1142" s="406">
        <v>61.7</v>
      </c>
      <c r="L1142" s="474">
        <v>62.0</v>
      </c>
      <c r="M1142" s="474">
        <v>62.7</v>
      </c>
      <c r="N1142" s="474">
        <v>61.6</v>
      </c>
      <c r="O1142" s="474" t="s">
        <v>2652</v>
      </c>
      <c r="P1142" s="475">
        <v>-0.0064</v>
      </c>
      <c r="Q1142" s="56"/>
    </row>
    <row r="1143" ht="15.75" customHeight="1">
      <c r="A1143" s="403" t="s">
        <v>1494</v>
      </c>
      <c r="B1143" s="404">
        <v>5763.73</v>
      </c>
      <c r="C1143" s="470">
        <v>5763.73</v>
      </c>
      <c r="D1143" s="470">
        <v>5763.73</v>
      </c>
      <c r="E1143" s="470">
        <v>5763.73</v>
      </c>
      <c r="F1143" s="471"/>
      <c r="G1143" s="472">
        <v>-0.0083</v>
      </c>
      <c r="J1143" s="473" t="s">
        <v>1494</v>
      </c>
      <c r="K1143" s="406">
        <v>62.1</v>
      </c>
      <c r="L1143" s="474">
        <v>62.3</v>
      </c>
      <c r="M1143" s="474">
        <v>62.7</v>
      </c>
      <c r="N1143" s="474">
        <v>62.0</v>
      </c>
      <c r="O1143" s="474" t="s">
        <v>3686</v>
      </c>
      <c r="P1143" s="475">
        <v>-0.0032</v>
      </c>
      <c r="Q1143" s="56"/>
    </row>
    <row r="1144" ht="15.75" customHeight="1">
      <c r="A1144" s="403" t="s">
        <v>1495</v>
      </c>
      <c r="B1144" s="404">
        <v>5811.92</v>
      </c>
      <c r="C1144" s="470">
        <v>5811.92</v>
      </c>
      <c r="D1144" s="470">
        <v>5811.92</v>
      </c>
      <c r="E1144" s="470">
        <v>5811.92</v>
      </c>
      <c r="F1144" s="471"/>
      <c r="G1144" s="472">
        <v>0.0045</v>
      </c>
      <c r="J1144" s="473" t="s">
        <v>1495</v>
      </c>
      <c r="K1144" s="406">
        <v>62.3</v>
      </c>
      <c r="L1144" s="474">
        <v>63.0</v>
      </c>
      <c r="M1144" s="474">
        <v>63.5</v>
      </c>
      <c r="N1144" s="474">
        <v>62.3</v>
      </c>
      <c r="O1144" s="474" t="s">
        <v>3687</v>
      </c>
      <c r="P1144" s="475">
        <v>-0.0032</v>
      </c>
      <c r="Q1144" s="56"/>
    </row>
    <row r="1145" ht="15.75" customHeight="1">
      <c r="A1145" s="403" t="s">
        <v>1496</v>
      </c>
      <c r="B1145" s="404">
        <v>5786.0</v>
      </c>
      <c r="C1145" s="470">
        <v>5786.0</v>
      </c>
      <c r="D1145" s="470">
        <v>5786.0</v>
      </c>
      <c r="E1145" s="470">
        <v>5786.0</v>
      </c>
      <c r="F1145" s="471"/>
      <c r="G1145" s="472">
        <v>-0.0025</v>
      </c>
      <c r="J1145" s="473" t="s">
        <v>1496</v>
      </c>
      <c r="K1145" s="406">
        <v>62.5</v>
      </c>
      <c r="L1145" s="474">
        <v>63.0</v>
      </c>
      <c r="M1145" s="474">
        <v>63.0</v>
      </c>
      <c r="N1145" s="474">
        <v>62.5</v>
      </c>
      <c r="O1145" s="474" t="s">
        <v>3688</v>
      </c>
      <c r="P1145" s="475">
        <v>-0.0048</v>
      </c>
      <c r="Q1145" s="56"/>
    </row>
    <row r="1146" ht="15.75" customHeight="1">
      <c r="A1146" s="403" t="s">
        <v>1497</v>
      </c>
      <c r="B1146" s="404">
        <v>5800.24</v>
      </c>
      <c r="C1146" s="470">
        <v>5800.24</v>
      </c>
      <c r="D1146" s="470">
        <v>5800.24</v>
      </c>
      <c r="E1146" s="470">
        <v>5800.24</v>
      </c>
      <c r="F1146" s="471"/>
      <c r="G1146" s="472">
        <v>-0.0048</v>
      </c>
      <c r="J1146" s="473" t="s">
        <v>1497</v>
      </c>
      <c r="K1146" s="406">
        <v>62.8</v>
      </c>
      <c r="L1146" s="474">
        <v>63.9</v>
      </c>
      <c r="M1146" s="474">
        <v>63.9</v>
      </c>
      <c r="N1146" s="474">
        <v>62.5</v>
      </c>
      <c r="O1146" s="474" t="s">
        <v>3689</v>
      </c>
      <c r="P1146" s="475">
        <v>-0.0032</v>
      </c>
      <c r="Q1146" s="56"/>
    </row>
    <row r="1147" ht="15.75" customHeight="1">
      <c r="A1147" s="403" t="s">
        <v>1498</v>
      </c>
      <c r="B1147" s="404">
        <v>5828.07</v>
      </c>
      <c r="C1147" s="470">
        <v>5828.07</v>
      </c>
      <c r="D1147" s="470">
        <v>5828.07</v>
      </c>
      <c r="E1147" s="470">
        <v>5828.07</v>
      </c>
      <c r="F1147" s="471"/>
      <c r="G1147" s="472">
        <v>0.0046</v>
      </c>
      <c r="J1147" s="473" t="s">
        <v>1498</v>
      </c>
      <c r="K1147" s="406">
        <v>63.0</v>
      </c>
      <c r="L1147" s="474">
        <v>63.2</v>
      </c>
      <c r="M1147" s="474">
        <v>64.2</v>
      </c>
      <c r="N1147" s="474">
        <v>62.9</v>
      </c>
      <c r="O1147" s="474" t="s">
        <v>3690</v>
      </c>
      <c r="P1147" s="475">
        <v>-0.0032</v>
      </c>
      <c r="Q1147" s="56"/>
    </row>
    <row r="1148" ht="15.75" customHeight="1">
      <c r="A1148" s="403" t="s">
        <v>1499</v>
      </c>
      <c r="B1148" s="404">
        <v>5801.33</v>
      </c>
      <c r="C1148" s="470">
        <v>5801.33</v>
      </c>
      <c r="D1148" s="470">
        <v>5801.33</v>
      </c>
      <c r="E1148" s="470">
        <v>5801.33</v>
      </c>
      <c r="F1148" s="471"/>
      <c r="G1148" s="472">
        <v>-0.0034</v>
      </c>
      <c r="J1148" s="473" t="s">
        <v>1499</v>
      </c>
      <c r="K1148" s="406">
        <v>63.2</v>
      </c>
      <c r="L1148" s="474">
        <v>62.5</v>
      </c>
      <c r="M1148" s="474">
        <v>63.9</v>
      </c>
      <c r="N1148" s="474">
        <v>62.5</v>
      </c>
      <c r="O1148" s="474" t="s">
        <v>3691</v>
      </c>
      <c r="P1148" s="475">
        <v>0.0048</v>
      </c>
      <c r="Q1148" s="56"/>
    </row>
    <row r="1149" ht="15.75" customHeight="1">
      <c r="A1149" s="403" t="s">
        <v>1500</v>
      </c>
      <c r="B1149" s="404">
        <v>5821.01</v>
      </c>
      <c r="C1149" s="470">
        <v>5821.01</v>
      </c>
      <c r="D1149" s="470">
        <v>5821.01</v>
      </c>
      <c r="E1149" s="470">
        <v>5821.01</v>
      </c>
      <c r="F1149" s="471"/>
      <c r="G1149" s="472">
        <v>-0.0107</v>
      </c>
      <c r="J1149" s="473" t="s">
        <v>1500</v>
      </c>
      <c r="K1149" s="406">
        <v>62.9</v>
      </c>
      <c r="L1149" s="474">
        <v>63.4</v>
      </c>
      <c r="M1149" s="474">
        <v>63.6</v>
      </c>
      <c r="N1149" s="474">
        <v>62.7</v>
      </c>
      <c r="O1149" s="474" t="s">
        <v>3692</v>
      </c>
      <c r="P1149" s="475">
        <v>-0.0094</v>
      </c>
      <c r="Q1149" s="56"/>
    </row>
    <row r="1150" ht="15.75" customHeight="1">
      <c r="A1150" s="403" t="s">
        <v>1501</v>
      </c>
      <c r="B1150" s="404">
        <v>5884.11</v>
      </c>
      <c r="C1150" s="470">
        <v>5884.11</v>
      </c>
      <c r="D1150" s="470">
        <v>5884.11</v>
      </c>
      <c r="E1150" s="470">
        <v>5884.11</v>
      </c>
      <c r="F1150" s="471"/>
      <c r="G1150" s="472">
        <v>-0.0068</v>
      </c>
      <c r="J1150" s="473" t="s">
        <v>1501</v>
      </c>
      <c r="K1150" s="406">
        <v>63.5</v>
      </c>
      <c r="L1150" s="474">
        <v>63.5</v>
      </c>
      <c r="M1150" s="474">
        <v>64.5</v>
      </c>
      <c r="N1150" s="474">
        <v>63.5</v>
      </c>
      <c r="O1150" s="474" t="s">
        <v>3693</v>
      </c>
      <c r="P1150" s="475">
        <v>-0.0047</v>
      </c>
      <c r="Q1150" s="56"/>
    </row>
    <row r="1151" ht="15.75" customHeight="1">
      <c r="A1151" s="403" t="s">
        <v>1502</v>
      </c>
      <c r="B1151" s="404">
        <v>5924.53</v>
      </c>
      <c r="C1151" s="470">
        <v>5924.53</v>
      </c>
      <c r="D1151" s="470">
        <v>5924.53</v>
      </c>
      <c r="E1151" s="470">
        <v>5924.53</v>
      </c>
      <c r="F1151" s="471"/>
      <c r="G1151" s="472">
        <v>0.0034</v>
      </c>
      <c r="J1151" s="473" t="s">
        <v>1502</v>
      </c>
      <c r="K1151" s="406">
        <v>63.8</v>
      </c>
      <c r="L1151" s="474">
        <v>63.8</v>
      </c>
      <c r="M1151" s="474">
        <v>64.0</v>
      </c>
      <c r="N1151" s="474">
        <v>63.5</v>
      </c>
      <c r="O1151" s="474" t="s">
        <v>3694</v>
      </c>
      <c r="P1151" s="475">
        <v>0.0</v>
      </c>
      <c r="Q1151" s="56"/>
    </row>
    <row r="1152" ht="15.75" customHeight="1">
      <c r="A1152" s="403" t="s">
        <v>1503</v>
      </c>
      <c r="B1152" s="404">
        <v>5904.22</v>
      </c>
      <c r="C1152" s="470">
        <v>5904.22</v>
      </c>
      <c r="D1152" s="470">
        <v>5904.22</v>
      </c>
      <c r="E1152" s="470">
        <v>5904.22</v>
      </c>
      <c r="F1152" s="471"/>
      <c r="G1152" s="472">
        <v>-0.0059</v>
      </c>
      <c r="J1152" s="473" t="s">
        <v>1503</v>
      </c>
      <c r="K1152" s="406">
        <v>63.8</v>
      </c>
      <c r="L1152" s="474">
        <v>63.4</v>
      </c>
      <c r="M1152" s="474">
        <v>64.0</v>
      </c>
      <c r="N1152" s="474">
        <v>63.2</v>
      </c>
      <c r="O1152" s="474" t="s">
        <v>3695</v>
      </c>
      <c r="P1152" s="475">
        <v>0.0063</v>
      </c>
      <c r="Q1152" s="56"/>
    </row>
    <row r="1153" ht="15.75" customHeight="1">
      <c r="A1153" s="403" t="s">
        <v>1504</v>
      </c>
      <c r="B1153" s="404">
        <v>5939.45</v>
      </c>
      <c r="C1153" s="470">
        <v>5939.45</v>
      </c>
      <c r="D1153" s="470">
        <v>5939.45</v>
      </c>
      <c r="E1153" s="470">
        <v>5939.45</v>
      </c>
      <c r="F1153" s="471"/>
      <c r="G1153" s="472">
        <v>-0.0018</v>
      </c>
      <c r="J1153" s="473" t="s">
        <v>1504</v>
      </c>
      <c r="K1153" s="406">
        <v>63.4</v>
      </c>
      <c r="L1153" s="474">
        <v>63.1</v>
      </c>
      <c r="M1153" s="474">
        <v>64.0</v>
      </c>
      <c r="N1153" s="474">
        <v>63.0</v>
      </c>
      <c r="O1153" s="474" t="s">
        <v>3696</v>
      </c>
      <c r="P1153" s="475">
        <v>0.0</v>
      </c>
      <c r="Q1153" s="56"/>
    </row>
    <row r="1154" ht="15.75" customHeight="1">
      <c r="A1154" s="403" t="s">
        <v>1505</v>
      </c>
      <c r="B1154" s="404">
        <v>5950.01</v>
      </c>
      <c r="C1154" s="470">
        <v>5950.01</v>
      </c>
      <c r="D1154" s="470">
        <v>5950.01</v>
      </c>
      <c r="E1154" s="470">
        <v>5950.01</v>
      </c>
      <c r="F1154" s="471"/>
      <c r="G1154" s="472">
        <v>0.0042</v>
      </c>
      <c r="J1154" s="473" t="s">
        <v>1505</v>
      </c>
      <c r="K1154" s="406">
        <v>63.4</v>
      </c>
      <c r="L1154" s="474">
        <v>64.0</v>
      </c>
      <c r="M1154" s="474">
        <v>64.0</v>
      </c>
      <c r="N1154" s="474">
        <v>62.9</v>
      </c>
      <c r="O1154" s="474" t="s">
        <v>3697</v>
      </c>
      <c r="P1154" s="475">
        <v>-0.0094</v>
      </c>
      <c r="Q1154" s="56"/>
    </row>
    <row r="1155" ht="15.75" customHeight="1">
      <c r="A1155" s="403" t="s">
        <v>1506</v>
      </c>
      <c r="B1155" s="404">
        <v>5925.24</v>
      </c>
      <c r="C1155" s="470">
        <v>5925.24</v>
      </c>
      <c r="D1155" s="470">
        <v>5925.24</v>
      </c>
      <c r="E1155" s="470">
        <v>5925.24</v>
      </c>
      <c r="F1155" s="471"/>
      <c r="G1155" s="472">
        <v>0.0102</v>
      </c>
      <c r="J1155" s="473" t="s">
        <v>1506</v>
      </c>
      <c r="K1155" s="406">
        <v>64.0</v>
      </c>
      <c r="L1155" s="474">
        <v>64.4</v>
      </c>
      <c r="M1155" s="474">
        <v>64.5</v>
      </c>
      <c r="N1155" s="474">
        <v>63.8</v>
      </c>
      <c r="O1155" s="474" t="s">
        <v>3698</v>
      </c>
      <c r="P1155" s="475">
        <v>-0.0093</v>
      </c>
      <c r="Q1155" s="56"/>
    </row>
    <row r="1156" ht="15.75" customHeight="1">
      <c r="A1156" s="403" t="s">
        <v>1507</v>
      </c>
      <c r="B1156" s="404">
        <v>5865.46</v>
      </c>
      <c r="C1156" s="470">
        <v>5865.46</v>
      </c>
      <c r="D1156" s="470">
        <v>5865.46</v>
      </c>
      <c r="E1156" s="470">
        <v>5865.46</v>
      </c>
      <c r="F1156" s="471"/>
      <c r="G1156" s="472">
        <v>0.0011</v>
      </c>
      <c r="J1156" s="473" t="s">
        <v>1507</v>
      </c>
      <c r="K1156" s="406">
        <v>64.6</v>
      </c>
      <c r="L1156" s="474">
        <v>65.9</v>
      </c>
      <c r="M1156" s="474">
        <v>65.9</v>
      </c>
      <c r="N1156" s="474">
        <v>64.4</v>
      </c>
      <c r="O1156" s="474" t="s">
        <v>3192</v>
      </c>
      <c r="P1156" s="475">
        <v>-0.0046</v>
      </c>
      <c r="Q1156" s="56"/>
    </row>
    <row r="1157" ht="15.75" customHeight="1">
      <c r="A1157" s="403" t="s">
        <v>1508</v>
      </c>
      <c r="B1157" s="404">
        <v>5859.3</v>
      </c>
      <c r="C1157" s="470">
        <v>5859.3</v>
      </c>
      <c r="D1157" s="470">
        <v>5859.3</v>
      </c>
      <c r="E1157" s="470">
        <v>5859.3</v>
      </c>
      <c r="F1157" s="471"/>
      <c r="G1157" s="472">
        <v>-0.0048</v>
      </c>
      <c r="J1157" s="473" t="s">
        <v>1508</v>
      </c>
      <c r="K1157" s="406">
        <v>64.9</v>
      </c>
      <c r="L1157" s="474">
        <v>64.5</v>
      </c>
      <c r="M1157" s="474">
        <v>65.3</v>
      </c>
      <c r="N1157" s="474">
        <v>64.4</v>
      </c>
      <c r="O1157" s="474" t="s">
        <v>3699</v>
      </c>
      <c r="P1157" s="475">
        <v>0.0015</v>
      </c>
      <c r="Q1157" s="56"/>
    </row>
    <row r="1158" ht="15.75" customHeight="1">
      <c r="A1158" s="403" t="s">
        <v>1509</v>
      </c>
      <c r="B1158" s="404">
        <v>5887.27</v>
      </c>
      <c r="C1158" s="470">
        <v>5887.27</v>
      </c>
      <c r="D1158" s="470">
        <v>5887.27</v>
      </c>
      <c r="E1158" s="470">
        <v>5887.27</v>
      </c>
      <c r="F1158" s="471"/>
      <c r="G1158" s="472">
        <v>0.0106</v>
      </c>
      <c r="J1158" s="473" t="s">
        <v>1509</v>
      </c>
      <c r="K1158" s="406">
        <v>64.8</v>
      </c>
      <c r="L1158" s="474">
        <v>64.1</v>
      </c>
      <c r="M1158" s="474">
        <v>65.0</v>
      </c>
      <c r="N1158" s="474">
        <v>64.1</v>
      </c>
      <c r="O1158" s="474" t="s">
        <v>3700</v>
      </c>
      <c r="P1158" s="475">
        <v>-0.0015</v>
      </c>
      <c r="Q1158" s="56"/>
    </row>
    <row r="1159" ht="15.75" customHeight="1">
      <c r="A1159" s="403" t="s">
        <v>1510</v>
      </c>
      <c r="B1159" s="404">
        <v>5825.57</v>
      </c>
      <c r="C1159" s="470">
        <v>5825.57</v>
      </c>
      <c r="D1159" s="470">
        <v>5825.57</v>
      </c>
      <c r="E1159" s="470">
        <v>5825.57</v>
      </c>
      <c r="F1159" s="471"/>
      <c r="G1159" s="472">
        <v>-0.0024</v>
      </c>
      <c r="J1159" s="473" t="s">
        <v>1510</v>
      </c>
      <c r="K1159" s="406">
        <v>64.9</v>
      </c>
      <c r="L1159" s="474">
        <v>65.1</v>
      </c>
      <c r="M1159" s="474">
        <v>65.1</v>
      </c>
      <c r="N1159" s="474">
        <v>64.0</v>
      </c>
      <c r="O1159" s="474" t="s">
        <v>3701</v>
      </c>
      <c r="P1159" s="475">
        <v>-0.0137</v>
      </c>
      <c r="Q1159" s="56"/>
    </row>
    <row r="1160" ht="15.75" customHeight="1">
      <c r="A1160" s="403" t="s">
        <v>1511</v>
      </c>
      <c r="B1160" s="404">
        <v>5839.48</v>
      </c>
      <c r="C1160" s="470">
        <v>5839.48</v>
      </c>
      <c r="D1160" s="470">
        <v>5839.48</v>
      </c>
      <c r="E1160" s="470">
        <v>5839.48</v>
      </c>
      <c r="F1160" s="471"/>
      <c r="G1160" s="472">
        <v>-0.0041</v>
      </c>
      <c r="J1160" s="473" t="s">
        <v>1511</v>
      </c>
      <c r="K1160" s="406">
        <v>65.8</v>
      </c>
      <c r="L1160" s="474">
        <v>64.6</v>
      </c>
      <c r="M1160" s="474">
        <v>66.1</v>
      </c>
      <c r="N1160" s="474">
        <v>64.6</v>
      </c>
      <c r="O1160" s="474" t="s">
        <v>3702</v>
      </c>
      <c r="P1160" s="475">
        <v>0.017</v>
      </c>
      <c r="Q1160" s="56"/>
    </row>
    <row r="1161" ht="15.75" customHeight="1">
      <c r="A1161" s="403" t="s">
        <v>1512</v>
      </c>
      <c r="B1161" s="404">
        <v>5863.27</v>
      </c>
      <c r="C1161" s="470">
        <v>5863.27</v>
      </c>
      <c r="D1161" s="470">
        <v>5863.27</v>
      </c>
      <c r="E1161" s="470">
        <v>5863.27</v>
      </c>
      <c r="F1161" s="471"/>
      <c r="G1161" s="472">
        <v>0.0046</v>
      </c>
      <c r="J1161" s="473" t="s">
        <v>1512</v>
      </c>
      <c r="K1161" s="406">
        <v>64.7</v>
      </c>
      <c r="L1161" s="474">
        <v>64.2</v>
      </c>
      <c r="M1161" s="474">
        <v>64.7</v>
      </c>
      <c r="N1161" s="474">
        <v>64.0</v>
      </c>
      <c r="O1161" s="474" t="s">
        <v>3703</v>
      </c>
      <c r="P1161" s="475">
        <v>0.0078</v>
      </c>
      <c r="Q1161" s="56"/>
    </row>
    <row r="1162" ht="15.75" customHeight="1">
      <c r="A1162" s="403" t="s">
        <v>1513</v>
      </c>
      <c r="B1162" s="404">
        <v>5836.23</v>
      </c>
      <c r="C1162" s="470">
        <v>5836.23</v>
      </c>
      <c r="D1162" s="470">
        <v>5836.23</v>
      </c>
      <c r="E1162" s="470">
        <v>5836.23</v>
      </c>
      <c r="F1162" s="471"/>
      <c r="G1162" s="472">
        <v>-0.0041</v>
      </c>
      <c r="J1162" s="473" t="s">
        <v>1513</v>
      </c>
      <c r="K1162" s="406">
        <v>64.2</v>
      </c>
      <c r="L1162" s="474">
        <v>63.7</v>
      </c>
      <c r="M1162" s="474">
        <v>64.5</v>
      </c>
      <c r="N1162" s="474">
        <v>63.7</v>
      </c>
      <c r="O1162" s="474" t="s">
        <v>3704</v>
      </c>
      <c r="P1162" s="475">
        <v>0.0031</v>
      </c>
      <c r="Q1162" s="56"/>
    </row>
    <row r="1163" ht="15.75" customHeight="1">
      <c r="A1163" s="403" t="s">
        <v>1514</v>
      </c>
      <c r="B1163" s="404">
        <v>5860.21</v>
      </c>
      <c r="C1163" s="470">
        <v>5860.21</v>
      </c>
      <c r="D1163" s="470">
        <v>5860.21</v>
      </c>
      <c r="E1163" s="470">
        <v>5860.21</v>
      </c>
      <c r="F1163" s="471"/>
      <c r="G1163" s="472">
        <v>0.0109</v>
      </c>
      <c r="J1163" s="473" t="s">
        <v>1514</v>
      </c>
      <c r="K1163" s="406">
        <v>64.0</v>
      </c>
      <c r="L1163" s="474">
        <v>64.2</v>
      </c>
      <c r="M1163" s="474">
        <v>64.7</v>
      </c>
      <c r="N1163" s="474">
        <v>63.5</v>
      </c>
      <c r="O1163" s="474" t="s">
        <v>3705</v>
      </c>
      <c r="P1163" s="475">
        <v>-0.0031</v>
      </c>
      <c r="Q1163" s="56"/>
    </row>
    <row r="1164" ht="15.75" customHeight="1">
      <c r="A1164" s="403" t="s">
        <v>1515</v>
      </c>
      <c r="B1164" s="404">
        <v>5797.3</v>
      </c>
      <c r="C1164" s="470">
        <v>5797.3</v>
      </c>
      <c r="D1164" s="470">
        <v>5797.3</v>
      </c>
      <c r="E1164" s="470">
        <v>5797.3</v>
      </c>
      <c r="F1164" s="471"/>
      <c r="G1164" s="472">
        <v>-2.0E-4</v>
      </c>
      <c r="J1164" s="473" t="s">
        <v>1515</v>
      </c>
      <c r="K1164" s="406">
        <v>64.2</v>
      </c>
      <c r="L1164" s="474">
        <v>63.5</v>
      </c>
      <c r="M1164" s="474">
        <v>64.6</v>
      </c>
      <c r="N1164" s="474">
        <v>63.5</v>
      </c>
      <c r="O1164" s="474" t="s">
        <v>3706</v>
      </c>
      <c r="P1164" s="475">
        <v>0.0031</v>
      </c>
      <c r="Q1164" s="56"/>
    </row>
    <row r="1165" ht="15.75" customHeight="1">
      <c r="A1165" s="403" t="s">
        <v>1516</v>
      </c>
      <c r="B1165" s="404">
        <v>5798.59</v>
      </c>
      <c r="C1165" s="470">
        <v>5798.59</v>
      </c>
      <c r="D1165" s="470">
        <v>5798.59</v>
      </c>
      <c r="E1165" s="470">
        <v>5798.59</v>
      </c>
      <c r="F1165" s="471"/>
      <c r="G1165" s="472">
        <v>0.0048</v>
      </c>
      <c r="J1165" s="473" t="s">
        <v>1516</v>
      </c>
      <c r="K1165" s="406">
        <v>64.0</v>
      </c>
      <c r="L1165" s="474">
        <v>64.3</v>
      </c>
      <c r="M1165" s="474">
        <v>64.5</v>
      </c>
      <c r="N1165" s="474">
        <v>63.5</v>
      </c>
      <c r="O1165" s="474" t="s">
        <v>3707</v>
      </c>
      <c r="P1165" s="475">
        <v>-0.0047</v>
      </c>
      <c r="Q1165" s="56"/>
    </row>
    <row r="1166" ht="15.75" customHeight="1">
      <c r="A1166" s="403" t="s">
        <v>1517</v>
      </c>
      <c r="B1166" s="404">
        <v>5770.77</v>
      </c>
      <c r="C1166" s="470">
        <v>5770.77</v>
      </c>
      <c r="D1166" s="470">
        <v>5770.77</v>
      </c>
      <c r="E1166" s="470">
        <v>5770.77</v>
      </c>
      <c r="F1166" s="471"/>
      <c r="G1166" s="472">
        <v>0.0204</v>
      </c>
      <c r="J1166" s="473" t="s">
        <v>1517</v>
      </c>
      <c r="K1166" s="406">
        <v>64.3</v>
      </c>
      <c r="L1166" s="474">
        <v>63.3</v>
      </c>
      <c r="M1166" s="474">
        <v>64.8</v>
      </c>
      <c r="N1166" s="474">
        <v>62.9</v>
      </c>
      <c r="O1166" s="474" t="s">
        <v>3708</v>
      </c>
      <c r="P1166" s="475">
        <v>0.0158</v>
      </c>
      <c r="Q1166" s="56"/>
    </row>
    <row r="1167" ht="15.75" customHeight="1">
      <c r="A1167" s="403" t="s">
        <v>1518</v>
      </c>
      <c r="B1167" s="404">
        <v>5655.18</v>
      </c>
      <c r="C1167" s="470">
        <v>5655.18</v>
      </c>
      <c r="D1167" s="470">
        <v>5655.18</v>
      </c>
      <c r="E1167" s="470">
        <v>5655.18</v>
      </c>
      <c r="F1167" s="471"/>
      <c r="G1167" s="472">
        <v>-0.0056</v>
      </c>
      <c r="J1167" s="473" t="s">
        <v>1518</v>
      </c>
      <c r="K1167" s="406">
        <v>63.3</v>
      </c>
      <c r="L1167" s="474">
        <v>63.4</v>
      </c>
      <c r="M1167" s="474">
        <v>64.2</v>
      </c>
      <c r="N1167" s="474">
        <v>63.0</v>
      </c>
      <c r="O1167" s="474" t="s">
        <v>3709</v>
      </c>
      <c r="P1167" s="475">
        <v>0.0016</v>
      </c>
      <c r="Q1167" s="56"/>
    </row>
    <row r="1168" ht="15.75" customHeight="1">
      <c r="A1168" s="403" t="s">
        <v>1519</v>
      </c>
      <c r="B1168" s="404">
        <v>5687.0</v>
      </c>
      <c r="C1168" s="470">
        <v>5687.0</v>
      </c>
      <c r="D1168" s="470">
        <v>5687.0</v>
      </c>
      <c r="E1168" s="470">
        <v>5687.0</v>
      </c>
      <c r="F1168" s="471"/>
      <c r="G1168" s="472">
        <v>0.0173</v>
      </c>
      <c r="J1168" s="473" t="s">
        <v>1519</v>
      </c>
      <c r="K1168" s="406">
        <v>63.2</v>
      </c>
      <c r="L1168" s="474">
        <v>62.9</v>
      </c>
      <c r="M1168" s="474">
        <v>63.9</v>
      </c>
      <c r="N1168" s="474">
        <v>62.0</v>
      </c>
      <c r="O1168" s="474" t="s">
        <v>3710</v>
      </c>
      <c r="P1168" s="475">
        <v>0.0048</v>
      </c>
      <c r="Q1168" s="56"/>
    </row>
    <row r="1169" ht="15.75" customHeight="1">
      <c r="A1169" s="403" t="s">
        <v>1520</v>
      </c>
      <c r="B1169" s="404">
        <v>5590.47</v>
      </c>
      <c r="C1169" s="470">
        <v>5590.47</v>
      </c>
      <c r="D1169" s="470">
        <v>5590.47</v>
      </c>
      <c r="E1169" s="470">
        <v>5590.47</v>
      </c>
      <c r="F1169" s="471"/>
      <c r="G1169" s="472">
        <v>0.0171</v>
      </c>
      <c r="J1169" s="473" t="s">
        <v>1520</v>
      </c>
      <c r="K1169" s="406">
        <v>62.9</v>
      </c>
      <c r="L1169" s="474">
        <v>61.8</v>
      </c>
      <c r="M1169" s="474">
        <v>63.0</v>
      </c>
      <c r="N1169" s="474">
        <v>61.6</v>
      </c>
      <c r="O1169" s="474" t="s">
        <v>3711</v>
      </c>
      <c r="P1169" s="475">
        <v>0.0211</v>
      </c>
      <c r="Q1169" s="56"/>
    </row>
    <row r="1170" ht="15.75" customHeight="1">
      <c r="A1170" s="403" t="s">
        <v>1521</v>
      </c>
      <c r="B1170" s="404">
        <v>5496.43</v>
      </c>
      <c r="C1170" s="470">
        <v>5496.43</v>
      </c>
      <c r="D1170" s="470">
        <v>5496.43</v>
      </c>
      <c r="E1170" s="470">
        <v>5496.43</v>
      </c>
      <c r="F1170" s="471"/>
      <c r="G1170" s="472">
        <v>0.0057</v>
      </c>
      <c r="J1170" s="473" t="s">
        <v>1521</v>
      </c>
      <c r="K1170" s="406">
        <v>61.6</v>
      </c>
      <c r="L1170" s="474">
        <v>61.4</v>
      </c>
      <c r="M1170" s="474">
        <v>62.0</v>
      </c>
      <c r="N1170" s="474">
        <v>61.3</v>
      </c>
      <c r="O1170" s="474" t="s">
        <v>3712</v>
      </c>
      <c r="P1170" s="475">
        <v>-0.0016</v>
      </c>
      <c r="Q1170" s="56"/>
    </row>
    <row r="1171" ht="15.75" customHeight="1">
      <c r="A1171" s="403" t="s">
        <v>1522</v>
      </c>
      <c r="B1171" s="404">
        <v>5465.25</v>
      </c>
      <c r="C1171" s="470">
        <v>5465.25</v>
      </c>
      <c r="D1171" s="470">
        <v>5465.25</v>
      </c>
      <c r="E1171" s="470">
        <v>5465.25</v>
      </c>
      <c r="F1171" s="471"/>
      <c r="G1171" s="472">
        <v>0.0148</v>
      </c>
      <c r="J1171" s="473" t="s">
        <v>1522</v>
      </c>
      <c r="K1171" s="406">
        <v>61.7</v>
      </c>
      <c r="L1171" s="474">
        <v>60.2</v>
      </c>
      <c r="M1171" s="474">
        <v>61.8</v>
      </c>
      <c r="N1171" s="474">
        <v>60.2</v>
      </c>
      <c r="O1171" s="474" t="s">
        <v>3713</v>
      </c>
      <c r="P1171" s="475">
        <v>0.0301</v>
      </c>
      <c r="Q1171" s="56"/>
    </row>
    <row r="1172" ht="15.75" customHeight="1">
      <c r="A1172" s="403" t="s">
        <v>1523</v>
      </c>
      <c r="B1172" s="404">
        <v>5385.64</v>
      </c>
      <c r="C1172" s="470">
        <v>5385.64</v>
      </c>
      <c r="D1172" s="470">
        <v>5385.64</v>
      </c>
      <c r="E1172" s="470">
        <v>5385.64</v>
      </c>
      <c r="F1172" s="471"/>
      <c r="G1172" s="472">
        <v>0.0068</v>
      </c>
      <c r="J1172" s="473" t="s">
        <v>1523</v>
      </c>
      <c r="K1172" s="406">
        <v>59.9</v>
      </c>
      <c r="L1172" s="474">
        <v>60.5</v>
      </c>
      <c r="M1172" s="474">
        <v>60.5</v>
      </c>
      <c r="N1172" s="474">
        <v>59.6</v>
      </c>
      <c r="O1172" s="474" t="s">
        <v>3714</v>
      </c>
      <c r="P1172" s="475">
        <v>-0.0033</v>
      </c>
      <c r="Q1172" s="56"/>
    </row>
    <row r="1173" ht="15.75" customHeight="1">
      <c r="A1173" s="403" t="s">
        <v>1524</v>
      </c>
      <c r="B1173" s="404">
        <v>5349.18</v>
      </c>
      <c r="C1173" s="470">
        <v>5349.18</v>
      </c>
      <c r="D1173" s="470">
        <v>5349.18</v>
      </c>
      <c r="E1173" s="470">
        <v>5349.18</v>
      </c>
      <c r="F1173" s="471"/>
      <c r="G1173" s="472">
        <v>0.0093</v>
      </c>
      <c r="J1173" s="473" t="s">
        <v>1524</v>
      </c>
      <c r="K1173" s="406">
        <v>60.1</v>
      </c>
      <c r="L1173" s="474">
        <v>60.1</v>
      </c>
      <c r="M1173" s="474">
        <v>60.7</v>
      </c>
      <c r="N1173" s="474">
        <v>59.8</v>
      </c>
      <c r="O1173" s="474" t="s">
        <v>3715</v>
      </c>
      <c r="P1173" s="475">
        <v>0.0017</v>
      </c>
      <c r="Q1173" s="56"/>
    </row>
    <row r="1174" ht="15.75" customHeight="1">
      <c r="A1174" s="403" t="s">
        <v>1525</v>
      </c>
      <c r="B1174" s="404">
        <v>5300.09</v>
      </c>
      <c r="C1174" s="470">
        <v>5300.09</v>
      </c>
      <c r="D1174" s="470">
        <v>5300.09</v>
      </c>
      <c r="E1174" s="470">
        <v>5300.09</v>
      </c>
      <c r="F1174" s="471"/>
      <c r="G1174" s="472">
        <v>0.0035</v>
      </c>
      <c r="J1174" s="473" t="s">
        <v>1525</v>
      </c>
      <c r="K1174" s="406">
        <v>60.0</v>
      </c>
      <c r="L1174" s="474">
        <v>60.1</v>
      </c>
      <c r="M1174" s="474">
        <v>60.4</v>
      </c>
      <c r="N1174" s="474">
        <v>59.8</v>
      </c>
      <c r="O1174" s="474" t="s">
        <v>3716</v>
      </c>
      <c r="P1174" s="475">
        <v>0.005</v>
      </c>
      <c r="Q1174" s="56"/>
    </row>
    <row r="1175" ht="15.75" customHeight="1">
      <c r="A1175" s="403" t="s">
        <v>1526</v>
      </c>
      <c r="B1175" s="404">
        <v>5281.77</v>
      </c>
      <c r="C1175" s="470">
        <v>5281.77</v>
      </c>
      <c r="D1175" s="470">
        <v>5281.77</v>
      </c>
      <c r="E1175" s="470">
        <v>5281.77</v>
      </c>
      <c r="F1175" s="471"/>
      <c r="G1175" s="472">
        <v>0.0031</v>
      </c>
      <c r="J1175" s="473" t="s">
        <v>1526</v>
      </c>
      <c r="K1175" s="406">
        <v>59.7</v>
      </c>
      <c r="L1175" s="474">
        <v>60.7</v>
      </c>
      <c r="M1175" s="474">
        <v>60.7</v>
      </c>
      <c r="N1175" s="474">
        <v>59.5</v>
      </c>
      <c r="O1175" s="474" t="s">
        <v>3717</v>
      </c>
      <c r="P1175" s="475">
        <v>-0.0017</v>
      </c>
      <c r="Q1175" s="56"/>
    </row>
    <row r="1176" ht="15.75" customHeight="1">
      <c r="A1176" s="403" t="s">
        <v>1527</v>
      </c>
      <c r="B1176" s="404">
        <v>5265.31</v>
      </c>
      <c r="C1176" s="470">
        <v>5265.31</v>
      </c>
      <c r="D1176" s="470">
        <v>5265.31</v>
      </c>
      <c r="E1176" s="470">
        <v>5265.31</v>
      </c>
      <c r="F1176" s="471"/>
      <c r="G1176" s="472">
        <v>0.0043</v>
      </c>
      <c r="J1176" s="473" t="s">
        <v>1527</v>
      </c>
      <c r="K1176" s="406">
        <v>59.8</v>
      </c>
      <c r="L1176" s="474">
        <v>59.9</v>
      </c>
      <c r="M1176" s="474">
        <v>60.5</v>
      </c>
      <c r="N1176" s="474">
        <v>59.7</v>
      </c>
      <c r="O1176" s="474" t="s">
        <v>3718</v>
      </c>
      <c r="P1176" s="475">
        <v>-0.0017</v>
      </c>
      <c r="Q1176" s="56"/>
    </row>
    <row r="1177" ht="15.75" customHeight="1">
      <c r="A1177" s="403" t="s">
        <v>1528</v>
      </c>
      <c r="B1177" s="404">
        <v>5242.56</v>
      </c>
      <c r="C1177" s="470">
        <v>5242.56</v>
      </c>
      <c r="D1177" s="470">
        <v>5242.56</v>
      </c>
      <c r="E1177" s="470">
        <v>5242.56</v>
      </c>
      <c r="F1177" s="471"/>
      <c r="G1177" s="472">
        <v>0.0017</v>
      </c>
      <c r="J1177" s="473" t="s">
        <v>1528</v>
      </c>
      <c r="K1177" s="406">
        <v>59.9</v>
      </c>
      <c r="L1177" s="474">
        <v>59.7</v>
      </c>
      <c r="M1177" s="474">
        <v>60.5</v>
      </c>
      <c r="N1177" s="474">
        <v>59.7</v>
      </c>
      <c r="O1177" s="474" t="s">
        <v>3719</v>
      </c>
      <c r="P1177" s="475">
        <v>0.0</v>
      </c>
      <c r="Q1177" s="56"/>
    </row>
    <row r="1178" ht="15.75" customHeight="1">
      <c r="A1178" s="403" t="s">
        <v>1529</v>
      </c>
      <c r="B1178" s="404">
        <v>5233.59</v>
      </c>
      <c r="C1178" s="470">
        <v>5233.59</v>
      </c>
      <c r="D1178" s="470">
        <v>5233.59</v>
      </c>
      <c r="E1178" s="470">
        <v>5233.59</v>
      </c>
      <c r="F1178" s="471"/>
      <c r="G1178" s="472">
        <v>0.003</v>
      </c>
      <c r="J1178" s="473" t="s">
        <v>1529</v>
      </c>
      <c r="K1178" s="406">
        <v>59.9</v>
      </c>
      <c r="L1178" s="474">
        <v>60.6</v>
      </c>
      <c r="M1178" s="474">
        <v>60.6</v>
      </c>
      <c r="N1178" s="474">
        <v>59.7</v>
      </c>
      <c r="O1178" s="474" t="s">
        <v>3720</v>
      </c>
      <c r="P1178" s="475">
        <v>-0.0099</v>
      </c>
      <c r="Q1178" s="56"/>
    </row>
    <row r="1179" ht="15.75" customHeight="1">
      <c r="A1179" s="403" t="s">
        <v>1530</v>
      </c>
      <c r="B1179" s="404">
        <v>5218.01</v>
      </c>
      <c r="C1179" s="470">
        <v>5218.01</v>
      </c>
      <c r="D1179" s="470">
        <v>5218.01</v>
      </c>
      <c r="E1179" s="470">
        <v>5218.01</v>
      </c>
      <c r="F1179" s="471"/>
      <c r="G1179" s="472">
        <v>-0.0063</v>
      </c>
      <c r="J1179" s="473" t="s">
        <v>1530</v>
      </c>
      <c r="K1179" s="406">
        <v>60.5</v>
      </c>
      <c r="L1179" s="474">
        <v>60.1</v>
      </c>
      <c r="M1179" s="474">
        <v>60.8</v>
      </c>
      <c r="N1179" s="474">
        <v>60.1</v>
      </c>
      <c r="O1179" s="474" t="s">
        <v>3721</v>
      </c>
      <c r="P1179" s="475">
        <v>0.0</v>
      </c>
      <c r="Q1179" s="56"/>
    </row>
    <row r="1180" ht="15.75" customHeight="1">
      <c r="A1180" s="403" t="s">
        <v>1531</v>
      </c>
      <c r="B1180" s="404">
        <v>5251.01</v>
      </c>
      <c r="C1180" s="470">
        <v>5251.01</v>
      </c>
      <c r="D1180" s="470">
        <v>5251.01</v>
      </c>
      <c r="E1180" s="470">
        <v>5251.01</v>
      </c>
      <c r="F1180" s="471"/>
      <c r="G1180" s="472">
        <v>-0.0028</v>
      </c>
      <c r="J1180" s="473" t="s">
        <v>1531</v>
      </c>
      <c r="K1180" s="406">
        <v>60.5</v>
      </c>
      <c r="L1180" s="474">
        <v>59.8</v>
      </c>
      <c r="M1180" s="474">
        <v>60.6</v>
      </c>
      <c r="N1180" s="474">
        <v>59.8</v>
      </c>
      <c r="O1180" s="474" t="s">
        <v>3722</v>
      </c>
      <c r="P1180" s="475">
        <v>0.01</v>
      </c>
      <c r="Q1180" s="56"/>
    </row>
    <row r="1181" ht="15.75" customHeight="1">
      <c r="A1181" s="403" t="s">
        <v>1532</v>
      </c>
      <c r="B1181" s="404">
        <v>5265.84</v>
      </c>
      <c r="C1181" s="470">
        <v>5265.84</v>
      </c>
      <c r="D1181" s="470">
        <v>5265.84</v>
      </c>
      <c r="E1181" s="470">
        <v>5265.84</v>
      </c>
      <c r="F1181" s="471"/>
      <c r="G1181" s="472">
        <v>-0.0019</v>
      </c>
      <c r="J1181" s="473" t="s">
        <v>1532</v>
      </c>
      <c r="K1181" s="406">
        <v>59.9</v>
      </c>
      <c r="L1181" s="474">
        <v>60.5</v>
      </c>
      <c r="M1181" s="474">
        <v>60.8</v>
      </c>
      <c r="N1181" s="474">
        <v>59.7</v>
      </c>
      <c r="O1181" s="474" t="s">
        <v>3723</v>
      </c>
      <c r="P1181" s="475">
        <v>0.0017</v>
      </c>
      <c r="Q1181" s="56"/>
    </row>
    <row r="1182" ht="15.75" customHeight="1">
      <c r="A1182" s="403" t="s">
        <v>1533</v>
      </c>
      <c r="B1182" s="404">
        <v>5275.76</v>
      </c>
      <c r="C1182" s="470">
        <v>5275.76</v>
      </c>
      <c r="D1182" s="470">
        <v>5275.76</v>
      </c>
      <c r="E1182" s="470">
        <v>5275.76</v>
      </c>
      <c r="F1182" s="471"/>
      <c r="G1182" s="472">
        <v>-0.0038</v>
      </c>
      <c r="J1182" s="473" t="s">
        <v>1533</v>
      </c>
      <c r="K1182" s="406">
        <v>59.8</v>
      </c>
      <c r="L1182" s="474">
        <v>60.4</v>
      </c>
      <c r="M1182" s="474">
        <v>60.4</v>
      </c>
      <c r="N1182" s="474">
        <v>59.7</v>
      </c>
      <c r="O1182" s="474" t="s">
        <v>3724</v>
      </c>
      <c r="P1182" s="475">
        <v>0.0034</v>
      </c>
      <c r="Q1182" s="56"/>
    </row>
    <row r="1183" ht="15.75" customHeight="1">
      <c r="A1183" s="403" t="s">
        <v>1534</v>
      </c>
      <c r="B1183" s="404">
        <v>5295.69</v>
      </c>
      <c r="C1183" s="470">
        <v>5295.69</v>
      </c>
      <c r="D1183" s="470">
        <v>5295.69</v>
      </c>
      <c r="E1183" s="470">
        <v>5295.69</v>
      </c>
      <c r="F1183" s="471"/>
      <c r="G1183" s="472">
        <v>-0.002</v>
      </c>
      <c r="J1183" s="473" t="s">
        <v>1534</v>
      </c>
      <c r="K1183" s="406">
        <v>59.6</v>
      </c>
      <c r="L1183" s="474">
        <v>60.0</v>
      </c>
      <c r="M1183" s="474">
        <v>60.7</v>
      </c>
      <c r="N1183" s="474">
        <v>59.3</v>
      </c>
      <c r="O1183" s="474" t="s">
        <v>3725</v>
      </c>
      <c r="P1183" s="475">
        <v>-0.0083</v>
      </c>
      <c r="Q1183" s="56"/>
    </row>
    <row r="1184" ht="15.75" customHeight="1">
      <c r="A1184" s="403" t="s">
        <v>1535</v>
      </c>
      <c r="B1184" s="404">
        <v>5306.22</v>
      </c>
      <c r="C1184" s="470">
        <v>5306.22</v>
      </c>
      <c r="D1184" s="470">
        <v>5306.22</v>
      </c>
      <c r="E1184" s="470">
        <v>5306.22</v>
      </c>
      <c r="F1184" s="471"/>
      <c r="G1184" s="472">
        <v>-0.005</v>
      </c>
      <c r="J1184" s="473" t="s">
        <v>1535</v>
      </c>
      <c r="K1184" s="406">
        <v>60.1</v>
      </c>
      <c r="L1184" s="474">
        <v>60.0</v>
      </c>
      <c r="M1184" s="474">
        <v>60.9</v>
      </c>
      <c r="N1184" s="474">
        <v>59.6</v>
      </c>
      <c r="O1184" s="474" t="s">
        <v>3011</v>
      </c>
      <c r="P1184" s="475">
        <v>0.0</v>
      </c>
      <c r="Q1184" s="56"/>
    </row>
    <row r="1185" ht="15.75" customHeight="1">
      <c r="A1185" s="403" t="s">
        <v>1536</v>
      </c>
      <c r="B1185" s="404">
        <v>5332.8</v>
      </c>
      <c r="C1185" s="470">
        <v>5332.8</v>
      </c>
      <c r="D1185" s="470">
        <v>5332.8</v>
      </c>
      <c r="E1185" s="470">
        <v>5332.8</v>
      </c>
      <c r="F1185" s="471"/>
      <c r="G1185" s="472">
        <v>-0.0053</v>
      </c>
      <c r="J1185" s="473" t="s">
        <v>1536</v>
      </c>
      <c r="K1185" s="406">
        <v>60.1</v>
      </c>
      <c r="L1185" s="474">
        <v>60.8</v>
      </c>
      <c r="M1185" s="474">
        <v>60.8</v>
      </c>
      <c r="N1185" s="474">
        <v>60.0</v>
      </c>
      <c r="O1185" s="474" t="s">
        <v>3726</v>
      </c>
      <c r="P1185" s="475">
        <v>-0.0033</v>
      </c>
      <c r="Q1185" s="56"/>
    </row>
    <row r="1186" ht="15.75" customHeight="1">
      <c r="A1186" s="403" t="s">
        <v>1537</v>
      </c>
      <c r="B1186" s="404">
        <v>5361.11</v>
      </c>
      <c r="C1186" s="470">
        <v>5361.11</v>
      </c>
      <c r="D1186" s="470">
        <v>5361.11</v>
      </c>
      <c r="E1186" s="470">
        <v>5361.11</v>
      </c>
      <c r="F1186" s="471"/>
      <c r="G1186" s="472">
        <v>0.0029</v>
      </c>
      <c r="J1186" s="473" t="s">
        <v>1537</v>
      </c>
      <c r="K1186" s="406">
        <v>60.3</v>
      </c>
      <c r="L1186" s="474">
        <v>61.0</v>
      </c>
      <c r="M1186" s="474">
        <v>61.0</v>
      </c>
      <c r="N1186" s="474">
        <v>60.0</v>
      </c>
      <c r="O1186" s="474" t="s">
        <v>3727</v>
      </c>
      <c r="P1186" s="475">
        <v>0.0033</v>
      </c>
      <c r="Q1186" s="56"/>
    </row>
    <row r="1187" ht="15.75" customHeight="1">
      <c r="A1187" s="403" t="s">
        <v>1538</v>
      </c>
      <c r="B1187" s="404">
        <v>5345.42</v>
      </c>
      <c r="C1187" s="470">
        <v>5345.42</v>
      </c>
      <c r="D1187" s="470">
        <v>5345.42</v>
      </c>
      <c r="E1187" s="470">
        <v>5345.42</v>
      </c>
      <c r="F1187" s="471"/>
      <c r="G1187" s="472">
        <v>0.0092</v>
      </c>
      <c r="J1187" s="473" t="s">
        <v>1538</v>
      </c>
      <c r="K1187" s="406">
        <v>60.1</v>
      </c>
      <c r="L1187" s="474">
        <v>60.6</v>
      </c>
      <c r="M1187" s="474">
        <v>60.7</v>
      </c>
      <c r="N1187" s="474">
        <v>60.0</v>
      </c>
      <c r="O1187" s="474" t="s">
        <v>3728</v>
      </c>
      <c r="P1187" s="475">
        <v>-0.0083</v>
      </c>
      <c r="Q1187" s="56"/>
    </row>
    <row r="1188" ht="15.75" customHeight="1">
      <c r="A1188" s="403" t="s">
        <v>1539</v>
      </c>
      <c r="B1188" s="404">
        <v>5296.55</v>
      </c>
      <c r="C1188" s="470">
        <v>5296.55</v>
      </c>
      <c r="D1188" s="470">
        <v>5296.55</v>
      </c>
      <c r="E1188" s="470">
        <v>5296.55</v>
      </c>
      <c r="F1188" s="471"/>
      <c r="G1188" s="472">
        <v>0.0011</v>
      </c>
      <c r="J1188" s="473" t="s">
        <v>1539</v>
      </c>
      <c r="K1188" s="406">
        <v>60.6</v>
      </c>
      <c r="L1188" s="474">
        <v>60.9</v>
      </c>
      <c r="M1188" s="474">
        <v>61.0</v>
      </c>
      <c r="N1188" s="474">
        <v>60.0</v>
      </c>
      <c r="O1188" s="474" t="s">
        <v>3729</v>
      </c>
      <c r="P1188" s="475">
        <v>0.005</v>
      </c>
      <c r="Q1188" s="56"/>
    </row>
    <row r="1189" ht="15.75" customHeight="1">
      <c r="A1189" s="403" t="s">
        <v>1540</v>
      </c>
      <c r="B1189" s="404">
        <v>5290.76</v>
      </c>
      <c r="C1189" s="470">
        <v>5290.76</v>
      </c>
      <c r="D1189" s="470">
        <v>5290.76</v>
      </c>
      <c r="E1189" s="470">
        <v>5290.76</v>
      </c>
      <c r="F1189" s="471"/>
      <c r="G1189" s="472">
        <v>0.0018</v>
      </c>
      <c r="J1189" s="473" t="s">
        <v>1540</v>
      </c>
      <c r="K1189" s="406">
        <v>60.3</v>
      </c>
      <c r="L1189" s="474">
        <v>60.5</v>
      </c>
      <c r="M1189" s="474">
        <v>60.8</v>
      </c>
      <c r="N1189" s="474">
        <v>60.1</v>
      </c>
      <c r="O1189" s="474" t="s">
        <v>3730</v>
      </c>
      <c r="P1189" s="475">
        <v>-0.0082</v>
      </c>
      <c r="Q1189" s="56"/>
    </row>
    <row r="1190" ht="15.75" customHeight="1">
      <c r="A1190" s="403" t="s">
        <v>1541</v>
      </c>
      <c r="B1190" s="404">
        <v>5281.25</v>
      </c>
      <c r="C1190" s="470">
        <v>5281.25</v>
      </c>
      <c r="D1190" s="470">
        <v>5281.25</v>
      </c>
      <c r="E1190" s="470">
        <v>5281.25</v>
      </c>
      <c r="F1190" s="471"/>
      <c r="G1190" s="472">
        <v>-0.001</v>
      </c>
      <c r="J1190" s="473" t="s">
        <v>1541</v>
      </c>
      <c r="K1190" s="406">
        <v>60.8</v>
      </c>
      <c r="L1190" s="474">
        <v>61.0</v>
      </c>
      <c r="M1190" s="474">
        <v>61.8</v>
      </c>
      <c r="N1190" s="474">
        <v>60.3</v>
      </c>
      <c r="O1190" s="474" t="s">
        <v>3731</v>
      </c>
      <c r="P1190" s="475">
        <v>0.0033</v>
      </c>
      <c r="Q1190" s="56"/>
    </row>
    <row r="1191" ht="15.75" customHeight="1">
      <c r="A1191" s="403" t="s">
        <v>1542</v>
      </c>
      <c r="B1191" s="404">
        <v>5286.72</v>
      </c>
      <c r="C1191" s="470">
        <v>5286.72</v>
      </c>
      <c r="D1191" s="470">
        <v>5286.72</v>
      </c>
      <c r="E1191" s="470">
        <v>5286.72</v>
      </c>
      <c r="F1191" s="471"/>
      <c r="G1191" s="472">
        <v>-3.0E-4</v>
      </c>
      <c r="J1191" s="473" t="s">
        <v>1542</v>
      </c>
      <c r="K1191" s="406">
        <v>60.6</v>
      </c>
      <c r="L1191" s="474">
        <v>60.5</v>
      </c>
      <c r="M1191" s="474">
        <v>61.1</v>
      </c>
      <c r="N1191" s="474">
        <v>60.2</v>
      </c>
      <c r="O1191" s="474" t="s">
        <v>3732</v>
      </c>
      <c r="P1191" s="475">
        <v>0.0017</v>
      </c>
      <c r="Q1191" s="56"/>
    </row>
    <row r="1192" ht="15.75" customHeight="1">
      <c r="A1192" s="403" t="s">
        <v>1543</v>
      </c>
      <c r="B1192" s="404">
        <v>5288.54</v>
      </c>
      <c r="C1192" s="470">
        <v>5288.54</v>
      </c>
      <c r="D1192" s="470">
        <v>5288.54</v>
      </c>
      <c r="E1192" s="470">
        <v>5288.54</v>
      </c>
      <c r="F1192" s="471"/>
      <c r="G1192" s="472">
        <v>0.0018</v>
      </c>
      <c r="J1192" s="473" t="s">
        <v>1543</v>
      </c>
      <c r="K1192" s="406">
        <v>60.5</v>
      </c>
      <c r="L1192" s="474">
        <v>60.7</v>
      </c>
      <c r="M1192" s="474">
        <v>61.8</v>
      </c>
      <c r="N1192" s="474">
        <v>60.3</v>
      </c>
      <c r="O1192" s="474" t="s">
        <v>3572</v>
      </c>
      <c r="P1192" s="475">
        <v>-0.0033</v>
      </c>
      <c r="Q1192" s="56"/>
    </row>
    <row r="1193" ht="15.75" customHeight="1">
      <c r="A1193" s="403" t="s">
        <v>1544</v>
      </c>
      <c r="B1193" s="404">
        <v>5279.25</v>
      </c>
      <c r="C1193" s="470">
        <v>5279.25</v>
      </c>
      <c r="D1193" s="470">
        <v>5279.25</v>
      </c>
      <c r="E1193" s="470">
        <v>5279.25</v>
      </c>
      <c r="F1193" s="471"/>
      <c r="G1193" s="472">
        <v>6.0E-4</v>
      </c>
      <c r="J1193" s="473" t="s">
        <v>1544</v>
      </c>
      <c r="K1193" s="406">
        <v>60.7</v>
      </c>
      <c r="L1193" s="474">
        <v>60.8</v>
      </c>
      <c r="M1193" s="474">
        <v>61.1</v>
      </c>
      <c r="N1193" s="474">
        <v>60.2</v>
      </c>
      <c r="O1193" s="474" t="s">
        <v>3733</v>
      </c>
      <c r="P1193" s="475">
        <v>-0.0016</v>
      </c>
      <c r="Q1193" s="56"/>
    </row>
    <row r="1194" ht="15.75" customHeight="1">
      <c r="A1194" s="403" t="s">
        <v>1545</v>
      </c>
      <c r="B1194" s="404">
        <v>5276.24</v>
      </c>
      <c r="C1194" s="470">
        <v>5276.24</v>
      </c>
      <c r="D1194" s="470">
        <v>5276.24</v>
      </c>
      <c r="E1194" s="470">
        <v>5276.24</v>
      </c>
      <c r="F1194" s="471"/>
      <c r="G1194" s="472">
        <v>-0.0056</v>
      </c>
      <c r="J1194" s="473" t="s">
        <v>1545</v>
      </c>
      <c r="K1194" s="406">
        <v>60.8</v>
      </c>
      <c r="L1194" s="474">
        <v>61.3</v>
      </c>
      <c r="M1194" s="474">
        <v>62.0</v>
      </c>
      <c r="N1194" s="474">
        <v>60.2</v>
      </c>
      <c r="O1194" s="474" t="s">
        <v>3734</v>
      </c>
      <c r="P1194" s="475">
        <v>0.01</v>
      </c>
      <c r="Q1194" s="56"/>
    </row>
    <row r="1195" ht="15.75" customHeight="1">
      <c r="A1195" s="403" t="s">
        <v>1546</v>
      </c>
      <c r="B1195" s="404">
        <v>5305.95</v>
      </c>
      <c r="C1195" s="470">
        <v>5305.95</v>
      </c>
      <c r="D1195" s="470">
        <v>5305.95</v>
      </c>
      <c r="E1195" s="470">
        <v>5305.95</v>
      </c>
      <c r="F1195" s="471"/>
      <c r="G1195" s="472">
        <v>0.0013</v>
      </c>
      <c r="J1195" s="473" t="s">
        <v>1546</v>
      </c>
      <c r="K1195" s="406">
        <v>60.2</v>
      </c>
      <c r="L1195" s="474">
        <v>60.1</v>
      </c>
      <c r="M1195" s="474">
        <v>60.5</v>
      </c>
      <c r="N1195" s="474">
        <v>60.0</v>
      </c>
      <c r="O1195" s="474" t="s">
        <v>3735</v>
      </c>
      <c r="P1195" s="475">
        <v>0.0017</v>
      </c>
      <c r="Q1195" s="56"/>
    </row>
    <row r="1196" ht="15.75" customHeight="1">
      <c r="A1196" s="403" t="s">
        <v>1547</v>
      </c>
      <c r="B1196" s="404">
        <v>5298.83</v>
      </c>
      <c r="C1196" s="470">
        <v>5298.83</v>
      </c>
      <c r="D1196" s="470">
        <v>5298.83</v>
      </c>
      <c r="E1196" s="470">
        <v>5298.83</v>
      </c>
      <c r="F1196" s="471"/>
      <c r="G1196" s="472">
        <v>0.0079</v>
      </c>
      <c r="J1196" s="473" t="s">
        <v>1547</v>
      </c>
      <c r="K1196" s="406">
        <v>60.1</v>
      </c>
      <c r="L1196" s="474">
        <v>60.3</v>
      </c>
      <c r="M1196" s="474">
        <v>60.7</v>
      </c>
      <c r="N1196" s="474">
        <v>60.0</v>
      </c>
      <c r="O1196" s="474" t="s">
        <v>3736</v>
      </c>
      <c r="P1196" s="475">
        <v>-0.0033</v>
      </c>
      <c r="Q1196" s="56"/>
    </row>
    <row r="1197" ht="15.75" customHeight="1">
      <c r="A1197" s="403" t="s">
        <v>1548</v>
      </c>
      <c r="B1197" s="404">
        <v>5257.1</v>
      </c>
      <c r="C1197" s="470">
        <v>5257.1</v>
      </c>
      <c r="D1197" s="470">
        <v>5257.1</v>
      </c>
      <c r="E1197" s="470">
        <v>5257.1</v>
      </c>
      <c r="F1197" s="471"/>
      <c r="G1197" s="472">
        <v>2.0E-4</v>
      </c>
      <c r="J1197" s="473" t="s">
        <v>1548</v>
      </c>
      <c r="K1197" s="406">
        <v>60.3</v>
      </c>
      <c r="L1197" s="474">
        <v>60.8</v>
      </c>
      <c r="M1197" s="474">
        <v>61.0</v>
      </c>
      <c r="N1197" s="474">
        <v>59.8</v>
      </c>
      <c r="O1197" s="474" t="s">
        <v>3737</v>
      </c>
      <c r="P1197" s="475">
        <v>-0.0082</v>
      </c>
      <c r="Q1197" s="56"/>
    </row>
    <row r="1198" ht="15.75" customHeight="1">
      <c r="A1198" s="403" t="s">
        <v>1549</v>
      </c>
      <c r="B1198" s="404">
        <v>5256.06</v>
      </c>
      <c r="C1198" s="470">
        <v>5256.06</v>
      </c>
      <c r="D1198" s="470">
        <v>5256.06</v>
      </c>
      <c r="E1198" s="470">
        <v>5256.06</v>
      </c>
      <c r="F1198" s="471"/>
      <c r="G1198" s="472">
        <v>0.0022</v>
      </c>
      <c r="J1198" s="473" t="s">
        <v>1549</v>
      </c>
      <c r="K1198" s="406">
        <v>60.8</v>
      </c>
      <c r="L1198" s="474">
        <v>60.2</v>
      </c>
      <c r="M1198" s="474">
        <v>61.0</v>
      </c>
      <c r="N1198" s="474">
        <v>60.2</v>
      </c>
      <c r="O1198" s="474" t="s">
        <v>3738</v>
      </c>
      <c r="P1198" s="475">
        <v>0.0033</v>
      </c>
      <c r="Q1198" s="56"/>
    </row>
    <row r="1199" ht="15.75" customHeight="1">
      <c r="A1199" s="403" t="s">
        <v>1550</v>
      </c>
      <c r="B1199" s="404">
        <v>5244.62</v>
      </c>
      <c r="C1199" s="470">
        <v>5244.62</v>
      </c>
      <c r="D1199" s="470">
        <v>5244.62</v>
      </c>
      <c r="E1199" s="470">
        <v>5244.62</v>
      </c>
      <c r="F1199" s="471"/>
      <c r="G1199" s="472">
        <v>-2.0E-4</v>
      </c>
      <c r="J1199" s="473" t="s">
        <v>1550</v>
      </c>
      <c r="K1199" s="406">
        <v>60.6</v>
      </c>
      <c r="L1199" s="474">
        <v>61.2</v>
      </c>
      <c r="M1199" s="474">
        <v>61.6</v>
      </c>
      <c r="N1199" s="474">
        <v>59.9</v>
      </c>
      <c r="O1199" s="474" t="s">
        <v>3739</v>
      </c>
      <c r="P1199" s="475">
        <v>0.0066</v>
      </c>
      <c r="Q1199" s="56"/>
    </row>
    <row r="1200" ht="15.75" customHeight="1">
      <c r="A1200" s="403" t="s">
        <v>1551</v>
      </c>
      <c r="B1200" s="404">
        <v>5245.58</v>
      </c>
      <c r="C1200" s="470">
        <v>5245.58</v>
      </c>
      <c r="D1200" s="470">
        <v>5245.58</v>
      </c>
      <c r="E1200" s="470">
        <v>5245.58</v>
      </c>
      <c r="F1200" s="471"/>
      <c r="G1200" s="472">
        <v>-0.0025</v>
      </c>
      <c r="J1200" s="473" t="s">
        <v>1551</v>
      </c>
      <c r="K1200" s="406">
        <v>60.2</v>
      </c>
      <c r="L1200" s="474">
        <v>60.6</v>
      </c>
      <c r="M1200" s="474">
        <v>61.6</v>
      </c>
      <c r="N1200" s="474">
        <v>59.7</v>
      </c>
      <c r="O1200" s="474" t="s">
        <v>3740</v>
      </c>
      <c r="P1200" s="475">
        <v>-0.0082</v>
      </c>
      <c r="Q1200" s="56"/>
    </row>
    <row r="1201" ht="15.75" customHeight="1">
      <c r="A1201" s="403" t="s">
        <v>1552</v>
      </c>
      <c r="B1201" s="404">
        <v>5258.58</v>
      </c>
      <c r="C1201" s="470">
        <v>5258.58</v>
      </c>
      <c r="D1201" s="470">
        <v>5258.58</v>
      </c>
      <c r="E1201" s="470">
        <v>5258.58</v>
      </c>
      <c r="F1201" s="471"/>
      <c r="G1201" s="472">
        <v>0.0037</v>
      </c>
      <c r="J1201" s="473" t="s">
        <v>1552</v>
      </c>
      <c r="K1201" s="406">
        <v>60.7</v>
      </c>
      <c r="L1201" s="474">
        <v>62.0</v>
      </c>
      <c r="M1201" s="474">
        <v>62.5</v>
      </c>
      <c r="N1201" s="474">
        <v>60.6</v>
      </c>
      <c r="O1201" s="474" t="s">
        <v>3741</v>
      </c>
      <c r="P1201" s="475">
        <v>-0.0098</v>
      </c>
      <c r="Q1201" s="56"/>
    </row>
    <row r="1202" ht="15.75" customHeight="1">
      <c r="A1202" s="403" t="s">
        <v>1553</v>
      </c>
      <c r="B1202" s="404">
        <v>5239.06</v>
      </c>
      <c r="C1202" s="470">
        <v>5239.06</v>
      </c>
      <c r="D1202" s="470">
        <v>5239.06</v>
      </c>
      <c r="E1202" s="470">
        <v>5239.06</v>
      </c>
      <c r="F1202" s="471"/>
      <c r="G1202" s="472">
        <v>-0.0076</v>
      </c>
      <c r="J1202" s="473" t="s">
        <v>1553</v>
      </c>
      <c r="K1202" s="406">
        <v>61.3</v>
      </c>
      <c r="L1202" s="474">
        <v>62.7</v>
      </c>
      <c r="M1202" s="474">
        <v>62.7</v>
      </c>
      <c r="N1202" s="474">
        <v>61.1</v>
      </c>
      <c r="O1202" s="474" t="s">
        <v>3742</v>
      </c>
      <c r="P1202" s="475">
        <v>-0.0065</v>
      </c>
      <c r="Q1202" s="56"/>
    </row>
    <row r="1203" ht="15.75" customHeight="1">
      <c r="A1203" s="403" t="s">
        <v>1554</v>
      </c>
      <c r="B1203" s="404">
        <v>5278.97</v>
      </c>
      <c r="C1203" s="470">
        <v>5278.97</v>
      </c>
      <c r="D1203" s="470">
        <v>5278.97</v>
      </c>
      <c r="E1203" s="470">
        <v>5278.97</v>
      </c>
      <c r="F1203" s="471"/>
      <c r="G1203" s="472">
        <v>0.0038</v>
      </c>
      <c r="J1203" s="473" t="s">
        <v>1554</v>
      </c>
      <c r="K1203" s="406">
        <v>61.7</v>
      </c>
      <c r="L1203" s="474">
        <v>63.0</v>
      </c>
      <c r="M1203" s="474">
        <v>63.3</v>
      </c>
      <c r="N1203" s="474">
        <v>61.5</v>
      </c>
      <c r="O1203" s="474" t="s">
        <v>3743</v>
      </c>
      <c r="P1203" s="475">
        <v>-0.0048</v>
      </c>
      <c r="Q1203" s="56"/>
    </row>
    <row r="1204" ht="15.75" customHeight="1">
      <c r="A1204" s="403" t="s">
        <v>1555</v>
      </c>
      <c r="B1204" s="404">
        <v>5259.11</v>
      </c>
      <c r="C1204" s="470">
        <v>5259.11</v>
      </c>
      <c r="D1204" s="470">
        <v>5259.11</v>
      </c>
      <c r="E1204" s="470">
        <v>5259.11</v>
      </c>
      <c r="F1204" s="471"/>
      <c r="G1204" s="472">
        <v>0.0032</v>
      </c>
      <c r="J1204" s="473" t="s">
        <v>1555</v>
      </c>
      <c r="K1204" s="406">
        <v>62.0</v>
      </c>
      <c r="L1204" s="474">
        <v>62.1</v>
      </c>
      <c r="M1204" s="474">
        <v>62.5</v>
      </c>
      <c r="N1204" s="474">
        <v>61.9</v>
      </c>
      <c r="O1204" s="474" t="s">
        <v>3744</v>
      </c>
      <c r="P1204" s="475">
        <v>0.0</v>
      </c>
      <c r="Q1204" s="56"/>
    </row>
    <row r="1205" ht="15.75" customHeight="1">
      <c r="A1205" s="403" t="s">
        <v>1556</v>
      </c>
      <c r="B1205" s="404">
        <v>5242.21</v>
      </c>
      <c r="C1205" s="470">
        <v>5242.21</v>
      </c>
      <c r="D1205" s="470">
        <v>5242.21</v>
      </c>
      <c r="E1205" s="470">
        <v>5242.21</v>
      </c>
      <c r="F1205" s="471"/>
      <c r="G1205" s="472">
        <v>0.0073</v>
      </c>
      <c r="J1205" s="473" t="s">
        <v>1556</v>
      </c>
      <c r="K1205" s="406">
        <v>62.0</v>
      </c>
      <c r="L1205" s="474">
        <v>62.9</v>
      </c>
      <c r="M1205" s="474">
        <v>62.9</v>
      </c>
      <c r="N1205" s="474">
        <v>61.4</v>
      </c>
      <c r="O1205" s="474" t="s">
        <v>3745</v>
      </c>
      <c r="P1205" s="475">
        <v>0.0</v>
      </c>
      <c r="Q1205" s="56"/>
    </row>
    <row r="1206" ht="15.75" customHeight="1">
      <c r="A1206" s="403" t="s">
        <v>1557</v>
      </c>
      <c r="B1206" s="404">
        <v>5204.35</v>
      </c>
      <c r="C1206" s="470">
        <v>5204.35</v>
      </c>
      <c r="D1206" s="470">
        <v>5204.35</v>
      </c>
      <c r="E1206" s="470">
        <v>5204.35</v>
      </c>
      <c r="F1206" s="471"/>
      <c r="G1206" s="472">
        <v>-0.0039</v>
      </c>
      <c r="J1206" s="473" t="s">
        <v>1557</v>
      </c>
      <c r="K1206" s="406">
        <v>62.0</v>
      </c>
      <c r="L1206" s="474">
        <v>61.6</v>
      </c>
      <c r="M1206" s="474">
        <v>62.5</v>
      </c>
      <c r="N1206" s="474">
        <v>61.6</v>
      </c>
      <c r="O1206" s="474" t="s">
        <v>3746</v>
      </c>
      <c r="P1206" s="475">
        <v>0.0032</v>
      </c>
      <c r="Q1206" s="56"/>
    </row>
    <row r="1207" ht="15.75" customHeight="1">
      <c r="A1207" s="403" t="s">
        <v>1558</v>
      </c>
      <c r="B1207" s="404">
        <v>5224.94</v>
      </c>
      <c r="C1207" s="470">
        <v>5224.94</v>
      </c>
      <c r="D1207" s="470">
        <v>5224.94</v>
      </c>
      <c r="E1207" s="470">
        <v>5224.94</v>
      </c>
      <c r="F1207" s="471"/>
      <c r="G1207" s="472">
        <v>-0.0027</v>
      </c>
      <c r="J1207" s="473" t="s">
        <v>1558</v>
      </c>
      <c r="K1207" s="406">
        <v>61.8</v>
      </c>
      <c r="L1207" s="474">
        <v>62.6</v>
      </c>
      <c r="M1207" s="474">
        <v>63.5</v>
      </c>
      <c r="N1207" s="474">
        <v>61.3</v>
      </c>
      <c r="O1207" s="474" t="s">
        <v>3747</v>
      </c>
      <c r="P1207" s="475">
        <v>-0.0128</v>
      </c>
      <c r="Q1207" s="56"/>
    </row>
    <row r="1208" ht="15.75" customHeight="1">
      <c r="A1208" s="403" t="s">
        <v>1559</v>
      </c>
      <c r="B1208" s="404">
        <v>5238.98</v>
      </c>
      <c r="C1208" s="470">
        <v>5238.98</v>
      </c>
      <c r="D1208" s="470">
        <v>5238.98</v>
      </c>
      <c r="E1208" s="470">
        <v>5238.98</v>
      </c>
      <c r="F1208" s="471"/>
      <c r="G1208" s="472">
        <v>-0.0037</v>
      </c>
      <c r="J1208" s="473" t="s">
        <v>1559</v>
      </c>
      <c r="K1208" s="406">
        <v>62.6</v>
      </c>
      <c r="L1208" s="474">
        <v>61.7</v>
      </c>
      <c r="M1208" s="474">
        <v>62.8</v>
      </c>
      <c r="N1208" s="474">
        <v>61.7</v>
      </c>
      <c r="O1208" s="474" t="s">
        <v>3748</v>
      </c>
      <c r="P1208" s="475">
        <v>0.0032</v>
      </c>
      <c r="Q1208" s="56"/>
    </row>
    <row r="1209" ht="15.75" customHeight="1">
      <c r="A1209" s="403" t="s">
        <v>1560</v>
      </c>
      <c r="B1209" s="404">
        <v>5258.47</v>
      </c>
      <c r="C1209" s="470">
        <v>5258.47</v>
      </c>
      <c r="D1209" s="470">
        <v>5258.47</v>
      </c>
      <c r="E1209" s="470">
        <v>5258.47</v>
      </c>
      <c r="F1209" s="471"/>
      <c r="G1209" s="472">
        <v>-0.0049</v>
      </c>
      <c r="J1209" s="473" t="s">
        <v>1560</v>
      </c>
      <c r="K1209" s="406">
        <v>62.4</v>
      </c>
      <c r="L1209" s="474">
        <v>61.7</v>
      </c>
      <c r="M1209" s="474">
        <v>63.0</v>
      </c>
      <c r="N1209" s="474">
        <v>61.5</v>
      </c>
      <c r="O1209" s="474" t="s">
        <v>3749</v>
      </c>
      <c r="P1209" s="475">
        <v>0.0</v>
      </c>
      <c r="Q1209" s="56"/>
    </row>
    <row r="1210" ht="15.75" customHeight="1">
      <c r="A1210" s="403" t="s">
        <v>1561</v>
      </c>
      <c r="B1210" s="404">
        <v>5284.12</v>
      </c>
      <c r="C1210" s="470">
        <v>5284.12</v>
      </c>
      <c r="D1210" s="470">
        <v>5284.12</v>
      </c>
      <c r="E1210" s="470">
        <v>5284.12</v>
      </c>
      <c r="F1210" s="471"/>
      <c r="G1210" s="472">
        <v>-0.0028</v>
      </c>
      <c r="J1210" s="473" t="s">
        <v>1561</v>
      </c>
      <c r="K1210" s="406">
        <v>62.4</v>
      </c>
      <c r="L1210" s="474">
        <v>61.7</v>
      </c>
      <c r="M1210" s="474">
        <v>62.8</v>
      </c>
      <c r="N1210" s="474">
        <v>61.0</v>
      </c>
      <c r="O1210" s="474" t="s">
        <v>3750</v>
      </c>
      <c r="P1210" s="475">
        <v>0.0097</v>
      </c>
      <c r="Q1210" s="56"/>
    </row>
    <row r="1211" ht="15.75" customHeight="1">
      <c r="A1211" s="403" t="s">
        <v>1562</v>
      </c>
      <c r="B1211" s="404">
        <v>5299.07</v>
      </c>
      <c r="C1211" s="470">
        <v>5299.07</v>
      </c>
      <c r="D1211" s="470">
        <v>5299.07</v>
      </c>
      <c r="E1211" s="470">
        <v>5299.07</v>
      </c>
      <c r="F1211" s="471"/>
      <c r="G1211" s="472">
        <v>0.01</v>
      </c>
      <c r="J1211" s="473" t="s">
        <v>1562</v>
      </c>
      <c r="K1211" s="406">
        <v>61.8</v>
      </c>
      <c r="L1211" s="474">
        <v>61.8</v>
      </c>
      <c r="M1211" s="474">
        <v>63.0</v>
      </c>
      <c r="N1211" s="474">
        <v>60.3</v>
      </c>
      <c r="O1211" s="474" t="s">
        <v>3751</v>
      </c>
      <c r="P1211" s="475">
        <v>0.0266</v>
      </c>
      <c r="Q1211" s="56"/>
    </row>
    <row r="1212" ht="15.75" customHeight="1">
      <c r="A1212" s="403" t="s">
        <v>1563</v>
      </c>
      <c r="B1212" s="404">
        <v>5246.51</v>
      </c>
      <c r="C1212" s="470">
        <v>5246.51</v>
      </c>
      <c r="D1212" s="470">
        <v>5246.51</v>
      </c>
      <c r="E1212" s="470">
        <v>5246.51</v>
      </c>
      <c r="F1212" s="471"/>
      <c r="G1212" s="472">
        <v>0.0066</v>
      </c>
      <c r="J1212" s="473" t="s">
        <v>1563</v>
      </c>
      <c r="K1212" s="406">
        <v>60.2</v>
      </c>
      <c r="L1212" s="474">
        <v>61.3</v>
      </c>
      <c r="M1212" s="474">
        <v>61.3</v>
      </c>
      <c r="N1212" s="474">
        <v>60.0</v>
      </c>
      <c r="O1212" s="474" t="s">
        <v>3752</v>
      </c>
      <c r="P1212" s="475">
        <v>-0.0195</v>
      </c>
      <c r="Q1212" s="56"/>
    </row>
    <row r="1213" ht="15.75" customHeight="1">
      <c r="A1213" s="403" t="s">
        <v>1564</v>
      </c>
      <c r="B1213" s="404">
        <v>5212.23</v>
      </c>
      <c r="C1213" s="470">
        <v>5212.23</v>
      </c>
      <c r="D1213" s="470">
        <v>5212.23</v>
      </c>
      <c r="E1213" s="470">
        <v>5212.23</v>
      </c>
      <c r="F1213" s="471"/>
      <c r="G1213" s="472">
        <v>-0.0132</v>
      </c>
      <c r="J1213" s="473" t="s">
        <v>1564</v>
      </c>
      <c r="K1213" s="406">
        <v>61.4</v>
      </c>
      <c r="L1213" s="474">
        <v>62.4</v>
      </c>
      <c r="M1213" s="474">
        <v>62.5</v>
      </c>
      <c r="N1213" s="474">
        <v>61.3</v>
      </c>
      <c r="O1213" s="474" t="s">
        <v>3753</v>
      </c>
      <c r="P1213" s="475">
        <v>-0.0049</v>
      </c>
      <c r="Q1213" s="56"/>
    </row>
    <row r="1214" ht="15.75" customHeight="1">
      <c r="A1214" s="403" t="s">
        <v>1565</v>
      </c>
      <c r="B1214" s="404">
        <v>5282.04</v>
      </c>
      <c r="C1214" s="470">
        <v>5282.04</v>
      </c>
      <c r="D1214" s="470">
        <v>5282.04</v>
      </c>
      <c r="E1214" s="470">
        <v>5282.04</v>
      </c>
      <c r="F1214" s="471"/>
      <c r="G1214" s="472">
        <v>0.0011</v>
      </c>
      <c r="J1214" s="473" t="s">
        <v>1565</v>
      </c>
      <c r="K1214" s="406">
        <v>61.7</v>
      </c>
      <c r="L1214" s="474">
        <v>61.5</v>
      </c>
      <c r="M1214" s="474">
        <v>62.4</v>
      </c>
      <c r="N1214" s="474">
        <v>61.0</v>
      </c>
      <c r="O1214" s="474" t="s">
        <v>3754</v>
      </c>
      <c r="P1214" s="475">
        <v>-0.008</v>
      </c>
      <c r="Q1214" s="56"/>
    </row>
    <row r="1215" ht="15.75" customHeight="1">
      <c r="A1215" s="403" t="s">
        <v>1566</v>
      </c>
      <c r="B1215" s="404">
        <v>5276.33</v>
      </c>
      <c r="C1215" s="470">
        <v>5276.33</v>
      </c>
      <c r="D1215" s="470">
        <v>5276.33</v>
      </c>
      <c r="E1215" s="470">
        <v>5276.33</v>
      </c>
      <c r="F1215" s="471"/>
      <c r="G1215" s="472">
        <v>0.0045</v>
      </c>
      <c r="J1215" s="473" t="s">
        <v>1566</v>
      </c>
      <c r="K1215" s="406">
        <v>62.2</v>
      </c>
      <c r="L1215" s="474">
        <v>62.8</v>
      </c>
      <c r="M1215" s="474">
        <v>62.8</v>
      </c>
      <c r="N1215" s="474">
        <v>62.0</v>
      </c>
      <c r="O1215" s="474" t="s">
        <v>3755</v>
      </c>
      <c r="P1215" s="475">
        <v>-0.0096</v>
      </c>
      <c r="Q1215" s="56"/>
    </row>
    <row r="1216" ht="15.75" customHeight="1">
      <c r="A1216" s="403" t="s">
        <v>1567</v>
      </c>
      <c r="B1216" s="404">
        <v>5252.67</v>
      </c>
      <c r="C1216" s="470">
        <v>5252.67</v>
      </c>
      <c r="D1216" s="470">
        <v>5252.67</v>
      </c>
      <c r="E1216" s="470">
        <v>5252.67</v>
      </c>
      <c r="F1216" s="471"/>
      <c r="G1216" s="472">
        <v>1.0E-4</v>
      </c>
      <c r="J1216" s="473" t="s">
        <v>1567</v>
      </c>
      <c r="K1216" s="406">
        <v>62.8</v>
      </c>
      <c r="L1216" s="474">
        <v>62.5</v>
      </c>
      <c r="M1216" s="474">
        <v>63.2</v>
      </c>
      <c r="N1216" s="474">
        <v>61.5</v>
      </c>
      <c r="O1216" s="474" t="s">
        <v>3756</v>
      </c>
      <c r="P1216" s="475">
        <v>0.0048</v>
      </c>
      <c r="Q1216" s="56"/>
    </row>
    <row r="1217" ht="15.75" customHeight="1">
      <c r="A1217" s="403" t="s">
        <v>1568</v>
      </c>
      <c r="B1217" s="404">
        <v>5251.95</v>
      </c>
      <c r="C1217" s="470">
        <v>5251.95</v>
      </c>
      <c r="D1217" s="470">
        <v>5251.95</v>
      </c>
      <c r="E1217" s="470">
        <v>5251.95</v>
      </c>
      <c r="F1217" s="471"/>
      <c r="G1217" s="472">
        <v>-0.0149</v>
      </c>
      <c r="J1217" s="473" t="s">
        <v>1568</v>
      </c>
      <c r="K1217" s="406">
        <v>62.5</v>
      </c>
      <c r="L1217" s="474">
        <v>68.0</v>
      </c>
      <c r="M1217" s="474">
        <v>68.0</v>
      </c>
      <c r="N1217" s="474">
        <v>60.6</v>
      </c>
      <c r="O1217" s="474" t="s">
        <v>3757</v>
      </c>
      <c r="P1217" s="475">
        <v>-0.015</v>
      </c>
      <c r="Q1217" s="56"/>
    </row>
    <row r="1218" ht="15.75" customHeight="1">
      <c r="A1218" s="403" t="s">
        <v>1569</v>
      </c>
      <c r="B1218" s="404">
        <v>5331.16</v>
      </c>
      <c r="C1218" s="470">
        <v>5331.16</v>
      </c>
      <c r="D1218" s="470">
        <v>5331.16</v>
      </c>
      <c r="E1218" s="470">
        <v>5331.16</v>
      </c>
      <c r="F1218" s="471"/>
      <c r="G1218" s="472">
        <v>-0.0094</v>
      </c>
      <c r="J1218" s="473" t="s">
        <v>1569</v>
      </c>
      <c r="K1218" s="406">
        <v>63.45</v>
      </c>
      <c r="L1218" s="474">
        <v>63.45</v>
      </c>
      <c r="M1218" s="474">
        <v>63.45</v>
      </c>
      <c r="N1218" s="474">
        <v>63.45</v>
      </c>
      <c r="O1218" s="474"/>
      <c r="P1218" s="475">
        <v>0.0</v>
      </c>
      <c r="Q1218" s="56"/>
    </row>
    <row r="1219" ht="15.75" customHeight="1">
      <c r="A1219" s="403" t="s">
        <v>1570</v>
      </c>
      <c r="B1219" s="404">
        <v>5381.51</v>
      </c>
      <c r="C1219" s="470">
        <v>5381.51</v>
      </c>
      <c r="D1219" s="470">
        <v>5381.51</v>
      </c>
      <c r="E1219" s="470">
        <v>5381.51</v>
      </c>
      <c r="F1219" s="471"/>
      <c r="G1219" s="472">
        <v>1.0E-4</v>
      </c>
      <c r="J1219" s="473" t="s">
        <v>1570</v>
      </c>
      <c r="K1219" s="406">
        <v>63.45</v>
      </c>
      <c r="L1219" s="474">
        <v>63.55</v>
      </c>
      <c r="M1219" s="474">
        <v>63.64</v>
      </c>
      <c r="N1219" s="474">
        <v>62.64</v>
      </c>
      <c r="O1219" s="474" t="s">
        <v>3758</v>
      </c>
      <c r="P1219" s="475">
        <v>-0.0058</v>
      </c>
      <c r="Q1219" s="56"/>
    </row>
    <row r="1220" ht="15.75" customHeight="1">
      <c r="A1220" s="403" t="s">
        <v>1571</v>
      </c>
      <c r="B1220" s="404">
        <v>5380.78</v>
      </c>
      <c r="C1220" s="470">
        <v>5380.78</v>
      </c>
      <c r="D1220" s="470">
        <v>5380.78</v>
      </c>
      <c r="E1220" s="470">
        <v>5380.78</v>
      </c>
      <c r="F1220" s="471"/>
      <c r="G1220" s="472">
        <v>-0.0035</v>
      </c>
      <c r="J1220" s="473" t="s">
        <v>1571</v>
      </c>
      <c r="K1220" s="406">
        <v>63.82</v>
      </c>
      <c r="L1220" s="474">
        <v>63.55</v>
      </c>
      <c r="M1220" s="474">
        <v>63.91</v>
      </c>
      <c r="N1220" s="474">
        <v>62.73</v>
      </c>
      <c r="O1220" s="474" t="s">
        <v>3759</v>
      </c>
      <c r="P1220" s="475">
        <v>-0.0028</v>
      </c>
      <c r="Q1220" s="56"/>
    </row>
    <row r="1221" ht="15.75" customHeight="1">
      <c r="A1221" s="403" t="s">
        <v>1572</v>
      </c>
      <c r="B1221" s="404">
        <v>5399.88</v>
      </c>
      <c r="C1221" s="470">
        <v>5399.88</v>
      </c>
      <c r="D1221" s="470">
        <v>5399.88</v>
      </c>
      <c r="E1221" s="470">
        <v>5399.88</v>
      </c>
      <c r="F1221" s="471"/>
      <c r="G1221" s="472">
        <v>0.0029</v>
      </c>
      <c r="J1221" s="473" t="s">
        <v>1572</v>
      </c>
      <c r="K1221" s="406">
        <v>64.0</v>
      </c>
      <c r="L1221" s="474">
        <v>64.45</v>
      </c>
      <c r="M1221" s="474">
        <v>64.45</v>
      </c>
      <c r="N1221" s="474">
        <v>62.73</v>
      </c>
      <c r="O1221" s="474" t="s">
        <v>3760</v>
      </c>
      <c r="P1221" s="475">
        <v>0.0087</v>
      </c>
      <c r="Q1221" s="56"/>
    </row>
    <row r="1222" ht="15.75" customHeight="1">
      <c r="A1222" s="403" t="s">
        <v>1573</v>
      </c>
      <c r="B1222" s="404">
        <v>5384.41</v>
      </c>
      <c r="C1222" s="470">
        <v>5384.41</v>
      </c>
      <c r="D1222" s="470">
        <v>5384.41</v>
      </c>
      <c r="E1222" s="470">
        <v>5384.41</v>
      </c>
      <c r="F1222" s="471"/>
      <c r="G1222" s="472">
        <v>-0.0114</v>
      </c>
      <c r="J1222" s="473" t="s">
        <v>1573</v>
      </c>
      <c r="K1222" s="406">
        <v>63.45</v>
      </c>
      <c r="L1222" s="474">
        <v>64.18</v>
      </c>
      <c r="M1222" s="474">
        <v>64.45</v>
      </c>
      <c r="N1222" s="474">
        <v>63.27</v>
      </c>
      <c r="O1222" s="474" t="s">
        <v>3761</v>
      </c>
      <c r="P1222" s="475">
        <v>-0.01</v>
      </c>
      <c r="Q1222" s="56"/>
    </row>
    <row r="1223" ht="15.75" customHeight="1">
      <c r="A1223" s="403" t="s">
        <v>1574</v>
      </c>
      <c r="B1223" s="404">
        <v>5446.4</v>
      </c>
      <c r="C1223" s="470">
        <v>5446.4</v>
      </c>
      <c r="D1223" s="470">
        <v>5446.4</v>
      </c>
      <c r="E1223" s="470">
        <v>5446.4</v>
      </c>
      <c r="F1223" s="471"/>
      <c r="G1223" s="472">
        <v>0.0021</v>
      </c>
      <c r="J1223" s="473" t="s">
        <v>1574</v>
      </c>
      <c r="K1223" s="406">
        <v>64.09</v>
      </c>
      <c r="L1223" s="474">
        <v>64.73</v>
      </c>
      <c r="M1223" s="474">
        <v>64.82</v>
      </c>
      <c r="N1223" s="474">
        <v>63.36</v>
      </c>
      <c r="O1223" s="474" t="s">
        <v>3762</v>
      </c>
      <c r="P1223" s="475">
        <v>-0.0181</v>
      </c>
      <c r="Q1223" s="56"/>
    </row>
    <row r="1224" ht="15.75" customHeight="1">
      <c r="A1224" s="403" t="s">
        <v>1575</v>
      </c>
      <c r="B1224" s="404">
        <v>5435.01</v>
      </c>
      <c r="C1224" s="470">
        <v>5435.01</v>
      </c>
      <c r="D1224" s="470">
        <v>5435.01</v>
      </c>
      <c r="E1224" s="470">
        <v>5435.01</v>
      </c>
      <c r="F1224" s="471"/>
      <c r="G1224" s="472">
        <v>-2.0E-4</v>
      </c>
      <c r="J1224" s="473" t="s">
        <v>1575</v>
      </c>
      <c r="K1224" s="406">
        <v>65.27</v>
      </c>
      <c r="L1224" s="474">
        <v>64.0</v>
      </c>
      <c r="M1224" s="474">
        <v>65.45</v>
      </c>
      <c r="N1224" s="474">
        <v>63.0</v>
      </c>
      <c r="O1224" s="474" t="s">
        <v>3763</v>
      </c>
      <c r="P1224" s="475">
        <v>0.0271</v>
      </c>
      <c r="Q1224" s="56"/>
    </row>
    <row r="1225" ht="15.75" customHeight="1">
      <c r="A1225" s="403" t="s">
        <v>1576</v>
      </c>
      <c r="B1225" s="404">
        <v>5436.15</v>
      </c>
      <c r="C1225" s="470">
        <v>5436.15</v>
      </c>
      <c r="D1225" s="470">
        <v>5436.15</v>
      </c>
      <c r="E1225" s="470">
        <v>5436.15</v>
      </c>
      <c r="F1225" s="471"/>
      <c r="G1225" s="472">
        <v>-0.0036</v>
      </c>
      <c r="J1225" s="473" t="s">
        <v>1576</v>
      </c>
      <c r="K1225" s="406">
        <v>63.55</v>
      </c>
      <c r="L1225" s="474">
        <v>63.55</v>
      </c>
      <c r="M1225" s="474">
        <v>64.0</v>
      </c>
      <c r="N1225" s="474">
        <v>63.0</v>
      </c>
      <c r="O1225" s="474" t="s">
        <v>3764</v>
      </c>
      <c r="P1225" s="475">
        <v>0.003</v>
      </c>
      <c r="Q1225" s="56"/>
    </row>
    <row r="1226" ht="15.75" customHeight="1">
      <c r="A1226" s="403" t="s">
        <v>1577</v>
      </c>
      <c r="B1226" s="404">
        <v>5455.81</v>
      </c>
      <c r="C1226" s="470">
        <v>5455.81</v>
      </c>
      <c r="D1226" s="470">
        <v>5455.81</v>
      </c>
      <c r="E1226" s="470">
        <v>5455.81</v>
      </c>
      <c r="F1226" s="471"/>
      <c r="G1226" s="472">
        <v>0.0027</v>
      </c>
      <c r="J1226" s="473" t="s">
        <v>1577</v>
      </c>
      <c r="K1226" s="406">
        <v>63.36</v>
      </c>
      <c r="L1226" s="474">
        <v>63.64</v>
      </c>
      <c r="M1226" s="474">
        <v>63.64</v>
      </c>
      <c r="N1226" s="474">
        <v>63.18</v>
      </c>
      <c r="O1226" s="474" t="s">
        <v>3765</v>
      </c>
      <c r="P1226" s="475">
        <v>0.0043</v>
      </c>
      <c r="Q1226" s="56"/>
    </row>
    <row r="1227" ht="15.75" customHeight="1">
      <c r="A1227" s="403" t="s">
        <v>1578</v>
      </c>
      <c r="B1227" s="404">
        <v>5440.94</v>
      </c>
      <c r="C1227" s="470">
        <v>5440.94</v>
      </c>
      <c r="D1227" s="470">
        <v>5440.94</v>
      </c>
      <c r="E1227" s="470">
        <v>5440.94</v>
      </c>
      <c r="F1227" s="471"/>
      <c r="G1227" s="472">
        <v>0.0056</v>
      </c>
      <c r="J1227" s="473" t="s">
        <v>1578</v>
      </c>
      <c r="K1227" s="406">
        <v>63.09</v>
      </c>
      <c r="L1227" s="474">
        <v>63.18</v>
      </c>
      <c r="M1227" s="474">
        <v>63.64</v>
      </c>
      <c r="N1227" s="474">
        <v>62.73</v>
      </c>
      <c r="O1227" s="474" t="s">
        <v>3766</v>
      </c>
      <c r="P1227" s="475">
        <v>0.0</v>
      </c>
      <c r="Q1227" s="56"/>
    </row>
    <row r="1228" ht="15.75" customHeight="1">
      <c r="A1228" s="403" t="s">
        <v>1579</v>
      </c>
      <c r="B1228" s="404">
        <v>5410.81</v>
      </c>
      <c r="C1228" s="470">
        <v>5410.81</v>
      </c>
      <c r="D1228" s="470">
        <v>5410.81</v>
      </c>
      <c r="E1228" s="470">
        <v>5410.81</v>
      </c>
      <c r="F1228" s="471"/>
      <c r="G1228" s="472">
        <v>-0.0014</v>
      </c>
      <c r="J1228" s="473" t="s">
        <v>1579</v>
      </c>
      <c r="K1228" s="406">
        <v>63.09</v>
      </c>
      <c r="L1228" s="474">
        <v>63.27</v>
      </c>
      <c r="M1228" s="474">
        <v>64.45</v>
      </c>
      <c r="N1228" s="474">
        <v>62.55</v>
      </c>
      <c r="O1228" s="474" t="s">
        <v>3767</v>
      </c>
      <c r="P1228" s="475">
        <v>-0.01</v>
      </c>
      <c r="Q1228" s="56"/>
    </row>
    <row r="1229" ht="15.75" customHeight="1">
      <c r="A1229" s="403" t="s">
        <v>1580</v>
      </c>
      <c r="B1229" s="404">
        <v>5418.27</v>
      </c>
      <c r="C1229" s="470">
        <v>5418.27</v>
      </c>
      <c r="D1229" s="470">
        <v>5418.27</v>
      </c>
      <c r="E1229" s="470">
        <v>5418.27</v>
      </c>
      <c r="F1229" s="471"/>
      <c r="G1229" s="472">
        <v>-8.0E-4</v>
      </c>
      <c r="J1229" s="473" t="s">
        <v>1580</v>
      </c>
      <c r="K1229" s="406">
        <v>63.73</v>
      </c>
      <c r="L1229" s="474">
        <v>63.64</v>
      </c>
      <c r="M1229" s="474">
        <v>64.45</v>
      </c>
      <c r="N1229" s="474">
        <v>63.09</v>
      </c>
      <c r="O1229" s="474" t="s">
        <v>3768</v>
      </c>
      <c r="P1229" s="475">
        <v>0.0014</v>
      </c>
      <c r="Q1229" s="56"/>
    </row>
    <row r="1230" ht="15.75" customHeight="1">
      <c r="A1230" s="403" t="s">
        <v>1581</v>
      </c>
      <c r="B1230" s="404">
        <v>5422.65</v>
      </c>
      <c r="C1230" s="470">
        <v>5422.65</v>
      </c>
      <c r="D1230" s="470">
        <v>5422.65</v>
      </c>
      <c r="E1230" s="470">
        <v>5422.65</v>
      </c>
      <c r="F1230" s="471"/>
      <c r="G1230" s="472">
        <v>0.0078</v>
      </c>
      <c r="J1230" s="473" t="s">
        <v>1581</v>
      </c>
      <c r="K1230" s="406">
        <v>63.64</v>
      </c>
      <c r="L1230" s="474">
        <v>63.73</v>
      </c>
      <c r="M1230" s="474">
        <v>64.36</v>
      </c>
      <c r="N1230" s="474">
        <v>63.18</v>
      </c>
      <c r="O1230" s="474" t="s">
        <v>3769</v>
      </c>
      <c r="P1230" s="475">
        <v>-0.0014</v>
      </c>
      <c r="Q1230" s="56"/>
    </row>
    <row r="1231" ht="15.75" customHeight="1">
      <c r="A1231" s="403" t="s">
        <v>1582</v>
      </c>
      <c r="B1231" s="404">
        <v>5380.93</v>
      </c>
      <c r="C1231" s="470">
        <v>5380.93</v>
      </c>
      <c r="D1231" s="470">
        <v>5380.93</v>
      </c>
      <c r="E1231" s="470">
        <v>5380.93</v>
      </c>
      <c r="F1231" s="471"/>
      <c r="G1231" s="472">
        <v>0.0021</v>
      </c>
      <c r="J1231" s="473" t="s">
        <v>1582</v>
      </c>
      <c r="K1231" s="406">
        <v>63.73</v>
      </c>
      <c r="L1231" s="474">
        <v>63.18</v>
      </c>
      <c r="M1231" s="474">
        <v>64.0</v>
      </c>
      <c r="N1231" s="474">
        <v>63.18</v>
      </c>
      <c r="O1231" s="474" t="s">
        <v>3770</v>
      </c>
      <c r="P1231" s="475">
        <v>0.0044</v>
      </c>
      <c r="Q1231" s="56"/>
    </row>
    <row r="1232" ht="15.75" customHeight="1">
      <c r="A1232" s="403" t="s">
        <v>1583</v>
      </c>
      <c r="B1232" s="404">
        <v>5369.91</v>
      </c>
      <c r="C1232" s="470">
        <v>5369.91</v>
      </c>
      <c r="D1232" s="470">
        <v>5369.91</v>
      </c>
      <c r="E1232" s="470">
        <v>5369.91</v>
      </c>
      <c r="F1232" s="471"/>
      <c r="G1232" s="472">
        <v>2.0E-4</v>
      </c>
      <c r="J1232" s="473" t="s">
        <v>1583</v>
      </c>
      <c r="K1232" s="406">
        <v>63.45</v>
      </c>
      <c r="L1232" s="474">
        <v>64.18</v>
      </c>
      <c r="M1232" s="474">
        <v>64.55</v>
      </c>
      <c r="N1232" s="474">
        <v>63.18</v>
      </c>
      <c r="O1232" s="474" t="s">
        <v>3771</v>
      </c>
      <c r="P1232" s="475">
        <v>-0.0058</v>
      </c>
      <c r="Q1232" s="56"/>
    </row>
    <row r="1233" ht="15.75" customHeight="1">
      <c r="A1233" s="403" t="s">
        <v>1584</v>
      </c>
      <c r="B1233" s="404">
        <v>5368.95</v>
      </c>
      <c r="C1233" s="470">
        <v>5368.95</v>
      </c>
      <c r="D1233" s="470">
        <v>5368.95</v>
      </c>
      <c r="E1233" s="470">
        <v>5368.95</v>
      </c>
      <c r="F1233" s="471"/>
      <c r="G1233" s="472">
        <v>0.0049</v>
      </c>
      <c r="J1233" s="473" t="s">
        <v>1584</v>
      </c>
      <c r="K1233" s="406">
        <v>63.82</v>
      </c>
      <c r="L1233" s="474">
        <v>62.73</v>
      </c>
      <c r="M1233" s="474">
        <v>64.09</v>
      </c>
      <c r="N1233" s="474">
        <v>62.64</v>
      </c>
      <c r="O1233" s="474" t="s">
        <v>3772</v>
      </c>
      <c r="P1233" s="475">
        <v>0.0042</v>
      </c>
      <c r="Q1233" s="56"/>
    </row>
    <row r="1234" ht="15.75" customHeight="1">
      <c r="A1234" s="403" t="s">
        <v>1585</v>
      </c>
      <c r="B1234" s="404">
        <v>5342.88</v>
      </c>
      <c r="C1234" s="470">
        <v>5342.88</v>
      </c>
      <c r="D1234" s="470">
        <v>5342.88</v>
      </c>
      <c r="E1234" s="470">
        <v>5342.88</v>
      </c>
      <c r="F1234" s="471"/>
      <c r="G1234" s="472">
        <v>-0.0089</v>
      </c>
      <c r="J1234" s="473" t="s">
        <v>1585</v>
      </c>
      <c r="K1234" s="406">
        <v>63.55</v>
      </c>
      <c r="L1234" s="474">
        <v>64.09</v>
      </c>
      <c r="M1234" s="474">
        <v>65.0</v>
      </c>
      <c r="N1234" s="474">
        <v>62.36</v>
      </c>
      <c r="O1234" s="474" t="s">
        <v>3773</v>
      </c>
      <c r="P1234" s="475">
        <v>-0.0112</v>
      </c>
      <c r="Q1234" s="56"/>
    </row>
    <row r="1235" ht="15.75" customHeight="1">
      <c r="A1235" s="403" t="s">
        <v>1586</v>
      </c>
      <c r="B1235" s="404">
        <v>5390.85</v>
      </c>
      <c r="C1235" s="470">
        <v>5390.85</v>
      </c>
      <c r="D1235" s="470">
        <v>5390.85</v>
      </c>
      <c r="E1235" s="470">
        <v>5390.85</v>
      </c>
      <c r="F1235" s="471"/>
      <c r="G1235" s="472">
        <v>7.0E-4</v>
      </c>
      <c r="J1235" s="473" t="s">
        <v>1586</v>
      </c>
      <c r="K1235" s="406">
        <v>64.27</v>
      </c>
      <c r="L1235" s="474">
        <v>64.55</v>
      </c>
      <c r="M1235" s="474">
        <v>65.0</v>
      </c>
      <c r="N1235" s="474">
        <v>64.09</v>
      </c>
      <c r="O1235" s="474" t="s">
        <v>3774</v>
      </c>
      <c r="P1235" s="475">
        <v>0.0366</v>
      </c>
      <c r="Q1235" s="56"/>
    </row>
    <row r="1236" ht="15.75" customHeight="1">
      <c r="A1236" s="403" t="s">
        <v>1587</v>
      </c>
      <c r="B1236" s="404">
        <v>5386.88</v>
      </c>
      <c r="C1236" s="470">
        <v>5386.88</v>
      </c>
      <c r="D1236" s="470">
        <v>5386.88</v>
      </c>
      <c r="E1236" s="470">
        <v>5386.88</v>
      </c>
      <c r="F1236" s="471"/>
      <c r="G1236" s="472">
        <v>0.0055</v>
      </c>
      <c r="J1236" s="473" t="s">
        <v>1587</v>
      </c>
      <c r="K1236" s="406">
        <v>62.0</v>
      </c>
      <c r="L1236" s="474">
        <v>62.45</v>
      </c>
      <c r="M1236" s="474">
        <v>62.73</v>
      </c>
      <c r="N1236" s="474">
        <v>61.82</v>
      </c>
      <c r="O1236" s="474" t="s">
        <v>3775</v>
      </c>
      <c r="P1236" s="475">
        <v>-0.0029</v>
      </c>
      <c r="Q1236" s="56"/>
    </row>
    <row r="1237" ht="15.75" customHeight="1">
      <c r="A1237" s="403" t="s">
        <v>1588</v>
      </c>
      <c r="B1237" s="404">
        <v>5357.54</v>
      </c>
      <c r="C1237" s="470">
        <v>5357.54</v>
      </c>
      <c r="D1237" s="470">
        <v>5357.54</v>
      </c>
      <c r="E1237" s="470">
        <v>5357.54</v>
      </c>
      <c r="F1237" s="471"/>
      <c r="G1237" s="472">
        <v>-0.0107</v>
      </c>
      <c r="J1237" s="473" t="s">
        <v>1588</v>
      </c>
      <c r="K1237" s="406">
        <v>62.18</v>
      </c>
      <c r="L1237" s="474">
        <v>63.82</v>
      </c>
      <c r="M1237" s="474">
        <v>63.91</v>
      </c>
      <c r="N1237" s="474">
        <v>61.82</v>
      </c>
      <c r="O1237" s="474" t="s">
        <v>3776</v>
      </c>
      <c r="P1237" s="475">
        <v>-0.0312</v>
      </c>
      <c r="Q1237" s="56"/>
    </row>
    <row r="1238" ht="15.75" customHeight="1">
      <c r="A1238" s="403" t="s">
        <v>1589</v>
      </c>
      <c r="B1238" s="404">
        <v>5415.24</v>
      </c>
      <c r="C1238" s="470">
        <v>5415.24</v>
      </c>
      <c r="D1238" s="470">
        <v>5415.24</v>
      </c>
      <c r="E1238" s="470">
        <v>5415.24</v>
      </c>
      <c r="F1238" s="471"/>
      <c r="G1238" s="472">
        <v>-0.0095</v>
      </c>
      <c r="J1238" s="473" t="s">
        <v>1589</v>
      </c>
      <c r="K1238" s="406">
        <v>64.18</v>
      </c>
      <c r="L1238" s="474">
        <v>63.73</v>
      </c>
      <c r="M1238" s="474">
        <v>64.64</v>
      </c>
      <c r="N1238" s="474">
        <v>63.73</v>
      </c>
      <c r="O1238" s="474" t="s">
        <v>3777</v>
      </c>
      <c r="P1238" s="475">
        <v>0.0014</v>
      </c>
      <c r="Q1238" s="56"/>
    </row>
    <row r="1239" ht="15.75" customHeight="1">
      <c r="A1239" s="403" t="s">
        <v>1590</v>
      </c>
      <c r="B1239" s="404">
        <v>5467.05</v>
      </c>
      <c r="C1239" s="470">
        <v>5467.05</v>
      </c>
      <c r="D1239" s="470">
        <v>5467.05</v>
      </c>
      <c r="E1239" s="470">
        <v>5467.05</v>
      </c>
      <c r="F1239" s="471"/>
      <c r="G1239" s="472">
        <v>-0.009</v>
      </c>
      <c r="J1239" s="473" t="s">
        <v>1590</v>
      </c>
      <c r="K1239" s="406">
        <v>64.09</v>
      </c>
      <c r="L1239" s="474">
        <v>64.27</v>
      </c>
      <c r="M1239" s="474">
        <v>64.91</v>
      </c>
      <c r="N1239" s="474">
        <v>62.82</v>
      </c>
      <c r="O1239" s="474" t="s">
        <v>3778</v>
      </c>
      <c r="P1239" s="475">
        <v>-0.0028</v>
      </c>
      <c r="Q1239" s="56"/>
    </row>
    <row r="1240" ht="15.75" customHeight="1">
      <c r="A1240" s="403" t="s">
        <v>1591</v>
      </c>
      <c r="B1240" s="404">
        <v>5516.5</v>
      </c>
      <c r="C1240" s="470">
        <v>5516.5</v>
      </c>
      <c r="D1240" s="470">
        <v>5516.5</v>
      </c>
      <c r="E1240" s="470">
        <v>5516.5</v>
      </c>
      <c r="F1240" s="471"/>
      <c r="G1240" s="472">
        <v>0.008</v>
      </c>
      <c r="J1240" s="473" t="s">
        <v>1591</v>
      </c>
      <c r="K1240" s="406">
        <v>64.27</v>
      </c>
      <c r="L1240" s="474">
        <v>65.0</v>
      </c>
      <c r="M1240" s="474">
        <v>65.0</v>
      </c>
      <c r="N1240" s="474">
        <v>64.0</v>
      </c>
      <c r="O1240" s="474" t="s">
        <v>3779</v>
      </c>
      <c r="P1240" s="475">
        <v>-0.0028</v>
      </c>
      <c r="Q1240" s="56"/>
    </row>
    <row r="1241" ht="15.75" customHeight="1">
      <c r="A1241" s="403" t="s">
        <v>1592</v>
      </c>
      <c r="B1241" s="404">
        <v>5472.6</v>
      </c>
      <c r="C1241" s="470">
        <v>5472.6</v>
      </c>
      <c r="D1241" s="470">
        <v>5472.6</v>
      </c>
      <c r="E1241" s="470">
        <v>5472.6</v>
      </c>
      <c r="F1241" s="471"/>
      <c r="G1241" s="472">
        <v>0.0053</v>
      </c>
      <c r="J1241" s="473" t="s">
        <v>1592</v>
      </c>
      <c r="K1241" s="406">
        <v>64.45</v>
      </c>
      <c r="L1241" s="474">
        <v>64.45</v>
      </c>
      <c r="M1241" s="474">
        <v>65.55</v>
      </c>
      <c r="N1241" s="474">
        <v>64.0</v>
      </c>
      <c r="O1241" s="474" t="s">
        <v>3780</v>
      </c>
      <c r="P1241" s="475">
        <v>0.0</v>
      </c>
      <c r="Q1241" s="56"/>
    </row>
    <row r="1242" ht="15.75" customHeight="1">
      <c r="A1242" s="403" t="s">
        <v>1593</v>
      </c>
      <c r="B1242" s="404">
        <v>5443.8</v>
      </c>
      <c r="C1242" s="470">
        <v>5443.8</v>
      </c>
      <c r="D1242" s="470">
        <v>5443.8</v>
      </c>
      <c r="E1242" s="470">
        <v>5443.8</v>
      </c>
      <c r="F1242" s="471"/>
      <c r="G1242" s="472">
        <v>-0.0037</v>
      </c>
      <c r="J1242" s="473" t="s">
        <v>1593</v>
      </c>
      <c r="K1242" s="406">
        <v>64.45</v>
      </c>
      <c r="L1242" s="474">
        <v>65.73</v>
      </c>
      <c r="M1242" s="474">
        <v>65.82</v>
      </c>
      <c r="N1242" s="474">
        <v>64.09</v>
      </c>
      <c r="O1242" s="474" t="s">
        <v>3781</v>
      </c>
      <c r="P1242" s="475">
        <v>-0.0126</v>
      </c>
      <c r="Q1242" s="56"/>
    </row>
    <row r="1243" ht="15.75" customHeight="1">
      <c r="A1243" s="403" t="s">
        <v>1594</v>
      </c>
      <c r="B1243" s="404">
        <v>5464.17</v>
      </c>
      <c r="C1243" s="470">
        <v>5464.17</v>
      </c>
      <c r="D1243" s="470">
        <v>5464.17</v>
      </c>
      <c r="E1243" s="470">
        <v>5464.17</v>
      </c>
      <c r="F1243" s="471"/>
      <c r="G1243" s="472">
        <v>-0.0066</v>
      </c>
      <c r="J1243" s="473" t="s">
        <v>1594</v>
      </c>
      <c r="K1243" s="406">
        <v>65.27</v>
      </c>
      <c r="L1243" s="474">
        <v>66.09</v>
      </c>
      <c r="M1243" s="474">
        <v>66.09</v>
      </c>
      <c r="N1243" s="474">
        <v>64.91</v>
      </c>
      <c r="O1243" s="474" t="s">
        <v>3782</v>
      </c>
      <c r="P1243" s="475">
        <v>0.0</v>
      </c>
      <c r="Q1243" s="56"/>
    </row>
    <row r="1244" ht="15.75" customHeight="1">
      <c r="A1244" s="403" t="s">
        <v>1595</v>
      </c>
      <c r="B1244" s="404">
        <v>5500.61</v>
      </c>
      <c r="C1244" s="470">
        <v>5500.61</v>
      </c>
      <c r="D1244" s="470">
        <v>5500.61</v>
      </c>
      <c r="E1244" s="470">
        <v>5500.61</v>
      </c>
      <c r="F1244" s="471"/>
      <c r="G1244" s="472">
        <v>-0.0051</v>
      </c>
      <c r="J1244" s="473" t="s">
        <v>1595</v>
      </c>
      <c r="K1244" s="406">
        <v>65.27</v>
      </c>
      <c r="L1244" s="474">
        <v>64.82</v>
      </c>
      <c r="M1244" s="474">
        <v>66.27</v>
      </c>
      <c r="N1244" s="474">
        <v>64.45</v>
      </c>
      <c r="O1244" s="474" t="s">
        <v>3783</v>
      </c>
      <c r="P1244" s="475">
        <v>0.0055</v>
      </c>
      <c r="Q1244" s="56"/>
    </row>
    <row r="1245" ht="15.75" customHeight="1">
      <c r="A1245" s="403" t="s">
        <v>1596</v>
      </c>
      <c r="B1245" s="404">
        <v>5528.85</v>
      </c>
      <c r="C1245" s="470">
        <v>5528.85</v>
      </c>
      <c r="D1245" s="470">
        <v>5528.85</v>
      </c>
      <c r="E1245" s="470">
        <v>5528.85</v>
      </c>
      <c r="F1245" s="471"/>
      <c r="G1245" s="472">
        <v>-0.0027</v>
      </c>
      <c r="J1245" s="473" t="s">
        <v>1596</v>
      </c>
      <c r="K1245" s="406">
        <v>64.91</v>
      </c>
      <c r="L1245" s="474">
        <v>65.55</v>
      </c>
      <c r="M1245" s="474">
        <v>66.0</v>
      </c>
      <c r="N1245" s="474">
        <v>64.82</v>
      </c>
      <c r="O1245" s="474" t="s">
        <v>3784</v>
      </c>
      <c r="P1245" s="475">
        <v>-0.0179</v>
      </c>
      <c r="Q1245" s="56"/>
    </row>
    <row r="1246" ht="15.75" customHeight="1">
      <c r="A1246" s="403" t="s">
        <v>1597</v>
      </c>
      <c r="B1246" s="404">
        <v>5543.93</v>
      </c>
      <c r="C1246" s="470">
        <v>5543.93</v>
      </c>
      <c r="D1246" s="470">
        <v>5543.93</v>
      </c>
      <c r="E1246" s="470">
        <v>5543.93</v>
      </c>
      <c r="F1246" s="471"/>
      <c r="G1246" s="472">
        <v>7.0E-4</v>
      </c>
      <c r="J1246" s="473" t="s">
        <v>1597</v>
      </c>
      <c r="K1246" s="406">
        <v>66.09</v>
      </c>
      <c r="L1246" s="474">
        <v>66.27</v>
      </c>
      <c r="M1246" s="474">
        <v>67.18</v>
      </c>
      <c r="N1246" s="474">
        <v>65.55</v>
      </c>
      <c r="O1246" s="474" t="s">
        <v>3785</v>
      </c>
      <c r="P1246" s="475">
        <v>-0.0014</v>
      </c>
      <c r="Q1246" s="56"/>
    </row>
    <row r="1247" ht="15.75" customHeight="1">
      <c r="A1247" s="403" t="s">
        <v>1598</v>
      </c>
      <c r="B1247" s="404">
        <v>5540.11</v>
      </c>
      <c r="C1247" s="470">
        <v>5540.11</v>
      </c>
      <c r="D1247" s="470">
        <v>5540.11</v>
      </c>
      <c r="E1247" s="470">
        <v>5540.11</v>
      </c>
      <c r="F1247" s="471"/>
      <c r="G1247" s="472">
        <v>-0.0017</v>
      </c>
      <c r="J1247" s="473" t="s">
        <v>1598</v>
      </c>
      <c r="K1247" s="406">
        <v>66.18</v>
      </c>
      <c r="L1247" s="474">
        <v>65.18</v>
      </c>
      <c r="M1247" s="474">
        <v>66.45</v>
      </c>
      <c r="N1247" s="474">
        <v>65.18</v>
      </c>
      <c r="O1247" s="474" t="s">
        <v>3786</v>
      </c>
      <c r="P1247" s="475">
        <v>0.0082</v>
      </c>
      <c r="Q1247" s="56"/>
    </row>
    <row r="1248" ht="15.75" customHeight="1">
      <c r="A1248" s="403" t="s">
        <v>1599</v>
      </c>
      <c r="B1248" s="404">
        <v>5549.78</v>
      </c>
      <c r="C1248" s="470">
        <v>5549.78</v>
      </c>
      <c r="D1248" s="470">
        <v>5549.78</v>
      </c>
      <c r="E1248" s="470">
        <v>5549.78</v>
      </c>
      <c r="F1248" s="471"/>
      <c r="G1248" s="472">
        <v>-0.0044</v>
      </c>
      <c r="J1248" s="473" t="s">
        <v>1599</v>
      </c>
      <c r="K1248" s="406">
        <v>65.64</v>
      </c>
      <c r="L1248" s="474">
        <v>66.45</v>
      </c>
      <c r="M1248" s="474">
        <v>66.45</v>
      </c>
      <c r="N1248" s="474">
        <v>65.09</v>
      </c>
      <c r="O1248" s="474" t="s">
        <v>3787</v>
      </c>
      <c r="P1248" s="475">
        <v>-0.0068</v>
      </c>
      <c r="Q1248" s="56"/>
    </row>
    <row r="1249" ht="15.75" customHeight="1">
      <c r="A1249" s="403" t="s">
        <v>1600</v>
      </c>
      <c r="B1249" s="404">
        <v>5574.24</v>
      </c>
      <c r="C1249" s="470">
        <v>5574.24</v>
      </c>
      <c r="D1249" s="470">
        <v>5574.24</v>
      </c>
      <c r="E1249" s="470">
        <v>5574.24</v>
      </c>
      <c r="F1249" s="471"/>
      <c r="G1249" s="472">
        <v>0.0022</v>
      </c>
      <c r="J1249" s="473" t="s">
        <v>1600</v>
      </c>
      <c r="K1249" s="406">
        <v>66.09</v>
      </c>
      <c r="L1249" s="474">
        <v>66.36</v>
      </c>
      <c r="M1249" s="474">
        <v>67.0</v>
      </c>
      <c r="N1249" s="474">
        <v>65.73</v>
      </c>
      <c r="O1249" s="474" t="s">
        <v>3788</v>
      </c>
      <c r="P1249" s="475">
        <v>-0.0027</v>
      </c>
      <c r="Q1249" s="56"/>
    </row>
    <row r="1250" ht="15.75" customHeight="1">
      <c r="A1250" s="403" t="s">
        <v>1601</v>
      </c>
      <c r="B1250" s="404">
        <v>5562.23</v>
      </c>
      <c r="C1250" s="470">
        <v>5562.23</v>
      </c>
      <c r="D1250" s="470">
        <v>5562.23</v>
      </c>
      <c r="E1250" s="470">
        <v>5562.23</v>
      </c>
      <c r="F1250" s="471"/>
      <c r="G1250" s="472">
        <v>0.0017</v>
      </c>
      <c r="J1250" s="473" t="s">
        <v>1601</v>
      </c>
      <c r="K1250" s="406">
        <v>66.27</v>
      </c>
      <c r="L1250" s="474">
        <v>64.55</v>
      </c>
      <c r="M1250" s="474">
        <v>66.55</v>
      </c>
      <c r="N1250" s="474">
        <v>64.36</v>
      </c>
      <c r="O1250" s="474" t="s">
        <v>3789</v>
      </c>
      <c r="P1250" s="475">
        <v>0.0224</v>
      </c>
      <c r="Q1250" s="56"/>
    </row>
    <row r="1251" ht="15.75" customHeight="1">
      <c r="A1251" s="403" t="s">
        <v>1602</v>
      </c>
      <c r="B1251" s="404">
        <v>5552.8</v>
      </c>
      <c r="C1251" s="470">
        <v>5552.8</v>
      </c>
      <c r="D1251" s="470">
        <v>5552.8</v>
      </c>
      <c r="E1251" s="470">
        <v>5552.8</v>
      </c>
      <c r="F1251" s="471"/>
      <c r="G1251" s="472">
        <v>-0.0067</v>
      </c>
      <c r="J1251" s="473" t="s">
        <v>1602</v>
      </c>
      <c r="K1251" s="406">
        <v>64.82</v>
      </c>
      <c r="L1251" s="474">
        <v>64.82</v>
      </c>
      <c r="M1251" s="474">
        <v>65.0</v>
      </c>
      <c r="N1251" s="474">
        <v>64.73</v>
      </c>
      <c r="O1251" s="474" t="s">
        <v>3790</v>
      </c>
      <c r="P1251" s="475">
        <v>-0.0028</v>
      </c>
      <c r="Q1251" s="56"/>
    </row>
    <row r="1252" ht="15.75" customHeight="1">
      <c r="A1252" s="403" t="s">
        <v>1603</v>
      </c>
      <c r="B1252" s="404">
        <v>5590.42</v>
      </c>
      <c r="C1252" s="470">
        <v>5590.42</v>
      </c>
      <c r="D1252" s="470">
        <v>5590.42</v>
      </c>
      <c r="E1252" s="470">
        <v>5590.42</v>
      </c>
      <c r="F1252" s="471"/>
      <c r="G1252" s="472">
        <v>-0.0018</v>
      </c>
      <c r="J1252" s="473" t="s">
        <v>1603</v>
      </c>
      <c r="K1252" s="406">
        <v>65.0</v>
      </c>
      <c r="L1252" s="474">
        <v>65.45</v>
      </c>
      <c r="M1252" s="474">
        <v>66.27</v>
      </c>
      <c r="N1252" s="474">
        <v>61.09</v>
      </c>
      <c r="O1252" s="474" t="s">
        <v>3791</v>
      </c>
      <c r="P1252" s="475">
        <v>-0.0084</v>
      </c>
      <c r="Q1252" s="56"/>
    </row>
    <row r="1253" ht="15.75" customHeight="1">
      <c r="A1253" s="403" t="s">
        <v>1604</v>
      </c>
      <c r="B1253" s="404">
        <v>5600.64</v>
      </c>
      <c r="C1253" s="470">
        <v>5600.64</v>
      </c>
      <c r="D1253" s="470">
        <v>5600.64</v>
      </c>
      <c r="E1253" s="470">
        <v>5600.64</v>
      </c>
      <c r="F1253" s="471"/>
      <c r="G1253" s="472">
        <v>-0.0018</v>
      </c>
      <c r="J1253" s="473" t="s">
        <v>1604</v>
      </c>
      <c r="K1253" s="406">
        <v>65.55</v>
      </c>
      <c r="L1253" s="474">
        <v>65.73</v>
      </c>
      <c r="M1253" s="474">
        <v>66.0</v>
      </c>
      <c r="N1253" s="474">
        <v>65.18</v>
      </c>
      <c r="O1253" s="474" t="s">
        <v>3792</v>
      </c>
      <c r="P1253" s="475">
        <v>-0.0041</v>
      </c>
      <c r="Q1253" s="56"/>
    </row>
    <row r="1254" ht="15.75" customHeight="1">
      <c r="A1254" s="403" t="s">
        <v>1605</v>
      </c>
      <c r="B1254" s="404">
        <v>5610.79</v>
      </c>
      <c r="C1254" s="470">
        <v>5610.79</v>
      </c>
      <c r="D1254" s="470">
        <v>5610.79</v>
      </c>
      <c r="E1254" s="470">
        <v>5610.79</v>
      </c>
      <c r="F1254" s="471"/>
      <c r="G1254" s="472">
        <v>-0.0015</v>
      </c>
      <c r="J1254" s="473" t="s">
        <v>1605</v>
      </c>
      <c r="K1254" s="406">
        <v>65.82</v>
      </c>
      <c r="L1254" s="474">
        <v>65.55</v>
      </c>
      <c r="M1254" s="474">
        <v>66.18</v>
      </c>
      <c r="N1254" s="474">
        <v>65.18</v>
      </c>
      <c r="O1254" s="474" t="s">
        <v>3793</v>
      </c>
      <c r="P1254" s="475">
        <v>0.0041</v>
      </c>
      <c r="Q1254" s="56"/>
    </row>
    <row r="1255" ht="15.75" customHeight="1">
      <c r="A1255" s="403" t="s">
        <v>1606</v>
      </c>
      <c r="B1255" s="404">
        <v>5619.41</v>
      </c>
      <c r="C1255" s="470">
        <v>5619.41</v>
      </c>
      <c r="D1255" s="470">
        <v>5619.41</v>
      </c>
      <c r="E1255" s="470">
        <v>5619.41</v>
      </c>
      <c r="F1255" s="471"/>
      <c r="G1255" s="472">
        <v>0.0062</v>
      </c>
      <c r="J1255" s="473" t="s">
        <v>1606</v>
      </c>
      <c r="K1255" s="406">
        <v>65.55</v>
      </c>
      <c r="L1255" s="474">
        <v>64.82</v>
      </c>
      <c r="M1255" s="474">
        <v>65.64</v>
      </c>
      <c r="N1255" s="474">
        <v>64.73</v>
      </c>
      <c r="O1255" s="474" t="s">
        <v>3794</v>
      </c>
      <c r="P1255" s="475">
        <v>0.0113</v>
      </c>
      <c r="Q1255" s="56"/>
    </row>
    <row r="1256" ht="15.75" customHeight="1">
      <c r="A1256" s="403" t="s">
        <v>1607</v>
      </c>
      <c r="B1256" s="404">
        <v>5584.97</v>
      </c>
      <c r="C1256" s="470">
        <v>5584.97</v>
      </c>
      <c r="D1256" s="470">
        <v>5584.97</v>
      </c>
      <c r="E1256" s="470">
        <v>5584.97</v>
      </c>
      <c r="F1256" s="471"/>
      <c r="G1256" s="472">
        <v>-0.0021</v>
      </c>
      <c r="J1256" s="473" t="s">
        <v>1607</v>
      </c>
      <c r="K1256" s="406">
        <v>64.82</v>
      </c>
      <c r="L1256" s="474">
        <v>64.55</v>
      </c>
      <c r="M1256" s="474">
        <v>65.18</v>
      </c>
      <c r="N1256" s="474">
        <v>64.45</v>
      </c>
      <c r="O1256" s="474" t="s">
        <v>3795</v>
      </c>
      <c r="P1256" s="475">
        <v>0.0071</v>
      </c>
      <c r="Q1256" s="56"/>
    </row>
    <row r="1257" ht="15.75" customHeight="1">
      <c r="A1257" s="403" t="s">
        <v>1608</v>
      </c>
      <c r="B1257" s="404">
        <v>5596.91</v>
      </c>
      <c r="C1257" s="470">
        <v>5596.91</v>
      </c>
      <c r="D1257" s="470">
        <v>5596.91</v>
      </c>
      <c r="E1257" s="470">
        <v>5596.91</v>
      </c>
      <c r="F1257" s="471"/>
      <c r="G1257" s="472">
        <v>0.0046</v>
      </c>
      <c r="J1257" s="473" t="s">
        <v>1608</v>
      </c>
      <c r="K1257" s="406">
        <v>64.36</v>
      </c>
      <c r="L1257" s="474">
        <v>64.64</v>
      </c>
      <c r="M1257" s="474">
        <v>64.73</v>
      </c>
      <c r="N1257" s="474">
        <v>64.0</v>
      </c>
      <c r="O1257" s="474" t="s">
        <v>3796</v>
      </c>
      <c r="P1257" s="475">
        <v>-0.0043</v>
      </c>
      <c r="Q1257" s="56"/>
    </row>
    <row r="1258" ht="15.75" customHeight="1">
      <c r="A1258" s="403" t="s">
        <v>1609</v>
      </c>
      <c r="B1258" s="404">
        <v>5571.19</v>
      </c>
      <c r="C1258" s="470">
        <v>5571.19</v>
      </c>
      <c r="D1258" s="470">
        <v>5571.19</v>
      </c>
      <c r="E1258" s="470">
        <v>5571.19</v>
      </c>
      <c r="F1258" s="471"/>
      <c r="G1258" s="472">
        <v>0.0059</v>
      </c>
      <c r="J1258" s="473" t="s">
        <v>1609</v>
      </c>
      <c r="K1258" s="406">
        <v>64.64</v>
      </c>
      <c r="L1258" s="474">
        <v>64.09</v>
      </c>
      <c r="M1258" s="474">
        <v>65.09</v>
      </c>
      <c r="N1258" s="474">
        <v>63.91</v>
      </c>
      <c r="O1258" s="474" t="s">
        <v>3797</v>
      </c>
      <c r="P1258" s="475">
        <v>0.0029</v>
      </c>
      <c r="Q1258" s="56"/>
    </row>
    <row r="1259" ht="15.75" customHeight="1">
      <c r="A1259" s="403" t="s">
        <v>1610</v>
      </c>
      <c r="B1259" s="404">
        <v>5538.5</v>
      </c>
      <c r="C1259" s="470">
        <v>5538.5</v>
      </c>
      <c r="D1259" s="470">
        <v>5538.5</v>
      </c>
      <c r="E1259" s="470">
        <v>5538.5</v>
      </c>
      <c r="F1259" s="471"/>
      <c r="G1259" s="472">
        <v>0.0129</v>
      </c>
      <c r="J1259" s="473" t="s">
        <v>1610</v>
      </c>
      <c r="K1259" s="406">
        <v>64.45</v>
      </c>
      <c r="L1259" s="474">
        <v>64.45</v>
      </c>
      <c r="M1259" s="474">
        <v>64.82</v>
      </c>
      <c r="N1259" s="474">
        <v>64.0</v>
      </c>
      <c r="O1259" s="474" t="s">
        <v>3700</v>
      </c>
      <c r="P1259" s="475">
        <v>0.0</v>
      </c>
      <c r="Q1259" s="56"/>
    </row>
    <row r="1260" ht="15.75" customHeight="1">
      <c r="A1260" s="403" t="s">
        <v>1611</v>
      </c>
      <c r="B1260" s="404">
        <v>5467.74</v>
      </c>
      <c r="C1260" s="470">
        <v>5467.74</v>
      </c>
      <c r="D1260" s="470">
        <v>5467.74</v>
      </c>
      <c r="E1260" s="470">
        <v>5467.74</v>
      </c>
      <c r="F1260" s="471"/>
      <c r="G1260" s="472">
        <v>0.011</v>
      </c>
      <c r="J1260" s="473" t="s">
        <v>1611</v>
      </c>
      <c r="K1260" s="406">
        <v>64.45</v>
      </c>
      <c r="L1260" s="474">
        <v>64.0</v>
      </c>
      <c r="M1260" s="474">
        <v>64.55</v>
      </c>
      <c r="N1260" s="474">
        <v>63.91</v>
      </c>
      <c r="O1260" s="474" t="s">
        <v>3798</v>
      </c>
      <c r="P1260" s="475">
        <v>0.0042</v>
      </c>
      <c r="Q1260" s="56"/>
    </row>
    <row r="1261" ht="15.75" customHeight="1">
      <c r="A1261" s="403" t="s">
        <v>1612</v>
      </c>
      <c r="B1261" s="404">
        <v>5408.45</v>
      </c>
      <c r="C1261" s="470">
        <v>5408.45</v>
      </c>
      <c r="D1261" s="470">
        <v>5408.45</v>
      </c>
      <c r="E1261" s="470">
        <v>5408.45</v>
      </c>
      <c r="F1261" s="471"/>
      <c r="G1261" s="472">
        <v>0.0055</v>
      </c>
      <c r="J1261" s="473" t="s">
        <v>1612</v>
      </c>
      <c r="K1261" s="406">
        <v>64.18</v>
      </c>
      <c r="L1261" s="474">
        <v>64.18</v>
      </c>
      <c r="M1261" s="474">
        <v>64.55</v>
      </c>
      <c r="N1261" s="474">
        <v>63.64</v>
      </c>
      <c r="O1261" s="474" t="s">
        <v>3799</v>
      </c>
      <c r="P1261" s="475">
        <v>0.0</v>
      </c>
      <c r="Q1261" s="56"/>
    </row>
    <row r="1262" ht="15.75" customHeight="1">
      <c r="A1262" s="403" t="s">
        <v>1613</v>
      </c>
      <c r="B1262" s="404">
        <v>5378.72</v>
      </c>
      <c r="C1262" s="470">
        <v>5378.72</v>
      </c>
      <c r="D1262" s="470">
        <v>5378.72</v>
      </c>
      <c r="E1262" s="470">
        <v>5378.72</v>
      </c>
      <c r="F1262" s="471"/>
      <c r="G1262" s="472">
        <v>-0.0053</v>
      </c>
      <c r="J1262" s="473" t="s">
        <v>1613</v>
      </c>
      <c r="K1262" s="406">
        <v>64.18</v>
      </c>
      <c r="L1262" s="474">
        <v>64.09</v>
      </c>
      <c r="M1262" s="474">
        <v>64.91</v>
      </c>
      <c r="N1262" s="474">
        <v>63.64</v>
      </c>
      <c r="O1262" s="474" t="s">
        <v>3800</v>
      </c>
      <c r="P1262" s="475">
        <v>0.0028</v>
      </c>
      <c r="Q1262" s="56"/>
    </row>
    <row r="1263" ht="15.75" customHeight="1">
      <c r="A1263" s="403" t="s">
        <v>1614</v>
      </c>
      <c r="B1263" s="404">
        <v>5407.18</v>
      </c>
      <c r="C1263" s="470">
        <v>5407.18</v>
      </c>
      <c r="D1263" s="470">
        <v>5407.18</v>
      </c>
      <c r="E1263" s="470">
        <v>5407.18</v>
      </c>
      <c r="F1263" s="471"/>
      <c r="G1263" s="472">
        <v>0.0</v>
      </c>
      <c r="J1263" s="473" t="s">
        <v>1614</v>
      </c>
      <c r="K1263" s="406">
        <v>64.0</v>
      </c>
      <c r="L1263" s="474">
        <v>64.09</v>
      </c>
      <c r="M1263" s="474">
        <v>64.55</v>
      </c>
      <c r="N1263" s="474">
        <v>63.64</v>
      </c>
      <c r="O1263" s="474" t="s">
        <v>3349</v>
      </c>
      <c r="P1263" s="475">
        <v>-0.0042</v>
      </c>
      <c r="Q1263" s="56"/>
    </row>
    <row r="1264" ht="15.75" customHeight="1">
      <c r="A1264" s="403" t="s">
        <v>1615</v>
      </c>
      <c r="B1264" s="404">
        <v>5407.0</v>
      </c>
      <c r="C1264" s="470">
        <v>5407.0</v>
      </c>
      <c r="D1264" s="470">
        <v>5407.0</v>
      </c>
      <c r="E1264" s="470">
        <v>5407.0</v>
      </c>
      <c r="F1264" s="471"/>
      <c r="G1264" s="472">
        <v>2.0E-4</v>
      </c>
      <c r="J1264" s="473" t="s">
        <v>1615</v>
      </c>
      <c r="K1264" s="406">
        <v>64.27</v>
      </c>
      <c r="L1264" s="474">
        <v>64.27</v>
      </c>
      <c r="M1264" s="474">
        <v>64.36</v>
      </c>
      <c r="N1264" s="474">
        <v>63.64</v>
      </c>
      <c r="O1264" s="474" t="s">
        <v>3801</v>
      </c>
      <c r="P1264" s="475">
        <v>0.0</v>
      </c>
      <c r="Q1264" s="56"/>
    </row>
    <row r="1265" ht="15.75" customHeight="1">
      <c r="A1265" s="403" t="s">
        <v>1616</v>
      </c>
      <c r="B1265" s="404">
        <v>5405.95</v>
      </c>
      <c r="C1265" s="470">
        <v>5405.95</v>
      </c>
      <c r="D1265" s="470">
        <v>5405.95</v>
      </c>
      <c r="E1265" s="470">
        <v>5405.95</v>
      </c>
      <c r="F1265" s="471"/>
      <c r="G1265" s="472">
        <v>0.0045</v>
      </c>
      <c r="J1265" s="473" t="s">
        <v>1616</v>
      </c>
      <c r="K1265" s="406">
        <v>64.27</v>
      </c>
      <c r="L1265" s="474">
        <v>64.64</v>
      </c>
      <c r="M1265" s="474">
        <v>64.73</v>
      </c>
      <c r="N1265" s="474">
        <v>64.18</v>
      </c>
      <c r="O1265" s="474" t="s">
        <v>3802</v>
      </c>
      <c r="P1265" s="475">
        <v>-0.0057</v>
      </c>
      <c r="Q1265" s="56"/>
    </row>
    <row r="1266" ht="15.75" customHeight="1">
      <c r="A1266" s="403" t="s">
        <v>1617</v>
      </c>
      <c r="B1266" s="404">
        <v>5381.88</v>
      </c>
      <c r="C1266" s="470">
        <v>5381.88</v>
      </c>
      <c r="D1266" s="470">
        <v>5381.88</v>
      </c>
      <c r="E1266" s="470">
        <v>5381.88</v>
      </c>
      <c r="F1266" s="471"/>
      <c r="G1266" s="472">
        <v>0.0053</v>
      </c>
      <c r="J1266" s="473" t="s">
        <v>1617</v>
      </c>
      <c r="K1266" s="406">
        <v>64.64</v>
      </c>
      <c r="L1266" s="474">
        <v>63.73</v>
      </c>
      <c r="M1266" s="474">
        <v>65.18</v>
      </c>
      <c r="N1266" s="474">
        <v>63.73</v>
      </c>
      <c r="O1266" s="474" t="s">
        <v>3803</v>
      </c>
      <c r="P1266" s="475">
        <v>0.01</v>
      </c>
      <c r="Q1266" s="56"/>
    </row>
    <row r="1267" ht="15.75" customHeight="1">
      <c r="A1267" s="403" t="s">
        <v>1618</v>
      </c>
      <c r="B1267" s="404">
        <v>5353.41</v>
      </c>
      <c r="C1267" s="470">
        <v>5353.41</v>
      </c>
      <c r="D1267" s="470">
        <v>5353.41</v>
      </c>
      <c r="E1267" s="470">
        <v>5353.41</v>
      </c>
      <c r="F1267" s="471"/>
      <c r="G1267" s="472">
        <v>-7.0E-4</v>
      </c>
      <c r="J1267" s="473" t="s">
        <v>1618</v>
      </c>
      <c r="K1267" s="406">
        <v>64.0</v>
      </c>
      <c r="L1267" s="474">
        <v>63.91</v>
      </c>
      <c r="M1267" s="474">
        <v>64.09</v>
      </c>
      <c r="N1267" s="474">
        <v>63.73</v>
      </c>
      <c r="O1267" s="474" t="s">
        <v>3804</v>
      </c>
      <c r="P1267" s="475">
        <v>-0.0014</v>
      </c>
      <c r="Q1267" s="56"/>
    </row>
    <row r="1268" ht="15.75" customHeight="1">
      <c r="A1268" s="403" t="s">
        <v>1619</v>
      </c>
      <c r="B1268" s="404">
        <v>5357.02</v>
      </c>
      <c r="C1268" s="470">
        <v>5357.02</v>
      </c>
      <c r="D1268" s="470">
        <v>5357.02</v>
      </c>
      <c r="E1268" s="470">
        <v>5357.02</v>
      </c>
      <c r="F1268" s="471"/>
      <c r="G1268" s="472">
        <v>-0.0079</v>
      </c>
      <c r="J1268" s="473" t="s">
        <v>1619</v>
      </c>
      <c r="K1268" s="406">
        <v>64.09</v>
      </c>
      <c r="L1268" s="474">
        <v>64.18</v>
      </c>
      <c r="M1268" s="474">
        <v>64.36</v>
      </c>
      <c r="N1268" s="474">
        <v>63.73</v>
      </c>
      <c r="O1268" s="474" t="s">
        <v>3805</v>
      </c>
      <c r="P1268" s="475">
        <v>-0.0014</v>
      </c>
      <c r="Q1268" s="56"/>
    </row>
    <row r="1269" ht="15.75" customHeight="1">
      <c r="A1269" s="403" t="s">
        <v>1620</v>
      </c>
      <c r="B1269" s="404">
        <v>5399.79</v>
      </c>
      <c r="C1269" s="470">
        <v>5399.79</v>
      </c>
      <c r="D1269" s="470">
        <v>5399.79</v>
      </c>
      <c r="E1269" s="470">
        <v>5399.79</v>
      </c>
      <c r="F1269" s="471"/>
      <c r="G1269" s="472">
        <v>0.0096</v>
      </c>
      <c r="J1269" s="473" t="s">
        <v>1620</v>
      </c>
      <c r="K1269" s="406">
        <v>64.18</v>
      </c>
      <c r="L1269" s="474">
        <v>64.18</v>
      </c>
      <c r="M1269" s="474">
        <v>64.82</v>
      </c>
      <c r="N1269" s="474">
        <v>63.73</v>
      </c>
      <c r="O1269" s="474" t="s">
        <v>3806</v>
      </c>
      <c r="P1269" s="475">
        <v>0.0</v>
      </c>
      <c r="Q1269" s="56"/>
    </row>
    <row r="1270" ht="15.75" customHeight="1">
      <c r="A1270" s="403" t="s">
        <v>1621</v>
      </c>
      <c r="B1270" s="404">
        <v>5348.2</v>
      </c>
      <c r="C1270" s="470">
        <v>5348.2</v>
      </c>
      <c r="D1270" s="470">
        <v>5348.2</v>
      </c>
      <c r="E1270" s="470">
        <v>5348.2</v>
      </c>
      <c r="F1270" s="471"/>
      <c r="G1270" s="472">
        <v>0.0086</v>
      </c>
      <c r="J1270" s="473" t="s">
        <v>1621</v>
      </c>
      <c r="K1270" s="406">
        <v>64.18</v>
      </c>
      <c r="L1270" s="474">
        <v>64.55</v>
      </c>
      <c r="M1270" s="474">
        <v>64.73</v>
      </c>
      <c r="N1270" s="474">
        <v>64.09</v>
      </c>
      <c r="O1270" s="474" t="s">
        <v>3807</v>
      </c>
      <c r="P1270" s="475">
        <v>-0.0014</v>
      </c>
      <c r="Q1270" s="56"/>
    </row>
    <row r="1271" ht="15.75" customHeight="1">
      <c r="A1271" s="403" t="s">
        <v>1622</v>
      </c>
      <c r="B1271" s="404">
        <v>5302.63</v>
      </c>
      <c r="C1271" s="470">
        <v>5302.63</v>
      </c>
      <c r="D1271" s="470">
        <v>5302.63</v>
      </c>
      <c r="E1271" s="470">
        <v>5302.63</v>
      </c>
      <c r="F1271" s="471"/>
      <c r="G1271" s="472">
        <v>0.0075</v>
      </c>
      <c r="J1271" s="473" t="s">
        <v>1622</v>
      </c>
      <c r="K1271" s="406">
        <v>64.27</v>
      </c>
      <c r="L1271" s="474">
        <v>64.73</v>
      </c>
      <c r="M1271" s="474">
        <v>64.73</v>
      </c>
      <c r="N1271" s="474">
        <v>63.82</v>
      </c>
      <c r="O1271" s="474" t="s">
        <v>3808</v>
      </c>
      <c r="P1271" s="475">
        <v>0.0099</v>
      </c>
      <c r="Q1271" s="56"/>
    </row>
    <row r="1272" ht="15.75" customHeight="1">
      <c r="A1272" s="403" t="s">
        <v>1623</v>
      </c>
      <c r="B1272" s="404">
        <v>5262.91</v>
      </c>
      <c r="C1272" s="470">
        <v>5262.91</v>
      </c>
      <c r="D1272" s="470">
        <v>5262.91</v>
      </c>
      <c r="E1272" s="470">
        <v>5262.91</v>
      </c>
      <c r="F1272" s="471"/>
      <c r="G1272" s="472">
        <v>-0.0032</v>
      </c>
      <c r="J1272" s="473" t="s">
        <v>1623</v>
      </c>
      <c r="K1272" s="406">
        <v>63.64</v>
      </c>
      <c r="L1272" s="474">
        <v>64.64</v>
      </c>
      <c r="M1272" s="474">
        <v>64.82</v>
      </c>
      <c r="N1272" s="474">
        <v>63.55</v>
      </c>
      <c r="O1272" s="474" t="s">
        <v>3809</v>
      </c>
      <c r="P1272" s="475">
        <v>0.0</v>
      </c>
      <c r="Q1272" s="56"/>
    </row>
    <row r="1273" ht="15.75" customHeight="1">
      <c r="A1273" s="403" t="s">
        <v>1624</v>
      </c>
      <c r="B1273" s="404">
        <v>5280.07</v>
      </c>
      <c r="C1273" s="470">
        <v>5280.07</v>
      </c>
      <c r="D1273" s="470">
        <v>5280.07</v>
      </c>
      <c r="E1273" s="470">
        <v>5280.07</v>
      </c>
      <c r="F1273" s="471"/>
      <c r="G1273" s="472">
        <v>-0.0047</v>
      </c>
      <c r="J1273" s="473" t="s">
        <v>1624</v>
      </c>
      <c r="K1273" s="406">
        <v>63.64</v>
      </c>
      <c r="L1273" s="474">
        <v>63.91</v>
      </c>
      <c r="M1273" s="474">
        <v>64.91</v>
      </c>
      <c r="N1273" s="474">
        <v>63.27</v>
      </c>
      <c r="O1273" s="474" t="s">
        <v>3810</v>
      </c>
      <c r="P1273" s="475">
        <v>-0.0126</v>
      </c>
      <c r="Q1273" s="56"/>
    </row>
    <row r="1274" ht="15.75" customHeight="1">
      <c r="A1274" s="403" t="s">
        <v>1625</v>
      </c>
      <c r="B1274" s="404">
        <v>5305.17</v>
      </c>
      <c r="C1274" s="470">
        <v>5305.17</v>
      </c>
      <c r="D1274" s="470">
        <v>5305.17</v>
      </c>
      <c r="E1274" s="470">
        <v>5305.17</v>
      </c>
      <c r="F1274" s="471"/>
      <c r="G1274" s="472">
        <v>-0.0027</v>
      </c>
      <c r="J1274" s="473" t="s">
        <v>1625</v>
      </c>
      <c r="K1274" s="406">
        <v>64.45</v>
      </c>
      <c r="L1274" s="474">
        <v>64.55</v>
      </c>
      <c r="M1274" s="474">
        <v>65.0</v>
      </c>
      <c r="N1274" s="474">
        <v>64.0</v>
      </c>
      <c r="O1274" s="474" t="s">
        <v>3811</v>
      </c>
      <c r="P1274" s="475">
        <v>0.007</v>
      </c>
      <c r="Q1274" s="56"/>
    </row>
    <row r="1275" ht="15.75" customHeight="1">
      <c r="A1275" s="403" t="s">
        <v>1626</v>
      </c>
      <c r="B1275" s="404">
        <v>5319.44</v>
      </c>
      <c r="C1275" s="470">
        <v>5319.44</v>
      </c>
      <c r="D1275" s="470">
        <v>5319.44</v>
      </c>
      <c r="E1275" s="470">
        <v>5319.44</v>
      </c>
      <c r="F1275" s="471"/>
      <c r="G1275" s="472">
        <v>-0.003</v>
      </c>
      <c r="J1275" s="473" t="s">
        <v>1626</v>
      </c>
      <c r="K1275" s="406">
        <v>64.0</v>
      </c>
      <c r="L1275" s="474">
        <v>64.36</v>
      </c>
      <c r="M1275" s="474">
        <v>64.91</v>
      </c>
      <c r="N1275" s="474">
        <v>63.64</v>
      </c>
      <c r="O1275" s="474" t="s">
        <v>3812</v>
      </c>
      <c r="P1275" s="475">
        <v>-0.0028</v>
      </c>
      <c r="Q1275" s="56"/>
    </row>
    <row r="1276" ht="15.75" customHeight="1">
      <c r="A1276" s="403" t="s">
        <v>1627</v>
      </c>
      <c r="B1276" s="404">
        <v>5335.38</v>
      </c>
      <c r="C1276" s="470">
        <v>5335.38</v>
      </c>
      <c r="D1276" s="470">
        <v>5335.38</v>
      </c>
      <c r="E1276" s="470">
        <v>5335.38</v>
      </c>
      <c r="F1276" s="471"/>
      <c r="G1276" s="472">
        <v>-0.0024</v>
      </c>
      <c r="J1276" s="473" t="s">
        <v>1627</v>
      </c>
      <c r="K1276" s="406">
        <v>64.18</v>
      </c>
      <c r="L1276" s="474">
        <v>65.82</v>
      </c>
      <c r="M1276" s="474">
        <v>65.82</v>
      </c>
      <c r="N1276" s="474">
        <v>63.91</v>
      </c>
      <c r="O1276" s="474" t="s">
        <v>3813</v>
      </c>
      <c r="P1276" s="475">
        <v>-0.0126</v>
      </c>
      <c r="Q1276" s="56"/>
    </row>
    <row r="1277" ht="15.75" customHeight="1">
      <c r="A1277" s="403" t="s">
        <v>1628</v>
      </c>
      <c r="B1277" s="404">
        <v>5348.06</v>
      </c>
      <c r="C1277" s="470">
        <v>5348.06</v>
      </c>
      <c r="D1277" s="470">
        <v>5348.06</v>
      </c>
      <c r="E1277" s="470">
        <v>5348.06</v>
      </c>
      <c r="F1277" s="471"/>
      <c r="G1277" s="472">
        <v>0.0017</v>
      </c>
      <c r="J1277" s="473" t="s">
        <v>1628</v>
      </c>
      <c r="K1277" s="406">
        <v>65.0</v>
      </c>
      <c r="L1277" s="474">
        <v>65.64</v>
      </c>
      <c r="M1277" s="474">
        <v>66.09</v>
      </c>
      <c r="N1277" s="474">
        <v>64.73</v>
      </c>
      <c r="O1277" s="474" t="s">
        <v>3814</v>
      </c>
      <c r="P1277" s="475">
        <v>-0.0028</v>
      </c>
      <c r="Q1277" s="56"/>
    </row>
    <row r="1278" ht="15.75" customHeight="1">
      <c r="A1278" s="403" t="s">
        <v>1629</v>
      </c>
      <c r="B1278" s="404">
        <v>5339.18</v>
      </c>
      <c r="C1278" s="470">
        <v>5339.18</v>
      </c>
      <c r="D1278" s="470">
        <v>5339.18</v>
      </c>
      <c r="E1278" s="470">
        <v>5339.18</v>
      </c>
      <c r="F1278" s="471"/>
      <c r="G1278" s="472">
        <v>3.0E-4</v>
      </c>
      <c r="J1278" s="473" t="s">
        <v>1629</v>
      </c>
      <c r="K1278" s="406">
        <v>65.18</v>
      </c>
      <c r="L1278" s="474">
        <v>64.55</v>
      </c>
      <c r="M1278" s="474">
        <v>65.91</v>
      </c>
      <c r="N1278" s="474">
        <v>64.36</v>
      </c>
      <c r="O1278" s="474" t="s">
        <v>3815</v>
      </c>
      <c r="P1278" s="475">
        <v>0.0156</v>
      </c>
      <c r="Q1278" s="56"/>
    </row>
    <row r="1279" ht="15.75" customHeight="1">
      <c r="A1279" s="403" t="s">
        <v>1630</v>
      </c>
      <c r="B1279" s="404">
        <v>5337.42</v>
      </c>
      <c r="C1279" s="470">
        <v>5337.42</v>
      </c>
      <c r="D1279" s="470">
        <v>5337.42</v>
      </c>
      <c r="E1279" s="470">
        <v>5337.42</v>
      </c>
      <c r="F1279" s="471"/>
      <c r="G1279" s="472">
        <v>6.0E-4</v>
      </c>
      <c r="J1279" s="473" t="s">
        <v>1630</v>
      </c>
      <c r="K1279" s="406">
        <v>64.18</v>
      </c>
      <c r="L1279" s="474">
        <v>63.91</v>
      </c>
      <c r="M1279" s="474">
        <v>64.91</v>
      </c>
      <c r="N1279" s="474">
        <v>63.64</v>
      </c>
      <c r="O1279" s="474" t="s">
        <v>3816</v>
      </c>
      <c r="P1279" s="475">
        <v>0.0042</v>
      </c>
      <c r="Q1279" s="56"/>
    </row>
    <row r="1280" ht="15.75" customHeight="1">
      <c r="A1280" s="403" t="s">
        <v>1631</v>
      </c>
      <c r="B1280" s="404">
        <v>5334.18</v>
      </c>
      <c r="C1280" s="470">
        <v>5334.18</v>
      </c>
      <c r="D1280" s="470">
        <v>5334.18</v>
      </c>
      <c r="E1280" s="470">
        <v>5334.18</v>
      </c>
      <c r="F1280" s="471"/>
      <c r="G1280" s="472">
        <v>0.0016</v>
      </c>
      <c r="J1280" s="473" t="s">
        <v>1631</v>
      </c>
      <c r="K1280" s="406">
        <v>63.91</v>
      </c>
      <c r="L1280" s="474">
        <v>64.36</v>
      </c>
      <c r="M1280" s="474">
        <v>65.0</v>
      </c>
      <c r="N1280" s="474">
        <v>63.82</v>
      </c>
      <c r="O1280" s="474" t="s">
        <v>3817</v>
      </c>
      <c r="P1280" s="475">
        <v>-0.014</v>
      </c>
      <c r="Q1280" s="56"/>
    </row>
    <row r="1281" ht="15.75" customHeight="1">
      <c r="A1281" s="403" t="s">
        <v>1632</v>
      </c>
      <c r="B1281" s="404">
        <v>5325.48</v>
      </c>
      <c r="C1281" s="470">
        <v>5325.48</v>
      </c>
      <c r="D1281" s="470">
        <v>5325.48</v>
      </c>
      <c r="E1281" s="470">
        <v>5325.48</v>
      </c>
      <c r="F1281" s="471"/>
      <c r="G1281" s="472">
        <v>-0.0027</v>
      </c>
      <c r="J1281" s="473" t="s">
        <v>1632</v>
      </c>
      <c r="K1281" s="406">
        <v>64.82</v>
      </c>
      <c r="L1281" s="474">
        <v>64.55</v>
      </c>
      <c r="M1281" s="474">
        <v>65.73</v>
      </c>
      <c r="N1281" s="474">
        <v>64.55</v>
      </c>
      <c r="O1281" s="474" t="s">
        <v>3818</v>
      </c>
      <c r="P1281" s="475">
        <v>0.0042</v>
      </c>
      <c r="Q1281" s="56"/>
    </row>
    <row r="1282" ht="15.75" customHeight="1">
      <c r="A1282" s="403" t="s">
        <v>1633</v>
      </c>
      <c r="B1282" s="404">
        <v>5339.91</v>
      </c>
      <c r="C1282" s="470">
        <v>5339.91</v>
      </c>
      <c r="D1282" s="470">
        <v>5339.91</v>
      </c>
      <c r="E1282" s="470">
        <v>5339.91</v>
      </c>
      <c r="F1282" s="471"/>
      <c r="G1282" s="472">
        <v>6.0E-4</v>
      </c>
      <c r="J1282" s="473" t="s">
        <v>1633</v>
      </c>
      <c r="K1282" s="406">
        <v>64.55</v>
      </c>
      <c r="L1282" s="474">
        <v>64.27</v>
      </c>
      <c r="M1282" s="474">
        <v>65.27</v>
      </c>
      <c r="N1282" s="474">
        <v>64.27</v>
      </c>
      <c r="O1282" s="474" t="s">
        <v>3819</v>
      </c>
      <c r="P1282" s="475">
        <v>0.0044</v>
      </c>
      <c r="Q1282" s="56"/>
    </row>
    <row r="1283" ht="15.75" customHeight="1">
      <c r="A1283" s="403" t="s">
        <v>1634</v>
      </c>
      <c r="B1283" s="404">
        <v>5336.74</v>
      </c>
      <c r="C1283" s="470">
        <v>5336.74</v>
      </c>
      <c r="D1283" s="470">
        <v>5336.74</v>
      </c>
      <c r="E1283" s="470">
        <v>5336.74</v>
      </c>
      <c r="F1283" s="471"/>
      <c r="G1283" s="472">
        <v>-0.0041</v>
      </c>
      <c r="J1283" s="473" t="s">
        <v>1634</v>
      </c>
      <c r="K1283" s="406">
        <v>64.27</v>
      </c>
      <c r="L1283" s="474">
        <v>64.55</v>
      </c>
      <c r="M1283" s="474">
        <v>65.27</v>
      </c>
      <c r="N1283" s="474">
        <v>64.0</v>
      </c>
      <c r="O1283" s="474" t="s">
        <v>3820</v>
      </c>
      <c r="P1283" s="475">
        <v>-0.0071</v>
      </c>
      <c r="Q1283" s="56"/>
    </row>
    <row r="1284" ht="15.75" customHeight="1">
      <c r="A1284" s="403" t="s">
        <v>1635</v>
      </c>
      <c r="B1284" s="404">
        <v>5358.9</v>
      </c>
      <c r="C1284" s="470">
        <v>5358.9</v>
      </c>
      <c r="D1284" s="470">
        <v>5358.9</v>
      </c>
      <c r="E1284" s="470">
        <v>5358.9</v>
      </c>
      <c r="F1284" s="471"/>
      <c r="G1284" s="472">
        <v>-0.0038</v>
      </c>
      <c r="J1284" s="473" t="s">
        <v>1635</v>
      </c>
      <c r="K1284" s="406">
        <v>64.73</v>
      </c>
      <c r="L1284" s="474">
        <v>65.55</v>
      </c>
      <c r="M1284" s="474">
        <v>65.55</v>
      </c>
      <c r="N1284" s="474">
        <v>64.27</v>
      </c>
      <c r="O1284" s="474" t="s">
        <v>3821</v>
      </c>
      <c r="P1284" s="475">
        <v>-0.0139</v>
      </c>
      <c r="Q1284" s="56"/>
    </row>
    <row r="1285" ht="15.75" customHeight="1">
      <c r="A1285" s="403" t="s">
        <v>1636</v>
      </c>
      <c r="B1285" s="404">
        <v>5379.24</v>
      </c>
      <c r="C1285" s="470">
        <v>5379.24</v>
      </c>
      <c r="D1285" s="470">
        <v>5379.24</v>
      </c>
      <c r="E1285" s="470">
        <v>5379.24</v>
      </c>
      <c r="F1285" s="471"/>
      <c r="G1285" s="472">
        <v>0.0015</v>
      </c>
      <c r="J1285" s="473" t="s">
        <v>1636</v>
      </c>
      <c r="K1285" s="406">
        <v>65.64</v>
      </c>
      <c r="L1285" s="474">
        <v>65.64</v>
      </c>
      <c r="M1285" s="474">
        <v>66.73</v>
      </c>
      <c r="N1285" s="474">
        <v>65.36</v>
      </c>
      <c r="O1285" s="474" t="s">
        <v>3822</v>
      </c>
      <c r="P1285" s="475">
        <v>0.0043</v>
      </c>
      <c r="Q1285" s="56"/>
    </row>
    <row r="1286" ht="15.75" customHeight="1">
      <c r="A1286" s="403" t="s">
        <v>1637</v>
      </c>
      <c r="B1286" s="404">
        <v>5371.3</v>
      </c>
      <c r="C1286" s="470">
        <v>5371.3</v>
      </c>
      <c r="D1286" s="470">
        <v>5371.3</v>
      </c>
      <c r="E1286" s="470">
        <v>5371.3</v>
      </c>
      <c r="F1286" s="471"/>
      <c r="G1286" s="472">
        <v>0.0056</v>
      </c>
      <c r="J1286" s="473" t="s">
        <v>1637</v>
      </c>
      <c r="K1286" s="406">
        <v>65.36</v>
      </c>
      <c r="L1286" s="474">
        <v>64.82</v>
      </c>
      <c r="M1286" s="474">
        <v>66.27</v>
      </c>
      <c r="N1286" s="474">
        <v>64.09</v>
      </c>
      <c r="O1286" s="474" t="s">
        <v>3823</v>
      </c>
      <c r="P1286" s="475">
        <v>0.0184</v>
      </c>
      <c r="Q1286" s="56"/>
    </row>
    <row r="1287" ht="15.75" customHeight="1">
      <c r="A1287" s="403" t="s">
        <v>1638</v>
      </c>
      <c r="B1287" s="404">
        <v>5341.27</v>
      </c>
      <c r="C1287" s="470">
        <v>5341.27</v>
      </c>
      <c r="D1287" s="470">
        <v>5341.27</v>
      </c>
      <c r="E1287" s="470">
        <v>5341.27</v>
      </c>
      <c r="F1287" s="471"/>
      <c r="G1287" s="472">
        <v>-0.0046</v>
      </c>
      <c r="J1287" s="473" t="s">
        <v>1638</v>
      </c>
      <c r="K1287" s="406">
        <v>64.18</v>
      </c>
      <c r="L1287" s="474">
        <v>65.91</v>
      </c>
      <c r="M1287" s="474">
        <v>66.18</v>
      </c>
      <c r="N1287" s="474">
        <v>63.64</v>
      </c>
      <c r="O1287" s="474" t="s">
        <v>3824</v>
      </c>
      <c r="P1287" s="475">
        <v>-0.0222</v>
      </c>
      <c r="Q1287" s="56"/>
    </row>
    <row r="1288" ht="15.75" customHeight="1">
      <c r="A1288" s="403" t="s">
        <v>1639</v>
      </c>
      <c r="B1288" s="404">
        <v>5366.02</v>
      </c>
      <c r="C1288" s="470">
        <v>5366.02</v>
      </c>
      <c r="D1288" s="470">
        <v>5366.02</v>
      </c>
      <c r="E1288" s="470">
        <v>5366.02</v>
      </c>
      <c r="F1288" s="471"/>
      <c r="G1288" s="472">
        <v>7.0E-4</v>
      </c>
      <c r="J1288" s="473" t="s">
        <v>1639</v>
      </c>
      <c r="K1288" s="406">
        <v>65.64</v>
      </c>
      <c r="L1288" s="474">
        <v>65.91</v>
      </c>
      <c r="M1288" s="474">
        <v>66.82</v>
      </c>
      <c r="N1288" s="474">
        <v>65.45</v>
      </c>
      <c r="O1288" s="474" t="s">
        <v>3825</v>
      </c>
      <c r="P1288" s="475">
        <v>0.0029</v>
      </c>
      <c r="Q1288" s="56"/>
    </row>
    <row r="1289" ht="15.75" customHeight="1">
      <c r="A1289" s="403" t="s">
        <v>1640</v>
      </c>
      <c r="B1289" s="404">
        <v>5362.27</v>
      </c>
      <c r="C1289" s="470">
        <v>5362.27</v>
      </c>
      <c r="D1289" s="470">
        <v>5362.27</v>
      </c>
      <c r="E1289" s="470">
        <v>5362.27</v>
      </c>
      <c r="F1289" s="471"/>
      <c r="G1289" s="472">
        <v>0.01</v>
      </c>
      <c r="J1289" s="473" t="s">
        <v>1640</v>
      </c>
      <c r="K1289" s="406">
        <v>65.45</v>
      </c>
      <c r="L1289" s="474">
        <v>65.18</v>
      </c>
      <c r="M1289" s="474">
        <v>65.91</v>
      </c>
      <c r="N1289" s="474">
        <v>64.64</v>
      </c>
      <c r="O1289" s="474" t="s">
        <v>3826</v>
      </c>
      <c r="P1289" s="475">
        <v>0.0184</v>
      </c>
      <c r="Q1289" s="56"/>
    </row>
    <row r="1290" ht="15.75" customHeight="1">
      <c r="A1290" s="403" t="s">
        <v>1641</v>
      </c>
      <c r="B1290" s="404">
        <v>5309.11</v>
      </c>
      <c r="C1290" s="470">
        <v>5309.11</v>
      </c>
      <c r="D1290" s="470">
        <v>5309.11</v>
      </c>
      <c r="E1290" s="470">
        <v>5309.11</v>
      </c>
      <c r="F1290" s="471"/>
      <c r="G1290" s="472">
        <v>0.0068</v>
      </c>
      <c r="J1290" s="473" t="s">
        <v>1641</v>
      </c>
      <c r="K1290" s="406">
        <v>64.27</v>
      </c>
      <c r="L1290" s="474">
        <v>65.36</v>
      </c>
      <c r="M1290" s="474">
        <v>65.36</v>
      </c>
      <c r="N1290" s="474">
        <v>63.82</v>
      </c>
      <c r="O1290" s="474" t="s">
        <v>3827</v>
      </c>
      <c r="P1290" s="475">
        <v>0.0042</v>
      </c>
      <c r="Q1290" s="56"/>
    </row>
    <row r="1291" ht="15.75" customHeight="1">
      <c r="A1291" s="403" t="s">
        <v>1642</v>
      </c>
      <c r="B1291" s="404">
        <v>5273.16</v>
      </c>
      <c r="C1291" s="470">
        <v>5273.16</v>
      </c>
      <c r="D1291" s="470">
        <v>5273.16</v>
      </c>
      <c r="E1291" s="470">
        <v>5273.16</v>
      </c>
      <c r="F1291" s="471"/>
      <c r="G1291" s="472">
        <v>-0.0093</v>
      </c>
      <c r="J1291" s="473" t="s">
        <v>1642</v>
      </c>
      <c r="K1291" s="406">
        <v>64.0</v>
      </c>
      <c r="L1291" s="474">
        <v>65.55</v>
      </c>
      <c r="M1291" s="474">
        <v>65.55</v>
      </c>
      <c r="N1291" s="474">
        <v>63.73</v>
      </c>
      <c r="O1291" s="474" t="s">
        <v>3828</v>
      </c>
      <c r="P1291" s="475">
        <v>-0.0085</v>
      </c>
      <c r="Q1291" s="56"/>
    </row>
    <row r="1292" ht="15.75" customHeight="1">
      <c r="A1292" s="403" t="s">
        <v>1643</v>
      </c>
      <c r="B1292" s="404">
        <v>5322.41</v>
      </c>
      <c r="C1292" s="470">
        <v>5322.41</v>
      </c>
      <c r="D1292" s="470">
        <v>5322.41</v>
      </c>
      <c r="E1292" s="470">
        <v>5322.41</v>
      </c>
      <c r="F1292" s="471"/>
      <c r="G1292" s="472">
        <v>-0.0154</v>
      </c>
      <c r="J1292" s="473" t="s">
        <v>1643</v>
      </c>
      <c r="K1292" s="406">
        <v>64.55</v>
      </c>
      <c r="L1292" s="474">
        <v>66.64</v>
      </c>
      <c r="M1292" s="474">
        <v>66.64</v>
      </c>
      <c r="N1292" s="474">
        <v>64.09</v>
      </c>
      <c r="O1292" s="474" t="s">
        <v>3829</v>
      </c>
      <c r="P1292" s="475">
        <v>-0.0153</v>
      </c>
      <c r="Q1292" s="56"/>
    </row>
    <row r="1293" ht="15.75" customHeight="1">
      <c r="A1293" s="403" t="s">
        <v>1644</v>
      </c>
      <c r="B1293" s="404">
        <v>5405.46</v>
      </c>
      <c r="C1293" s="470">
        <v>5405.46</v>
      </c>
      <c r="D1293" s="470">
        <v>5405.46</v>
      </c>
      <c r="E1293" s="470">
        <v>5405.46</v>
      </c>
      <c r="F1293" s="471"/>
      <c r="G1293" s="472">
        <v>-0.0043</v>
      </c>
      <c r="J1293" s="473" t="s">
        <v>1644</v>
      </c>
      <c r="K1293" s="406">
        <v>65.55</v>
      </c>
      <c r="L1293" s="474">
        <v>65.55</v>
      </c>
      <c r="M1293" s="474">
        <v>66.82</v>
      </c>
      <c r="N1293" s="474">
        <v>65.09</v>
      </c>
      <c r="O1293" s="474" t="s">
        <v>3830</v>
      </c>
      <c r="P1293" s="475">
        <v>-0.0014</v>
      </c>
      <c r="Q1293" s="56"/>
    </row>
    <row r="1294" ht="15.75" customHeight="1">
      <c r="A1294" s="403" t="s">
        <v>1645</v>
      </c>
      <c r="B1294" s="404">
        <v>5429.04</v>
      </c>
      <c r="C1294" s="470">
        <v>5429.04</v>
      </c>
      <c r="D1294" s="470">
        <v>5429.04</v>
      </c>
      <c r="E1294" s="470">
        <v>5429.04</v>
      </c>
      <c r="F1294" s="471"/>
      <c r="G1294" s="472">
        <v>0.0033</v>
      </c>
      <c r="J1294" s="473" t="s">
        <v>1645</v>
      </c>
      <c r="K1294" s="406">
        <v>65.64</v>
      </c>
      <c r="L1294" s="474">
        <v>65.18</v>
      </c>
      <c r="M1294" s="474">
        <v>67.27</v>
      </c>
      <c r="N1294" s="474">
        <v>65.18</v>
      </c>
      <c r="O1294" s="474" t="s">
        <v>3831</v>
      </c>
      <c r="P1294" s="475">
        <v>0.0098</v>
      </c>
      <c r="Q1294" s="56"/>
    </row>
    <row r="1295" ht="15.75" customHeight="1">
      <c r="A1295" s="403" t="s">
        <v>1646</v>
      </c>
      <c r="B1295" s="404">
        <v>5411.27</v>
      </c>
      <c r="C1295" s="470">
        <v>5411.27</v>
      </c>
      <c r="D1295" s="470">
        <v>5411.27</v>
      </c>
      <c r="E1295" s="470">
        <v>5411.27</v>
      </c>
      <c r="F1295" s="471"/>
      <c r="G1295" s="472">
        <v>-0.0041</v>
      </c>
      <c r="J1295" s="473" t="s">
        <v>1646</v>
      </c>
      <c r="K1295" s="406">
        <v>65.0</v>
      </c>
      <c r="L1295" s="474">
        <v>65.18</v>
      </c>
      <c r="M1295" s="474">
        <v>66.09</v>
      </c>
      <c r="N1295" s="474">
        <v>64.73</v>
      </c>
      <c r="O1295" s="474" t="s">
        <v>3832</v>
      </c>
      <c r="P1295" s="475">
        <v>0.0014</v>
      </c>
      <c r="Q1295" s="56"/>
    </row>
    <row r="1296" ht="15.75" customHeight="1">
      <c r="A1296" s="403" t="s">
        <v>1647</v>
      </c>
      <c r="B1296" s="404">
        <v>5433.78</v>
      </c>
      <c r="C1296" s="470">
        <v>5433.78</v>
      </c>
      <c r="D1296" s="470">
        <v>5433.78</v>
      </c>
      <c r="E1296" s="470">
        <v>5433.78</v>
      </c>
      <c r="F1296" s="471"/>
      <c r="G1296" s="472">
        <v>-0.016</v>
      </c>
      <c r="J1296" s="473" t="s">
        <v>1647</v>
      </c>
      <c r="K1296" s="406">
        <v>64.91</v>
      </c>
      <c r="L1296" s="474">
        <v>68.09</v>
      </c>
      <c r="M1296" s="474">
        <v>68.18</v>
      </c>
      <c r="N1296" s="474">
        <v>64.18</v>
      </c>
      <c r="O1296" s="474" t="s">
        <v>3833</v>
      </c>
      <c r="P1296" s="475">
        <v>-0.0467</v>
      </c>
      <c r="Q1296" s="56"/>
    </row>
    <row r="1297" ht="15.75" customHeight="1">
      <c r="A1297" s="403" t="s">
        <v>1648</v>
      </c>
      <c r="B1297" s="404">
        <v>5521.99</v>
      </c>
      <c r="C1297" s="470">
        <v>5521.99</v>
      </c>
      <c r="D1297" s="470">
        <v>5521.99</v>
      </c>
      <c r="E1297" s="470">
        <v>5521.99</v>
      </c>
      <c r="F1297" s="471"/>
      <c r="G1297" s="472">
        <v>0.0147</v>
      </c>
      <c r="J1297" s="473" t="s">
        <v>1648</v>
      </c>
      <c r="K1297" s="406">
        <v>68.09</v>
      </c>
      <c r="L1297" s="474">
        <v>67.0</v>
      </c>
      <c r="M1297" s="474">
        <v>69.0</v>
      </c>
      <c r="N1297" s="474">
        <v>66.36</v>
      </c>
      <c r="O1297" s="474" t="s">
        <v>3834</v>
      </c>
      <c r="P1297" s="475">
        <v>0.0275</v>
      </c>
      <c r="Q1297" s="56"/>
    </row>
    <row r="1298" ht="15.75" customHeight="1">
      <c r="A1298" s="403" t="s">
        <v>1649</v>
      </c>
      <c r="B1298" s="404">
        <v>5441.75</v>
      </c>
      <c r="C1298" s="470">
        <v>5441.75</v>
      </c>
      <c r="D1298" s="470">
        <v>5441.75</v>
      </c>
      <c r="E1298" s="470">
        <v>5441.75</v>
      </c>
      <c r="F1298" s="471"/>
      <c r="G1298" s="472">
        <v>0.0106</v>
      </c>
      <c r="J1298" s="473" t="s">
        <v>1649</v>
      </c>
      <c r="K1298" s="406">
        <v>66.27</v>
      </c>
      <c r="L1298" s="474">
        <v>65.45</v>
      </c>
      <c r="M1298" s="474">
        <v>67.0</v>
      </c>
      <c r="N1298" s="474">
        <v>65.36</v>
      </c>
      <c r="O1298" s="474" t="s">
        <v>3835</v>
      </c>
      <c r="P1298" s="475">
        <v>0.0139</v>
      </c>
      <c r="Q1298" s="56"/>
    </row>
    <row r="1299" ht="15.75" customHeight="1">
      <c r="A1299" s="403" t="s">
        <v>1650</v>
      </c>
      <c r="B1299" s="404">
        <v>5384.87</v>
      </c>
      <c r="C1299" s="470">
        <v>5384.87</v>
      </c>
      <c r="D1299" s="470">
        <v>5384.87</v>
      </c>
      <c r="E1299" s="470">
        <v>5384.87</v>
      </c>
      <c r="F1299" s="471"/>
      <c r="G1299" s="472">
        <v>0.0075</v>
      </c>
      <c r="J1299" s="473" t="s">
        <v>1650</v>
      </c>
      <c r="K1299" s="406">
        <v>65.36</v>
      </c>
      <c r="L1299" s="474">
        <v>64.36</v>
      </c>
      <c r="M1299" s="474">
        <v>67.0</v>
      </c>
      <c r="N1299" s="474">
        <v>63.73</v>
      </c>
      <c r="O1299" s="474" t="s">
        <v>3836</v>
      </c>
      <c r="P1299" s="475">
        <v>0.0241</v>
      </c>
      <c r="Q1299" s="56"/>
    </row>
    <row r="1300" ht="15.75" customHeight="1">
      <c r="A1300" s="403" t="s">
        <v>1651</v>
      </c>
      <c r="B1300" s="404">
        <v>5344.96</v>
      </c>
      <c r="C1300" s="470">
        <v>5344.96</v>
      </c>
      <c r="D1300" s="470">
        <v>5344.96</v>
      </c>
      <c r="E1300" s="470">
        <v>5344.96</v>
      </c>
      <c r="F1300" s="471"/>
      <c r="G1300" s="472">
        <v>7.0E-4</v>
      </c>
      <c r="J1300" s="473" t="s">
        <v>1651</v>
      </c>
      <c r="K1300" s="406">
        <v>63.82</v>
      </c>
      <c r="L1300" s="474">
        <v>63.64</v>
      </c>
      <c r="M1300" s="474">
        <v>64.91</v>
      </c>
      <c r="N1300" s="474">
        <v>62.73</v>
      </c>
      <c r="O1300" s="474" t="s">
        <v>3837</v>
      </c>
      <c r="P1300" s="475">
        <v>-0.0014</v>
      </c>
      <c r="Q1300" s="56"/>
    </row>
    <row r="1301" ht="15.75" customHeight="1">
      <c r="A1301" s="403" t="s">
        <v>1652</v>
      </c>
      <c r="B1301" s="404">
        <v>5341.29</v>
      </c>
      <c r="C1301" s="470">
        <v>5341.29</v>
      </c>
      <c r="D1301" s="470">
        <v>5341.29</v>
      </c>
      <c r="E1301" s="470">
        <v>5341.29</v>
      </c>
      <c r="F1301" s="471"/>
      <c r="G1301" s="472">
        <v>-0.0045</v>
      </c>
      <c r="J1301" s="473" t="s">
        <v>1652</v>
      </c>
      <c r="K1301" s="406">
        <v>63.91</v>
      </c>
      <c r="L1301" s="474">
        <v>64.82</v>
      </c>
      <c r="M1301" s="474">
        <v>65.18</v>
      </c>
      <c r="N1301" s="474">
        <v>63.55</v>
      </c>
      <c r="O1301" s="474" t="s">
        <v>3838</v>
      </c>
      <c r="P1301" s="475">
        <v>-0.0014</v>
      </c>
      <c r="Q1301" s="56"/>
    </row>
    <row r="1302" ht="15.75" customHeight="1">
      <c r="A1302" s="403" t="s">
        <v>1653</v>
      </c>
      <c r="B1302" s="404">
        <v>5365.22</v>
      </c>
      <c r="C1302" s="470">
        <v>5365.22</v>
      </c>
      <c r="D1302" s="470">
        <v>5365.22</v>
      </c>
      <c r="E1302" s="470">
        <v>5365.22</v>
      </c>
      <c r="F1302" s="471"/>
      <c r="G1302" s="472">
        <v>0.0073</v>
      </c>
      <c r="J1302" s="473" t="s">
        <v>1653</v>
      </c>
      <c r="K1302" s="406">
        <v>64.0</v>
      </c>
      <c r="L1302" s="474">
        <v>64.36</v>
      </c>
      <c r="M1302" s="474">
        <v>64.64</v>
      </c>
      <c r="N1302" s="474">
        <v>63.73</v>
      </c>
      <c r="O1302" s="474" t="s">
        <v>3839</v>
      </c>
      <c r="P1302" s="475">
        <v>-0.0127</v>
      </c>
      <c r="Q1302" s="56"/>
    </row>
    <row r="1303" ht="15.75" customHeight="1">
      <c r="A1303" s="403" t="s">
        <v>1654</v>
      </c>
      <c r="B1303" s="404">
        <v>5326.44</v>
      </c>
      <c r="C1303" s="470">
        <v>5326.44</v>
      </c>
      <c r="D1303" s="470">
        <v>5326.44</v>
      </c>
      <c r="E1303" s="470">
        <v>5326.44</v>
      </c>
      <c r="F1303" s="471"/>
      <c r="G1303" s="472">
        <v>6.0E-4</v>
      </c>
      <c r="J1303" s="473" t="s">
        <v>1654</v>
      </c>
      <c r="K1303" s="406">
        <v>64.82</v>
      </c>
      <c r="L1303" s="474">
        <v>64.45</v>
      </c>
      <c r="M1303" s="474">
        <v>65.18</v>
      </c>
      <c r="N1303" s="474">
        <v>64.0</v>
      </c>
      <c r="O1303" s="474" t="s">
        <v>3840</v>
      </c>
      <c r="P1303" s="475">
        <v>0.0185</v>
      </c>
      <c r="Q1303" s="56"/>
    </row>
    <row r="1304" ht="15.75" customHeight="1">
      <c r="A1304" s="403" t="s">
        <v>1655</v>
      </c>
      <c r="B1304" s="404">
        <v>5323.29</v>
      </c>
      <c r="C1304" s="470">
        <v>5323.29</v>
      </c>
      <c r="D1304" s="470">
        <v>5323.29</v>
      </c>
      <c r="E1304" s="470">
        <v>5323.29</v>
      </c>
      <c r="F1304" s="471"/>
      <c r="G1304" s="472">
        <v>-0.0081</v>
      </c>
      <c r="J1304" s="473" t="s">
        <v>1655</v>
      </c>
      <c r="K1304" s="406">
        <v>63.64</v>
      </c>
      <c r="L1304" s="474">
        <v>65.27</v>
      </c>
      <c r="M1304" s="474">
        <v>65.27</v>
      </c>
      <c r="N1304" s="474">
        <v>63.36</v>
      </c>
      <c r="O1304" s="474" t="s">
        <v>3841</v>
      </c>
      <c r="P1304" s="475">
        <v>-0.0112</v>
      </c>
      <c r="Q1304" s="56"/>
    </row>
    <row r="1305" ht="15.75" customHeight="1">
      <c r="A1305" s="403" t="s">
        <v>1656</v>
      </c>
      <c r="B1305" s="404">
        <v>5366.66</v>
      </c>
      <c r="C1305" s="470">
        <v>5366.66</v>
      </c>
      <c r="D1305" s="470">
        <v>5366.66</v>
      </c>
      <c r="E1305" s="470">
        <v>5366.66</v>
      </c>
      <c r="F1305" s="471"/>
      <c r="G1305" s="472">
        <v>-0.0059</v>
      </c>
      <c r="J1305" s="473" t="s">
        <v>1656</v>
      </c>
      <c r="K1305" s="406">
        <v>64.36</v>
      </c>
      <c r="L1305" s="474">
        <v>65.09</v>
      </c>
      <c r="M1305" s="474">
        <v>65.09</v>
      </c>
      <c r="N1305" s="474">
        <v>64.18</v>
      </c>
      <c r="O1305" s="474" t="s">
        <v>3842</v>
      </c>
      <c r="P1305" s="475">
        <v>-0.0112</v>
      </c>
      <c r="Q1305" s="56"/>
    </row>
    <row r="1306" ht="15.75" customHeight="1">
      <c r="A1306" s="403" t="s">
        <v>1657</v>
      </c>
      <c r="B1306" s="404">
        <v>5398.75</v>
      </c>
      <c r="C1306" s="470">
        <v>5398.75</v>
      </c>
      <c r="D1306" s="470">
        <v>5398.75</v>
      </c>
      <c r="E1306" s="470">
        <v>5398.75</v>
      </c>
      <c r="F1306" s="471"/>
      <c r="G1306" s="472">
        <v>0.0097</v>
      </c>
      <c r="J1306" s="473" t="s">
        <v>1657</v>
      </c>
      <c r="K1306" s="406">
        <v>65.09</v>
      </c>
      <c r="L1306" s="474">
        <v>65.27</v>
      </c>
      <c r="M1306" s="474">
        <v>65.82</v>
      </c>
      <c r="N1306" s="474">
        <v>63.82</v>
      </c>
      <c r="O1306" s="474" t="s">
        <v>3843</v>
      </c>
      <c r="P1306" s="475">
        <v>0.0084</v>
      </c>
      <c r="Q1306" s="56"/>
    </row>
    <row r="1307" ht="15.75" customHeight="1">
      <c r="A1307" s="403" t="s">
        <v>1658</v>
      </c>
      <c r="B1307" s="404">
        <v>5346.8</v>
      </c>
      <c r="C1307" s="470">
        <v>5346.8</v>
      </c>
      <c r="D1307" s="470">
        <v>5346.8</v>
      </c>
      <c r="E1307" s="470">
        <v>5346.8</v>
      </c>
      <c r="F1307" s="471"/>
      <c r="G1307" s="472">
        <v>0.0062</v>
      </c>
      <c r="J1307" s="473" t="s">
        <v>1658</v>
      </c>
      <c r="K1307" s="406">
        <v>64.55</v>
      </c>
      <c r="L1307" s="474">
        <v>62.91</v>
      </c>
      <c r="M1307" s="474">
        <v>66.09</v>
      </c>
      <c r="N1307" s="474">
        <v>62.91</v>
      </c>
      <c r="O1307" s="474" t="s">
        <v>3844</v>
      </c>
      <c r="P1307" s="475">
        <v>0.0231</v>
      </c>
      <c r="Q1307" s="56"/>
    </row>
    <row r="1308" ht="15.75" customHeight="1">
      <c r="A1308" s="403" t="s">
        <v>1659</v>
      </c>
      <c r="B1308" s="404">
        <v>5313.7</v>
      </c>
      <c r="C1308" s="470">
        <v>5313.7</v>
      </c>
      <c r="D1308" s="470">
        <v>5313.7</v>
      </c>
      <c r="E1308" s="470">
        <v>5313.7</v>
      </c>
      <c r="F1308" s="471"/>
      <c r="G1308" s="472">
        <v>-6.0E-4</v>
      </c>
      <c r="J1308" s="473" t="s">
        <v>1659</v>
      </c>
      <c r="K1308" s="406">
        <v>63.09</v>
      </c>
      <c r="L1308" s="474">
        <v>63.18</v>
      </c>
      <c r="M1308" s="474">
        <v>63.82</v>
      </c>
      <c r="N1308" s="474">
        <v>62.73</v>
      </c>
      <c r="O1308" s="474" t="s">
        <v>3845</v>
      </c>
      <c r="P1308" s="475">
        <v>-0.0086</v>
      </c>
      <c r="Q1308" s="56"/>
    </row>
    <row r="1309" ht="15.75" customHeight="1">
      <c r="A1309" s="403" t="s">
        <v>1660</v>
      </c>
      <c r="B1309" s="404">
        <v>5316.96</v>
      </c>
      <c r="C1309" s="470">
        <v>5316.96</v>
      </c>
      <c r="D1309" s="470">
        <v>5316.96</v>
      </c>
      <c r="E1309" s="470">
        <v>5316.96</v>
      </c>
      <c r="F1309" s="471"/>
      <c r="G1309" s="472">
        <v>-0.005</v>
      </c>
      <c r="J1309" s="473" t="s">
        <v>1660</v>
      </c>
      <c r="K1309" s="406">
        <v>63.64</v>
      </c>
      <c r="L1309" s="474">
        <v>63.64</v>
      </c>
      <c r="M1309" s="474">
        <v>64.55</v>
      </c>
      <c r="N1309" s="474">
        <v>63.36</v>
      </c>
      <c r="O1309" s="474" t="s">
        <v>3846</v>
      </c>
      <c r="P1309" s="475">
        <v>-0.0098</v>
      </c>
      <c r="Q1309" s="56"/>
    </row>
    <row r="1310" ht="15.75" customHeight="1">
      <c r="A1310" s="403" t="s">
        <v>1661</v>
      </c>
      <c r="B1310" s="404">
        <v>5343.87</v>
      </c>
      <c r="C1310" s="470">
        <v>5343.87</v>
      </c>
      <c r="D1310" s="470">
        <v>5343.87</v>
      </c>
      <c r="E1310" s="470">
        <v>5343.87</v>
      </c>
      <c r="F1310" s="471"/>
      <c r="G1310" s="472">
        <v>-0.0096</v>
      </c>
      <c r="J1310" s="473" t="s">
        <v>1661</v>
      </c>
      <c r="K1310" s="406">
        <v>64.27</v>
      </c>
      <c r="L1310" s="474">
        <v>64.45</v>
      </c>
      <c r="M1310" s="474">
        <v>64.91</v>
      </c>
      <c r="N1310" s="474">
        <v>64.18</v>
      </c>
      <c r="O1310" s="474" t="s">
        <v>3847</v>
      </c>
      <c r="P1310" s="475">
        <v>-0.0057</v>
      </c>
      <c r="Q1310" s="56"/>
    </row>
    <row r="1311" ht="15.75" customHeight="1">
      <c r="A1311" s="403" t="s">
        <v>1662</v>
      </c>
      <c r="B1311" s="404">
        <v>5395.75</v>
      </c>
      <c r="C1311" s="470">
        <v>5395.75</v>
      </c>
      <c r="D1311" s="470">
        <v>5395.75</v>
      </c>
      <c r="E1311" s="470">
        <v>5395.75</v>
      </c>
      <c r="F1311" s="471"/>
      <c r="G1311" s="472">
        <v>-0.0026</v>
      </c>
      <c r="J1311" s="473" t="s">
        <v>1662</v>
      </c>
      <c r="K1311" s="406">
        <v>64.64</v>
      </c>
      <c r="L1311" s="474">
        <v>65.91</v>
      </c>
      <c r="M1311" s="474">
        <v>65.91</v>
      </c>
      <c r="N1311" s="474">
        <v>64.09</v>
      </c>
      <c r="O1311" s="474" t="s">
        <v>3848</v>
      </c>
      <c r="P1311" s="475">
        <v>-0.0097</v>
      </c>
      <c r="Q1311" s="56"/>
    </row>
    <row r="1312" ht="15.75" customHeight="1">
      <c r="A1312" s="403" t="s">
        <v>1663</v>
      </c>
      <c r="B1312" s="404">
        <v>5409.69</v>
      </c>
      <c r="C1312" s="470">
        <v>5409.69</v>
      </c>
      <c r="D1312" s="470">
        <v>5409.69</v>
      </c>
      <c r="E1312" s="470">
        <v>5409.69</v>
      </c>
      <c r="F1312" s="471"/>
      <c r="G1312" s="472">
        <v>-0.0014</v>
      </c>
      <c r="J1312" s="473" t="s">
        <v>1663</v>
      </c>
      <c r="K1312" s="406">
        <v>65.27</v>
      </c>
      <c r="L1312" s="474">
        <v>64.73</v>
      </c>
      <c r="M1312" s="474">
        <v>65.91</v>
      </c>
      <c r="N1312" s="474">
        <v>64.09</v>
      </c>
      <c r="O1312" s="474" t="s">
        <v>3849</v>
      </c>
      <c r="P1312" s="475">
        <v>0.0028</v>
      </c>
      <c r="Q1312" s="56"/>
    </row>
    <row r="1313" ht="15.75" customHeight="1">
      <c r="A1313" s="403" t="s">
        <v>1664</v>
      </c>
      <c r="B1313" s="404">
        <v>5417.42</v>
      </c>
      <c r="C1313" s="470">
        <v>5417.42</v>
      </c>
      <c r="D1313" s="470">
        <v>5417.42</v>
      </c>
      <c r="E1313" s="470">
        <v>5417.42</v>
      </c>
      <c r="F1313" s="471"/>
      <c r="G1313" s="472">
        <v>-0.0072</v>
      </c>
      <c r="J1313" s="473" t="s">
        <v>1664</v>
      </c>
      <c r="K1313" s="406">
        <v>65.09</v>
      </c>
      <c r="L1313" s="474">
        <v>65.36</v>
      </c>
      <c r="M1313" s="474">
        <v>65.45</v>
      </c>
      <c r="N1313" s="474">
        <v>64.91</v>
      </c>
      <c r="O1313" s="474" t="s">
        <v>3850</v>
      </c>
      <c r="P1313" s="475">
        <v>-0.0041</v>
      </c>
      <c r="Q1313" s="56"/>
    </row>
    <row r="1314" ht="15.75" customHeight="1">
      <c r="A1314" s="403" t="s">
        <v>1665</v>
      </c>
      <c r="B1314" s="404">
        <v>5456.82</v>
      </c>
      <c r="C1314" s="470">
        <v>5456.82</v>
      </c>
      <c r="D1314" s="470">
        <v>5456.82</v>
      </c>
      <c r="E1314" s="470">
        <v>5456.82</v>
      </c>
      <c r="F1314" s="471"/>
      <c r="G1314" s="472">
        <v>0.005</v>
      </c>
      <c r="J1314" s="473" t="s">
        <v>1665</v>
      </c>
      <c r="K1314" s="406">
        <v>65.36</v>
      </c>
      <c r="L1314" s="474">
        <v>67.09</v>
      </c>
      <c r="M1314" s="474">
        <v>67.09</v>
      </c>
      <c r="N1314" s="474">
        <v>65.09</v>
      </c>
      <c r="O1314" s="474" t="s">
        <v>3851</v>
      </c>
      <c r="P1314" s="475">
        <v>-0.0029</v>
      </c>
      <c r="Q1314" s="56"/>
    </row>
    <row r="1315" ht="15.75" customHeight="1">
      <c r="A1315" s="403" t="s">
        <v>1666</v>
      </c>
      <c r="B1315" s="404">
        <v>5429.69</v>
      </c>
      <c r="C1315" s="470">
        <v>5429.69</v>
      </c>
      <c r="D1315" s="470">
        <v>5429.69</v>
      </c>
      <c r="E1315" s="470">
        <v>5429.69</v>
      </c>
      <c r="F1315" s="471"/>
      <c r="G1315" s="472">
        <v>0.0128</v>
      </c>
      <c r="J1315" s="473" t="s">
        <v>1666</v>
      </c>
      <c r="K1315" s="406">
        <v>65.55</v>
      </c>
      <c r="L1315" s="474">
        <v>65.36</v>
      </c>
      <c r="M1315" s="474">
        <v>65.73</v>
      </c>
      <c r="N1315" s="474">
        <v>65.0</v>
      </c>
      <c r="O1315" s="474" t="s">
        <v>3852</v>
      </c>
      <c r="P1315" s="475">
        <v>0.0029</v>
      </c>
      <c r="Q1315" s="56"/>
    </row>
    <row r="1316" ht="15.75" customHeight="1">
      <c r="A1316" s="403" t="s">
        <v>1667</v>
      </c>
      <c r="B1316" s="404">
        <v>5361.09</v>
      </c>
      <c r="C1316" s="470">
        <v>5361.09</v>
      </c>
      <c r="D1316" s="470">
        <v>5361.09</v>
      </c>
      <c r="E1316" s="470">
        <v>5361.09</v>
      </c>
      <c r="F1316" s="471"/>
      <c r="G1316" s="472">
        <v>-0.0057</v>
      </c>
      <c r="J1316" s="473" t="s">
        <v>1667</v>
      </c>
      <c r="K1316" s="406">
        <v>65.36</v>
      </c>
      <c r="L1316" s="474">
        <v>65.55</v>
      </c>
      <c r="M1316" s="474">
        <v>65.91</v>
      </c>
      <c r="N1316" s="474">
        <v>65.09</v>
      </c>
      <c r="O1316" s="474" t="s">
        <v>3853</v>
      </c>
      <c r="P1316" s="475">
        <v>-0.011</v>
      </c>
      <c r="Q1316" s="56"/>
    </row>
    <row r="1317" ht="15.75" customHeight="1">
      <c r="A1317" s="403" t="s">
        <v>1668</v>
      </c>
      <c r="B1317" s="404">
        <v>5391.89</v>
      </c>
      <c r="C1317" s="470">
        <v>5391.89</v>
      </c>
      <c r="D1317" s="470">
        <v>5391.89</v>
      </c>
      <c r="E1317" s="470">
        <v>5391.89</v>
      </c>
      <c r="F1317" s="471"/>
      <c r="G1317" s="472">
        <v>-0.004</v>
      </c>
      <c r="J1317" s="473" t="s">
        <v>1668</v>
      </c>
      <c r="K1317" s="406">
        <v>66.09</v>
      </c>
      <c r="L1317" s="474">
        <v>65.82</v>
      </c>
      <c r="M1317" s="474">
        <v>66.45</v>
      </c>
      <c r="N1317" s="474">
        <v>65.73</v>
      </c>
      <c r="O1317" s="474" t="s">
        <v>3854</v>
      </c>
      <c r="P1317" s="475">
        <v>0.0014</v>
      </c>
      <c r="Q1317" s="56"/>
    </row>
    <row r="1318" ht="15.75" customHeight="1">
      <c r="A1318" s="403" t="s">
        <v>1669</v>
      </c>
      <c r="B1318" s="404">
        <v>5413.28</v>
      </c>
      <c r="C1318" s="470">
        <v>5413.28</v>
      </c>
      <c r="D1318" s="470">
        <v>5413.28</v>
      </c>
      <c r="E1318" s="470">
        <v>5413.28</v>
      </c>
      <c r="F1318" s="471"/>
      <c r="G1318" s="472">
        <v>0.0042</v>
      </c>
      <c r="J1318" s="473" t="s">
        <v>1669</v>
      </c>
      <c r="K1318" s="406">
        <v>66.0</v>
      </c>
      <c r="L1318" s="474">
        <v>65.91</v>
      </c>
      <c r="M1318" s="474">
        <v>66.64</v>
      </c>
      <c r="N1318" s="474">
        <v>65.91</v>
      </c>
      <c r="O1318" s="474" t="s">
        <v>3855</v>
      </c>
      <c r="P1318" s="475">
        <v>0.0014</v>
      </c>
      <c r="Q1318" s="56"/>
    </row>
    <row r="1319" ht="15.75" customHeight="1">
      <c r="A1319" s="403" t="s">
        <v>1670</v>
      </c>
      <c r="B1319" s="404">
        <v>5390.7</v>
      </c>
      <c r="C1319" s="470">
        <v>5390.7</v>
      </c>
      <c r="D1319" s="470">
        <v>5390.7</v>
      </c>
      <c r="E1319" s="470">
        <v>5390.7</v>
      </c>
      <c r="F1319" s="471"/>
      <c r="G1319" s="472">
        <v>-0.0097</v>
      </c>
      <c r="J1319" s="473" t="s">
        <v>1670</v>
      </c>
      <c r="K1319" s="406">
        <v>65.91</v>
      </c>
      <c r="L1319" s="474">
        <v>68.55</v>
      </c>
      <c r="M1319" s="474">
        <v>68.55</v>
      </c>
      <c r="N1319" s="474">
        <v>65.55</v>
      </c>
      <c r="O1319" s="474" t="s">
        <v>3856</v>
      </c>
      <c r="P1319" s="475">
        <v>-0.0136</v>
      </c>
      <c r="Q1319" s="56"/>
    </row>
    <row r="1320" ht="15.75" customHeight="1">
      <c r="A1320" s="403" t="s">
        <v>1671</v>
      </c>
      <c r="B1320" s="404">
        <v>5443.3</v>
      </c>
      <c r="C1320" s="470">
        <v>5443.3</v>
      </c>
      <c r="D1320" s="470">
        <v>5443.3</v>
      </c>
      <c r="E1320" s="470">
        <v>5443.3</v>
      </c>
      <c r="F1320" s="471"/>
      <c r="G1320" s="472">
        <v>-0.0124</v>
      </c>
      <c r="J1320" s="473" t="s">
        <v>1671</v>
      </c>
      <c r="K1320" s="406">
        <v>66.82</v>
      </c>
      <c r="L1320" s="474">
        <v>67.45</v>
      </c>
      <c r="M1320" s="474">
        <v>68.0</v>
      </c>
      <c r="N1320" s="474">
        <v>66.55</v>
      </c>
      <c r="O1320" s="474" t="s">
        <v>3857</v>
      </c>
      <c r="P1320" s="475">
        <v>-0.008</v>
      </c>
      <c r="Q1320" s="56"/>
    </row>
    <row r="1321" ht="15.75" customHeight="1">
      <c r="A1321" s="403" t="s">
        <v>1672</v>
      </c>
      <c r="B1321" s="404">
        <v>5511.76</v>
      </c>
      <c r="C1321" s="470">
        <v>5511.76</v>
      </c>
      <c r="D1321" s="470">
        <v>5511.76</v>
      </c>
      <c r="E1321" s="470">
        <v>5511.76</v>
      </c>
      <c r="F1321" s="471"/>
      <c r="G1321" s="472">
        <v>-0.0067</v>
      </c>
      <c r="J1321" s="473" t="s">
        <v>1672</v>
      </c>
      <c r="K1321" s="406">
        <v>67.36</v>
      </c>
      <c r="L1321" s="474">
        <v>67.27</v>
      </c>
      <c r="M1321" s="474">
        <v>68.0</v>
      </c>
      <c r="N1321" s="474">
        <v>67.09</v>
      </c>
      <c r="O1321" s="474" t="s">
        <v>3780</v>
      </c>
      <c r="P1321" s="475">
        <v>0.0027</v>
      </c>
      <c r="Q1321" s="56"/>
    </row>
    <row r="1322" ht="15.75" customHeight="1">
      <c r="A1322" s="403" t="s">
        <v>1673</v>
      </c>
      <c r="B1322" s="404">
        <v>5548.89</v>
      </c>
      <c r="C1322" s="470">
        <v>5548.89</v>
      </c>
      <c r="D1322" s="470">
        <v>5548.89</v>
      </c>
      <c r="E1322" s="470">
        <v>5548.89</v>
      </c>
      <c r="F1322" s="471"/>
      <c r="G1322" s="472">
        <v>-0.0016</v>
      </c>
      <c r="J1322" s="473" t="s">
        <v>1673</v>
      </c>
      <c r="K1322" s="406">
        <v>67.18</v>
      </c>
      <c r="L1322" s="474">
        <v>67.82</v>
      </c>
      <c r="M1322" s="474">
        <v>67.82</v>
      </c>
      <c r="N1322" s="474">
        <v>67.0</v>
      </c>
      <c r="O1322" s="474" t="s">
        <v>3858</v>
      </c>
      <c r="P1322" s="475">
        <v>-0.0094</v>
      </c>
      <c r="Q1322" s="56"/>
    </row>
    <row r="1323" ht="15.75" customHeight="1">
      <c r="A1323" s="403" t="s">
        <v>1674</v>
      </c>
      <c r="B1323" s="404">
        <v>5557.57</v>
      </c>
      <c r="C1323" s="470">
        <v>5557.57</v>
      </c>
      <c r="D1323" s="470">
        <v>5557.57</v>
      </c>
      <c r="E1323" s="470">
        <v>5557.57</v>
      </c>
      <c r="F1323" s="471"/>
      <c r="G1323" s="472">
        <v>-2.0E-4</v>
      </c>
      <c r="J1323" s="473" t="s">
        <v>1674</v>
      </c>
      <c r="K1323" s="406">
        <v>67.82</v>
      </c>
      <c r="L1323" s="474">
        <v>68.18</v>
      </c>
      <c r="M1323" s="474">
        <v>69.18</v>
      </c>
      <c r="N1323" s="474">
        <v>67.45</v>
      </c>
      <c r="O1323" s="474" t="s">
        <v>2896</v>
      </c>
      <c r="P1323" s="475">
        <v>-0.0158</v>
      </c>
      <c r="Q1323" s="56"/>
    </row>
    <row r="1324" ht="15.75" customHeight="1">
      <c r="A1324" s="403" t="s">
        <v>1675</v>
      </c>
      <c r="B1324" s="404">
        <v>5558.66</v>
      </c>
      <c r="C1324" s="470">
        <v>5558.66</v>
      </c>
      <c r="D1324" s="470">
        <v>5558.66</v>
      </c>
      <c r="E1324" s="470">
        <v>5558.66</v>
      </c>
      <c r="F1324" s="471"/>
      <c r="G1324" s="472">
        <v>-0.0051</v>
      </c>
      <c r="J1324" s="473" t="s">
        <v>1675</v>
      </c>
      <c r="K1324" s="406">
        <v>68.91</v>
      </c>
      <c r="L1324" s="474">
        <v>70.0</v>
      </c>
      <c r="M1324" s="474">
        <v>70.91</v>
      </c>
      <c r="N1324" s="474">
        <v>68.36</v>
      </c>
      <c r="O1324" s="474" t="s">
        <v>3859</v>
      </c>
      <c r="P1324" s="475">
        <v>-0.0168</v>
      </c>
      <c r="Q1324" s="56"/>
    </row>
    <row r="1325" ht="15.75" customHeight="1">
      <c r="A1325" s="403" t="s">
        <v>1676</v>
      </c>
      <c r="B1325" s="404">
        <v>5587.21</v>
      </c>
      <c r="C1325" s="470">
        <v>5587.21</v>
      </c>
      <c r="D1325" s="470">
        <v>5587.21</v>
      </c>
      <c r="E1325" s="470">
        <v>5587.21</v>
      </c>
      <c r="F1325" s="471"/>
      <c r="G1325" s="472">
        <v>-0.0071</v>
      </c>
      <c r="J1325" s="473" t="s">
        <v>1676</v>
      </c>
      <c r="K1325" s="406">
        <v>70.09</v>
      </c>
      <c r="L1325" s="474">
        <v>69.09</v>
      </c>
      <c r="M1325" s="474">
        <v>71.91</v>
      </c>
      <c r="N1325" s="474">
        <v>68.09</v>
      </c>
      <c r="O1325" s="474" t="s">
        <v>3860</v>
      </c>
      <c r="P1325" s="475">
        <v>0.0376</v>
      </c>
      <c r="Q1325" s="56"/>
    </row>
    <row r="1326" ht="15.75" customHeight="1">
      <c r="A1326" s="403" t="s">
        <v>1677</v>
      </c>
      <c r="B1326" s="404">
        <v>5627.33</v>
      </c>
      <c r="C1326" s="470">
        <v>5627.33</v>
      </c>
      <c r="D1326" s="470">
        <v>5627.33</v>
      </c>
      <c r="E1326" s="470">
        <v>5627.33</v>
      </c>
      <c r="F1326" s="471"/>
      <c r="G1326" s="472">
        <v>-0.0027</v>
      </c>
      <c r="J1326" s="473" t="s">
        <v>1677</v>
      </c>
      <c r="K1326" s="406">
        <v>67.55</v>
      </c>
      <c r="L1326" s="474">
        <v>67.73</v>
      </c>
      <c r="M1326" s="474">
        <v>68.91</v>
      </c>
      <c r="N1326" s="474">
        <v>66.91</v>
      </c>
      <c r="O1326" s="474" t="s">
        <v>3861</v>
      </c>
      <c r="P1326" s="475">
        <v>0.0042</v>
      </c>
      <c r="Q1326" s="56"/>
    </row>
    <row r="1327" ht="15.75" customHeight="1">
      <c r="A1327" s="403" t="s">
        <v>1678</v>
      </c>
      <c r="B1327" s="404">
        <v>5642.46</v>
      </c>
      <c r="C1327" s="470">
        <v>5642.46</v>
      </c>
      <c r="D1327" s="470">
        <v>5642.46</v>
      </c>
      <c r="E1327" s="470">
        <v>5642.46</v>
      </c>
      <c r="F1327" s="471"/>
      <c r="G1327" s="472">
        <v>-0.0072</v>
      </c>
      <c r="J1327" s="473" t="s">
        <v>1678</v>
      </c>
      <c r="K1327" s="406">
        <v>67.27</v>
      </c>
      <c r="L1327" s="474">
        <v>68.18</v>
      </c>
      <c r="M1327" s="474">
        <v>68.18</v>
      </c>
      <c r="N1327" s="474">
        <v>67.27</v>
      </c>
      <c r="O1327" s="474" t="s">
        <v>3862</v>
      </c>
      <c r="P1327" s="475">
        <v>-0.0133</v>
      </c>
      <c r="Q1327" s="56"/>
    </row>
    <row r="1328" ht="15.75" customHeight="1">
      <c r="A1328" s="403" t="s">
        <v>1679</v>
      </c>
      <c r="B1328" s="404">
        <v>5683.53</v>
      </c>
      <c r="C1328" s="470">
        <v>5683.53</v>
      </c>
      <c r="D1328" s="470">
        <v>5683.53</v>
      </c>
      <c r="E1328" s="470">
        <v>5683.53</v>
      </c>
      <c r="F1328" s="471"/>
      <c r="G1328" s="472">
        <v>-0.0019</v>
      </c>
      <c r="J1328" s="473" t="s">
        <v>1679</v>
      </c>
      <c r="K1328" s="406">
        <v>68.18</v>
      </c>
      <c r="L1328" s="474">
        <v>68.27</v>
      </c>
      <c r="M1328" s="474">
        <v>68.82</v>
      </c>
      <c r="N1328" s="474">
        <v>68.0</v>
      </c>
      <c r="O1328" s="474" t="s">
        <v>3863</v>
      </c>
      <c r="P1328" s="475">
        <v>-0.0013</v>
      </c>
      <c r="Q1328" s="56"/>
    </row>
    <row r="1329" ht="15.75" customHeight="1">
      <c r="A1329" s="403" t="s">
        <v>1680</v>
      </c>
      <c r="B1329" s="404">
        <v>5694.27</v>
      </c>
      <c r="C1329" s="470">
        <v>5694.27</v>
      </c>
      <c r="D1329" s="470">
        <v>5694.27</v>
      </c>
      <c r="E1329" s="470">
        <v>5694.27</v>
      </c>
      <c r="F1329" s="471"/>
      <c r="G1329" s="472">
        <v>-8.0E-4</v>
      </c>
      <c r="J1329" s="473" t="s">
        <v>1680</v>
      </c>
      <c r="K1329" s="406">
        <v>68.27</v>
      </c>
      <c r="L1329" s="474">
        <v>68.18</v>
      </c>
      <c r="M1329" s="474">
        <v>69.09</v>
      </c>
      <c r="N1329" s="474">
        <v>67.73</v>
      </c>
      <c r="O1329" s="474" t="s">
        <v>3765</v>
      </c>
      <c r="P1329" s="475">
        <v>0.008</v>
      </c>
      <c r="Q1329" s="56"/>
    </row>
    <row r="1330" ht="15.75" customHeight="1">
      <c r="A1330" s="403" t="s">
        <v>1681</v>
      </c>
      <c r="B1330" s="404">
        <v>5698.68</v>
      </c>
      <c r="C1330" s="470">
        <v>5698.68</v>
      </c>
      <c r="D1330" s="470">
        <v>5698.68</v>
      </c>
      <c r="E1330" s="470">
        <v>5698.68</v>
      </c>
      <c r="F1330" s="471"/>
      <c r="G1330" s="472">
        <v>-0.0071</v>
      </c>
      <c r="J1330" s="473" t="s">
        <v>1681</v>
      </c>
      <c r="K1330" s="406">
        <v>67.73</v>
      </c>
      <c r="L1330" s="474">
        <v>70.55</v>
      </c>
      <c r="M1330" s="474">
        <v>70.55</v>
      </c>
      <c r="N1330" s="474">
        <v>67.64</v>
      </c>
      <c r="O1330" s="474" t="s">
        <v>3864</v>
      </c>
      <c r="P1330" s="475">
        <v>-0.0299</v>
      </c>
      <c r="Q1330" s="56"/>
    </row>
    <row r="1331" ht="15.75" customHeight="1">
      <c r="A1331" s="403" t="s">
        <v>1682</v>
      </c>
      <c r="B1331" s="404">
        <v>5739.22</v>
      </c>
      <c r="C1331" s="470">
        <v>5739.22</v>
      </c>
      <c r="D1331" s="470">
        <v>5739.22</v>
      </c>
      <c r="E1331" s="470">
        <v>5739.22</v>
      </c>
      <c r="F1331" s="471"/>
      <c r="G1331" s="472">
        <v>-0.0128</v>
      </c>
      <c r="J1331" s="473" t="s">
        <v>1682</v>
      </c>
      <c r="K1331" s="406">
        <v>69.82</v>
      </c>
      <c r="L1331" s="474">
        <v>70.27</v>
      </c>
      <c r="M1331" s="474">
        <v>70.82</v>
      </c>
      <c r="N1331" s="474">
        <v>69.36</v>
      </c>
      <c r="O1331" s="474" t="s">
        <v>3865</v>
      </c>
      <c r="P1331" s="475">
        <v>-0.0051</v>
      </c>
      <c r="Q1331" s="56"/>
    </row>
    <row r="1332" ht="15.75" customHeight="1">
      <c r="A1332" s="403" t="s">
        <v>1683</v>
      </c>
      <c r="B1332" s="404">
        <v>5813.79</v>
      </c>
      <c r="C1332" s="470">
        <v>5813.79</v>
      </c>
      <c r="D1332" s="470">
        <v>5813.79</v>
      </c>
      <c r="E1332" s="470">
        <v>5813.79</v>
      </c>
      <c r="F1332" s="471"/>
      <c r="G1332" s="472">
        <v>0.002</v>
      </c>
      <c r="J1332" s="473" t="s">
        <v>1683</v>
      </c>
      <c r="K1332" s="406">
        <v>70.18</v>
      </c>
      <c r="L1332" s="474">
        <v>69.91</v>
      </c>
      <c r="M1332" s="474">
        <v>71.27</v>
      </c>
      <c r="N1332" s="474">
        <v>69.55</v>
      </c>
      <c r="O1332" s="474" t="s">
        <v>3866</v>
      </c>
      <c r="P1332" s="475">
        <v>0.0105</v>
      </c>
      <c r="Q1332" s="56"/>
    </row>
    <row r="1333" ht="15.75" customHeight="1">
      <c r="A1333" s="403" t="s">
        <v>1684</v>
      </c>
      <c r="B1333" s="404">
        <v>5802.02</v>
      </c>
      <c r="C1333" s="470">
        <v>5802.02</v>
      </c>
      <c r="D1333" s="470">
        <v>5802.02</v>
      </c>
      <c r="E1333" s="470">
        <v>5802.02</v>
      </c>
      <c r="F1333" s="471"/>
      <c r="G1333" s="472">
        <v>0.0043</v>
      </c>
      <c r="J1333" s="473" t="s">
        <v>1684</v>
      </c>
      <c r="K1333" s="406">
        <v>69.45</v>
      </c>
      <c r="L1333" s="474">
        <v>69.55</v>
      </c>
      <c r="M1333" s="474">
        <v>69.64</v>
      </c>
      <c r="N1333" s="474">
        <v>69.0</v>
      </c>
      <c r="O1333" s="474" t="s">
        <v>3867</v>
      </c>
      <c r="P1333" s="475">
        <v>0.0026</v>
      </c>
      <c r="Q1333" s="56"/>
    </row>
    <row r="1334" ht="15.75" customHeight="1">
      <c r="A1334" s="403" t="s">
        <v>1685</v>
      </c>
      <c r="B1334" s="404">
        <v>5777.35</v>
      </c>
      <c r="C1334" s="470">
        <v>5777.35</v>
      </c>
      <c r="D1334" s="470">
        <v>5777.35</v>
      </c>
      <c r="E1334" s="470">
        <v>5777.35</v>
      </c>
      <c r="F1334" s="471"/>
      <c r="G1334" s="472">
        <v>-0.005</v>
      </c>
      <c r="J1334" s="473" t="s">
        <v>1685</v>
      </c>
      <c r="K1334" s="406">
        <v>69.27</v>
      </c>
      <c r="L1334" s="474">
        <v>68.18</v>
      </c>
      <c r="M1334" s="474">
        <v>69.55</v>
      </c>
      <c r="N1334" s="474">
        <v>68.18</v>
      </c>
      <c r="O1334" s="474" t="s">
        <v>3868</v>
      </c>
      <c r="P1334" s="475">
        <v>0.0105</v>
      </c>
      <c r="Q1334" s="56"/>
    </row>
    <row r="1335" ht="15.75" customHeight="1">
      <c r="A1335" s="403" t="s">
        <v>1686</v>
      </c>
      <c r="B1335" s="404">
        <v>5806.13</v>
      </c>
      <c r="C1335" s="470">
        <v>5806.13</v>
      </c>
      <c r="D1335" s="470">
        <v>5806.13</v>
      </c>
      <c r="E1335" s="470">
        <v>5806.13</v>
      </c>
      <c r="F1335" s="471"/>
      <c r="G1335" s="472">
        <v>-0.0012</v>
      </c>
      <c r="J1335" s="473" t="s">
        <v>1686</v>
      </c>
      <c r="K1335" s="406">
        <v>68.55</v>
      </c>
      <c r="L1335" s="474">
        <v>67.27</v>
      </c>
      <c r="M1335" s="474">
        <v>68.64</v>
      </c>
      <c r="N1335" s="474">
        <v>67.27</v>
      </c>
      <c r="O1335" s="474" t="s">
        <v>3869</v>
      </c>
      <c r="P1335" s="475">
        <v>0.0135</v>
      </c>
      <c r="Q1335" s="56"/>
    </row>
    <row r="1336" ht="15.75" customHeight="1">
      <c r="A1336" s="403" t="s">
        <v>1687</v>
      </c>
      <c r="B1336" s="404">
        <v>5813.28</v>
      </c>
      <c r="C1336" s="470">
        <v>5813.28</v>
      </c>
      <c r="D1336" s="470">
        <v>5813.28</v>
      </c>
      <c r="E1336" s="470">
        <v>5813.28</v>
      </c>
      <c r="F1336" s="471"/>
      <c r="G1336" s="472">
        <v>-0.0052</v>
      </c>
      <c r="J1336" s="473" t="s">
        <v>1687</v>
      </c>
      <c r="K1336" s="406">
        <v>67.64</v>
      </c>
      <c r="L1336" s="474">
        <v>67.27</v>
      </c>
      <c r="M1336" s="474">
        <v>67.82</v>
      </c>
      <c r="N1336" s="474">
        <v>67.18</v>
      </c>
      <c r="O1336" s="474" t="s">
        <v>3870</v>
      </c>
      <c r="P1336" s="475">
        <v>0.0055</v>
      </c>
      <c r="Q1336" s="56"/>
    </row>
    <row r="1337" ht="15.75" customHeight="1">
      <c r="A1337" s="403" t="s">
        <v>1688</v>
      </c>
      <c r="B1337" s="404">
        <v>5843.46</v>
      </c>
      <c r="C1337" s="470">
        <v>5843.46</v>
      </c>
      <c r="D1337" s="470">
        <v>5843.46</v>
      </c>
      <c r="E1337" s="470">
        <v>5843.46</v>
      </c>
      <c r="F1337" s="471"/>
      <c r="G1337" s="472">
        <v>0.0035</v>
      </c>
      <c r="J1337" s="473" t="s">
        <v>1688</v>
      </c>
      <c r="K1337" s="406">
        <v>67.27</v>
      </c>
      <c r="L1337" s="474">
        <v>68.0</v>
      </c>
      <c r="M1337" s="474">
        <v>68.0</v>
      </c>
      <c r="N1337" s="474">
        <v>67.27</v>
      </c>
      <c r="O1337" s="474" t="s">
        <v>3871</v>
      </c>
      <c r="P1337" s="475">
        <v>-0.0027</v>
      </c>
      <c r="Q1337" s="56"/>
    </row>
    <row r="1338" ht="15.75" customHeight="1">
      <c r="A1338" s="403" t="s">
        <v>1689</v>
      </c>
      <c r="B1338" s="404">
        <v>5822.99</v>
      </c>
      <c r="C1338" s="470">
        <v>5822.99</v>
      </c>
      <c r="D1338" s="470">
        <v>5822.99</v>
      </c>
      <c r="E1338" s="470">
        <v>5822.99</v>
      </c>
      <c r="F1338" s="471"/>
      <c r="G1338" s="472">
        <v>0.0078</v>
      </c>
      <c r="J1338" s="473" t="s">
        <v>1689</v>
      </c>
      <c r="K1338" s="406">
        <v>67.45</v>
      </c>
      <c r="L1338" s="474">
        <v>67.91</v>
      </c>
      <c r="M1338" s="474">
        <v>68.18</v>
      </c>
      <c r="N1338" s="474">
        <v>67.36</v>
      </c>
      <c r="O1338" s="474" t="s">
        <v>3872</v>
      </c>
      <c r="P1338" s="475">
        <v>-0.0055</v>
      </c>
      <c r="Q1338" s="56"/>
    </row>
    <row r="1339" ht="15.75" customHeight="1">
      <c r="A1339" s="403" t="s">
        <v>1690</v>
      </c>
      <c r="B1339" s="404">
        <v>5777.95</v>
      </c>
      <c r="C1339" s="470">
        <v>5777.95</v>
      </c>
      <c r="D1339" s="470">
        <v>5777.95</v>
      </c>
      <c r="E1339" s="470">
        <v>5777.95</v>
      </c>
      <c r="F1339" s="471"/>
      <c r="G1339" s="472">
        <v>-0.0012</v>
      </c>
      <c r="J1339" s="473" t="s">
        <v>1690</v>
      </c>
      <c r="K1339" s="406">
        <v>67.82</v>
      </c>
      <c r="L1339" s="474">
        <v>69.09</v>
      </c>
      <c r="M1339" s="474">
        <v>70.45</v>
      </c>
      <c r="N1339" s="474">
        <v>67.73</v>
      </c>
      <c r="O1339" s="474" t="s">
        <v>3873</v>
      </c>
      <c r="P1339" s="475">
        <v>-0.0158</v>
      </c>
      <c r="Q1339" s="56"/>
    </row>
    <row r="1340" ht="15.75" customHeight="1">
      <c r="A1340" s="403" t="s">
        <v>1691</v>
      </c>
      <c r="B1340" s="404">
        <v>5784.67</v>
      </c>
      <c r="C1340" s="470">
        <v>5784.67</v>
      </c>
      <c r="D1340" s="470">
        <v>5784.67</v>
      </c>
      <c r="E1340" s="470">
        <v>5784.67</v>
      </c>
      <c r="F1340" s="471"/>
      <c r="G1340" s="472">
        <v>0.0019</v>
      </c>
      <c r="J1340" s="473" t="s">
        <v>1691</v>
      </c>
      <c r="K1340" s="406">
        <v>68.91</v>
      </c>
      <c r="L1340" s="474">
        <v>69.0</v>
      </c>
      <c r="M1340" s="474">
        <v>69.09</v>
      </c>
      <c r="N1340" s="474">
        <v>68.27</v>
      </c>
      <c r="O1340" s="474" t="s">
        <v>3874</v>
      </c>
      <c r="P1340" s="475">
        <v>-0.0013</v>
      </c>
      <c r="Q1340" s="56"/>
    </row>
    <row r="1341" ht="15.75" customHeight="1">
      <c r="A1341" s="403" t="s">
        <v>1692</v>
      </c>
      <c r="B1341" s="404">
        <v>5773.6</v>
      </c>
      <c r="C1341" s="470">
        <v>5773.6</v>
      </c>
      <c r="D1341" s="470">
        <v>5773.6</v>
      </c>
      <c r="E1341" s="470">
        <v>5773.6</v>
      </c>
      <c r="F1341" s="471"/>
      <c r="G1341" s="472">
        <v>-0.0068</v>
      </c>
      <c r="J1341" s="473" t="s">
        <v>1692</v>
      </c>
      <c r="K1341" s="406">
        <v>69.0</v>
      </c>
      <c r="L1341" s="474">
        <v>69.91</v>
      </c>
      <c r="M1341" s="474">
        <v>69.91</v>
      </c>
      <c r="N1341" s="474">
        <v>68.64</v>
      </c>
      <c r="O1341" s="474" t="s">
        <v>3875</v>
      </c>
      <c r="P1341" s="475">
        <v>-0.0065</v>
      </c>
      <c r="Q1341" s="56"/>
    </row>
    <row r="1342" ht="15.75" customHeight="1">
      <c r="A1342" s="403" t="s">
        <v>1693</v>
      </c>
      <c r="B1342" s="404">
        <v>5813.13</v>
      </c>
      <c r="C1342" s="470">
        <v>5813.13</v>
      </c>
      <c r="D1342" s="470">
        <v>5813.13</v>
      </c>
      <c r="E1342" s="470">
        <v>5813.13</v>
      </c>
      <c r="F1342" s="471"/>
      <c r="G1342" s="472">
        <v>-0.0035</v>
      </c>
      <c r="J1342" s="473" t="s">
        <v>1693</v>
      </c>
      <c r="K1342" s="406">
        <v>69.45</v>
      </c>
      <c r="L1342" s="474">
        <v>69.55</v>
      </c>
      <c r="M1342" s="474">
        <v>70.09</v>
      </c>
      <c r="N1342" s="474">
        <v>68.64</v>
      </c>
      <c r="O1342" s="474" t="s">
        <v>3876</v>
      </c>
      <c r="P1342" s="475">
        <v>-0.004</v>
      </c>
      <c r="Q1342" s="56"/>
    </row>
    <row r="1343" ht="15.75" customHeight="1">
      <c r="A1343" s="403" t="s">
        <v>1694</v>
      </c>
      <c r="B1343" s="404">
        <v>5833.26</v>
      </c>
      <c r="C1343" s="470">
        <v>5833.26</v>
      </c>
      <c r="D1343" s="470">
        <v>5833.26</v>
      </c>
      <c r="E1343" s="470">
        <v>5833.26</v>
      </c>
      <c r="F1343" s="471"/>
      <c r="G1343" s="472">
        <v>-0.0045</v>
      </c>
      <c r="J1343" s="473" t="s">
        <v>1694</v>
      </c>
      <c r="K1343" s="406">
        <v>69.73</v>
      </c>
      <c r="L1343" s="474">
        <v>70.55</v>
      </c>
      <c r="M1343" s="474">
        <v>70.55</v>
      </c>
      <c r="N1343" s="474">
        <v>69.55</v>
      </c>
      <c r="O1343" s="474" t="s">
        <v>3877</v>
      </c>
      <c r="P1343" s="475">
        <v>0.0</v>
      </c>
      <c r="Q1343" s="56"/>
    </row>
    <row r="1344" ht="15.75" customHeight="1">
      <c r="A1344" s="403" t="s">
        <v>1695</v>
      </c>
      <c r="B1344" s="404">
        <v>5859.6</v>
      </c>
      <c r="C1344" s="470">
        <v>5859.6</v>
      </c>
      <c r="D1344" s="470">
        <v>5859.6</v>
      </c>
      <c r="E1344" s="470">
        <v>5859.6</v>
      </c>
      <c r="F1344" s="471"/>
      <c r="G1344" s="472">
        <v>-0.0034</v>
      </c>
      <c r="J1344" s="473" t="s">
        <v>1695</v>
      </c>
      <c r="K1344" s="406">
        <v>69.73</v>
      </c>
      <c r="L1344" s="474">
        <v>70.0</v>
      </c>
      <c r="M1344" s="474">
        <v>70.91</v>
      </c>
      <c r="N1344" s="474">
        <v>69.18</v>
      </c>
      <c r="O1344" s="474" t="s">
        <v>3878</v>
      </c>
      <c r="P1344" s="475">
        <v>0.0093</v>
      </c>
      <c r="Q1344" s="56"/>
    </row>
    <row r="1345" ht="15.75" customHeight="1">
      <c r="A1345" s="403" t="s">
        <v>1696</v>
      </c>
      <c r="B1345" s="404">
        <v>5879.41</v>
      </c>
      <c r="C1345" s="470">
        <v>5879.41</v>
      </c>
      <c r="D1345" s="470">
        <v>5879.41</v>
      </c>
      <c r="E1345" s="470">
        <v>5879.41</v>
      </c>
      <c r="F1345" s="471"/>
      <c r="G1345" s="472">
        <v>0.0024</v>
      </c>
      <c r="J1345" s="473" t="s">
        <v>1696</v>
      </c>
      <c r="K1345" s="406">
        <v>69.09</v>
      </c>
      <c r="L1345" s="474">
        <v>68.82</v>
      </c>
      <c r="M1345" s="474">
        <v>69.73</v>
      </c>
      <c r="N1345" s="474">
        <v>68.64</v>
      </c>
      <c r="O1345" s="474" t="s">
        <v>3879</v>
      </c>
      <c r="P1345" s="475">
        <v>-0.0013</v>
      </c>
      <c r="Q1345" s="56"/>
    </row>
    <row r="1346" ht="15.75" customHeight="1">
      <c r="A1346" s="403" t="s">
        <v>1697</v>
      </c>
      <c r="B1346" s="404">
        <v>5865.38</v>
      </c>
      <c r="C1346" s="470">
        <v>5865.38</v>
      </c>
      <c r="D1346" s="470">
        <v>5865.38</v>
      </c>
      <c r="E1346" s="470">
        <v>5865.38</v>
      </c>
      <c r="F1346" s="471"/>
      <c r="G1346" s="472">
        <v>0.0041</v>
      </c>
      <c r="J1346" s="473" t="s">
        <v>1697</v>
      </c>
      <c r="K1346" s="406">
        <v>69.18</v>
      </c>
      <c r="L1346" s="474">
        <v>68.55</v>
      </c>
      <c r="M1346" s="474">
        <v>69.45</v>
      </c>
      <c r="N1346" s="474">
        <v>68.55</v>
      </c>
      <c r="O1346" s="474" t="s">
        <v>3880</v>
      </c>
      <c r="P1346" s="475">
        <v>0.0092</v>
      </c>
      <c r="Q1346" s="56"/>
    </row>
    <row r="1347" ht="15.75" customHeight="1">
      <c r="A1347" s="403" t="s">
        <v>1698</v>
      </c>
      <c r="B1347" s="404">
        <v>5841.19</v>
      </c>
      <c r="C1347" s="470">
        <v>5841.19</v>
      </c>
      <c r="D1347" s="470">
        <v>5841.19</v>
      </c>
      <c r="E1347" s="470">
        <v>5841.19</v>
      </c>
      <c r="F1347" s="471"/>
      <c r="G1347" s="472">
        <v>0.0083</v>
      </c>
      <c r="J1347" s="473" t="s">
        <v>1698</v>
      </c>
      <c r="K1347" s="406">
        <v>68.55</v>
      </c>
      <c r="L1347" s="474">
        <v>67.82</v>
      </c>
      <c r="M1347" s="474">
        <v>69.64</v>
      </c>
      <c r="N1347" s="474">
        <v>67.73</v>
      </c>
      <c r="O1347" s="474" t="s">
        <v>3875</v>
      </c>
      <c r="P1347" s="475">
        <v>0.0015</v>
      </c>
      <c r="Q1347" s="56"/>
    </row>
    <row r="1348" ht="15.75" customHeight="1">
      <c r="A1348" s="403" t="s">
        <v>1699</v>
      </c>
      <c r="B1348" s="404">
        <v>5793.05</v>
      </c>
      <c r="C1348" s="470">
        <v>5793.05</v>
      </c>
      <c r="D1348" s="470">
        <v>5793.05</v>
      </c>
      <c r="E1348" s="470">
        <v>5793.05</v>
      </c>
      <c r="F1348" s="471"/>
      <c r="G1348" s="472">
        <v>5.0E-4</v>
      </c>
      <c r="J1348" s="473" t="s">
        <v>1699</v>
      </c>
      <c r="K1348" s="406">
        <v>68.45</v>
      </c>
      <c r="L1348" s="474">
        <v>68.45</v>
      </c>
      <c r="M1348" s="474">
        <v>68.91</v>
      </c>
      <c r="N1348" s="474">
        <v>67.64</v>
      </c>
      <c r="O1348" s="474" t="s">
        <v>3582</v>
      </c>
      <c r="P1348" s="475">
        <v>0.0</v>
      </c>
      <c r="Q1348" s="56"/>
    </row>
    <row r="1349" ht="15.75" customHeight="1">
      <c r="A1349" s="403" t="s">
        <v>1700</v>
      </c>
      <c r="B1349" s="404">
        <v>5790.28</v>
      </c>
      <c r="C1349" s="470">
        <v>5790.28</v>
      </c>
      <c r="D1349" s="470">
        <v>5790.28</v>
      </c>
      <c r="E1349" s="470">
        <v>5790.28</v>
      </c>
      <c r="F1349" s="471"/>
      <c r="G1349" s="472">
        <v>-0.0064</v>
      </c>
      <c r="J1349" s="473" t="s">
        <v>1700</v>
      </c>
      <c r="K1349" s="406">
        <v>68.45</v>
      </c>
      <c r="L1349" s="474">
        <v>67.27</v>
      </c>
      <c r="M1349" s="474">
        <v>69.0</v>
      </c>
      <c r="N1349" s="474">
        <v>66.36</v>
      </c>
      <c r="O1349" s="474" t="s">
        <v>3881</v>
      </c>
      <c r="P1349" s="475">
        <v>0.0162</v>
      </c>
      <c r="Q1349" s="56"/>
    </row>
    <row r="1350" ht="15.75" customHeight="1">
      <c r="A1350" s="403" t="s">
        <v>1701</v>
      </c>
      <c r="B1350" s="404">
        <v>5827.51</v>
      </c>
      <c r="C1350" s="470">
        <v>5827.51</v>
      </c>
      <c r="D1350" s="470">
        <v>5827.51</v>
      </c>
      <c r="E1350" s="470">
        <v>5827.51</v>
      </c>
      <c r="F1350" s="471"/>
      <c r="G1350" s="472">
        <v>0.014</v>
      </c>
      <c r="J1350" s="473" t="s">
        <v>1701</v>
      </c>
      <c r="K1350" s="406">
        <v>67.36</v>
      </c>
      <c r="L1350" s="474">
        <v>65.73</v>
      </c>
      <c r="M1350" s="474">
        <v>67.64</v>
      </c>
      <c r="N1350" s="474">
        <v>65.64</v>
      </c>
      <c r="O1350" s="474" t="s">
        <v>3882</v>
      </c>
      <c r="P1350" s="475">
        <v>0.0206</v>
      </c>
      <c r="Q1350" s="56"/>
    </row>
    <row r="1351" ht="15.75" customHeight="1">
      <c r="A1351" s="403" t="s">
        <v>1702</v>
      </c>
      <c r="B1351" s="404">
        <v>5747.14</v>
      </c>
      <c r="C1351" s="470">
        <v>5747.14</v>
      </c>
      <c r="D1351" s="470">
        <v>5747.14</v>
      </c>
      <c r="E1351" s="470">
        <v>5747.14</v>
      </c>
      <c r="F1351" s="471"/>
      <c r="G1351" s="472">
        <v>0.0267</v>
      </c>
      <c r="J1351" s="473" t="s">
        <v>1702</v>
      </c>
      <c r="K1351" s="406">
        <v>66.0</v>
      </c>
      <c r="L1351" s="474">
        <v>67.09</v>
      </c>
      <c r="M1351" s="474">
        <v>67.18</v>
      </c>
      <c r="N1351" s="474">
        <v>65.73</v>
      </c>
      <c r="O1351" s="474" t="s">
        <v>3248</v>
      </c>
      <c r="P1351" s="475">
        <v>-0.0096</v>
      </c>
      <c r="Q1351" s="56"/>
    </row>
    <row r="1352" ht="15.75" customHeight="1">
      <c r="A1352" s="403" t="s">
        <v>1703</v>
      </c>
      <c r="B1352" s="404">
        <v>5597.44</v>
      </c>
      <c r="C1352" s="470">
        <v>5597.44</v>
      </c>
      <c r="D1352" s="470">
        <v>5597.44</v>
      </c>
      <c r="E1352" s="470">
        <v>5597.44</v>
      </c>
      <c r="F1352" s="471"/>
      <c r="G1352" s="472">
        <v>0.0198</v>
      </c>
      <c r="J1352" s="473" t="s">
        <v>1703</v>
      </c>
      <c r="K1352" s="406">
        <v>66.64</v>
      </c>
      <c r="L1352" s="474">
        <v>66.0</v>
      </c>
      <c r="M1352" s="474">
        <v>67.27</v>
      </c>
      <c r="N1352" s="474">
        <v>65.45</v>
      </c>
      <c r="O1352" s="474" t="s">
        <v>3883</v>
      </c>
      <c r="P1352" s="475">
        <v>0.0182</v>
      </c>
      <c r="Q1352" s="56"/>
    </row>
    <row r="1353" ht="15.75" customHeight="1">
      <c r="A1353" s="403" t="s">
        <v>1704</v>
      </c>
      <c r="B1353" s="404">
        <v>5488.86</v>
      </c>
      <c r="C1353" s="470">
        <v>5488.86</v>
      </c>
      <c r="D1353" s="470">
        <v>5488.86</v>
      </c>
      <c r="E1353" s="470">
        <v>5488.86</v>
      </c>
      <c r="F1353" s="471"/>
      <c r="G1353" s="472">
        <v>-5.0E-4</v>
      </c>
      <c r="J1353" s="473" t="s">
        <v>1704</v>
      </c>
      <c r="K1353" s="406">
        <v>65.45</v>
      </c>
      <c r="L1353" s="474">
        <v>65.82</v>
      </c>
      <c r="M1353" s="474">
        <v>66.09</v>
      </c>
      <c r="N1353" s="474">
        <v>65.0</v>
      </c>
      <c r="O1353" s="474" t="s">
        <v>3884</v>
      </c>
      <c r="P1353" s="475">
        <v>-0.0097</v>
      </c>
      <c r="Q1353" s="56"/>
    </row>
    <row r="1354" ht="15.75" customHeight="1">
      <c r="A1354" s="403" t="s">
        <v>1705</v>
      </c>
      <c r="B1354" s="404">
        <v>5491.79</v>
      </c>
      <c r="C1354" s="470">
        <v>5491.79</v>
      </c>
      <c r="D1354" s="470">
        <v>5491.79</v>
      </c>
      <c r="E1354" s="470">
        <v>5491.79</v>
      </c>
      <c r="F1354" s="471"/>
      <c r="G1354" s="472">
        <v>-0.0141</v>
      </c>
      <c r="J1354" s="473" t="s">
        <v>1705</v>
      </c>
      <c r="K1354" s="406">
        <v>66.09</v>
      </c>
      <c r="L1354" s="474">
        <v>64.0</v>
      </c>
      <c r="M1354" s="474">
        <v>66.36</v>
      </c>
      <c r="N1354" s="474">
        <v>63.64</v>
      </c>
      <c r="O1354" s="474" t="s">
        <v>3885</v>
      </c>
      <c r="P1354" s="475">
        <v>0.0269</v>
      </c>
      <c r="Q1354" s="56"/>
    </row>
    <row r="1355" ht="15.75" customHeight="1">
      <c r="A1355" s="403" t="s">
        <v>1706</v>
      </c>
      <c r="B1355" s="404">
        <v>5570.18</v>
      </c>
      <c r="C1355" s="470">
        <v>5570.18</v>
      </c>
      <c r="D1355" s="470">
        <v>5570.18</v>
      </c>
      <c r="E1355" s="470">
        <v>5570.18</v>
      </c>
      <c r="F1355" s="471"/>
      <c r="G1355" s="472">
        <v>-0.0019</v>
      </c>
      <c r="J1355" s="473" t="s">
        <v>1706</v>
      </c>
      <c r="K1355" s="406">
        <v>64.36</v>
      </c>
      <c r="L1355" s="474">
        <v>64.55</v>
      </c>
      <c r="M1355" s="474">
        <v>65.09</v>
      </c>
      <c r="N1355" s="474">
        <v>64.18</v>
      </c>
      <c r="O1355" s="474" t="s">
        <v>3886</v>
      </c>
      <c r="P1355" s="475">
        <v>0.0014</v>
      </c>
      <c r="Q1355" s="56"/>
    </row>
    <row r="1356" ht="15.75" customHeight="1">
      <c r="A1356" s="403" t="s">
        <v>1707</v>
      </c>
      <c r="B1356" s="404">
        <v>5580.58</v>
      </c>
      <c r="C1356" s="470">
        <v>5580.58</v>
      </c>
      <c r="D1356" s="470">
        <v>5580.58</v>
      </c>
      <c r="E1356" s="470">
        <v>5580.58</v>
      </c>
      <c r="F1356" s="471"/>
      <c r="G1356" s="472">
        <v>0.0015</v>
      </c>
      <c r="J1356" s="473" t="s">
        <v>1707</v>
      </c>
      <c r="K1356" s="406">
        <v>64.27</v>
      </c>
      <c r="L1356" s="474">
        <v>65.27</v>
      </c>
      <c r="M1356" s="474">
        <v>65.36</v>
      </c>
      <c r="N1356" s="474">
        <v>63.82</v>
      </c>
      <c r="O1356" s="474" t="s">
        <v>3887</v>
      </c>
      <c r="P1356" s="475">
        <v>0.0028</v>
      </c>
      <c r="Q1356" s="56"/>
    </row>
    <row r="1357" ht="15.75" customHeight="1">
      <c r="A1357" s="403" t="s">
        <v>1708</v>
      </c>
      <c r="B1357" s="404">
        <v>5572.05</v>
      </c>
      <c r="C1357" s="470">
        <v>5572.05</v>
      </c>
      <c r="D1357" s="470">
        <v>5572.05</v>
      </c>
      <c r="E1357" s="470">
        <v>5572.05</v>
      </c>
      <c r="F1357" s="471"/>
      <c r="G1357" s="472">
        <v>-0.0136</v>
      </c>
      <c r="J1357" s="473" t="s">
        <v>1708</v>
      </c>
      <c r="K1357" s="406">
        <v>64.09</v>
      </c>
      <c r="L1357" s="474">
        <v>64.55</v>
      </c>
      <c r="M1357" s="474">
        <v>64.64</v>
      </c>
      <c r="N1357" s="474">
        <v>63.64</v>
      </c>
      <c r="O1357" s="474" t="s">
        <v>3888</v>
      </c>
      <c r="P1357" s="475">
        <v>-0.0071</v>
      </c>
      <c r="Q1357" s="56"/>
    </row>
    <row r="1358" ht="15.75" customHeight="1">
      <c r="A1358" s="403" t="s">
        <v>1709</v>
      </c>
      <c r="B1358" s="404">
        <v>5648.9</v>
      </c>
      <c r="C1358" s="470">
        <v>5648.9</v>
      </c>
      <c r="D1358" s="470">
        <v>5648.9</v>
      </c>
      <c r="E1358" s="470">
        <v>5648.9</v>
      </c>
      <c r="F1358" s="471"/>
      <c r="G1358" s="472">
        <v>-0.0026</v>
      </c>
      <c r="J1358" s="473" t="s">
        <v>1709</v>
      </c>
      <c r="K1358" s="406">
        <v>64.55</v>
      </c>
      <c r="L1358" s="474">
        <v>64.09</v>
      </c>
      <c r="M1358" s="474">
        <v>66.27</v>
      </c>
      <c r="N1358" s="474">
        <v>63.82</v>
      </c>
      <c r="O1358" s="474" t="s">
        <v>3889</v>
      </c>
      <c r="P1358" s="475">
        <v>0.0</v>
      </c>
      <c r="Q1358" s="56"/>
    </row>
    <row r="1359" ht="15.75" customHeight="1">
      <c r="A1359" s="403" t="s">
        <v>1710</v>
      </c>
      <c r="B1359" s="404">
        <v>5663.76</v>
      </c>
      <c r="C1359" s="470">
        <v>5663.76</v>
      </c>
      <c r="D1359" s="470">
        <v>5663.76</v>
      </c>
      <c r="E1359" s="470">
        <v>5663.76</v>
      </c>
      <c r="F1359" s="471"/>
      <c r="G1359" s="472">
        <v>-0.0101</v>
      </c>
      <c r="J1359" s="473" t="s">
        <v>1710</v>
      </c>
      <c r="K1359" s="406">
        <v>64.55</v>
      </c>
      <c r="L1359" s="474">
        <v>64.73</v>
      </c>
      <c r="M1359" s="474">
        <v>64.91</v>
      </c>
      <c r="N1359" s="474">
        <v>64.36</v>
      </c>
      <c r="O1359" s="474" t="s">
        <v>3890</v>
      </c>
      <c r="P1359" s="475">
        <v>-0.0124</v>
      </c>
      <c r="Q1359" s="56"/>
    </row>
    <row r="1360" ht="15.75" customHeight="1">
      <c r="A1360" s="403" t="s">
        <v>1711</v>
      </c>
      <c r="B1360" s="404">
        <v>5721.69</v>
      </c>
      <c r="C1360" s="470">
        <v>5721.69</v>
      </c>
      <c r="D1360" s="470">
        <v>5721.69</v>
      </c>
      <c r="E1360" s="470">
        <v>5721.69</v>
      </c>
      <c r="F1360" s="471"/>
      <c r="G1360" s="472">
        <v>2.0E-4</v>
      </c>
      <c r="J1360" s="473" t="s">
        <v>1711</v>
      </c>
      <c r="K1360" s="406">
        <v>65.36</v>
      </c>
      <c r="L1360" s="474">
        <v>64.82</v>
      </c>
      <c r="M1360" s="474">
        <v>65.64</v>
      </c>
      <c r="N1360" s="474">
        <v>64.82</v>
      </c>
      <c r="O1360" s="474" t="s">
        <v>3406</v>
      </c>
      <c r="P1360" s="475">
        <v>0.0069</v>
      </c>
      <c r="Q1360" s="56"/>
    </row>
    <row r="1361" ht="15.75" customHeight="1">
      <c r="A1361" s="403" t="s">
        <v>1712</v>
      </c>
      <c r="B1361" s="404">
        <v>5720.59</v>
      </c>
      <c r="C1361" s="470">
        <v>5720.59</v>
      </c>
      <c r="D1361" s="470">
        <v>5720.59</v>
      </c>
      <c r="E1361" s="470">
        <v>5720.59</v>
      </c>
      <c r="F1361" s="471"/>
      <c r="G1361" s="472">
        <v>0.0152</v>
      </c>
      <c r="J1361" s="473" t="s">
        <v>1712</v>
      </c>
      <c r="K1361" s="406">
        <v>64.91</v>
      </c>
      <c r="L1361" s="474">
        <v>66.0</v>
      </c>
      <c r="M1361" s="474">
        <v>66.09</v>
      </c>
      <c r="N1361" s="474">
        <v>64.55</v>
      </c>
      <c r="O1361" s="474" t="s">
        <v>3891</v>
      </c>
      <c r="P1361" s="475">
        <v>0.0028</v>
      </c>
      <c r="Q1361" s="56"/>
    </row>
    <row r="1362" ht="15.75" customHeight="1">
      <c r="A1362" s="403" t="s">
        <v>1713</v>
      </c>
      <c r="B1362" s="404">
        <v>5635.05</v>
      </c>
      <c r="C1362" s="470">
        <v>5635.05</v>
      </c>
      <c r="D1362" s="470">
        <v>5635.05</v>
      </c>
      <c r="E1362" s="470">
        <v>5635.05</v>
      </c>
      <c r="F1362" s="471"/>
      <c r="G1362" s="472">
        <v>0.002</v>
      </c>
      <c r="J1362" s="473" t="s">
        <v>1713</v>
      </c>
      <c r="K1362" s="406">
        <v>64.73</v>
      </c>
      <c r="L1362" s="474">
        <v>64.55</v>
      </c>
      <c r="M1362" s="474">
        <v>66.18</v>
      </c>
      <c r="N1362" s="474">
        <v>64.27</v>
      </c>
      <c r="O1362" s="474" t="s">
        <v>3732</v>
      </c>
      <c r="P1362" s="475">
        <v>0.0043</v>
      </c>
      <c r="Q1362" s="56"/>
    </row>
    <row r="1363" ht="15.75" customHeight="1">
      <c r="A1363" s="403" t="s">
        <v>1714</v>
      </c>
      <c r="B1363" s="404">
        <v>5623.64</v>
      </c>
      <c r="C1363" s="470">
        <v>5623.64</v>
      </c>
      <c r="D1363" s="470">
        <v>5623.64</v>
      </c>
      <c r="E1363" s="470">
        <v>5623.64</v>
      </c>
      <c r="F1363" s="471"/>
      <c r="G1363" s="472">
        <v>-0.0144</v>
      </c>
      <c r="J1363" s="473" t="s">
        <v>1714</v>
      </c>
      <c r="K1363" s="406">
        <v>64.45</v>
      </c>
      <c r="L1363" s="474">
        <v>64.55</v>
      </c>
      <c r="M1363" s="474">
        <v>64.64</v>
      </c>
      <c r="N1363" s="474">
        <v>64.18</v>
      </c>
      <c r="O1363" s="474" t="s">
        <v>3892</v>
      </c>
      <c r="P1363" s="475">
        <v>-0.0098</v>
      </c>
      <c r="Q1363" s="56"/>
    </row>
    <row r="1364" ht="15.75" customHeight="1">
      <c r="A1364" s="403" t="s">
        <v>1715</v>
      </c>
      <c r="B1364" s="404">
        <v>5705.57</v>
      </c>
      <c r="C1364" s="470">
        <v>5705.57</v>
      </c>
      <c r="D1364" s="470">
        <v>5705.57</v>
      </c>
      <c r="E1364" s="470">
        <v>5705.57</v>
      </c>
      <c r="F1364" s="471"/>
      <c r="G1364" s="472">
        <v>-0.0117</v>
      </c>
      <c r="J1364" s="473" t="s">
        <v>1715</v>
      </c>
      <c r="K1364" s="406">
        <v>65.09</v>
      </c>
      <c r="L1364" s="474">
        <v>65.0</v>
      </c>
      <c r="M1364" s="474">
        <v>65.82</v>
      </c>
      <c r="N1364" s="474">
        <v>64.55</v>
      </c>
      <c r="O1364" s="474" t="s">
        <v>3893</v>
      </c>
      <c r="P1364" s="475">
        <v>-0.0041</v>
      </c>
      <c r="Q1364" s="56"/>
    </row>
    <row r="1365" ht="15.75" customHeight="1">
      <c r="A1365" s="403" t="s">
        <v>1716</v>
      </c>
      <c r="B1365" s="404">
        <v>5773.36</v>
      </c>
      <c r="C1365" s="470">
        <v>5773.36</v>
      </c>
      <c r="D1365" s="470">
        <v>5773.36</v>
      </c>
      <c r="E1365" s="470">
        <v>5773.36</v>
      </c>
      <c r="F1365" s="471"/>
      <c r="G1365" s="472">
        <v>-0.0094</v>
      </c>
      <c r="J1365" s="473" t="s">
        <v>1716</v>
      </c>
      <c r="K1365" s="406">
        <v>65.36</v>
      </c>
      <c r="L1365" s="474">
        <v>65.45</v>
      </c>
      <c r="M1365" s="474">
        <v>65.45</v>
      </c>
      <c r="N1365" s="474">
        <v>65.09</v>
      </c>
      <c r="O1365" s="474" t="s">
        <v>3894</v>
      </c>
      <c r="P1365" s="475">
        <v>-0.0014</v>
      </c>
      <c r="Q1365" s="56"/>
    </row>
    <row r="1366" ht="15.75" customHeight="1">
      <c r="A1366" s="403" t="s">
        <v>1717</v>
      </c>
      <c r="B1366" s="404">
        <v>5827.98</v>
      </c>
      <c r="C1366" s="470">
        <v>5827.98</v>
      </c>
      <c r="D1366" s="470">
        <v>5827.98</v>
      </c>
      <c r="E1366" s="470">
        <v>5827.98</v>
      </c>
      <c r="F1366" s="471"/>
      <c r="G1366" s="472">
        <v>0.001</v>
      </c>
      <c r="J1366" s="473" t="s">
        <v>1717</v>
      </c>
      <c r="K1366" s="406">
        <v>65.45</v>
      </c>
      <c r="L1366" s="474">
        <v>65.55</v>
      </c>
      <c r="M1366" s="474">
        <v>66.09</v>
      </c>
      <c r="N1366" s="474">
        <v>65.36</v>
      </c>
      <c r="O1366" s="474" t="s">
        <v>3895</v>
      </c>
      <c r="P1366" s="475">
        <v>-0.007</v>
      </c>
      <c r="Q1366" s="56"/>
    </row>
    <row r="1367" ht="15.75" customHeight="1">
      <c r="A1367" s="403" t="s">
        <v>1718</v>
      </c>
      <c r="B1367" s="404">
        <v>5822.18</v>
      </c>
      <c r="C1367" s="470">
        <v>5822.18</v>
      </c>
      <c r="D1367" s="470">
        <v>5822.18</v>
      </c>
      <c r="E1367" s="470">
        <v>5822.18</v>
      </c>
      <c r="F1367" s="471"/>
      <c r="G1367" s="472">
        <v>-0.0044</v>
      </c>
      <c r="J1367" s="473" t="s">
        <v>1718</v>
      </c>
      <c r="K1367" s="406">
        <v>65.91</v>
      </c>
      <c r="L1367" s="474">
        <v>66.82</v>
      </c>
      <c r="M1367" s="474">
        <v>66.82</v>
      </c>
      <c r="N1367" s="474">
        <v>65.64</v>
      </c>
      <c r="O1367" s="474" t="s">
        <v>3896</v>
      </c>
      <c r="P1367" s="475">
        <v>-0.0041</v>
      </c>
      <c r="Q1367" s="56"/>
    </row>
    <row r="1368" ht="15.75" customHeight="1">
      <c r="A1368" s="403" t="s">
        <v>1719</v>
      </c>
      <c r="B1368" s="404">
        <v>5847.81</v>
      </c>
      <c r="C1368" s="470">
        <v>5847.81</v>
      </c>
      <c r="D1368" s="470">
        <v>5847.81</v>
      </c>
      <c r="E1368" s="470">
        <v>5847.81</v>
      </c>
      <c r="F1368" s="471"/>
      <c r="G1368" s="472">
        <v>0.0021</v>
      </c>
      <c r="J1368" s="473" t="s">
        <v>1719</v>
      </c>
      <c r="K1368" s="406">
        <v>66.18</v>
      </c>
      <c r="L1368" s="474">
        <v>66.36</v>
      </c>
      <c r="M1368" s="474">
        <v>66.82</v>
      </c>
      <c r="N1368" s="474">
        <v>65.09</v>
      </c>
      <c r="O1368" s="474" t="s">
        <v>3897</v>
      </c>
      <c r="P1368" s="475">
        <v>-0.0014</v>
      </c>
      <c r="Q1368" s="56"/>
    </row>
    <row r="1369" ht="15.75" customHeight="1">
      <c r="A1369" s="403" t="s">
        <v>1720</v>
      </c>
      <c r="B1369" s="404">
        <v>5835.33</v>
      </c>
      <c r="C1369" s="470">
        <v>5835.33</v>
      </c>
      <c r="D1369" s="470">
        <v>5835.33</v>
      </c>
      <c r="E1369" s="470">
        <v>5835.33</v>
      </c>
      <c r="F1369" s="471"/>
      <c r="G1369" s="472">
        <v>-0.0082</v>
      </c>
      <c r="J1369" s="473" t="s">
        <v>1720</v>
      </c>
      <c r="K1369" s="406">
        <v>66.27</v>
      </c>
      <c r="L1369" s="474">
        <v>66.18</v>
      </c>
      <c r="M1369" s="474">
        <v>67.18</v>
      </c>
      <c r="N1369" s="474">
        <v>65.27</v>
      </c>
      <c r="O1369" s="474" t="s">
        <v>3898</v>
      </c>
      <c r="P1369" s="475">
        <v>0.0</v>
      </c>
      <c r="Q1369" s="56"/>
    </row>
    <row r="1370" ht="15.75" customHeight="1">
      <c r="A1370" s="403" t="s">
        <v>1721</v>
      </c>
      <c r="B1370" s="404">
        <v>5883.38</v>
      </c>
      <c r="C1370" s="470">
        <v>5883.38</v>
      </c>
      <c r="D1370" s="470">
        <v>5883.38</v>
      </c>
      <c r="E1370" s="470">
        <v>5883.38</v>
      </c>
      <c r="F1370" s="471"/>
      <c r="G1370" s="472">
        <v>0.0021</v>
      </c>
      <c r="J1370" s="473" t="s">
        <v>1721</v>
      </c>
      <c r="K1370" s="406">
        <v>66.27</v>
      </c>
      <c r="L1370" s="474">
        <v>64.36</v>
      </c>
      <c r="M1370" s="474">
        <v>67.27</v>
      </c>
      <c r="N1370" s="474">
        <v>64.36</v>
      </c>
      <c r="O1370" s="474" t="s">
        <v>3899</v>
      </c>
      <c r="P1370" s="475">
        <v>0.0195</v>
      </c>
      <c r="Q1370" s="56"/>
    </row>
    <row r="1371" ht="15.75" customHeight="1">
      <c r="A1371" s="403" t="s">
        <v>1722</v>
      </c>
      <c r="B1371" s="404">
        <v>5870.83</v>
      </c>
      <c r="C1371" s="470">
        <v>5870.83</v>
      </c>
      <c r="D1371" s="470">
        <v>5870.83</v>
      </c>
      <c r="E1371" s="470">
        <v>5870.83</v>
      </c>
      <c r="F1371" s="471"/>
      <c r="G1371" s="472">
        <v>0.0114</v>
      </c>
      <c r="J1371" s="473" t="s">
        <v>1722</v>
      </c>
      <c r="K1371" s="406">
        <v>65.0</v>
      </c>
      <c r="L1371" s="474">
        <v>64.55</v>
      </c>
      <c r="M1371" s="474">
        <v>65.27</v>
      </c>
      <c r="N1371" s="474">
        <v>64.36</v>
      </c>
      <c r="O1371" s="474" t="s">
        <v>3900</v>
      </c>
      <c r="P1371" s="475">
        <v>0.0085</v>
      </c>
      <c r="Q1371" s="56"/>
    </row>
    <row r="1372" ht="15.75" customHeight="1">
      <c r="A1372" s="403" t="s">
        <v>1723</v>
      </c>
      <c r="B1372" s="404">
        <v>5804.94</v>
      </c>
      <c r="C1372" s="470">
        <v>5804.94</v>
      </c>
      <c r="D1372" s="470">
        <v>5804.94</v>
      </c>
      <c r="E1372" s="470">
        <v>5804.94</v>
      </c>
      <c r="F1372" s="471"/>
      <c r="G1372" s="472">
        <v>0.0011</v>
      </c>
      <c r="J1372" s="473" t="s">
        <v>1723</v>
      </c>
      <c r="K1372" s="406">
        <v>64.45</v>
      </c>
      <c r="L1372" s="474">
        <v>63.82</v>
      </c>
      <c r="M1372" s="474">
        <v>64.64</v>
      </c>
      <c r="N1372" s="474">
        <v>63.82</v>
      </c>
      <c r="O1372" s="474" t="s">
        <v>3901</v>
      </c>
      <c r="P1372" s="475">
        <v>0.0056</v>
      </c>
      <c r="Q1372" s="56"/>
    </row>
    <row r="1373" ht="15.75" customHeight="1">
      <c r="A1373" s="403" t="s">
        <v>1724</v>
      </c>
      <c r="B1373" s="404">
        <v>5798.42</v>
      </c>
      <c r="C1373" s="470">
        <v>5798.42</v>
      </c>
      <c r="D1373" s="470">
        <v>5798.42</v>
      </c>
      <c r="E1373" s="470">
        <v>5798.42</v>
      </c>
      <c r="F1373" s="471"/>
      <c r="G1373" s="472">
        <v>0.0041</v>
      </c>
      <c r="J1373" s="473" t="s">
        <v>1724</v>
      </c>
      <c r="K1373" s="406">
        <v>64.09</v>
      </c>
      <c r="L1373" s="474">
        <v>64.82</v>
      </c>
      <c r="M1373" s="474">
        <v>64.82</v>
      </c>
      <c r="N1373" s="474">
        <v>63.45</v>
      </c>
      <c r="O1373" s="474" t="s">
        <v>3902</v>
      </c>
      <c r="P1373" s="475">
        <v>-0.0014</v>
      </c>
      <c r="Q1373" s="56"/>
    </row>
    <row r="1374" ht="15.75" customHeight="1">
      <c r="A1374" s="403" t="s">
        <v>1725</v>
      </c>
      <c r="B1374" s="404">
        <v>5774.57</v>
      </c>
      <c r="C1374" s="470">
        <v>5774.57</v>
      </c>
      <c r="D1374" s="470">
        <v>5774.57</v>
      </c>
      <c r="E1374" s="470">
        <v>5774.57</v>
      </c>
      <c r="F1374" s="471"/>
      <c r="G1374" s="472">
        <v>-0.0099</v>
      </c>
      <c r="J1374" s="473" t="s">
        <v>1725</v>
      </c>
      <c r="K1374" s="406">
        <v>64.18</v>
      </c>
      <c r="L1374" s="474">
        <v>64.36</v>
      </c>
      <c r="M1374" s="474">
        <v>64.36</v>
      </c>
      <c r="N1374" s="474">
        <v>63.73</v>
      </c>
      <c r="O1374" s="474" t="s">
        <v>3903</v>
      </c>
      <c r="P1374" s="475">
        <v>-0.0042</v>
      </c>
      <c r="Q1374" s="56"/>
    </row>
    <row r="1375" ht="15.75" customHeight="1">
      <c r="A1375" s="403" t="s">
        <v>1726</v>
      </c>
      <c r="B1375" s="404">
        <v>5832.12</v>
      </c>
      <c r="C1375" s="470">
        <v>5832.12</v>
      </c>
      <c r="D1375" s="470">
        <v>5832.12</v>
      </c>
      <c r="E1375" s="470">
        <v>5832.12</v>
      </c>
      <c r="F1375" s="471"/>
      <c r="G1375" s="472">
        <v>-0.0127</v>
      </c>
      <c r="J1375" s="473" t="s">
        <v>1726</v>
      </c>
      <c r="K1375" s="406">
        <v>64.45</v>
      </c>
      <c r="L1375" s="474">
        <v>65.82</v>
      </c>
      <c r="M1375" s="474">
        <v>65.82</v>
      </c>
      <c r="N1375" s="474">
        <v>64.18</v>
      </c>
      <c r="O1375" s="474" t="s">
        <v>3904</v>
      </c>
      <c r="P1375" s="475">
        <v>0.0</v>
      </c>
      <c r="Q1375" s="56"/>
    </row>
    <row r="1376" ht="15.75" customHeight="1">
      <c r="A1376" s="403" t="s">
        <v>1727</v>
      </c>
      <c r="B1376" s="404">
        <v>5906.98</v>
      </c>
      <c r="C1376" s="470">
        <v>5906.98</v>
      </c>
      <c r="D1376" s="470">
        <v>5906.98</v>
      </c>
      <c r="E1376" s="470">
        <v>5906.98</v>
      </c>
      <c r="F1376" s="471"/>
      <c r="G1376" s="472">
        <v>-3.0E-4</v>
      </c>
      <c r="J1376" s="473" t="s">
        <v>1727</v>
      </c>
      <c r="K1376" s="406">
        <v>64.45</v>
      </c>
      <c r="L1376" s="474">
        <v>65.45</v>
      </c>
      <c r="M1376" s="474">
        <v>65.45</v>
      </c>
      <c r="N1376" s="474">
        <v>64.27</v>
      </c>
      <c r="O1376" s="474" t="s">
        <v>3905</v>
      </c>
      <c r="P1376" s="475">
        <v>-0.0085</v>
      </c>
      <c r="Q1376" s="56"/>
    </row>
    <row r="1377" ht="15.75" customHeight="1">
      <c r="A1377" s="403" t="s">
        <v>1728</v>
      </c>
      <c r="B1377" s="404">
        <v>5909.03</v>
      </c>
      <c r="C1377" s="470">
        <v>5909.03</v>
      </c>
      <c r="D1377" s="470">
        <v>5909.03</v>
      </c>
      <c r="E1377" s="470">
        <v>5909.03</v>
      </c>
      <c r="F1377" s="471"/>
      <c r="G1377" s="472">
        <v>-0.0053</v>
      </c>
      <c r="J1377" s="473" t="s">
        <v>1728</v>
      </c>
      <c r="K1377" s="406">
        <v>65.0</v>
      </c>
      <c r="L1377" s="474">
        <v>64.55</v>
      </c>
      <c r="M1377" s="474">
        <v>65.27</v>
      </c>
      <c r="N1377" s="474">
        <v>64.55</v>
      </c>
      <c r="O1377" s="474" t="s">
        <v>3906</v>
      </c>
      <c r="P1377" s="475">
        <v>0.0</v>
      </c>
      <c r="Q1377" s="56"/>
    </row>
    <row r="1378" ht="15.75" customHeight="1">
      <c r="A1378" s="403" t="s">
        <v>1729</v>
      </c>
      <c r="B1378" s="404">
        <v>5940.24</v>
      </c>
      <c r="C1378" s="470">
        <v>5940.24</v>
      </c>
      <c r="D1378" s="470">
        <v>5940.24</v>
      </c>
      <c r="E1378" s="470">
        <v>5940.24</v>
      </c>
      <c r="F1378" s="471"/>
      <c r="G1378" s="472">
        <v>-0.0018</v>
      </c>
      <c r="J1378" s="473" t="s">
        <v>1729</v>
      </c>
      <c r="K1378" s="406">
        <v>65.0</v>
      </c>
      <c r="L1378" s="474">
        <v>65.0</v>
      </c>
      <c r="M1378" s="474">
        <v>65.45</v>
      </c>
      <c r="N1378" s="474">
        <v>64.64</v>
      </c>
      <c r="O1378" s="474" t="s">
        <v>3907</v>
      </c>
      <c r="P1378" s="475">
        <v>-0.0028</v>
      </c>
      <c r="Q1378" s="56"/>
    </row>
    <row r="1379" ht="15.75" customHeight="1">
      <c r="A1379" s="403" t="s">
        <v>1730</v>
      </c>
      <c r="B1379" s="404">
        <v>5950.75</v>
      </c>
      <c r="C1379" s="470">
        <v>5950.75</v>
      </c>
      <c r="D1379" s="470">
        <v>5950.75</v>
      </c>
      <c r="E1379" s="470">
        <v>5950.75</v>
      </c>
      <c r="F1379" s="471"/>
      <c r="G1379" s="472">
        <v>-0.0164</v>
      </c>
      <c r="J1379" s="473" t="s">
        <v>1730</v>
      </c>
      <c r="K1379" s="406">
        <v>65.18</v>
      </c>
      <c r="L1379" s="474">
        <v>67.0</v>
      </c>
      <c r="M1379" s="474">
        <v>67.0</v>
      </c>
      <c r="N1379" s="474">
        <v>65.0</v>
      </c>
      <c r="O1379" s="474" t="s">
        <v>3908</v>
      </c>
      <c r="P1379" s="475">
        <v>-0.0259</v>
      </c>
      <c r="Q1379" s="56"/>
    </row>
    <row r="1380" ht="15.75" customHeight="1">
      <c r="A1380" s="403" t="s">
        <v>1731</v>
      </c>
      <c r="B1380" s="404">
        <v>6050.19</v>
      </c>
      <c r="C1380" s="470">
        <v>6050.19</v>
      </c>
      <c r="D1380" s="470">
        <v>6050.19</v>
      </c>
      <c r="E1380" s="470">
        <v>6050.19</v>
      </c>
      <c r="F1380" s="471"/>
      <c r="G1380" s="472">
        <v>-0.0085</v>
      </c>
      <c r="J1380" s="473" t="s">
        <v>1731</v>
      </c>
      <c r="K1380" s="406">
        <v>66.91</v>
      </c>
      <c r="L1380" s="474">
        <v>66.27</v>
      </c>
      <c r="M1380" s="474">
        <v>67.18</v>
      </c>
      <c r="N1380" s="474">
        <v>66.27</v>
      </c>
      <c r="O1380" s="474" t="s">
        <v>3909</v>
      </c>
      <c r="P1380" s="475">
        <v>0.0083</v>
      </c>
      <c r="Q1380" s="56"/>
    </row>
    <row r="1381" ht="15.75" customHeight="1">
      <c r="A1381" s="403" t="s">
        <v>1732</v>
      </c>
      <c r="B1381" s="404">
        <v>6102.3</v>
      </c>
      <c r="C1381" s="470">
        <v>6102.3</v>
      </c>
      <c r="D1381" s="470">
        <v>6102.3</v>
      </c>
      <c r="E1381" s="470">
        <v>6102.3</v>
      </c>
      <c r="F1381" s="471"/>
      <c r="G1381" s="472">
        <v>0.0023</v>
      </c>
      <c r="J1381" s="473" t="s">
        <v>1732</v>
      </c>
      <c r="K1381" s="406">
        <v>66.36</v>
      </c>
      <c r="L1381" s="474">
        <v>65.91</v>
      </c>
      <c r="M1381" s="474">
        <v>66.64</v>
      </c>
      <c r="N1381" s="474">
        <v>65.91</v>
      </c>
      <c r="O1381" s="474" t="s">
        <v>3910</v>
      </c>
      <c r="P1381" s="475">
        <v>0.0068</v>
      </c>
      <c r="Q1381" s="56"/>
    </row>
    <row r="1382" ht="15.75" customHeight="1">
      <c r="A1382" s="403" t="s">
        <v>1733</v>
      </c>
      <c r="B1382" s="404">
        <v>6088.37</v>
      </c>
      <c r="C1382" s="470">
        <v>6088.37</v>
      </c>
      <c r="D1382" s="470">
        <v>6088.37</v>
      </c>
      <c r="E1382" s="470">
        <v>6088.37</v>
      </c>
      <c r="F1382" s="471"/>
      <c r="G1382" s="472">
        <v>0.001</v>
      </c>
      <c r="J1382" s="473" t="s">
        <v>1733</v>
      </c>
      <c r="K1382" s="406">
        <v>65.91</v>
      </c>
      <c r="L1382" s="474">
        <v>66.36</v>
      </c>
      <c r="M1382" s="474">
        <v>66.91</v>
      </c>
      <c r="N1382" s="474">
        <v>65.27</v>
      </c>
      <c r="O1382" s="474" t="s">
        <v>3911</v>
      </c>
      <c r="P1382" s="475">
        <v>-0.0041</v>
      </c>
      <c r="Q1382" s="56"/>
    </row>
    <row r="1383" ht="15.75" customHeight="1">
      <c r="A1383" s="403" t="s">
        <v>1734</v>
      </c>
      <c r="B1383" s="404">
        <v>6082.29</v>
      </c>
      <c r="C1383" s="470">
        <v>6082.29</v>
      </c>
      <c r="D1383" s="470">
        <v>6082.29</v>
      </c>
      <c r="E1383" s="470">
        <v>6082.29</v>
      </c>
      <c r="F1383" s="471"/>
      <c r="G1383" s="472">
        <v>-0.0019</v>
      </c>
      <c r="J1383" s="473" t="s">
        <v>1734</v>
      </c>
      <c r="K1383" s="406">
        <v>66.18</v>
      </c>
      <c r="L1383" s="474">
        <v>67.55</v>
      </c>
      <c r="M1383" s="474">
        <v>67.73</v>
      </c>
      <c r="N1383" s="474">
        <v>65.91</v>
      </c>
      <c r="O1383" s="474" t="s">
        <v>3912</v>
      </c>
      <c r="P1383" s="475">
        <v>-0.0082</v>
      </c>
      <c r="Q1383" s="56"/>
    </row>
    <row r="1384" ht="15.75" customHeight="1">
      <c r="A1384" s="403" t="s">
        <v>1735</v>
      </c>
      <c r="B1384" s="404">
        <v>6093.95</v>
      </c>
      <c r="C1384" s="470">
        <v>6093.95</v>
      </c>
      <c r="D1384" s="470">
        <v>6093.95</v>
      </c>
      <c r="E1384" s="470">
        <v>6093.95</v>
      </c>
      <c r="F1384" s="471"/>
      <c r="G1384" s="472">
        <v>0.0215</v>
      </c>
      <c r="J1384" s="473" t="s">
        <v>1735</v>
      </c>
      <c r="K1384" s="406">
        <v>66.73</v>
      </c>
      <c r="L1384" s="474">
        <v>66.82</v>
      </c>
      <c r="M1384" s="474">
        <v>67.27</v>
      </c>
      <c r="N1384" s="474">
        <v>66.36</v>
      </c>
      <c r="O1384" s="474" t="s">
        <v>3913</v>
      </c>
      <c r="P1384" s="475">
        <v>0.0083</v>
      </c>
      <c r="Q1384" s="56"/>
    </row>
    <row r="1385" ht="15.75" customHeight="1">
      <c r="A1385" s="403" t="s">
        <v>1736</v>
      </c>
      <c r="B1385" s="404">
        <v>5965.62</v>
      </c>
      <c r="C1385" s="470">
        <v>5965.62</v>
      </c>
      <c r="D1385" s="470">
        <v>5965.62</v>
      </c>
      <c r="E1385" s="470">
        <v>5965.62</v>
      </c>
      <c r="F1385" s="471"/>
      <c r="G1385" s="472">
        <v>0.0049</v>
      </c>
      <c r="J1385" s="473" t="s">
        <v>1736</v>
      </c>
      <c r="K1385" s="406">
        <v>66.18</v>
      </c>
      <c r="L1385" s="474">
        <v>65.91</v>
      </c>
      <c r="M1385" s="474">
        <v>66.73</v>
      </c>
      <c r="N1385" s="474">
        <v>65.45</v>
      </c>
      <c r="O1385" s="474" t="s">
        <v>3554</v>
      </c>
      <c r="P1385" s="475">
        <v>0.0055</v>
      </c>
      <c r="Q1385" s="56"/>
    </row>
    <row r="1386" ht="15.75" customHeight="1">
      <c r="A1386" s="403" t="s">
        <v>1737</v>
      </c>
      <c r="B1386" s="404">
        <v>5936.34</v>
      </c>
      <c r="C1386" s="470">
        <v>5936.34</v>
      </c>
      <c r="D1386" s="470">
        <v>5936.34</v>
      </c>
      <c r="E1386" s="470">
        <v>5936.34</v>
      </c>
      <c r="F1386" s="471"/>
      <c r="G1386" s="472">
        <v>-0.0022</v>
      </c>
      <c r="J1386" s="473" t="s">
        <v>1737</v>
      </c>
      <c r="K1386" s="406">
        <v>65.82</v>
      </c>
      <c r="L1386" s="474">
        <v>65.64</v>
      </c>
      <c r="M1386" s="474">
        <v>66.27</v>
      </c>
      <c r="N1386" s="474">
        <v>65.55</v>
      </c>
      <c r="O1386" s="474" t="s">
        <v>3914</v>
      </c>
      <c r="P1386" s="475">
        <v>-0.0041</v>
      </c>
      <c r="Q1386" s="56"/>
    </row>
    <row r="1387" ht="15.75" customHeight="1">
      <c r="A1387" s="403" t="s">
        <v>1738</v>
      </c>
      <c r="B1387" s="404">
        <v>5949.24</v>
      </c>
      <c r="C1387" s="470">
        <v>5949.24</v>
      </c>
      <c r="D1387" s="470">
        <v>5949.24</v>
      </c>
      <c r="E1387" s="470">
        <v>5949.24</v>
      </c>
      <c r="F1387" s="471"/>
      <c r="G1387" s="472">
        <v>0.0135</v>
      </c>
      <c r="J1387" s="473" t="s">
        <v>1738</v>
      </c>
      <c r="K1387" s="406">
        <v>66.09</v>
      </c>
      <c r="L1387" s="474">
        <v>66.36</v>
      </c>
      <c r="M1387" s="474">
        <v>67.27</v>
      </c>
      <c r="N1387" s="474">
        <v>65.45</v>
      </c>
      <c r="O1387" s="474" t="s">
        <v>3915</v>
      </c>
      <c r="P1387" s="475">
        <v>0.0055</v>
      </c>
      <c r="Q1387" s="56"/>
    </row>
    <row r="1388" ht="15.75" customHeight="1">
      <c r="A1388" s="403" t="s">
        <v>1739</v>
      </c>
      <c r="B1388" s="404">
        <v>5869.78</v>
      </c>
      <c r="C1388" s="470">
        <v>5869.78</v>
      </c>
      <c r="D1388" s="470">
        <v>5869.78</v>
      </c>
      <c r="E1388" s="470">
        <v>5869.78</v>
      </c>
      <c r="F1388" s="471"/>
      <c r="G1388" s="472">
        <v>-0.0031</v>
      </c>
      <c r="J1388" s="473" t="s">
        <v>1739</v>
      </c>
      <c r="K1388" s="406">
        <v>65.73</v>
      </c>
      <c r="L1388" s="474">
        <v>64.45</v>
      </c>
      <c r="M1388" s="474">
        <v>68.18</v>
      </c>
      <c r="N1388" s="474">
        <v>63.27</v>
      </c>
      <c r="O1388" s="474" t="s">
        <v>3916</v>
      </c>
      <c r="P1388" s="475">
        <v>0.0199</v>
      </c>
      <c r="Q1388" s="56"/>
    </row>
    <row r="1389" ht="15.75" customHeight="1">
      <c r="A1389" s="403" t="s">
        <v>1740</v>
      </c>
      <c r="B1389" s="404">
        <v>5888.29</v>
      </c>
      <c r="C1389" s="470">
        <v>5888.29</v>
      </c>
      <c r="D1389" s="470">
        <v>5888.29</v>
      </c>
      <c r="E1389" s="470">
        <v>5888.29</v>
      </c>
      <c r="F1389" s="471"/>
      <c r="G1389" s="472">
        <v>-0.0221</v>
      </c>
      <c r="J1389" s="473" t="s">
        <v>1740</v>
      </c>
      <c r="K1389" s="406">
        <v>64.45</v>
      </c>
      <c r="L1389" s="474">
        <v>65.55</v>
      </c>
      <c r="M1389" s="474">
        <v>65.91</v>
      </c>
      <c r="N1389" s="474">
        <v>63.64</v>
      </c>
      <c r="O1389" s="474" t="s">
        <v>3917</v>
      </c>
      <c r="P1389" s="475">
        <v>-0.0168</v>
      </c>
      <c r="Q1389" s="56"/>
    </row>
    <row r="1390" ht="15.75" customHeight="1">
      <c r="A1390" s="403" t="s">
        <v>1741</v>
      </c>
      <c r="B1390" s="404">
        <v>6021.44</v>
      </c>
      <c r="C1390" s="470">
        <v>6021.44</v>
      </c>
      <c r="D1390" s="470">
        <v>6021.44</v>
      </c>
      <c r="E1390" s="470">
        <v>6021.44</v>
      </c>
      <c r="F1390" s="471"/>
      <c r="G1390" s="472">
        <v>-0.003</v>
      </c>
      <c r="J1390" s="473" t="s">
        <v>1741</v>
      </c>
      <c r="K1390" s="406">
        <v>65.55</v>
      </c>
      <c r="L1390" s="474">
        <v>68.0</v>
      </c>
      <c r="M1390" s="474">
        <v>68.0</v>
      </c>
      <c r="N1390" s="474">
        <v>65.27</v>
      </c>
      <c r="O1390" s="474" t="s">
        <v>3918</v>
      </c>
      <c r="P1390" s="475">
        <v>-0.015</v>
      </c>
      <c r="Q1390" s="56"/>
    </row>
    <row r="1391" ht="15.75" customHeight="1">
      <c r="A1391" s="403" t="s">
        <v>1742</v>
      </c>
      <c r="B1391" s="404">
        <v>6039.78</v>
      </c>
      <c r="C1391" s="470">
        <v>6039.78</v>
      </c>
      <c r="D1391" s="470">
        <v>6039.78</v>
      </c>
      <c r="E1391" s="470">
        <v>6039.78</v>
      </c>
      <c r="F1391" s="471"/>
      <c r="G1391" s="472">
        <v>-0.0144</v>
      </c>
      <c r="J1391" s="473" t="s">
        <v>1742</v>
      </c>
      <c r="K1391" s="406">
        <v>66.55</v>
      </c>
      <c r="L1391" s="474">
        <v>67.27</v>
      </c>
      <c r="M1391" s="474">
        <v>67.36</v>
      </c>
      <c r="N1391" s="474">
        <v>64.18</v>
      </c>
      <c r="O1391" s="474" t="s">
        <v>3919</v>
      </c>
      <c r="P1391" s="475">
        <v>-0.008</v>
      </c>
      <c r="Q1391" s="56"/>
    </row>
    <row r="1392" ht="15.75" customHeight="1">
      <c r="A1392" s="403" t="s">
        <v>1743</v>
      </c>
      <c r="B1392" s="404">
        <v>6127.8</v>
      </c>
      <c r="C1392" s="470">
        <v>6127.8</v>
      </c>
      <c r="D1392" s="470">
        <v>6127.8</v>
      </c>
      <c r="E1392" s="470">
        <v>6127.8</v>
      </c>
      <c r="F1392" s="471"/>
      <c r="G1392" s="472">
        <v>-0.0079</v>
      </c>
      <c r="J1392" s="473" t="s">
        <v>1743</v>
      </c>
      <c r="K1392" s="406">
        <v>67.09</v>
      </c>
      <c r="L1392" s="474">
        <v>69.09</v>
      </c>
      <c r="M1392" s="474">
        <v>69.09</v>
      </c>
      <c r="N1392" s="474">
        <v>66.73</v>
      </c>
      <c r="O1392" s="474" t="s">
        <v>3920</v>
      </c>
      <c r="P1392" s="475">
        <v>-0.0315</v>
      </c>
      <c r="Q1392" s="56"/>
    </row>
    <row r="1393" ht="15.75" customHeight="1">
      <c r="A1393" s="403" t="s">
        <v>1744</v>
      </c>
      <c r="B1393" s="404">
        <v>6176.44</v>
      </c>
      <c r="C1393" s="470">
        <v>6176.44</v>
      </c>
      <c r="D1393" s="470">
        <v>6176.44</v>
      </c>
      <c r="E1393" s="470">
        <v>6176.44</v>
      </c>
      <c r="F1393" s="471"/>
      <c r="G1393" s="472">
        <v>0.0052</v>
      </c>
      <c r="J1393" s="473" t="s">
        <v>1744</v>
      </c>
      <c r="K1393" s="406">
        <v>69.27</v>
      </c>
      <c r="L1393" s="474">
        <v>69.18</v>
      </c>
      <c r="M1393" s="474">
        <v>69.55</v>
      </c>
      <c r="N1393" s="474">
        <v>69.18</v>
      </c>
      <c r="O1393" s="474" t="s">
        <v>3566</v>
      </c>
      <c r="P1393" s="475">
        <v>0.0026</v>
      </c>
      <c r="Q1393" s="56"/>
    </row>
    <row r="1394" ht="15.75" customHeight="1">
      <c r="A1394" s="403" t="s">
        <v>1745</v>
      </c>
      <c r="B1394" s="404">
        <v>6144.72</v>
      </c>
      <c r="C1394" s="470">
        <v>6144.72</v>
      </c>
      <c r="D1394" s="470">
        <v>6144.72</v>
      </c>
      <c r="E1394" s="470">
        <v>6144.72</v>
      </c>
      <c r="F1394" s="471"/>
      <c r="G1394" s="472">
        <v>-0.0114</v>
      </c>
      <c r="J1394" s="473" t="s">
        <v>1745</v>
      </c>
      <c r="K1394" s="406">
        <v>69.09</v>
      </c>
      <c r="L1394" s="474">
        <v>69.73</v>
      </c>
      <c r="M1394" s="474">
        <v>69.73</v>
      </c>
      <c r="N1394" s="474">
        <v>69.09</v>
      </c>
      <c r="O1394" s="474" t="s">
        <v>3921</v>
      </c>
      <c r="P1394" s="475">
        <v>-0.0092</v>
      </c>
      <c r="Q1394" s="56"/>
    </row>
    <row r="1395" ht="15.75" customHeight="1">
      <c r="A1395" s="403" t="s">
        <v>1746</v>
      </c>
      <c r="B1395" s="404">
        <v>6215.8</v>
      </c>
      <c r="C1395" s="470">
        <v>6215.8</v>
      </c>
      <c r="D1395" s="470">
        <v>6215.8</v>
      </c>
      <c r="E1395" s="470">
        <v>6215.8</v>
      </c>
      <c r="F1395" s="471"/>
      <c r="G1395" s="472">
        <v>0.0024</v>
      </c>
      <c r="J1395" s="473" t="s">
        <v>1746</v>
      </c>
      <c r="K1395" s="406">
        <v>69.73</v>
      </c>
      <c r="L1395" s="474">
        <v>70.0</v>
      </c>
      <c r="M1395" s="474">
        <v>70.27</v>
      </c>
      <c r="N1395" s="474">
        <v>69.45</v>
      </c>
      <c r="O1395" s="474" t="s">
        <v>3922</v>
      </c>
      <c r="P1395" s="475">
        <v>-0.0077</v>
      </c>
      <c r="Q1395" s="56"/>
    </row>
    <row r="1396" ht="15.75" customHeight="1">
      <c r="A1396" s="403" t="s">
        <v>1747</v>
      </c>
      <c r="B1396" s="404">
        <v>6200.68</v>
      </c>
      <c r="C1396" s="470">
        <v>6200.68</v>
      </c>
      <c r="D1396" s="470">
        <v>6200.68</v>
      </c>
      <c r="E1396" s="470">
        <v>6200.68</v>
      </c>
      <c r="F1396" s="471"/>
      <c r="G1396" s="472">
        <v>-0.001</v>
      </c>
      <c r="J1396" s="473" t="s">
        <v>1747</v>
      </c>
      <c r="K1396" s="406">
        <v>70.27</v>
      </c>
      <c r="L1396" s="474">
        <v>70.0</v>
      </c>
      <c r="M1396" s="474">
        <v>70.55</v>
      </c>
      <c r="N1396" s="474">
        <v>70.0</v>
      </c>
      <c r="O1396" s="474" t="s">
        <v>3589</v>
      </c>
      <c r="P1396" s="475">
        <v>0.0</v>
      </c>
      <c r="Q1396" s="56"/>
    </row>
    <row r="1397" ht="15.75" customHeight="1">
      <c r="A1397" s="403" t="s">
        <v>1748</v>
      </c>
      <c r="B1397" s="404">
        <v>6206.72</v>
      </c>
      <c r="C1397" s="470">
        <v>6206.72</v>
      </c>
      <c r="D1397" s="470">
        <v>6206.72</v>
      </c>
      <c r="E1397" s="470">
        <v>6206.72</v>
      </c>
      <c r="F1397" s="471"/>
      <c r="G1397" s="472">
        <v>0.0019</v>
      </c>
      <c r="J1397" s="473" t="s">
        <v>1748</v>
      </c>
      <c r="K1397" s="406">
        <v>70.27</v>
      </c>
      <c r="L1397" s="474">
        <v>69.91</v>
      </c>
      <c r="M1397" s="474">
        <v>70.82</v>
      </c>
      <c r="N1397" s="474">
        <v>69.91</v>
      </c>
      <c r="O1397" s="474" t="s">
        <v>3923</v>
      </c>
      <c r="P1397" s="475">
        <v>0.0064</v>
      </c>
      <c r="Q1397" s="56"/>
    </row>
    <row r="1398" ht="15.75" customHeight="1">
      <c r="A1398" s="403" t="s">
        <v>1749</v>
      </c>
      <c r="B1398" s="404">
        <v>6195.0</v>
      </c>
      <c r="C1398" s="470">
        <v>6195.0</v>
      </c>
      <c r="D1398" s="470">
        <v>6195.0</v>
      </c>
      <c r="E1398" s="470">
        <v>6195.0</v>
      </c>
      <c r="F1398" s="471"/>
      <c r="G1398" s="472">
        <v>0.0078</v>
      </c>
      <c r="J1398" s="473" t="s">
        <v>1749</v>
      </c>
      <c r="K1398" s="406">
        <v>69.82</v>
      </c>
      <c r="L1398" s="474">
        <v>70.55</v>
      </c>
      <c r="M1398" s="474">
        <v>70.55</v>
      </c>
      <c r="N1398" s="474">
        <v>69.73</v>
      </c>
      <c r="O1398" s="474" t="s">
        <v>3924</v>
      </c>
      <c r="P1398" s="475">
        <v>0.0</v>
      </c>
      <c r="Q1398" s="56"/>
    </row>
    <row r="1399" ht="15.75" customHeight="1">
      <c r="A1399" s="403" t="s">
        <v>1750</v>
      </c>
      <c r="B1399" s="404">
        <v>6147.19</v>
      </c>
      <c r="C1399" s="470">
        <v>6147.19</v>
      </c>
      <c r="D1399" s="470">
        <v>6147.19</v>
      </c>
      <c r="E1399" s="470">
        <v>6147.19</v>
      </c>
      <c r="F1399" s="471"/>
      <c r="G1399" s="472">
        <v>0.0041</v>
      </c>
      <c r="J1399" s="473" t="s">
        <v>1750</v>
      </c>
      <c r="K1399" s="406">
        <v>69.82</v>
      </c>
      <c r="L1399" s="474">
        <v>69.73</v>
      </c>
      <c r="M1399" s="474">
        <v>70.36</v>
      </c>
      <c r="N1399" s="474">
        <v>69.55</v>
      </c>
      <c r="O1399" s="474" t="s">
        <v>3925</v>
      </c>
      <c r="P1399" s="475">
        <v>-0.0026</v>
      </c>
      <c r="Q1399" s="56"/>
    </row>
    <row r="1400" ht="15.75" customHeight="1">
      <c r="A1400" s="403" t="s">
        <v>1751</v>
      </c>
      <c r="B1400" s="404">
        <v>6122.23</v>
      </c>
      <c r="C1400" s="470">
        <v>6122.23</v>
      </c>
      <c r="D1400" s="470">
        <v>6122.23</v>
      </c>
      <c r="E1400" s="470">
        <v>6122.23</v>
      </c>
      <c r="F1400" s="471"/>
      <c r="G1400" s="472">
        <v>0.0039</v>
      </c>
      <c r="J1400" s="473" t="s">
        <v>1751</v>
      </c>
      <c r="K1400" s="406">
        <v>70.0</v>
      </c>
      <c r="L1400" s="474">
        <v>70.0</v>
      </c>
      <c r="M1400" s="474">
        <v>70.27</v>
      </c>
      <c r="N1400" s="474">
        <v>69.64</v>
      </c>
      <c r="O1400" s="474" t="s">
        <v>3926</v>
      </c>
      <c r="P1400" s="475">
        <v>0.0</v>
      </c>
      <c r="Q1400" s="56"/>
    </row>
    <row r="1401" ht="15.75" customHeight="1">
      <c r="A1401" s="403" t="s">
        <v>1752</v>
      </c>
      <c r="B1401" s="404">
        <v>6098.32</v>
      </c>
      <c r="C1401" s="470">
        <v>6098.32</v>
      </c>
      <c r="D1401" s="470">
        <v>6098.32</v>
      </c>
      <c r="E1401" s="470">
        <v>6098.32</v>
      </c>
      <c r="F1401" s="471"/>
      <c r="G1401" s="472">
        <v>-0.005</v>
      </c>
      <c r="J1401" s="473" t="s">
        <v>1752</v>
      </c>
      <c r="K1401" s="406">
        <v>70.0</v>
      </c>
      <c r="L1401" s="474">
        <v>70.09</v>
      </c>
      <c r="M1401" s="474">
        <v>70.27</v>
      </c>
      <c r="N1401" s="474">
        <v>69.82</v>
      </c>
      <c r="O1401" s="474" t="s">
        <v>3927</v>
      </c>
      <c r="P1401" s="475">
        <v>-0.0038</v>
      </c>
      <c r="Q1401" s="56"/>
    </row>
    <row r="1402" ht="15.75" customHeight="1">
      <c r="A1402" s="403" t="s">
        <v>1753</v>
      </c>
      <c r="B1402" s="404">
        <v>6128.8</v>
      </c>
      <c r="C1402" s="470">
        <v>6128.8</v>
      </c>
      <c r="D1402" s="470">
        <v>6128.8</v>
      </c>
      <c r="E1402" s="470">
        <v>6128.8</v>
      </c>
      <c r="F1402" s="471"/>
      <c r="G1402" s="472">
        <v>0.0117</v>
      </c>
      <c r="J1402" s="473" t="s">
        <v>1753</v>
      </c>
      <c r="K1402" s="406">
        <v>70.27</v>
      </c>
      <c r="L1402" s="474">
        <v>70.55</v>
      </c>
      <c r="M1402" s="474">
        <v>70.55</v>
      </c>
      <c r="N1402" s="474">
        <v>70.18</v>
      </c>
      <c r="O1402" s="474" t="s">
        <v>3928</v>
      </c>
      <c r="P1402" s="475">
        <v>0.0</v>
      </c>
      <c r="Q1402" s="56"/>
    </row>
    <row r="1403" ht="15.75" customHeight="1">
      <c r="A1403" s="403" t="s">
        <v>1754</v>
      </c>
      <c r="B1403" s="404">
        <v>6057.85</v>
      </c>
      <c r="C1403" s="470">
        <v>6057.85</v>
      </c>
      <c r="D1403" s="470">
        <v>6057.85</v>
      </c>
      <c r="E1403" s="470">
        <v>6057.85</v>
      </c>
      <c r="F1403" s="471"/>
      <c r="G1403" s="472">
        <v>-0.0098</v>
      </c>
      <c r="J1403" s="473" t="s">
        <v>1754</v>
      </c>
      <c r="K1403" s="406">
        <v>70.27</v>
      </c>
      <c r="L1403" s="474">
        <v>70.36</v>
      </c>
      <c r="M1403" s="474">
        <v>70.82</v>
      </c>
      <c r="N1403" s="474">
        <v>70.09</v>
      </c>
      <c r="O1403" s="474" t="s">
        <v>3250</v>
      </c>
      <c r="P1403" s="475">
        <v>-0.0052</v>
      </c>
      <c r="Q1403" s="56"/>
    </row>
    <row r="1404" ht="15.75" customHeight="1">
      <c r="A1404" s="403" t="s">
        <v>1755</v>
      </c>
      <c r="B1404" s="404">
        <v>6117.89</v>
      </c>
      <c r="C1404" s="470">
        <v>6117.89</v>
      </c>
      <c r="D1404" s="470">
        <v>6117.89</v>
      </c>
      <c r="E1404" s="470">
        <v>6117.89</v>
      </c>
      <c r="F1404" s="471"/>
      <c r="G1404" s="472">
        <v>-0.0099</v>
      </c>
      <c r="J1404" s="473" t="s">
        <v>1755</v>
      </c>
      <c r="K1404" s="406">
        <v>70.64</v>
      </c>
      <c r="L1404" s="474">
        <v>70.0</v>
      </c>
      <c r="M1404" s="474">
        <v>71.55</v>
      </c>
      <c r="N1404" s="474">
        <v>70.0</v>
      </c>
      <c r="O1404" s="474" t="s">
        <v>3929</v>
      </c>
      <c r="P1404" s="475">
        <v>-0.0025</v>
      </c>
      <c r="Q1404" s="56"/>
    </row>
    <row r="1405" ht="15.75" customHeight="1">
      <c r="A1405" s="403" t="s">
        <v>1756</v>
      </c>
      <c r="B1405" s="404">
        <v>6179.32</v>
      </c>
      <c r="C1405" s="470">
        <v>6179.32</v>
      </c>
      <c r="D1405" s="470">
        <v>6179.32</v>
      </c>
      <c r="E1405" s="470">
        <v>6179.32</v>
      </c>
      <c r="F1405" s="471"/>
      <c r="G1405" s="472">
        <v>0.0011</v>
      </c>
      <c r="J1405" s="473" t="s">
        <v>1756</v>
      </c>
      <c r="K1405" s="406">
        <v>70.82</v>
      </c>
      <c r="L1405" s="474">
        <v>70.91</v>
      </c>
      <c r="M1405" s="474">
        <v>71.18</v>
      </c>
      <c r="N1405" s="474">
        <v>70.64</v>
      </c>
      <c r="O1405" s="474" t="s">
        <v>3930</v>
      </c>
      <c r="P1405" s="475">
        <v>-0.0013</v>
      </c>
      <c r="Q1405" s="56"/>
    </row>
    <row r="1406" ht="15.75" customHeight="1">
      <c r="A1406" s="403" t="s">
        <v>1757</v>
      </c>
      <c r="B1406" s="404">
        <v>6172.44</v>
      </c>
      <c r="C1406" s="470">
        <v>6172.44</v>
      </c>
      <c r="D1406" s="470">
        <v>6172.44</v>
      </c>
      <c r="E1406" s="470">
        <v>6172.44</v>
      </c>
      <c r="F1406" s="471"/>
      <c r="G1406" s="472">
        <v>-0.0042</v>
      </c>
      <c r="J1406" s="473" t="s">
        <v>1757</v>
      </c>
      <c r="K1406" s="406">
        <v>70.91</v>
      </c>
      <c r="L1406" s="474">
        <v>71.64</v>
      </c>
      <c r="M1406" s="474">
        <v>71.64</v>
      </c>
      <c r="N1406" s="474">
        <v>70.82</v>
      </c>
      <c r="O1406" s="474" t="s">
        <v>3931</v>
      </c>
      <c r="P1406" s="475">
        <v>-0.0102</v>
      </c>
      <c r="Q1406" s="56"/>
    </row>
    <row r="1407" ht="15.75" customHeight="1">
      <c r="A1407" s="403" t="s">
        <v>1758</v>
      </c>
      <c r="B1407" s="404">
        <v>6198.53</v>
      </c>
      <c r="C1407" s="470">
        <v>6198.53</v>
      </c>
      <c r="D1407" s="470">
        <v>6198.53</v>
      </c>
      <c r="E1407" s="470">
        <v>6198.53</v>
      </c>
      <c r="F1407" s="471"/>
      <c r="G1407" s="472">
        <v>-0.0019</v>
      </c>
      <c r="J1407" s="473" t="s">
        <v>1758</v>
      </c>
      <c r="K1407" s="406">
        <v>71.64</v>
      </c>
      <c r="L1407" s="474">
        <v>71.64</v>
      </c>
      <c r="M1407" s="474">
        <v>72.27</v>
      </c>
      <c r="N1407" s="474">
        <v>71.55</v>
      </c>
      <c r="O1407" s="474" t="s">
        <v>3932</v>
      </c>
      <c r="P1407" s="475">
        <v>-0.0062</v>
      </c>
      <c r="Q1407" s="56"/>
    </row>
    <row r="1408" ht="15.75" customHeight="1">
      <c r="A1408" s="403" t="s">
        <v>1759</v>
      </c>
      <c r="B1408" s="404">
        <v>6210.5</v>
      </c>
      <c r="C1408" s="470">
        <v>6210.5</v>
      </c>
      <c r="D1408" s="470">
        <v>6210.5</v>
      </c>
      <c r="E1408" s="470">
        <v>6210.5</v>
      </c>
      <c r="F1408" s="471"/>
      <c r="G1408" s="472">
        <v>-0.0092</v>
      </c>
      <c r="J1408" s="473" t="s">
        <v>1759</v>
      </c>
      <c r="K1408" s="406">
        <v>72.09</v>
      </c>
      <c r="L1408" s="474">
        <v>71.64</v>
      </c>
      <c r="M1408" s="474">
        <v>72.27</v>
      </c>
      <c r="N1408" s="474">
        <v>71.64</v>
      </c>
      <c r="O1408" s="474" t="s">
        <v>3933</v>
      </c>
      <c r="P1408" s="475">
        <v>0.0012</v>
      </c>
      <c r="Q1408" s="56"/>
    </row>
    <row r="1409" ht="15.75" customHeight="1">
      <c r="A1409" s="403" t="s">
        <v>1760</v>
      </c>
      <c r="B1409" s="404">
        <v>6268.42</v>
      </c>
      <c r="C1409" s="470">
        <v>6268.42</v>
      </c>
      <c r="D1409" s="470">
        <v>6268.42</v>
      </c>
      <c r="E1409" s="470">
        <v>6268.42</v>
      </c>
      <c r="F1409" s="471"/>
      <c r="G1409" s="472">
        <v>-0.0055</v>
      </c>
      <c r="J1409" s="473" t="s">
        <v>1760</v>
      </c>
      <c r="K1409" s="406">
        <v>72.0</v>
      </c>
      <c r="L1409" s="474">
        <v>71.45</v>
      </c>
      <c r="M1409" s="474">
        <v>72.55</v>
      </c>
      <c r="N1409" s="474">
        <v>71.45</v>
      </c>
      <c r="O1409" s="474" t="s">
        <v>3934</v>
      </c>
      <c r="P1409" s="475">
        <v>0.0038</v>
      </c>
      <c r="Q1409" s="56"/>
    </row>
    <row r="1410" ht="15.75" customHeight="1">
      <c r="A1410" s="403" t="s">
        <v>1761</v>
      </c>
      <c r="B1410" s="404">
        <v>6302.84</v>
      </c>
      <c r="C1410" s="470">
        <v>6302.84</v>
      </c>
      <c r="D1410" s="470">
        <v>6302.84</v>
      </c>
      <c r="E1410" s="470">
        <v>6302.84</v>
      </c>
      <c r="F1410" s="471"/>
      <c r="G1410" s="472">
        <v>-0.0024</v>
      </c>
      <c r="J1410" s="473" t="s">
        <v>1761</v>
      </c>
      <c r="K1410" s="406">
        <v>71.73</v>
      </c>
      <c r="L1410" s="474">
        <v>71.36</v>
      </c>
      <c r="M1410" s="474">
        <v>72.55</v>
      </c>
      <c r="N1410" s="474">
        <v>71.36</v>
      </c>
      <c r="O1410" s="474" t="s">
        <v>3935</v>
      </c>
      <c r="P1410" s="475">
        <v>-0.0062</v>
      </c>
      <c r="Q1410" s="56"/>
    </row>
    <row r="1411" ht="15.75" customHeight="1">
      <c r="A1411" s="403" t="s">
        <v>1762</v>
      </c>
      <c r="B1411" s="404">
        <v>6318.27</v>
      </c>
      <c r="C1411" s="470">
        <v>6318.27</v>
      </c>
      <c r="D1411" s="470">
        <v>6318.27</v>
      </c>
      <c r="E1411" s="470">
        <v>6318.27</v>
      </c>
      <c r="F1411" s="471"/>
      <c r="G1411" s="472">
        <v>0.0061</v>
      </c>
      <c r="J1411" s="473" t="s">
        <v>1762</v>
      </c>
      <c r="K1411" s="406">
        <v>72.18</v>
      </c>
      <c r="L1411" s="474">
        <v>71.91</v>
      </c>
      <c r="M1411" s="474">
        <v>72.45</v>
      </c>
      <c r="N1411" s="474">
        <v>71.55</v>
      </c>
      <c r="O1411" s="474" t="s">
        <v>3936</v>
      </c>
      <c r="P1411" s="475">
        <v>0.0038</v>
      </c>
      <c r="Q1411" s="56"/>
    </row>
    <row r="1412" ht="15.75" customHeight="1">
      <c r="A1412" s="403" t="s">
        <v>1763</v>
      </c>
      <c r="B1412" s="404">
        <v>6279.96</v>
      </c>
      <c r="C1412" s="470">
        <v>6279.96</v>
      </c>
      <c r="D1412" s="470">
        <v>6279.96</v>
      </c>
      <c r="E1412" s="470">
        <v>6279.96</v>
      </c>
      <c r="F1412" s="471"/>
      <c r="G1412" s="472">
        <v>0.0041</v>
      </c>
      <c r="J1412" s="473" t="s">
        <v>1763</v>
      </c>
      <c r="K1412" s="406">
        <v>71.91</v>
      </c>
      <c r="L1412" s="474">
        <v>72.0</v>
      </c>
      <c r="M1412" s="474">
        <v>72.0</v>
      </c>
      <c r="N1412" s="474">
        <v>71.45</v>
      </c>
      <c r="O1412" s="474" t="s">
        <v>3937</v>
      </c>
      <c r="P1412" s="475">
        <v>0.0025</v>
      </c>
      <c r="Q1412" s="56"/>
    </row>
    <row r="1413" ht="15.75" customHeight="1">
      <c r="A1413" s="403" t="s">
        <v>1764</v>
      </c>
      <c r="B1413" s="404">
        <v>6254.41</v>
      </c>
      <c r="C1413" s="470">
        <v>6254.41</v>
      </c>
      <c r="D1413" s="470">
        <v>6254.41</v>
      </c>
      <c r="E1413" s="470">
        <v>6254.41</v>
      </c>
      <c r="F1413" s="471"/>
      <c r="G1413" s="472">
        <v>0.0016</v>
      </c>
      <c r="J1413" s="473" t="s">
        <v>1764</v>
      </c>
      <c r="K1413" s="406">
        <v>71.73</v>
      </c>
      <c r="L1413" s="474">
        <v>71.36</v>
      </c>
      <c r="M1413" s="474">
        <v>72.0</v>
      </c>
      <c r="N1413" s="474">
        <v>70.91</v>
      </c>
      <c r="O1413" s="474" t="s">
        <v>3938</v>
      </c>
      <c r="P1413" s="475">
        <v>0.0052</v>
      </c>
      <c r="Q1413" s="56"/>
    </row>
    <row r="1414" ht="15.75" customHeight="1">
      <c r="A1414" s="403" t="s">
        <v>1765</v>
      </c>
      <c r="B1414" s="404">
        <v>6244.52</v>
      </c>
      <c r="C1414" s="470">
        <v>6244.52</v>
      </c>
      <c r="D1414" s="470">
        <v>6244.52</v>
      </c>
      <c r="E1414" s="470">
        <v>6244.52</v>
      </c>
      <c r="F1414" s="471"/>
      <c r="G1414" s="472">
        <v>0.0094</v>
      </c>
      <c r="J1414" s="473" t="s">
        <v>1765</v>
      </c>
      <c r="K1414" s="406">
        <v>71.36</v>
      </c>
      <c r="L1414" s="474">
        <v>70.91</v>
      </c>
      <c r="M1414" s="474">
        <v>72.18</v>
      </c>
      <c r="N1414" s="474">
        <v>70.82</v>
      </c>
      <c r="O1414" s="474" t="s">
        <v>3939</v>
      </c>
      <c r="P1414" s="475">
        <v>0.0063</v>
      </c>
      <c r="Q1414" s="56"/>
    </row>
    <row r="1415" ht="15.75" customHeight="1">
      <c r="A1415" s="403" t="s">
        <v>1766</v>
      </c>
      <c r="B1415" s="404">
        <v>6186.46</v>
      </c>
      <c r="C1415" s="470">
        <v>6186.46</v>
      </c>
      <c r="D1415" s="470">
        <v>6186.46</v>
      </c>
      <c r="E1415" s="470">
        <v>6186.46</v>
      </c>
      <c r="F1415" s="471"/>
      <c r="G1415" s="472">
        <v>0.0031</v>
      </c>
      <c r="J1415" s="473" t="s">
        <v>1766</v>
      </c>
      <c r="K1415" s="406">
        <v>70.91</v>
      </c>
      <c r="L1415" s="474">
        <v>70.82</v>
      </c>
      <c r="M1415" s="474">
        <v>71.64</v>
      </c>
      <c r="N1415" s="474">
        <v>70.73</v>
      </c>
      <c r="O1415" s="474" t="s">
        <v>3940</v>
      </c>
      <c r="P1415" s="475">
        <v>0.0</v>
      </c>
      <c r="Q1415" s="56"/>
    </row>
    <row r="1416" ht="15.75" customHeight="1">
      <c r="A1416" s="403" t="s">
        <v>1767</v>
      </c>
      <c r="B1416" s="404">
        <v>6167.56</v>
      </c>
      <c r="C1416" s="470">
        <v>6167.56</v>
      </c>
      <c r="D1416" s="470">
        <v>6167.56</v>
      </c>
      <c r="E1416" s="470">
        <v>6167.56</v>
      </c>
      <c r="F1416" s="471"/>
      <c r="G1416" s="472">
        <v>0.0013</v>
      </c>
      <c r="J1416" s="473" t="s">
        <v>1767</v>
      </c>
      <c r="K1416" s="406">
        <v>70.91</v>
      </c>
      <c r="L1416" s="474">
        <v>71.0</v>
      </c>
      <c r="M1416" s="474">
        <v>71.36</v>
      </c>
      <c r="N1416" s="474">
        <v>70.64</v>
      </c>
      <c r="O1416" s="474" t="s">
        <v>3941</v>
      </c>
      <c r="P1416" s="475">
        <v>-0.0013</v>
      </c>
      <c r="Q1416" s="56"/>
    </row>
    <row r="1417" ht="15.75" customHeight="1">
      <c r="A1417" s="403" t="s">
        <v>1768</v>
      </c>
      <c r="B1417" s="404">
        <v>6159.3</v>
      </c>
      <c r="C1417" s="470">
        <v>6159.3</v>
      </c>
      <c r="D1417" s="470">
        <v>6159.3</v>
      </c>
      <c r="E1417" s="470">
        <v>6159.3</v>
      </c>
      <c r="F1417" s="471"/>
      <c r="G1417" s="472">
        <v>-0.0038</v>
      </c>
      <c r="J1417" s="473" t="s">
        <v>1768</v>
      </c>
      <c r="K1417" s="406">
        <v>71.0</v>
      </c>
      <c r="L1417" s="474">
        <v>71.18</v>
      </c>
      <c r="M1417" s="474">
        <v>71.36</v>
      </c>
      <c r="N1417" s="474">
        <v>70.91</v>
      </c>
      <c r="O1417" s="474" t="s">
        <v>3942</v>
      </c>
      <c r="P1417" s="475">
        <v>-0.0025</v>
      </c>
      <c r="Q1417" s="56"/>
    </row>
    <row r="1418" ht="15.75" customHeight="1">
      <c r="A1418" s="403" t="s">
        <v>1769</v>
      </c>
      <c r="B1418" s="404">
        <v>6182.78</v>
      </c>
      <c r="C1418" s="470">
        <v>6182.78</v>
      </c>
      <c r="D1418" s="470">
        <v>6182.78</v>
      </c>
      <c r="E1418" s="470">
        <v>6182.78</v>
      </c>
      <c r="F1418" s="471"/>
      <c r="G1418" s="472">
        <v>-0.0022</v>
      </c>
      <c r="J1418" s="473" t="s">
        <v>1769</v>
      </c>
      <c r="K1418" s="406">
        <v>71.18</v>
      </c>
      <c r="L1418" s="474">
        <v>71.0</v>
      </c>
      <c r="M1418" s="474">
        <v>71.73</v>
      </c>
      <c r="N1418" s="474">
        <v>71.0</v>
      </c>
      <c r="O1418" s="474" t="s">
        <v>3943</v>
      </c>
      <c r="P1418" s="475">
        <v>-0.0038</v>
      </c>
      <c r="Q1418" s="56"/>
    </row>
    <row r="1419" ht="15.75" customHeight="1">
      <c r="A1419" s="403" t="s">
        <v>1770</v>
      </c>
      <c r="B1419" s="404">
        <v>6196.48</v>
      </c>
      <c r="C1419" s="470">
        <v>6196.48</v>
      </c>
      <c r="D1419" s="470">
        <v>6196.48</v>
      </c>
      <c r="E1419" s="470">
        <v>6196.48</v>
      </c>
      <c r="F1419" s="471"/>
      <c r="G1419" s="472">
        <v>-0.0052</v>
      </c>
      <c r="J1419" s="473" t="s">
        <v>1770</v>
      </c>
      <c r="K1419" s="406">
        <v>71.45</v>
      </c>
      <c r="L1419" s="474">
        <v>71.0</v>
      </c>
      <c r="M1419" s="474">
        <v>71.82</v>
      </c>
      <c r="N1419" s="474">
        <v>70.55</v>
      </c>
      <c r="O1419" s="474" t="s">
        <v>3944</v>
      </c>
      <c r="P1419" s="475">
        <v>0.0063</v>
      </c>
      <c r="Q1419" s="56"/>
    </row>
    <row r="1420" ht="15.75" customHeight="1">
      <c r="A1420" s="403" t="s">
        <v>1771</v>
      </c>
      <c r="B1420" s="404">
        <v>6228.65</v>
      </c>
      <c r="C1420" s="470">
        <v>6228.65</v>
      </c>
      <c r="D1420" s="470">
        <v>6228.65</v>
      </c>
      <c r="E1420" s="470">
        <v>6228.65</v>
      </c>
      <c r="F1420" s="471"/>
      <c r="G1420" s="472">
        <v>7.0E-4</v>
      </c>
      <c r="J1420" s="473" t="s">
        <v>1771</v>
      </c>
      <c r="K1420" s="406">
        <v>71.0</v>
      </c>
      <c r="L1420" s="474">
        <v>71.36</v>
      </c>
      <c r="M1420" s="474">
        <v>71.36</v>
      </c>
      <c r="N1420" s="474">
        <v>70.73</v>
      </c>
      <c r="O1420" s="474" t="s">
        <v>3945</v>
      </c>
      <c r="P1420" s="475">
        <v>-0.0013</v>
      </c>
      <c r="Q1420" s="56"/>
    </row>
    <row r="1421" ht="15.75" customHeight="1">
      <c r="A1421" s="403" t="s">
        <v>1772</v>
      </c>
      <c r="B1421" s="404">
        <v>6224.6</v>
      </c>
      <c r="C1421" s="470">
        <v>6224.6</v>
      </c>
      <c r="D1421" s="470">
        <v>6224.6</v>
      </c>
      <c r="E1421" s="470">
        <v>6224.6</v>
      </c>
      <c r="F1421" s="471"/>
      <c r="G1421" s="472">
        <v>0.0019</v>
      </c>
      <c r="J1421" s="473" t="s">
        <v>1772</v>
      </c>
      <c r="K1421" s="406">
        <v>71.09</v>
      </c>
      <c r="L1421" s="474">
        <v>71.09</v>
      </c>
      <c r="M1421" s="474">
        <v>71.27</v>
      </c>
      <c r="N1421" s="474">
        <v>70.91</v>
      </c>
      <c r="O1421" s="474" t="s">
        <v>3946</v>
      </c>
      <c r="P1421" s="475">
        <v>-0.005</v>
      </c>
      <c r="Q1421" s="56"/>
    </row>
    <row r="1422" ht="15.75" customHeight="1">
      <c r="A1422" s="403" t="s">
        <v>1773</v>
      </c>
      <c r="B1422" s="404">
        <v>6213.08</v>
      </c>
      <c r="C1422" s="470">
        <v>6213.08</v>
      </c>
      <c r="D1422" s="470">
        <v>6213.08</v>
      </c>
      <c r="E1422" s="470">
        <v>6213.08</v>
      </c>
      <c r="F1422" s="471"/>
      <c r="G1422" s="472">
        <v>-0.0027</v>
      </c>
      <c r="J1422" s="473" t="s">
        <v>1773</v>
      </c>
      <c r="K1422" s="406">
        <v>71.45</v>
      </c>
      <c r="L1422" s="474">
        <v>71.82</v>
      </c>
      <c r="M1422" s="474">
        <v>71.82</v>
      </c>
      <c r="N1422" s="474">
        <v>70.82</v>
      </c>
      <c r="O1422" s="474" t="s">
        <v>3947</v>
      </c>
      <c r="P1422" s="475">
        <v>-0.0126</v>
      </c>
      <c r="Q1422" s="56"/>
    </row>
    <row r="1423" ht="15.75" customHeight="1">
      <c r="A1423" s="403" t="s">
        <v>1774</v>
      </c>
      <c r="B1423" s="404">
        <v>6230.01</v>
      </c>
      <c r="C1423" s="470">
        <v>6230.01</v>
      </c>
      <c r="D1423" s="470">
        <v>6230.01</v>
      </c>
      <c r="E1423" s="470">
        <v>6230.01</v>
      </c>
      <c r="F1423" s="471"/>
      <c r="G1423" s="472">
        <v>0.001</v>
      </c>
      <c r="J1423" s="473" t="s">
        <v>1774</v>
      </c>
      <c r="K1423" s="406">
        <v>72.36</v>
      </c>
      <c r="L1423" s="474">
        <v>71.82</v>
      </c>
      <c r="M1423" s="474">
        <v>72.73</v>
      </c>
      <c r="N1423" s="474">
        <v>71.82</v>
      </c>
      <c r="O1423" s="474" t="s">
        <v>3948</v>
      </c>
      <c r="P1423" s="475">
        <v>0.0025</v>
      </c>
      <c r="Q1423" s="56"/>
    </row>
    <row r="1424" ht="15.75" customHeight="1">
      <c r="A1424" s="403" t="s">
        <v>1775</v>
      </c>
      <c r="B1424" s="404">
        <v>6224.07</v>
      </c>
      <c r="C1424" s="470">
        <v>6224.07</v>
      </c>
      <c r="D1424" s="470">
        <v>6224.07</v>
      </c>
      <c r="E1424" s="470">
        <v>6224.07</v>
      </c>
      <c r="F1424" s="471"/>
      <c r="G1424" s="472">
        <v>-0.0044</v>
      </c>
      <c r="J1424" s="473" t="s">
        <v>1775</v>
      </c>
      <c r="K1424" s="406">
        <v>72.18</v>
      </c>
      <c r="L1424" s="474">
        <v>71.91</v>
      </c>
      <c r="M1424" s="474">
        <v>73.45</v>
      </c>
      <c r="N1424" s="474">
        <v>71.36</v>
      </c>
      <c r="O1424" s="474" t="s">
        <v>3949</v>
      </c>
      <c r="P1424" s="475">
        <v>0.0075</v>
      </c>
      <c r="Q1424" s="56"/>
    </row>
    <row r="1425" ht="15.75" customHeight="1">
      <c r="A1425" s="403" t="s">
        <v>1776</v>
      </c>
      <c r="B1425" s="404">
        <v>6251.6</v>
      </c>
      <c r="C1425" s="470">
        <v>6251.6</v>
      </c>
      <c r="D1425" s="470">
        <v>6251.6</v>
      </c>
      <c r="E1425" s="470">
        <v>6251.6</v>
      </c>
      <c r="F1425" s="471"/>
      <c r="G1425" s="472">
        <v>0.0089</v>
      </c>
      <c r="J1425" s="473" t="s">
        <v>1776</v>
      </c>
      <c r="K1425" s="406">
        <v>71.64</v>
      </c>
      <c r="L1425" s="474">
        <v>71.18</v>
      </c>
      <c r="M1425" s="474">
        <v>71.82</v>
      </c>
      <c r="N1425" s="474">
        <v>70.82</v>
      </c>
      <c r="O1425" s="474" t="s">
        <v>3950</v>
      </c>
      <c r="P1425" s="475">
        <v>0.0065</v>
      </c>
      <c r="Q1425" s="56"/>
    </row>
    <row r="1426" ht="15.75" customHeight="1">
      <c r="A1426" s="403" t="s">
        <v>1777</v>
      </c>
      <c r="B1426" s="404">
        <v>6196.65</v>
      </c>
      <c r="C1426" s="470">
        <v>6196.65</v>
      </c>
      <c r="D1426" s="470">
        <v>6196.65</v>
      </c>
      <c r="E1426" s="470">
        <v>6196.65</v>
      </c>
      <c r="F1426" s="471"/>
      <c r="G1426" s="472">
        <v>-0.0013</v>
      </c>
      <c r="J1426" s="473" t="s">
        <v>1777</v>
      </c>
      <c r="K1426" s="406">
        <v>71.18</v>
      </c>
      <c r="L1426" s="474">
        <v>71.0</v>
      </c>
      <c r="M1426" s="474">
        <v>71.73</v>
      </c>
      <c r="N1426" s="474">
        <v>70.91</v>
      </c>
      <c r="O1426" s="474" t="s">
        <v>3951</v>
      </c>
      <c r="P1426" s="475">
        <v>-0.0013</v>
      </c>
      <c r="Q1426" s="56"/>
    </row>
    <row r="1427" ht="15.75" customHeight="1">
      <c r="A1427" s="403" t="s">
        <v>1778</v>
      </c>
      <c r="B1427" s="404">
        <v>6204.43</v>
      </c>
      <c r="C1427" s="470">
        <v>6204.43</v>
      </c>
      <c r="D1427" s="470">
        <v>6204.43</v>
      </c>
      <c r="E1427" s="470">
        <v>6204.43</v>
      </c>
      <c r="F1427" s="471"/>
      <c r="G1427" s="472">
        <v>-0.007</v>
      </c>
      <c r="J1427" s="473" t="s">
        <v>1778</v>
      </c>
      <c r="K1427" s="406">
        <v>71.27</v>
      </c>
      <c r="L1427" s="474">
        <v>71.55</v>
      </c>
      <c r="M1427" s="474">
        <v>71.64</v>
      </c>
      <c r="N1427" s="474">
        <v>71.0</v>
      </c>
      <c r="O1427" s="474" t="s">
        <v>3952</v>
      </c>
      <c r="P1427" s="475">
        <v>-0.0064</v>
      </c>
      <c r="Q1427" s="56"/>
    </row>
    <row r="1428" ht="15.75" customHeight="1">
      <c r="A1428" s="403" t="s">
        <v>1779</v>
      </c>
      <c r="B1428" s="404">
        <v>6248.22</v>
      </c>
      <c r="C1428" s="470">
        <v>6248.22</v>
      </c>
      <c r="D1428" s="470">
        <v>6248.22</v>
      </c>
      <c r="E1428" s="470">
        <v>6248.22</v>
      </c>
      <c r="F1428" s="471"/>
      <c r="G1428" s="472">
        <v>-0.0029</v>
      </c>
      <c r="J1428" s="473" t="s">
        <v>1779</v>
      </c>
      <c r="K1428" s="406">
        <v>71.73</v>
      </c>
      <c r="L1428" s="474">
        <v>70.91</v>
      </c>
      <c r="M1428" s="474">
        <v>71.82</v>
      </c>
      <c r="N1428" s="474">
        <v>70.82</v>
      </c>
      <c r="O1428" s="474" t="s">
        <v>3953</v>
      </c>
      <c r="P1428" s="475">
        <v>0.0128</v>
      </c>
      <c r="Q1428" s="56"/>
    </row>
    <row r="1429" ht="15.75" customHeight="1">
      <c r="A1429" s="403" t="s">
        <v>1780</v>
      </c>
      <c r="B1429" s="404">
        <v>6266.29</v>
      </c>
      <c r="C1429" s="470">
        <v>6266.29</v>
      </c>
      <c r="D1429" s="470">
        <v>6266.29</v>
      </c>
      <c r="E1429" s="470">
        <v>6266.29</v>
      </c>
      <c r="F1429" s="471"/>
      <c r="G1429" s="472">
        <v>-0.0033</v>
      </c>
      <c r="J1429" s="473" t="s">
        <v>1780</v>
      </c>
      <c r="K1429" s="406">
        <v>70.82</v>
      </c>
      <c r="L1429" s="474">
        <v>71.55</v>
      </c>
      <c r="M1429" s="474">
        <v>71.73</v>
      </c>
      <c r="N1429" s="474">
        <v>70.45</v>
      </c>
      <c r="O1429" s="474" t="s">
        <v>3954</v>
      </c>
      <c r="P1429" s="475">
        <v>-0.0076</v>
      </c>
      <c r="Q1429" s="56"/>
    </row>
    <row r="1430" ht="15.75" customHeight="1">
      <c r="A1430" s="403" t="s">
        <v>1781</v>
      </c>
      <c r="B1430" s="404">
        <v>6286.75</v>
      </c>
      <c r="C1430" s="470">
        <v>6286.75</v>
      </c>
      <c r="D1430" s="470">
        <v>6286.75</v>
      </c>
      <c r="E1430" s="470">
        <v>6286.75</v>
      </c>
      <c r="F1430" s="471"/>
      <c r="G1430" s="472">
        <v>0.0038</v>
      </c>
      <c r="J1430" s="473" t="s">
        <v>1781</v>
      </c>
      <c r="K1430" s="406">
        <v>71.36</v>
      </c>
      <c r="L1430" s="474">
        <v>71.36</v>
      </c>
      <c r="M1430" s="474">
        <v>71.73</v>
      </c>
      <c r="N1430" s="474">
        <v>70.91</v>
      </c>
      <c r="O1430" s="474" t="s">
        <v>3955</v>
      </c>
      <c r="P1430" s="475">
        <v>0.0051</v>
      </c>
      <c r="Q1430" s="56"/>
    </row>
    <row r="1431" ht="15.75" customHeight="1">
      <c r="A1431" s="403" t="s">
        <v>1782</v>
      </c>
      <c r="B1431" s="404">
        <v>6262.76</v>
      </c>
      <c r="C1431" s="470">
        <v>6262.76</v>
      </c>
      <c r="D1431" s="470">
        <v>6262.76</v>
      </c>
      <c r="E1431" s="470">
        <v>6262.76</v>
      </c>
      <c r="F1431" s="471"/>
      <c r="G1431" s="472">
        <v>-0.0053</v>
      </c>
      <c r="J1431" s="473" t="s">
        <v>1782</v>
      </c>
      <c r="K1431" s="406">
        <v>71.0</v>
      </c>
      <c r="L1431" s="474">
        <v>72.27</v>
      </c>
      <c r="M1431" s="474">
        <v>72.45</v>
      </c>
      <c r="N1431" s="474">
        <v>70.36</v>
      </c>
      <c r="O1431" s="474" t="s">
        <v>3956</v>
      </c>
      <c r="P1431" s="475">
        <v>-0.0163</v>
      </c>
      <c r="Q1431" s="56"/>
    </row>
    <row r="1432" ht="15.75" customHeight="1">
      <c r="A1432" s="403" t="s">
        <v>1783</v>
      </c>
      <c r="B1432" s="404">
        <v>6296.2</v>
      </c>
      <c r="C1432" s="470">
        <v>6296.2</v>
      </c>
      <c r="D1432" s="470">
        <v>6296.2</v>
      </c>
      <c r="E1432" s="470">
        <v>6296.2</v>
      </c>
      <c r="F1432" s="471"/>
      <c r="G1432" s="472">
        <v>-0.0017</v>
      </c>
      <c r="J1432" s="473" t="s">
        <v>1783</v>
      </c>
      <c r="K1432" s="406">
        <v>72.18</v>
      </c>
      <c r="L1432" s="474">
        <v>71.82</v>
      </c>
      <c r="M1432" s="474">
        <v>72.64</v>
      </c>
      <c r="N1432" s="474">
        <v>71.82</v>
      </c>
      <c r="O1432" s="474" t="s">
        <v>3957</v>
      </c>
      <c r="P1432" s="475">
        <v>-0.0012</v>
      </c>
      <c r="Q1432" s="56"/>
    </row>
    <row r="1433" ht="15.75" customHeight="1">
      <c r="A1433" s="403" t="s">
        <v>1784</v>
      </c>
      <c r="B1433" s="404">
        <v>6306.86</v>
      </c>
      <c r="C1433" s="470">
        <v>6306.86</v>
      </c>
      <c r="D1433" s="470">
        <v>6306.86</v>
      </c>
      <c r="E1433" s="470">
        <v>6306.86</v>
      </c>
      <c r="F1433" s="471"/>
      <c r="G1433" s="472">
        <v>0.0045</v>
      </c>
      <c r="J1433" s="473" t="s">
        <v>1784</v>
      </c>
      <c r="K1433" s="406">
        <v>72.27</v>
      </c>
      <c r="L1433" s="474">
        <v>72.64</v>
      </c>
      <c r="M1433" s="474">
        <v>72.73</v>
      </c>
      <c r="N1433" s="474">
        <v>71.91</v>
      </c>
      <c r="O1433" s="474" t="s">
        <v>3958</v>
      </c>
      <c r="P1433" s="475">
        <v>-0.0051</v>
      </c>
      <c r="Q1433" s="56"/>
    </row>
    <row r="1434" ht="15.75" customHeight="1">
      <c r="A1434" s="403" t="s">
        <v>1785</v>
      </c>
      <c r="B1434" s="404">
        <v>6278.55</v>
      </c>
      <c r="C1434" s="470">
        <v>6278.55</v>
      </c>
      <c r="D1434" s="470">
        <v>6278.55</v>
      </c>
      <c r="E1434" s="470">
        <v>6278.55</v>
      </c>
      <c r="F1434" s="471"/>
      <c r="G1434" s="472">
        <v>0.001</v>
      </c>
      <c r="J1434" s="473" t="s">
        <v>1785</v>
      </c>
      <c r="K1434" s="406">
        <v>72.64</v>
      </c>
      <c r="L1434" s="474">
        <v>72.73</v>
      </c>
      <c r="M1434" s="474">
        <v>73.0</v>
      </c>
      <c r="N1434" s="474">
        <v>72.36</v>
      </c>
      <c r="O1434" s="474" t="s">
        <v>3959</v>
      </c>
      <c r="P1434" s="475">
        <v>-0.0012</v>
      </c>
      <c r="Q1434" s="56"/>
    </row>
    <row r="1435" ht="15.75" customHeight="1">
      <c r="A1435" s="403" t="s">
        <v>1786</v>
      </c>
      <c r="B1435" s="404">
        <v>6272.57</v>
      </c>
      <c r="C1435" s="470">
        <v>6272.57</v>
      </c>
      <c r="D1435" s="470">
        <v>6272.57</v>
      </c>
      <c r="E1435" s="470">
        <v>6272.57</v>
      </c>
      <c r="F1435" s="471"/>
      <c r="G1435" s="472">
        <v>-0.0047</v>
      </c>
      <c r="J1435" s="473" t="s">
        <v>1786</v>
      </c>
      <c r="K1435" s="406">
        <v>72.73</v>
      </c>
      <c r="L1435" s="474">
        <v>73.36</v>
      </c>
      <c r="M1435" s="474">
        <v>73.45</v>
      </c>
      <c r="N1435" s="474">
        <v>72.45</v>
      </c>
      <c r="O1435" s="474" t="s">
        <v>3960</v>
      </c>
      <c r="P1435" s="475">
        <v>-0.0086</v>
      </c>
      <c r="Q1435" s="56"/>
    </row>
    <row r="1436" ht="15.75" customHeight="1">
      <c r="A1436" s="403" t="s">
        <v>1787</v>
      </c>
      <c r="B1436" s="404">
        <v>6302.45</v>
      </c>
      <c r="C1436" s="470">
        <v>6302.45</v>
      </c>
      <c r="D1436" s="470">
        <v>6302.45</v>
      </c>
      <c r="E1436" s="470">
        <v>6302.45</v>
      </c>
      <c r="F1436" s="471"/>
      <c r="G1436" s="472">
        <v>-0.0054</v>
      </c>
      <c r="J1436" s="473" t="s">
        <v>1787</v>
      </c>
      <c r="K1436" s="406">
        <v>73.36</v>
      </c>
      <c r="L1436" s="474">
        <v>73.09</v>
      </c>
      <c r="M1436" s="474">
        <v>73.73</v>
      </c>
      <c r="N1436" s="474">
        <v>72.82</v>
      </c>
      <c r="O1436" s="474" t="s">
        <v>3961</v>
      </c>
      <c r="P1436" s="475">
        <v>0.0037</v>
      </c>
      <c r="Q1436" s="56"/>
    </row>
    <row r="1437" ht="15.75" customHeight="1">
      <c r="A1437" s="403" t="s">
        <v>1788</v>
      </c>
      <c r="B1437" s="404">
        <v>6336.88</v>
      </c>
      <c r="C1437" s="470">
        <v>6336.88</v>
      </c>
      <c r="D1437" s="470">
        <v>6336.88</v>
      </c>
      <c r="E1437" s="470">
        <v>6336.88</v>
      </c>
      <c r="F1437" s="471"/>
      <c r="G1437" s="472">
        <v>0.0023</v>
      </c>
      <c r="J1437" s="473" t="s">
        <v>1788</v>
      </c>
      <c r="K1437" s="406">
        <v>73.09</v>
      </c>
      <c r="L1437" s="474">
        <v>71.82</v>
      </c>
      <c r="M1437" s="474">
        <v>74.0</v>
      </c>
      <c r="N1437" s="474">
        <v>71.45</v>
      </c>
      <c r="O1437" s="474" t="s">
        <v>3962</v>
      </c>
      <c r="P1437" s="475">
        <v>0.0202</v>
      </c>
      <c r="Q1437" s="56"/>
    </row>
    <row r="1438" ht="15.75" customHeight="1">
      <c r="A1438" s="403" t="s">
        <v>1789</v>
      </c>
      <c r="B1438" s="404">
        <v>6322.51</v>
      </c>
      <c r="C1438" s="470">
        <v>6322.51</v>
      </c>
      <c r="D1438" s="470">
        <v>6322.51</v>
      </c>
      <c r="E1438" s="470">
        <v>6322.51</v>
      </c>
      <c r="F1438" s="471"/>
      <c r="G1438" s="472">
        <v>0.0053</v>
      </c>
      <c r="J1438" s="473" t="s">
        <v>1789</v>
      </c>
      <c r="K1438" s="406">
        <v>71.64</v>
      </c>
      <c r="L1438" s="474">
        <v>71.82</v>
      </c>
      <c r="M1438" s="474">
        <v>71.82</v>
      </c>
      <c r="N1438" s="474">
        <v>71.36</v>
      </c>
      <c r="O1438" s="474" t="s">
        <v>3963</v>
      </c>
      <c r="P1438" s="475">
        <v>0.0039</v>
      </c>
      <c r="Q1438" s="56"/>
    </row>
    <row r="1439" ht="15.75" customHeight="1">
      <c r="A1439" s="403" t="s">
        <v>1790</v>
      </c>
      <c r="B1439" s="404">
        <v>6289.33</v>
      </c>
      <c r="C1439" s="470">
        <v>6289.33</v>
      </c>
      <c r="D1439" s="470">
        <v>6289.33</v>
      </c>
      <c r="E1439" s="470">
        <v>6289.33</v>
      </c>
      <c r="F1439" s="471"/>
      <c r="G1439" s="472">
        <v>0.0012</v>
      </c>
      <c r="J1439" s="473" t="s">
        <v>1790</v>
      </c>
      <c r="K1439" s="406">
        <v>71.36</v>
      </c>
      <c r="L1439" s="474">
        <v>72.09</v>
      </c>
      <c r="M1439" s="474">
        <v>72.18</v>
      </c>
      <c r="N1439" s="474">
        <v>71.18</v>
      </c>
      <c r="O1439" s="474" t="s">
        <v>3964</v>
      </c>
      <c r="P1439" s="475">
        <v>-0.0052</v>
      </c>
      <c r="Q1439" s="56"/>
    </row>
    <row r="1440" ht="15.75" customHeight="1">
      <c r="A1440" s="403" t="s">
        <v>1791</v>
      </c>
      <c r="B1440" s="404">
        <v>6281.87</v>
      </c>
      <c r="C1440" s="470">
        <v>6281.87</v>
      </c>
      <c r="D1440" s="470">
        <v>6281.87</v>
      </c>
      <c r="E1440" s="470">
        <v>6281.87</v>
      </c>
      <c r="F1440" s="471"/>
      <c r="G1440" s="472">
        <v>-0.0059</v>
      </c>
      <c r="J1440" s="473" t="s">
        <v>1791</v>
      </c>
      <c r="K1440" s="406">
        <v>71.73</v>
      </c>
      <c r="L1440" s="474">
        <v>71.55</v>
      </c>
      <c r="M1440" s="474">
        <v>71.91</v>
      </c>
      <c r="N1440" s="474">
        <v>71.27</v>
      </c>
      <c r="O1440" s="474" t="s">
        <v>3965</v>
      </c>
      <c r="P1440" s="475">
        <v>0.0025</v>
      </c>
      <c r="Q1440" s="56"/>
    </row>
    <row r="1441" ht="15.75" customHeight="1">
      <c r="A1441" s="403" t="s">
        <v>1792</v>
      </c>
      <c r="B1441" s="404">
        <v>6319.12</v>
      </c>
      <c r="C1441" s="470">
        <v>6319.12</v>
      </c>
      <c r="D1441" s="470">
        <v>6319.12</v>
      </c>
      <c r="E1441" s="470">
        <v>6319.12</v>
      </c>
      <c r="F1441" s="471"/>
      <c r="G1441" s="472">
        <v>0.0019</v>
      </c>
      <c r="J1441" s="473" t="s">
        <v>1792</v>
      </c>
      <c r="K1441" s="406">
        <v>71.55</v>
      </c>
      <c r="L1441" s="474">
        <v>71.55</v>
      </c>
      <c r="M1441" s="474">
        <v>72.09</v>
      </c>
      <c r="N1441" s="474">
        <v>70.91</v>
      </c>
      <c r="O1441" s="474" t="s">
        <v>3966</v>
      </c>
      <c r="P1441" s="475">
        <v>-0.0013</v>
      </c>
      <c r="Q1441" s="56"/>
    </row>
    <row r="1442" ht="15.75" customHeight="1">
      <c r="A1442" s="403" t="s">
        <v>1793</v>
      </c>
      <c r="B1442" s="404">
        <v>6306.95</v>
      </c>
      <c r="C1442" s="470">
        <v>6306.95</v>
      </c>
      <c r="D1442" s="470">
        <v>6306.95</v>
      </c>
      <c r="E1442" s="470">
        <v>6306.95</v>
      </c>
      <c r="F1442" s="471"/>
      <c r="G1442" s="472">
        <v>0.004</v>
      </c>
      <c r="J1442" s="473" t="s">
        <v>1793</v>
      </c>
      <c r="K1442" s="406">
        <v>71.64</v>
      </c>
      <c r="L1442" s="474">
        <v>72.27</v>
      </c>
      <c r="M1442" s="474">
        <v>72.27</v>
      </c>
      <c r="N1442" s="474">
        <v>71.45</v>
      </c>
      <c r="O1442" s="474" t="s">
        <v>3967</v>
      </c>
      <c r="P1442" s="475">
        <v>0.0013</v>
      </c>
      <c r="Q1442" s="56"/>
    </row>
    <row r="1443" ht="15.75" customHeight="1">
      <c r="A1443" s="403" t="s">
        <v>1794</v>
      </c>
      <c r="B1443" s="404">
        <v>6282.09</v>
      </c>
      <c r="C1443" s="470">
        <v>6282.09</v>
      </c>
      <c r="D1443" s="470">
        <v>6282.09</v>
      </c>
      <c r="E1443" s="470">
        <v>6282.09</v>
      </c>
      <c r="F1443" s="471"/>
      <c r="G1443" s="472">
        <v>0.0074</v>
      </c>
      <c r="J1443" s="473" t="s">
        <v>1794</v>
      </c>
      <c r="K1443" s="406">
        <v>71.55</v>
      </c>
      <c r="L1443" s="474">
        <v>71.45</v>
      </c>
      <c r="M1443" s="474">
        <v>71.73</v>
      </c>
      <c r="N1443" s="474">
        <v>71.18</v>
      </c>
      <c r="O1443" s="474" t="s">
        <v>3968</v>
      </c>
      <c r="P1443" s="475">
        <v>0.0027</v>
      </c>
      <c r="Q1443" s="56"/>
    </row>
    <row r="1444" ht="15.75" customHeight="1">
      <c r="A1444" s="403" t="s">
        <v>1795</v>
      </c>
      <c r="B1444" s="404">
        <v>6235.71</v>
      </c>
      <c r="C1444" s="470">
        <v>6235.71</v>
      </c>
      <c r="D1444" s="470">
        <v>6235.71</v>
      </c>
      <c r="E1444" s="470">
        <v>6235.71</v>
      </c>
      <c r="F1444" s="471"/>
      <c r="G1444" s="472">
        <v>-0.0026</v>
      </c>
      <c r="J1444" s="473" t="s">
        <v>1795</v>
      </c>
      <c r="K1444" s="406">
        <v>71.36</v>
      </c>
      <c r="L1444" s="474">
        <v>71.45</v>
      </c>
      <c r="M1444" s="474">
        <v>71.82</v>
      </c>
      <c r="N1444" s="474">
        <v>71.09</v>
      </c>
      <c r="O1444" s="474" t="s">
        <v>3969</v>
      </c>
      <c r="P1444" s="475">
        <v>-0.0039</v>
      </c>
      <c r="Q1444" s="56"/>
    </row>
    <row r="1445" ht="15.75" customHeight="1">
      <c r="A1445" s="403" t="s">
        <v>1796</v>
      </c>
      <c r="B1445" s="404">
        <v>6252.14</v>
      </c>
      <c r="C1445" s="470">
        <v>6252.14</v>
      </c>
      <c r="D1445" s="470">
        <v>6252.14</v>
      </c>
      <c r="E1445" s="470">
        <v>6252.14</v>
      </c>
      <c r="F1445" s="471"/>
      <c r="G1445" s="472">
        <v>0.0057</v>
      </c>
      <c r="J1445" s="473" t="s">
        <v>1796</v>
      </c>
      <c r="K1445" s="406">
        <v>71.64</v>
      </c>
      <c r="L1445" s="474">
        <v>71.55</v>
      </c>
      <c r="M1445" s="474">
        <v>72.45</v>
      </c>
      <c r="N1445" s="474">
        <v>71.55</v>
      </c>
      <c r="O1445" s="474" t="s">
        <v>3970</v>
      </c>
      <c r="P1445" s="475">
        <v>-0.0013</v>
      </c>
      <c r="Q1445" s="56"/>
    </row>
    <row r="1446" ht="15.75" customHeight="1">
      <c r="A1446" s="403" t="s">
        <v>1797</v>
      </c>
      <c r="B1446" s="404">
        <v>6216.61</v>
      </c>
      <c r="C1446" s="470">
        <v>6216.61</v>
      </c>
      <c r="D1446" s="470">
        <v>6216.61</v>
      </c>
      <c r="E1446" s="470">
        <v>6216.61</v>
      </c>
      <c r="F1446" s="471"/>
      <c r="G1446" s="472">
        <v>-0.0012</v>
      </c>
      <c r="J1446" s="473" t="s">
        <v>1797</v>
      </c>
      <c r="K1446" s="406">
        <v>71.73</v>
      </c>
      <c r="L1446" s="474">
        <v>72.73</v>
      </c>
      <c r="M1446" s="474">
        <v>72.73</v>
      </c>
      <c r="N1446" s="474">
        <v>71.36</v>
      </c>
      <c r="O1446" s="474" t="s">
        <v>3971</v>
      </c>
      <c r="P1446" s="475">
        <v>-0.0113</v>
      </c>
      <c r="Q1446" s="56"/>
    </row>
    <row r="1447" ht="15.75" customHeight="1">
      <c r="A1447" s="403" t="s">
        <v>1798</v>
      </c>
      <c r="B1447" s="404">
        <v>6223.78</v>
      </c>
      <c r="C1447" s="470">
        <v>6223.78</v>
      </c>
      <c r="D1447" s="470">
        <v>6223.78</v>
      </c>
      <c r="E1447" s="470">
        <v>6223.78</v>
      </c>
      <c r="F1447" s="471"/>
      <c r="G1447" s="472">
        <v>0.0049</v>
      </c>
      <c r="J1447" s="473" t="s">
        <v>1798</v>
      </c>
      <c r="K1447" s="406">
        <v>72.55</v>
      </c>
      <c r="L1447" s="474">
        <v>73.27</v>
      </c>
      <c r="M1447" s="474">
        <v>73.27</v>
      </c>
      <c r="N1447" s="474">
        <v>72.27</v>
      </c>
      <c r="O1447" s="474" t="s">
        <v>3972</v>
      </c>
      <c r="P1447" s="475">
        <v>-0.0025</v>
      </c>
      <c r="Q1447" s="56"/>
    </row>
    <row r="1448" ht="15.75" customHeight="1">
      <c r="A1448" s="403" t="s">
        <v>1799</v>
      </c>
      <c r="B1448" s="404">
        <v>6193.56</v>
      </c>
      <c r="C1448" s="470">
        <v>6193.56</v>
      </c>
      <c r="D1448" s="470">
        <v>6193.56</v>
      </c>
      <c r="E1448" s="470">
        <v>6193.56</v>
      </c>
      <c r="F1448" s="471"/>
      <c r="G1448" s="472">
        <v>0.0056</v>
      </c>
      <c r="J1448" s="473" t="s">
        <v>1799</v>
      </c>
      <c r="K1448" s="406">
        <v>72.73</v>
      </c>
      <c r="L1448" s="474">
        <v>73.27</v>
      </c>
      <c r="M1448" s="474">
        <v>73.27</v>
      </c>
      <c r="N1448" s="474">
        <v>72.0</v>
      </c>
      <c r="O1448" s="474" t="s">
        <v>3973</v>
      </c>
      <c r="P1448" s="475">
        <v>0.0064</v>
      </c>
      <c r="Q1448" s="56"/>
    </row>
    <row r="1449" ht="15.75" customHeight="1">
      <c r="A1449" s="403" t="s">
        <v>1800</v>
      </c>
      <c r="B1449" s="404">
        <v>6159.07</v>
      </c>
      <c r="C1449" s="470">
        <v>6159.07</v>
      </c>
      <c r="D1449" s="470">
        <v>6159.07</v>
      </c>
      <c r="E1449" s="470">
        <v>6159.07</v>
      </c>
      <c r="F1449" s="471"/>
      <c r="G1449" s="472">
        <v>0.0048</v>
      </c>
      <c r="J1449" s="473" t="s">
        <v>1800</v>
      </c>
      <c r="K1449" s="406">
        <v>72.27</v>
      </c>
      <c r="L1449" s="474">
        <v>73.18</v>
      </c>
      <c r="M1449" s="474">
        <v>73.18</v>
      </c>
      <c r="N1449" s="474">
        <v>71.73</v>
      </c>
      <c r="O1449" s="474" t="s">
        <v>3974</v>
      </c>
      <c r="P1449" s="475">
        <v>-0.0234</v>
      </c>
      <c r="Q1449" s="56"/>
    </row>
    <row r="1450" ht="15.75" customHeight="1">
      <c r="A1450" s="403" t="s">
        <v>1801</v>
      </c>
      <c r="B1450" s="404">
        <v>6129.69</v>
      </c>
      <c r="C1450" s="470">
        <v>6129.69</v>
      </c>
      <c r="D1450" s="470">
        <v>6129.69</v>
      </c>
      <c r="E1450" s="470">
        <v>6129.69</v>
      </c>
      <c r="F1450" s="471"/>
      <c r="G1450" s="472">
        <v>0.0041</v>
      </c>
      <c r="J1450" s="473" t="s">
        <v>1801</v>
      </c>
      <c r="K1450" s="406">
        <v>74.0</v>
      </c>
      <c r="L1450" s="474">
        <v>74.45</v>
      </c>
      <c r="M1450" s="474">
        <v>74.55</v>
      </c>
      <c r="N1450" s="474">
        <v>73.64</v>
      </c>
      <c r="O1450" s="474" t="s">
        <v>3975</v>
      </c>
      <c r="P1450" s="475">
        <v>0.0012</v>
      </c>
      <c r="Q1450" s="56"/>
    </row>
    <row r="1451" ht="15.75" customHeight="1">
      <c r="A1451" s="403" t="s">
        <v>1802</v>
      </c>
      <c r="B1451" s="404">
        <v>6104.5</v>
      </c>
      <c r="C1451" s="470">
        <v>6104.5</v>
      </c>
      <c r="D1451" s="470">
        <v>6104.5</v>
      </c>
      <c r="E1451" s="470">
        <v>6104.5</v>
      </c>
      <c r="F1451" s="471"/>
      <c r="G1451" s="472">
        <v>0.0052</v>
      </c>
      <c r="J1451" s="473" t="s">
        <v>1802</v>
      </c>
      <c r="K1451" s="406">
        <v>73.91</v>
      </c>
      <c r="L1451" s="474">
        <v>74.73</v>
      </c>
      <c r="M1451" s="474">
        <v>75.27</v>
      </c>
      <c r="N1451" s="474">
        <v>73.27</v>
      </c>
      <c r="O1451" s="474" t="s">
        <v>3976</v>
      </c>
      <c r="P1451" s="475">
        <v>-0.0133</v>
      </c>
      <c r="Q1451" s="56"/>
    </row>
    <row r="1452" ht="15.75" customHeight="1">
      <c r="A1452" s="403" t="s">
        <v>1803</v>
      </c>
      <c r="B1452" s="404">
        <v>6072.99</v>
      </c>
      <c r="C1452" s="470">
        <v>6072.99</v>
      </c>
      <c r="D1452" s="470">
        <v>6072.99</v>
      </c>
      <c r="E1452" s="470">
        <v>6072.99</v>
      </c>
      <c r="F1452" s="471"/>
      <c r="G1452" s="472">
        <v>-0.0043</v>
      </c>
      <c r="J1452" s="473" t="s">
        <v>1803</v>
      </c>
      <c r="K1452" s="406">
        <v>74.91</v>
      </c>
      <c r="L1452" s="474">
        <v>74.82</v>
      </c>
      <c r="M1452" s="474">
        <v>75.45</v>
      </c>
      <c r="N1452" s="474">
        <v>74.09</v>
      </c>
      <c r="O1452" s="474" t="s">
        <v>3977</v>
      </c>
      <c r="P1452" s="475">
        <v>0.0012</v>
      </c>
      <c r="Q1452" s="56"/>
    </row>
    <row r="1453" ht="15.75" customHeight="1">
      <c r="A1453" s="403" t="s">
        <v>1804</v>
      </c>
      <c r="B1453" s="404">
        <v>6099.02</v>
      </c>
      <c r="C1453" s="470">
        <v>6099.02</v>
      </c>
      <c r="D1453" s="470">
        <v>6099.02</v>
      </c>
      <c r="E1453" s="470">
        <v>6099.02</v>
      </c>
      <c r="F1453" s="471"/>
      <c r="G1453" s="472">
        <v>0.0044</v>
      </c>
      <c r="J1453" s="473" t="s">
        <v>1804</v>
      </c>
      <c r="K1453" s="406">
        <v>74.82</v>
      </c>
      <c r="L1453" s="474">
        <v>74.09</v>
      </c>
      <c r="M1453" s="474">
        <v>75.27</v>
      </c>
      <c r="N1453" s="474">
        <v>73.82</v>
      </c>
      <c r="O1453" s="474" t="s">
        <v>3978</v>
      </c>
      <c r="P1453" s="475">
        <v>0.0148</v>
      </c>
      <c r="Q1453" s="56"/>
    </row>
    <row r="1454" ht="15.75" customHeight="1">
      <c r="A1454" s="403" t="s">
        <v>1805</v>
      </c>
      <c r="B1454" s="404">
        <v>6072.33</v>
      </c>
      <c r="C1454" s="470">
        <v>6072.33</v>
      </c>
      <c r="D1454" s="470">
        <v>6072.33</v>
      </c>
      <c r="E1454" s="470">
        <v>6072.33</v>
      </c>
      <c r="F1454" s="471"/>
      <c r="G1454" s="472">
        <v>0.0088</v>
      </c>
      <c r="J1454" s="473" t="s">
        <v>1805</v>
      </c>
      <c r="K1454" s="406">
        <v>73.73</v>
      </c>
      <c r="L1454" s="474">
        <v>72.73</v>
      </c>
      <c r="M1454" s="474">
        <v>74.09</v>
      </c>
      <c r="N1454" s="474">
        <v>72.36</v>
      </c>
      <c r="O1454" s="474" t="s">
        <v>3979</v>
      </c>
      <c r="P1454" s="475">
        <v>0.0137</v>
      </c>
      <c r="Q1454" s="56"/>
    </row>
    <row r="1455" ht="15.75" customHeight="1">
      <c r="A1455" s="403" t="s">
        <v>1806</v>
      </c>
      <c r="B1455" s="404">
        <v>6019.59</v>
      </c>
      <c r="C1455" s="470">
        <v>6019.59</v>
      </c>
      <c r="D1455" s="470">
        <v>6019.59</v>
      </c>
      <c r="E1455" s="470">
        <v>6019.59</v>
      </c>
      <c r="F1455" s="471"/>
      <c r="G1455" s="472">
        <v>0.0039</v>
      </c>
      <c r="J1455" s="473" t="s">
        <v>1806</v>
      </c>
      <c r="K1455" s="406">
        <v>72.73</v>
      </c>
      <c r="L1455" s="474">
        <v>72.91</v>
      </c>
      <c r="M1455" s="474">
        <v>72.91</v>
      </c>
      <c r="N1455" s="474">
        <v>72.09</v>
      </c>
      <c r="O1455" s="474" t="s">
        <v>3980</v>
      </c>
      <c r="P1455" s="475">
        <v>0.0</v>
      </c>
      <c r="Q1455" s="56"/>
    </row>
    <row r="1456" ht="15.75" customHeight="1">
      <c r="A1456" s="403" t="s">
        <v>1807</v>
      </c>
      <c r="B1456" s="404">
        <v>5996.24</v>
      </c>
      <c r="C1456" s="470">
        <v>5996.24</v>
      </c>
      <c r="D1456" s="470">
        <v>5996.24</v>
      </c>
      <c r="E1456" s="470">
        <v>5996.24</v>
      </c>
      <c r="F1456" s="471"/>
      <c r="G1456" s="472">
        <v>1.0E-4</v>
      </c>
      <c r="J1456" s="473" t="s">
        <v>1807</v>
      </c>
      <c r="K1456" s="406">
        <v>72.73</v>
      </c>
      <c r="L1456" s="474">
        <v>73.27</v>
      </c>
      <c r="M1456" s="474">
        <v>73.55</v>
      </c>
      <c r="N1456" s="474">
        <v>72.55</v>
      </c>
      <c r="O1456" s="474" t="s">
        <v>3981</v>
      </c>
      <c r="P1456" s="475">
        <v>0.0</v>
      </c>
      <c r="Q1456" s="56"/>
    </row>
    <row r="1457" ht="15.75" customHeight="1">
      <c r="A1457" s="403" t="s">
        <v>1808</v>
      </c>
      <c r="B1457" s="404">
        <v>5995.41</v>
      </c>
      <c r="C1457" s="470">
        <v>5995.41</v>
      </c>
      <c r="D1457" s="470">
        <v>5995.41</v>
      </c>
      <c r="E1457" s="470">
        <v>5995.41</v>
      </c>
      <c r="F1457" s="471"/>
      <c r="G1457" s="472">
        <v>-0.0038</v>
      </c>
      <c r="J1457" s="473" t="s">
        <v>1808</v>
      </c>
      <c r="K1457" s="406">
        <v>72.73</v>
      </c>
      <c r="L1457" s="474">
        <v>73.18</v>
      </c>
      <c r="M1457" s="474">
        <v>73.64</v>
      </c>
      <c r="N1457" s="474">
        <v>72.64</v>
      </c>
      <c r="O1457" s="474" t="s">
        <v>3982</v>
      </c>
      <c r="P1457" s="475">
        <v>-0.0074</v>
      </c>
      <c r="Q1457" s="56"/>
    </row>
    <row r="1458" ht="15.75" customHeight="1">
      <c r="A1458" s="403" t="s">
        <v>1809</v>
      </c>
      <c r="B1458" s="404">
        <v>6018.25</v>
      </c>
      <c r="C1458" s="470">
        <v>6018.25</v>
      </c>
      <c r="D1458" s="470">
        <v>6018.25</v>
      </c>
      <c r="E1458" s="470">
        <v>6018.25</v>
      </c>
      <c r="F1458" s="471"/>
      <c r="G1458" s="472">
        <v>0.0028</v>
      </c>
      <c r="J1458" s="473" t="s">
        <v>1809</v>
      </c>
      <c r="K1458" s="406">
        <v>73.27</v>
      </c>
      <c r="L1458" s="474">
        <v>73.27</v>
      </c>
      <c r="M1458" s="474">
        <v>74.09</v>
      </c>
      <c r="N1458" s="474">
        <v>72.91</v>
      </c>
      <c r="O1458" s="474" t="s">
        <v>3983</v>
      </c>
      <c r="P1458" s="475">
        <v>0.0</v>
      </c>
      <c r="Q1458" s="56"/>
    </row>
    <row r="1459" ht="15.75" customHeight="1">
      <c r="A1459" s="403" t="s">
        <v>1810</v>
      </c>
      <c r="B1459" s="404">
        <v>6001.52</v>
      </c>
      <c r="C1459" s="470">
        <v>6001.52</v>
      </c>
      <c r="D1459" s="470">
        <v>6001.52</v>
      </c>
      <c r="E1459" s="470">
        <v>6001.52</v>
      </c>
      <c r="F1459" s="471"/>
      <c r="G1459" s="472">
        <v>0.0056</v>
      </c>
      <c r="J1459" s="473" t="s">
        <v>1810</v>
      </c>
      <c r="K1459" s="406">
        <v>73.27</v>
      </c>
      <c r="L1459" s="474">
        <v>73.36</v>
      </c>
      <c r="M1459" s="474">
        <v>73.64</v>
      </c>
      <c r="N1459" s="474">
        <v>72.91</v>
      </c>
      <c r="O1459" s="474" t="s">
        <v>3984</v>
      </c>
      <c r="P1459" s="475">
        <v>-0.0012</v>
      </c>
      <c r="Q1459" s="56"/>
    </row>
    <row r="1460" ht="15.75" customHeight="1">
      <c r="A1460" s="403" t="s">
        <v>1811</v>
      </c>
      <c r="B1460" s="404">
        <v>5968.02</v>
      </c>
      <c r="C1460" s="470">
        <v>5968.02</v>
      </c>
      <c r="D1460" s="470">
        <v>5968.02</v>
      </c>
      <c r="E1460" s="470">
        <v>5968.02</v>
      </c>
      <c r="F1460" s="471"/>
      <c r="G1460" s="472">
        <v>-0.0023</v>
      </c>
      <c r="J1460" s="473" t="s">
        <v>1811</v>
      </c>
      <c r="K1460" s="406">
        <v>73.36</v>
      </c>
      <c r="L1460" s="474">
        <v>74.36</v>
      </c>
      <c r="M1460" s="474">
        <v>74.36</v>
      </c>
      <c r="N1460" s="474">
        <v>73.27</v>
      </c>
      <c r="O1460" s="474" t="s">
        <v>3985</v>
      </c>
      <c r="P1460" s="475">
        <v>-0.005</v>
      </c>
      <c r="Q1460" s="56"/>
    </row>
    <row r="1461" ht="15.75" customHeight="1">
      <c r="A1461" s="403" t="s">
        <v>1812</v>
      </c>
      <c r="B1461" s="404">
        <v>5981.95</v>
      </c>
      <c r="C1461" s="470">
        <v>5981.95</v>
      </c>
      <c r="D1461" s="470">
        <v>5981.95</v>
      </c>
      <c r="E1461" s="470">
        <v>5981.95</v>
      </c>
      <c r="F1461" s="471"/>
      <c r="G1461" s="472">
        <v>-0.0098</v>
      </c>
      <c r="J1461" s="473" t="s">
        <v>1812</v>
      </c>
      <c r="K1461" s="406">
        <v>73.73</v>
      </c>
      <c r="L1461" s="474">
        <v>74.0</v>
      </c>
      <c r="M1461" s="474">
        <v>74.27</v>
      </c>
      <c r="N1461" s="474">
        <v>73.45</v>
      </c>
      <c r="O1461" s="474" t="s">
        <v>3986</v>
      </c>
      <c r="P1461" s="475">
        <v>-0.0036</v>
      </c>
      <c r="Q1461" s="56"/>
    </row>
    <row r="1462" ht="15.75" customHeight="1">
      <c r="A1462" s="403" t="s">
        <v>1813</v>
      </c>
      <c r="B1462" s="404">
        <v>6041.2</v>
      </c>
      <c r="C1462" s="470">
        <v>6041.2</v>
      </c>
      <c r="D1462" s="470">
        <v>6041.2</v>
      </c>
      <c r="E1462" s="470">
        <v>6041.2</v>
      </c>
      <c r="F1462" s="471"/>
      <c r="G1462" s="472">
        <v>3.0E-4</v>
      </c>
      <c r="J1462" s="473" t="s">
        <v>1813</v>
      </c>
      <c r="K1462" s="406">
        <v>74.0</v>
      </c>
      <c r="L1462" s="474">
        <v>73.18</v>
      </c>
      <c r="M1462" s="474">
        <v>74.45</v>
      </c>
      <c r="N1462" s="474">
        <v>72.91</v>
      </c>
      <c r="O1462" s="474" t="s">
        <v>3987</v>
      </c>
      <c r="P1462" s="475">
        <v>0.01</v>
      </c>
      <c r="Q1462" s="56"/>
    </row>
    <row r="1463" ht="15.75" customHeight="1">
      <c r="A1463" s="403" t="s">
        <v>1814</v>
      </c>
      <c r="B1463" s="404">
        <v>6039.55</v>
      </c>
      <c r="C1463" s="470">
        <v>6039.55</v>
      </c>
      <c r="D1463" s="470">
        <v>6039.55</v>
      </c>
      <c r="E1463" s="470">
        <v>6039.55</v>
      </c>
      <c r="F1463" s="471"/>
      <c r="G1463" s="472">
        <v>0.0024</v>
      </c>
      <c r="J1463" s="473" t="s">
        <v>1814</v>
      </c>
      <c r="K1463" s="406">
        <v>73.27</v>
      </c>
      <c r="L1463" s="474">
        <v>73.82</v>
      </c>
      <c r="M1463" s="474">
        <v>75.18</v>
      </c>
      <c r="N1463" s="474">
        <v>73.0</v>
      </c>
      <c r="O1463" s="474" t="s">
        <v>3988</v>
      </c>
      <c r="P1463" s="475">
        <v>-0.0087</v>
      </c>
      <c r="Q1463" s="56"/>
    </row>
    <row r="1464" ht="15.75" customHeight="1">
      <c r="A1464" s="403" t="s">
        <v>1815</v>
      </c>
      <c r="B1464" s="404">
        <v>6025.27</v>
      </c>
      <c r="C1464" s="470">
        <v>6025.27</v>
      </c>
      <c r="D1464" s="470">
        <v>6025.27</v>
      </c>
      <c r="E1464" s="470">
        <v>6025.27</v>
      </c>
      <c r="F1464" s="471"/>
      <c r="G1464" s="472">
        <v>-0.0011</v>
      </c>
      <c r="J1464" s="473" t="s">
        <v>1815</v>
      </c>
      <c r="K1464" s="406">
        <v>73.91</v>
      </c>
      <c r="L1464" s="474">
        <v>75.91</v>
      </c>
      <c r="M1464" s="474">
        <v>76.18</v>
      </c>
      <c r="N1464" s="474">
        <v>73.27</v>
      </c>
      <c r="O1464" s="474" t="s">
        <v>3989</v>
      </c>
      <c r="P1464" s="475">
        <v>-0.0169</v>
      </c>
      <c r="Q1464" s="56"/>
    </row>
    <row r="1465" ht="15.75" customHeight="1">
      <c r="A1465" s="403" t="s">
        <v>1816</v>
      </c>
      <c r="B1465" s="404">
        <v>6031.74</v>
      </c>
      <c r="C1465" s="470">
        <v>6031.74</v>
      </c>
      <c r="D1465" s="470">
        <v>6031.74</v>
      </c>
      <c r="E1465" s="470">
        <v>6031.74</v>
      </c>
      <c r="F1465" s="471"/>
      <c r="G1465" s="472">
        <v>0.003</v>
      </c>
      <c r="J1465" s="473" t="s">
        <v>1816</v>
      </c>
      <c r="K1465" s="406">
        <v>75.18</v>
      </c>
      <c r="L1465" s="474">
        <v>74.91</v>
      </c>
      <c r="M1465" s="474">
        <v>75.64</v>
      </c>
      <c r="N1465" s="474">
        <v>74.36</v>
      </c>
      <c r="O1465" s="474" t="s">
        <v>3349</v>
      </c>
      <c r="P1465" s="475">
        <v>0.0048</v>
      </c>
      <c r="Q1465" s="56"/>
    </row>
    <row r="1466" ht="15.75" customHeight="1">
      <c r="A1466" s="403" t="s">
        <v>1817</v>
      </c>
      <c r="B1466" s="404">
        <v>6013.84</v>
      </c>
      <c r="C1466" s="470">
        <v>6013.84</v>
      </c>
      <c r="D1466" s="470">
        <v>6013.84</v>
      </c>
      <c r="E1466" s="470">
        <v>6013.84</v>
      </c>
      <c r="F1466" s="471"/>
      <c r="G1466" s="472">
        <v>8.0E-4</v>
      </c>
      <c r="J1466" s="473" t="s">
        <v>1817</v>
      </c>
      <c r="K1466" s="406">
        <v>74.82</v>
      </c>
      <c r="L1466" s="474">
        <v>74.82</v>
      </c>
      <c r="M1466" s="474">
        <v>75.73</v>
      </c>
      <c r="N1466" s="474">
        <v>74.27</v>
      </c>
      <c r="O1466" s="474" t="s">
        <v>3990</v>
      </c>
      <c r="P1466" s="475">
        <v>-0.0012</v>
      </c>
      <c r="Q1466" s="56"/>
    </row>
    <row r="1467" ht="15.75" customHeight="1">
      <c r="A1467" s="403" t="s">
        <v>1818</v>
      </c>
      <c r="B1467" s="404">
        <v>6008.94</v>
      </c>
      <c r="C1467" s="470">
        <v>6008.94</v>
      </c>
      <c r="D1467" s="470">
        <v>6008.94</v>
      </c>
      <c r="E1467" s="470">
        <v>6008.94</v>
      </c>
      <c r="F1467" s="471"/>
      <c r="G1467" s="472">
        <v>-0.0091</v>
      </c>
      <c r="J1467" s="473" t="s">
        <v>1818</v>
      </c>
      <c r="K1467" s="406">
        <v>74.91</v>
      </c>
      <c r="L1467" s="474">
        <v>76.09</v>
      </c>
      <c r="M1467" s="474">
        <v>76.82</v>
      </c>
      <c r="N1467" s="474">
        <v>74.45</v>
      </c>
      <c r="O1467" s="474" t="s">
        <v>3991</v>
      </c>
      <c r="P1467" s="475">
        <v>-0.0072</v>
      </c>
      <c r="Q1467" s="56"/>
    </row>
    <row r="1468" ht="15.75" customHeight="1">
      <c r="A1468" s="403" t="s">
        <v>1819</v>
      </c>
      <c r="B1468" s="404">
        <v>6064.4</v>
      </c>
      <c r="C1468" s="470">
        <v>6064.4</v>
      </c>
      <c r="D1468" s="470">
        <v>6064.4</v>
      </c>
      <c r="E1468" s="470">
        <v>6064.4</v>
      </c>
      <c r="F1468" s="471"/>
      <c r="G1468" s="472">
        <v>-0.0072</v>
      </c>
      <c r="J1468" s="473" t="s">
        <v>1819</v>
      </c>
      <c r="K1468" s="406">
        <v>75.45</v>
      </c>
      <c r="L1468" s="474">
        <v>75.45</v>
      </c>
      <c r="M1468" s="474">
        <v>75.82</v>
      </c>
      <c r="N1468" s="474">
        <v>75.27</v>
      </c>
      <c r="O1468" s="474" t="s">
        <v>3992</v>
      </c>
      <c r="P1468" s="475">
        <v>-0.0108</v>
      </c>
      <c r="Q1468" s="56"/>
    </row>
    <row r="1469" ht="15.75" customHeight="1">
      <c r="A1469" s="403" t="s">
        <v>1820</v>
      </c>
      <c r="B1469" s="404">
        <v>6108.57</v>
      </c>
      <c r="C1469" s="470">
        <v>6108.57</v>
      </c>
      <c r="D1469" s="470">
        <v>6108.57</v>
      </c>
      <c r="E1469" s="470">
        <v>6108.57</v>
      </c>
      <c r="F1469" s="471"/>
      <c r="G1469" s="472">
        <v>-0.0054</v>
      </c>
      <c r="J1469" s="473" t="s">
        <v>1820</v>
      </c>
      <c r="K1469" s="406">
        <v>76.27</v>
      </c>
      <c r="L1469" s="474">
        <v>76.36</v>
      </c>
      <c r="M1469" s="474">
        <v>76.55</v>
      </c>
      <c r="N1469" s="474">
        <v>75.18</v>
      </c>
      <c r="O1469" s="474" t="s">
        <v>3993</v>
      </c>
      <c r="P1469" s="475">
        <v>0.0145</v>
      </c>
      <c r="Q1469" s="56"/>
    </row>
    <row r="1470" ht="15.75" customHeight="1">
      <c r="A1470" s="403" t="s">
        <v>1821</v>
      </c>
      <c r="B1470" s="404">
        <v>6141.81</v>
      </c>
      <c r="C1470" s="470">
        <v>6141.81</v>
      </c>
      <c r="D1470" s="470">
        <v>6141.81</v>
      </c>
      <c r="E1470" s="470">
        <v>6141.81</v>
      </c>
      <c r="F1470" s="471"/>
      <c r="G1470" s="472">
        <v>0.0021</v>
      </c>
      <c r="J1470" s="473" t="s">
        <v>1821</v>
      </c>
      <c r="K1470" s="406">
        <v>75.18</v>
      </c>
      <c r="L1470" s="474">
        <v>75.64</v>
      </c>
      <c r="M1470" s="474">
        <v>76.64</v>
      </c>
      <c r="N1470" s="474">
        <v>74.82</v>
      </c>
      <c r="O1470" s="474" t="s">
        <v>3994</v>
      </c>
      <c r="P1470" s="475">
        <v>-0.0143</v>
      </c>
      <c r="Q1470" s="56"/>
    </row>
    <row r="1471" ht="15.75" customHeight="1">
      <c r="A1471" s="403" t="s">
        <v>1822</v>
      </c>
      <c r="B1471" s="404">
        <v>6128.89</v>
      </c>
      <c r="C1471" s="470">
        <v>6128.89</v>
      </c>
      <c r="D1471" s="470">
        <v>6128.89</v>
      </c>
      <c r="E1471" s="470">
        <v>6128.89</v>
      </c>
      <c r="F1471" s="471"/>
      <c r="G1471" s="472">
        <v>-0.0123</v>
      </c>
      <c r="J1471" s="473" t="s">
        <v>1822</v>
      </c>
      <c r="K1471" s="406">
        <v>76.27</v>
      </c>
      <c r="L1471" s="474">
        <v>75.55</v>
      </c>
      <c r="M1471" s="474">
        <v>76.64</v>
      </c>
      <c r="N1471" s="474">
        <v>75.27</v>
      </c>
      <c r="O1471" s="474" t="s">
        <v>3995</v>
      </c>
      <c r="P1471" s="475">
        <v>0.0024</v>
      </c>
      <c r="Q1471" s="56"/>
    </row>
    <row r="1472" ht="15.75" customHeight="1">
      <c r="A1472" s="403" t="s">
        <v>1823</v>
      </c>
      <c r="B1472" s="404">
        <v>6205.5</v>
      </c>
      <c r="C1472" s="470">
        <v>6205.5</v>
      </c>
      <c r="D1472" s="470">
        <v>6205.5</v>
      </c>
      <c r="E1472" s="470">
        <v>6205.5</v>
      </c>
      <c r="F1472" s="471"/>
      <c r="G1472" s="472">
        <v>5.0E-4</v>
      </c>
      <c r="J1472" s="473" t="s">
        <v>1823</v>
      </c>
      <c r="K1472" s="406">
        <v>76.09</v>
      </c>
      <c r="L1472" s="474">
        <v>76.36</v>
      </c>
      <c r="M1472" s="474">
        <v>76.64</v>
      </c>
      <c r="N1472" s="474">
        <v>75.91</v>
      </c>
      <c r="O1472" s="474" t="s">
        <v>3996</v>
      </c>
      <c r="P1472" s="475">
        <v>-0.0012</v>
      </c>
      <c r="Q1472" s="56"/>
    </row>
    <row r="1473" ht="15.75" customHeight="1">
      <c r="A1473" s="403" t="s">
        <v>1824</v>
      </c>
      <c r="B1473" s="404">
        <v>6202.31</v>
      </c>
      <c r="C1473" s="470">
        <v>6202.31</v>
      </c>
      <c r="D1473" s="470">
        <v>6202.31</v>
      </c>
      <c r="E1473" s="470">
        <v>6202.31</v>
      </c>
      <c r="F1473" s="471"/>
      <c r="G1473" s="472">
        <v>0.0069</v>
      </c>
      <c r="J1473" s="473" t="s">
        <v>1824</v>
      </c>
      <c r="K1473" s="406">
        <v>76.18</v>
      </c>
      <c r="L1473" s="474">
        <v>77.0</v>
      </c>
      <c r="M1473" s="474">
        <v>77.0</v>
      </c>
      <c r="N1473" s="474">
        <v>75.91</v>
      </c>
      <c r="O1473" s="474" t="s">
        <v>3997</v>
      </c>
      <c r="P1473" s="475">
        <v>0.0012</v>
      </c>
      <c r="Q1473" s="56"/>
    </row>
    <row r="1474" ht="15.75" customHeight="1">
      <c r="A1474" s="403" t="s">
        <v>1825</v>
      </c>
      <c r="B1474" s="404">
        <v>6159.95</v>
      </c>
      <c r="C1474" s="470">
        <v>6159.95</v>
      </c>
      <c r="D1474" s="470">
        <v>6159.95</v>
      </c>
      <c r="E1474" s="470">
        <v>6159.95</v>
      </c>
      <c r="F1474" s="471"/>
      <c r="G1474" s="472">
        <v>0.0044</v>
      </c>
      <c r="J1474" s="473" t="s">
        <v>1825</v>
      </c>
      <c r="K1474" s="406">
        <v>76.09</v>
      </c>
      <c r="L1474" s="474">
        <v>74.55</v>
      </c>
      <c r="M1474" s="474">
        <v>76.82</v>
      </c>
      <c r="N1474" s="474">
        <v>74.55</v>
      </c>
      <c r="O1474" s="474" t="s">
        <v>3998</v>
      </c>
      <c r="P1474" s="475">
        <v>0.0194</v>
      </c>
      <c r="Q1474" s="56"/>
    </row>
    <row r="1475" ht="15.75" customHeight="1">
      <c r="A1475" s="403" t="s">
        <v>1826</v>
      </c>
      <c r="B1475" s="404">
        <v>6133.22</v>
      </c>
      <c r="C1475" s="470">
        <v>6133.22</v>
      </c>
      <c r="D1475" s="470">
        <v>6133.22</v>
      </c>
      <c r="E1475" s="470">
        <v>6133.22</v>
      </c>
      <c r="F1475" s="471"/>
      <c r="G1475" s="472">
        <v>0.0066</v>
      </c>
      <c r="J1475" s="473" t="s">
        <v>1826</v>
      </c>
      <c r="K1475" s="406">
        <v>74.64</v>
      </c>
      <c r="L1475" s="474">
        <v>75.45</v>
      </c>
      <c r="M1475" s="474">
        <v>75.45</v>
      </c>
      <c r="N1475" s="474">
        <v>74.09</v>
      </c>
      <c r="O1475" s="474" t="s">
        <v>3999</v>
      </c>
      <c r="P1475" s="475">
        <v>0.0012</v>
      </c>
      <c r="Q1475" s="56"/>
    </row>
    <row r="1476" ht="15.75" customHeight="1">
      <c r="A1476" s="403" t="s">
        <v>1827</v>
      </c>
      <c r="B1476" s="404">
        <v>6092.95</v>
      </c>
      <c r="C1476" s="470">
        <v>6092.95</v>
      </c>
      <c r="D1476" s="470">
        <v>6092.95</v>
      </c>
      <c r="E1476" s="470">
        <v>6092.95</v>
      </c>
      <c r="F1476" s="471"/>
      <c r="G1476" s="472">
        <v>0.0</v>
      </c>
      <c r="J1476" s="473" t="s">
        <v>1827</v>
      </c>
      <c r="K1476" s="406">
        <v>74.55</v>
      </c>
      <c r="L1476" s="474">
        <v>75.45</v>
      </c>
      <c r="M1476" s="474">
        <v>75.73</v>
      </c>
      <c r="N1476" s="474">
        <v>73.82</v>
      </c>
      <c r="O1476" s="474" t="s">
        <v>4000</v>
      </c>
      <c r="P1476" s="475">
        <v>-0.0119</v>
      </c>
      <c r="Q1476" s="56"/>
    </row>
    <row r="1477" ht="15.75" customHeight="1">
      <c r="A1477" s="403" t="s">
        <v>1828</v>
      </c>
      <c r="B1477" s="404">
        <v>6092.84</v>
      </c>
      <c r="C1477" s="470">
        <v>6092.84</v>
      </c>
      <c r="D1477" s="470">
        <v>6092.84</v>
      </c>
      <c r="E1477" s="470">
        <v>6092.84</v>
      </c>
      <c r="F1477" s="471"/>
      <c r="G1477" s="472">
        <v>0.0022</v>
      </c>
      <c r="J1477" s="473" t="s">
        <v>1828</v>
      </c>
      <c r="K1477" s="406">
        <v>75.45</v>
      </c>
      <c r="L1477" s="474">
        <v>75.55</v>
      </c>
      <c r="M1477" s="474">
        <v>75.82</v>
      </c>
      <c r="N1477" s="474">
        <v>75.27</v>
      </c>
      <c r="O1477" s="474" t="s">
        <v>4001</v>
      </c>
      <c r="P1477" s="475">
        <v>-0.0013</v>
      </c>
      <c r="Q1477" s="56"/>
    </row>
    <row r="1478" ht="15.75" customHeight="1">
      <c r="A1478" s="403" t="s">
        <v>1829</v>
      </c>
      <c r="B1478" s="404">
        <v>6079.32</v>
      </c>
      <c r="C1478" s="470">
        <v>6079.32</v>
      </c>
      <c r="D1478" s="470">
        <v>6079.32</v>
      </c>
      <c r="E1478" s="470">
        <v>6079.32</v>
      </c>
      <c r="F1478" s="471"/>
      <c r="G1478" s="472">
        <v>-0.0041</v>
      </c>
      <c r="J1478" s="473" t="s">
        <v>1829</v>
      </c>
      <c r="K1478" s="406">
        <v>75.55</v>
      </c>
      <c r="L1478" s="474">
        <v>76.55</v>
      </c>
      <c r="M1478" s="474">
        <v>77.91</v>
      </c>
      <c r="N1478" s="474">
        <v>75.18</v>
      </c>
      <c r="O1478" s="474" t="s">
        <v>4002</v>
      </c>
      <c r="P1478" s="475">
        <v>-0.0094</v>
      </c>
      <c r="Q1478" s="56"/>
    </row>
    <row r="1479" ht="15.75" customHeight="1">
      <c r="A1479" s="403" t="s">
        <v>1830</v>
      </c>
      <c r="B1479" s="404">
        <v>6104.27</v>
      </c>
      <c r="C1479" s="470">
        <v>6104.27</v>
      </c>
      <c r="D1479" s="470">
        <v>6104.27</v>
      </c>
      <c r="E1479" s="470">
        <v>6104.27</v>
      </c>
      <c r="F1479" s="471"/>
      <c r="G1479" s="472">
        <v>-3.0E-4</v>
      </c>
      <c r="J1479" s="473" t="s">
        <v>1830</v>
      </c>
      <c r="K1479" s="406">
        <v>76.27</v>
      </c>
      <c r="L1479" s="474">
        <v>77.36</v>
      </c>
      <c r="M1479" s="474">
        <v>78.36</v>
      </c>
      <c r="N1479" s="474">
        <v>75.45</v>
      </c>
      <c r="O1479" s="474" t="s">
        <v>4003</v>
      </c>
      <c r="P1479" s="475">
        <v>-0.0118</v>
      </c>
      <c r="Q1479" s="56"/>
    </row>
    <row r="1480" ht="15.75" customHeight="1">
      <c r="A1480" s="403" t="s">
        <v>1831</v>
      </c>
      <c r="B1480" s="404">
        <v>6106.24</v>
      </c>
      <c r="C1480" s="470">
        <v>6106.24</v>
      </c>
      <c r="D1480" s="470">
        <v>6106.24</v>
      </c>
      <c r="E1480" s="470">
        <v>6106.24</v>
      </c>
      <c r="F1480" s="471"/>
      <c r="G1480" s="472">
        <v>-0.0096</v>
      </c>
      <c r="J1480" s="473" t="s">
        <v>1831</v>
      </c>
      <c r="K1480" s="406">
        <v>77.18</v>
      </c>
      <c r="L1480" s="474">
        <v>77.91</v>
      </c>
      <c r="M1480" s="474">
        <v>79.0</v>
      </c>
      <c r="N1480" s="474">
        <v>76.82</v>
      </c>
      <c r="O1480" s="474" t="s">
        <v>4004</v>
      </c>
      <c r="P1480" s="475">
        <v>-0.0128</v>
      </c>
      <c r="Q1480" s="56"/>
    </row>
    <row r="1481" ht="15.75" customHeight="1">
      <c r="A1481" s="403" t="s">
        <v>1832</v>
      </c>
      <c r="B1481" s="404">
        <v>6165.32</v>
      </c>
      <c r="C1481" s="470">
        <v>6165.32</v>
      </c>
      <c r="D1481" s="470">
        <v>6165.32</v>
      </c>
      <c r="E1481" s="470">
        <v>6165.32</v>
      </c>
      <c r="F1481" s="471"/>
      <c r="G1481" s="472">
        <v>-8.0E-4</v>
      </c>
      <c r="J1481" s="473" t="s">
        <v>1832</v>
      </c>
      <c r="K1481" s="406">
        <v>78.18</v>
      </c>
      <c r="L1481" s="474">
        <v>77.36</v>
      </c>
      <c r="M1481" s="474">
        <v>79.0</v>
      </c>
      <c r="N1481" s="474">
        <v>77.18</v>
      </c>
      <c r="O1481" s="474" t="s">
        <v>4005</v>
      </c>
      <c r="P1481" s="475">
        <v>0.0118</v>
      </c>
      <c r="Q1481" s="56"/>
    </row>
    <row r="1482" ht="15.75" customHeight="1">
      <c r="A1482" s="403" t="s">
        <v>1833</v>
      </c>
      <c r="B1482" s="404">
        <v>6170.47</v>
      </c>
      <c r="C1482" s="470">
        <v>6170.47</v>
      </c>
      <c r="D1482" s="470">
        <v>6170.47</v>
      </c>
      <c r="E1482" s="470">
        <v>6170.47</v>
      </c>
      <c r="F1482" s="471"/>
      <c r="G1482" s="472">
        <v>-4.0E-4</v>
      </c>
      <c r="J1482" s="473" t="s">
        <v>1833</v>
      </c>
      <c r="K1482" s="406">
        <v>77.27</v>
      </c>
      <c r="L1482" s="474">
        <v>78.82</v>
      </c>
      <c r="M1482" s="474">
        <v>78.82</v>
      </c>
      <c r="N1482" s="474">
        <v>76.91</v>
      </c>
      <c r="O1482" s="474" t="s">
        <v>4006</v>
      </c>
      <c r="P1482" s="475">
        <v>0.0023</v>
      </c>
      <c r="Q1482" s="56"/>
    </row>
    <row r="1483" ht="15.75" customHeight="1">
      <c r="A1483" s="403" t="s">
        <v>1834</v>
      </c>
      <c r="B1483" s="404">
        <v>6172.91</v>
      </c>
      <c r="C1483" s="470">
        <v>6172.91</v>
      </c>
      <c r="D1483" s="470">
        <v>6172.91</v>
      </c>
      <c r="E1483" s="470">
        <v>6172.91</v>
      </c>
      <c r="F1483" s="471"/>
      <c r="G1483" s="472">
        <v>-0.0102</v>
      </c>
      <c r="J1483" s="473" t="s">
        <v>1834</v>
      </c>
      <c r="K1483" s="406">
        <v>77.09</v>
      </c>
      <c r="L1483" s="474">
        <v>77.73</v>
      </c>
      <c r="M1483" s="474">
        <v>79.09</v>
      </c>
      <c r="N1483" s="474">
        <v>76.82</v>
      </c>
      <c r="O1483" s="474" t="s">
        <v>4007</v>
      </c>
      <c r="P1483" s="475">
        <v>0.0012</v>
      </c>
      <c r="Q1483" s="56"/>
    </row>
    <row r="1484" ht="15.75" customHeight="1">
      <c r="A1484" s="403" t="s">
        <v>1835</v>
      </c>
      <c r="B1484" s="404">
        <v>6236.58</v>
      </c>
      <c r="C1484" s="470">
        <v>6236.58</v>
      </c>
      <c r="D1484" s="470">
        <v>6236.58</v>
      </c>
      <c r="E1484" s="470">
        <v>6236.58</v>
      </c>
      <c r="F1484" s="471"/>
      <c r="G1484" s="472">
        <v>1.0E-4</v>
      </c>
      <c r="J1484" s="473" t="s">
        <v>1835</v>
      </c>
      <c r="K1484" s="406">
        <v>77.0</v>
      </c>
      <c r="L1484" s="474">
        <v>78.0</v>
      </c>
      <c r="M1484" s="474">
        <v>78.18</v>
      </c>
      <c r="N1484" s="474">
        <v>76.82</v>
      </c>
      <c r="O1484" s="474" t="s">
        <v>4008</v>
      </c>
      <c r="P1484" s="475">
        <v>-0.0128</v>
      </c>
      <c r="Q1484" s="56"/>
    </row>
    <row r="1485" ht="15.75" customHeight="1">
      <c r="A1485" s="403" t="s">
        <v>1836</v>
      </c>
      <c r="B1485" s="404">
        <v>6235.94</v>
      </c>
      <c r="C1485" s="470">
        <v>6235.94</v>
      </c>
      <c r="D1485" s="470">
        <v>6235.94</v>
      </c>
      <c r="E1485" s="470">
        <v>6235.94</v>
      </c>
      <c r="F1485" s="471"/>
      <c r="G1485" s="472">
        <v>-7.0E-4</v>
      </c>
      <c r="J1485" s="473" t="s">
        <v>1836</v>
      </c>
      <c r="K1485" s="406">
        <v>78.0</v>
      </c>
      <c r="L1485" s="474">
        <v>78.36</v>
      </c>
      <c r="M1485" s="474">
        <v>78.36</v>
      </c>
      <c r="N1485" s="474">
        <v>78.0</v>
      </c>
      <c r="O1485" s="474" t="s">
        <v>4009</v>
      </c>
      <c r="P1485" s="475">
        <v>-0.0012</v>
      </c>
      <c r="Q1485" s="56"/>
    </row>
    <row r="1486" ht="15.75" customHeight="1">
      <c r="A1486" s="403" t="s">
        <v>1837</v>
      </c>
      <c r="B1486" s="404">
        <v>6240.57</v>
      </c>
      <c r="C1486" s="470">
        <v>6240.57</v>
      </c>
      <c r="D1486" s="470">
        <v>6240.57</v>
      </c>
      <c r="E1486" s="470">
        <v>6240.57</v>
      </c>
      <c r="F1486" s="471"/>
      <c r="G1486" s="472">
        <v>0.0059</v>
      </c>
      <c r="J1486" s="473" t="s">
        <v>1837</v>
      </c>
      <c r="K1486" s="406">
        <v>78.09</v>
      </c>
      <c r="L1486" s="474">
        <v>78.64</v>
      </c>
      <c r="M1486" s="474">
        <v>78.64</v>
      </c>
      <c r="N1486" s="474">
        <v>78.0</v>
      </c>
      <c r="O1486" s="474" t="s">
        <v>4010</v>
      </c>
      <c r="P1486" s="475">
        <v>-0.0012</v>
      </c>
      <c r="Q1486" s="56"/>
    </row>
    <row r="1487" ht="15.75" customHeight="1">
      <c r="A1487" s="403" t="s">
        <v>1838</v>
      </c>
      <c r="B1487" s="404">
        <v>6203.9</v>
      </c>
      <c r="C1487" s="470">
        <v>6203.9</v>
      </c>
      <c r="D1487" s="470">
        <v>6203.9</v>
      </c>
      <c r="E1487" s="470">
        <v>6203.9</v>
      </c>
      <c r="F1487" s="471"/>
      <c r="G1487" s="472">
        <v>0.0031</v>
      </c>
      <c r="J1487" s="473" t="s">
        <v>1838</v>
      </c>
      <c r="K1487" s="406">
        <v>78.18</v>
      </c>
      <c r="L1487" s="474">
        <v>78.18</v>
      </c>
      <c r="M1487" s="474">
        <v>78.64</v>
      </c>
      <c r="N1487" s="474">
        <v>78.0</v>
      </c>
      <c r="O1487" s="474" t="s">
        <v>4011</v>
      </c>
      <c r="P1487" s="475">
        <v>0.0023</v>
      </c>
      <c r="Q1487" s="56"/>
    </row>
    <row r="1488" ht="15.75" customHeight="1">
      <c r="A1488" s="403" t="s">
        <v>1839</v>
      </c>
      <c r="B1488" s="404">
        <v>6184.57</v>
      </c>
      <c r="C1488" s="470">
        <v>6184.57</v>
      </c>
      <c r="D1488" s="470">
        <v>6184.57</v>
      </c>
      <c r="E1488" s="470">
        <v>6184.57</v>
      </c>
      <c r="F1488" s="471"/>
      <c r="G1488" s="472">
        <v>0.0057</v>
      </c>
      <c r="J1488" s="473" t="s">
        <v>1839</v>
      </c>
      <c r="K1488" s="406">
        <v>78.0</v>
      </c>
      <c r="L1488" s="474">
        <v>78.36</v>
      </c>
      <c r="M1488" s="474">
        <v>78.45</v>
      </c>
      <c r="N1488" s="474">
        <v>77.91</v>
      </c>
      <c r="O1488" s="474" t="s">
        <v>4012</v>
      </c>
      <c r="P1488" s="475">
        <v>-0.007</v>
      </c>
      <c r="Q1488" s="56"/>
    </row>
    <row r="1489" ht="15.75" customHeight="1">
      <c r="A1489" s="403" t="s">
        <v>1840</v>
      </c>
      <c r="B1489" s="404">
        <v>6149.39</v>
      </c>
      <c r="C1489" s="470">
        <v>6149.39</v>
      </c>
      <c r="D1489" s="470">
        <v>6149.39</v>
      </c>
      <c r="E1489" s="470">
        <v>6149.39</v>
      </c>
      <c r="F1489" s="471"/>
      <c r="G1489" s="472">
        <v>-3.0E-4</v>
      </c>
      <c r="J1489" s="473" t="s">
        <v>1840</v>
      </c>
      <c r="K1489" s="406">
        <v>78.55</v>
      </c>
      <c r="L1489" s="474">
        <v>79.27</v>
      </c>
      <c r="M1489" s="474">
        <v>79.64</v>
      </c>
      <c r="N1489" s="474">
        <v>78.09</v>
      </c>
      <c r="O1489" s="474" t="s">
        <v>4013</v>
      </c>
      <c r="P1489" s="475">
        <v>-0.008</v>
      </c>
      <c r="Q1489" s="56"/>
    </row>
    <row r="1490" ht="15.75" customHeight="1">
      <c r="A1490" s="403" t="s">
        <v>1841</v>
      </c>
      <c r="B1490" s="404">
        <v>6151.2</v>
      </c>
      <c r="C1490" s="470">
        <v>6151.2</v>
      </c>
      <c r="D1490" s="470">
        <v>6151.2</v>
      </c>
      <c r="E1490" s="470">
        <v>6151.2</v>
      </c>
      <c r="F1490" s="471"/>
      <c r="G1490" s="472">
        <v>-0.0026</v>
      </c>
      <c r="J1490" s="473" t="s">
        <v>1841</v>
      </c>
      <c r="K1490" s="406">
        <v>79.18</v>
      </c>
      <c r="L1490" s="474">
        <v>78.36</v>
      </c>
      <c r="M1490" s="474">
        <v>79.64</v>
      </c>
      <c r="N1490" s="474">
        <v>78.27</v>
      </c>
      <c r="O1490" s="474" t="s">
        <v>4014</v>
      </c>
      <c r="P1490" s="475">
        <v>0.0116</v>
      </c>
      <c r="Q1490" s="56"/>
    </row>
    <row r="1491" ht="15.75" customHeight="1">
      <c r="A1491" s="403" t="s">
        <v>1842</v>
      </c>
      <c r="B1491" s="404">
        <v>6167.49</v>
      </c>
      <c r="C1491" s="470">
        <v>6167.49</v>
      </c>
      <c r="D1491" s="470">
        <v>6167.49</v>
      </c>
      <c r="E1491" s="470">
        <v>6167.49</v>
      </c>
      <c r="F1491" s="471"/>
      <c r="G1491" s="472">
        <v>0.0086</v>
      </c>
      <c r="J1491" s="473" t="s">
        <v>1842</v>
      </c>
      <c r="K1491" s="406">
        <v>78.27</v>
      </c>
      <c r="L1491" s="474">
        <v>79.55</v>
      </c>
      <c r="M1491" s="474">
        <v>79.82</v>
      </c>
      <c r="N1491" s="474">
        <v>78.18</v>
      </c>
      <c r="O1491" s="474" t="s">
        <v>4015</v>
      </c>
      <c r="P1491" s="475">
        <v>-0.0115</v>
      </c>
      <c r="Q1491" s="56"/>
    </row>
    <row r="1492" ht="15.75" customHeight="1">
      <c r="A1492" s="403" t="s">
        <v>1843</v>
      </c>
      <c r="B1492" s="404">
        <v>6114.98</v>
      </c>
      <c r="C1492" s="470">
        <v>6114.98</v>
      </c>
      <c r="D1492" s="470">
        <v>6114.98</v>
      </c>
      <c r="E1492" s="470">
        <v>6114.98</v>
      </c>
      <c r="F1492" s="471"/>
      <c r="G1492" s="472">
        <v>0.0075</v>
      </c>
      <c r="J1492" s="473" t="s">
        <v>1843</v>
      </c>
      <c r="K1492" s="406">
        <v>79.18</v>
      </c>
      <c r="L1492" s="474">
        <v>79.18</v>
      </c>
      <c r="M1492" s="474">
        <v>79.91</v>
      </c>
      <c r="N1492" s="474">
        <v>78.73</v>
      </c>
      <c r="O1492" s="474" t="s">
        <v>4016</v>
      </c>
      <c r="P1492" s="475">
        <v>0.0</v>
      </c>
      <c r="Q1492" s="56"/>
    </row>
    <row r="1493" ht="15.75" customHeight="1">
      <c r="A1493" s="403" t="s">
        <v>1844</v>
      </c>
      <c r="B1493" s="404">
        <v>6069.17</v>
      </c>
      <c r="C1493" s="470">
        <v>6069.17</v>
      </c>
      <c r="D1493" s="470">
        <v>6069.17</v>
      </c>
      <c r="E1493" s="470">
        <v>6069.17</v>
      </c>
      <c r="F1493" s="471"/>
      <c r="G1493" s="472">
        <v>-0.0023</v>
      </c>
      <c r="J1493" s="473" t="s">
        <v>1844</v>
      </c>
      <c r="K1493" s="406">
        <v>79.18</v>
      </c>
      <c r="L1493" s="474">
        <v>79.55</v>
      </c>
      <c r="M1493" s="474">
        <v>79.91</v>
      </c>
      <c r="N1493" s="474">
        <v>78.73</v>
      </c>
      <c r="O1493" s="474" t="s">
        <v>4016</v>
      </c>
      <c r="P1493" s="475">
        <v>0.0011</v>
      </c>
      <c r="Q1493" s="56"/>
    </row>
    <row r="1494" ht="15.75" customHeight="1">
      <c r="A1494" s="403" t="s">
        <v>1845</v>
      </c>
      <c r="B1494" s="404">
        <v>6083.0</v>
      </c>
      <c r="C1494" s="470">
        <v>6083.0</v>
      </c>
      <c r="D1494" s="470">
        <v>6083.0</v>
      </c>
      <c r="E1494" s="470">
        <v>6083.0</v>
      </c>
      <c r="F1494" s="471"/>
      <c r="G1494" s="472">
        <v>0.0074</v>
      </c>
      <c r="J1494" s="473" t="s">
        <v>1845</v>
      </c>
      <c r="K1494" s="406">
        <v>79.09</v>
      </c>
      <c r="L1494" s="474">
        <v>79.18</v>
      </c>
      <c r="M1494" s="474">
        <v>79.27</v>
      </c>
      <c r="N1494" s="474">
        <v>78.64</v>
      </c>
      <c r="O1494" s="474" t="s">
        <v>4017</v>
      </c>
      <c r="P1494" s="475">
        <v>0.0011</v>
      </c>
      <c r="Q1494" s="56"/>
    </row>
    <row r="1495" ht="15.75" customHeight="1">
      <c r="A1495" s="403" t="s">
        <v>1846</v>
      </c>
      <c r="B1495" s="404">
        <v>6038.37</v>
      </c>
      <c r="C1495" s="470">
        <v>6038.37</v>
      </c>
      <c r="D1495" s="470">
        <v>6038.37</v>
      </c>
      <c r="E1495" s="470">
        <v>6038.37</v>
      </c>
      <c r="F1495" s="471"/>
      <c r="G1495" s="472">
        <v>0.0053</v>
      </c>
      <c r="J1495" s="473" t="s">
        <v>1846</v>
      </c>
      <c r="K1495" s="406">
        <v>79.0</v>
      </c>
      <c r="L1495" s="474">
        <v>79.64</v>
      </c>
      <c r="M1495" s="474">
        <v>79.73</v>
      </c>
      <c r="N1495" s="474">
        <v>78.91</v>
      </c>
      <c r="O1495" s="474" t="s">
        <v>4018</v>
      </c>
      <c r="P1495" s="475">
        <v>-0.0023</v>
      </c>
      <c r="Q1495" s="56"/>
    </row>
    <row r="1496" ht="15.75" customHeight="1">
      <c r="A1496" s="403" t="s">
        <v>1847</v>
      </c>
      <c r="B1496" s="404">
        <v>6006.43</v>
      </c>
      <c r="C1496" s="470">
        <v>6006.43</v>
      </c>
      <c r="D1496" s="470">
        <v>6006.43</v>
      </c>
      <c r="E1496" s="470">
        <v>6006.43</v>
      </c>
      <c r="F1496" s="471"/>
      <c r="G1496" s="472">
        <v>0.0054</v>
      </c>
      <c r="J1496" s="473" t="s">
        <v>1847</v>
      </c>
      <c r="K1496" s="406">
        <v>79.18</v>
      </c>
      <c r="L1496" s="474">
        <v>78.82</v>
      </c>
      <c r="M1496" s="474">
        <v>79.55</v>
      </c>
      <c r="N1496" s="474">
        <v>78.27</v>
      </c>
      <c r="O1496" s="474" t="s">
        <v>4019</v>
      </c>
      <c r="P1496" s="475">
        <v>0.0034</v>
      </c>
      <c r="Q1496" s="56"/>
    </row>
    <row r="1497" ht="15.75" customHeight="1">
      <c r="A1497" s="403" t="s">
        <v>1848</v>
      </c>
      <c r="B1497" s="404">
        <v>5973.94</v>
      </c>
      <c r="C1497" s="470">
        <v>5973.94</v>
      </c>
      <c r="D1497" s="470">
        <v>5973.94</v>
      </c>
      <c r="E1497" s="470">
        <v>5973.94</v>
      </c>
      <c r="F1497" s="471"/>
      <c r="G1497" s="472">
        <v>0.0043</v>
      </c>
      <c r="J1497" s="473" t="s">
        <v>1848</v>
      </c>
      <c r="K1497" s="406">
        <v>78.91</v>
      </c>
      <c r="L1497" s="474">
        <v>78.64</v>
      </c>
      <c r="M1497" s="474">
        <v>79.0</v>
      </c>
      <c r="N1497" s="474">
        <v>78.36</v>
      </c>
      <c r="O1497" s="474" t="s">
        <v>4020</v>
      </c>
      <c r="P1497" s="475">
        <v>0.0034</v>
      </c>
      <c r="Q1497" s="56"/>
    </row>
    <row r="1498" ht="15.75" customHeight="1">
      <c r="A1498" s="403" t="s">
        <v>1849</v>
      </c>
      <c r="B1498" s="404">
        <v>5948.5</v>
      </c>
      <c r="C1498" s="470">
        <v>5948.5</v>
      </c>
      <c r="D1498" s="470">
        <v>5948.5</v>
      </c>
      <c r="E1498" s="470">
        <v>5948.5</v>
      </c>
      <c r="F1498" s="471"/>
      <c r="G1498" s="472">
        <v>2.0E-4</v>
      </c>
      <c r="J1498" s="473" t="s">
        <v>1849</v>
      </c>
      <c r="K1498" s="406">
        <v>78.64</v>
      </c>
      <c r="L1498" s="474">
        <v>80.0</v>
      </c>
      <c r="M1498" s="474">
        <v>80.0</v>
      </c>
      <c r="N1498" s="474">
        <v>78.55</v>
      </c>
      <c r="O1498" s="474" t="s">
        <v>4021</v>
      </c>
      <c r="P1498" s="475">
        <v>0.0047</v>
      </c>
      <c r="Q1498" s="56"/>
    </row>
    <row r="1499" ht="15.75" customHeight="1">
      <c r="A1499" s="403" t="s">
        <v>1850</v>
      </c>
      <c r="B1499" s="404">
        <v>5947.24</v>
      </c>
      <c r="C1499" s="470">
        <v>5947.24</v>
      </c>
      <c r="D1499" s="470">
        <v>5947.24</v>
      </c>
      <c r="E1499" s="470">
        <v>5947.24</v>
      </c>
      <c r="F1499" s="471"/>
      <c r="G1499" s="472">
        <v>0.0054</v>
      </c>
      <c r="J1499" s="473" t="s">
        <v>1850</v>
      </c>
      <c r="K1499" s="406">
        <v>78.27</v>
      </c>
      <c r="L1499" s="474">
        <v>79.18</v>
      </c>
      <c r="M1499" s="474">
        <v>79.82</v>
      </c>
      <c r="N1499" s="474">
        <v>78.09</v>
      </c>
      <c r="O1499" s="474" t="s">
        <v>4022</v>
      </c>
      <c r="P1499" s="475">
        <v>-0.0115</v>
      </c>
      <c r="Q1499" s="56"/>
    </row>
    <row r="1500" ht="15.75" customHeight="1">
      <c r="A1500" s="403" t="s">
        <v>1851</v>
      </c>
      <c r="B1500" s="404">
        <v>5915.42</v>
      </c>
      <c r="C1500" s="470">
        <v>5915.42</v>
      </c>
      <c r="D1500" s="470">
        <v>5915.42</v>
      </c>
      <c r="E1500" s="470">
        <v>5915.42</v>
      </c>
      <c r="F1500" s="471"/>
      <c r="G1500" s="472">
        <v>0.0051</v>
      </c>
      <c r="J1500" s="473" t="s">
        <v>1851</v>
      </c>
      <c r="K1500" s="406">
        <v>79.18</v>
      </c>
      <c r="L1500" s="474">
        <v>80.09</v>
      </c>
      <c r="M1500" s="474">
        <v>80.18</v>
      </c>
      <c r="N1500" s="474">
        <v>79.0</v>
      </c>
      <c r="O1500" s="474" t="s">
        <v>4023</v>
      </c>
      <c r="P1500" s="475">
        <v>-0.0136</v>
      </c>
      <c r="Q1500" s="56"/>
    </row>
    <row r="1501" ht="15.75" customHeight="1">
      <c r="A1501" s="403" t="s">
        <v>1852</v>
      </c>
      <c r="B1501" s="404">
        <v>5885.42</v>
      </c>
      <c r="C1501" s="470">
        <v>5885.42</v>
      </c>
      <c r="D1501" s="470">
        <v>5885.42</v>
      </c>
      <c r="E1501" s="470">
        <v>5885.42</v>
      </c>
      <c r="F1501" s="471"/>
      <c r="G1501" s="472">
        <v>0.005</v>
      </c>
      <c r="J1501" s="473" t="s">
        <v>1852</v>
      </c>
      <c r="K1501" s="406">
        <v>80.27</v>
      </c>
      <c r="L1501" s="474">
        <v>79.82</v>
      </c>
      <c r="M1501" s="474">
        <v>81.18</v>
      </c>
      <c r="N1501" s="474">
        <v>79.82</v>
      </c>
      <c r="O1501" s="474" t="s">
        <v>4024</v>
      </c>
      <c r="P1501" s="475">
        <v>0.0034</v>
      </c>
      <c r="Q1501" s="56"/>
    </row>
    <row r="1502" ht="15.75" customHeight="1">
      <c r="A1502" s="403" t="s">
        <v>1853</v>
      </c>
      <c r="B1502" s="404">
        <v>5855.87</v>
      </c>
      <c r="C1502" s="470">
        <v>5855.87</v>
      </c>
      <c r="D1502" s="470">
        <v>5855.87</v>
      </c>
      <c r="E1502" s="470">
        <v>5855.87</v>
      </c>
      <c r="F1502" s="471"/>
      <c r="G1502" s="472">
        <v>-0.0011</v>
      </c>
      <c r="J1502" s="473" t="s">
        <v>1853</v>
      </c>
      <c r="K1502" s="406">
        <v>80.0</v>
      </c>
      <c r="L1502" s="474">
        <v>80.82</v>
      </c>
      <c r="M1502" s="474">
        <v>80.82</v>
      </c>
      <c r="N1502" s="474">
        <v>79.64</v>
      </c>
      <c r="O1502" s="474" t="s">
        <v>4025</v>
      </c>
      <c r="P1502" s="475">
        <v>-0.0101</v>
      </c>
      <c r="Q1502" s="56"/>
    </row>
    <row r="1503" ht="15.75" customHeight="1">
      <c r="A1503" s="403" t="s">
        <v>1854</v>
      </c>
      <c r="B1503" s="404">
        <v>5862.33</v>
      </c>
      <c r="C1503" s="470">
        <v>5862.33</v>
      </c>
      <c r="D1503" s="470">
        <v>5862.33</v>
      </c>
      <c r="E1503" s="470">
        <v>5862.33</v>
      </c>
      <c r="F1503" s="471"/>
      <c r="G1503" s="472">
        <v>0.0031</v>
      </c>
      <c r="J1503" s="473" t="s">
        <v>1854</v>
      </c>
      <c r="K1503" s="406">
        <v>80.82</v>
      </c>
      <c r="L1503" s="474">
        <v>80.0</v>
      </c>
      <c r="M1503" s="474">
        <v>81.0</v>
      </c>
      <c r="N1503" s="474">
        <v>79.64</v>
      </c>
      <c r="O1503" s="474" t="s">
        <v>4026</v>
      </c>
      <c r="P1503" s="475">
        <v>0.0125</v>
      </c>
      <c r="Q1503" s="56"/>
    </row>
    <row r="1504" ht="15.75" customHeight="1">
      <c r="A1504" s="403" t="s">
        <v>1855</v>
      </c>
      <c r="B1504" s="404">
        <v>5844.1</v>
      </c>
      <c r="C1504" s="470">
        <v>5844.1</v>
      </c>
      <c r="D1504" s="470">
        <v>5844.1</v>
      </c>
      <c r="E1504" s="470">
        <v>5844.1</v>
      </c>
      <c r="F1504" s="471"/>
      <c r="G1504" s="472">
        <v>0.0043</v>
      </c>
      <c r="J1504" s="473" t="s">
        <v>1855</v>
      </c>
      <c r="K1504" s="406">
        <v>79.82</v>
      </c>
      <c r="L1504" s="474">
        <v>80.73</v>
      </c>
      <c r="M1504" s="474">
        <v>80.73</v>
      </c>
      <c r="N1504" s="474">
        <v>79.18</v>
      </c>
      <c r="O1504" s="474" t="s">
        <v>4027</v>
      </c>
      <c r="P1504" s="475">
        <v>-0.0045</v>
      </c>
      <c r="Q1504" s="56"/>
    </row>
    <row r="1505" ht="15.75" customHeight="1">
      <c r="A1505" s="403" t="s">
        <v>1856</v>
      </c>
      <c r="B1505" s="404">
        <v>5819.27</v>
      </c>
      <c r="C1505" s="470">
        <v>5819.27</v>
      </c>
      <c r="D1505" s="470">
        <v>5819.27</v>
      </c>
      <c r="E1505" s="470">
        <v>5819.27</v>
      </c>
      <c r="F1505" s="471"/>
      <c r="G1505" s="472">
        <v>-0.0071</v>
      </c>
      <c r="J1505" s="473" t="s">
        <v>1856</v>
      </c>
      <c r="K1505" s="406">
        <v>80.18</v>
      </c>
      <c r="L1505" s="474">
        <v>79.27</v>
      </c>
      <c r="M1505" s="474">
        <v>80.27</v>
      </c>
      <c r="N1505" s="474">
        <v>79.18</v>
      </c>
      <c r="O1505" s="474" t="s">
        <v>4028</v>
      </c>
      <c r="P1505" s="475">
        <v>0.0126</v>
      </c>
      <c r="Q1505" s="56"/>
    </row>
    <row r="1506" ht="15.75" customHeight="1">
      <c r="A1506" s="403" t="s">
        <v>1857</v>
      </c>
      <c r="B1506" s="404">
        <v>5861.11</v>
      </c>
      <c r="C1506" s="470">
        <v>5861.11</v>
      </c>
      <c r="D1506" s="470">
        <v>5861.11</v>
      </c>
      <c r="E1506" s="470">
        <v>5861.11</v>
      </c>
      <c r="F1506" s="471"/>
      <c r="G1506" s="472">
        <v>-0.0038</v>
      </c>
      <c r="J1506" s="473" t="s">
        <v>1857</v>
      </c>
      <c r="K1506" s="406">
        <v>79.18</v>
      </c>
      <c r="L1506" s="474">
        <v>80.82</v>
      </c>
      <c r="M1506" s="474">
        <v>80.91</v>
      </c>
      <c r="N1506" s="474">
        <v>78.91</v>
      </c>
      <c r="O1506" s="474" t="s">
        <v>4029</v>
      </c>
      <c r="P1506" s="475">
        <v>-0.0136</v>
      </c>
      <c r="Q1506" s="56"/>
    </row>
    <row r="1507" ht="15.75" customHeight="1">
      <c r="A1507" s="403" t="s">
        <v>1858</v>
      </c>
      <c r="B1507" s="404">
        <v>5883.24</v>
      </c>
      <c r="C1507" s="470">
        <v>5883.24</v>
      </c>
      <c r="D1507" s="470">
        <v>5883.24</v>
      </c>
      <c r="E1507" s="470">
        <v>5883.24</v>
      </c>
      <c r="F1507" s="471"/>
      <c r="G1507" s="472">
        <v>-0.0065</v>
      </c>
      <c r="J1507" s="473" t="s">
        <v>1858</v>
      </c>
      <c r="K1507" s="406">
        <v>80.27</v>
      </c>
      <c r="L1507" s="474">
        <v>81.18</v>
      </c>
      <c r="M1507" s="474">
        <v>81.27</v>
      </c>
      <c r="N1507" s="474">
        <v>79.18</v>
      </c>
      <c r="O1507" s="474" t="s">
        <v>4030</v>
      </c>
      <c r="P1507" s="475">
        <v>-0.0079</v>
      </c>
      <c r="Q1507" s="56"/>
    </row>
    <row r="1508" ht="15.75" customHeight="1">
      <c r="A1508" s="403" t="s">
        <v>1859</v>
      </c>
      <c r="B1508" s="404">
        <v>5921.59</v>
      </c>
      <c r="C1508" s="470">
        <v>5921.59</v>
      </c>
      <c r="D1508" s="470">
        <v>5921.59</v>
      </c>
      <c r="E1508" s="470">
        <v>5921.59</v>
      </c>
      <c r="F1508" s="471"/>
      <c r="G1508" s="472">
        <v>0.0034</v>
      </c>
      <c r="J1508" s="473" t="s">
        <v>1859</v>
      </c>
      <c r="K1508" s="406">
        <v>80.91</v>
      </c>
      <c r="L1508" s="474">
        <v>82.73</v>
      </c>
      <c r="M1508" s="474">
        <v>82.73</v>
      </c>
      <c r="N1508" s="474">
        <v>80.0</v>
      </c>
      <c r="O1508" s="474" t="s">
        <v>4031</v>
      </c>
      <c r="P1508" s="475">
        <v>-0.0187</v>
      </c>
      <c r="Q1508" s="56"/>
    </row>
    <row r="1509" ht="15.75" customHeight="1">
      <c r="A1509" s="403" t="s">
        <v>1860</v>
      </c>
      <c r="B1509" s="404">
        <v>5901.8</v>
      </c>
      <c r="C1509" s="470">
        <v>5901.8</v>
      </c>
      <c r="D1509" s="470">
        <v>5901.8</v>
      </c>
      <c r="E1509" s="470">
        <v>5901.8</v>
      </c>
      <c r="F1509" s="471"/>
      <c r="G1509" s="472">
        <v>0.002</v>
      </c>
      <c r="J1509" s="473" t="s">
        <v>1860</v>
      </c>
      <c r="K1509" s="406">
        <v>82.45</v>
      </c>
      <c r="L1509" s="474">
        <v>83.18</v>
      </c>
      <c r="M1509" s="474">
        <v>83.55</v>
      </c>
      <c r="N1509" s="474">
        <v>82.27</v>
      </c>
      <c r="O1509" s="474" t="s">
        <v>4032</v>
      </c>
      <c r="P1509" s="475">
        <v>-0.0109</v>
      </c>
      <c r="Q1509" s="56"/>
    </row>
    <row r="1510" ht="15.75" customHeight="1">
      <c r="A1510" s="403" t="s">
        <v>1861</v>
      </c>
      <c r="B1510" s="404">
        <v>5890.12</v>
      </c>
      <c r="C1510" s="470">
        <v>5890.12</v>
      </c>
      <c r="D1510" s="470">
        <v>5890.12</v>
      </c>
      <c r="E1510" s="470">
        <v>5890.12</v>
      </c>
      <c r="F1510" s="471"/>
      <c r="G1510" s="472">
        <v>-0.0013</v>
      </c>
      <c r="J1510" s="473" t="s">
        <v>1861</v>
      </c>
      <c r="K1510" s="406">
        <v>83.36</v>
      </c>
      <c r="L1510" s="474">
        <v>83.55</v>
      </c>
      <c r="M1510" s="474">
        <v>83.91</v>
      </c>
      <c r="N1510" s="474">
        <v>82.91</v>
      </c>
      <c r="O1510" s="474" t="s">
        <v>4033</v>
      </c>
      <c r="P1510" s="475">
        <v>0.0011</v>
      </c>
      <c r="Q1510" s="56"/>
    </row>
    <row r="1511" ht="15.75" customHeight="1">
      <c r="A1511" s="403" t="s">
        <v>1862</v>
      </c>
      <c r="B1511" s="404">
        <v>5897.67</v>
      </c>
      <c r="C1511" s="470">
        <v>5897.67</v>
      </c>
      <c r="D1511" s="470">
        <v>5897.67</v>
      </c>
      <c r="E1511" s="470">
        <v>5897.67</v>
      </c>
      <c r="F1511" s="471"/>
      <c r="G1511" s="472">
        <v>-0.0027</v>
      </c>
      <c r="J1511" s="473" t="s">
        <v>1862</v>
      </c>
      <c r="K1511" s="406">
        <v>83.27</v>
      </c>
      <c r="L1511" s="474">
        <v>84.18</v>
      </c>
      <c r="M1511" s="474">
        <v>84.18</v>
      </c>
      <c r="N1511" s="474">
        <v>83.0</v>
      </c>
      <c r="O1511" s="474" t="s">
        <v>4034</v>
      </c>
      <c r="P1511" s="475">
        <v>-0.0098</v>
      </c>
      <c r="Q1511" s="56"/>
    </row>
    <row r="1512" ht="15.75" customHeight="1">
      <c r="A1512" s="403" t="s">
        <v>1863</v>
      </c>
      <c r="B1512" s="404">
        <v>5913.59</v>
      </c>
      <c r="C1512" s="470">
        <v>5913.59</v>
      </c>
      <c r="D1512" s="470">
        <v>5913.59</v>
      </c>
      <c r="E1512" s="470">
        <v>5913.59</v>
      </c>
      <c r="F1512" s="471"/>
      <c r="G1512" s="472">
        <v>0.001</v>
      </c>
      <c r="J1512" s="473" t="s">
        <v>1863</v>
      </c>
      <c r="K1512" s="406">
        <v>84.09</v>
      </c>
      <c r="L1512" s="474">
        <v>84.45</v>
      </c>
      <c r="M1512" s="474">
        <v>85.0</v>
      </c>
      <c r="N1512" s="474">
        <v>83.64</v>
      </c>
      <c r="O1512" s="474" t="s">
        <v>4035</v>
      </c>
      <c r="P1512" s="475">
        <v>-0.0043</v>
      </c>
      <c r="Q1512" s="56"/>
    </row>
    <row r="1513" ht="15.75" customHeight="1">
      <c r="A1513" s="403" t="s">
        <v>1864</v>
      </c>
      <c r="B1513" s="404">
        <v>5907.62</v>
      </c>
      <c r="C1513" s="470">
        <v>5907.62</v>
      </c>
      <c r="D1513" s="470">
        <v>5907.62</v>
      </c>
      <c r="E1513" s="470">
        <v>5907.62</v>
      </c>
      <c r="F1513" s="471"/>
      <c r="G1513" s="472">
        <v>0.0046</v>
      </c>
      <c r="J1513" s="473" t="s">
        <v>1864</v>
      </c>
      <c r="K1513" s="406">
        <v>84.45</v>
      </c>
      <c r="L1513" s="474">
        <v>82.55</v>
      </c>
      <c r="M1513" s="474">
        <v>84.55</v>
      </c>
      <c r="N1513" s="474">
        <v>82.55</v>
      </c>
      <c r="O1513" s="474" t="s">
        <v>4036</v>
      </c>
      <c r="P1513" s="475">
        <v>0.0265</v>
      </c>
      <c r="Q1513" s="56"/>
    </row>
    <row r="1514" ht="15.75" customHeight="1">
      <c r="A1514" s="403" t="s">
        <v>1865</v>
      </c>
      <c r="B1514" s="404">
        <v>5880.44</v>
      </c>
      <c r="C1514" s="470">
        <v>5880.44</v>
      </c>
      <c r="D1514" s="470">
        <v>5880.44</v>
      </c>
      <c r="E1514" s="470">
        <v>5880.44</v>
      </c>
      <c r="F1514" s="471"/>
      <c r="G1514" s="472">
        <v>-0.0018</v>
      </c>
      <c r="J1514" s="473" t="s">
        <v>1865</v>
      </c>
      <c r="K1514" s="406">
        <v>82.27</v>
      </c>
      <c r="L1514" s="474">
        <v>83.0</v>
      </c>
      <c r="M1514" s="474">
        <v>83.0</v>
      </c>
      <c r="N1514" s="474">
        <v>82.18</v>
      </c>
      <c r="O1514" s="474" t="s">
        <v>4037</v>
      </c>
      <c r="P1514" s="475">
        <v>-0.0045</v>
      </c>
      <c r="Q1514" s="56"/>
    </row>
    <row r="1515" ht="15.75" customHeight="1">
      <c r="A1515" s="403" t="s">
        <v>1866</v>
      </c>
      <c r="B1515" s="404">
        <v>5891.16</v>
      </c>
      <c r="C1515" s="470">
        <v>5891.16</v>
      </c>
      <c r="D1515" s="470">
        <v>5891.16</v>
      </c>
      <c r="E1515" s="470">
        <v>5891.16</v>
      </c>
      <c r="F1515" s="471"/>
      <c r="G1515" s="472">
        <v>0.0025</v>
      </c>
      <c r="J1515" s="473" t="s">
        <v>1866</v>
      </c>
      <c r="K1515" s="406">
        <v>82.64</v>
      </c>
      <c r="L1515" s="474">
        <v>82.82</v>
      </c>
      <c r="M1515" s="474">
        <v>83.18</v>
      </c>
      <c r="N1515" s="474">
        <v>82.0</v>
      </c>
      <c r="O1515" s="474" t="s">
        <v>4038</v>
      </c>
      <c r="P1515" s="475">
        <v>-0.0022</v>
      </c>
      <c r="Q1515" s="56"/>
    </row>
    <row r="1516" ht="15.75" customHeight="1">
      <c r="A1516" s="403" t="s">
        <v>1867</v>
      </c>
      <c r="B1516" s="404">
        <v>5876.26</v>
      </c>
      <c r="C1516" s="470">
        <v>5876.26</v>
      </c>
      <c r="D1516" s="470">
        <v>5876.26</v>
      </c>
      <c r="E1516" s="470">
        <v>5876.26</v>
      </c>
      <c r="F1516" s="471"/>
      <c r="G1516" s="472">
        <v>0.0027</v>
      </c>
      <c r="J1516" s="473" t="s">
        <v>1867</v>
      </c>
      <c r="K1516" s="406">
        <v>82.82</v>
      </c>
      <c r="L1516" s="474">
        <v>83.09</v>
      </c>
      <c r="M1516" s="474">
        <v>83.09</v>
      </c>
      <c r="N1516" s="474">
        <v>82.09</v>
      </c>
      <c r="O1516" s="474" t="s">
        <v>4039</v>
      </c>
      <c r="P1516" s="475">
        <v>-0.0032</v>
      </c>
      <c r="Q1516" s="56"/>
    </row>
    <row r="1517" ht="15.75" customHeight="1">
      <c r="A1517" s="403" t="s">
        <v>1868</v>
      </c>
      <c r="B1517" s="404">
        <v>5860.64</v>
      </c>
      <c r="C1517" s="470">
        <v>5860.64</v>
      </c>
      <c r="D1517" s="470">
        <v>5860.64</v>
      </c>
      <c r="E1517" s="470">
        <v>5860.64</v>
      </c>
      <c r="F1517" s="471"/>
      <c r="G1517" s="472">
        <v>0.0101</v>
      </c>
      <c r="J1517" s="473" t="s">
        <v>1868</v>
      </c>
      <c r="K1517" s="406">
        <v>83.09</v>
      </c>
      <c r="L1517" s="474">
        <v>82.18</v>
      </c>
      <c r="M1517" s="474">
        <v>83.45</v>
      </c>
      <c r="N1517" s="474">
        <v>82.18</v>
      </c>
      <c r="O1517" s="474" t="s">
        <v>4040</v>
      </c>
      <c r="P1517" s="475">
        <v>-0.0011</v>
      </c>
      <c r="Q1517" s="56"/>
    </row>
    <row r="1518" ht="15.75" customHeight="1">
      <c r="A1518" s="403" t="s">
        <v>1869</v>
      </c>
      <c r="B1518" s="404">
        <v>5802.04</v>
      </c>
      <c r="C1518" s="470">
        <v>5802.04</v>
      </c>
      <c r="D1518" s="470">
        <v>5802.04</v>
      </c>
      <c r="E1518" s="470">
        <v>5802.04</v>
      </c>
      <c r="F1518" s="471"/>
      <c r="G1518" s="472">
        <v>-0.0022</v>
      </c>
      <c r="J1518" s="473" t="s">
        <v>1869</v>
      </c>
      <c r="K1518" s="406">
        <v>83.18</v>
      </c>
      <c r="L1518" s="474">
        <v>82.73</v>
      </c>
      <c r="M1518" s="474">
        <v>83.27</v>
      </c>
      <c r="N1518" s="474">
        <v>82.73</v>
      </c>
      <c r="O1518" s="474" t="s">
        <v>4041</v>
      </c>
      <c r="P1518" s="475">
        <v>0.0054</v>
      </c>
      <c r="Q1518" s="56"/>
    </row>
    <row r="1519" ht="15.75" customHeight="1">
      <c r="A1519" s="403" t="s">
        <v>1870</v>
      </c>
      <c r="B1519" s="404">
        <v>5815.07</v>
      </c>
      <c r="C1519" s="470">
        <v>5815.07</v>
      </c>
      <c r="D1519" s="470">
        <v>5815.07</v>
      </c>
      <c r="E1519" s="470">
        <v>5815.07</v>
      </c>
      <c r="F1519" s="471"/>
      <c r="G1519" s="472">
        <v>-0.0016</v>
      </c>
      <c r="J1519" s="473" t="s">
        <v>1870</v>
      </c>
      <c r="K1519" s="406">
        <v>82.73</v>
      </c>
      <c r="L1519" s="474">
        <v>83.55</v>
      </c>
      <c r="M1519" s="474">
        <v>83.55</v>
      </c>
      <c r="N1519" s="474">
        <v>82.55</v>
      </c>
      <c r="O1519" s="474" t="s">
        <v>4042</v>
      </c>
      <c r="P1519" s="475">
        <v>0.0</v>
      </c>
      <c r="Q1519" s="56"/>
    </row>
    <row r="1520" ht="15.75" customHeight="1">
      <c r="A1520" s="403" t="s">
        <v>1871</v>
      </c>
      <c r="B1520" s="404">
        <v>5824.42</v>
      </c>
      <c r="C1520" s="470">
        <v>5824.42</v>
      </c>
      <c r="D1520" s="470">
        <v>5824.42</v>
      </c>
      <c r="E1520" s="470">
        <v>5824.42</v>
      </c>
      <c r="F1520" s="471"/>
      <c r="G1520" s="472">
        <v>0.0039</v>
      </c>
      <c r="J1520" s="473" t="s">
        <v>1871</v>
      </c>
      <c r="K1520" s="406">
        <v>82.73</v>
      </c>
      <c r="L1520" s="474">
        <v>83.18</v>
      </c>
      <c r="M1520" s="474">
        <v>83.27</v>
      </c>
      <c r="N1520" s="474">
        <v>82.55</v>
      </c>
      <c r="O1520" s="474" t="s">
        <v>4043</v>
      </c>
      <c r="P1520" s="475">
        <v>0.0022</v>
      </c>
      <c r="Q1520" s="56"/>
    </row>
    <row r="1521" ht="15.75" customHeight="1">
      <c r="A1521" s="403" t="s">
        <v>1872</v>
      </c>
      <c r="B1521" s="404">
        <v>5801.89</v>
      </c>
      <c r="C1521" s="470">
        <v>5801.89</v>
      </c>
      <c r="D1521" s="470">
        <v>5801.89</v>
      </c>
      <c r="E1521" s="470">
        <v>5801.89</v>
      </c>
      <c r="F1521" s="471"/>
      <c r="G1521" s="472">
        <v>7.0E-4</v>
      </c>
      <c r="J1521" s="473" t="s">
        <v>1872</v>
      </c>
      <c r="K1521" s="406">
        <v>82.55</v>
      </c>
      <c r="L1521" s="474">
        <v>82.55</v>
      </c>
      <c r="M1521" s="474">
        <v>82.73</v>
      </c>
      <c r="N1521" s="474">
        <v>82.36</v>
      </c>
      <c r="O1521" s="474" t="s">
        <v>4044</v>
      </c>
      <c r="P1521" s="475">
        <v>-0.0022</v>
      </c>
      <c r="Q1521" s="56"/>
    </row>
    <row r="1522" ht="15.75" customHeight="1">
      <c r="A1522" s="403" t="s">
        <v>1873</v>
      </c>
      <c r="B1522" s="404">
        <v>5798.11</v>
      </c>
      <c r="C1522" s="470">
        <v>5798.11</v>
      </c>
      <c r="D1522" s="470">
        <v>5798.11</v>
      </c>
      <c r="E1522" s="470">
        <v>5798.11</v>
      </c>
      <c r="F1522" s="471"/>
      <c r="G1522" s="472">
        <v>0.0039</v>
      </c>
      <c r="J1522" s="473" t="s">
        <v>1873</v>
      </c>
      <c r="K1522" s="406">
        <v>82.73</v>
      </c>
      <c r="L1522" s="474">
        <v>83.18</v>
      </c>
      <c r="M1522" s="474">
        <v>83.18</v>
      </c>
      <c r="N1522" s="474">
        <v>82.64</v>
      </c>
      <c r="O1522" s="474" t="s">
        <v>4045</v>
      </c>
      <c r="P1522" s="475">
        <v>0.0011</v>
      </c>
      <c r="Q1522" s="56"/>
    </row>
    <row r="1523" ht="15.75" customHeight="1">
      <c r="A1523" s="403" t="s">
        <v>1874</v>
      </c>
      <c r="B1523" s="404">
        <v>5775.59</v>
      </c>
      <c r="C1523" s="470">
        <v>5775.59</v>
      </c>
      <c r="D1523" s="470">
        <v>5775.59</v>
      </c>
      <c r="E1523" s="470">
        <v>5775.59</v>
      </c>
      <c r="F1523" s="471"/>
      <c r="G1523" s="472">
        <v>-0.0012</v>
      </c>
      <c r="J1523" s="473" t="s">
        <v>1874</v>
      </c>
      <c r="K1523" s="406">
        <v>82.64</v>
      </c>
      <c r="L1523" s="474">
        <v>82.73</v>
      </c>
      <c r="M1523" s="474">
        <v>82.91</v>
      </c>
      <c r="N1523" s="474">
        <v>82.36</v>
      </c>
      <c r="O1523" s="474" t="s">
        <v>4046</v>
      </c>
      <c r="P1523" s="475">
        <v>-0.0022</v>
      </c>
      <c r="Q1523" s="56"/>
    </row>
    <row r="1524" ht="15.75" customHeight="1">
      <c r="A1524" s="403" t="s">
        <v>1875</v>
      </c>
      <c r="B1524" s="404">
        <v>5782.47</v>
      </c>
      <c r="C1524" s="470">
        <v>5782.47</v>
      </c>
      <c r="D1524" s="470">
        <v>5782.47</v>
      </c>
      <c r="E1524" s="470">
        <v>5782.47</v>
      </c>
      <c r="F1524" s="471"/>
      <c r="G1524" s="472">
        <v>0.0012</v>
      </c>
      <c r="J1524" s="473" t="s">
        <v>1875</v>
      </c>
      <c r="K1524" s="406">
        <v>82.82</v>
      </c>
      <c r="L1524" s="474">
        <v>83.27</v>
      </c>
      <c r="M1524" s="474">
        <v>83.27</v>
      </c>
      <c r="N1524" s="474">
        <v>82.64</v>
      </c>
      <c r="O1524" s="474" t="s">
        <v>4047</v>
      </c>
      <c r="P1524" s="475">
        <v>0.0</v>
      </c>
      <c r="Q1524" s="56"/>
    </row>
    <row r="1525" ht="15.75" customHeight="1">
      <c r="A1525" s="403" t="s">
        <v>1876</v>
      </c>
      <c r="B1525" s="404">
        <v>5775.59</v>
      </c>
      <c r="C1525" s="470">
        <v>5775.59</v>
      </c>
      <c r="D1525" s="470">
        <v>5775.59</v>
      </c>
      <c r="E1525" s="470">
        <v>5775.59</v>
      </c>
      <c r="F1525" s="471"/>
      <c r="G1525" s="472">
        <v>-0.0075</v>
      </c>
      <c r="J1525" s="473" t="s">
        <v>1876</v>
      </c>
      <c r="K1525" s="406">
        <v>82.82</v>
      </c>
      <c r="L1525" s="474">
        <v>82.91</v>
      </c>
      <c r="M1525" s="474">
        <v>83.36</v>
      </c>
      <c r="N1525" s="474">
        <v>82.55</v>
      </c>
      <c r="O1525" s="474" t="s">
        <v>4048</v>
      </c>
      <c r="P1525" s="475">
        <v>0.0033</v>
      </c>
      <c r="Q1525" s="56"/>
    </row>
    <row r="1526" ht="15.75" customHeight="1">
      <c r="A1526" s="403" t="s">
        <v>1877</v>
      </c>
      <c r="B1526" s="404">
        <v>5819.26</v>
      </c>
      <c r="C1526" s="470">
        <v>5819.26</v>
      </c>
      <c r="D1526" s="470">
        <v>5819.26</v>
      </c>
      <c r="E1526" s="470">
        <v>5819.26</v>
      </c>
      <c r="F1526" s="471"/>
      <c r="G1526" s="472">
        <v>-9.0E-4</v>
      </c>
      <c r="J1526" s="473" t="s">
        <v>1877</v>
      </c>
      <c r="K1526" s="406">
        <v>82.55</v>
      </c>
      <c r="L1526" s="474">
        <v>82.91</v>
      </c>
      <c r="M1526" s="474">
        <v>83.09</v>
      </c>
      <c r="N1526" s="474">
        <v>82.36</v>
      </c>
      <c r="O1526" s="474" t="s">
        <v>4049</v>
      </c>
      <c r="P1526" s="475">
        <v>-0.0033</v>
      </c>
      <c r="Q1526" s="56"/>
    </row>
    <row r="1527" ht="15.75" customHeight="1">
      <c r="A1527" s="403" t="s">
        <v>1878</v>
      </c>
      <c r="B1527" s="404">
        <v>5824.42</v>
      </c>
      <c r="C1527" s="470">
        <v>5824.42</v>
      </c>
      <c r="D1527" s="470">
        <v>5824.42</v>
      </c>
      <c r="E1527" s="470">
        <v>5824.42</v>
      </c>
      <c r="F1527" s="471"/>
      <c r="G1527" s="472">
        <v>-0.0035</v>
      </c>
      <c r="J1527" s="473" t="s">
        <v>1878</v>
      </c>
      <c r="K1527" s="406">
        <v>82.82</v>
      </c>
      <c r="L1527" s="474">
        <v>83.18</v>
      </c>
      <c r="M1527" s="474">
        <v>83.18</v>
      </c>
      <c r="N1527" s="474">
        <v>82.55</v>
      </c>
      <c r="O1527" s="474" t="s">
        <v>4050</v>
      </c>
      <c r="P1527" s="475">
        <v>0.0011</v>
      </c>
      <c r="Q1527" s="56"/>
    </row>
    <row r="1528" ht="15.75" customHeight="1">
      <c r="A1528" s="403" t="s">
        <v>1879</v>
      </c>
      <c r="B1528" s="404">
        <v>5844.72</v>
      </c>
      <c r="C1528" s="470">
        <v>5844.72</v>
      </c>
      <c r="D1528" s="470">
        <v>5844.72</v>
      </c>
      <c r="E1528" s="470">
        <v>5844.72</v>
      </c>
      <c r="F1528" s="471"/>
      <c r="G1528" s="472">
        <v>0.0017</v>
      </c>
      <c r="J1528" s="473" t="s">
        <v>1879</v>
      </c>
      <c r="K1528" s="406">
        <v>82.73</v>
      </c>
      <c r="L1528" s="474">
        <v>83.55</v>
      </c>
      <c r="M1528" s="474">
        <v>83.55</v>
      </c>
      <c r="N1528" s="474">
        <v>82.55</v>
      </c>
      <c r="O1528" s="474" t="s">
        <v>4051</v>
      </c>
      <c r="P1528" s="475">
        <v>-0.0011</v>
      </c>
      <c r="Q1528" s="56"/>
    </row>
    <row r="1529" ht="15.75" customHeight="1">
      <c r="A1529" s="403" t="s">
        <v>1880</v>
      </c>
      <c r="B1529" s="404">
        <v>5834.86</v>
      </c>
      <c r="C1529" s="470">
        <v>5834.86</v>
      </c>
      <c r="D1529" s="470">
        <v>5834.86</v>
      </c>
      <c r="E1529" s="470">
        <v>5834.86</v>
      </c>
      <c r="F1529" s="471"/>
      <c r="G1529" s="472">
        <v>0.0076</v>
      </c>
      <c r="J1529" s="473" t="s">
        <v>1880</v>
      </c>
      <c r="K1529" s="406">
        <v>82.82</v>
      </c>
      <c r="L1529" s="474">
        <v>82.55</v>
      </c>
      <c r="M1529" s="474">
        <v>83.0</v>
      </c>
      <c r="N1529" s="474">
        <v>82.18</v>
      </c>
      <c r="O1529" s="474" t="s">
        <v>4052</v>
      </c>
      <c r="P1529" s="475">
        <v>0.0</v>
      </c>
      <c r="Q1529" s="56"/>
    </row>
    <row r="1530" ht="15.75" customHeight="1">
      <c r="A1530" s="403" t="s">
        <v>1881</v>
      </c>
      <c r="B1530" s="404">
        <v>5790.78</v>
      </c>
      <c r="C1530" s="470">
        <v>5790.78</v>
      </c>
      <c r="D1530" s="470">
        <v>5790.78</v>
      </c>
      <c r="E1530" s="470">
        <v>5790.78</v>
      </c>
      <c r="F1530" s="471"/>
      <c r="G1530" s="472">
        <v>-0.0069</v>
      </c>
      <c r="J1530" s="473" t="s">
        <v>1881</v>
      </c>
      <c r="K1530" s="406">
        <v>82.82</v>
      </c>
      <c r="L1530" s="474">
        <v>83.18</v>
      </c>
      <c r="M1530" s="474">
        <v>83.55</v>
      </c>
      <c r="N1530" s="474">
        <v>82.0</v>
      </c>
      <c r="O1530" s="474" t="s">
        <v>4053</v>
      </c>
      <c r="P1530" s="475">
        <v>-0.0043</v>
      </c>
      <c r="Q1530" s="56"/>
    </row>
    <row r="1531" ht="15.75" customHeight="1">
      <c r="A1531" s="403" t="s">
        <v>1882</v>
      </c>
      <c r="B1531" s="404">
        <v>5830.77</v>
      </c>
      <c r="C1531" s="470">
        <v>5830.77</v>
      </c>
      <c r="D1531" s="470">
        <v>5830.77</v>
      </c>
      <c r="E1531" s="470">
        <v>5830.77</v>
      </c>
      <c r="F1531" s="471"/>
      <c r="G1531" s="472">
        <v>6.0E-4</v>
      </c>
      <c r="J1531" s="473" t="s">
        <v>1882</v>
      </c>
      <c r="K1531" s="406">
        <v>83.18</v>
      </c>
      <c r="L1531" s="474">
        <v>83.18</v>
      </c>
      <c r="M1531" s="474">
        <v>83.64</v>
      </c>
      <c r="N1531" s="474">
        <v>83.0</v>
      </c>
      <c r="O1531" s="474" t="s">
        <v>4054</v>
      </c>
      <c r="P1531" s="475">
        <v>0.0011</v>
      </c>
      <c r="Q1531" s="56"/>
    </row>
    <row r="1532" ht="15.75" customHeight="1">
      <c r="A1532" s="403" t="s">
        <v>1883</v>
      </c>
      <c r="B1532" s="404">
        <v>5827.18</v>
      </c>
      <c r="C1532" s="470">
        <v>5827.18</v>
      </c>
      <c r="D1532" s="470">
        <v>5827.18</v>
      </c>
      <c r="E1532" s="470">
        <v>5827.18</v>
      </c>
      <c r="F1532" s="471"/>
      <c r="G1532" s="472">
        <v>0.0092</v>
      </c>
      <c r="J1532" s="473" t="s">
        <v>1883</v>
      </c>
      <c r="K1532" s="406">
        <v>83.09</v>
      </c>
      <c r="L1532" s="474">
        <v>83.45</v>
      </c>
      <c r="M1532" s="474">
        <v>84.0</v>
      </c>
      <c r="N1532" s="474">
        <v>82.45</v>
      </c>
      <c r="O1532" s="474" t="s">
        <v>4055</v>
      </c>
      <c r="P1532" s="475">
        <v>-0.0011</v>
      </c>
      <c r="Q1532" s="56"/>
    </row>
    <row r="1533" ht="15.75" customHeight="1">
      <c r="A1533" s="403" t="s">
        <v>1884</v>
      </c>
      <c r="B1533" s="404">
        <v>5774.29</v>
      </c>
      <c r="C1533" s="470">
        <v>5774.29</v>
      </c>
      <c r="D1533" s="470">
        <v>5774.29</v>
      </c>
      <c r="E1533" s="470">
        <v>5774.29</v>
      </c>
      <c r="F1533" s="471"/>
      <c r="G1533" s="472">
        <v>0.0043</v>
      </c>
      <c r="J1533" s="473" t="s">
        <v>1884</v>
      </c>
      <c r="K1533" s="406">
        <v>83.18</v>
      </c>
      <c r="L1533" s="474">
        <v>83.36</v>
      </c>
      <c r="M1533" s="474">
        <v>83.36</v>
      </c>
      <c r="N1533" s="474">
        <v>82.55</v>
      </c>
      <c r="O1533" s="474" t="s">
        <v>4056</v>
      </c>
      <c r="P1533" s="475">
        <v>0.0076</v>
      </c>
      <c r="Q1533" s="56"/>
    </row>
    <row r="1534" ht="15.75" customHeight="1">
      <c r="A1534" s="403" t="s">
        <v>1885</v>
      </c>
      <c r="B1534" s="404">
        <v>5749.65</v>
      </c>
      <c r="C1534" s="470">
        <v>5749.65</v>
      </c>
      <c r="D1534" s="470">
        <v>5749.65</v>
      </c>
      <c r="E1534" s="470">
        <v>5749.65</v>
      </c>
      <c r="F1534" s="471"/>
      <c r="G1534" s="472">
        <v>-0.0057</v>
      </c>
      <c r="J1534" s="473" t="s">
        <v>1885</v>
      </c>
      <c r="K1534" s="406">
        <v>82.55</v>
      </c>
      <c r="L1534" s="474">
        <v>82.73</v>
      </c>
      <c r="M1534" s="474">
        <v>83.27</v>
      </c>
      <c r="N1534" s="474">
        <v>82.18</v>
      </c>
      <c r="O1534" s="474" t="s">
        <v>4057</v>
      </c>
      <c r="P1534" s="475">
        <v>0.0</v>
      </c>
      <c r="Q1534" s="56"/>
    </row>
    <row r="1535" ht="15.75" customHeight="1">
      <c r="A1535" s="403" t="s">
        <v>1886</v>
      </c>
      <c r="B1535" s="404">
        <v>5782.65</v>
      </c>
      <c r="C1535" s="470">
        <v>5782.65</v>
      </c>
      <c r="D1535" s="470">
        <v>5782.65</v>
      </c>
      <c r="E1535" s="470">
        <v>5782.65</v>
      </c>
      <c r="F1535" s="471"/>
      <c r="G1535" s="472">
        <v>0.0038</v>
      </c>
      <c r="J1535" s="473" t="s">
        <v>1886</v>
      </c>
      <c r="K1535" s="406">
        <v>82.55</v>
      </c>
      <c r="L1535" s="474">
        <v>82.64</v>
      </c>
      <c r="M1535" s="474">
        <v>83.09</v>
      </c>
      <c r="N1535" s="474">
        <v>82.27</v>
      </c>
      <c r="O1535" s="474" t="s">
        <v>4058</v>
      </c>
      <c r="P1535" s="475">
        <v>0.0045</v>
      </c>
      <c r="Q1535" s="56"/>
    </row>
    <row r="1536" ht="15.75" customHeight="1">
      <c r="A1536" s="403" t="s">
        <v>1887</v>
      </c>
      <c r="B1536" s="404">
        <v>5760.5</v>
      </c>
      <c r="C1536" s="470">
        <v>5760.5</v>
      </c>
      <c r="D1536" s="470">
        <v>5760.5</v>
      </c>
      <c r="E1536" s="470">
        <v>5760.5</v>
      </c>
      <c r="F1536" s="471"/>
      <c r="G1536" s="472">
        <v>0.006</v>
      </c>
      <c r="J1536" s="473" t="s">
        <v>1887</v>
      </c>
      <c r="K1536" s="406">
        <v>82.18</v>
      </c>
      <c r="L1536" s="474">
        <v>83.36</v>
      </c>
      <c r="M1536" s="474">
        <v>83.36</v>
      </c>
      <c r="N1536" s="474">
        <v>81.82</v>
      </c>
      <c r="O1536" s="474" t="s">
        <v>4059</v>
      </c>
      <c r="P1536" s="475">
        <v>-0.0056</v>
      </c>
      <c r="Q1536" s="56"/>
    </row>
    <row r="1537" ht="15.75" customHeight="1">
      <c r="A1537" s="403" t="s">
        <v>1888</v>
      </c>
      <c r="B1537" s="404">
        <v>5726.37</v>
      </c>
      <c r="C1537" s="470">
        <v>5726.37</v>
      </c>
      <c r="D1537" s="470">
        <v>5726.37</v>
      </c>
      <c r="E1537" s="470">
        <v>5726.37</v>
      </c>
      <c r="F1537" s="471"/>
      <c r="G1537" s="472">
        <v>0.0127</v>
      </c>
      <c r="J1537" s="473" t="s">
        <v>1888</v>
      </c>
      <c r="K1537" s="406">
        <v>82.64</v>
      </c>
      <c r="L1537" s="474">
        <v>82.64</v>
      </c>
      <c r="M1537" s="474">
        <v>83.09</v>
      </c>
      <c r="N1537" s="474">
        <v>82.0</v>
      </c>
      <c r="O1537" s="474" t="s">
        <v>4060</v>
      </c>
      <c r="P1537" s="475">
        <v>0.0067</v>
      </c>
      <c r="Q1537" s="56"/>
    </row>
    <row r="1538" ht="15.75" customHeight="1">
      <c r="A1538" s="403" t="s">
        <v>1889</v>
      </c>
      <c r="B1538" s="404">
        <v>5654.62</v>
      </c>
      <c r="C1538" s="470">
        <v>5654.62</v>
      </c>
      <c r="D1538" s="470">
        <v>5654.62</v>
      </c>
      <c r="E1538" s="470">
        <v>5654.62</v>
      </c>
      <c r="F1538" s="471"/>
      <c r="G1538" s="472">
        <v>-3.0E-4</v>
      </c>
      <c r="J1538" s="473" t="s">
        <v>1889</v>
      </c>
      <c r="K1538" s="406">
        <v>82.09</v>
      </c>
      <c r="L1538" s="474">
        <v>83.09</v>
      </c>
      <c r="M1538" s="474">
        <v>83.27</v>
      </c>
      <c r="N1538" s="474">
        <v>81.82</v>
      </c>
      <c r="O1538" s="474" t="s">
        <v>4061</v>
      </c>
      <c r="P1538" s="475">
        <v>-0.0067</v>
      </c>
      <c r="Q1538" s="56"/>
    </row>
    <row r="1539" ht="15.75" customHeight="1">
      <c r="A1539" s="403" t="s">
        <v>1890</v>
      </c>
      <c r="B1539" s="404">
        <v>5656.04</v>
      </c>
      <c r="C1539" s="470">
        <v>5656.04</v>
      </c>
      <c r="D1539" s="470">
        <v>5656.04</v>
      </c>
      <c r="E1539" s="470">
        <v>5656.04</v>
      </c>
      <c r="F1539" s="471"/>
      <c r="G1539" s="472">
        <v>0.0017</v>
      </c>
      <c r="J1539" s="473" t="s">
        <v>1890</v>
      </c>
      <c r="K1539" s="406">
        <v>82.64</v>
      </c>
      <c r="L1539" s="474">
        <v>82.82</v>
      </c>
      <c r="M1539" s="474">
        <v>82.91</v>
      </c>
      <c r="N1539" s="474">
        <v>82.45</v>
      </c>
      <c r="O1539" s="474" t="s">
        <v>4062</v>
      </c>
      <c r="P1539" s="475">
        <v>-0.0011</v>
      </c>
      <c r="Q1539" s="56"/>
    </row>
    <row r="1540" ht="15.75" customHeight="1">
      <c r="A1540" s="403" t="s">
        <v>1891</v>
      </c>
      <c r="B1540" s="404">
        <v>5646.28</v>
      </c>
      <c r="C1540" s="470">
        <v>5646.28</v>
      </c>
      <c r="D1540" s="470">
        <v>5646.28</v>
      </c>
      <c r="E1540" s="470">
        <v>5646.28</v>
      </c>
      <c r="F1540" s="471"/>
      <c r="G1540" s="472">
        <v>0.0084</v>
      </c>
      <c r="J1540" s="473" t="s">
        <v>1891</v>
      </c>
      <c r="K1540" s="406">
        <v>82.73</v>
      </c>
      <c r="L1540" s="474">
        <v>81.91</v>
      </c>
      <c r="M1540" s="474">
        <v>83.0</v>
      </c>
      <c r="N1540" s="474">
        <v>81.91</v>
      </c>
      <c r="O1540" s="474" t="s">
        <v>4063</v>
      </c>
      <c r="P1540" s="475">
        <v>0.01</v>
      </c>
      <c r="Q1540" s="56"/>
    </row>
    <row r="1541" ht="15.75" customHeight="1">
      <c r="A1541" s="403" t="s">
        <v>1892</v>
      </c>
      <c r="B1541" s="404">
        <v>5599.07</v>
      </c>
      <c r="C1541" s="470">
        <v>5599.07</v>
      </c>
      <c r="D1541" s="470">
        <v>5599.07</v>
      </c>
      <c r="E1541" s="470">
        <v>5599.07</v>
      </c>
      <c r="F1541" s="471"/>
      <c r="G1541" s="472">
        <v>0.0056</v>
      </c>
      <c r="J1541" s="473" t="s">
        <v>1892</v>
      </c>
      <c r="K1541" s="406">
        <v>81.91</v>
      </c>
      <c r="L1541" s="474">
        <v>81.82</v>
      </c>
      <c r="M1541" s="474">
        <v>82.64</v>
      </c>
      <c r="N1541" s="474">
        <v>81.73</v>
      </c>
      <c r="O1541" s="474" t="s">
        <v>4064</v>
      </c>
      <c r="P1541" s="475">
        <v>0.0022</v>
      </c>
      <c r="Q1541" s="56"/>
    </row>
    <row r="1542" ht="15.75" customHeight="1">
      <c r="A1542" s="403" t="s">
        <v>1893</v>
      </c>
      <c r="B1542" s="404">
        <v>5567.69</v>
      </c>
      <c r="C1542" s="470">
        <v>5567.69</v>
      </c>
      <c r="D1542" s="470">
        <v>5567.69</v>
      </c>
      <c r="E1542" s="470">
        <v>5567.69</v>
      </c>
      <c r="F1542" s="471"/>
      <c r="G1542" s="472">
        <v>0.0073</v>
      </c>
      <c r="J1542" s="473" t="s">
        <v>1893</v>
      </c>
      <c r="K1542" s="406">
        <v>81.73</v>
      </c>
      <c r="L1542" s="474">
        <v>81.73</v>
      </c>
      <c r="M1542" s="474">
        <v>82.45</v>
      </c>
      <c r="N1542" s="474">
        <v>81.55</v>
      </c>
      <c r="O1542" s="474" t="s">
        <v>4065</v>
      </c>
      <c r="P1542" s="475">
        <v>0.0</v>
      </c>
      <c r="Q1542" s="56"/>
    </row>
    <row r="1543" ht="15.75" customHeight="1">
      <c r="A1543" s="403" t="s">
        <v>1894</v>
      </c>
      <c r="B1543" s="404">
        <v>5527.22</v>
      </c>
      <c r="C1543" s="470">
        <v>5527.22</v>
      </c>
      <c r="D1543" s="470">
        <v>5527.22</v>
      </c>
      <c r="E1543" s="470">
        <v>5527.22</v>
      </c>
      <c r="F1543" s="471"/>
      <c r="G1543" s="472">
        <v>0.0088</v>
      </c>
      <c r="J1543" s="473" t="s">
        <v>1894</v>
      </c>
      <c r="K1543" s="406">
        <v>81.73</v>
      </c>
      <c r="L1543" s="474">
        <v>81.82</v>
      </c>
      <c r="M1543" s="474">
        <v>81.82</v>
      </c>
      <c r="N1543" s="474">
        <v>81.45</v>
      </c>
      <c r="O1543" s="474" t="s">
        <v>4066</v>
      </c>
      <c r="P1543" s="475">
        <v>0.0045</v>
      </c>
      <c r="Q1543" s="56"/>
    </row>
    <row r="1544" ht="15.75" customHeight="1">
      <c r="A1544" s="403" t="s">
        <v>1895</v>
      </c>
      <c r="B1544" s="404">
        <v>5478.82</v>
      </c>
      <c r="C1544" s="470">
        <v>5478.82</v>
      </c>
      <c r="D1544" s="470">
        <v>5478.82</v>
      </c>
      <c r="E1544" s="470">
        <v>5478.82</v>
      </c>
      <c r="F1544" s="471"/>
      <c r="G1544" s="472">
        <v>0.0031</v>
      </c>
      <c r="J1544" s="473" t="s">
        <v>1895</v>
      </c>
      <c r="K1544" s="406">
        <v>81.36</v>
      </c>
      <c r="L1544" s="474">
        <v>81.36</v>
      </c>
      <c r="M1544" s="474">
        <v>81.82</v>
      </c>
      <c r="N1544" s="474">
        <v>81.09</v>
      </c>
      <c r="O1544" s="474" t="s">
        <v>4067</v>
      </c>
      <c r="P1544" s="475">
        <v>0.0</v>
      </c>
      <c r="Q1544" s="56"/>
    </row>
    <row r="1545" ht="15.75" customHeight="1">
      <c r="A1545" s="403" t="s">
        <v>1896</v>
      </c>
      <c r="B1545" s="404">
        <v>5461.63</v>
      </c>
      <c r="C1545" s="470">
        <v>5461.63</v>
      </c>
      <c r="D1545" s="470">
        <v>5461.63</v>
      </c>
      <c r="E1545" s="470">
        <v>5461.63</v>
      </c>
      <c r="F1545" s="471"/>
      <c r="G1545" s="472">
        <v>-0.0012</v>
      </c>
      <c r="J1545" s="473" t="s">
        <v>1896</v>
      </c>
      <c r="K1545" s="406">
        <v>81.36</v>
      </c>
      <c r="L1545" s="474">
        <v>81.91</v>
      </c>
      <c r="M1545" s="474">
        <v>82.09</v>
      </c>
      <c r="N1545" s="474">
        <v>80.91</v>
      </c>
      <c r="O1545" s="474" t="s">
        <v>4068</v>
      </c>
      <c r="P1545" s="475">
        <v>-0.0067</v>
      </c>
      <c r="Q1545" s="56"/>
    </row>
    <row r="1546" ht="15.75" customHeight="1">
      <c r="A1546" s="403" t="s">
        <v>1897</v>
      </c>
      <c r="B1546" s="404">
        <v>5468.32</v>
      </c>
      <c r="C1546" s="470">
        <v>5468.32</v>
      </c>
      <c r="D1546" s="470">
        <v>5468.32</v>
      </c>
      <c r="E1546" s="470">
        <v>5468.32</v>
      </c>
      <c r="F1546" s="471"/>
      <c r="G1546" s="472">
        <v>0.0016</v>
      </c>
      <c r="J1546" s="473" t="s">
        <v>1897</v>
      </c>
      <c r="K1546" s="406">
        <v>81.91</v>
      </c>
      <c r="L1546" s="474">
        <v>81.82</v>
      </c>
      <c r="M1546" s="474">
        <v>82.09</v>
      </c>
      <c r="N1546" s="474">
        <v>81.36</v>
      </c>
      <c r="O1546" s="474" t="s">
        <v>4069</v>
      </c>
      <c r="P1546" s="475">
        <v>0.0068</v>
      </c>
      <c r="Q1546" s="56"/>
    </row>
    <row r="1547" ht="15.75" customHeight="1">
      <c r="A1547" s="403" t="s">
        <v>1898</v>
      </c>
      <c r="B1547" s="404">
        <v>5459.72</v>
      </c>
      <c r="C1547" s="470">
        <v>5459.72</v>
      </c>
      <c r="D1547" s="470">
        <v>5459.72</v>
      </c>
      <c r="E1547" s="470">
        <v>5459.72</v>
      </c>
      <c r="F1547" s="471"/>
      <c r="G1547" s="472">
        <v>9.0E-4</v>
      </c>
      <c r="J1547" s="473" t="s">
        <v>1898</v>
      </c>
      <c r="K1547" s="406">
        <v>81.36</v>
      </c>
      <c r="L1547" s="474">
        <v>81.82</v>
      </c>
      <c r="M1547" s="474">
        <v>81.82</v>
      </c>
      <c r="N1547" s="474">
        <v>80.91</v>
      </c>
      <c r="O1547" s="474" t="s">
        <v>4070</v>
      </c>
      <c r="P1547" s="475">
        <v>-0.0011</v>
      </c>
      <c r="Q1547" s="56"/>
    </row>
    <row r="1548" ht="15.75" customHeight="1">
      <c r="A1548" s="403" t="s">
        <v>1899</v>
      </c>
      <c r="B1548" s="404">
        <v>5454.78</v>
      </c>
      <c r="C1548" s="470">
        <v>5454.78</v>
      </c>
      <c r="D1548" s="470">
        <v>5454.78</v>
      </c>
      <c r="E1548" s="470">
        <v>5454.78</v>
      </c>
      <c r="F1548" s="471"/>
      <c r="G1548" s="472">
        <v>9.0E-4</v>
      </c>
      <c r="J1548" s="473" t="s">
        <v>1899</v>
      </c>
      <c r="K1548" s="406">
        <v>81.45</v>
      </c>
      <c r="L1548" s="474">
        <v>81.82</v>
      </c>
      <c r="M1548" s="474">
        <v>82.09</v>
      </c>
      <c r="N1548" s="474">
        <v>80.45</v>
      </c>
      <c r="O1548" s="474" t="s">
        <v>4071</v>
      </c>
      <c r="P1548" s="475">
        <v>-0.0034</v>
      </c>
      <c r="Q1548" s="56"/>
    </row>
    <row r="1549" ht="15.75" customHeight="1">
      <c r="A1549" s="403" t="s">
        <v>1900</v>
      </c>
      <c r="B1549" s="404">
        <v>5450.11</v>
      </c>
      <c r="C1549" s="470">
        <v>5450.11</v>
      </c>
      <c r="D1549" s="470">
        <v>5450.11</v>
      </c>
      <c r="E1549" s="470">
        <v>5450.11</v>
      </c>
      <c r="F1549" s="471"/>
      <c r="G1549" s="472">
        <v>-9.0E-4</v>
      </c>
      <c r="J1549" s="473" t="s">
        <v>1900</v>
      </c>
      <c r="K1549" s="406">
        <v>81.73</v>
      </c>
      <c r="L1549" s="474">
        <v>81.36</v>
      </c>
      <c r="M1549" s="474">
        <v>82.36</v>
      </c>
      <c r="N1549" s="474">
        <v>81.36</v>
      </c>
      <c r="O1549" s="474" t="s">
        <v>3852</v>
      </c>
      <c r="P1549" s="475">
        <v>-0.0044</v>
      </c>
      <c r="Q1549" s="56"/>
    </row>
    <row r="1550" ht="15.75" customHeight="1">
      <c r="A1550" s="403" t="s">
        <v>1901</v>
      </c>
      <c r="B1550" s="404">
        <v>5455.17</v>
      </c>
      <c r="C1550" s="470">
        <v>5455.17</v>
      </c>
      <c r="D1550" s="470">
        <v>5455.17</v>
      </c>
      <c r="E1550" s="470">
        <v>5455.17</v>
      </c>
      <c r="F1550" s="471"/>
      <c r="G1550" s="472">
        <v>-0.0038</v>
      </c>
      <c r="J1550" s="473" t="s">
        <v>1901</v>
      </c>
      <c r="K1550" s="406">
        <v>82.09</v>
      </c>
      <c r="L1550" s="474">
        <v>82.18</v>
      </c>
      <c r="M1550" s="474">
        <v>82.55</v>
      </c>
      <c r="N1550" s="474">
        <v>81.82</v>
      </c>
      <c r="O1550" s="474" t="s">
        <v>4072</v>
      </c>
      <c r="P1550" s="475">
        <v>-0.0033</v>
      </c>
      <c r="Q1550" s="56"/>
    </row>
    <row r="1551" ht="15.75" customHeight="1">
      <c r="A1551" s="403" t="s">
        <v>1902</v>
      </c>
      <c r="B1551" s="404">
        <v>5475.74</v>
      </c>
      <c r="C1551" s="470">
        <v>5475.74</v>
      </c>
      <c r="D1551" s="470">
        <v>5475.74</v>
      </c>
      <c r="E1551" s="470">
        <v>5475.74</v>
      </c>
      <c r="F1551" s="471"/>
      <c r="G1551" s="472">
        <v>-0.0026</v>
      </c>
      <c r="J1551" s="473" t="s">
        <v>1902</v>
      </c>
      <c r="K1551" s="406">
        <v>82.36</v>
      </c>
      <c r="L1551" s="474">
        <v>82.09</v>
      </c>
      <c r="M1551" s="474">
        <v>82.64</v>
      </c>
      <c r="N1551" s="474">
        <v>82.09</v>
      </c>
      <c r="O1551" s="474" t="s">
        <v>4073</v>
      </c>
      <c r="P1551" s="475">
        <v>0.0022</v>
      </c>
      <c r="Q1551" s="56"/>
    </row>
    <row r="1552" ht="15.75" customHeight="1">
      <c r="A1552" s="403" t="s">
        <v>1903</v>
      </c>
      <c r="B1552" s="404">
        <v>5489.87</v>
      </c>
      <c r="C1552" s="470">
        <v>5489.87</v>
      </c>
      <c r="D1552" s="470">
        <v>5489.87</v>
      </c>
      <c r="E1552" s="470">
        <v>5489.87</v>
      </c>
      <c r="F1552" s="471"/>
      <c r="G1552" s="472">
        <v>-0.002</v>
      </c>
      <c r="J1552" s="473" t="s">
        <v>1903</v>
      </c>
      <c r="K1552" s="406">
        <v>82.18</v>
      </c>
      <c r="L1552" s="474">
        <v>82.45</v>
      </c>
      <c r="M1552" s="474">
        <v>82.73</v>
      </c>
      <c r="N1552" s="474">
        <v>82.09</v>
      </c>
      <c r="O1552" s="474" t="s">
        <v>4074</v>
      </c>
      <c r="P1552" s="475">
        <v>-0.0022</v>
      </c>
      <c r="Q1552" s="56"/>
    </row>
    <row r="1553" ht="15.75" customHeight="1">
      <c r="A1553" s="403" t="s">
        <v>1904</v>
      </c>
      <c r="B1553" s="404">
        <v>5500.65</v>
      </c>
      <c r="C1553" s="470">
        <v>5500.65</v>
      </c>
      <c r="D1553" s="470">
        <v>5500.65</v>
      </c>
      <c r="E1553" s="470">
        <v>5500.65</v>
      </c>
      <c r="F1553" s="471"/>
      <c r="G1553" s="472">
        <v>0.0033</v>
      </c>
      <c r="J1553" s="473" t="s">
        <v>1904</v>
      </c>
      <c r="K1553" s="406">
        <v>82.36</v>
      </c>
      <c r="L1553" s="474">
        <v>83.36</v>
      </c>
      <c r="M1553" s="474">
        <v>83.36</v>
      </c>
      <c r="N1553" s="474">
        <v>82.27</v>
      </c>
      <c r="O1553" s="474" t="s">
        <v>4075</v>
      </c>
      <c r="P1553" s="475">
        <v>-0.0011</v>
      </c>
      <c r="Q1553" s="56"/>
    </row>
    <row r="1554" ht="15.75" customHeight="1">
      <c r="A1554" s="403" t="s">
        <v>1905</v>
      </c>
      <c r="B1554" s="404">
        <v>5482.52</v>
      </c>
      <c r="C1554" s="470">
        <v>5482.52</v>
      </c>
      <c r="D1554" s="470">
        <v>5482.52</v>
      </c>
      <c r="E1554" s="470">
        <v>5482.52</v>
      </c>
      <c r="F1554" s="471"/>
      <c r="G1554" s="472">
        <v>0.0071</v>
      </c>
      <c r="J1554" s="473" t="s">
        <v>1905</v>
      </c>
      <c r="K1554" s="406">
        <v>82.45</v>
      </c>
      <c r="L1554" s="474">
        <v>82.73</v>
      </c>
      <c r="M1554" s="474">
        <v>82.73</v>
      </c>
      <c r="N1554" s="474">
        <v>82.0</v>
      </c>
      <c r="O1554" s="474" t="s">
        <v>4053</v>
      </c>
      <c r="P1554" s="475">
        <v>-0.0012</v>
      </c>
      <c r="Q1554" s="56"/>
    </row>
    <row r="1555" ht="15.75" customHeight="1">
      <c r="A1555" s="403" t="s">
        <v>1906</v>
      </c>
      <c r="B1555" s="404">
        <v>5443.99</v>
      </c>
      <c r="C1555" s="470">
        <v>5443.99</v>
      </c>
      <c r="D1555" s="470">
        <v>5443.99</v>
      </c>
      <c r="E1555" s="470">
        <v>5443.99</v>
      </c>
      <c r="F1555" s="471"/>
      <c r="G1555" s="472">
        <v>0.001</v>
      </c>
      <c r="J1555" s="473" t="s">
        <v>1906</v>
      </c>
      <c r="K1555" s="406">
        <v>82.55</v>
      </c>
      <c r="L1555" s="474">
        <v>81.82</v>
      </c>
      <c r="M1555" s="474">
        <v>82.91</v>
      </c>
      <c r="N1555" s="474">
        <v>81.64</v>
      </c>
      <c r="O1555" s="474" t="s">
        <v>4076</v>
      </c>
      <c r="P1555" s="475">
        <v>0.0056</v>
      </c>
      <c r="Q1555" s="56"/>
    </row>
    <row r="1556" ht="15.75" customHeight="1">
      <c r="A1556" s="403" t="s">
        <v>1907</v>
      </c>
      <c r="B1556" s="404">
        <v>5438.7</v>
      </c>
      <c r="C1556" s="470">
        <v>5438.7</v>
      </c>
      <c r="D1556" s="470">
        <v>5438.7</v>
      </c>
      <c r="E1556" s="470">
        <v>5438.7</v>
      </c>
      <c r="F1556" s="471"/>
      <c r="G1556" s="472">
        <v>0.0066</v>
      </c>
      <c r="J1556" s="473" t="s">
        <v>1907</v>
      </c>
      <c r="K1556" s="406">
        <v>82.09</v>
      </c>
      <c r="L1556" s="474">
        <v>82.09</v>
      </c>
      <c r="M1556" s="474">
        <v>82.73</v>
      </c>
      <c r="N1556" s="474">
        <v>81.73</v>
      </c>
      <c r="O1556" s="474" t="s">
        <v>4077</v>
      </c>
      <c r="P1556" s="475">
        <v>0.0011</v>
      </c>
      <c r="Q1556" s="56"/>
    </row>
    <row r="1557" ht="15.75" customHeight="1">
      <c r="A1557" s="403" t="s">
        <v>1908</v>
      </c>
      <c r="B1557" s="404">
        <v>5403.11</v>
      </c>
      <c r="C1557" s="470">
        <v>5403.11</v>
      </c>
      <c r="D1557" s="470">
        <v>5403.11</v>
      </c>
      <c r="E1557" s="470">
        <v>5403.11</v>
      </c>
      <c r="F1557" s="471"/>
      <c r="G1557" s="472">
        <v>0.0056</v>
      </c>
      <c r="J1557" s="473" t="s">
        <v>1908</v>
      </c>
      <c r="K1557" s="406">
        <v>82.0</v>
      </c>
      <c r="L1557" s="474">
        <v>82.27</v>
      </c>
      <c r="M1557" s="474">
        <v>82.55</v>
      </c>
      <c r="N1557" s="474">
        <v>81.82</v>
      </c>
      <c r="O1557" s="474" t="s">
        <v>4078</v>
      </c>
      <c r="P1557" s="475">
        <v>0.0011</v>
      </c>
      <c r="Q1557" s="56"/>
    </row>
    <row r="1558" ht="15.75" customHeight="1">
      <c r="A1558" s="403" t="s">
        <v>1909</v>
      </c>
      <c r="B1558" s="404">
        <v>5373.25</v>
      </c>
      <c r="C1558" s="470">
        <v>5373.25</v>
      </c>
      <c r="D1558" s="470">
        <v>5373.25</v>
      </c>
      <c r="E1558" s="470">
        <v>5373.25</v>
      </c>
      <c r="F1558" s="471"/>
      <c r="G1558" s="472">
        <v>0.0031</v>
      </c>
      <c r="J1558" s="473" t="s">
        <v>1909</v>
      </c>
      <c r="K1558" s="406">
        <v>81.91</v>
      </c>
      <c r="L1558" s="474">
        <v>82.36</v>
      </c>
      <c r="M1558" s="474">
        <v>82.73</v>
      </c>
      <c r="N1558" s="474">
        <v>81.82</v>
      </c>
      <c r="O1558" s="474" t="s">
        <v>4079</v>
      </c>
      <c r="P1558" s="475">
        <v>-0.0055</v>
      </c>
      <c r="Q1558" s="56"/>
    </row>
    <row r="1559" ht="15.75" customHeight="1">
      <c r="A1559" s="403" t="s">
        <v>1910</v>
      </c>
      <c r="B1559" s="404">
        <v>5356.58</v>
      </c>
      <c r="C1559" s="470">
        <v>5356.58</v>
      </c>
      <c r="D1559" s="470">
        <v>5356.58</v>
      </c>
      <c r="E1559" s="470">
        <v>5356.58</v>
      </c>
      <c r="F1559" s="471"/>
      <c r="G1559" s="472">
        <v>-0.003</v>
      </c>
      <c r="J1559" s="473" t="s">
        <v>1910</v>
      </c>
      <c r="K1559" s="406">
        <v>82.36</v>
      </c>
      <c r="L1559" s="474">
        <v>82.45</v>
      </c>
      <c r="M1559" s="474">
        <v>82.55</v>
      </c>
      <c r="N1559" s="474">
        <v>82.09</v>
      </c>
      <c r="O1559" s="474" t="s">
        <v>4080</v>
      </c>
      <c r="P1559" s="475">
        <v>-0.0023</v>
      </c>
      <c r="Q1559" s="56"/>
    </row>
    <row r="1560" ht="15.75" customHeight="1">
      <c r="A1560" s="403" t="s">
        <v>1911</v>
      </c>
      <c r="B1560" s="404">
        <v>5372.86</v>
      </c>
      <c r="C1560" s="470">
        <v>5372.86</v>
      </c>
      <c r="D1560" s="470">
        <v>5372.86</v>
      </c>
      <c r="E1560" s="470">
        <v>5372.86</v>
      </c>
      <c r="F1560" s="471"/>
      <c r="G1560" s="472">
        <v>-0.0076</v>
      </c>
      <c r="J1560" s="473" t="s">
        <v>1911</v>
      </c>
      <c r="K1560" s="406">
        <v>82.55</v>
      </c>
      <c r="L1560" s="474">
        <v>84.36</v>
      </c>
      <c r="M1560" s="474">
        <v>84.36</v>
      </c>
      <c r="N1560" s="474">
        <v>82.36</v>
      </c>
      <c r="O1560" s="474" t="s">
        <v>4081</v>
      </c>
      <c r="P1560" s="475">
        <v>-0.0054</v>
      </c>
      <c r="Q1560" s="56"/>
    </row>
    <row r="1561" ht="15.75" customHeight="1">
      <c r="A1561" s="403" t="s">
        <v>1912</v>
      </c>
      <c r="B1561" s="404">
        <v>5413.81</v>
      </c>
      <c r="C1561" s="470">
        <v>5413.81</v>
      </c>
      <c r="D1561" s="470">
        <v>5413.81</v>
      </c>
      <c r="E1561" s="470">
        <v>5413.81</v>
      </c>
      <c r="F1561" s="471"/>
      <c r="G1561" s="472">
        <v>2.0E-4</v>
      </c>
      <c r="J1561" s="473" t="s">
        <v>1912</v>
      </c>
      <c r="K1561" s="406">
        <v>83.0</v>
      </c>
      <c r="L1561" s="474">
        <v>83.27</v>
      </c>
      <c r="M1561" s="474">
        <v>83.64</v>
      </c>
      <c r="N1561" s="474">
        <v>82.73</v>
      </c>
      <c r="O1561" s="474" t="s">
        <v>4082</v>
      </c>
      <c r="P1561" s="475">
        <v>-0.0022</v>
      </c>
      <c r="Q1561" s="56"/>
    </row>
    <row r="1562" ht="15.75" customHeight="1">
      <c r="A1562" s="403" t="s">
        <v>1913</v>
      </c>
      <c r="B1562" s="404">
        <v>5412.68</v>
      </c>
      <c r="C1562" s="470">
        <v>5412.68</v>
      </c>
      <c r="D1562" s="470">
        <v>5412.68</v>
      </c>
      <c r="E1562" s="470">
        <v>5412.68</v>
      </c>
      <c r="F1562" s="471"/>
      <c r="G1562" s="472">
        <v>0.0033</v>
      </c>
      <c r="J1562" s="473" t="s">
        <v>1913</v>
      </c>
      <c r="K1562" s="406">
        <v>83.18</v>
      </c>
      <c r="L1562" s="474">
        <v>83.55</v>
      </c>
      <c r="M1562" s="474">
        <v>83.64</v>
      </c>
      <c r="N1562" s="474">
        <v>83.0</v>
      </c>
      <c r="O1562" s="474" t="s">
        <v>4083</v>
      </c>
      <c r="P1562" s="475">
        <v>-0.0011</v>
      </c>
      <c r="Q1562" s="56"/>
    </row>
    <row r="1563" ht="15.75" customHeight="1">
      <c r="A1563" s="403" t="s">
        <v>1914</v>
      </c>
      <c r="B1563" s="404">
        <v>5394.81</v>
      </c>
      <c r="C1563" s="470">
        <v>5394.81</v>
      </c>
      <c r="D1563" s="470">
        <v>5394.81</v>
      </c>
      <c r="E1563" s="470">
        <v>5394.81</v>
      </c>
      <c r="F1563" s="471"/>
      <c r="G1563" s="472">
        <v>0.0018</v>
      </c>
      <c r="J1563" s="473" t="s">
        <v>1914</v>
      </c>
      <c r="K1563" s="406">
        <v>83.27</v>
      </c>
      <c r="L1563" s="474">
        <v>83.27</v>
      </c>
      <c r="M1563" s="474">
        <v>83.73</v>
      </c>
      <c r="N1563" s="474">
        <v>83.09</v>
      </c>
      <c r="O1563" s="474" t="s">
        <v>4084</v>
      </c>
      <c r="P1563" s="475">
        <v>0.0022</v>
      </c>
      <c r="Q1563" s="56"/>
    </row>
    <row r="1564" ht="15.75" customHeight="1">
      <c r="A1564" s="403" t="s">
        <v>1915</v>
      </c>
      <c r="B1564" s="404">
        <v>5385.35</v>
      </c>
      <c r="C1564" s="470">
        <v>5385.35</v>
      </c>
      <c r="D1564" s="470">
        <v>5385.35</v>
      </c>
      <c r="E1564" s="470">
        <v>5385.35</v>
      </c>
      <c r="F1564" s="471"/>
      <c r="G1564" s="472">
        <v>0.004</v>
      </c>
      <c r="J1564" s="473" t="s">
        <v>1915</v>
      </c>
      <c r="K1564" s="406">
        <v>83.09</v>
      </c>
      <c r="L1564" s="474">
        <v>83.64</v>
      </c>
      <c r="M1564" s="474">
        <v>86.27</v>
      </c>
      <c r="N1564" s="474">
        <v>82.82</v>
      </c>
      <c r="O1564" s="474" t="s">
        <v>4085</v>
      </c>
      <c r="P1564" s="475">
        <v>0.0089</v>
      </c>
      <c r="Q1564" s="56"/>
    </row>
    <row r="1565" ht="15.75" customHeight="1">
      <c r="A1565" s="403" t="s">
        <v>1916</v>
      </c>
      <c r="B1565" s="404">
        <v>5363.72</v>
      </c>
      <c r="C1565" s="470">
        <v>5363.72</v>
      </c>
      <c r="D1565" s="470">
        <v>5363.72</v>
      </c>
      <c r="E1565" s="470">
        <v>5363.72</v>
      </c>
      <c r="F1565" s="471"/>
      <c r="G1565" s="472">
        <v>-0.0067</v>
      </c>
      <c r="J1565" s="473" t="s">
        <v>1916</v>
      </c>
      <c r="K1565" s="406">
        <v>82.36</v>
      </c>
      <c r="L1565" s="474">
        <v>83.45</v>
      </c>
      <c r="M1565" s="474">
        <v>83.64</v>
      </c>
      <c r="N1565" s="474">
        <v>82.09</v>
      </c>
      <c r="O1565" s="474" t="s">
        <v>4086</v>
      </c>
      <c r="P1565" s="475">
        <v>-0.0023</v>
      </c>
      <c r="Q1565" s="56"/>
    </row>
    <row r="1566" ht="15.75" customHeight="1">
      <c r="A1566" s="403" t="s">
        <v>1917</v>
      </c>
      <c r="B1566" s="404">
        <v>5399.66</v>
      </c>
      <c r="C1566" s="470">
        <v>5399.66</v>
      </c>
      <c r="D1566" s="470">
        <v>5399.66</v>
      </c>
      <c r="E1566" s="470">
        <v>5399.66</v>
      </c>
      <c r="F1566" s="471"/>
      <c r="G1566" s="472">
        <v>-0.0055</v>
      </c>
      <c r="J1566" s="473" t="s">
        <v>1917</v>
      </c>
      <c r="K1566" s="406">
        <v>82.55</v>
      </c>
      <c r="L1566" s="474">
        <v>82.45</v>
      </c>
      <c r="M1566" s="474">
        <v>83.18</v>
      </c>
      <c r="N1566" s="474">
        <v>82.27</v>
      </c>
      <c r="O1566" s="474" t="s">
        <v>4087</v>
      </c>
      <c r="P1566" s="475">
        <v>-0.0022</v>
      </c>
      <c r="Q1566" s="56"/>
    </row>
    <row r="1567" ht="15.75" customHeight="1">
      <c r="A1567" s="403" t="s">
        <v>1918</v>
      </c>
      <c r="B1567" s="404">
        <v>5429.66</v>
      </c>
      <c r="C1567" s="470">
        <v>5429.66</v>
      </c>
      <c r="D1567" s="470">
        <v>5429.66</v>
      </c>
      <c r="E1567" s="470">
        <v>5429.66</v>
      </c>
      <c r="F1567" s="471"/>
      <c r="G1567" s="472">
        <v>-0.0011</v>
      </c>
      <c r="J1567" s="473" t="s">
        <v>1918</v>
      </c>
      <c r="K1567" s="406">
        <v>82.73</v>
      </c>
      <c r="L1567" s="474">
        <v>82.64</v>
      </c>
      <c r="M1567" s="474">
        <v>83.0</v>
      </c>
      <c r="N1567" s="474">
        <v>82.27</v>
      </c>
      <c r="O1567" s="474" t="s">
        <v>4088</v>
      </c>
      <c r="P1567" s="475">
        <v>0.0011</v>
      </c>
      <c r="Q1567" s="56"/>
    </row>
    <row r="1568" ht="15.75" customHeight="1">
      <c r="A1568" s="403" t="s">
        <v>1919</v>
      </c>
      <c r="B1568" s="404">
        <v>5435.68</v>
      </c>
      <c r="C1568" s="470">
        <v>5435.68</v>
      </c>
      <c r="D1568" s="470">
        <v>5435.68</v>
      </c>
      <c r="E1568" s="470">
        <v>5435.68</v>
      </c>
      <c r="F1568" s="471"/>
      <c r="G1568" s="472">
        <v>0.0014</v>
      </c>
      <c r="J1568" s="473" t="s">
        <v>1919</v>
      </c>
      <c r="K1568" s="406">
        <v>82.64</v>
      </c>
      <c r="L1568" s="474">
        <v>83.64</v>
      </c>
      <c r="M1568" s="474">
        <v>83.73</v>
      </c>
      <c r="N1568" s="474">
        <v>81.82</v>
      </c>
      <c r="O1568" s="474" t="s">
        <v>4089</v>
      </c>
      <c r="P1568" s="475">
        <v>-0.0086</v>
      </c>
      <c r="Q1568" s="56"/>
    </row>
    <row r="1569" ht="15.75" customHeight="1">
      <c r="A1569" s="403" t="s">
        <v>1920</v>
      </c>
      <c r="B1569" s="404">
        <v>5428.05</v>
      </c>
      <c r="C1569" s="470">
        <v>5428.05</v>
      </c>
      <c r="D1569" s="470">
        <v>5428.05</v>
      </c>
      <c r="E1569" s="470">
        <v>5428.05</v>
      </c>
      <c r="F1569" s="471"/>
      <c r="G1569" s="472">
        <v>-0.0059</v>
      </c>
      <c r="J1569" s="473" t="s">
        <v>1920</v>
      </c>
      <c r="K1569" s="406">
        <v>83.36</v>
      </c>
      <c r="L1569" s="474">
        <v>84.09</v>
      </c>
      <c r="M1569" s="474">
        <v>84.09</v>
      </c>
      <c r="N1569" s="474">
        <v>83.18</v>
      </c>
      <c r="O1569" s="474" t="s">
        <v>4090</v>
      </c>
      <c r="P1569" s="475">
        <v>-0.0023</v>
      </c>
      <c r="Q1569" s="56"/>
    </row>
    <row r="1570" ht="15.75" customHeight="1">
      <c r="A1570" s="403" t="s">
        <v>1921</v>
      </c>
      <c r="B1570" s="404">
        <v>5460.07</v>
      </c>
      <c r="C1570" s="470">
        <v>5460.07</v>
      </c>
      <c r="D1570" s="470">
        <v>5460.07</v>
      </c>
      <c r="E1570" s="470">
        <v>5460.07</v>
      </c>
      <c r="F1570" s="471"/>
      <c r="G1570" s="472">
        <v>-0.0066</v>
      </c>
      <c r="J1570" s="473" t="s">
        <v>1921</v>
      </c>
      <c r="K1570" s="406">
        <v>83.55</v>
      </c>
      <c r="L1570" s="474">
        <v>84.45</v>
      </c>
      <c r="M1570" s="474">
        <v>84.55</v>
      </c>
      <c r="N1570" s="474">
        <v>83.18</v>
      </c>
      <c r="O1570" s="474" t="s">
        <v>4091</v>
      </c>
      <c r="P1570" s="475">
        <v>-0.0032</v>
      </c>
      <c r="Q1570" s="56"/>
    </row>
    <row r="1571" ht="15.75" customHeight="1">
      <c r="A1571" s="403" t="s">
        <v>1922</v>
      </c>
      <c r="B1571" s="404">
        <v>5496.2</v>
      </c>
      <c r="C1571" s="470">
        <v>5496.2</v>
      </c>
      <c r="D1571" s="470">
        <v>5496.2</v>
      </c>
      <c r="E1571" s="470">
        <v>5496.2</v>
      </c>
      <c r="F1571" s="471"/>
      <c r="G1571" s="472">
        <v>-0.0027</v>
      </c>
      <c r="J1571" s="473" t="s">
        <v>1922</v>
      </c>
      <c r="K1571" s="406">
        <v>83.82</v>
      </c>
      <c r="L1571" s="474">
        <v>84.45</v>
      </c>
      <c r="M1571" s="474">
        <v>84.45</v>
      </c>
      <c r="N1571" s="474">
        <v>83.64</v>
      </c>
      <c r="O1571" s="474" t="s">
        <v>4092</v>
      </c>
      <c r="P1571" s="475">
        <v>0.0066</v>
      </c>
      <c r="Q1571" s="56"/>
    </row>
    <row r="1572" ht="15.75" customHeight="1">
      <c r="A1572" s="403" t="s">
        <v>1923</v>
      </c>
      <c r="B1572" s="404">
        <v>5511.05</v>
      </c>
      <c r="C1572" s="470">
        <v>5511.05</v>
      </c>
      <c r="D1572" s="470">
        <v>5511.05</v>
      </c>
      <c r="E1572" s="470">
        <v>5511.05</v>
      </c>
      <c r="F1572" s="471"/>
      <c r="G1572" s="472">
        <v>-0.0033</v>
      </c>
      <c r="J1572" s="473" t="s">
        <v>1923</v>
      </c>
      <c r="K1572" s="406">
        <v>83.27</v>
      </c>
      <c r="L1572" s="474">
        <v>84.36</v>
      </c>
      <c r="M1572" s="474">
        <v>84.91</v>
      </c>
      <c r="N1572" s="474">
        <v>82.73</v>
      </c>
      <c r="O1572" s="474" t="s">
        <v>4093</v>
      </c>
      <c r="P1572" s="475">
        <v>-0.0034</v>
      </c>
      <c r="Q1572" s="56"/>
    </row>
    <row r="1573" ht="15.75" customHeight="1">
      <c r="A1573" s="403" t="s">
        <v>1924</v>
      </c>
      <c r="B1573" s="404">
        <v>5529.5</v>
      </c>
      <c r="C1573" s="470">
        <v>5529.5</v>
      </c>
      <c r="D1573" s="470">
        <v>5529.5</v>
      </c>
      <c r="E1573" s="470">
        <v>5529.5</v>
      </c>
      <c r="F1573" s="471"/>
      <c r="G1573" s="472">
        <v>-7.0E-4</v>
      </c>
      <c r="J1573" s="473" t="s">
        <v>1924</v>
      </c>
      <c r="K1573" s="406">
        <v>83.55</v>
      </c>
      <c r="L1573" s="474">
        <v>83.55</v>
      </c>
      <c r="M1573" s="474">
        <v>84.91</v>
      </c>
      <c r="N1573" s="474">
        <v>83.18</v>
      </c>
      <c r="O1573" s="474" t="s">
        <v>4094</v>
      </c>
      <c r="P1573" s="475">
        <v>0.0044</v>
      </c>
      <c r="Q1573" s="56"/>
    </row>
    <row r="1574" ht="15.75" customHeight="1">
      <c r="A1574" s="403" t="s">
        <v>1925</v>
      </c>
      <c r="B1574" s="404">
        <v>5533.44</v>
      </c>
      <c r="C1574" s="470">
        <v>5533.44</v>
      </c>
      <c r="D1574" s="470">
        <v>5533.44</v>
      </c>
      <c r="E1574" s="470">
        <v>5533.44</v>
      </c>
      <c r="F1574" s="471"/>
      <c r="G1574" s="472">
        <v>-0.0013</v>
      </c>
      <c r="J1574" s="473" t="s">
        <v>1925</v>
      </c>
      <c r="K1574" s="406">
        <v>83.18</v>
      </c>
      <c r="L1574" s="474">
        <v>84.27</v>
      </c>
      <c r="M1574" s="474">
        <v>84.27</v>
      </c>
      <c r="N1574" s="474">
        <v>82.73</v>
      </c>
      <c r="O1574" s="474" t="s">
        <v>4095</v>
      </c>
      <c r="P1574" s="475">
        <v>-0.0108</v>
      </c>
      <c r="Q1574" s="56"/>
    </row>
    <row r="1575" ht="15.75" customHeight="1">
      <c r="A1575" s="403" t="s">
        <v>1926</v>
      </c>
      <c r="B1575" s="404">
        <v>5540.71</v>
      </c>
      <c r="C1575" s="470">
        <v>5540.71</v>
      </c>
      <c r="D1575" s="470">
        <v>5540.71</v>
      </c>
      <c r="E1575" s="470">
        <v>5540.71</v>
      </c>
      <c r="F1575" s="471"/>
      <c r="G1575" s="472">
        <v>-8.0E-4</v>
      </c>
      <c r="J1575" s="473" t="s">
        <v>1926</v>
      </c>
      <c r="K1575" s="406">
        <v>84.09</v>
      </c>
      <c r="L1575" s="474">
        <v>84.55</v>
      </c>
      <c r="M1575" s="474">
        <v>85.36</v>
      </c>
      <c r="N1575" s="474">
        <v>83.73</v>
      </c>
      <c r="O1575" s="474" t="s">
        <v>4096</v>
      </c>
      <c r="P1575" s="475">
        <v>-0.0054</v>
      </c>
      <c r="Q1575" s="56"/>
    </row>
    <row r="1576" ht="15.75" customHeight="1">
      <c r="A1576" s="403" t="s">
        <v>1927</v>
      </c>
      <c r="B1576" s="404">
        <v>5545.1</v>
      </c>
      <c r="C1576" s="470">
        <v>5545.1</v>
      </c>
      <c r="D1576" s="470">
        <v>5545.1</v>
      </c>
      <c r="E1576" s="470">
        <v>5545.1</v>
      </c>
      <c r="F1576" s="471"/>
      <c r="G1576" s="472">
        <v>0.0043</v>
      </c>
      <c r="J1576" s="473" t="s">
        <v>1927</v>
      </c>
      <c r="K1576" s="406">
        <v>84.55</v>
      </c>
      <c r="L1576" s="474">
        <v>83.0</v>
      </c>
      <c r="M1576" s="474">
        <v>84.82</v>
      </c>
      <c r="N1576" s="474">
        <v>83.0</v>
      </c>
      <c r="O1576" s="474" t="s">
        <v>4097</v>
      </c>
      <c r="P1576" s="475">
        <v>0.0266</v>
      </c>
      <c r="Q1576" s="56"/>
    </row>
    <row r="1577" ht="15.75" customHeight="1">
      <c r="A1577" s="403" t="s">
        <v>1928</v>
      </c>
      <c r="B1577" s="404">
        <v>5521.38</v>
      </c>
      <c r="C1577" s="470">
        <v>5521.38</v>
      </c>
      <c r="D1577" s="470">
        <v>5521.38</v>
      </c>
      <c r="E1577" s="470">
        <v>5521.38</v>
      </c>
      <c r="F1577" s="471"/>
      <c r="G1577" s="472">
        <v>0.0084</v>
      </c>
      <c r="J1577" s="473" t="s">
        <v>1928</v>
      </c>
      <c r="K1577" s="406">
        <v>82.36</v>
      </c>
      <c r="L1577" s="474">
        <v>82.27</v>
      </c>
      <c r="M1577" s="474">
        <v>86.55</v>
      </c>
      <c r="N1577" s="474">
        <v>81.0</v>
      </c>
      <c r="O1577" s="474" t="s">
        <v>4098</v>
      </c>
      <c r="P1577" s="475">
        <v>0.0022</v>
      </c>
      <c r="Q1577" s="56"/>
    </row>
    <row r="1578" ht="15.75" customHeight="1">
      <c r="A1578" s="403" t="s">
        <v>1929</v>
      </c>
      <c r="B1578" s="404">
        <v>5475.55</v>
      </c>
      <c r="C1578" s="470">
        <v>5475.55</v>
      </c>
      <c r="D1578" s="470">
        <v>5475.55</v>
      </c>
      <c r="E1578" s="470">
        <v>5475.55</v>
      </c>
      <c r="F1578" s="471"/>
      <c r="G1578" s="472">
        <v>-0.0106</v>
      </c>
      <c r="J1578" s="473" t="s">
        <v>1929</v>
      </c>
      <c r="K1578" s="406">
        <v>82.18</v>
      </c>
      <c r="L1578" s="474">
        <v>83.0</v>
      </c>
      <c r="M1578" s="474">
        <v>83.36</v>
      </c>
      <c r="N1578" s="474">
        <v>81.73</v>
      </c>
      <c r="O1578" s="474" t="s">
        <v>4099</v>
      </c>
      <c r="P1578" s="475">
        <v>-0.0099</v>
      </c>
      <c r="Q1578" s="56"/>
    </row>
    <row r="1579" ht="15.75" customHeight="1">
      <c r="A1579" s="403" t="s">
        <v>1930</v>
      </c>
      <c r="B1579" s="404">
        <v>5534.42</v>
      </c>
      <c r="C1579" s="470">
        <v>5534.42</v>
      </c>
      <c r="D1579" s="470">
        <v>5534.42</v>
      </c>
      <c r="E1579" s="470">
        <v>5534.42</v>
      </c>
      <c r="F1579" s="471"/>
      <c r="G1579" s="472">
        <v>0.0031</v>
      </c>
      <c r="J1579" s="473" t="s">
        <v>1930</v>
      </c>
      <c r="K1579" s="406">
        <v>83.0</v>
      </c>
      <c r="L1579" s="474">
        <v>83.27</v>
      </c>
      <c r="M1579" s="474">
        <v>83.91</v>
      </c>
      <c r="N1579" s="474">
        <v>82.73</v>
      </c>
      <c r="O1579" s="474" t="s">
        <v>4100</v>
      </c>
      <c r="P1579" s="475">
        <v>-0.0054</v>
      </c>
      <c r="Q1579" s="56"/>
    </row>
    <row r="1580" ht="15.75" customHeight="1">
      <c r="A1580" s="403" t="s">
        <v>1931</v>
      </c>
      <c r="B1580" s="404">
        <v>5517.37</v>
      </c>
      <c r="C1580" s="470">
        <v>5517.37</v>
      </c>
      <c r="D1580" s="470">
        <v>5517.37</v>
      </c>
      <c r="E1580" s="470">
        <v>5517.37</v>
      </c>
      <c r="F1580" s="471"/>
      <c r="G1580" s="472">
        <v>0.0088</v>
      </c>
      <c r="J1580" s="473" t="s">
        <v>1931</v>
      </c>
      <c r="K1580" s="406">
        <v>83.45</v>
      </c>
      <c r="L1580" s="474">
        <v>83.64</v>
      </c>
      <c r="M1580" s="474">
        <v>84.09</v>
      </c>
      <c r="N1580" s="474">
        <v>83.0</v>
      </c>
      <c r="O1580" s="474" t="s">
        <v>4101</v>
      </c>
      <c r="P1580" s="475">
        <v>0.0032</v>
      </c>
      <c r="Q1580" s="56"/>
    </row>
    <row r="1581" ht="15.75" customHeight="1">
      <c r="A1581" s="403" t="s">
        <v>1932</v>
      </c>
      <c r="B1581" s="404">
        <v>5469.46</v>
      </c>
      <c r="C1581" s="470">
        <v>5469.46</v>
      </c>
      <c r="D1581" s="470">
        <v>5469.46</v>
      </c>
      <c r="E1581" s="470">
        <v>5469.46</v>
      </c>
      <c r="F1581" s="471"/>
      <c r="G1581" s="472">
        <v>0.0062</v>
      </c>
      <c r="J1581" s="473" t="s">
        <v>1932</v>
      </c>
      <c r="K1581" s="406">
        <v>83.18</v>
      </c>
      <c r="L1581" s="474">
        <v>85.36</v>
      </c>
      <c r="M1581" s="474">
        <v>85.36</v>
      </c>
      <c r="N1581" s="474">
        <v>82.18</v>
      </c>
      <c r="O1581" s="474" t="s">
        <v>4102</v>
      </c>
      <c r="P1581" s="475">
        <v>-0.0399</v>
      </c>
      <c r="Q1581" s="56"/>
    </row>
    <row r="1582" ht="15.75" customHeight="1">
      <c r="A1582" s="403" t="s">
        <v>1933</v>
      </c>
      <c r="B1582" s="404">
        <v>5435.63</v>
      </c>
      <c r="C1582" s="470">
        <v>5435.63</v>
      </c>
      <c r="D1582" s="470">
        <v>5435.63</v>
      </c>
      <c r="E1582" s="470">
        <v>5435.63</v>
      </c>
      <c r="F1582" s="471"/>
      <c r="G1582" s="472">
        <v>-5.0E-4</v>
      </c>
      <c r="J1582" s="473" t="s">
        <v>1933</v>
      </c>
      <c r="K1582" s="406">
        <v>86.64</v>
      </c>
      <c r="L1582" s="474">
        <v>87.82</v>
      </c>
      <c r="M1582" s="474">
        <v>88.36</v>
      </c>
      <c r="N1582" s="474">
        <v>86.36</v>
      </c>
      <c r="O1582" s="474" t="s">
        <v>4103</v>
      </c>
      <c r="P1582" s="475">
        <v>-0.0031</v>
      </c>
      <c r="Q1582" s="56"/>
    </row>
    <row r="1583" ht="15.75" customHeight="1">
      <c r="A1583" s="403" t="s">
        <v>1934</v>
      </c>
      <c r="B1583" s="404">
        <v>5438.24</v>
      </c>
      <c r="C1583" s="470">
        <v>5438.24</v>
      </c>
      <c r="D1583" s="470">
        <v>5438.24</v>
      </c>
      <c r="E1583" s="470">
        <v>5438.24</v>
      </c>
      <c r="F1583" s="471"/>
      <c r="G1583" s="472">
        <v>-0.0151</v>
      </c>
      <c r="J1583" s="473" t="s">
        <v>1934</v>
      </c>
      <c r="K1583" s="406">
        <v>86.91</v>
      </c>
      <c r="L1583" s="474">
        <v>86.91</v>
      </c>
      <c r="M1583" s="474">
        <v>87.45</v>
      </c>
      <c r="N1583" s="474">
        <v>86.73</v>
      </c>
      <c r="O1583" s="474" t="s">
        <v>4104</v>
      </c>
      <c r="P1583" s="475">
        <v>-0.001</v>
      </c>
      <c r="Q1583" s="56"/>
    </row>
    <row r="1584" ht="15.75" customHeight="1">
      <c r="A1584" s="403" t="s">
        <v>1935</v>
      </c>
      <c r="B1584" s="404">
        <v>5521.66</v>
      </c>
      <c r="C1584" s="470">
        <v>5521.66</v>
      </c>
      <c r="D1584" s="470">
        <v>5521.66</v>
      </c>
      <c r="E1584" s="470">
        <v>5521.66</v>
      </c>
      <c r="F1584" s="471"/>
      <c r="G1584" s="472">
        <v>-0.006</v>
      </c>
      <c r="J1584" s="473" t="s">
        <v>1935</v>
      </c>
      <c r="K1584" s="406">
        <v>87.0</v>
      </c>
      <c r="L1584" s="474">
        <v>87.82</v>
      </c>
      <c r="M1584" s="474">
        <v>88.27</v>
      </c>
      <c r="N1584" s="474">
        <v>86.82</v>
      </c>
      <c r="O1584" s="474" t="s">
        <v>4105</v>
      </c>
      <c r="P1584" s="475">
        <v>-0.0124</v>
      </c>
      <c r="Q1584" s="56"/>
    </row>
    <row r="1585" ht="15.75" customHeight="1">
      <c r="A1585" s="403" t="s">
        <v>1936</v>
      </c>
      <c r="B1585" s="404">
        <v>5555.09</v>
      </c>
      <c r="C1585" s="470">
        <v>5555.09</v>
      </c>
      <c r="D1585" s="470">
        <v>5555.09</v>
      </c>
      <c r="E1585" s="470">
        <v>5555.09</v>
      </c>
      <c r="F1585" s="471"/>
      <c r="G1585" s="472">
        <v>-0.0029</v>
      </c>
      <c r="J1585" s="473" t="s">
        <v>1936</v>
      </c>
      <c r="K1585" s="406">
        <v>88.09</v>
      </c>
      <c r="L1585" s="474">
        <v>87.18</v>
      </c>
      <c r="M1585" s="474">
        <v>88.55</v>
      </c>
      <c r="N1585" s="474">
        <v>87.0</v>
      </c>
      <c r="O1585" s="474" t="s">
        <v>4106</v>
      </c>
      <c r="P1585" s="475">
        <v>0.002</v>
      </c>
      <c r="Q1585" s="56"/>
    </row>
    <row r="1586" ht="15.75" customHeight="1">
      <c r="A1586" s="403" t="s">
        <v>1937</v>
      </c>
      <c r="B1586" s="404">
        <v>5571.52</v>
      </c>
      <c r="C1586" s="470">
        <v>5571.52</v>
      </c>
      <c r="D1586" s="470">
        <v>5571.52</v>
      </c>
      <c r="E1586" s="470">
        <v>5571.52</v>
      </c>
      <c r="F1586" s="471"/>
      <c r="G1586" s="472">
        <v>-0.0044</v>
      </c>
      <c r="J1586" s="473" t="s">
        <v>1937</v>
      </c>
      <c r="K1586" s="406">
        <v>87.91</v>
      </c>
      <c r="L1586" s="474">
        <v>87.55</v>
      </c>
      <c r="M1586" s="474">
        <v>88.64</v>
      </c>
      <c r="N1586" s="474">
        <v>86.36</v>
      </c>
      <c r="O1586" s="474" t="s">
        <v>4107</v>
      </c>
      <c r="P1586" s="475">
        <v>-0.001</v>
      </c>
      <c r="Q1586" s="56"/>
    </row>
    <row r="1587" ht="15.75" customHeight="1">
      <c r="A1587" s="403" t="s">
        <v>1938</v>
      </c>
      <c r="B1587" s="404">
        <v>5596.12</v>
      </c>
      <c r="C1587" s="470">
        <v>5596.12</v>
      </c>
      <c r="D1587" s="470">
        <v>5596.12</v>
      </c>
      <c r="E1587" s="470">
        <v>5596.12</v>
      </c>
      <c r="F1587" s="471"/>
      <c r="G1587" s="472">
        <v>6.0E-4</v>
      </c>
      <c r="J1587" s="473" t="s">
        <v>1938</v>
      </c>
      <c r="K1587" s="406">
        <v>88.0</v>
      </c>
      <c r="L1587" s="474">
        <v>87.91</v>
      </c>
      <c r="M1587" s="474">
        <v>88.55</v>
      </c>
      <c r="N1587" s="474">
        <v>87.82</v>
      </c>
      <c r="O1587" s="474" t="s">
        <v>3076</v>
      </c>
      <c r="P1587" s="475">
        <v>0.0031</v>
      </c>
      <c r="Q1587" s="56"/>
    </row>
    <row r="1588" ht="15.75" customHeight="1">
      <c r="A1588" s="403" t="s">
        <v>1939</v>
      </c>
      <c r="B1588" s="404">
        <v>5592.83</v>
      </c>
      <c r="C1588" s="470">
        <v>5592.83</v>
      </c>
      <c r="D1588" s="470">
        <v>5592.83</v>
      </c>
      <c r="E1588" s="470">
        <v>5592.83</v>
      </c>
      <c r="F1588" s="471"/>
      <c r="G1588" s="472">
        <v>-0.0094</v>
      </c>
      <c r="J1588" s="473" t="s">
        <v>1939</v>
      </c>
      <c r="K1588" s="406">
        <v>87.73</v>
      </c>
      <c r="L1588" s="474">
        <v>89.91</v>
      </c>
      <c r="M1588" s="474">
        <v>89.91</v>
      </c>
      <c r="N1588" s="474">
        <v>87.64</v>
      </c>
      <c r="O1588" s="474" t="s">
        <v>4108</v>
      </c>
      <c r="P1588" s="475">
        <v>-0.0163</v>
      </c>
      <c r="Q1588" s="56"/>
    </row>
    <row r="1589" ht="15.75" customHeight="1">
      <c r="A1589" s="403" t="s">
        <v>1940</v>
      </c>
      <c r="B1589" s="404">
        <v>5645.86</v>
      </c>
      <c r="C1589" s="470">
        <v>5645.86</v>
      </c>
      <c r="D1589" s="470">
        <v>5645.86</v>
      </c>
      <c r="E1589" s="470">
        <v>5645.86</v>
      </c>
      <c r="F1589" s="471"/>
      <c r="G1589" s="472">
        <v>-1.0E-4</v>
      </c>
      <c r="J1589" s="473" t="s">
        <v>1940</v>
      </c>
      <c r="K1589" s="406">
        <v>89.18</v>
      </c>
      <c r="L1589" s="474">
        <v>90.0</v>
      </c>
      <c r="M1589" s="474">
        <v>90.0</v>
      </c>
      <c r="N1589" s="474">
        <v>88.82</v>
      </c>
      <c r="O1589" s="474" t="s">
        <v>4109</v>
      </c>
      <c r="P1589" s="475">
        <v>-0.002</v>
      </c>
      <c r="Q1589" s="56"/>
    </row>
    <row r="1590" ht="15.75" customHeight="1">
      <c r="A1590" s="403" t="s">
        <v>1941</v>
      </c>
      <c r="B1590" s="404">
        <v>5646.37</v>
      </c>
      <c r="C1590" s="470">
        <v>5646.37</v>
      </c>
      <c r="D1590" s="470">
        <v>5646.37</v>
      </c>
      <c r="E1590" s="470">
        <v>5646.37</v>
      </c>
      <c r="F1590" s="471"/>
      <c r="G1590" s="472">
        <v>-0.0065</v>
      </c>
      <c r="J1590" s="473" t="s">
        <v>1941</v>
      </c>
      <c r="K1590" s="406">
        <v>89.36</v>
      </c>
      <c r="L1590" s="474">
        <v>89.64</v>
      </c>
      <c r="M1590" s="474">
        <v>89.82</v>
      </c>
      <c r="N1590" s="474">
        <v>88.55</v>
      </c>
      <c r="O1590" s="474" t="s">
        <v>4110</v>
      </c>
      <c r="P1590" s="475">
        <v>-0.0051</v>
      </c>
      <c r="Q1590" s="56"/>
    </row>
    <row r="1591" ht="15.75" customHeight="1">
      <c r="A1591" s="403" t="s">
        <v>1942</v>
      </c>
      <c r="B1591" s="404">
        <v>5683.46</v>
      </c>
      <c r="C1591" s="470">
        <v>5683.46</v>
      </c>
      <c r="D1591" s="470">
        <v>5683.46</v>
      </c>
      <c r="E1591" s="470">
        <v>5683.46</v>
      </c>
      <c r="F1591" s="471"/>
      <c r="G1591" s="472">
        <v>-0.0011</v>
      </c>
      <c r="J1591" s="473" t="s">
        <v>1942</v>
      </c>
      <c r="K1591" s="406">
        <v>89.82</v>
      </c>
      <c r="L1591" s="474">
        <v>91.36</v>
      </c>
      <c r="M1591" s="474">
        <v>92.27</v>
      </c>
      <c r="N1591" s="474">
        <v>89.36</v>
      </c>
      <c r="O1591" s="474" t="s">
        <v>4111</v>
      </c>
      <c r="P1591" s="475">
        <v>-0.005</v>
      </c>
      <c r="Q1591" s="56"/>
    </row>
    <row r="1592" ht="15.75" customHeight="1">
      <c r="A1592" s="403" t="s">
        <v>1943</v>
      </c>
      <c r="B1592" s="404">
        <v>5689.67</v>
      </c>
      <c r="C1592" s="470">
        <v>5689.67</v>
      </c>
      <c r="D1592" s="470">
        <v>5689.67</v>
      </c>
      <c r="E1592" s="470">
        <v>5689.67</v>
      </c>
      <c r="F1592" s="471"/>
      <c r="G1592" s="472">
        <v>-0.002</v>
      </c>
      <c r="J1592" s="473" t="s">
        <v>1943</v>
      </c>
      <c r="K1592" s="406">
        <v>90.27</v>
      </c>
      <c r="L1592" s="474">
        <v>91.82</v>
      </c>
      <c r="M1592" s="474">
        <v>91.82</v>
      </c>
      <c r="N1592" s="474">
        <v>90.0</v>
      </c>
      <c r="O1592" s="474" t="s">
        <v>4112</v>
      </c>
      <c r="P1592" s="475">
        <v>-0.009</v>
      </c>
      <c r="Q1592" s="56"/>
    </row>
    <row r="1593" ht="15.75" customHeight="1">
      <c r="A1593" s="403" t="s">
        <v>1944</v>
      </c>
      <c r="B1593" s="404">
        <v>5700.79</v>
      </c>
      <c r="C1593" s="470">
        <v>5700.79</v>
      </c>
      <c r="D1593" s="470">
        <v>5700.79</v>
      </c>
      <c r="E1593" s="470">
        <v>5700.79</v>
      </c>
      <c r="F1593" s="471"/>
      <c r="G1593" s="472">
        <v>-0.0062</v>
      </c>
      <c r="J1593" s="473" t="s">
        <v>1944</v>
      </c>
      <c r="K1593" s="406">
        <v>91.09</v>
      </c>
      <c r="L1593" s="474">
        <v>92.36</v>
      </c>
      <c r="M1593" s="474">
        <v>93.82</v>
      </c>
      <c r="N1593" s="474">
        <v>90.0</v>
      </c>
      <c r="O1593" s="474" t="s">
        <v>4113</v>
      </c>
      <c r="P1593" s="475">
        <v>-0.0128</v>
      </c>
      <c r="Q1593" s="56"/>
    </row>
    <row r="1594" ht="15.75" customHeight="1">
      <c r="A1594" s="403" t="s">
        <v>1945</v>
      </c>
      <c r="B1594" s="404">
        <v>5736.4</v>
      </c>
      <c r="C1594" s="470">
        <v>5736.4</v>
      </c>
      <c r="D1594" s="470">
        <v>5736.4</v>
      </c>
      <c r="E1594" s="470">
        <v>5736.4</v>
      </c>
      <c r="F1594" s="471"/>
      <c r="G1594" s="472">
        <v>-0.0036</v>
      </c>
      <c r="J1594" s="473" t="s">
        <v>1945</v>
      </c>
      <c r="K1594" s="406">
        <v>92.27</v>
      </c>
      <c r="L1594" s="474">
        <v>93.55</v>
      </c>
      <c r="M1594" s="474">
        <v>93.64</v>
      </c>
      <c r="N1594" s="474">
        <v>92.09</v>
      </c>
      <c r="O1594" s="474" t="s">
        <v>4114</v>
      </c>
      <c r="P1594" s="475">
        <v>-0.0126</v>
      </c>
      <c r="Q1594" s="56"/>
    </row>
    <row r="1595" ht="15.75" customHeight="1">
      <c r="A1595" s="403" t="s">
        <v>1946</v>
      </c>
      <c r="B1595" s="404">
        <v>5756.92</v>
      </c>
      <c r="C1595" s="470">
        <v>5756.92</v>
      </c>
      <c r="D1595" s="470">
        <v>5756.92</v>
      </c>
      <c r="E1595" s="470">
        <v>5756.92</v>
      </c>
      <c r="F1595" s="471"/>
      <c r="G1595" s="472">
        <v>-0.0035</v>
      </c>
      <c r="J1595" s="473" t="s">
        <v>1946</v>
      </c>
      <c r="K1595" s="406">
        <v>93.45</v>
      </c>
      <c r="L1595" s="474">
        <v>92.55</v>
      </c>
      <c r="M1595" s="474">
        <v>94.45</v>
      </c>
      <c r="N1595" s="474">
        <v>92.27</v>
      </c>
      <c r="O1595" s="474" t="s">
        <v>4115</v>
      </c>
      <c r="P1595" s="475">
        <v>0.0148</v>
      </c>
      <c r="Q1595" s="56"/>
    </row>
    <row r="1596" ht="15.75" customHeight="1">
      <c r="A1596" s="403" t="s">
        <v>1947</v>
      </c>
      <c r="B1596" s="404">
        <v>5777.11</v>
      </c>
      <c r="C1596" s="470">
        <v>5777.11</v>
      </c>
      <c r="D1596" s="470">
        <v>5777.11</v>
      </c>
      <c r="E1596" s="470">
        <v>5777.11</v>
      </c>
      <c r="F1596" s="471"/>
      <c r="G1596" s="472">
        <v>0.0066</v>
      </c>
      <c r="J1596" s="473" t="s">
        <v>1947</v>
      </c>
      <c r="K1596" s="406">
        <v>92.09</v>
      </c>
      <c r="L1596" s="474">
        <v>90.82</v>
      </c>
      <c r="M1596" s="474">
        <v>92.55</v>
      </c>
      <c r="N1596" s="474">
        <v>90.18</v>
      </c>
      <c r="O1596" s="474" t="s">
        <v>4116</v>
      </c>
      <c r="P1596" s="475">
        <v>0.0263</v>
      </c>
      <c r="Q1596" s="56"/>
    </row>
    <row r="1597" ht="15.75" customHeight="1">
      <c r="A1597" s="403" t="s">
        <v>1948</v>
      </c>
      <c r="B1597" s="404">
        <v>5739.33</v>
      </c>
      <c r="C1597" s="470">
        <v>5739.33</v>
      </c>
      <c r="D1597" s="470">
        <v>5739.33</v>
      </c>
      <c r="E1597" s="470">
        <v>5739.33</v>
      </c>
      <c r="F1597" s="471"/>
      <c r="G1597" s="472">
        <v>0.0084</v>
      </c>
      <c r="J1597" s="473" t="s">
        <v>1948</v>
      </c>
      <c r="K1597" s="406">
        <v>89.73</v>
      </c>
      <c r="L1597" s="474">
        <v>89.91</v>
      </c>
      <c r="M1597" s="474">
        <v>90.45</v>
      </c>
      <c r="N1597" s="474">
        <v>89.09</v>
      </c>
      <c r="O1597" s="474" t="s">
        <v>4117</v>
      </c>
      <c r="P1597" s="475">
        <v>0.0</v>
      </c>
      <c r="Q1597" s="56"/>
    </row>
    <row r="1598" ht="15.75" customHeight="1">
      <c r="A1598" s="403" t="s">
        <v>1949</v>
      </c>
      <c r="B1598" s="404">
        <v>5691.37</v>
      </c>
      <c r="C1598" s="470">
        <v>5691.37</v>
      </c>
      <c r="D1598" s="470">
        <v>5691.37</v>
      </c>
      <c r="E1598" s="470">
        <v>5691.37</v>
      </c>
      <c r="F1598" s="471"/>
      <c r="G1598" s="472">
        <v>-0.0049</v>
      </c>
      <c r="J1598" s="473" t="s">
        <v>1949</v>
      </c>
      <c r="K1598" s="406">
        <v>89.73</v>
      </c>
      <c r="L1598" s="474">
        <v>90.64</v>
      </c>
      <c r="M1598" s="474">
        <v>91.36</v>
      </c>
      <c r="N1598" s="474">
        <v>89.36</v>
      </c>
      <c r="O1598" s="474" t="s">
        <v>4118</v>
      </c>
      <c r="P1598" s="475">
        <v>-0.014</v>
      </c>
      <c r="Q1598" s="56"/>
    </row>
    <row r="1599" ht="15.75" customHeight="1">
      <c r="A1599" s="403" t="s">
        <v>1950</v>
      </c>
      <c r="B1599" s="404">
        <v>5719.61</v>
      </c>
      <c r="C1599" s="470">
        <v>5719.61</v>
      </c>
      <c r="D1599" s="470">
        <v>5719.61</v>
      </c>
      <c r="E1599" s="470">
        <v>5719.61</v>
      </c>
      <c r="F1599" s="471"/>
      <c r="G1599" s="472">
        <v>-0.0024</v>
      </c>
      <c r="J1599" s="473" t="s">
        <v>1950</v>
      </c>
      <c r="K1599" s="406">
        <v>91.0</v>
      </c>
      <c r="L1599" s="474">
        <v>91.36</v>
      </c>
      <c r="M1599" s="474">
        <v>92.27</v>
      </c>
      <c r="N1599" s="474">
        <v>90.45</v>
      </c>
      <c r="O1599" s="474" t="s">
        <v>4119</v>
      </c>
      <c r="P1599" s="475">
        <v>-0.0049</v>
      </c>
      <c r="Q1599" s="56"/>
    </row>
    <row r="1600" ht="15.75" customHeight="1">
      <c r="A1600" s="403" t="s">
        <v>1951</v>
      </c>
      <c r="B1600" s="404">
        <v>5733.24</v>
      </c>
      <c r="C1600" s="470">
        <v>5733.24</v>
      </c>
      <c r="D1600" s="470">
        <v>5733.24</v>
      </c>
      <c r="E1600" s="470">
        <v>5733.24</v>
      </c>
      <c r="F1600" s="471"/>
      <c r="G1600" s="472">
        <v>-7.0E-4</v>
      </c>
      <c r="J1600" s="473" t="s">
        <v>1951</v>
      </c>
      <c r="K1600" s="406">
        <v>91.45</v>
      </c>
      <c r="L1600" s="474">
        <v>88.27</v>
      </c>
      <c r="M1600" s="474">
        <v>92.45</v>
      </c>
      <c r="N1600" s="474">
        <v>88.27</v>
      </c>
      <c r="O1600" s="474" t="s">
        <v>4120</v>
      </c>
      <c r="P1600" s="475">
        <v>0.036</v>
      </c>
      <c r="Q1600" s="56"/>
    </row>
    <row r="1601" ht="15.75" customHeight="1">
      <c r="A1601" s="403" t="s">
        <v>1952</v>
      </c>
      <c r="B1601" s="404">
        <v>5737.41</v>
      </c>
      <c r="C1601" s="470">
        <v>5737.41</v>
      </c>
      <c r="D1601" s="470">
        <v>5737.41</v>
      </c>
      <c r="E1601" s="470">
        <v>5737.41</v>
      </c>
      <c r="F1601" s="471"/>
      <c r="G1601" s="472">
        <v>0.0069</v>
      </c>
      <c r="J1601" s="473" t="s">
        <v>1952</v>
      </c>
      <c r="K1601" s="406">
        <v>88.27</v>
      </c>
      <c r="L1601" s="474">
        <v>87.18</v>
      </c>
      <c r="M1601" s="474">
        <v>89.0</v>
      </c>
      <c r="N1601" s="474">
        <v>87.18</v>
      </c>
      <c r="O1601" s="474" t="s">
        <v>4121</v>
      </c>
      <c r="P1601" s="475">
        <v>0.0115</v>
      </c>
      <c r="Q1601" s="56"/>
    </row>
    <row r="1602" ht="15.75" customHeight="1">
      <c r="A1602" s="403" t="s">
        <v>1953</v>
      </c>
      <c r="B1602" s="404">
        <v>5697.93</v>
      </c>
      <c r="C1602" s="470">
        <v>5697.93</v>
      </c>
      <c r="D1602" s="470">
        <v>5697.93</v>
      </c>
      <c r="E1602" s="470">
        <v>5697.93</v>
      </c>
      <c r="F1602" s="471"/>
      <c r="G1602" s="472">
        <v>-0.0049</v>
      </c>
      <c r="J1602" s="473" t="s">
        <v>1953</v>
      </c>
      <c r="K1602" s="406">
        <v>87.27</v>
      </c>
      <c r="L1602" s="474">
        <v>86.91</v>
      </c>
      <c r="M1602" s="474">
        <v>87.36</v>
      </c>
      <c r="N1602" s="474">
        <v>86.55</v>
      </c>
      <c r="O1602" s="474" t="s">
        <v>4122</v>
      </c>
      <c r="P1602" s="475">
        <v>0.001</v>
      </c>
      <c r="Q1602" s="56"/>
    </row>
    <row r="1603" ht="15.75" customHeight="1">
      <c r="A1603" s="403" t="s">
        <v>1954</v>
      </c>
      <c r="B1603" s="404">
        <v>5726.23</v>
      </c>
      <c r="C1603" s="470">
        <v>5726.23</v>
      </c>
      <c r="D1603" s="470">
        <v>5726.23</v>
      </c>
      <c r="E1603" s="470">
        <v>5726.23</v>
      </c>
      <c r="F1603" s="471"/>
      <c r="G1603" s="472">
        <v>-0.0018</v>
      </c>
      <c r="J1603" s="473" t="s">
        <v>1954</v>
      </c>
      <c r="K1603" s="406">
        <v>87.18</v>
      </c>
      <c r="L1603" s="474">
        <v>86.64</v>
      </c>
      <c r="M1603" s="474">
        <v>87.64</v>
      </c>
      <c r="N1603" s="474">
        <v>86.55</v>
      </c>
      <c r="O1603" s="474" t="s">
        <v>4123</v>
      </c>
      <c r="P1603" s="475">
        <v>0.0031</v>
      </c>
      <c r="Q1603" s="56"/>
    </row>
    <row r="1604" ht="15.75" customHeight="1">
      <c r="A1604" s="403" t="s">
        <v>1955</v>
      </c>
      <c r="B1604" s="404">
        <v>5736.3</v>
      </c>
      <c r="C1604" s="470">
        <v>5736.3</v>
      </c>
      <c r="D1604" s="470">
        <v>5736.3</v>
      </c>
      <c r="E1604" s="470">
        <v>5736.3</v>
      </c>
      <c r="F1604" s="471"/>
      <c r="G1604" s="472">
        <v>0.002</v>
      </c>
      <c r="J1604" s="473" t="s">
        <v>1955</v>
      </c>
      <c r="K1604" s="406">
        <v>86.91</v>
      </c>
      <c r="L1604" s="474">
        <v>87.0</v>
      </c>
      <c r="M1604" s="474">
        <v>87.27</v>
      </c>
      <c r="N1604" s="474">
        <v>86.64</v>
      </c>
      <c r="O1604" s="474" t="s">
        <v>4124</v>
      </c>
      <c r="P1604" s="475">
        <v>0.0</v>
      </c>
      <c r="Q1604" s="56"/>
    </row>
    <row r="1605" ht="15.75" customHeight="1">
      <c r="A1605" s="403" t="s">
        <v>1956</v>
      </c>
      <c r="B1605" s="404">
        <v>5724.85</v>
      </c>
      <c r="C1605" s="470">
        <v>5724.85</v>
      </c>
      <c r="D1605" s="470">
        <v>5724.85</v>
      </c>
      <c r="E1605" s="470">
        <v>5724.85</v>
      </c>
      <c r="F1605" s="471"/>
      <c r="G1605" s="472">
        <v>0.0051</v>
      </c>
      <c r="J1605" s="473" t="s">
        <v>1956</v>
      </c>
      <c r="K1605" s="406">
        <v>86.91</v>
      </c>
      <c r="L1605" s="474">
        <v>87.27</v>
      </c>
      <c r="M1605" s="474">
        <v>87.45</v>
      </c>
      <c r="N1605" s="474">
        <v>86.73</v>
      </c>
      <c r="O1605" s="474" t="s">
        <v>4125</v>
      </c>
      <c r="P1605" s="475">
        <v>-0.0052</v>
      </c>
      <c r="Q1605" s="56"/>
    </row>
    <row r="1606" ht="15.75" customHeight="1">
      <c r="A1606" s="403" t="s">
        <v>1957</v>
      </c>
      <c r="B1606" s="404">
        <v>5695.72</v>
      </c>
      <c r="C1606" s="470">
        <v>5695.72</v>
      </c>
      <c r="D1606" s="470">
        <v>5695.72</v>
      </c>
      <c r="E1606" s="470">
        <v>5695.72</v>
      </c>
      <c r="F1606" s="471"/>
      <c r="G1606" s="472">
        <v>0.0</v>
      </c>
      <c r="J1606" s="473" t="s">
        <v>1957</v>
      </c>
      <c r="K1606" s="406">
        <v>87.36</v>
      </c>
      <c r="L1606" s="474">
        <v>87.73</v>
      </c>
      <c r="M1606" s="474">
        <v>88.18</v>
      </c>
      <c r="N1606" s="474">
        <v>87.18</v>
      </c>
      <c r="O1606" s="474" t="s">
        <v>4126</v>
      </c>
      <c r="P1606" s="475">
        <v>-0.0063</v>
      </c>
      <c r="Q1606" s="56"/>
    </row>
    <row r="1607" ht="15.75" customHeight="1">
      <c r="A1607" s="403" t="s">
        <v>1958</v>
      </c>
      <c r="B1607" s="404">
        <v>5695.45</v>
      </c>
      <c r="C1607" s="470">
        <v>5695.45</v>
      </c>
      <c r="D1607" s="470">
        <v>5695.45</v>
      </c>
      <c r="E1607" s="470">
        <v>5695.45</v>
      </c>
      <c r="F1607" s="471"/>
      <c r="G1607" s="472">
        <v>-0.001</v>
      </c>
      <c r="J1607" s="473" t="s">
        <v>1958</v>
      </c>
      <c r="K1607" s="406">
        <v>87.91</v>
      </c>
      <c r="L1607" s="474">
        <v>88.73</v>
      </c>
      <c r="M1607" s="474">
        <v>88.73</v>
      </c>
      <c r="N1607" s="474">
        <v>87.73</v>
      </c>
      <c r="O1607" s="474" t="s">
        <v>4127</v>
      </c>
      <c r="P1607" s="475">
        <v>-0.001</v>
      </c>
      <c r="Q1607" s="56"/>
    </row>
    <row r="1608" ht="15.75" customHeight="1">
      <c r="A1608" s="403" t="s">
        <v>1959</v>
      </c>
      <c r="B1608" s="404">
        <v>5701.27</v>
      </c>
      <c r="C1608" s="470">
        <v>5701.27</v>
      </c>
      <c r="D1608" s="470">
        <v>5701.27</v>
      </c>
      <c r="E1608" s="470">
        <v>5701.27</v>
      </c>
      <c r="F1608" s="471"/>
      <c r="G1608" s="472">
        <v>0.003</v>
      </c>
      <c r="J1608" s="473" t="s">
        <v>1959</v>
      </c>
      <c r="K1608" s="406">
        <v>88.0</v>
      </c>
      <c r="L1608" s="474">
        <v>86.91</v>
      </c>
      <c r="M1608" s="474">
        <v>88.55</v>
      </c>
      <c r="N1608" s="474">
        <v>86.91</v>
      </c>
      <c r="O1608" s="474" t="s">
        <v>4128</v>
      </c>
      <c r="P1608" s="475">
        <v>0.0094</v>
      </c>
      <c r="Q1608" s="56"/>
    </row>
    <row r="1609" ht="15.75" customHeight="1">
      <c r="A1609" s="403" t="s">
        <v>1960</v>
      </c>
      <c r="B1609" s="404">
        <v>5684.31</v>
      </c>
      <c r="C1609" s="470">
        <v>5684.31</v>
      </c>
      <c r="D1609" s="470">
        <v>5684.31</v>
      </c>
      <c r="E1609" s="470">
        <v>5684.31</v>
      </c>
      <c r="F1609" s="471"/>
      <c r="G1609" s="472">
        <v>5.0E-4</v>
      </c>
      <c r="J1609" s="473" t="s">
        <v>1960</v>
      </c>
      <c r="K1609" s="406">
        <v>87.18</v>
      </c>
      <c r="L1609" s="474">
        <v>87.45</v>
      </c>
      <c r="M1609" s="474">
        <v>87.91</v>
      </c>
      <c r="N1609" s="474">
        <v>87.09</v>
      </c>
      <c r="O1609" s="474" t="s">
        <v>4129</v>
      </c>
      <c r="P1609" s="475">
        <v>-0.0063</v>
      </c>
      <c r="Q1609" s="56"/>
    </row>
    <row r="1610" ht="15.75" customHeight="1">
      <c r="A1610" s="403" t="s">
        <v>1961</v>
      </c>
      <c r="B1610" s="404">
        <v>5681.25</v>
      </c>
      <c r="C1610" s="470">
        <v>5681.25</v>
      </c>
      <c r="D1610" s="470">
        <v>5681.25</v>
      </c>
      <c r="E1610" s="470">
        <v>5681.25</v>
      </c>
      <c r="F1610" s="471"/>
      <c r="G1610" s="472">
        <v>0.0038</v>
      </c>
      <c r="J1610" s="473" t="s">
        <v>1961</v>
      </c>
      <c r="K1610" s="406">
        <v>87.73</v>
      </c>
      <c r="L1610" s="474">
        <v>87.45</v>
      </c>
      <c r="M1610" s="474">
        <v>88.36</v>
      </c>
      <c r="N1610" s="474">
        <v>87.45</v>
      </c>
      <c r="O1610" s="474" t="s">
        <v>4130</v>
      </c>
      <c r="P1610" s="475">
        <v>-0.002</v>
      </c>
      <c r="Q1610" s="56"/>
    </row>
    <row r="1611" ht="15.75" customHeight="1">
      <c r="A1611" s="403" t="s">
        <v>1962</v>
      </c>
      <c r="B1611" s="404">
        <v>5659.72</v>
      </c>
      <c r="C1611" s="470">
        <v>5659.72</v>
      </c>
      <c r="D1611" s="470">
        <v>5659.72</v>
      </c>
      <c r="E1611" s="470">
        <v>5659.72</v>
      </c>
      <c r="F1611" s="471"/>
      <c r="G1611" s="472">
        <v>-0.0029</v>
      </c>
      <c r="J1611" s="473" t="s">
        <v>1962</v>
      </c>
      <c r="K1611" s="406">
        <v>87.91</v>
      </c>
      <c r="L1611" s="474">
        <v>88.91</v>
      </c>
      <c r="M1611" s="474">
        <v>88.91</v>
      </c>
      <c r="N1611" s="474">
        <v>87.64</v>
      </c>
      <c r="O1611" s="474" t="s">
        <v>4131</v>
      </c>
      <c r="P1611" s="475">
        <v>-0.0061</v>
      </c>
      <c r="Q1611" s="56"/>
    </row>
    <row r="1612" ht="15.75" customHeight="1">
      <c r="A1612" s="403" t="s">
        <v>1963</v>
      </c>
      <c r="B1612" s="404">
        <v>5676.25</v>
      </c>
      <c r="C1612" s="470">
        <v>5676.25</v>
      </c>
      <c r="D1612" s="470">
        <v>5676.25</v>
      </c>
      <c r="E1612" s="470">
        <v>5676.25</v>
      </c>
      <c r="F1612" s="471"/>
      <c r="G1612" s="472">
        <v>8.0E-4</v>
      </c>
      <c r="J1612" s="473" t="s">
        <v>1963</v>
      </c>
      <c r="K1612" s="406">
        <v>88.45</v>
      </c>
      <c r="L1612" s="474">
        <v>88.0</v>
      </c>
      <c r="M1612" s="474">
        <v>88.64</v>
      </c>
      <c r="N1612" s="474">
        <v>87.27</v>
      </c>
      <c r="O1612" s="474" t="s">
        <v>4132</v>
      </c>
      <c r="P1612" s="475">
        <v>0.0092</v>
      </c>
      <c r="Q1612" s="56"/>
    </row>
    <row r="1613" ht="15.75" customHeight="1">
      <c r="A1613" s="403" t="s">
        <v>1964</v>
      </c>
      <c r="B1613" s="404">
        <v>5671.61</v>
      </c>
      <c r="C1613" s="470">
        <v>5671.61</v>
      </c>
      <c r="D1613" s="470">
        <v>5671.61</v>
      </c>
      <c r="E1613" s="470">
        <v>5671.61</v>
      </c>
      <c r="F1613" s="471"/>
      <c r="G1613" s="472">
        <v>0.0038</v>
      </c>
      <c r="J1613" s="473" t="s">
        <v>1964</v>
      </c>
      <c r="K1613" s="406">
        <v>87.64</v>
      </c>
      <c r="L1613" s="474">
        <v>87.82</v>
      </c>
      <c r="M1613" s="474">
        <v>88.09</v>
      </c>
      <c r="N1613" s="474">
        <v>87.45</v>
      </c>
      <c r="O1613" s="474" t="s">
        <v>4133</v>
      </c>
      <c r="P1613" s="475">
        <v>-0.0061</v>
      </c>
      <c r="Q1613" s="56"/>
    </row>
    <row r="1614" ht="15.75" customHeight="1">
      <c r="A1614" s="403" t="s">
        <v>1965</v>
      </c>
      <c r="B1614" s="404">
        <v>5649.98</v>
      </c>
      <c r="C1614" s="470">
        <v>5649.98</v>
      </c>
      <c r="D1614" s="470">
        <v>5649.98</v>
      </c>
      <c r="E1614" s="470">
        <v>5649.98</v>
      </c>
      <c r="F1614" s="471"/>
      <c r="G1614" s="472">
        <v>0.0049</v>
      </c>
      <c r="J1614" s="473" t="s">
        <v>1965</v>
      </c>
      <c r="K1614" s="406">
        <v>88.18</v>
      </c>
      <c r="L1614" s="474">
        <v>89.0</v>
      </c>
      <c r="M1614" s="474">
        <v>89.09</v>
      </c>
      <c r="N1614" s="474">
        <v>87.82</v>
      </c>
      <c r="O1614" s="474" t="s">
        <v>4134</v>
      </c>
      <c r="P1614" s="475">
        <v>-0.0062</v>
      </c>
      <c r="Q1614" s="56"/>
    </row>
    <row r="1615" ht="15.75" customHeight="1">
      <c r="A1615" s="403" t="s">
        <v>1966</v>
      </c>
      <c r="B1615" s="404">
        <v>5622.49</v>
      </c>
      <c r="C1615" s="470">
        <v>5622.49</v>
      </c>
      <c r="D1615" s="470">
        <v>5622.49</v>
      </c>
      <c r="E1615" s="470">
        <v>5622.49</v>
      </c>
      <c r="F1615" s="471"/>
      <c r="G1615" s="472">
        <v>0.006</v>
      </c>
      <c r="J1615" s="473" t="s">
        <v>1966</v>
      </c>
      <c r="K1615" s="406">
        <v>88.73</v>
      </c>
      <c r="L1615" s="474">
        <v>89.09</v>
      </c>
      <c r="M1615" s="474">
        <v>89.09</v>
      </c>
      <c r="N1615" s="474">
        <v>88.45</v>
      </c>
      <c r="O1615" s="474" t="s">
        <v>4135</v>
      </c>
      <c r="P1615" s="475">
        <v>0.0042</v>
      </c>
      <c r="Q1615" s="56"/>
    </row>
    <row r="1616" ht="15.75" customHeight="1">
      <c r="A1616" s="403" t="s">
        <v>1967</v>
      </c>
      <c r="B1616" s="404">
        <v>5588.83</v>
      </c>
      <c r="C1616" s="470">
        <v>5588.83</v>
      </c>
      <c r="D1616" s="470">
        <v>5588.83</v>
      </c>
      <c r="E1616" s="470">
        <v>5588.83</v>
      </c>
      <c r="F1616" s="471"/>
      <c r="G1616" s="472">
        <v>0.0028</v>
      </c>
      <c r="J1616" s="473" t="s">
        <v>1967</v>
      </c>
      <c r="K1616" s="406">
        <v>88.36</v>
      </c>
      <c r="L1616" s="474">
        <v>88.64</v>
      </c>
      <c r="M1616" s="474">
        <v>89.0</v>
      </c>
      <c r="N1616" s="474">
        <v>87.91</v>
      </c>
      <c r="O1616" s="474" t="s">
        <v>4136</v>
      </c>
      <c r="P1616" s="475">
        <v>0.0</v>
      </c>
      <c r="Q1616" s="56"/>
    </row>
    <row r="1617" ht="15.75" customHeight="1">
      <c r="A1617" s="403" t="s">
        <v>1968</v>
      </c>
      <c r="B1617" s="404">
        <v>5573.07</v>
      </c>
      <c r="C1617" s="470">
        <v>5573.07</v>
      </c>
      <c r="D1617" s="470">
        <v>5573.07</v>
      </c>
      <c r="E1617" s="470">
        <v>5573.07</v>
      </c>
      <c r="F1617" s="471"/>
      <c r="G1617" s="472">
        <v>-0.0024</v>
      </c>
      <c r="J1617" s="473" t="s">
        <v>1968</v>
      </c>
      <c r="K1617" s="406">
        <v>88.36</v>
      </c>
      <c r="L1617" s="474">
        <v>88.18</v>
      </c>
      <c r="M1617" s="474">
        <v>88.91</v>
      </c>
      <c r="N1617" s="474">
        <v>88.09</v>
      </c>
      <c r="O1617" s="474" t="s">
        <v>4137</v>
      </c>
      <c r="P1617" s="475">
        <v>-0.0032</v>
      </c>
      <c r="Q1617" s="56"/>
    </row>
    <row r="1618" ht="15.75" customHeight="1">
      <c r="A1618" s="403" t="s">
        <v>1969</v>
      </c>
      <c r="B1618" s="404">
        <v>5586.74</v>
      </c>
      <c r="C1618" s="470">
        <v>5586.74</v>
      </c>
      <c r="D1618" s="470">
        <v>5586.74</v>
      </c>
      <c r="E1618" s="470">
        <v>5586.74</v>
      </c>
      <c r="F1618" s="471"/>
      <c r="G1618" s="472">
        <v>-0.0019</v>
      </c>
      <c r="J1618" s="473" t="s">
        <v>1969</v>
      </c>
      <c r="K1618" s="406">
        <v>88.64</v>
      </c>
      <c r="L1618" s="474">
        <v>87.91</v>
      </c>
      <c r="M1618" s="474">
        <v>89.09</v>
      </c>
      <c r="N1618" s="474">
        <v>87.73</v>
      </c>
      <c r="O1618" s="474" t="s">
        <v>4138</v>
      </c>
      <c r="P1618" s="475">
        <v>0.0032</v>
      </c>
      <c r="Q1618" s="56"/>
    </row>
    <row r="1619" ht="15.75" customHeight="1">
      <c r="A1619" s="403" t="s">
        <v>1970</v>
      </c>
      <c r="B1619" s="404">
        <v>5597.21</v>
      </c>
      <c r="C1619" s="470">
        <v>5597.21</v>
      </c>
      <c r="D1619" s="470">
        <v>5597.21</v>
      </c>
      <c r="E1619" s="470">
        <v>5597.21</v>
      </c>
      <c r="F1619" s="471"/>
      <c r="G1619" s="472">
        <v>-0.0028</v>
      </c>
      <c r="J1619" s="473" t="s">
        <v>1970</v>
      </c>
      <c r="K1619" s="406">
        <v>88.36</v>
      </c>
      <c r="L1619" s="474">
        <v>87.91</v>
      </c>
      <c r="M1619" s="474">
        <v>88.82</v>
      </c>
      <c r="N1619" s="474">
        <v>87.36</v>
      </c>
      <c r="O1619" s="474" t="s">
        <v>4139</v>
      </c>
      <c r="P1619" s="475">
        <v>0.002</v>
      </c>
      <c r="Q1619" s="56"/>
    </row>
    <row r="1620" ht="15.75" customHeight="1">
      <c r="A1620" s="403" t="s">
        <v>1971</v>
      </c>
      <c r="B1620" s="404">
        <v>5612.69</v>
      </c>
      <c r="C1620" s="470">
        <v>5612.69</v>
      </c>
      <c r="D1620" s="470">
        <v>5612.69</v>
      </c>
      <c r="E1620" s="470">
        <v>5612.69</v>
      </c>
      <c r="F1620" s="471"/>
      <c r="G1620" s="472">
        <v>-0.0013</v>
      </c>
      <c r="J1620" s="473" t="s">
        <v>1971</v>
      </c>
      <c r="K1620" s="406">
        <v>88.18</v>
      </c>
      <c r="L1620" s="474">
        <v>87.82</v>
      </c>
      <c r="M1620" s="474">
        <v>89.09</v>
      </c>
      <c r="N1620" s="474">
        <v>87.64</v>
      </c>
      <c r="O1620" s="474" t="s">
        <v>4140</v>
      </c>
      <c r="P1620" s="475">
        <v>-0.002</v>
      </c>
      <c r="Q1620" s="56"/>
    </row>
    <row r="1621" ht="15.75" customHeight="1">
      <c r="A1621" s="403" t="s">
        <v>1972</v>
      </c>
      <c r="B1621" s="404">
        <v>5620.24</v>
      </c>
      <c r="C1621" s="470">
        <v>5620.24</v>
      </c>
      <c r="D1621" s="470">
        <v>5620.24</v>
      </c>
      <c r="E1621" s="470">
        <v>5620.24</v>
      </c>
      <c r="F1621" s="471"/>
      <c r="G1621" s="472">
        <v>-0.0026</v>
      </c>
      <c r="J1621" s="473" t="s">
        <v>1972</v>
      </c>
      <c r="K1621" s="406">
        <v>88.36</v>
      </c>
      <c r="L1621" s="474">
        <v>89.09</v>
      </c>
      <c r="M1621" s="474">
        <v>89.18</v>
      </c>
      <c r="N1621" s="474">
        <v>88.18</v>
      </c>
      <c r="O1621" s="474" t="s">
        <v>4141</v>
      </c>
      <c r="P1621" s="475">
        <v>0.001</v>
      </c>
      <c r="Q1621" s="56"/>
    </row>
    <row r="1622" ht="15.75" customHeight="1">
      <c r="A1622" s="403" t="s">
        <v>1973</v>
      </c>
      <c r="B1622" s="404">
        <v>5635.11</v>
      </c>
      <c r="C1622" s="470">
        <v>5635.11</v>
      </c>
      <c r="D1622" s="470">
        <v>5635.11</v>
      </c>
      <c r="E1622" s="470">
        <v>5635.11</v>
      </c>
      <c r="F1622" s="471"/>
      <c r="G1622" s="472">
        <v>0.0017</v>
      </c>
      <c r="J1622" s="473" t="s">
        <v>1973</v>
      </c>
      <c r="K1622" s="406">
        <v>88.27</v>
      </c>
      <c r="L1622" s="474">
        <v>88.73</v>
      </c>
      <c r="M1622" s="474">
        <v>90.18</v>
      </c>
      <c r="N1622" s="474">
        <v>87.91</v>
      </c>
      <c r="O1622" s="474" t="s">
        <v>4142</v>
      </c>
      <c r="P1622" s="475">
        <v>-0.0032</v>
      </c>
      <c r="Q1622" s="56"/>
    </row>
    <row r="1623" ht="15.75" customHeight="1">
      <c r="A1623" s="403" t="s">
        <v>1974</v>
      </c>
      <c r="B1623" s="404">
        <v>5625.33</v>
      </c>
      <c r="C1623" s="470">
        <v>5625.33</v>
      </c>
      <c r="D1623" s="470">
        <v>5625.33</v>
      </c>
      <c r="E1623" s="470">
        <v>5625.33</v>
      </c>
      <c r="F1623" s="471"/>
      <c r="G1623" s="472">
        <v>-1.0E-4</v>
      </c>
      <c r="J1623" s="473" t="s">
        <v>1974</v>
      </c>
      <c r="K1623" s="406">
        <v>88.55</v>
      </c>
      <c r="L1623" s="474">
        <v>88.64</v>
      </c>
      <c r="M1623" s="474">
        <v>88.73</v>
      </c>
      <c r="N1623" s="474">
        <v>87.0</v>
      </c>
      <c r="O1623" s="474" t="s">
        <v>4143</v>
      </c>
      <c r="P1623" s="475">
        <v>0.0126</v>
      </c>
      <c r="Q1623" s="56"/>
    </row>
    <row r="1624" ht="15.75" customHeight="1">
      <c r="A1624" s="403" t="s">
        <v>1975</v>
      </c>
      <c r="B1624" s="404">
        <v>5625.83</v>
      </c>
      <c r="C1624" s="470">
        <v>5625.83</v>
      </c>
      <c r="D1624" s="470">
        <v>5625.83</v>
      </c>
      <c r="E1624" s="470">
        <v>5625.83</v>
      </c>
      <c r="F1624" s="471"/>
      <c r="G1624" s="472">
        <v>0.0037</v>
      </c>
      <c r="J1624" s="473" t="s">
        <v>1975</v>
      </c>
      <c r="K1624" s="406">
        <v>87.45</v>
      </c>
      <c r="L1624" s="474">
        <v>87.36</v>
      </c>
      <c r="M1624" s="474">
        <v>88.55</v>
      </c>
      <c r="N1624" s="474">
        <v>86.82</v>
      </c>
      <c r="O1624" s="474" t="s">
        <v>4144</v>
      </c>
      <c r="P1624" s="475">
        <v>0.001</v>
      </c>
      <c r="Q1624" s="56"/>
    </row>
    <row r="1625" ht="15.75" customHeight="1">
      <c r="A1625" s="403" t="s">
        <v>1976</v>
      </c>
      <c r="B1625" s="404">
        <v>5604.99</v>
      </c>
      <c r="C1625" s="470">
        <v>5604.99</v>
      </c>
      <c r="D1625" s="470">
        <v>5604.99</v>
      </c>
      <c r="E1625" s="470">
        <v>5604.99</v>
      </c>
      <c r="F1625" s="471"/>
      <c r="G1625" s="472">
        <v>0.0039</v>
      </c>
      <c r="J1625" s="473" t="s">
        <v>1976</v>
      </c>
      <c r="K1625" s="406">
        <v>87.36</v>
      </c>
      <c r="L1625" s="474">
        <v>88.36</v>
      </c>
      <c r="M1625" s="474">
        <v>88.36</v>
      </c>
      <c r="N1625" s="474">
        <v>87.27</v>
      </c>
      <c r="O1625" s="474" t="s">
        <v>4145</v>
      </c>
      <c r="P1625" s="475">
        <v>-0.0113</v>
      </c>
      <c r="Q1625" s="56"/>
    </row>
    <row r="1626" ht="15.75" customHeight="1">
      <c r="A1626" s="403" t="s">
        <v>1977</v>
      </c>
      <c r="B1626" s="404">
        <v>5583.0</v>
      </c>
      <c r="C1626" s="470">
        <v>5583.0</v>
      </c>
      <c r="D1626" s="470">
        <v>5583.0</v>
      </c>
      <c r="E1626" s="470">
        <v>5583.0</v>
      </c>
      <c r="F1626" s="471"/>
      <c r="G1626" s="472">
        <v>-0.0014</v>
      </c>
      <c r="J1626" s="473" t="s">
        <v>1977</v>
      </c>
      <c r="K1626" s="406">
        <v>88.36</v>
      </c>
      <c r="L1626" s="474">
        <v>89.09</v>
      </c>
      <c r="M1626" s="474">
        <v>89.09</v>
      </c>
      <c r="N1626" s="474">
        <v>87.64</v>
      </c>
      <c r="O1626" s="474" t="s">
        <v>4146</v>
      </c>
      <c r="P1626" s="475">
        <v>-0.0202</v>
      </c>
      <c r="Q1626" s="56"/>
    </row>
    <row r="1627" ht="15.75" customHeight="1">
      <c r="A1627" s="403" t="s">
        <v>1978</v>
      </c>
      <c r="B1627" s="404">
        <v>5580.63</v>
      </c>
      <c r="C1627" s="470">
        <v>5580.63</v>
      </c>
      <c r="D1627" s="470">
        <v>5580.63</v>
      </c>
      <c r="E1627" s="470">
        <v>5580.63</v>
      </c>
      <c r="F1627" s="471"/>
      <c r="G1627" s="472">
        <v>-0.0032</v>
      </c>
      <c r="J1627" s="473" t="s">
        <v>1978</v>
      </c>
      <c r="K1627" s="406">
        <v>90.18</v>
      </c>
      <c r="L1627" s="474">
        <v>90.45</v>
      </c>
      <c r="M1627" s="474">
        <v>90.82</v>
      </c>
      <c r="N1627" s="474">
        <v>89.73</v>
      </c>
      <c r="O1627" s="474" t="s">
        <v>4147</v>
      </c>
      <c r="P1627" s="475">
        <v>0.006</v>
      </c>
      <c r="Q1627" s="56"/>
    </row>
    <row r="1628" ht="15.75" customHeight="1">
      <c r="A1628" s="403" t="s">
        <v>1979</v>
      </c>
      <c r="B1628" s="404">
        <v>5598.71</v>
      </c>
      <c r="C1628" s="470">
        <v>5598.71</v>
      </c>
      <c r="D1628" s="470">
        <v>5598.71</v>
      </c>
      <c r="E1628" s="470">
        <v>5598.71</v>
      </c>
      <c r="F1628" s="471"/>
      <c r="G1628" s="472">
        <v>0.0072</v>
      </c>
      <c r="J1628" s="473" t="s">
        <v>1979</v>
      </c>
      <c r="K1628" s="406">
        <v>89.64</v>
      </c>
      <c r="L1628" s="474">
        <v>89.45</v>
      </c>
      <c r="M1628" s="474">
        <v>90.09</v>
      </c>
      <c r="N1628" s="474">
        <v>89.09</v>
      </c>
      <c r="O1628" s="474" t="s">
        <v>4148</v>
      </c>
      <c r="P1628" s="475">
        <v>0.0052</v>
      </c>
      <c r="Q1628" s="56"/>
    </row>
    <row r="1629" ht="15.75" customHeight="1">
      <c r="A1629" s="403" t="s">
        <v>1980</v>
      </c>
      <c r="B1629" s="404">
        <v>5558.57</v>
      </c>
      <c r="C1629" s="470">
        <v>5558.57</v>
      </c>
      <c r="D1629" s="470">
        <v>5558.57</v>
      </c>
      <c r="E1629" s="470">
        <v>5558.57</v>
      </c>
      <c r="F1629" s="471"/>
      <c r="G1629" s="472">
        <v>0.0022</v>
      </c>
      <c r="J1629" s="473" t="s">
        <v>1980</v>
      </c>
      <c r="K1629" s="406">
        <v>89.18</v>
      </c>
      <c r="L1629" s="474">
        <v>88.82</v>
      </c>
      <c r="M1629" s="474">
        <v>89.82</v>
      </c>
      <c r="N1629" s="474">
        <v>88.73</v>
      </c>
      <c r="O1629" s="474" t="s">
        <v>4149</v>
      </c>
      <c r="P1629" s="475">
        <v>0.0</v>
      </c>
      <c r="Q1629" s="56"/>
    </row>
    <row r="1630" ht="15.75" customHeight="1">
      <c r="A1630" s="403" t="s">
        <v>1981</v>
      </c>
      <c r="B1630" s="404">
        <v>5546.28</v>
      </c>
      <c r="C1630" s="470">
        <v>5546.28</v>
      </c>
      <c r="D1630" s="470">
        <v>5546.28</v>
      </c>
      <c r="E1630" s="470">
        <v>5546.28</v>
      </c>
      <c r="F1630" s="471"/>
      <c r="G1630" s="472">
        <v>0.0061</v>
      </c>
      <c r="J1630" s="473" t="s">
        <v>1981</v>
      </c>
      <c r="K1630" s="406">
        <v>89.18</v>
      </c>
      <c r="L1630" s="474">
        <v>88.82</v>
      </c>
      <c r="M1630" s="474">
        <v>89.55</v>
      </c>
      <c r="N1630" s="474">
        <v>88.73</v>
      </c>
      <c r="O1630" s="474" t="s">
        <v>4150</v>
      </c>
      <c r="P1630" s="475">
        <v>0.002</v>
      </c>
      <c r="Q1630" s="56"/>
    </row>
    <row r="1631" ht="15.75" customHeight="1">
      <c r="A1631" s="403" t="s">
        <v>1982</v>
      </c>
      <c r="B1631" s="404">
        <v>5512.46</v>
      </c>
      <c r="C1631" s="470">
        <v>5512.46</v>
      </c>
      <c r="D1631" s="470">
        <v>5512.46</v>
      </c>
      <c r="E1631" s="470">
        <v>5512.46</v>
      </c>
      <c r="F1631" s="471"/>
      <c r="G1631" s="472">
        <v>0.0044</v>
      </c>
      <c r="J1631" s="473" t="s">
        <v>1982</v>
      </c>
      <c r="K1631" s="406">
        <v>89.0</v>
      </c>
      <c r="L1631" s="474">
        <v>88.91</v>
      </c>
      <c r="M1631" s="474">
        <v>89.73</v>
      </c>
      <c r="N1631" s="474">
        <v>88.27</v>
      </c>
      <c r="O1631" s="474" t="s">
        <v>4151</v>
      </c>
      <c r="P1631" s="475">
        <v>0.0</v>
      </c>
      <c r="Q1631" s="56"/>
    </row>
    <row r="1632" ht="15.75" customHeight="1">
      <c r="A1632" s="403" t="s">
        <v>1983</v>
      </c>
      <c r="B1632" s="404">
        <v>5488.23</v>
      </c>
      <c r="C1632" s="470">
        <v>5488.23</v>
      </c>
      <c r="D1632" s="470">
        <v>5488.23</v>
      </c>
      <c r="E1632" s="470">
        <v>5488.23</v>
      </c>
      <c r="F1632" s="471"/>
      <c r="G1632" s="472">
        <v>0.0178</v>
      </c>
      <c r="J1632" s="473" t="s">
        <v>1983</v>
      </c>
      <c r="K1632" s="406">
        <v>89.0</v>
      </c>
      <c r="L1632" s="474">
        <v>89.91</v>
      </c>
      <c r="M1632" s="474">
        <v>89.91</v>
      </c>
      <c r="N1632" s="474">
        <v>88.73</v>
      </c>
      <c r="O1632" s="474" t="s">
        <v>4152</v>
      </c>
      <c r="P1632" s="475">
        <v>-0.002</v>
      </c>
      <c r="Q1632" s="56"/>
    </row>
    <row r="1633" ht="15.75" customHeight="1">
      <c r="A1633" s="403" t="s">
        <v>1984</v>
      </c>
      <c r="B1633" s="404">
        <v>5392.1</v>
      </c>
      <c r="C1633" s="470">
        <v>5392.1</v>
      </c>
      <c r="D1633" s="470">
        <v>5392.1</v>
      </c>
      <c r="E1633" s="470">
        <v>5392.1</v>
      </c>
      <c r="F1633" s="471"/>
      <c r="G1633" s="472">
        <v>0.0054</v>
      </c>
      <c r="J1633" s="473" t="s">
        <v>1984</v>
      </c>
      <c r="K1633" s="406">
        <v>89.18</v>
      </c>
      <c r="L1633" s="474">
        <v>88.27</v>
      </c>
      <c r="M1633" s="474">
        <v>89.55</v>
      </c>
      <c r="N1633" s="474">
        <v>88.18</v>
      </c>
      <c r="O1633" s="474" t="s">
        <v>4153</v>
      </c>
      <c r="P1633" s="475">
        <v>0.003</v>
      </c>
      <c r="Q1633" s="56"/>
    </row>
    <row r="1634" ht="15.75" customHeight="1">
      <c r="A1634" s="403" t="s">
        <v>1985</v>
      </c>
      <c r="B1634" s="404">
        <v>5363.09</v>
      </c>
      <c r="C1634" s="470">
        <v>5363.09</v>
      </c>
      <c r="D1634" s="470">
        <v>5363.09</v>
      </c>
      <c r="E1634" s="470">
        <v>5363.09</v>
      </c>
      <c r="F1634" s="471"/>
      <c r="G1634" s="472">
        <v>0.0076</v>
      </c>
      <c r="J1634" s="473" t="s">
        <v>1985</v>
      </c>
      <c r="K1634" s="406">
        <v>88.91</v>
      </c>
      <c r="L1634" s="474">
        <v>88.82</v>
      </c>
      <c r="M1634" s="474">
        <v>89.45</v>
      </c>
      <c r="N1634" s="474">
        <v>87.82</v>
      </c>
      <c r="O1634" s="474" t="s">
        <v>4154</v>
      </c>
      <c r="P1634" s="475">
        <v>0.0083</v>
      </c>
      <c r="Q1634" s="56"/>
    </row>
    <row r="1635" ht="15.75" customHeight="1">
      <c r="A1635" s="403" t="s">
        <v>1986</v>
      </c>
      <c r="B1635" s="404">
        <v>5322.86</v>
      </c>
      <c r="C1635" s="470">
        <v>5322.86</v>
      </c>
      <c r="D1635" s="470">
        <v>5322.86</v>
      </c>
      <c r="E1635" s="470">
        <v>5322.86</v>
      </c>
      <c r="F1635" s="471"/>
      <c r="G1635" s="472">
        <v>-0.0079</v>
      </c>
      <c r="J1635" s="473" t="s">
        <v>1986</v>
      </c>
      <c r="K1635" s="406">
        <v>88.18</v>
      </c>
      <c r="L1635" s="474">
        <v>88.36</v>
      </c>
      <c r="M1635" s="474">
        <v>88.73</v>
      </c>
      <c r="N1635" s="474">
        <v>88.09</v>
      </c>
      <c r="O1635" s="474" t="s">
        <v>4155</v>
      </c>
      <c r="P1635" s="475">
        <v>-0.0072</v>
      </c>
      <c r="Q1635" s="56"/>
    </row>
    <row r="1636" ht="15.75" customHeight="1">
      <c r="A1636" s="403" t="s">
        <v>1987</v>
      </c>
      <c r="B1636" s="404">
        <v>5365.13</v>
      </c>
      <c r="C1636" s="470">
        <v>5365.13</v>
      </c>
      <c r="D1636" s="470">
        <v>5365.13</v>
      </c>
      <c r="E1636" s="470">
        <v>5365.13</v>
      </c>
      <c r="F1636" s="471"/>
      <c r="G1636" s="472">
        <v>-0.0199</v>
      </c>
      <c r="J1636" s="473" t="s">
        <v>1987</v>
      </c>
      <c r="K1636" s="406">
        <v>88.82</v>
      </c>
      <c r="L1636" s="474">
        <v>89.0</v>
      </c>
      <c r="M1636" s="474">
        <v>89.18</v>
      </c>
      <c r="N1636" s="474">
        <v>88.45</v>
      </c>
      <c r="O1636" s="474" t="s">
        <v>4156</v>
      </c>
      <c r="P1636" s="475">
        <v>-0.004</v>
      </c>
      <c r="Q1636" s="56"/>
    </row>
    <row r="1637" ht="15.75" customHeight="1">
      <c r="A1637" s="403" t="s">
        <v>1988</v>
      </c>
      <c r="B1637" s="404">
        <v>5473.89</v>
      </c>
      <c r="C1637" s="470">
        <v>5473.89</v>
      </c>
      <c r="D1637" s="470">
        <v>5473.89</v>
      </c>
      <c r="E1637" s="470">
        <v>5473.89</v>
      </c>
      <c r="F1637" s="471"/>
      <c r="G1637" s="472">
        <v>0.001</v>
      </c>
      <c r="J1637" s="473" t="s">
        <v>1988</v>
      </c>
      <c r="K1637" s="406">
        <v>89.18</v>
      </c>
      <c r="L1637" s="474">
        <v>90.73</v>
      </c>
      <c r="M1637" s="474">
        <v>90.73</v>
      </c>
      <c r="N1637" s="474">
        <v>88.73</v>
      </c>
      <c r="O1637" s="474" t="s">
        <v>4157</v>
      </c>
      <c r="P1637" s="475">
        <v>0.0051</v>
      </c>
      <c r="Q1637" s="56"/>
    </row>
    <row r="1638" ht="15.75" customHeight="1">
      <c r="A1638" s="403" t="s">
        <v>1989</v>
      </c>
      <c r="B1638" s="404">
        <v>5468.34</v>
      </c>
      <c r="C1638" s="470">
        <v>5468.34</v>
      </c>
      <c r="D1638" s="470">
        <v>5468.34</v>
      </c>
      <c r="E1638" s="470">
        <v>5468.34</v>
      </c>
      <c r="F1638" s="471"/>
      <c r="G1638" s="472">
        <v>0.0087</v>
      </c>
      <c r="J1638" s="473" t="s">
        <v>1989</v>
      </c>
      <c r="K1638" s="406">
        <v>88.73</v>
      </c>
      <c r="L1638" s="474">
        <v>92.18</v>
      </c>
      <c r="M1638" s="474">
        <v>92.18</v>
      </c>
      <c r="N1638" s="474">
        <v>88.64</v>
      </c>
      <c r="O1638" s="474" t="s">
        <v>4158</v>
      </c>
      <c r="P1638" s="475">
        <v>-0.0121</v>
      </c>
      <c r="Q1638" s="56"/>
    </row>
    <row r="1639" ht="15.75" customHeight="1">
      <c r="A1639" s="403" t="s">
        <v>1990</v>
      </c>
      <c r="B1639" s="404">
        <v>5421.2</v>
      </c>
      <c r="C1639" s="470">
        <v>5421.2</v>
      </c>
      <c r="D1639" s="470">
        <v>5421.2</v>
      </c>
      <c r="E1639" s="470">
        <v>5421.2</v>
      </c>
      <c r="F1639" s="471"/>
      <c r="G1639" s="472">
        <v>-0.0145</v>
      </c>
      <c r="J1639" s="473" t="s">
        <v>1990</v>
      </c>
      <c r="K1639" s="406">
        <v>89.82</v>
      </c>
      <c r="L1639" s="474">
        <v>90.0</v>
      </c>
      <c r="M1639" s="474">
        <v>90.36</v>
      </c>
      <c r="N1639" s="474">
        <v>89.27</v>
      </c>
      <c r="O1639" s="474" t="s">
        <v>4159</v>
      </c>
      <c r="P1639" s="475">
        <v>-0.001</v>
      </c>
      <c r="Q1639" s="56"/>
    </row>
    <row r="1640" ht="15.75" customHeight="1">
      <c r="A1640" s="403" t="s">
        <v>1991</v>
      </c>
      <c r="B1640" s="404">
        <v>5500.85</v>
      </c>
      <c r="C1640" s="470">
        <v>5500.85</v>
      </c>
      <c r="D1640" s="470">
        <v>5500.85</v>
      </c>
      <c r="E1640" s="470">
        <v>5500.85</v>
      </c>
      <c r="F1640" s="471"/>
      <c r="G1640" s="472">
        <v>-0.021</v>
      </c>
      <c r="J1640" s="473" t="s">
        <v>1991</v>
      </c>
      <c r="K1640" s="406">
        <v>89.91</v>
      </c>
      <c r="L1640" s="474">
        <v>90.91</v>
      </c>
      <c r="M1640" s="474">
        <v>91.64</v>
      </c>
      <c r="N1640" s="474">
        <v>89.09</v>
      </c>
      <c r="O1640" s="474" t="s">
        <v>4160</v>
      </c>
      <c r="P1640" s="475">
        <v>-0.0275</v>
      </c>
      <c r="Q1640" s="56"/>
    </row>
    <row r="1641" ht="15.75" customHeight="1">
      <c r="A1641" s="403" t="s">
        <v>1992</v>
      </c>
      <c r="B1641" s="404">
        <v>5618.64</v>
      </c>
      <c r="C1641" s="470">
        <v>5618.64</v>
      </c>
      <c r="D1641" s="470">
        <v>5618.64</v>
      </c>
      <c r="E1641" s="470">
        <v>5618.64</v>
      </c>
      <c r="F1641" s="471"/>
      <c r="G1641" s="472">
        <v>-5.0E-4</v>
      </c>
      <c r="J1641" s="473" t="s">
        <v>1992</v>
      </c>
      <c r="K1641" s="406">
        <v>92.45</v>
      </c>
      <c r="L1641" s="474">
        <v>92.45</v>
      </c>
      <c r="M1641" s="474">
        <v>92.91</v>
      </c>
      <c r="N1641" s="474">
        <v>90.0</v>
      </c>
      <c r="O1641" s="474" t="s">
        <v>4161</v>
      </c>
      <c r="P1641" s="475">
        <v>0.021</v>
      </c>
      <c r="Q1641" s="56"/>
    </row>
    <row r="1642" ht="15.75" customHeight="1">
      <c r="A1642" s="403" t="s">
        <v>1993</v>
      </c>
      <c r="B1642" s="404">
        <v>5621.27</v>
      </c>
      <c r="C1642" s="470">
        <v>5621.27</v>
      </c>
      <c r="D1642" s="470">
        <v>5621.27</v>
      </c>
      <c r="E1642" s="470">
        <v>5621.27</v>
      </c>
      <c r="F1642" s="471"/>
      <c r="G1642" s="472">
        <v>-0.0152</v>
      </c>
      <c r="J1642" s="473" t="s">
        <v>1993</v>
      </c>
      <c r="K1642" s="406">
        <v>90.55</v>
      </c>
      <c r="L1642" s="474">
        <v>91.18</v>
      </c>
      <c r="M1642" s="474">
        <v>92.09</v>
      </c>
      <c r="N1642" s="474">
        <v>90.18</v>
      </c>
      <c r="O1642" s="474" t="s">
        <v>4162</v>
      </c>
      <c r="P1642" s="475">
        <v>-0.0079</v>
      </c>
      <c r="Q1642" s="56"/>
    </row>
    <row r="1643" ht="15.75" customHeight="1">
      <c r="A1643" s="403" t="s">
        <v>1994</v>
      </c>
      <c r="B1643" s="404">
        <v>5708.24</v>
      </c>
      <c r="C1643" s="470">
        <v>5708.24</v>
      </c>
      <c r="D1643" s="470">
        <v>5708.24</v>
      </c>
      <c r="E1643" s="470">
        <v>5708.24</v>
      </c>
      <c r="F1643" s="471"/>
      <c r="G1643" s="472">
        <v>0.0068</v>
      </c>
      <c r="J1643" s="473" t="s">
        <v>1994</v>
      </c>
      <c r="K1643" s="406">
        <v>91.27</v>
      </c>
      <c r="L1643" s="474">
        <v>91.64</v>
      </c>
      <c r="M1643" s="474">
        <v>92.73</v>
      </c>
      <c r="N1643" s="474">
        <v>90.91</v>
      </c>
      <c r="O1643" s="474" t="s">
        <v>4163</v>
      </c>
      <c r="P1643" s="475">
        <v>-0.007</v>
      </c>
      <c r="Q1643" s="56"/>
    </row>
    <row r="1644" ht="15.75" customHeight="1">
      <c r="A1644" s="403" t="s">
        <v>1995</v>
      </c>
      <c r="B1644" s="404">
        <v>5669.79</v>
      </c>
      <c r="C1644" s="470">
        <v>5669.79</v>
      </c>
      <c r="D1644" s="470">
        <v>5669.79</v>
      </c>
      <c r="E1644" s="470">
        <v>5669.79</v>
      </c>
      <c r="F1644" s="471"/>
      <c r="G1644" s="472">
        <v>0.0119</v>
      </c>
      <c r="J1644" s="473" t="s">
        <v>1995</v>
      </c>
      <c r="K1644" s="406">
        <v>91.91</v>
      </c>
      <c r="L1644" s="474">
        <v>93.64</v>
      </c>
      <c r="M1644" s="474">
        <v>93.73</v>
      </c>
      <c r="N1644" s="474">
        <v>91.36</v>
      </c>
      <c r="O1644" s="474" t="s">
        <v>4164</v>
      </c>
      <c r="P1644" s="475">
        <v>-0.0049</v>
      </c>
      <c r="Q1644" s="56"/>
    </row>
    <row r="1645" ht="15.75" customHeight="1">
      <c r="A1645" s="403" t="s">
        <v>1996</v>
      </c>
      <c r="B1645" s="404">
        <v>5602.84</v>
      </c>
      <c r="C1645" s="470">
        <v>5602.84</v>
      </c>
      <c r="D1645" s="470">
        <v>5602.84</v>
      </c>
      <c r="E1645" s="470">
        <v>5602.84</v>
      </c>
      <c r="F1645" s="471"/>
      <c r="G1645" s="472">
        <v>0.0124</v>
      </c>
      <c r="J1645" s="473" t="s">
        <v>1996</v>
      </c>
      <c r="K1645" s="406">
        <v>92.36</v>
      </c>
      <c r="L1645" s="474">
        <v>92.64</v>
      </c>
      <c r="M1645" s="474">
        <v>93.0</v>
      </c>
      <c r="N1645" s="474">
        <v>90.64</v>
      </c>
      <c r="O1645" s="474" t="s">
        <v>4165</v>
      </c>
      <c r="P1645" s="475">
        <v>0.0109</v>
      </c>
      <c r="Q1645" s="56"/>
    </row>
    <row r="1646" ht="15.75" customHeight="1">
      <c r="A1646" s="403" t="s">
        <v>1997</v>
      </c>
      <c r="B1646" s="404">
        <v>5534.06</v>
      </c>
      <c r="C1646" s="470">
        <v>5534.06</v>
      </c>
      <c r="D1646" s="470">
        <v>5534.06</v>
      </c>
      <c r="E1646" s="470">
        <v>5534.06</v>
      </c>
      <c r="F1646" s="471"/>
      <c r="G1646" s="472">
        <v>1.0E-4</v>
      </c>
      <c r="J1646" s="473" t="s">
        <v>1997</v>
      </c>
      <c r="K1646" s="406">
        <v>91.36</v>
      </c>
      <c r="L1646" s="474">
        <v>92.27</v>
      </c>
      <c r="M1646" s="474">
        <v>92.27</v>
      </c>
      <c r="N1646" s="474">
        <v>90.18</v>
      </c>
      <c r="O1646" s="474" t="s">
        <v>4166</v>
      </c>
      <c r="P1646" s="475">
        <v>-0.0118</v>
      </c>
      <c r="Q1646" s="56"/>
    </row>
    <row r="1647" ht="15.75" customHeight="1">
      <c r="A1647" s="403" t="s">
        <v>1998</v>
      </c>
      <c r="B1647" s="404">
        <v>5533.49</v>
      </c>
      <c r="C1647" s="470">
        <v>5533.49</v>
      </c>
      <c r="D1647" s="470">
        <v>5533.49</v>
      </c>
      <c r="E1647" s="470">
        <v>5533.49</v>
      </c>
      <c r="F1647" s="471"/>
      <c r="G1647" s="472">
        <v>-0.0075</v>
      </c>
      <c r="J1647" s="473" t="s">
        <v>1998</v>
      </c>
      <c r="K1647" s="406">
        <v>92.45</v>
      </c>
      <c r="L1647" s="474">
        <v>93.64</v>
      </c>
      <c r="M1647" s="474">
        <v>94.0</v>
      </c>
      <c r="N1647" s="474">
        <v>92.0</v>
      </c>
      <c r="O1647" s="474" t="s">
        <v>4167</v>
      </c>
      <c r="P1647" s="475">
        <v>-0.0078</v>
      </c>
      <c r="Q1647" s="56"/>
    </row>
    <row r="1648" ht="15.75" customHeight="1">
      <c r="A1648" s="403" t="s">
        <v>1999</v>
      </c>
      <c r="B1648" s="404">
        <v>5575.47</v>
      </c>
      <c r="C1648" s="470">
        <v>5575.47</v>
      </c>
      <c r="D1648" s="470">
        <v>5575.47</v>
      </c>
      <c r="E1648" s="470">
        <v>5575.47</v>
      </c>
      <c r="F1648" s="471"/>
      <c r="G1648" s="472">
        <v>0.0178</v>
      </c>
      <c r="J1648" s="473" t="s">
        <v>1999</v>
      </c>
      <c r="K1648" s="406">
        <v>93.18</v>
      </c>
      <c r="L1648" s="474">
        <v>91.27</v>
      </c>
      <c r="M1648" s="474">
        <v>93.64</v>
      </c>
      <c r="N1648" s="474">
        <v>91.27</v>
      </c>
      <c r="O1648" s="474" t="s">
        <v>4168</v>
      </c>
      <c r="P1648" s="475">
        <v>0.0199</v>
      </c>
      <c r="Q1648" s="56"/>
    </row>
    <row r="1649" ht="15.75" customHeight="1">
      <c r="A1649" s="403" t="s">
        <v>2000</v>
      </c>
      <c r="B1649" s="404">
        <v>5477.86</v>
      </c>
      <c r="C1649" s="470">
        <v>5477.86</v>
      </c>
      <c r="D1649" s="470">
        <v>5477.86</v>
      </c>
      <c r="E1649" s="470">
        <v>5477.86</v>
      </c>
      <c r="F1649" s="471"/>
      <c r="G1649" s="472">
        <v>0.0102</v>
      </c>
      <c r="J1649" s="473" t="s">
        <v>2000</v>
      </c>
      <c r="K1649" s="406">
        <v>91.36</v>
      </c>
      <c r="L1649" s="474">
        <v>90.91</v>
      </c>
      <c r="M1649" s="474">
        <v>92.73</v>
      </c>
      <c r="N1649" s="474">
        <v>90.18</v>
      </c>
      <c r="O1649" s="474" t="s">
        <v>4169</v>
      </c>
      <c r="P1649" s="475">
        <v>0.0131</v>
      </c>
      <c r="Q1649" s="56"/>
    </row>
    <row r="1650" ht="15.75" customHeight="1">
      <c r="A1650" s="403" t="s">
        <v>2001</v>
      </c>
      <c r="B1650" s="404">
        <v>5422.79</v>
      </c>
      <c r="C1650" s="470">
        <v>5422.79</v>
      </c>
      <c r="D1650" s="470">
        <v>5422.79</v>
      </c>
      <c r="E1650" s="470">
        <v>5422.79</v>
      </c>
      <c r="F1650" s="471"/>
      <c r="G1650" s="472">
        <v>0.015</v>
      </c>
      <c r="J1650" s="473" t="s">
        <v>2001</v>
      </c>
      <c r="K1650" s="406">
        <v>90.18</v>
      </c>
      <c r="L1650" s="474">
        <v>90.0</v>
      </c>
      <c r="M1650" s="474">
        <v>91.36</v>
      </c>
      <c r="N1650" s="474">
        <v>89.09</v>
      </c>
      <c r="O1650" s="474" t="s">
        <v>4170</v>
      </c>
      <c r="P1650" s="475">
        <v>0.0092</v>
      </c>
      <c r="Q1650" s="56"/>
    </row>
    <row r="1651" ht="15.75" customHeight="1">
      <c r="A1651" s="403" t="s">
        <v>2002</v>
      </c>
      <c r="B1651" s="404">
        <v>5342.87</v>
      </c>
      <c r="C1651" s="470">
        <v>5342.87</v>
      </c>
      <c r="D1651" s="470">
        <v>5342.87</v>
      </c>
      <c r="E1651" s="470">
        <v>5342.87</v>
      </c>
      <c r="F1651" s="471"/>
      <c r="G1651" s="472">
        <v>0.0017</v>
      </c>
      <c r="J1651" s="473" t="s">
        <v>2002</v>
      </c>
      <c r="K1651" s="406">
        <v>89.36</v>
      </c>
      <c r="L1651" s="474">
        <v>90.09</v>
      </c>
      <c r="M1651" s="474">
        <v>90.55</v>
      </c>
      <c r="N1651" s="474">
        <v>88.18</v>
      </c>
      <c r="O1651" s="474" t="s">
        <v>4171</v>
      </c>
      <c r="P1651" s="475">
        <v>-0.0131</v>
      </c>
      <c r="Q1651" s="56"/>
    </row>
    <row r="1652" ht="15.75" customHeight="1">
      <c r="A1652" s="403" t="s">
        <v>2003</v>
      </c>
      <c r="B1652" s="404">
        <v>5333.87</v>
      </c>
      <c r="C1652" s="470">
        <v>5333.87</v>
      </c>
      <c r="D1652" s="470">
        <v>5333.87</v>
      </c>
      <c r="E1652" s="470">
        <v>5333.87</v>
      </c>
      <c r="F1652" s="471"/>
      <c r="G1652" s="472">
        <v>0.0107</v>
      </c>
      <c r="J1652" s="473" t="s">
        <v>2003</v>
      </c>
      <c r="K1652" s="406">
        <v>90.55</v>
      </c>
      <c r="L1652" s="474">
        <v>92.18</v>
      </c>
      <c r="M1652" s="474">
        <v>92.18</v>
      </c>
      <c r="N1652" s="474">
        <v>89.36</v>
      </c>
      <c r="O1652" s="474" t="s">
        <v>4172</v>
      </c>
      <c r="P1652" s="475">
        <v>-0.0098</v>
      </c>
      <c r="Q1652" s="56"/>
    </row>
    <row r="1653" ht="15.75" customHeight="1">
      <c r="A1653" s="403" t="s">
        <v>2004</v>
      </c>
      <c r="B1653" s="404">
        <v>5277.39</v>
      </c>
      <c r="C1653" s="470">
        <v>5277.39</v>
      </c>
      <c r="D1653" s="470">
        <v>5277.39</v>
      </c>
      <c r="E1653" s="470">
        <v>5277.39</v>
      </c>
      <c r="F1653" s="471"/>
      <c r="G1653" s="472">
        <v>0.012</v>
      </c>
      <c r="J1653" s="473" t="s">
        <v>2004</v>
      </c>
      <c r="K1653" s="406">
        <v>91.45</v>
      </c>
      <c r="L1653" s="474">
        <v>89.09</v>
      </c>
      <c r="M1653" s="474">
        <v>91.73</v>
      </c>
      <c r="N1653" s="474">
        <v>89.09</v>
      </c>
      <c r="O1653" s="474" t="s">
        <v>4173</v>
      </c>
      <c r="P1653" s="475">
        <v>0.0339</v>
      </c>
      <c r="Q1653" s="56"/>
    </row>
    <row r="1654" ht="15.75" customHeight="1">
      <c r="A1654" s="403" t="s">
        <v>2005</v>
      </c>
      <c r="B1654" s="404">
        <v>5214.6</v>
      </c>
      <c r="C1654" s="470">
        <v>5214.6</v>
      </c>
      <c r="D1654" s="470">
        <v>5214.6</v>
      </c>
      <c r="E1654" s="470">
        <v>5214.6</v>
      </c>
      <c r="F1654" s="471"/>
      <c r="G1654" s="472">
        <v>0.0108</v>
      </c>
      <c r="J1654" s="473" t="s">
        <v>2005</v>
      </c>
      <c r="K1654" s="406">
        <v>88.45</v>
      </c>
      <c r="L1654" s="474">
        <v>87.27</v>
      </c>
      <c r="M1654" s="474">
        <v>88.64</v>
      </c>
      <c r="N1654" s="474">
        <v>87.27</v>
      </c>
      <c r="O1654" s="474" t="s">
        <v>4174</v>
      </c>
      <c r="P1654" s="475">
        <v>0.0146</v>
      </c>
      <c r="Q1654" s="56"/>
    </row>
    <row r="1655" ht="15.75" customHeight="1">
      <c r="A1655" s="403" t="s">
        <v>2006</v>
      </c>
      <c r="B1655" s="404">
        <v>5158.69</v>
      </c>
      <c r="C1655" s="470">
        <v>5158.69</v>
      </c>
      <c r="D1655" s="470">
        <v>5158.69</v>
      </c>
      <c r="E1655" s="470">
        <v>5158.69</v>
      </c>
      <c r="F1655" s="471"/>
      <c r="G1655" s="472">
        <v>-0.0045</v>
      </c>
      <c r="J1655" s="473" t="s">
        <v>2006</v>
      </c>
      <c r="K1655" s="406">
        <v>87.18</v>
      </c>
      <c r="L1655" s="474">
        <v>87.45</v>
      </c>
      <c r="M1655" s="474">
        <v>88.45</v>
      </c>
      <c r="N1655" s="474">
        <v>86.91</v>
      </c>
      <c r="O1655" s="474" t="s">
        <v>4175</v>
      </c>
      <c r="P1655" s="475">
        <v>0.0031</v>
      </c>
      <c r="Q1655" s="56"/>
    </row>
    <row r="1656" ht="15.75" customHeight="1">
      <c r="A1656" s="403" t="s">
        <v>2007</v>
      </c>
      <c r="B1656" s="404">
        <v>5182.24</v>
      </c>
      <c r="C1656" s="470">
        <v>5182.24</v>
      </c>
      <c r="D1656" s="470">
        <v>5182.24</v>
      </c>
      <c r="E1656" s="470">
        <v>5182.24</v>
      </c>
      <c r="F1656" s="471"/>
      <c r="G1656" s="472">
        <v>0.005</v>
      </c>
      <c r="J1656" s="473" t="s">
        <v>2007</v>
      </c>
      <c r="K1656" s="406">
        <v>86.91</v>
      </c>
      <c r="L1656" s="474">
        <v>86.64</v>
      </c>
      <c r="M1656" s="474">
        <v>89.0</v>
      </c>
      <c r="N1656" s="474">
        <v>86.45</v>
      </c>
      <c r="O1656" s="474" t="s">
        <v>4176</v>
      </c>
      <c r="P1656" s="475">
        <v>-0.0041</v>
      </c>
      <c r="Q1656" s="56"/>
    </row>
    <row r="1657" ht="15.75" customHeight="1">
      <c r="A1657" s="403" t="s">
        <v>2008</v>
      </c>
      <c r="B1657" s="404">
        <v>5156.6</v>
      </c>
      <c r="C1657" s="470">
        <v>5156.6</v>
      </c>
      <c r="D1657" s="470">
        <v>5156.6</v>
      </c>
      <c r="E1657" s="470">
        <v>5156.6</v>
      </c>
      <c r="F1657" s="471"/>
      <c r="G1657" s="472">
        <v>0.0037</v>
      </c>
      <c r="J1657" s="473" t="s">
        <v>2008</v>
      </c>
      <c r="K1657" s="406">
        <v>87.27</v>
      </c>
      <c r="L1657" s="474">
        <v>87.64</v>
      </c>
      <c r="M1657" s="474">
        <v>88.18</v>
      </c>
      <c r="N1657" s="474">
        <v>87.0</v>
      </c>
      <c r="O1657" s="474" t="s">
        <v>4177</v>
      </c>
      <c r="P1657" s="475">
        <v>-0.0042</v>
      </c>
      <c r="Q1657" s="56"/>
    </row>
    <row r="1658" ht="15.75" customHeight="1">
      <c r="A1658" s="403" t="s">
        <v>2009</v>
      </c>
      <c r="B1658" s="404">
        <v>5137.73</v>
      </c>
      <c r="C1658" s="470">
        <v>5137.73</v>
      </c>
      <c r="D1658" s="470">
        <v>5137.73</v>
      </c>
      <c r="E1658" s="470">
        <v>5137.73</v>
      </c>
      <c r="F1658" s="471"/>
      <c r="G1658" s="472">
        <v>0.0035</v>
      </c>
      <c r="J1658" s="473" t="s">
        <v>2009</v>
      </c>
      <c r="K1658" s="406">
        <v>87.64</v>
      </c>
      <c r="L1658" s="474">
        <v>88.27</v>
      </c>
      <c r="M1658" s="474">
        <v>89.91</v>
      </c>
      <c r="N1658" s="474">
        <v>87.09</v>
      </c>
      <c r="O1658" s="474" t="s">
        <v>4178</v>
      </c>
      <c r="P1658" s="475">
        <v>-0.0123</v>
      </c>
      <c r="Q1658" s="56"/>
    </row>
    <row r="1659" ht="15.75" customHeight="1">
      <c r="A1659" s="403" t="s">
        <v>2010</v>
      </c>
      <c r="B1659" s="404">
        <v>5119.58</v>
      </c>
      <c r="C1659" s="470">
        <v>5119.58</v>
      </c>
      <c r="D1659" s="470">
        <v>5119.58</v>
      </c>
      <c r="E1659" s="470">
        <v>5119.58</v>
      </c>
      <c r="F1659" s="471"/>
      <c r="G1659" s="472">
        <v>0.007</v>
      </c>
      <c r="J1659" s="473" t="s">
        <v>2010</v>
      </c>
      <c r="K1659" s="406">
        <v>88.73</v>
      </c>
      <c r="L1659" s="474">
        <v>85.0</v>
      </c>
      <c r="M1659" s="474">
        <v>89.09</v>
      </c>
      <c r="N1659" s="474">
        <v>84.73</v>
      </c>
      <c r="O1659" s="474" t="s">
        <v>4179</v>
      </c>
      <c r="P1659" s="475">
        <v>0.0518</v>
      </c>
      <c r="Q1659" s="56"/>
    </row>
    <row r="1660" ht="15.75" customHeight="1">
      <c r="A1660" s="403" t="s">
        <v>2011</v>
      </c>
      <c r="B1660" s="404">
        <v>5083.89</v>
      </c>
      <c r="C1660" s="470">
        <v>5083.89</v>
      </c>
      <c r="D1660" s="470">
        <v>5083.89</v>
      </c>
      <c r="E1660" s="470">
        <v>5083.89</v>
      </c>
      <c r="F1660" s="471"/>
      <c r="G1660" s="472">
        <v>0.0095</v>
      </c>
      <c r="J1660" s="473" t="s">
        <v>2011</v>
      </c>
      <c r="K1660" s="406">
        <v>84.36</v>
      </c>
      <c r="L1660" s="474">
        <v>85.36</v>
      </c>
      <c r="M1660" s="474">
        <v>86.18</v>
      </c>
      <c r="N1660" s="474">
        <v>83.18</v>
      </c>
      <c r="O1660" s="474" t="s">
        <v>4180</v>
      </c>
      <c r="P1660" s="475">
        <v>0.0</v>
      </c>
      <c r="Q1660" s="56"/>
    </row>
    <row r="1661" ht="15.75" customHeight="1">
      <c r="A1661" s="403" t="s">
        <v>2012</v>
      </c>
      <c r="B1661" s="404">
        <v>5036.05</v>
      </c>
      <c r="C1661" s="470">
        <v>5036.05</v>
      </c>
      <c r="D1661" s="470">
        <v>5036.05</v>
      </c>
      <c r="E1661" s="470">
        <v>5036.05</v>
      </c>
      <c r="F1661" s="471"/>
      <c r="G1661" s="472">
        <v>0.0016</v>
      </c>
      <c r="J1661" s="473" t="s">
        <v>2012</v>
      </c>
      <c r="K1661" s="406">
        <v>84.36</v>
      </c>
      <c r="L1661" s="474">
        <v>85.18</v>
      </c>
      <c r="M1661" s="474">
        <v>85.45</v>
      </c>
      <c r="N1661" s="474">
        <v>84.09</v>
      </c>
      <c r="O1661" s="474" t="s">
        <v>4181</v>
      </c>
      <c r="P1661" s="475">
        <v>-0.0086</v>
      </c>
      <c r="Q1661" s="56"/>
    </row>
    <row r="1662" ht="15.75" customHeight="1">
      <c r="A1662" s="403" t="s">
        <v>2013</v>
      </c>
      <c r="B1662" s="404">
        <v>5027.91</v>
      </c>
      <c r="C1662" s="470">
        <v>5027.91</v>
      </c>
      <c r="D1662" s="470">
        <v>5027.91</v>
      </c>
      <c r="E1662" s="470">
        <v>5027.91</v>
      </c>
      <c r="F1662" s="471"/>
      <c r="G1662" s="472">
        <v>0.0022</v>
      </c>
      <c r="J1662" s="473" t="s">
        <v>2013</v>
      </c>
      <c r="K1662" s="406">
        <v>85.09</v>
      </c>
      <c r="L1662" s="474">
        <v>85.0</v>
      </c>
      <c r="M1662" s="474">
        <v>85.45</v>
      </c>
      <c r="N1662" s="474">
        <v>84.82</v>
      </c>
      <c r="O1662" s="474" t="s">
        <v>4182</v>
      </c>
      <c r="P1662" s="475">
        <v>0.0011</v>
      </c>
      <c r="Q1662" s="56"/>
    </row>
    <row r="1663" ht="15.75" customHeight="1">
      <c r="A1663" s="403" t="s">
        <v>2014</v>
      </c>
      <c r="B1663" s="404">
        <v>5016.74</v>
      </c>
      <c r="C1663" s="470">
        <v>5016.74</v>
      </c>
      <c r="D1663" s="470">
        <v>5016.74</v>
      </c>
      <c r="E1663" s="470">
        <v>5016.74</v>
      </c>
      <c r="F1663" s="471"/>
      <c r="G1663" s="472">
        <v>0.0046</v>
      </c>
      <c r="J1663" s="473" t="s">
        <v>2014</v>
      </c>
      <c r="K1663" s="406">
        <v>85.0</v>
      </c>
      <c r="L1663" s="474">
        <v>84.55</v>
      </c>
      <c r="M1663" s="474">
        <v>86.18</v>
      </c>
      <c r="N1663" s="474">
        <v>84.55</v>
      </c>
      <c r="O1663" s="474" t="s">
        <v>4183</v>
      </c>
      <c r="P1663" s="475">
        <v>0.0043</v>
      </c>
      <c r="Q1663" s="56"/>
    </row>
    <row r="1664" ht="15.75" customHeight="1">
      <c r="A1664" s="403" t="s">
        <v>2015</v>
      </c>
      <c r="B1664" s="404">
        <v>4993.53</v>
      </c>
      <c r="C1664" s="470">
        <v>4993.53</v>
      </c>
      <c r="D1664" s="470">
        <v>4993.53</v>
      </c>
      <c r="E1664" s="470">
        <v>4993.53</v>
      </c>
      <c r="F1664" s="471"/>
      <c r="G1664" s="472">
        <v>0.0074</v>
      </c>
      <c r="J1664" s="473" t="s">
        <v>2015</v>
      </c>
      <c r="K1664" s="406">
        <v>84.64</v>
      </c>
      <c r="L1664" s="474">
        <v>85.18</v>
      </c>
      <c r="M1664" s="474">
        <v>85.45</v>
      </c>
      <c r="N1664" s="474">
        <v>84.27</v>
      </c>
      <c r="O1664" s="474" t="s">
        <v>4184</v>
      </c>
      <c r="P1664" s="475">
        <v>0.0</v>
      </c>
      <c r="Q1664" s="56"/>
    </row>
    <row r="1665" ht="15.75" customHeight="1">
      <c r="A1665" s="403" t="s">
        <v>2016</v>
      </c>
      <c r="B1665" s="404">
        <v>4956.73</v>
      </c>
      <c r="C1665" s="470">
        <v>4956.73</v>
      </c>
      <c r="D1665" s="470">
        <v>4956.73</v>
      </c>
      <c r="E1665" s="470">
        <v>4956.73</v>
      </c>
      <c r="F1665" s="471"/>
      <c r="G1665" s="472">
        <v>0.0066</v>
      </c>
      <c r="J1665" s="473" t="s">
        <v>2016</v>
      </c>
      <c r="K1665" s="406">
        <v>84.64</v>
      </c>
      <c r="L1665" s="474">
        <v>86.36</v>
      </c>
      <c r="M1665" s="474">
        <v>86.36</v>
      </c>
      <c r="N1665" s="474">
        <v>84.27</v>
      </c>
      <c r="O1665" s="474" t="s">
        <v>4185</v>
      </c>
      <c r="P1665" s="475">
        <v>-0.0084</v>
      </c>
      <c r="Q1665" s="56"/>
    </row>
    <row r="1666" ht="15.75" customHeight="1">
      <c r="A1666" s="403" t="s">
        <v>2017</v>
      </c>
      <c r="B1666" s="404">
        <v>4924.33</v>
      </c>
      <c r="C1666" s="470">
        <v>4924.33</v>
      </c>
      <c r="D1666" s="470">
        <v>4924.33</v>
      </c>
      <c r="E1666" s="470">
        <v>4924.33</v>
      </c>
      <c r="F1666" s="471"/>
      <c r="G1666" s="472">
        <v>-0.0014</v>
      </c>
      <c r="J1666" s="473" t="s">
        <v>2017</v>
      </c>
      <c r="K1666" s="406">
        <v>85.36</v>
      </c>
      <c r="L1666" s="474">
        <v>85.91</v>
      </c>
      <c r="M1666" s="474">
        <v>85.91</v>
      </c>
      <c r="N1666" s="474">
        <v>84.73</v>
      </c>
      <c r="O1666" s="474" t="s">
        <v>4186</v>
      </c>
      <c r="P1666" s="475">
        <v>-0.0022</v>
      </c>
      <c r="Q1666" s="56"/>
    </row>
    <row r="1667" ht="15.75" customHeight="1">
      <c r="A1667" s="403" t="s">
        <v>2018</v>
      </c>
      <c r="B1667" s="404">
        <v>4931.17</v>
      </c>
      <c r="C1667" s="470">
        <v>4931.17</v>
      </c>
      <c r="D1667" s="470">
        <v>4931.17</v>
      </c>
      <c r="E1667" s="470">
        <v>4931.17</v>
      </c>
      <c r="F1667" s="471"/>
      <c r="G1667" s="472">
        <v>-0.0021</v>
      </c>
      <c r="J1667" s="473" t="s">
        <v>2018</v>
      </c>
      <c r="K1667" s="406">
        <v>85.55</v>
      </c>
      <c r="L1667" s="474">
        <v>85.91</v>
      </c>
      <c r="M1667" s="474">
        <v>86.36</v>
      </c>
      <c r="N1667" s="474">
        <v>85.09</v>
      </c>
      <c r="O1667" s="474" t="s">
        <v>4187</v>
      </c>
      <c r="P1667" s="475">
        <v>0.0065</v>
      </c>
      <c r="Q1667" s="56"/>
    </row>
    <row r="1668" ht="15.75" customHeight="1">
      <c r="A1668" s="403" t="s">
        <v>2019</v>
      </c>
      <c r="B1668" s="404">
        <v>4941.65</v>
      </c>
      <c r="C1668" s="470">
        <v>4941.65</v>
      </c>
      <c r="D1668" s="470">
        <v>4941.65</v>
      </c>
      <c r="E1668" s="470">
        <v>4941.65</v>
      </c>
      <c r="F1668" s="471"/>
      <c r="G1668" s="472">
        <v>6.0E-4</v>
      </c>
      <c r="J1668" s="473" t="s">
        <v>2019</v>
      </c>
      <c r="K1668" s="406">
        <v>85.0</v>
      </c>
      <c r="L1668" s="474">
        <v>85.82</v>
      </c>
      <c r="M1668" s="474">
        <v>86.36</v>
      </c>
      <c r="N1668" s="474">
        <v>84.45</v>
      </c>
      <c r="O1668" s="474" t="s">
        <v>4188</v>
      </c>
      <c r="P1668" s="475">
        <v>-0.0106</v>
      </c>
      <c r="Q1668" s="56"/>
    </row>
    <row r="1669" ht="15.75" customHeight="1">
      <c r="A1669" s="403" t="s">
        <v>2020</v>
      </c>
      <c r="B1669" s="404">
        <v>4938.58</v>
      </c>
      <c r="C1669" s="470">
        <v>4938.58</v>
      </c>
      <c r="D1669" s="470">
        <v>4938.58</v>
      </c>
      <c r="E1669" s="470">
        <v>4938.58</v>
      </c>
      <c r="F1669" s="471"/>
      <c r="G1669" s="472">
        <v>0.0026</v>
      </c>
      <c r="J1669" s="473" t="s">
        <v>2020</v>
      </c>
      <c r="K1669" s="406">
        <v>85.91</v>
      </c>
      <c r="L1669" s="474">
        <v>87.18</v>
      </c>
      <c r="M1669" s="474">
        <v>87.27</v>
      </c>
      <c r="N1669" s="474">
        <v>85.55</v>
      </c>
      <c r="O1669" s="474" t="s">
        <v>4189</v>
      </c>
      <c r="P1669" s="475">
        <v>-0.0084</v>
      </c>
      <c r="Q1669" s="56"/>
    </row>
    <row r="1670" ht="15.75" customHeight="1">
      <c r="A1670" s="403" t="s">
        <v>2021</v>
      </c>
      <c r="B1670" s="404">
        <v>4925.72</v>
      </c>
      <c r="C1670" s="470">
        <v>4925.72</v>
      </c>
      <c r="D1670" s="470">
        <v>4925.72</v>
      </c>
      <c r="E1670" s="470">
        <v>4925.72</v>
      </c>
      <c r="F1670" s="471"/>
      <c r="G1670" s="472">
        <v>0.0038</v>
      </c>
      <c r="J1670" s="473" t="s">
        <v>2021</v>
      </c>
      <c r="K1670" s="406">
        <v>86.64</v>
      </c>
      <c r="L1670" s="474">
        <v>86.82</v>
      </c>
      <c r="M1670" s="474">
        <v>87.09</v>
      </c>
      <c r="N1670" s="474">
        <v>85.55</v>
      </c>
      <c r="O1670" s="474" t="s">
        <v>4190</v>
      </c>
      <c r="P1670" s="475">
        <v>0.0022</v>
      </c>
      <c r="Q1670" s="56"/>
    </row>
    <row r="1671" ht="15.75" customHeight="1">
      <c r="A1671" s="403" t="s">
        <v>2022</v>
      </c>
      <c r="B1671" s="404">
        <v>4906.92</v>
      </c>
      <c r="C1671" s="470">
        <v>4906.92</v>
      </c>
      <c r="D1671" s="470">
        <v>4906.92</v>
      </c>
      <c r="E1671" s="470">
        <v>4906.92</v>
      </c>
      <c r="F1671" s="471"/>
      <c r="G1671" s="472">
        <v>0.0077</v>
      </c>
      <c r="J1671" s="473" t="s">
        <v>2022</v>
      </c>
      <c r="K1671" s="406">
        <v>86.45</v>
      </c>
      <c r="L1671" s="474">
        <v>85.45</v>
      </c>
      <c r="M1671" s="474">
        <v>87.27</v>
      </c>
      <c r="N1671" s="474">
        <v>85.0</v>
      </c>
      <c r="O1671" s="474" t="s">
        <v>4191</v>
      </c>
      <c r="P1671" s="475">
        <v>0.0248</v>
      </c>
      <c r="Q1671" s="56"/>
    </row>
    <row r="1672" ht="15.75" customHeight="1">
      <c r="A1672" s="403" t="s">
        <v>2023</v>
      </c>
      <c r="B1672" s="404">
        <v>4869.59</v>
      </c>
      <c r="C1672" s="470">
        <v>4869.59</v>
      </c>
      <c r="D1672" s="470">
        <v>4869.59</v>
      </c>
      <c r="E1672" s="470">
        <v>4869.59</v>
      </c>
      <c r="F1672" s="471"/>
      <c r="G1672" s="472">
        <v>0.0017</v>
      </c>
      <c r="J1672" s="473" t="s">
        <v>2023</v>
      </c>
      <c r="K1672" s="406">
        <v>84.36</v>
      </c>
      <c r="L1672" s="474">
        <v>85.36</v>
      </c>
      <c r="M1672" s="474">
        <v>85.36</v>
      </c>
      <c r="N1672" s="474">
        <v>84.18</v>
      </c>
      <c r="O1672" s="474" t="s">
        <v>4192</v>
      </c>
      <c r="P1672" s="475">
        <v>0.0</v>
      </c>
      <c r="Q1672" s="56"/>
    </row>
    <row r="1673" ht="15.75" customHeight="1">
      <c r="A1673" s="403" t="s">
        <v>2024</v>
      </c>
      <c r="B1673" s="404">
        <v>4861.12</v>
      </c>
      <c r="C1673" s="470">
        <v>4861.12</v>
      </c>
      <c r="D1673" s="470">
        <v>4861.12</v>
      </c>
      <c r="E1673" s="470">
        <v>4861.12</v>
      </c>
      <c r="F1673" s="471"/>
      <c r="G1673" s="472">
        <v>-0.0065</v>
      </c>
      <c r="J1673" s="473" t="s">
        <v>2024</v>
      </c>
      <c r="K1673" s="406">
        <v>84.36</v>
      </c>
      <c r="L1673" s="474">
        <v>84.91</v>
      </c>
      <c r="M1673" s="474">
        <v>85.27</v>
      </c>
      <c r="N1673" s="474">
        <v>84.27</v>
      </c>
      <c r="O1673" s="474" t="s">
        <v>4193</v>
      </c>
      <c r="P1673" s="475">
        <v>-0.0065</v>
      </c>
      <c r="Q1673" s="56"/>
    </row>
    <row r="1674" ht="15.75" customHeight="1">
      <c r="A1674" s="403" t="s">
        <v>2025</v>
      </c>
      <c r="B1674" s="404">
        <v>4892.81</v>
      </c>
      <c r="C1674" s="470">
        <v>4892.81</v>
      </c>
      <c r="D1674" s="470">
        <v>4892.81</v>
      </c>
      <c r="E1674" s="470">
        <v>4892.81</v>
      </c>
      <c r="F1674" s="471"/>
      <c r="G1674" s="472">
        <v>0.0044</v>
      </c>
      <c r="J1674" s="473" t="s">
        <v>2025</v>
      </c>
      <c r="K1674" s="406">
        <v>84.91</v>
      </c>
      <c r="L1674" s="474">
        <v>85.82</v>
      </c>
      <c r="M1674" s="474">
        <v>85.91</v>
      </c>
      <c r="N1674" s="474">
        <v>84.64</v>
      </c>
      <c r="O1674" s="474" t="s">
        <v>4194</v>
      </c>
      <c r="P1674" s="475">
        <v>-0.0021</v>
      </c>
      <c r="Q1674" s="56"/>
    </row>
    <row r="1675" ht="15.75" customHeight="1">
      <c r="A1675" s="403" t="s">
        <v>2026</v>
      </c>
      <c r="B1675" s="404">
        <v>4871.28</v>
      </c>
      <c r="C1675" s="470">
        <v>4871.28</v>
      </c>
      <c r="D1675" s="470">
        <v>4871.28</v>
      </c>
      <c r="E1675" s="470">
        <v>4871.28</v>
      </c>
      <c r="F1675" s="471"/>
      <c r="G1675" s="472">
        <v>0.0052</v>
      </c>
      <c r="J1675" s="473" t="s">
        <v>2026</v>
      </c>
      <c r="K1675" s="406">
        <v>85.09</v>
      </c>
      <c r="L1675" s="474">
        <v>85.45</v>
      </c>
      <c r="M1675" s="474">
        <v>85.45</v>
      </c>
      <c r="N1675" s="474">
        <v>84.73</v>
      </c>
      <c r="O1675" s="474" t="s">
        <v>4195</v>
      </c>
      <c r="P1675" s="475">
        <v>0.0011</v>
      </c>
      <c r="Q1675" s="56"/>
    </row>
    <row r="1676" ht="15.75" customHeight="1">
      <c r="A1676" s="403" t="s">
        <v>2027</v>
      </c>
      <c r="B1676" s="404">
        <v>4846.09</v>
      </c>
      <c r="C1676" s="470">
        <v>4846.09</v>
      </c>
      <c r="D1676" s="470">
        <v>4846.09</v>
      </c>
      <c r="E1676" s="470">
        <v>4846.09</v>
      </c>
      <c r="F1676" s="471"/>
      <c r="G1676" s="472">
        <v>0.002</v>
      </c>
      <c r="J1676" s="473" t="s">
        <v>2027</v>
      </c>
      <c r="K1676" s="406">
        <v>85.0</v>
      </c>
      <c r="L1676" s="474">
        <v>85.55</v>
      </c>
      <c r="M1676" s="474">
        <v>85.91</v>
      </c>
      <c r="N1676" s="474">
        <v>84.64</v>
      </c>
      <c r="O1676" s="474" t="s">
        <v>4196</v>
      </c>
      <c r="P1676" s="475">
        <v>-0.0064</v>
      </c>
      <c r="Q1676" s="56"/>
    </row>
    <row r="1677" ht="15.75" customHeight="1">
      <c r="A1677" s="403" t="s">
        <v>2028</v>
      </c>
      <c r="B1677" s="404">
        <v>4836.32</v>
      </c>
      <c r="C1677" s="470">
        <v>4836.32</v>
      </c>
      <c r="D1677" s="470">
        <v>4836.32</v>
      </c>
      <c r="E1677" s="470">
        <v>4836.32</v>
      </c>
      <c r="F1677" s="471"/>
      <c r="G1677" s="472">
        <v>0.0029</v>
      </c>
      <c r="J1677" s="473" t="s">
        <v>2028</v>
      </c>
      <c r="K1677" s="406">
        <v>85.55</v>
      </c>
      <c r="L1677" s="474">
        <v>84.73</v>
      </c>
      <c r="M1677" s="474">
        <v>86.0</v>
      </c>
      <c r="N1677" s="474">
        <v>84.73</v>
      </c>
      <c r="O1677" s="474" t="s">
        <v>4197</v>
      </c>
      <c r="P1677" s="475">
        <v>0.0075</v>
      </c>
      <c r="Q1677" s="56"/>
    </row>
    <row r="1678" ht="15.75" customHeight="1">
      <c r="A1678" s="403" t="s">
        <v>2029</v>
      </c>
      <c r="B1678" s="404">
        <v>4822.29</v>
      </c>
      <c r="C1678" s="470">
        <v>4822.29</v>
      </c>
      <c r="D1678" s="470">
        <v>4822.29</v>
      </c>
      <c r="E1678" s="470">
        <v>4822.29</v>
      </c>
      <c r="F1678" s="471"/>
      <c r="G1678" s="472">
        <v>-2.0E-4</v>
      </c>
      <c r="J1678" s="473" t="s">
        <v>2029</v>
      </c>
      <c r="K1678" s="406">
        <v>84.91</v>
      </c>
      <c r="L1678" s="474">
        <v>86.82</v>
      </c>
      <c r="M1678" s="474">
        <v>87.0</v>
      </c>
      <c r="N1678" s="474">
        <v>84.55</v>
      </c>
      <c r="O1678" s="474" t="s">
        <v>4198</v>
      </c>
      <c r="P1678" s="475">
        <v>-0.0178</v>
      </c>
      <c r="Q1678" s="56"/>
    </row>
    <row r="1679" ht="15.75" customHeight="1">
      <c r="A1679" s="403" t="s">
        <v>2030</v>
      </c>
      <c r="B1679" s="404">
        <v>4823.02</v>
      </c>
      <c r="C1679" s="470">
        <v>4823.02</v>
      </c>
      <c r="D1679" s="470">
        <v>4823.02</v>
      </c>
      <c r="E1679" s="470">
        <v>4823.02</v>
      </c>
      <c r="F1679" s="471"/>
      <c r="G1679" s="472">
        <v>0.0045</v>
      </c>
      <c r="J1679" s="473" t="s">
        <v>2030</v>
      </c>
      <c r="K1679" s="406">
        <v>86.45</v>
      </c>
      <c r="L1679" s="474">
        <v>85.73</v>
      </c>
      <c r="M1679" s="474">
        <v>86.91</v>
      </c>
      <c r="N1679" s="474">
        <v>85.0</v>
      </c>
      <c r="O1679" s="474" t="s">
        <v>4199</v>
      </c>
      <c r="P1679" s="475">
        <v>0.0149</v>
      </c>
      <c r="Q1679" s="56"/>
    </row>
    <row r="1680" ht="15.75" customHeight="1">
      <c r="A1680" s="403" t="s">
        <v>2031</v>
      </c>
      <c r="B1680" s="404">
        <v>4801.24</v>
      </c>
      <c r="C1680" s="470">
        <v>4801.24</v>
      </c>
      <c r="D1680" s="470">
        <v>4801.24</v>
      </c>
      <c r="E1680" s="470">
        <v>4801.24</v>
      </c>
      <c r="F1680" s="471"/>
      <c r="G1680" s="472">
        <v>0.0017</v>
      </c>
      <c r="J1680" s="473" t="s">
        <v>2031</v>
      </c>
      <c r="K1680" s="406">
        <v>85.18</v>
      </c>
      <c r="L1680" s="474">
        <v>84.91</v>
      </c>
      <c r="M1680" s="474">
        <v>85.45</v>
      </c>
      <c r="N1680" s="474">
        <v>84.09</v>
      </c>
      <c r="O1680" s="474" t="s">
        <v>4200</v>
      </c>
      <c r="P1680" s="475">
        <v>0.0011</v>
      </c>
      <c r="Q1680" s="56"/>
    </row>
    <row r="1681" ht="15.75" customHeight="1">
      <c r="A1681" s="403" t="s">
        <v>2032</v>
      </c>
      <c r="B1681" s="404">
        <v>4793.3</v>
      </c>
      <c r="C1681" s="470">
        <v>4793.3</v>
      </c>
      <c r="D1681" s="470">
        <v>4793.3</v>
      </c>
      <c r="E1681" s="470">
        <v>4793.3</v>
      </c>
      <c r="F1681" s="471"/>
      <c r="G1681" s="472">
        <v>-9.0E-4</v>
      </c>
      <c r="J1681" s="473" t="s">
        <v>2032</v>
      </c>
      <c r="K1681" s="406">
        <v>85.09</v>
      </c>
      <c r="L1681" s="474">
        <v>84.82</v>
      </c>
      <c r="M1681" s="474">
        <v>85.27</v>
      </c>
      <c r="N1681" s="474">
        <v>84.64</v>
      </c>
      <c r="O1681" s="474" t="s">
        <v>4201</v>
      </c>
      <c r="P1681" s="475">
        <v>0.0064</v>
      </c>
      <c r="Q1681" s="56"/>
    </row>
    <row r="1682" ht="15.75" customHeight="1">
      <c r="A1682" s="403" t="s">
        <v>2033</v>
      </c>
      <c r="B1682" s="404">
        <v>4797.64</v>
      </c>
      <c r="C1682" s="470">
        <v>4797.64</v>
      </c>
      <c r="D1682" s="470">
        <v>4797.64</v>
      </c>
      <c r="E1682" s="470">
        <v>4797.64</v>
      </c>
      <c r="F1682" s="471"/>
      <c r="G1682" s="472">
        <v>0.0023</v>
      </c>
      <c r="J1682" s="473" t="s">
        <v>2033</v>
      </c>
      <c r="K1682" s="406">
        <v>84.55</v>
      </c>
      <c r="L1682" s="474">
        <v>84.82</v>
      </c>
      <c r="M1682" s="474">
        <v>85.82</v>
      </c>
      <c r="N1682" s="474">
        <v>84.27</v>
      </c>
      <c r="O1682" s="474" t="s">
        <v>4202</v>
      </c>
      <c r="P1682" s="475">
        <v>-0.0074</v>
      </c>
      <c r="Q1682" s="56"/>
    </row>
    <row r="1683" ht="15.75" customHeight="1">
      <c r="A1683" s="403" t="s">
        <v>2034</v>
      </c>
      <c r="B1683" s="404">
        <v>4786.57</v>
      </c>
      <c r="C1683" s="470">
        <v>4786.57</v>
      </c>
      <c r="D1683" s="470">
        <v>4786.57</v>
      </c>
      <c r="E1683" s="470">
        <v>4786.57</v>
      </c>
      <c r="F1683" s="471"/>
      <c r="G1683" s="472">
        <v>-0.001</v>
      </c>
      <c r="J1683" s="473" t="s">
        <v>2034</v>
      </c>
      <c r="K1683" s="406">
        <v>85.18</v>
      </c>
      <c r="L1683" s="474">
        <v>85.0</v>
      </c>
      <c r="M1683" s="474">
        <v>85.45</v>
      </c>
      <c r="N1683" s="474">
        <v>84.18</v>
      </c>
      <c r="O1683" s="474" t="s">
        <v>4203</v>
      </c>
      <c r="P1683" s="475">
        <v>0.0075</v>
      </c>
      <c r="Q1683" s="56"/>
    </row>
    <row r="1684" ht="15.75" customHeight="1">
      <c r="A1684" s="403" t="s">
        <v>2035</v>
      </c>
      <c r="B1684" s="404">
        <v>4791.33</v>
      </c>
      <c r="C1684" s="470">
        <v>4791.33</v>
      </c>
      <c r="D1684" s="470">
        <v>4791.33</v>
      </c>
      <c r="E1684" s="470">
        <v>4791.33</v>
      </c>
      <c r="F1684" s="471"/>
      <c r="G1684" s="472">
        <v>0.0055</v>
      </c>
      <c r="J1684" s="473" t="s">
        <v>2035</v>
      </c>
      <c r="K1684" s="406">
        <v>84.55</v>
      </c>
      <c r="L1684" s="474">
        <v>84.09</v>
      </c>
      <c r="M1684" s="474">
        <v>85.0</v>
      </c>
      <c r="N1684" s="474">
        <v>83.55</v>
      </c>
      <c r="O1684" s="474" t="s">
        <v>4204</v>
      </c>
      <c r="P1684" s="475">
        <v>0.0076</v>
      </c>
      <c r="Q1684" s="56"/>
    </row>
    <row r="1685" ht="15.75" customHeight="1">
      <c r="A1685" s="403" t="s">
        <v>2036</v>
      </c>
      <c r="B1685" s="404">
        <v>4765.35</v>
      </c>
      <c r="C1685" s="470">
        <v>4765.35</v>
      </c>
      <c r="D1685" s="470">
        <v>4765.35</v>
      </c>
      <c r="E1685" s="470">
        <v>4765.35</v>
      </c>
      <c r="F1685" s="471"/>
      <c r="G1685" s="472">
        <v>0.0032</v>
      </c>
      <c r="J1685" s="473" t="s">
        <v>2036</v>
      </c>
      <c r="K1685" s="406">
        <v>83.91</v>
      </c>
      <c r="L1685" s="474">
        <v>85.0</v>
      </c>
      <c r="M1685" s="474">
        <v>85.27</v>
      </c>
      <c r="N1685" s="474">
        <v>83.73</v>
      </c>
      <c r="O1685" s="474" t="s">
        <v>4205</v>
      </c>
      <c r="P1685" s="475">
        <v>-0.0011</v>
      </c>
      <c r="Q1685" s="56"/>
    </row>
    <row r="1686" ht="15.75" customHeight="1">
      <c r="A1686" s="403" t="s">
        <v>2037</v>
      </c>
      <c r="B1686" s="404">
        <v>4750.2</v>
      </c>
      <c r="C1686" s="470">
        <v>4750.2</v>
      </c>
      <c r="D1686" s="470">
        <v>4750.2</v>
      </c>
      <c r="E1686" s="470">
        <v>4750.2</v>
      </c>
      <c r="F1686" s="471"/>
      <c r="G1686" s="472">
        <v>0.0061</v>
      </c>
      <c r="J1686" s="473" t="s">
        <v>2037</v>
      </c>
      <c r="K1686" s="406">
        <v>84.0</v>
      </c>
      <c r="L1686" s="474">
        <v>85.45</v>
      </c>
      <c r="M1686" s="474">
        <v>85.45</v>
      </c>
      <c r="N1686" s="474">
        <v>83.73</v>
      </c>
      <c r="O1686" s="474" t="s">
        <v>4206</v>
      </c>
      <c r="P1686" s="475">
        <v>-0.0011</v>
      </c>
      <c r="Q1686" s="56"/>
    </row>
    <row r="1687" ht="15.75" customHeight="1">
      <c r="A1687" s="403" t="s">
        <v>2038</v>
      </c>
      <c r="B1687" s="404">
        <v>4721.4</v>
      </c>
      <c r="C1687" s="470">
        <v>4721.4</v>
      </c>
      <c r="D1687" s="470">
        <v>4721.4</v>
      </c>
      <c r="E1687" s="470">
        <v>4721.4</v>
      </c>
      <c r="F1687" s="471"/>
      <c r="G1687" s="472">
        <v>-1.0E-4</v>
      </c>
      <c r="J1687" s="473" t="s">
        <v>2038</v>
      </c>
      <c r="K1687" s="406">
        <v>84.09</v>
      </c>
      <c r="L1687" s="474">
        <v>85.0</v>
      </c>
      <c r="M1687" s="474">
        <v>85.91</v>
      </c>
      <c r="N1687" s="474">
        <v>84.0</v>
      </c>
      <c r="O1687" s="474" t="s">
        <v>4207</v>
      </c>
      <c r="P1687" s="475">
        <v>-0.0107</v>
      </c>
      <c r="Q1687" s="56"/>
    </row>
    <row r="1688" ht="15.75" customHeight="1">
      <c r="A1688" s="403" t="s">
        <v>2039</v>
      </c>
      <c r="B1688" s="404">
        <v>4721.98</v>
      </c>
      <c r="C1688" s="470">
        <v>4721.98</v>
      </c>
      <c r="D1688" s="470">
        <v>4721.98</v>
      </c>
      <c r="E1688" s="470">
        <v>4721.98</v>
      </c>
      <c r="F1688" s="471"/>
      <c r="G1688" s="472">
        <v>0.005</v>
      </c>
      <c r="J1688" s="473" t="s">
        <v>2039</v>
      </c>
      <c r="K1688" s="406">
        <v>85.0</v>
      </c>
      <c r="L1688" s="474">
        <v>85.64</v>
      </c>
      <c r="M1688" s="474">
        <v>85.91</v>
      </c>
      <c r="N1688" s="474">
        <v>84.82</v>
      </c>
      <c r="O1688" s="474" t="s">
        <v>4208</v>
      </c>
      <c r="P1688" s="475">
        <v>-0.0106</v>
      </c>
      <c r="Q1688" s="56"/>
    </row>
    <row r="1689" ht="15.75" customHeight="1">
      <c r="A1689" s="403" t="s">
        <v>2040</v>
      </c>
      <c r="B1689" s="404">
        <v>4698.54</v>
      </c>
      <c r="C1689" s="470">
        <v>4698.54</v>
      </c>
      <c r="D1689" s="470">
        <v>4698.54</v>
      </c>
      <c r="E1689" s="470">
        <v>4698.54</v>
      </c>
      <c r="F1689" s="471"/>
      <c r="G1689" s="472">
        <v>0.0047</v>
      </c>
      <c r="J1689" s="473" t="s">
        <v>2040</v>
      </c>
      <c r="K1689" s="406">
        <v>85.91</v>
      </c>
      <c r="L1689" s="474">
        <v>86.27</v>
      </c>
      <c r="M1689" s="474">
        <v>86.36</v>
      </c>
      <c r="N1689" s="474">
        <v>85.45</v>
      </c>
      <c r="O1689" s="474" t="s">
        <v>4209</v>
      </c>
      <c r="P1689" s="475">
        <v>0.0042</v>
      </c>
      <c r="Q1689" s="56"/>
    </row>
    <row r="1690" ht="15.75" customHeight="1">
      <c r="A1690" s="403" t="s">
        <v>2041</v>
      </c>
      <c r="B1690" s="404">
        <v>4676.75</v>
      </c>
      <c r="C1690" s="470">
        <v>4676.75</v>
      </c>
      <c r="D1690" s="470">
        <v>4676.75</v>
      </c>
      <c r="E1690" s="470">
        <v>4676.75</v>
      </c>
      <c r="F1690" s="471"/>
      <c r="G1690" s="472">
        <v>0.0026</v>
      </c>
      <c r="J1690" s="473" t="s">
        <v>2041</v>
      </c>
      <c r="K1690" s="406">
        <v>85.55</v>
      </c>
      <c r="L1690" s="474">
        <v>86.73</v>
      </c>
      <c r="M1690" s="474">
        <v>87.18</v>
      </c>
      <c r="N1690" s="474">
        <v>85.36</v>
      </c>
      <c r="O1690" s="474" t="s">
        <v>4210</v>
      </c>
      <c r="P1690" s="475">
        <v>-0.0063</v>
      </c>
      <c r="Q1690" s="56"/>
    </row>
    <row r="1691" ht="15.75" customHeight="1">
      <c r="A1691" s="403" t="s">
        <v>2042</v>
      </c>
      <c r="B1691" s="404">
        <v>4664.8</v>
      </c>
      <c r="C1691" s="470">
        <v>4664.8</v>
      </c>
      <c r="D1691" s="470">
        <v>4664.8</v>
      </c>
      <c r="E1691" s="470">
        <v>4664.8</v>
      </c>
      <c r="F1691" s="471"/>
      <c r="G1691" s="472">
        <v>0.0043</v>
      </c>
      <c r="J1691" s="473" t="s">
        <v>2042</v>
      </c>
      <c r="K1691" s="406">
        <v>86.09</v>
      </c>
      <c r="L1691" s="474">
        <v>85.91</v>
      </c>
      <c r="M1691" s="474">
        <v>87.27</v>
      </c>
      <c r="N1691" s="474">
        <v>85.73</v>
      </c>
      <c r="O1691" s="474" t="s">
        <v>4159</v>
      </c>
      <c r="P1691" s="475">
        <v>0.0053</v>
      </c>
      <c r="Q1691" s="56"/>
    </row>
    <row r="1692" ht="15.75" customHeight="1">
      <c r="A1692" s="403" t="s">
        <v>2043</v>
      </c>
      <c r="B1692" s="404">
        <v>4644.98</v>
      </c>
      <c r="C1692" s="470">
        <v>4644.98</v>
      </c>
      <c r="D1692" s="470">
        <v>4644.98</v>
      </c>
      <c r="E1692" s="470">
        <v>4644.98</v>
      </c>
      <c r="F1692" s="471"/>
      <c r="G1692" s="472">
        <v>-0.0048</v>
      </c>
      <c r="J1692" s="473" t="s">
        <v>2043</v>
      </c>
      <c r="K1692" s="406">
        <v>85.64</v>
      </c>
      <c r="L1692" s="474">
        <v>85.09</v>
      </c>
      <c r="M1692" s="474">
        <v>85.91</v>
      </c>
      <c r="N1692" s="474">
        <v>84.55</v>
      </c>
      <c r="O1692" s="474" t="s">
        <v>4211</v>
      </c>
      <c r="P1692" s="475">
        <v>0.0086</v>
      </c>
      <c r="Q1692" s="56"/>
    </row>
    <row r="1693" ht="15.75" customHeight="1">
      <c r="A1693" s="403" t="s">
        <v>2044</v>
      </c>
      <c r="B1693" s="404">
        <v>4667.19</v>
      </c>
      <c r="C1693" s="470">
        <v>4667.19</v>
      </c>
      <c r="D1693" s="470">
        <v>4667.19</v>
      </c>
      <c r="E1693" s="470">
        <v>4667.19</v>
      </c>
      <c r="F1693" s="471"/>
      <c r="G1693" s="472">
        <v>-0.0021</v>
      </c>
      <c r="J1693" s="473" t="s">
        <v>2044</v>
      </c>
      <c r="K1693" s="406">
        <v>84.91</v>
      </c>
      <c r="L1693" s="474">
        <v>85.64</v>
      </c>
      <c r="M1693" s="474">
        <v>85.64</v>
      </c>
      <c r="N1693" s="474">
        <v>84.55</v>
      </c>
      <c r="O1693" s="474" t="s">
        <v>4212</v>
      </c>
      <c r="P1693" s="475">
        <v>0.0032</v>
      </c>
      <c r="Q1693" s="56"/>
    </row>
    <row r="1694" ht="15.75" customHeight="1">
      <c r="A1694" s="403" t="s">
        <v>2045</v>
      </c>
      <c r="B1694" s="404">
        <v>4677.13</v>
      </c>
      <c r="C1694" s="470">
        <v>4677.13</v>
      </c>
      <c r="D1694" s="470">
        <v>4677.13</v>
      </c>
      <c r="E1694" s="470">
        <v>4677.13</v>
      </c>
      <c r="F1694" s="471"/>
      <c r="G1694" s="472">
        <v>0.0013</v>
      </c>
      <c r="J1694" s="473" t="s">
        <v>2045</v>
      </c>
      <c r="K1694" s="406">
        <v>84.64</v>
      </c>
      <c r="L1694" s="474">
        <v>84.82</v>
      </c>
      <c r="M1694" s="474">
        <v>85.18</v>
      </c>
      <c r="N1694" s="474">
        <v>84.36</v>
      </c>
      <c r="O1694" s="474" t="s">
        <v>4213</v>
      </c>
      <c r="P1694" s="475">
        <v>-0.0011</v>
      </c>
      <c r="Q1694" s="56"/>
    </row>
    <row r="1695" ht="15.75" customHeight="1">
      <c r="A1695" s="403" t="s">
        <v>2046</v>
      </c>
      <c r="B1695" s="404">
        <v>4671.25</v>
      </c>
      <c r="C1695" s="470">
        <v>4671.25</v>
      </c>
      <c r="D1695" s="470">
        <v>4671.25</v>
      </c>
      <c r="E1695" s="470">
        <v>4671.25</v>
      </c>
      <c r="F1695" s="471"/>
      <c r="G1695" s="472">
        <v>-0.0042</v>
      </c>
      <c r="J1695" s="473" t="s">
        <v>2046</v>
      </c>
      <c r="K1695" s="406">
        <v>84.73</v>
      </c>
      <c r="L1695" s="474">
        <v>84.82</v>
      </c>
      <c r="M1695" s="474">
        <v>85.36</v>
      </c>
      <c r="N1695" s="474">
        <v>84.09</v>
      </c>
      <c r="O1695" s="474" t="s">
        <v>4214</v>
      </c>
      <c r="P1695" s="475">
        <v>0.0065</v>
      </c>
      <c r="Q1695" s="56"/>
    </row>
    <row r="1696" ht="15.75" customHeight="1">
      <c r="A1696" s="403" t="s">
        <v>2047</v>
      </c>
      <c r="B1696" s="404">
        <v>4691.06</v>
      </c>
      <c r="C1696" s="470">
        <v>4691.06</v>
      </c>
      <c r="D1696" s="470">
        <v>4691.06</v>
      </c>
      <c r="E1696" s="470">
        <v>4691.06</v>
      </c>
      <c r="F1696" s="471"/>
      <c r="G1696" s="472">
        <v>4.0E-4</v>
      </c>
      <c r="J1696" s="473" t="s">
        <v>2047</v>
      </c>
      <c r="K1696" s="406">
        <v>84.18</v>
      </c>
      <c r="L1696" s="474">
        <v>84.91</v>
      </c>
      <c r="M1696" s="474">
        <v>85.18</v>
      </c>
      <c r="N1696" s="474">
        <v>83.64</v>
      </c>
      <c r="O1696" s="474" t="s">
        <v>4215</v>
      </c>
      <c r="P1696" s="475">
        <v>0.0021</v>
      </c>
      <c r="Q1696" s="56"/>
    </row>
    <row r="1697" ht="15.75" customHeight="1">
      <c r="A1697" s="403" t="s">
        <v>2048</v>
      </c>
      <c r="B1697" s="404">
        <v>4689.18</v>
      </c>
      <c r="C1697" s="470">
        <v>4689.18</v>
      </c>
      <c r="D1697" s="470">
        <v>4689.18</v>
      </c>
      <c r="E1697" s="470">
        <v>4689.18</v>
      </c>
      <c r="F1697" s="471"/>
      <c r="G1697" s="472">
        <v>0.0036</v>
      </c>
      <c r="J1697" s="473" t="s">
        <v>2048</v>
      </c>
      <c r="K1697" s="406">
        <v>84.0</v>
      </c>
      <c r="L1697" s="474">
        <v>84.82</v>
      </c>
      <c r="M1697" s="474">
        <v>84.82</v>
      </c>
      <c r="N1697" s="474">
        <v>83.73</v>
      </c>
      <c r="O1697" s="474" t="s">
        <v>4216</v>
      </c>
      <c r="P1697" s="475">
        <v>-0.0043</v>
      </c>
      <c r="Q1697" s="56"/>
    </row>
    <row r="1698" ht="15.75" customHeight="1">
      <c r="A1698" s="403" t="s">
        <v>2049</v>
      </c>
      <c r="B1698" s="404">
        <v>4672.39</v>
      </c>
      <c r="C1698" s="470">
        <v>4672.39</v>
      </c>
      <c r="D1698" s="470">
        <v>4672.39</v>
      </c>
      <c r="E1698" s="470">
        <v>4672.39</v>
      </c>
      <c r="F1698" s="471"/>
      <c r="G1698" s="472">
        <v>-1.0E-4</v>
      </c>
      <c r="J1698" s="473" t="s">
        <v>2049</v>
      </c>
      <c r="K1698" s="406">
        <v>84.36</v>
      </c>
      <c r="L1698" s="474">
        <v>84.36</v>
      </c>
      <c r="M1698" s="474">
        <v>84.73</v>
      </c>
      <c r="N1698" s="474">
        <v>84.09</v>
      </c>
      <c r="O1698" s="474" t="s">
        <v>4217</v>
      </c>
      <c r="P1698" s="475">
        <v>0.0011</v>
      </c>
      <c r="Q1698" s="56"/>
    </row>
    <row r="1699" ht="15.75" customHeight="1">
      <c r="A1699" s="403" t="s">
        <v>2050</v>
      </c>
      <c r="B1699" s="404">
        <v>4672.87</v>
      </c>
      <c r="C1699" s="470">
        <v>4672.87</v>
      </c>
      <c r="D1699" s="470">
        <v>4672.87</v>
      </c>
      <c r="E1699" s="470">
        <v>4672.87</v>
      </c>
      <c r="F1699" s="471"/>
      <c r="G1699" s="472">
        <v>0.0086</v>
      </c>
      <c r="J1699" s="473" t="s">
        <v>2050</v>
      </c>
      <c r="K1699" s="406">
        <v>84.27</v>
      </c>
      <c r="L1699" s="474">
        <v>85.36</v>
      </c>
      <c r="M1699" s="474">
        <v>85.36</v>
      </c>
      <c r="N1699" s="474">
        <v>84.0</v>
      </c>
      <c r="O1699" s="474" t="s">
        <v>4218</v>
      </c>
      <c r="P1699" s="475">
        <v>-0.0044</v>
      </c>
      <c r="Q1699" s="56"/>
    </row>
    <row r="1700" ht="15.75" customHeight="1">
      <c r="A1700" s="403" t="s">
        <v>2051</v>
      </c>
      <c r="B1700" s="404">
        <v>4633.18</v>
      </c>
      <c r="C1700" s="470">
        <v>4633.18</v>
      </c>
      <c r="D1700" s="470">
        <v>4633.18</v>
      </c>
      <c r="E1700" s="470">
        <v>4633.18</v>
      </c>
      <c r="F1700" s="471"/>
      <c r="G1700" s="472">
        <v>0.0079</v>
      </c>
      <c r="J1700" s="473" t="s">
        <v>2051</v>
      </c>
      <c r="K1700" s="406">
        <v>84.64</v>
      </c>
      <c r="L1700" s="474">
        <v>83.82</v>
      </c>
      <c r="M1700" s="474">
        <v>85.0</v>
      </c>
      <c r="N1700" s="474">
        <v>83.82</v>
      </c>
      <c r="O1700" s="474" t="s">
        <v>4219</v>
      </c>
      <c r="P1700" s="475">
        <v>0.0087</v>
      </c>
      <c r="Q1700" s="56"/>
    </row>
    <row r="1701" ht="15.75" customHeight="1">
      <c r="A1701" s="403" t="s">
        <v>2052</v>
      </c>
      <c r="B1701" s="404">
        <v>4596.86</v>
      </c>
      <c r="C1701" s="470">
        <v>4596.86</v>
      </c>
      <c r="D1701" s="470">
        <v>4596.86</v>
      </c>
      <c r="E1701" s="470">
        <v>4596.86</v>
      </c>
      <c r="F1701" s="471"/>
      <c r="G1701" s="472">
        <v>0.001</v>
      </c>
      <c r="J1701" s="473" t="s">
        <v>2052</v>
      </c>
      <c r="K1701" s="406">
        <v>83.91</v>
      </c>
      <c r="L1701" s="474">
        <v>85.0</v>
      </c>
      <c r="M1701" s="474">
        <v>85.0</v>
      </c>
      <c r="N1701" s="474">
        <v>83.55</v>
      </c>
      <c r="O1701" s="474" t="s">
        <v>3068</v>
      </c>
      <c r="P1701" s="475">
        <v>-0.0076</v>
      </c>
      <c r="Q1701" s="56"/>
    </row>
    <row r="1702" ht="15.75" customHeight="1">
      <c r="A1702" s="403" t="s">
        <v>2053</v>
      </c>
      <c r="B1702" s="404">
        <v>4592.17</v>
      </c>
      <c r="C1702" s="470">
        <v>4592.17</v>
      </c>
      <c r="D1702" s="470">
        <v>4592.17</v>
      </c>
      <c r="E1702" s="470">
        <v>4592.17</v>
      </c>
      <c r="F1702" s="471"/>
      <c r="G1702" s="472">
        <v>-0.0028</v>
      </c>
      <c r="J1702" s="473" t="s">
        <v>2053</v>
      </c>
      <c r="K1702" s="406">
        <v>84.55</v>
      </c>
      <c r="L1702" s="474">
        <v>83.36</v>
      </c>
      <c r="M1702" s="474">
        <v>85.36</v>
      </c>
      <c r="N1702" s="474">
        <v>83.36</v>
      </c>
      <c r="O1702" s="474" t="s">
        <v>4220</v>
      </c>
      <c r="P1702" s="475">
        <v>0.0033</v>
      </c>
      <c r="Q1702" s="56"/>
    </row>
    <row r="1703" ht="15.75" customHeight="1">
      <c r="A1703" s="403" t="s">
        <v>2054</v>
      </c>
      <c r="B1703" s="404">
        <v>4605.08</v>
      </c>
      <c r="C1703" s="470">
        <v>4605.08</v>
      </c>
      <c r="D1703" s="470">
        <v>4605.08</v>
      </c>
      <c r="E1703" s="470">
        <v>4605.08</v>
      </c>
      <c r="F1703" s="471"/>
      <c r="G1703" s="472">
        <v>-0.0067</v>
      </c>
      <c r="J1703" s="473" t="s">
        <v>2054</v>
      </c>
      <c r="K1703" s="406">
        <v>84.27</v>
      </c>
      <c r="L1703" s="474">
        <v>85.0</v>
      </c>
      <c r="M1703" s="474">
        <v>85.36</v>
      </c>
      <c r="N1703" s="474">
        <v>81.82</v>
      </c>
      <c r="O1703" s="474" t="s">
        <v>4221</v>
      </c>
      <c r="P1703" s="475">
        <v>0.0064</v>
      </c>
      <c r="Q1703" s="56"/>
    </row>
    <row r="1704" ht="15.75" customHeight="1">
      <c r="A1704" s="403" t="s">
        <v>2055</v>
      </c>
      <c r="B1704" s="404">
        <v>4636.23</v>
      </c>
      <c r="C1704" s="470">
        <v>4636.23</v>
      </c>
      <c r="D1704" s="470">
        <v>4636.23</v>
      </c>
      <c r="E1704" s="470">
        <v>4636.23</v>
      </c>
      <c r="F1704" s="471"/>
      <c r="G1704" s="472">
        <v>-0.0047</v>
      </c>
      <c r="J1704" s="473" t="s">
        <v>2055</v>
      </c>
      <c r="K1704" s="406">
        <v>83.73</v>
      </c>
      <c r="L1704" s="474">
        <v>85.45</v>
      </c>
      <c r="M1704" s="474">
        <v>85.45</v>
      </c>
      <c r="N1704" s="474">
        <v>83.09</v>
      </c>
      <c r="O1704" s="474" t="s">
        <v>4222</v>
      </c>
      <c r="P1704" s="475">
        <v>-0.0191</v>
      </c>
      <c r="Q1704" s="56"/>
    </row>
    <row r="1705" ht="15.75" customHeight="1">
      <c r="A1705" s="403" t="s">
        <v>2056</v>
      </c>
      <c r="B1705" s="404">
        <v>4658.2</v>
      </c>
      <c r="C1705" s="470">
        <v>4658.2</v>
      </c>
      <c r="D1705" s="470">
        <v>4658.2</v>
      </c>
      <c r="E1705" s="470">
        <v>4658.2</v>
      </c>
      <c r="F1705" s="471"/>
      <c r="G1705" s="472">
        <v>-0.0051</v>
      </c>
      <c r="J1705" s="473" t="s">
        <v>2056</v>
      </c>
      <c r="K1705" s="406">
        <v>85.36</v>
      </c>
      <c r="L1705" s="474">
        <v>85.45</v>
      </c>
      <c r="M1705" s="474">
        <v>85.73</v>
      </c>
      <c r="N1705" s="474">
        <v>84.27</v>
      </c>
      <c r="O1705" s="474" t="s">
        <v>4223</v>
      </c>
      <c r="P1705" s="475">
        <v>-0.0033</v>
      </c>
      <c r="Q1705" s="56"/>
    </row>
    <row r="1706" ht="15.75" customHeight="1">
      <c r="A1706" s="403" t="s">
        <v>2057</v>
      </c>
      <c r="B1706" s="404">
        <v>4681.86</v>
      </c>
      <c r="C1706" s="470">
        <v>4681.86</v>
      </c>
      <c r="D1706" s="470">
        <v>4681.86</v>
      </c>
      <c r="E1706" s="470">
        <v>4681.86</v>
      </c>
      <c r="F1706" s="471"/>
      <c r="G1706" s="472">
        <v>-0.0025</v>
      </c>
      <c r="J1706" s="473" t="s">
        <v>2057</v>
      </c>
      <c r="K1706" s="406">
        <v>85.64</v>
      </c>
      <c r="L1706" s="474">
        <v>85.36</v>
      </c>
      <c r="M1706" s="474">
        <v>86.27</v>
      </c>
      <c r="N1706" s="474">
        <v>85.09</v>
      </c>
      <c r="O1706" s="474" t="s">
        <v>4224</v>
      </c>
      <c r="P1706" s="475">
        <v>0.0054</v>
      </c>
      <c r="Q1706" s="56"/>
    </row>
    <row r="1707" ht="15.75" customHeight="1">
      <c r="A1707" s="403" t="s">
        <v>2058</v>
      </c>
      <c r="B1707" s="404">
        <v>4693.7</v>
      </c>
      <c r="C1707" s="470">
        <v>4693.7</v>
      </c>
      <c r="D1707" s="470">
        <v>4693.7</v>
      </c>
      <c r="E1707" s="470">
        <v>4693.7</v>
      </c>
      <c r="F1707" s="471"/>
      <c r="G1707" s="472">
        <v>1.0E-4</v>
      </c>
      <c r="J1707" s="473" t="s">
        <v>2058</v>
      </c>
      <c r="K1707" s="406">
        <v>85.18</v>
      </c>
      <c r="L1707" s="474">
        <v>85.09</v>
      </c>
      <c r="M1707" s="474">
        <v>85.55</v>
      </c>
      <c r="N1707" s="474">
        <v>84.27</v>
      </c>
      <c r="O1707" s="474" t="s">
        <v>4225</v>
      </c>
      <c r="P1707" s="475">
        <v>0.0053</v>
      </c>
      <c r="Q1707" s="56"/>
    </row>
    <row r="1708" ht="15.75" customHeight="1">
      <c r="A1708" s="403" t="s">
        <v>2059</v>
      </c>
      <c r="B1708" s="404">
        <v>4693.0</v>
      </c>
      <c r="C1708" s="470">
        <v>4693.0</v>
      </c>
      <c r="D1708" s="470">
        <v>4693.0</v>
      </c>
      <c r="E1708" s="470">
        <v>4693.0</v>
      </c>
      <c r="F1708" s="471"/>
      <c r="G1708" s="472">
        <v>1.0E-4</v>
      </c>
      <c r="J1708" s="473" t="s">
        <v>2059</v>
      </c>
      <c r="K1708" s="406">
        <v>84.73</v>
      </c>
      <c r="L1708" s="474">
        <v>84.91</v>
      </c>
      <c r="M1708" s="474">
        <v>85.36</v>
      </c>
      <c r="N1708" s="474">
        <v>83.73</v>
      </c>
      <c r="O1708" s="474" t="s">
        <v>4226</v>
      </c>
      <c r="P1708" s="475">
        <v>0.0055</v>
      </c>
      <c r="Q1708" s="56"/>
    </row>
    <row r="1709" ht="15.75" customHeight="1">
      <c r="A1709" s="403" t="s">
        <v>2060</v>
      </c>
      <c r="B1709" s="404">
        <v>4692.43</v>
      </c>
      <c r="C1709" s="470">
        <v>4692.43</v>
      </c>
      <c r="D1709" s="470">
        <v>4692.43</v>
      </c>
      <c r="E1709" s="470">
        <v>4692.43</v>
      </c>
      <c r="F1709" s="471"/>
      <c r="G1709" s="472">
        <v>-0.0021</v>
      </c>
      <c r="J1709" s="473" t="s">
        <v>2060</v>
      </c>
      <c r="K1709" s="406">
        <v>84.27</v>
      </c>
      <c r="L1709" s="474">
        <v>85.36</v>
      </c>
      <c r="M1709" s="474">
        <v>85.36</v>
      </c>
      <c r="N1709" s="474">
        <v>84.09</v>
      </c>
      <c r="O1709" s="474" t="s">
        <v>4227</v>
      </c>
      <c r="P1709" s="475">
        <v>-0.0033</v>
      </c>
      <c r="Q1709" s="56"/>
    </row>
    <row r="1710" ht="15.75" customHeight="1">
      <c r="A1710" s="403" t="s">
        <v>2061</v>
      </c>
      <c r="B1710" s="404">
        <v>4702.51</v>
      </c>
      <c r="C1710" s="470">
        <v>4702.51</v>
      </c>
      <c r="D1710" s="470">
        <v>4702.51</v>
      </c>
      <c r="E1710" s="470">
        <v>4702.51</v>
      </c>
      <c r="F1710" s="471"/>
      <c r="G1710" s="472">
        <v>-0.002</v>
      </c>
      <c r="J1710" s="473" t="s">
        <v>2061</v>
      </c>
      <c r="K1710" s="406">
        <v>84.55</v>
      </c>
      <c r="L1710" s="474">
        <v>84.82</v>
      </c>
      <c r="M1710" s="474">
        <v>85.45</v>
      </c>
      <c r="N1710" s="474">
        <v>81.82</v>
      </c>
      <c r="O1710" s="474" t="s">
        <v>4228</v>
      </c>
      <c r="P1710" s="475">
        <v>-0.0138</v>
      </c>
      <c r="Q1710" s="56"/>
    </row>
    <row r="1711" ht="15.75" customHeight="1">
      <c r="A1711" s="403" t="s">
        <v>2062</v>
      </c>
      <c r="B1711" s="404">
        <v>4711.85</v>
      </c>
      <c r="C1711" s="470">
        <v>4711.85</v>
      </c>
      <c r="D1711" s="470">
        <v>4711.85</v>
      </c>
      <c r="E1711" s="470">
        <v>4711.85</v>
      </c>
      <c r="F1711" s="471"/>
      <c r="G1711" s="472">
        <v>0.004</v>
      </c>
      <c r="J1711" s="473" t="s">
        <v>2062</v>
      </c>
      <c r="K1711" s="406">
        <v>85.73</v>
      </c>
      <c r="L1711" s="474">
        <v>85.36</v>
      </c>
      <c r="M1711" s="474">
        <v>86.36</v>
      </c>
      <c r="N1711" s="474">
        <v>84.55</v>
      </c>
      <c r="O1711" s="474" t="s">
        <v>4229</v>
      </c>
      <c r="P1711" s="475">
        <v>0.0184</v>
      </c>
      <c r="Q1711" s="56"/>
    </row>
    <row r="1712" ht="15.75" customHeight="1">
      <c r="A1712" s="403" t="s">
        <v>2063</v>
      </c>
      <c r="B1712" s="404">
        <v>4692.94</v>
      </c>
      <c r="C1712" s="470">
        <v>4692.94</v>
      </c>
      <c r="D1712" s="470">
        <v>4692.94</v>
      </c>
      <c r="E1712" s="470">
        <v>4692.94</v>
      </c>
      <c r="F1712" s="471"/>
      <c r="G1712" s="472">
        <v>-0.0035</v>
      </c>
      <c r="J1712" s="473" t="s">
        <v>2063</v>
      </c>
      <c r="K1712" s="406">
        <v>84.18</v>
      </c>
      <c r="L1712" s="474">
        <v>84.09</v>
      </c>
      <c r="M1712" s="474">
        <v>85.27</v>
      </c>
      <c r="N1712" s="474">
        <v>83.73</v>
      </c>
      <c r="O1712" s="474" t="s">
        <v>4230</v>
      </c>
      <c r="P1712" s="475">
        <v>0.0</v>
      </c>
      <c r="Q1712" s="56"/>
    </row>
    <row r="1713" ht="15.75" customHeight="1">
      <c r="A1713" s="403" t="s">
        <v>2064</v>
      </c>
      <c r="B1713" s="404">
        <v>4709.62</v>
      </c>
      <c r="C1713" s="470">
        <v>4709.62</v>
      </c>
      <c r="D1713" s="470">
        <v>4709.62</v>
      </c>
      <c r="E1713" s="470">
        <v>4709.62</v>
      </c>
      <c r="F1713" s="471"/>
      <c r="G1713" s="472">
        <v>0.0018</v>
      </c>
      <c r="J1713" s="473" t="s">
        <v>2064</v>
      </c>
      <c r="K1713" s="406">
        <v>84.18</v>
      </c>
      <c r="L1713" s="474">
        <v>85.45</v>
      </c>
      <c r="M1713" s="474">
        <v>85.91</v>
      </c>
      <c r="N1713" s="474">
        <v>84.09</v>
      </c>
      <c r="O1713" s="474" t="s">
        <v>4231</v>
      </c>
      <c r="P1713" s="475">
        <v>-0.0149</v>
      </c>
      <c r="Q1713" s="56"/>
    </row>
    <row r="1714" ht="15.75" customHeight="1">
      <c r="A1714" s="403" t="s">
        <v>2065</v>
      </c>
      <c r="B1714" s="404">
        <v>4701.31</v>
      </c>
      <c r="C1714" s="470">
        <v>4701.31</v>
      </c>
      <c r="D1714" s="470">
        <v>4701.31</v>
      </c>
      <c r="E1714" s="470">
        <v>4701.31</v>
      </c>
      <c r="F1714" s="471"/>
      <c r="G1714" s="472">
        <v>0.0026</v>
      </c>
      <c r="J1714" s="473" t="s">
        <v>2065</v>
      </c>
      <c r="K1714" s="406">
        <v>85.45</v>
      </c>
      <c r="L1714" s="474">
        <v>85.82</v>
      </c>
      <c r="M1714" s="474">
        <v>86.55</v>
      </c>
      <c r="N1714" s="474">
        <v>85.0</v>
      </c>
      <c r="O1714" s="474" t="s">
        <v>4232</v>
      </c>
      <c r="P1714" s="475">
        <v>-0.0105</v>
      </c>
      <c r="Q1714" s="56"/>
    </row>
    <row r="1715" ht="15.75" customHeight="1">
      <c r="A1715" s="403" t="s">
        <v>2066</v>
      </c>
      <c r="B1715" s="404">
        <v>4689.31</v>
      </c>
      <c r="C1715" s="470">
        <v>4689.31</v>
      </c>
      <c r="D1715" s="470">
        <v>4689.31</v>
      </c>
      <c r="E1715" s="470">
        <v>4689.31</v>
      </c>
      <c r="F1715" s="471"/>
      <c r="G1715" s="472">
        <v>-0.002</v>
      </c>
      <c r="J1715" s="473" t="s">
        <v>2066</v>
      </c>
      <c r="K1715" s="406">
        <v>86.36</v>
      </c>
      <c r="L1715" s="474">
        <v>87.27</v>
      </c>
      <c r="M1715" s="474">
        <v>87.91</v>
      </c>
      <c r="N1715" s="474">
        <v>86.09</v>
      </c>
      <c r="O1715" s="474" t="s">
        <v>4233</v>
      </c>
      <c r="P1715" s="475">
        <v>-0.0114</v>
      </c>
      <c r="Q1715" s="56"/>
    </row>
    <row r="1716" ht="15.75" customHeight="1">
      <c r="A1716" s="403" t="s">
        <v>2067</v>
      </c>
      <c r="B1716" s="404">
        <v>4698.63</v>
      </c>
      <c r="C1716" s="470">
        <v>4698.63</v>
      </c>
      <c r="D1716" s="470">
        <v>4698.63</v>
      </c>
      <c r="E1716" s="470">
        <v>4698.63</v>
      </c>
      <c r="F1716" s="471"/>
      <c r="G1716" s="472">
        <v>-0.0053</v>
      </c>
      <c r="J1716" s="473" t="s">
        <v>2067</v>
      </c>
      <c r="K1716" s="406">
        <v>87.36</v>
      </c>
      <c r="L1716" s="474">
        <v>95.0</v>
      </c>
      <c r="M1716" s="474">
        <v>95.0</v>
      </c>
      <c r="N1716" s="474">
        <v>85.91</v>
      </c>
      <c r="O1716" s="474" t="s">
        <v>4234</v>
      </c>
      <c r="P1716" s="475">
        <v>-0.0813</v>
      </c>
      <c r="Q1716" s="56"/>
    </row>
    <row r="1717" ht="15.75" customHeight="1">
      <c r="A1717" s="403" t="s">
        <v>2068</v>
      </c>
      <c r="B1717" s="404">
        <v>4723.72</v>
      </c>
      <c r="C1717" s="470">
        <v>4723.72</v>
      </c>
      <c r="D1717" s="470">
        <v>4723.72</v>
      </c>
      <c r="E1717" s="470">
        <v>4723.72</v>
      </c>
      <c r="F1717" s="471"/>
      <c r="G1717" s="472">
        <v>0.0021</v>
      </c>
      <c r="J1717" s="473" t="s">
        <v>2068</v>
      </c>
      <c r="K1717" s="406">
        <v>95.09</v>
      </c>
      <c r="L1717" s="474">
        <v>94.82</v>
      </c>
      <c r="M1717" s="474">
        <v>95.82</v>
      </c>
      <c r="N1717" s="474">
        <v>94.36</v>
      </c>
      <c r="O1717" s="474" t="s">
        <v>4235</v>
      </c>
      <c r="P1717" s="475">
        <v>0.0077</v>
      </c>
      <c r="Q1717" s="56"/>
    </row>
    <row r="1718" ht="15.75" customHeight="1">
      <c r="A1718" s="403" t="s">
        <v>2069</v>
      </c>
      <c r="B1718" s="404">
        <v>4714.05</v>
      </c>
      <c r="C1718" s="470">
        <v>4714.05</v>
      </c>
      <c r="D1718" s="470">
        <v>4714.05</v>
      </c>
      <c r="E1718" s="470">
        <v>4714.05</v>
      </c>
      <c r="F1718" s="471"/>
      <c r="G1718" s="472">
        <v>0.0011</v>
      </c>
      <c r="J1718" s="473" t="s">
        <v>2069</v>
      </c>
      <c r="K1718" s="406">
        <v>94.36</v>
      </c>
      <c r="L1718" s="474">
        <v>94.55</v>
      </c>
      <c r="M1718" s="474">
        <v>95.36</v>
      </c>
      <c r="N1718" s="474">
        <v>93.55</v>
      </c>
      <c r="O1718" s="474" t="s">
        <v>4236</v>
      </c>
      <c r="P1718" s="475">
        <v>-0.002</v>
      </c>
      <c r="Q1718" s="56"/>
    </row>
    <row r="1719" ht="15.75" customHeight="1">
      <c r="A1719" s="403" t="s">
        <v>2070</v>
      </c>
      <c r="B1719" s="404">
        <v>4708.78</v>
      </c>
      <c r="C1719" s="470">
        <v>4708.78</v>
      </c>
      <c r="D1719" s="470">
        <v>4708.78</v>
      </c>
      <c r="E1719" s="470">
        <v>4708.78</v>
      </c>
      <c r="F1719" s="471"/>
      <c r="G1719" s="472">
        <v>0.0038</v>
      </c>
      <c r="J1719" s="473" t="s">
        <v>2070</v>
      </c>
      <c r="K1719" s="406">
        <v>94.55</v>
      </c>
      <c r="L1719" s="474">
        <v>95.45</v>
      </c>
      <c r="M1719" s="474">
        <v>95.82</v>
      </c>
      <c r="N1719" s="474">
        <v>93.55</v>
      </c>
      <c r="O1719" s="474" t="s">
        <v>3051</v>
      </c>
      <c r="P1719" s="475">
        <v>-0.0066</v>
      </c>
      <c r="Q1719" s="56"/>
    </row>
    <row r="1720" ht="15.75" customHeight="1">
      <c r="A1720" s="403" t="s">
        <v>2071</v>
      </c>
      <c r="B1720" s="404">
        <v>4691.13</v>
      </c>
      <c r="C1720" s="470">
        <v>4691.13</v>
      </c>
      <c r="D1720" s="470">
        <v>4691.13</v>
      </c>
      <c r="E1720" s="470">
        <v>4691.13</v>
      </c>
      <c r="F1720" s="471"/>
      <c r="G1720" s="472">
        <v>0.0</v>
      </c>
      <c r="J1720" s="473" t="s">
        <v>2071</v>
      </c>
      <c r="K1720" s="406">
        <v>95.18</v>
      </c>
      <c r="L1720" s="474">
        <v>95.18</v>
      </c>
      <c r="M1720" s="474">
        <v>97.27</v>
      </c>
      <c r="N1720" s="474">
        <v>94.45</v>
      </c>
      <c r="O1720" s="474" t="s">
        <v>4237</v>
      </c>
      <c r="P1720" s="475">
        <v>0.0048</v>
      </c>
      <c r="Q1720" s="56"/>
    </row>
    <row r="1721" ht="15.75" customHeight="1">
      <c r="A1721" s="403" t="s">
        <v>2072</v>
      </c>
      <c r="B1721" s="404">
        <v>4690.93</v>
      </c>
      <c r="C1721" s="470">
        <v>4690.93</v>
      </c>
      <c r="D1721" s="470">
        <v>4690.93</v>
      </c>
      <c r="E1721" s="470">
        <v>4690.93</v>
      </c>
      <c r="F1721" s="471"/>
      <c r="G1721" s="472">
        <v>-9.0E-4</v>
      </c>
      <c r="J1721" s="473" t="s">
        <v>2072</v>
      </c>
      <c r="K1721" s="406">
        <v>94.73</v>
      </c>
      <c r="L1721" s="474">
        <v>91.55</v>
      </c>
      <c r="M1721" s="474">
        <v>95.27</v>
      </c>
      <c r="N1721" s="474">
        <v>91.0</v>
      </c>
      <c r="O1721" s="474" t="s">
        <v>3290</v>
      </c>
      <c r="P1721" s="475">
        <v>0.041</v>
      </c>
      <c r="Q1721" s="56"/>
    </row>
    <row r="1722" ht="15.75" customHeight="1">
      <c r="A1722" s="403" t="s">
        <v>2073</v>
      </c>
      <c r="B1722" s="404">
        <v>4695.18</v>
      </c>
      <c r="C1722" s="470">
        <v>4695.18</v>
      </c>
      <c r="D1722" s="470">
        <v>4695.18</v>
      </c>
      <c r="E1722" s="470">
        <v>4695.18</v>
      </c>
      <c r="F1722" s="471"/>
      <c r="G1722" s="472">
        <v>0.001</v>
      </c>
      <c r="J1722" s="473" t="s">
        <v>2073</v>
      </c>
      <c r="K1722" s="406">
        <v>91.0</v>
      </c>
      <c r="L1722" s="474">
        <v>91.36</v>
      </c>
      <c r="M1722" s="474">
        <v>91.82</v>
      </c>
      <c r="N1722" s="474">
        <v>90.55</v>
      </c>
      <c r="O1722" s="474" t="s">
        <v>4238</v>
      </c>
      <c r="P1722" s="475">
        <v>0.001</v>
      </c>
      <c r="Q1722" s="56"/>
    </row>
    <row r="1723" ht="15.75" customHeight="1">
      <c r="A1723" s="403" t="s">
        <v>2074</v>
      </c>
      <c r="B1723" s="404">
        <v>4690.63</v>
      </c>
      <c r="C1723" s="470">
        <v>4690.63</v>
      </c>
      <c r="D1723" s="470">
        <v>4690.63</v>
      </c>
      <c r="E1723" s="470">
        <v>4690.63</v>
      </c>
      <c r="F1723" s="471"/>
      <c r="G1723" s="472">
        <v>0.0028</v>
      </c>
      <c r="J1723" s="473" t="s">
        <v>2074</v>
      </c>
      <c r="K1723" s="406">
        <v>90.91</v>
      </c>
      <c r="L1723" s="474">
        <v>90.91</v>
      </c>
      <c r="M1723" s="474">
        <v>91.27</v>
      </c>
      <c r="N1723" s="474">
        <v>90.27</v>
      </c>
      <c r="O1723" s="474" t="s">
        <v>4239</v>
      </c>
      <c r="P1723" s="475">
        <v>0.0061</v>
      </c>
      <c r="Q1723" s="56"/>
    </row>
    <row r="1724" ht="15.75" customHeight="1">
      <c r="A1724" s="403" t="s">
        <v>2075</v>
      </c>
      <c r="B1724" s="404">
        <v>4677.68</v>
      </c>
      <c r="C1724" s="470">
        <v>4677.68</v>
      </c>
      <c r="D1724" s="470">
        <v>4677.68</v>
      </c>
      <c r="E1724" s="470">
        <v>4677.68</v>
      </c>
      <c r="F1724" s="471"/>
      <c r="G1724" s="472">
        <v>-0.0013</v>
      </c>
      <c r="J1724" s="473" t="s">
        <v>2075</v>
      </c>
      <c r="K1724" s="406">
        <v>90.36</v>
      </c>
      <c r="L1724" s="474">
        <v>91.27</v>
      </c>
      <c r="M1724" s="474">
        <v>91.27</v>
      </c>
      <c r="N1724" s="474">
        <v>90.0</v>
      </c>
      <c r="O1724" s="474" t="s">
        <v>4240</v>
      </c>
      <c r="P1724" s="475">
        <v>-0.0051</v>
      </c>
      <c r="Q1724" s="56"/>
    </row>
    <row r="1725" ht="15.75" customHeight="1">
      <c r="A1725" s="403" t="s">
        <v>2076</v>
      </c>
      <c r="B1725" s="404">
        <v>4683.99</v>
      </c>
      <c r="C1725" s="470">
        <v>4683.99</v>
      </c>
      <c r="D1725" s="470">
        <v>4683.99</v>
      </c>
      <c r="E1725" s="470">
        <v>4683.99</v>
      </c>
      <c r="F1725" s="471"/>
      <c r="G1725" s="472">
        <v>0.0023</v>
      </c>
      <c r="J1725" s="473" t="s">
        <v>2076</v>
      </c>
      <c r="K1725" s="406">
        <v>90.82</v>
      </c>
      <c r="L1725" s="474">
        <v>91.55</v>
      </c>
      <c r="M1725" s="474">
        <v>91.64</v>
      </c>
      <c r="N1725" s="474">
        <v>90.45</v>
      </c>
      <c r="O1725" s="474" t="s">
        <v>4241</v>
      </c>
      <c r="P1725" s="475">
        <v>-0.0049</v>
      </c>
      <c r="Q1725" s="56"/>
    </row>
    <row r="1726" ht="15.75" customHeight="1">
      <c r="A1726" s="403" t="s">
        <v>2077</v>
      </c>
      <c r="B1726" s="404">
        <v>4673.43</v>
      </c>
      <c r="C1726" s="470">
        <v>4673.43</v>
      </c>
      <c r="D1726" s="470">
        <v>4673.43</v>
      </c>
      <c r="E1726" s="470">
        <v>4673.43</v>
      </c>
      <c r="F1726" s="471"/>
      <c r="G1726" s="472">
        <v>-0.0015</v>
      </c>
      <c r="J1726" s="473" t="s">
        <v>2077</v>
      </c>
      <c r="K1726" s="406">
        <v>91.27</v>
      </c>
      <c r="L1726" s="474">
        <v>92.55</v>
      </c>
      <c r="M1726" s="474">
        <v>92.55</v>
      </c>
      <c r="N1726" s="474">
        <v>90.36</v>
      </c>
      <c r="O1726" s="474" t="s">
        <v>4242</v>
      </c>
      <c r="P1726" s="475">
        <v>-0.005</v>
      </c>
      <c r="Q1726" s="56"/>
    </row>
    <row r="1727" ht="15.75" customHeight="1">
      <c r="A1727" s="403" t="s">
        <v>2078</v>
      </c>
      <c r="B1727" s="404">
        <v>4680.31</v>
      </c>
      <c r="C1727" s="470">
        <v>4665.35</v>
      </c>
      <c r="D1727" s="470">
        <v>4689.9</v>
      </c>
      <c r="E1727" s="470">
        <v>4665.35</v>
      </c>
      <c r="F1727" s="471"/>
      <c r="G1727" s="472">
        <v>0.0032</v>
      </c>
      <c r="J1727" s="473" t="s">
        <v>2078</v>
      </c>
      <c r="K1727" s="406">
        <v>91.73</v>
      </c>
      <c r="L1727" s="474">
        <v>91.45</v>
      </c>
      <c r="M1727" s="474">
        <v>92.09</v>
      </c>
      <c r="N1727" s="474">
        <v>91.45</v>
      </c>
      <c r="O1727" s="474" t="s">
        <v>4243</v>
      </c>
      <c r="P1727" s="475">
        <v>0.0031</v>
      </c>
      <c r="Q1727" s="56"/>
    </row>
    <row r="1728" ht="15.75" customHeight="1">
      <c r="A1728" s="403" t="s">
        <v>2079</v>
      </c>
      <c r="B1728" s="404">
        <v>4665.35</v>
      </c>
      <c r="C1728" s="470">
        <v>4665.35</v>
      </c>
      <c r="D1728" s="470">
        <v>4665.35</v>
      </c>
      <c r="E1728" s="470">
        <v>4665.35</v>
      </c>
      <c r="F1728" s="471"/>
      <c r="G1728" s="472">
        <v>0.0011</v>
      </c>
      <c r="J1728" s="473" t="s">
        <v>2079</v>
      </c>
      <c r="K1728" s="406">
        <v>91.45</v>
      </c>
      <c r="L1728" s="474">
        <v>92.36</v>
      </c>
      <c r="M1728" s="474">
        <v>92.36</v>
      </c>
      <c r="N1728" s="474">
        <v>90.73</v>
      </c>
      <c r="O1728" s="474" t="s">
        <v>4244</v>
      </c>
      <c r="P1728" s="475">
        <v>-0.0119</v>
      </c>
      <c r="Q1728" s="56"/>
    </row>
    <row r="1729" ht="15.75" customHeight="1">
      <c r="A1729" s="403" t="s">
        <v>2080</v>
      </c>
      <c r="B1729" s="404">
        <v>4660.14</v>
      </c>
      <c r="C1729" s="470">
        <v>4660.14</v>
      </c>
      <c r="D1729" s="470">
        <v>4660.14</v>
      </c>
      <c r="E1729" s="470">
        <v>4660.14</v>
      </c>
      <c r="F1729" s="471"/>
      <c r="G1729" s="472">
        <v>0.0045</v>
      </c>
      <c r="J1729" s="473" t="s">
        <v>2080</v>
      </c>
      <c r="K1729" s="406">
        <v>92.55</v>
      </c>
      <c r="L1729" s="474">
        <v>92.0</v>
      </c>
      <c r="M1729" s="474">
        <v>92.91</v>
      </c>
      <c r="N1729" s="474">
        <v>91.91</v>
      </c>
      <c r="O1729" s="474" t="s">
        <v>4245</v>
      </c>
      <c r="P1729" s="475">
        <v>0.007</v>
      </c>
      <c r="Q1729" s="56"/>
    </row>
    <row r="1730" ht="15.75" customHeight="1">
      <c r="A1730" s="403" t="s">
        <v>2081</v>
      </c>
      <c r="B1730" s="404">
        <v>4639.13</v>
      </c>
      <c r="C1730" s="470">
        <v>4639.13</v>
      </c>
      <c r="D1730" s="470">
        <v>4639.13</v>
      </c>
      <c r="E1730" s="470">
        <v>4639.13</v>
      </c>
      <c r="F1730" s="471"/>
      <c r="G1730" s="472">
        <v>0.0028</v>
      </c>
      <c r="J1730" s="473" t="s">
        <v>2081</v>
      </c>
      <c r="K1730" s="406">
        <v>91.91</v>
      </c>
      <c r="L1730" s="474">
        <v>92.09</v>
      </c>
      <c r="M1730" s="474">
        <v>92.45</v>
      </c>
      <c r="N1730" s="474">
        <v>91.64</v>
      </c>
      <c r="O1730" s="474" t="s">
        <v>4246</v>
      </c>
      <c r="P1730" s="475">
        <v>0.0</v>
      </c>
      <c r="Q1730" s="56"/>
    </row>
    <row r="1731" ht="15.75" customHeight="1">
      <c r="A1731" s="403" t="s">
        <v>2082</v>
      </c>
      <c r="B1731" s="404">
        <v>4626.17</v>
      </c>
      <c r="C1731" s="470">
        <v>4626.17</v>
      </c>
      <c r="D1731" s="470">
        <v>4626.17</v>
      </c>
      <c r="E1731" s="470">
        <v>4626.17</v>
      </c>
      <c r="F1731" s="471"/>
      <c r="G1731" s="472">
        <v>5.0E-4</v>
      </c>
      <c r="J1731" s="473" t="s">
        <v>2082</v>
      </c>
      <c r="K1731" s="406">
        <v>91.91</v>
      </c>
      <c r="L1731" s="474">
        <v>92.73</v>
      </c>
      <c r="M1731" s="474">
        <v>93.27</v>
      </c>
      <c r="N1731" s="474">
        <v>91.64</v>
      </c>
      <c r="O1731" s="474" t="s">
        <v>4247</v>
      </c>
      <c r="P1731" s="475">
        <v>-0.0058</v>
      </c>
      <c r="Q1731" s="56"/>
    </row>
    <row r="1732" ht="15.75" customHeight="1">
      <c r="A1732" s="403" t="s">
        <v>2083</v>
      </c>
      <c r="B1732" s="404">
        <v>4623.98</v>
      </c>
      <c r="C1732" s="470">
        <v>4623.98</v>
      </c>
      <c r="D1732" s="470">
        <v>4623.98</v>
      </c>
      <c r="E1732" s="470">
        <v>4623.98</v>
      </c>
      <c r="F1732" s="471"/>
      <c r="G1732" s="472">
        <v>0.005</v>
      </c>
      <c r="J1732" s="473" t="s">
        <v>2083</v>
      </c>
      <c r="K1732" s="406">
        <v>92.45</v>
      </c>
      <c r="L1732" s="474">
        <v>93.36</v>
      </c>
      <c r="M1732" s="474">
        <v>93.55</v>
      </c>
      <c r="N1732" s="474">
        <v>92.09</v>
      </c>
      <c r="O1732" s="474" t="s">
        <v>4248</v>
      </c>
      <c r="P1732" s="475">
        <v>-0.004</v>
      </c>
      <c r="Q1732" s="56"/>
    </row>
    <row r="1733" ht="15.75" customHeight="1">
      <c r="A1733" s="403" t="s">
        <v>2084</v>
      </c>
      <c r="B1733" s="404">
        <v>4601.08</v>
      </c>
      <c r="C1733" s="470">
        <v>4601.08</v>
      </c>
      <c r="D1733" s="470">
        <v>4601.08</v>
      </c>
      <c r="E1733" s="470">
        <v>4601.08</v>
      </c>
      <c r="F1733" s="471"/>
      <c r="G1733" s="472">
        <v>0.0014</v>
      </c>
      <c r="J1733" s="473" t="s">
        <v>2084</v>
      </c>
      <c r="K1733" s="406">
        <v>92.82</v>
      </c>
      <c r="L1733" s="474">
        <v>92.73</v>
      </c>
      <c r="M1733" s="474">
        <v>93.64</v>
      </c>
      <c r="N1733" s="474">
        <v>91.82</v>
      </c>
      <c r="O1733" s="474" t="s">
        <v>4249</v>
      </c>
      <c r="P1733" s="475">
        <v>0.0029</v>
      </c>
      <c r="Q1733" s="56"/>
    </row>
    <row r="1734" ht="15.75" customHeight="1">
      <c r="A1734" s="403" t="s">
        <v>2085</v>
      </c>
      <c r="B1734" s="404">
        <v>4594.67</v>
      </c>
      <c r="C1734" s="470">
        <v>4594.67</v>
      </c>
      <c r="D1734" s="470">
        <v>4594.67</v>
      </c>
      <c r="E1734" s="470">
        <v>4594.67</v>
      </c>
      <c r="F1734" s="471"/>
      <c r="G1734" s="472">
        <v>0.0058</v>
      </c>
      <c r="J1734" s="473" t="s">
        <v>2085</v>
      </c>
      <c r="K1734" s="406">
        <v>92.55</v>
      </c>
      <c r="L1734" s="474">
        <v>92.27</v>
      </c>
      <c r="M1734" s="474">
        <v>93.0</v>
      </c>
      <c r="N1734" s="474">
        <v>91.45</v>
      </c>
      <c r="O1734" s="474" t="s">
        <v>4250</v>
      </c>
      <c r="P1734" s="475">
        <v>0.015</v>
      </c>
      <c r="Q1734" s="56"/>
    </row>
    <row r="1735" ht="15.75" customHeight="1">
      <c r="A1735" s="403" t="s">
        <v>2086</v>
      </c>
      <c r="B1735" s="404">
        <v>4568.35</v>
      </c>
      <c r="C1735" s="470">
        <v>4568.35</v>
      </c>
      <c r="D1735" s="470">
        <v>4568.35</v>
      </c>
      <c r="E1735" s="470">
        <v>4568.35</v>
      </c>
      <c r="F1735" s="471"/>
      <c r="G1735" s="472">
        <v>0.001</v>
      </c>
      <c r="J1735" s="473" t="s">
        <v>2086</v>
      </c>
      <c r="K1735" s="406">
        <v>91.18</v>
      </c>
      <c r="L1735" s="474">
        <v>91.45</v>
      </c>
      <c r="M1735" s="474">
        <v>92.55</v>
      </c>
      <c r="N1735" s="474">
        <v>90.64</v>
      </c>
      <c r="O1735" s="474" t="s">
        <v>4251</v>
      </c>
      <c r="P1735" s="475">
        <v>-0.0079</v>
      </c>
      <c r="Q1735" s="56"/>
    </row>
    <row r="1736" ht="15.75" customHeight="1">
      <c r="A1736" s="403" t="s">
        <v>2087</v>
      </c>
      <c r="B1736" s="404">
        <v>4563.69</v>
      </c>
      <c r="C1736" s="470">
        <v>4563.69</v>
      </c>
      <c r="D1736" s="470">
        <v>4563.69</v>
      </c>
      <c r="E1736" s="470">
        <v>4563.69</v>
      </c>
      <c r="F1736" s="471"/>
      <c r="G1736" s="472">
        <v>0.0014</v>
      </c>
      <c r="J1736" s="473" t="s">
        <v>2087</v>
      </c>
      <c r="K1736" s="406">
        <v>91.91</v>
      </c>
      <c r="L1736" s="474">
        <v>93.36</v>
      </c>
      <c r="M1736" s="474">
        <v>93.36</v>
      </c>
      <c r="N1736" s="474">
        <v>91.0</v>
      </c>
      <c r="O1736" s="474" t="s">
        <v>4252</v>
      </c>
      <c r="P1736" s="475">
        <v>-0.0127</v>
      </c>
      <c r="Q1736" s="56"/>
    </row>
    <row r="1737" ht="15.75" customHeight="1">
      <c r="A1737" s="403" t="s">
        <v>2088</v>
      </c>
      <c r="B1737" s="404">
        <v>4557.43</v>
      </c>
      <c r="C1737" s="470">
        <v>4557.43</v>
      </c>
      <c r="D1737" s="470">
        <v>4557.43</v>
      </c>
      <c r="E1737" s="470">
        <v>4557.43</v>
      </c>
      <c r="F1737" s="471"/>
      <c r="G1737" s="472">
        <v>0.0018</v>
      </c>
      <c r="J1737" s="473" t="s">
        <v>2088</v>
      </c>
      <c r="K1737" s="406">
        <v>93.09</v>
      </c>
      <c r="L1737" s="474">
        <v>93.0</v>
      </c>
      <c r="M1737" s="474">
        <v>94.18</v>
      </c>
      <c r="N1737" s="474">
        <v>92.73</v>
      </c>
      <c r="O1737" s="474" t="s">
        <v>4253</v>
      </c>
      <c r="P1737" s="475">
        <v>0.0058</v>
      </c>
      <c r="Q1737" s="56"/>
    </row>
    <row r="1738" ht="15.75" customHeight="1">
      <c r="A1738" s="403" t="s">
        <v>2089</v>
      </c>
      <c r="B1738" s="404">
        <v>4549.04</v>
      </c>
      <c r="C1738" s="470">
        <v>4549.04</v>
      </c>
      <c r="D1738" s="470">
        <v>4549.04</v>
      </c>
      <c r="E1738" s="470">
        <v>4549.04</v>
      </c>
      <c r="F1738" s="471"/>
      <c r="G1738" s="472">
        <v>0.005</v>
      </c>
      <c r="J1738" s="473" t="s">
        <v>2089</v>
      </c>
      <c r="K1738" s="406">
        <v>92.55</v>
      </c>
      <c r="L1738" s="474">
        <v>91.82</v>
      </c>
      <c r="M1738" s="474">
        <v>92.73</v>
      </c>
      <c r="N1738" s="474">
        <v>90.91</v>
      </c>
      <c r="O1738" s="474" t="s">
        <v>4254</v>
      </c>
      <c r="P1738" s="475">
        <v>0.016</v>
      </c>
      <c r="Q1738" s="56"/>
    </row>
    <row r="1739" ht="15.75" customHeight="1">
      <c r="A1739" s="403" t="s">
        <v>2090</v>
      </c>
      <c r="B1739" s="404">
        <v>4526.57</v>
      </c>
      <c r="C1739" s="470">
        <v>4526.57</v>
      </c>
      <c r="D1739" s="470">
        <v>4526.57</v>
      </c>
      <c r="E1739" s="470">
        <v>4526.57</v>
      </c>
      <c r="F1739" s="471"/>
      <c r="G1739" s="472">
        <v>6.0E-4</v>
      </c>
      <c r="J1739" s="473" t="s">
        <v>2090</v>
      </c>
      <c r="K1739" s="406">
        <v>91.09</v>
      </c>
      <c r="L1739" s="474">
        <v>92.0</v>
      </c>
      <c r="M1739" s="474">
        <v>92.0</v>
      </c>
      <c r="N1739" s="474">
        <v>90.55</v>
      </c>
      <c r="O1739" s="474" t="s">
        <v>4255</v>
      </c>
      <c r="P1739" s="475">
        <v>-0.003</v>
      </c>
      <c r="Q1739" s="56"/>
    </row>
    <row r="1740" ht="15.75" customHeight="1">
      <c r="A1740" s="403" t="s">
        <v>2091</v>
      </c>
      <c r="B1740" s="404">
        <v>4523.65</v>
      </c>
      <c r="C1740" s="470">
        <v>4523.65</v>
      </c>
      <c r="D1740" s="470">
        <v>4523.65</v>
      </c>
      <c r="E1740" s="470">
        <v>4523.65</v>
      </c>
      <c r="F1740" s="471"/>
      <c r="G1740" s="472">
        <v>-0.0023</v>
      </c>
      <c r="J1740" s="473" t="s">
        <v>2091</v>
      </c>
      <c r="K1740" s="406">
        <v>91.36</v>
      </c>
      <c r="L1740" s="474">
        <v>91.09</v>
      </c>
      <c r="M1740" s="474">
        <v>92.0</v>
      </c>
      <c r="N1740" s="474">
        <v>91.0</v>
      </c>
      <c r="O1740" s="474" t="s">
        <v>4256</v>
      </c>
      <c r="P1740" s="475">
        <v>0.004</v>
      </c>
      <c r="Q1740" s="56"/>
    </row>
    <row r="1741" ht="15.75" customHeight="1">
      <c r="A1741" s="403" t="s">
        <v>2092</v>
      </c>
      <c r="B1741" s="404">
        <v>4534.04</v>
      </c>
      <c r="C1741" s="470">
        <v>4534.04</v>
      </c>
      <c r="D1741" s="470">
        <v>4534.04</v>
      </c>
      <c r="E1741" s="470">
        <v>4534.04</v>
      </c>
      <c r="F1741" s="471"/>
      <c r="G1741" s="472">
        <v>-1.0E-4</v>
      </c>
      <c r="J1741" s="473" t="s">
        <v>2092</v>
      </c>
      <c r="K1741" s="406">
        <v>91.0</v>
      </c>
      <c r="L1741" s="474">
        <v>90.18</v>
      </c>
      <c r="M1741" s="474">
        <v>91.36</v>
      </c>
      <c r="N1741" s="474">
        <v>89.55</v>
      </c>
      <c r="O1741" s="474" t="s">
        <v>4257</v>
      </c>
      <c r="P1741" s="475">
        <v>0.0091</v>
      </c>
      <c r="Q1741" s="56"/>
    </row>
    <row r="1742" ht="15.75" customHeight="1">
      <c r="A1742" s="403" t="s">
        <v>2093</v>
      </c>
      <c r="B1742" s="404">
        <v>4534.55</v>
      </c>
      <c r="C1742" s="470">
        <v>4534.55</v>
      </c>
      <c r="D1742" s="470">
        <v>4534.55</v>
      </c>
      <c r="E1742" s="470">
        <v>4534.55</v>
      </c>
      <c r="F1742" s="471"/>
      <c r="G1742" s="472">
        <v>-0.0043</v>
      </c>
      <c r="J1742" s="473" t="s">
        <v>2093</v>
      </c>
      <c r="K1742" s="406">
        <v>90.18</v>
      </c>
      <c r="L1742" s="474">
        <v>92.0</v>
      </c>
      <c r="M1742" s="474">
        <v>92.64</v>
      </c>
      <c r="N1742" s="474">
        <v>90.0</v>
      </c>
      <c r="O1742" s="474" t="s">
        <v>4258</v>
      </c>
      <c r="P1742" s="475">
        <v>-0.0188</v>
      </c>
      <c r="Q1742" s="56"/>
    </row>
    <row r="1743" ht="15.75" customHeight="1">
      <c r="A1743" s="403" t="s">
        <v>2094</v>
      </c>
      <c r="B1743" s="404">
        <v>4554.27</v>
      </c>
      <c r="C1743" s="470">
        <v>4554.27</v>
      </c>
      <c r="D1743" s="470">
        <v>4554.27</v>
      </c>
      <c r="E1743" s="470">
        <v>4554.27</v>
      </c>
      <c r="F1743" s="471"/>
      <c r="G1743" s="472">
        <v>-0.0021</v>
      </c>
      <c r="J1743" s="473" t="s">
        <v>2094</v>
      </c>
      <c r="K1743" s="406">
        <v>91.91</v>
      </c>
      <c r="L1743" s="474">
        <v>93.27</v>
      </c>
      <c r="M1743" s="474">
        <v>93.73</v>
      </c>
      <c r="N1743" s="474">
        <v>91.09</v>
      </c>
      <c r="O1743" s="474" t="s">
        <v>4259</v>
      </c>
      <c r="P1743" s="475">
        <v>-0.0146</v>
      </c>
      <c r="Q1743" s="56"/>
    </row>
    <row r="1744" ht="15.75" customHeight="1">
      <c r="A1744" s="403" t="s">
        <v>2095</v>
      </c>
      <c r="B1744" s="404">
        <v>4563.68</v>
      </c>
      <c r="C1744" s="470">
        <v>4563.68</v>
      </c>
      <c r="D1744" s="470">
        <v>4563.68</v>
      </c>
      <c r="E1744" s="470">
        <v>4563.68</v>
      </c>
      <c r="F1744" s="471"/>
      <c r="G1744" s="472">
        <v>-0.0031</v>
      </c>
      <c r="J1744" s="473" t="s">
        <v>2095</v>
      </c>
      <c r="K1744" s="406">
        <v>93.27</v>
      </c>
      <c r="L1744" s="474">
        <v>94.55</v>
      </c>
      <c r="M1744" s="474">
        <v>95.18</v>
      </c>
      <c r="N1744" s="474">
        <v>93.0</v>
      </c>
      <c r="O1744" s="474" t="s">
        <v>4260</v>
      </c>
      <c r="P1744" s="475">
        <v>-0.0097</v>
      </c>
      <c r="Q1744" s="56"/>
    </row>
    <row r="1745" ht="15.75" customHeight="1">
      <c r="A1745" s="403" t="s">
        <v>2096</v>
      </c>
      <c r="B1745" s="404">
        <v>4577.84</v>
      </c>
      <c r="C1745" s="470">
        <v>4577.84</v>
      </c>
      <c r="D1745" s="470">
        <v>4577.84</v>
      </c>
      <c r="E1745" s="470">
        <v>4577.84</v>
      </c>
      <c r="F1745" s="471"/>
      <c r="G1745" s="472">
        <v>-3.0E-4</v>
      </c>
      <c r="J1745" s="473" t="s">
        <v>2096</v>
      </c>
      <c r="K1745" s="406">
        <v>94.18</v>
      </c>
      <c r="L1745" s="474">
        <v>93.45</v>
      </c>
      <c r="M1745" s="474">
        <v>94.73</v>
      </c>
      <c r="N1745" s="474">
        <v>93.27</v>
      </c>
      <c r="O1745" s="474" t="s">
        <v>4261</v>
      </c>
      <c r="P1745" s="475">
        <v>0.0147</v>
      </c>
      <c r="Q1745" s="56"/>
    </row>
    <row r="1746" ht="15.75" customHeight="1">
      <c r="A1746" s="403" t="s">
        <v>2097</v>
      </c>
      <c r="B1746" s="404">
        <v>4579.03</v>
      </c>
      <c r="C1746" s="470">
        <v>4579.03</v>
      </c>
      <c r="D1746" s="470">
        <v>4579.03</v>
      </c>
      <c r="E1746" s="470">
        <v>4579.03</v>
      </c>
      <c r="F1746" s="471"/>
      <c r="G1746" s="472">
        <v>-0.0013</v>
      </c>
      <c r="J1746" s="473" t="s">
        <v>2097</v>
      </c>
      <c r="K1746" s="406">
        <v>92.82</v>
      </c>
      <c r="L1746" s="474">
        <v>92.27</v>
      </c>
      <c r="M1746" s="474">
        <v>93.55</v>
      </c>
      <c r="N1746" s="474">
        <v>92.27</v>
      </c>
      <c r="O1746" s="474" t="s">
        <v>4262</v>
      </c>
      <c r="P1746" s="475">
        <v>0.0079</v>
      </c>
      <c r="Q1746" s="56"/>
    </row>
    <row r="1747" ht="15.75" customHeight="1">
      <c r="A1747" s="403" t="s">
        <v>2098</v>
      </c>
      <c r="B1747" s="404">
        <v>4585.08</v>
      </c>
      <c r="C1747" s="470">
        <v>4585.08</v>
      </c>
      <c r="D1747" s="470">
        <v>4585.08</v>
      </c>
      <c r="E1747" s="470">
        <v>4585.08</v>
      </c>
      <c r="F1747" s="471"/>
      <c r="G1747" s="472">
        <v>-0.0022</v>
      </c>
      <c r="J1747" s="473" t="s">
        <v>2098</v>
      </c>
      <c r="K1747" s="406">
        <v>92.09</v>
      </c>
      <c r="L1747" s="474">
        <v>91.82</v>
      </c>
      <c r="M1747" s="474">
        <v>92.27</v>
      </c>
      <c r="N1747" s="474">
        <v>90.91</v>
      </c>
      <c r="O1747" s="474" t="s">
        <v>4263</v>
      </c>
      <c r="P1747" s="475">
        <v>0.007</v>
      </c>
      <c r="Q1747" s="56"/>
    </row>
    <row r="1748" ht="15.75" customHeight="1">
      <c r="A1748" s="403" t="s">
        <v>2099</v>
      </c>
      <c r="B1748" s="404">
        <v>4595.23</v>
      </c>
      <c r="C1748" s="470">
        <v>4595.23</v>
      </c>
      <c r="D1748" s="470">
        <v>4595.23</v>
      </c>
      <c r="E1748" s="470">
        <v>4595.23</v>
      </c>
      <c r="F1748" s="471"/>
      <c r="G1748" s="472">
        <v>0.002</v>
      </c>
      <c r="J1748" s="473" t="s">
        <v>2099</v>
      </c>
      <c r="K1748" s="406">
        <v>91.45</v>
      </c>
      <c r="L1748" s="474">
        <v>92.45</v>
      </c>
      <c r="M1748" s="474">
        <v>92.82</v>
      </c>
      <c r="N1748" s="474">
        <v>91.18</v>
      </c>
      <c r="O1748" s="474" t="s">
        <v>4264</v>
      </c>
      <c r="P1748" s="475">
        <v>-0.0108</v>
      </c>
      <c r="Q1748" s="56"/>
    </row>
    <row r="1749" ht="15.75" customHeight="1">
      <c r="A1749" s="403" t="s">
        <v>2100</v>
      </c>
      <c r="B1749" s="404">
        <v>4586.25</v>
      </c>
      <c r="C1749" s="470">
        <v>4586.25</v>
      </c>
      <c r="D1749" s="470">
        <v>4586.25</v>
      </c>
      <c r="E1749" s="470">
        <v>4586.25</v>
      </c>
      <c r="F1749" s="471"/>
      <c r="G1749" s="472">
        <v>0.002</v>
      </c>
      <c r="J1749" s="473" t="s">
        <v>2100</v>
      </c>
      <c r="K1749" s="406">
        <v>92.45</v>
      </c>
      <c r="L1749" s="474">
        <v>93.36</v>
      </c>
      <c r="M1749" s="474">
        <v>93.45</v>
      </c>
      <c r="N1749" s="474">
        <v>92.0</v>
      </c>
      <c r="O1749" s="474" t="s">
        <v>4265</v>
      </c>
      <c r="P1749" s="475">
        <v>-0.0078</v>
      </c>
      <c r="Q1749" s="56"/>
    </row>
    <row r="1750" ht="15.75" customHeight="1">
      <c r="A1750" s="403" t="s">
        <v>2101</v>
      </c>
      <c r="B1750" s="404">
        <v>4577.08</v>
      </c>
      <c r="C1750" s="470">
        <v>4577.08</v>
      </c>
      <c r="D1750" s="470">
        <v>4577.08</v>
      </c>
      <c r="E1750" s="470">
        <v>4577.08</v>
      </c>
      <c r="F1750" s="471"/>
      <c r="G1750" s="472">
        <v>6.0E-4</v>
      </c>
      <c r="J1750" s="473" t="s">
        <v>2101</v>
      </c>
      <c r="K1750" s="406">
        <v>93.18</v>
      </c>
      <c r="L1750" s="474">
        <v>94.55</v>
      </c>
      <c r="M1750" s="474">
        <v>95.09</v>
      </c>
      <c r="N1750" s="474">
        <v>92.45</v>
      </c>
      <c r="O1750" s="474" t="s">
        <v>4266</v>
      </c>
      <c r="P1750" s="475">
        <v>-0.0164</v>
      </c>
      <c r="Q1750" s="56"/>
    </row>
    <row r="1751" ht="15.75" customHeight="1">
      <c r="A1751" s="403" t="s">
        <v>2102</v>
      </c>
      <c r="B1751" s="404">
        <v>4574.36</v>
      </c>
      <c r="C1751" s="470">
        <v>4574.36</v>
      </c>
      <c r="D1751" s="470">
        <v>4574.36</v>
      </c>
      <c r="E1751" s="470">
        <v>4574.36</v>
      </c>
      <c r="F1751" s="471"/>
      <c r="G1751" s="472">
        <v>0.0011</v>
      </c>
      <c r="J1751" s="473" t="s">
        <v>2102</v>
      </c>
      <c r="K1751" s="406">
        <v>94.73</v>
      </c>
      <c r="L1751" s="474">
        <v>94.55</v>
      </c>
      <c r="M1751" s="474">
        <v>95.27</v>
      </c>
      <c r="N1751" s="474">
        <v>93.45</v>
      </c>
      <c r="O1751" s="474" t="s">
        <v>4267</v>
      </c>
      <c r="P1751" s="475">
        <v>0.0039</v>
      </c>
      <c r="Q1751" s="56"/>
    </row>
    <row r="1752" ht="15.75" customHeight="1">
      <c r="A1752" s="403" t="s">
        <v>2103</v>
      </c>
      <c r="B1752" s="404">
        <v>4569.28</v>
      </c>
      <c r="C1752" s="470">
        <v>4569.28</v>
      </c>
      <c r="D1752" s="470">
        <v>4569.28</v>
      </c>
      <c r="E1752" s="470">
        <v>4569.28</v>
      </c>
      <c r="F1752" s="471"/>
      <c r="G1752" s="472">
        <v>4.0E-4</v>
      </c>
      <c r="J1752" s="473" t="s">
        <v>2103</v>
      </c>
      <c r="K1752" s="406">
        <v>94.36</v>
      </c>
      <c r="L1752" s="474">
        <v>94.64</v>
      </c>
      <c r="M1752" s="474">
        <v>94.82</v>
      </c>
      <c r="N1752" s="474">
        <v>92.91</v>
      </c>
      <c r="O1752" s="474" t="s">
        <v>4268</v>
      </c>
      <c r="P1752" s="475">
        <v>0.001</v>
      </c>
      <c r="Q1752" s="56"/>
    </row>
    <row r="1753" ht="15.75" customHeight="1">
      <c r="A1753" s="403" t="s">
        <v>2104</v>
      </c>
      <c r="B1753" s="404">
        <v>4567.68</v>
      </c>
      <c r="C1753" s="470">
        <v>4567.68</v>
      </c>
      <c r="D1753" s="470">
        <v>4567.68</v>
      </c>
      <c r="E1753" s="470">
        <v>4567.68</v>
      </c>
      <c r="F1753" s="471"/>
      <c r="G1753" s="472">
        <v>-3.0E-4</v>
      </c>
      <c r="J1753" s="473" t="s">
        <v>2104</v>
      </c>
      <c r="K1753" s="406">
        <v>94.27</v>
      </c>
      <c r="L1753" s="474">
        <v>92.27</v>
      </c>
      <c r="M1753" s="474">
        <v>94.55</v>
      </c>
      <c r="N1753" s="474">
        <v>92.27</v>
      </c>
      <c r="O1753" s="474" t="s">
        <v>4269</v>
      </c>
      <c r="P1753" s="475">
        <v>0.0247</v>
      </c>
      <c r="Q1753" s="56"/>
    </row>
    <row r="1754" ht="15.75" customHeight="1">
      <c r="A1754" s="403" t="s">
        <v>2105</v>
      </c>
      <c r="B1754" s="404">
        <v>4569.12</v>
      </c>
      <c r="C1754" s="470">
        <v>4569.12</v>
      </c>
      <c r="D1754" s="470">
        <v>4569.12</v>
      </c>
      <c r="E1754" s="470">
        <v>4569.12</v>
      </c>
      <c r="F1754" s="471"/>
      <c r="G1754" s="472">
        <v>2.0E-4</v>
      </c>
      <c r="J1754" s="473" t="s">
        <v>2105</v>
      </c>
      <c r="K1754" s="406">
        <v>92.0</v>
      </c>
      <c r="L1754" s="474">
        <v>90.0</v>
      </c>
      <c r="M1754" s="474">
        <v>92.73</v>
      </c>
      <c r="N1754" s="474">
        <v>89.55</v>
      </c>
      <c r="O1754" s="474" t="s">
        <v>4270</v>
      </c>
      <c r="P1754" s="475">
        <v>0.0285</v>
      </c>
      <c r="Q1754" s="56"/>
    </row>
    <row r="1755" ht="15.75" customHeight="1">
      <c r="A1755" s="403" t="s">
        <v>2106</v>
      </c>
      <c r="B1755" s="404">
        <v>4568.42</v>
      </c>
      <c r="C1755" s="470">
        <v>4568.42</v>
      </c>
      <c r="D1755" s="470">
        <v>4568.42</v>
      </c>
      <c r="E1755" s="470">
        <v>4568.42</v>
      </c>
      <c r="F1755" s="471"/>
      <c r="G1755" s="472">
        <v>-0.002</v>
      </c>
      <c r="J1755" s="473" t="s">
        <v>2106</v>
      </c>
      <c r="K1755" s="406">
        <v>89.45</v>
      </c>
      <c r="L1755" s="474">
        <v>89.45</v>
      </c>
      <c r="M1755" s="474">
        <v>90.09</v>
      </c>
      <c r="N1755" s="474">
        <v>88.09</v>
      </c>
      <c r="O1755" s="474" t="s">
        <v>4271</v>
      </c>
      <c r="P1755" s="475">
        <v>0.001</v>
      </c>
      <c r="Q1755" s="56"/>
    </row>
    <row r="1756" ht="15.75" customHeight="1">
      <c r="A1756" s="403" t="s">
        <v>2107</v>
      </c>
      <c r="B1756" s="404">
        <v>4577.57</v>
      </c>
      <c r="C1756" s="470">
        <v>4577.57</v>
      </c>
      <c r="D1756" s="470">
        <v>4577.57</v>
      </c>
      <c r="E1756" s="470">
        <v>4577.57</v>
      </c>
      <c r="F1756" s="471"/>
      <c r="G1756" s="472">
        <v>3.0E-4</v>
      </c>
      <c r="J1756" s="473" t="s">
        <v>2107</v>
      </c>
      <c r="K1756" s="406">
        <v>89.36</v>
      </c>
      <c r="L1756" s="474">
        <v>90.0</v>
      </c>
      <c r="M1756" s="474">
        <v>90.09</v>
      </c>
      <c r="N1756" s="474">
        <v>88.27</v>
      </c>
      <c r="O1756" s="474" t="s">
        <v>4272</v>
      </c>
      <c r="P1756" s="475">
        <v>-0.0111</v>
      </c>
      <c r="Q1756" s="56"/>
    </row>
    <row r="1757" ht="15.75" customHeight="1">
      <c r="A1757" s="403" t="s">
        <v>2108</v>
      </c>
      <c r="B1757" s="404">
        <v>4575.97</v>
      </c>
      <c r="C1757" s="470">
        <v>4575.97</v>
      </c>
      <c r="D1757" s="470">
        <v>4575.97</v>
      </c>
      <c r="E1757" s="470">
        <v>4575.97</v>
      </c>
      <c r="F1757" s="471"/>
      <c r="G1757" s="472">
        <v>0.0052</v>
      </c>
      <c r="J1757" s="473" t="s">
        <v>2108</v>
      </c>
      <c r="K1757" s="406">
        <v>90.36</v>
      </c>
      <c r="L1757" s="474">
        <v>88.27</v>
      </c>
      <c r="M1757" s="474">
        <v>90.55</v>
      </c>
      <c r="N1757" s="474">
        <v>88.27</v>
      </c>
      <c r="O1757" s="474" t="s">
        <v>4273</v>
      </c>
      <c r="P1757" s="475">
        <v>0.0204</v>
      </c>
      <c r="Q1757" s="56"/>
    </row>
    <row r="1758" ht="15.75" customHeight="1">
      <c r="A1758" s="403" t="s">
        <v>2109</v>
      </c>
      <c r="B1758" s="404">
        <v>4552.36</v>
      </c>
      <c r="C1758" s="470">
        <v>4552.36</v>
      </c>
      <c r="D1758" s="470">
        <v>4552.36</v>
      </c>
      <c r="E1758" s="470">
        <v>4552.36</v>
      </c>
      <c r="F1758" s="471"/>
      <c r="G1758" s="472">
        <v>0.0041</v>
      </c>
      <c r="J1758" s="473" t="s">
        <v>2109</v>
      </c>
      <c r="K1758" s="406">
        <v>88.55</v>
      </c>
      <c r="L1758" s="474">
        <v>88.18</v>
      </c>
      <c r="M1758" s="474">
        <v>88.82</v>
      </c>
      <c r="N1758" s="474">
        <v>87.91</v>
      </c>
      <c r="O1758" s="474" t="s">
        <v>4274</v>
      </c>
      <c r="P1758" s="475">
        <v>0.0052</v>
      </c>
      <c r="Q1758" s="56"/>
    </row>
    <row r="1759" ht="15.75" customHeight="1">
      <c r="A1759" s="403" t="s">
        <v>2110</v>
      </c>
      <c r="B1759" s="404">
        <v>4533.71</v>
      </c>
      <c r="C1759" s="470">
        <v>4533.71</v>
      </c>
      <c r="D1759" s="470">
        <v>4533.71</v>
      </c>
      <c r="E1759" s="470">
        <v>4533.71</v>
      </c>
      <c r="F1759" s="471"/>
      <c r="G1759" s="472">
        <v>0.0018</v>
      </c>
      <c r="J1759" s="473" t="s">
        <v>2110</v>
      </c>
      <c r="K1759" s="406">
        <v>88.09</v>
      </c>
      <c r="L1759" s="474">
        <v>87.36</v>
      </c>
      <c r="M1759" s="474">
        <v>88.64</v>
      </c>
      <c r="N1759" s="474">
        <v>86.82</v>
      </c>
      <c r="O1759" s="474" t="s">
        <v>4275</v>
      </c>
      <c r="P1759" s="475">
        <v>0.0094</v>
      </c>
      <c r="Q1759" s="56"/>
    </row>
    <row r="1760" ht="15.75" customHeight="1">
      <c r="A1760" s="403" t="s">
        <v>2111</v>
      </c>
      <c r="B1760" s="404">
        <v>4525.34</v>
      </c>
      <c r="C1760" s="470">
        <v>4525.34</v>
      </c>
      <c r="D1760" s="470">
        <v>4525.34</v>
      </c>
      <c r="E1760" s="470">
        <v>4525.34</v>
      </c>
      <c r="F1760" s="471"/>
      <c r="G1760" s="472">
        <v>-0.0028</v>
      </c>
      <c r="J1760" s="473" t="s">
        <v>2111</v>
      </c>
      <c r="K1760" s="406">
        <v>87.27</v>
      </c>
      <c r="L1760" s="474">
        <v>87.36</v>
      </c>
      <c r="M1760" s="474">
        <v>87.82</v>
      </c>
      <c r="N1760" s="474">
        <v>86.64</v>
      </c>
      <c r="O1760" s="474" t="s">
        <v>4276</v>
      </c>
      <c r="P1760" s="475">
        <v>-0.0032</v>
      </c>
      <c r="Q1760" s="56"/>
    </row>
    <row r="1761" ht="15.75" customHeight="1">
      <c r="A1761" s="403" t="s">
        <v>2112</v>
      </c>
      <c r="B1761" s="404">
        <v>4538.26</v>
      </c>
      <c r="C1761" s="470">
        <v>4538.26</v>
      </c>
      <c r="D1761" s="470">
        <v>4538.26</v>
      </c>
      <c r="E1761" s="470">
        <v>4538.26</v>
      </c>
      <c r="F1761" s="471"/>
      <c r="G1761" s="472">
        <v>0.0</v>
      </c>
      <c r="J1761" s="473" t="s">
        <v>2112</v>
      </c>
      <c r="K1761" s="406">
        <v>87.55</v>
      </c>
      <c r="L1761" s="474">
        <v>87.09</v>
      </c>
      <c r="M1761" s="474">
        <v>88.0</v>
      </c>
      <c r="N1761" s="474">
        <v>87.09</v>
      </c>
      <c r="O1761" s="474" t="s">
        <v>4277</v>
      </c>
      <c r="P1761" s="475">
        <v>0.0032</v>
      </c>
      <c r="Q1761" s="56"/>
    </row>
    <row r="1762" ht="15.75" customHeight="1">
      <c r="A1762" s="403" t="s">
        <v>2113</v>
      </c>
      <c r="B1762" s="404">
        <v>4538.2</v>
      </c>
      <c r="C1762" s="470">
        <v>4538.2</v>
      </c>
      <c r="D1762" s="470">
        <v>4538.2</v>
      </c>
      <c r="E1762" s="470">
        <v>4538.2</v>
      </c>
      <c r="F1762" s="471"/>
      <c r="G1762" s="472">
        <v>-0.0026</v>
      </c>
      <c r="J1762" s="473" t="s">
        <v>2113</v>
      </c>
      <c r="K1762" s="406">
        <v>87.27</v>
      </c>
      <c r="L1762" s="474">
        <v>86.91</v>
      </c>
      <c r="M1762" s="474">
        <v>88.09</v>
      </c>
      <c r="N1762" s="474">
        <v>86.82</v>
      </c>
      <c r="O1762" s="474" t="s">
        <v>4278</v>
      </c>
      <c r="P1762" s="475">
        <v>0.0</v>
      </c>
      <c r="Q1762" s="56"/>
    </row>
    <row r="1763" ht="15.75" customHeight="1">
      <c r="A1763" s="403" t="s">
        <v>2114</v>
      </c>
      <c r="B1763" s="404">
        <v>4550.16</v>
      </c>
      <c r="C1763" s="470">
        <v>4550.16</v>
      </c>
      <c r="D1763" s="470">
        <v>4550.16</v>
      </c>
      <c r="E1763" s="470">
        <v>4550.16</v>
      </c>
      <c r="F1763" s="471"/>
      <c r="G1763" s="472">
        <v>2.0E-4</v>
      </c>
      <c r="J1763" s="473" t="s">
        <v>2114</v>
      </c>
      <c r="K1763" s="406">
        <v>87.27</v>
      </c>
      <c r="L1763" s="474">
        <v>87.27</v>
      </c>
      <c r="M1763" s="474">
        <v>88.91</v>
      </c>
      <c r="N1763" s="474">
        <v>87.0</v>
      </c>
      <c r="O1763" s="474" t="s">
        <v>4279</v>
      </c>
      <c r="P1763" s="475">
        <v>-0.0032</v>
      </c>
      <c r="Q1763" s="56"/>
    </row>
    <row r="1764" ht="15.75" customHeight="1">
      <c r="A1764" s="403" t="s">
        <v>2115</v>
      </c>
      <c r="B1764" s="404">
        <v>4549.18</v>
      </c>
      <c r="C1764" s="470">
        <v>4549.18</v>
      </c>
      <c r="D1764" s="470">
        <v>4549.18</v>
      </c>
      <c r="E1764" s="470">
        <v>4549.18</v>
      </c>
      <c r="F1764" s="471"/>
      <c r="G1764" s="472">
        <v>-4.0E-4</v>
      </c>
      <c r="J1764" s="473" t="s">
        <v>2115</v>
      </c>
      <c r="K1764" s="406">
        <v>87.55</v>
      </c>
      <c r="L1764" s="474">
        <v>86.36</v>
      </c>
      <c r="M1764" s="474">
        <v>87.73</v>
      </c>
      <c r="N1764" s="474">
        <v>86.18</v>
      </c>
      <c r="O1764" s="474" t="s">
        <v>4280</v>
      </c>
      <c r="P1764" s="475">
        <v>0.018</v>
      </c>
      <c r="Q1764" s="56"/>
    </row>
    <row r="1765" ht="15.75" customHeight="1">
      <c r="A1765" s="403" t="s">
        <v>2116</v>
      </c>
      <c r="B1765" s="404">
        <v>4551.07</v>
      </c>
      <c r="C1765" s="470">
        <v>4551.07</v>
      </c>
      <c r="D1765" s="470">
        <v>4551.07</v>
      </c>
      <c r="E1765" s="470">
        <v>4551.07</v>
      </c>
      <c r="F1765" s="471"/>
      <c r="G1765" s="472">
        <v>-6.0E-4</v>
      </c>
      <c r="J1765" s="473" t="s">
        <v>2116</v>
      </c>
      <c r="K1765" s="406">
        <v>86.0</v>
      </c>
      <c r="L1765" s="474">
        <v>85.27</v>
      </c>
      <c r="M1765" s="474">
        <v>86.27</v>
      </c>
      <c r="N1765" s="474">
        <v>84.64</v>
      </c>
      <c r="O1765" s="474" t="s">
        <v>4281</v>
      </c>
      <c r="P1765" s="475">
        <v>0.0161</v>
      </c>
      <c r="Q1765" s="56"/>
    </row>
    <row r="1766" ht="15.75" customHeight="1">
      <c r="A1766" s="403" t="s">
        <v>2117</v>
      </c>
      <c r="B1766" s="404">
        <v>4553.78</v>
      </c>
      <c r="C1766" s="470">
        <v>4553.78</v>
      </c>
      <c r="D1766" s="470">
        <v>4553.78</v>
      </c>
      <c r="E1766" s="470">
        <v>4553.78</v>
      </c>
      <c r="F1766" s="471"/>
      <c r="G1766" s="472">
        <v>-2.0E-4</v>
      </c>
      <c r="J1766" s="473" t="s">
        <v>2117</v>
      </c>
      <c r="K1766" s="406">
        <v>84.64</v>
      </c>
      <c r="L1766" s="474">
        <v>84.55</v>
      </c>
      <c r="M1766" s="474">
        <v>85.18</v>
      </c>
      <c r="N1766" s="474">
        <v>84.18</v>
      </c>
      <c r="O1766" s="474" t="s">
        <v>4282</v>
      </c>
      <c r="P1766" s="475">
        <v>0.0022</v>
      </c>
      <c r="Q1766" s="56"/>
    </row>
    <row r="1767" ht="15.75" customHeight="1">
      <c r="A1767" s="403" t="s">
        <v>2118</v>
      </c>
      <c r="B1767" s="404">
        <v>4554.54</v>
      </c>
      <c r="C1767" s="470">
        <v>4554.54</v>
      </c>
      <c r="D1767" s="470">
        <v>4554.54</v>
      </c>
      <c r="E1767" s="470">
        <v>4554.54</v>
      </c>
      <c r="F1767" s="471"/>
      <c r="G1767" s="472">
        <v>-5.0E-4</v>
      </c>
      <c r="J1767" s="473" t="s">
        <v>2118</v>
      </c>
      <c r="K1767" s="406">
        <v>84.45</v>
      </c>
      <c r="L1767" s="474">
        <v>83.64</v>
      </c>
      <c r="M1767" s="474">
        <v>84.91</v>
      </c>
      <c r="N1767" s="474">
        <v>83.45</v>
      </c>
      <c r="O1767" s="474" t="s">
        <v>4283</v>
      </c>
      <c r="P1767" s="475">
        <v>0.0086</v>
      </c>
      <c r="Q1767" s="56"/>
    </row>
    <row r="1768" ht="15.75" customHeight="1">
      <c r="A1768" s="403" t="s">
        <v>2119</v>
      </c>
      <c r="B1768" s="404">
        <v>4556.92</v>
      </c>
      <c r="C1768" s="470">
        <v>4556.92</v>
      </c>
      <c r="D1768" s="470">
        <v>4556.92</v>
      </c>
      <c r="E1768" s="470">
        <v>4556.92</v>
      </c>
      <c r="F1768" s="471"/>
      <c r="G1768" s="472">
        <v>-0.0033</v>
      </c>
      <c r="J1768" s="473" t="s">
        <v>2119</v>
      </c>
      <c r="K1768" s="406">
        <v>83.73</v>
      </c>
      <c r="L1768" s="474">
        <v>85.0</v>
      </c>
      <c r="M1768" s="474">
        <v>85.0</v>
      </c>
      <c r="N1768" s="474">
        <v>83.18</v>
      </c>
      <c r="O1768" s="474" t="s">
        <v>4284</v>
      </c>
      <c r="P1768" s="475">
        <v>-0.0108</v>
      </c>
      <c r="Q1768" s="56"/>
    </row>
    <row r="1769" ht="15.75" customHeight="1">
      <c r="A1769" s="403" t="s">
        <v>2120</v>
      </c>
      <c r="B1769" s="404">
        <v>4571.81</v>
      </c>
      <c r="C1769" s="470">
        <v>4571.81</v>
      </c>
      <c r="D1769" s="470">
        <v>4571.81</v>
      </c>
      <c r="E1769" s="470">
        <v>4571.81</v>
      </c>
      <c r="F1769" s="471"/>
      <c r="G1769" s="472">
        <v>0.0028</v>
      </c>
      <c r="J1769" s="473" t="s">
        <v>2120</v>
      </c>
      <c r="K1769" s="406">
        <v>84.64</v>
      </c>
      <c r="L1769" s="474">
        <v>85.55</v>
      </c>
      <c r="M1769" s="474">
        <v>86.0</v>
      </c>
      <c r="N1769" s="474">
        <v>84.45</v>
      </c>
      <c r="O1769" s="474" t="s">
        <v>4285</v>
      </c>
      <c r="P1769" s="475">
        <v>-0.0021</v>
      </c>
      <c r="Q1769" s="56"/>
    </row>
    <row r="1770" ht="15.75" customHeight="1">
      <c r="A1770" s="403" t="s">
        <v>2121</v>
      </c>
      <c r="B1770" s="404">
        <v>4558.94</v>
      </c>
      <c r="C1770" s="470">
        <v>4558.94</v>
      </c>
      <c r="D1770" s="470">
        <v>4558.94</v>
      </c>
      <c r="E1770" s="470">
        <v>4558.94</v>
      </c>
      <c r="F1770" s="471"/>
      <c r="G1770" s="472">
        <v>0.0046</v>
      </c>
      <c r="J1770" s="473" t="s">
        <v>2121</v>
      </c>
      <c r="K1770" s="406">
        <v>84.82</v>
      </c>
      <c r="L1770" s="474">
        <v>85.45</v>
      </c>
      <c r="M1770" s="474">
        <v>86.18</v>
      </c>
      <c r="N1770" s="474">
        <v>84.55</v>
      </c>
      <c r="O1770" s="474" t="s">
        <v>4286</v>
      </c>
      <c r="P1770" s="475">
        <v>-0.0063</v>
      </c>
      <c r="Q1770" s="56"/>
    </row>
    <row r="1771" ht="15.75" customHeight="1">
      <c r="A1771" s="403" t="s">
        <v>2122</v>
      </c>
      <c r="B1771" s="404">
        <v>4537.91</v>
      </c>
      <c r="C1771" s="470">
        <v>4537.91</v>
      </c>
      <c r="D1771" s="470">
        <v>4537.91</v>
      </c>
      <c r="E1771" s="470">
        <v>4537.91</v>
      </c>
      <c r="F1771" s="471"/>
      <c r="G1771" s="472">
        <v>0.0</v>
      </c>
      <c r="J1771" s="473" t="s">
        <v>2122</v>
      </c>
      <c r="K1771" s="406">
        <v>83.36</v>
      </c>
      <c r="L1771" s="474">
        <v>84.18</v>
      </c>
      <c r="M1771" s="474">
        <v>84.18</v>
      </c>
      <c r="N1771" s="474">
        <v>83.18</v>
      </c>
      <c r="O1771" s="474" t="s">
        <v>4287</v>
      </c>
      <c r="P1771" s="475">
        <v>-0.0076</v>
      </c>
      <c r="Q1771" s="56"/>
    </row>
    <row r="1772" ht="15.75" customHeight="1">
      <c r="A1772" s="403" t="s">
        <v>2123</v>
      </c>
      <c r="B1772" s="404">
        <v>4538.08</v>
      </c>
      <c r="C1772" s="470">
        <v>4538.08</v>
      </c>
      <c r="D1772" s="470">
        <v>4538.08</v>
      </c>
      <c r="E1772" s="470">
        <v>4538.08</v>
      </c>
      <c r="F1772" s="471"/>
      <c r="G1772" s="472">
        <v>-0.0015</v>
      </c>
      <c r="J1772" s="473" t="s">
        <v>2123</v>
      </c>
      <c r="K1772" s="406">
        <v>84.0</v>
      </c>
      <c r="L1772" s="474">
        <v>83.82</v>
      </c>
      <c r="M1772" s="474">
        <v>84.55</v>
      </c>
      <c r="N1772" s="474">
        <v>83.82</v>
      </c>
      <c r="O1772" s="474" t="s">
        <v>4288</v>
      </c>
      <c r="P1772" s="475">
        <v>0.0011</v>
      </c>
      <c r="Q1772" s="56"/>
    </row>
    <row r="1773" ht="15.75" customHeight="1">
      <c r="A1773" s="403" t="s">
        <v>2124</v>
      </c>
      <c r="B1773" s="404">
        <v>4544.7</v>
      </c>
      <c r="C1773" s="470">
        <v>4544.7</v>
      </c>
      <c r="D1773" s="470">
        <v>4544.7</v>
      </c>
      <c r="E1773" s="470">
        <v>4544.7</v>
      </c>
      <c r="F1773" s="471"/>
      <c r="G1773" s="472">
        <v>0.0088</v>
      </c>
      <c r="J1773" s="473" t="s">
        <v>2124</v>
      </c>
      <c r="K1773" s="406">
        <v>83.91</v>
      </c>
      <c r="L1773" s="474">
        <v>83.64</v>
      </c>
      <c r="M1773" s="474">
        <v>84.18</v>
      </c>
      <c r="N1773" s="474">
        <v>83.18</v>
      </c>
      <c r="O1773" s="474" t="s">
        <v>4289</v>
      </c>
      <c r="P1773" s="475">
        <v>0.0</v>
      </c>
      <c r="Q1773" s="56"/>
    </row>
    <row r="1774" ht="15.75" customHeight="1">
      <c r="A1774" s="403" t="s">
        <v>2125</v>
      </c>
      <c r="B1774" s="404">
        <v>4505.17</v>
      </c>
      <c r="C1774" s="470">
        <v>4505.17</v>
      </c>
      <c r="D1774" s="470">
        <v>4505.17</v>
      </c>
      <c r="E1774" s="470">
        <v>4505.17</v>
      </c>
      <c r="F1774" s="471"/>
      <c r="G1774" s="472">
        <v>0.0022</v>
      </c>
      <c r="J1774" s="473" t="s">
        <v>2125</v>
      </c>
      <c r="K1774" s="406">
        <v>83.91</v>
      </c>
      <c r="L1774" s="474">
        <v>81.91</v>
      </c>
      <c r="M1774" s="474">
        <v>84.18</v>
      </c>
      <c r="N1774" s="474">
        <v>81.91</v>
      </c>
      <c r="O1774" s="474" t="s">
        <v>4290</v>
      </c>
      <c r="P1774" s="475">
        <v>0.0066</v>
      </c>
      <c r="Q1774" s="56"/>
    </row>
    <row r="1775" ht="15.75" customHeight="1">
      <c r="A1775" s="403" t="s">
        <v>2126</v>
      </c>
      <c r="B1775" s="404">
        <v>4495.18</v>
      </c>
      <c r="C1775" s="470">
        <v>4495.18</v>
      </c>
      <c r="D1775" s="470">
        <v>4495.18</v>
      </c>
      <c r="E1775" s="470">
        <v>4495.18</v>
      </c>
      <c r="F1775" s="471"/>
      <c r="G1775" s="472">
        <v>-0.0028</v>
      </c>
      <c r="J1775" s="473" t="s">
        <v>2126</v>
      </c>
      <c r="K1775" s="406">
        <v>83.36</v>
      </c>
      <c r="L1775" s="474">
        <v>80.18</v>
      </c>
      <c r="M1775" s="474">
        <v>83.55</v>
      </c>
      <c r="N1775" s="474">
        <v>80.18</v>
      </c>
      <c r="O1775" s="474" t="s">
        <v>4291</v>
      </c>
      <c r="P1775" s="475">
        <v>-0.0066</v>
      </c>
      <c r="Q1775" s="56"/>
    </row>
    <row r="1776" ht="15.75" customHeight="1">
      <c r="A1776" s="403" t="s">
        <v>2127</v>
      </c>
      <c r="B1776" s="404">
        <v>4507.58</v>
      </c>
      <c r="C1776" s="470">
        <v>4507.58</v>
      </c>
      <c r="D1776" s="470">
        <v>4507.58</v>
      </c>
      <c r="E1776" s="470">
        <v>4507.58</v>
      </c>
      <c r="F1776" s="471"/>
      <c r="G1776" s="472">
        <v>0.0083</v>
      </c>
      <c r="J1776" s="473" t="s">
        <v>2127</v>
      </c>
      <c r="K1776" s="406">
        <v>83.91</v>
      </c>
      <c r="L1776" s="474">
        <v>83.09</v>
      </c>
      <c r="M1776" s="474">
        <v>84.09</v>
      </c>
      <c r="N1776" s="474">
        <v>83.09</v>
      </c>
      <c r="O1776" s="474" t="s">
        <v>4292</v>
      </c>
      <c r="P1776" s="475">
        <v>0.0099</v>
      </c>
      <c r="Q1776" s="56"/>
    </row>
    <row r="1777" ht="15.75" customHeight="1">
      <c r="A1777" s="403" t="s">
        <v>2128</v>
      </c>
      <c r="B1777" s="404">
        <v>4470.26</v>
      </c>
      <c r="C1777" s="470">
        <v>4470.26</v>
      </c>
      <c r="D1777" s="470">
        <v>4470.26</v>
      </c>
      <c r="E1777" s="470">
        <v>4470.26</v>
      </c>
      <c r="F1777" s="471"/>
      <c r="G1777" s="472">
        <v>0.0042</v>
      </c>
      <c r="J1777" s="473" t="s">
        <v>2128</v>
      </c>
      <c r="K1777" s="406">
        <v>83.09</v>
      </c>
      <c r="L1777" s="474">
        <v>83.18</v>
      </c>
      <c r="M1777" s="474">
        <v>83.55</v>
      </c>
      <c r="N1777" s="474">
        <v>81.73</v>
      </c>
      <c r="O1777" s="474" t="s">
        <v>4293</v>
      </c>
      <c r="P1777" s="475">
        <v>0.0033</v>
      </c>
      <c r="Q1777" s="56"/>
    </row>
    <row r="1778" ht="15.75" customHeight="1">
      <c r="A1778" s="403" t="s">
        <v>2129</v>
      </c>
      <c r="B1778" s="404">
        <v>4451.36</v>
      </c>
      <c r="C1778" s="470">
        <v>4451.36</v>
      </c>
      <c r="D1778" s="470">
        <v>4451.36</v>
      </c>
      <c r="E1778" s="470">
        <v>4451.36</v>
      </c>
      <c r="F1778" s="471"/>
      <c r="G1778" s="472">
        <v>0.0087</v>
      </c>
      <c r="J1778" s="473" t="s">
        <v>2129</v>
      </c>
      <c r="K1778" s="406">
        <v>82.82</v>
      </c>
      <c r="L1778" s="474">
        <v>82.73</v>
      </c>
      <c r="M1778" s="474">
        <v>83.18</v>
      </c>
      <c r="N1778" s="474">
        <v>82.55</v>
      </c>
      <c r="O1778" s="474" t="s">
        <v>4294</v>
      </c>
      <c r="P1778" s="475">
        <v>0.0033</v>
      </c>
      <c r="Q1778" s="56"/>
    </row>
    <row r="1779" ht="15.75" customHeight="1">
      <c r="A1779" s="403" t="s">
        <v>2130</v>
      </c>
      <c r="B1779" s="404">
        <v>4412.82</v>
      </c>
      <c r="C1779" s="470">
        <v>4412.82</v>
      </c>
      <c r="D1779" s="470">
        <v>4412.82</v>
      </c>
      <c r="E1779" s="470">
        <v>4412.82</v>
      </c>
      <c r="F1779" s="471"/>
      <c r="G1779" s="472">
        <v>0.0074</v>
      </c>
      <c r="J1779" s="473" t="s">
        <v>2130</v>
      </c>
      <c r="K1779" s="406">
        <v>82.55</v>
      </c>
      <c r="L1779" s="474">
        <v>81.91</v>
      </c>
      <c r="M1779" s="474">
        <v>82.91</v>
      </c>
      <c r="N1779" s="474">
        <v>81.82</v>
      </c>
      <c r="O1779" s="474" t="s">
        <v>4295</v>
      </c>
      <c r="P1779" s="475">
        <v>0.0078</v>
      </c>
      <c r="Q1779" s="56"/>
    </row>
    <row r="1780" ht="15.75" customHeight="1">
      <c r="A1780" s="403" t="s">
        <v>2131</v>
      </c>
      <c r="B1780" s="404">
        <v>4380.22</v>
      </c>
      <c r="C1780" s="470">
        <v>4380.22</v>
      </c>
      <c r="D1780" s="470">
        <v>4380.22</v>
      </c>
      <c r="E1780" s="470">
        <v>4380.22</v>
      </c>
      <c r="F1780" s="471"/>
      <c r="G1780" s="472">
        <v>-3.0E-4</v>
      </c>
      <c r="J1780" s="473" t="s">
        <v>2131</v>
      </c>
      <c r="K1780" s="406">
        <v>81.91</v>
      </c>
      <c r="L1780" s="474">
        <v>82.45</v>
      </c>
      <c r="M1780" s="474">
        <v>82.73</v>
      </c>
      <c r="N1780" s="474">
        <v>80.91</v>
      </c>
      <c r="O1780" s="474" t="s">
        <v>4296</v>
      </c>
      <c r="P1780" s="475">
        <v>-0.0065</v>
      </c>
      <c r="Q1780" s="56"/>
    </row>
    <row r="1781" ht="15.75" customHeight="1">
      <c r="A1781" s="403" t="s">
        <v>2132</v>
      </c>
      <c r="B1781" s="404">
        <v>4381.46</v>
      </c>
      <c r="C1781" s="470">
        <v>4381.46</v>
      </c>
      <c r="D1781" s="470">
        <v>4381.46</v>
      </c>
      <c r="E1781" s="470">
        <v>4381.46</v>
      </c>
      <c r="F1781" s="471"/>
      <c r="G1781" s="472">
        <v>0.0035</v>
      </c>
      <c r="J1781" s="473" t="s">
        <v>2132</v>
      </c>
      <c r="K1781" s="406">
        <v>82.45</v>
      </c>
      <c r="L1781" s="474">
        <v>82.73</v>
      </c>
      <c r="M1781" s="474">
        <v>83.09</v>
      </c>
      <c r="N1781" s="474">
        <v>82.36</v>
      </c>
      <c r="O1781" s="474" t="s">
        <v>4297</v>
      </c>
      <c r="P1781" s="475">
        <v>-0.0023</v>
      </c>
      <c r="Q1781" s="56"/>
    </row>
    <row r="1782" ht="15.75" customHeight="1">
      <c r="A1782" s="403" t="s">
        <v>2133</v>
      </c>
      <c r="B1782" s="404">
        <v>4366.24</v>
      </c>
      <c r="C1782" s="470">
        <v>4366.24</v>
      </c>
      <c r="D1782" s="470">
        <v>4366.24</v>
      </c>
      <c r="E1782" s="470">
        <v>4366.24</v>
      </c>
      <c r="F1782" s="471"/>
      <c r="G1782" s="472">
        <v>7.0E-4</v>
      </c>
      <c r="J1782" s="473" t="s">
        <v>2133</v>
      </c>
      <c r="K1782" s="406">
        <v>82.64</v>
      </c>
      <c r="L1782" s="474">
        <v>82.73</v>
      </c>
      <c r="M1782" s="474">
        <v>82.73</v>
      </c>
      <c r="N1782" s="474">
        <v>82.27</v>
      </c>
      <c r="O1782" s="474" t="s">
        <v>4298</v>
      </c>
      <c r="P1782" s="475">
        <v>0.0034</v>
      </c>
      <c r="Q1782" s="56"/>
    </row>
    <row r="1783" ht="15.75" customHeight="1">
      <c r="A1783" s="403" t="s">
        <v>2134</v>
      </c>
      <c r="B1783" s="404">
        <v>4363.11</v>
      </c>
      <c r="C1783" s="470">
        <v>4363.11</v>
      </c>
      <c r="D1783" s="470">
        <v>4363.11</v>
      </c>
      <c r="E1783" s="470">
        <v>4363.11</v>
      </c>
      <c r="F1783" s="471"/>
      <c r="G1783" s="472">
        <v>-0.0013</v>
      </c>
      <c r="J1783" s="473" t="s">
        <v>2134</v>
      </c>
      <c r="K1783" s="406">
        <v>82.36</v>
      </c>
      <c r="L1783" s="474">
        <v>83.18</v>
      </c>
      <c r="M1783" s="474">
        <v>83.18</v>
      </c>
      <c r="N1783" s="474">
        <v>81.82</v>
      </c>
      <c r="O1783" s="474" t="s">
        <v>4299</v>
      </c>
      <c r="P1783" s="475">
        <v>-0.0056</v>
      </c>
      <c r="Q1783" s="56"/>
    </row>
    <row r="1784" ht="15.75" customHeight="1">
      <c r="A1784" s="403" t="s">
        <v>2135</v>
      </c>
      <c r="B1784" s="404">
        <v>4369.0</v>
      </c>
      <c r="C1784" s="470">
        <v>4369.0</v>
      </c>
      <c r="D1784" s="470">
        <v>4369.0</v>
      </c>
      <c r="E1784" s="470">
        <v>4369.0</v>
      </c>
      <c r="F1784" s="471"/>
      <c r="G1784" s="472">
        <v>-0.0043</v>
      </c>
      <c r="J1784" s="473" t="s">
        <v>2135</v>
      </c>
      <c r="K1784" s="406">
        <v>82.82</v>
      </c>
      <c r="L1784" s="474">
        <v>84.18</v>
      </c>
      <c r="M1784" s="474">
        <v>84.27</v>
      </c>
      <c r="N1784" s="474">
        <v>82.45</v>
      </c>
      <c r="O1784" s="474" t="s">
        <v>4300</v>
      </c>
      <c r="P1784" s="475">
        <v>-0.0098</v>
      </c>
      <c r="Q1784" s="56"/>
    </row>
    <row r="1785" ht="15.75" customHeight="1">
      <c r="A1785" s="403" t="s">
        <v>2136</v>
      </c>
      <c r="B1785" s="404">
        <v>4387.78</v>
      </c>
      <c r="C1785" s="470">
        <v>4387.78</v>
      </c>
      <c r="D1785" s="470">
        <v>4387.78</v>
      </c>
      <c r="E1785" s="470">
        <v>4387.78</v>
      </c>
      <c r="F1785" s="471"/>
      <c r="G1785" s="472">
        <v>-0.0017</v>
      </c>
      <c r="J1785" s="473" t="s">
        <v>2136</v>
      </c>
      <c r="K1785" s="406">
        <v>83.64</v>
      </c>
      <c r="L1785" s="474">
        <v>84.18</v>
      </c>
      <c r="M1785" s="474">
        <v>84.55</v>
      </c>
      <c r="N1785" s="474">
        <v>83.45</v>
      </c>
      <c r="O1785" s="474" t="s">
        <v>4301</v>
      </c>
      <c r="P1785" s="475">
        <v>-0.0054</v>
      </c>
      <c r="Q1785" s="56"/>
    </row>
    <row r="1786" ht="15.75" customHeight="1">
      <c r="A1786" s="403" t="s">
        <v>2137</v>
      </c>
      <c r="B1786" s="404">
        <v>4395.27</v>
      </c>
      <c r="C1786" s="470">
        <v>4395.27</v>
      </c>
      <c r="D1786" s="470">
        <v>4395.27</v>
      </c>
      <c r="E1786" s="470">
        <v>4395.27</v>
      </c>
      <c r="F1786" s="471"/>
      <c r="G1786" s="472">
        <v>-0.0038</v>
      </c>
      <c r="J1786" s="473" t="s">
        <v>2137</v>
      </c>
      <c r="K1786" s="406">
        <v>84.09</v>
      </c>
      <c r="L1786" s="474">
        <v>85.45</v>
      </c>
      <c r="M1786" s="474">
        <v>85.45</v>
      </c>
      <c r="N1786" s="474">
        <v>83.64</v>
      </c>
      <c r="O1786" s="474" t="s">
        <v>4302</v>
      </c>
      <c r="P1786" s="475">
        <v>-0.0076</v>
      </c>
      <c r="Q1786" s="56"/>
    </row>
    <row r="1787" ht="15.75" customHeight="1">
      <c r="A1787" s="403" t="s">
        <v>2138</v>
      </c>
      <c r="B1787" s="404">
        <v>4411.99</v>
      </c>
      <c r="C1787" s="470">
        <v>4411.99</v>
      </c>
      <c r="D1787" s="470">
        <v>4411.99</v>
      </c>
      <c r="E1787" s="470">
        <v>4411.99</v>
      </c>
      <c r="F1787" s="471"/>
      <c r="G1787" s="472">
        <v>7.0E-4</v>
      </c>
      <c r="J1787" s="473" t="s">
        <v>2138</v>
      </c>
      <c r="K1787" s="406">
        <v>84.73</v>
      </c>
      <c r="L1787" s="474">
        <v>85.0</v>
      </c>
      <c r="M1787" s="474">
        <v>85.45</v>
      </c>
      <c r="N1787" s="474">
        <v>84.45</v>
      </c>
      <c r="O1787" s="474" t="s">
        <v>4303</v>
      </c>
      <c r="P1787" s="475">
        <v>0.0011</v>
      </c>
      <c r="Q1787" s="56"/>
    </row>
    <row r="1788" ht="15.75" customHeight="1">
      <c r="A1788" s="403" t="s">
        <v>2139</v>
      </c>
      <c r="B1788" s="404">
        <v>4409.08</v>
      </c>
      <c r="C1788" s="470">
        <v>4409.08</v>
      </c>
      <c r="D1788" s="470">
        <v>4409.08</v>
      </c>
      <c r="E1788" s="470">
        <v>4409.08</v>
      </c>
      <c r="F1788" s="471"/>
      <c r="G1788" s="472">
        <v>8.0E-4</v>
      </c>
      <c r="J1788" s="473" t="s">
        <v>2139</v>
      </c>
      <c r="K1788" s="406">
        <v>84.64</v>
      </c>
      <c r="L1788" s="474">
        <v>86.09</v>
      </c>
      <c r="M1788" s="474">
        <v>86.18</v>
      </c>
      <c r="N1788" s="474">
        <v>84.27</v>
      </c>
      <c r="O1788" s="474" t="s">
        <v>4304</v>
      </c>
      <c r="P1788" s="475">
        <v>-0.0148</v>
      </c>
      <c r="Q1788" s="56"/>
    </row>
    <row r="1789" ht="15.75" customHeight="1">
      <c r="A1789" s="403" t="s">
        <v>2140</v>
      </c>
      <c r="B1789" s="404">
        <v>4405.4</v>
      </c>
      <c r="C1789" s="470">
        <v>4405.4</v>
      </c>
      <c r="D1789" s="470">
        <v>4405.4</v>
      </c>
      <c r="E1789" s="470">
        <v>4405.4</v>
      </c>
      <c r="F1789" s="471"/>
      <c r="G1789" s="472">
        <v>-9.0E-4</v>
      </c>
      <c r="J1789" s="473" t="s">
        <v>2140</v>
      </c>
      <c r="K1789" s="406">
        <v>85.91</v>
      </c>
      <c r="L1789" s="474">
        <v>86.18</v>
      </c>
      <c r="M1789" s="474">
        <v>86.36</v>
      </c>
      <c r="N1789" s="474">
        <v>85.64</v>
      </c>
      <c r="O1789" s="474" t="s">
        <v>4305</v>
      </c>
      <c r="P1789" s="475">
        <v>0.0032</v>
      </c>
      <c r="Q1789" s="56"/>
    </row>
    <row r="1790" ht="15.75" customHeight="1">
      <c r="A1790" s="403" t="s">
        <v>2141</v>
      </c>
      <c r="B1790" s="404">
        <v>4409.4</v>
      </c>
      <c r="C1790" s="470">
        <v>4409.4</v>
      </c>
      <c r="D1790" s="470">
        <v>4409.4</v>
      </c>
      <c r="E1790" s="470">
        <v>4409.4</v>
      </c>
      <c r="F1790" s="471"/>
      <c r="G1790" s="472">
        <v>-0.0022</v>
      </c>
      <c r="J1790" s="473" t="s">
        <v>2141</v>
      </c>
      <c r="K1790" s="406">
        <v>85.64</v>
      </c>
      <c r="L1790" s="474">
        <v>84.91</v>
      </c>
      <c r="M1790" s="474">
        <v>85.91</v>
      </c>
      <c r="N1790" s="474">
        <v>84.55</v>
      </c>
      <c r="O1790" s="474" t="s">
        <v>4306</v>
      </c>
      <c r="P1790" s="475">
        <v>0.0107</v>
      </c>
      <c r="Q1790" s="56"/>
    </row>
    <row r="1791" ht="15.75" customHeight="1">
      <c r="A1791" s="403" t="s">
        <v>2142</v>
      </c>
      <c r="B1791" s="404">
        <v>4418.98</v>
      </c>
      <c r="C1791" s="470">
        <v>4418.98</v>
      </c>
      <c r="D1791" s="470">
        <v>4418.98</v>
      </c>
      <c r="E1791" s="470">
        <v>4418.98</v>
      </c>
      <c r="F1791" s="471"/>
      <c r="G1791" s="472">
        <v>-3.0E-4</v>
      </c>
      <c r="J1791" s="473" t="s">
        <v>2142</v>
      </c>
      <c r="K1791" s="406">
        <v>84.73</v>
      </c>
      <c r="L1791" s="474">
        <v>85.27</v>
      </c>
      <c r="M1791" s="474">
        <v>85.55</v>
      </c>
      <c r="N1791" s="474">
        <v>84.09</v>
      </c>
      <c r="O1791" s="474" t="s">
        <v>4307</v>
      </c>
      <c r="P1791" s="475">
        <v>-0.0011</v>
      </c>
      <c r="Q1791" s="56"/>
    </row>
    <row r="1792" ht="15.75" customHeight="1">
      <c r="A1792" s="403" t="s">
        <v>2143</v>
      </c>
      <c r="B1792" s="404">
        <v>4420.42</v>
      </c>
      <c r="C1792" s="470">
        <v>4420.42</v>
      </c>
      <c r="D1792" s="470">
        <v>4420.42</v>
      </c>
      <c r="E1792" s="470">
        <v>4420.42</v>
      </c>
      <c r="F1792" s="471"/>
      <c r="G1792" s="472">
        <v>0.0018</v>
      </c>
      <c r="J1792" s="473" t="s">
        <v>2143</v>
      </c>
      <c r="K1792" s="406">
        <v>84.82</v>
      </c>
      <c r="L1792" s="474">
        <v>85.45</v>
      </c>
      <c r="M1792" s="474">
        <v>85.73</v>
      </c>
      <c r="N1792" s="474">
        <v>84.36</v>
      </c>
      <c r="O1792" s="474" t="s">
        <v>4308</v>
      </c>
      <c r="P1792" s="475">
        <v>-0.0021</v>
      </c>
      <c r="Q1792" s="56"/>
    </row>
    <row r="1793" ht="15.75" customHeight="1">
      <c r="A1793" s="403" t="s">
        <v>2144</v>
      </c>
      <c r="B1793" s="404">
        <v>4412.51</v>
      </c>
      <c r="C1793" s="470">
        <v>4412.51</v>
      </c>
      <c r="D1793" s="470">
        <v>4412.51</v>
      </c>
      <c r="E1793" s="470">
        <v>4412.51</v>
      </c>
      <c r="F1793" s="471"/>
      <c r="G1793" s="472">
        <v>4.0E-4</v>
      </c>
      <c r="J1793" s="473" t="s">
        <v>2144</v>
      </c>
      <c r="K1793" s="406">
        <v>85.0</v>
      </c>
      <c r="L1793" s="474">
        <v>85.09</v>
      </c>
      <c r="M1793" s="474">
        <v>86.36</v>
      </c>
      <c r="N1793" s="474">
        <v>84.64</v>
      </c>
      <c r="O1793" s="474" t="s">
        <v>4309</v>
      </c>
      <c r="P1793" s="475">
        <v>-0.0032</v>
      </c>
      <c r="Q1793" s="56"/>
    </row>
    <row r="1794" ht="15.75" customHeight="1">
      <c r="A1794" s="403" t="s">
        <v>2145</v>
      </c>
      <c r="B1794" s="404">
        <v>4410.93</v>
      </c>
      <c r="C1794" s="470">
        <v>4410.93</v>
      </c>
      <c r="D1794" s="470">
        <v>4410.93</v>
      </c>
      <c r="E1794" s="470">
        <v>4410.93</v>
      </c>
      <c r="F1794" s="471"/>
      <c r="G1794" s="472">
        <v>-0.0034</v>
      </c>
      <c r="J1794" s="473" t="s">
        <v>2145</v>
      </c>
      <c r="K1794" s="406">
        <v>85.27</v>
      </c>
      <c r="L1794" s="474">
        <v>86.82</v>
      </c>
      <c r="M1794" s="474">
        <v>86.82</v>
      </c>
      <c r="N1794" s="474">
        <v>84.64</v>
      </c>
      <c r="O1794" s="474" t="s">
        <v>4310</v>
      </c>
      <c r="P1794" s="475">
        <v>-0.0148</v>
      </c>
      <c r="Q1794" s="56"/>
    </row>
    <row r="1795" ht="15.75" customHeight="1">
      <c r="A1795" s="403" t="s">
        <v>2146</v>
      </c>
      <c r="B1795" s="404">
        <v>4425.89</v>
      </c>
      <c r="C1795" s="470">
        <v>4425.89</v>
      </c>
      <c r="D1795" s="470">
        <v>4425.89</v>
      </c>
      <c r="E1795" s="470">
        <v>4425.89</v>
      </c>
      <c r="F1795" s="471"/>
      <c r="G1795" s="472">
        <v>-0.0045</v>
      </c>
      <c r="J1795" s="473" t="s">
        <v>2146</v>
      </c>
      <c r="K1795" s="406">
        <v>86.55</v>
      </c>
      <c r="L1795" s="474">
        <v>85.91</v>
      </c>
      <c r="M1795" s="474">
        <v>87.27</v>
      </c>
      <c r="N1795" s="474">
        <v>85.55</v>
      </c>
      <c r="O1795" s="474" t="s">
        <v>4311</v>
      </c>
      <c r="P1795" s="475">
        <v>0.015</v>
      </c>
      <c r="Q1795" s="56"/>
    </row>
    <row r="1796" ht="15.75" customHeight="1">
      <c r="A1796" s="403" t="s">
        <v>2147</v>
      </c>
      <c r="B1796" s="404">
        <v>4446.08</v>
      </c>
      <c r="C1796" s="470">
        <v>4446.08</v>
      </c>
      <c r="D1796" s="470">
        <v>4446.08</v>
      </c>
      <c r="E1796" s="470">
        <v>4446.08</v>
      </c>
      <c r="F1796" s="471"/>
      <c r="G1796" s="472">
        <v>0.0055</v>
      </c>
      <c r="J1796" s="473" t="s">
        <v>2147</v>
      </c>
      <c r="K1796" s="406">
        <v>85.27</v>
      </c>
      <c r="L1796" s="474">
        <v>85.45</v>
      </c>
      <c r="M1796" s="474">
        <v>85.91</v>
      </c>
      <c r="N1796" s="474">
        <v>84.55</v>
      </c>
      <c r="O1796" s="474" t="s">
        <v>4312</v>
      </c>
      <c r="P1796" s="475">
        <v>0.0042</v>
      </c>
      <c r="Q1796" s="56"/>
    </row>
    <row r="1797" ht="15.75" customHeight="1">
      <c r="A1797" s="403" t="s">
        <v>2148</v>
      </c>
      <c r="B1797" s="404">
        <v>4421.79</v>
      </c>
      <c r="C1797" s="470">
        <v>4421.79</v>
      </c>
      <c r="D1797" s="470">
        <v>4421.79</v>
      </c>
      <c r="E1797" s="470">
        <v>4421.79</v>
      </c>
      <c r="F1797" s="471"/>
      <c r="G1797" s="472">
        <v>5.0E-4</v>
      </c>
      <c r="J1797" s="473" t="s">
        <v>2148</v>
      </c>
      <c r="K1797" s="406">
        <v>84.91</v>
      </c>
      <c r="L1797" s="474">
        <v>85.27</v>
      </c>
      <c r="M1797" s="474">
        <v>85.45</v>
      </c>
      <c r="N1797" s="474">
        <v>84.27</v>
      </c>
      <c r="O1797" s="474" t="s">
        <v>4313</v>
      </c>
      <c r="P1797" s="475">
        <v>-0.0011</v>
      </c>
      <c r="Q1797" s="56"/>
    </row>
    <row r="1798" ht="15.75" customHeight="1">
      <c r="A1798" s="403" t="s">
        <v>2149</v>
      </c>
      <c r="B1798" s="404">
        <v>4419.39</v>
      </c>
      <c r="C1798" s="470">
        <v>4419.39</v>
      </c>
      <c r="D1798" s="470">
        <v>4419.39</v>
      </c>
      <c r="E1798" s="470">
        <v>4419.39</v>
      </c>
      <c r="F1798" s="471"/>
      <c r="G1798" s="472">
        <v>-8.0E-4</v>
      </c>
      <c r="J1798" s="473" t="s">
        <v>2149</v>
      </c>
      <c r="K1798" s="406">
        <v>85.0</v>
      </c>
      <c r="L1798" s="474">
        <v>85.91</v>
      </c>
      <c r="M1798" s="474">
        <v>86.45</v>
      </c>
      <c r="N1798" s="474">
        <v>84.73</v>
      </c>
      <c r="O1798" s="474" t="s">
        <v>4314</v>
      </c>
      <c r="P1798" s="475">
        <v>-0.0106</v>
      </c>
      <c r="Q1798" s="56"/>
    </row>
    <row r="1799" ht="15.75" customHeight="1">
      <c r="A1799" s="403" t="s">
        <v>2150</v>
      </c>
      <c r="B1799" s="404">
        <v>4423.0</v>
      </c>
      <c r="C1799" s="470">
        <v>4423.0</v>
      </c>
      <c r="D1799" s="470">
        <v>4423.0</v>
      </c>
      <c r="E1799" s="470">
        <v>4423.0</v>
      </c>
      <c r="F1799" s="471"/>
      <c r="G1799" s="472">
        <v>-9.0E-4</v>
      </c>
      <c r="J1799" s="473" t="s">
        <v>2150</v>
      </c>
      <c r="K1799" s="406">
        <v>85.91</v>
      </c>
      <c r="L1799" s="474">
        <v>86.18</v>
      </c>
      <c r="M1799" s="474">
        <v>87.82</v>
      </c>
      <c r="N1799" s="474">
        <v>85.64</v>
      </c>
      <c r="O1799" s="474" t="s">
        <v>4315</v>
      </c>
      <c r="P1799" s="475">
        <v>0.0054</v>
      </c>
      <c r="Q1799" s="56"/>
    </row>
    <row r="1800" ht="15.75" customHeight="1">
      <c r="A1800" s="403" t="s">
        <v>2151</v>
      </c>
      <c r="B1800" s="404">
        <v>4426.78</v>
      </c>
      <c r="C1800" s="470">
        <v>4426.78</v>
      </c>
      <c r="D1800" s="470">
        <v>4426.78</v>
      </c>
      <c r="E1800" s="470">
        <v>4426.78</v>
      </c>
      <c r="F1800" s="471"/>
      <c r="G1800" s="472">
        <v>0.0088</v>
      </c>
      <c r="J1800" s="473" t="s">
        <v>2151</v>
      </c>
      <c r="K1800" s="406">
        <v>85.45</v>
      </c>
      <c r="L1800" s="474">
        <v>85.55</v>
      </c>
      <c r="M1800" s="474">
        <v>86.09</v>
      </c>
      <c r="N1800" s="474">
        <v>85.27</v>
      </c>
      <c r="O1800" s="474" t="s">
        <v>4316</v>
      </c>
      <c r="P1800" s="475">
        <v>-0.0012</v>
      </c>
      <c r="Q1800" s="56"/>
    </row>
    <row r="1801" ht="15.75" customHeight="1">
      <c r="A1801" s="403" t="s">
        <v>2152</v>
      </c>
      <c r="B1801" s="404">
        <v>4388.0</v>
      </c>
      <c r="C1801" s="470">
        <v>4388.0</v>
      </c>
      <c r="D1801" s="470">
        <v>4388.0</v>
      </c>
      <c r="E1801" s="470">
        <v>4388.0</v>
      </c>
      <c r="F1801" s="471"/>
      <c r="G1801" s="472">
        <v>0.005</v>
      </c>
      <c r="J1801" s="473" t="s">
        <v>2152</v>
      </c>
      <c r="K1801" s="406">
        <v>85.55</v>
      </c>
      <c r="L1801" s="474">
        <v>85.45</v>
      </c>
      <c r="M1801" s="474">
        <v>85.82</v>
      </c>
      <c r="N1801" s="474">
        <v>85.0</v>
      </c>
      <c r="O1801" s="474" t="s">
        <v>4317</v>
      </c>
      <c r="P1801" s="475">
        <v>0.0022</v>
      </c>
      <c r="Q1801" s="56"/>
    </row>
    <row r="1802" ht="15.75" customHeight="1">
      <c r="A1802" s="403" t="s">
        <v>2153</v>
      </c>
      <c r="B1802" s="404">
        <v>4366.03</v>
      </c>
      <c r="C1802" s="470">
        <v>4366.03</v>
      </c>
      <c r="D1802" s="470">
        <v>4366.03</v>
      </c>
      <c r="E1802" s="470">
        <v>4366.03</v>
      </c>
      <c r="F1802" s="471"/>
      <c r="G1802" s="472">
        <v>-0.0064</v>
      </c>
      <c r="J1802" s="473" t="s">
        <v>2153</v>
      </c>
      <c r="K1802" s="406">
        <v>85.36</v>
      </c>
      <c r="L1802" s="474">
        <v>86.36</v>
      </c>
      <c r="M1802" s="474">
        <v>86.36</v>
      </c>
      <c r="N1802" s="474">
        <v>85.09</v>
      </c>
      <c r="O1802" s="474" t="s">
        <v>4318</v>
      </c>
      <c r="P1802" s="475">
        <v>-0.0022</v>
      </c>
      <c r="Q1802" s="56"/>
    </row>
    <row r="1803" ht="15.75" customHeight="1">
      <c r="A1803" s="403" t="s">
        <v>2154</v>
      </c>
      <c r="B1803" s="404">
        <v>4394.06</v>
      </c>
      <c r="C1803" s="470">
        <v>4394.06</v>
      </c>
      <c r="D1803" s="470">
        <v>4394.06</v>
      </c>
      <c r="E1803" s="470">
        <v>4394.06</v>
      </c>
      <c r="F1803" s="471"/>
      <c r="G1803" s="472">
        <v>-1.0E-4</v>
      </c>
      <c r="J1803" s="473" t="s">
        <v>2154</v>
      </c>
      <c r="K1803" s="406">
        <v>85.55</v>
      </c>
      <c r="L1803" s="474">
        <v>87.18</v>
      </c>
      <c r="M1803" s="474">
        <v>87.18</v>
      </c>
      <c r="N1803" s="474">
        <v>85.27</v>
      </c>
      <c r="O1803" s="474" t="s">
        <v>4319</v>
      </c>
      <c r="P1803" s="475">
        <v>-0.0104</v>
      </c>
      <c r="Q1803" s="56"/>
    </row>
    <row r="1804" ht="15.75" customHeight="1">
      <c r="A1804" s="403" t="s">
        <v>2155</v>
      </c>
      <c r="B1804" s="404">
        <v>4394.31</v>
      </c>
      <c r="C1804" s="470">
        <v>4394.31</v>
      </c>
      <c r="D1804" s="470">
        <v>4394.31</v>
      </c>
      <c r="E1804" s="470">
        <v>4394.31</v>
      </c>
      <c r="F1804" s="471"/>
      <c r="G1804" s="472">
        <v>3.0E-4</v>
      </c>
      <c r="J1804" s="473" t="s">
        <v>2155</v>
      </c>
      <c r="K1804" s="406">
        <v>86.45</v>
      </c>
      <c r="L1804" s="474">
        <v>87.36</v>
      </c>
      <c r="M1804" s="474">
        <v>88.0</v>
      </c>
      <c r="N1804" s="474">
        <v>86.18</v>
      </c>
      <c r="O1804" s="474" t="s">
        <v>4320</v>
      </c>
      <c r="P1804" s="475">
        <v>-0.0073</v>
      </c>
      <c r="Q1804" s="56"/>
    </row>
    <row r="1805" ht="15.75" customHeight="1">
      <c r="A1805" s="403" t="s">
        <v>2156</v>
      </c>
      <c r="B1805" s="404">
        <v>4392.87</v>
      </c>
      <c r="C1805" s="470">
        <v>4392.87</v>
      </c>
      <c r="D1805" s="470">
        <v>4392.87</v>
      </c>
      <c r="E1805" s="470">
        <v>4392.87</v>
      </c>
      <c r="F1805" s="471"/>
      <c r="G1805" s="472">
        <v>0.0065</v>
      </c>
      <c r="J1805" s="473" t="s">
        <v>2156</v>
      </c>
      <c r="K1805" s="406">
        <v>87.09</v>
      </c>
      <c r="L1805" s="474">
        <v>87.27</v>
      </c>
      <c r="M1805" s="474">
        <v>89.09</v>
      </c>
      <c r="N1805" s="474">
        <v>86.36</v>
      </c>
      <c r="O1805" s="474" t="s">
        <v>4273</v>
      </c>
      <c r="P1805" s="475">
        <v>0.0</v>
      </c>
      <c r="Q1805" s="56"/>
    </row>
    <row r="1806" ht="15.75" customHeight="1">
      <c r="A1806" s="403" t="s">
        <v>2157</v>
      </c>
      <c r="B1806" s="404">
        <v>4364.31</v>
      </c>
      <c r="C1806" s="470">
        <v>4364.31</v>
      </c>
      <c r="D1806" s="470">
        <v>4364.31</v>
      </c>
      <c r="E1806" s="470">
        <v>4364.31</v>
      </c>
      <c r="F1806" s="471"/>
      <c r="G1806" s="472">
        <v>0.0087</v>
      </c>
      <c r="J1806" s="473" t="s">
        <v>2157</v>
      </c>
      <c r="K1806" s="406">
        <v>87.09</v>
      </c>
      <c r="L1806" s="474">
        <v>85.27</v>
      </c>
      <c r="M1806" s="474">
        <v>87.36</v>
      </c>
      <c r="N1806" s="474">
        <v>85.18</v>
      </c>
      <c r="O1806" s="474" t="s">
        <v>4321</v>
      </c>
      <c r="P1806" s="475">
        <v>0.0289</v>
      </c>
      <c r="Q1806" s="56"/>
    </row>
    <row r="1807" ht="15.75" customHeight="1">
      <c r="A1807" s="403" t="s">
        <v>2158</v>
      </c>
      <c r="B1807" s="404">
        <v>4326.63</v>
      </c>
      <c r="C1807" s="470">
        <v>4326.63</v>
      </c>
      <c r="D1807" s="470">
        <v>4326.63</v>
      </c>
      <c r="E1807" s="470">
        <v>4326.63</v>
      </c>
      <c r="F1807" s="471"/>
      <c r="G1807" s="472">
        <v>0.0089</v>
      </c>
      <c r="J1807" s="473" t="s">
        <v>2158</v>
      </c>
      <c r="K1807" s="406">
        <v>84.64</v>
      </c>
      <c r="L1807" s="474">
        <v>85.91</v>
      </c>
      <c r="M1807" s="474">
        <v>86.18</v>
      </c>
      <c r="N1807" s="474">
        <v>84.09</v>
      </c>
      <c r="O1807" s="474" t="s">
        <v>4259</v>
      </c>
      <c r="P1807" s="475">
        <v>-0.0106</v>
      </c>
      <c r="Q1807" s="56"/>
    </row>
    <row r="1808" ht="15.75" customHeight="1">
      <c r="A1808" s="403" t="s">
        <v>2159</v>
      </c>
      <c r="B1808" s="404">
        <v>4288.64</v>
      </c>
      <c r="C1808" s="470">
        <v>4288.64</v>
      </c>
      <c r="D1808" s="470">
        <v>4288.64</v>
      </c>
      <c r="E1808" s="470">
        <v>4288.64</v>
      </c>
      <c r="F1808" s="471"/>
      <c r="G1808" s="472">
        <v>0.0031</v>
      </c>
      <c r="J1808" s="473" t="s">
        <v>2159</v>
      </c>
      <c r="K1808" s="406">
        <v>85.55</v>
      </c>
      <c r="L1808" s="474">
        <v>86.36</v>
      </c>
      <c r="M1808" s="474">
        <v>87.18</v>
      </c>
      <c r="N1808" s="474">
        <v>85.36</v>
      </c>
      <c r="O1808" s="474" t="s">
        <v>4322</v>
      </c>
      <c r="P1808" s="475">
        <v>0.0</v>
      </c>
      <c r="Q1808" s="56"/>
    </row>
    <row r="1809" ht="15.75" customHeight="1">
      <c r="A1809" s="403" t="s">
        <v>2160</v>
      </c>
      <c r="B1809" s="404">
        <v>4275.47</v>
      </c>
      <c r="C1809" s="470">
        <v>4275.47</v>
      </c>
      <c r="D1809" s="470">
        <v>4275.47</v>
      </c>
      <c r="E1809" s="470">
        <v>4275.47</v>
      </c>
      <c r="F1809" s="471"/>
      <c r="G1809" s="472">
        <v>-0.0054</v>
      </c>
      <c r="J1809" s="473" t="s">
        <v>2160</v>
      </c>
      <c r="K1809" s="406">
        <v>85.55</v>
      </c>
      <c r="L1809" s="474">
        <v>88.09</v>
      </c>
      <c r="M1809" s="474">
        <v>88.09</v>
      </c>
      <c r="N1809" s="474">
        <v>84.55</v>
      </c>
      <c r="O1809" s="474" t="s">
        <v>4323</v>
      </c>
      <c r="P1809" s="475">
        <v>-0.0238</v>
      </c>
      <c r="Q1809" s="56"/>
    </row>
    <row r="1810" ht="15.75" customHeight="1">
      <c r="A1810" s="403" t="s">
        <v>2161</v>
      </c>
      <c r="B1810" s="404">
        <v>4298.65</v>
      </c>
      <c r="C1810" s="470">
        <v>4298.65</v>
      </c>
      <c r="D1810" s="470">
        <v>4298.65</v>
      </c>
      <c r="E1810" s="470">
        <v>4298.65</v>
      </c>
      <c r="F1810" s="471"/>
      <c r="G1810" s="472">
        <v>-0.0046</v>
      </c>
      <c r="J1810" s="473" t="s">
        <v>2161</v>
      </c>
      <c r="K1810" s="406">
        <v>87.64</v>
      </c>
      <c r="L1810" s="474">
        <v>90.55</v>
      </c>
      <c r="M1810" s="474">
        <v>91.73</v>
      </c>
      <c r="N1810" s="474">
        <v>87.36</v>
      </c>
      <c r="O1810" s="474" t="s">
        <v>4324</v>
      </c>
      <c r="P1810" s="475">
        <v>-0.0311</v>
      </c>
      <c r="Q1810" s="56"/>
    </row>
    <row r="1811" ht="15.75" customHeight="1">
      <c r="A1811" s="403" t="s">
        <v>2162</v>
      </c>
      <c r="B1811" s="404">
        <v>4318.44</v>
      </c>
      <c r="C1811" s="470">
        <v>4318.44</v>
      </c>
      <c r="D1811" s="470">
        <v>4318.44</v>
      </c>
      <c r="E1811" s="470">
        <v>4318.44</v>
      </c>
      <c r="F1811" s="471"/>
      <c r="G1811" s="472">
        <v>-0.0027</v>
      </c>
      <c r="J1811" s="473" t="s">
        <v>2162</v>
      </c>
      <c r="K1811" s="406">
        <v>90.45</v>
      </c>
      <c r="L1811" s="474">
        <v>91.36</v>
      </c>
      <c r="M1811" s="474">
        <v>92.18</v>
      </c>
      <c r="N1811" s="474">
        <v>88.91</v>
      </c>
      <c r="O1811" s="474" t="s">
        <v>4325</v>
      </c>
      <c r="P1811" s="475">
        <v>-0.012</v>
      </c>
      <c r="Q1811" s="56"/>
    </row>
    <row r="1812" ht="15.75" customHeight="1">
      <c r="A1812" s="403" t="s">
        <v>2163</v>
      </c>
      <c r="B1812" s="404">
        <v>4330.31</v>
      </c>
      <c r="C1812" s="470">
        <v>4330.31</v>
      </c>
      <c r="D1812" s="470">
        <v>4330.31</v>
      </c>
      <c r="E1812" s="470">
        <v>4330.31</v>
      </c>
      <c r="F1812" s="471"/>
      <c r="G1812" s="472">
        <v>2.0E-4</v>
      </c>
      <c r="J1812" s="473" t="s">
        <v>2163</v>
      </c>
      <c r="K1812" s="406">
        <v>91.55</v>
      </c>
      <c r="L1812" s="474">
        <v>95.45</v>
      </c>
      <c r="M1812" s="474">
        <v>96.36</v>
      </c>
      <c r="N1812" s="474">
        <v>90.91</v>
      </c>
      <c r="O1812" s="474" t="s">
        <v>4326</v>
      </c>
      <c r="P1812" s="475">
        <v>-0.0336</v>
      </c>
      <c r="Q1812" s="56"/>
    </row>
    <row r="1813" ht="15.75" customHeight="1">
      <c r="A1813" s="403" t="s">
        <v>2164</v>
      </c>
      <c r="B1813" s="404">
        <v>4329.39</v>
      </c>
      <c r="C1813" s="470">
        <v>4329.39</v>
      </c>
      <c r="D1813" s="470">
        <v>4329.39</v>
      </c>
      <c r="E1813" s="470">
        <v>4329.39</v>
      </c>
      <c r="F1813" s="471"/>
      <c r="G1813" s="472">
        <v>-0.0025</v>
      </c>
      <c r="J1813" s="473" t="s">
        <v>2164</v>
      </c>
      <c r="K1813" s="406">
        <v>94.73</v>
      </c>
      <c r="L1813" s="474">
        <v>97.18</v>
      </c>
      <c r="M1813" s="474">
        <v>97.18</v>
      </c>
      <c r="N1813" s="474">
        <v>91.09</v>
      </c>
      <c r="O1813" s="474" t="s">
        <v>4327</v>
      </c>
      <c r="P1813" s="475">
        <v>0.0721</v>
      </c>
      <c r="Q1813" s="56"/>
    </row>
    <row r="1814" ht="15.75" customHeight="1">
      <c r="A1814" s="403" t="s">
        <v>2165</v>
      </c>
      <c r="B1814" s="404">
        <v>4340.06</v>
      </c>
      <c r="C1814" s="470">
        <v>4340.06</v>
      </c>
      <c r="D1814" s="470">
        <v>4340.06</v>
      </c>
      <c r="E1814" s="470">
        <v>4340.06</v>
      </c>
      <c r="F1814" s="471"/>
      <c r="G1814" s="472">
        <v>0.0077</v>
      </c>
      <c r="J1814" s="473" t="s">
        <v>2165</v>
      </c>
      <c r="K1814" s="406">
        <v>88.36</v>
      </c>
      <c r="L1814" s="474">
        <v>87.0</v>
      </c>
      <c r="M1814" s="474">
        <v>88.91</v>
      </c>
      <c r="N1814" s="474">
        <v>86.36</v>
      </c>
      <c r="O1814" s="474" t="s">
        <v>3111</v>
      </c>
      <c r="P1814" s="475">
        <v>0.0199</v>
      </c>
      <c r="Q1814" s="56"/>
    </row>
    <row r="1815" ht="15.75" customHeight="1">
      <c r="A1815" s="403" t="s">
        <v>2166</v>
      </c>
      <c r="B1815" s="404">
        <v>4306.79</v>
      </c>
      <c r="C1815" s="470">
        <v>4306.79</v>
      </c>
      <c r="D1815" s="470">
        <v>4306.79</v>
      </c>
      <c r="E1815" s="470">
        <v>4306.79</v>
      </c>
      <c r="F1815" s="471"/>
      <c r="G1815" s="472">
        <v>0.0114</v>
      </c>
      <c r="J1815" s="473" t="s">
        <v>2166</v>
      </c>
      <c r="K1815" s="406">
        <v>86.64</v>
      </c>
      <c r="L1815" s="474">
        <v>88.64</v>
      </c>
      <c r="M1815" s="474">
        <v>89.64</v>
      </c>
      <c r="N1815" s="474">
        <v>86.36</v>
      </c>
      <c r="O1815" s="474" t="s">
        <v>4328</v>
      </c>
      <c r="P1815" s="475">
        <v>-0.0175</v>
      </c>
      <c r="Q1815" s="56"/>
    </row>
    <row r="1816" ht="15.75" customHeight="1">
      <c r="A1816" s="403" t="s">
        <v>2167</v>
      </c>
      <c r="B1816" s="404">
        <v>4258.2</v>
      </c>
      <c r="C1816" s="470">
        <v>4258.2</v>
      </c>
      <c r="D1816" s="470">
        <v>4258.2</v>
      </c>
      <c r="E1816" s="470">
        <v>4258.2</v>
      </c>
      <c r="F1816" s="471"/>
      <c r="G1816" s="472">
        <v>-0.0033</v>
      </c>
      <c r="J1816" s="473" t="s">
        <v>2167</v>
      </c>
      <c r="K1816" s="406">
        <v>88.18</v>
      </c>
      <c r="L1816" s="474">
        <v>85.45</v>
      </c>
      <c r="M1816" s="474">
        <v>88.64</v>
      </c>
      <c r="N1816" s="474">
        <v>85.45</v>
      </c>
      <c r="O1816" s="474" t="s">
        <v>4329</v>
      </c>
      <c r="P1816" s="475">
        <v>0.0352</v>
      </c>
      <c r="Q1816" s="56"/>
    </row>
    <row r="1817" ht="15.75" customHeight="1">
      <c r="A1817" s="403" t="s">
        <v>2168</v>
      </c>
      <c r="B1817" s="404">
        <v>4272.17</v>
      </c>
      <c r="C1817" s="470">
        <v>4272.17</v>
      </c>
      <c r="D1817" s="470">
        <v>4272.17</v>
      </c>
      <c r="E1817" s="470">
        <v>4272.17</v>
      </c>
      <c r="F1817" s="471"/>
      <c r="G1817" s="472">
        <v>0.0242</v>
      </c>
      <c r="J1817" s="473" t="s">
        <v>2168</v>
      </c>
      <c r="K1817" s="406">
        <v>85.18</v>
      </c>
      <c r="L1817" s="474">
        <v>83.45</v>
      </c>
      <c r="M1817" s="474">
        <v>85.55</v>
      </c>
      <c r="N1817" s="474">
        <v>83.36</v>
      </c>
      <c r="O1817" s="474" t="s">
        <v>4330</v>
      </c>
      <c r="P1817" s="475">
        <v>0.0331</v>
      </c>
      <c r="Q1817" s="56"/>
    </row>
    <row r="1818" ht="15.75" customHeight="1">
      <c r="A1818" s="403" t="s">
        <v>2169</v>
      </c>
      <c r="B1818" s="404">
        <v>4171.4</v>
      </c>
      <c r="C1818" s="470">
        <v>4171.4</v>
      </c>
      <c r="D1818" s="470">
        <v>4171.4</v>
      </c>
      <c r="E1818" s="470">
        <v>4171.4</v>
      </c>
      <c r="F1818" s="471"/>
      <c r="G1818" s="472">
        <v>-0.0058</v>
      </c>
      <c r="J1818" s="473" t="s">
        <v>2169</v>
      </c>
      <c r="K1818" s="406">
        <v>82.45</v>
      </c>
      <c r="L1818" s="474">
        <v>82.73</v>
      </c>
      <c r="M1818" s="474">
        <v>83.45</v>
      </c>
      <c r="N1818" s="474">
        <v>81.36</v>
      </c>
      <c r="O1818" s="474" t="s">
        <v>4331</v>
      </c>
      <c r="P1818" s="475">
        <v>-0.0132</v>
      </c>
      <c r="Q1818" s="56"/>
    </row>
    <row r="1819" ht="15.75" customHeight="1">
      <c r="A1819" s="403" t="s">
        <v>2170</v>
      </c>
      <c r="B1819" s="404">
        <v>4195.69</v>
      </c>
      <c r="C1819" s="470">
        <v>4195.69</v>
      </c>
      <c r="D1819" s="470">
        <v>4195.69</v>
      </c>
      <c r="E1819" s="470">
        <v>4195.69</v>
      </c>
      <c r="F1819" s="471"/>
      <c r="G1819" s="472">
        <v>-0.0102</v>
      </c>
      <c r="J1819" s="473" t="s">
        <v>2170</v>
      </c>
      <c r="K1819" s="406">
        <v>83.55</v>
      </c>
      <c r="L1819" s="474">
        <v>81.82</v>
      </c>
      <c r="M1819" s="474">
        <v>84.09</v>
      </c>
      <c r="N1819" s="474">
        <v>81.18</v>
      </c>
      <c r="O1819" s="474" t="s">
        <v>4332</v>
      </c>
      <c r="P1819" s="475">
        <v>0.0326</v>
      </c>
      <c r="Q1819" s="56"/>
    </row>
    <row r="1820" ht="15.75" customHeight="1">
      <c r="A1820" s="403" t="s">
        <v>2171</v>
      </c>
      <c r="B1820" s="404">
        <v>4238.94</v>
      </c>
      <c r="C1820" s="470">
        <v>4238.94</v>
      </c>
      <c r="D1820" s="470">
        <v>4238.94</v>
      </c>
      <c r="E1820" s="470">
        <v>4238.94</v>
      </c>
      <c r="F1820" s="471"/>
      <c r="G1820" s="472">
        <v>-0.01</v>
      </c>
      <c r="J1820" s="473" t="s">
        <v>2171</v>
      </c>
      <c r="K1820" s="406">
        <v>80.91</v>
      </c>
      <c r="L1820" s="474">
        <v>80.82</v>
      </c>
      <c r="M1820" s="474">
        <v>83.55</v>
      </c>
      <c r="N1820" s="474">
        <v>80.0</v>
      </c>
      <c r="O1820" s="474" t="s">
        <v>4333</v>
      </c>
      <c r="P1820" s="475">
        <v>0.0057</v>
      </c>
      <c r="Q1820" s="56"/>
    </row>
    <row r="1821" ht="15.75" customHeight="1">
      <c r="A1821" s="403" t="s">
        <v>2172</v>
      </c>
      <c r="B1821" s="404">
        <v>4281.93</v>
      </c>
      <c r="C1821" s="470">
        <v>4281.93</v>
      </c>
      <c r="D1821" s="470">
        <v>4281.93</v>
      </c>
      <c r="E1821" s="470">
        <v>4281.93</v>
      </c>
      <c r="F1821" s="471"/>
      <c r="G1821" s="472">
        <v>-0.0092</v>
      </c>
      <c r="J1821" s="473" t="s">
        <v>2172</v>
      </c>
      <c r="K1821" s="406">
        <v>80.45</v>
      </c>
      <c r="L1821" s="474">
        <v>83.73</v>
      </c>
      <c r="M1821" s="474">
        <v>85.0</v>
      </c>
      <c r="N1821" s="474">
        <v>79.09</v>
      </c>
      <c r="O1821" s="474" t="s">
        <v>4334</v>
      </c>
      <c r="P1821" s="475">
        <v>-0.0412</v>
      </c>
      <c r="Q1821" s="56"/>
    </row>
    <row r="1822" ht="15.75" customHeight="1">
      <c r="A1822" s="403" t="s">
        <v>2173</v>
      </c>
      <c r="B1822" s="404">
        <v>4321.62</v>
      </c>
      <c r="C1822" s="470">
        <v>4321.62</v>
      </c>
      <c r="D1822" s="470">
        <v>4321.62</v>
      </c>
      <c r="E1822" s="470">
        <v>4321.62</v>
      </c>
      <c r="F1822" s="471"/>
      <c r="G1822" s="472">
        <v>-0.0038</v>
      </c>
      <c r="J1822" s="473" t="s">
        <v>2173</v>
      </c>
      <c r="K1822" s="406">
        <v>83.91</v>
      </c>
      <c r="L1822" s="474">
        <v>84.18</v>
      </c>
      <c r="M1822" s="474">
        <v>86.64</v>
      </c>
      <c r="N1822" s="474">
        <v>82.91</v>
      </c>
      <c r="O1822" s="474" t="s">
        <v>4335</v>
      </c>
      <c r="P1822" s="475">
        <v>-0.0284</v>
      </c>
      <c r="Q1822" s="56"/>
    </row>
    <row r="1823" ht="15.75" customHeight="1">
      <c r="A1823" s="403" t="s">
        <v>2174</v>
      </c>
      <c r="B1823" s="404">
        <v>4338.24</v>
      </c>
      <c r="C1823" s="470">
        <v>4338.24</v>
      </c>
      <c r="D1823" s="470">
        <v>4338.24</v>
      </c>
      <c r="E1823" s="470">
        <v>4338.24</v>
      </c>
      <c r="F1823" s="471"/>
      <c r="G1823" s="472">
        <v>-5.0E-4</v>
      </c>
      <c r="J1823" s="473" t="s">
        <v>2174</v>
      </c>
      <c r="K1823" s="406">
        <v>86.36</v>
      </c>
      <c r="L1823" s="474">
        <v>88.55</v>
      </c>
      <c r="M1823" s="474">
        <v>88.55</v>
      </c>
      <c r="N1823" s="474">
        <v>86.0</v>
      </c>
      <c r="O1823" s="474" t="s">
        <v>4336</v>
      </c>
      <c r="P1823" s="475">
        <v>-0.0186</v>
      </c>
      <c r="Q1823" s="56"/>
    </row>
    <row r="1824" ht="15.75" customHeight="1">
      <c r="A1824" s="403" t="s">
        <v>2175</v>
      </c>
      <c r="B1824" s="404">
        <v>4340.34</v>
      </c>
      <c r="C1824" s="470">
        <v>4340.34</v>
      </c>
      <c r="D1824" s="470">
        <v>4340.34</v>
      </c>
      <c r="E1824" s="470">
        <v>4340.34</v>
      </c>
      <c r="F1824" s="471"/>
      <c r="G1824" s="472">
        <v>-0.0044</v>
      </c>
      <c r="J1824" s="473" t="s">
        <v>2175</v>
      </c>
      <c r="K1824" s="406">
        <v>88.0</v>
      </c>
      <c r="L1824" s="474">
        <v>85.0</v>
      </c>
      <c r="M1824" s="474">
        <v>88.45</v>
      </c>
      <c r="N1824" s="474">
        <v>84.73</v>
      </c>
      <c r="O1824" s="474" t="s">
        <v>4329</v>
      </c>
      <c r="P1824" s="475">
        <v>0.0408</v>
      </c>
      <c r="Q1824" s="56"/>
    </row>
    <row r="1825" ht="15.75" customHeight="1">
      <c r="A1825" s="403" t="s">
        <v>2176</v>
      </c>
      <c r="B1825" s="404">
        <v>4359.39</v>
      </c>
      <c r="C1825" s="470">
        <v>4359.39</v>
      </c>
      <c r="D1825" s="470">
        <v>4359.39</v>
      </c>
      <c r="E1825" s="470">
        <v>4359.39</v>
      </c>
      <c r="F1825" s="471"/>
      <c r="G1825" s="472">
        <v>4.0E-4</v>
      </c>
      <c r="J1825" s="473" t="s">
        <v>2176</v>
      </c>
      <c r="K1825" s="406">
        <v>84.55</v>
      </c>
      <c r="L1825" s="474">
        <v>86.27</v>
      </c>
      <c r="M1825" s="474">
        <v>86.73</v>
      </c>
      <c r="N1825" s="474">
        <v>83.64</v>
      </c>
      <c r="O1825" s="474" t="s">
        <v>4337</v>
      </c>
      <c r="P1825" s="475">
        <v>-0.0179</v>
      </c>
      <c r="Q1825" s="56"/>
    </row>
    <row r="1826" ht="15.75" customHeight="1">
      <c r="A1826" s="403" t="s">
        <v>2177</v>
      </c>
      <c r="B1826" s="404">
        <v>4357.63</v>
      </c>
      <c r="C1826" s="470">
        <v>4357.63</v>
      </c>
      <c r="D1826" s="470">
        <v>4357.63</v>
      </c>
      <c r="E1826" s="470">
        <v>4357.63</v>
      </c>
      <c r="F1826" s="471"/>
      <c r="G1826" s="472">
        <v>-0.0077</v>
      </c>
      <c r="J1826" s="473" t="s">
        <v>2177</v>
      </c>
      <c r="K1826" s="406">
        <v>86.09</v>
      </c>
      <c r="L1826" s="474">
        <v>86.36</v>
      </c>
      <c r="M1826" s="474">
        <v>87.45</v>
      </c>
      <c r="N1826" s="474">
        <v>85.55</v>
      </c>
      <c r="O1826" s="474" t="s">
        <v>4338</v>
      </c>
      <c r="P1826" s="475">
        <v>-0.0031</v>
      </c>
      <c r="Q1826" s="56"/>
    </row>
    <row r="1827" ht="15.75" customHeight="1">
      <c r="A1827" s="403" t="s">
        <v>2178</v>
      </c>
      <c r="B1827" s="404">
        <v>4391.42</v>
      </c>
      <c r="C1827" s="470">
        <v>4391.42</v>
      </c>
      <c r="D1827" s="470">
        <v>4391.42</v>
      </c>
      <c r="E1827" s="470">
        <v>4391.42</v>
      </c>
      <c r="F1827" s="471"/>
      <c r="G1827" s="472">
        <v>-4.0E-4</v>
      </c>
      <c r="J1827" s="473" t="s">
        <v>2178</v>
      </c>
      <c r="K1827" s="406">
        <v>86.36</v>
      </c>
      <c r="L1827" s="474">
        <v>84.0</v>
      </c>
      <c r="M1827" s="474">
        <v>86.73</v>
      </c>
      <c r="N1827" s="474">
        <v>83.09</v>
      </c>
      <c r="O1827" s="474" t="s">
        <v>4339</v>
      </c>
      <c r="P1827" s="475">
        <v>0.0394</v>
      </c>
      <c r="Q1827" s="56"/>
    </row>
    <row r="1828" ht="15.75" customHeight="1">
      <c r="A1828" s="403" t="s">
        <v>2179</v>
      </c>
      <c r="B1828" s="404">
        <v>4393.34</v>
      </c>
      <c r="C1828" s="470">
        <v>4393.34</v>
      </c>
      <c r="D1828" s="470">
        <v>4393.34</v>
      </c>
      <c r="E1828" s="470">
        <v>4393.34</v>
      </c>
      <c r="F1828" s="471"/>
      <c r="G1828" s="472">
        <v>-0.0035</v>
      </c>
      <c r="J1828" s="473" t="s">
        <v>2179</v>
      </c>
      <c r="K1828" s="406">
        <v>83.09</v>
      </c>
      <c r="L1828" s="474">
        <v>84.09</v>
      </c>
      <c r="M1828" s="474">
        <v>84.36</v>
      </c>
      <c r="N1828" s="474">
        <v>82.27</v>
      </c>
      <c r="O1828" s="474" t="s">
        <v>4340</v>
      </c>
      <c r="P1828" s="475">
        <v>-0.0098</v>
      </c>
      <c r="Q1828" s="56"/>
    </row>
    <row r="1829" ht="15.75" customHeight="1">
      <c r="A1829" s="403" t="s">
        <v>2180</v>
      </c>
      <c r="B1829" s="404">
        <v>4408.64</v>
      </c>
      <c r="C1829" s="470">
        <v>4408.64</v>
      </c>
      <c r="D1829" s="470">
        <v>4408.64</v>
      </c>
      <c r="E1829" s="470">
        <v>4408.64</v>
      </c>
      <c r="F1829" s="471"/>
      <c r="G1829" s="472">
        <v>3.0E-4</v>
      </c>
      <c r="J1829" s="473" t="s">
        <v>2180</v>
      </c>
      <c r="K1829" s="406">
        <v>83.91</v>
      </c>
      <c r="L1829" s="474">
        <v>85.45</v>
      </c>
      <c r="M1829" s="474">
        <v>85.45</v>
      </c>
      <c r="N1829" s="474">
        <v>83.55</v>
      </c>
      <c r="O1829" s="474" t="s">
        <v>4341</v>
      </c>
      <c r="P1829" s="475">
        <v>-0.0076</v>
      </c>
      <c r="Q1829" s="56"/>
    </row>
    <row r="1830" ht="15.75" customHeight="1">
      <c r="A1830" s="403" t="s">
        <v>2181</v>
      </c>
      <c r="B1830" s="404">
        <v>4407.52</v>
      </c>
      <c r="C1830" s="470">
        <v>4407.52</v>
      </c>
      <c r="D1830" s="470">
        <v>4407.52</v>
      </c>
      <c r="E1830" s="470">
        <v>4407.52</v>
      </c>
      <c r="F1830" s="471"/>
      <c r="G1830" s="472">
        <v>0.0013</v>
      </c>
      <c r="J1830" s="473" t="s">
        <v>2181</v>
      </c>
      <c r="K1830" s="406">
        <v>84.55</v>
      </c>
      <c r="L1830" s="474">
        <v>82.82</v>
      </c>
      <c r="M1830" s="474">
        <v>85.64</v>
      </c>
      <c r="N1830" s="474">
        <v>82.73</v>
      </c>
      <c r="O1830" s="474" t="s">
        <v>4342</v>
      </c>
      <c r="P1830" s="475">
        <v>0.0231</v>
      </c>
      <c r="Q1830" s="56"/>
    </row>
    <row r="1831" ht="15.75" customHeight="1">
      <c r="A1831" s="403" t="s">
        <v>2182</v>
      </c>
      <c r="B1831" s="404">
        <v>4401.78</v>
      </c>
      <c r="C1831" s="470">
        <v>4401.78</v>
      </c>
      <c r="D1831" s="470">
        <v>4401.78</v>
      </c>
      <c r="E1831" s="470">
        <v>4401.78</v>
      </c>
      <c r="F1831" s="471"/>
      <c r="G1831" s="472">
        <v>-0.0066</v>
      </c>
      <c r="J1831" s="473" t="s">
        <v>2182</v>
      </c>
      <c r="K1831" s="406">
        <v>82.64</v>
      </c>
      <c r="L1831" s="474">
        <v>83.18</v>
      </c>
      <c r="M1831" s="474">
        <v>83.55</v>
      </c>
      <c r="N1831" s="474">
        <v>82.27</v>
      </c>
      <c r="O1831" s="474" t="s">
        <v>4343</v>
      </c>
      <c r="P1831" s="475">
        <v>-0.0097</v>
      </c>
      <c r="Q1831" s="56"/>
    </row>
    <row r="1832" ht="15.75" customHeight="1">
      <c r="A1832" s="403" t="s">
        <v>2183</v>
      </c>
      <c r="B1832" s="404">
        <v>4431.12</v>
      </c>
      <c r="C1832" s="470">
        <v>4431.12</v>
      </c>
      <c r="D1832" s="470">
        <v>4431.12</v>
      </c>
      <c r="E1832" s="470">
        <v>4431.12</v>
      </c>
      <c r="F1832" s="471"/>
      <c r="G1832" s="472">
        <v>-0.0027</v>
      </c>
      <c r="J1832" s="473" t="s">
        <v>2183</v>
      </c>
      <c r="K1832" s="406">
        <v>83.45</v>
      </c>
      <c r="L1832" s="474">
        <v>81.91</v>
      </c>
      <c r="M1832" s="474">
        <v>83.91</v>
      </c>
      <c r="N1832" s="474">
        <v>81.36</v>
      </c>
      <c r="O1832" s="474" t="s">
        <v>4344</v>
      </c>
      <c r="P1832" s="475">
        <v>0.0302</v>
      </c>
      <c r="Q1832" s="56"/>
    </row>
    <row r="1833" ht="15.75" customHeight="1">
      <c r="A1833" s="403" t="s">
        <v>2184</v>
      </c>
      <c r="B1833" s="404">
        <v>4443.06</v>
      </c>
      <c r="C1833" s="470">
        <v>4443.06</v>
      </c>
      <c r="D1833" s="470">
        <v>4443.06</v>
      </c>
      <c r="E1833" s="470">
        <v>4443.06</v>
      </c>
      <c r="F1833" s="471"/>
      <c r="G1833" s="472">
        <v>0.0066</v>
      </c>
      <c r="J1833" s="473" t="s">
        <v>2184</v>
      </c>
      <c r="K1833" s="406">
        <v>81.0</v>
      </c>
      <c r="L1833" s="474">
        <v>80.82</v>
      </c>
      <c r="M1833" s="474">
        <v>83.18</v>
      </c>
      <c r="N1833" s="474">
        <v>80.64</v>
      </c>
      <c r="O1833" s="474" t="s">
        <v>4345</v>
      </c>
      <c r="P1833" s="475">
        <v>0.008</v>
      </c>
      <c r="Q1833" s="56"/>
    </row>
    <row r="1834" ht="15.75" customHeight="1">
      <c r="A1834" s="403" t="s">
        <v>2185</v>
      </c>
      <c r="B1834" s="404">
        <v>4413.85</v>
      </c>
      <c r="C1834" s="470">
        <v>4413.85</v>
      </c>
      <c r="D1834" s="470">
        <v>4413.85</v>
      </c>
      <c r="E1834" s="470">
        <v>4413.85</v>
      </c>
      <c r="F1834" s="471"/>
      <c r="G1834" s="472">
        <v>9.0E-4</v>
      </c>
      <c r="J1834" s="473" t="s">
        <v>2185</v>
      </c>
      <c r="K1834" s="406">
        <v>80.36</v>
      </c>
      <c r="L1834" s="474">
        <v>80.09</v>
      </c>
      <c r="M1834" s="474">
        <v>81.0</v>
      </c>
      <c r="N1834" s="474">
        <v>79.73</v>
      </c>
      <c r="O1834" s="474" t="s">
        <v>4346</v>
      </c>
      <c r="P1834" s="475">
        <v>0.0</v>
      </c>
      <c r="Q1834" s="56"/>
    </row>
    <row r="1835" ht="15.75" customHeight="1">
      <c r="A1835" s="403" t="s">
        <v>2186</v>
      </c>
      <c r="B1835" s="404">
        <v>4409.72</v>
      </c>
      <c r="C1835" s="470">
        <v>4409.72</v>
      </c>
      <c r="D1835" s="470">
        <v>4409.72</v>
      </c>
      <c r="E1835" s="470">
        <v>4409.72</v>
      </c>
      <c r="F1835" s="471"/>
      <c r="G1835" s="472">
        <v>-0.0049</v>
      </c>
      <c r="J1835" s="473" t="s">
        <v>2186</v>
      </c>
      <c r="K1835" s="406">
        <v>80.36</v>
      </c>
      <c r="L1835" s="474">
        <v>80.55</v>
      </c>
      <c r="M1835" s="474">
        <v>81.55</v>
      </c>
      <c r="N1835" s="474">
        <v>80.09</v>
      </c>
      <c r="O1835" s="474" t="s">
        <v>4347</v>
      </c>
      <c r="P1835" s="475">
        <v>-0.0146</v>
      </c>
      <c r="Q1835" s="56"/>
    </row>
    <row r="1836" ht="15.75" customHeight="1">
      <c r="A1836" s="403" t="s">
        <v>2187</v>
      </c>
      <c r="B1836" s="404">
        <v>4431.65</v>
      </c>
      <c r="C1836" s="470">
        <v>4431.65</v>
      </c>
      <c r="D1836" s="470">
        <v>4431.65</v>
      </c>
      <c r="E1836" s="470">
        <v>4431.65</v>
      </c>
      <c r="F1836" s="471"/>
      <c r="G1836" s="472">
        <v>0.012</v>
      </c>
      <c r="J1836" s="473" t="s">
        <v>2187</v>
      </c>
      <c r="K1836" s="406">
        <v>81.55</v>
      </c>
      <c r="L1836" s="474">
        <v>79.45</v>
      </c>
      <c r="M1836" s="474">
        <v>82.45</v>
      </c>
      <c r="N1836" s="474">
        <v>79.36</v>
      </c>
      <c r="O1836" s="474" t="s">
        <v>4348</v>
      </c>
      <c r="P1836" s="475">
        <v>0.0264</v>
      </c>
      <c r="Q1836" s="56"/>
    </row>
    <row r="1837" ht="15.75" customHeight="1">
      <c r="A1837" s="403" t="s">
        <v>2188</v>
      </c>
      <c r="B1837" s="404">
        <v>4379.23</v>
      </c>
      <c r="C1837" s="470">
        <v>4379.23</v>
      </c>
      <c r="D1837" s="470">
        <v>4379.23</v>
      </c>
      <c r="E1837" s="470">
        <v>4379.23</v>
      </c>
      <c r="F1837" s="471"/>
      <c r="G1837" s="472">
        <v>0.005</v>
      </c>
      <c r="J1837" s="473" t="s">
        <v>2188</v>
      </c>
      <c r="K1837" s="406">
        <v>79.45</v>
      </c>
      <c r="L1837" s="474">
        <v>78.18</v>
      </c>
      <c r="M1837" s="474">
        <v>80.0</v>
      </c>
      <c r="N1837" s="474">
        <v>78.18</v>
      </c>
      <c r="O1837" s="474" t="s">
        <v>4349</v>
      </c>
      <c r="P1837" s="475">
        <v>0.0023</v>
      </c>
      <c r="Q1837" s="56"/>
    </row>
    <row r="1838" ht="15.75" customHeight="1">
      <c r="A1838" s="403" t="s">
        <v>2189</v>
      </c>
      <c r="B1838" s="404">
        <v>4357.53</v>
      </c>
      <c r="C1838" s="470">
        <v>4357.53</v>
      </c>
      <c r="D1838" s="470">
        <v>4357.53</v>
      </c>
      <c r="E1838" s="470">
        <v>4357.53</v>
      </c>
      <c r="F1838" s="471"/>
      <c r="G1838" s="472">
        <v>0.0051</v>
      </c>
      <c r="J1838" s="473" t="s">
        <v>2189</v>
      </c>
      <c r="K1838" s="406">
        <v>79.27</v>
      </c>
      <c r="L1838" s="474">
        <v>78.91</v>
      </c>
      <c r="M1838" s="474">
        <v>80.09</v>
      </c>
      <c r="N1838" s="474">
        <v>78.73</v>
      </c>
      <c r="O1838" s="474" t="s">
        <v>4350</v>
      </c>
      <c r="P1838" s="475">
        <v>0.0105</v>
      </c>
      <c r="Q1838" s="56"/>
    </row>
    <row r="1839" ht="15.75" customHeight="1">
      <c r="A1839" s="403" t="s">
        <v>2190</v>
      </c>
      <c r="B1839" s="404">
        <v>4335.29</v>
      </c>
      <c r="C1839" s="470">
        <v>4335.29</v>
      </c>
      <c r="D1839" s="470">
        <v>4335.29</v>
      </c>
      <c r="E1839" s="470">
        <v>4335.29</v>
      </c>
      <c r="F1839" s="471"/>
      <c r="G1839" s="472">
        <v>0.0054</v>
      </c>
      <c r="J1839" s="473" t="s">
        <v>2190</v>
      </c>
      <c r="K1839" s="406">
        <v>78.45</v>
      </c>
      <c r="L1839" s="474">
        <v>76.36</v>
      </c>
      <c r="M1839" s="474">
        <v>79.09</v>
      </c>
      <c r="N1839" s="474">
        <v>75.45</v>
      </c>
      <c r="O1839" s="474" t="s">
        <v>4351</v>
      </c>
      <c r="P1839" s="475">
        <v>0.0371</v>
      </c>
      <c r="Q1839" s="56"/>
    </row>
    <row r="1840" ht="15.75" customHeight="1">
      <c r="A1840" s="403" t="s">
        <v>2191</v>
      </c>
      <c r="B1840" s="404">
        <v>4311.8</v>
      </c>
      <c r="C1840" s="470">
        <v>4311.8</v>
      </c>
      <c r="D1840" s="470">
        <v>4311.8</v>
      </c>
      <c r="E1840" s="470">
        <v>4311.8</v>
      </c>
      <c r="F1840" s="471"/>
      <c r="G1840" s="472">
        <v>0.0021</v>
      </c>
      <c r="J1840" s="473" t="s">
        <v>2191</v>
      </c>
      <c r="K1840" s="406">
        <v>75.64</v>
      </c>
      <c r="L1840" s="474">
        <v>77.27</v>
      </c>
      <c r="M1840" s="474">
        <v>77.27</v>
      </c>
      <c r="N1840" s="474">
        <v>75.27</v>
      </c>
      <c r="O1840" s="474" t="s">
        <v>4352</v>
      </c>
      <c r="P1840" s="475">
        <v>-0.0094</v>
      </c>
      <c r="Q1840" s="56"/>
    </row>
    <row r="1841" ht="15.75" customHeight="1">
      <c r="A1841" s="403" t="s">
        <v>2192</v>
      </c>
      <c r="B1841" s="404">
        <v>4302.57</v>
      </c>
      <c r="C1841" s="470">
        <v>4302.57</v>
      </c>
      <c r="D1841" s="470">
        <v>4302.57</v>
      </c>
      <c r="E1841" s="470">
        <v>4302.57</v>
      </c>
      <c r="F1841" s="471"/>
      <c r="G1841" s="472">
        <v>-0.0123</v>
      </c>
      <c r="J1841" s="473" t="s">
        <v>2192</v>
      </c>
      <c r="K1841" s="406">
        <v>76.36</v>
      </c>
      <c r="L1841" s="474">
        <v>77.91</v>
      </c>
      <c r="M1841" s="474">
        <v>78.36</v>
      </c>
      <c r="N1841" s="474">
        <v>75.09</v>
      </c>
      <c r="O1841" s="474" t="s">
        <v>4353</v>
      </c>
      <c r="P1841" s="475">
        <v>-0.0312</v>
      </c>
      <c r="Q1841" s="56"/>
    </row>
    <row r="1842" ht="15.75" customHeight="1">
      <c r="A1842" s="403" t="s">
        <v>2193</v>
      </c>
      <c r="B1842" s="404">
        <v>4355.93</v>
      </c>
      <c r="C1842" s="470">
        <v>4355.93</v>
      </c>
      <c r="D1842" s="470">
        <v>4355.93</v>
      </c>
      <c r="E1842" s="470">
        <v>4355.93</v>
      </c>
      <c r="F1842" s="471"/>
      <c r="G1842" s="472">
        <v>-0.0033</v>
      </c>
      <c r="J1842" s="473" t="s">
        <v>2193</v>
      </c>
      <c r="K1842" s="406">
        <v>78.82</v>
      </c>
      <c r="L1842" s="474">
        <v>78.45</v>
      </c>
      <c r="M1842" s="474">
        <v>79.09</v>
      </c>
      <c r="N1842" s="474">
        <v>77.73</v>
      </c>
      <c r="O1842" s="474" t="s">
        <v>4354</v>
      </c>
      <c r="P1842" s="475">
        <v>0.0034</v>
      </c>
      <c r="Q1842" s="56"/>
    </row>
    <row r="1843" ht="15.75" customHeight="1">
      <c r="A1843" s="403" t="s">
        <v>2194</v>
      </c>
      <c r="B1843" s="404">
        <v>4370.49</v>
      </c>
      <c r="C1843" s="470">
        <v>4370.49</v>
      </c>
      <c r="D1843" s="470">
        <v>4370.49</v>
      </c>
      <c r="E1843" s="470">
        <v>4370.49</v>
      </c>
      <c r="F1843" s="471"/>
      <c r="G1843" s="472">
        <v>-0.0024</v>
      </c>
      <c r="J1843" s="473" t="s">
        <v>2194</v>
      </c>
      <c r="K1843" s="406">
        <v>78.55</v>
      </c>
      <c r="L1843" s="474">
        <v>79.45</v>
      </c>
      <c r="M1843" s="474">
        <v>79.64</v>
      </c>
      <c r="N1843" s="474">
        <v>78.0</v>
      </c>
      <c r="O1843" s="474" t="s">
        <v>4355</v>
      </c>
      <c r="P1843" s="475">
        <v>-0.0046</v>
      </c>
      <c r="Q1843" s="56"/>
    </row>
    <row r="1844" ht="15.75" customHeight="1">
      <c r="A1844" s="403" t="s">
        <v>2195</v>
      </c>
      <c r="B1844" s="404">
        <v>4381.16</v>
      </c>
      <c r="C1844" s="470">
        <v>4381.16</v>
      </c>
      <c r="D1844" s="470">
        <v>4381.16</v>
      </c>
      <c r="E1844" s="470">
        <v>4381.16</v>
      </c>
      <c r="F1844" s="471"/>
      <c r="G1844" s="472">
        <v>-0.0066</v>
      </c>
      <c r="J1844" s="473" t="s">
        <v>2195</v>
      </c>
      <c r="K1844" s="406">
        <v>78.91</v>
      </c>
      <c r="L1844" s="474">
        <v>80.45</v>
      </c>
      <c r="M1844" s="474">
        <v>80.45</v>
      </c>
      <c r="N1844" s="474">
        <v>78.18</v>
      </c>
      <c r="O1844" s="474" t="s">
        <v>4356</v>
      </c>
      <c r="P1844" s="475">
        <v>-0.0191</v>
      </c>
      <c r="Q1844" s="56"/>
    </row>
    <row r="1845" ht="15.75" customHeight="1">
      <c r="A1845" s="403" t="s">
        <v>2196</v>
      </c>
      <c r="B1845" s="404">
        <v>4410.22</v>
      </c>
      <c r="C1845" s="470">
        <v>4410.22</v>
      </c>
      <c r="D1845" s="470">
        <v>4410.22</v>
      </c>
      <c r="E1845" s="470">
        <v>4410.22</v>
      </c>
      <c r="F1845" s="471"/>
      <c r="G1845" s="472">
        <v>-0.0072</v>
      </c>
      <c r="J1845" s="473" t="s">
        <v>2196</v>
      </c>
      <c r="K1845" s="406">
        <v>80.45</v>
      </c>
      <c r="L1845" s="474">
        <v>79.82</v>
      </c>
      <c r="M1845" s="474">
        <v>81.0</v>
      </c>
      <c r="N1845" s="474">
        <v>79.45</v>
      </c>
      <c r="O1845" s="474" t="s">
        <v>4357</v>
      </c>
      <c r="P1845" s="475">
        <v>-0.0035</v>
      </c>
      <c r="Q1845" s="56"/>
    </row>
    <row r="1846" ht="15.75" customHeight="1">
      <c r="A1846" s="403" t="s">
        <v>2197</v>
      </c>
      <c r="B1846" s="404">
        <v>4442.15</v>
      </c>
      <c r="C1846" s="470">
        <v>4442.15</v>
      </c>
      <c r="D1846" s="470">
        <v>4442.15</v>
      </c>
      <c r="E1846" s="470">
        <v>4442.15</v>
      </c>
      <c r="F1846" s="471"/>
      <c r="G1846" s="472">
        <v>0.0027</v>
      </c>
      <c r="J1846" s="473" t="s">
        <v>2197</v>
      </c>
      <c r="K1846" s="406">
        <v>80.73</v>
      </c>
      <c r="L1846" s="474">
        <v>79.09</v>
      </c>
      <c r="M1846" s="474">
        <v>81.36</v>
      </c>
      <c r="N1846" s="474">
        <v>79.0</v>
      </c>
      <c r="O1846" s="474" t="s">
        <v>4358</v>
      </c>
      <c r="P1846" s="475">
        <v>0.0231</v>
      </c>
      <c r="Q1846" s="56"/>
    </row>
    <row r="1847" ht="15.75" customHeight="1">
      <c r="A1847" s="403" t="s">
        <v>2198</v>
      </c>
      <c r="B1847" s="404">
        <v>4430.28</v>
      </c>
      <c r="C1847" s="470">
        <v>4430.28</v>
      </c>
      <c r="D1847" s="470">
        <v>4430.28</v>
      </c>
      <c r="E1847" s="470">
        <v>4430.28</v>
      </c>
      <c r="F1847" s="471"/>
      <c r="G1847" s="472">
        <v>-0.0036</v>
      </c>
      <c r="J1847" s="473" t="s">
        <v>2198</v>
      </c>
      <c r="K1847" s="406">
        <v>78.91</v>
      </c>
      <c r="L1847" s="474">
        <v>77.27</v>
      </c>
      <c r="M1847" s="474">
        <v>79.91</v>
      </c>
      <c r="N1847" s="474">
        <v>76.82</v>
      </c>
      <c r="O1847" s="474" t="s">
        <v>4359</v>
      </c>
      <c r="P1847" s="475">
        <v>0.0128</v>
      </c>
      <c r="Q1847" s="56"/>
    </row>
    <row r="1848" ht="15.75" customHeight="1">
      <c r="A1848" s="403" t="s">
        <v>2199</v>
      </c>
      <c r="B1848" s="404">
        <v>4446.28</v>
      </c>
      <c r="C1848" s="470">
        <v>4446.28</v>
      </c>
      <c r="D1848" s="470">
        <v>4446.28</v>
      </c>
      <c r="E1848" s="470">
        <v>4446.28</v>
      </c>
      <c r="F1848" s="471"/>
      <c r="G1848" s="472">
        <v>-0.0066</v>
      </c>
      <c r="J1848" s="473" t="s">
        <v>2199</v>
      </c>
      <c r="K1848" s="406">
        <v>77.91</v>
      </c>
      <c r="L1848" s="474">
        <v>78.64</v>
      </c>
      <c r="M1848" s="474">
        <v>78.82</v>
      </c>
      <c r="N1848" s="474">
        <v>77.45</v>
      </c>
      <c r="O1848" s="474" t="s">
        <v>4360</v>
      </c>
      <c r="P1848" s="475">
        <v>-0.0127</v>
      </c>
      <c r="Q1848" s="56"/>
    </row>
    <row r="1849" ht="15.75" customHeight="1">
      <c r="A1849" s="403" t="s">
        <v>2200</v>
      </c>
      <c r="B1849" s="404">
        <v>4475.89</v>
      </c>
      <c r="C1849" s="470">
        <v>4475.89</v>
      </c>
      <c r="D1849" s="470">
        <v>4475.89</v>
      </c>
      <c r="E1849" s="470">
        <v>4475.89</v>
      </c>
      <c r="F1849" s="471"/>
      <c r="G1849" s="472">
        <v>0.0019</v>
      </c>
      <c r="J1849" s="473" t="s">
        <v>2200</v>
      </c>
      <c r="K1849" s="406">
        <v>78.91</v>
      </c>
      <c r="L1849" s="474">
        <v>78.27</v>
      </c>
      <c r="M1849" s="474">
        <v>79.91</v>
      </c>
      <c r="N1849" s="474">
        <v>78.27</v>
      </c>
      <c r="O1849" s="474" t="s">
        <v>4361</v>
      </c>
      <c r="P1849" s="475">
        <v>0.0034</v>
      </c>
      <c r="Q1849" s="56"/>
    </row>
    <row r="1850" ht="15.75" customHeight="1">
      <c r="A1850" s="403" t="s">
        <v>2201</v>
      </c>
      <c r="B1850" s="404">
        <v>4467.61</v>
      </c>
      <c r="C1850" s="470">
        <v>4467.61</v>
      </c>
      <c r="D1850" s="470">
        <v>4467.61</v>
      </c>
      <c r="E1850" s="470">
        <v>4467.61</v>
      </c>
      <c r="F1850" s="471"/>
      <c r="G1850" s="472">
        <v>-0.0028</v>
      </c>
      <c r="J1850" s="473" t="s">
        <v>2201</v>
      </c>
      <c r="K1850" s="406">
        <v>78.64</v>
      </c>
      <c r="L1850" s="474">
        <v>79.18</v>
      </c>
      <c r="M1850" s="474">
        <v>79.55</v>
      </c>
      <c r="N1850" s="474">
        <v>78.18</v>
      </c>
      <c r="O1850" s="474" t="s">
        <v>4362</v>
      </c>
      <c r="P1850" s="475">
        <v>-0.0079</v>
      </c>
      <c r="Q1850" s="56"/>
    </row>
    <row r="1851" ht="15.75" customHeight="1">
      <c r="A1851" s="403" t="s">
        <v>2202</v>
      </c>
      <c r="B1851" s="404">
        <v>4480.18</v>
      </c>
      <c r="C1851" s="470">
        <v>4480.18</v>
      </c>
      <c r="D1851" s="470">
        <v>4480.18</v>
      </c>
      <c r="E1851" s="470">
        <v>4480.18</v>
      </c>
      <c r="F1851" s="471"/>
      <c r="G1851" s="472">
        <v>-0.001</v>
      </c>
      <c r="J1851" s="473" t="s">
        <v>2202</v>
      </c>
      <c r="K1851" s="406">
        <v>79.27</v>
      </c>
      <c r="L1851" s="474">
        <v>81.55</v>
      </c>
      <c r="M1851" s="474">
        <v>81.55</v>
      </c>
      <c r="N1851" s="474">
        <v>79.09</v>
      </c>
      <c r="O1851" s="474" t="s">
        <v>4363</v>
      </c>
      <c r="P1851" s="475">
        <v>-0.0246</v>
      </c>
      <c r="Q1851" s="56"/>
    </row>
    <row r="1852" ht="15.75" customHeight="1">
      <c r="A1852" s="403" t="s">
        <v>2203</v>
      </c>
      <c r="B1852" s="404">
        <v>4484.52</v>
      </c>
      <c r="C1852" s="470">
        <v>4484.52</v>
      </c>
      <c r="D1852" s="470">
        <v>4484.52</v>
      </c>
      <c r="E1852" s="470">
        <v>4484.52</v>
      </c>
      <c r="F1852" s="471"/>
      <c r="G1852" s="472">
        <v>0.006</v>
      </c>
      <c r="J1852" s="473" t="s">
        <v>2203</v>
      </c>
      <c r="K1852" s="406">
        <v>81.27</v>
      </c>
      <c r="L1852" s="474">
        <v>79.55</v>
      </c>
      <c r="M1852" s="474">
        <v>81.82</v>
      </c>
      <c r="N1852" s="474">
        <v>79.55</v>
      </c>
      <c r="O1852" s="474" t="s">
        <v>4364</v>
      </c>
      <c r="P1852" s="475">
        <v>0.0252</v>
      </c>
      <c r="Q1852" s="56"/>
    </row>
    <row r="1853" ht="15.75" customHeight="1">
      <c r="A1853" s="403" t="s">
        <v>2204</v>
      </c>
      <c r="B1853" s="404">
        <v>4457.8</v>
      </c>
      <c r="C1853" s="470">
        <v>4457.8</v>
      </c>
      <c r="D1853" s="470">
        <v>4457.8</v>
      </c>
      <c r="E1853" s="470">
        <v>4457.8</v>
      </c>
      <c r="F1853" s="471"/>
      <c r="G1853" s="472">
        <v>9.0E-4</v>
      </c>
      <c r="J1853" s="473" t="s">
        <v>2204</v>
      </c>
      <c r="K1853" s="406">
        <v>79.27</v>
      </c>
      <c r="L1853" s="474">
        <v>81.82</v>
      </c>
      <c r="M1853" s="474">
        <v>81.82</v>
      </c>
      <c r="N1853" s="474">
        <v>78.91</v>
      </c>
      <c r="O1853" s="474" t="s">
        <v>4365</v>
      </c>
      <c r="P1853" s="475">
        <v>-0.028</v>
      </c>
      <c r="Q1853" s="56"/>
    </row>
    <row r="1854" ht="15.75" customHeight="1">
      <c r="A1854" s="403" t="s">
        <v>2205</v>
      </c>
      <c r="B1854" s="404">
        <v>4453.89</v>
      </c>
      <c r="C1854" s="470">
        <v>4453.89</v>
      </c>
      <c r="D1854" s="470">
        <v>4453.89</v>
      </c>
      <c r="E1854" s="470">
        <v>4453.89</v>
      </c>
      <c r="F1854" s="471"/>
      <c r="G1854" s="472">
        <v>0.0023</v>
      </c>
      <c r="J1854" s="473" t="s">
        <v>2205</v>
      </c>
      <c r="K1854" s="406">
        <v>81.55</v>
      </c>
      <c r="L1854" s="474">
        <v>82.82</v>
      </c>
      <c r="M1854" s="474">
        <v>83.0</v>
      </c>
      <c r="N1854" s="474">
        <v>80.82</v>
      </c>
      <c r="O1854" s="474" t="s">
        <v>4366</v>
      </c>
      <c r="P1854" s="475">
        <v>-0.0185</v>
      </c>
      <c r="Q1854" s="56"/>
    </row>
    <row r="1855" ht="15.75" customHeight="1">
      <c r="A1855" s="403" t="s">
        <v>2206</v>
      </c>
      <c r="B1855" s="404">
        <v>4443.63</v>
      </c>
      <c r="C1855" s="470">
        <v>4443.63</v>
      </c>
      <c r="D1855" s="470">
        <v>4443.63</v>
      </c>
      <c r="E1855" s="470">
        <v>4443.63</v>
      </c>
      <c r="F1855" s="471"/>
      <c r="G1855" s="472">
        <v>0.0018</v>
      </c>
      <c r="J1855" s="473" t="s">
        <v>2206</v>
      </c>
      <c r="K1855" s="406">
        <v>83.09</v>
      </c>
      <c r="L1855" s="474">
        <v>79.0</v>
      </c>
      <c r="M1855" s="474">
        <v>83.64</v>
      </c>
      <c r="N1855" s="474">
        <v>78.18</v>
      </c>
      <c r="O1855" s="474" t="s">
        <v>4367</v>
      </c>
      <c r="P1855" s="475">
        <v>0.0665</v>
      </c>
      <c r="Q1855" s="56"/>
    </row>
    <row r="1856" ht="15.75" customHeight="1">
      <c r="A1856" s="403" t="s">
        <v>2207</v>
      </c>
      <c r="B1856" s="404">
        <v>4435.46</v>
      </c>
      <c r="C1856" s="470">
        <v>4435.46</v>
      </c>
      <c r="D1856" s="470">
        <v>4435.46</v>
      </c>
      <c r="E1856" s="470">
        <v>4435.46</v>
      </c>
      <c r="F1856" s="471"/>
      <c r="G1856" s="472">
        <v>-0.0084</v>
      </c>
      <c r="J1856" s="473" t="s">
        <v>2207</v>
      </c>
      <c r="K1856" s="406">
        <v>77.91</v>
      </c>
      <c r="L1856" s="474">
        <v>78.18</v>
      </c>
      <c r="M1856" s="474">
        <v>80.91</v>
      </c>
      <c r="N1856" s="474">
        <v>77.27</v>
      </c>
      <c r="O1856" s="474" t="s">
        <v>4368</v>
      </c>
      <c r="P1856" s="475">
        <v>-0.0603</v>
      </c>
      <c r="Q1856" s="56"/>
    </row>
    <row r="1857" ht="15.75" customHeight="1">
      <c r="A1857" s="403" t="s">
        <v>2208</v>
      </c>
      <c r="B1857" s="404">
        <v>4462.17</v>
      </c>
      <c r="C1857" s="470">
        <v>4462.17</v>
      </c>
      <c r="D1857" s="470">
        <v>4462.17</v>
      </c>
      <c r="E1857" s="470">
        <v>4462.17</v>
      </c>
      <c r="F1857" s="471"/>
      <c r="G1857" s="472">
        <v>-0.0049</v>
      </c>
      <c r="J1857" s="473" t="s">
        <v>2208</v>
      </c>
      <c r="K1857" s="406">
        <v>82.91</v>
      </c>
      <c r="L1857" s="474">
        <v>81.45</v>
      </c>
      <c r="M1857" s="474">
        <v>83.18</v>
      </c>
      <c r="N1857" s="474">
        <v>80.0</v>
      </c>
      <c r="O1857" s="474" t="s">
        <v>4369</v>
      </c>
      <c r="P1857" s="475">
        <v>0.0122</v>
      </c>
      <c r="Q1857" s="56"/>
    </row>
    <row r="1858" ht="15.75" customHeight="1">
      <c r="A1858" s="403" t="s">
        <v>2209</v>
      </c>
      <c r="B1858" s="404">
        <v>4484.03</v>
      </c>
      <c r="C1858" s="470">
        <v>4484.03</v>
      </c>
      <c r="D1858" s="470">
        <v>4484.03</v>
      </c>
      <c r="E1858" s="470">
        <v>4484.03</v>
      </c>
      <c r="F1858" s="471"/>
      <c r="G1858" s="472">
        <v>-0.0062</v>
      </c>
      <c r="J1858" s="473" t="s">
        <v>2209</v>
      </c>
      <c r="K1858" s="406">
        <v>81.91</v>
      </c>
      <c r="L1858" s="474">
        <v>82.64</v>
      </c>
      <c r="M1858" s="474">
        <v>83.45</v>
      </c>
      <c r="N1858" s="474">
        <v>81.09</v>
      </c>
      <c r="O1858" s="474" t="s">
        <v>4370</v>
      </c>
      <c r="P1858" s="475">
        <v>-0.0163</v>
      </c>
      <c r="Q1858" s="56"/>
    </row>
    <row r="1859" ht="15.75" customHeight="1">
      <c r="A1859" s="403" t="s">
        <v>2210</v>
      </c>
      <c r="B1859" s="404">
        <v>4511.96</v>
      </c>
      <c r="C1859" s="470">
        <v>4511.96</v>
      </c>
      <c r="D1859" s="470">
        <v>4511.96</v>
      </c>
      <c r="E1859" s="470">
        <v>4511.96</v>
      </c>
      <c r="F1859" s="471"/>
      <c r="G1859" s="472">
        <v>-0.0055</v>
      </c>
      <c r="J1859" s="473" t="s">
        <v>2210</v>
      </c>
      <c r="K1859" s="406">
        <v>83.27</v>
      </c>
      <c r="L1859" s="474">
        <v>83.36</v>
      </c>
      <c r="M1859" s="474">
        <v>85.18</v>
      </c>
      <c r="N1859" s="474">
        <v>82.36</v>
      </c>
      <c r="O1859" s="474" t="s">
        <v>4371</v>
      </c>
      <c r="P1859" s="475">
        <v>0.0099</v>
      </c>
      <c r="Q1859" s="56"/>
    </row>
    <row r="1860" ht="15.75" customHeight="1">
      <c r="A1860" s="403" t="s">
        <v>2211</v>
      </c>
      <c r="B1860" s="404">
        <v>4536.84</v>
      </c>
      <c r="C1860" s="470">
        <v>4536.84</v>
      </c>
      <c r="D1860" s="470">
        <v>4536.84</v>
      </c>
      <c r="E1860" s="470">
        <v>4536.84</v>
      </c>
      <c r="F1860" s="471"/>
      <c r="G1860" s="472">
        <v>-0.0067</v>
      </c>
      <c r="J1860" s="473" t="s">
        <v>2211</v>
      </c>
      <c r="K1860" s="406">
        <v>82.45</v>
      </c>
      <c r="L1860" s="474">
        <v>81.73</v>
      </c>
      <c r="M1860" s="474">
        <v>83.18</v>
      </c>
      <c r="N1860" s="474">
        <v>81.0</v>
      </c>
      <c r="O1860" s="474" t="s">
        <v>4372</v>
      </c>
      <c r="P1860" s="475">
        <v>0.0179</v>
      </c>
      <c r="Q1860" s="56"/>
    </row>
    <row r="1861" ht="15.75" customHeight="1">
      <c r="A1861" s="403" t="s">
        <v>2212</v>
      </c>
      <c r="B1861" s="404">
        <v>4567.56</v>
      </c>
      <c r="C1861" s="470">
        <v>4567.56</v>
      </c>
      <c r="D1861" s="470">
        <v>4567.56</v>
      </c>
      <c r="E1861" s="470">
        <v>4567.56</v>
      </c>
      <c r="F1861" s="471"/>
      <c r="G1861" s="472">
        <v>-0.0026</v>
      </c>
      <c r="J1861" s="473" t="s">
        <v>2212</v>
      </c>
      <c r="K1861" s="406">
        <v>81.0</v>
      </c>
      <c r="L1861" s="474">
        <v>81.82</v>
      </c>
      <c r="M1861" s="474">
        <v>81.82</v>
      </c>
      <c r="N1861" s="474">
        <v>81.0</v>
      </c>
      <c r="O1861" s="474" t="s">
        <v>4373</v>
      </c>
      <c r="P1861" s="475">
        <v>-0.0055</v>
      </c>
      <c r="Q1861" s="56"/>
    </row>
    <row r="1862" ht="15.75" customHeight="1">
      <c r="A1862" s="403" t="s">
        <v>2213</v>
      </c>
      <c r="B1862" s="404">
        <v>4579.52</v>
      </c>
      <c r="C1862" s="470">
        <v>4579.52</v>
      </c>
      <c r="D1862" s="470">
        <v>4579.52</v>
      </c>
      <c r="E1862" s="470">
        <v>4579.52</v>
      </c>
      <c r="F1862" s="471"/>
      <c r="G1862" s="472">
        <v>-0.0041</v>
      </c>
      <c r="J1862" s="473" t="s">
        <v>2213</v>
      </c>
      <c r="K1862" s="406">
        <v>81.45</v>
      </c>
      <c r="L1862" s="474">
        <v>82.64</v>
      </c>
      <c r="M1862" s="474">
        <v>83.09</v>
      </c>
      <c r="N1862" s="474">
        <v>81.27</v>
      </c>
      <c r="O1862" s="474" t="s">
        <v>4374</v>
      </c>
      <c r="P1862" s="475">
        <v>-0.0165</v>
      </c>
      <c r="Q1862" s="56"/>
    </row>
    <row r="1863" ht="15.75" customHeight="1">
      <c r="A1863" s="403" t="s">
        <v>2214</v>
      </c>
      <c r="B1863" s="404">
        <v>4598.34</v>
      </c>
      <c r="C1863" s="470">
        <v>4598.34</v>
      </c>
      <c r="D1863" s="470">
        <v>4598.34</v>
      </c>
      <c r="E1863" s="470">
        <v>4598.34</v>
      </c>
      <c r="F1863" s="471"/>
      <c r="G1863" s="472">
        <v>0.0045</v>
      </c>
      <c r="J1863" s="473" t="s">
        <v>2214</v>
      </c>
      <c r="K1863" s="406">
        <v>82.82</v>
      </c>
      <c r="L1863" s="474">
        <v>83.91</v>
      </c>
      <c r="M1863" s="474">
        <v>84.09</v>
      </c>
      <c r="N1863" s="474">
        <v>82.64</v>
      </c>
      <c r="O1863" s="474" t="s">
        <v>4375</v>
      </c>
      <c r="P1863" s="475">
        <v>-0.0032</v>
      </c>
      <c r="Q1863" s="56"/>
    </row>
    <row r="1864" ht="15.75" customHeight="1">
      <c r="A1864" s="403" t="s">
        <v>2215</v>
      </c>
      <c r="B1864" s="404">
        <v>4577.61</v>
      </c>
      <c r="C1864" s="470">
        <v>4577.61</v>
      </c>
      <c r="D1864" s="470">
        <v>4577.61</v>
      </c>
      <c r="E1864" s="470">
        <v>4577.61</v>
      </c>
      <c r="F1864" s="471"/>
      <c r="G1864" s="472">
        <v>-0.0022</v>
      </c>
      <c r="J1864" s="473" t="s">
        <v>2215</v>
      </c>
      <c r="K1864" s="406">
        <v>83.09</v>
      </c>
      <c r="L1864" s="474">
        <v>83.27</v>
      </c>
      <c r="M1864" s="474">
        <v>84.18</v>
      </c>
      <c r="N1864" s="474">
        <v>82.55</v>
      </c>
      <c r="O1864" s="474" t="s">
        <v>4376</v>
      </c>
      <c r="P1864" s="475">
        <v>-0.0043</v>
      </c>
      <c r="Q1864" s="56"/>
    </row>
    <row r="1865" ht="15.75" customHeight="1">
      <c r="A1865" s="403" t="s">
        <v>2216</v>
      </c>
      <c r="B1865" s="404">
        <v>4587.66</v>
      </c>
      <c r="C1865" s="470">
        <v>4587.66</v>
      </c>
      <c r="D1865" s="470">
        <v>4587.66</v>
      </c>
      <c r="E1865" s="470">
        <v>4587.66</v>
      </c>
      <c r="F1865" s="471"/>
      <c r="G1865" s="472">
        <v>0.0015</v>
      </c>
      <c r="J1865" s="473" t="s">
        <v>2216</v>
      </c>
      <c r="K1865" s="406">
        <v>83.45</v>
      </c>
      <c r="L1865" s="474">
        <v>84.55</v>
      </c>
      <c r="M1865" s="474">
        <v>84.55</v>
      </c>
      <c r="N1865" s="474">
        <v>82.73</v>
      </c>
      <c r="O1865" s="474" t="s">
        <v>4377</v>
      </c>
      <c r="P1865" s="475">
        <v>-0.0023</v>
      </c>
      <c r="Q1865" s="56"/>
    </row>
    <row r="1866" ht="15.75" customHeight="1">
      <c r="A1866" s="403" t="s">
        <v>2217</v>
      </c>
      <c r="B1866" s="404">
        <v>4580.79</v>
      </c>
      <c r="C1866" s="470">
        <v>4580.79</v>
      </c>
      <c r="D1866" s="470">
        <v>4580.79</v>
      </c>
      <c r="E1866" s="470">
        <v>4580.79</v>
      </c>
      <c r="F1866" s="471"/>
      <c r="G1866" s="472">
        <v>4.0E-4</v>
      </c>
      <c r="J1866" s="473" t="s">
        <v>2217</v>
      </c>
      <c r="K1866" s="406">
        <v>83.64</v>
      </c>
      <c r="L1866" s="474">
        <v>83.82</v>
      </c>
      <c r="M1866" s="474">
        <v>84.64</v>
      </c>
      <c r="N1866" s="474">
        <v>83.27</v>
      </c>
      <c r="O1866" s="474" t="s">
        <v>4378</v>
      </c>
      <c r="P1866" s="475">
        <v>-0.0032</v>
      </c>
      <c r="Q1866" s="56"/>
    </row>
    <row r="1867" ht="15.75" customHeight="1">
      <c r="A1867" s="403" t="s">
        <v>2218</v>
      </c>
      <c r="B1867" s="404">
        <v>4578.85</v>
      </c>
      <c r="C1867" s="470">
        <v>4578.85</v>
      </c>
      <c r="D1867" s="470">
        <v>4578.85</v>
      </c>
      <c r="E1867" s="470">
        <v>4578.85</v>
      </c>
      <c r="F1867" s="471"/>
      <c r="G1867" s="472">
        <v>-0.0014</v>
      </c>
      <c r="J1867" s="473" t="s">
        <v>2218</v>
      </c>
      <c r="K1867" s="406">
        <v>83.91</v>
      </c>
      <c r="L1867" s="474">
        <v>86.82</v>
      </c>
      <c r="M1867" s="474">
        <v>86.82</v>
      </c>
      <c r="N1867" s="474">
        <v>83.36</v>
      </c>
      <c r="O1867" s="474" t="s">
        <v>4379</v>
      </c>
      <c r="P1867" s="475">
        <v>-0.0223</v>
      </c>
      <c r="Q1867" s="56"/>
    </row>
    <row r="1868" ht="15.75" customHeight="1">
      <c r="A1868" s="403" t="s">
        <v>2219</v>
      </c>
      <c r="B1868" s="404">
        <v>4585.04</v>
      </c>
      <c r="C1868" s="470">
        <v>4585.04</v>
      </c>
      <c r="D1868" s="470">
        <v>4585.04</v>
      </c>
      <c r="E1868" s="470">
        <v>4585.04</v>
      </c>
      <c r="F1868" s="471"/>
      <c r="G1868" s="472">
        <v>0.001</v>
      </c>
      <c r="J1868" s="473" t="s">
        <v>2219</v>
      </c>
      <c r="K1868" s="406">
        <v>85.82</v>
      </c>
      <c r="L1868" s="474">
        <v>85.0</v>
      </c>
      <c r="M1868" s="474">
        <v>87.55</v>
      </c>
      <c r="N1868" s="474">
        <v>83.45</v>
      </c>
      <c r="O1868" s="474" t="s">
        <v>4380</v>
      </c>
      <c r="P1868" s="475">
        <v>0.0129</v>
      </c>
      <c r="Q1868" s="56"/>
    </row>
    <row r="1869" ht="15.75" customHeight="1">
      <c r="A1869" s="403" t="s">
        <v>2220</v>
      </c>
      <c r="B1869" s="404">
        <v>4580.55</v>
      </c>
      <c r="C1869" s="470">
        <v>4580.55</v>
      </c>
      <c r="D1869" s="470">
        <v>4580.55</v>
      </c>
      <c r="E1869" s="470">
        <v>4580.55</v>
      </c>
      <c r="F1869" s="471"/>
      <c r="G1869" s="472">
        <v>-2.0E-4</v>
      </c>
      <c r="J1869" s="473" t="s">
        <v>2220</v>
      </c>
      <c r="K1869" s="406">
        <v>84.73</v>
      </c>
      <c r="L1869" s="474">
        <v>84.91</v>
      </c>
      <c r="M1869" s="474">
        <v>88.91</v>
      </c>
      <c r="N1869" s="474">
        <v>84.55</v>
      </c>
      <c r="O1869" s="474" t="s">
        <v>4381</v>
      </c>
      <c r="P1869" s="475">
        <v>-0.0011</v>
      </c>
      <c r="Q1869" s="56"/>
    </row>
    <row r="1870" ht="15.75" customHeight="1">
      <c r="A1870" s="403" t="s">
        <v>2221</v>
      </c>
      <c r="B1870" s="404">
        <v>4581.34</v>
      </c>
      <c r="C1870" s="470">
        <v>4581.34</v>
      </c>
      <c r="D1870" s="470">
        <v>4581.34</v>
      </c>
      <c r="E1870" s="470">
        <v>4581.34</v>
      </c>
      <c r="F1870" s="471"/>
      <c r="G1870" s="472">
        <v>0.0017</v>
      </c>
      <c r="J1870" s="473" t="s">
        <v>2221</v>
      </c>
      <c r="K1870" s="406">
        <v>84.82</v>
      </c>
      <c r="L1870" s="474">
        <v>80.09</v>
      </c>
      <c r="M1870" s="474">
        <v>85.36</v>
      </c>
      <c r="N1870" s="474">
        <v>80.09</v>
      </c>
      <c r="O1870" s="474" t="s">
        <v>4382</v>
      </c>
      <c r="P1870" s="475">
        <v>0.0812</v>
      </c>
      <c r="Q1870" s="56"/>
    </row>
    <row r="1871" ht="15.75" customHeight="1">
      <c r="A1871" s="403" t="s">
        <v>2222</v>
      </c>
      <c r="B1871" s="404">
        <v>4573.42</v>
      </c>
      <c r="C1871" s="470">
        <v>4573.42</v>
      </c>
      <c r="D1871" s="470">
        <v>4573.42</v>
      </c>
      <c r="E1871" s="470">
        <v>4573.42</v>
      </c>
      <c r="F1871" s="471"/>
      <c r="G1871" s="472">
        <v>7.0E-4</v>
      </c>
      <c r="J1871" s="473" t="s">
        <v>2222</v>
      </c>
      <c r="K1871" s="406">
        <v>78.45</v>
      </c>
      <c r="L1871" s="474">
        <v>80.55</v>
      </c>
      <c r="M1871" s="474">
        <v>80.55</v>
      </c>
      <c r="N1871" s="474">
        <v>77.82</v>
      </c>
      <c r="O1871" s="474" t="s">
        <v>4383</v>
      </c>
      <c r="P1871" s="475">
        <v>-0.0249</v>
      </c>
      <c r="Q1871" s="56"/>
    </row>
    <row r="1872" ht="15.75" customHeight="1">
      <c r="A1872" s="403" t="s">
        <v>2223</v>
      </c>
      <c r="B1872" s="404">
        <v>4570.01</v>
      </c>
      <c r="C1872" s="470">
        <v>4570.01</v>
      </c>
      <c r="D1872" s="470">
        <v>4570.01</v>
      </c>
      <c r="E1872" s="470">
        <v>4570.01</v>
      </c>
      <c r="F1872" s="471"/>
      <c r="G1872" s="472">
        <v>0.002</v>
      </c>
      <c r="J1872" s="473" t="s">
        <v>2223</v>
      </c>
      <c r="K1872" s="406">
        <v>80.45</v>
      </c>
      <c r="L1872" s="474">
        <v>77.27</v>
      </c>
      <c r="M1872" s="474">
        <v>80.82</v>
      </c>
      <c r="N1872" s="474">
        <v>77.27</v>
      </c>
      <c r="O1872" s="474" t="s">
        <v>4384</v>
      </c>
      <c r="P1872" s="475">
        <v>0.0424</v>
      </c>
      <c r="Q1872" s="56"/>
    </row>
    <row r="1873" ht="15.75" customHeight="1">
      <c r="A1873" s="403" t="s">
        <v>2224</v>
      </c>
      <c r="B1873" s="404">
        <v>4560.76</v>
      </c>
      <c r="C1873" s="470">
        <v>4560.76</v>
      </c>
      <c r="D1873" s="470">
        <v>4560.76</v>
      </c>
      <c r="E1873" s="470">
        <v>4560.76</v>
      </c>
      <c r="F1873" s="471"/>
      <c r="G1873" s="472">
        <v>-0.0043</v>
      </c>
      <c r="J1873" s="473" t="s">
        <v>2224</v>
      </c>
      <c r="K1873" s="406">
        <v>77.18</v>
      </c>
      <c r="L1873" s="474">
        <v>77.27</v>
      </c>
      <c r="M1873" s="474">
        <v>77.45</v>
      </c>
      <c r="N1873" s="474">
        <v>76.36</v>
      </c>
      <c r="O1873" s="474" t="s">
        <v>4385</v>
      </c>
      <c r="P1873" s="475">
        <v>0.0047</v>
      </c>
      <c r="Q1873" s="56"/>
    </row>
    <row r="1874" ht="15.75" customHeight="1">
      <c r="A1874" s="403" t="s">
        <v>2225</v>
      </c>
      <c r="B1874" s="404">
        <v>4580.49</v>
      </c>
      <c r="C1874" s="470">
        <v>4580.49</v>
      </c>
      <c r="D1874" s="470">
        <v>4580.49</v>
      </c>
      <c r="E1874" s="470">
        <v>4580.49</v>
      </c>
      <c r="F1874" s="471"/>
      <c r="G1874" s="472">
        <v>0.0021</v>
      </c>
      <c r="J1874" s="473" t="s">
        <v>2225</v>
      </c>
      <c r="K1874" s="406">
        <v>76.82</v>
      </c>
      <c r="L1874" s="474">
        <v>77.64</v>
      </c>
      <c r="M1874" s="474">
        <v>78.45</v>
      </c>
      <c r="N1874" s="474">
        <v>75.55</v>
      </c>
      <c r="O1874" s="474" t="s">
        <v>4386</v>
      </c>
      <c r="P1874" s="475">
        <v>-0.0197</v>
      </c>
      <c r="Q1874" s="56"/>
    </row>
    <row r="1875" ht="15.75" customHeight="1">
      <c r="A1875" s="403" t="s">
        <v>2226</v>
      </c>
      <c r="B1875" s="404">
        <v>4571.11</v>
      </c>
      <c r="C1875" s="470">
        <v>4571.11</v>
      </c>
      <c r="D1875" s="470">
        <v>4571.11</v>
      </c>
      <c r="E1875" s="470">
        <v>4571.11</v>
      </c>
      <c r="F1875" s="471"/>
      <c r="G1875" s="472">
        <v>-5.0E-4</v>
      </c>
      <c r="J1875" s="473" t="s">
        <v>2226</v>
      </c>
      <c r="K1875" s="406">
        <v>78.36</v>
      </c>
      <c r="L1875" s="474">
        <v>81.82</v>
      </c>
      <c r="M1875" s="474">
        <v>81.82</v>
      </c>
      <c r="N1875" s="474">
        <v>78.09</v>
      </c>
      <c r="O1875" s="474" t="s">
        <v>4387</v>
      </c>
      <c r="P1875" s="475">
        <v>-0.0412</v>
      </c>
      <c r="Q1875" s="56"/>
    </row>
    <row r="1876" ht="15.75" customHeight="1">
      <c r="A1876" s="403" t="s">
        <v>2227</v>
      </c>
      <c r="B1876" s="404">
        <v>4573.33</v>
      </c>
      <c r="C1876" s="470">
        <v>4573.33</v>
      </c>
      <c r="D1876" s="470">
        <v>4573.33</v>
      </c>
      <c r="E1876" s="470">
        <v>4573.33</v>
      </c>
      <c r="F1876" s="471"/>
      <c r="G1876" s="472">
        <v>-0.0039</v>
      </c>
      <c r="J1876" s="473" t="s">
        <v>2227</v>
      </c>
      <c r="K1876" s="406">
        <v>81.73</v>
      </c>
      <c r="L1876" s="474">
        <v>84.09</v>
      </c>
      <c r="M1876" s="474">
        <v>84.09</v>
      </c>
      <c r="N1876" s="474">
        <v>81.27</v>
      </c>
      <c r="O1876" s="474" t="s">
        <v>4388</v>
      </c>
      <c r="P1876" s="475">
        <v>-0.0185</v>
      </c>
      <c r="Q1876" s="56"/>
    </row>
    <row r="1877" ht="15.75" customHeight="1">
      <c r="A1877" s="403" t="s">
        <v>2228</v>
      </c>
      <c r="B1877" s="404">
        <v>4591.09</v>
      </c>
      <c r="C1877" s="470">
        <v>4591.09</v>
      </c>
      <c r="D1877" s="470">
        <v>4591.09</v>
      </c>
      <c r="E1877" s="470">
        <v>4591.09</v>
      </c>
      <c r="F1877" s="471"/>
      <c r="G1877" s="472">
        <v>0.0067</v>
      </c>
      <c r="J1877" s="473" t="s">
        <v>2228</v>
      </c>
      <c r="K1877" s="406">
        <v>83.27</v>
      </c>
      <c r="L1877" s="474">
        <v>82.64</v>
      </c>
      <c r="M1877" s="474">
        <v>83.82</v>
      </c>
      <c r="N1877" s="474">
        <v>82.27</v>
      </c>
      <c r="O1877" s="474" t="s">
        <v>4389</v>
      </c>
      <c r="P1877" s="475">
        <v>0.0155</v>
      </c>
      <c r="Q1877" s="56"/>
    </row>
    <row r="1878" ht="15.75" customHeight="1">
      <c r="A1878" s="403" t="s">
        <v>2229</v>
      </c>
      <c r="B1878" s="404">
        <v>4560.42</v>
      </c>
      <c r="C1878" s="470">
        <v>4560.42</v>
      </c>
      <c r="D1878" s="470">
        <v>4560.42</v>
      </c>
      <c r="E1878" s="470">
        <v>4560.42</v>
      </c>
      <c r="F1878" s="471"/>
      <c r="G1878" s="472">
        <v>0.0043</v>
      </c>
      <c r="J1878" s="473" t="s">
        <v>2229</v>
      </c>
      <c r="K1878" s="406">
        <v>82.0</v>
      </c>
      <c r="L1878" s="474">
        <v>81.73</v>
      </c>
      <c r="M1878" s="474">
        <v>83.18</v>
      </c>
      <c r="N1878" s="474">
        <v>81.09</v>
      </c>
      <c r="O1878" s="474" t="s">
        <v>4390</v>
      </c>
      <c r="P1878" s="475">
        <v>0.0157</v>
      </c>
      <c r="Q1878" s="56"/>
    </row>
    <row r="1879" ht="15.75" customHeight="1">
      <c r="A1879" s="403" t="s">
        <v>2230</v>
      </c>
      <c r="B1879" s="404">
        <v>4540.89</v>
      </c>
      <c r="C1879" s="470">
        <v>4540.89</v>
      </c>
      <c r="D1879" s="470">
        <v>4540.89</v>
      </c>
      <c r="E1879" s="470">
        <v>4540.89</v>
      </c>
      <c r="F1879" s="471"/>
      <c r="G1879" s="472">
        <v>-0.0071</v>
      </c>
      <c r="J1879" s="473" t="s">
        <v>2230</v>
      </c>
      <c r="K1879" s="406">
        <v>80.73</v>
      </c>
      <c r="L1879" s="474">
        <v>82.27</v>
      </c>
      <c r="M1879" s="474">
        <v>82.27</v>
      </c>
      <c r="N1879" s="474">
        <v>80.18</v>
      </c>
      <c r="O1879" s="474" t="s">
        <v>4391</v>
      </c>
      <c r="P1879" s="475">
        <v>-0.0176</v>
      </c>
      <c r="Q1879" s="56"/>
    </row>
    <row r="1880" ht="15.75" customHeight="1">
      <c r="A1880" s="403" t="s">
        <v>2231</v>
      </c>
      <c r="B1880" s="404">
        <v>4573.58</v>
      </c>
      <c r="C1880" s="470">
        <v>4573.58</v>
      </c>
      <c r="D1880" s="470">
        <v>4573.58</v>
      </c>
      <c r="E1880" s="470">
        <v>4573.58</v>
      </c>
      <c r="F1880" s="471"/>
      <c r="G1880" s="472">
        <v>-0.0027</v>
      </c>
      <c r="J1880" s="473" t="s">
        <v>2231</v>
      </c>
      <c r="K1880" s="406">
        <v>82.18</v>
      </c>
      <c r="L1880" s="474">
        <v>83.27</v>
      </c>
      <c r="M1880" s="474">
        <v>83.82</v>
      </c>
      <c r="N1880" s="474">
        <v>81.45</v>
      </c>
      <c r="O1880" s="474" t="s">
        <v>4392</v>
      </c>
      <c r="P1880" s="475">
        <v>-0.0142</v>
      </c>
      <c r="Q1880" s="56"/>
    </row>
    <row r="1881" ht="15.75" customHeight="1">
      <c r="A1881" s="403" t="s">
        <v>2232</v>
      </c>
      <c r="B1881" s="404">
        <v>4585.98</v>
      </c>
      <c r="C1881" s="470">
        <v>4585.98</v>
      </c>
      <c r="D1881" s="470">
        <v>4585.98</v>
      </c>
      <c r="E1881" s="470">
        <v>4585.98</v>
      </c>
      <c r="F1881" s="471"/>
      <c r="G1881" s="472">
        <v>-0.0052</v>
      </c>
      <c r="J1881" s="473" t="s">
        <v>2232</v>
      </c>
      <c r="K1881" s="406">
        <v>83.36</v>
      </c>
      <c r="L1881" s="474">
        <v>84.18</v>
      </c>
      <c r="M1881" s="474">
        <v>84.55</v>
      </c>
      <c r="N1881" s="474">
        <v>82.73</v>
      </c>
      <c r="O1881" s="474" t="s">
        <v>4393</v>
      </c>
      <c r="P1881" s="475">
        <v>-0.0108</v>
      </c>
      <c r="Q1881" s="56"/>
    </row>
    <row r="1882" ht="15.75" customHeight="1">
      <c r="A1882" s="403" t="s">
        <v>2233</v>
      </c>
      <c r="B1882" s="404">
        <v>4610.11</v>
      </c>
      <c r="C1882" s="470">
        <v>4610.11</v>
      </c>
      <c r="D1882" s="470">
        <v>4610.11</v>
      </c>
      <c r="E1882" s="470">
        <v>4610.11</v>
      </c>
      <c r="F1882" s="471"/>
      <c r="G1882" s="472">
        <v>-0.0022</v>
      </c>
      <c r="J1882" s="473" t="s">
        <v>2233</v>
      </c>
      <c r="K1882" s="406">
        <v>84.27</v>
      </c>
      <c r="L1882" s="474">
        <v>84.27</v>
      </c>
      <c r="M1882" s="474">
        <v>84.55</v>
      </c>
      <c r="N1882" s="474">
        <v>83.73</v>
      </c>
      <c r="O1882" s="474" t="s">
        <v>4394</v>
      </c>
      <c r="P1882" s="475">
        <v>0.0011</v>
      </c>
      <c r="Q1882" s="56"/>
    </row>
    <row r="1883" ht="15.75" customHeight="1">
      <c r="A1883" s="403" t="s">
        <v>2234</v>
      </c>
      <c r="B1883" s="404">
        <v>4620.32</v>
      </c>
      <c r="C1883" s="470">
        <v>4620.32</v>
      </c>
      <c r="D1883" s="470">
        <v>4620.32</v>
      </c>
      <c r="E1883" s="470">
        <v>4620.32</v>
      </c>
      <c r="F1883" s="471"/>
      <c r="G1883" s="472">
        <v>-0.0013</v>
      </c>
      <c r="J1883" s="473" t="s">
        <v>2234</v>
      </c>
      <c r="K1883" s="406">
        <v>84.18</v>
      </c>
      <c r="L1883" s="474">
        <v>84.91</v>
      </c>
      <c r="M1883" s="474">
        <v>84.91</v>
      </c>
      <c r="N1883" s="474">
        <v>83.82</v>
      </c>
      <c r="O1883" s="474" t="s">
        <v>4395</v>
      </c>
      <c r="P1883" s="475">
        <v>-0.0065</v>
      </c>
      <c r="Q1883" s="56"/>
    </row>
    <row r="1884" ht="15.75" customHeight="1">
      <c r="A1884" s="403" t="s">
        <v>2235</v>
      </c>
      <c r="B1884" s="404">
        <v>4626.13</v>
      </c>
      <c r="C1884" s="470">
        <v>4626.13</v>
      </c>
      <c r="D1884" s="470">
        <v>4626.13</v>
      </c>
      <c r="E1884" s="470">
        <v>4626.13</v>
      </c>
      <c r="F1884" s="471"/>
      <c r="G1884" s="472">
        <v>-0.0068</v>
      </c>
      <c r="J1884" s="473" t="s">
        <v>2235</v>
      </c>
      <c r="K1884" s="406">
        <v>84.73</v>
      </c>
      <c r="L1884" s="474">
        <v>85.0</v>
      </c>
      <c r="M1884" s="474">
        <v>85.45</v>
      </c>
      <c r="N1884" s="474">
        <v>84.18</v>
      </c>
      <c r="O1884" s="474" t="s">
        <v>4396</v>
      </c>
      <c r="P1884" s="475">
        <v>-0.0042</v>
      </c>
      <c r="Q1884" s="56"/>
    </row>
    <row r="1885" ht="15.75" customHeight="1">
      <c r="A1885" s="403" t="s">
        <v>2236</v>
      </c>
      <c r="B1885" s="404">
        <v>4657.94</v>
      </c>
      <c r="C1885" s="470">
        <v>4657.94</v>
      </c>
      <c r="D1885" s="470">
        <v>4657.94</v>
      </c>
      <c r="E1885" s="470">
        <v>4657.94</v>
      </c>
      <c r="F1885" s="471"/>
      <c r="G1885" s="472">
        <v>-0.0025</v>
      </c>
      <c r="J1885" s="473" t="s">
        <v>2236</v>
      </c>
      <c r="K1885" s="406">
        <v>85.09</v>
      </c>
      <c r="L1885" s="474">
        <v>84.82</v>
      </c>
      <c r="M1885" s="474">
        <v>85.64</v>
      </c>
      <c r="N1885" s="474">
        <v>84.82</v>
      </c>
      <c r="O1885" s="474" t="s">
        <v>4397</v>
      </c>
      <c r="P1885" s="475">
        <v>-0.0064</v>
      </c>
      <c r="Q1885" s="56"/>
    </row>
    <row r="1886" ht="15.75" customHeight="1">
      <c r="A1886" s="403" t="s">
        <v>2237</v>
      </c>
      <c r="B1886" s="404">
        <v>4669.51</v>
      </c>
      <c r="C1886" s="470">
        <v>4669.51</v>
      </c>
      <c r="D1886" s="470">
        <v>4669.51</v>
      </c>
      <c r="E1886" s="470">
        <v>4669.51</v>
      </c>
      <c r="F1886" s="471"/>
      <c r="G1886" s="472">
        <v>-0.006</v>
      </c>
      <c r="J1886" s="473" t="s">
        <v>2237</v>
      </c>
      <c r="K1886" s="406">
        <v>85.64</v>
      </c>
      <c r="L1886" s="474">
        <v>86.36</v>
      </c>
      <c r="M1886" s="474">
        <v>87.18</v>
      </c>
      <c r="N1886" s="474">
        <v>85.45</v>
      </c>
      <c r="O1886" s="474" t="s">
        <v>4398</v>
      </c>
      <c r="P1886" s="475">
        <v>-0.0052</v>
      </c>
      <c r="Q1886" s="56"/>
    </row>
    <row r="1887" ht="15.75" customHeight="1">
      <c r="A1887" s="403" t="s">
        <v>2238</v>
      </c>
      <c r="B1887" s="404">
        <v>4697.5</v>
      </c>
      <c r="C1887" s="470">
        <v>4697.5</v>
      </c>
      <c r="D1887" s="470">
        <v>4697.5</v>
      </c>
      <c r="E1887" s="470">
        <v>4697.5</v>
      </c>
      <c r="F1887" s="471"/>
      <c r="G1887" s="472">
        <v>0.0022</v>
      </c>
      <c r="J1887" s="473" t="s">
        <v>2238</v>
      </c>
      <c r="K1887" s="406">
        <v>86.09</v>
      </c>
      <c r="L1887" s="474">
        <v>84.82</v>
      </c>
      <c r="M1887" s="474">
        <v>86.82</v>
      </c>
      <c r="N1887" s="474">
        <v>84.82</v>
      </c>
      <c r="O1887" s="474" t="s">
        <v>4399</v>
      </c>
      <c r="P1887" s="475">
        <v>0.0118</v>
      </c>
      <c r="Q1887" s="56"/>
    </row>
    <row r="1888" ht="15.75" customHeight="1">
      <c r="A1888" s="403" t="s">
        <v>2239</v>
      </c>
      <c r="B1888" s="404">
        <v>4687.2</v>
      </c>
      <c r="C1888" s="470">
        <v>4687.2</v>
      </c>
      <c r="D1888" s="470">
        <v>4687.2</v>
      </c>
      <c r="E1888" s="470">
        <v>4687.2</v>
      </c>
      <c r="F1888" s="471"/>
      <c r="G1888" s="472">
        <v>0.0026</v>
      </c>
      <c r="J1888" s="473" t="s">
        <v>2239</v>
      </c>
      <c r="K1888" s="406">
        <v>85.09</v>
      </c>
      <c r="L1888" s="474">
        <v>85.73</v>
      </c>
      <c r="M1888" s="474">
        <v>86.18</v>
      </c>
      <c r="N1888" s="474">
        <v>84.64</v>
      </c>
      <c r="O1888" s="474" t="s">
        <v>4400</v>
      </c>
      <c r="P1888" s="475">
        <v>-0.0085</v>
      </c>
      <c r="Q1888" s="56"/>
    </row>
    <row r="1889" ht="15.75" customHeight="1">
      <c r="A1889" s="403" t="s">
        <v>2240</v>
      </c>
      <c r="B1889" s="404">
        <v>4674.82</v>
      </c>
      <c r="C1889" s="470">
        <v>4674.82</v>
      </c>
      <c r="D1889" s="470">
        <v>4674.82</v>
      </c>
      <c r="E1889" s="470">
        <v>4674.82</v>
      </c>
      <c r="F1889" s="471"/>
      <c r="G1889" s="472">
        <v>-0.0043</v>
      </c>
      <c r="J1889" s="473" t="s">
        <v>2240</v>
      </c>
      <c r="K1889" s="406">
        <v>85.82</v>
      </c>
      <c r="L1889" s="474">
        <v>86.82</v>
      </c>
      <c r="M1889" s="474">
        <v>87.0</v>
      </c>
      <c r="N1889" s="474">
        <v>85.55</v>
      </c>
      <c r="O1889" s="474" t="s">
        <v>4401</v>
      </c>
      <c r="P1889" s="475">
        <v>-0.0052</v>
      </c>
      <c r="Q1889" s="56"/>
    </row>
    <row r="1890" ht="15.75" customHeight="1">
      <c r="A1890" s="403" t="s">
        <v>2241</v>
      </c>
      <c r="B1890" s="404">
        <v>4694.95</v>
      </c>
      <c r="C1890" s="470">
        <v>4694.95</v>
      </c>
      <c r="D1890" s="470">
        <v>4694.95</v>
      </c>
      <c r="E1890" s="470">
        <v>4694.95</v>
      </c>
      <c r="F1890" s="471"/>
      <c r="G1890" s="472">
        <v>0.0019</v>
      </c>
      <c r="J1890" s="473" t="s">
        <v>2241</v>
      </c>
      <c r="K1890" s="406">
        <v>86.27</v>
      </c>
      <c r="L1890" s="474">
        <v>85.91</v>
      </c>
      <c r="M1890" s="474">
        <v>87.0</v>
      </c>
      <c r="N1890" s="474">
        <v>85.18</v>
      </c>
      <c r="O1890" s="474" t="s">
        <v>4402</v>
      </c>
      <c r="P1890" s="475">
        <v>0.0074</v>
      </c>
      <c r="Q1890" s="56"/>
    </row>
    <row r="1891" ht="15.75" customHeight="1">
      <c r="A1891" s="403" t="s">
        <v>2242</v>
      </c>
      <c r="B1891" s="404">
        <v>4686.05</v>
      </c>
      <c r="C1891" s="470">
        <v>4686.05</v>
      </c>
      <c r="D1891" s="470">
        <v>4686.05</v>
      </c>
      <c r="E1891" s="470">
        <v>4686.05</v>
      </c>
      <c r="F1891" s="471"/>
      <c r="G1891" s="472">
        <v>0.0044</v>
      </c>
      <c r="J1891" s="473" t="s">
        <v>2242</v>
      </c>
      <c r="K1891" s="406">
        <v>85.64</v>
      </c>
      <c r="L1891" s="474">
        <v>87.27</v>
      </c>
      <c r="M1891" s="474">
        <v>87.27</v>
      </c>
      <c r="N1891" s="474">
        <v>85.45</v>
      </c>
      <c r="O1891" s="474" t="s">
        <v>4403</v>
      </c>
      <c r="P1891" s="475">
        <v>-0.0063</v>
      </c>
      <c r="Q1891" s="56"/>
    </row>
    <row r="1892" ht="15.75" customHeight="1">
      <c r="A1892" s="403" t="s">
        <v>2243</v>
      </c>
      <c r="B1892" s="404">
        <v>4665.43</v>
      </c>
      <c r="C1892" s="470">
        <v>4665.43</v>
      </c>
      <c r="D1892" s="470">
        <v>4665.43</v>
      </c>
      <c r="E1892" s="470">
        <v>4665.43</v>
      </c>
      <c r="F1892" s="471"/>
      <c r="G1892" s="472">
        <v>4.0E-4</v>
      </c>
      <c r="J1892" s="473" t="s">
        <v>2243</v>
      </c>
      <c r="K1892" s="406">
        <v>86.18</v>
      </c>
      <c r="L1892" s="474">
        <v>87.09</v>
      </c>
      <c r="M1892" s="474">
        <v>87.09</v>
      </c>
      <c r="N1892" s="474">
        <v>85.64</v>
      </c>
      <c r="O1892" s="474" t="s">
        <v>4404</v>
      </c>
      <c r="P1892" s="475">
        <v>-0.0074</v>
      </c>
      <c r="Q1892" s="56"/>
    </row>
    <row r="1893" ht="15.75" customHeight="1">
      <c r="A1893" s="403" t="s">
        <v>2244</v>
      </c>
      <c r="B1893" s="404">
        <v>4663.62</v>
      </c>
      <c r="C1893" s="470">
        <v>4663.62</v>
      </c>
      <c r="D1893" s="470">
        <v>4663.62</v>
      </c>
      <c r="E1893" s="470">
        <v>4663.62</v>
      </c>
      <c r="F1893" s="471"/>
      <c r="G1893" s="472">
        <v>-0.0024</v>
      </c>
      <c r="J1893" s="473" t="s">
        <v>2244</v>
      </c>
      <c r="K1893" s="406">
        <v>86.82</v>
      </c>
      <c r="L1893" s="474">
        <v>88.0</v>
      </c>
      <c r="M1893" s="474">
        <v>88.36</v>
      </c>
      <c r="N1893" s="474">
        <v>86.55</v>
      </c>
      <c r="O1893" s="474" t="s">
        <v>4405</v>
      </c>
      <c r="P1893" s="475">
        <v>-0.001</v>
      </c>
      <c r="Q1893" s="56"/>
    </row>
    <row r="1894" ht="15.75" customHeight="1">
      <c r="A1894" s="403" t="s">
        <v>2245</v>
      </c>
      <c r="B1894" s="404">
        <v>4674.83</v>
      </c>
      <c r="C1894" s="470">
        <v>4674.83</v>
      </c>
      <c r="D1894" s="470">
        <v>4674.83</v>
      </c>
      <c r="E1894" s="470">
        <v>4674.83</v>
      </c>
      <c r="F1894" s="471"/>
      <c r="G1894" s="472">
        <v>-3.0E-4</v>
      </c>
      <c r="J1894" s="473" t="s">
        <v>2245</v>
      </c>
      <c r="K1894" s="406">
        <v>86.91</v>
      </c>
      <c r="L1894" s="474">
        <v>88.0</v>
      </c>
      <c r="M1894" s="474">
        <v>88.45</v>
      </c>
      <c r="N1894" s="474">
        <v>86.64</v>
      </c>
      <c r="O1894" s="474" t="s">
        <v>4406</v>
      </c>
      <c r="P1894" s="475">
        <v>-0.0104</v>
      </c>
      <c r="Q1894" s="56"/>
    </row>
    <row r="1895" ht="15.75" customHeight="1">
      <c r="A1895" s="403" t="s">
        <v>2246</v>
      </c>
      <c r="B1895" s="404">
        <v>4676.08</v>
      </c>
      <c r="C1895" s="470">
        <v>4676.08</v>
      </c>
      <c r="D1895" s="470">
        <v>4676.08</v>
      </c>
      <c r="E1895" s="470">
        <v>4676.08</v>
      </c>
      <c r="F1895" s="471"/>
      <c r="G1895" s="472">
        <v>-8.0E-4</v>
      </c>
      <c r="J1895" s="473" t="s">
        <v>2246</v>
      </c>
      <c r="K1895" s="406">
        <v>87.82</v>
      </c>
      <c r="L1895" s="474">
        <v>89.36</v>
      </c>
      <c r="M1895" s="474">
        <v>89.36</v>
      </c>
      <c r="N1895" s="474">
        <v>87.45</v>
      </c>
      <c r="O1895" s="474" t="s">
        <v>4407</v>
      </c>
      <c r="P1895" s="475">
        <v>-0.0133</v>
      </c>
      <c r="Q1895" s="56"/>
    </row>
    <row r="1896" ht="15.75" customHeight="1">
      <c r="A1896" s="403" t="s">
        <v>2247</v>
      </c>
      <c r="B1896" s="404">
        <v>4679.8</v>
      </c>
      <c r="C1896" s="470">
        <v>4679.8</v>
      </c>
      <c r="D1896" s="470">
        <v>4679.8</v>
      </c>
      <c r="E1896" s="470">
        <v>4679.8</v>
      </c>
      <c r="F1896" s="471"/>
      <c r="G1896" s="472">
        <v>0.0079</v>
      </c>
      <c r="J1896" s="473" t="s">
        <v>2247</v>
      </c>
      <c r="K1896" s="406">
        <v>89.0</v>
      </c>
      <c r="L1896" s="474">
        <v>89.09</v>
      </c>
      <c r="M1896" s="474">
        <v>90.27</v>
      </c>
      <c r="N1896" s="474">
        <v>88.64</v>
      </c>
      <c r="O1896" s="474" t="s">
        <v>4407</v>
      </c>
      <c r="P1896" s="475">
        <v>0.0072</v>
      </c>
      <c r="Q1896" s="56"/>
    </row>
    <row r="1897" ht="15.75" customHeight="1">
      <c r="A1897" s="403" t="s">
        <v>2248</v>
      </c>
      <c r="B1897" s="404">
        <v>4643.25</v>
      </c>
      <c r="C1897" s="470">
        <v>4643.25</v>
      </c>
      <c r="D1897" s="470">
        <v>4643.25</v>
      </c>
      <c r="E1897" s="470">
        <v>4643.25</v>
      </c>
      <c r="F1897" s="471"/>
      <c r="G1897" s="472">
        <v>0.0055</v>
      </c>
      <c r="J1897" s="473" t="s">
        <v>2248</v>
      </c>
      <c r="K1897" s="406">
        <v>88.36</v>
      </c>
      <c r="L1897" s="474">
        <v>86.55</v>
      </c>
      <c r="M1897" s="474">
        <v>89.27</v>
      </c>
      <c r="N1897" s="474">
        <v>86.36</v>
      </c>
      <c r="O1897" s="474" t="s">
        <v>4407</v>
      </c>
      <c r="P1897" s="475">
        <v>0.0242</v>
      </c>
      <c r="Q1897" s="56"/>
    </row>
    <row r="1898" ht="15.75" customHeight="1">
      <c r="A1898" s="403" t="s">
        <v>2249</v>
      </c>
      <c r="B1898" s="404">
        <v>4617.73</v>
      </c>
      <c r="C1898" s="470">
        <v>4617.73</v>
      </c>
      <c r="D1898" s="470">
        <v>4617.73</v>
      </c>
      <c r="E1898" s="470">
        <v>4617.73</v>
      </c>
      <c r="F1898" s="471"/>
      <c r="G1898" s="472">
        <v>-0.0014</v>
      </c>
      <c r="J1898" s="473" t="s">
        <v>2249</v>
      </c>
      <c r="K1898" s="406">
        <v>86.27</v>
      </c>
      <c r="L1898" s="474">
        <v>87.09</v>
      </c>
      <c r="M1898" s="474">
        <v>87.09</v>
      </c>
      <c r="N1898" s="474">
        <v>86.0</v>
      </c>
      <c r="O1898" s="474" t="s">
        <v>4408</v>
      </c>
      <c r="P1898" s="475">
        <v>-0.0063</v>
      </c>
      <c r="Q1898" s="56"/>
    </row>
    <row r="1899" ht="15.75" customHeight="1">
      <c r="A1899" s="403" t="s">
        <v>2250</v>
      </c>
      <c r="B1899" s="404">
        <v>4624.01</v>
      </c>
      <c r="C1899" s="470">
        <v>4624.01</v>
      </c>
      <c r="D1899" s="470">
        <v>4624.01</v>
      </c>
      <c r="E1899" s="470">
        <v>4624.01</v>
      </c>
      <c r="F1899" s="471"/>
      <c r="G1899" s="472">
        <v>0.0041</v>
      </c>
      <c r="J1899" s="473" t="s">
        <v>2250</v>
      </c>
      <c r="K1899" s="406">
        <v>86.82</v>
      </c>
      <c r="L1899" s="474">
        <v>88.18</v>
      </c>
      <c r="M1899" s="474">
        <v>88.18</v>
      </c>
      <c r="N1899" s="474">
        <v>86.55</v>
      </c>
      <c r="O1899" s="474" t="s">
        <v>4409</v>
      </c>
      <c r="P1899" s="475">
        <v>-0.0083</v>
      </c>
      <c r="Q1899" s="56"/>
    </row>
    <row r="1900" ht="15.75" customHeight="1">
      <c r="A1900" s="403" t="s">
        <v>2251</v>
      </c>
      <c r="B1900" s="404">
        <v>4604.91</v>
      </c>
      <c r="C1900" s="470">
        <v>4604.91</v>
      </c>
      <c r="D1900" s="470">
        <v>4604.91</v>
      </c>
      <c r="E1900" s="470">
        <v>4604.91</v>
      </c>
      <c r="F1900" s="471"/>
      <c r="G1900" s="472">
        <v>0.0018</v>
      </c>
      <c r="J1900" s="473" t="s">
        <v>2251</v>
      </c>
      <c r="K1900" s="406">
        <v>86.55</v>
      </c>
      <c r="L1900" s="474">
        <v>86.09</v>
      </c>
      <c r="M1900" s="474">
        <v>88.18</v>
      </c>
      <c r="N1900" s="474">
        <v>86.09</v>
      </c>
      <c r="O1900" s="474" t="s">
        <v>4410</v>
      </c>
      <c r="P1900" s="475">
        <v>0.0053</v>
      </c>
      <c r="Q1900" s="56"/>
    </row>
    <row r="1901" ht="15.75" customHeight="1">
      <c r="A1901" s="403" t="s">
        <v>2252</v>
      </c>
      <c r="B1901" s="404">
        <v>4596.81</v>
      </c>
      <c r="C1901" s="470">
        <v>4596.81</v>
      </c>
      <c r="D1901" s="470">
        <v>4596.81</v>
      </c>
      <c r="E1901" s="470">
        <v>4596.81</v>
      </c>
      <c r="F1901" s="471"/>
      <c r="G1901" s="472">
        <v>0.001</v>
      </c>
      <c r="J1901" s="473" t="s">
        <v>2252</v>
      </c>
      <c r="K1901" s="406">
        <v>86.09</v>
      </c>
      <c r="L1901" s="474">
        <v>85.45</v>
      </c>
      <c r="M1901" s="474">
        <v>86.82</v>
      </c>
      <c r="N1901" s="474">
        <v>85.0</v>
      </c>
      <c r="O1901" s="474" t="s">
        <v>4411</v>
      </c>
      <c r="P1901" s="475">
        <v>0.0063</v>
      </c>
      <c r="Q1901" s="56"/>
    </row>
    <row r="1902" ht="15.75" customHeight="1">
      <c r="A1902" s="403" t="s">
        <v>2253</v>
      </c>
      <c r="B1902" s="404">
        <v>4592.33</v>
      </c>
      <c r="C1902" s="470">
        <v>4592.33</v>
      </c>
      <c r="D1902" s="470">
        <v>4592.33</v>
      </c>
      <c r="E1902" s="470">
        <v>4592.33</v>
      </c>
      <c r="F1902" s="471"/>
      <c r="G1902" s="472">
        <v>-0.0022</v>
      </c>
      <c r="J1902" s="473" t="s">
        <v>2253</v>
      </c>
      <c r="K1902" s="406">
        <v>85.55</v>
      </c>
      <c r="L1902" s="474">
        <v>86.36</v>
      </c>
      <c r="M1902" s="474">
        <v>87.27</v>
      </c>
      <c r="N1902" s="474">
        <v>85.18</v>
      </c>
      <c r="O1902" s="474" t="s">
        <v>4412</v>
      </c>
      <c r="P1902" s="475">
        <v>-0.0083</v>
      </c>
      <c r="Q1902" s="56"/>
    </row>
    <row r="1903" ht="15.75" customHeight="1">
      <c r="A1903" s="403" t="s">
        <v>2254</v>
      </c>
      <c r="B1903" s="404">
        <v>4602.51</v>
      </c>
      <c r="C1903" s="470">
        <v>4602.51</v>
      </c>
      <c r="D1903" s="470">
        <v>4602.51</v>
      </c>
      <c r="E1903" s="470">
        <v>4602.51</v>
      </c>
      <c r="F1903" s="471"/>
      <c r="G1903" s="472">
        <v>-0.0013</v>
      </c>
      <c r="J1903" s="473" t="s">
        <v>2254</v>
      </c>
      <c r="K1903" s="406">
        <v>86.27</v>
      </c>
      <c r="L1903" s="474">
        <v>87.45</v>
      </c>
      <c r="M1903" s="474">
        <v>87.55</v>
      </c>
      <c r="N1903" s="474">
        <v>86.09</v>
      </c>
      <c r="O1903" s="474" t="s">
        <v>4413</v>
      </c>
      <c r="P1903" s="475">
        <v>-0.0104</v>
      </c>
      <c r="Q1903" s="56"/>
    </row>
    <row r="1904" ht="15.75" customHeight="1">
      <c r="A1904" s="403" t="s">
        <v>2255</v>
      </c>
      <c r="B1904" s="404">
        <v>4608.32</v>
      </c>
      <c r="C1904" s="470">
        <v>4608.32</v>
      </c>
      <c r="D1904" s="470">
        <v>4608.32</v>
      </c>
      <c r="E1904" s="470">
        <v>4608.32</v>
      </c>
      <c r="F1904" s="471"/>
      <c r="G1904" s="472">
        <v>0.0043</v>
      </c>
      <c r="J1904" s="473" t="s">
        <v>2255</v>
      </c>
      <c r="K1904" s="406">
        <v>87.18</v>
      </c>
      <c r="L1904" s="474">
        <v>88.36</v>
      </c>
      <c r="M1904" s="474">
        <v>88.55</v>
      </c>
      <c r="N1904" s="474">
        <v>87.0</v>
      </c>
      <c r="O1904" s="474" t="s">
        <v>4414</v>
      </c>
      <c r="P1904" s="475">
        <v>-0.0052</v>
      </c>
      <c r="Q1904" s="56"/>
    </row>
    <row r="1905" ht="15.75" customHeight="1">
      <c r="A1905" s="403" t="s">
        <v>2256</v>
      </c>
      <c r="B1905" s="404">
        <v>4588.74</v>
      </c>
      <c r="C1905" s="470">
        <v>4588.74</v>
      </c>
      <c r="D1905" s="470">
        <v>4588.74</v>
      </c>
      <c r="E1905" s="470">
        <v>4588.74</v>
      </c>
      <c r="F1905" s="471"/>
      <c r="G1905" s="472">
        <v>-0.0011</v>
      </c>
      <c r="J1905" s="473" t="s">
        <v>2256</v>
      </c>
      <c r="K1905" s="406">
        <v>87.64</v>
      </c>
      <c r="L1905" s="474">
        <v>87.73</v>
      </c>
      <c r="M1905" s="474">
        <v>88.18</v>
      </c>
      <c r="N1905" s="474">
        <v>86.64</v>
      </c>
      <c r="O1905" s="474" t="s">
        <v>4415</v>
      </c>
      <c r="P1905" s="475">
        <v>0.0084</v>
      </c>
      <c r="Q1905" s="56"/>
    </row>
    <row r="1906" ht="15.75" customHeight="1">
      <c r="A1906" s="403" t="s">
        <v>2257</v>
      </c>
      <c r="B1906" s="404">
        <v>4593.73</v>
      </c>
      <c r="C1906" s="470">
        <v>4593.73</v>
      </c>
      <c r="D1906" s="470">
        <v>4593.73</v>
      </c>
      <c r="E1906" s="470">
        <v>4593.73</v>
      </c>
      <c r="F1906" s="471"/>
      <c r="G1906" s="472">
        <v>0.0032</v>
      </c>
      <c r="J1906" s="473" t="s">
        <v>2257</v>
      </c>
      <c r="K1906" s="406">
        <v>86.91</v>
      </c>
      <c r="L1906" s="474">
        <v>88.55</v>
      </c>
      <c r="M1906" s="474">
        <v>89.0</v>
      </c>
      <c r="N1906" s="474">
        <v>86.55</v>
      </c>
      <c r="O1906" s="474" t="s">
        <v>3368</v>
      </c>
      <c r="P1906" s="475">
        <v>-0.0114</v>
      </c>
      <c r="Q1906" s="56"/>
    </row>
    <row r="1907" ht="15.75" customHeight="1">
      <c r="A1907" s="403" t="s">
        <v>2258</v>
      </c>
      <c r="B1907" s="404">
        <v>4578.87</v>
      </c>
      <c r="C1907" s="470">
        <v>4578.87</v>
      </c>
      <c r="D1907" s="470">
        <v>4578.87</v>
      </c>
      <c r="E1907" s="470">
        <v>4578.87</v>
      </c>
      <c r="F1907" s="471"/>
      <c r="G1907" s="472">
        <v>0.0149</v>
      </c>
      <c r="J1907" s="473" t="s">
        <v>2258</v>
      </c>
      <c r="K1907" s="406">
        <v>87.91</v>
      </c>
      <c r="L1907" s="474">
        <v>88.09</v>
      </c>
      <c r="M1907" s="474">
        <v>89.36</v>
      </c>
      <c r="N1907" s="474">
        <v>87.0</v>
      </c>
      <c r="O1907" s="474" t="s">
        <v>4416</v>
      </c>
      <c r="P1907" s="475">
        <v>0.0147</v>
      </c>
      <c r="Q1907" s="56"/>
    </row>
    <row r="1908" ht="15.75" customHeight="1">
      <c r="A1908" s="403" t="s">
        <v>2259</v>
      </c>
      <c r="B1908" s="404">
        <v>4511.53</v>
      </c>
      <c r="C1908" s="470">
        <v>4511.53</v>
      </c>
      <c r="D1908" s="470">
        <v>4511.53</v>
      </c>
      <c r="E1908" s="470">
        <v>4511.53</v>
      </c>
      <c r="F1908" s="471"/>
      <c r="G1908" s="472">
        <v>-0.0021</v>
      </c>
      <c r="J1908" s="473" t="s">
        <v>2259</v>
      </c>
      <c r="K1908" s="406">
        <v>86.64</v>
      </c>
      <c r="L1908" s="474">
        <v>87.18</v>
      </c>
      <c r="M1908" s="474">
        <v>87.64</v>
      </c>
      <c r="N1908" s="474">
        <v>86.18</v>
      </c>
      <c r="O1908" s="474" t="s">
        <v>4417</v>
      </c>
      <c r="P1908" s="475">
        <v>0.0106</v>
      </c>
      <c r="Q1908" s="56"/>
    </row>
    <row r="1909" ht="15.75" customHeight="1">
      <c r="A1909" s="403" t="s">
        <v>2260</v>
      </c>
      <c r="B1909" s="404">
        <v>4520.87</v>
      </c>
      <c r="C1909" s="470">
        <v>4520.87</v>
      </c>
      <c r="D1909" s="470">
        <v>4520.87</v>
      </c>
      <c r="E1909" s="470">
        <v>4520.87</v>
      </c>
      <c r="F1909" s="471"/>
      <c r="G1909" s="472">
        <v>0.0015</v>
      </c>
      <c r="J1909" s="473" t="s">
        <v>2260</v>
      </c>
      <c r="K1909" s="406">
        <v>85.73</v>
      </c>
      <c r="L1909" s="474">
        <v>86.36</v>
      </c>
      <c r="M1909" s="474">
        <v>87.64</v>
      </c>
      <c r="N1909" s="474">
        <v>85.45</v>
      </c>
      <c r="O1909" s="474" t="s">
        <v>4418</v>
      </c>
      <c r="P1909" s="475">
        <v>0.0011</v>
      </c>
      <c r="Q1909" s="56"/>
    </row>
    <row r="1910" ht="15.75" customHeight="1">
      <c r="A1910" s="403" t="s">
        <v>2261</v>
      </c>
      <c r="B1910" s="404">
        <v>4513.97</v>
      </c>
      <c r="C1910" s="470">
        <v>4513.97</v>
      </c>
      <c r="D1910" s="470">
        <v>4513.97</v>
      </c>
      <c r="E1910" s="470">
        <v>4513.97</v>
      </c>
      <c r="F1910" s="471"/>
      <c r="G1910" s="472">
        <v>-0.0044</v>
      </c>
      <c r="J1910" s="473" t="s">
        <v>2261</v>
      </c>
      <c r="K1910" s="406">
        <v>85.64</v>
      </c>
      <c r="L1910" s="474">
        <v>86.55</v>
      </c>
      <c r="M1910" s="474">
        <v>87.0</v>
      </c>
      <c r="N1910" s="474">
        <v>85.27</v>
      </c>
      <c r="O1910" s="474" t="s">
        <v>4419</v>
      </c>
      <c r="P1910" s="475">
        <v>-0.0063</v>
      </c>
      <c r="Q1910" s="56"/>
    </row>
    <row r="1911" ht="15.75" customHeight="1">
      <c r="A1911" s="403" t="s">
        <v>2262</v>
      </c>
      <c r="B1911" s="404">
        <v>4533.91</v>
      </c>
      <c r="C1911" s="470">
        <v>4533.91</v>
      </c>
      <c r="D1911" s="470">
        <v>4533.91</v>
      </c>
      <c r="E1911" s="470">
        <v>4533.91</v>
      </c>
      <c r="F1911" s="471"/>
      <c r="G1911" s="472">
        <v>-0.0019</v>
      </c>
      <c r="J1911" s="473" t="s">
        <v>2262</v>
      </c>
      <c r="K1911" s="406">
        <v>86.18</v>
      </c>
      <c r="L1911" s="474">
        <v>88.27</v>
      </c>
      <c r="M1911" s="474">
        <v>89.55</v>
      </c>
      <c r="N1911" s="474">
        <v>85.55</v>
      </c>
      <c r="O1911" s="474" t="s">
        <v>4420</v>
      </c>
      <c r="P1911" s="475">
        <v>-0.0257</v>
      </c>
      <c r="Q1911" s="56"/>
    </row>
    <row r="1912" ht="15.75" customHeight="1">
      <c r="A1912" s="403" t="s">
        <v>2263</v>
      </c>
      <c r="B1912" s="404">
        <v>4542.73</v>
      </c>
      <c r="C1912" s="470">
        <v>4542.73</v>
      </c>
      <c r="D1912" s="470">
        <v>4542.73</v>
      </c>
      <c r="E1912" s="470">
        <v>4542.73</v>
      </c>
      <c r="F1912" s="471"/>
      <c r="G1912" s="472">
        <v>-0.0089</v>
      </c>
      <c r="J1912" s="473" t="s">
        <v>2263</v>
      </c>
      <c r="K1912" s="406">
        <v>88.45</v>
      </c>
      <c r="L1912" s="474">
        <v>90.36</v>
      </c>
      <c r="M1912" s="474">
        <v>91.82</v>
      </c>
      <c r="N1912" s="474">
        <v>88.09</v>
      </c>
      <c r="O1912" s="474" t="s">
        <v>4421</v>
      </c>
      <c r="P1912" s="475">
        <v>0.0041</v>
      </c>
      <c r="Q1912" s="56"/>
    </row>
    <row r="1913" ht="15.75" customHeight="1">
      <c r="A1913" s="403" t="s">
        <v>2264</v>
      </c>
      <c r="B1913" s="404">
        <v>4583.41</v>
      </c>
      <c r="C1913" s="470">
        <v>4583.41</v>
      </c>
      <c r="D1913" s="470">
        <v>4583.41</v>
      </c>
      <c r="E1913" s="470">
        <v>4583.41</v>
      </c>
      <c r="F1913" s="471"/>
      <c r="G1913" s="472">
        <v>-9.0E-4</v>
      </c>
      <c r="J1913" s="473" t="s">
        <v>2264</v>
      </c>
      <c r="K1913" s="406">
        <v>88.09</v>
      </c>
      <c r="L1913" s="474">
        <v>91.55</v>
      </c>
      <c r="M1913" s="474">
        <v>91.82</v>
      </c>
      <c r="N1913" s="474">
        <v>87.73</v>
      </c>
      <c r="O1913" s="474" t="s">
        <v>3111</v>
      </c>
      <c r="P1913" s="475">
        <v>-0.0232</v>
      </c>
      <c r="Q1913" s="56"/>
    </row>
    <row r="1914" ht="15.75" customHeight="1">
      <c r="A1914" s="403" t="s">
        <v>2265</v>
      </c>
      <c r="B1914" s="404">
        <v>4587.37</v>
      </c>
      <c r="C1914" s="470">
        <v>4587.37</v>
      </c>
      <c r="D1914" s="470">
        <v>4587.37</v>
      </c>
      <c r="E1914" s="470">
        <v>4587.37</v>
      </c>
      <c r="F1914" s="471"/>
      <c r="G1914" s="472">
        <v>-0.0013</v>
      </c>
      <c r="J1914" s="473" t="s">
        <v>2265</v>
      </c>
      <c r="K1914" s="406">
        <v>90.18</v>
      </c>
      <c r="L1914" s="474">
        <v>89.91</v>
      </c>
      <c r="M1914" s="474">
        <v>92.36</v>
      </c>
      <c r="N1914" s="474">
        <v>89.09</v>
      </c>
      <c r="O1914" s="474" t="s">
        <v>4422</v>
      </c>
      <c r="P1914" s="475">
        <v>0.005</v>
      </c>
      <c r="Q1914" s="56"/>
    </row>
    <row r="1915" ht="15.75" customHeight="1">
      <c r="A1915" s="403" t="s">
        <v>2266</v>
      </c>
      <c r="B1915" s="404">
        <v>4593.48</v>
      </c>
      <c r="C1915" s="470">
        <v>4593.48</v>
      </c>
      <c r="D1915" s="470">
        <v>4593.48</v>
      </c>
      <c r="E1915" s="470">
        <v>4593.48</v>
      </c>
      <c r="F1915" s="471"/>
      <c r="G1915" s="472">
        <v>-0.0032</v>
      </c>
      <c r="J1915" s="473" t="s">
        <v>2266</v>
      </c>
      <c r="K1915" s="406">
        <v>89.73</v>
      </c>
      <c r="L1915" s="474">
        <v>94.36</v>
      </c>
      <c r="M1915" s="474">
        <v>94.55</v>
      </c>
      <c r="N1915" s="474">
        <v>89.09</v>
      </c>
      <c r="O1915" s="474" t="s">
        <v>4423</v>
      </c>
      <c r="P1915" s="475">
        <v>-0.0324</v>
      </c>
      <c r="Q1915" s="56"/>
    </row>
    <row r="1916" ht="15.75" customHeight="1">
      <c r="A1916" s="403" t="s">
        <v>2267</v>
      </c>
      <c r="B1916" s="404">
        <v>4608.04</v>
      </c>
      <c r="C1916" s="470">
        <v>4608.04</v>
      </c>
      <c r="D1916" s="470">
        <v>4608.04</v>
      </c>
      <c r="E1916" s="470">
        <v>4608.04</v>
      </c>
      <c r="F1916" s="471"/>
      <c r="G1916" s="472">
        <v>-0.01</v>
      </c>
      <c r="J1916" s="473" t="s">
        <v>2267</v>
      </c>
      <c r="K1916" s="406">
        <v>92.73</v>
      </c>
      <c r="L1916" s="474">
        <v>91.27</v>
      </c>
      <c r="M1916" s="474">
        <v>93.36</v>
      </c>
      <c r="N1916" s="474">
        <v>89.64</v>
      </c>
      <c r="O1916" s="474" t="s">
        <v>4424</v>
      </c>
      <c r="P1916" s="475">
        <v>0.0592</v>
      </c>
      <c r="Q1916" s="56"/>
    </row>
    <row r="1917" ht="15.75" customHeight="1">
      <c r="A1917" s="403" t="s">
        <v>2268</v>
      </c>
      <c r="B1917" s="404">
        <v>4654.74</v>
      </c>
      <c r="C1917" s="470">
        <v>4654.74</v>
      </c>
      <c r="D1917" s="470">
        <v>4654.74</v>
      </c>
      <c r="E1917" s="470">
        <v>4654.74</v>
      </c>
      <c r="F1917" s="471"/>
      <c r="G1917" s="472">
        <v>0.003</v>
      </c>
      <c r="J1917" s="473" t="s">
        <v>2268</v>
      </c>
      <c r="K1917" s="406">
        <v>87.55</v>
      </c>
      <c r="L1917" s="474">
        <v>86.82</v>
      </c>
      <c r="M1917" s="474">
        <v>88.0</v>
      </c>
      <c r="N1917" s="474">
        <v>86.36</v>
      </c>
      <c r="O1917" s="474" t="s">
        <v>4425</v>
      </c>
      <c r="P1917" s="475">
        <v>-0.0568</v>
      </c>
      <c r="Q1917" s="56"/>
    </row>
    <row r="1918" ht="15.75" customHeight="1">
      <c r="A1918" s="403" t="s">
        <v>2269</v>
      </c>
      <c r="B1918" s="404">
        <v>4641.03</v>
      </c>
      <c r="C1918" s="470">
        <v>4641.03</v>
      </c>
      <c r="D1918" s="470">
        <v>4641.03</v>
      </c>
      <c r="E1918" s="470">
        <v>4641.03</v>
      </c>
      <c r="F1918" s="471"/>
      <c r="G1918" s="472">
        <v>0.0047</v>
      </c>
      <c r="J1918" s="473" t="s">
        <v>2269</v>
      </c>
      <c r="K1918" s="406">
        <v>92.82</v>
      </c>
      <c r="L1918" s="474">
        <v>93.09</v>
      </c>
      <c r="M1918" s="474">
        <v>95.45</v>
      </c>
      <c r="N1918" s="474">
        <v>92.0</v>
      </c>
      <c r="O1918" s="474" t="s">
        <v>3122</v>
      </c>
      <c r="P1918" s="475">
        <v>-0.0039</v>
      </c>
      <c r="Q1918" s="56"/>
    </row>
    <row r="1919" ht="15.75" customHeight="1">
      <c r="A1919" s="403" t="s">
        <v>2270</v>
      </c>
      <c r="B1919" s="404">
        <v>4619.51</v>
      </c>
      <c r="C1919" s="470">
        <v>4619.51</v>
      </c>
      <c r="D1919" s="470">
        <v>4619.51</v>
      </c>
      <c r="E1919" s="470">
        <v>4619.51</v>
      </c>
      <c r="F1919" s="471"/>
      <c r="G1919" s="472">
        <v>-5.0E-4</v>
      </c>
      <c r="J1919" s="473" t="s">
        <v>2270</v>
      </c>
      <c r="K1919" s="406">
        <v>93.18</v>
      </c>
      <c r="L1919" s="474">
        <v>87.91</v>
      </c>
      <c r="M1919" s="474">
        <v>93.64</v>
      </c>
      <c r="N1919" s="474">
        <v>87.91</v>
      </c>
      <c r="O1919" s="474" t="s">
        <v>4426</v>
      </c>
      <c r="P1919" s="475">
        <v>0.0567</v>
      </c>
      <c r="Q1919" s="56"/>
    </row>
    <row r="1920" ht="15.75" customHeight="1">
      <c r="A1920" s="403" t="s">
        <v>2271</v>
      </c>
      <c r="B1920" s="404">
        <v>4621.67</v>
      </c>
      <c r="C1920" s="470">
        <v>4621.67</v>
      </c>
      <c r="D1920" s="470">
        <v>4621.67</v>
      </c>
      <c r="E1920" s="470">
        <v>4621.67</v>
      </c>
      <c r="F1920" s="471"/>
      <c r="G1920" s="472">
        <v>0.0089</v>
      </c>
      <c r="J1920" s="473" t="s">
        <v>2271</v>
      </c>
      <c r="K1920" s="406">
        <v>88.18</v>
      </c>
      <c r="L1920" s="474">
        <v>89.0</v>
      </c>
      <c r="M1920" s="474">
        <v>90.36</v>
      </c>
      <c r="N1920" s="474">
        <v>87.82</v>
      </c>
      <c r="O1920" s="474" t="s">
        <v>4427</v>
      </c>
      <c r="P1920" s="475">
        <v>0.0</v>
      </c>
      <c r="Q1920" s="56"/>
    </row>
    <row r="1921" ht="15.75" customHeight="1">
      <c r="A1921" s="403" t="s">
        <v>2272</v>
      </c>
      <c r="B1921" s="404">
        <v>4580.99</v>
      </c>
      <c r="C1921" s="470">
        <v>4580.99</v>
      </c>
      <c r="D1921" s="470">
        <v>4580.99</v>
      </c>
      <c r="E1921" s="470">
        <v>4580.99</v>
      </c>
      <c r="F1921" s="471"/>
      <c r="G1921" s="472">
        <v>1.0E-4</v>
      </c>
      <c r="J1921" s="473" t="s">
        <v>2272</v>
      </c>
      <c r="K1921" s="406">
        <v>88.18</v>
      </c>
      <c r="L1921" s="474">
        <v>84.55</v>
      </c>
      <c r="M1921" s="474">
        <v>88.64</v>
      </c>
      <c r="N1921" s="474">
        <v>84.55</v>
      </c>
      <c r="O1921" s="474" t="s">
        <v>4428</v>
      </c>
      <c r="P1921" s="475">
        <v>0.0765</v>
      </c>
      <c r="Q1921" s="56"/>
    </row>
    <row r="1922" ht="15.75" customHeight="1">
      <c r="A1922" s="403" t="s">
        <v>2273</v>
      </c>
      <c r="B1922" s="404">
        <v>4580.76</v>
      </c>
      <c r="C1922" s="470">
        <v>4580.76</v>
      </c>
      <c r="D1922" s="470">
        <v>4580.76</v>
      </c>
      <c r="E1922" s="470">
        <v>4580.76</v>
      </c>
      <c r="F1922" s="471"/>
      <c r="G1922" s="472">
        <v>0.0015</v>
      </c>
      <c r="J1922" s="473" t="s">
        <v>2273</v>
      </c>
      <c r="K1922" s="406">
        <v>81.91</v>
      </c>
      <c r="L1922" s="474">
        <v>84.18</v>
      </c>
      <c r="M1922" s="474">
        <v>82.09</v>
      </c>
      <c r="N1922" s="474">
        <v>82.27</v>
      </c>
      <c r="O1922" s="474" t="s">
        <v>4429</v>
      </c>
      <c r="P1922" s="475">
        <v>0.0</v>
      </c>
      <c r="Q1922" s="56"/>
    </row>
    <row r="1923" ht="15.75" customHeight="1">
      <c r="A1923" s="403" t="s">
        <v>2274</v>
      </c>
      <c r="B1923" s="404">
        <v>4573.75</v>
      </c>
      <c r="C1923" s="470">
        <v>4573.75</v>
      </c>
      <c r="D1923" s="470">
        <v>4573.75</v>
      </c>
      <c r="E1923" s="470">
        <v>4573.75</v>
      </c>
      <c r="F1923" s="471"/>
      <c r="G1923" s="472">
        <v>0.0013</v>
      </c>
      <c r="J1923" s="473" t="s">
        <v>2274</v>
      </c>
      <c r="K1923" s="406">
        <v>81.91</v>
      </c>
      <c r="L1923" s="474">
        <v>81.91</v>
      </c>
      <c r="M1923" s="474">
        <v>83.27</v>
      </c>
      <c r="N1923" s="474">
        <v>81.73</v>
      </c>
      <c r="O1923" s="474" t="s">
        <v>4430</v>
      </c>
      <c r="P1923" s="475">
        <v>-0.0044</v>
      </c>
      <c r="Q1923" s="56"/>
    </row>
    <row r="1924" ht="15.75" customHeight="1">
      <c r="A1924" s="403" t="s">
        <v>2275</v>
      </c>
      <c r="B1924" s="404">
        <v>4568.01</v>
      </c>
      <c r="C1924" s="470">
        <v>4568.01</v>
      </c>
      <c r="D1924" s="470">
        <v>4568.01</v>
      </c>
      <c r="E1924" s="470">
        <v>4568.01</v>
      </c>
      <c r="F1924" s="471"/>
      <c r="G1924" s="472">
        <v>-0.0013</v>
      </c>
      <c r="J1924" s="473" t="s">
        <v>2275</v>
      </c>
      <c r="K1924" s="406">
        <v>82.27</v>
      </c>
      <c r="L1924" s="474">
        <v>82.27</v>
      </c>
      <c r="M1924" s="474">
        <v>83.64</v>
      </c>
      <c r="N1924" s="474">
        <v>82.0</v>
      </c>
      <c r="O1924" s="474" t="s">
        <v>4431</v>
      </c>
      <c r="P1924" s="475">
        <v>-0.0045</v>
      </c>
      <c r="Q1924" s="56"/>
    </row>
    <row r="1925" ht="15.75" customHeight="1">
      <c r="A1925" s="403" t="s">
        <v>2276</v>
      </c>
      <c r="B1925" s="404">
        <v>4574.05</v>
      </c>
      <c r="C1925" s="470">
        <v>4574.05</v>
      </c>
      <c r="D1925" s="470">
        <v>4574.05</v>
      </c>
      <c r="E1925" s="470">
        <v>4574.05</v>
      </c>
      <c r="F1925" s="471"/>
      <c r="G1925" s="472">
        <v>-0.0024</v>
      </c>
      <c r="J1925" s="473" t="s">
        <v>2276</v>
      </c>
      <c r="K1925" s="406">
        <v>82.64</v>
      </c>
      <c r="L1925" s="474">
        <v>82.64</v>
      </c>
      <c r="M1925" s="474">
        <v>84.36</v>
      </c>
      <c r="N1925" s="474">
        <v>82.36</v>
      </c>
      <c r="O1925" s="474" t="s">
        <v>4432</v>
      </c>
      <c r="P1925" s="475">
        <v>-0.0076</v>
      </c>
      <c r="Q1925" s="56"/>
    </row>
    <row r="1926" ht="15.75" customHeight="1">
      <c r="A1926" s="403" t="s">
        <v>2277</v>
      </c>
      <c r="B1926" s="404">
        <v>4585.1</v>
      </c>
      <c r="C1926" s="470">
        <v>4585.1</v>
      </c>
      <c r="D1926" s="470">
        <v>4585.1</v>
      </c>
      <c r="E1926" s="470">
        <v>4585.1</v>
      </c>
      <c r="F1926" s="471"/>
      <c r="G1926" s="472">
        <v>-0.0014</v>
      </c>
      <c r="J1926" s="473" t="s">
        <v>2277</v>
      </c>
      <c r="K1926" s="406">
        <v>83.27</v>
      </c>
      <c r="L1926" s="474">
        <v>84.64</v>
      </c>
      <c r="M1926" s="474">
        <v>85.45</v>
      </c>
      <c r="N1926" s="474">
        <v>82.82</v>
      </c>
      <c r="O1926" s="474" t="s">
        <v>4433</v>
      </c>
      <c r="P1926" s="475">
        <v>-0.0108</v>
      </c>
      <c r="Q1926" s="56"/>
    </row>
    <row r="1927" ht="15.75" customHeight="1">
      <c r="A1927" s="403" t="s">
        <v>2278</v>
      </c>
      <c r="B1927" s="404">
        <v>4591.7</v>
      </c>
      <c r="C1927" s="470">
        <v>4591.7</v>
      </c>
      <c r="D1927" s="470">
        <v>4591.7</v>
      </c>
      <c r="E1927" s="470">
        <v>4591.7</v>
      </c>
      <c r="F1927" s="471"/>
      <c r="G1927" s="472">
        <v>0.0133</v>
      </c>
      <c r="J1927" s="473" t="s">
        <v>2278</v>
      </c>
      <c r="K1927" s="406">
        <v>84.18</v>
      </c>
      <c r="L1927" s="474">
        <v>82.18</v>
      </c>
      <c r="M1927" s="474">
        <v>84.55</v>
      </c>
      <c r="N1927" s="474">
        <v>81.64</v>
      </c>
      <c r="O1927" s="474" t="s">
        <v>4434</v>
      </c>
      <c r="P1927" s="475">
        <v>0.03</v>
      </c>
      <c r="Q1927" s="56"/>
    </row>
    <row r="1928" ht="15.75" customHeight="1">
      <c r="A1928" s="403" t="s">
        <v>2279</v>
      </c>
      <c r="B1928" s="404">
        <v>4531.62</v>
      </c>
      <c r="C1928" s="470">
        <v>4531.62</v>
      </c>
      <c r="D1928" s="470">
        <v>4531.62</v>
      </c>
      <c r="E1928" s="470">
        <v>4531.62</v>
      </c>
      <c r="F1928" s="471"/>
      <c r="G1928" s="472">
        <v>0.0078</v>
      </c>
      <c r="J1928" s="473" t="s">
        <v>2279</v>
      </c>
      <c r="K1928" s="406">
        <v>81.73</v>
      </c>
      <c r="L1928" s="474">
        <v>82.18</v>
      </c>
      <c r="M1928" s="474">
        <v>82.27</v>
      </c>
      <c r="N1928" s="474">
        <v>81.45</v>
      </c>
      <c r="O1928" s="474" t="s">
        <v>4435</v>
      </c>
      <c r="P1928" s="475">
        <v>0.0034</v>
      </c>
      <c r="Q1928" s="56"/>
    </row>
    <row r="1929" ht="15.75" customHeight="1">
      <c r="A1929" s="403" t="s">
        <v>2280</v>
      </c>
      <c r="B1929" s="404">
        <v>4496.68</v>
      </c>
      <c r="C1929" s="470">
        <v>4496.68</v>
      </c>
      <c r="D1929" s="470">
        <v>4496.68</v>
      </c>
      <c r="E1929" s="470">
        <v>4496.68</v>
      </c>
      <c r="F1929" s="471"/>
      <c r="G1929" s="472">
        <v>1.0E-4</v>
      </c>
      <c r="J1929" s="473" t="s">
        <v>2280</v>
      </c>
      <c r="K1929" s="406">
        <v>81.45</v>
      </c>
      <c r="L1929" s="474">
        <v>82.73</v>
      </c>
      <c r="M1929" s="474">
        <v>82.73</v>
      </c>
      <c r="N1929" s="474">
        <v>81.0</v>
      </c>
      <c r="O1929" s="474" t="s">
        <v>4436</v>
      </c>
      <c r="P1929" s="475">
        <v>-0.01</v>
      </c>
      <c r="Q1929" s="56"/>
    </row>
    <row r="1930" ht="15.75" customHeight="1">
      <c r="A1930" s="403" t="s">
        <v>2281</v>
      </c>
      <c r="B1930" s="404">
        <v>4496.35</v>
      </c>
      <c r="C1930" s="470">
        <v>4496.35</v>
      </c>
      <c r="D1930" s="470">
        <v>4496.35</v>
      </c>
      <c r="E1930" s="470">
        <v>4496.35</v>
      </c>
      <c r="F1930" s="471"/>
      <c r="G1930" s="472">
        <v>0.0046</v>
      </c>
      <c r="J1930" s="473" t="s">
        <v>2281</v>
      </c>
      <c r="K1930" s="406">
        <v>82.27</v>
      </c>
      <c r="L1930" s="474">
        <v>81.0</v>
      </c>
      <c r="M1930" s="474">
        <v>83.45</v>
      </c>
      <c r="N1930" s="474">
        <v>81.0</v>
      </c>
      <c r="O1930" s="474" t="s">
        <v>4437</v>
      </c>
      <c r="P1930" s="475">
        <v>0.0112</v>
      </c>
      <c r="Q1930" s="56"/>
    </row>
    <row r="1931" ht="15.75" customHeight="1">
      <c r="A1931" s="403" t="s">
        <v>2282</v>
      </c>
      <c r="B1931" s="404">
        <v>4475.81</v>
      </c>
      <c r="C1931" s="470">
        <v>4475.81</v>
      </c>
      <c r="D1931" s="470">
        <v>4475.81</v>
      </c>
      <c r="E1931" s="470">
        <v>4475.81</v>
      </c>
      <c r="F1931" s="471"/>
      <c r="G1931" s="472">
        <v>0.0117</v>
      </c>
      <c r="J1931" s="473" t="s">
        <v>2282</v>
      </c>
      <c r="K1931" s="406">
        <v>81.36</v>
      </c>
      <c r="L1931" s="474">
        <v>82.55</v>
      </c>
      <c r="M1931" s="474">
        <v>82.64</v>
      </c>
      <c r="N1931" s="474">
        <v>80.73</v>
      </c>
      <c r="O1931" s="474" t="s">
        <v>4438</v>
      </c>
      <c r="P1931" s="475">
        <v>0.0101</v>
      </c>
      <c r="Q1931" s="56"/>
    </row>
    <row r="1932" ht="15.75" customHeight="1">
      <c r="A1932" s="403" t="s">
        <v>2283</v>
      </c>
      <c r="B1932" s="404">
        <v>4424.2</v>
      </c>
      <c r="C1932" s="470">
        <v>4424.2</v>
      </c>
      <c r="D1932" s="470">
        <v>4424.2</v>
      </c>
      <c r="E1932" s="470">
        <v>4424.2</v>
      </c>
      <c r="F1932" s="471"/>
      <c r="G1932" s="472">
        <v>-0.0021</v>
      </c>
      <c r="J1932" s="473" t="s">
        <v>2283</v>
      </c>
      <c r="K1932" s="406">
        <v>80.55</v>
      </c>
      <c r="L1932" s="474">
        <v>78.64</v>
      </c>
      <c r="M1932" s="474">
        <v>83.36</v>
      </c>
      <c r="N1932" s="474">
        <v>78.27</v>
      </c>
      <c r="O1932" s="474" t="s">
        <v>4439</v>
      </c>
      <c r="P1932" s="475">
        <v>-0.0155</v>
      </c>
      <c r="Q1932" s="56"/>
    </row>
    <row r="1933" ht="15.75" customHeight="1">
      <c r="A1933" s="403" t="s">
        <v>2284</v>
      </c>
      <c r="B1933" s="404">
        <v>4433.57</v>
      </c>
      <c r="C1933" s="470">
        <v>4433.57</v>
      </c>
      <c r="D1933" s="470">
        <v>4433.57</v>
      </c>
      <c r="E1933" s="470">
        <v>4433.57</v>
      </c>
      <c r="F1933" s="471"/>
      <c r="G1933" s="472">
        <v>0.0142</v>
      </c>
      <c r="J1933" s="473" t="s">
        <v>2284</v>
      </c>
      <c r="K1933" s="406">
        <v>81.82</v>
      </c>
      <c r="L1933" s="474">
        <v>80.91</v>
      </c>
      <c r="M1933" s="474">
        <v>82.27</v>
      </c>
      <c r="N1933" s="474">
        <v>80.55</v>
      </c>
      <c r="O1933" s="474" t="s">
        <v>4440</v>
      </c>
      <c r="P1933" s="475">
        <v>0.0285</v>
      </c>
      <c r="Q1933" s="56"/>
    </row>
    <row r="1934" ht="15.75" customHeight="1">
      <c r="A1934" s="403" t="s">
        <v>2285</v>
      </c>
      <c r="B1934" s="404">
        <v>4371.54</v>
      </c>
      <c r="C1934" s="470">
        <v>4371.54</v>
      </c>
      <c r="D1934" s="470">
        <v>4371.54</v>
      </c>
      <c r="E1934" s="470">
        <v>4371.54</v>
      </c>
      <c r="F1934" s="471"/>
      <c r="G1934" s="472">
        <v>-0.0088</v>
      </c>
      <c r="J1934" s="473" t="s">
        <v>2285</v>
      </c>
      <c r="K1934" s="406">
        <v>79.55</v>
      </c>
      <c r="L1934" s="474">
        <v>81.82</v>
      </c>
      <c r="M1934" s="474">
        <v>83.0</v>
      </c>
      <c r="N1934" s="474">
        <v>78.91</v>
      </c>
      <c r="O1934" s="474" t="s">
        <v>4441</v>
      </c>
      <c r="P1934" s="475">
        <v>-0.0245</v>
      </c>
      <c r="Q1934" s="56"/>
    </row>
    <row r="1935" ht="15.75" customHeight="1">
      <c r="A1935" s="403" t="s">
        <v>2286</v>
      </c>
      <c r="B1935" s="404">
        <v>4410.57</v>
      </c>
      <c r="C1935" s="470">
        <v>4410.57</v>
      </c>
      <c r="D1935" s="470">
        <v>4410.57</v>
      </c>
      <c r="E1935" s="470">
        <v>4410.57</v>
      </c>
      <c r="F1935" s="471"/>
      <c r="G1935" s="472">
        <v>-0.0014</v>
      </c>
      <c r="J1935" s="473" t="s">
        <v>2286</v>
      </c>
      <c r="K1935" s="406">
        <v>81.55</v>
      </c>
      <c r="L1935" s="474">
        <v>83.55</v>
      </c>
      <c r="M1935" s="474">
        <v>84.36</v>
      </c>
      <c r="N1935" s="474">
        <v>77.27</v>
      </c>
      <c r="O1935" s="474" t="s">
        <v>4442</v>
      </c>
      <c r="P1935" s="475">
        <v>-0.0185</v>
      </c>
      <c r="Q1935" s="56"/>
    </row>
    <row r="1936" ht="15.75" customHeight="1">
      <c r="A1936" s="403" t="s">
        <v>2287</v>
      </c>
      <c r="B1936" s="404">
        <v>4416.9</v>
      </c>
      <c r="C1936" s="470">
        <v>4416.9</v>
      </c>
      <c r="D1936" s="470">
        <v>4416.9</v>
      </c>
      <c r="E1936" s="470">
        <v>4416.9</v>
      </c>
      <c r="F1936" s="471"/>
      <c r="G1936" s="472">
        <v>-0.0059</v>
      </c>
      <c r="J1936" s="473" t="s">
        <v>2287</v>
      </c>
      <c r="K1936" s="406">
        <v>83.09</v>
      </c>
      <c r="L1936" s="474">
        <v>84.36</v>
      </c>
      <c r="M1936" s="474">
        <v>84.36</v>
      </c>
      <c r="N1936" s="474">
        <v>82.73</v>
      </c>
      <c r="O1936" s="474" t="s">
        <v>4443</v>
      </c>
      <c r="P1936" s="475">
        <v>-0.0119</v>
      </c>
      <c r="Q1936" s="56"/>
    </row>
    <row r="1937" ht="15.75" customHeight="1">
      <c r="A1937" s="403" t="s">
        <v>2288</v>
      </c>
      <c r="B1937" s="404">
        <v>4443.14</v>
      </c>
      <c r="C1937" s="470">
        <v>4443.14</v>
      </c>
      <c r="D1937" s="470">
        <v>4443.14</v>
      </c>
      <c r="E1937" s="470">
        <v>4443.14</v>
      </c>
      <c r="F1937" s="471"/>
      <c r="G1937" s="472">
        <v>-0.0131</v>
      </c>
      <c r="J1937" s="473" t="s">
        <v>2288</v>
      </c>
      <c r="K1937" s="406">
        <v>84.09</v>
      </c>
      <c r="L1937" s="474">
        <v>83.82</v>
      </c>
      <c r="M1937" s="474">
        <v>85.45</v>
      </c>
      <c r="N1937" s="474">
        <v>83.64</v>
      </c>
      <c r="O1937" s="474" t="s">
        <v>4444</v>
      </c>
      <c r="P1937" s="475">
        <v>0.0043</v>
      </c>
      <c r="Q1937" s="56"/>
    </row>
    <row r="1938" ht="15.75" customHeight="1">
      <c r="A1938" s="403" t="s">
        <v>2289</v>
      </c>
      <c r="B1938" s="404">
        <v>4502.16</v>
      </c>
      <c r="C1938" s="470">
        <v>4502.16</v>
      </c>
      <c r="D1938" s="470">
        <v>4502.16</v>
      </c>
      <c r="E1938" s="470">
        <v>4502.16</v>
      </c>
      <c r="F1938" s="471"/>
      <c r="G1938" s="472">
        <v>-0.002</v>
      </c>
      <c r="J1938" s="473" t="s">
        <v>2289</v>
      </c>
      <c r="K1938" s="406">
        <v>83.73</v>
      </c>
      <c r="L1938" s="474">
        <v>82.73</v>
      </c>
      <c r="M1938" s="474">
        <v>84.73</v>
      </c>
      <c r="N1938" s="474">
        <v>82.36</v>
      </c>
      <c r="O1938" s="474" t="s">
        <v>4445</v>
      </c>
      <c r="P1938" s="475">
        <v>0.0099</v>
      </c>
      <c r="Q1938" s="56"/>
    </row>
    <row r="1939" ht="15.75" customHeight="1">
      <c r="A1939" s="403" t="s">
        <v>2290</v>
      </c>
      <c r="B1939" s="404">
        <v>4511.31</v>
      </c>
      <c r="C1939" s="470">
        <v>4511.31</v>
      </c>
      <c r="D1939" s="470">
        <v>4511.31</v>
      </c>
      <c r="E1939" s="470">
        <v>4511.31</v>
      </c>
      <c r="F1939" s="471"/>
      <c r="G1939" s="472">
        <v>-0.0088</v>
      </c>
      <c r="J1939" s="473" t="s">
        <v>2290</v>
      </c>
      <c r="K1939" s="406">
        <v>82.91</v>
      </c>
      <c r="L1939" s="474">
        <v>84.64</v>
      </c>
      <c r="M1939" s="474">
        <v>85.0</v>
      </c>
      <c r="N1939" s="474">
        <v>82.64</v>
      </c>
      <c r="O1939" s="474" t="s">
        <v>4446</v>
      </c>
      <c r="P1939" s="475">
        <v>-0.0194</v>
      </c>
      <c r="Q1939" s="56"/>
    </row>
    <row r="1940" ht="15.75" customHeight="1">
      <c r="A1940" s="403" t="s">
        <v>2291</v>
      </c>
      <c r="B1940" s="404">
        <v>4551.51</v>
      </c>
      <c r="C1940" s="470">
        <v>4551.51</v>
      </c>
      <c r="D1940" s="470">
        <v>4551.51</v>
      </c>
      <c r="E1940" s="470">
        <v>4551.51</v>
      </c>
      <c r="F1940" s="471"/>
      <c r="G1940" s="472">
        <v>0.0034</v>
      </c>
      <c r="J1940" s="473" t="s">
        <v>2291</v>
      </c>
      <c r="K1940" s="406">
        <v>84.55</v>
      </c>
      <c r="L1940" s="474">
        <v>84.55</v>
      </c>
      <c r="M1940" s="474">
        <v>84.91</v>
      </c>
      <c r="N1940" s="474">
        <v>83.91</v>
      </c>
      <c r="O1940" s="474" t="s">
        <v>4447</v>
      </c>
      <c r="P1940" s="475">
        <v>0.0044</v>
      </c>
      <c r="Q1940" s="56"/>
    </row>
    <row r="1941" ht="15.75" customHeight="1">
      <c r="A1941" s="403" t="s">
        <v>2292</v>
      </c>
      <c r="B1941" s="404">
        <v>4536.05</v>
      </c>
      <c r="C1941" s="470">
        <v>4536.05</v>
      </c>
      <c r="D1941" s="470">
        <v>4536.05</v>
      </c>
      <c r="E1941" s="470">
        <v>4536.05</v>
      </c>
      <c r="F1941" s="471"/>
      <c r="G1941" s="472">
        <v>0.0047</v>
      </c>
      <c r="J1941" s="473" t="s">
        <v>2292</v>
      </c>
      <c r="K1941" s="406">
        <v>84.18</v>
      </c>
      <c r="L1941" s="474">
        <v>82.91</v>
      </c>
      <c r="M1941" s="474">
        <v>84.55</v>
      </c>
      <c r="N1941" s="474">
        <v>82.82</v>
      </c>
      <c r="O1941" s="474" t="s">
        <v>4448</v>
      </c>
      <c r="P1941" s="475">
        <v>0.0131</v>
      </c>
      <c r="Q1941" s="56"/>
    </row>
    <row r="1942" ht="15.75" customHeight="1">
      <c r="A1942" s="403" t="s">
        <v>2293</v>
      </c>
      <c r="B1942" s="404">
        <v>4514.85</v>
      </c>
      <c r="C1942" s="470">
        <v>4514.85</v>
      </c>
      <c r="D1942" s="470">
        <v>4514.85</v>
      </c>
      <c r="E1942" s="470">
        <v>4514.85</v>
      </c>
      <c r="F1942" s="471"/>
      <c r="G1942" s="472">
        <v>-0.0109</v>
      </c>
      <c r="J1942" s="473" t="s">
        <v>2293</v>
      </c>
      <c r="K1942" s="406">
        <v>83.09</v>
      </c>
      <c r="L1942" s="474">
        <v>82.55</v>
      </c>
      <c r="M1942" s="474">
        <v>83.64</v>
      </c>
      <c r="N1942" s="474">
        <v>81.55</v>
      </c>
      <c r="O1942" s="474" t="s">
        <v>4449</v>
      </c>
      <c r="P1942" s="475">
        <v>-0.0066</v>
      </c>
      <c r="Q1942" s="56"/>
    </row>
    <row r="1943" ht="15.75" customHeight="1">
      <c r="A1943" s="403" t="s">
        <v>2294</v>
      </c>
      <c r="B1943" s="404">
        <v>4564.48</v>
      </c>
      <c r="C1943" s="470">
        <v>4564.48</v>
      </c>
      <c r="D1943" s="470">
        <v>4564.48</v>
      </c>
      <c r="E1943" s="470">
        <v>4564.48</v>
      </c>
      <c r="F1943" s="471"/>
      <c r="G1943" s="472">
        <v>-0.0033</v>
      </c>
      <c r="J1943" s="473" t="s">
        <v>2294</v>
      </c>
      <c r="K1943" s="406">
        <v>83.64</v>
      </c>
      <c r="L1943" s="474">
        <v>84.18</v>
      </c>
      <c r="M1943" s="474">
        <v>85.18</v>
      </c>
      <c r="N1943" s="474">
        <v>83.18</v>
      </c>
      <c r="O1943" s="474" t="s">
        <v>4450</v>
      </c>
      <c r="P1943" s="475">
        <v>0.0023</v>
      </c>
      <c r="Q1943" s="56"/>
    </row>
    <row r="1944" ht="15.75" customHeight="1">
      <c r="A1944" s="403" t="s">
        <v>2295</v>
      </c>
      <c r="B1944" s="404">
        <v>4579.37</v>
      </c>
      <c r="C1944" s="470">
        <v>4579.37</v>
      </c>
      <c r="D1944" s="470">
        <v>4579.37</v>
      </c>
      <c r="E1944" s="470">
        <v>4579.37</v>
      </c>
      <c r="F1944" s="471"/>
      <c r="G1944" s="472">
        <v>-0.0022</v>
      </c>
      <c r="J1944" s="473" t="s">
        <v>2295</v>
      </c>
      <c r="K1944" s="406">
        <v>83.45</v>
      </c>
      <c r="L1944" s="474">
        <v>82.0</v>
      </c>
      <c r="M1944" s="474">
        <v>84.27</v>
      </c>
      <c r="N1944" s="474">
        <v>80.73</v>
      </c>
      <c r="O1944" s="474" t="s">
        <v>4451</v>
      </c>
      <c r="P1944" s="475">
        <v>0.0143</v>
      </c>
      <c r="Q1944" s="56"/>
    </row>
    <row r="1945" ht="15.75" customHeight="1">
      <c r="A1945" s="403" t="s">
        <v>2296</v>
      </c>
      <c r="B1945" s="404">
        <v>4589.33</v>
      </c>
      <c r="C1945" s="470">
        <v>4589.33</v>
      </c>
      <c r="D1945" s="470">
        <v>4589.33</v>
      </c>
      <c r="E1945" s="470">
        <v>4589.33</v>
      </c>
      <c r="F1945" s="471"/>
      <c r="G1945" s="472">
        <v>-0.0089</v>
      </c>
      <c r="J1945" s="473" t="s">
        <v>2296</v>
      </c>
      <c r="K1945" s="406">
        <v>82.27</v>
      </c>
      <c r="L1945" s="474">
        <v>84.09</v>
      </c>
      <c r="M1945" s="474">
        <v>84.09</v>
      </c>
      <c r="N1945" s="474">
        <v>81.73</v>
      </c>
      <c r="O1945" s="474" t="s">
        <v>4452</v>
      </c>
      <c r="P1945" s="475">
        <v>-0.0195</v>
      </c>
      <c r="Q1945" s="56"/>
    </row>
    <row r="1946" ht="15.75" customHeight="1">
      <c r="A1946" s="403" t="s">
        <v>2297</v>
      </c>
      <c r="B1946" s="404">
        <v>4630.57</v>
      </c>
      <c r="C1946" s="470">
        <v>4630.57</v>
      </c>
      <c r="D1946" s="470">
        <v>4630.57</v>
      </c>
      <c r="E1946" s="470">
        <v>4630.57</v>
      </c>
      <c r="F1946" s="471"/>
      <c r="G1946" s="472">
        <v>-0.004</v>
      </c>
      <c r="J1946" s="473" t="s">
        <v>2297</v>
      </c>
      <c r="K1946" s="406">
        <v>83.91</v>
      </c>
      <c r="L1946" s="474">
        <v>86.18</v>
      </c>
      <c r="M1946" s="474">
        <v>89.82</v>
      </c>
      <c r="N1946" s="474">
        <v>82.73</v>
      </c>
      <c r="O1946" s="474" t="s">
        <v>4453</v>
      </c>
      <c r="P1946" s="475">
        <v>0.0032</v>
      </c>
      <c r="Q1946" s="56"/>
    </row>
    <row r="1947" ht="15.75" customHeight="1">
      <c r="A1947" s="403" t="s">
        <v>2298</v>
      </c>
      <c r="B1947" s="404">
        <v>4649.28</v>
      </c>
      <c r="C1947" s="470">
        <v>4649.28</v>
      </c>
      <c r="D1947" s="470">
        <v>4649.28</v>
      </c>
      <c r="E1947" s="470">
        <v>4649.28</v>
      </c>
      <c r="F1947" s="471"/>
      <c r="G1947" s="472">
        <v>3.0E-4</v>
      </c>
      <c r="J1947" s="473" t="s">
        <v>2298</v>
      </c>
      <c r="K1947" s="406">
        <v>83.64</v>
      </c>
      <c r="L1947" s="474">
        <v>86.36</v>
      </c>
      <c r="M1947" s="474">
        <v>86.36</v>
      </c>
      <c r="N1947" s="474">
        <v>82.91</v>
      </c>
      <c r="O1947" s="474" t="s">
        <v>4454</v>
      </c>
      <c r="P1947" s="475">
        <v>-0.0295</v>
      </c>
      <c r="Q1947" s="56"/>
    </row>
    <row r="1948" ht="15.75" customHeight="1">
      <c r="A1948" s="403" t="s">
        <v>2299</v>
      </c>
      <c r="B1948" s="404">
        <v>4647.67</v>
      </c>
      <c r="C1948" s="470">
        <v>4647.67</v>
      </c>
      <c r="D1948" s="470">
        <v>4647.67</v>
      </c>
      <c r="E1948" s="470">
        <v>4647.67</v>
      </c>
      <c r="F1948" s="471"/>
      <c r="G1948" s="472">
        <v>-0.0021</v>
      </c>
      <c r="J1948" s="473" t="s">
        <v>2299</v>
      </c>
      <c r="K1948" s="406">
        <v>86.18</v>
      </c>
      <c r="L1948" s="474">
        <v>86.09</v>
      </c>
      <c r="M1948" s="474">
        <v>86.82</v>
      </c>
      <c r="N1948" s="474">
        <v>85.45</v>
      </c>
      <c r="O1948" s="474" t="s">
        <v>4455</v>
      </c>
      <c r="P1948" s="475">
        <v>0.0042</v>
      </c>
      <c r="Q1948" s="56"/>
    </row>
    <row r="1949" ht="15.75" customHeight="1">
      <c r="A1949" s="403" t="s">
        <v>2300</v>
      </c>
      <c r="B1949" s="404">
        <v>4657.65</v>
      </c>
      <c r="C1949" s="470">
        <v>4657.65</v>
      </c>
      <c r="D1949" s="470">
        <v>4657.65</v>
      </c>
      <c r="E1949" s="470">
        <v>4657.65</v>
      </c>
      <c r="F1949" s="471"/>
      <c r="G1949" s="472">
        <v>0.0028</v>
      </c>
      <c r="J1949" s="473" t="s">
        <v>2300</v>
      </c>
      <c r="K1949" s="406">
        <v>85.82</v>
      </c>
      <c r="L1949" s="474">
        <v>86.55</v>
      </c>
      <c r="M1949" s="474">
        <v>87.18</v>
      </c>
      <c r="N1949" s="474">
        <v>85.45</v>
      </c>
      <c r="O1949" s="474" t="s">
        <v>4456</v>
      </c>
      <c r="P1949" s="475">
        <v>-0.0052</v>
      </c>
      <c r="Q1949" s="56"/>
    </row>
    <row r="1950" ht="15.75" customHeight="1">
      <c r="A1950" s="403" t="s">
        <v>2301</v>
      </c>
      <c r="B1950" s="404">
        <v>4644.63</v>
      </c>
      <c r="C1950" s="470">
        <v>4644.63</v>
      </c>
      <c r="D1950" s="470">
        <v>4644.63</v>
      </c>
      <c r="E1950" s="470">
        <v>4644.63</v>
      </c>
      <c r="F1950" s="471"/>
      <c r="G1950" s="472">
        <v>0.0079</v>
      </c>
      <c r="J1950" s="473" t="s">
        <v>2301</v>
      </c>
      <c r="K1950" s="406">
        <v>86.27</v>
      </c>
      <c r="L1950" s="474">
        <v>85.45</v>
      </c>
      <c r="M1950" s="474">
        <v>87.09</v>
      </c>
      <c r="N1950" s="474">
        <v>84.91</v>
      </c>
      <c r="O1950" s="474" t="s">
        <v>4457</v>
      </c>
      <c r="P1950" s="475">
        <v>0.0107</v>
      </c>
      <c r="Q1950" s="56"/>
    </row>
    <row r="1951" ht="15.75" customHeight="1">
      <c r="A1951" s="403" t="s">
        <v>2302</v>
      </c>
      <c r="B1951" s="404">
        <v>4608.03</v>
      </c>
      <c r="C1951" s="470">
        <v>4608.03</v>
      </c>
      <c r="D1951" s="470">
        <v>4608.03</v>
      </c>
      <c r="E1951" s="470">
        <v>4608.03</v>
      </c>
      <c r="F1951" s="471"/>
      <c r="G1951" s="472">
        <v>-0.0147</v>
      </c>
      <c r="J1951" s="473" t="s">
        <v>2302</v>
      </c>
      <c r="K1951" s="406">
        <v>85.36</v>
      </c>
      <c r="L1951" s="474">
        <v>86.18</v>
      </c>
      <c r="M1951" s="474">
        <v>87.73</v>
      </c>
      <c r="N1951" s="474">
        <v>84.36</v>
      </c>
      <c r="O1951" s="474" t="s">
        <v>4458</v>
      </c>
      <c r="P1951" s="475">
        <v>0.0206</v>
      </c>
      <c r="Q1951" s="56"/>
    </row>
    <row r="1952" ht="15.75" customHeight="1">
      <c r="A1952" s="403" t="s">
        <v>2303</v>
      </c>
      <c r="B1952" s="404">
        <v>4676.62</v>
      </c>
      <c r="C1952" s="470">
        <v>4676.62</v>
      </c>
      <c r="D1952" s="470">
        <v>4676.62</v>
      </c>
      <c r="E1952" s="470">
        <v>4676.62</v>
      </c>
      <c r="F1952" s="471"/>
      <c r="G1952" s="472">
        <v>-0.0084</v>
      </c>
      <c r="J1952" s="473" t="s">
        <v>2303</v>
      </c>
      <c r="K1952" s="406">
        <v>83.64</v>
      </c>
      <c r="L1952" s="474">
        <v>83.45</v>
      </c>
      <c r="M1952" s="474">
        <v>85.82</v>
      </c>
      <c r="N1952" s="474">
        <v>83.18</v>
      </c>
      <c r="O1952" s="474" t="s">
        <v>4459</v>
      </c>
      <c r="P1952" s="475">
        <v>0.0023</v>
      </c>
      <c r="Q1952" s="56"/>
    </row>
    <row r="1953" ht="15.75" customHeight="1">
      <c r="A1953" s="403" t="s">
        <v>2304</v>
      </c>
      <c r="B1953" s="404">
        <v>4716.08</v>
      </c>
      <c r="C1953" s="470">
        <v>4716.08</v>
      </c>
      <c r="D1953" s="470">
        <v>4716.08</v>
      </c>
      <c r="E1953" s="470">
        <v>4716.08</v>
      </c>
      <c r="F1953" s="471"/>
      <c r="G1953" s="472">
        <v>-0.0133</v>
      </c>
      <c r="J1953" s="473" t="s">
        <v>2304</v>
      </c>
      <c r="K1953" s="406">
        <v>83.45</v>
      </c>
      <c r="L1953" s="474">
        <v>84.36</v>
      </c>
      <c r="M1953" s="474">
        <v>84.64</v>
      </c>
      <c r="N1953" s="474">
        <v>82.82</v>
      </c>
      <c r="O1953" s="474" t="s">
        <v>4460</v>
      </c>
      <c r="P1953" s="475">
        <v>-0.013</v>
      </c>
      <c r="Q1953" s="56"/>
    </row>
    <row r="1954" ht="15.75" customHeight="1">
      <c r="A1954" s="403" t="s">
        <v>2305</v>
      </c>
      <c r="B1954" s="404">
        <v>4779.66</v>
      </c>
      <c r="C1954" s="470">
        <v>4779.66</v>
      </c>
      <c r="D1954" s="470">
        <v>4779.66</v>
      </c>
      <c r="E1954" s="470">
        <v>4779.66</v>
      </c>
      <c r="F1954" s="471"/>
      <c r="G1954" s="472">
        <v>7.0E-4</v>
      </c>
      <c r="J1954" s="473" t="s">
        <v>2305</v>
      </c>
      <c r="K1954" s="406">
        <v>84.55</v>
      </c>
      <c r="L1954" s="474">
        <v>85.91</v>
      </c>
      <c r="M1954" s="474">
        <v>86.91</v>
      </c>
      <c r="N1954" s="474">
        <v>83.82</v>
      </c>
      <c r="O1954" s="474" t="s">
        <v>3093</v>
      </c>
      <c r="P1954" s="475">
        <v>0.0</v>
      </c>
      <c r="Q1954" s="56"/>
    </row>
    <row r="1955" ht="15.75" customHeight="1">
      <c r="A1955" s="403" t="s">
        <v>2306</v>
      </c>
      <c r="B1955" s="404">
        <v>4776.15</v>
      </c>
      <c r="C1955" s="470">
        <v>4776.15</v>
      </c>
      <c r="D1955" s="470">
        <v>4776.15</v>
      </c>
      <c r="E1955" s="470">
        <v>4776.15</v>
      </c>
      <c r="F1955" s="471"/>
      <c r="G1955" s="472">
        <v>0.0102</v>
      </c>
      <c r="J1955" s="473" t="s">
        <v>2306</v>
      </c>
      <c r="K1955" s="406">
        <v>84.55</v>
      </c>
      <c r="L1955" s="474">
        <v>81.64</v>
      </c>
      <c r="M1955" s="474">
        <v>84.91</v>
      </c>
      <c r="N1955" s="474">
        <v>80.45</v>
      </c>
      <c r="O1955" s="474" t="s">
        <v>4461</v>
      </c>
      <c r="P1955" s="475">
        <v>0.0473</v>
      </c>
      <c r="Q1955" s="56"/>
    </row>
    <row r="1956" ht="15.75" customHeight="1">
      <c r="A1956" s="403" t="s">
        <v>2307</v>
      </c>
      <c r="B1956" s="404">
        <v>4728.12</v>
      </c>
      <c r="C1956" s="470">
        <v>4728.12</v>
      </c>
      <c r="D1956" s="470">
        <v>4728.12</v>
      </c>
      <c r="E1956" s="470">
        <v>4728.12</v>
      </c>
      <c r="F1956" s="471"/>
      <c r="G1956" s="472">
        <v>-0.0111</v>
      </c>
      <c r="J1956" s="473" t="s">
        <v>2307</v>
      </c>
      <c r="K1956" s="406">
        <v>80.73</v>
      </c>
      <c r="L1956" s="474">
        <v>81.0</v>
      </c>
      <c r="M1956" s="474">
        <v>81.45</v>
      </c>
      <c r="N1956" s="474">
        <v>79.45</v>
      </c>
      <c r="O1956" s="474" t="s">
        <v>4462</v>
      </c>
      <c r="P1956" s="475">
        <v>-0.0198</v>
      </c>
      <c r="Q1956" s="56"/>
    </row>
    <row r="1957" ht="15.75" customHeight="1">
      <c r="A1957" s="403" t="s">
        <v>2308</v>
      </c>
      <c r="B1957" s="404">
        <v>4781.36</v>
      </c>
      <c r="C1957" s="470">
        <v>4781.36</v>
      </c>
      <c r="D1957" s="470">
        <v>4781.36</v>
      </c>
      <c r="E1957" s="470">
        <v>4781.36</v>
      </c>
      <c r="F1957" s="471"/>
      <c r="G1957" s="472">
        <v>-0.004</v>
      </c>
      <c r="J1957" s="473" t="s">
        <v>2308</v>
      </c>
      <c r="K1957" s="406">
        <v>82.36</v>
      </c>
      <c r="L1957" s="474">
        <v>83.82</v>
      </c>
      <c r="M1957" s="474">
        <v>84.09</v>
      </c>
      <c r="N1957" s="474">
        <v>81.36</v>
      </c>
      <c r="O1957" s="474" t="s">
        <v>4463</v>
      </c>
      <c r="P1957" s="475">
        <v>-0.0227</v>
      </c>
      <c r="Q1957" s="56"/>
    </row>
    <row r="1958" ht="15.75" customHeight="1">
      <c r="A1958" s="403" t="s">
        <v>2309</v>
      </c>
      <c r="B1958" s="404">
        <v>4800.62</v>
      </c>
      <c r="C1958" s="470">
        <v>4800.62</v>
      </c>
      <c r="D1958" s="470">
        <v>4800.62</v>
      </c>
      <c r="E1958" s="470">
        <v>4800.62</v>
      </c>
      <c r="F1958" s="471"/>
      <c r="G1958" s="472">
        <v>-0.0068</v>
      </c>
      <c r="J1958" s="473" t="s">
        <v>2309</v>
      </c>
      <c r="K1958" s="406">
        <v>84.27</v>
      </c>
      <c r="L1958" s="474">
        <v>85.36</v>
      </c>
      <c r="M1958" s="474">
        <v>85.82</v>
      </c>
      <c r="N1958" s="474">
        <v>84.0</v>
      </c>
      <c r="O1958" s="474" t="s">
        <v>4410</v>
      </c>
      <c r="P1958" s="475">
        <v>-0.0107</v>
      </c>
      <c r="Q1958" s="56"/>
    </row>
    <row r="1959" ht="15.75" customHeight="1">
      <c r="A1959" s="403" t="s">
        <v>2310</v>
      </c>
      <c r="B1959" s="404">
        <v>4833.33</v>
      </c>
      <c r="C1959" s="470">
        <v>4833.33</v>
      </c>
      <c r="D1959" s="470">
        <v>4833.33</v>
      </c>
      <c r="E1959" s="470">
        <v>4833.33</v>
      </c>
      <c r="F1959" s="471"/>
      <c r="G1959" s="472">
        <v>4.0E-4</v>
      </c>
      <c r="J1959" s="473" t="s">
        <v>2310</v>
      </c>
      <c r="K1959" s="406">
        <v>85.18</v>
      </c>
      <c r="L1959" s="474">
        <v>86.36</v>
      </c>
      <c r="M1959" s="474">
        <v>86.73</v>
      </c>
      <c r="N1959" s="474">
        <v>84.91</v>
      </c>
      <c r="O1959" s="474" t="s">
        <v>4464</v>
      </c>
      <c r="P1959" s="475">
        <v>-0.0126</v>
      </c>
      <c r="Q1959" s="56"/>
    </row>
    <row r="1960" ht="15.75" customHeight="1">
      <c r="A1960" s="403" t="s">
        <v>2311</v>
      </c>
      <c r="B1960" s="404">
        <v>4831.59</v>
      </c>
      <c r="C1960" s="470">
        <v>4831.59</v>
      </c>
      <c r="D1960" s="470">
        <v>4831.59</v>
      </c>
      <c r="E1960" s="470">
        <v>4831.59</v>
      </c>
      <c r="F1960" s="471"/>
      <c r="G1960" s="472">
        <v>0.0035</v>
      </c>
      <c r="J1960" s="473" t="s">
        <v>2311</v>
      </c>
      <c r="K1960" s="406">
        <v>86.27</v>
      </c>
      <c r="L1960" s="474">
        <v>84.36</v>
      </c>
      <c r="M1960" s="474">
        <v>86.73</v>
      </c>
      <c r="N1960" s="474">
        <v>83.91</v>
      </c>
      <c r="O1960" s="474" t="s">
        <v>4465</v>
      </c>
      <c r="P1960" s="475">
        <v>0.0226</v>
      </c>
      <c r="Q1960" s="56"/>
    </row>
    <row r="1961" ht="15.75" customHeight="1">
      <c r="A1961" s="403" t="s">
        <v>2312</v>
      </c>
      <c r="B1961" s="404">
        <v>4814.6</v>
      </c>
      <c r="C1961" s="470">
        <v>4814.6</v>
      </c>
      <c r="D1961" s="470">
        <v>4814.6</v>
      </c>
      <c r="E1961" s="470">
        <v>4814.6</v>
      </c>
      <c r="F1961" s="471"/>
      <c r="G1961" s="472">
        <v>-0.0087</v>
      </c>
      <c r="J1961" s="473" t="s">
        <v>2312</v>
      </c>
      <c r="K1961" s="406">
        <v>84.36</v>
      </c>
      <c r="L1961" s="474">
        <v>85.55</v>
      </c>
      <c r="M1961" s="474">
        <v>86.27</v>
      </c>
      <c r="N1961" s="474">
        <v>83.91</v>
      </c>
      <c r="O1961" s="474" t="s">
        <v>4466</v>
      </c>
      <c r="P1961" s="475">
        <v>-0.0128</v>
      </c>
      <c r="Q1961" s="56"/>
    </row>
    <row r="1962" ht="15.75" customHeight="1">
      <c r="A1962" s="403" t="s">
        <v>2313</v>
      </c>
      <c r="B1962" s="404">
        <v>4856.96</v>
      </c>
      <c r="C1962" s="470">
        <v>4856.96</v>
      </c>
      <c r="D1962" s="470">
        <v>4856.96</v>
      </c>
      <c r="E1962" s="470">
        <v>4856.96</v>
      </c>
      <c r="F1962" s="471"/>
      <c r="G1962" s="472">
        <v>0.001</v>
      </c>
      <c r="J1962" s="473" t="s">
        <v>2313</v>
      </c>
      <c r="K1962" s="406">
        <v>85.45</v>
      </c>
      <c r="L1962" s="474">
        <v>87.55</v>
      </c>
      <c r="M1962" s="474">
        <v>87.82</v>
      </c>
      <c r="N1962" s="474">
        <v>85.09</v>
      </c>
      <c r="O1962" s="474" t="s">
        <v>4467</v>
      </c>
      <c r="P1962" s="475">
        <v>-0.0188</v>
      </c>
      <c r="Q1962" s="56"/>
    </row>
    <row r="1963" ht="15.75" customHeight="1">
      <c r="A1963" s="403" t="s">
        <v>2314</v>
      </c>
      <c r="B1963" s="404">
        <v>4852.08</v>
      </c>
      <c r="C1963" s="470">
        <v>4852.08</v>
      </c>
      <c r="D1963" s="470">
        <v>4852.08</v>
      </c>
      <c r="E1963" s="470">
        <v>4852.08</v>
      </c>
      <c r="F1963" s="471"/>
      <c r="G1963" s="472">
        <v>-2.0E-4</v>
      </c>
      <c r="J1963" s="473" t="s">
        <v>2314</v>
      </c>
      <c r="K1963" s="406">
        <v>87.09</v>
      </c>
      <c r="L1963" s="474">
        <v>86.0</v>
      </c>
      <c r="M1963" s="474">
        <v>87.91</v>
      </c>
      <c r="N1963" s="474">
        <v>85.73</v>
      </c>
      <c r="O1963" s="474" t="s">
        <v>4468</v>
      </c>
      <c r="P1963" s="475">
        <v>0.0203</v>
      </c>
      <c r="Q1963" s="56"/>
    </row>
    <row r="1964" ht="15.75" customHeight="1">
      <c r="A1964" s="403" t="s">
        <v>2315</v>
      </c>
      <c r="B1964" s="404">
        <v>4853.17</v>
      </c>
      <c r="C1964" s="470">
        <v>4853.17</v>
      </c>
      <c r="D1964" s="470">
        <v>4853.17</v>
      </c>
      <c r="E1964" s="470">
        <v>4853.17</v>
      </c>
      <c r="F1964" s="471"/>
      <c r="G1964" s="472">
        <v>-0.0028</v>
      </c>
      <c r="J1964" s="473" t="s">
        <v>2315</v>
      </c>
      <c r="K1964" s="406">
        <v>85.36</v>
      </c>
      <c r="L1964" s="474">
        <v>86.73</v>
      </c>
      <c r="M1964" s="474">
        <v>87.18</v>
      </c>
      <c r="N1964" s="474">
        <v>84.36</v>
      </c>
      <c r="O1964" s="474" t="s">
        <v>4280</v>
      </c>
      <c r="P1964" s="475">
        <v>-0.0168</v>
      </c>
      <c r="Q1964" s="56"/>
    </row>
    <row r="1965" ht="15.75" customHeight="1">
      <c r="A1965" s="403" t="s">
        <v>2316</v>
      </c>
      <c r="B1965" s="404">
        <v>4866.75</v>
      </c>
      <c r="C1965" s="470">
        <v>4866.75</v>
      </c>
      <c r="D1965" s="470">
        <v>4866.75</v>
      </c>
      <c r="E1965" s="470">
        <v>4866.75</v>
      </c>
      <c r="F1965" s="471"/>
      <c r="G1965" s="472">
        <v>0.0028</v>
      </c>
      <c r="J1965" s="473" t="s">
        <v>2316</v>
      </c>
      <c r="K1965" s="406">
        <v>86.82</v>
      </c>
      <c r="L1965" s="474">
        <v>87.73</v>
      </c>
      <c r="M1965" s="474">
        <v>88.91</v>
      </c>
      <c r="N1965" s="474">
        <v>85.55</v>
      </c>
      <c r="O1965" s="474" t="s">
        <v>4469</v>
      </c>
      <c r="P1965" s="475">
        <v>-0.0052</v>
      </c>
      <c r="Q1965" s="56"/>
    </row>
    <row r="1966" ht="15.75" customHeight="1">
      <c r="A1966" s="403" t="s">
        <v>2317</v>
      </c>
      <c r="B1966" s="404">
        <v>4853.29</v>
      </c>
      <c r="C1966" s="470">
        <v>4853.29</v>
      </c>
      <c r="D1966" s="470">
        <v>4853.29</v>
      </c>
      <c r="E1966" s="470">
        <v>4853.29</v>
      </c>
      <c r="F1966" s="471"/>
      <c r="G1966" s="472">
        <v>0.0024</v>
      </c>
      <c r="J1966" s="473" t="s">
        <v>2317</v>
      </c>
      <c r="K1966" s="406">
        <v>87.27</v>
      </c>
      <c r="L1966" s="474">
        <v>85.09</v>
      </c>
      <c r="M1966" s="474">
        <v>88.0</v>
      </c>
      <c r="N1966" s="474">
        <v>84.0</v>
      </c>
      <c r="O1966" s="474" t="s">
        <v>4470</v>
      </c>
      <c r="P1966" s="475">
        <v>0.0235</v>
      </c>
      <c r="Q1966" s="56"/>
    </row>
    <row r="1967" ht="15.75" customHeight="1">
      <c r="A1967" s="403" t="s">
        <v>2318</v>
      </c>
      <c r="B1967" s="404">
        <v>4841.61</v>
      </c>
      <c r="C1967" s="470">
        <v>4841.61</v>
      </c>
      <c r="D1967" s="470">
        <v>4841.61</v>
      </c>
      <c r="E1967" s="470">
        <v>4841.61</v>
      </c>
      <c r="F1967" s="471"/>
      <c r="G1967" s="472">
        <v>0.0023</v>
      </c>
      <c r="J1967" s="473" t="s">
        <v>2318</v>
      </c>
      <c r="K1967" s="406">
        <v>85.27</v>
      </c>
      <c r="L1967" s="474">
        <v>84.55</v>
      </c>
      <c r="M1967" s="474">
        <v>85.73</v>
      </c>
      <c r="N1967" s="474">
        <v>84.09</v>
      </c>
      <c r="O1967" s="474" t="s">
        <v>4471</v>
      </c>
      <c r="P1967" s="475">
        <v>0.0162</v>
      </c>
      <c r="Q1967" s="56"/>
    </row>
    <row r="1968" ht="15.75" customHeight="1">
      <c r="A1968" s="403" t="s">
        <v>2319</v>
      </c>
      <c r="B1968" s="404">
        <v>4830.68</v>
      </c>
      <c r="C1968" s="470">
        <v>4830.68</v>
      </c>
      <c r="D1968" s="470">
        <v>4830.68</v>
      </c>
      <c r="E1968" s="470">
        <v>4830.68</v>
      </c>
      <c r="F1968" s="471"/>
      <c r="G1968" s="472">
        <v>0.0023</v>
      </c>
      <c r="J1968" s="473" t="s">
        <v>2319</v>
      </c>
      <c r="K1968" s="406">
        <v>83.91</v>
      </c>
      <c r="L1968" s="474">
        <v>82.0</v>
      </c>
      <c r="M1968" s="474">
        <v>84.55</v>
      </c>
      <c r="N1968" s="474">
        <v>81.36</v>
      </c>
      <c r="O1968" s="474" t="s">
        <v>4270</v>
      </c>
      <c r="P1968" s="475">
        <v>0.0336</v>
      </c>
      <c r="Q1968" s="56"/>
    </row>
    <row r="1969" ht="15.75" customHeight="1">
      <c r="A1969" s="403" t="s">
        <v>2320</v>
      </c>
      <c r="B1969" s="404">
        <v>4819.45</v>
      </c>
      <c r="C1969" s="470">
        <v>4819.45</v>
      </c>
      <c r="D1969" s="470">
        <v>4819.45</v>
      </c>
      <c r="E1969" s="470">
        <v>4819.45</v>
      </c>
      <c r="F1969" s="471"/>
      <c r="G1969" s="472">
        <v>0.0047</v>
      </c>
      <c r="J1969" s="473" t="s">
        <v>2320</v>
      </c>
      <c r="K1969" s="406">
        <v>81.18</v>
      </c>
      <c r="L1969" s="474">
        <v>80.45</v>
      </c>
      <c r="M1969" s="474">
        <v>82.27</v>
      </c>
      <c r="N1969" s="474">
        <v>80.45</v>
      </c>
      <c r="O1969" s="474" t="s">
        <v>4234</v>
      </c>
      <c r="P1969" s="475">
        <v>0.0125</v>
      </c>
      <c r="Q1969" s="56"/>
    </row>
    <row r="1970" ht="15.75" customHeight="1">
      <c r="A1970" s="403" t="s">
        <v>2321</v>
      </c>
      <c r="B1970" s="404">
        <v>4796.81</v>
      </c>
      <c r="C1970" s="470">
        <v>4796.81</v>
      </c>
      <c r="D1970" s="470">
        <v>4796.81</v>
      </c>
      <c r="E1970" s="470">
        <v>4796.81</v>
      </c>
      <c r="F1970" s="471"/>
      <c r="G1970" s="472">
        <v>-0.001</v>
      </c>
      <c r="J1970" s="473" t="s">
        <v>2321</v>
      </c>
      <c r="K1970" s="406">
        <v>80.18</v>
      </c>
      <c r="L1970" s="474">
        <v>78.09</v>
      </c>
      <c r="M1970" s="474">
        <v>80.73</v>
      </c>
      <c r="N1970" s="474">
        <v>77.45</v>
      </c>
      <c r="O1970" s="474" t="s">
        <v>4472</v>
      </c>
      <c r="P1970" s="475">
        <v>0.0339</v>
      </c>
      <c r="Q1970" s="56"/>
    </row>
    <row r="1971" ht="15.75" customHeight="1">
      <c r="A1971" s="403" t="s">
        <v>2322</v>
      </c>
      <c r="B1971" s="404">
        <v>4801.8</v>
      </c>
      <c r="C1971" s="470">
        <v>4801.8</v>
      </c>
      <c r="D1971" s="470">
        <v>4801.8</v>
      </c>
      <c r="E1971" s="470">
        <v>4801.8</v>
      </c>
      <c r="F1971" s="471"/>
      <c r="G1971" s="472">
        <v>0.0033</v>
      </c>
      <c r="J1971" s="473" t="s">
        <v>2322</v>
      </c>
      <c r="K1971" s="406">
        <v>77.55</v>
      </c>
      <c r="L1971" s="474">
        <v>76.73</v>
      </c>
      <c r="M1971" s="474">
        <v>77.82</v>
      </c>
      <c r="N1971" s="474">
        <v>76.36</v>
      </c>
      <c r="O1971" s="474" t="s">
        <v>4473</v>
      </c>
      <c r="P1971" s="475">
        <v>0.0253</v>
      </c>
      <c r="Q1971" s="56"/>
    </row>
    <row r="1972" ht="15.75" customHeight="1">
      <c r="A1972" s="403" t="s">
        <v>2323</v>
      </c>
      <c r="B1972" s="404">
        <v>4786.19</v>
      </c>
      <c r="C1972" s="470">
        <v>4786.19</v>
      </c>
      <c r="D1972" s="470">
        <v>4786.19</v>
      </c>
      <c r="E1972" s="470">
        <v>4786.19</v>
      </c>
      <c r="F1972" s="471"/>
      <c r="G1972" s="472">
        <v>0.0038</v>
      </c>
      <c r="J1972" s="473" t="s">
        <v>2323</v>
      </c>
      <c r="K1972" s="406">
        <v>75.64</v>
      </c>
      <c r="L1972" s="474">
        <v>77.27</v>
      </c>
      <c r="M1972" s="474">
        <v>77.27</v>
      </c>
      <c r="N1972" s="474">
        <v>75.45</v>
      </c>
      <c r="O1972" s="474" t="s">
        <v>4474</v>
      </c>
      <c r="P1972" s="475">
        <v>-0.0188</v>
      </c>
      <c r="Q1972" s="56"/>
    </row>
    <row r="1973" ht="15.75" customHeight="1">
      <c r="A1973" s="403" t="s">
        <v>2324</v>
      </c>
      <c r="B1973" s="404">
        <v>4768.3</v>
      </c>
      <c r="C1973" s="470">
        <v>4768.3</v>
      </c>
      <c r="D1973" s="470">
        <v>4768.3</v>
      </c>
      <c r="E1973" s="470">
        <v>4768.3</v>
      </c>
      <c r="F1973" s="471"/>
      <c r="G1973" s="472">
        <v>0.0017</v>
      </c>
      <c r="J1973" s="473" t="s">
        <v>2324</v>
      </c>
      <c r="K1973" s="406">
        <v>77.09</v>
      </c>
      <c r="L1973" s="474">
        <v>76.0</v>
      </c>
      <c r="M1973" s="474">
        <v>78.55</v>
      </c>
      <c r="N1973" s="474">
        <v>75.91</v>
      </c>
      <c r="O1973" s="474" t="s">
        <v>4475</v>
      </c>
      <c r="P1973" s="475">
        <v>0.0192</v>
      </c>
      <c r="Q1973" s="56"/>
    </row>
    <row r="1974" ht="15.75" customHeight="1">
      <c r="A1974" s="403" t="s">
        <v>2325</v>
      </c>
      <c r="B1974" s="404">
        <v>4760.14</v>
      </c>
      <c r="C1974" s="470">
        <v>4760.14</v>
      </c>
      <c r="D1974" s="470">
        <v>4760.14</v>
      </c>
      <c r="E1974" s="470">
        <v>4760.14</v>
      </c>
      <c r="F1974" s="471"/>
      <c r="G1974" s="472">
        <v>4.0E-4</v>
      </c>
      <c r="J1974" s="473" t="s">
        <v>2325</v>
      </c>
      <c r="K1974" s="406">
        <v>75.64</v>
      </c>
      <c r="L1974" s="474">
        <v>75.45</v>
      </c>
      <c r="M1974" s="474">
        <v>77.09</v>
      </c>
      <c r="N1974" s="474">
        <v>75.09</v>
      </c>
      <c r="O1974" s="474" t="s">
        <v>4476</v>
      </c>
      <c r="P1974" s="475">
        <v>0.0134</v>
      </c>
      <c r="Q1974" s="56"/>
    </row>
    <row r="1975" ht="15.75" customHeight="1">
      <c r="A1975" s="403" t="s">
        <v>2326</v>
      </c>
      <c r="B1975" s="404">
        <v>4758.43</v>
      </c>
      <c r="C1975" s="470">
        <v>4758.43</v>
      </c>
      <c r="D1975" s="470">
        <v>4758.43</v>
      </c>
      <c r="E1975" s="470">
        <v>4758.43</v>
      </c>
      <c r="F1975" s="471"/>
      <c r="G1975" s="472">
        <v>-0.0054</v>
      </c>
      <c r="J1975" s="473" t="s">
        <v>2326</v>
      </c>
      <c r="K1975" s="406">
        <v>74.64</v>
      </c>
      <c r="L1975" s="474">
        <v>76.36</v>
      </c>
      <c r="M1975" s="474">
        <v>76.36</v>
      </c>
      <c r="N1975" s="474">
        <v>74.27</v>
      </c>
      <c r="O1975" s="474" t="s">
        <v>4477</v>
      </c>
      <c r="P1975" s="475">
        <v>-0.0179</v>
      </c>
      <c r="Q1975" s="56"/>
    </row>
    <row r="1976" ht="15.75" customHeight="1">
      <c r="A1976" s="403" t="s">
        <v>2327</v>
      </c>
      <c r="B1976" s="404">
        <v>4784.46</v>
      </c>
      <c r="C1976" s="470">
        <v>4784.46</v>
      </c>
      <c r="D1976" s="470">
        <v>4784.46</v>
      </c>
      <c r="E1976" s="470">
        <v>4784.46</v>
      </c>
      <c r="F1976" s="471"/>
      <c r="G1976" s="472">
        <v>-0.0016</v>
      </c>
      <c r="J1976" s="473" t="s">
        <v>2327</v>
      </c>
      <c r="K1976" s="406">
        <v>76.0</v>
      </c>
      <c r="L1976" s="474">
        <v>77.73</v>
      </c>
      <c r="M1976" s="474">
        <v>78.0</v>
      </c>
      <c r="N1976" s="474">
        <v>75.73</v>
      </c>
      <c r="O1976" s="474" t="s">
        <v>4478</v>
      </c>
      <c r="P1976" s="475">
        <v>-0.0095</v>
      </c>
      <c r="Q1976" s="56"/>
    </row>
    <row r="1977" ht="15.75" customHeight="1">
      <c r="A1977" s="403" t="s">
        <v>2328</v>
      </c>
      <c r="B1977" s="404">
        <v>4791.91</v>
      </c>
      <c r="C1977" s="470">
        <v>4791.91</v>
      </c>
      <c r="D1977" s="470">
        <v>4791.91</v>
      </c>
      <c r="E1977" s="470">
        <v>4791.91</v>
      </c>
      <c r="F1977" s="471"/>
      <c r="G1977" s="472">
        <v>0.004</v>
      </c>
      <c r="J1977" s="473" t="s">
        <v>2328</v>
      </c>
      <c r="K1977" s="406">
        <v>76.73</v>
      </c>
      <c r="L1977" s="474">
        <v>75.45</v>
      </c>
      <c r="M1977" s="474">
        <v>77.82</v>
      </c>
      <c r="N1977" s="474">
        <v>75.45</v>
      </c>
      <c r="O1977" s="474" t="s">
        <v>4479</v>
      </c>
      <c r="P1977" s="475">
        <v>0.0194</v>
      </c>
      <c r="Q1977" s="56"/>
    </row>
    <row r="1978" ht="15.75" customHeight="1">
      <c r="A1978" s="403" t="s">
        <v>2329</v>
      </c>
      <c r="B1978" s="404">
        <v>4772.65</v>
      </c>
      <c r="C1978" s="470">
        <v>4772.65</v>
      </c>
      <c r="D1978" s="470">
        <v>4772.65</v>
      </c>
      <c r="E1978" s="470">
        <v>4772.65</v>
      </c>
      <c r="F1978" s="471"/>
      <c r="G1978" s="472">
        <v>0.0015</v>
      </c>
      <c r="J1978" s="473" t="s">
        <v>2329</v>
      </c>
      <c r="K1978" s="406">
        <v>75.27</v>
      </c>
      <c r="L1978" s="474">
        <v>76.36</v>
      </c>
      <c r="M1978" s="474">
        <v>76.36</v>
      </c>
      <c r="N1978" s="474">
        <v>73.64</v>
      </c>
      <c r="O1978" s="474" t="s">
        <v>4480</v>
      </c>
      <c r="P1978" s="475">
        <v>0.0147</v>
      </c>
      <c r="Q1978" s="56"/>
    </row>
    <row r="1979" ht="15.75" customHeight="1">
      <c r="A1979" s="403" t="s">
        <v>2330</v>
      </c>
      <c r="B1979" s="404">
        <v>4765.72</v>
      </c>
      <c r="C1979" s="470">
        <v>4765.72</v>
      </c>
      <c r="D1979" s="470">
        <v>4765.72</v>
      </c>
      <c r="E1979" s="470">
        <v>4765.72</v>
      </c>
      <c r="F1979" s="471"/>
      <c r="G1979" s="472">
        <v>4.0E-4</v>
      </c>
      <c r="J1979" s="473" t="s">
        <v>2330</v>
      </c>
      <c r="K1979" s="406">
        <v>74.18</v>
      </c>
      <c r="L1979" s="474">
        <v>73.91</v>
      </c>
      <c r="M1979" s="474">
        <v>74.82</v>
      </c>
      <c r="N1979" s="474">
        <v>73.45</v>
      </c>
      <c r="O1979" s="474" t="s">
        <v>4481</v>
      </c>
      <c r="P1979" s="475">
        <v>0.0</v>
      </c>
      <c r="Q1979" s="56"/>
    </row>
    <row r="1980" ht="15.75" customHeight="1">
      <c r="A1980" s="403" t="s">
        <v>2331</v>
      </c>
      <c r="B1980" s="404">
        <v>4763.88</v>
      </c>
      <c r="C1980" s="470">
        <v>4763.88</v>
      </c>
      <c r="D1980" s="470">
        <v>4763.88</v>
      </c>
      <c r="E1980" s="470">
        <v>4763.88</v>
      </c>
      <c r="F1980" s="471"/>
      <c r="G1980" s="472">
        <v>0.0083</v>
      </c>
      <c r="J1980" s="473" t="s">
        <v>2331</v>
      </c>
      <c r="K1980" s="406">
        <v>74.18</v>
      </c>
      <c r="L1980" s="474">
        <v>74.09</v>
      </c>
      <c r="M1980" s="474">
        <v>75.36</v>
      </c>
      <c r="N1980" s="474">
        <v>73.73</v>
      </c>
      <c r="O1980" s="474" t="s">
        <v>4482</v>
      </c>
      <c r="P1980" s="475">
        <v>0.0037</v>
      </c>
      <c r="Q1980" s="56"/>
    </row>
    <row r="1981" ht="15.75" customHeight="1">
      <c r="A1981" s="403" t="s">
        <v>2332</v>
      </c>
      <c r="B1981" s="404">
        <v>4724.51</v>
      </c>
      <c r="C1981" s="470">
        <v>4724.51</v>
      </c>
      <c r="D1981" s="470">
        <v>4724.51</v>
      </c>
      <c r="E1981" s="470">
        <v>4724.51</v>
      </c>
      <c r="F1981" s="471"/>
      <c r="G1981" s="472">
        <v>-0.0093</v>
      </c>
      <c r="J1981" s="473" t="s">
        <v>2332</v>
      </c>
      <c r="K1981" s="406">
        <v>73.91</v>
      </c>
      <c r="L1981" s="474">
        <v>74.27</v>
      </c>
      <c r="M1981" s="474">
        <v>74.64</v>
      </c>
      <c r="N1981" s="474">
        <v>73.55</v>
      </c>
      <c r="O1981" s="474" t="s">
        <v>4483</v>
      </c>
      <c r="P1981" s="475">
        <v>-0.011</v>
      </c>
      <c r="Q1981" s="56"/>
    </row>
    <row r="1982" ht="15.75" customHeight="1">
      <c r="A1982" s="403" t="s">
        <v>2333</v>
      </c>
      <c r="B1982" s="404">
        <v>4768.66</v>
      </c>
      <c r="C1982" s="470">
        <v>4768.66</v>
      </c>
      <c r="D1982" s="470">
        <v>4768.66</v>
      </c>
      <c r="E1982" s="470">
        <v>4768.66</v>
      </c>
      <c r="F1982" s="471"/>
      <c r="G1982" s="472">
        <v>-0.0047</v>
      </c>
      <c r="J1982" s="473" t="s">
        <v>2333</v>
      </c>
      <c r="K1982" s="406">
        <v>74.73</v>
      </c>
      <c r="L1982" s="474">
        <v>74.91</v>
      </c>
      <c r="M1982" s="474">
        <v>75.27</v>
      </c>
      <c r="N1982" s="474">
        <v>74.27</v>
      </c>
      <c r="O1982" s="474" t="s">
        <v>4484</v>
      </c>
      <c r="P1982" s="475">
        <v>-0.0072</v>
      </c>
      <c r="Q1982" s="56"/>
    </row>
    <row r="1983" ht="15.75" customHeight="1">
      <c r="A1983" s="403" t="s">
        <v>2334</v>
      </c>
      <c r="B1983" s="404">
        <v>4790.97</v>
      </c>
      <c r="C1983" s="470">
        <v>4790.97</v>
      </c>
      <c r="D1983" s="470">
        <v>4790.97</v>
      </c>
      <c r="E1983" s="470">
        <v>4790.97</v>
      </c>
      <c r="F1983" s="471"/>
      <c r="G1983" s="472">
        <v>-0.0045</v>
      </c>
      <c r="J1983" s="473" t="s">
        <v>2334</v>
      </c>
      <c r="K1983" s="406">
        <v>75.27</v>
      </c>
      <c r="L1983" s="474">
        <v>75.55</v>
      </c>
      <c r="M1983" s="474">
        <v>75.64</v>
      </c>
      <c r="N1983" s="474">
        <v>74.55</v>
      </c>
      <c r="O1983" s="474" t="s">
        <v>4485</v>
      </c>
      <c r="P1983" s="475">
        <v>-0.0024</v>
      </c>
      <c r="Q1983" s="56"/>
    </row>
    <row r="1984" ht="15.75" customHeight="1">
      <c r="A1984" s="403" t="s">
        <v>2335</v>
      </c>
      <c r="B1984" s="404">
        <v>4812.82</v>
      </c>
      <c r="C1984" s="470">
        <v>4812.82</v>
      </c>
      <c r="D1984" s="470">
        <v>4812.82</v>
      </c>
      <c r="E1984" s="470">
        <v>4812.82</v>
      </c>
      <c r="F1984" s="471"/>
      <c r="G1984" s="472">
        <v>0.0015</v>
      </c>
      <c r="J1984" s="473" t="s">
        <v>2335</v>
      </c>
      <c r="K1984" s="406">
        <v>75.45</v>
      </c>
      <c r="L1984" s="474">
        <v>76.73</v>
      </c>
      <c r="M1984" s="474">
        <v>76.82</v>
      </c>
      <c r="N1984" s="474">
        <v>74.0</v>
      </c>
      <c r="O1984" s="474" t="s">
        <v>4486</v>
      </c>
      <c r="P1984" s="475">
        <v>-0.0037</v>
      </c>
      <c r="Q1984" s="56"/>
    </row>
    <row r="1985" ht="15.75" customHeight="1">
      <c r="A1985" s="403" t="s">
        <v>2336</v>
      </c>
      <c r="B1985" s="404">
        <v>4805.65</v>
      </c>
      <c r="C1985" s="470">
        <v>4805.65</v>
      </c>
      <c r="D1985" s="470">
        <v>4805.65</v>
      </c>
      <c r="E1985" s="470">
        <v>4805.65</v>
      </c>
      <c r="F1985" s="471"/>
      <c r="G1985" s="472">
        <v>0.0027</v>
      </c>
      <c r="J1985" s="473" t="s">
        <v>2336</v>
      </c>
      <c r="K1985" s="406">
        <v>75.73</v>
      </c>
      <c r="L1985" s="474">
        <v>75.64</v>
      </c>
      <c r="M1985" s="474">
        <v>76.45</v>
      </c>
      <c r="N1985" s="474">
        <v>75.09</v>
      </c>
      <c r="O1985" s="474" t="s">
        <v>4487</v>
      </c>
      <c r="P1985" s="475">
        <v>0.0061</v>
      </c>
      <c r="Q1985" s="56"/>
    </row>
    <row r="1986" ht="15.75" customHeight="1">
      <c r="A1986" s="403" t="s">
        <v>2337</v>
      </c>
      <c r="B1986" s="404">
        <v>4792.93</v>
      </c>
      <c r="C1986" s="470">
        <v>4792.93</v>
      </c>
      <c r="D1986" s="470">
        <v>4792.93</v>
      </c>
      <c r="E1986" s="470">
        <v>4792.93</v>
      </c>
      <c r="F1986" s="471"/>
      <c r="G1986" s="472">
        <v>-2.0E-4</v>
      </c>
      <c r="J1986" s="473" t="s">
        <v>2337</v>
      </c>
      <c r="K1986" s="406">
        <v>75.27</v>
      </c>
      <c r="L1986" s="474">
        <v>76.0</v>
      </c>
      <c r="M1986" s="474">
        <v>76.09</v>
      </c>
      <c r="N1986" s="474">
        <v>74.09</v>
      </c>
      <c r="O1986" s="474" t="s">
        <v>4488</v>
      </c>
      <c r="P1986" s="475">
        <v>-0.0024</v>
      </c>
      <c r="Q1986" s="56"/>
    </row>
    <row r="1987" ht="15.75" customHeight="1">
      <c r="A1987" s="403" t="s">
        <v>2338</v>
      </c>
      <c r="B1987" s="404">
        <v>4793.99</v>
      </c>
      <c r="C1987" s="470">
        <v>4793.99</v>
      </c>
      <c r="D1987" s="470">
        <v>4793.99</v>
      </c>
      <c r="E1987" s="470">
        <v>4793.99</v>
      </c>
      <c r="F1987" s="471"/>
      <c r="G1987" s="472">
        <v>-0.0078</v>
      </c>
      <c r="J1987" s="473" t="s">
        <v>2338</v>
      </c>
      <c r="K1987" s="406">
        <v>75.45</v>
      </c>
      <c r="L1987" s="474">
        <v>76.82</v>
      </c>
      <c r="M1987" s="474">
        <v>76.91</v>
      </c>
      <c r="N1987" s="474">
        <v>75.09</v>
      </c>
      <c r="O1987" s="474" t="s">
        <v>4489</v>
      </c>
      <c r="P1987" s="475">
        <v>-0.0096</v>
      </c>
      <c r="Q1987" s="56"/>
    </row>
    <row r="1988" ht="15.75" customHeight="1">
      <c r="A1988" s="403" t="s">
        <v>2339</v>
      </c>
      <c r="B1988" s="404">
        <v>4831.71</v>
      </c>
      <c r="C1988" s="470">
        <v>4831.71</v>
      </c>
      <c r="D1988" s="470">
        <v>4831.71</v>
      </c>
      <c r="E1988" s="470">
        <v>4831.71</v>
      </c>
      <c r="F1988" s="471"/>
      <c r="G1988" s="472">
        <v>-0.0017</v>
      </c>
      <c r="J1988" s="473" t="s">
        <v>2339</v>
      </c>
      <c r="K1988" s="406">
        <v>76.18</v>
      </c>
      <c r="L1988" s="474">
        <v>78.09</v>
      </c>
      <c r="M1988" s="474">
        <v>78.09</v>
      </c>
      <c r="N1988" s="474">
        <v>75.82</v>
      </c>
      <c r="O1988" s="474" t="s">
        <v>4490</v>
      </c>
      <c r="P1988" s="475">
        <v>-0.013</v>
      </c>
      <c r="Q1988" s="56"/>
    </row>
    <row r="1989" ht="15.75" customHeight="1">
      <c r="A1989" s="403" t="s">
        <v>2340</v>
      </c>
      <c r="B1989" s="404">
        <v>4840.15</v>
      </c>
      <c r="C1989" s="470">
        <v>4840.15</v>
      </c>
      <c r="D1989" s="470">
        <v>4840.15</v>
      </c>
      <c r="E1989" s="470">
        <v>4840.15</v>
      </c>
      <c r="F1989" s="471"/>
      <c r="G1989" s="472">
        <v>0.0048</v>
      </c>
      <c r="J1989" s="473" t="s">
        <v>2340</v>
      </c>
      <c r="K1989" s="406">
        <v>77.18</v>
      </c>
      <c r="L1989" s="474">
        <v>77.0</v>
      </c>
      <c r="M1989" s="474">
        <v>77.73</v>
      </c>
      <c r="N1989" s="474">
        <v>75.91</v>
      </c>
      <c r="O1989" s="474" t="s">
        <v>4491</v>
      </c>
      <c r="P1989" s="475">
        <v>0.0143</v>
      </c>
      <c r="Q1989" s="56"/>
    </row>
    <row r="1990" ht="15.75" customHeight="1">
      <c r="A1990" s="403" t="s">
        <v>2341</v>
      </c>
      <c r="B1990" s="404">
        <v>4816.97</v>
      </c>
      <c r="C1990" s="470">
        <v>4816.97</v>
      </c>
      <c r="D1990" s="470">
        <v>4816.97</v>
      </c>
      <c r="E1990" s="470">
        <v>4816.97</v>
      </c>
      <c r="F1990" s="471"/>
      <c r="G1990" s="472">
        <v>0.0016</v>
      </c>
      <c r="J1990" s="473" t="s">
        <v>2341</v>
      </c>
      <c r="K1990" s="406">
        <v>76.09</v>
      </c>
      <c r="L1990" s="474">
        <v>78.55</v>
      </c>
      <c r="M1990" s="474">
        <v>78.82</v>
      </c>
      <c r="N1990" s="474">
        <v>75.45</v>
      </c>
      <c r="O1990" s="474" t="s">
        <v>4492</v>
      </c>
      <c r="P1990" s="475">
        <v>-0.0164</v>
      </c>
      <c r="Q1990" s="56"/>
    </row>
    <row r="1991" ht="15.75" customHeight="1">
      <c r="A1991" s="403" t="s">
        <v>2342</v>
      </c>
      <c r="B1991" s="404">
        <v>4809.27</v>
      </c>
      <c r="C1991" s="470">
        <v>4809.27</v>
      </c>
      <c r="D1991" s="470">
        <v>4809.27</v>
      </c>
      <c r="E1991" s="470">
        <v>4809.27</v>
      </c>
      <c r="F1991" s="471"/>
      <c r="G1991" s="472">
        <v>0.0087</v>
      </c>
      <c r="J1991" s="473" t="s">
        <v>2342</v>
      </c>
      <c r="K1991" s="406">
        <v>77.36</v>
      </c>
      <c r="L1991" s="474">
        <v>77.82</v>
      </c>
      <c r="M1991" s="474">
        <v>78.64</v>
      </c>
      <c r="N1991" s="474">
        <v>74.55</v>
      </c>
      <c r="O1991" s="474" t="s">
        <v>4493</v>
      </c>
      <c r="P1991" s="475">
        <v>-0.0025</v>
      </c>
      <c r="Q1991" s="56"/>
    </row>
    <row r="1992" ht="15.75" customHeight="1">
      <c r="A1992" s="403" t="s">
        <v>2343</v>
      </c>
      <c r="B1992" s="404">
        <v>4768.01</v>
      </c>
      <c r="C1992" s="470">
        <v>4768.01</v>
      </c>
      <c r="D1992" s="470">
        <v>4768.01</v>
      </c>
      <c r="E1992" s="470">
        <v>4768.01</v>
      </c>
      <c r="F1992" s="471"/>
      <c r="G1992" s="472">
        <v>-0.0033</v>
      </c>
      <c r="J1992" s="473" t="s">
        <v>2343</v>
      </c>
      <c r="K1992" s="406">
        <v>77.55</v>
      </c>
      <c r="L1992" s="474">
        <v>80.0</v>
      </c>
      <c r="M1992" s="474">
        <v>80.82</v>
      </c>
      <c r="N1992" s="474">
        <v>76.82</v>
      </c>
      <c r="O1992" s="474" t="s">
        <v>4494</v>
      </c>
      <c r="P1992" s="475">
        <v>-0.0273</v>
      </c>
      <c r="Q1992" s="56"/>
    </row>
    <row r="1993" ht="15.75" customHeight="1">
      <c r="A1993" s="403" t="s">
        <v>2344</v>
      </c>
      <c r="B1993" s="404">
        <v>4783.8</v>
      </c>
      <c r="C1993" s="470">
        <v>4783.8</v>
      </c>
      <c r="D1993" s="470">
        <v>4783.8</v>
      </c>
      <c r="E1993" s="470">
        <v>4783.8</v>
      </c>
      <c r="F1993" s="471"/>
      <c r="G1993" s="472">
        <v>-0.0052</v>
      </c>
      <c r="J1993" s="473" t="s">
        <v>2344</v>
      </c>
      <c r="K1993" s="406">
        <v>79.73</v>
      </c>
      <c r="L1993" s="474">
        <v>79.09</v>
      </c>
      <c r="M1993" s="474">
        <v>80.82</v>
      </c>
      <c r="N1993" s="474">
        <v>78.55</v>
      </c>
      <c r="O1993" s="474" t="s">
        <v>4495</v>
      </c>
      <c r="P1993" s="475">
        <v>0.015</v>
      </c>
      <c r="Q1993" s="56"/>
    </row>
    <row r="1994" ht="15.75" customHeight="1">
      <c r="A1994" s="403" t="s">
        <v>2345</v>
      </c>
      <c r="B1994" s="404">
        <v>4808.87</v>
      </c>
      <c r="C1994" s="470">
        <v>4808.87</v>
      </c>
      <c r="D1994" s="470">
        <v>4808.87</v>
      </c>
      <c r="E1994" s="470">
        <v>4808.87</v>
      </c>
      <c r="F1994" s="471"/>
      <c r="G1994" s="472">
        <v>-0.0026</v>
      </c>
      <c r="J1994" s="473" t="s">
        <v>2345</v>
      </c>
      <c r="K1994" s="406">
        <v>78.55</v>
      </c>
      <c r="L1994" s="474">
        <v>81.27</v>
      </c>
      <c r="M1994" s="474">
        <v>82.64</v>
      </c>
      <c r="N1994" s="474">
        <v>78.18</v>
      </c>
      <c r="O1994" s="474" t="s">
        <v>4444</v>
      </c>
      <c r="P1994" s="475">
        <v>-0.0345</v>
      </c>
      <c r="Q1994" s="56"/>
    </row>
    <row r="1995" ht="15.75" customHeight="1">
      <c r="A1995" s="403" t="s">
        <v>2346</v>
      </c>
      <c r="B1995" s="404">
        <v>4821.62</v>
      </c>
      <c r="C1995" s="470">
        <v>4821.62</v>
      </c>
      <c r="D1995" s="470">
        <v>4821.62</v>
      </c>
      <c r="E1995" s="470">
        <v>4821.62</v>
      </c>
      <c r="F1995" s="471"/>
      <c r="G1995" s="472">
        <v>0.0063</v>
      </c>
      <c r="J1995" s="473" t="s">
        <v>2346</v>
      </c>
      <c r="K1995" s="406">
        <v>81.36</v>
      </c>
      <c r="L1995" s="474">
        <v>79.91</v>
      </c>
      <c r="M1995" s="474">
        <v>82.64</v>
      </c>
      <c r="N1995" s="474">
        <v>79.64</v>
      </c>
      <c r="O1995" s="474" t="s">
        <v>4496</v>
      </c>
      <c r="P1995" s="475">
        <v>0.0334</v>
      </c>
      <c r="Q1995" s="56"/>
    </row>
    <row r="1996" ht="15.75" customHeight="1">
      <c r="A1996" s="403" t="s">
        <v>2347</v>
      </c>
      <c r="B1996" s="404">
        <v>4791.47</v>
      </c>
      <c r="C1996" s="470">
        <v>4791.47</v>
      </c>
      <c r="D1996" s="470">
        <v>4791.47</v>
      </c>
      <c r="E1996" s="470">
        <v>4791.47</v>
      </c>
      <c r="F1996" s="471"/>
      <c r="G1996" s="472">
        <v>-0.005</v>
      </c>
      <c r="J1996" s="473" t="s">
        <v>2347</v>
      </c>
      <c r="K1996" s="406">
        <v>78.73</v>
      </c>
      <c r="L1996" s="474">
        <v>80.0</v>
      </c>
      <c r="M1996" s="474">
        <v>81.55</v>
      </c>
      <c r="N1996" s="474">
        <v>78.18</v>
      </c>
      <c r="O1996" s="474" t="s">
        <v>4497</v>
      </c>
      <c r="P1996" s="475">
        <v>-0.017</v>
      </c>
      <c r="Q1996" s="56"/>
    </row>
    <row r="1997" ht="15.75" customHeight="1">
      <c r="A1997" s="403" t="s">
        <v>2348</v>
      </c>
      <c r="B1997" s="404">
        <v>4815.63</v>
      </c>
      <c r="C1997" s="470">
        <v>4815.63</v>
      </c>
      <c r="D1997" s="470">
        <v>4815.63</v>
      </c>
      <c r="E1997" s="470">
        <v>4815.63</v>
      </c>
      <c r="F1997" s="471"/>
      <c r="G1997" s="472">
        <v>-0.0059</v>
      </c>
      <c r="J1997" s="473" t="s">
        <v>2348</v>
      </c>
      <c r="K1997" s="406">
        <v>80.09</v>
      </c>
      <c r="L1997" s="474">
        <v>83.18</v>
      </c>
      <c r="M1997" s="474">
        <v>83.64</v>
      </c>
      <c r="N1997" s="474">
        <v>79.91</v>
      </c>
      <c r="O1997" s="474" t="s">
        <v>4498</v>
      </c>
      <c r="P1997" s="475">
        <v>-0.0286</v>
      </c>
      <c r="Q1997" s="56"/>
    </row>
    <row r="1998" ht="15.75" customHeight="1">
      <c r="A1998" s="403" t="s">
        <v>2349</v>
      </c>
      <c r="B1998" s="404">
        <v>4844.35</v>
      </c>
      <c r="C1998" s="470">
        <v>4844.35</v>
      </c>
      <c r="D1998" s="470">
        <v>4844.35</v>
      </c>
      <c r="E1998" s="470">
        <v>4844.35</v>
      </c>
      <c r="F1998" s="471"/>
      <c r="G1998" s="472">
        <v>-0.0041</v>
      </c>
      <c r="J1998" s="473" t="s">
        <v>2349</v>
      </c>
      <c r="K1998" s="406">
        <v>82.45</v>
      </c>
      <c r="L1998" s="474">
        <v>82.64</v>
      </c>
      <c r="M1998" s="474">
        <v>84.91</v>
      </c>
      <c r="N1998" s="474">
        <v>81.36</v>
      </c>
      <c r="O1998" s="474" t="s">
        <v>4499</v>
      </c>
      <c r="P1998" s="475">
        <v>0.011</v>
      </c>
      <c r="Q1998" s="56"/>
    </row>
    <row r="1999" ht="15.75" customHeight="1">
      <c r="A1999" s="403" t="s">
        <v>2350</v>
      </c>
      <c r="B1999" s="404">
        <v>4864.45</v>
      </c>
      <c r="C1999" s="470">
        <v>4864.45</v>
      </c>
      <c r="D1999" s="470">
        <v>4864.45</v>
      </c>
      <c r="E1999" s="470">
        <v>4864.45</v>
      </c>
      <c r="F1999" s="471"/>
      <c r="G1999" s="472">
        <v>-0.002</v>
      </c>
      <c r="J1999" s="473" t="s">
        <v>2350</v>
      </c>
      <c r="K1999" s="406">
        <v>81.55</v>
      </c>
      <c r="L1999" s="474">
        <v>79.91</v>
      </c>
      <c r="M1999" s="474">
        <v>82.36</v>
      </c>
      <c r="N1999" s="474">
        <v>79.91</v>
      </c>
      <c r="O1999" s="474" t="s">
        <v>4500</v>
      </c>
      <c r="P1999" s="475">
        <v>0.024</v>
      </c>
      <c r="Q1999" s="56"/>
    </row>
    <row r="2000" ht="15.75" customHeight="1">
      <c r="A2000" s="403" t="s">
        <v>2351</v>
      </c>
      <c r="B2000" s="404">
        <v>4873.96</v>
      </c>
      <c r="C2000" s="470">
        <v>4873.96</v>
      </c>
      <c r="D2000" s="470">
        <v>4873.96</v>
      </c>
      <c r="E2000" s="470">
        <v>4873.96</v>
      </c>
      <c r="F2000" s="471"/>
      <c r="G2000" s="472">
        <v>4.0E-4</v>
      </c>
      <c r="J2000" s="473" t="s">
        <v>2351</v>
      </c>
      <c r="K2000" s="406">
        <v>79.64</v>
      </c>
      <c r="L2000" s="474">
        <v>83.55</v>
      </c>
      <c r="M2000" s="474">
        <v>83.55</v>
      </c>
      <c r="N2000" s="474">
        <v>79.27</v>
      </c>
      <c r="O2000" s="474" t="s">
        <v>4501</v>
      </c>
      <c r="P2000" s="475">
        <v>-0.0363</v>
      </c>
      <c r="Q2000" s="56"/>
    </row>
    <row r="2001" ht="15.75" customHeight="1">
      <c r="A2001" s="403" t="s">
        <v>2352</v>
      </c>
      <c r="B2001" s="404">
        <v>4871.81</v>
      </c>
      <c r="C2001" s="470">
        <v>4871.81</v>
      </c>
      <c r="D2001" s="470">
        <v>4871.81</v>
      </c>
      <c r="E2001" s="470">
        <v>4871.81</v>
      </c>
      <c r="F2001" s="471"/>
      <c r="G2001" s="472">
        <v>0.0019</v>
      </c>
      <c r="J2001" s="473" t="s">
        <v>2352</v>
      </c>
      <c r="K2001" s="406">
        <v>82.64</v>
      </c>
      <c r="L2001" s="474">
        <v>83.09</v>
      </c>
      <c r="M2001" s="474">
        <v>85.64</v>
      </c>
      <c r="N2001" s="474">
        <v>81.82</v>
      </c>
      <c r="O2001" s="474" t="s">
        <v>4502</v>
      </c>
      <c r="P2001" s="475">
        <v>0.0011</v>
      </c>
      <c r="Q2001" s="56"/>
    </row>
    <row r="2002" ht="15.75" customHeight="1">
      <c r="A2002" s="403" t="s">
        <v>2353</v>
      </c>
      <c r="B2002" s="404">
        <v>4862.55</v>
      </c>
      <c r="C2002" s="470">
        <v>4862.55</v>
      </c>
      <c r="D2002" s="470">
        <v>4862.55</v>
      </c>
      <c r="E2002" s="470">
        <v>4862.55</v>
      </c>
      <c r="F2002" s="471"/>
      <c r="G2002" s="472">
        <v>0.0126</v>
      </c>
      <c r="J2002" s="473" t="s">
        <v>2353</v>
      </c>
      <c r="K2002" s="406">
        <v>82.55</v>
      </c>
      <c r="L2002" s="474">
        <v>80.0</v>
      </c>
      <c r="M2002" s="474">
        <v>83.36</v>
      </c>
      <c r="N2002" s="474">
        <v>79.18</v>
      </c>
      <c r="O2002" s="474" t="s">
        <v>4503</v>
      </c>
      <c r="P2002" s="475">
        <v>0.0342</v>
      </c>
      <c r="Q2002" s="56"/>
    </row>
    <row r="2003" ht="15.75" customHeight="1">
      <c r="A2003" s="403" t="s">
        <v>2354</v>
      </c>
      <c r="B2003" s="404">
        <v>4802.02</v>
      </c>
      <c r="C2003" s="470">
        <v>4802.02</v>
      </c>
      <c r="D2003" s="470">
        <v>4802.02</v>
      </c>
      <c r="E2003" s="470">
        <v>4802.02</v>
      </c>
      <c r="F2003" s="471"/>
      <c r="G2003" s="472">
        <v>0.002</v>
      </c>
      <c r="J2003" s="473" t="s">
        <v>2354</v>
      </c>
      <c r="K2003" s="406">
        <v>79.82</v>
      </c>
      <c r="L2003" s="474">
        <v>75.91</v>
      </c>
      <c r="M2003" s="474">
        <v>81.82</v>
      </c>
      <c r="N2003" s="474">
        <v>75.45</v>
      </c>
      <c r="O2003" s="474" t="s">
        <v>4504</v>
      </c>
      <c r="P2003" s="475">
        <v>0.0366</v>
      </c>
      <c r="Q2003" s="56"/>
    </row>
    <row r="2004" ht="15.75" customHeight="1">
      <c r="A2004" s="403" t="s">
        <v>2355</v>
      </c>
      <c r="B2004" s="404">
        <v>4792.3</v>
      </c>
      <c r="C2004" s="470">
        <v>4792.3</v>
      </c>
      <c r="D2004" s="470">
        <v>4792.3</v>
      </c>
      <c r="E2004" s="470">
        <v>4792.3</v>
      </c>
      <c r="F2004" s="471"/>
      <c r="G2004" s="472">
        <v>0.003</v>
      </c>
      <c r="J2004" s="473" t="s">
        <v>2355</v>
      </c>
      <c r="K2004" s="406">
        <v>77.0</v>
      </c>
      <c r="L2004" s="474">
        <v>75.45</v>
      </c>
      <c r="M2004" s="474">
        <v>77.18</v>
      </c>
      <c r="N2004" s="474">
        <v>75.09</v>
      </c>
      <c r="O2004" s="474" t="s">
        <v>4505</v>
      </c>
      <c r="P2004" s="475">
        <v>0.0205</v>
      </c>
      <c r="Q2004" s="56"/>
    </row>
    <row r="2005" ht="15.75" customHeight="1">
      <c r="A2005" s="403" t="s">
        <v>2356</v>
      </c>
      <c r="B2005" s="404">
        <v>4797.17</v>
      </c>
      <c r="C2005" s="470">
        <v>4797.17</v>
      </c>
      <c r="D2005" s="470">
        <v>4797.17</v>
      </c>
      <c r="E2005" s="470">
        <v>4797.17</v>
      </c>
      <c r="F2005" s="471"/>
      <c r="G2005" s="472">
        <v>0.0046</v>
      </c>
      <c r="J2005" s="473" t="s">
        <v>2356</v>
      </c>
      <c r="K2005" s="406">
        <v>75.45</v>
      </c>
      <c r="L2005" s="474">
        <v>76.55</v>
      </c>
      <c r="M2005" s="474">
        <v>77.82</v>
      </c>
      <c r="N2005" s="474">
        <v>75.0</v>
      </c>
      <c r="O2005" s="474" t="s">
        <v>4506</v>
      </c>
      <c r="P2005" s="475">
        <v>-0.0131</v>
      </c>
      <c r="Q2005" s="56"/>
    </row>
    <row r="2006" ht="15.75" customHeight="1">
      <c r="A2006" s="403" t="s">
        <v>2357</v>
      </c>
      <c r="B2006" s="404">
        <v>4775.27</v>
      </c>
      <c r="C2006" s="470">
        <v>4775.27</v>
      </c>
      <c r="D2006" s="470">
        <v>4775.27</v>
      </c>
      <c r="E2006" s="470">
        <v>4775.27</v>
      </c>
      <c r="F2006" s="471"/>
      <c r="G2006" s="472">
        <v>-0.0023</v>
      </c>
      <c r="J2006" s="473" t="s">
        <v>2357</v>
      </c>
      <c r="K2006" s="406">
        <v>76.45</v>
      </c>
      <c r="L2006" s="474">
        <v>74.64</v>
      </c>
      <c r="M2006" s="474">
        <v>78.18</v>
      </c>
      <c r="N2006" s="474">
        <v>73.55</v>
      </c>
      <c r="O2006" s="474" t="s">
        <v>4507</v>
      </c>
      <c r="P2006" s="475">
        <v>0.0269</v>
      </c>
      <c r="Q2006" s="56"/>
    </row>
    <row r="2007" ht="15.75" customHeight="1">
      <c r="A2007" s="403" t="s">
        <v>2358</v>
      </c>
      <c r="B2007" s="404">
        <v>4786.49</v>
      </c>
      <c r="C2007" s="470">
        <v>4786.49</v>
      </c>
      <c r="D2007" s="470">
        <v>4786.49</v>
      </c>
      <c r="E2007" s="470">
        <v>4786.49</v>
      </c>
      <c r="F2007" s="471"/>
      <c r="G2007" s="472">
        <v>-0.0046</v>
      </c>
      <c r="J2007" s="473" t="s">
        <v>2358</v>
      </c>
      <c r="K2007" s="406">
        <v>74.45</v>
      </c>
      <c r="L2007" s="474">
        <v>78.82</v>
      </c>
      <c r="M2007" s="474">
        <v>78.82</v>
      </c>
      <c r="N2007" s="474">
        <v>73.73</v>
      </c>
      <c r="O2007" s="474" t="s">
        <v>4508</v>
      </c>
      <c r="P2007" s="475">
        <v>-0.0422</v>
      </c>
      <c r="Q2007" s="56"/>
    </row>
    <row r="2008" ht="15.75" customHeight="1">
      <c r="A2008" s="403" t="s">
        <v>2359</v>
      </c>
      <c r="B2008" s="404">
        <v>4808.39</v>
      </c>
      <c r="C2008" s="470">
        <v>4808.39</v>
      </c>
      <c r="D2008" s="470">
        <v>4808.39</v>
      </c>
      <c r="E2008" s="470">
        <v>4808.39</v>
      </c>
      <c r="F2008" s="471"/>
      <c r="G2008" s="472">
        <v>0.014</v>
      </c>
      <c r="J2008" s="473" t="s">
        <v>2359</v>
      </c>
      <c r="K2008" s="406">
        <v>77.73</v>
      </c>
      <c r="L2008" s="474">
        <v>73.09</v>
      </c>
      <c r="M2008" s="474">
        <v>79.09</v>
      </c>
      <c r="N2008" s="474">
        <v>72.91</v>
      </c>
      <c r="O2008" s="474" t="s">
        <v>4509</v>
      </c>
      <c r="P2008" s="475">
        <v>0.0583</v>
      </c>
      <c r="Q2008" s="56"/>
    </row>
    <row r="2009" ht="15.75" customHeight="1">
      <c r="A2009" s="403" t="s">
        <v>2360</v>
      </c>
      <c r="B2009" s="404">
        <v>4741.97</v>
      </c>
      <c r="C2009" s="470">
        <v>4741.97</v>
      </c>
      <c r="D2009" s="470">
        <v>4741.97</v>
      </c>
      <c r="E2009" s="470">
        <v>4741.97</v>
      </c>
      <c r="F2009" s="471"/>
      <c r="G2009" s="472">
        <v>0.0023</v>
      </c>
      <c r="J2009" s="473" t="s">
        <v>2360</v>
      </c>
      <c r="K2009" s="406">
        <v>73.45</v>
      </c>
      <c r="L2009" s="474">
        <v>74.64</v>
      </c>
      <c r="M2009" s="474">
        <v>76.18</v>
      </c>
      <c r="N2009" s="474">
        <v>73.09</v>
      </c>
      <c r="O2009" s="474" t="s">
        <v>4510</v>
      </c>
      <c r="P2009" s="475">
        <v>-0.0253</v>
      </c>
      <c r="Q2009" s="56"/>
    </row>
    <row r="2010" ht="15.75" customHeight="1">
      <c r="A2010" s="403" t="s">
        <v>2361</v>
      </c>
      <c r="B2010" s="404">
        <v>4731.31</v>
      </c>
      <c r="C2010" s="470">
        <v>4731.31</v>
      </c>
      <c r="D2010" s="470">
        <v>4731.31</v>
      </c>
      <c r="E2010" s="470">
        <v>4731.31</v>
      </c>
      <c r="F2010" s="471"/>
      <c r="G2010" s="472">
        <v>0.0161</v>
      </c>
      <c r="J2010" s="473" t="s">
        <v>2361</v>
      </c>
      <c r="K2010" s="406">
        <v>75.36</v>
      </c>
      <c r="L2010" s="474">
        <v>72.73</v>
      </c>
      <c r="M2010" s="474">
        <v>76.36</v>
      </c>
      <c r="N2010" s="474">
        <v>72.73</v>
      </c>
      <c r="O2010" s="474" t="s">
        <v>4511</v>
      </c>
      <c r="P2010" s="475">
        <v>0.0493</v>
      </c>
      <c r="Q2010" s="56"/>
    </row>
    <row r="2011" ht="15.75" customHeight="1">
      <c r="A2011" s="403" t="s">
        <v>2362</v>
      </c>
      <c r="B2011" s="404">
        <v>4656.13</v>
      </c>
      <c r="C2011" s="470">
        <v>4656.13</v>
      </c>
      <c r="D2011" s="470">
        <v>4656.13</v>
      </c>
      <c r="E2011" s="470">
        <v>4656.13</v>
      </c>
      <c r="F2011" s="471"/>
      <c r="G2011" s="472">
        <v>0.0059</v>
      </c>
      <c r="J2011" s="473" t="s">
        <v>2362</v>
      </c>
      <c r="K2011" s="406">
        <v>71.82</v>
      </c>
      <c r="L2011" s="474">
        <v>69.09</v>
      </c>
      <c r="M2011" s="474">
        <v>74.18</v>
      </c>
      <c r="N2011" s="474">
        <v>69.09</v>
      </c>
      <c r="O2011" s="474" t="s">
        <v>4444</v>
      </c>
      <c r="P2011" s="475">
        <v>0.0632</v>
      </c>
      <c r="Q2011" s="56"/>
    </row>
    <row r="2012" ht="15.75" customHeight="1">
      <c r="A2012" s="403" t="s">
        <v>2363</v>
      </c>
      <c r="B2012" s="404">
        <v>4628.85</v>
      </c>
      <c r="C2012" s="470">
        <v>4628.85</v>
      </c>
      <c r="D2012" s="470">
        <v>4628.85</v>
      </c>
      <c r="E2012" s="470">
        <v>4628.85</v>
      </c>
      <c r="F2012" s="471"/>
      <c r="G2012" s="472">
        <v>0.003</v>
      </c>
      <c r="J2012" s="473" t="s">
        <v>2363</v>
      </c>
      <c r="K2012" s="406">
        <v>67.55</v>
      </c>
      <c r="L2012" s="474">
        <v>66.36</v>
      </c>
      <c r="M2012" s="474">
        <v>68.18</v>
      </c>
      <c r="N2012" s="474">
        <v>66.36</v>
      </c>
      <c r="O2012" s="474" t="s">
        <v>4512</v>
      </c>
      <c r="P2012" s="475">
        <v>0.0055</v>
      </c>
      <c r="Q2012" s="56"/>
    </row>
    <row r="2013" ht="15.75" customHeight="1">
      <c r="A2013" s="403" t="s">
        <v>2364</v>
      </c>
      <c r="B2013" s="404">
        <v>4615.19</v>
      </c>
      <c r="C2013" s="470">
        <v>4615.19</v>
      </c>
      <c r="D2013" s="470">
        <v>4615.19</v>
      </c>
      <c r="E2013" s="470">
        <v>4615.19</v>
      </c>
      <c r="F2013" s="471"/>
      <c r="G2013" s="472">
        <v>0.0033</v>
      </c>
      <c r="J2013" s="473" t="s">
        <v>2364</v>
      </c>
      <c r="K2013" s="406">
        <v>67.18</v>
      </c>
      <c r="L2013" s="474">
        <v>68.73</v>
      </c>
      <c r="M2013" s="474">
        <v>69.55</v>
      </c>
      <c r="N2013" s="474">
        <v>66.82</v>
      </c>
      <c r="O2013" s="474" t="s">
        <v>4513</v>
      </c>
      <c r="P2013" s="475">
        <v>-0.0226</v>
      </c>
      <c r="Q2013" s="56"/>
    </row>
    <row r="2014" ht="15.75" customHeight="1">
      <c r="A2014" s="403" t="s">
        <v>2365</v>
      </c>
      <c r="B2014" s="404">
        <v>4599.91</v>
      </c>
      <c r="C2014" s="470">
        <v>4599.91</v>
      </c>
      <c r="D2014" s="470">
        <v>4599.91</v>
      </c>
      <c r="E2014" s="470">
        <v>4599.91</v>
      </c>
      <c r="F2014" s="471"/>
      <c r="G2014" s="472">
        <v>0.0044</v>
      </c>
      <c r="J2014" s="473" t="s">
        <v>2365</v>
      </c>
      <c r="K2014" s="406">
        <v>68.73</v>
      </c>
      <c r="L2014" s="474">
        <v>67.27</v>
      </c>
      <c r="M2014" s="474">
        <v>69.91</v>
      </c>
      <c r="N2014" s="474">
        <v>66.0</v>
      </c>
      <c r="O2014" s="474" t="s">
        <v>4514</v>
      </c>
      <c r="P2014" s="475">
        <v>0.0244</v>
      </c>
      <c r="Q2014" s="56"/>
    </row>
    <row r="2015" ht="15.75" customHeight="1">
      <c r="A2015" s="403" t="s">
        <v>2366</v>
      </c>
      <c r="B2015" s="404">
        <v>4579.72</v>
      </c>
      <c r="C2015" s="470">
        <v>4579.72</v>
      </c>
      <c r="D2015" s="470">
        <v>4579.72</v>
      </c>
      <c r="E2015" s="470">
        <v>4579.72</v>
      </c>
      <c r="F2015" s="471"/>
      <c r="G2015" s="472">
        <v>0.0032</v>
      </c>
      <c r="J2015" s="473" t="s">
        <v>2366</v>
      </c>
      <c r="K2015" s="406">
        <v>67.09</v>
      </c>
      <c r="L2015" s="474">
        <v>65.82</v>
      </c>
      <c r="M2015" s="474">
        <v>68.18</v>
      </c>
      <c r="N2015" s="474">
        <v>65.73</v>
      </c>
      <c r="O2015" s="474" t="s">
        <v>4515</v>
      </c>
      <c r="P2015" s="475">
        <v>0.0068</v>
      </c>
      <c r="Q2015" s="56"/>
    </row>
    <row r="2016" ht="15.75" customHeight="1">
      <c r="A2016" s="403" t="s">
        <v>2367</v>
      </c>
      <c r="B2016" s="404">
        <v>4565.24</v>
      </c>
      <c r="C2016" s="470">
        <v>4565.24</v>
      </c>
      <c r="D2016" s="470">
        <v>4565.24</v>
      </c>
      <c r="E2016" s="470">
        <v>4565.24</v>
      </c>
      <c r="F2016" s="471"/>
      <c r="G2016" s="472">
        <v>0.0085</v>
      </c>
      <c r="J2016" s="473" t="s">
        <v>2367</v>
      </c>
      <c r="K2016" s="406">
        <v>66.64</v>
      </c>
      <c r="L2016" s="474">
        <v>64.27</v>
      </c>
      <c r="M2016" s="474">
        <v>67.18</v>
      </c>
      <c r="N2016" s="474">
        <v>64.18</v>
      </c>
      <c r="O2016" s="474" t="s">
        <v>4516</v>
      </c>
      <c r="P2016" s="475">
        <v>0.0097</v>
      </c>
      <c r="Q2016" s="56"/>
    </row>
    <row r="2017" ht="15.75" customHeight="1">
      <c r="A2017" s="403" t="s">
        <v>2368</v>
      </c>
      <c r="B2017" s="404">
        <v>4526.71</v>
      </c>
      <c r="C2017" s="470">
        <v>4526.71</v>
      </c>
      <c r="D2017" s="470">
        <v>4526.71</v>
      </c>
      <c r="E2017" s="470">
        <v>4526.71</v>
      </c>
      <c r="F2017" s="471"/>
      <c r="G2017" s="472">
        <v>-0.002</v>
      </c>
      <c r="J2017" s="473" t="s">
        <v>2368</v>
      </c>
      <c r="K2017" s="406">
        <v>66.0</v>
      </c>
      <c r="L2017" s="474">
        <v>67.09</v>
      </c>
      <c r="M2017" s="474">
        <v>67.09</v>
      </c>
      <c r="N2017" s="474">
        <v>65.55</v>
      </c>
      <c r="O2017" s="474" t="s">
        <v>4517</v>
      </c>
      <c r="P2017" s="475">
        <v>0.0055</v>
      </c>
      <c r="Q2017" s="56"/>
    </row>
    <row r="2018" ht="15.75" customHeight="1">
      <c r="A2018" s="403" t="s">
        <v>2369</v>
      </c>
      <c r="B2018" s="404">
        <v>4536.0</v>
      </c>
      <c r="C2018" s="470">
        <v>4536.0</v>
      </c>
      <c r="D2018" s="470">
        <v>4536.0</v>
      </c>
      <c r="E2018" s="470">
        <v>4536.0</v>
      </c>
      <c r="F2018" s="471"/>
      <c r="G2018" s="472">
        <v>-0.008</v>
      </c>
      <c r="J2018" s="473" t="s">
        <v>2369</v>
      </c>
      <c r="K2018" s="406">
        <v>65.64</v>
      </c>
      <c r="L2018" s="474">
        <v>66.64</v>
      </c>
      <c r="M2018" s="474">
        <v>66.64</v>
      </c>
      <c r="N2018" s="474">
        <v>65.45</v>
      </c>
      <c r="O2018" s="474" t="s">
        <v>4518</v>
      </c>
      <c r="P2018" s="475">
        <v>-0.015</v>
      </c>
      <c r="Q2018" s="56"/>
    </row>
    <row r="2019" ht="15.75" customHeight="1">
      <c r="A2019" s="403" t="s">
        <v>2370</v>
      </c>
      <c r="B2019" s="404">
        <v>4572.58</v>
      </c>
      <c r="C2019" s="470">
        <v>4572.58</v>
      </c>
      <c r="D2019" s="470">
        <v>4572.58</v>
      </c>
      <c r="E2019" s="470">
        <v>4572.58</v>
      </c>
      <c r="F2019" s="471"/>
      <c r="G2019" s="472">
        <v>-0.0023</v>
      </c>
      <c r="J2019" s="473" t="s">
        <v>2370</v>
      </c>
      <c r="K2019" s="406">
        <v>66.64</v>
      </c>
      <c r="L2019" s="474">
        <v>67.27</v>
      </c>
      <c r="M2019" s="474">
        <v>67.82</v>
      </c>
      <c r="N2019" s="474">
        <v>66.27</v>
      </c>
      <c r="O2019" s="474" t="s">
        <v>4519</v>
      </c>
      <c r="P2019" s="475">
        <v>-0.004</v>
      </c>
      <c r="Q2019" s="56"/>
    </row>
    <row r="2020" ht="15.75" customHeight="1">
      <c r="A2020" s="403" t="s">
        <v>2371</v>
      </c>
      <c r="B2020" s="404">
        <v>4583.1</v>
      </c>
      <c r="C2020" s="470">
        <v>4583.1</v>
      </c>
      <c r="D2020" s="470">
        <v>4583.1</v>
      </c>
      <c r="E2020" s="470">
        <v>4583.1</v>
      </c>
      <c r="F2020" s="471"/>
      <c r="G2020" s="472">
        <v>0.0113</v>
      </c>
      <c r="J2020" s="473" t="s">
        <v>2371</v>
      </c>
      <c r="K2020" s="406">
        <v>66.91</v>
      </c>
      <c r="L2020" s="474">
        <v>67.0</v>
      </c>
      <c r="M2020" s="474">
        <v>68.73</v>
      </c>
      <c r="N2020" s="474">
        <v>66.73</v>
      </c>
      <c r="O2020" s="474" t="s">
        <v>4520</v>
      </c>
      <c r="P2020" s="475">
        <v>0.0</v>
      </c>
      <c r="Q2020" s="56"/>
    </row>
    <row r="2021" ht="15.75" customHeight="1">
      <c r="A2021" s="403" t="s">
        <v>2372</v>
      </c>
      <c r="B2021" s="404">
        <v>4531.98</v>
      </c>
      <c r="C2021" s="470">
        <v>4531.98</v>
      </c>
      <c r="D2021" s="470">
        <v>4531.98</v>
      </c>
      <c r="E2021" s="470">
        <v>4531.98</v>
      </c>
      <c r="F2021" s="471"/>
      <c r="G2021" s="472">
        <v>0.0066</v>
      </c>
      <c r="J2021" s="473" t="s">
        <v>2372</v>
      </c>
      <c r="K2021" s="406">
        <v>66.91</v>
      </c>
      <c r="L2021" s="474">
        <v>65.27</v>
      </c>
      <c r="M2021" s="474">
        <v>67.36</v>
      </c>
      <c r="N2021" s="474">
        <v>65.09</v>
      </c>
      <c r="O2021" s="474" t="s">
        <v>4521</v>
      </c>
      <c r="P2021" s="475">
        <v>0.028</v>
      </c>
      <c r="Q2021" s="56"/>
    </row>
    <row r="2022" ht="15.75" customHeight="1">
      <c r="A2022" s="403" t="s">
        <v>2373</v>
      </c>
      <c r="B2022" s="404">
        <v>4502.22</v>
      </c>
      <c r="C2022" s="470">
        <v>4502.22</v>
      </c>
      <c r="D2022" s="470">
        <v>4502.22</v>
      </c>
      <c r="E2022" s="470">
        <v>4502.22</v>
      </c>
      <c r="F2022" s="471"/>
      <c r="G2022" s="472">
        <v>0.0105</v>
      </c>
      <c r="J2022" s="473" t="s">
        <v>2373</v>
      </c>
      <c r="K2022" s="406">
        <v>65.09</v>
      </c>
      <c r="L2022" s="474">
        <v>65.45</v>
      </c>
      <c r="M2022" s="474">
        <v>66.82</v>
      </c>
      <c r="N2022" s="474">
        <v>64.55</v>
      </c>
      <c r="O2022" s="474" t="s">
        <v>4522</v>
      </c>
      <c r="P2022" s="475">
        <v>0.0099</v>
      </c>
      <c r="Q2022" s="56"/>
    </row>
    <row r="2023" ht="15.75" customHeight="1">
      <c r="A2023" s="403" t="s">
        <v>2374</v>
      </c>
      <c r="B2023" s="404">
        <v>4455.28</v>
      </c>
      <c r="C2023" s="470">
        <v>4455.28</v>
      </c>
      <c r="D2023" s="470">
        <v>4455.28</v>
      </c>
      <c r="E2023" s="470">
        <v>4455.28</v>
      </c>
      <c r="F2023" s="471"/>
      <c r="G2023" s="472">
        <v>-4.0E-4</v>
      </c>
      <c r="J2023" s="473" t="s">
        <v>2374</v>
      </c>
      <c r="K2023" s="406">
        <v>64.45</v>
      </c>
      <c r="L2023" s="474">
        <v>64.64</v>
      </c>
      <c r="M2023" s="474">
        <v>65.73</v>
      </c>
      <c r="N2023" s="474">
        <v>63.45</v>
      </c>
      <c r="O2023" s="474" t="s">
        <v>4523</v>
      </c>
      <c r="P2023" s="475">
        <v>-0.0195</v>
      </c>
      <c r="Q2023" s="56"/>
    </row>
    <row r="2024" ht="15.75" customHeight="1">
      <c r="A2024" s="403" t="s">
        <v>2375</v>
      </c>
      <c r="B2024" s="404">
        <v>4457.24</v>
      </c>
      <c r="C2024" s="470">
        <v>4457.24</v>
      </c>
      <c r="D2024" s="470">
        <v>4457.24</v>
      </c>
      <c r="E2024" s="470">
        <v>4457.24</v>
      </c>
      <c r="F2024" s="471"/>
      <c r="G2024" s="472">
        <v>-0.0072</v>
      </c>
      <c r="J2024" s="473" t="s">
        <v>2375</v>
      </c>
      <c r="K2024" s="406">
        <v>65.73</v>
      </c>
      <c r="L2024" s="474">
        <v>65.55</v>
      </c>
      <c r="M2024" s="474">
        <v>66.55</v>
      </c>
      <c r="N2024" s="474">
        <v>64.55</v>
      </c>
      <c r="O2024" s="474" t="s">
        <v>4524</v>
      </c>
      <c r="P2024" s="475">
        <v>-0.0123</v>
      </c>
      <c r="Q2024" s="56"/>
    </row>
    <row r="2025" ht="15.75" customHeight="1">
      <c r="A2025" s="403" t="s">
        <v>2376</v>
      </c>
      <c r="B2025" s="404">
        <v>4489.45</v>
      </c>
      <c r="C2025" s="470">
        <v>4489.45</v>
      </c>
      <c r="D2025" s="470">
        <v>4489.45</v>
      </c>
      <c r="E2025" s="470">
        <v>4489.45</v>
      </c>
      <c r="F2025" s="471"/>
      <c r="G2025" s="472">
        <v>-0.0032</v>
      </c>
      <c r="J2025" s="473" t="s">
        <v>2376</v>
      </c>
      <c r="K2025" s="406">
        <v>66.55</v>
      </c>
      <c r="L2025" s="474">
        <v>65.82</v>
      </c>
      <c r="M2025" s="474">
        <v>67.18</v>
      </c>
      <c r="N2025" s="474">
        <v>65.82</v>
      </c>
      <c r="O2025" s="474" t="s">
        <v>4525</v>
      </c>
      <c r="P2025" s="475">
        <v>-0.0014</v>
      </c>
      <c r="Q2025" s="56"/>
    </row>
    <row r="2026" ht="15.75" customHeight="1">
      <c r="A2026" s="403" t="s">
        <v>2377</v>
      </c>
      <c r="B2026" s="404">
        <v>4503.98</v>
      </c>
      <c r="C2026" s="470">
        <v>4503.98</v>
      </c>
      <c r="D2026" s="470">
        <v>4503.98</v>
      </c>
      <c r="E2026" s="470">
        <v>4503.98</v>
      </c>
      <c r="F2026" s="471"/>
      <c r="G2026" s="472">
        <v>-0.0017</v>
      </c>
      <c r="J2026" s="473" t="s">
        <v>2377</v>
      </c>
      <c r="K2026" s="406">
        <v>66.64</v>
      </c>
      <c r="L2026" s="474">
        <v>66.82</v>
      </c>
      <c r="M2026" s="474">
        <v>67.73</v>
      </c>
      <c r="N2026" s="474">
        <v>65.91</v>
      </c>
      <c r="O2026" s="474" t="s">
        <v>4526</v>
      </c>
      <c r="P2026" s="475">
        <v>-0.008</v>
      </c>
      <c r="Q2026" s="56"/>
    </row>
    <row r="2027" ht="15.75" customHeight="1">
      <c r="A2027" s="403" t="s">
        <v>2378</v>
      </c>
      <c r="B2027" s="404">
        <v>4511.46</v>
      </c>
      <c r="C2027" s="470">
        <v>4511.46</v>
      </c>
      <c r="D2027" s="470">
        <v>4511.46</v>
      </c>
      <c r="E2027" s="470">
        <v>4511.46</v>
      </c>
      <c r="F2027" s="471"/>
      <c r="G2027" s="472">
        <v>-0.0019</v>
      </c>
      <c r="J2027" s="473" t="s">
        <v>2378</v>
      </c>
      <c r="K2027" s="406">
        <v>67.18</v>
      </c>
      <c r="L2027" s="474">
        <v>67.64</v>
      </c>
      <c r="M2027" s="474">
        <v>68.55</v>
      </c>
      <c r="N2027" s="474">
        <v>66.82</v>
      </c>
      <c r="O2027" s="474" t="s">
        <v>4527</v>
      </c>
      <c r="P2027" s="475">
        <v>-0.0055</v>
      </c>
      <c r="Q2027" s="56"/>
    </row>
    <row r="2028" ht="15.75" customHeight="1">
      <c r="A2028" s="403" t="s">
        <v>2379</v>
      </c>
      <c r="B2028" s="404">
        <v>4519.85</v>
      </c>
      <c r="C2028" s="470">
        <v>4519.85</v>
      </c>
      <c r="D2028" s="470">
        <v>4519.85</v>
      </c>
      <c r="E2028" s="470">
        <v>4519.85</v>
      </c>
      <c r="F2028" s="471"/>
      <c r="G2028" s="472">
        <v>-0.0017</v>
      </c>
      <c r="J2028" s="473" t="s">
        <v>2379</v>
      </c>
      <c r="K2028" s="406">
        <v>67.55</v>
      </c>
      <c r="L2028" s="474">
        <v>66.27</v>
      </c>
      <c r="M2028" s="474">
        <v>69.0</v>
      </c>
      <c r="N2028" s="474">
        <v>66.27</v>
      </c>
      <c r="O2028" s="474" t="s">
        <v>4528</v>
      </c>
      <c r="P2028" s="475">
        <v>0.0193</v>
      </c>
      <c r="Q2028" s="56"/>
    </row>
    <row r="2029" ht="15.75" customHeight="1">
      <c r="A2029" s="403" t="s">
        <v>2380</v>
      </c>
      <c r="B2029" s="404">
        <v>4527.41</v>
      </c>
      <c r="C2029" s="470">
        <v>4527.41</v>
      </c>
      <c r="D2029" s="470">
        <v>4527.41</v>
      </c>
      <c r="E2029" s="470">
        <v>4527.41</v>
      </c>
      <c r="F2029" s="471"/>
      <c r="G2029" s="472">
        <v>0.0046</v>
      </c>
      <c r="J2029" s="473" t="s">
        <v>2380</v>
      </c>
      <c r="K2029" s="406">
        <v>66.27</v>
      </c>
      <c r="L2029" s="474">
        <v>65.27</v>
      </c>
      <c r="M2029" s="474">
        <v>67.73</v>
      </c>
      <c r="N2029" s="474">
        <v>65.27</v>
      </c>
      <c r="O2029" s="474" t="s">
        <v>4529</v>
      </c>
      <c r="P2029" s="475">
        <v>0.0014</v>
      </c>
      <c r="Q2029" s="56"/>
    </row>
    <row r="2030" ht="15.75" customHeight="1">
      <c r="A2030" s="403" t="s">
        <v>2381</v>
      </c>
      <c r="B2030" s="404">
        <v>4506.71</v>
      </c>
      <c r="C2030" s="470">
        <v>4506.71</v>
      </c>
      <c r="D2030" s="470">
        <v>4506.71</v>
      </c>
      <c r="E2030" s="470">
        <v>4506.71</v>
      </c>
      <c r="F2030" s="471"/>
      <c r="G2030" s="472">
        <v>0.0065</v>
      </c>
      <c r="J2030" s="473" t="s">
        <v>2381</v>
      </c>
      <c r="K2030" s="406">
        <v>66.18</v>
      </c>
      <c r="L2030" s="474">
        <v>65.45</v>
      </c>
      <c r="M2030" s="474">
        <v>66.82</v>
      </c>
      <c r="N2030" s="474">
        <v>63.82</v>
      </c>
      <c r="O2030" s="474" t="s">
        <v>4530</v>
      </c>
      <c r="P2030" s="475">
        <v>0.0283</v>
      </c>
      <c r="Q2030" s="56"/>
    </row>
    <row r="2031" ht="15.75" customHeight="1">
      <c r="A2031" s="403" t="s">
        <v>2382</v>
      </c>
      <c r="B2031" s="404">
        <v>4477.55</v>
      </c>
      <c r="C2031" s="470">
        <v>4477.55</v>
      </c>
      <c r="D2031" s="470">
        <v>4477.55</v>
      </c>
      <c r="E2031" s="470">
        <v>4477.55</v>
      </c>
      <c r="F2031" s="471"/>
      <c r="G2031" s="472">
        <v>0.0054</v>
      </c>
      <c r="J2031" s="473" t="s">
        <v>2382</v>
      </c>
      <c r="K2031" s="406">
        <v>64.36</v>
      </c>
      <c r="L2031" s="474">
        <v>60.45</v>
      </c>
      <c r="M2031" s="474">
        <v>65.91</v>
      </c>
      <c r="N2031" s="474">
        <v>60.45</v>
      </c>
      <c r="O2031" s="474" t="s">
        <v>4531</v>
      </c>
      <c r="P2031" s="475">
        <v>0.0598</v>
      </c>
      <c r="Q2031" s="56"/>
    </row>
    <row r="2032" ht="15.75" customHeight="1">
      <c r="A2032" s="403" t="s">
        <v>2383</v>
      </c>
      <c r="B2032" s="404">
        <v>4453.36</v>
      </c>
      <c r="C2032" s="470">
        <v>4453.36</v>
      </c>
      <c r="D2032" s="470">
        <v>4453.36</v>
      </c>
      <c r="E2032" s="470">
        <v>4453.36</v>
      </c>
      <c r="F2032" s="471"/>
      <c r="G2032" s="472">
        <v>-0.0137</v>
      </c>
      <c r="J2032" s="473" t="s">
        <v>2383</v>
      </c>
      <c r="K2032" s="406">
        <v>60.73</v>
      </c>
      <c r="L2032" s="474">
        <v>61.36</v>
      </c>
      <c r="M2032" s="474">
        <v>62.18</v>
      </c>
      <c r="N2032" s="474">
        <v>60.0</v>
      </c>
      <c r="O2032" s="474" t="s">
        <v>4532</v>
      </c>
      <c r="P2032" s="475">
        <v>-0.0275</v>
      </c>
      <c r="Q2032" s="56"/>
    </row>
    <row r="2033" ht="15.75" customHeight="1">
      <c r="A2033" s="403" t="s">
        <v>2384</v>
      </c>
      <c r="B2033" s="404">
        <v>4515.13</v>
      </c>
      <c r="C2033" s="470">
        <v>4515.13</v>
      </c>
      <c r="D2033" s="470">
        <v>4515.13</v>
      </c>
      <c r="E2033" s="470">
        <v>4515.13</v>
      </c>
      <c r="F2033" s="471"/>
      <c r="G2033" s="472">
        <v>-0.0091</v>
      </c>
      <c r="J2033" s="473" t="s">
        <v>2384</v>
      </c>
      <c r="K2033" s="406">
        <v>62.45</v>
      </c>
      <c r="L2033" s="474">
        <v>65.91</v>
      </c>
      <c r="M2033" s="474">
        <v>65.91</v>
      </c>
      <c r="N2033" s="474">
        <v>62.0</v>
      </c>
      <c r="O2033" s="474" t="s">
        <v>4533</v>
      </c>
      <c r="P2033" s="475">
        <v>-0.0445</v>
      </c>
      <c r="Q2033" s="56"/>
    </row>
    <row r="2034" ht="15.75" customHeight="1">
      <c r="A2034" s="403" t="s">
        <v>2385</v>
      </c>
      <c r="B2034" s="404">
        <v>4556.68</v>
      </c>
      <c r="C2034" s="470">
        <v>4556.68</v>
      </c>
      <c r="D2034" s="470">
        <v>4556.68</v>
      </c>
      <c r="E2034" s="470">
        <v>4556.68</v>
      </c>
      <c r="F2034" s="471"/>
      <c r="G2034" s="472">
        <v>0.0095</v>
      </c>
      <c r="J2034" s="473" t="s">
        <v>2385</v>
      </c>
      <c r="K2034" s="406">
        <v>65.36</v>
      </c>
      <c r="L2034" s="474">
        <v>65.0</v>
      </c>
      <c r="M2034" s="474">
        <v>66.0</v>
      </c>
      <c r="N2034" s="474">
        <v>64.55</v>
      </c>
      <c r="O2034" s="474" t="s">
        <v>4534</v>
      </c>
      <c r="P2034" s="475">
        <v>0.033</v>
      </c>
      <c r="Q2034" s="56"/>
    </row>
    <row r="2035" ht="15.75" customHeight="1">
      <c r="A2035" s="403" t="s">
        <v>2386</v>
      </c>
      <c r="B2035" s="404">
        <v>4513.97</v>
      </c>
      <c r="C2035" s="470">
        <v>4513.97</v>
      </c>
      <c r="D2035" s="470">
        <v>4513.97</v>
      </c>
      <c r="E2035" s="470">
        <v>4513.97</v>
      </c>
      <c r="F2035" s="471"/>
      <c r="G2035" s="472">
        <v>-0.0062</v>
      </c>
      <c r="J2035" s="473" t="s">
        <v>2386</v>
      </c>
      <c r="K2035" s="406">
        <v>63.27</v>
      </c>
      <c r="L2035" s="474">
        <v>62.0</v>
      </c>
      <c r="M2035" s="474">
        <v>65.91</v>
      </c>
      <c r="N2035" s="474">
        <v>62.0</v>
      </c>
      <c r="O2035" s="474" t="s">
        <v>4535</v>
      </c>
      <c r="P2035" s="475">
        <v>-0.0072</v>
      </c>
      <c r="Q2035" s="56"/>
    </row>
    <row r="2036" ht="15.75" customHeight="1">
      <c r="A2036" s="403" t="s">
        <v>2387</v>
      </c>
      <c r="B2036" s="404">
        <v>4542.27</v>
      </c>
      <c r="C2036" s="470">
        <v>4542.27</v>
      </c>
      <c r="D2036" s="470">
        <v>4542.27</v>
      </c>
      <c r="E2036" s="470">
        <v>4542.27</v>
      </c>
      <c r="F2036" s="471"/>
      <c r="G2036" s="472">
        <v>-0.0163</v>
      </c>
      <c r="J2036" s="473" t="s">
        <v>2387</v>
      </c>
      <c r="K2036" s="406">
        <v>63.73</v>
      </c>
      <c r="L2036" s="474">
        <v>69.09</v>
      </c>
      <c r="M2036" s="474">
        <v>69.91</v>
      </c>
      <c r="N2036" s="474">
        <v>63.18</v>
      </c>
      <c r="O2036" s="474" t="s">
        <v>4536</v>
      </c>
      <c r="P2036" s="475">
        <v>-0.0715</v>
      </c>
      <c r="Q2036" s="56"/>
    </row>
    <row r="2037" ht="15.75" customHeight="1">
      <c r="A2037" s="403" t="s">
        <v>2388</v>
      </c>
      <c r="B2037" s="404">
        <v>4617.7</v>
      </c>
      <c r="C2037" s="470">
        <v>4617.7</v>
      </c>
      <c r="D2037" s="470">
        <v>4617.7</v>
      </c>
      <c r="E2037" s="470">
        <v>4617.7</v>
      </c>
      <c r="F2037" s="471"/>
      <c r="G2037" s="472">
        <v>0.0057</v>
      </c>
      <c r="J2037" s="473" t="s">
        <v>2388</v>
      </c>
      <c r="K2037" s="406">
        <v>68.64</v>
      </c>
      <c r="L2037" s="474">
        <v>70.64</v>
      </c>
      <c r="M2037" s="474">
        <v>71.73</v>
      </c>
      <c r="N2037" s="474">
        <v>68.0</v>
      </c>
      <c r="O2037" s="474" t="s">
        <v>4537</v>
      </c>
      <c r="P2037" s="475">
        <v>0.0028</v>
      </c>
      <c r="Q2037" s="56"/>
    </row>
    <row r="2038" ht="15.75" customHeight="1">
      <c r="A2038" s="403" t="s">
        <v>2389</v>
      </c>
      <c r="B2038" s="404">
        <v>4591.42</v>
      </c>
      <c r="C2038" s="470">
        <v>4591.42</v>
      </c>
      <c r="D2038" s="470">
        <v>4591.42</v>
      </c>
      <c r="E2038" s="470">
        <v>4591.42</v>
      </c>
      <c r="F2038" s="471"/>
      <c r="G2038" s="472">
        <v>0.001</v>
      </c>
      <c r="J2038" s="473" t="s">
        <v>2389</v>
      </c>
      <c r="K2038" s="406">
        <v>68.45</v>
      </c>
      <c r="L2038" s="474">
        <v>68.82</v>
      </c>
      <c r="M2038" s="474">
        <v>69.91</v>
      </c>
      <c r="N2038" s="474">
        <v>67.73</v>
      </c>
      <c r="O2038" s="474" t="s">
        <v>4538</v>
      </c>
      <c r="P2038" s="475">
        <v>-0.0093</v>
      </c>
      <c r="Q2038" s="56"/>
    </row>
    <row r="2039" ht="15.75" customHeight="1">
      <c r="A2039" s="403" t="s">
        <v>2390</v>
      </c>
      <c r="B2039" s="404">
        <v>4586.84</v>
      </c>
      <c r="C2039" s="470">
        <v>4586.84</v>
      </c>
      <c r="D2039" s="470">
        <v>4586.84</v>
      </c>
      <c r="E2039" s="470">
        <v>4586.84</v>
      </c>
      <c r="F2039" s="471"/>
      <c r="G2039" s="472">
        <v>-0.008</v>
      </c>
      <c r="J2039" s="473" t="s">
        <v>2390</v>
      </c>
      <c r="K2039" s="406">
        <v>69.09</v>
      </c>
      <c r="L2039" s="474">
        <v>70.45</v>
      </c>
      <c r="M2039" s="474">
        <v>73.45</v>
      </c>
      <c r="N2039" s="474">
        <v>68.45</v>
      </c>
      <c r="O2039" s="474" t="s">
        <v>4539</v>
      </c>
      <c r="P2039" s="475">
        <v>-0.0168</v>
      </c>
      <c r="Q2039" s="56"/>
    </row>
    <row r="2040" ht="15.75" customHeight="1">
      <c r="A2040" s="403" t="s">
        <v>2391</v>
      </c>
      <c r="B2040" s="404">
        <v>4623.63</v>
      </c>
      <c r="C2040" s="470">
        <v>4623.63</v>
      </c>
      <c r="D2040" s="470">
        <v>4623.63</v>
      </c>
      <c r="E2040" s="470">
        <v>4623.63</v>
      </c>
      <c r="F2040" s="471"/>
      <c r="G2040" s="472">
        <v>0.008</v>
      </c>
      <c r="J2040" s="473" t="s">
        <v>2391</v>
      </c>
      <c r="K2040" s="406">
        <v>70.27</v>
      </c>
      <c r="L2040" s="474">
        <v>73.64</v>
      </c>
      <c r="M2040" s="474">
        <v>75.36</v>
      </c>
      <c r="N2040" s="474">
        <v>69.64</v>
      </c>
      <c r="O2040" s="474" t="s">
        <v>4429</v>
      </c>
      <c r="P2040" s="475">
        <v>-0.0433</v>
      </c>
      <c r="Q2040" s="56"/>
    </row>
    <row r="2041" ht="15.75" customHeight="1">
      <c r="A2041" s="403" t="s">
        <v>2392</v>
      </c>
      <c r="B2041" s="404">
        <v>4586.95</v>
      </c>
      <c r="C2041" s="470">
        <v>4586.95</v>
      </c>
      <c r="D2041" s="470">
        <v>4586.95</v>
      </c>
      <c r="E2041" s="470">
        <v>4586.95</v>
      </c>
      <c r="F2041" s="471"/>
      <c r="G2041" s="472">
        <v>0.0093</v>
      </c>
      <c r="J2041" s="473" t="s">
        <v>2392</v>
      </c>
      <c r="K2041" s="406">
        <v>73.45</v>
      </c>
      <c r="L2041" s="474">
        <v>68.18</v>
      </c>
      <c r="M2041" s="474">
        <v>73.73</v>
      </c>
      <c r="N2041" s="474">
        <v>67.45</v>
      </c>
      <c r="O2041" s="474" t="s">
        <v>4540</v>
      </c>
      <c r="P2041" s="475">
        <v>0.0948</v>
      </c>
      <c r="Q2041" s="56"/>
    </row>
    <row r="2042" ht="15.75" customHeight="1">
      <c r="A2042" s="403" t="s">
        <v>2393</v>
      </c>
      <c r="B2042" s="404">
        <v>4544.7</v>
      </c>
      <c r="C2042" s="470">
        <v>4544.7</v>
      </c>
      <c r="D2042" s="470">
        <v>4544.7</v>
      </c>
      <c r="E2042" s="470">
        <v>4544.7</v>
      </c>
      <c r="F2042" s="471"/>
      <c r="G2042" s="472">
        <v>-0.0155</v>
      </c>
      <c r="J2042" s="473" t="s">
        <v>2393</v>
      </c>
      <c r="K2042" s="406">
        <v>67.09</v>
      </c>
      <c r="L2042" s="474">
        <v>70.82</v>
      </c>
      <c r="M2042" s="474">
        <v>72.45</v>
      </c>
      <c r="N2042" s="474">
        <v>66.18</v>
      </c>
      <c r="O2042" s="474" t="s">
        <v>4169</v>
      </c>
      <c r="P2042" s="475">
        <v>-0.0289</v>
      </c>
      <c r="Q2042" s="56"/>
    </row>
    <row r="2043" ht="15.75" customHeight="1">
      <c r="A2043" s="403" t="s">
        <v>2394</v>
      </c>
      <c r="B2043" s="404">
        <v>4616.12</v>
      </c>
      <c r="C2043" s="470">
        <v>4616.12</v>
      </c>
      <c r="D2043" s="470">
        <v>4616.12</v>
      </c>
      <c r="E2043" s="470">
        <v>4616.12</v>
      </c>
      <c r="F2043" s="471"/>
      <c r="G2043" s="472">
        <v>-0.0024</v>
      </c>
      <c r="J2043" s="473" t="s">
        <v>2394</v>
      </c>
      <c r="K2043" s="406">
        <v>69.09</v>
      </c>
      <c r="L2043" s="474">
        <v>64.36</v>
      </c>
      <c r="M2043" s="474">
        <v>70.09</v>
      </c>
      <c r="N2043" s="474">
        <v>62.82</v>
      </c>
      <c r="O2043" s="474" t="s">
        <v>4115</v>
      </c>
      <c r="P2043" s="475">
        <v>0.0826</v>
      </c>
      <c r="Q2043" s="56"/>
    </row>
    <row r="2044" ht="15.75" customHeight="1">
      <c r="A2044" s="403" t="s">
        <v>2395</v>
      </c>
      <c r="B2044" s="404">
        <v>4627.16</v>
      </c>
      <c r="C2044" s="470">
        <v>4627.16</v>
      </c>
      <c r="D2044" s="470">
        <v>4627.16</v>
      </c>
      <c r="E2044" s="470">
        <v>4627.16</v>
      </c>
      <c r="F2044" s="471"/>
      <c r="G2044" s="472">
        <v>0.0026</v>
      </c>
      <c r="J2044" s="473" t="s">
        <v>2395</v>
      </c>
      <c r="K2044" s="406">
        <v>63.82</v>
      </c>
      <c r="L2044" s="474">
        <v>66.0</v>
      </c>
      <c r="M2044" s="474">
        <v>67.09</v>
      </c>
      <c r="N2044" s="474">
        <v>63.27</v>
      </c>
      <c r="O2044" s="474" t="s">
        <v>4541</v>
      </c>
      <c r="P2044" s="475">
        <v>-0.0277</v>
      </c>
      <c r="Q2044" s="56"/>
    </row>
    <row r="2045" ht="15.75" customHeight="1">
      <c r="A2045" s="403" t="s">
        <v>2396</v>
      </c>
      <c r="B2045" s="404">
        <v>4615.01</v>
      </c>
      <c r="C2045" s="470">
        <v>4615.01</v>
      </c>
      <c r="D2045" s="470">
        <v>4615.01</v>
      </c>
      <c r="E2045" s="470">
        <v>4615.01</v>
      </c>
      <c r="F2045" s="471"/>
      <c r="G2045" s="472">
        <v>0.0286</v>
      </c>
      <c r="J2045" s="473" t="s">
        <v>2396</v>
      </c>
      <c r="K2045" s="406">
        <v>65.64</v>
      </c>
      <c r="L2045" s="474">
        <v>63.0</v>
      </c>
      <c r="M2045" s="474">
        <v>66.0</v>
      </c>
      <c r="N2045" s="474">
        <v>61.91</v>
      </c>
      <c r="O2045" s="474" t="s">
        <v>4542</v>
      </c>
      <c r="P2045" s="475">
        <v>0.094</v>
      </c>
      <c r="Q2045" s="56"/>
    </row>
    <row r="2046" ht="15.75" customHeight="1">
      <c r="A2046" s="403" t="s">
        <v>2397</v>
      </c>
      <c r="B2046" s="404">
        <v>4486.77</v>
      </c>
      <c r="C2046" s="470">
        <v>4486.77</v>
      </c>
      <c r="D2046" s="470">
        <v>4486.77</v>
      </c>
      <c r="E2046" s="470">
        <v>4486.77</v>
      </c>
      <c r="F2046" s="471"/>
      <c r="G2046" s="472">
        <v>8.0E-4</v>
      </c>
      <c r="J2046" s="473" t="s">
        <v>2397</v>
      </c>
      <c r="K2046" s="406">
        <v>60.0</v>
      </c>
      <c r="L2046" s="474">
        <v>59.18</v>
      </c>
      <c r="M2046" s="474">
        <v>60.91</v>
      </c>
      <c r="N2046" s="474">
        <v>59.18</v>
      </c>
      <c r="O2046" s="474" t="s">
        <v>4543</v>
      </c>
      <c r="P2046" s="475">
        <v>-0.003</v>
      </c>
      <c r="Q2046" s="56"/>
    </row>
    <row r="2047" ht="15.75" customHeight="1">
      <c r="A2047" s="403" t="s">
        <v>2398</v>
      </c>
      <c r="B2047" s="404">
        <v>4483.28</v>
      </c>
      <c r="C2047" s="470">
        <v>4483.28</v>
      </c>
      <c r="D2047" s="470">
        <v>4483.28</v>
      </c>
      <c r="E2047" s="470">
        <v>4483.28</v>
      </c>
      <c r="F2047" s="471"/>
      <c r="G2047" s="472">
        <v>0.0062</v>
      </c>
      <c r="J2047" s="473" t="s">
        <v>2398</v>
      </c>
      <c r="K2047" s="406">
        <v>60.18</v>
      </c>
      <c r="L2047" s="474">
        <v>60.82</v>
      </c>
      <c r="M2047" s="474">
        <v>61.45</v>
      </c>
      <c r="N2047" s="474">
        <v>60.09</v>
      </c>
      <c r="O2047" s="474" t="s">
        <v>4544</v>
      </c>
      <c r="P2047" s="475">
        <v>-0.0076</v>
      </c>
      <c r="Q2047" s="56"/>
    </row>
    <row r="2048" ht="15.75" customHeight="1">
      <c r="A2048" s="403" t="s">
        <v>2399</v>
      </c>
      <c r="B2048" s="404">
        <v>4455.57</v>
      </c>
      <c r="C2048" s="470">
        <v>4455.57</v>
      </c>
      <c r="D2048" s="470">
        <v>4455.57</v>
      </c>
      <c r="E2048" s="470">
        <v>4455.57</v>
      </c>
      <c r="F2048" s="471"/>
      <c r="G2048" s="472">
        <v>-8.0E-4</v>
      </c>
      <c r="J2048" s="473" t="s">
        <v>2399</v>
      </c>
      <c r="K2048" s="406">
        <v>60.64</v>
      </c>
      <c r="L2048" s="474">
        <v>62.27</v>
      </c>
      <c r="M2048" s="474">
        <v>62.27</v>
      </c>
      <c r="N2048" s="474">
        <v>60.09</v>
      </c>
      <c r="O2048" s="474" t="s">
        <v>4545</v>
      </c>
      <c r="P2048" s="475">
        <v>-0.0234</v>
      </c>
      <c r="Q2048" s="56"/>
    </row>
    <row r="2049" ht="15.75" customHeight="1">
      <c r="A2049" s="403" t="s">
        <v>2400</v>
      </c>
      <c r="B2049" s="404">
        <v>4459.28</v>
      </c>
      <c r="C2049" s="470">
        <v>4459.28</v>
      </c>
      <c r="D2049" s="470">
        <v>4459.28</v>
      </c>
      <c r="E2049" s="470">
        <v>4459.28</v>
      </c>
      <c r="F2049" s="471"/>
      <c r="G2049" s="472">
        <v>0.0118</v>
      </c>
      <c r="J2049" s="473" t="s">
        <v>2400</v>
      </c>
      <c r="K2049" s="406">
        <v>62.09</v>
      </c>
      <c r="L2049" s="474">
        <v>63.09</v>
      </c>
      <c r="M2049" s="474">
        <v>63.91</v>
      </c>
      <c r="N2049" s="474">
        <v>61.82</v>
      </c>
      <c r="O2049" s="474" t="s">
        <v>4546</v>
      </c>
      <c r="P2049" s="475">
        <v>0.0044</v>
      </c>
      <c r="Q2049" s="56"/>
    </row>
    <row r="2050" ht="15.75" customHeight="1">
      <c r="A2050" s="403" t="s">
        <v>2401</v>
      </c>
      <c r="B2050" s="404">
        <v>4407.42</v>
      </c>
      <c r="C2050" s="470">
        <v>4407.42</v>
      </c>
      <c r="D2050" s="470">
        <v>4407.42</v>
      </c>
      <c r="E2050" s="470">
        <v>4407.42</v>
      </c>
      <c r="F2050" s="471"/>
      <c r="G2050" s="472">
        <v>0.0212</v>
      </c>
      <c r="J2050" s="473" t="s">
        <v>2401</v>
      </c>
      <c r="K2050" s="406">
        <v>61.82</v>
      </c>
      <c r="L2050" s="474">
        <v>60.91</v>
      </c>
      <c r="M2050" s="474">
        <v>62.73</v>
      </c>
      <c r="N2050" s="474">
        <v>60.36</v>
      </c>
      <c r="O2050" s="474" t="s">
        <v>4547</v>
      </c>
      <c r="P2050" s="475">
        <v>0.0195</v>
      </c>
      <c r="Q2050" s="56"/>
    </row>
    <row r="2051" ht="15.75" customHeight="1">
      <c r="A2051" s="403" t="s">
        <v>2402</v>
      </c>
      <c r="B2051" s="404">
        <v>4315.99</v>
      </c>
      <c r="C2051" s="470">
        <v>4315.99</v>
      </c>
      <c r="D2051" s="470">
        <v>4315.99</v>
      </c>
      <c r="E2051" s="470">
        <v>4315.99</v>
      </c>
      <c r="F2051" s="471"/>
      <c r="G2051" s="472">
        <v>3.0E-4</v>
      </c>
      <c r="J2051" s="473" t="s">
        <v>2402</v>
      </c>
      <c r="K2051" s="406">
        <v>60.64</v>
      </c>
      <c r="L2051" s="474">
        <v>60.73</v>
      </c>
      <c r="M2051" s="474">
        <v>61.36</v>
      </c>
      <c r="N2051" s="474">
        <v>58.73</v>
      </c>
      <c r="O2051" s="474" t="s">
        <v>4548</v>
      </c>
      <c r="P2051" s="475">
        <v>0.02</v>
      </c>
      <c r="Q2051" s="56"/>
    </row>
    <row r="2052" ht="15.75" customHeight="1">
      <c r="A2052" s="403" t="s">
        <v>2403</v>
      </c>
      <c r="B2052" s="404">
        <v>4314.88</v>
      </c>
      <c r="C2052" s="470">
        <v>4314.88</v>
      </c>
      <c r="D2052" s="470">
        <v>4314.88</v>
      </c>
      <c r="E2052" s="470">
        <v>4314.88</v>
      </c>
      <c r="F2052" s="471"/>
      <c r="G2052" s="472">
        <v>-0.0064</v>
      </c>
      <c r="J2052" s="473" t="s">
        <v>2403</v>
      </c>
      <c r="K2052" s="406">
        <v>59.45</v>
      </c>
      <c r="L2052" s="474">
        <v>59.09</v>
      </c>
      <c r="M2052" s="474">
        <v>60.82</v>
      </c>
      <c r="N2052" s="474">
        <v>58.45</v>
      </c>
      <c r="O2052" s="474" t="s">
        <v>4549</v>
      </c>
      <c r="P2052" s="475">
        <v>0.0107</v>
      </c>
      <c r="Q2052" s="56"/>
    </row>
    <row r="2053" ht="15.75" customHeight="1">
      <c r="A2053" s="403" t="s">
        <v>2404</v>
      </c>
      <c r="B2053" s="404">
        <v>4342.66</v>
      </c>
      <c r="C2053" s="470">
        <v>4342.66</v>
      </c>
      <c r="D2053" s="470">
        <v>4342.66</v>
      </c>
      <c r="E2053" s="470">
        <v>4342.66</v>
      </c>
      <c r="F2053" s="471"/>
      <c r="G2053" s="472">
        <v>0.0037</v>
      </c>
      <c r="J2053" s="473" t="s">
        <v>2404</v>
      </c>
      <c r="K2053" s="406">
        <v>58.82</v>
      </c>
      <c r="L2053" s="474">
        <v>56.45</v>
      </c>
      <c r="M2053" s="474">
        <v>59.91</v>
      </c>
      <c r="N2053" s="474">
        <v>56.0</v>
      </c>
      <c r="O2053" s="474" t="s">
        <v>4550</v>
      </c>
      <c r="P2053" s="475">
        <v>0.042</v>
      </c>
      <c r="Q2053" s="56"/>
    </row>
    <row r="2054" ht="15.75" customHeight="1">
      <c r="A2054" s="403" t="s">
        <v>2405</v>
      </c>
      <c r="B2054" s="404">
        <v>4326.61</v>
      </c>
      <c r="C2054" s="470">
        <v>4326.61</v>
      </c>
      <c r="D2054" s="470">
        <v>4326.61</v>
      </c>
      <c r="E2054" s="470">
        <v>4326.61</v>
      </c>
      <c r="F2054" s="471"/>
      <c r="G2054" s="472">
        <v>-0.0052</v>
      </c>
      <c r="J2054" s="473" t="s">
        <v>2405</v>
      </c>
      <c r="K2054" s="406">
        <v>56.45</v>
      </c>
      <c r="L2054" s="474">
        <v>55.55</v>
      </c>
      <c r="M2054" s="474">
        <v>56.91</v>
      </c>
      <c r="N2054" s="474">
        <v>55.18</v>
      </c>
      <c r="O2054" s="474" t="s">
        <v>4551</v>
      </c>
      <c r="P2054" s="475">
        <v>0.0032</v>
      </c>
      <c r="Q2054" s="56"/>
    </row>
    <row r="2055" ht="15.75" customHeight="1">
      <c r="A2055" s="403" t="s">
        <v>2406</v>
      </c>
      <c r="B2055" s="404">
        <v>4349.22</v>
      </c>
      <c r="C2055" s="470">
        <v>4349.22</v>
      </c>
      <c r="D2055" s="470">
        <v>4349.22</v>
      </c>
      <c r="E2055" s="470">
        <v>4349.22</v>
      </c>
      <c r="F2055" s="471"/>
      <c r="G2055" s="472">
        <v>0.0169</v>
      </c>
      <c r="J2055" s="473" t="s">
        <v>2406</v>
      </c>
      <c r="K2055" s="406">
        <v>56.27</v>
      </c>
      <c r="L2055" s="474">
        <v>58.0</v>
      </c>
      <c r="M2055" s="474">
        <v>58.36</v>
      </c>
      <c r="N2055" s="474">
        <v>55.45</v>
      </c>
      <c r="O2055" s="474" t="s">
        <v>4552</v>
      </c>
      <c r="P2055" s="475">
        <v>-0.0065</v>
      </c>
      <c r="Q2055" s="56"/>
    </row>
    <row r="2056" ht="15.75" customHeight="1">
      <c r="A2056" s="403" t="s">
        <v>2407</v>
      </c>
      <c r="B2056" s="404">
        <v>4277.05</v>
      </c>
      <c r="C2056" s="470">
        <v>4277.05</v>
      </c>
      <c r="D2056" s="470">
        <v>4277.05</v>
      </c>
      <c r="E2056" s="470">
        <v>4277.05</v>
      </c>
      <c r="F2056" s="471"/>
      <c r="G2056" s="472">
        <v>0.0375</v>
      </c>
      <c r="J2056" s="473" t="s">
        <v>2407</v>
      </c>
      <c r="K2056" s="406">
        <v>56.64</v>
      </c>
      <c r="L2056" s="474">
        <v>56.73</v>
      </c>
      <c r="M2056" s="474">
        <v>58.36</v>
      </c>
      <c r="N2056" s="474">
        <v>55.36</v>
      </c>
      <c r="O2056" s="474" t="s">
        <v>4553</v>
      </c>
      <c r="P2056" s="475">
        <v>0.0231</v>
      </c>
      <c r="Q2056" s="56"/>
    </row>
    <row r="2057" ht="15.75" customHeight="1">
      <c r="A2057" s="403" t="s">
        <v>2408</v>
      </c>
      <c r="B2057" s="404">
        <v>4122.32</v>
      </c>
      <c r="C2057" s="470">
        <v>4122.32</v>
      </c>
      <c r="D2057" s="470">
        <v>4122.32</v>
      </c>
      <c r="E2057" s="470">
        <v>4122.32</v>
      </c>
      <c r="F2057" s="471"/>
      <c r="G2057" s="472">
        <v>0.0079</v>
      </c>
      <c r="J2057" s="473" t="s">
        <v>2408</v>
      </c>
      <c r="K2057" s="406">
        <v>55.36</v>
      </c>
      <c r="L2057" s="474">
        <v>52.91</v>
      </c>
      <c r="M2057" s="474">
        <v>56.18</v>
      </c>
      <c r="N2057" s="474">
        <v>52.73</v>
      </c>
      <c r="O2057" s="474" t="s">
        <v>4554</v>
      </c>
      <c r="P2057" s="475">
        <v>0.0463</v>
      </c>
      <c r="Q2057" s="56"/>
    </row>
    <row r="2058" ht="15.75" customHeight="1">
      <c r="A2058" s="403" t="s">
        <v>2409</v>
      </c>
      <c r="B2058" s="404">
        <v>4089.88</v>
      </c>
      <c r="C2058" s="470">
        <v>4089.88</v>
      </c>
      <c r="D2058" s="470">
        <v>4089.88</v>
      </c>
      <c r="E2058" s="470">
        <v>4089.88</v>
      </c>
      <c r="F2058" s="471"/>
      <c r="G2058" s="472">
        <v>0.0188</v>
      </c>
      <c r="J2058" s="473" t="s">
        <v>2409</v>
      </c>
      <c r="K2058" s="406">
        <v>52.91</v>
      </c>
      <c r="L2058" s="474">
        <v>50.09</v>
      </c>
      <c r="M2058" s="474">
        <v>55.0</v>
      </c>
      <c r="N2058" s="474">
        <v>50.0</v>
      </c>
      <c r="O2058" s="474" t="s">
        <v>4555</v>
      </c>
      <c r="P2058" s="475">
        <v>0.0582</v>
      </c>
      <c r="Q2058" s="56"/>
    </row>
    <row r="2059" ht="15.75" customHeight="1">
      <c r="A2059" s="403" t="s">
        <v>2410</v>
      </c>
      <c r="B2059" s="404">
        <v>4014.37</v>
      </c>
      <c r="C2059" s="470">
        <v>4014.37</v>
      </c>
      <c r="D2059" s="470">
        <v>4014.37</v>
      </c>
      <c r="E2059" s="470">
        <v>4014.37</v>
      </c>
      <c r="F2059" s="471"/>
      <c r="G2059" s="472">
        <v>0.0138</v>
      </c>
      <c r="J2059" s="473" t="s">
        <v>2410</v>
      </c>
      <c r="K2059" s="406">
        <v>50.0</v>
      </c>
      <c r="L2059" s="474">
        <v>50.0</v>
      </c>
      <c r="M2059" s="474">
        <v>52.73</v>
      </c>
      <c r="N2059" s="474">
        <v>49.36</v>
      </c>
      <c r="O2059" s="474" t="s">
        <v>4556</v>
      </c>
      <c r="P2059" s="475">
        <v>0.0148</v>
      </c>
      <c r="Q2059" s="56"/>
    </row>
    <row r="2060" ht="15.75" customHeight="1">
      <c r="A2060" s="403" t="s">
        <v>2411</v>
      </c>
      <c r="B2060" s="404">
        <v>3959.73</v>
      </c>
      <c r="C2060" s="470">
        <v>3959.73</v>
      </c>
      <c r="D2060" s="470">
        <v>3959.73</v>
      </c>
      <c r="E2060" s="470">
        <v>3959.73</v>
      </c>
      <c r="F2060" s="471"/>
      <c r="G2060" s="472">
        <v>-0.0216</v>
      </c>
      <c r="J2060" s="473" t="s">
        <v>2411</v>
      </c>
      <c r="K2060" s="406">
        <v>49.27</v>
      </c>
      <c r="L2060" s="474">
        <v>51.82</v>
      </c>
      <c r="M2060" s="474">
        <v>52.73</v>
      </c>
      <c r="N2060" s="474">
        <v>48.82</v>
      </c>
      <c r="O2060" s="474" t="s">
        <v>4557</v>
      </c>
      <c r="P2060" s="475">
        <v>-0.0906</v>
      </c>
      <c r="Q2060" s="56"/>
    </row>
    <row r="2061" ht="15.75" customHeight="1">
      <c r="A2061" s="403" t="s">
        <v>2412</v>
      </c>
      <c r="B2061" s="404">
        <v>4047.28</v>
      </c>
      <c r="C2061" s="470">
        <v>4047.28</v>
      </c>
      <c r="D2061" s="470">
        <v>4047.28</v>
      </c>
      <c r="E2061" s="470">
        <v>4047.28</v>
      </c>
      <c r="F2061" s="471"/>
      <c r="G2061" s="472">
        <v>-0.0127</v>
      </c>
      <c r="J2061" s="473" t="s">
        <v>2412</v>
      </c>
      <c r="K2061" s="406">
        <v>54.18</v>
      </c>
      <c r="L2061" s="474">
        <v>59.09</v>
      </c>
      <c r="M2061" s="474">
        <v>59.09</v>
      </c>
      <c r="N2061" s="474">
        <v>52.82</v>
      </c>
      <c r="O2061" s="474" t="s">
        <v>4558</v>
      </c>
      <c r="P2061" s="475">
        <v>-0.0434</v>
      </c>
      <c r="Q2061" s="56"/>
    </row>
    <row r="2062" ht="15.75" customHeight="1">
      <c r="A2062" s="403" t="s">
        <v>2413</v>
      </c>
      <c r="B2062" s="404">
        <v>4099.2</v>
      </c>
      <c r="C2062" s="470">
        <v>4099.2</v>
      </c>
      <c r="D2062" s="470">
        <v>4099.2</v>
      </c>
      <c r="E2062" s="470">
        <v>4099.2</v>
      </c>
      <c r="F2062" s="471"/>
      <c r="G2062" s="472">
        <v>-0.0047</v>
      </c>
      <c r="J2062" s="473" t="s">
        <v>2413</v>
      </c>
      <c r="K2062" s="406">
        <v>56.64</v>
      </c>
      <c r="L2062" s="474">
        <v>57.27</v>
      </c>
      <c r="M2062" s="474">
        <v>58.55</v>
      </c>
      <c r="N2062" s="474">
        <v>55.73</v>
      </c>
      <c r="O2062" s="474" t="s">
        <v>4559</v>
      </c>
      <c r="P2062" s="475">
        <v>-0.0141</v>
      </c>
      <c r="Q2062" s="56"/>
    </row>
    <row r="2063" ht="15.75" customHeight="1">
      <c r="A2063" s="403" t="s">
        <v>2414</v>
      </c>
      <c r="B2063" s="404">
        <v>4118.49</v>
      </c>
      <c r="C2063" s="470">
        <v>4118.49</v>
      </c>
      <c r="D2063" s="470">
        <v>4118.49</v>
      </c>
      <c r="E2063" s="470">
        <v>4118.49</v>
      </c>
      <c r="F2063" s="471"/>
      <c r="G2063" s="472">
        <v>0.0059</v>
      </c>
      <c r="J2063" s="473" t="s">
        <v>2414</v>
      </c>
      <c r="K2063" s="406">
        <v>57.45</v>
      </c>
      <c r="L2063" s="474">
        <v>61.0</v>
      </c>
      <c r="M2063" s="474">
        <v>61.82</v>
      </c>
      <c r="N2063" s="474">
        <v>56.82</v>
      </c>
      <c r="O2063" s="474" t="s">
        <v>4560</v>
      </c>
      <c r="P2063" s="475">
        <v>-0.0482</v>
      </c>
      <c r="Q2063" s="56"/>
    </row>
    <row r="2064" ht="15.75" customHeight="1">
      <c r="A2064" s="403" t="s">
        <v>2415</v>
      </c>
      <c r="B2064" s="404">
        <v>4094.47</v>
      </c>
      <c r="C2064" s="470">
        <v>4094.47</v>
      </c>
      <c r="D2064" s="470">
        <v>4094.47</v>
      </c>
      <c r="E2064" s="470">
        <v>4094.47</v>
      </c>
      <c r="F2064" s="471"/>
      <c r="G2064" s="472">
        <v>-0.0233</v>
      </c>
      <c r="J2064" s="473" t="s">
        <v>2415</v>
      </c>
      <c r="K2064" s="406">
        <v>60.36</v>
      </c>
      <c r="L2064" s="474">
        <v>61.73</v>
      </c>
      <c r="M2064" s="474">
        <v>62.0</v>
      </c>
      <c r="N2064" s="474">
        <v>60.0</v>
      </c>
      <c r="O2064" s="474" t="s">
        <v>4561</v>
      </c>
      <c r="P2064" s="475">
        <v>-0.0279</v>
      </c>
      <c r="Q2064" s="56"/>
    </row>
    <row r="2065" ht="15.75" customHeight="1">
      <c r="A2065" s="403" t="s">
        <v>2416</v>
      </c>
      <c r="B2065" s="404">
        <v>4192.2</v>
      </c>
      <c r="C2065" s="470">
        <v>4192.2</v>
      </c>
      <c r="D2065" s="470">
        <v>4192.2</v>
      </c>
      <c r="E2065" s="470">
        <v>4192.2</v>
      </c>
      <c r="F2065" s="471"/>
      <c r="G2065" s="472">
        <v>-0.0143</v>
      </c>
      <c r="J2065" s="473" t="s">
        <v>2416</v>
      </c>
      <c r="K2065" s="406">
        <v>62.09</v>
      </c>
      <c r="L2065" s="474">
        <v>64.45</v>
      </c>
      <c r="M2065" s="474">
        <v>64.45</v>
      </c>
      <c r="N2065" s="474">
        <v>61.64</v>
      </c>
      <c r="O2065" s="474" t="s">
        <v>4562</v>
      </c>
      <c r="P2065" s="475">
        <v>-0.0244</v>
      </c>
      <c r="Q2065" s="56"/>
    </row>
    <row r="2066" ht="15.75" customHeight="1">
      <c r="A2066" s="403" t="s">
        <v>2417</v>
      </c>
      <c r="B2066" s="404">
        <v>4252.94</v>
      </c>
      <c r="C2066" s="470">
        <v>4252.94</v>
      </c>
      <c r="D2066" s="470">
        <v>4252.94</v>
      </c>
      <c r="E2066" s="470">
        <v>4252.94</v>
      </c>
      <c r="F2066" s="471"/>
      <c r="G2066" s="472">
        <v>-0.0071</v>
      </c>
      <c r="J2066" s="473" t="s">
        <v>2417</v>
      </c>
      <c r="K2066" s="406">
        <v>63.64</v>
      </c>
      <c r="L2066" s="474">
        <v>63.18</v>
      </c>
      <c r="M2066" s="474">
        <v>64.55</v>
      </c>
      <c r="N2066" s="474">
        <v>62.82</v>
      </c>
      <c r="O2066" s="474" t="s">
        <v>4563</v>
      </c>
      <c r="P2066" s="475">
        <v>0.0131</v>
      </c>
      <c r="Q2066" s="56"/>
    </row>
    <row r="2067" ht="15.75" customHeight="1">
      <c r="A2067" s="403" t="s">
        <v>2418</v>
      </c>
      <c r="B2067" s="404">
        <v>4283.24</v>
      </c>
      <c r="C2067" s="470">
        <v>4283.24</v>
      </c>
      <c r="D2067" s="470">
        <v>4283.24</v>
      </c>
      <c r="E2067" s="470">
        <v>4283.24</v>
      </c>
      <c r="F2067" s="471"/>
      <c r="G2067" s="472">
        <v>-0.0145</v>
      </c>
      <c r="J2067" s="473" t="s">
        <v>2418</v>
      </c>
      <c r="K2067" s="406">
        <v>62.82</v>
      </c>
      <c r="L2067" s="474">
        <v>63.55</v>
      </c>
      <c r="M2067" s="474">
        <v>64.36</v>
      </c>
      <c r="N2067" s="474">
        <v>61.82</v>
      </c>
      <c r="O2067" s="474" t="s">
        <v>4564</v>
      </c>
      <c r="P2067" s="475">
        <v>0.0029</v>
      </c>
      <c r="Q2067" s="56"/>
    </row>
    <row r="2068" ht="15.75" customHeight="1">
      <c r="A2068" s="403" t="s">
        <v>2419</v>
      </c>
      <c r="B2068" s="404">
        <v>4346.26</v>
      </c>
      <c r="C2068" s="470">
        <v>4346.26</v>
      </c>
      <c r="D2068" s="470">
        <v>4346.26</v>
      </c>
      <c r="E2068" s="470">
        <v>4346.26</v>
      </c>
      <c r="F2068" s="471"/>
      <c r="G2068" s="472">
        <v>-0.0063</v>
      </c>
      <c r="J2068" s="473" t="s">
        <v>2419</v>
      </c>
      <c r="K2068" s="406">
        <v>62.64</v>
      </c>
      <c r="L2068" s="474">
        <v>66.27</v>
      </c>
      <c r="M2068" s="474">
        <v>66.27</v>
      </c>
      <c r="N2068" s="474">
        <v>61.82</v>
      </c>
      <c r="O2068" s="474" t="s">
        <v>4565</v>
      </c>
      <c r="P2068" s="475">
        <v>-0.0363</v>
      </c>
      <c r="Q2068" s="56"/>
    </row>
    <row r="2069" ht="15.75" customHeight="1">
      <c r="A2069" s="403" t="s">
        <v>2420</v>
      </c>
      <c r="B2069" s="404">
        <v>4373.65</v>
      </c>
      <c r="C2069" s="470">
        <v>4373.65</v>
      </c>
      <c r="D2069" s="470">
        <v>4373.65</v>
      </c>
      <c r="E2069" s="470">
        <v>4373.65</v>
      </c>
      <c r="F2069" s="471"/>
      <c r="G2069" s="472">
        <v>1.0E-4</v>
      </c>
      <c r="J2069" s="473" t="s">
        <v>2420</v>
      </c>
      <c r="K2069" s="406">
        <v>65.0</v>
      </c>
      <c r="L2069" s="474">
        <v>63.0</v>
      </c>
      <c r="M2069" s="474">
        <v>67.27</v>
      </c>
      <c r="N2069" s="474">
        <v>62.36</v>
      </c>
      <c r="O2069" s="474" t="s">
        <v>4566</v>
      </c>
      <c r="P2069" s="475">
        <v>0.0454</v>
      </c>
      <c r="Q2069" s="56"/>
    </row>
    <row r="2070" ht="15.75" customHeight="1">
      <c r="A2070" s="403" t="s">
        <v>2421</v>
      </c>
      <c r="B2070" s="404">
        <v>4373.33</v>
      </c>
      <c r="C2070" s="470">
        <v>4373.33</v>
      </c>
      <c r="D2070" s="470">
        <v>4373.33</v>
      </c>
      <c r="E2070" s="470">
        <v>4373.33</v>
      </c>
      <c r="F2070" s="471"/>
      <c r="G2070" s="472">
        <v>0.0029</v>
      </c>
      <c r="J2070" s="473" t="s">
        <v>2421</v>
      </c>
      <c r="K2070" s="406">
        <v>62.18</v>
      </c>
      <c r="L2070" s="474">
        <v>65.45</v>
      </c>
      <c r="M2070" s="474">
        <v>65.45</v>
      </c>
      <c r="N2070" s="474">
        <v>61.27</v>
      </c>
      <c r="O2070" s="474" t="s">
        <v>4567</v>
      </c>
      <c r="P2070" s="475">
        <v>-0.0298</v>
      </c>
      <c r="Q2070" s="56"/>
    </row>
    <row r="2071" ht="15.75" customHeight="1">
      <c r="A2071" s="403" t="s">
        <v>2422</v>
      </c>
      <c r="B2071" s="404">
        <v>4360.49</v>
      </c>
      <c r="C2071" s="470">
        <v>4360.49</v>
      </c>
      <c r="D2071" s="470">
        <v>4360.49</v>
      </c>
      <c r="E2071" s="470">
        <v>4360.49</v>
      </c>
      <c r="F2071" s="471"/>
      <c r="G2071" s="472">
        <v>0.016</v>
      </c>
      <c r="J2071" s="473" t="s">
        <v>2422</v>
      </c>
      <c r="K2071" s="406">
        <v>64.09</v>
      </c>
      <c r="L2071" s="474">
        <v>59.27</v>
      </c>
      <c r="M2071" s="474">
        <v>64.18</v>
      </c>
      <c r="N2071" s="474">
        <v>59.09</v>
      </c>
      <c r="O2071" s="474" t="s">
        <v>4568</v>
      </c>
      <c r="P2071" s="475">
        <v>0.0982</v>
      </c>
      <c r="Q2071" s="56"/>
    </row>
    <row r="2072" ht="15.75" customHeight="1">
      <c r="A2072" s="403" t="s">
        <v>2423</v>
      </c>
      <c r="B2072" s="404">
        <v>4291.62</v>
      </c>
      <c r="C2072" s="470">
        <v>4291.62</v>
      </c>
      <c r="D2072" s="470">
        <v>4291.62</v>
      </c>
      <c r="E2072" s="470">
        <v>4291.62</v>
      </c>
      <c r="F2072" s="471"/>
      <c r="G2072" s="472">
        <v>-0.0032</v>
      </c>
      <c r="J2072" s="473" t="s">
        <v>2423</v>
      </c>
      <c r="K2072" s="406">
        <v>58.36</v>
      </c>
      <c r="L2072" s="474">
        <v>55.91</v>
      </c>
      <c r="M2072" s="474">
        <v>59.0</v>
      </c>
      <c r="N2072" s="474">
        <v>55.55</v>
      </c>
      <c r="O2072" s="474" t="s">
        <v>4569</v>
      </c>
      <c r="P2072" s="475">
        <v>-0.0048</v>
      </c>
      <c r="Q2072" s="56"/>
    </row>
    <row r="2073" ht="15.75" customHeight="1">
      <c r="A2073" s="403" t="s">
        <v>2424</v>
      </c>
      <c r="B2073" s="404">
        <v>4305.27</v>
      </c>
      <c r="C2073" s="470">
        <v>4305.27</v>
      </c>
      <c r="D2073" s="470">
        <v>4305.27</v>
      </c>
      <c r="E2073" s="470">
        <v>4305.27</v>
      </c>
      <c r="F2073" s="471"/>
      <c r="G2073" s="472">
        <v>-0.0093</v>
      </c>
      <c r="J2073" s="473" t="s">
        <v>2424</v>
      </c>
      <c r="K2073" s="406">
        <v>58.64</v>
      </c>
      <c r="L2073" s="474">
        <v>58.64</v>
      </c>
      <c r="M2073" s="474">
        <v>58.64</v>
      </c>
      <c r="N2073" s="474">
        <v>58.64</v>
      </c>
      <c r="O2073" s="474"/>
      <c r="P2073" s="475">
        <v>0.0</v>
      </c>
      <c r="Q2073" s="56"/>
    </row>
    <row r="2074" ht="15.75" customHeight="1">
      <c r="A2074" s="403" t="s">
        <v>2425</v>
      </c>
      <c r="B2074" s="404">
        <v>4345.89</v>
      </c>
      <c r="C2074" s="470">
        <v>4345.89</v>
      </c>
      <c r="D2074" s="470">
        <v>4345.89</v>
      </c>
      <c r="E2074" s="470">
        <v>4345.89</v>
      </c>
      <c r="F2074" s="471"/>
      <c r="G2074" s="472">
        <v>-3.0E-4</v>
      </c>
      <c r="J2074" s="473" t="s">
        <v>2425</v>
      </c>
      <c r="K2074" s="406">
        <v>58.64</v>
      </c>
      <c r="L2074" s="474">
        <v>58.91</v>
      </c>
      <c r="M2074" s="474">
        <v>59.45</v>
      </c>
      <c r="N2074" s="474">
        <v>58.18</v>
      </c>
      <c r="O2074" s="474" t="s">
        <v>4570</v>
      </c>
      <c r="P2074" s="475">
        <v>-0.0061</v>
      </c>
      <c r="Q2074" s="56"/>
    </row>
    <row r="2075" ht="15.75" customHeight="1">
      <c r="A2075" s="403" t="s">
        <v>2426</v>
      </c>
      <c r="B2075" s="404">
        <v>4347.13</v>
      </c>
      <c r="C2075" s="470">
        <v>4347.13</v>
      </c>
      <c r="D2075" s="470">
        <v>4347.13</v>
      </c>
      <c r="E2075" s="470">
        <v>4347.13</v>
      </c>
      <c r="F2075" s="471"/>
      <c r="G2075" s="472">
        <v>5.0E-4</v>
      </c>
      <c r="J2075" s="473" t="s">
        <v>2426</v>
      </c>
      <c r="K2075" s="406">
        <v>59.0</v>
      </c>
      <c r="L2075" s="474">
        <v>59.45</v>
      </c>
      <c r="M2075" s="474">
        <v>60.64</v>
      </c>
      <c r="N2075" s="474">
        <v>56.36</v>
      </c>
      <c r="O2075" s="474" t="s">
        <v>4571</v>
      </c>
      <c r="P2075" s="475">
        <v>-0.0181</v>
      </c>
      <c r="Q2075" s="56"/>
    </row>
    <row r="2076" ht="15.75" customHeight="1">
      <c r="A2076" s="403" t="s">
        <v>2427</v>
      </c>
      <c r="B2076" s="404">
        <v>4345.03</v>
      </c>
      <c r="C2076" s="470">
        <v>4345.03</v>
      </c>
      <c r="D2076" s="470">
        <v>4345.03</v>
      </c>
      <c r="E2076" s="470">
        <v>4345.03</v>
      </c>
      <c r="F2076" s="471"/>
      <c r="G2076" s="472">
        <v>-0.0119</v>
      </c>
      <c r="J2076" s="473" t="s">
        <v>2427</v>
      </c>
      <c r="K2076" s="406">
        <v>60.09</v>
      </c>
      <c r="L2076" s="474">
        <v>61.55</v>
      </c>
      <c r="M2076" s="474">
        <v>61.73</v>
      </c>
      <c r="N2076" s="474">
        <v>59.45</v>
      </c>
      <c r="O2076" s="474" t="s">
        <v>4572</v>
      </c>
      <c r="P2076" s="475">
        <v>-0.0266</v>
      </c>
      <c r="Q2076" s="56"/>
    </row>
    <row r="2077" ht="15.75" customHeight="1">
      <c r="A2077" s="403" t="s">
        <v>2428</v>
      </c>
      <c r="B2077" s="404">
        <v>4397.25</v>
      </c>
      <c r="C2077" s="470">
        <v>4397.25</v>
      </c>
      <c r="D2077" s="470">
        <v>4397.25</v>
      </c>
      <c r="E2077" s="470">
        <v>4397.25</v>
      </c>
      <c r="F2077" s="471"/>
      <c r="G2077" s="472">
        <v>-0.0076</v>
      </c>
      <c r="J2077" s="473" t="s">
        <v>2428</v>
      </c>
      <c r="K2077" s="406">
        <v>61.73</v>
      </c>
      <c r="L2077" s="474">
        <v>61.82</v>
      </c>
      <c r="M2077" s="474">
        <v>62.73</v>
      </c>
      <c r="N2077" s="474">
        <v>61.64</v>
      </c>
      <c r="O2077" s="474" t="s">
        <v>4573</v>
      </c>
      <c r="P2077" s="475">
        <v>0.0015</v>
      </c>
      <c r="Q2077" s="56"/>
    </row>
    <row r="2078" ht="15.75" customHeight="1">
      <c r="A2078" s="403" t="s">
        <v>2429</v>
      </c>
      <c r="B2078" s="404">
        <v>4431.1</v>
      </c>
      <c r="C2078" s="470">
        <v>4431.1</v>
      </c>
      <c r="D2078" s="470">
        <v>4431.1</v>
      </c>
      <c r="E2078" s="470">
        <v>4431.1</v>
      </c>
      <c r="F2078" s="471"/>
      <c r="G2078" s="472">
        <v>-0.0092</v>
      </c>
      <c r="J2078" s="473" t="s">
        <v>2429</v>
      </c>
      <c r="K2078" s="406">
        <v>61.64</v>
      </c>
      <c r="L2078" s="474">
        <v>60.45</v>
      </c>
      <c r="M2078" s="474">
        <v>61.82</v>
      </c>
      <c r="N2078" s="474">
        <v>60.0</v>
      </c>
      <c r="O2078" s="474" t="s">
        <v>4574</v>
      </c>
      <c r="P2078" s="475">
        <v>0.0212</v>
      </c>
      <c r="Q2078" s="56"/>
    </row>
    <row r="2079" ht="15.75" customHeight="1">
      <c r="A2079" s="403" t="s">
        <v>2430</v>
      </c>
      <c r="B2079" s="404">
        <v>4472.13</v>
      </c>
      <c r="C2079" s="470">
        <v>4472.13</v>
      </c>
      <c r="D2079" s="470">
        <v>4472.13</v>
      </c>
      <c r="E2079" s="470">
        <v>4472.13</v>
      </c>
      <c r="F2079" s="471"/>
      <c r="G2079" s="472">
        <v>-0.0091</v>
      </c>
      <c r="J2079" s="473" t="s">
        <v>2430</v>
      </c>
      <c r="K2079" s="406">
        <v>60.36</v>
      </c>
      <c r="L2079" s="474">
        <v>62.27</v>
      </c>
      <c r="M2079" s="474">
        <v>62.27</v>
      </c>
      <c r="N2079" s="474">
        <v>60.09</v>
      </c>
      <c r="O2079" s="474" t="s">
        <v>4575</v>
      </c>
      <c r="P2079" s="475">
        <v>-0.0208</v>
      </c>
      <c r="Q2079" s="56"/>
    </row>
    <row r="2080" ht="15.75" customHeight="1">
      <c r="A2080" s="403" t="s">
        <v>2431</v>
      </c>
      <c r="B2080" s="404">
        <v>4513.1</v>
      </c>
      <c r="C2080" s="470">
        <v>4513.1</v>
      </c>
      <c r="D2080" s="470">
        <v>4513.1</v>
      </c>
      <c r="E2080" s="470">
        <v>4513.1</v>
      </c>
      <c r="F2080" s="471"/>
      <c r="G2080" s="472">
        <v>-0.0038</v>
      </c>
      <c r="J2080" s="473" t="s">
        <v>2431</v>
      </c>
      <c r="K2080" s="406">
        <v>61.64</v>
      </c>
      <c r="L2080" s="474">
        <v>63.64</v>
      </c>
      <c r="M2080" s="474">
        <v>64.45</v>
      </c>
      <c r="N2080" s="474">
        <v>61.09</v>
      </c>
      <c r="O2080" s="474" t="s">
        <v>4576</v>
      </c>
      <c r="P2080" s="475">
        <v>-0.0622</v>
      </c>
      <c r="Q2080" s="56"/>
    </row>
    <row r="2081" ht="15.75" customHeight="1">
      <c r="A2081" s="403" t="s">
        <v>2432</v>
      </c>
      <c r="B2081" s="404">
        <v>4530.48</v>
      </c>
      <c r="C2081" s="470">
        <v>4530.48</v>
      </c>
      <c r="D2081" s="470">
        <v>4530.48</v>
      </c>
      <c r="E2081" s="470">
        <v>4530.48</v>
      </c>
      <c r="F2081" s="471"/>
      <c r="G2081" s="472">
        <v>0.0047</v>
      </c>
      <c r="J2081" s="473" t="s">
        <v>2432</v>
      </c>
      <c r="K2081" s="406">
        <v>65.73</v>
      </c>
      <c r="L2081" s="474">
        <v>65.91</v>
      </c>
      <c r="M2081" s="474">
        <v>66.82</v>
      </c>
      <c r="N2081" s="474">
        <v>65.36</v>
      </c>
      <c r="O2081" s="474" t="s">
        <v>4577</v>
      </c>
      <c r="P2081" s="475">
        <v>0.0027</v>
      </c>
      <c r="Q2081" s="56"/>
    </row>
    <row r="2082" ht="15.75" customHeight="1">
      <c r="A2082" s="403" t="s">
        <v>2433</v>
      </c>
      <c r="B2082" s="404">
        <v>4509.28</v>
      </c>
      <c r="C2082" s="470">
        <v>4509.28</v>
      </c>
      <c r="D2082" s="470">
        <v>4509.28</v>
      </c>
      <c r="E2082" s="470">
        <v>4509.28</v>
      </c>
      <c r="F2082" s="471"/>
      <c r="G2082" s="472">
        <v>-0.0107</v>
      </c>
      <c r="J2082" s="473" t="s">
        <v>2433</v>
      </c>
      <c r="K2082" s="406">
        <v>65.55</v>
      </c>
      <c r="L2082" s="474">
        <v>67.73</v>
      </c>
      <c r="M2082" s="474">
        <v>67.73</v>
      </c>
      <c r="N2082" s="474">
        <v>65.27</v>
      </c>
      <c r="O2082" s="474" t="s">
        <v>4578</v>
      </c>
      <c r="P2082" s="475">
        <v>-0.0348</v>
      </c>
      <c r="Q2082" s="56"/>
    </row>
    <row r="2083" ht="15.75" customHeight="1">
      <c r="A2083" s="403" t="s">
        <v>2434</v>
      </c>
      <c r="B2083" s="404">
        <v>4558.08</v>
      </c>
      <c r="C2083" s="470">
        <v>4558.08</v>
      </c>
      <c r="D2083" s="470">
        <v>4558.08</v>
      </c>
      <c r="E2083" s="470">
        <v>4558.08</v>
      </c>
      <c r="F2083" s="471"/>
      <c r="G2083" s="472">
        <v>0.0108</v>
      </c>
      <c r="J2083" s="473" t="s">
        <v>2434</v>
      </c>
      <c r="K2083" s="406">
        <v>67.91</v>
      </c>
      <c r="L2083" s="474">
        <v>66.82</v>
      </c>
      <c r="M2083" s="474">
        <v>68.64</v>
      </c>
      <c r="N2083" s="474">
        <v>66.0</v>
      </c>
      <c r="O2083" s="474" t="s">
        <v>4579</v>
      </c>
      <c r="P2083" s="475">
        <v>0.0376</v>
      </c>
      <c r="Q2083" s="56"/>
    </row>
    <row r="2084" ht="15.75" customHeight="1">
      <c r="A2084" s="403" t="s">
        <v>2435</v>
      </c>
      <c r="B2084" s="404">
        <v>4509.3</v>
      </c>
      <c r="C2084" s="470">
        <v>4509.3</v>
      </c>
      <c r="D2084" s="470">
        <v>4509.3</v>
      </c>
      <c r="E2084" s="470">
        <v>4509.3</v>
      </c>
      <c r="F2084" s="471"/>
      <c r="G2084" s="472">
        <v>0.0035</v>
      </c>
      <c r="J2084" s="473" t="s">
        <v>2435</v>
      </c>
      <c r="K2084" s="406">
        <v>65.45</v>
      </c>
      <c r="L2084" s="474">
        <v>65.45</v>
      </c>
      <c r="M2084" s="474">
        <v>66.09</v>
      </c>
      <c r="N2084" s="474">
        <v>65.18</v>
      </c>
      <c r="O2084" s="474" t="s">
        <v>4580</v>
      </c>
      <c r="P2084" s="475">
        <v>0.0055</v>
      </c>
      <c r="Q2084" s="56"/>
    </row>
    <row r="2085" ht="15.75" customHeight="1">
      <c r="A2085" s="403" t="s">
        <v>2436</v>
      </c>
      <c r="B2085" s="404">
        <v>4493.4</v>
      </c>
      <c r="C2085" s="470">
        <v>4493.4</v>
      </c>
      <c r="D2085" s="470">
        <v>4493.4</v>
      </c>
      <c r="E2085" s="470">
        <v>4493.4</v>
      </c>
      <c r="F2085" s="471"/>
      <c r="G2085" s="472">
        <v>-0.0029</v>
      </c>
      <c r="J2085" s="473" t="s">
        <v>2436</v>
      </c>
      <c r="K2085" s="406">
        <v>65.09</v>
      </c>
      <c r="L2085" s="474">
        <v>66.36</v>
      </c>
      <c r="M2085" s="474">
        <v>66.91</v>
      </c>
      <c r="N2085" s="474">
        <v>64.91</v>
      </c>
      <c r="O2085" s="474" t="s">
        <v>4581</v>
      </c>
      <c r="P2085" s="475">
        <v>-0.0178</v>
      </c>
      <c r="Q2085" s="56"/>
    </row>
    <row r="2086" ht="15.75" customHeight="1">
      <c r="A2086" s="403" t="s">
        <v>2437</v>
      </c>
      <c r="B2086" s="404">
        <v>4506.55</v>
      </c>
      <c r="C2086" s="470">
        <v>4506.55</v>
      </c>
      <c r="D2086" s="470">
        <v>4506.55</v>
      </c>
      <c r="E2086" s="470">
        <v>4506.55</v>
      </c>
      <c r="F2086" s="471"/>
      <c r="G2086" s="472">
        <v>-0.0059</v>
      </c>
      <c r="J2086" s="473" t="s">
        <v>2437</v>
      </c>
      <c r="K2086" s="406">
        <v>66.27</v>
      </c>
      <c r="L2086" s="474">
        <v>68.45</v>
      </c>
      <c r="M2086" s="474">
        <v>69.55</v>
      </c>
      <c r="N2086" s="474">
        <v>66.09</v>
      </c>
      <c r="O2086" s="474" t="s">
        <v>4582</v>
      </c>
      <c r="P2086" s="475">
        <v>-0.0254</v>
      </c>
      <c r="Q2086" s="56"/>
    </row>
    <row r="2087" ht="15.75" customHeight="1">
      <c r="A2087" s="403" t="s">
        <v>2438</v>
      </c>
      <c r="B2087" s="404">
        <v>4533.21</v>
      </c>
      <c r="C2087" s="470">
        <v>4533.21</v>
      </c>
      <c r="D2087" s="470">
        <v>4533.21</v>
      </c>
      <c r="E2087" s="470">
        <v>4533.21</v>
      </c>
      <c r="F2087" s="471"/>
      <c r="G2087" s="472">
        <v>0.0146</v>
      </c>
      <c r="J2087" s="473" t="s">
        <v>2438</v>
      </c>
      <c r="K2087" s="406">
        <v>68.0</v>
      </c>
      <c r="L2087" s="474">
        <v>61.45</v>
      </c>
      <c r="M2087" s="474">
        <v>68.45</v>
      </c>
      <c r="N2087" s="474">
        <v>62.73</v>
      </c>
      <c r="O2087" s="474" t="s">
        <v>4583</v>
      </c>
      <c r="P2087" s="475">
        <v>0.0889</v>
      </c>
      <c r="Q2087" s="56"/>
    </row>
    <row r="2088" ht="15.75" customHeight="1">
      <c r="A2088" s="403" t="s">
        <v>2439</v>
      </c>
      <c r="B2088" s="404">
        <v>4468.02</v>
      </c>
      <c r="C2088" s="470">
        <v>4468.02</v>
      </c>
      <c r="D2088" s="470">
        <v>4468.02</v>
      </c>
      <c r="E2088" s="470">
        <v>4468.02</v>
      </c>
      <c r="F2088" s="471"/>
      <c r="G2088" s="472">
        <v>0.0057</v>
      </c>
      <c r="J2088" s="473" t="s">
        <v>2439</v>
      </c>
      <c r="K2088" s="406">
        <v>62.45</v>
      </c>
      <c r="L2088" s="474">
        <v>61.45</v>
      </c>
      <c r="M2088" s="474">
        <v>62.73</v>
      </c>
      <c r="N2088" s="474">
        <v>61.45</v>
      </c>
      <c r="O2088" s="474" t="s">
        <v>4584</v>
      </c>
      <c r="P2088" s="475">
        <v>0.0117</v>
      </c>
      <c r="Q2088" s="56"/>
    </row>
    <row r="2089" ht="15.75" customHeight="1">
      <c r="A2089" s="403" t="s">
        <v>2440</v>
      </c>
      <c r="B2089" s="404">
        <v>4442.81</v>
      </c>
      <c r="C2089" s="470">
        <v>4442.81</v>
      </c>
      <c r="D2089" s="470">
        <v>4442.81</v>
      </c>
      <c r="E2089" s="470">
        <v>4442.81</v>
      </c>
      <c r="F2089" s="471"/>
      <c r="G2089" s="472">
        <v>-0.0079</v>
      </c>
      <c r="J2089" s="473" t="s">
        <v>2440</v>
      </c>
      <c r="K2089" s="406">
        <v>61.73</v>
      </c>
      <c r="L2089" s="474">
        <v>62.27</v>
      </c>
      <c r="M2089" s="474">
        <v>62.73</v>
      </c>
      <c r="N2089" s="474">
        <v>59.55</v>
      </c>
      <c r="O2089" s="474" t="s">
        <v>4585</v>
      </c>
      <c r="P2089" s="475">
        <v>-0.0131</v>
      </c>
      <c r="Q2089" s="56"/>
    </row>
    <row r="2090" ht="15.75" customHeight="1">
      <c r="A2090" s="403" t="s">
        <v>2441</v>
      </c>
      <c r="B2090" s="404">
        <v>4477.99</v>
      </c>
      <c r="C2090" s="470">
        <v>4477.99</v>
      </c>
      <c r="D2090" s="470">
        <v>4477.99</v>
      </c>
      <c r="E2090" s="470">
        <v>4477.99</v>
      </c>
      <c r="F2090" s="471"/>
      <c r="G2090" s="472">
        <v>-0.0129</v>
      </c>
      <c r="J2090" s="473" t="s">
        <v>2441</v>
      </c>
      <c r="K2090" s="406">
        <v>62.55</v>
      </c>
      <c r="L2090" s="474">
        <v>64.18</v>
      </c>
      <c r="M2090" s="474">
        <v>64.55</v>
      </c>
      <c r="N2090" s="474">
        <v>62.27</v>
      </c>
      <c r="O2090" s="474" t="s">
        <v>4586</v>
      </c>
      <c r="P2090" s="475">
        <v>-0.0185</v>
      </c>
      <c r="Q2090" s="56"/>
    </row>
    <row r="2091" ht="15.75" customHeight="1">
      <c r="A2091" s="403" t="s">
        <v>2442</v>
      </c>
      <c r="B2091" s="404">
        <v>4536.39</v>
      </c>
      <c r="C2091" s="470">
        <v>4536.39</v>
      </c>
      <c r="D2091" s="470">
        <v>4536.39</v>
      </c>
      <c r="E2091" s="470">
        <v>4536.39</v>
      </c>
      <c r="F2091" s="471"/>
      <c r="G2091" s="472">
        <v>-0.0045</v>
      </c>
      <c r="J2091" s="473" t="s">
        <v>2442</v>
      </c>
      <c r="K2091" s="406">
        <v>63.73</v>
      </c>
      <c r="L2091" s="474">
        <v>64.0</v>
      </c>
      <c r="M2091" s="474">
        <v>64.73</v>
      </c>
      <c r="N2091" s="474">
        <v>63.45</v>
      </c>
      <c r="O2091" s="474" t="s">
        <v>4587</v>
      </c>
      <c r="P2091" s="475">
        <v>-0.0028</v>
      </c>
      <c r="Q2091" s="56"/>
    </row>
    <row r="2092" ht="15.75" customHeight="1">
      <c r="A2092" s="403" t="s">
        <v>2443</v>
      </c>
      <c r="B2092" s="404">
        <v>4556.94</v>
      </c>
      <c r="C2092" s="470">
        <v>4556.94</v>
      </c>
      <c r="D2092" s="470">
        <v>4556.94</v>
      </c>
      <c r="E2092" s="470">
        <v>4556.94</v>
      </c>
      <c r="F2092" s="471"/>
      <c r="G2092" s="472">
        <v>-0.0063</v>
      </c>
      <c r="J2092" s="473" t="s">
        <v>2443</v>
      </c>
      <c r="K2092" s="406">
        <v>63.91</v>
      </c>
      <c r="L2092" s="474">
        <v>63.18</v>
      </c>
      <c r="M2092" s="474">
        <v>65.0</v>
      </c>
      <c r="N2092" s="474">
        <v>62.18</v>
      </c>
      <c r="O2092" s="474" t="s">
        <v>4588</v>
      </c>
      <c r="P2092" s="475">
        <v>0.0072</v>
      </c>
      <c r="Q2092" s="56"/>
    </row>
    <row r="2093" ht="15.75" customHeight="1">
      <c r="A2093" s="403" t="s">
        <v>2444</v>
      </c>
      <c r="B2093" s="404">
        <v>4585.72</v>
      </c>
      <c r="C2093" s="470">
        <v>4585.72</v>
      </c>
      <c r="D2093" s="470">
        <v>4585.72</v>
      </c>
      <c r="E2093" s="470">
        <v>4585.72</v>
      </c>
      <c r="F2093" s="471"/>
      <c r="G2093" s="472">
        <v>-0.0137</v>
      </c>
      <c r="J2093" s="473" t="s">
        <v>2444</v>
      </c>
      <c r="K2093" s="406">
        <v>63.45</v>
      </c>
      <c r="L2093" s="474">
        <v>65.18</v>
      </c>
      <c r="M2093" s="474">
        <v>65.45</v>
      </c>
      <c r="N2093" s="474">
        <v>63.09</v>
      </c>
      <c r="O2093" s="474" t="s">
        <v>4589</v>
      </c>
      <c r="P2093" s="475">
        <v>-0.0279</v>
      </c>
      <c r="Q2093" s="56"/>
    </row>
    <row r="2094" ht="15.75" customHeight="1">
      <c r="A2094" s="403" t="s">
        <v>2445</v>
      </c>
      <c r="B2094" s="404">
        <v>4649.3</v>
      </c>
      <c r="C2094" s="470">
        <v>4649.3</v>
      </c>
      <c r="D2094" s="470">
        <v>4649.3</v>
      </c>
      <c r="E2094" s="470">
        <v>4649.3</v>
      </c>
      <c r="F2094" s="471"/>
      <c r="G2094" s="472">
        <v>0.005</v>
      </c>
      <c r="J2094" s="473" t="s">
        <v>2445</v>
      </c>
      <c r="K2094" s="406">
        <v>65.27</v>
      </c>
      <c r="L2094" s="474">
        <v>65.73</v>
      </c>
      <c r="M2094" s="474">
        <v>66.18</v>
      </c>
      <c r="N2094" s="474">
        <v>65.0</v>
      </c>
      <c r="O2094" s="474" t="s">
        <v>4590</v>
      </c>
      <c r="P2094" s="475">
        <v>-0.0084</v>
      </c>
      <c r="Q2094" s="56"/>
    </row>
    <row r="2095" ht="15.75" customHeight="1">
      <c r="A2095" s="403" t="s">
        <v>2446</v>
      </c>
      <c r="B2095" s="404">
        <v>4626.22</v>
      </c>
      <c r="C2095" s="470">
        <v>4626.22</v>
      </c>
      <c r="D2095" s="470">
        <v>4626.22</v>
      </c>
      <c r="E2095" s="470">
        <v>4626.22</v>
      </c>
      <c r="F2095" s="471"/>
      <c r="G2095" s="472">
        <v>3.0E-4</v>
      </c>
      <c r="J2095" s="473" t="s">
        <v>2446</v>
      </c>
      <c r="K2095" s="406">
        <v>65.82</v>
      </c>
      <c r="L2095" s="474">
        <v>65.09</v>
      </c>
      <c r="M2095" s="474">
        <v>66.82</v>
      </c>
      <c r="N2095" s="474">
        <v>64.91</v>
      </c>
      <c r="O2095" s="474" t="s">
        <v>4591</v>
      </c>
      <c r="P2095" s="475">
        <v>0.0154</v>
      </c>
      <c r="Q2095" s="56"/>
    </row>
    <row r="2096" ht="15.75" customHeight="1">
      <c r="A2096" s="403" t="s">
        <v>2447</v>
      </c>
      <c r="B2096" s="404">
        <v>4624.94</v>
      </c>
      <c r="C2096" s="470">
        <v>4624.94</v>
      </c>
      <c r="D2096" s="470">
        <v>4624.94</v>
      </c>
      <c r="E2096" s="470">
        <v>4624.94</v>
      </c>
      <c r="F2096" s="471"/>
      <c r="G2096" s="472">
        <v>-0.0086</v>
      </c>
      <c r="J2096" s="473" t="s">
        <v>2447</v>
      </c>
      <c r="K2096" s="406">
        <v>64.82</v>
      </c>
      <c r="L2096" s="474">
        <v>64.82</v>
      </c>
      <c r="M2096" s="474">
        <v>65.36</v>
      </c>
      <c r="N2096" s="474">
        <v>64.18</v>
      </c>
      <c r="O2096" s="474" t="s">
        <v>4592</v>
      </c>
      <c r="P2096" s="475">
        <v>0.0</v>
      </c>
      <c r="Q2096" s="56"/>
    </row>
    <row r="2097" ht="15.75" customHeight="1">
      <c r="A2097" s="403" t="s">
        <v>2448</v>
      </c>
      <c r="B2097" s="404">
        <v>4664.91</v>
      </c>
      <c r="C2097" s="470">
        <v>4664.91</v>
      </c>
      <c r="D2097" s="470">
        <v>4664.91</v>
      </c>
      <c r="E2097" s="470">
        <v>4664.91</v>
      </c>
      <c r="F2097" s="471"/>
      <c r="G2097" s="472">
        <v>-0.0036</v>
      </c>
      <c r="J2097" s="473" t="s">
        <v>2448</v>
      </c>
      <c r="K2097" s="406">
        <v>64.82</v>
      </c>
      <c r="L2097" s="474">
        <v>64.64</v>
      </c>
      <c r="M2097" s="474">
        <v>65.45</v>
      </c>
      <c r="N2097" s="474">
        <v>64.64</v>
      </c>
      <c r="O2097" s="474" t="s">
        <v>4593</v>
      </c>
      <c r="P2097" s="475">
        <v>0.0</v>
      </c>
      <c r="Q2097" s="56"/>
    </row>
    <row r="2098" ht="15.75" customHeight="1">
      <c r="A2098" s="403" t="s">
        <v>2449</v>
      </c>
      <c r="B2098" s="404">
        <v>4681.53</v>
      </c>
      <c r="C2098" s="470">
        <v>4681.53</v>
      </c>
      <c r="D2098" s="470">
        <v>4681.53</v>
      </c>
      <c r="E2098" s="470">
        <v>4681.53</v>
      </c>
      <c r="F2098" s="471"/>
      <c r="G2098" s="472">
        <v>-0.003</v>
      </c>
      <c r="J2098" s="473" t="s">
        <v>2449</v>
      </c>
      <c r="K2098" s="406">
        <v>64.82</v>
      </c>
      <c r="L2098" s="474">
        <v>64.55</v>
      </c>
      <c r="M2098" s="474">
        <v>65.36</v>
      </c>
      <c r="N2098" s="474">
        <v>64.36</v>
      </c>
      <c r="O2098" s="474" t="s">
        <v>4594</v>
      </c>
      <c r="P2098" s="475">
        <v>0.0057</v>
      </c>
      <c r="Q2098" s="56"/>
    </row>
    <row r="2099" ht="15.75" customHeight="1">
      <c r="A2099" s="403" t="s">
        <v>2450</v>
      </c>
      <c r="B2099" s="404">
        <v>4695.79</v>
      </c>
      <c r="C2099" s="470">
        <v>4695.79</v>
      </c>
      <c r="D2099" s="470">
        <v>4695.79</v>
      </c>
      <c r="E2099" s="470">
        <v>4695.79</v>
      </c>
      <c r="F2099" s="471"/>
      <c r="G2099" s="472">
        <v>-0.005</v>
      </c>
      <c r="J2099" s="473" t="s">
        <v>2450</v>
      </c>
      <c r="K2099" s="406">
        <v>64.45</v>
      </c>
      <c r="L2099" s="474">
        <v>66.09</v>
      </c>
      <c r="M2099" s="474">
        <v>66.09</v>
      </c>
      <c r="N2099" s="474">
        <v>63.64</v>
      </c>
      <c r="O2099" s="474" t="s">
        <v>4595</v>
      </c>
      <c r="P2099" s="475">
        <v>-0.0261</v>
      </c>
      <c r="Q2099" s="56"/>
    </row>
    <row r="2100" ht="15.75" customHeight="1">
      <c r="A2100" s="403" t="s">
        <v>2451</v>
      </c>
      <c r="B2100" s="404">
        <v>4719.4</v>
      </c>
      <c r="C2100" s="470">
        <v>4719.4</v>
      </c>
      <c r="D2100" s="470">
        <v>4719.4</v>
      </c>
      <c r="E2100" s="470">
        <v>4719.4</v>
      </c>
      <c r="F2100" s="471"/>
      <c r="G2100" s="472">
        <v>-0.0043</v>
      </c>
      <c r="J2100" s="473" t="s">
        <v>2451</v>
      </c>
      <c r="K2100" s="406">
        <v>66.18</v>
      </c>
      <c r="L2100" s="474">
        <v>66.64</v>
      </c>
      <c r="M2100" s="474">
        <v>67.27</v>
      </c>
      <c r="N2100" s="474">
        <v>65.91</v>
      </c>
      <c r="O2100" s="474" t="s">
        <v>4596</v>
      </c>
      <c r="P2100" s="475">
        <v>-0.0082</v>
      </c>
      <c r="Q2100" s="56"/>
    </row>
    <row r="2101" ht="15.75" customHeight="1">
      <c r="A2101" s="403" t="s">
        <v>2452</v>
      </c>
      <c r="B2101" s="404">
        <v>4739.65</v>
      </c>
      <c r="C2101" s="470">
        <v>4739.65</v>
      </c>
      <c r="D2101" s="470">
        <v>4739.65</v>
      </c>
      <c r="E2101" s="470">
        <v>4739.65</v>
      </c>
      <c r="F2101" s="471"/>
      <c r="G2101" s="472">
        <v>-0.0049</v>
      </c>
      <c r="J2101" s="473" t="s">
        <v>2452</v>
      </c>
      <c r="K2101" s="406">
        <v>66.73</v>
      </c>
      <c r="L2101" s="474">
        <v>68.18</v>
      </c>
      <c r="M2101" s="474">
        <v>68.18</v>
      </c>
      <c r="N2101" s="474">
        <v>66.27</v>
      </c>
      <c r="O2101" s="474" t="s">
        <v>4597</v>
      </c>
      <c r="P2101" s="475">
        <v>0.0042</v>
      </c>
      <c r="Q2101" s="56"/>
    </row>
    <row r="2102" ht="15.75" customHeight="1">
      <c r="A2102" s="403" t="s">
        <v>2453</v>
      </c>
      <c r="B2102" s="404">
        <v>4763.21</v>
      </c>
      <c r="C2102" s="470">
        <v>4763.21</v>
      </c>
      <c r="D2102" s="470">
        <v>4763.21</v>
      </c>
      <c r="E2102" s="470">
        <v>4763.21</v>
      </c>
      <c r="F2102" s="471"/>
      <c r="G2102" s="472">
        <v>0.0044</v>
      </c>
      <c r="J2102" s="473" t="s">
        <v>2453</v>
      </c>
      <c r="K2102" s="406">
        <v>66.45</v>
      </c>
      <c r="L2102" s="474">
        <v>68.18</v>
      </c>
      <c r="M2102" s="474">
        <v>69.27</v>
      </c>
      <c r="N2102" s="474">
        <v>66.18</v>
      </c>
      <c r="O2102" s="474" t="s">
        <v>4598</v>
      </c>
      <c r="P2102" s="475">
        <v>-0.0122</v>
      </c>
      <c r="Q2102" s="56"/>
    </row>
    <row r="2103" ht="15.75" customHeight="1">
      <c r="A2103" s="403" t="s">
        <v>2454</v>
      </c>
      <c r="B2103" s="404">
        <v>4742.22</v>
      </c>
      <c r="C2103" s="470">
        <v>4742.22</v>
      </c>
      <c r="D2103" s="470">
        <v>4742.22</v>
      </c>
      <c r="E2103" s="470">
        <v>4742.22</v>
      </c>
      <c r="F2103" s="471"/>
      <c r="G2103" s="472">
        <v>-0.0123</v>
      </c>
      <c r="J2103" s="473" t="s">
        <v>2454</v>
      </c>
      <c r="K2103" s="406">
        <v>67.27</v>
      </c>
      <c r="L2103" s="474">
        <v>66.36</v>
      </c>
      <c r="M2103" s="474">
        <v>70.55</v>
      </c>
      <c r="N2103" s="474">
        <v>66.36</v>
      </c>
      <c r="O2103" s="474" t="s">
        <v>4599</v>
      </c>
      <c r="P2103" s="475">
        <v>-0.0415</v>
      </c>
      <c r="Q2103" s="56"/>
    </row>
    <row r="2104" ht="15.75" customHeight="1">
      <c r="A2104" s="403" t="s">
        <v>2455</v>
      </c>
      <c r="B2104" s="404">
        <v>4801.14</v>
      </c>
      <c r="C2104" s="470">
        <v>4801.14</v>
      </c>
      <c r="D2104" s="470">
        <v>4801.14</v>
      </c>
      <c r="E2104" s="470">
        <v>4801.14</v>
      </c>
      <c r="F2104" s="471"/>
      <c r="G2104" s="472">
        <v>-0.0016</v>
      </c>
      <c r="J2104" s="473" t="s">
        <v>2455</v>
      </c>
      <c r="K2104" s="406">
        <v>70.18</v>
      </c>
      <c r="L2104" s="474">
        <v>70.91</v>
      </c>
      <c r="M2104" s="474">
        <v>71.73</v>
      </c>
      <c r="N2104" s="474">
        <v>70.0</v>
      </c>
      <c r="O2104" s="474" t="s">
        <v>4600</v>
      </c>
      <c r="P2104" s="475">
        <v>-0.0013</v>
      </c>
      <c r="Q2104" s="56"/>
    </row>
    <row r="2105" ht="15.75" customHeight="1">
      <c r="A2105" s="403" t="s">
        <v>2456</v>
      </c>
      <c r="B2105" s="404">
        <v>4808.64</v>
      </c>
      <c r="C2105" s="470">
        <v>4808.64</v>
      </c>
      <c r="D2105" s="470">
        <v>4808.64</v>
      </c>
      <c r="E2105" s="470">
        <v>4808.64</v>
      </c>
      <c r="F2105" s="471"/>
      <c r="G2105" s="472">
        <v>0.0013</v>
      </c>
      <c r="J2105" s="473" t="s">
        <v>2456</v>
      </c>
      <c r="K2105" s="406">
        <v>70.27</v>
      </c>
      <c r="L2105" s="474">
        <v>71.0</v>
      </c>
      <c r="M2105" s="474">
        <v>71.36</v>
      </c>
      <c r="N2105" s="474">
        <v>69.91</v>
      </c>
      <c r="O2105" s="474" t="s">
        <v>4601</v>
      </c>
      <c r="P2105" s="475">
        <v>-0.0103</v>
      </c>
      <c r="Q2105" s="56"/>
    </row>
    <row r="2106" ht="15.75" customHeight="1">
      <c r="A2106" s="403" t="s">
        <v>2457</v>
      </c>
      <c r="B2106" s="404">
        <v>4802.17</v>
      </c>
      <c r="C2106" s="470">
        <v>4802.17</v>
      </c>
      <c r="D2106" s="470">
        <v>4802.17</v>
      </c>
      <c r="E2106" s="470">
        <v>4802.17</v>
      </c>
      <c r="F2106" s="471"/>
      <c r="G2106" s="472">
        <v>0.0029</v>
      </c>
      <c r="J2106" s="473" t="s">
        <v>2457</v>
      </c>
      <c r="K2106" s="406">
        <v>71.0</v>
      </c>
      <c r="L2106" s="474">
        <v>72.36</v>
      </c>
      <c r="M2106" s="474">
        <v>72.36</v>
      </c>
      <c r="N2106" s="474">
        <v>70.0</v>
      </c>
      <c r="O2106" s="474" t="s">
        <v>4602</v>
      </c>
      <c r="P2106" s="475">
        <v>0.0104</v>
      </c>
      <c r="Q2106" s="56"/>
    </row>
    <row r="2107" ht="15.75" customHeight="1">
      <c r="A2107" s="403" t="s">
        <v>2458</v>
      </c>
      <c r="B2107" s="404">
        <v>4788.23</v>
      </c>
      <c r="C2107" s="470">
        <v>4788.23</v>
      </c>
      <c r="D2107" s="470">
        <v>4788.23</v>
      </c>
      <c r="E2107" s="470">
        <v>4788.23</v>
      </c>
      <c r="F2107" s="471"/>
      <c r="G2107" s="472">
        <v>-0.0029</v>
      </c>
      <c r="J2107" s="473" t="s">
        <v>2458</v>
      </c>
      <c r="K2107" s="406">
        <v>70.27</v>
      </c>
      <c r="L2107" s="474">
        <v>71.45</v>
      </c>
      <c r="M2107" s="474">
        <v>71.45</v>
      </c>
      <c r="N2107" s="474">
        <v>69.91</v>
      </c>
      <c r="O2107" s="474" t="s">
        <v>4603</v>
      </c>
      <c r="P2107" s="475">
        <v>-0.0052</v>
      </c>
      <c r="Q2107" s="56"/>
    </row>
    <row r="2108" ht="15.75" customHeight="1">
      <c r="A2108" s="403" t="s">
        <v>2459</v>
      </c>
      <c r="B2108" s="404">
        <v>4802.27</v>
      </c>
      <c r="C2108" s="470">
        <v>4802.27</v>
      </c>
      <c r="D2108" s="470">
        <v>4802.27</v>
      </c>
      <c r="E2108" s="470">
        <v>4802.27</v>
      </c>
      <c r="F2108" s="471"/>
      <c r="G2108" s="472">
        <v>4.0E-4</v>
      </c>
      <c r="J2108" s="473" t="s">
        <v>2459</v>
      </c>
      <c r="K2108" s="406">
        <v>70.64</v>
      </c>
      <c r="L2108" s="474">
        <v>72.73</v>
      </c>
      <c r="M2108" s="474">
        <v>72.73</v>
      </c>
      <c r="N2108" s="474">
        <v>70.45</v>
      </c>
      <c r="O2108" s="474" t="s">
        <v>4604</v>
      </c>
      <c r="P2108" s="475">
        <v>-0.0013</v>
      </c>
      <c r="Q2108" s="56"/>
    </row>
    <row r="2109" ht="15.75" customHeight="1">
      <c r="A2109" s="403" t="s">
        <v>2460</v>
      </c>
      <c r="B2109" s="404">
        <v>4800.4</v>
      </c>
      <c r="C2109" s="470">
        <v>4800.4</v>
      </c>
      <c r="D2109" s="470">
        <v>4800.4</v>
      </c>
      <c r="E2109" s="470">
        <v>4800.4</v>
      </c>
      <c r="F2109" s="471"/>
      <c r="G2109" s="472">
        <v>0.0065</v>
      </c>
      <c r="J2109" s="473" t="s">
        <v>2460</v>
      </c>
      <c r="K2109" s="406">
        <v>70.73</v>
      </c>
      <c r="L2109" s="474">
        <v>70.64</v>
      </c>
      <c r="M2109" s="474">
        <v>71.36</v>
      </c>
      <c r="N2109" s="474">
        <v>70.0</v>
      </c>
      <c r="O2109" s="474" t="s">
        <v>4605</v>
      </c>
      <c r="P2109" s="475">
        <v>0.0</v>
      </c>
      <c r="Q2109" s="56"/>
    </row>
    <row r="2110" ht="15.75" customHeight="1">
      <c r="A2110" s="403" t="s">
        <v>2461</v>
      </c>
      <c r="B2110" s="404">
        <v>4769.47</v>
      </c>
      <c r="C2110" s="470">
        <v>4769.47</v>
      </c>
      <c r="D2110" s="470">
        <v>4769.47</v>
      </c>
      <c r="E2110" s="470">
        <v>4769.47</v>
      </c>
      <c r="F2110" s="471"/>
      <c r="G2110" s="472">
        <v>-0.0128</v>
      </c>
      <c r="J2110" s="473" t="s">
        <v>2461</v>
      </c>
      <c r="K2110" s="406">
        <v>70.73</v>
      </c>
      <c r="L2110" s="474">
        <v>72.91</v>
      </c>
      <c r="M2110" s="474">
        <v>74.0</v>
      </c>
      <c r="N2110" s="474">
        <v>70.18</v>
      </c>
      <c r="O2110" s="474" t="s">
        <v>4606</v>
      </c>
      <c r="P2110" s="475">
        <v>-0.0407</v>
      </c>
      <c r="Q2110" s="56"/>
    </row>
    <row r="2111" ht="15.75" customHeight="1">
      <c r="A2111" s="403" t="s">
        <v>2462</v>
      </c>
      <c r="B2111" s="404">
        <v>4831.17</v>
      </c>
      <c r="C2111" s="470">
        <v>4831.17</v>
      </c>
      <c r="D2111" s="470">
        <v>4831.17</v>
      </c>
      <c r="E2111" s="470">
        <v>4831.17</v>
      </c>
      <c r="F2111" s="471"/>
      <c r="G2111" s="472">
        <v>-0.0022</v>
      </c>
      <c r="J2111" s="473" t="s">
        <v>2462</v>
      </c>
      <c r="K2111" s="406">
        <v>73.73</v>
      </c>
      <c r="L2111" s="474">
        <v>75.09</v>
      </c>
      <c r="M2111" s="474">
        <v>75.09</v>
      </c>
      <c r="N2111" s="474">
        <v>73.64</v>
      </c>
      <c r="O2111" s="474" t="s">
        <v>4607</v>
      </c>
      <c r="P2111" s="475">
        <v>-0.0024</v>
      </c>
      <c r="Q2111" s="56"/>
    </row>
    <row r="2112" ht="15.75" customHeight="1">
      <c r="A2112" s="403" t="s">
        <v>2463</v>
      </c>
      <c r="B2112" s="404">
        <v>4841.72</v>
      </c>
      <c r="C2112" s="470">
        <v>4841.72</v>
      </c>
      <c r="D2112" s="470">
        <v>4841.72</v>
      </c>
      <c r="E2112" s="470">
        <v>4841.72</v>
      </c>
      <c r="F2112" s="471"/>
      <c r="G2112" s="472">
        <v>0.0065</v>
      </c>
      <c r="J2112" s="473" t="s">
        <v>2463</v>
      </c>
      <c r="K2112" s="406">
        <v>73.91</v>
      </c>
      <c r="L2112" s="474">
        <v>73.73</v>
      </c>
      <c r="M2112" s="474">
        <v>74.55</v>
      </c>
      <c r="N2112" s="474">
        <v>73.45</v>
      </c>
      <c r="O2112" s="474" t="s">
        <v>4608</v>
      </c>
      <c r="P2112" s="475">
        <v>0.0024</v>
      </c>
      <c r="Q2112" s="56"/>
    </row>
    <row r="2113" ht="15.75" customHeight="1">
      <c r="A2113" s="403" t="s">
        <v>2464</v>
      </c>
      <c r="B2113" s="404">
        <v>4810.53</v>
      </c>
      <c r="C2113" s="470">
        <v>4810.53</v>
      </c>
      <c r="D2113" s="470">
        <v>4810.53</v>
      </c>
      <c r="E2113" s="470">
        <v>4810.53</v>
      </c>
      <c r="F2113" s="471"/>
      <c r="G2113" s="472">
        <v>0.005</v>
      </c>
      <c r="J2113" s="473" t="s">
        <v>2464</v>
      </c>
      <c r="K2113" s="406">
        <v>73.73</v>
      </c>
      <c r="L2113" s="474">
        <v>75.45</v>
      </c>
      <c r="M2113" s="474">
        <v>75.45</v>
      </c>
      <c r="N2113" s="474">
        <v>73.18</v>
      </c>
      <c r="O2113" s="474" t="s">
        <v>4609</v>
      </c>
      <c r="P2113" s="475">
        <v>-0.011</v>
      </c>
      <c r="Q2113" s="56"/>
    </row>
    <row r="2114" ht="15.75" customHeight="1">
      <c r="A2114" s="403" t="s">
        <v>2465</v>
      </c>
      <c r="B2114" s="404">
        <v>4786.69</v>
      </c>
      <c r="C2114" s="470">
        <v>4786.69</v>
      </c>
      <c r="D2114" s="470">
        <v>4786.69</v>
      </c>
      <c r="E2114" s="470">
        <v>4786.69</v>
      </c>
      <c r="F2114" s="471"/>
      <c r="G2114" s="472">
        <v>0.0157</v>
      </c>
      <c r="J2114" s="473" t="s">
        <v>2465</v>
      </c>
      <c r="K2114" s="406">
        <v>74.55</v>
      </c>
      <c r="L2114" s="474">
        <v>72.73</v>
      </c>
      <c r="M2114" s="474">
        <v>75.45</v>
      </c>
      <c r="N2114" s="474">
        <v>72.73</v>
      </c>
      <c r="O2114" s="474" t="s">
        <v>4610</v>
      </c>
      <c r="P2114" s="475">
        <v>0.0276</v>
      </c>
      <c r="Q2114" s="56"/>
    </row>
    <row r="2115" ht="15.75" customHeight="1">
      <c r="A2115" s="403" t="s">
        <v>2466</v>
      </c>
      <c r="B2115" s="404">
        <v>4712.56</v>
      </c>
      <c r="C2115" s="470">
        <v>4712.56</v>
      </c>
      <c r="D2115" s="470">
        <v>4712.56</v>
      </c>
      <c r="E2115" s="470">
        <v>4712.56</v>
      </c>
      <c r="F2115" s="471"/>
      <c r="G2115" s="472">
        <v>0.0023</v>
      </c>
      <c r="J2115" s="473" t="s">
        <v>2466</v>
      </c>
      <c r="K2115" s="406">
        <v>72.55</v>
      </c>
      <c r="L2115" s="474">
        <v>72.18</v>
      </c>
      <c r="M2115" s="474">
        <v>73.64</v>
      </c>
      <c r="N2115" s="474">
        <v>70.91</v>
      </c>
      <c r="O2115" s="474" t="s">
        <v>4611</v>
      </c>
      <c r="P2115" s="475">
        <v>0.0167</v>
      </c>
      <c r="Q2115" s="56"/>
    </row>
    <row r="2116" ht="15.75" customHeight="1">
      <c r="A2116" s="403" t="s">
        <v>2467</v>
      </c>
      <c r="B2116" s="404">
        <v>4701.6</v>
      </c>
      <c r="C2116" s="470">
        <v>4701.6</v>
      </c>
      <c r="D2116" s="470">
        <v>4701.6</v>
      </c>
      <c r="E2116" s="470">
        <v>4701.6</v>
      </c>
      <c r="F2116" s="471"/>
      <c r="G2116" s="472">
        <v>0.0035</v>
      </c>
      <c r="J2116" s="473" t="s">
        <v>2467</v>
      </c>
      <c r="K2116" s="406">
        <v>71.36</v>
      </c>
      <c r="L2116" s="474">
        <v>69.45</v>
      </c>
      <c r="M2116" s="474">
        <v>71.64</v>
      </c>
      <c r="N2116" s="474">
        <v>69.36</v>
      </c>
      <c r="O2116" s="474" t="s">
        <v>4612</v>
      </c>
      <c r="P2116" s="475">
        <v>0.026</v>
      </c>
      <c r="Q2116" s="56"/>
    </row>
    <row r="2117" ht="15.75" customHeight="1">
      <c r="A2117" s="403" t="s">
        <v>2468</v>
      </c>
      <c r="B2117" s="404">
        <v>4685.03</v>
      </c>
      <c r="C2117" s="470">
        <v>4685.03</v>
      </c>
      <c r="D2117" s="470">
        <v>4685.03</v>
      </c>
      <c r="E2117" s="470">
        <v>4685.03</v>
      </c>
      <c r="F2117" s="471"/>
      <c r="G2117" s="472">
        <v>0.0036</v>
      </c>
      <c r="J2117" s="473" t="s">
        <v>2468</v>
      </c>
      <c r="K2117" s="406">
        <v>69.55</v>
      </c>
      <c r="L2117" s="474">
        <v>69.82</v>
      </c>
      <c r="M2117" s="474">
        <v>70.0</v>
      </c>
      <c r="N2117" s="474">
        <v>69.0</v>
      </c>
      <c r="O2117" s="474" t="s">
        <v>4613</v>
      </c>
      <c r="P2117" s="475">
        <v>0.0</v>
      </c>
      <c r="Q2117" s="56"/>
    </row>
    <row r="2118" ht="15.75" customHeight="1">
      <c r="A2118" s="403" t="s">
        <v>2469</v>
      </c>
      <c r="B2118" s="404">
        <v>4668.05</v>
      </c>
      <c r="C2118" s="470">
        <v>4668.05</v>
      </c>
      <c r="D2118" s="470">
        <v>4668.05</v>
      </c>
      <c r="E2118" s="470">
        <v>4668.05</v>
      </c>
      <c r="F2118" s="471"/>
      <c r="G2118" s="472">
        <v>0.0025</v>
      </c>
      <c r="J2118" s="473" t="s">
        <v>2469</v>
      </c>
      <c r="K2118" s="406">
        <v>69.55</v>
      </c>
      <c r="L2118" s="474">
        <v>69.09</v>
      </c>
      <c r="M2118" s="474">
        <v>69.91</v>
      </c>
      <c r="N2118" s="474">
        <v>68.18</v>
      </c>
      <c r="O2118" s="474" t="s">
        <v>4614</v>
      </c>
      <c r="P2118" s="475">
        <v>0.008</v>
      </c>
      <c r="Q2118" s="56"/>
    </row>
    <row r="2119" ht="15.75" customHeight="1">
      <c r="A2119" s="403" t="s">
        <v>2470</v>
      </c>
      <c r="B2119" s="404">
        <v>4656.47</v>
      </c>
      <c r="C2119" s="470">
        <v>4656.47</v>
      </c>
      <c r="D2119" s="470">
        <v>4656.47</v>
      </c>
      <c r="E2119" s="470">
        <v>4656.47</v>
      </c>
      <c r="F2119" s="471"/>
      <c r="G2119" s="472">
        <v>0.0082</v>
      </c>
      <c r="J2119" s="473" t="s">
        <v>2470</v>
      </c>
      <c r="K2119" s="406">
        <v>69.0</v>
      </c>
      <c r="L2119" s="474">
        <v>67.27</v>
      </c>
      <c r="M2119" s="474">
        <v>70.0</v>
      </c>
      <c r="N2119" s="474">
        <v>67.27</v>
      </c>
      <c r="O2119" s="474" t="s">
        <v>4615</v>
      </c>
      <c r="P2119" s="475">
        <v>0.0188</v>
      </c>
      <c r="Q2119" s="56"/>
    </row>
    <row r="2120" ht="15.75" customHeight="1">
      <c r="A2120" s="403" t="s">
        <v>2471</v>
      </c>
      <c r="B2120" s="404">
        <v>4618.43</v>
      </c>
      <c r="C2120" s="470">
        <v>4618.43</v>
      </c>
      <c r="D2120" s="470">
        <v>4618.43</v>
      </c>
      <c r="E2120" s="470">
        <v>4618.43</v>
      </c>
      <c r="F2120" s="471"/>
      <c r="G2120" s="472">
        <v>-0.0078</v>
      </c>
      <c r="J2120" s="473" t="s">
        <v>2471</v>
      </c>
      <c r="K2120" s="406">
        <v>67.73</v>
      </c>
      <c r="L2120" s="474">
        <v>67.91</v>
      </c>
      <c r="M2120" s="474">
        <v>69.91</v>
      </c>
      <c r="N2120" s="474">
        <v>66.36</v>
      </c>
      <c r="O2120" s="474" t="s">
        <v>4616</v>
      </c>
      <c r="P2120" s="475">
        <v>-0.0299</v>
      </c>
      <c r="Q2120" s="56"/>
    </row>
    <row r="2121" ht="15.75" customHeight="1">
      <c r="A2121" s="403" t="s">
        <v>2472</v>
      </c>
      <c r="B2121" s="404">
        <v>4654.95</v>
      </c>
      <c r="C2121" s="470">
        <v>4654.95</v>
      </c>
      <c r="D2121" s="470">
        <v>4654.95</v>
      </c>
      <c r="E2121" s="470">
        <v>4654.95</v>
      </c>
      <c r="F2121" s="471"/>
      <c r="G2121" s="472">
        <v>-0.0146</v>
      </c>
      <c r="J2121" s="473" t="s">
        <v>2472</v>
      </c>
      <c r="K2121" s="406">
        <v>69.82</v>
      </c>
      <c r="L2121" s="474">
        <v>68.91</v>
      </c>
      <c r="M2121" s="474">
        <v>70.55</v>
      </c>
      <c r="N2121" s="474">
        <v>68.27</v>
      </c>
      <c r="O2121" s="474" t="s">
        <v>4617</v>
      </c>
      <c r="P2121" s="475">
        <v>-0.0242</v>
      </c>
      <c r="Q2121" s="56"/>
    </row>
    <row r="2122" ht="15.75" customHeight="1">
      <c r="A2122" s="403" t="s">
        <v>2473</v>
      </c>
      <c r="B2122" s="404">
        <v>4724.04</v>
      </c>
      <c r="C2122" s="470">
        <v>4724.04</v>
      </c>
      <c r="D2122" s="470">
        <v>4724.04</v>
      </c>
      <c r="E2122" s="470">
        <v>4724.04</v>
      </c>
      <c r="F2122" s="471"/>
      <c r="G2122" s="472">
        <v>-0.005</v>
      </c>
      <c r="J2122" s="473" t="s">
        <v>2473</v>
      </c>
      <c r="K2122" s="406">
        <v>71.55</v>
      </c>
      <c r="L2122" s="474">
        <v>72.73</v>
      </c>
      <c r="M2122" s="474">
        <v>74.09</v>
      </c>
      <c r="N2122" s="474">
        <v>70.55</v>
      </c>
      <c r="O2122" s="474" t="s">
        <v>4618</v>
      </c>
      <c r="P2122" s="475">
        <v>-0.0247</v>
      </c>
      <c r="Q2122" s="56"/>
    </row>
    <row r="2123" ht="15.75" customHeight="1">
      <c r="A2123" s="403" t="s">
        <v>2474</v>
      </c>
      <c r="B2123" s="404">
        <v>4747.63</v>
      </c>
      <c r="C2123" s="470">
        <v>4747.63</v>
      </c>
      <c r="D2123" s="470">
        <v>4747.63</v>
      </c>
      <c r="E2123" s="470">
        <v>4747.63</v>
      </c>
      <c r="F2123" s="471"/>
      <c r="G2123" s="472">
        <v>-0.002</v>
      </c>
      <c r="J2123" s="473" t="s">
        <v>2474</v>
      </c>
      <c r="K2123" s="406">
        <v>73.36</v>
      </c>
      <c r="L2123" s="474">
        <v>73.64</v>
      </c>
      <c r="M2123" s="474">
        <v>74.73</v>
      </c>
      <c r="N2123" s="474">
        <v>73.0</v>
      </c>
      <c r="O2123" s="474" t="s">
        <v>4619</v>
      </c>
      <c r="P2123" s="475">
        <v>-0.016</v>
      </c>
      <c r="Q2123" s="56"/>
    </row>
    <row r="2124" ht="15.75" customHeight="1">
      <c r="A2124" s="403" t="s">
        <v>2475</v>
      </c>
      <c r="B2124" s="404">
        <v>4757.1</v>
      </c>
      <c r="C2124" s="470">
        <v>4757.1</v>
      </c>
      <c r="D2124" s="470">
        <v>4757.1</v>
      </c>
      <c r="E2124" s="470">
        <v>4757.1</v>
      </c>
      <c r="F2124" s="471"/>
      <c r="G2124" s="472">
        <v>0.0104</v>
      </c>
      <c r="J2124" s="473" t="s">
        <v>2475</v>
      </c>
      <c r="K2124" s="406">
        <v>74.55</v>
      </c>
      <c r="L2124" s="474">
        <v>74.18</v>
      </c>
      <c r="M2124" s="474">
        <v>75.0</v>
      </c>
      <c r="N2124" s="474">
        <v>72.82</v>
      </c>
      <c r="O2124" s="474" t="s">
        <v>4620</v>
      </c>
      <c r="P2124" s="475">
        <v>0.0111</v>
      </c>
      <c r="Q2124" s="56"/>
    </row>
    <row r="2125" ht="15.75" customHeight="1">
      <c r="A2125" s="403" t="s">
        <v>2476</v>
      </c>
      <c r="B2125" s="404">
        <v>4708.33</v>
      </c>
      <c r="C2125" s="470">
        <v>4708.33</v>
      </c>
      <c r="D2125" s="470">
        <v>4708.33</v>
      </c>
      <c r="E2125" s="470">
        <v>4708.33</v>
      </c>
      <c r="F2125" s="471"/>
      <c r="G2125" s="472">
        <v>-0.0018</v>
      </c>
      <c r="J2125" s="473" t="s">
        <v>2476</v>
      </c>
      <c r="K2125" s="406">
        <v>73.73</v>
      </c>
      <c r="L2125" s="474">
        <v>74.91</v>
      </c>
      <c r="M2125" s="474">
        <v>75.45</v>
      </c>
      <c r="N2125" s="474">
        <v>72.73</v>
      </c>
      <c r="O2125" s="474" t="s">
        <v>4621</v>
      </c>
      <c r="P2125" s="475">
        <v>-0.0061</v>
      </c>
      <c r="Q2125" s="56"/>
    </row>
    <row r="2126" ht="15.75" customHeight="1">
      <c r="A2126" s="403" t="s">
        <v>2477</v>
      </c>
      <c r="B2126" s="404">
        <v>4716.76</v>
      </c>
      <c r="C2126" s="470">
        <v>4716.76</v>
      </c>
      <c r="D2126" s="470">
        <v>4716.76</v>
      </c>
      <c r="E2126" s="470">
        <v>4716.76</v>
      </c>
      <c r="F2126" s="471"/>
      <c r="G2126" s="472">
        <v>-0.0169</v>
      </c>
      <c r="J2126" s="473" t="s">
        <v>2477</v>
      </c>
      <c r="K2126" s="406">
        <v>74.18</v>
      </c>
      <c r="L2126" s="474">
        <v>75.45</v>
      </c>
      <c r="M2126" s="474">
        <v>75.45</v>
      </c>
      <c r="N2126" s="474">
        <v>73.45</v>
      </c>
      <c r="O2126" s="474" t="s">
        <v>4622</v>
      </c>
      <c r="P2126" s="475">
        <v>-0.0239</v>
      </c>
      <c r="Q2126" s="56"/>
    </row>
    <row r="2127" ht="15.75" customHeight="1">
      <c r="A2127" s="403" t="s">
        <v>2478</v>
      </c>
      <c r="B2127" s="404">
        <v>4797.95</v>
      </c>
      <c r="C2127" s="470">
        <v>4797.95</v>
      </c>
      <c r="D2127" s="470">
        <v>4797.95</v>
      </c>
      <c r="E2127" s="470">
        <v>4797.95</v>
      </c>
      <c r="F2127" s="471"/>
      <c r="G2127" s="472">
        <v>0.0031</v>
      </c>
      <c r="J2127" s="473" t="s">
        <v>2478</v>
      </c>
      <c r="K2127" s="406">
        <v>76.0</v>
      </c>
      <c r="L2127" s="474">
        <v>76.55</v>
      </c>
      <c r="M2127" s="474">
        <v>78.27</v>
      </c>
      <c r="N2127" s="474">
        <v>75.45</v>
      </c>
      <c r="O2127" s="474" t="s">
        <v>4623</v>
      </c>
      <c r="P2127" s="475">
        <v>-0.0095</v>
      </c>
      <c r="Q2127" s="56"/>
    </row>
    <row r="2128" ht="15.75" customHeight="1">
      <c r="A2128" s="403" t="s">
        <v>2479</v>
      </c>
      <c r="B2128" s="404">
        <v>4783.21</v>
      </c>
      <c r="C2128" s="470">
        <v>4783.21</v>
      </c>
      <c r="D2128" s="470">
        <v>4783.21</v>
      </c>
      <c r="E2128" s="470">
        <v>4783.21</v>
      </c>
      <c r="F2128" s="471"/>
      <c r="G2128" s="472">
        <v>-0.0152</v>
      </c>
      <c r="J2128" s="473" t="s">
        <v>2479</v>
      </c>
      <c r="K2128" s="406">
        <v>76.73</v>
      </c>
      <c r="L2128" s="474">
        <v>78.55</v>
      </c>
      <c r="M2128" s="474">
        <v>78.55</v>
      </c>
      <c r="N2128" s="474">
        <v>76.45</v>
      </c>
      <c r="O2128" s="474" t="s">
        <v>4624</v>
      </c>
      <c r="P2128" s="475">
        <v>-0.0342</v>
      </c>
      <c r="Q2128" s="56"/>
    </row>
    <row r="2129" ht="15.75" customHeight="1">
      <c r="A2129" s="403" t="s">
        <v>2480</v>
      </c>
      <c r="B2129" s="404">
        <v>4856.94</v>
      </c>
      <c r="C2129" s="470">
        <v>4856.94</v>
      </c>
      <c r="D2129" s="470">
        <v>4856.94</v>
      </c>
      <c r="E2129" s="470">
        <v>4856.94</v>
      </c>
      <c r="F2129" s="471"/>
      <c r="G2129" s="472">
        <v>-0.0021</v>
      </c>
      <c r="J2129" s="473" t="s">
        <v>2480</v>
      </c>
      <c r="K2129" s="406">
        <v>79.45</v>
      </c>
      <c r="L2129" s="474">
        <v>79.82</v>
      </c>
      <c r="M2129" s="474">
        <v>80.0</v>
      </c>
      <c r="N2129" s="474">
        <v>78.45</v>
      </c>
      <c r="O2129" s="474" t="s">
        <v>4625</v>
      </c>
      <c r="P2129" s="475">
        <v>0.0151</v>
      </c>
      <c r="Q2129" s="56"/>
    </row>
    <row r="2130" ht="15.75" customHeight="1">
      <c r="A2130" s="403" t="s">
        <v>2481</v>
      </c>
      <c r="B2130" s="404">
        <v>4867.08</v>
      </c>
      <c r="C2130" s="470">
        <v>4867.08</v>
      </c>
      <c r="D2130" s="470">
        <v>4867.08</v>
      </c>
      <c r="E2130" s="470">
        <v>4867.08</v>
      </c>
      <c r="F2130" s="471"/>
      <c r="G2130" s="472">
        <v>-0.0102</v>
      </c>
      <c r="J2130" s="473" t="s">
        <v>2481</v>
      </c>
      <c r="K2130" s="406">
        <v>78.27</v>
      </c>
      <c r="L2130" s="474">
        <v>79.36</v>
      </c>
      <c r="M2130" s="474">
        <v>79.45</v>
      </c>
      <c r="N2130" s="474">
        <v>77.73</v>
      </c>
      <c r="O2130" s="474" t="s">
        <v>4626</v>
      </c>
      <c r="P2130" s="475">
        <v>-0.0216</v>
      </c>
      <c r="Q2130" s="56"/>
    </row>
    <row r="2131" ht="15.75" customHeight="1">
      <c r="A2131" s="403" t="s">
        <v>2482</v>
      </c>
      <c r="B2131" s="404">
        <v>4917.37</v>
      </c>
      <c r="C2131" s="470">
        <v>4917.37</v>
      </c>
      <c r="D2131" s="470">
        <v>4917.37</v>
      </c>
      <c r="E2131" s="470">
        <v>4917.37</v>
      </c>
      <c r="F2131" s="471"/>
      <c r="G2131" s="472">
        <v>-0.0078</v>
      </c>
      <c r="J2131" s="473" t="s">
        <v>2482</v>
      </c>
      <c r="K2131" s="406">
        <v>80.0</v>
      </c>
      <c r="L2131" s="474">
        <v>80.18</v>
      </c>
      <c r="M2131" s="474">
        <v>80.82</v>
      </c>
      <c r="N2131" s="474">
        <v>79.55</v>
      </c>
      <c r="O2131" s="474" t="s">
        <v>4627</v>
      </c>
      <c r="P2131" s="475">
        <v>-0.0123</v>
      </c>
      <c r="Q2131" s="56"/>
    </row>
    <row r="2132" ht="15.75" customHeight="1">
      <c r="A2132" s="403" t="s">
        <v>2483</v>
      </c>
      <c r="B2132" s="404">
        <v>4956.09</v>
      </c>
      <c r="C2132" s="470">
        <v>4956.09</v>
      </c>
      <c r="D2132" s="470">
        <v>4956.09</v>
      </c>
      <c r="E2132" s="470">
        <v>4956.09</v>
      </c>
      <c r="F2132" s="471"/>
      <c r="G2132" s="472">
        <v>9.0E-4</v>
      </c>
      <c r="J2132" s="473" t="s">
        <v>2483</v>
      </c>
      <c r="K2132" s="406">
        <v>81.0</v>
      </c>
      <c r="L2132" s="474">
        <v>80.91</v>
      </c>
      <c r="M2132" s="474">
        <v>81.82</v>
      </c>
      <c r="N2132" s="474">
        <v>80.0</v>
      </c>
      <c r="O2132" s="474" t="s">
        <v>4628</v>
      </c>
      <c r="P2132" s="475">
        <v>0.0011</v>
      </c>
      <c r="Q2132" s="56"/>
    </row>
    <row r="2133" ht="15.75" customHeight="1">
      <c r="A2133" s="403" t="s">
        <v>2484</v>
      </c>
      <c r="B2133" s="404">
        <v>4951.68</v>
      </c>
      <c r="C2133" s="470">
        <v>4951.68</v>
      </c>
      <c r="D2133" s="470">
        <v>4951.68</v>
      </c>
      <c r="E2133" s="470">
        <v>4951.68</v>
      </c>
      <c r="F2133" s="471"/>
      <c r="G2133" s="472">
        <v>-0.0036</v>
      </c>
      <c r="J2133" s="473" t="s">
        <v>2484</v>
      </c>
      <c r="K2133" s="406">
        <v>80.91</v>
      </c>
      <c r="L2133" s="474">
        <v>82.36</v>
      </c>
      <c r="M2133" s="474">
        <v>82.36</v>
      </c>
      <c r="N2133" s="474">
        <v>80.45</v>
      </c>
      <c r="O2133" s="474" t="s">
        <v>4629</v>
      </c>
      <c r="P2133" s="475">
        <v>-0.0089</v>
      </c>
      <c r="Q2133" s="56"/>
    </row>
    <row r="2134" ht="15.75" customHeight="1">
      <c r="A2134" s="403" t="s">
        <v>2485</v>
      </c>
      <c r="B2134" s="404">
        <v>4969.73</v>
      </c>
      <c r="C2134" s="470">
        <v>4969.73</v>
      </c>
      <c r="D2134" s="470">
        <v>4969.73</v>
      </c>
      <c r="E2134" s="470">
        <v>4969.73</v>
      </c>
      <c r="F2134" s="471"/>
      <c r="G2134" s="472">
        <v>0.0026</v>
      </c>
      <c r="J2134" s="473" t="s">
        <v>2485</v>
      </c>
      <c r="K2134" s="406">
        <v>81.64</v>
      </c>
      <c r="L2134" s="474">
        <v>81.82</v>
      </c>
      <c r="M2134" s="474">
        <v>82.45</v>
      </c>
      <c r="N2134" s="474">
        <v>81.18</v>
      </c>
      <c r="O2134" s="474" t="s">
        <v>4630</v>
      </c>
      <c r="P2134" s="475">
        <v>0.0113</v>
      </c>
      <c r="Q2134" s="56"/>
    </row>
    <row r="2135" ht="15.75" customHeight="1">
      <c r="A2135" s="403" t="s">
        <v>2486</v>
      </c>
      <c r="B2135" s="404">
        <v>4956.92</v>
      </c>
      <c r="C2135" s="470">
        <v>4956.92</v>
      </c>
      <c r="D2135" s="470">
        <v>4956.92</v>
      </c>
      <c r="E2135" s="470">
        <v>4956.92</v>
      </c>
      <c r="F2135" s="471"/>
      <c r="G2135" s="472">
        <v>0.0026</v>
      </c>
      <c r="J2135" s="473" t="s">
        <v>2486</v>
      </c>
      <c r="K2135" s="406">
        <v>80.73</v>
      </c>
      <c r="L2135" s="474">
        <v>81.82</v>
      </c>
      <c r="M2135" s="474">
        <v>82.0</v>
      </c>
      <c r="N2135" s="474">
        <v>80.0</v>
      </c>
      <c r="O2135" s="474" t="s">
        <v>4631</v>
      </c>
      <c r="P2135" s="475">
        <v>0.0046</v>
      </c>
      <c r="Q2135" s="56"/>
    </row>
    <row r="2136" ht="15.75" customHeight="1">
      <c r="A2136" s="403" t="s">
        <v>2487</v>
      </c>
      <c r="B2136" s="404">
        <v>4943.99</v>
      </c>
      <c r="C2136" s="470">
        <v>4943.99</v>
      </c>
      <c r="D2136" s="470">
        <v>4943.99</v>
      </c>
      <c r="E2136" s="470">
        <v>4943.99</v>
      </c>
      <c r="F2136" s="471"/>
      <c r="G2136" s="472">
        <v>-0.005</v>
      </c>
      <c r="J2136" s="473" t="s">
        <v>2487</v>
      </c>
      <c r="K2136" s="406">
        <v>80.36</v>
      </c>
      <c r="L2136" s="474">
        <v>82.27</v>
      </c>
      <c r="M2136" s="474">
        <v>82.91</v>
      </c>
      <c r="N2136" s="474">
        <v>80.0</v>
      </c>
      <c r="O2136" s="474" t="s">
        <v>4632</v>
      </c>
      <c r="P2136" s="475">
        <v>-0.0318</v>
      </c>
      <c r="Q2136" s="56"/>
    </row>
    <row r="2137" ht="15.75" customHeight="1">
      <c r="A2137" s="403" t="s">
        <v>2488</v>
      </c>
      <c r="B2137" s="404">
        <v>4968.71</v>
      </c>
      <c r="C2137" s="470">
        <v>4968.71</v>
      </c>
      <c r="D2137" s="470">
        <v>4968.71</v>
      </c>
      <c r="E2137" s="470">
        <v>4968.71</v>
      </c>
      <c r="F2137" s="471"/>
      <c r="G2137" s="472">
        <v>0.001</v>
      </c>
      <c r="J2137" s="473" t="s">
        <v>2488</v>
      </c>
      <c r="K2137" s="406">
        <v>83.0</v>
      </c>
      <c r="L2137" s="474">
        <v>85.82</v>
      </c>
      <c r="M2137" s="474">
        <v>85.82</v>
      </c>
      <c r="N2137" s="474">
        <v>82.73</v>
      </c>
      <c r="O2137" s="474" t="s">
        <v>4633</v>
      </c>
      <c r="P2137" s="475">
        <v>-0.0215</v>
      </c>
      <c r="Q2137" s="56"/>
    </row>
    <row r="2138" ht="15.75" customHeight="1">
      <c r="A2138" s="403" t="s">
        <v>2489</v>
      </c>
      <c r="B2138" s="404">
        <v>4963.66</v>
      </c>
      <c r="C2138" s="470">
        <v>4963.66</v>
      </c>
      <c r="D2138" s="470">
        <v>4963.66</v>
      </c>
      <c r="E2138" s="470">
        <v>4963.66</v>
      </c>
      <c r="F2138" s="471"/>
      <c r="G2138" s="472">
        <v>-0.0012</v>
      </c>
      <c r="J2138" s="473" t="s">
        <v>2489</v>
      </c>
      <c r="K2138" s="406">
        <v>84.82</v>
      </c>
      <c r="L2138" s="474">
        <v>82.91</v>
      </c>
      <c r="M2138" s="474">
        <v>86.36</v>
      </c>
      <c r="N2138" s="474">
        <v>82.91</v>
      </c>
      <c r="O2138" s="474" t="s">
        <v>4634</v>
      </c>
      <c r="P2138" s="475">
        <v>0.023</v>
      </c>
      <c r="Q2138" s="56"/>
    </row>
    <row r="2139" ht="15.75" customHeight="1">
      <c r="A2139" s="403" t="s">
        <v>2490</v>
      </c>
      <c r="B2139" s="404">
        <v>4969.67</v>
      </c>
      <c r="C2139" s="470">
        <v>4969.67</v>
      </c>
      <c r="D2139" s="470">
        <v>4969.67</v>
      </c>
      <c r="E2139" s="470">
        <v>4969.67</v>
      </c>
      <c r="F2139" s="471"/>
      <c r="G2139" s="472">
        <v>0.0088</v>
      </c>
      <c r="J2139" s="473" t="s">
        <v>2490</v>
      </c>
      <c r="K2139" s="406">
        <v>82.91</v>
      </c>
      <c r="L2139" s="474">
        <v>81.64</v>
      </c>
      <c r="M2139" s="474">
        <v>83.64</v>
      </c>
      <c r="N2139" s="474">
        <v>81.09</v>
      </c>
      <c r="O2139" s="474" t="s">
        <v>4635</v>
      </c>
      <c r="P2139" s="475">
        <v>0.0306</v>
      </c>
      <c r="Q2139" s="56"/>
    </row>
    <row r="2140" ht="15.75" customHeight="1">
      <c r="A2140" s="403" t="s">
        <v>2491</v>
      </c>
      <c r="B2140" s="404">
        <v>4926.4</v>
      </c>
      <c r="C2140" s="470">
        <v>4926.4</v>
      </c>
      <c r="D2140" s="470">
        <v>4926.4</v>
      </c>
      <c r="E2140" s="470">
        <v>4926.4</v>
      </c>
      <c r="F2140" s="471"/>
      <c r="G2140" s="472">
        <v>-0.0031</v>
      </c>
      <c r="J2140" s="473" t="s">
        <v>2491</v>
      </c>
      <c r="K2140" s="406">
        <v>80.45</v>
      </c>
      <c r="L2140" s="474">
        <v>80.27</v>
      </c>
      <c r="M2140" s="474">
        <v>81.36</v>
      </c>
      <c r="N2140" s="474">
        <v>80.27</v>
      </c>
      <c r="O2140" s="474" t="s">
        <v>4636</v>
      </c>
      <c r="P2140" s="475">
        <v>-0.0123</v>
      </c>
      <c r="Q2140" s="56"/>
    </row>
    <row r="2141" ht="15.75" customHeight="1">
      <c r="A2141" s="403" t="s">
        <v>2492</v>
      </c>
      <c r="B2141" s="404">
        <v>4941.51</v>
      </c>
      <c r="C2141" s="470">
        <v>4941.51</v>
      </c>
      <c r="D2141" s="470">
        <v>4941.51</v>
      </c>
      <c r="E2141" s="470">
        <v>4941.51</v>
      </c>
      <c r="F2141" s="471"/>
      <c r="G2141" s="472">
        <v>0.0157</v>
      </c>
      <c r="J2141" s="473" t="s">
        <v>2492</v>
      </c>
      <c r="K2141" s="406">
        <v>81.45</v>
      </c>
      <c r="L2141" s="474">
        <v>83.45</v>
      </c>
      <c r="M2141" s="474">
        <v>83.45</v>
      </c>
      <c r="N2141" s="474">
        <v>80.27</v>
      </c>
      <c r="O2141" s="474" t="s">
        <v>4637</v>
      </c>
      <c r="P2141" s="475">
        <v>0.0216</v>
      </c>
      <c r="Q2141" s="56"/>
    </row>
    <row r="2142" ht="15.75" customHeight="1">
      <c r="A2142" s="403" t="s">
        <v>2493</v>
      </c>
      <c r="B2142" s="404">
        <v>4864.96</v>
      </c>
      <c r="C2142" s="470">
        <v>4864.96</v>
      </c>
      <c r="D2142" s="470">
        <v>4864.96</v>
      </c>
      <c r="E2142" s="470">
        <v>4864.96</v>
      </c>
      <c r="F2142" s="471"/>
      <c r="G2142" s="472">
        <v>0.0106</v>
      </c>
      <c r="J2142" s="473" t="s">
        <v>2493</v>
      </c>
      <c r="K2142" s="406">
        <v>79.73</v>
      </c>
      <c r="L2142" s="474">
        <v>79.64</v>
      </c>
      <c r="M2142" s="474">
        <v>80.45</v>
      </c>
      <c r="N2142" s="474">
        <v>79.45</v>
      </c>
      <c r="O2142" s="474" t="s">
        <v>4638</v>
      </c>
      <c r="P2142" s="475">
        <v>-0.0011</v>
      </c>
      <c r="Q2142" s="56"/>
    </row>
    <row r="2143" ht="15.75" customHeight="1">
      <c r="A2143" s="403" t="s">
        <v>2494</v>
      </c>
      <c r="B2143" s="404">
        <v>4814.16</v>
      </c>
      <c r="C2143" s="470">
        <v>4814.16</v>
      </c>
      <c r="D2143" s="470">
        <v>4814.16</v>
      </c>
      <c r="E2143" s="470">
        <v>4814.16</v>
      </c>
      <c r="F2143" s="471"/>
      <c r="G2143" s="472">
        <v>0.0027</v>
      </c>
      <c r="J2143" s="473" t="s">
        <v>2494</v>
      </c>
      <c r="K2143" s="406">
        <v>79.82</v>
      </c>
      <c r="L2143" s="474">
        <v>81.09</v>
      </c>
      <c r="M2143" s="474">
        <v>81.09</v>
      </c>
      <c r="N2143" s="474">
        <v>79.45</v>
      </c>
      <c r="O2143" s="474" t="s">
        <v>4639</v>
      </c>
      <c r="P2143" s="475">
        <v>0.0023</v>
      </c>
      <c r="Q2143" s="56"/>
    </row>
    <row r="2144" ht="15.75" customHeight="1">
      <c r="A2144" s="403" t="s">
        <v>2495</v>
      </c>
      <c r="B2144" s="404">
        <v>4801.34</v>
      </c>
      <c r="C2144" s="470">
        <v>4801.34</v>
      </c>
      <c r="D2144" s="470">
        <v>4801.34</v>
      </c>
      <c r="E2144" s="470">
        <v>4801.34</v>
      </c>
      <c r="F2144" s="471"/>
      <c r="G2144" s="472">
        <v>-0.0046</v>
      </c>
      <c r="J2144" s="473" t="s">
        <v>2495</v>
      </c>
      <c r="K2144" s="406">
        <v>79.64</v>
      </c>
      <c r="L2144" s="474">
        <v>81.73</v>
      </c>
      <c r="M2144" s="474">
        <v>81.73</v>
      </c>
      <c r="N2144" s="474">
        <v>79.09</v>
      </c>
      <c r="O2144" s="474" t="s">
        <v>4640</v>
      </c>
      <c r="P2144" s="475">
        <v>-0.0157</v>
      </c>
      <c r="Q2144" s="56"/>
    </row>
    <row r="2145" ht="15.75" customHeight="1">
      <c r="A2145" s="403" t="s">
        <v>2496</v>
      </c>
      <c r="B2145" s="404">
        <v>4823.57</v>
      </c>
      <c r="C2145" s="470">
        <v>4823.57</v>
      </c>
      <c r="D2145" s="470">
        <v>4823.57</v>
      </c>
      <c r="E2145" s="470">
        <v>4823.57</v>
      </c>
      <c r="F2145" s="471"/>
      <c r="G2145" s="472">
        <v>-0.0031</v>
      </c>
      <c r="J2145" s="473" t="s">
        <v>2496</v>
      </c>
      <c r="K2145" s="406">
        <v>80.91</v>
      </c>
      <c r="L2145" s="474">
        <v>80.91</v>
      </c>
      <c r="M2145" s="474">
        <v>82.64</v>
      </c>
      <c r="N2145" s="474">
        <v>80.45</v>
      </c>
      <c r="O2145" s="474" t="s">
        <v>4641</v>
      </c>
      <c r="P2145" s="475">
        <v>-0.022</v>
      </c>
      <c r="Q2145" s="56"/>
    </row>
    <row r="2146" ht="15.75" customHeight="1">
      <c r="A2146" s="403" t="s">
        <v>2497</v>
      </c>
      <c r="B2146" s="404">
        <v>4838.63</v>
      </c>
      <c r="C2146" s="470">
        <v>4838.63</v>
      </c>
      <c r="D2146" s="470">
        <v>4838.63</v>
      </c>
      <c r="E2146" s="470">
        <v>4838.63</v>
      </c>
      <c r="F2146" s="471"/>
      <c r="G2146" s="472">
        <v>-0.0061</v>
      </c>
      <c r="J2146" s="473" t="s">
        <v>2497</v>
      </c>
      <c r="K2146" s="406">
        <v>82.73</v>
      </c>
      <c r="L2146" s="474">
        <v>80.91</v>
      </c>
      <c r="M2146" s="474">
        <v>83.0</v>
      </c>
      <c r="N2146" s="474">
        <v>80.91</v>
      </c>
      <c r="O2146" s="474" t="s">
        <v>4642</v>
      </c>
      <c r="P2146" s="475">
        <v>-0.0033</v>
      </c>
      <c r="Q2146" s="56"/>
    </row>
    <row r="2147" ht="15.75" customHeight="1">
      <c r="A2147" s="403" t="s">
        <v>2498</v>
      </c>
      <c r="B2147" s="404">
        <v>4868.47</v>
      </c>
      <c r="C2147" s="470">
        <v>4868.47</v>
      </c>
      <c r="D2147" s="470">
        <v>4868.47</v>
      </c>
      <c r="E2147" s="470">
        <v>4868.47</v>
      </c>
      <c r="F2147" s="471"/>
      <c r="G2147" s="472">
        <v>0.0039</v>
      </c>
      <c r="J2147" s="473" t="s">
        <v>2498</v>
      </c>
      <c r="K2147" s="406">
        <v>83.0</v>
      </c>
      <c r="L2147" s="474">
        <v>83.18</v>
      </c>
      <c r="M2147" s="474">
        <v>83.45</v>
      </c>
      <c r="N2147" s="474">
        <v>80.27</v>
      </c>
      <c r="O2147" s="474" t="s">
        <v>4643</v>
      </c>
      <c r="P2147" s="475">
        <v>0.027</v>
      </c>
      <c r="Q2147" s="56"/>
    </row>
    <row r="2148" ht="15.75" customHeight="1">
      <c r="A2148" s="403" t="s">
        <v>2499</v>
      </c>
      <c r="B2148" s="404">
        <v>4849.68</v>
      </c>
      <c r="C2148" s="470">
        <v>4849.68</v>
      </c>
      <c r="D2148" s="470">
        <v>4849.68</v>
      </c>
      <c r="E2148" s="470">
        <v>4849.68</v>
      </c>
      <c r="F2148" s="471"/>
      <c r="G2148" s="472">
        <v>-0.0014</v>
      </c>
      <c r="J2148" s="473" t="s">
        <v>2499</v>
      </c>
      <c r="K2148" s="406">
        <v>80.82</v>
      </c>
      <c r="L2148" s="474">
        <v>80.0</v>
      </c>
      <c r="M2148" s="474">
        <v>81.73</v>
      </c>
      <c r="N2148" s="474">
        <v>79.64</v>
      </c>
      <c r="O2148" s="474" t="s">
        <v>4644</v>
      </c>
      <c r="P2148" s="475">
        <v>0.0102</v>
      </c>
      <c r="Q2148" s="56"/>
    </row>
    <row r="2149" ht="15.75" customHeight="1">
      <c r="A2149" s="403" t="s">
        <v>2500</v>
      </c>
      <c r="B2149" s="404">
        <v>4856.41</v>
      </c>
      <c r="C2149" s="470">
        <v>4856.41</v>
      </c>
      <c r="D2149" s="470">
        <v>4856.41</v>
      </c>
      <c r="E2149" s="470">
        <v>4856.41</v>
      </c>
      <c r="F2149" s="471"/>
      <c r="G2149" s="472">
        <v>0.0038</v>
      </c>
      <c r="J2149" s="473" t="s">
        <v>2500</v>
      </c>
      <c r="K2149" s="406">
        <v>80.0</v>
      </c>
      <c r="L2149" s="474">
        <v>82.55</v>
      </c>
      <c r="M2149" s="474">
        <v>82.55</v>
      </c>
      <c r="N2149" s="474">
        <v>79.73</v>
      </c>
      <c r="O2149" s="474" t="s">
        <v>4645</v>
      </c>
      <c r="P2149" s="475">
        <v>-0.0056</v>
      </c>
      <c r="Q2149" s="56"/>
    </row>
    <row r="2150" ht="15.75" customHeight="1">
      <c r="A2150" s="403" t="s">
        <v>2501</v>
      </c>
      <c r="B2150" s="404">
        <v>4837.92</v>
      </c>
      <c r="C2150" s="470">
        <v>4837.92</v>
      </c>
      <c r="D2150" s="470">
        <v>4837.92</v>
      </c>
      <c r="E2150" s="470">
        <v>4837.92</v>
      </c>
      <c r="F2150" s="471"/>
      <c r="G2150" s="472">
        <v>-0.0083</v>
      </c>
      <c r="J2150" s="473" t="s">
        <v>2501</v>
      </c>
      <c r="K2150" s="406">
        <v>80.45</v>
      </c>
      <c r="L2150" s="474">
        <v>80.73</v>
      </c>
      <c r="M2150" s="474">
        <v>82.0</v>
      </c>
      <c r="N2150" s="474">
        <v>80.27</v>
      </c>
      <c r="O2150" s="474" t="s">
        <v>4646</v>
      </c>
      <c r="P2150" s="475">
        <v>0.0022</v>
      </c>
      <c r="Q2150" s="56"/>
    </row>
    <row r="2151" ht="15.75" customHeight="1">
      <c r="A2151" s="403" t="s">
        <v>2502</v>
      </c>
      <c r="B2151" s="404">
        <v>4878.65</v>
      </c>
      <c r="C2151" s="470">
        <v>4878.65</v>
      </c>
      <c r="D2151" s="470">
        <v>4878.65</v>
      </c>
      <c r="E2151" s="470">
        <v>4878.65</v>
      </c>
      <c r="F2151" s="471"/>
      <c r="G2151" s="472">
        <v>-0.0029</v>
      </c>
      <c r="J2151" s="473" t="s">
        <v>2502</v>
      </c>
      <c r="K2151" s="406">
        <v>80.27</v>
      </c>
      <c r="L2151" s="474">
        <v>78.36</v>
      </c>
      <c r="M2151" s="474">
        <v>80.91</v>
      </c>
      <c r="N2151" s="474">
        <v>78.36</v>
      </c>
      <c r="O2151" s="474" t="s">
        <v>4647</v>
      </c>
      <c r="P2151" s="475">
        <v>-0.0011</v>
      </c>
      <c r="Q2151" s="56"/>
    </row>
    <row r="2152" ht="15.75" customHeight="1">
      <c r="A2152" s="403" t="s">
        <v>2503</v>
      </c>
      <c r="B2152" s="404">
        <v>4892.95</v>
      </c>
      <c r="C2152" s="470">
        <v>4892.95</v>
      </c>
      <c r="D2152" s="470">
        <v>4892.95</v>
      </c>
      <c r="E2152" s="470">
        <v>4892.95</v>
      </c>
      <c r="F2152" s="471"/>
      <c r="G2152" s="472">
        <v>-0.0081</v>
      </c>
      <c r="J2152" s="473" t="s">
        <v>2503</v>
      </c>
      <c r="K2152" s="406">
        <v>80.36</v>
      </c>
      <c r="L2152" s="474">
        <v>79.64</v>
      </c>
      <c r="M2152" s="474">
        <v>81.82</v>
      </c>
      <c r="N2152" s="474">
        <v>79.64</v>
      </c>
      <c r="O2152" s="474" t="s">
        <v>4648</v>
      </c>
      <c r="P2152" s="475">
        <v>-0.0101</v>
      </c>
      <c r="Q2152" s="56"/>
    </row>
    <row r="2153" ht="15.75" customHeight="1">
      <c r="A2153" s="403" t="s">
        <v>2504</v>
      </c>
      <c r="B2153" s="404">
        <v>4933.03</v>
      </c>
      <c r="C2153" s="470">
        <v>4933.03</v>
      </c>
      <c r="D2153" s="470">
        <v>4933.03</v>
      </c>
      <c r="E2153" s="470">
        <v>4933.03</v>
      </c>
      <c r="F2153" s="471"/>
      <c r="G2153" s="472">
        <v>-0.0022</v>
      </c>
      <c r="J2153" s="473" t="s">
        <v>2504</v>
      </c>
      <c r="K2153" s="406">
        <v>81.18</v>
      </c>
      <c r="L2153" s="474">
        <v>77.27</v>
      </c>
      <c r="M2153" s="474">
        <v>82.73</v>
      </c>
      <c r="N2153" s="474">
        <v>77.27</v>
      </c>
      <c r="O2153" s="474" t="s">
        <v>4649</v>
      </c>
      <c r="P2153" s="475">
        <v>-0.0022</v>
      </c>
      <c r="Q2153" s="56"/>
    </row>
    <row r="2154" ht="15.75" customHeight="1">
      <c r="A2154" s="403" t="s">
        <v>2505</v>
      </c>
      <c r="B2154" s="404">
        <v>4943.72</v>
      </c>
      <c r="C2154" s="470">
        <v>4943.72</v>
      </c>
      <c r="D2154" s="470">
        <v>4943.72</v>
      </c>
      <c r="E2154" s="470">
        <v>4943.72</v>
      </c>
      <c r="F2154" s="471"/>
      <c r="G2154" s="472">
        <v>-1.0E-4</v>
      </c>
      <c r="J2154" s="473" t="s">
        <v>2505</v>
      </c>
      <c r="K2154" s="406">
        <v>81.36</v>
      </c>
      <c r="L2154" s="474">
        <v>81.09</v>
      </c>
      <c r="M2154" s="474">
        <v>83.91</v>
      </c>
      <c r="N2154" s="474">
        <v>80.27</v>
      </c>
      <c r="O2154" s="474" t="s">
        <v>4650</v>
      </c>
      <c r="P2154" s="475">
        <v>-0.0011</v>
      </c>
      <c r="Q2154" s="56"/>
    </row>
    <row r="2155" ht="15.75" customHeight="1">
      <c r="A2155" s="403" t="s">
        <v>2506</v>
      </c>
      <c r="B2155" s="404">
        <v>4944.03</v>
      </c>
      <c r="C2155" s="470">
        <v>4944.03</v>
      </c>
      <c r="D2155" s="470">
        <v>4944.03</v>
      </c>
      <c r="E2155" s="470">
        <v>4944.03</v>
      </c>
      <c r="F2155" s="471"/>
      <c r="G2155" s="472">
        <v>0.0027</v>
      </c>
      <c r="J2155" s="473" t="s">
        <v>2506</v>
      </c>
      <c r="K2155" s="406">
        <v>81.45</v>
      </c>
      <c r="L2155" s="474">
        <v>80.18</v>
      </c>
      <c r="M2155" s="474">
        <v>81.82</v>
      </c>
      <c r="N2155" s="474">
        <v>80.18</v>
      </c>
      <c r="O2155" s="474" t="s">
        <v>4651</v>
      </c>
      <c r="P2155" s="475">
        <v>-0.0045</v>
      </c>
      <c r="Q2155" s="56"/>
    </row>
    <row r="2156" ht="15.75" customHeight="1">
      <c r="A2156" s="403" t="s">
        <v>2507</v>
      </c>
      <c r="B2156" s="404">
        <v>4930.82</v>
      </c>
      <c r="C2156" s="470">
        <v>4930.82</v>
      </c>
      <c r="D2156" s="470">
        <v>4930.82</v>
      </c>
      <c r="E2156" s="470">
        <v>4930.82</v>
      </c>
      <c r="F2156" s="471"/>
      <c r="G2156" s="472">
        <v>1.0E-4</v>
      </c>
      <c r="J2156" s="473" t="s">
        <v>2507</v>
      </c>
      <c r="K2156" s="406">
        <v>81.82</v>
      </c>
      <c r="L2156" s="474">
        <v>77.73</v>
      </c>
      <c r="M2156" s="474">
        <v>82.18</v>
      </c>
      <c r="N2156" s="474">
        <v>77.73</v>
      </c>
      <c r="O2156" s="474" t="s">
        <v>4652</v>
      </c>
      <c r="P2156" s="475">
        <v>0.0045</v>
      </c>
      <c r="Q2156" s="56"/>
    </row>
    <row r="2157" ht="15.75" customHeight="1">
      <c r="A2157" s="403" t="s">
        <v>2508</v>
      </c>
      <c r="B2157" s="404">
        <v>4930.37</v>
      </c>
      <c r="C2157" s="470">
        <v>4930.37</v>
      </c>
      <c r="D2157" s="470">
        <v>4930.37</v>
      </c>
      <c r="E2157" s="470">
        <v>4930.37</v>
      </c>
      <c r="F2157" s="471"/>
      <c r="G2157" s="472">
        <v>-0.0063</v>
      </c>
      <c r="J2157" s="473" t="s">
        <v>2508</v>
      </c>
      <c r="K2157" s="406">
        <v>81.45</v>
      </c>
      <c r="L2157" s="474">
        <v>83.36</v>
      </c>
      <c r="M2157" s="474">
        <v>83.36</v>
      </c>
      <c r="N2157" s="474">
        <v>81.45</v>
      </c>
      <c r="O2157" s="474" t="s">
        <v>3471</v>
      </c>
      <c r="P2157" s="475">
        <v>-0.0272</v>
      </c>
      <c r="Q2157" s="56"/>
    </row>
    <row r="2158" ht="15.75" customHeight="1">
      <c r="A2158" s="403" t="s">
        <v>2509</v>
      </c>
      <c r="B2158" s="404">
        <v>4961.84</v>
      </c>
      <c r="C2158" s="470">
        <v>4961.84</v>
      </c>
      <c r="D2158" s="470">
        <v>4961.84</v>
      </c>
      <c r="E2158" s="470">
        <v>4961.84</v>
      </c>
      <c r="F2158" s="471"/>
      <c r="G2158" s="472">
        <v>-0.006</v>
      </c>
      <c r="J2158" s="473" t="s">
        <v>2509</v>
      </c>
      <c r="K2158" s="406">
        <v>83.73</v>
      </c>
      <c r="L2158" s="474">
        <v>84.73</v>
      </c>
      <c r="M2158" s="474">
        <v>84.73</v>
      </c>
      <c r="N2158" s="474">
        <v>83.55</v>
      </c>
      <c r="O2158" s="474" t="s">
        <v>4653</v>
      </c>
      <c r="P2158" s="475">
        <v>-0.0149</v>
      </c>
      <c r="Q2158" s="56"/>
    </row>
    <row r="2159" ht="15.75" customHeight="1">
      <c r="A2159" s="403" t="s">
        <v>2510</v>
      </c>
      <c r="B2159" s="404">
        <v>4992.0</v>
      </c>
      <c r="C2159" s="470">
        <v>4992.0</v>
      </c>
      <c r="D2159" s="470">
        <v>4992.0</v>
      </c>
      <c r="E2159" s="470">
        <v>4992.0</v>
      </c>
      <c r="F2159" s="471"/>
      <c r="G2159" s="472">
        <v>0.012</v>
      </c>
      <c r="J2159" s="473" t="s">
        <v>2510</v>
      </c>
      <c r="K2159" s="406">
        <v>85.0</v>
      </c>
      <c r="L2159" s="474">
        <v>84.18</v>
      </c>
      <c r="M2159" s="474">
        <v>85.45</v>
      </c>
      <c r="N2159" s="474">
        <v>84.09</v>
      </c>
      <c r="O2159" s="474" t="s">
        <v>4654</v>
      </c>
      <c r="P2159" s="475">
        <v>0.0119</v>
      </c>
      <c r="Q2159" s="56"/>
    </row>
    <row r="2160" ht="15.75" customHeight="1">
      <c r="A2160" s="403" t="s">
        <v>2511</v>
      </c>
      <c r="B2160" s="404">
        <v>4932.89</v>
      </c>
      <c r="C2160" s="470">
        <v>4932.89</v>
      </c>
      <c r="D2160" s="470">
        <v>4932.89</v>
      </c>
      <c r="E2160" s="470">
        <v>4932.89</v>
      </c>
      <c r="F2160" s="471"/>
      <c r="G2160" s="472">
        <v>0.0132</v>
      </c>
      <c r="J2160" s="473" t="s">
        <v>2511</v>
      </c>
      <c r="K2160" s="406">
        <v>84.0</v>
      </c>
      <c r="L2160" s="474">
        <v>83.09</v>
      </c>
      <c r="M2160" s="474">
        <v>84.91</v>
      </c>
      <c r="N2160" s="474">
        <v>82.45</v>
      </c>
      <c r="O2160" s="474" t="s">
        <v>4655</v>
      </c>
      <c r="P2160" s="475">
        <v>0.0221</v>
      </c>
      <c r="Q2160" s="56"/>
    </row>
    <row r="2161" ht="15.75" customHeight="1">
      <c r="A2161" s="403" t="s">
        <v>2512</v>
      </c>
      <c r="B2161" s="404">
        <v>4868.64</v>
      </c>
      <c r="C2161" s="470">
        <v>4868.64</v>
      </c>
      <c r="D2161" s="470">
        <v>4868.64</v>
      </c>
      <c r="E2161" s="470">
        <v>4868.64</v>
      </c>
      <c r="F2161" s="471"/>
      <c r="G2161" s="472">
        <v>0.0208</v>
      </c>
      <c r="J2161" s="473" t="s">
        <v>2512</v>
      </c>
      <c r="K2161" s="406">
        <v>82.18</v>
      </c>
      <c r="L2161" s="474">
        <v>80.09</v>
      </c>
      <c r="M2161" s="474">
        <v>82.73</v>
      </c>
      <c r="N2161" s="474">
        <v>80.0</v>
      </c>
      <c r="O2161" s="474" t="s">
        <v>4656</v>
      </c>
      <c r="P2161" s="475">
        <v>0.0226</v>
      </c>
      <c r="Q2161" s="56"/>
    </row>
    <row r="2162" ht="15.75" customHeight="1">
      <c r="A2162" s="403" t="s">
        <v>2513</v>
      </c>
      <c r="B2162" s="404">
        <v>4769.42</v>
      </c>
      <c r="C2162" s="470">
        <v>4769.42</v>
      </c>
      <c r="D2162" s="470">
        <v>4769.42</v>
      </c>
      <c r="E2162" s="470">
        <v>4769.42</v>
      </c>
      <c r="F2162" s="471"/>
      <c r="G2162" s="472">
        <v>-7.0E-4</v>
      </c>
      <c r="J2162" s="473" t="s">
        <v>2513</v>
      </c>
      <c r="K2162" s="406">
        <v>80.36</v>
      </c>
      <c r="L2162" s="474">
        <v>80.18</v>
      </c>
      <c r="M2162" s="474">
        <v>80.91</v>
      </c>
      <c r="N2162" s="474">
        <v>78.55</v>
      </c>
      <c r="O2162" s="474" t="s">
        <v>4657</v>
      </c>
      <c r="P2162" s="475">
        <v>0.023</v>
      </c>
      <c r="Q2162" s="56"/>
    </row>
    <row r="2163" ht="15.75" customHeight="1">
      <c r="A2163" s="403" t="s">
        <v>2514</v>
      </c>
      <c r="B2163" s="404">
        <v>4772.55</v>
      </c>
      <c r="C2163" s="470">
        <v>4772.55</v>
      </c>
      <c r="D2163" s="470">
        <v>4772.55</v>
      </c>
      <c r="E2163" s="470">
        <v>4772.55</v>
      </c>
      <c r="F2163" s="471"/>
      <c r="G2163" s="472">
        <v>0.0034</v>
      </c>
      <c r="J2163" s="473" t="s">
        <v>2514</v>
      </c>
      <c r="K2163" s="406">
        <v>78.55</v>
      </c>
      <c r="L2163" s="474">
        <v>77.45</v>
      </c>
      <c r="M2163" s="474">
        <v>79.91</v>
      </c>
      <c r="N2163" s="474">
        <v>77.27</v>
      </c>
      <c r="O2163" s="474" t="s">
        <v>4658</v>
      </c>
      <c r="P2163" s="475">
        <v>0.0036</v>
      </c>
      <c r="Q2163" s="56"/>
    </row>
    <row r="2164" ht="15.75" customHeight="1">
      <c r="A2164" s="403" t="s">
        <v>2515</v>
      </c>
      <c r="B2164" s="404">
        <v>4756.61</v>
      </c>
      <c r="C2164" s="470">
        <v>4756.61</v>
      </c>
      <c r="D2164" s="470">
        <v>4756.61</v>
      </c>
      <c r="E2164" s="470">
        <v>4756.61</v>
      </c>
      <c r="F2164" s="471"/>
      <c r="G2164" s="472">
        <v>-0.01</v>
      </c>
      <c r="J2164" s="473" t="s">
        <v>2515</v>
      </c>
      <c r="K2164" s="406">
        <v>78.27</v>
      </c>
      <c r="L2164" s="474">
        <v>80.27</v>
      </c>
      <c r="M2164" s="474">
        <v>81.18</v>
      </c>
      <c r="N2164" s="474">
        <v>78.18</v>
      </c>
      <c r="O2164" s="474" t="s">
        <v>4659</v>
      </c>
      <c r="P2164" s="475">
        <v>-0.0227</v>
      </c>
      <c r="Q2164" s="56"/>
    </row>
    <row r="2165" ht="15.75" customHeight="1">
      <c r="A2165" s="403" t="s">
        <v>2516</v>
      </c>
      <c r="B2165" s="404">
        <v>4804.45</v>
      </c>
      <c r="C2165" s="470">
        <v>4804.45</v>
      </c>
      <c r="D2165" s="470">
        <v>4804.45</v>
      </c>
      <c r="E2165" s="470">
        <v>4804.45</v>
      </c>
      <c r="F2165" s="471"/>
      <c r="G2165" s="472">
        <v>0.0075</v>
      </c>
      <c r="J2165" s="473" t="s">
        <v>2516</v>
      </c>
      <c r="K2165" s="406">
        <v>80.09</v>
      </c>
      <c r="L2165" s="474">
        <v>80.82</v>
      </c>
      <c r="M2165" s="474">
        <v>82.09</v>
      </c>
      <c r="N2165" s="474">
        <v>79.64</v>
      </c>
      <c r="O2165" s="474" t="s">
        <v>4660</v>
      </c>
      <c r="P2165" s="475">
        <v>0.0126</v>
      </c>
      <c r="Q2165" s="56"/>
    </row>
    <row r="2166" ht="15.75" customHeight="1">
      <c r="A2166" s="403" t="s">
        <v>2517</v>
      </c>
      <c r="B2166" s="404">
        <v>4768.9</v>
      </c>
      <c r="C2166" s="470">
        <v>4768.9</v>
      </c>
      <c r="D2166" s="470">
        <v>4768.9</v>
      </c>
      <c r="E2166" s="470">
        <v>4768.9</v>
      </c>
      <c r="F2166" s="471"/>
      <c r="G2166" s="472">
        <v>-0.0143</v>
      </c>
      <c r="J2166" s="473" t="s">
        <v>2517</v>
      </c>
      <c r="K2166" s="406">
        <v>79.09</v>
      </c>
      <c r="L2166" s="474">
        <v>79.09</v>
      </c>
      <c r="M2166" s="474">
        <v>81.73</v>
      </c>
      <c r="N2166" s="474">
        <v>79.09</v>
      </c>
      <c r="O2166" s="474" t="s">
        <v>4661</v>
      </c>
      <c r="P2166" s="475">
        <v>-0.0181</v>
      </c>
      <c r="Q2166" s="56"/>
    </row>
    <row r="2167" ht="15.75" customHeight="1">
      <c r="A2167" s="403" t="s">
        <v>2518</v>
      </c>
      <c r="B2167" s="404">
        <v>4838.11</v>
      </c>
      <c r="C2167" s="470">
        <v>4838.11</v>
      </c>
      <c r="D2167" s="470">
        <v>4838.11</v>
      </c>
      <c r="E2167" s="470">
        <v>4838.11</v>
      </c>
      <c r="F2167" s="471"/>
      <c r="G2167" s="472">
        <v>-0.0126</v>
      </c>
      <c r="J2167" s="473" t="s">
        <v>2518</v>
      </c>
      <c r="K2167" s="406">
        <v>80.55</v>
      </c>
      <c r="L2167" s="474">
        <v>83.73</v>
      </c>
      <c r="M2167" s="474">
        <v>84.45</v>
      </c>
      <c r="N2167" s="474">
        <v>80.18</v>
      </c>
      <c r="O2167" s="474" t="s">
        <v>4662</v>
      </c>
      <c r="P2167" s="475">
        <v>-0.0316</v>
      </c>
      <c r="Q2167" s="56"/>
    </row>
    <row r="2168" ht="15.75" customHeight="1">
      <c r="A2168" s="403" t="s">
        <v>2519</v>
      </c>
      <c r="B2168" s="404">
        <v>4899.6</v>
      </c>
      <c r="C2168" s="470">
        <v>4899.6</v>
      </c>
      <c r="D2168" s="470">
        <v>4899.6</v>
      </c>
      <c r="E2168" s="470">
        <v>4899.6</v>
      </c>
      <c r="F2168" s="471"/>
      <c r="G2168" s="472">
        <v>-0.0054</v>
      </c>
      <c r="J2168" s="473" t="s">
        <v>2519</v>
      </c>
      <c r="K2168" s="406">
        <v>83.18</v>
      </c>
      <c r="L2168" s="474">
        <v>85.55</v>
      </c>
      <c r="M2168" s="474">
        <v>85.55</v>
      </c>
      <c r="N2168" s="474">
        <v>82.73</v>
      </c>
      <c r="O2168" s="474" t="s">
        <v>4663</v>
      </c>
      <c r="P2168" s="475">
        <v>-0.0224</v>
      </c>
      <c r="Q2168" s="56"/>
    </row>
    <row r="2169" ht="15.75" customHeight="1">
      <c r="A2169" s="403" t="s">
        <v>2520</v>
      </c>
      <c r="B2169" s="404">
        <v>4926.23</v>
      </c>
      <c r="C2169" s="470">
        <v>4926.23</v>
      </c>
      <c r="D2169" s="470">
        <v>4926.23</v>
      </c>
      <c r="E2169" s="470">
        <v>4926.23</v>
      </c>
      <c r="F2169" s="471"/>
      <c r="G2169" s="472">
        <v>0.0056</v>
      </c>
      <c r="J2169" s="473" t="s">
        <v>2520</v>
      </c>
      <c r="K2169" s="406">
        <v>85.09</v>
      </c>
      <c r="L2169" s="474">
        <v>83.91</v>
      </c>
      <c r="M2169" s="474">
        <v>87.09</v>
      </c>
      <c r="N2169" s="474">
        <v>83.91</v>
      </c>
      <c r="O2169" s="474" t="s">
        <v>4664</v>
      </c>
      <c r="P2169" s="475">
        <v>0.0011</v>
      </c>
      <c r="Q2169" s="56"/>
    </row>
    <row r="2170" ht="15.75" customHeight="1">
      <c r="A2170" s="403" t="s">
        <v>2521</v>
      </c>
      <c r="B2170" s="404">
        <v>4898.82</v>
      </c>
      <c r="C2170" s="470">
        <v>4898.82</v>
      </c>
      <c r="D2170" s="470">
        <v>4898.82</v>
      </c>
      <c r="E2170" s="470">
        <v>4898.82</v>
      </c>
      <c r="F2170" s="471"/>
      <c r="G2170" s="472">
        <v>-0.0038</v>
      </c>
      <c r="J2170" s="473" t="s">
        <v>2521</v>
      </c>
      <c r="K2170" s="406">
        <v>85.0</v>
      </c>
      <c r="L2170" s="474">
        <v>86.55</v>
      </c>
      <c r="M2170" s="474">
        <v>88.09</v>
      </c>
      <c r="N2170" s="474">
        <v>84.82</v>
      </c>
      <c r="O2170" s="474" t="s">
        <v>4665</v>
      </c>
      <c r="P2170" s="475">
        <v>-0.0157</v>
      </c>
      <c r="Q2170" s="56"/>
    </row>
    <row r="2171" ht="15.75" customHeight="1">
      <c r="A2171" s="403" t="s">
        <v>2522</v>
      </c>
      <c r="B2171" s="404">
        <v>4917.42</v>
      </c>
      <c r="C2171" s="470">
        <v>4917.42</v>
      </c>
      <c r="D2171" s="470">
        <v>4917.42</v>
      </c>
      <c r="E2171" s="470">
        <v>4917.42</v>
      </c>
      <c r="F2171" s="471"/>
      <c r="G2171" s="472">
        <v>-0.0094</v>
      </c>
      <c r="J2171" s="473" t="s">
        <v>2522</v>
      </c>
      <c r="K2171" s="406">
        <v>86.36</v>
      </c>
      <c r="L2171" s="474">
        <v>88.18</v>
      </c>
      <c r="M2171" s="474">
        <v>88.36</v>
      </c>
      <c r="N2171" s="474">
        <v>85.91</v>
      </c>
      <c r="O2171" s="474" t="s">
        <v>4666</v>
      </c>
      <c r="P2171" s="475">
        <v>-0.0125</v>
      </c>
      <c r="Q2171" s="56"/>
    </row>
    <row r="2172" ht="15.75" customHeight="1">
      <c r="A2172" s="403" t="s">
        <v>2523</v>
      </c>
      <c r="B2172" s="404">
        <v>4963.89</v>
      </c>
      <c r="C2172" s="470">
        <v>4963.89</v>
      </c>
      <c r="D2172" s="470">
        <v>4963.89</v>
      </c>
      <c r="E2172" s="470">
        <v>4963.89</v>
      </c>
      <c r="F2172" s="471"/>
      <c r="G2172" s="472">
        <v>-0.0041</v>
      </c>
      <c r="J2172" s="473" t="s">
        <v>2523</v>
      </c>
      <c r="K2172" s="406">
        <v>87.45</v>
      </c>
      <c r="L2172" s="474">
        <v>90.91</v>
      </c>
      <c r="M2172" s="474">
        <v>90.91</v>
      </c>
      <c r="N2172" s="474">
        <v>87.27</v>
      </c>
      <c r="O2172" s="474" t="s">
        <v>4667</v>
      </c>
      <c r="P2172" s="475">
        <v>-0.0264</v>
      </c>
      <c r="Q2172" s="56"/>
    </row>
    <row r="2173" ht="15.75" customHeight="1">
      <c r="A2173" s="403" t="s">
        <v>2524</v>
      </c>
      <c r="B2173" s="404">
        <v>4984.46</v>
      </c>
      <c r="C2173" s="470">
        <v>4984.46</v>
      </c>
      <c r="D2173" s="470">
        <v>4984.46</v>
      </c>
      <c r="E2173" s="470">
        <v>4984.46</v>
      </c>
      <c r="F2173" s="471"/>
      <c r="G2173" s="472">
        <v>-0.0042</v>
      </c>
      <c r="J2173" s="473" t="s">
        <v>2524</v>
      </c>
      <c r="K2173" s="406">
        <v>89.82</v>
      </c>
      <c r="L2173" s="474">
        <v>92.73</v>
      </c>
      <c r="M2173" s="474">
        <v>95.36</v>
      </c>
      <c r="N2173" s="474">
        <v>89.18</v>
      </c>
      <c r="O2173" s="474" t="s">
        <v>4668</v>
      </c>
      <c r="P2173" s="475">
        <v>-0.0417</v>
      </c>
      <c r="Q2173" s="56"/>
    </row>
    <row r="2174" ht="15.75" customHeight="1">
      <c r="A2174" s="403" t="s">
        <v>2525</v>
      </c>
      <c r="B2174" s="404">
        <v>5005.65</v>
      </c>
      <c r="C2174" s="470">
        <v>5005.65</v>
      </c>
      <c r="D2174" s="470">
        <v>5005.65</v>
      </c>
      <c r="E2174" s="470">
        <v>5005.65</v>
      </c>
      <c r="F2174" s="471"/>
      <c r="G2174" s="472">
        <v>0.0144</v>
      </c>
      <c r="J2174" s="473" t="s">
        <v>2525</v>
      </c>
      <c r="K2174" s="406">
        <v>93.73</v>
      </c>
      <c r="L2174" s="474">
        <v>88.18</v>
      </c>
      <c r="M2174" s="474">
        <v>94.45</v>
      </c>
      <c r="N2174" s="474">
        <v>88.18</v>
      </c>
      <c r="O2174" s="474" t="s">
        <v>4669</v>
      </c>
      <c r="P2174" s="475">
        <v>0.0651</v>
      </c>
      <c r="Q2174" s="56"/>
    </row>
    <row r="2175" ht="15.75" customHeight="1">
      <c r="A2175" s="403" t="s">
        <v>2526</v>
      </c>
      <c r="B2175" s="404">
        <v>4934.78</v>
      </c>
      <c r="C2175" s="470">
        <v>4934.78</v>
      </c>
      <c r="D2175" s="470">
        <v>4934.78</v>
      </c>
      <c r="E2175" s="470">
        <v>4934.78</v>
      </c>
      <c r="F2175" s="471"/>
      <c r="G2175" s="472">
        <v>0.0041</v>
      </c>
      <c r="J2175" s="473" t="s">
        <v>2526</v>
      </c>
      <c r="K2175" s="406">
        <v>88.0</v>
      </c>
      <c r="L2175" s="474">
        <v>89.09</v>
      </c>
      <c r="M2175" s="474">
        <v>90.64</v>
      </c>
      <c r="N2175" s="474">
        <v>87.27</v>
      </c>
      <c r="O2175" s="474" t="s">
        <v>4670</v>
      </c>
      <c r="P2175" s="475">
        <v>-0.0082</v>
      </c>
      <c r="Q2175" s="56"/>
    </row>
    <row r="2176" ht="15.75" customHeight="1">
      <c r="A2176" s="403" t="s">
        <v>2527</v>
      </c>
      <c r="B2176" s="404">
        <v>4914.71</v>
      </c>
      <c r="C2176" s="470">
        <v>4914.71</v>
      </c>
      <c r="D2176" s="470">
        <v>4914.71</v>
      </c>
      <c r="E2176" s="470">
        <v>4914.71</v>
      </c>
      <c r="F2176" s="471"/>
      <c r="G2176" s="472">
        <v>-0.0048</v>
      </c>
      <c r="J2176" s="473" t="s">
        <v>2527</v>
      </c>
      <c r="K2176" s="406">
        <v>88.73</v>
      </c>
      <c r="L2176" s="474">
        <v>87.91</v>
      </c>
      <c r="M2176" s="474">
        <v>92.73</v>
      </c>
      <c r="N2176" s="474">
        <v>87.91</v>
      </c>
      <c r="O2176" s="474" t="s">
        <v>4671</v>
      </c>
      <c r="P2176" s="475">
        <v>0.0073</v>
      </c>
      <c r="Q2176" s="56"/>
    </row>
    <row r="2177" ht="15.75" customHeight="1">
      <c r="A2177" s="403" t="s">
        <v>2528</v>
      </c>
      <c r="B2177" s="404">
        <v>4938.65</v>
      </c>
      <c r="C2177" s="470">
        <v>4938.65</v>
      </c>
      <c r="D2177" s="470">
        <v>4938.65</v>
      </c>
      <c r="E2177" s="470">
        <v>4938.65</v>
      </c>
      <c r="F2177" s="471"/>
      <c r="G2177" s="472">
        <v>-0.0172</v>
      </c>
      <c r="J2177" s="473" t="s">
        <v>2528</v>
      </c>
      <c r="K2177" s="406">
        <v>88.09</v>
      </c>
      <c r="L2177" s="474">
        <v>91.91</v>
      </c>
      <c r="M2177" s="474">
        <v>92.55</v>
      </c>
      <c r="N2177" s="474">
        <v>87.36</v>
      </c>
      <c r="O2177" s="474" t="s">
        <v>4672</v>
      </c>
      <c r="P2177" s="475">
        <v>-0.0444</v>
      </c>
      <c r="Q2177" s="56"/>
    </row>
    <row r="2178" ht="15.75" customHeight="1">
      <c r="A2178" s="403" t="s">
        <v>2529</v>
      </c>
      <c r="B2178" s="404">
        <v>5025.1</v>
      </c>
      <c r="C2178" s="470">
        <v>5025.1</v>
      </c>
      <c r="D2178" s="470">
        <v>5025.1</v>
      </c>
      <c r="E2178" s="470">
        <v>5025.1</v>
      </c>
      <c r="F2178" s="471"/>
      <c r="G2178" s="472">
        <v>0.0016</v>
      </c>
      <c r="J2178" s="473" t="s">
        <v>2529</v>
      </c>
      <c r="K2178" s="406">
        <v>92.18</v>
      </c>
      <c r="L2178" s="474">
        <v>91.55</v>
      </c>
      <c r="M2178" s="474">
        <v>94.0</v>
      </c>
      <c r="N2178" s="474">
        <v>90.91</v>
      </c>
      <c r="O2178" s="474" t="s">
        <v>4673</v>
      </c>
      <c r="P2178" s="475">
        <v>0.014</v>
      </c>
      <c r="Q2178" s="56"/>
    </row>
    <row r="2179" ht="15.75" customHeight="1">
      <c r="A2179" s="403" t="s">
        <v>2530</v>
      </c>
      <c r="B2179" s="404">
        <v>5017.22</v>
      </c>
      <c r="C2179" s="470">
        <v>5017.22</v>
      </c>
      <c r="D2179" s="470">
        <v>5017.22</v>
      </c>
      <c r="E2179" s="470">
        <v>5017.22</v>
      </c>
      <c r="F2179" s="471"/>
      <c r="G2179" s="472">
        <v>-0.0095</v>
      </c>
      <c r="J2179" s="473" t="s">
        <v>2530</v>
      </c>
      <c r="K2179" s="406">
        <v>90.91</v>
      </c>
      <c r="L2179" s="474">
        <v>87.64</v>
      </c>
      <c r="M2179" s="474">
        <v>92.73</v>
      </c>
      <c r="N2179" s="474">
        <v>87.27</v>
      </c>
      <c r="O2179" s="474" t="s">
        <v>4674</v>
      </c>
      <c r="P2179" s="475">
        <v>0.0396</v>
      </c>
      <c r="Q2179" s="56"/>
    </row>
    <row r="2180" ht="15.75" customHeight="1">
      <c r="A2180" s="403" t="s">
        <v>2531</v>
      </c>
      <c r="B2180" s="404">
        <v>5065.14</v>
      </c>
      <c r="C2180" s="470">
        <v>5065.14</v>
      </c>
      <c r="D2180" s="470">
        <v>5065.14</v>
      </c>
      <c r="E2180" s="470">
        <v>5065.14</v>
      </c>
      <c r="F2180" s="471"/>
      <c r="G2180" s="472">
        <v>-0.0079</v>
      </c>
      <c r="J2180" s="473" t="s">
        <v>2531</v>
      </c>
      <c r="K2180" s="406">
        <v>87.45</v>
      </c>
      <c r="L2180" s="474">
        <v>91.82</v>
      </c>
      <c r="M2180" s="474">
        <v>91.82</v>
      </c>
      <c r="N2180" s="474">
        <v>86.0</v>
      </c>
      <c r="O2180" s="474" t="s">
        <v>4675</v>
      </c>
      <c r="P2180" s="475">
        <v>-0.0428</v>
      </c>
      <c r="Q2180" s="56"/>
    </row>
    <row r="2181" ht="15.75" customHeight="1">
      <c r="A2181" s="403" t="s">
        <v>2532</v>
      </c>
      <c r="B2181" s="404">
        <v>5105.22</v>
      </c>
      <c r="C2181" s="470">
        <v>5105.22</v>
      </c>
      <c r="D2181" s="470">
        <v>5105.22</v>
      </c>
      <c r="E2181" s="470">
        <v>5105.22</v>
      </c>
      <c r="F2181" s="471"/>
      <c r="G2181" s="472">
        <v>-0.0131</v>
      </c>
      <c r="J2181" s="473" t="s">
        <v>2532</v>
      </c>
      <c r="K2181" s="406">
        <v>91.36</v>
      </c>
      <c r="L2181" s="474">
        <v>91.82</v>
      </c>
      <c r="M2181" s="474">
        <v>94.55</v>
      </c>
      <c r="N2181" s="474">
        <v>90.82</v>
      </c>
      <c r="O2181" s="474" t="s">
        <v>4676</v>
      </c>
      <c r="P2181" s="475">
        <v>-0.0195</v>
      </c>
      <c r="Q2181" s="56"/>
    </row>
    <row r="2182" ht="15.75" customHeight="1">
      <c r="A2182" s="403" t="s">
        <v>2533</v>
      </c>
      <c r="B2182" s="404">
        <v>5173.23</v>
      </c>
      <c r="C2182" s="470">
        <v>5173.23</v>
      </c>
      <c r="D2182" s="470">
        <v>5173.23</v>
      </c>
      <c r="E2182" s="470">
        <v>5173.23</v>
      </c>
      <c r="F2182" s="471"/>
      <c r="G2182" s="472">
        <v>0.0125</v>
      </c>
      <c r="J2182" s="473" t="s">
        <v>2533</v>
      </c>
      <c r="K2182" s="406">
        <v>93.18</v>
      </c>
      <c r="L2182" s="474">
        <v>91.91</v>
      </c>
      <c r="M2182" s="474">
        <v>95.27</v>
      </c>
      <c r="N2182" s="474">
        <v>91.18</v>
      </c>
      <c r="O2182" s="474" t="s">
        <v>4677</v>
      </c>
      <c r="P2182" s="475">
        <v>0.0138</v>
      </c>
      <c r="Q2182" s="56"/>
    </row>
    <row r="2183" ht="15.75" customHeight="1">
      <c r="A2183" s="403" t="s">
        <v>2534</v>
      </c>
      <c r="B2183" s="404">
        <v>5109.42</v>
      </c>
      <c r="C2183" s="470">
        <v>5109.42</v>
      </c>
      <c r="D2183" s="470">
        <v>5109.42</v>
      </c>
      <c r="E2183" s="470">
        <v>5109.42</v>
      </c>
      <c r="F2183" s="471"/>
      <c r="G2183" s="472">
        <v>-0.0038</v>
      </c>
      <c r="J2183" s="473" t="s">
        <v>2534</v>
      </c>
      <c r="K2183" s="406">
        <v>91.91</v>
      </c>
      <c r="L2183" s="474">
        <v>92.73</v>
      </c>
      <c r="M2183" s="474">
        <v>94.55</v>
      </c>
      <c r="N2183" s="474">
        <v>91.36</v>
      </c>
      <c r="O2183" s="474" t="s">
        <v>4678</v>
      </c>
      <c r="P2183" s="475">
        <v>-0.0288</v>
      </c>
      <c r="Q2183" s="56"/>
    </row>
    <row r="2184" ht="15.75" customHeight="1">
      <c r="A2184" s="403" t="s">
        <v>2535</v>
      </c>
      <c r="B2184" s="404">
        <v>5128.84</v>
      </c>
      <c r="C2184" s="470">
        <v>5128.84</v>
      </c>
      <c r="D2184" s="470">
        <v>5128.84</v>
      </c>
      <c r="E2184" s="470">
        <v>5128.84</v>
      </c>
      <c r="F2184" s="471"/>
      <c r="G2184" s="472">
        <v>-0.0055</v>
      </c>
      <c r="J2184" s="473" t="s">
        <v>2535</v>
      </c>
      <c r="K2184" s="406">
        <v>94.64</v>
      </c>
      <c r="L2184" s="474">
        <v>98.18</v>
      </c>
      <c r="M2184" s="474">
        <v>98.18</v>
      </c>
      <c r="N2184" s="474">
        <v>93.64</v>
      </c>
      <c r="O2184" s="474" t="s">
        <v>4663</v>
      </c>
      <c r="P2184" s="475">
        <v>-0.0085</v>
      </c>
      <c r="Q2184" s="56"/>
    </row>
    <row r="2185" ht="15.75" customHeight="1">
      <c r="A2185" s="403" t="s">
        <v>2536</v>
      </c>
      <c r="B2185" s="404">
        <v>5157.24</v>
      </c>
      <c r="C2185" s="470">
        <v>5157.24</v>
      </c>
      <c r="D2185" s="470">
        <v>5157.24</v>
      </c>
      <c r="E2185" s="470">
        <v>5157.24</v>
      </c>
      <c r="F2185" s="471"/>
      <c r="G2185" s="472">
        <v>0.0089</v>
      </c>
      <c r="J2185" s="473" t="s">
        <v>2536</v>
      </c>
      <c r="K2185" s="406">
        <v>95.45</v>
      </c>
      <c r="L2185" s="474">
        <v>93.64</v>
      </c>
      <c r="M2185" s="474">
        <v>95.91</v>
      </c>
      <c r="N2185" s="474">
        <v>91.18</v>
      </c>
      <c r="O2185" s="474" t="s">
        <v>4679</v>
      </c>
      <c r="P2185" s="475">
        <v>0.0324</v>
      </c>
      <c r="Q2185" s="56"/>
    </row>
    <row r="2186" ht="15.75" customHeight="1">
      <c r="A2186" s="403" t="s">
        <v>2537</v>
      </c>
      <c r="B2186" s="404">
        <v>5111.63</v>
      </c>
      <c r="C2186" s="470">
        <v>5111.63</v>
      </c>
      <c r="D2186" s="470">
        <v>5111.63</v>
      </c>
      <c r="E2186" s="470">
        <v>5111.63</v>
      </c>
      <c r="F2186" s="471"/>
      <c r="G2186" s="472">
        <v>-0.0082</v>
      </c>
      <c r="J2186" s="473" t="s">
        <v>2537</v>
      </c>
      <c r="K2186" s="406">
        <v>92.45</v>
      </c>
      <c r="L2186" s="474">
        <v>95.27</v>
      </c>
      <c r="M2186" s="474">
        <v>95.27</v>
      </c>
      <c r="N2186" s="474">
        <v>91.18</v>
      </c>
      <c r="O2186" s="474" t="s">
        <v>4680</v>
      </c>
      <c r="P2186" s="475">
        <v>-0.003</v>
      </c>
      <c r="Q2186" s="56"/>
    </row>
    <row r="2187" ht="15.75" customHeight="1">
      <c r="A2187" s="403" t="s">
        <v>2538</v>
      </c>
      <c r="B2187" s="404">
        <v>5154.1</v>
      </c>
      <c r="C2187" s="470">
        <v>5154.1</v>
      </c>
      <c r="D2187" s="470">
        <v>5154.1</v>
      </c>
      <c r="E2187" s="470">
        <v>5154.1</v>
      </c>
      <c r="F2187" s="471"/>
      <c r="G2187" s="472">
        <v>-0.0031</v>
      </c>
      <c r="J2187" s="473" t="s">
        <v>2538</v>
      </c>
      <c r="K2187" s="406">
        <v>92.73</v>
      </c>
      <c r="L2187" s="474">
        <v>95.91</v>
      </c>
      <c r="M2187" s="474">
        <v>95.91</v>
      </c>
      <c r="N2187" s="474">
        <v>92.27</v>
      </c>
      <c r="O2187" s="474" t="s">
        <v>4681</v>
      </c>
      <c r="P2187" s="475">
        <v>-0.0107</v>
      </c>
      <c r="Q2187" s="56"/>
    </row>
    <row r="2188" ht="15.75" customHeight="1">
      <c r="A2188" s="403" t="s">
        <v>2539</v>
      </c>
      <c r="B2188" s="404">
        <v>5170.15</v>
      </c>
      <c r="C2188" s="470">
        <v>5170.15</v>
      </c>
      <c r="D2188" s="470">
        <v>5170.15</v>
      </c>
      <c r="E2188" s="470">
        <v>5170.15</v>
      </c>
      <c r="F2188" s="471"/>
      <c r="G2188" s="472">
        <v>-0.0122</v>
      </c>
      <c r="J2188" s="473" t="s">
        <v>2539</v>
      </c>
      <c r="K2188" s="406">
        <v>93.73</v>
      </c>
      <c r="L2188" s="474">
        <v>98.27</v>
      </c>
      <c r="M2188" s="474">
        <v>99.09</v>
      </c>
      <c r="N2188" s="474">
        <v>93.55</v>
      </c>
      <c r="O2188" s="474" t="s">
        <v>4682</v>
      </c>
      <c r="P2188" s="475">
        <v>-0.04</v>
      </c>
      <c r="Q2188" s="56"/>
    </row>
    <row r="2189" ht="15.75" customHeight="1">
      <c r="A2189" s="403" t="s">
        <v>2540</v>
      </c>
      <c r="B2189" s="404">
        <v>5233.82</v>
      </c>
      <c r="C2189" s="470">
        <v>5233.82</v>
      </c>
      <c r="D2189" s="470">
        <v>5233.82</v>
      </c>
      <c r="E2189" s="470">
        <v>5233.82</v>
      </c>
      <c r="F2189" s="471"/>
      <c r="G2189" s="472">
        <v>0.0174</v>
      </c>
      <c r="J2189" s="473" t="s">
        <v>2540</v>
      </c>
      <c r="K2189" s="406">
        <v>97.64</v>
      </c>
      <c r="L2189" s="474">
        <v>98.09</v>
      </c>
      <c r="M2189" s="474">
        <v>99.0</v>
      </c>
      <c r="N2189" s="474">
        <v>96.27</v>
      </c>
      <c r="O2189" s="474" t="s">
        <v>4683</v>
      </c>
      <c r="P2189" s="475">
        <v>0.0152</v>
      </c>
      <c r="Q2189" s="56"/>
    </row>
    <row r="2190" ht="15.75" customHeight="1">
      <c r="A2190" s="403" t="s">
        <v>2541</v>
      </c>
      <c r="B2190" s="404">
        <v>5144.5</v>
      </c>
      <c r="C2190" s="470">
        <v>5144.5</v>
      </c>
      <c r="D2190" s="470">
        <v>5144.5</v>
      </c>
      <c r="E2190" s="470">
        <v>5144.5</v>
      </c>
      <c r="F2190" s="471"/>
      <c r="G2190" s="472">
        <v>-0.0062</v>
      </c>
      <c r="J2190" s="473" t="s">
        <v>2541</v>
      </c>
      <c r="K2190" s="406">
        <v>96.18</v>
      </c>
      <c r="L2190" s="474">
        <v>97.18</v>
      </c>
      <c r="M2190" s="474">
        <v>98.09</v>
      </c>
      <c r="N2190" s="474">
        <v>93.64</v>
      </c>
      <c r="O2190" s="474" t="s">
        <v>4684</v>
      </c>
      <c r="P2190" s="475">
        <v>0.0</v>
      </c>
      <c r="Q2190" s="56"/>
    </row>
    <row r="2191" ht="15.75" customHeight="1">
      <c r="A2191" s="403" t="s">
        <v>2542</v>
      </c>
      <c r="B2191" s="404">
        <v>5176.75</v>
      </c>
      <c r="C2191" s="470">
        <v>5176.75</v>
      </c>
      <c r="D2191" s="470">
        <v>5176.75</v>
      </c>
      <c r="E2191" s="470">
        <v>5176.75</v>
      </c>
      <c r="F2191" s="471"/>
      <c r="G2191" s="472">
        <v>-0.0206</v>
      </c>
      <c r="J2191" s="473" t="s">
        <v>2542</v>
      </c>
      <c r="K2191" s="406">
        <v>96.18</v>
      </c>
      <c r="L2191" s="474">
        <v>100.0</v>
      </c>
      <c r="M2191" s="474">
        <v>100.0</v>
      </c>
      <c r="N2191" s="474">
        <v>94.73</v>
      </c>
      <c r="O2191" s="474" t="s">
        <v>4685</v>
      </c>
      <c r="P2191" s="475">
        <v>-0.0285</v>
      </c>
      <c r="Q2191" s="56"/>
    </row>
    <row r="2192" ht="15.75" customHeight="1">
      <c r="A2192" s="403" t="s">
        <v>2543</v>
      </c>
      <c r="B2192" s="404">
        <v>5285.83</v>
      </c>
      <c r="C2192" s="470">
        <v>5285.83</v>
      </c>
      <c r="D2192" s="470">
        <v>5285.83</v>
      </c>
      <c r="E2192" s="470">
        <v>5285.83</v>
      </c>
      <c r="F2192" s="471"/>
      <c r="G2192" s="472">
        <v>-0.0055</v>
      </c>
      <c r="J2192" s="473" t="s">
        <v>2543</v>
      </c>
      <c r="K2192" s="406">
        <v>99.0</v>
      </c>
      <c r="L2192" s="474">
        <v>103.64</v>
      </c>
      <c r="M2192" s="474">
        <v>103.64</v>
      </c>
      <c r="N2192" s="474">
        <v>98.18</v>
      </c>
      <c r="O2192" s="474" t="s">
        <v>4686</v>
      </c>
      <c r="P2192" s="475">
        <v>-0.0215</v>
      </c>
      <c r="Q2192" s="56"/>
    </row>
    <row r="2193" ht="15.75" customHeight="1">
      <c r="A2193" s="403" t="s">
        <v>2544</v>
      </c>
      <c r="B2193" s="404">
        <v>5315.11</v>
      </c>
      <c r="C2193" s="470">
        <v>5315.11</v>
      </c>
      <c r="D2193" s="470">
        <v>5315.11</v>
      </c>
      <c r="E2193" s="470">
        <v>5315.11</v>
      </c>
      <c r="F2193" s="471"/>
      <c r="G2193" s="472">
        <v>0.0043</v>
      </c>
      <c r="J2193" s="473" t="s">
        <v>2544</v>
      </c>
      <c r="K2193" s="406">
        <v>101.18</v>
      </c>
      <c r="L2193" s="474">
        <v>104.55</v>
      </c>
      <c r="M2193" s="474">
        <v>104.55</v>
      </c>
      <c r="N2193" s="474">
        <v>100.0</v>
      </c>
      <c r="O2193" s="474" t="s">
        <v>4687</v>
      </c>
      <c r="P2193" s="475">
        <v>-0.0063</v>
      </c>
      <c r="Q2193" s="56"/>
    </row>
    <row r="2194" ht="15.75" customHeight="1">
      <c r="A2194" s="403" t="s">
        <v>2545</v>
      </c>
      <c r="B2194" s="404">
        <v>5292.6</v>
      </c>
      <c r="C2194" s="470">
        <v>5292.6</v>
      </c>
      <c r="D2194" s="470">
        <v>5292.6</v>
      </c>
      <c r="E2194" s="470">
        <v>5292.6</v>
      </c>
      <c r="F2194" s="471"/>
      <c r="G2194" s="472">
        <v>-0.0031</v>
      </c>
      <c r="J2194" s="473" t="s">
        <v>2545</v>
      </c>
      <c r="K2194" s="406">
        <v>101.82</v>
      </c>
      <c r="L2194" s="474">
        <v>105.45</v>
      </c>
      <c r="M2194" s="474">
        <v>106.45</v>
      </c>
      <c r="N2194" s="474">
        <v>101.45</v>
      </c>
      <c r="O2194" s="474" t="s">
        <v>4410</v>
      </c>
      <c r="P2194" s="475">
        <v>-0.0243</v>
      </c>
      <c r="Q2194" s="56"/>
    </row>
    <row r="2195" ht="15.75" customHeight="1">
      <c r="A2195" s="403" t="s">
        <v>2546</v>
      </c>
      <c r="B2195" s="404">
        <v>5309.24</v>
      </c>
      <c r="C2195" s="470">
        <v>5309.24</v>
      </c>
      <c r="D2195" s="470">
        <v>5309.24</v>
      </c>
      <c r="E2195" s="470">
        <v>5309.24</v>
      </c>
      <c r="F2195" s="471"/>
      <c r="G2195" s="472">
        <v>-0.0046</v>
      </c>
      <c r="J2195" s="473" t="s">
        <v>2546</v>
      </c>
      <c r="K2195" s="406">
        <v>104.36</v>
      </c>
      <c r="L2195" s="474">
        <v>105.45</v>
      </c>
      <c r="M2195" s="474">
        <v>106.27</v>
      </c>
      <c r="N2195" s="474">
        <v>102.91</v>
      </c>
      <c r="O2195" s="474" t="s">
        <v>4688</v>
      </c>
      <c r="P2195" s="475">
        <v>9.0E-4</v>
      </c>
      <c r="Q2195" s="56"/>
    </row>
    <row r="2196" ht="15.75" customHeight="1">
      <c r="A2196" s="403" t="s">
        <v>2547</v>
      </c>
      <c r="B2196" s="404">
        <v>5334.03</v>
      </c>
      <c r="C2196" s="470">
        <v>5334.03</v>
      </c>
      <c r="D2196" s="470">
        <v>5334.03</v>
      </c>
      <c r="E2196" s="470">
        <v>5334.03</v>
      </c>
      <c r="F2196" s="471"/>
      <c r="G2196" s="472">
        <v>0.0184</v>
      </c>
      <c r="J2196" s="473" t="s">
        <v>2547</v>
      </c>
      <c r="K2196" s="406">
        <v>104.27</v>
      </c>
      <c r="L2196" s="474">
        <v>107.27</v>
      </c>
      <c r="M2196" s="474">
        <v>107.27</v>
      </c>
      <c r="N2196" s="474">
        <v>103.64</v>
      </c>
      <c r="O2196" s="474" t="s">
        <v>4689</v>
      </c>
      <c r="P2196" s="475">
        <v>-0.0222</v>
      </c>
      <c r="Q2196" s="56"/>
    </row>
    <row r="2197" ht="15.75" customHeight="1">
      <c r="A2197" s="403" t="s">
        <v>2548</v>
      </c>
      <c r="B2197" s="404">
        <v>5237.72</v>
      </c>
      <c r="C2197" s="470">
        <v>5237.72</v>
      </c>
      <c r="D2197" s="470">
        <v>5237.72</v>
      </c>
      <c r="E2197" s="470">
        <v>5237.72</v>
      </c>
      <c r="F2197" s="471"/>
      <c r="G2197" s="472">
        <v>0.0164</v>
      </c>
      <c r="J2197" s="473" t="s">
        <v>2548</v>
      </c>
      <c r="K2197" s="406">
        <v>106.64</v>
      </c>
      <c r="L2197" s="474">
        <v>102.18</v>
      </c>
      <c r="M2197" s="474">
        <v>107.55</v>
      </c>
      <c r="N2197" s="474">
        <v>100.91</v>
      </c>
      <c r="O2197" s="474" t="s">
        <v>3123</v>
      </c>
      <c r="P2197" s="475">
        <v>0.0446</v>
      </c>
      <c r="Q2197" s="56"/>
    </row>
    <row r="2198" ht="15.75" customHeight="1">
      <c r="A2198" s="403" t="s">
        <v>2549</v>
      </c>
      <c r="B2198" s="404">
        <v>5153.26</v>
      </c>
      <c r="C2198" s="470">
        <v>5153.26</v>
      </c>
      <c r="D2198" s="470">
        <v>5153.26</v>
      </c>
      <c r="E2198" s="470">
        <v>5153.26</v>
      </c>
      <c r="F2198" s="471"/>
      <c r="G2198" s="472">
        <v>0.0156</v>
      </c>
      <c r="J2198" s="473" t="s">
        <v>2549</v>
      </c>
      <c r="K2198" s="406">
        <v>102.09</v>
      </c>
      <c r="L2198" s="474">
        <v>106.36</v>
      </c>
      <c r="M2198" s="474">
        <v>107.91</v>
      </c>
      <c r="N2198" s="474">
        <v>100.91</v>
      </c>
      <c r="O2198" s="474" t="s">
        <v>4329</v>
      </c>
      <c r="P2198" s="475">
        <v>-0.0285</v>
      </c>
      <c r="Q2198" s="56"/>
    </row>
    <row r="2199" ht="15.75" customHeight="1">
      <c r="A2199" s="403" t="s">
        <v>2550</v>
      </c>
      <c r="B2199" s="404">
        <v>5074.3</v>
      </c>
      <c r="C2199" s="470">
        <v>5074.3</v>
      </c>
      <c r="D2199" s="470">
        <v>5074.3</v>
      </c>
      <c r="E2199" s="470">
        <v>5074.3</v>
      </c>
      <c r="F2199" s="471"/>
      <c r="G2199" s="472">
        <v>0.0047</v>
      </c>
      <c r="J2199" s="473" t="s">
        <v>2550</v>
      </c>
      <c r="K2199" s="406">
        <v>105.09</v>
      </c>
      <c r="L2199" s="474">
        <v>103.64</v>
      </c>
      <c r="M2199" s="474">
        <v>106.27</v>
      </c>
      <c r="N2199" s="474">
        <v>101.73</v>
      </c>
      <c r="O2199" s="474" t="s">
        <v>3093</v>
      </c>
      <c r="P2199" s="475">
        <v>0.0221</v>
      </c>
      <c r="Q2199" s="56"/>
    </row>
    <row r="2200" ht="15.75" customHeight="1">
      <c r="A2200" s="403" t="s">
        <v>2551</v>
      </c>
      <c r="B2200" s="404">
        <v>5050.34</v>
      </c>
      <c r="C2200" s="470">
        <v>5050.34</v>
      </c>
      <c r="D2200" s="470">
        <v>5050.34</v>
      </c>
      <c r="E2200" s="470">
        <v>5050.34</v>
      </c>
      <c r="F2200" s="471"/>
      <c r="G2200" s="472">
        <v>-0.0043</v>
      </c>
      <c r="J2200" s="473" t="s">
        <v>2551</v>
      </c>
      <c r="K2200" s="406">
        <v>102.82</v>
      </c>
      <c r="L2200" s="474">
        <v>106.45</v>
      </c>
      <c r="M2200" s="474">
        <v>107.73</v>
      </c>
      <c r="N2200" s="474">
        <v>101.55</v>
      </c>
      <c r="O2200" s="474" t="s">
        <v>4542</v>
      </c>
      <c r="P2200" s="475">
        <v>-0.0292</v>
      </c>
      <c r="Q2200" s="56"/>
    </row>
    <row r="2201" ht="15.75" customHeight="1">
      <c r="A2201" s="403" t="s">
        <v>2552</v>
      </c>
      <c r="B2201" s="404">
        <v>5072.2</v>
      </c>
      <c r="C2201" s="470">
        <v>5072.2</v>
      </c>
      <c r="D2201" s="470">
        <v>5072.2</v>
      </c>
      <c r="E2201" s="470">
        <v>5072.2</v>
      </c>
      <c r="F2201" s="471"/>
      <c r="G2201" s="472">
        <v>0.009</v>
      </c>
      <c r="J2201" s="473" t="s">
        <v>2552</v>
      </c>
      <c r="K2201" s="406">
        <v>105.91</v>
      </c>
      <c r="L2201" s="474">
        <v>113.45</v>
      </c>
      <c r="M2201" s="474">
        <v>113.45</v>
      </c>
      <c r="N2201" s="474">
        <v>104.64</v>
      </c>
      <c r="O2201" s="474" t="s">
        <v>4690</v>
      </c>
      <c r="P2201" s="475">
        <v>-0.0482</v>
      </c>
      <c r="Q2201" s="56"/>
    </row>
    <row r="2202" ht="15.75" customHeight="1">
      <c r="A2202" s="403" t="s">
        <v>2553</v>
      </c>
      <c r="B2202" s="404">
        <v>5026.92</v>
      </c>
      <c r="C2202" s="470">
        <v>5026.92</v>
      </c>
      <c r="D2202" s="470">
        <v>5026.92</v>
      </c>
      <c r="E2202" s="470">
        <v>5026.92</v>
      </c>
      <c r="F2202" s="471"/>
      <c r="G2202" s="472">
        <v>0.0095</v>
      </c>
      <c r="J2202" s="473" t="s">
        <v>2553</v>
      </c>
      <c r="K2202" s="406">
        <v>111.27</v>
      </c>
      <c r="L2202" s="474">
        <v>108.18</v>
      </c>
      <c r="M2202" s="474">
        <v>113.64</v>
      </c>
      <c r="N2202" s="474">
        <v>108.18</v>
      </c>
      <c r="O2202" s="474" t="s">
        <v>4691</v>
      </c>
      <c r="P2202" s="475">
        <v>0.0082</v>
      </c>
      <c r="Q2202" s="56"/>
    </row>
    <row r="2203" ht="15.75" customHeight="1">
      <c r="A2203" s="403" t="s">
        <v>2554</v>
      </c>
      <c r="B2203" s="404">
        <v>4979.72</v>
      </c>
      <c r="C2203" s="470">
        <v>4979.72</v>
      </c>
      <c r="D2203" s="470">
        <v>4979.72</v>
      </c>
      <c r="E2203" s="470">
        <v>4979.72</v>
      </c>
      <c r="F2203" s="471"/>
      <c r="G2203" s="472">
        <v>0.0025</v>
      </c>
      <c r="J2203" s="473" t="s">
        <v>2554</v>
      </c>
      <c r="K2203" s="406">
        <v>110.36</v>
      </c>
      <c r="L2203" s="474">
        <v>106.55</v>
      </c>
      <c r="M2203" s="474">
        <v>113.64</v>
      </c>
      <c r="N2203" s="474">
        <v>106.45</v>
      </c>
      <c r="O2203" s="474" t="s">
        <v>4692</v>
      </c>
      <c r="P2203" s="475">
        <v>0.042</v>
      </c>
      <c r="Q2203" s="56"/>
    </row>
    <row r="2204" ht="15.75" customHeight="1">
      <c r="A2204" s="403" t="s">
        <v>2555</v>
      </c>
      <c r="B2204" s="404">
        <v>4967.11</v>
      </c>
      <c r="C2204" s="470">
        <v>4967.11</v>
      </c>
      <c r="D2204" s="470">
        <v>4967.11</v>
      </c>
      <c r="E2204" s="470">
        <v>4967.11</v>
      </c>
      <c r="F2204" s="471"/>
      <c r="G2204" s="472">
        <v>0.0086</v>
      </c>
      <c r="J2204" s="473" t="s">
        <v>2555</v>
      </c>
      <c r="K2204" s="406">
        <v>105.91</v>
      </c>
      <c r="L2204" s="474">
        <v>101.45</v>
      </c>
      <c r="M2204" s="474">
        <v>106.91</v>
      </c>
      <c r="N2204" s="474">
        <v>99.55</v>
      </c>
      <c r="O2204" s="474" t="s">
        <v>4693</v>
      </c>
      <c r="P2204" s="475">
        <v>0.0591</v>
      </c>
      <c r="Q2204" s="56"/>
    </row>
    <row r="2205" ht="15.75" customHeight="1">
      <c r="A2205" s="403" t="s">
        <v>2556</v>
      </c>
      <c r="B2205" s="404">
        <v>4924.52</v>
      </c>
      <c r="C2205" s="470">
        <v>4924.52</v>
      </c>
      <c r="D2205" s="470">
        <v>4924.52</v>
      </c>
      <c r="E2205" s="470">
        <v>4924.52</v>
      </c>
      <c r="F2205" s="471"/>
      <c r="G2205" s="472">
        <v>0.0023</v>
      </c>
      <c r="J2205" s="473" t="s">
        <v>2556</v>
      </c>
      <c r="K2205" s="406">
        <v>100.0</v>
      </c>
      <c r="L2205" s="474">
        <v>100.0</v>
      </c>
      <c r="M2205" s="474">
        <v>102.64</v>
      </c>
      <c r="N2205" s="474">
        <v>97.55</v>
      </c>
      <c r="O2205" s="474" t="s">
        <v>4694</v>
      </c>
      <c r="P2205" s="475">
        <v>0.0064</v>
      </c>
      <c r="Q2205" s="56"/>
    </row>
    <row r="2206" ht="15.75" customHeight="1">
      <c r="A2206" s="403" t="s">
        <v>2557</v>
      </c>
      <c r="B2206" s="404">
        <v>4913.24</v>
      </c>
      <c r="C2206" s="470">
        <v>4913.24</v>
      </c>
      <c r="D2206" s="470">
        <v>4913.24</v>
      </c>
      <c r="E2206" s="470">
        <v>4913.24</v>
      </c>
      <c r="F2206" s="471"/>
      <c r="G2206" s="472">
        <v>0.0097</v>
      </c>
      <c r="J2206" s="473" t="s">
        <v>2557</v>
      </c>
      <c r="K2206" s="406">
        <v>99.36</v>
      </c>
      <c r="L2206" s="474">
        <v>102.73</v>
      </c>
      <c r="M2206" s="474">
        <v>104.45</v>
      </c>
      <c r="N2206" s="474">
        <v>98.64</v>
      </c>
      <c r="O2206" s="474" t="s">
        <v>4695</v>
      </c>
      <c r="P2206" s="475">
        <v>-0.0345</v>
      </c>
      <c r="Q2206" s="56"/>
    </row>
    <row r="2207" ht="15.75" customHeight="1">
      <c r="A2207" s="403" t="s">
        <v>2558</v>
      </c>
      <c r="B2207" s="404">
        <v>4866.19</v>
      </c>
      <c r="C2207" s="470">
        <v>4866.19</v>
      </c>
      <c r="D2207" s="470">
        <v>4866.19</v>
      </c>
      <c r="E2207" s="470">
        <v>4866.19</v>
      </c>
      <c r="F2207" s="471"/>
      <c r="G2207" s="472">
        <v>0.0141</v>
      </c>
      <c r="J2207" s="473" t="s">
        <v>2558</v>
      </c>
      <c r="K2207" s="406">
        <v>102.91</v>
      </c>
      <c r="L2207" s="474">
        <v>98.0</v>
      </c>
      <c r="M2207" s="474">
        <v>104.45</v>
      </c>
      <c r="N2207" s="474">
        <v>98.0</v>
      </c>
      <c r="O2207" s="474" t="s">
        <v>4696</v>
      </c>
      <c r="P2207" s="475">
        <v>0.0619</v>
      </c>
      <c r="Q2207" s="56"/>
    </row>
    <row r="2208" ht="15.75" customHeight="1">
      <c r="A2208" s="403" t="s">
        <v>2559</v>
      </c>
      <c r="B2208" s="404">
        <v>4798.39</v>
      </c>
      <c r="C2208" s="470">
        <v>4798.39</v>
      </c>
      <c r="D2208" s="470">
        <v>4798.39</v>
      </c>
      <c r="E2208" s="470">
        <v>4798.39</v>
      </c>
      <c r="F2208" s="471"/>
      <c r="G2208" s="472">
        <v>0.0082</v>
      </c>
      <c r="J2208" s="473" t="s">
        <v>2559</v>
      </c>
      <c r="K2208" s="406">
        <v>96.91</v>
      </c>
      <c r="L2208" s="474">
        <v>97.27</v>
      </c>
      <c r="M2208" s="474">
        <v>99.0</v>
      </c>
      <c r="N2208" s="474">
        <v>95.36</v>
      </c>
      <c r="O2208" s="474" t="s">
        <v>4697</v>
      </c>
      <c r="P2208" s="475">
        <v>-0.0028</v>
      </c>
      <c r="Q2208" s="56"/>
    </row>
    <row r="2209" ht="15.75" customHeight="1">
      <c r="A2209" s="403" t="s">
        <v>2560</v>
      </c>
      <c r="B2209" s="404">
        <v>4759.39</v>
      </c>
      <c r="C2209" s="470">
        <v>4759.39</v>
      </c>
      <c r="D2209" s="470">
        <v>4759.39</v>
      </c>
      <c r="E2209" s="470">
        <v>4759.39</v>
      </c>
      <c r="F2209" s="471"/>
      <c r="G2209" s="472">
        <v>0.0105</v>
      </c>
      <c r="J2209" s="473" t="s">
        <v>2560</v>
      </c>
      <c r="K2209" s="406">
        <v>97.18</v>
      </c>
      <c r="L2209" s="474">
        <v>90.91</v>
      </c>
      <c r="M2209" s="474">
        <v>98.18</v>
      </c>
      <c r="N2209" s="474">
        <v>89.73</v>
      </c>
      <c r="O2209" s="474" t="s">
        <v>4698</v>
      </c>
      <c r="P2209" s="475">
        <v>0.0711</v>
      </c>
      <c r="Q2209" s="56"/>
    </row>
    <row r="2210" ht="15.75" customHeight="1">
      <c r="A2210" s="403" t="s">
        <v>2561</v>
      </c>
      <c r="B2210" s="404">
        <v>4709.91</v>
      </c>
      <c r="C2210" s="470">
        <v>4709.91</v>
      </c>
      <c r="D2210" s="470">
        <v>4709.91</v>
      </c>
      <c r="E2210" s="470">
        <v>4709.91</v>
      </c>
      <c r="F2210" s="471"/>
      <c r="G2210" s="472">
        <v>-8.0E-4</v>
      </c>
      <c r="J2210" s="473" t="s">
        <v>2561</v>
      </c>
      <c r="K2210" s="406">
        <v>90.73</v>
      </c>
      <c r="L2210" s="474">
        <v>94.45</v>
      </c>
      <c r="M2210" s="474">
        <v>95.18</v>
      </c>
      <c r="N2210" s="474">
        <v>89.91</v>
      </c>
      <c r="O2210" s="474" t="s">
        <v>4699</v>
      </c>
      <c r="P2210" s="475">
        <v>-0.0254</v>
      </c>
      <c r="Q2210" s="56"/>
    </row>
    <row r="2211" ht="15.75" customHeight="1">
      <c r="A2211" s="403" t="s">
        <v>2562</v>
      </c>
      <c r="B2211" s="404">
        <v>4713.58</v>
      </c>
      <c r="C2211" s="470">
        <v>4713.58</v>
      </c>
      <c r="D2211" s="470">
        <v>4713.58</v>
      </c>
      <c r="E2211" s="470">
        <v>4713.58</v>
      </c>
      <c r="F2211" s="471"/>
      <c r="G2211" s="472">
        <v>0.0081</v>
      </c>
      <c r="J2211" s="473" t="s">
        <v>2562</v>
      </c>
      <c r="K2211" s="406">
        <v>93.09</v>
      </c>
      <c r="L2211" s="474">
        <v>88.73</v>
      </c>
      <c r="M2211" s="474">
        <v>93.64</v>
      </c>
      <c r="N2211" s="474">
        <v>87.73</v>
      </c>
      <c r="O2211" s="474" t="s">
        <v>4700</v>
      </c>
      <c r="P2211" s="475">
        <v>0.0611</v>
      </c>
      <c r="Q2211" s="56"/>
    </row>
    <row r="2212" ht="15.75" customHeight="1">
      <c r="A2212" s="403" t="s">
        <v>2563</v>
      </c>
      <c r="B2212" s="404">
        <v>4675.91</v>
      </c>
      <c r="C2212" s="470">
        <v>4675.91</v>
      </c>
      <c r="D2212" s="470">
        <v>4675.91</v>
      </c>
      <c r="E2212" s="470">
        <v>4675.91</v>
      </c>
      <c r="F2212" s="471"/>
      <c r="G2212" s="472">
        <v>0.0027</v>
      </c>
      <c r="J2212" s="473" t="s">
        <v>2563</v>
      </c>
      <c r="K2212" s="406">
        <v>87.73</v>
      </c>
      <c r="L2212" s="474">
        <v>86.27</v>
      </c>
      <c r="M2212" s="474">
        <v>88.55</v>
      </c>
      <c r="N2212" s="474">
        <v>86.27</v>
      </c>
      <c r="O2212" s="474" t="s">
        <v>4701</v>
      </c>
      <c r="P2212" s="475">
        <v>0.0321</v>
      </c>
      <c r="Q2212" s="56"/>
    </row>
    <row r="2213" ht="15.75" customHeight="1">
      <c r="A2213" s="403" t="s">
        <v>2564</v>
      </c>
      <c r="B2213" s="404">
        <v>4663.13</v>
      </c>
      <c r="C2213" s="470">
        <v>4663.13</v>
      </c>
      <c r="D2213" s="470">
        <v>4663.13</v>
      </c>
      <c r="E2213" s="470">
        <v>4663.13</v>
      </c>
      <c r="F2213" s="471"/>
      <c r="G2213" s="472">
        <v>0.0034</v>
      </c>
      <c r="J2213" s="473" t="s">
        <v>2564</v>
      </c>
      <c r="K2213" s="406">
        <v>85.0</v>
      </c>
      <c r="L2213" s="474">
        <v>86.27</v>
      </c>
      <c r="M2213" s="474">
        <v>87.55</v>
      </c>
      <c r="N2213" s="474">
        <v>84.64</v>
      </c>
      <c r="O2213" s="474" t="s">
        <v>4702</v>
      </c>
      <c r="P2213" s="475">
        <v>0.0</v>
      </c>
      <c r="Q2213" s="56"/>
    </row>
    <row r="2214" ht="15.75" customHeight="1">
      <c r="A2214" s="403" t="s">
        <v>2565</v>
      </c>
      <c r="B2214" s="404">
        <v>4647.43</v>
      </c>
      <c r="C2214" s="470">
        <v>4647.43</v>
      </c>
      <c r="D2214" s="470">
        <v>4647.43</v>
      </c>
      <c r="E2214" s="470">
        <v>4647.43</v>
      </c>
      <c r="F2214" s="471"/>
      <c r="G2214" s="472">
        <v>0.0083</v>
      </c>
      <c r="J2214" s="473" t="s">
        <v>2565</v>
      </c>
      <c r="K2214" s="406">
        <v>85.0</v>
      </c>
      <c r="L2214" s="474">
        <v>85.55</v>
      </c>
      <c r="M2214" s="474">
        <v>86.36</v>
      </c>
      <c r="N2214" s="474">
        <v>84.64</v>
      </c>
      <c r="O2214" s="474" t="s">
        <v>4273</v>
      </c>
      <c r="P2214" s="475">
        <v>0.0043</v>
      </c>
      <c r="Q2214" s="56"/>
    </row>
    <row r="2215" ht="15.75" customHeight="1">
      <c r="A2215" s="403" t="s">
        <v>2566</v>
      </c>
      <c r="B2215" s="404">
        <v>4608.95</v>
      </c>
      <c r="C2215" s="470">
        <v>4608.95</v>
      </c>
      <c r="D2215" s="470">
        <v>4608.95</v>
      </c>
      <c r="E2215" s="470">
        <v>4608.95</v>
      </c>
      <c r="F2215" s="471"/>
      <c r="G2215" s="472">
        <v>-0.007</v>
      </c>
      <c r="J2215" s="473" t="s">
        <v>2566</v>
      </c>
      <c r="K2215" s="406">
        <v>84.64</v>
      </c>
      <c r="L2215" s="474">
        <v>87.0</v>
      </c>
      <c r="M2215" s="474">
        <v>87.55</v>
      </c>
      <c r="N2215" s="474">
        <v>84.36</v>
      </c>
      <c r="O2215" s="474" t="s">
        <v>4703</v>
      </c>
      <c r="P2215" s="475">
        <v>-0.0251</v>
      </c>
      <c r="Q2215" s="56"/>
    </row>
    <row r="2216" ht="15.75" customHeight="1">
      <c r="A2216" s="403" t="s">
        <v>2567</v>
      </c>
      <c r="B2216" s="404">
        <v>4641.45</v>
      </c>
      <c r="C2216" s="470">
        <v>4641.45</v>
      </c>
      <c r="D2216" s="470">
        <v>4641.45</v>
      </c>
      <c r="E2216" s="470">
        <v>4641.45</v>
      </c>
      <c r="F2216" s="471"/>
      <c r="G2216" s="472">
        <v>-2.0E-4</v>
      </c>
      <c r="J2216" s="473" t="s">
        <v>2567</v>
      </c>
      <c r="K2216" s="406">
        <v>86.82</v>
      </c>
      <c r="L2216" s="474">
        <v>90.91</v>
      </c>
      <c r="M2216" s="474">
        <v>91.82</v>
      </c>
      <c r="N2216" s="474">
        <v>86.36</v>
      </c>
      <c r="O2216" s="474" t="s">
        <v>3189</v>
      </c>
      <c r="P2216" s="475">
        <v>-0.0305</v>
      </c>
      <c r="Q2216" s="56"/>
    </row>
    <row r="2217" ht="15.75" customHeight="1">
      <c r="A2217" s="403" t="s">
        <v>2568</v>
      </c>
      <c r="B2217" s="404">
        <v>4642.37</v>
      </c>
      <c r="C2217" s="470">
        <v>4642.37</v>
      </c>
      <c r="D2217" s="470">
        <v>4642.37</v>
      </c>
      <c r="E2217" s="470">
        <v>4642.37</v>
      </c>
      <c r="F2217" s="471"/>
      <c r="G2217" s="472">
        <v>0.0021</v>
      </c>
      <c r="J2217" s="473" t="s">
        <v>2568</v>
      </c>
      <c r="K2217" s="406">
        <v>89.55</v>
      </c>
      <c r="L2217" s="474">
        <v>88.18</v>
      </c>
      <c r="M2217" s="474">
        <v>90.82</v>
      </c>
      <c r="N2217" s="474">
        <v>88.09</v>
      </c>
      <c r="O2217" s="474" t="s">
        <v>4704</v>
      </c>
      <c r="P2217" s="475">
        <v>0.0197</v>
      </c>
      <c r="Q2217" s="56"/>
    </row>
    <row r="2218" ht="15.75" customHeight="1">
      <c r="A2218" s="403" t="s">
        <v>2569</v>
      </c>
      <c r="B2218" s="404">
        <v>4632.46</v>
      </c>
      <c r="C2218" s="470">
        <v>4632.46</v>
      </c>
      <c r="D2218" s="470">
        <v>4632.46</v>
      </c>
      <c r="E2218" s="470">
        <v>4632.46</v>
      </c>
      <c r="F2218" s="471"/>
      <c r="G2218" s="472">
        <v>0.0065</v>
      </c>
      <c r="J2218" s="473" t="s">
        <v>2569</v>
      </c>
      <c r="K2218" s="406">
        <v>87.82</v>
      </c>
      <c r="L2218" s="474">
        <v>88.18</v>
      </c>
      <c r="M2218" s="474">
        <v>88.36</v>
      </c>
      <c r="N2218" s="474">
        <v>86.09</v>
      </c>
      <c r="O2218" s="474" t="s">
        <v>4705</v>
      </c>
      <c r="P2218" s="475">
        <v>0.018</v>
      </c>
      <c r="Q2218" s="56"/>
    </row>
    <row r="2219" ht="15.75" customHeight="1">
      <c r="A2219" s="403" t="s">
        <v>2570</v>
      </c>
      <c r="B2219" s="404">
        <v>4602.43</v>
      </c>
      <c r="C2219" s="470">
        <v>4602.43</v>
      </c>
      <c r="D2219" s="470">
        <v>4602.43</v>
      </c>
      <c r="E2219" s="470">
        <v>4602.43</v>
      </c>
      <c r="F2219" s="471"/>
      <c r="G2219" s="472">
        <v>0.0104</v>
      </c>
      <c r="J2219" s="473" t="s">
        <v>2570</v>
      </c>
      <c r="K2219" s="406">
        <v>86.27</v>
      </c>
      <c r="L2219" s="474">
        <v>86.64</v>
      </c>
      <c r="M2219" s="474">
        <v>88.09</v>
      </c>
      <c r="N2219" s="474">
        <v>85.36</v>
      </c>
      <c r="O2219" s="474" t="s">
        <v>4407</v>
      </c>
      <c r="P2219" s="475">
        <v>-0.0021</v>
      </c>
      <c r="Q2219" s="56"/>
    </row>
    <row r="2220" ht="15.75" customHeight="1">
      <c r="A2220" s="403" t="s">
        <v>2571</v>
      </c>
      <c r="B2220" s="404">
        <v>4554.97</v>
      </c>
      <c r="C2220" s="470">
        <v>4554.97</v>
      </c>
      <c r="D2220" s="470">
        <v>4554.97</v>
      </c>
      <c r="E2220" s="470">
        <v>4554.97</v>
      </c>
      <c r="F2220" s="471"/>
      <c r="G2220" s="472">
        <v>0.0012</v>
      </c>
      <c r="J2220" s="473" t="s">
        <v>2571</v>
      </c>
      <c r="K2220" s="406">
        <v>86.45</v>
      </c>
      <c r="L2220" s="474">
        <v>88.64</v>
      </c>
      <c r="M2220" s="474">
        <v>89.55</v>
      </c>
      <c r="N2220" s="474">
        <v>86.27</v>
      </c>
      <c r="O2220" s="474" t="s">
        <v>4416</v>
      </c>
      <c r="P2220" s="475">
        <v>-0.0247</v>
      </c>
      <c r="Q2220" s="56"/>
    </row>
    <row r="2221" ht="15.75" customHeight="1">
      <c r="A2221" s="403" t="s">
        <v>2572</v>
      </c>
      <c r="B2221" s="404">
        <v>4549.51</v>
      </c>
      <c r="C2221" s="470">
        <v>4549.51</v>
      </c>
      <c r="D2221" s="470">
        <v>4549.51</v>
      </c>
      <c r="E2221" s="470">
        <v>4549.51</v>
      </c>
      <c r="F2221" s="471"/>
      <c r="G2221" s="472">
        <v>-0.0062</v>
      </c>
      <c r="J2221" s="473" t="s">
        <v>2572</v>
      </c>
      <c r="K2221" s="406">
        <v>88.64</v>
      </c>
      <c r="L2221" s="474">
        <v>86.64</v>
      </c>
      <c r="M2221" s="474">
        <v>89.73</v>
      </c>
      <c r="N2221" s="474">
        <v>85.45</v>
      </c>
      <c r="O2221" s="474" t="s">
        <v>3291</v>
      </c>
      <c r="P2221" s="475">
        <v>0.0296</v>
      </c>
      <c r="Q2221" s="56"/>
    </row>
    <row r="2222" ht="15.75" customHeight="1">
      <c r="A2222" s="403" t="s">
        <v>2573</v>
      </c>
      <c r="B2222" s="404">
        <v>4577.99</v>
      </c>
      <c r="C2222" s="470">
        <v>4577.99</v>
      </c>
      <c r="D2222" s="470">
        <v>4577.99</v>
      </c>
      <c r="E2222" s="470">
        <v>4577.99</v>
      </c>
      <c r="F2222" s="471"/>
      <c r="G2222" s="472">
        <v>-0.0047</v>
      </c>
      <c r="J2222" s="473" t="s">
        <v>2573</v>
      </c>
      <c r="K2222" s="406">
        <v>86.09</v>
      </c>
      <c r="L2222" s="474">
        <v>87.91</v>
      </c>
      <c r="M2222" s="474">
        <v>88.82</v>
      </c>
      <c r="N2222" s="474">
        <v>84.82</v>
      </c>
      <c r="O2222" s="474" t="s">
        <v>4472</v>
      </c>
      <c r="P2222" s="475">
        <v>-0.0042</v>
      </c>
      <c r="Q2222" s="56"/>
    </row>
    <row r="2223" ht="15.75" customHeight="1">
      <c r="A2223" s="403" t="s">
        <v>2574</v>
      </c>
      <c r="B2223" s="404">
        <v>4599.46</v>
      </c>
      <c r="C2223" s="470">
        <v>4599.46</v>
      </c>
      <c r="D2223" s="470">
        <v>4599.46</v>
      </c>
      <c r="E2223" s="470">
        <v>4599.46</v>
      </c>
      <c r="F2223" s="471"/>
      <c r="G2223" s="472">
        <v>0.0019</v>
      </c>
      <c r="J2223" s="473" t="s">
        <v>2574</v>
      </c>
      <c r="K2223" s="406">
        <v>86.45</v>
      </c>
      <c r="L2223" s="474">
        <v>89.82</v>
      </c>
      <c r="M2223" s="474">
        <v>89.91</v>
      </c>
      <c r="N2223" s="474">
        <v>86.0</v>
      </c>
      <c r="O2223" s="474" t="s">
        <v>4706</v>
      </c>
      <c r="P2223" s="475">
        <v>-0.0375</v>
      </c>
      <c r="Q2223" s="56"/>
    </row>
    <row r="2224" ht="15.75" customHeight="1">
      <c r="A2224" s="403" t="s">
        <v>2575</v>
      </c>
      <c r="B2224" s="404">
        <v>4590.65</v>
      </c>
      <c r="C2224" s="470">
        <v>4590.65</v>
      </c>
      <c r="D2224" s="470">
        <v>4590.65</v>
      </c>
      <c r="E2224" s="470">
        <v>4590.65</v>
      </c>
      <c r="F2224" s="471"/>
      <c r="G2224" s="472">
        <v>0.0058</v>
      </c>
      <c r="J2224" s="473" t="s">
        <v>2575</v>
      </c>
      <c r="K2224" s="406">
        <v>89.82</v>
      </c>
      <c r="L2224" s="474">
        <v>93.09</v>
      </c>
      <c r="M2224" s="474">
        <v>95.27</v>
      </c>
      <c r="N2224" s="474">
        <v>88.27</v>
      </c>
      <c r="O2224" s="474" t="s">
        <v>4707</v>
      </c>
      <c r="P2224" s="475">
        <v>-0.0139</v>
      </c>
      <c r="Q2224" s="56"/>
    </row>
    <row r="2225" ht="15.75" customHeight="1">
      <c r="A2225" s="403" t="s">
        <v>2576</v>
      </c>
      <c r="B2225" s="404">
        <v>4564.34</v>
      </c>
      <c r="C2225" s="470">
        <v>4564.34</v>
      </c>
      <c r="D2225" s="470">
        <v>4564.34</v>
      </c>
      <c r="E2225" s="470">
        <v>4564.34</v>
      </c>
      <c r="F2225" s="471"/>
      <c r="G2225" s="472">
        <v>0.0052</v>
      </c>
      <c r="J2225" s="473" t="s">
        <v>2576</v>
      </c>
      <c r="K2225" s="406">
        <v>91.09</v>
      </c>
      <c r="L2225" s="474">
        <v>91.73</v>
      </c>
      <c r="M2225" s="474">
        <v>92.45</v>
      </c>
      <c r="N2225" s="474">
        <v>87.73</v>
      </c>
      <c r="O2225" s="474" t="s">
        <v>4708</v>
      </c>
      <c r="P2225" s="475">
        <v>0.006</v>
      </c>
      <c r="Q2225" s="56"/>
    </row>
    <row r="2226" ht="15.75" customHeight="1">
      <c r="A2226" s="403" t="s">
        <v>2577</v>
      </c>
      <c r="B2226" s="404">
        <v>4540.6</v>
      </c>
      <c r="C2226" s="470">
        <v>4540.6</v>
      </c>
      <c r="D2226" s="470">
        <v>4540.6</v>
      </c>
      <c r="E2226" s="470">
        <v>4540.6</v>
      </c>
      <c r="F2226" s="471"/>
      <c r="G2226" s="472">
        <v>-0.0014</v>
      </c>
      <c r="J2226" s="473" t="s">
        <v>2577</v>
      </c>
      <c r="K2226" s="406">
        <v>90.55</v>
      </c>
      <c r="L2226" s="474">
        <v>88.18</v>
      </c>
      <c r="M2226" s="474">
        <v>94.36</v>
      </c>
      <c r="N2226" s="474">
        <v>88.18</v>
      </c>
      <c r="O2226" s="474" t="s">
        <v>4709</v>
      </c>
      <c r="P2226" s="475">
        <v>0.0215</v>
      </c>
      <c r="Q2226" s="56"/>
    </row>
    <row r="2227" ht="15.75" customHeight="1">
      <c r="A2227" s="403" t="s">
        <v>2578</v>
      </c>
      <c r="B2227" s="404">
        <v>4547.05</v>
      </c>
      <c r="C2227" s="470">
        <v>4547.05</v>
      </c>
      <c r="D2227" s="470">
        <v>4547.05</v>
      </c>
      <c r="E2227" s="470">
        <v>4547.05</v>
      </c>
      <c r="F2227" s="471"/>
      <c r="G2227" s="472">
        <v>-0.0015</v>
      </c>
      <c r="J2227" s="473" t="s">
        <v>2578</v>
      </c>
      <c r="K2227" s="406">
        <v>88.64</v>
      </c>
      <c r="L2227" s="474">
        <v>84.55</v>
      </c>
      <c r="M2227" s="474">
        <v>89.09</v>
      </c>
      <c r="N2227" s="474">
        <v>83.82</v>
      </c>
      <c r="O2227" s="474" t="s">
        <v>4710</v>
      </c>
      <c r="P2227" s="475">
        <v>0.0484</v>
      </c>
      <c r="Q2227" s="56"/>
    </row>
    <row r="2228" ht="15.75" customHeight="1">
      <c r="A2228" s="403" t="s">
        <v>2579</v>
      </c>
      <c r="B2228" s="404">
        <v>4553.86</v>
      </c>
      <c r="C2228" s="470">
        <v>4553.86</v>
      </c>
      <c r="D2228" s="470">
        <v>4553.86</v>
      </c>
      <c r="E2228" s="470">
        <v>4553.86</v>
      </c>
      <c r="F2228" s="471"/>
      <c r="G2228" s="472">
        <v>-0.0049</v>
      </c>
      <c r="J2228" s="473" t="s">
        <v>2579</v>
      </c>
      <c r="K2228" s="406">
        <v>84.55</v>
      </c>
      <c r="L2228" s="474">
        <v>84.0</v>
      </c>
      <c r="M2228" s="474">
        <v>86.09</v>
      </c>
      <c r="N2228" s="474">
        <v>83.45</v>
      </c>
      <c r="O2228" s="474" t="s">
        <v>4711</v>
      </c>
      <c r="P2228" s="475">
        <v>-0.0021</v>
      </c>
      <c r="Q2228" s="56"/>
    </row>
    <row r="2229" ht="15.75" customHeight="1">
      <c r="A2229" s="403" t="s">
        <v>2580</v>
      </c>
      <c r="B2229" s="404">
        <v>4576.36</v>
      </c>
      <c r="C2229" s="470">
        <v>4576.36</v>
      </c>
      <c r="D2229" s="470">
        <v>4576.36</v>
      </c>
      <c r="E2229" s="470">
        <v>4576.36</v>
      </c>
      <c r="F2229" s="471"/>
      <c r="G2229" s="472">
        <v>0.0049</v>
      </c>
      <c r="J2229" s="473" t="s">
        <v>2580</v>
      </c>
      <c r="K2229" s="406">
        <v>84.73</v>
      </c>
      <c r="L2229" s="474">
        <v>83.27</v>
      </c>
      <c r="M2229" s="474">
        <v>85.45</v>
      </c>
      <c r="N2229" s="474">
        <v>81.09</v>
      </c>
      <c r="O2229" s="474" t="s">
        <v>4712</v>
      </c>
      <c r="P2229" s="475">
        <v>0.0175</v>
      </c>
      <c r="Q2229" s="56"/>
    </row>
    <row r="2230" ht="15.75" customHeight="1">
      <c r="A2230" s="403" t="s">
        <v>2581</v>
      </c>
      <c r="B2230" s="404">
        <v>4554.14</v>
      </c>
      <c r="C2230" s="470">
        <v>4554.14</v>
      </c>
      <c r="D2230" s="470">
        <v>4554.14</v>
      </c>
      <c r="E2230" s="470">
        <v>4554.14</v>
      </c>
      <c r="F2230" s="471"/>
      <c r="G2230" s="472">
        <v>-1.0E-4</v>
      </c>
      <c r="J2230" s="473" t="s">
        <v>2581</v>
      </c>
      <c r="K2230" s="406">
        <v>83.27</v>
      </c>
      <c r="L2230" s="474">
        <v>78.91</v>
      </c>
      <c r="M2230" s="474">
        <v>84.45</v>
      </c>
      <c r="N2230" s="474">
        <v>78.64</v>
      </c>
      <c r="O2230" s="474" t="s">
        <v>4713</v>
      </c>
      <c r="P2230" s="475">
        <v>0.0738</v>
      </c>
      <c r="Q2230" s="56"/>
    </row>
    <row r="2231" ht="15.75" customHeight="1">
      <c r="A2231" s="403" t="s">
        <v>2582</v>
      </c>
      <c r="B2231" s="404">
        <v>4554.51</v>
      </c>
      <c r="C2231" s="470">
        <v>4554.51</v>
      </c>
      <c r="D2231" s="470">
        <v>4554.51</v>
      </c>
      <c r="E2231" s="470">
        <v>4554.51</v>
      </c>
      <c r="F2231" s="471"/>
      <c r="G2231" s="472">
        <v>0.006</v>
      </c>
      <c r="J2231" s="473" t="s">
        <v>2582</v>
      </c>
      <c r="K2231" s="406">
        <v>77.55</v>
      </c>
      <c r="L2231" s="474">
        <v>77.27</v>
      </c>
      <c r="M2231" s="474">
        <v>78.64</v>
      </c>
      <c r="N2231" s="474">
        <v>76.55</v>
      </c>
      <c r="O2231" s="474" t="s">
        <v>4469</v>
      </c>
      <c r="P2231" s="475">
        <v>0.018</v>
      </c>
      <c r="Q2231" s="56"/>
    </row>
    <row r="2232" ht="15.75" customHeight="1">
      <c r="A2232" s="403" t="s">
        <v>2583</v>
      </c>
      <c r="B2232" s="404">
        <v>4527.21</v>
      </c>
      <c r="C2232" s="470">
        <v>4527.21</v>
      </c>
      <c r="D2232" s="470">
        <v>4527.21</v>
      </c>
      <c r="E2232" s="470">
        <v>4527.21</v>
      </c>
      <c r="F2232" s="471"/>
      <c r="G2232" s="472">
        <v>2.0E-4</v>
      </c>
      <c r="J2232" s="473" t="s">
        <v>2583</v>
      </c>
      <c r="K2232" s="406">
        <v>76.18</v>
      </c>
      <c r="L2232" s="474">
        <v>77.82</v>
      </c>
      <c r="M2232" s="474">
        <v>77.91</v>
      </c>
      <c r="N2232" s="474">
        <v>75.0</v>
      </c>
      <c r="O2232" s="474" t="s">
        <v>3457</v>
      </c>
      <c r="P2232" s="475">
        <v>-0.0024</v>
      </c>
      <c r="Q2232" s="56"/>
    </row>
    <row r="2233" ht="15.75" customHeight="1">
      <c r="A2233" s="403" t="s">
        <v>2584</v>
      </c>
      <c r="B2233" s="404">
        <v>4526.49</v>
      </c>
      <c r="C2233" s="470">
        <v>4526.49</v>
      </c>
      <c r="D2233" s="470">
        <v>4526.49</v>
      </c>
      <c r="E2233" s="470">
        <v>4526.49</v>
      </c>
      <c r="F2233" s="471"/>
      <c r="G2233" s="472">
        <v>-0.0085</v>
      </c>
      <c r="J2233" s="473" t="s">
        <v>2584</v>
      </c>
      <c r="K2233" s="406">
        <v>76.36</v>
      </c>
      <c r="L2233" s="474">
        <v>80.36</v>
      </c>
      <c r="M2233" s="474">
        <v>81.09</v>
      </c>
      <c r="N2233" s="474">
        <v>76.0</v>
      </c>
      <c r="O2233" s="474" t="s">
        <v>4714</v>
      </c>
      <c r="P2233" s="475">
        <v>-0.0378</v>
      </c>
      <c r="Q2233" s="56"/>
    </row>
    <row r="2234" ht="15.75" customHeight="1">
      <c r="A2234" s="403" t="s">
        <v>2585</v>
      </c>
      <c r="B2234" s="404">
        <v>4565.13</v>
      </c>
      <c r="C2234" s="470">
        <v>4565.13</v>
      </c>
      <c r="D2234" s="470">
        <v>4565.13</v>
      </c>
      <c r="E2234" s="470">
        <v>4565.13</v>
      </c>
      <c r="F2234" s="471"/>
      <c r="G2234" s="472">
        <v>0.0076</v>
      </c>
      <c r="J2234" s="473" t="s">
        <v>2585</v>
      </c>
      <c r="K2234" s="406">
        <v>79.36</v>
      </c>
      <c r="L2234" s="474">
        <v>74.09</v>
      </c>
      <c r="M2234" s="474">
        <v>80.18</v>
      </c>
      <c r="N2234" s="474">
        <v>74.09</v>
      </c>
      <c r="O2234" s="474" t="s">
        <v>4715</v>
      </c>
      <c r="P2234" s="475">
        <v>0.0805</v>
      </c>
      <c r="Q2234" s="56"/>
    </row>
    <row r="2235" ht="15.75" customHeight="1">
      <c r="A2235" s="403" t="s">
        <v>2586</v>
      </c>
      <c r="B2235" s="404">
        <v>4530.83</v>
      </c>
      <c r="C2235" s="470">
        <v>4530.83</v>
      </c>
      <c r="D2235" s="470">
        <v>4530.83</v>
      </c>
      <c r="E2235" s="470">
        <v>4530.83</v>
      </c>
      <c r="F2235" s="471"/>
      <c r="G2235" s="472">
        <v>0.01</v>
      </c>
      <c r="J2235" s="473" t="s">
        <v>2586</v>
      </c>
      <c r="K2235" s="406">
        <v>73.45</v>
      </c>
      <c r="L2235" s="474">
        <v>70.91</v>
      </c>
      <c r="M2235" s="474">
        <v>74.0</v>
      </c>
      <c r="N2235" s="474">
        <v>70.91</v>
      </c>
      <c r="O2235" s="474" t="s">
        <v>4716</v>
      </c>
      <c r="P2235" s="475">
        <v>0.0358</v>
      </c>
      <c r="Q2235" s="56"/>
    </row>
    <row r="2236" ht="15.75" customHeight="1">
      <c r="A2236" s="403" t="s">
        <v>2587</v>
      </c>
      <c r="B2236" s="404">
        <v>4486.19</v>
      </c>
      <c r="C2236" s="470">
        <v>4486.19</v>
      </c>
      <c r="D2236" s="470">
        <v>4486.19</v>
      </c>
      <c r="E2236" s="470">
        <v>4486.19</v>
      </c>
      <c r="F2236" s="471"/>
      <c r="G2236" s="472">
        <v>3.0E-4</v>
      </c>
      <c r="J2236" s="473" t="s">
        <v>2587</v>
      </c>
      <c r="K2236" s="406">
        <v>70.91</v>
      </c>
      <c r="L2236" s="474">
        <v>72.73</v>
      </c>
      <c r="M2236" s="474">
        <v>72.73</v>
      </c>
      <c r="N2236" s="474">
        <v>70.64</v>
      </c>
      <c r="O2236" s="474" t="s">
        <v>4717</v>
      </c>
      <c r="P2236" s="475">
        <v>-0.0038</v>
      </c>
      <c r="Q2236" s="56"/>
    </row>
    <row r="2237" ht="15.75" customHeight="1">
      <c r="A2237" s="403" t="s">
        <v>2588</v>
      </c>
      <c r="B2237" s="404">
        <v>4484.9</v>
      </c>
      <c r="C2237" s="470">
        <v>4484.9</v>
      </c>
      <c r="D2237" s="470">
        <v>4484.9</v>
      </c>
      <c r="E2237" s="470">
        <v>4484.9</v>
      </c>
      <c r="F2237" s="471"/>
      <c r="G2237" s="472">
        <v>0.0028</v>
      </c>
      <c r="J2237" s="473" t="s">
        <v>2588</v>
      </c>
      <c r="K2237" s="406">
        <v>71.18</v>
      </c>
      <c r="L2237" s="474">
        <v>72.91</v>
      </c>
      <c r="M2237" s="474">
        <v>73.18</v>
      </c>
      <c r="N2237" s="474">
        <v>71.09</v>
      </c>
      <c r="O2237" s="474" t="s">
        <v>4718</v>
      </c>
      <c r="P2237" s="475">
        <v>-0.0201</v>
      </c>
      <c r="Q2237" s="56"/>
    </row>
    <row r="2238" ht="15.75" customHeight="1">
      <c r="A2238" s="403" t="s">
        <v>2589</v>
      </c>
      <c r="B2238" s="404">
        <v>4472.17</v>
      </c>
      <c r="C2238" s="470">
        <v>4472.17</v>
      </c>
      <c r="D2238" s="470">
        <v>4472.17</v>
      </c>
      <c r="E2238" s="470">
        <v>4472.17</v>
      </c>
      <c r="F2238" s="471"/>
      <c r="G2238" s="472">
        <v>0.0012</v>
      </c>
      <c r="J2238" s="473" t="s">
        <v>2589</v>
      </c>
      <c r="K2238" s="406">
        <v>72.64</v>
      </c>
      <c r="L2238" s="474">
        <v>73.18</v>
      </c>
      <c r="M2238" s="474">
        <v>74.73</v>
      </c>
      <c r="N2238" s="474">
        <v>72.27</v>
      </c>
      <c r="O2238" s="474" t="s">
        <v>4719</v>
      </c>
      <c r="P2238" s="475">
        <v>-0.0062</v>
      </c>
      <c r="Q2238" s="56"/>
    </row>
    <row r="2239" ht="15.75" customHeight="1">
      <c r="A2239" s="403" t="s">
        <v>2590</v>
      </c>
      <c r="B2239" s="404">
        <v>4467.0</v>
      </c>
      <c r="C2239" s="470">
        <v>4467.0</v>
      </c>
      <c r="D2239" s="470">
        <v>4467.0</v>
      </c>
      <c r="E2239" s="470">
        <v>4467.0</v>
      </c>
      <c r="F2239" s="471"/>
      <c r="G2239" s="472">
        <v>0.0105</v>
      </c>
      <c r="J2239" s="473" t="s">
        <v>2590</v>
      </c>
      <c r="K2239" s="406">
        <v>73.09</v>
      </c>
      <c r="L2239" s="474">
        <v>70.91</v>
      </c>
      <c r="M2239" s="474">
        <v>73.55</v>
      </c>
      <c r="N2239" s="474">
        <v>70.73</v>
      </c>
      <c r="O2239" s="474" t="s">
        <v>4720</v>
      </c>
      <c r="P2239" s="475">
        <v>0.0281</v>
      </c>
      <c r="Q2239" s="56"/>
    </row>
    <row r="2240" ht="15.75" customHeight="1">
      <c r="A2240" s="403" t="s">
        <v>2591</v>
      </c>
      <c r="B2240" s="404">
        <v>4420.61</v>
      </c>
      <c r="C2240" s="470">
        <v>4420.61</v>
      </c>
      <c r="D2240" s="470">
        <v>4420.61</v>
      </c>
      <c r="E2240" s="470">
        <v>4420.61</v>
      </c>
      <c r="F2240" s="471"/>
      <c r="G2240" s="472">
        <v>-0.0015</v>
      </c>
      <c r="J2240" s="473" t="s">
        <v>2591</v>
      </c>
      <c r="K2240" s="406">
        <v>71.09</v>
      </c>
      <c r="L2240" s="474">
        <v>72.82</v>
      </c>
      <c r="M2240" s="474">
        <v>72.82</v>
      </c>
      <c r="N2240" s="474">
        <v>69.0</v>
      </c>
      <c r="O2240" s="474" t="s">
        <v>4721</v>
      </c>
      <c r="P2240" s="475">
        <v>-0.0309</v>
      </c>
      <c r="Q2240" s="56"/>
    </row>
    <row r="2241" ht="15.75" customHeight="1">
      <c r="A2241" s="403" t="s">
        <v>2592</v>
      </c>
      <c r="B2241" s="404">
        <v>4427.15</v>
      </c>
      <c r="C2241" s="470">
        <v>4427.15</v>
      </c>
      <c r="D2241" s="470">
        <v>4427.15</v>
      </c>
      <c r="E2241" s="470">
        <v>4427.15</v>
      </c>
      <c r="F2241" s="471"/>
      <c r="G2241" s="472">
        <v>0.0088</v>
      </c>
      <c r="J2241" s="473" t="s">
        <v>2592</v>
      </c>
      <c r="K2241" s="406">
        <v>73.36</v>
      </c>
      <c r="L2241" s="474">
        <v>73.64</v>
      </c>
      <c r="M2241" s="474">
        <v>73.91</v>
      </c>
      <c r="N2241" s="474">
        <v>73.18</v>
      </c>
      <c r="O2241" s="474" t="s">
        <v>4722</v>
      </c>
      <c r="P2241" s="475">
        <v>0.0012</v>
      </c>
      <c r="Q2241" s="56"/>
    </row>
    <row r="2242" ht="15.75" customHeight="1">
      <c r="A2242" s="403" t="s">
        <v>2593</v>
      </c>
      <c r="B2242" s="404">
        <v>4388.68</v>
      </c>
      <c r="C2242" s="470">
        <v>4388.68</v>
      </c>
      <c r="D2242" s="470">
        <v>4388.68</v>
      </c>
      <c r="E2242" s="470">
        <v>4388.68</v>
      </c>
      <c r="F2242" s="471"/>
      <c r="G2242" s="472">
        <v>-0.0081</v>
      </c>
      <c r="J2242" s="473" t="s">
        <v>2593</v>
      </c>
      <c r="K2242" s="406">
        <v>73.27</v>
      </c>
      <c r="L2242" s="474">
        <v>74.09</v>
      </c>
      <c r="M2242" s="474">
        <v>74.73</v>
      </c>
      <c r="N2242" s="474">
        <v>73.0</v>
      </c>
      <c r="O2242" s="474" t="s">
        <v>4723</v>
      </c>
      <c r="P2242" s="475">
        <v>-0.0147</v>
      </c>
      <c r="Q2242" s="56"/>
    </row>
    <row r="2243" ht="15.75" customHeight="1">
      <c r="A2243" s="403" t="s">
        <v>2594</v>
      </c>
      <c r="B2243" s="404">
        <v>4424.6</v>
      </c>
      <c r="C2243" s="470">
        <v>4424.6</v>
      </c>
      <c r="D2243" s="470">
        <v>4424.6</v>
      </c>
      <c r="E2243" s="470">
        <v>4424.6</v>
      </c>
      <c r="F2243" s="471"/>
      <c r="G2243" s="472">
        <v>0.0067</v>
      </c>
      <c r="J2243" s="473" t="s">
        <v>2594</v>
      </c>
      <c r="K2243" s="406">
        <v>74.36</v>
      </c>
      <c r="L2243" s="474">
        <v>73.09</v>
      </c>
      <c r="M2243" s="474">
        <v>74.82</v>
      </c>
      <c r="N2243" s="474">
        <v>73.09</v>
      </c>
      <c r="O2243" s="474" t="s">
        <v>4724</v>
      </c>
      <c r="P2243" s="475">
        <v>0.0149</v>
      </c>
      <c r="Q2243" s="56"/>
    </row>
    <row r="2244" ht="15.75" customHeight="1">
      <c r="A2244" s="403" t="s">
        <v>2595</v>
      </c>
      <c r="B2244" s="404">
        <v>4394.94</v>
      </c>
      <c r="C2244" s="470">
        <v>4394.94</v>
      </c>
      <c r="D2244" s="470">
        <v>4394.94</v>
      </c>
      <c r="E2244" s="470">
        <v>4394.94</v>
      </c>
      <c r="F2244" s="471"/>
      <c r="G2244" s="472">
        <v>0.0047</v>
      </c>
      <c r="J2244" s="473" t="s">
        <v>2595</v>
      </c>
      <c r="K2244" s="406">
        <v>73.27</v>
      </c>
      <c r="L2244" s="474">
        <v>73.36</v>
      </c>
      <c r="M2244" s="474">
        <v>74.0</v>
      </c>
      <c r="N2244" s="474">
        <v>72.45</v>
      </c>
      <c r="O2244" s="474" t="s">
        <v>4725</v>
      </c>
      <c r="P2244" s="475">
        <v>-0.005</v>
      </c>
      <c r="Q2244" s="56"/>
    </row>
    <row r="2245" ht="15.75" customHeight="1">
      <c r="A2245" s="403" t="s">
        <v>2596</v>
      </c>
      <c r="B2245" s="404">
        <v>4374.19</v>
      </c>
      <c r="C2245" s="470">
        <v>4374.19</v>
      </c>
      <c r="D2245" s="470">
        <v>4374.19</v>
      </c>
      <c r="E2245" s="470">
        <v>4374.19</v>
      </c>
      <c r="F2245" s="471"/>
      <c r="G2245" s="472">
        <v>-0.0041</v>
      </c>
      <c r="J2245" s="473" t="s">
        <v>2596</v>
      </c>
      <c r="K2245" s="406">
        <v>73.64</v>
      </c>
      <c r="L2245" s="474">
        <v>74.91</v>
      </c>
      <c r="M2245" s="474">
        <v>74.91</v>
      </c>
      <c r="N2245" s="474">
        <v>72.91</v>
      </c>
      <c r="O2245" s="474" t="s">
        <v>4726</v>
      </c>
      <c r="P2245" s="475">
        <v>-0.0109</v>
      </c>
      <c r="Q2245" s="56"/>
    </row>
    <row r="2246" ht="15.75" customHeight="1">
      <c r="A2246" s="403" t="s">
        <v>2597</v>
      </c>
      <c r="B2246" s="404">
        <v>4392.15</v>
      </c>
      <c r="C2246" s="470">
        <v>4392.15</v>
      </c>
      <c r="D2246" s="470">
        <v>4392.15</v>
      </c>
      <c r="E2246" s="470">
        <v>4392.15</v>
      </c>
      <c r="F2246" s="471"/>
      <c r="G2246" s="472">
        <v>6.0E-4</v>
      </c>
      <c r="J2246" s="473" t="s">
        <v>2597</v>
      </c>
      <c r="K2246" s="406">
        <v>74.45</v>
      </c>
      <c r="L2246" s="474">
        <v>74.55</v>
      </c>
      <c r="M2246" s="474">
        <v>76.09</v>
      </c>
      <c r="N2246" s="474">
        <v>74.09</v>
      </c>
      <c r="O2246" s="474" t="s">
        <v>4727</v>
      </c>
      <c r="P2246" s="475">
        <v>0.0036</v>
      </c>
      <c r="Q2246" s="56"/>
    </row>
    <row r="2247" ht="15.75" customHeight="1">
      <c r="A2247" s="403" t="s">
        <v>2598</v>
      </c>
      <c r="B2247" s="404">
        <v>4389.35</v>
      </c>
      <c r="C2247" s="470">
        <v>4389.35</v>
      </c>
      <c r="D2247" s="470">
        <v>4389.35</v>
      </c>
      <c r="E2247" s="470">
        <v>4389.35</v>
      </c>
      <c r="F2247" s="471"/>
      <c r="G2247" s="472">
        <v>0.0061</v>
      </c>
      <c r="J2247" s="473" t="s">
        <v>2598</v>
      </c>
      <c r="K2247" s="406">
        <v>74.18</v>
      </c>
      <c r="L2247" s="474">
        <v>72.64</v>
      </c>
      <c r="M2247" s="474">
        <v>74.73</v>
      </c>
      <c r="N2247" s="474">
        <v>72.64</v>
      </c>
      <c r="O2247" s="474" t="s">
        <v>4728</v>
      </c>
      <c r="P2247" s="475">
        <v>0.0303</v>
      </c>
      <c r="Q2247" s="56"/>
    </row>
    <row r="2248" ht="15.75" customHeight="1">
      <c r="A2248" s="403" t="s">
        <v>2599</v>
      </c>
      <c r="B2248" s="404">
        <v>4362.78</v>
      </c>
      <c r="C2248" s="470">
        <v>4362.78</v>
      </c>
      <c r="D2248" s="470">
        <v>4362.78</v>
      </c>
      <c r="E2248" s="470">
        <v>4362.78</v>
      </c>
      <c r="F2248" s="471"/>
      <c r="G2248" s="472">
        <v>-0.0032</v>
      </c>
      <c r="J2248" s="473" t="s">
        <v>2599</v>
      </c>
      <c r="K2248" s="406">
        <v>72.0</v>
      </c>
      <c r="L2248" s="474">
        <v>71.45</v>
      </c>
      <c r="M2248" s="474">
        <v>72.55</v>
      </c>
      <c r="N2248" s="474">
        <v>70.91</v>
      </c>
      <c r="O2248" s="474" t="s">
        <v>4729</v>
      </c>
      <c r="P2248" s="475">
        <v>0.0013</v>
      </c>
      <c r="Q2248" s="56"/>
    </row>
    <row r="2249" ht="15.75" customHeight="1">
      <c r="A2249" s="403" t="s">
        <v>2600</v>
      </c>
      <c r="B2249" s="404">
        <v>4376.89</v>
      </c>
      <c r="C2249" s="470">
        <v>4376.89</v>
      </c>
      <c r="D2249" s="470">
        <v>4376.89</v>
      </c>
      <c r="E2249" s="470">
        <v>4376.89</v>
      </c>
      <c r="F2249" s="471"/>
      <c r="G2249" s="472">
        <v>0.0075</v>
      </c>
      <c r="J2249" s="473" t="s">
        <v>2600</v>
      </c>
      <c r="K2249" s="406">
        <v>71.91</v>
      </c>
      <c r="L2249" s="474">
        <v>70.27</v>
      </c>
      <c r="M2249" s="474">
        <v>72.27</v>
      </c>
      <c r="N2249" s="474">
        <v>70.09</v>
      </c>
      <c r="O2249" s="474" t="s">
        <v>4730</v>
      </c>
      <c r="P2249" s="475">
        <v>0.0286</v>
      </c>
      <c r="Q2249" s="56"/>
    </row>
    <row r="2250" ht="15.75" customHeight="1">
      <c r="A2250" s="403" t="s">
        <v>2601</v>
      </c>
      <c r="B2250" s="404">
        <v>4344.36</v>
      </c>
      <c r="C2250" s="470">
        <v>4344.36</v>
      </c>
      <c r="D2250" s="470">
        <v>4344.36</v>
      </c>
      <c r="E2250" s="470">
        <v>4344.36</v>
      </c>
      <c r="F2250" s="471"/>
      <c r="G2250" s="472">
        <v>-0.0043</v>
      </c>
      <c r="J2250" s="473" t="s">
        <v>2601</v>
      </c>
      <c r="K2250" s="406">
        <v>69.91</v>
      </c>
      <c r="L2250" s="474">
        <v>70.09</v>
      </c>
      <c r="M2250" s="474">
        <v>70.27</v>
      </c>
      <c r="N2250" s="474">
        <v>69.82</v>
      </c>
      <c r="O2250" s="474" t="s">
        <v>4731</v>
      </c>
      <c r="P2250" s="475">
        <v>-0.0064</v>
      </c>
      <c r="Q2250" s="56"/>
    </row>
    <row r="2251" ht="15.75" customHeight="1">
      <c r="A2251" s="403" t="s">
        <v>2602</v>
      </c>
      <c r="B2251" s="404">
        <v>4363.08</v>
      </c>
      <c r="C2251" s="470">
        <v>4363.08</v>
      </c>
      <c r="D2251" s="470">
        <v>4363.08</v>
      </c>
      <c r="E2251" s="470">
        <v>4363.08</v>
      </c>
      <c r="F2251" s="471"/>
      <c r="G2251" s="472">
        <v>-0.0018</v>
      </c>
      <c r="J2251" s="473" t="s">
        <v>2602</v>
      </c>
      <c r="K2251" s="406">
        <v>70.36</v>
      </c>
      <c r="L2251" s="474">
        <v>71.64</v>
      </c>
      <c r="M2251" s="474">
        <v>71.64</v>
      </c>
      <c r="N2251" s="474">
        <v>70.09</v>
      </c>
      <c r="O2251" s="474" t="s">
        <v>4732</v>
      </c>
      <c r="P2251" s="475">
        <v>-0.0191</v>
      </c>
      <c r="Q2251" s="56"/>
    </row>
    <row r="2252" ht="15.75" customHeight="1">
      <c r="A2252" s="403" t="s">
        <v>2603</v>
      </c>
      <c r="B2252" s="404">
        <v>4371.0</v>
      </c>
      <c r="C2252" s="470">
        <v>4371.0</v>
      </c>
      <c r="D2252" s="470">
        <v>4371.0</v>
      </c>
      <c r="E2252" s="470">
        <v>4371.0</v>
      </c>
      <c r="F2252" s="471"/>
      <c r="G2252" s="472">
        <v>-0.0013</v>
      </c>
      <c r="J2252" s="473" t="s">
        <v>2603</v>
      </c>
      <c r="K2252" s="406">
        <v>71.73</v>
      </c>
      <c r="L2252" s="474">
        <v>72.18</v>
      </c>
      <c r="M2252" s="474">
        <v>73.27</v>
      </c>
      <c r="N2252" s="474">
        <v>71.64</v>
      </c>
      <c r="O2252" s="474" t="s">
        <v>4733</v>
      </c>
      <c r="P2252" s="475">
        <v>0.0</v>
      </c>
      <c r="Q2252" s="56"/>
    </row>
    <row r="2253" ht="15.75" customHeight="1">
      <c r="A2253" s="403" t="s">
        <v>2604</v>
      </c>
      <c r="B2253" s="404">
        <v>4376.52</v>
      </c>
      <c r="C2253" s="470">
        <v>4376.52</v>
      </c>
      <c r="D2253" s="470">
        <v>4376.52</v>
      </c>
      <c r="E2253" s="470">
        <v>4376.52</v>
      </c>
      <c r="F2253" s="471"/>
      <c r="G2253" s="472">
        <v>-1.0E-4</v>
      </c>
      <c r="J2253" s="473" t="s">
        <v>2604</v>
      </c>
      <c r="K2253" s="406">
        <v>71.73</v>
      </c>
      <c r="L2253" s="474">
        <v>71.91</v>
      </c>
      <c r="M2253" s="474">
        <v>72.09</v>
      </c>
      <c r="N2253" s="474">
        <v>70.91</v>
      </c>
      <c r="O2253" s="474" t="s">
        <v>4734</v>
      </c>
      <c r="P2253" s="475">
        <v>-0.0013</v>
      </c>
      <c r="Q2253" s="56"/>
    </row>
    <row r="2254" ht="15.75" customHeight="1">
      <c r="A2254" s="403" t="s">
        <v>2605</v>
      </c>
      <c r="B2254" s="404">
        <v>4376.77</v>
      </c>
      <c r="C2254" s="470">
        <v>4376.77</v>
      </c>
      <c r="D2254" s="470">
        <v>4376.77</v>
      </c>
      <c r="E2254" s="470">
        <v>4376.77</v>
      </c>
      <c r="F2254" s="471"/>
      <c r="G2254" s="472">
        <v>-0.0078</v>
      </c>
      <c r="J2254" s="473" t="s">
        <v>2605</v>
      </c>
      <c r="K2254" s="406">
        <v>71.82</v>
      </c>
      <c r="L2254" s="474">
        <v>73.64</v>
      </c>
      <c r="M2254" s="474">
        <v>73.91</v>
      </c>
      <c r="N2254" s="474">
        <v>71.45</v>
      </c>
      <c r="O2254" s="474" t="s">
        <v>4683</v>
      </c>
      <c r="P2254" s="475">
        <v>-0.021</v>
      </c>
      <c r="Q2254" s="56"/>
    </row>
    <row r="2255" ht="15.75" customHeight="1">
      <c r="A2255" s="403" t="s">
        <v>2606</v>
      </c>
      <c r="B2255" s="404">
        <v>4411.15</v>
      </c>
      <c r="C2255" s="470">
        <v>4411.15</v>
      </c>
      <c r="D2255" s="470">
        <v>4411.15</v>
      </c>
      <c r="E2255" s="470">
        <v>4411.15</v>
      </c>
      <c r="F2255" s="471"/>
      <c r="G2255" s="472">
        <v>-0.0056</v>
      </c>
      <c r="J2255" s="473" t="s">
        <v>2606</v>
      </c>
      <c r="K2255" s="406">
        <v>73.36</v>
      </c>
      <c r="L2255" s="474">
        <v>75.0</v>
      </c>
      <c r="M2255" s="474">
        <v>75.09</v>
      </c>
      <c r="N2255" s="474">
        <v>72.73</v>
      </c>
      <c r="O2255" s="474" t="s">
        <v>4735</v>
      </c>
      <c r="P2255" s="475">
        <v>-0.0171</v>
      </c>
      <c r="Q2255" s="56"/>
    </row>
    <row r="2256" ht="15.75" customHeight="1">
      <c r="A2256" s="403" t="s">
        <v>2607</v>
      </c>
      <c r="B2256" s="404">
        <v>4436.2</v>
      </c>
      <c r="C2256" s="470">
        <v>4436.2</v>
      </c>
      <c r="D2256" s="470">
        <v>4436.2</v>
      </c>
      <c r="E2256" s="470">
        <v>4436.2</v>
      </c>
      <c r="F2256" s="471"/>
      <c r="G2256" s="472">
        <v>-0.0068</v>
      </c>
      <c r="J2256" s="473" t="s">
        <v>2607</v>
      </c>
      <c r="K2256" s="406">
        <v>74.64</v>
      </c>
      <c r="L2256" s="474">
        <v>75.0</v>
      </c>
      <c r="M2256" s="474">
        <v>76.18</v>
      </c>
      <c r="N2256" s="474">
        <v>74.55</v>
      </c>
      <c r="O2256" s="474" t="s">
        <v>4726</v>
      </c>
      <c r="P2256" s="475">
        <v>0.0</v>
      </c>
      <c r="Q2256" s="56"/>
    </row>
    <row r="2257" ht="15.75" customHeight="1">
      <c r="A2257" s="403" t="s">
        <v>2608</v>
      </c>
      <c r="B2257" s="404">
        <v>4466.61</v>
      </c>
      <c r="C2257" s="470">
        <v>4466.61</v>
      </c>
      <c r="D2257" s="470">
        <v>4466.61</v>
      </c>
      <c r="E2257" s="470">
        <v>4466.61</v>
      </c>
      <c r="F2257" s="471"/>
      <c r="G2257" s="472">
        <v>-0.0031</v>
      </c>
      <c r="J2257" s="473" t="s">
        <v>2608</v>
      </c>
      <c r="K2257" s="406">
        <v>74.64</v>
      </c>
      <c r="L2257" s="474">
        <v>76.64</v>
      </c>
      <c r="M2257" s="474">
        <v>76.91</v>
      </c>
      <c r="N2257" s="474">
        <v>74.45</v>
      </c>
      <c r="O2257" s="474" t="s">
        <v>4736</v>
      </c>
      <c r="P2257" s="475">
        <v>-0.0202</v>
      </c>
      <c r="Q2257" s="56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1.43"/>
    <col customWidth="1" min="3" max="3" width="8.71"/>
    <col customWidth="1" min="4" max="7" width="16.86"/>
    <col customWidth="1" min="8" max="8" width="17.43"/>
    <col customWidth="1" min="9" max="9" width="17.0"/>
    <col customWidth="1" min="10" max="10" width="24.14"/>
    <col customWidth="1" min="11" max="26" width="8.71"/>
  </cols>
  <sheetData>
    <row r="1">
      <c r="A1" s="476" t="s">
        <v>347</v>
      </c>
      <c r="B1" s="453"/>
      <c r="C1" s="453"/>
      <c r="D1" s="443"/>
      <c r="E1" s="477" t="s">
        <v>4737</v>
      </c>
      <c r="F1" s="453"/>
      <c r="G1" s="443"/>
    </row>
    <row r="2" ht="25.5" customHeight="1">
      <c r="A2" s="478" t="s">
        <v>348</v>
      </c>
      <c r="B2" s="478" t="s">
        <v>349</v>
      </c>
      <c r="C2" s="478" t="s">
        <v>350</v>
      </c>
      <c r="D2" s="478" t="s">
        <v>4738</v>
      </c>
      <c r="E2" s="479" t="s">
        <v>349</v>
      </c>
      <c r="F2" s="479" t="s">
        <v>350</v>
      </c>
      <c r="G2" s="479" t="s">
        <v>4738</v>
      </c>
    </row>
    <row r="3">
      <c r="A3" s="411" t="s">
        <v>351</v>
      </c>
      <c r="B3" s="480">
        <v>5497.56</v>
      </c>
      <c r="C3" s="405">
        <f t="shared" ref="C3:C2257" si="1">(B3/B4)-1</f>
        <v>0.02302264303</v>
      </c>
      <c r="D3" s="405">
        <f t="shared" ref="D3:D2257" si="2">C3+1</f>
        <v>1.023022643</v>
      </c>
      <c r="E3" s="406">
        <v>58.5</v>
      </c>
      <c r="F3" s="226">
        <f t="shared" ref="F3:F2257" si="3">(E3/E4)-1</f>
        <v>0.015625</v>
      </c>
      <c r="G3" s="226">
        <f t="shared" ref="G3:G2257" si="4">F3+1</f>
        <v>1.015625</v>
      </c>
      <c r="I3" s="442" t="s">
        <v>282</v>
      </c>
      <c r="J3" s="443"/>
    </row>
    <row r="4">
      <c r="A4" s="403" t="s">
        <v>352</v>
      </c>
      <c r="B4" s="404">
        <v>5373.84</v>
      </c>
      <c r="C4" s="405">
        <f t="shared" si="1"/>
        <v>0.006301273925</v>
      </c>
      <c r="D4" s="405">
        <f t="shared" si="2"/>
        <v>1.006301274</v>
      </c>
      <c r="E4" s="406">
        <v>57.6</v>
      </c>
      <c r="F4" s="226">
        <f t="shared" si="3"/>
        <v>0</v>
      </c>
      <c r="G4" s="226">
        <f t="shared" si="4"/>
        <v>1</v>
      </c>
      <c r="I4" s="445"/>
      <c r="J4" s="444"/>
    </row>
    <row r="5">
      <c r="A5" s="403" t="s">
        <v>353</v>
      </c>
      <c r="B5" s="404">
        <v>5340.19</v>
      </c>
      <c r="C5" s="405">
        <f t="shared" si="1"/>
        <v>-0.002841985954</v>
      </c>
      <c r="D5" s="405">
        <f t="shared" si="2"/>
        <v>0.997158014</v>
      </c>
      <c r="E5" s="406">
        <v>57.6</v>
      </c>
      <c r="F5" s="226">
        <f t="shared" si="3"/>
        <v>-0.02538071066</v>
      </c>
      <c r="G5" s="226">
        <f t="shared" si="4"/>
        <v>0.9746192893</v>
      </c>
      <c r="I5" s="445" t="s">
        <v>4739</v>
      </c>
      <c r="J5" s="444">
        <f>AVERAGE(C3:C2257)</f>
        <v>0.0001243966475</v>
      </c>
    </row>
    <row r="6">
      <c r="A6" s="403" t="s">
        <v>354</v>
      </c>
      <c r="B6" s="404">
        <v>5355.41</v>
      </c>
      <c r="C6" s="405">
        <f t="shared" si="1"/>
        <v>0.009936409993</v>
      </c>
      <c r="D6" s="405">
        <f t="shared" si="2"/>
        <v>1.00993641</v>
      </c>
      <c r="E6" s="406">
        <v>59.1</v>
      </c>
      <c r="F6" s="226">
        <f t="shared" si="3"/>
        <v>0.005102040816</v>
      </c>
      <c r="G6" s="226">
        <f t="shared" si="4"/>
        <v>1.005102041</v>
      </c>
      <c r="I6" s="445" t="s">
        <v>4740</v>
      </c>
      <c r="J6" s="226">
        <f>(1+J5)^365-1</f>
        <v>0.0464483979</v>
      </c>
    </row>
    <row r="7">
      <c r="A7" s="403" t="s">
        <v>355</v>
      </c>
      <c r="B7" s="404">
        <v>5302.72</v>
      </c>
      <c r="C7" s="405">
        <f t="shared" si="1"/>
        <v>0.01161424233</v>
      </c>
      <c r="D7" s="405">
        <f t="shared" si="2"/>
        <v>1.011614242</v>
      </c>
      <c r="E7" s="406">
        <v>58.8</v>
      </c>
      <c r="F7" s="226">
        <f t="shared" si="3"/>
        <v>0.03886925795</v>
      </c>
      <c r="G7" s="226">
        <f t="shared" si="4"/>
        <v>1.038869258</v>
      </c>
      <c r="I7" s="445" t="s">
        <v>286</v>
      </c>
      <c r="J7" s="446">
        <v>0.12</v>
      </c>
    </row>
    <row r="8">
      <c r="A8" s="403" t="s">
        <v>356</v>
      </c>
      <c r="B8" s="404">
        <v>5241.84</v>
      </c>
      <c r="C8" s="405">
        <f t="shared" si="1"/>
        <v>0.004147358621</v>
      </c>
      <c r="D8" s="405">
        <f t="shared" si="2"/>
        <v>1.004147359</v>
      </c>
      <c r="E8" s="406">
        <v>56.6</v>
      </c>
      <c r="F8" s="226">
        <f t="shared" si="3"/>
        <v>-0.01393728223</v>
      </c>
      <c r="G8" s="226">
        <f t="shared" si="4"/>
        <v>0.9860627178</v>
      </c>
      <c r="I8" s="445" t="s">
        <v>256</v>
      </c>
      <c r="J8" s="447">
        <f>'Beta (BSRM)'!L18</f>
        <v>1.123</v>
      </c>
    </row>
    <row r="9">
      <c r="A9" s="403" t="s">
        <v>357</v>
      </c>
      <c r="B9" s="404">
        <v>5220.19</v>
      </c>
      <c r="C9" s="405">
        <f t="shared" si="1"/>
        <v>-0.004565104221</v>
      </c>
      <c r="D9" s="405">
        <f t="shared" si="2"/>
        <v>0.9954348958</v>
      </c>
      <c r="E9" s="406">
        <v>57.4</v>
      </c>
      <c r="F9" s="226">
        <f t="shared" si="3"/>
        <v>0.05514705882</v>
      </c>
      <c r="G9" s="226">
        <f t="shared" si="4"/>
        <v>1.055147059</v>
      </c>
      <c r="I9" s="448" t="s">
        <v>288</v>
      </c>
      <c r="J9" s="449">
        <f>J7+J8*(J6-J7)</f>
        <v>0.03740155084</v>
      </c>
    </row>
    <row r="10">
      <c r="A10" s="403" t="s">
        <v>358</v>
      </c>
      <c r="B10" s="404">
        <v>5244.13</v>
      </c>
      <c r="C10" s="405">
        <f t="shared" si="1"/>
        <v>0.01603253393</v>
      </c>
      <c r="D10" s="405">
        <f t="shared" si="2"/>
        <v>1.016032534</v>
      </c>
      <c r="E10" s="406">
        <v>54.4</v>
      </c>
      <c r="F10" s="226">
        <f t="shared" si="3"/>
        <v>0.03816793893</v>
      </c>
      <c r="G10" s="226">
        <f t="shared" si="4"/>
        <v>1.038167939</v>
      </c>
    </row>
    <row r="11">
      <c r="A11" s="403" t="s">
        <v>359</v>
      </c>
      <c r="B11" s="404">
        <v>5161.38</v>
      </c>
      <c r="C11" s="405">
        <f t="shared" si="1"/>
        <v>0.008513407102</v>
      </c>
      <c r="D11" s="405">
        <f t="shared" si="2"/>
        <v>1.008513407</v>
      </c>
      <c r="E11" s="406">
        <v>52.4</v>
      </c>
      <c r="F11" s="226">
        <f t="shared" si="3"/>
        <v>0.01550387597</v>
      </c>
      <c r="G11" s="226">
        <f t="shared" si="4"/>
        <v>1.015503876</v>
      </c>
      <c r="I11" s="91" t="s">
        <v>4741</v>
      </c>
    </row>
    <row r="12">
      <c r="A12" s="403" t="s">
        <v>360</v>
      </c>
      <c r="B12" s="404">
        <v>5117.81</v>
      </c>
      <c r="C12" s="405">
        <f t="shared" si="1"/>
        <v>0.006808703179</v>
      </c>
      <c r="D12" s="405">
        <f t="shared" si="2"/>
        <v>1.006808703</v>
      </c>
      <c r="E12" s="406">
        <v>51.6</v>
      </c>
      <c r="F12" s="226">
        <f t="shared" si="3"/>
        <v>0.02380952381</v>
      </c>
      <c r="G12" s="226">
        <f t="shared" si="4"/>
        <v>1.023809524</v>
      </c>
    </row>
    <row r="13">
      <c r="A13" s="403" t="s">
        <v>361</v>
      </c>
      <c r="B13" s="404">
        <v>5083.2</v>
      </c>
      <c r="C13" s="405">
        <f t="shared" si="1"/>
        <v>0.002599595268</v>
      </c>
      <c r="D13" s="405">
        <f t="shared" si="2"/>
        <v>1.002599595</v>
      </c>
      <c r="E13" s="406">
        <v>50.4</v>
      </c>
      <c r="F13" s="226">
        <f t="shared" si="3"/>
        <v>-0.007874015748</v>
      </c>
      <c r="G13" s="226">
        <f t="shared" si="4"/>
        <v>0.9921259843</v>
      </c>
    </row>
    <row r="14">
      <c r="A14" s="403" t="s">
        <v>362</v>
      </c>
      <c r="B14" s="404">
        <v>5070.02</v>
      </c>
      <c r="C14" s="405">
        <f t="shared" si="1"/>
        <v>-0.007025219893</v>
      </c>
      <c r="D14" s="405">
        <f t="shared" si="2"/>
        <v>0.9929747801</v>
      </c>
      <c r="E14" s="406">
        <v>50.8</v>
      </c>
      <c r="F14" s="226">
        <f t="shared" si="3"/>
        <v>-0.02307692308</v>
      </c>
      <c r="G14" s="226">
        <f t="shared" si="4"/>
        <v>0.9769230769</v>
      </c>
    </row>
    <row r="15">
      <c r="A15" s="403" t="s">
        <v>363</v>
      </c>
      <c r="B15" s="404">
        <v>5105.89</v>
      </c>
      <c r="C15" s="405">
        <f t="shared" si="1"/>
        <v>-0.02509489586</v>
      </c>
      <c r="D15" s="405">
        <f t="shared" si="2"/>
        <v>0.9749051041</v>
      </c>
      <c r="E15" s="406">
        <v>52.0</v>
      </c>
      <c r="F15" s="226">
        <f t="shared" si="3"/>
        <v>-0.02621722846</v>
      </c>
      <c r="G15" s="226">
        <f t="shared" si="4"/>
        <v>0.9737827715</v>
      </c>
    </row>
    <row r="16">
      <c r="A16" s="403" t="s">
        <v>364</v>
      </c>
      <c r="B16" s="404">
        <v>5237.32</v>
      </c>
      <c r="C16" s="405">
        <f t="shared" si="1"/>
        <v>0.002478767775</v>
      </c>
      <c r="D16" s="405">
        <f t="shared" si="2"/>
        <v>1.002478768</v>
      </c>
      <c r="E16" s="406">
        <v>53.4</v>
      </c>
      <c r="F16" s="226">
        <f t="shared" si="3"/>
        <v>-0.01838235294</v>
      </c>
      <c r="G16" s="226">
        <f t="shared" si="4"/>
        <v>0.9816176471</v>
      </c>
    </row>
    <row r="17">
      <c r="A17" s="403" t="s">
        <v>365</v>
      </c>
      <c r="B17" s="404">
        <v>5224.37</v>
      </c>
      <c r="C17" s="405">
        <f t="shared" si="1"/>
        <v>-0.00441350502</v>
      </c>
      <c r="D17" s="405">
        <f t="shared" si="2"/>
        <v>0.995586495</v>
      </c>
      <c r="E17" s="406">
        <v>54.4</v>
      </c>
      <c r="F17" s="226">
        <f t="shared" si="3"/>
        <v>0</v>
      </c>
      <c r="G17" s="226">
        <f t="shared" si="4"/>
        <v>1</v>
      </c>
    </row>
    <row r="18">
      <c r="A18" s="403" t="s">
        <v>366</v>
      </c>
      <c r="B18" s="404">
        <v>5247.53</v>
      </c>
      <c r="C18" s="405">
        <f t="shared" si="1"/>
        <v>0.002272887886</v>
      </c>
      <c r="D18" s="405">
        <f t="shared" si="2"/>
        <v>1.002272888</v>
      </c>
      <c r="E18" s="406">
        <v>54.4</v>
      </c>
      <c r="F18" s="226">
        <f t="shared" si="3"/>
        <v>-0.005484460695</v>
      </c>
      <c r="G18" s="226">
        <f t="shared" si="4"/>
        <v>0.9945155393</v>
      </c>
    </row>
    <row r="19">
      <c r="A19" s="403" t="s">
        <v>368</v>
      </c>
      <c r="B19" s="404">
        <v>5235.63</v>
      </c>
      <c r="C19" s="405">
        <f t="shared" si="1"/>
        <v>-0.003109315379</v>
      </c>
      <c r="D19" s="405">
        <f t="shared" si="2"/>
        <v>0.9968906846</v>
      </c>
      <c r="E19" s="406">
        <v>54.7</v>
      </c>
      <c r="F19" s="226">
        <f t="shared" si="3"/>
        <v>-0.01441441441</v>
      </c>
      <c r="G19" s="226">
        <f t="shared" si="4"/>
        <v>0.9855855856</v>
      </c>
    </row>
    <row r="20">
      <c r="A20" s="403" t="s">
        <v>369</v>
      </c>
      <c r="B20" s="404">
        <v>5251.96</v>
      </c>
      <c r="C20" s="405">
        <f t="shared" si="1"/>
        <v>0.004481183048</v>
      </c>
      <c r="D20" s="405">
        <f t="shared" si="2"/>
        <v>1.004481183</v>
      </c>
      <c r="E20" s="406">
        <v>55.5</v>
      </c>
      <c r="F20" s="226">
        <f t="shared" si="3"/>
        <v>0.02022058824</v>
      </c>
      <c r="G20" s="226">
        <f t="shared" si="4"/>
        <v>1.020220588</v>
      </c>
    </row>
    <row r="21" ht="15.75" customHeight="1">
      <c r="A21" s="403" t="s">
        <v>371</v>
      </c>
      <c r="B21" s="404">
        <v>5228.53</v>
      </c>
      <c r="C21" s="405">
        <f t="shared" si="1"/>
        <v>-0.009538008062</v>
      </c>
      <c r="D21" s="405">
        <f t="shared" si="2"/>
        <v>0.9904619919</v>
      </c>
      <c r="E21" s="406">
        <v>54.4</v>
      </c>
      <c r="F21" s="226">
        <f t="shared" si="3"/>
        <v>-0.01090909091</v>
      </c>
      <c r="G21" s="226">
        <f t="shared" si="4"/>
        <v>0.9890909091</v>
      </c>
    </row>
    <row r="22" ht="15.75" customHeight="1">
      <c r="A22" s="403" t="s">
        <v>372</v>
      </c>
      <c r="B22" s="404">
        <v>5278.88</v>
      </c>
      <c r="C22" s="405">
        <f t="shared" si="1"/>
        <v>-0.005957985282</v>
      </c>
      <c r="D22" s="405">
        <f t="shared" si="2"/>
        <v>0.9940420147</v>
      </c>
      <c r="E22" s="406">
        <v>55.0</v>
      </c>
      <c r="F22" s="226">
        <f t="shared" si="3"/>
        <v>-0.01079136691</v>
      </c>
      <c r="G22" s="226">
        <f t="shared" si="4"/>
        <v>0.9892086331</v>
      </c>
    </row>
    <row r="23" ht="15.75" customHeight="1">
      <c r="A23" s="403" t="s">
        <v>373</v>
      </c>
      <c r="B23" s="404">
        <v>5310.52</v>
      </c>
      <c r="C23" s="405">
        <f t="shared" si="1"/>
        <v>-0.0003538890144</v>
      </c>
      <c r="D23" s="405">
        <f t="shared" si="2"/>
        <v>0.999646111</v>
      </c>
      <c r="E23" s="406">
        <v>55.6</v>
      </c>
      <c r="F23" s="226">
        <f t="shared" si="3"/>
        <v>-0.008912655971</v>
      </c>
      <c r="G23" s="226">
        <f t="shared" si="4"/>
        <v>0.991087344</v>
      </c>
    </row>
    <row r="24" ht="15.75" customHeight="1">
      <c r="A24" s="403" t="s">
        <v>374</v>
      </c>
      <c r="B24" s="404">
        <v>5312.4</v>
      </c>
      <c r="C24" s="405">
        <f t="shared" si="1"/>
        <v>-0.01092886001</v>
      </c>
      <c r="D24" s="405">
        <f t="shared" si="2"/>
        <v>0.98907114</v>
      </c>
      <c r="E24" s="406">
        <v>56.1</v>
      </c>
      <c r="F24" s="226">
        <f t="shared" si="3"/>
        <v>0.001785714286</v>
      </c>
      <c r="G24" s="226">
        <f t="shared" si="4"/>
        <v>1.001785714</v>
      </c>
    </row>
    <row r="25" ht="15.75" customHeight="1">
      <c r="A25" s="403" t="s">
        <v>375</v>
      </c>
      <c r="B25" s="404">
        <v>5371.1</v>
      </c>
      <c r="C25" s="405">
        <f t="shared" si="1"/>
        <v>-0.004180842287</v>
      </c>
      <c r="D25" s="405">
        <f t="shared" si="2"/>
        <v>0.9958191577</v>
      </c>
      <c r="E25" s="406">
        <v>56.0</v>
      </c>
      <c r="F25" s="226">
        <f t="shared" si="3"/>
        <v>-0.005328596803</v>
      </c>
      <c r="G25" s="226">
        <f t="shared" si="4"/>
        <v>0.9946714032</v>
      </c>
    </row>
    <row r="26" ht="15.75" customHeight="1">
      <c r="A26" s="403" t="s">
        <v>376</v>
      </c>
      <c r="B26" s="404">
        <v>5393.65</v>
      </c>
      <c r="C26" s="405">
        <f t="shared" si="1"/>
        <v>-0.02243258625</v>
      </c>
      <c r="D26" s="405">
        <f t="shared" si="2"/>
        <v>0.9775674138</v>
      </c>
      <c r="E26" s="406">
        <v>56.3</v>
      </c>
      <c r="F26" s="226">
        <f t="shared" si="3"/>
        <v>-0.01745200698</v>
      </c>
      <c r="G26" s="226">
        <f t="shared" si="4"/>
        <v>0.982547993</v>
      </c>
    </row>
    <row r="27" ht="15.75" customHeight="1">
      <c r="A27" s="403" t="s">
        <v>377</v>
      </c>
      <c r="B27" s="404">
        <v>5517.42</v>
      </c>
      <c r="C27" s="405">
        <f t="shared" si="1"/>
        <v>-0.00180555053</v>
      </c>
      <c r="D27" s="405">
        <f t="shared" si="2"/>
        <v>0.9981944495</v>
      </c>
      <c r="E27" s="406">
        <v>57.3</v>
      </c>
      <c r="F27" s="226">
        <f t="shared" si="3"/>
        <v>0.008802816901</v>
      </c>
      <c r="G27" s="226">
        <f t="shared" si="4"/>
        <v>1.008802817</v>
      </c>
    </row>
    <row r="28" ht="15.75" customHeight="1">
      <c r="A28" s="403" t="s">
        <v>378</v>
      </c>
      <c r="B28" s="404">
        <v>5527.4</v>
      </c>
      <c r="C28" s="405">
        <f t="shared" si="1"/>
        <v>-0.01042319384</v>
      </c>
      <c r="D28" s="405">
        <f t="shared" si="2"/>
        <v>0.9895768062</v>
      </c>
      <c r="E28" s="406">
        <v>56.8</v>
      </c>
      <c r="F28" s="226">
        <f t="shared" si="3"/>
        <v>0.007092198582</v>
      </c>
      <c r="G28" s="226">
        <f t="shared" si="4"/>
        <v>1.007092199</v>
      </c>
    </row>
    <row r="29" ht="15.75" customHeight="1">
      <c r="A29" s="403" t="s">
        <v>379</v>
      </c>
      <c r="B29" s="404">
        <v>5585.62</v>
      </c>
      <c r="C29" s="405">
        <f t="shared" si="1"/>
        <v>-0.01431858769</v>
      </c>
      <c r="D29" s="405">
        <f t="shared" si="2"/>
        <v>0.9856814123</v>
      </c>
      <c r="E29" s="406">
        <v>56.4</v>
      </c>
      <c r="F29" s="226">
        <f t="shared" si="3"/>
        <v>-0.02083333333</v>
      </c>
      <c r="G29" s="226">
        <f t="shared" si="4"/>
        <v>0.9791666667</v>
      </c>
    </row>
    <row r="30" ht="15.75" customHeight="1">
      <c r="A30" s="403" t="s">
        <v>380</v>
      </c>
      <c r="B30" s="404">
        <v>5666.76</v>
      </c>
      <c r="C30" s="405">
        <f t="shared" si="1"/>
        <v>0.001008646806</v>
      </c>
      <c r="D30" s="405">
        <f t="shared" si="2"/>
        <v>1.001008647</v>
      </c>
      <c r="E30" s="406">
        <v>57.6</v>
      </c>
      <c r="F30" s="226">
        <f t="shared" si="3"/>
        <v>-0.00518134715</v>
      </c>
      <c r="G30" s="226">
        <f t="shared" si="4"/>
        <v>0.9948186528</v>
      </c>
    </row>
    <row r="31" ht="15.75" customHeight="1">
      <c r="A31" s="403" t="s">
        <v>381</v>
      </c>
      <c r="B31" s="404">
        <v>5661.05</v>
      </c>
      <c r="C31" s="405">
        <f t="shared" si="1"/>
        <v>-0.005224239911</v>
      </c>
      <c r="D31" s="405">
        <f t="shared" si="2"/>
        <v>0.9947757601</v>
      </c>
      <c r="E31" s="406">
        <v>57.9</v>
      </c>
      <c r="F31" s="226">
        <f t="shared" si="3"/>
        <v>-0.006861063465</v>
      </c>
      <c r="G31" s="226">
        <f t="shared" si="4"/>
        <v>0.9931389365</v>
      </c>
    </row>
    <row r="32" ht="15.75" customHeight="1">
      <c r="A32" s="403" t="s">
        <v>382</v>
      </c>
      <c r="B32" s="404">
        <v>5690.78</v>
      </c>
      <c r="C32" s="405">
        <f t="shared" si="1"/>
        <v>-0.006025906157</v>
      </c>
      <c r="D32" s="405">
        <f t="shared" si="2"/>
        <v>0.9939740938</v>
      </c>
      <c r="E32" s="406">
        <v>58.3</v>
      </c>
      <c r="F32" s="226">
        <f t="shared" si="3"/>
        <v>0</v>
      </c>
      <c r="G32" s="226">
        <f t="shared" si="4"/>
        <v>1</v>
      </c>
    </row>
    <row r="33" ht="15.75" customHeight="1">
      <c r="A33" s="403" t="s">
        <v>383</v>
      </c>
      <c r="B33" s="404">
        <v>5725.28</v>
      </c>
      <c r="C33" s="405">
        <f t="shared" si="1"/>
        <v>-0.0003038229306</v>
      </c>
      <c r="D33" s="405">
        <f t="shared" si="2"/>
        <v>0.9996961771</v>
      </c>
      <c r="E33" s="406">
        <v>58.3</v>
      </c>
      <c r="F33" s="226">
        <f t="shared" si="3"/>
        <v>-0.001712328767</v>
      </c>
      <c r="G33" s="226">
        <f t="shared" si="4"/>
        <v>0.9982876712</v>
      </c>
    </row>
    <row r="34" ht="15.75" customHeight="1">
      <c r="A34" s="403" t="s">
        <v>384</v>
      </c>
      <c r="B34" s="404">
        <v>5727.02</v>
      </c>
      <c r="C34" s="405">
        <f t="shared" si="1"/>
        <v>0.01983207643</v>
      </c>
      <c r="D34" s="405">
        <f t="shared" si="2"/>
        <v>1.019832076</v>
      </c>
      <c r="E34" s="406">
        <v>58.4</v>
      </c>
      <c r="F34" s="226">
        <f t="shared" si="3"/>
        <v>-0.005110732538</v>
      </c>
      <c r="G34" s="226">
        <f t="shared" si="4"/>
        <v>0.9948892675</v>
      </c>
    </row>
    <row r="35" ht="15.75" customHeight="1">
      <c r="A35" s="403" t="s">
        <v>385</v>
      </c>
      <c r="B35" s="404">
        <v>5615.65</v>
      </c>
      <c r="C35" s="405">
        <f t="shared" si="1"/>
        <v>0.005550929781</v>
      </c>
      <c r="D35" s="405">
        <f t="shared" si="2"/>
        <v>1.00555093</v>
      </c>
      <c r="E35" s="406">
        <v>58.7</v>
      </c>
      <c r="F35" s="226">
        <f t="shared" si="3"/>
        <v>-0.01344537815</v>
      </c>
      <c r="G35" s="226">
        <f t="shared" si="4"/>
        <v>0.9865546218</v>
      </c>
    </row>
    <row r="36" ht="15.75" customHeight="1">
      <c r="A36" s="403" t="s">
        <v>386</v>
      </c>
      <c r="B36" s="404">
        <v>5584.65</v>
      </c>
      <c r="C36" s="405">
        <f t="shared" si="1"/>
        <v>0.002685966364</v>
      </c>
      <c r="D36" s="405">
        <f t="shared" si="2"/>
        <v>1.002685966</v>
      </c>
      <c r="E36" s="406">
        <v>59.5</v>
      </c>
      <c r="F36" s="226">
        <f t="shared" si="3"/>
        <v>0.04569420035</v>
      </c>
      <c r="G36" s="226">
        <f t="shared" si="4"/>
        <v>1.0456942</v>
      </c>
    </row>
    <row r="37" ht="15.75" customHeight="1">
      <c r="A37" s="403" t="s">
        <v>387</v>
      </c>
      <c r="B37" s="404">
        <v>5569.69</v>
      </c>
      <c r="C37" s="405">
        <f t="shared" si="1"/>
        <v>0.009279729201</v>
      </c>
      <c r="D37" s="405">
        <f t="shared" si="2"/>
        <v>1.009279729</v>
      </c>
      <c r="E37" s="406">
        <v>56.9</v>
      </c>
      <c r="F37" s="226">
        <f t="shared" si="3"/>
        <v>0.04788213628</v>
      </c>
      <c r="G37" s="226">
        <f t="shared" si="4"/>
        <v>1.047882136</v>
      </c>
    </row>
    <row r="38" ht="15.75" customHeight="1">
      <c r="A38" s="403" t="s">
        <v>388</v>
      </c>
      <c r="B38" s="404">
        <v>5518.48</v>
      </c>
      <c r="C38" s="405">
        <f t="shared" si="1"/>
        <v>-0.01084250319</v>
      </c>
      <c r="D38" s="405">
        <f t="shared" si="2"/>
        <v>0.9891574968</v>
      </c>
      <c r="E38" s="406">
        <v>54.3</v>
      </c>
      <c r="F38" s="226">
        <f t="shared" si="3"/>
        <v>-0.00731261426</v>
      </c>
      <c r="G38" s="226">
        <f t="shared" si="4"/>
        <v>0.9926873857</v>
      </c>
    </row>
    <row r="39" ht="15.75" customHeight="1">
      <c r="A39" s="403" t="s">
        <v>389</v>
      </c>
      <c r="B39" s="404">
        <v>5578.97</v>
      </c>
      <c r="C39" s="405">
        <f t="shared" si="1"/>
        <v>-0.009698931946</v>
      </c>
      <c r="D39" s="405">
        <f t="shared" si="2"/>
        <v>0.9903010681</v>
      </c>
      <c r="E39" s="406">
        <v>54.7</v>
      </c>
      <c r="F39" s="226">
        <f t="shared" si="3"/>
        <v>0.009225092251</v>
      </c>
      <c r="G39" s="226">
        <f t="shared" si="4"/>
        <v>1.009225092</v>
      </c>
    </row>
    <row r="40" ht="15.75" customHeight="1">
      <c r="A40" s="403" t="s">
        <v>390</v>
      </c>
      <c r="B40" s="404">
        <v>5633.61</v>
      </c>
      <c r="C40" s="405">
        <f t="shared" si="1"/>
        <v>-0.007270651134</v>
      </c>
      <c r="D40" s="405">
        <f t="shared" si="2"/>
        <v>0.9927293489</v>
      </c>
      <c r="E40" s="406">
        <v>54.2</v>
      </c>
      <c r="F40" s="226">
        <f t="shared" si="3"/>
        <v>-0.0198915009</v>
      </c>
      <c r="G40" s="226">
        <f t="shared" si="4"/>
        <v>0.9801084991</v>
      </c>
    </row>
    <row r="41" ht="15.75" customHeight="1">
      <c r="A41" s="403" t="s">
        <v>391</v>
      </c>
      <c r="B41" s="404">
        <v>5674.87</v>
      </c>
      <c r="C41" s="405">
        <f t="shared" si="1"/>
        <v>-0.002078537779</v>
      </c>
      <c r="D41" s="405">
        <f t="shared" si="2"/>
        <v>0.9979214622</v>
      </c>
      <c r="E41" s="406">
        <v>55.3</v>
      </c>
      <c r="F41" s="226">
        <f t="shared" si="3"/>
        <v>-0.0264084507</v>
      </c>
      <c r="G41" s="226">
        <f t="shared" si="4"/>
        <v>0.9735915493</v>
      </c>
    </row>
    <row r="42" ht="15.75" customHeight="1">
      <c r="A42" s="403" t="s">
        <v>392</v>
      </c>
      <c r="B42" s="404">
        <v>5686.69</v>
      </c>
      <c r="C42" s="405">
        <f t="shared" si="1"/>
        <v>-0.0133731915</v>
      </c>
      <c r="D42" s="405">
        <f t="shared" si="2"/>
        <v>0.9866268085</v>
      </c>
      <c r="E42" s="406">
        <v>56.8</v>
      </c>
      <c r="F42" s="226">
        <f t="shared" si="3"/>
        <v>-0.00872600349</v>
      </c>
      <c r="G42" s="226">
        <f t="shared" si="4"/>
        <v>0.9912739965</v>
      </c>
    </row>
    <row r="43" ht="15.75" customHeight="1">
      <c r="A43" s="403" t="s">
        <v>393</v>
      </c>
      <c r="B43" s="404">
        <v>5763.77</v>
      </c>
      <c r="C43" s="405">
        <f t="shared" si="1"/>
        <v>-0.001871997617</v>
      </c>
      <c r="D43" s="405">
        <f t="shared" si="2"/>
        <v>0.9981280024</v>
      </c>
      <c r="E43" s="406">
        <v>57.3</v>
      </c>
      <c r="F43" s="226">
        <f t="shared" si="3"/>
        <v>0.00350262697</v>
      </c>
      <c r="G43" s="226">
        <f t="shared" si="4"/>
        <v>1.003502627</v>
      </c>
    </row>
    <row r="44" ht="15.75" customHeight="1">
      <c r="A44" s="403" t="s">
        <v>394</v>
      </c>
      <c r="B44" s="404">
        <v>5774.58</v>
      </c>
      <c r="C44" s="405">
        <f t="shared" si="1"/>
        <v>-0.0007250677912</v>
      </c>
      <c r="D44" s="405">
        <f t="shared" si="2"/>
        <v>0.9992749322</v>
      </c>
      <c r="E44" s="406">
        <v>57.1</v>
      </c>
      <c r="F44" s="226">
        <f t="shared" si="3"/>
        <v>-0.01381692573</v>
      </c>
      <c r="G44" s="226">
        <f t="shared" si="4"/>
        <v>0.9861830743</v>
      </c>
    </row>
    <row r="45" ht="15.75" customHeight="1">
      <c r="A45" s="403" t="s">
        <v>395</v>
      </c>
      <c r="B45" s="404">
        <v>5778.77</v>
      </c>
      <c r="C45" s="405">
        <f t="shared" si="1"/>
        <v>-0.01454957206</v>
      </c>
      <c r="D45" s="405">
        <f t="shared" si="2"/>
        <v>0.9854504279</v>
      </c>
      <c r="E45" s="406">
        <v>57.9</v>
      </c>
      <c r="F45" s="226">
        <f t="shared" si="3"/>
        <v>-0.003442340792</v>
      </c>
      <c r="G45" s="226">
        <f t="shared" si="4"/>
        <v>0.9965576592</v>
      </c>
    </row>
    <row r="46" ht="15.75" customHeight="1">
      <c r="A46" s="403" t="s">
        <v>396</v>
      </c>
      <c r="B46" s="404">
        <v>5864.09</v>
      </c>
      <c r="C46" s="405">
        <f t="shared" si="1"/>
        <v>0.0006586772192</v>
      </c>
      <c r="D46" s="405">
        <f t="shared" si="2"/>
        <v>1.000658677</v>
      </c>
      <c r="E46" s="406">
        <v>58.1</v>
      </c>
      <c r="F46" s="226">
        <f t="shared" si="3"/>
        <v>0.003454231434</v>
      </c>
      <c r="G46" s="226">
        <f t="shared" si="4"/>
        <v>1.003454231</v>
      </c>
    </row>
    <row r="47" ht="15.75" customHeight="1">
      <c r="A47" s="403" t="s">
        <v>397</v>
      </c>
      <c r="B47" s="404">
        <v>5860.23</v>
      </c>
      <c r="C47" s="405">
        <f t="shared" si="1"/>
        <v>0.0110608476</v>
      </c>
      <c r="D47" s="405">
        <f t="shared" si="2"/>
        <v>1.011060848</v>
      </c>
      <c r="E47" s="406">
        <v>57.9</v>
      </c>
      <c r="F47" s="226">
        <f t="shared" si="3"/>
        <v>0</v>
      </c>
      <c r="G47" s="226">
        <f t="shared" si="4"/>
        <v>1</v>
      </c>
    </row>
    <row r="48" ht="15.75" customHeight="1">
      <c r="A48" s="403" t="s">
        <v>398</v>
      </c>
      <c r="B48" s="404">
        <v>5796.12</v>
      </c>
      <c r="C48" s="405">
        <f t="shared" si="1"/>
        <v>0.003469481032</v>
      </c>
      <c r="D48" s="405">
        <f t="shared" si="2"/>
        <v>1.003469481</v>
      </c>
      <c r="E48" s="406">
        <v>57.9</v>
      </c>
      <c r="F48" s="226">
        <f t="shared" si="3"/>
        <v>0.001730103806</v>
      </c>
      <c r="G48" s="226">
        <f t="shared" si="4"/>
        <v>1.001730104</v>
      </c>
    </row>
    <row r="49" ht="15.75" customHeight="1">
      <c r="A49" s="403" t="s">
        <v>399</v>
      </c>
      <c r="B49" s="404">
        <v>5776.08</v>
      </c>
      <c r="C49" s="405">
        <f t="shared" si="1"/>
        <v>0.006566290255</v>
      </c>
      <c r="D49" s="405">
        <f t="shared" si="2"/>
        <v>1.00656629</v>
      </c>
      <c r="E49" s="406">
        <v>57.8</v>
      </c>
      <c r="F49" s="226">
        <f t="shared" si="3"/>
        <v>-0.003448275862</v>
      </c>
      <c r="G49" s="226">
        <f t="shared" si="4"/>
        <v>0.9965517241</v>
      </c>
    </row>
    <row r="50" ht="15.75" customHeight="1">
      <c r="A50" s="403" t="s">
        <v>400</v>
      </c>
      <c r="B50" s="404">
        <v>5738.4</v>
      </c>
      <c r="C50" s="405">
        <f t="shared" si="1"/>
        <v>-0.003988627725</v>
      </c>
      <c r="D50" s="405">
        <f t="shared" si="2"/>
        <v>0.9960113723</v>
      </c>
      <c r="E50" s="406">
        <v>58.0</v>
      </c>
      <c r="F50" s="226">
        <f t="shared" si="3"/>
        <v>-0.005145797599</v>
      </c>
      <c r="G50" s="226">
        <f t="shared" si="4"/>
        <v>0.9948542024</v>
      </c>
    </row>
    <row r="51" ht="15.75" customHeight="1">
      <c r="A51" s="403" t="s">
        <v>401</v>
      </c>
      <c r="B51" s="404">
        <v>5761.38</v>
      </c>
      <c r="C51" s="405">
        <f t="shared" si="1"/>
        <v>-0.002933373483</v>
      </c>
      <c r="D51" s="405">
        <f t="shared" si="2"/>
        <v>0.9970666265</v>
      </c>
      <c r="E51" s="406">
        <v>58.3</v>
      </c>
      <c r="F51" s="226">
        <f t="shared" si="3"/>
        <v>-0.006814310051</v>
      </c>
      <c r="G51" s="226">
        <f t="shared" si="4"/>
        <v>0.9931856899</v>
      </c>
    </row>
    <row r="52" ht="15.75" customHeight="1">
      <c r="A52" s="403" t="s">
        <v>402</v>
      </c>
      <c r="B52" s="404">
        <v>5778.33</v>
      </c>
      <c r="C52" s="405">
        <f t="shared" si="1"/>
        <v>0.002715750311</v>
      </c>
      <c r="D52" s="405">
        <f t="shared" si="2"/>
        <v>1.00271575</v>
      </c>
      <c r="E52" s="406">
        <v>58.7</v>
      </c>
      <c r="F52" s="226">
        <f t="shared" si="3"/>
        <v>0.005136986301</v>
      </c>
      <c r="G52" s="226">
        <f t="shared" si="4"/>
        <v>1.005136986</v>
      </c>
    </row>
    <row r="53" ht="15.75" customHeight="1">
      <c r="A53" s="403" t="s">
        <v>403</v>
      </c>
      <c r="B53" s="404">
        <v>5762.68</v>
      </c>
      <c r="C53" s="405">
        <f t="shared" si="1"/>
        <v>-0.01229091645</v>
      </c>
      <c r="D53" s="405">
        <f t="shared" si="2"/>
        <v>0.9877090836</v>
      </c>
      <c r="E53" s="406">
        <v>58.4</v>
      </c>
      <c r="F53" s="226">
        <f t="shared" si="3"/>
        <v>0.001715265866</v>
      </c>
      <c r="G53" s="226">
        <f t="shared" si="4"/>
        <v>1.001715266</v>
      </c>
    </row>
    <row r="54" ht="15.75" customHeight="1">
      <c r="A54" s="403" t="s">
        <v>404</v>
      </c>
      <c r="B54" s="404">
        <v>5834.39</v>
      </c>
      <c r="C54" s="405">
        <f t="shared" si="1"/>
        <v>-0.0180538772</v>
      </c>
      <c r="D54" s="405">
        <f t="shared" si="2"/>
        <v>0.9819461228</v>
      </c>
      <c r="E54" s="406">
        <v>58.3</v>
      </c>
      <c r="F54" s="226">
        <f t="shared" si="3"/>
        <v>-0.01018675722</v>
      </c>
      <c r="G54" s="226">
        <f t="shared" si="4"/>
        <v>0.9898132428</v>
      </c>
    </row>
    <row r="55" ht="15.75" customHeight="1">
      <c r="A55" s="403" t="s">
        <v>405</v>
      </c>
      <c r="B55" s="404">
        <v>5941.66</v>
      </c>
      <c r="C55" s="405">
        <f t="shared" si="1"/>
        <v>0.01176314329</v>
      </c>
      <c r="D55" s="405">
        <f t="shared" si="2"/>
        <v>1.011763143</v>
      </c>
      <c r="E55" s="406">
        <v>58.9</v>
      </c>
      <c r="F55" s="226">
        <f t="shared" si="3"/>
        <v>-0.001694915254</v>
      </c>
      <c r="G55" s="226">
        <f t="shared" si="4"/>
        <v>0.9983050847</v>
      </c>
    </row>
    <row r="56" ht="15.75" customHeight="1">
      <c r="A56" s="403" t="s">
        <v>406</v>
      </c>
      <c r="B56" s="404">
        <v>5872.58</v>
      </c>
      <c r="C56" s="405">
        <f t="shared" si="1"/>
        <v>0.01005830653</v>
      </c>
      <c r="D56" s="405">
        <f t="shared" si="2"/>
        <v>1.010058307</v>
      </c>
      <c r="E56" s="406">
        <v>59.0</v>
      </c>
      <c r="F56" s="226">
        <f t="shared" si="3"/>
        <v>-0.001692047377</v>
      </c>
      <c r="G56" s="226">
        <f t="shared" si="4"/>
        <v>0.9983079526</v>
      </c>
    </row>
    <row r="57" ht="15.75" customHeight="1">
      <c r="A57" s="403" t="s">
        <v>407</v>
      </c>
      <c r="B57" s="404">
        <v>5814.1</v>
      </c>
      <c r="C57" s="405">
        <f t="shared" si="1"/>
        <v>-0.01426527235</v>
      </c>
      <c r="D57" s="405">
        <f t="shared" si="2"/>
        <v>0.9857347276</v>
      </c>
      <c r="E57" s="406">
        <v>59.1</v>
      </c>
      <c r="F57" s="226">
        <f t="shared" si="3"/>
        <v>0.01896551724</v>
      </c>
      <c r="G57" s="226">
        <f t="shared" si="4"/>
        <v>1.018965517</v>
      </c>
    </row>
    <row r="58" ht="15.75" customHeight="1">
      <c r="A58" s="403" t="s">
        <v>408</v>
      </c>
      <c r="B58" s="404">
        <v>5898.24</v>
      </c>
      <c r="C58" s="405">
        <f t="shared" si="1"/>
        <v>-0.01169563207</v>
      </c>
      <c r="D58" s="405">
        <f t="shared" si="2"/>
        <v>0.9883043679</v>
      </c>
      <c r="E58" s="406">
        <v>58.0</v>
      </c>
      <c r="F58" s="226">
        <f t="shared" si="3"/>
        <v>-0.005145797599</v>
      </c>
      <c r="G58" s="226">
        <f t="shared" si="4"/>
        <v>0.9948542024</v>
      </c>
    </row>
    <row r="59" ht="15.75" customHeight="1">
      <c r="A59" s="403" t="s">
        <v>409</v>
      </c>
      <c r="B59" s="404">
        <v>5968.04</v>
      </c>
      <c r="C59" s="405">
        <f t="shared" si="1"/>
        <v>-0.001016050926</v>
      </c>
      <c r="D59" s="405">
        <f t="shared" si="2"/>
        <v>0.9989839491</v>
      </c>
      <c r="E59" s="406">
        <v>58.3</v>
      </c>
      <c r="F59" s="226">
        <f t="shared" si="3"/>
        <v>0.008650519031</v>
      </c>
      <c r="G59" s="226">
        <f t="shared" si="4"/>
        <v>1.008650519</v>
      </c>
    </row>
    <row r="60" ht="15.75" customHeight="1">
      <c r="A60" s="403" t="s">
        <v>410</v>
      </c>
      <c r="B60" s="404">
        <v>5974.11</v>
      </c>
      <c r="C60" s="405">
        <f t="shared" si="1"/>
        <v>-0.005455411129</v>
      </c>
      <c r="D60" s="405">
        <f t="shared" si="2"/>
        <v>0.9945445889</v>
      </c>
      <c r="E60" s="406">
        <v>57.8</v>
      </c>
      <c r="F60" s="226">
        <f t="shared" si="3"/>
        <v>-0.003448275862</v>
      </c>
      <c r="G60" s="226">
        <f t="shared" si="4"/>
        <v>0.9965517241</v>
      </c>
    </row>
    <row r="61" ht="15.75" customHeight="1">
      <c r="A61" s="403" t="s">
        <v>411</v>
      </c>
      <c r="B61" s="404">
        <v>6006.88</v>
      </c>
      <c r="C61" s="405">
        <f t="shared" si="1"/>
        <v>-0.008502258851</v>
      </c>
      <c r="D61" s="405">
        <f t="shared" si="2"/>
        <v>0.9914977411</v>
      </c>
      <c r="E61" s="406">
        <v>58.0</v>
      </c>
      <c r="F61" s="226">
        <f t="shared" si="3"/>
        <v>-0.006849315068</v>
      </c>
      <c r="G61" s="226">
        <f t="shared" si="4"/>
        <v>0.9931506849</v>
      </c>
    </row>
    <row r="62" ht="15.75" customHeight="1">
      <c r="A62" s="403" t="s">
        <v>412</v>
      </c>
      <c r="B62" s="404">
        <v>6058.39</v>
      </c>
      <c r="C62" s="405">
        <f t="shared" si="1"/>
        <v>-0.008894509191</v>
      </c>
      <c r="D62" s="405">
        <f t="shared" si="2"/>
        <v>0.9911054908</v>
      </c>
      <c r="E62" s="406">
        <v>58.4</v>
      </c>
      <c r="F62" s="226">
        <f t="shared" si="3"/>
        <v>-0.01683501684</v>
      </c>
      <c r="G62" s="226">
        <f t="shared" si="4"/>
        <v>0.9831649832</v>
      </c>
    </row>
    <row r="63" ht="15.75" customHeight="1">
      <c r="A63" s="403" t="s">
        <v>413</v>
      </c>
      <c r="B63" s="404">
        <v>6112.76</v>
      </c>
      <c r="C63" s="405">
        <f t="shared" si="1"/>
        <v>-0.008656955567</v>
      </c>
      <c r="D63" s="405">
        <f t="shared" si="2"/>
        <v>0.9913430444</v>
      </c>
      <c r="E63" s="406">
        <v>59.4</v>
      </c>
      <c r="F63" s="226">
        <f t="shared" si="3"/>
        <v>-0.001680672269</v>
      </c>
      <c r="G63" s="226">
        <f t="shared" si="4"/>
        <v>0.9983193277</v>
      </c>
    </row>
    <row r="64" ht="15.75" customHeight="1">
      <c r="A64" s="403" t="s">
        <v>414</v>
      </c>
      <c r="B64" s="404">
        <v>6166.14</v>
      </c>
      <c r="C64" s="405">
        <f t="shared" si="1"/>
        <v>0.005708563171</v>
      </c>
      <c r="D64" s="405">
        <f t="shared" si="2"/>
        <v>1.005708563</v>
      </c>
      <c r="E64" s="406">
        <v>59.5</v>
      </c>
      <c r="F64" s="226">
        <f t="shared" si="3"/>
        <v>0.005067567568</v>
      </c>
      <c r="G64" s="226">
        <f t="shared" si="4"/>
        <v>1.005067568</v>
      </c>
    </row>
    <row r="65" ht="15.75" customHeight="1">
      <c r="A65" s="403" t="s">
        <v>415</v>
      </c>
      <c r="B65" s="404">
        <v>6131.14</v>
      </c>
      <c r="C65" s="405">
        <f t="shared" si="1"/>
        <v>-0.007143030647</v>
      </c>
      <c r="D65" s="405">
        <f t="shared" si="2"/>
        <v>0.9928569694</v>
      </c>
      <c r="E65" s="406">
        <v>59.2</v>
      </c>
      <c r="F65" s="226">
        <f t="shared" si="3"/>
        <v>-0.01333333333</v>
      </c>
      <c r="G65" s="226">
        <f t="shared" si="4"/>
        <v>0.9866666667</v>
      </c>
    </row>
    <row r="66" ht="15.75" customHeight="1">
      <c r="A66" s="403" t="s">
        <v>416</v>
      </c>
      <c r="B66" s="404">
        <v>6175.25</v>
      </c>
      <c r="C66" s="405">
        <f t="shared" si="1"/>
        <v>-0.01267719129</v>
      </c>
      <c r="D66" s="405">
        <f t="shared" si="2"/>
        <v>0.9873228087</v>
      </c>
      <c r="E66" s="406">
        <v>60.0</v>
      </c>
      <c r="F66" s="226">
        <f t="shared" si="3"/>
        <v>-0.001663893511</v>
      </c>
      <c r="G66" s="226">
        <f t="shared" si="4"/>
        <v>0.9983361065</v>
      </c>
    </row>
    <row r="67" ht="15.75" customHeight="1">
      <c r="A67" s="403" t="s">
        <v>417</v>
      </c>
      <c r="B67" s="404">
        <v>6254.54</v>
      </c>
      <c r="C67" s="405">
        <f t="shared" si="1"/>
        <v>-0.002247700056</v>
      </c>
      <c r="D67" s="405">
        <f t="shared" si="2"/>
        <v>0.9977522999</v>
      </c>
      <c r="E67" s="406">
        <v>60.1</v>
      </c>
      <c r="F67" s="226">
        <f t="shared" si="3"/>
        <v>-0.001661129568</v>
      </c>
      <c r="G67" s="226">
        <f t="shared" si="4"/>
        <v>0.9983388704</v>
      </c>
    </row>
    <row r="68" ht="15.75" customHeight="1">
      <c r="A68" s="403" t="s">
        <v>418</v>
      </c>
      <c r="B68" s="404">
        <v>6268.63</v>
      </c>
      <c r="C68" s="405">
        <f t="shared" si="1"/>
        <v>-0.0006536229042</v>
      </c>
      <c r="D68" s="405">
        <f t="shared" si="2"/>
        <v>0.9993463771</v>
      </c>
      <c r="E68" s="406">
        <v>60.2</v>
      </c>
      <c r="F68" s="226">
        <f t="shared" si="3"/>
        <v>-0.01149425287</v>
      </c>
      <c r="G68" s="226">
        <f t="shared" si="4"/>
        <v>0.9885057471</v>
      </c>
    </row>
    <row r="69" ht="15.75" customHeight="1">
      <c r="A69" s="403" t="s">
        <v>419</v>
      </c>
      <c r="B69" s="404">
        <v>6272.73</v>
      </c>
      <c r="C69" s="405">
        <f t="shared" si="1"/>
        <v>-0.0001960484287</v>
      </c>
      <c r="D69" s="405">
        <f t="shared" si="2"/>
        <v>0.9998039516</v>
      </c>
      <c r="E69" s="406">
        <v>60.9</v>
      </c>
      <c r="F69" s="226">
        <f t="shared" si="3"/>
        <v>0</v>
      </c>
      <c r="G69" s="226">
        <f t="shared" si="4"/>
        <v>1</v>
      </c>
    </row>
    <row r="70" ht="15.75" customHeight="1">
      <c r="A70" s="403" t="s">
        <v>420</v>
      </c>
      <c r="B70" s="404">
        <v>6273.96</v>
      </c>
      <c r="C70" s="405">
        <f t="shared" si="1"/>
        <v>0.002850004715</v>
      </c>
      <c r="D70" s="405">
        <f t="shared" si="2"/>
        <v>1.002850005</v>
      </c>
      <c r="E70" s="406">
        <v>60.9</v>
      </c>
      <c r="F70" s="226">
        <f t="shared" si="3"/>
        <v>0.02871621622</v>
      </c>
      <c r="G70" s="226">
        <f t="shared" si="4"/>
        <v>1.028716216</v>
      </c>
    </row>
    <row r="71" ht="15.75" customHeight="1">
      <c r="A71" s="403" t="s">
        <v>421</v>
      </c>
      <c r="B71" s="404">
        <v>6256.13</v>
      </c>
      <c r="C71" s="405">
        <f t="shared" si="1"/>
        <v>-0.0004553457592</v>
      </c>
      <c r="D71" s="405">
        <f t="shared" si="2"/>
        <v>0.9995446542</v>
      </c>
      <c r="E71" s="406">
        <v>59.2</v>
      </c>
      <c r="F71" s="226">
        <f t="shared" si="3"/>
        <v>-0.03109656301</v>
      </c>
      <c r="G71" s="226">
        <f t="shared" si="4"/>
        <v>0.968903437</v>
      </c>
    </row>
    <row r="72" ht="15.75" customHeight="1">
      <c r="A72" s="403" t="s">
        <v>422</v>
      </c>
      <c r="B72" s="404">
        <v>6258.98</v>
      </c>
      <c r="C72" s="405">
        <f t="shared" si="1"/>
        <v>-0.01219491024</v>
      </c>
      <c r="D72" s="405">
        <f t="shared" si="2"/>
        <v>0.9878050898</v>
      </c>
      <c r="E72" s="406">
        <v>61.1</v>
      </c>
      <c r="F72" s="226">
        <f t="shared" si="3"/>
        <v>-0.004885993485</v>
      </c>
      <c r="G72" s="226">
        <f t="shared" si="4"/>
        <v>0.9951140065</v>
      </c>
    </row>
    <row r="73" ht="15.75" customHeight="1">
      <c r="A73" s="403" t="s">
        <v>423</v>
      </c>
      <c r="B73" s="404">
        <v>6336.25</v>
      </c>
      <c r="C73" s="405">
        <f t="shared" si="1"/>
        <v>-0.005538692373</v>
      </c>
      <c r="D73" s="405">
        <f t="shared" si="2"/>
        <v>0.9944613076</v>
      </c>
      <c r="E73" s="406">
        <v>61.4</v>
      </c>
      <c r="F73" s="226">
        <f t="shared" si="3"/>
        <v>-0.00162601626</v>
      </c>
      <c r="G73" s="226">
        <f t="shared" si="4"/>
        <v>0.9983739837</v>
      </c>
    </row>
    <row r="74" ht="15.75" customHeight="1">
      <c r="A74" s="403" t="s">
        <v>424</v>
      </c>
      <c r="B74" s="404">
        <v>6371.54</v>
      </c>
      <c r="C74" s="405">
        <f t="shared" si="1"/>
        <v>-0.003640446486</v>
      </c>
      <c r="D74" s="405">
        <f t="shared" si="2"/>
        <v>0.9963595535</v>
      </c>
      <c r="E74" s="406">
        <v>61.5</v>
      </c>
      <c r="F74" s="226">
        <f t="shared" si="3"/>
        <v>-0.02070063694</v>
      </c>
      <c r="G74" s="226">
        <f t="shared" si="4"/>
        <v>0.9792993631</v>
      </c>
    </row>
    <row r="75" ht="15.75" customHeight="1">
      <c r="A75" s="403" t="s">
        <v>425</v>
      </c>
      <c r="B75" s="404">
        <v>6394.82</v>
      </c>
      <c r="C75" s="405">
        <f t="shared" si="1"/>
        <v>-0.004686432381</v>
      </c>
      <c r="D75" s="405">
        <f t="shared" si="2"/>
        <v>0.9953135676</v>
      </c>
      <c r="E75" s="406">
        <v>62.8</v>
      </c>
      <c r="F75" s="226">
        <f t="shared" si="3"/>
        <v>-0.007898894155</v>
      </c>
      <c r="G75" s="226">
        <f t="shared" si="4"/>
        <v>0.9921011058</v>
      </c>
    </row>
    <row r="76" ht="15.75" customHeight="1">
      <c r="A76" s="403" t="s">
        <v>426</v>
      </c>
      <c r="B76" s="404">
        <v>6424.93</v>
      </c>
      <c r="C76" s="405">
        <f t="shared" si="1"/>
        <v>0.00809307507</v>
      </c>
      <c r="D76" s="405">
        <f t="shared" si="2"/>
        <v>1.008093075</v>
      </c>
      <c r="E76" s="406">
        <v>63.3</v>
      </c>
      <c r="F76" s="226">
        <f t="shared" si="3"/>
        <v>-0.01248049922</v>
      </c>
      <c r="G76" s="226">
        <f t="shared" si="4"/>
        <v>0.9875195008</v>
      </c>
    </row>
    <row r="77" ht="15.75" customHeight="1">
      <c r="A77" s="403" t="s">
        <v>427</v>
      </c>
      <c r="B77" s="404">
        <v>6373.35</v>
      </c>
      <c r="C77" s="405">
        <f t="shared" si="1"/>
        <v>0.003282172373</v>
      </c>
      <c r="D77" s="405">
        <f t="shared" si="2"/>
        <v>1.003282172</v>
      </c>
      <c r="E77" s="406">
        <v>64.1</v>
      </c>
      <c r="F77" s="226">
        <f t="shared" si="3"/>
        <v>0</v>
      </c>
      <c r="G77" s="226">
        <f t="shared" si="4"/>
        <v>1</v>
      </c>
    </row>
    <row r="78" ht="15.75" customHeight="1">
      <c r="A78" s="403" t="s">
        <v>428</v>
      </c>
      <c r="B78" s="404">
        <v>6352.5</v>
      </c>
      <c r="C78" s="405">
        <f t="shared" si="1"/>
        <v>0.001014802886</v>
      </c>
      <c r="D78" s="405">
        <f t="shared" si="2"/>
        <v>1.001014803</v>
      </c>
      <c r="E78" s="406">
        <v>64.1</v>
      </c>
      <c r="F78" s="226">
        <f t="shared" si="3"/>
        <v>0.003129890454</v>
      </c>
      <c r="G78" s="226">
        <f t="shared" si="4"/>
        <v>1.00312989</v>
      </c>
    </row>
    <row r="79" ht="15.75" customHeight="1">
      <c r="A79" s="403" t="s">
        <v>429</v>
      </c>
      <c r="B79" s="404">
        <v>6346.06</v>
      </c>
      <c r="C79" s="405">
        <f t="shared" si="1"/>
        <v>0.003710498845</v>
      </c>
      <c r="D79" s="405">
        <f t="shared" si="2"/>
        <v>1.003710499</v>
      </c>
      <c r="E79" s="406">
        <v>63.9</v>
      </c>
      <c r="F79" s="226">
        <f t="shared" si="3"/>
        <v>-0.0015625</v>
      </c>
      <c r="G79" s="226">
        <f t="shared" si="4"/>
        <v>0.9984375</v>
      </c>
    </row>
    <row r="80" ht="15.75" customHeight="1">
      <c r="A80" s="403" t="s">
        <v>430</v>
      </c>
      <c r="B80" s="404">
        <v>6322.6</v>
      </c>
      <c r="C80" s="405">
        <f t="shared" si="1"/>
        <v>0.01747830299</v>
      </c>
      <c r="D80" s="405">
        <f t="shared" si="2"/>
        <v>1.017478303</v>
      </c>
      <c r="E80" s="406">
        <v>64.0</v>
      </c>
      <c r="F80" s="226">
        <f t="shared" si="3"/>
        <v>0.01426307448</v>
      </c>
      <c r="G80" s="226">
        <f t="shared" si="4"/>
        <v>1.014263074</v>
      </c>
    </row>
    <row r="81" ht="15.75" customHeight="1">
      <c r="A81" s="403" t="s">
        <v>431</v>
      </c>
      <c r="B81" s="404">
        <v>6213.99</v>
      </c>
      <c r="C81" s="405">
        <f t="shared" si="1"/>
        <v>0.009856435692</v>
      </c>
      <c r="D81" s="405">
        <f t="shared" si="2"/>
        <v>1.009856436</v>
      </c>
      <c r="E81" s="406">
        <v>63.1</v>
      </c>
      <c r="F81" s="226">
        <f t="shared" si="3"/>
        <v>0.001587301587</v>
      </c>
      <c r="G81" s="226">
        <f t="shared" si="4"/>
        <v>1.001587302</v>
      </c>
    </row>
    <row r="82" ht="15.75" customHeight="1">
      <c r="A82" s="403" t="s">
        <v>432</v>
      </c>
      <c r="B82" s="404">
        <v>6153.34</v>
      </c>
      <c r="C82" s="405">
        <f t="shared" si="1"/>
        <v>0.0005072989259</v>
      </c>
      <c r="D82" s="405">
        <f t="shared" si="2"/>
        <v>1.000507299</v>
      </c>
      <c r="E82" s="406">
        <v>63.0</v>
      </c>
      <c r="F82" s="226">
        <f t="shared" si="3"/>
        <v>-0.004739336493</v>
      </c>
      <c r="G82" s="226">
        <f t="shared" si="4"/>
        <v>0.9952606635</v>
      </c>
    </row>
    <row r="83" ht="15.75" customHeight="1">
      <c r="A83" s="403" t="s">
        <v>433</v>
      </c>
      <c r="B83" s="404">
        <v>6150.22</v>
      </c>
      <c r="C83" s="405">
        <f t="shared" si="1"/>
        <v>0.008690831738</v>
      </c>
      <c r="D83" s="405">
        <f t="shared" si="2"/>
        <v>1.008690832</v>
      </c>
      <c r="E83" s="406">
        <v>63.3</v>
      </c>
      <c r="F83" s="226">
        <f t="shared" si="3"/>
        <v>0.09895833333</v>
      </c>
      <c r="G83" s="226">
        <f t="shared" si="4"/>
        <v>1.098958333</v>
      </c>
    </row>
    <row r="84" ht="15.75" customHeight="1">
      <c r="A84" s="403" t="s">
        <v>434</v>
      </c>
      <c r="B84" s="404">
        <v>6097.23</v>
      </c>
      <c r="C84" s="405">
        <f t="shared" si="1"/>
        <v>-0.00961274509</v>
      </c>
      <c r="D84" s="405">
        <f t="shared" si="2"/>
        <v>0.9903872549</v>
      </c>
      <c r="E84" s="406">
        <v>57.6</v>
      </c>
      <c r="F84" s="226">
        <f t="shared" si="3"/>
        <v>-0.00518134715</v>
      </c>
      <c r="G84" s="226">
        <f t="shared" si="4"/>
        <v>0.9948186528</v>
      </c>
    </row>
    <row r="85" ht="15.75" customHeight="1">
      <c r="A85" s="403" t="s">
        <v>435</v>
      </c>
      <c r="B85" s="404">
        <v>6156.41</v>
      </c>
      <c r="C85" s="405">
        <f t="shared" si="1"/>
        <v>-0.01128054411</v>
      </c>
      <c r="D85" s="405">
        <f t="shared" si="2"/>
        <v>0.9887194559</v>
      </c>
      <c r="E85" s="406">
        <v>57.9</v>
      </c>
      <c r="F85" s="226">
        <f t="shared" si="3"/>
        <v>-0.03177257525</v>
      </c>
      <c r="G85" s="226">
        <f t="shared" si="4"/>
        <v>0.9682274247</v>
      </c>
    </row>
    <row r="86" ht="15.75" customHeight="1">
      <c r="A86" s="403" t="s">
        <v>436</v>
      </c>
      <c r="B86" s="404">
        <v>6226.65</v>
      </c>
      <c r="C86" s="405">
        <f t="shared" si="1"/>
        <v>-0.00790438892</v>
      </c>
      <c r="D86" s="405">
        <f t="shared" si="2"/>
        <v>0.9920956111</v>
      </c>
      <c r="E86" s="406">
        <v>59.8</v>
      </c>
      <c r="F86" s="226">
        <f t="shared" si="3"/>
        <v>-0.003333333333</v>
      </c>
      <c r="G86" s="226">
        <f t="shared" si="4"/>
        <v>0.9966666667</v>
      </c>
    </row>
    <row r="87" ht="15.75" customHeight="1">
      <c r="A87" s="403" t="s">
        <v>437</v>
      </c>
      <c r="B87" s="404">
        <v>6276.26</v>
      </c>
      <c r="C87" s="405">
        <f t="shared" si="1"/>
        <v>0.003509579794</v>
      </c>
      <c r="D87" s="405">
        <f t="shared" si="2"/>
        <v>1.00350958</v>
      </c>
      <c r="E87" s="406">
        <v>60.0</v>
      </c>
      <c r="F87" s="226">
        <f t="shared" si="3"/>
        <v>-0.06103286385</v>
      </c>
      <c r="G87" s="226">
        <f t="shared" si="4"/>
        <v>0.9389671362</v>
      </c>
    </row>
    <row r="88" ht="15.75" customHeight="1">
      <c r="A88" s="403" t="s">
        <v>438</v>
      </c>
      <c r="B88" s="404">
        <v>6254.31</v>
      </c>
      <c r="C88" s="405">
        <f t="shared" si="1"/>
        <v>-0.01301138121</v>
      </c>
      <c r="D88" s="405">
        <f t="shared" si="2"/>
        <v>0.9869886188</v>
      </c>
      <c r="E88" s="406">
        <v>63.9</v>
      </c>
      <c r="F88" s="226">
        <f t="shared" si="3"/>
        <v>0</v>
      </c>
      <c r="G88" s="226">
        <f t="shared" si="4"/>
        <v>1</v>
      </c>
    </row>
    <row r="89" ht="15.75" customHeight="1">
      <c r="A89" s="403" t="s">
        <v>439</v>
      </c>
      <c r="B89" s="404">
        <v>6336.76</v>
      </c>
      <c r="C89" s="405">
        <f t="shared" si="1"/>
        <v>-0.001489077733</v>
      </c>
      <c r="D89" s="405">
        <f t="shared" si="2"/>
        <v>0.9985109223</v>
      </c>
      <c r="E89" s="406">
        <v>63.9</v>
      </c>
      <c r="F89" s="226">
        <f t="shared" si="3"/>
        <v>0</v>
      </c>
      <c r="G89" s="226">
        <f t="shared" si="4"/>
        <v>1</v>
      </c>
    </row>
    <row r="90" ht="15.75" customHeight="1">
      <c r="A90" s="403" t="s">
        <v>440</v>
      </c>
      <c r="B90" s="404">
        <v>6346.21</v>
      </c>
      <c r="C90" s="405">
        <f t="shared" si="1"/>
        <v>0.002305890603</v>
      </c>
      <c r="D90" s="405">
        <f t="shared" si="2"/>
        <v>1.002305891</v>
      </c>
      <c r="E90" s="406">
        <v>63.9</v>
      </c>
      <c r="F90" s="226">
        <f t="shared" si="3"/>
        <v>0</v>
      </c>
      <c r="G90" s="226">
        <f t="shared" si="4"/>
        <v>1</v>
      </c>
    </row>
    <row r="91" ht="15.75" customHeight="1">
      <c r="A91" s="403" t="s">
        <v>441</v>
      </c>
      <c r="B91" s="404">
        <v>6331.61</v>
      </c>
      <c r="C91" s="405">
        <f t="shared" si="1"/>
        <v>0.002141473359</v>
      </c>
      <c r="D91" s="405">
        <f t="shared" si="2"/>
        <v>1.002141473</v>
      </c>
      <c r="E91" s="406">
        <v>63.9</v>
      </c>
      <c r="F91" s="226">
        <f t="shared" si="3"/>
        <v>0</v>
      </c>
      <c r="G91" s="226">
        <f t="shared" si="4"/>
        <v>1</v>
      </c>
    </row>
    <row r="92" ht="15.75" customHeight="1">
      <c r="A92" s="403" t="s">
        <v>442</v>
      </c>
      <c r="B92" s="404">
        <v>6318.08</v>
      </c>
      <c r="C92" s="405">
        <f t="shared" si="1"/>
        <v>0.002599298602</v>
      </c>
      <c r="D92" s="405">
        <f t="shared" si="2"/>
        <v>1.002599299</v>
      </c>
      <c r="E92" s="406">
        <v>63.9</v>
      </c>
      <c r="F92" s="226">
        <f t="shared" si="3"/>
        <v>0</v>
      </c>
      <c r="G92" s="226">
        <f t="shared" si="4"/>
        <v>1</v>
      </c>
    </row>
    <row r="93" ht="15.75" customHeight="1">
      <c r="A93" s="403" t="s">
        <v>443</v>
      </c>
      <c r="B93" s="404">
        <v>6301.7</v>
      </c>
      <c r="C93" s="405">
        <f t="shared" si="1"/>
        <v>0.002617238773</v>
      </c>
      <c r="D93" s="405">
        <f t="shared" si="2"/>
        <v>1.002617239</v>
      </c>
      <c r="E93" s="406">
        <v>63.9</v>
      </c>
      <c r="F93" s="226">
        <f t="shared" si="3"/>
        <v>0</v>
      </c>
      <c r="G93" s="226">
        <f t="shared" si="4"/>
        <v>1</v>
      </c>
    </row>
    <row r="94" ht="15.75" customHeight="1">
      <c r="A94" s="403" t="s">
        <v>444</v>
      </c>
      <c r="B94" s="404">
        <v>6285.25</v>
      </c>
      <c r="C94" s="405">
        <f t="shared" si="1"/>
        <v>0.00278087118</v>
      </c>
      <c r="D94" s="405">
        <f t="shared" si="2"/>
        <v>1.002780871</v>
      </c>
      <c r="E94" s="406">
        <v>63.9</v>
      </c>
      <c r="F94" s="226">
        <f t="shared" si="3"/>
        <v>0</v>
      </c>
      <c r="G94" s="226">
        <f t="shared" si="4"/>
        <v>1</v>
      </c>
    </row>
    <row r="95" ht="15.75" customHeight="1">
      <c r="A95" s="403" t="s">
        <v>445</v>
      </c>
      <c r="B95" s="404">
        <v>6267.82</v>
      </c>
      <c r="C95" s="405">
        <f t="shared" si="1"/>
        <v>0.005091347596</v>
      </c>
      <c r="D95" s="405">
        <f t="shared" si="2"/>
        <v>1.005091348</v>
      </c>
      <c r="E95" s="406">
        <v>63.9</v>
      </c>
      <c r="F95" s="226">
        <f t="shared" si="3"/>
        <v>0</v>
      </c>
      <c r="G95" s="226">
        <f t="shared" si="4"/>
        <v>1</v>
      </c>
    </row>
    <row r="96" ht="15.75" customHeight="1">
      <c r="A96" s="403" t="s">
        <v>446</v>
      </c>
      <c r="B96" s="404">
        <v>6236.07</v>
      </c>
      <c r="C96" s="405">
        <f t="shared" si="1"/>
        <v>0.000425127779</v>
      </c>
      <c r="D96" s="405">
        <f t="shared" si="2"/>
        <v>1.000425128</v>
      </c>
      <c r="E96" s="406">
        <v>63.9</v>
      </c>
      <c r="F96" s="226">
        <f t="shared" si="3"/>
        <v>0</v>
      </c>
      <c r="G96" s="226">
        <f t="shared" si="4"/>
        <v>1</v>
      </c>
    </row>
    <row r="97" ht="15.75" customHeight="1">
      <c r="A97" s="403" t="s">
        <v>447</v>
      </c>
      <c r="B97" s="404">
        <v>6233.42</v>
      </c>
      <c r="C97" s="405">
        <f t="shared" si="1"/>
        <v>-0.00151372686</v>
      </c>
      <c r="D97" s="405">
        <f t="shared" si="2"/>
        <v>0.9984862731</v>
      </c>
      <c r="E97" s="406">
        <v>63.9</v>
      </c>
      <c r="F97" s="226">
        <f t="shared" si="3"/>
        <v>0</v>
      </c>
      <c r="G97" s="226">
        <f t="shared" si="4"/>
        <v>1</v>
      </c>
    </row>
    <row r="98" ht="15.75" customHeight="1">
      <c r="A98" s="403" t="s">
        <v>448</v>
      </c>
      <c r="B98" s="404">
        <v>6242.87</v>
      </c>
      <c r="C98" s="405">
        <f t="shared" si="1"/>
        <v>-0.0005811254302</v>
      </c>
      <c r="D98" s="405">
        <f t="shared" si="2"/>
        <v>0.9994188746</v>
      </c>
      <c r="E98" s="406">
        <v>63.9</v>
      </c>
      <c r="F98" s="226">
        <f t="shared" si="3"/>
        <v>0</v>
      </c>
      <c r="G98" s="226">
        <f t="shared" si="4"/>
        <v>1</v>
      </c>
    </row>
    <row r="99" ht="15.75" customHeight="1">
      <c r="A99" s="403" t="s">
        <v>449</v>
      </c>
      <c r="B99" s="404">
        <v>6246.5</v>
      </c>
      <c r="C99" s="405">
        <f t="shared" si="1"/>
        <v>0.000419610883</v>
      </c>
      <c r="D99" s="405">
        <f t="shared" si="2"/>
        <v>1.000419611</v>
      </c>
      <c r="E99" s="406">
        <v>63.9</v>
      </c>
      <c r="F99" s="226">
        <f t="shared" si="3"/>
        <v>0</v>
      </c>
      <c r="G99" s="226">
        <f t="shared" si="4"/>
        <v>1</v>
      </c>
    </row>
    <row r="100" ht="15.75" customHeight="1">
      <c r="A100" s="403" t="s">
        <v>450</v>
      </c>
      <c r="B100" s="404">
        <v>6243.88</v>
      </c>
      <c r="C100" s="405">
        <f t="shared" si="1"/>
        <v>-0.0002177658505</v>
      </c>
      <c r="D100" s="405">
        <f t="shared" si="2"/>
        <v>0.9997822341</v>
      </c>
      <c r="E100" s="406">
        <v>63.9</v>
      </c>
      <c r="F100" s="226">
        <f t="shared" si="3"/>
        <v>0</v>
      </c>
      <c r="G100" s="226">
        <f t="shared" si="4"/>
        <v>1</v>
      </c>
    </row>
    <row r="101" ht="15.75" customHeight="1">
      <c r="A101" s="403" t="s">
        <v>451</v>
      </c>
      <c r="B101" s="404">
        <v>6245.24</v>
      </c>
      <c r="C101" s="405">
        <f t="shared" si="1"/>
        <v>-0.0006480736212</v>
      </c>
      <c r="D101" s="405">
        <f t="shared" si="2"/>
        <v>0.9993519264</v>
      </c>
      <c r="E101" s="406">
        <v>63.9</v>
      </c>
      <c r="F101" s="226">
        <f t="shared" si="3"/>
        <v>0</v>
      </c>
      <c r="G101" s="226">
        <f t="shared" si="4"/>
        <v>1</v>
      </c>
    </row>
    <row r="102" ht="15.75" customHeight="1">
      <c r="A102" s="403" t="s">
        <v>452</v>
      </c>
      <c r="B102" s="404">
        <v>6249.29</v>
      </c>
      <c r="C102" s="405">
        <f t="shared" si="1"/>
        <v>-0.002028109275</v>
      </c>
      <c r="D102" s="405">
        <f t="shared" si="2"/>
        <v>0.9979718907</v>
      </c>
      <c r="E102" s="406">
        <v>63.9</v>
      </c>
      <c r="F102" s="226">
        <f t="shared" si="3"/>
        <v>0</v>
      </c>
      <c r="G102" s="226">
        <f t="shared" si="4"/>
        <v>1</v>
      </c>
    </row>
    <row r="103" ht="15.75" customHeight="1">
      <c r="A103" s="403" t="s">
        <v>453</v>
      </c>
      <c r="B103" s="404">
        <v>6261.99</v>
      </c>
      <c r="C103" s="405">
        <f t="shared" si="1"/>
        <v>0.0001533294043</v>
      </c>
      <c r="D103" s="405">
        <f t="shared" si="2"/>
        <v>1.000153329</v>
      </c>
      <c r="E103" s="406">
        <v>63.9</v>
      </c>
      <c r="F103" s="226">
        <f t="shared" si="3"/>
        <v>0</v>
      </c>
      <c r="G103" s="226">
        <f t="shared" si="4"/>
        <v>1</v>
      </c>
    </row>
    <row r="104" ht="15.75" customHeight="1">
      <c r="A104" s="403" t="s">
        <v>454</v>
      </c>
      <c r="B104" s="404">
        <v>6261.03</v>
      </c>
      <c r="C104" s="405">
        <f t="shared" si="1"/>
        <v>0.001577304729</v>
      </c>
      <c r="D104" s="405">
        <f t="shared" si="2"/>
        <v>1.001577305</v>
      </c>
      <c r="E104" s="406">
        <v>63.9</v>
      </c>
      <c r="F104" s="226">
        <f t="shared" si="3"/>
        <v>0</v>
      </c>
      <c r="G104" s="226">
        <f t="shared" si="4"/>
        <v>1</v>
      </c>
    </row>
    <row r="105" ht="15.75" customHeight="1">
      <c r="A105" s="403" t="s">
        <v>455</v>
      </c>
      <c r="B105" s="404">
        <v>6251.17</v>
      </c>
      <c r="C105" s="405">
        <f t="shared" si="1"/>
        <v>-0.002502054461</v>
      </c>
      <c r="D105" s="405">
        <f t="shared" si="2"/>
        <v>0.9974979455</v>
      </c>
      <c r="E105" s="406">
        <v>63.9</v>
      </c>
      <c r="F105" s="226">
        <f t="shared" si="3"/>
        <v>0</v>
      </c>
      <c r="G105" s="226">
        <f t="shared" si="4"/>
        <v>1</v>
      </c>
    </row>
    <row r="106" ht="15.75" customHeight="1">
      <c r="A106" s="403" t="s">
        <v>456</v>
      </c>
      <c r="B106" s="404">
        <v>6266.85</v>
      </c>
      <c r="C106" s="405">
        <f t="shared" si="1"/>
        <v>0.0006354913961</v>
      </c>
      <c r="D106" s="405">
        <f t="shared" si="2"/>
        <v>1.000635491</v>
      </c>
      <c r="E106" s="406">
        <v>63.9</v>
      </c>
      <c r="F106" s="226">
        <f t="shared" si="3"/>
        <v>0</v>
      </c>
      <c r="G106" s="226">
        <f t="shared" si="4"/>
        <v>1</v>
      </c>
    </row>
    <row r="107" ht="15.75" customHeight="1">
      <c r="A107" s="403" t="s">
        <v>457</v>
      </c>
      <c r="B107" s="404">
        <v>6262.87</v>
      </c>
      <c r="C107" s="405">
        <f t="shared" si="1"/>
        <v>-0.0001596457142</v>
      </c>
      <c r="D107" s="405">
        <f t="shared" si="2"/>
        <v>0.9998403543</v>
      </c>
      <c r="E107" s="406">
        <v>63.9</v>
      </c>
      <c r="F107" s="226">
        <f t="shared" si="3"/>
        <v>0</v>
      </c>
      <c r="G107" s="226">
        <f t="shared" si="4"/>
        <v>1</v>
      </c>
    </row>
    <row r="108" ht="15.75" customHeight="1">
      <c r="A108" s="403" t="s">
        <v>458</v>
      </c>
      <c r="B108" s="404">
        <v>6263.87</v>
      </c>
      <c r="C108" s="405">
        <f t="shared" si="1"/>
        <v>-0.00007662407113</v>
      </c>
      <c r="D108" s="405">
        <f t="shared" si="2"/>
        <v>0.9999233759</v>
      </c>
      <c r="E108" s="406">
        <v>63.9</v>
      </c>
      <c r="F108" s="226">
        <f t="shared" si="3"/>
        <v>0</v>
      </c>
      <c r="G108" s="226">
        <f t="shared" si="4"/>
        <v>1</v>
      </c>
    </row>
    <row r="109" ht="15.75" customHeight="1">
      <c r="A109" s="403" t="s">
        <v>459</v>
      </c>
      <c r="B109" s="404">
        <v>6264.35</v>
      </c>
      <c r="C109" s="405">
        <f t="shared" si="1"/>
        <v>0.001885627647</v>
      </c>
      <c r="D109" s="405">
        <f t="shared" si="2"/>
        <v>1.001885628</v>
      </c>
      <c r="E109" s="406">
        <v>63.9</v>
      </c>
      <c r="F109" s="226">
        <f t="shared" si="3"/>
        <v>0</v>
      </c>
      <c r="G109" s="226">
        <f t="shared" si="4"/>
        <v>1</v>
      </c>
    </row>
    <row r="110" ht="15.75" customHeight="1">
      <c r="A110" s="403" t="s">
        <v>460</v>
      </c>
      <c r="B110" s="404">
        <v>6252.56</v>
      </c>
      <c r="C110" s="405">
        <f t="shared" si="1"/>
        <v>0.000334374855</v>
      </c>
      <c r="D110" s="405">
        <f t="shared" si="2"/>
        <v>1.000334375</v>
      </c>
      <c r="E110" s="406">
        <v>63.9</v>
      </c>
      <c r="F110" s="226">
        <f t="shared" si="3"/>
        <v>0</v>
      </c>
      <c r="G110" s="226">
        <f t="shared" si="4"/>
        <v>1</v>
      </c>
    </row>
    <row r="111" ht="15.75" customHeight="1">
      <c r="A111" s="403" t="s">
        <v>461</v>
      </c>
      <c r="B111" s="404">
        <v>6250.47</v>
      </c>
      <c r="C111" s="405">
        <f t="shared" si="1"/>
        <v>0.0004641804734</v>
      </c>
      <c r="D111" s="405">
        <f t="shared" si="2"/>
        <v>1.00046418</v>
      </c>
      <c r="E111" s="406">
        <v>63.9</v>
      </c>
      <c r="F111" s="226">
        <f t="shared" si="3"/>
        <v>0</v>
      </c>
      <c r="G111" s="226">
        <f t="shared" si="4"/>
        <v>1</v>
      </c>
    </row>
    <row r="112" ht="15.75" customHeight="1">
      <c r="A112" s="403" t="s">
        <v>462</v>
      </c>
      <c r="B112" s="404">
        <v>6247.57</v>
      </c>
      <c r="C112" s="405">
        <f t="shared" si="1"/>
        <v>0.0005076548588</v>
      </c>
      <c r="D112" s="405">
        <f t="shared" si="2"/>
        <v>1.000507655</v>
      </c>
      <c r="E112" s="406">
        <v>63.9</v>
      </c>
      <c r="F112" s="226">
        <f t="shared" si="3"/>
        <v>0</v>
      </c>
      <c r="G112" s="226">
        <f t="shared" si="4"/>
        <v>1</v>
      </c>
    </row>
    <row r="113" ht="15.75" customHeight="1">
      <c r="A113" s="403" t="s">
        <v>463</v>
      </c>
      <c r="B113" s="404">
        <v>6244.4</v>
      </c>
      <c r="C113" s="405">
        <f t="shared" si="1"/>
        <v>0.003434018477</v>
      </c>
      <c r="D113" s="405">
        <f t="shared" si="2"/>
        <v>1.003434018</v>
      </c>
      <c r="E113" s="406">
        <v>63.9</v>
      </c>
      <c r="F113" s="226">
        <f t="shared" si="3"/>
        <v>0</v>
      </c>
      <c r="G113" s="226">
        <f t="shared" si="4"/>
        <v>1</v>
      </c>
    </row>
    <row r="114" ht="15.75" customHeight="1">
      <c r="A114" s="403" t="s">
        <v>464</v>
      </c>
      <c r="B114" s="404">
        <v>6223.03</v>
      </c>
      <c r="C114" s="405">
        <f t="shared" si="1"/>
        <v>0.003259812891</v>
      </c>
      <c r="D114" s="405">
        <f t="shared" si="2"/>
        <v>1.003259813</v>
      </c>
      <c r="E114" s="406">
        <v>63.9</v>
      </c>
      <c r="F114" s="226">
        <f t="shared" si="3"/>
        <v>0</v>
      </c>
      <c r="G114" s="226">
        <f t="shared" si="4"/>
        <v>1</v>
      </c>
    </row>
    <row r="115" ht="15.75" customHeight="1">
      <c r="A115" s="403" t="s">
        <v>465</v>
      </c>
      <c r="B115" s="404">
        <v>6202.81</v>
      </c>
      <c r="C115" s="405">
        <f t="shared" si="1"/>
        <v>-0.004956919716</v>
      </c>
      <c r="D115" s="405">
        <f t="shared" si="2"/>
        <v>0.9950430803</v>
      </c>
      <c r="E115" s="406">
        <v>63.9</v>
      </c>
      <c r="F115" s="226">
        <f t="shared" si="3"/>
        <v>0</v>
      </c>
      <c r="G115" s="226">
        <f t="shared" si="4"/>
        <v>1</v>
      </c>
    </row>
    <row r="116" ht="15.75" customHeight="1">
      <c r="A116" s="403" t="s">
        <v>466</v>
      </c>
      <c r="B116" s="404">
        <v>6233.71</v>
      </c>
      <c r="C116" s="405">
        <f t="shared" si="1"/>
        <v>0.001484463737</v>
      </c>
      <c r="D116" s="405">
        <f t="shared" si="2"/>
        <v>1.001484464</v>
      </c>
      <c r="E116" s="406">
        <v>63.9</v>
      </c>
      <c r="F116" s="226">
        <f t="shared" si="3"/>
        <v>0</v>
      </c>
      <c r="G116" s="226">
        <f t="shared" si="4"/>
        <v>1</v>
      </c>
    </row>
    <row r="117" ht="15.75" customHeight="1">
      <c r="A117" s="403" t="s">
        <v>467</v>
      </c>
      <c r="B117" s="404">
        <v>6224.47</v>
      </c>
      <c r="C117" s="405">
        <f t="shared" si="1"/>
        <v>0.000440391981</v>
      </c>
      <c r="D117" s="405">
        <f t="shared" si="2"/>
        <v>1.000440392</v>
      </c>
      <c r="E117" s="406">
        <v>63.9</v>
      </c>
      <c r="F117" s="226">
        <f t="shared" si="3"/>
        <v>0</v>
      </c>
      <c r="G117" s="226">
        <f t="shared" si="4"/>
        <v>1</v>
      </c>
    </row>
    <row r="118" ht="15.75" customHeight="1">
      <c r="A118" s="403" t="s">
        <v>468</v>
      </c>
      <c r="B118" s="404">
        <v>6221.73</v>
      </c>
      <c r="C118" s="405">
        <f t="shared" si="1"/>
        <v>-0.005660724132</v>
      </c>
      <c r="D118" s="405">
        <f t="shared" si="2"/>
        <v>0.9943392759</v>
      </c>
      <c r="E118" s="406">
        <v>63.9</v>
      </c>
      <c r="F118" s="226">
        <f t="shared" si="3"/>
        <v>0</v>
      </c>
      <c r="G118" s="226">
        <f t="shared" si="4"/>
        <v>1</v>
      </c>
    </row>
    <row r="119" ht="15.75" customHeight="1">
      <c r="A119" s="403" t="s">
        <v>469</v>
      </c>
      <c r="B119" s="404">
        <v>6257.15</v>
      </c>
      <c r="C119" s="405">
        <f t="shared" si="1"/>
        <v>-0.0001645845917</v>
      </c>
      <c r="D119" s="405">
        <f t="shared" si="2"/>
        <v>0.9998354154</v>
      </c>
      <c r="E119" s="406">
        <v>63.9</v>
      </c>
      <c r="F119" s="226">
        <f t="shared" si="3"/>
        <v>0</v>
      </c>
      <c r="G119" s="226">
        <f t="shared" si="4"/>
        <v>1</v>
      </c>
    </row>
    <row r="120" ht="15.75" customHeight="1">
      <c r="A120" s="403" t="s">
        <v>470</v>
      </c>
      <c r="B120" s="404">
        <v>6258.18</v>
      </c>
      <c r="C120" s="405">
        <f t="shared" si="1"/>
        <v>0.001980527746</v>
      </c>
      <c r="D120" s="405">
        <f t="shared" si="2"/>
        <v>1.001980528</v>
      </c>
      <c r="E120" s="406">
        <v>63.9</v>
      </c>
      <c r="F120" s="226">
        <f t="shared" si="3"/>
        <v>0</v>
      </c>
      <c r="G120" s="226">
        <f t="shared" si="4"/>
        <v>1</v>
      </c>
    </row>
    <row r="121" ht="15.75" customHeight="1">
      <c r="A121" s="403" t="s">
        <v>471</v>
      </c>
      <c r="B121" s="404">
        <v>6245.81</v>
      </c>
      <c r="C121" s="405">
        <f t="shared" si="1"/>
        <v>0</v>
      </c>
      <c r="D121" s="405">
        <f t="shared" si="2"/>
        <v>1</v>
      </c>
      <c r="E121" s="406">
        <v>63.9</v>
      </c>
      <c r="F121" s="226">
        <f t="shared" si="3"/>
        <v>0</v>
      </c>
      <c r="G121" s="226">
        <f t="shared" si="4"/>
        <v>1</v>
      </c>
    </row>
    <row r="122" ht="15.75" customHeight="1">
      <c r="A122" s="403" t="s">
        <v>472</v>
      </c>
      <c r="B122" s="404">
        <v>6245.81</v>
      </c>
      <c r="C122" s="405">
        <f t="shared" si="1"/>
        <v>-0.004150297201</v>
      </c>
      <c r="D122" s="405">
        <f t="shared" si="2"/>
        <v>0.9958497028</v>
      </c>
      <c r="E122" s="406">
        <v>63.9</v>
      </c>
      <c r="F122" s="226">
        <f t="shared" si="3"/>
        <v>0</v>
      </c>
      <c r="G122" s="226">
        <f t="shared" si="4"/>
        <v>1</v>
      </c>
    </row>
    <row r="123" ht="15.75" customHeight="1">
      <c r="A123" s="403" t="s">
        <v>473</v>
      </c>
      <c r="B123" s="404">
        <v>6271.84</v>
      </c>
      <c r="C123" s="405">
        <f t="shared" si="1"/>
        <v>-0.0007679243419</v>
      </c>
      <c r="D123" s="405">
        <f t="shared" si="2"/>
        <v>0.9992320757</v>
      </c>
      <c r="E123" s="406">
        <v>63.9</v>
      </c>
      <c r="F123" s="226">
        <f t="shared" si="3"/>
        <v>0</v>
      </c>
      <c r="G123" s="226">
        <f t="shared" si="4"/>
        <v>1</v>
      </c>
    </row>
    <row r="124" ht="15.75" customHeight="1">
      <c r="A124" s="403" t="s">
        <v>474</v>
      </c>
      <c r="B124" s="404">
        <v>6276.66</v>
      </c>
      <c r="C124" s="405">
        <f t="shared" si="1"/>
        <v>-0.0001545169116</v>
      </c>
      <c r="D124" s="405">
        <f t="shared" si="2"/>
        <v>0.9998454831</v>
      </c>
      <c r="E124" s="406">
        <v>63.9</v>
      </c>
      <c r="F124" s="226">
        <f t="shared" si="3"/>
        <v>0</v>
      </c>
      <c r="G124" s="226">
        <f t="shared" si="4"/>
        <v>1</v>
      </c>
    </row>
    <row r="125" ht="15.75" customHeight="1">
      <c r="A125" s="403" t="s">
        <v>475</v>
      </c>
      <c r="B125" s="404">
        <v>6277.63</v>
      </c>
      <c r="C125" s="405">
        <f t="shared" si="1"/>
        <v>0.001552354058</v>
      </c>
      <c r="D125" s="405">
        <f t="shared" si="2"/>
        <v>1.001552354</v>
      </c>
      <c r="E125" s="406">
        <v>63.9</v>
      </c>
      <c r="F125" s="226">
        <f t="shared" si="3"/>
        <v>0</v>
      </c>
      <c r="G125" s="226">
        <f t="shared" si="4"/>
        <v>1</v>
      </c>
    </row>
    <row r="126" ht="15.75" customHeight="1">
      <c r="A126" s="403" t="s">
        <v>476</v>
      </c>
      <c r="B126" s="404">
        <v>6267.9</v>
      </c>
      <c r="C126" s="405">
        <f t="shared" si="1"/>
        <v>-0.0009276792716</v>
      </c>
      <c r="D126" s="405">
        <f t="shared" si="2"/>
        <v>0.9990723207</v>
      </c>
      <c r="E126" s="406">
        <v>63.9</v>
      </c>
      <c r="F126" s="226">
        <f t="shared" si="3"/>
        <v>0</v>
      </c>
      <c r="G126" s="226">
        <f t="shared" si="4"/>
        <v>1</v>
      </c>
    </row>
    <row r="127" ht="15.75" customHeight="1">
      <c r="A127" s="403" t="s">
        <v>477</v>
      </c>
      <c r="B127" s="404">
        <v>6273.72</v>
      </c>
      <c r="C127" s="405">
        <f t="shared" si="1"/>
        <v>-0.0007867920862</v>
      </c>
      <c r="D127" s="405">
        <f t="shared" si="2"/>
        <v>0.9992132079</v>
      </c>
      <c r="E127" s="406">
        <v>63.9</v>
      </c>
      <c r="F127" s="226">
        <f t="shared" si="3"/>
        <v>0</v>
      </c>
      <c r="G127" s="226">
        <f t="shared" si="4"/>
        <v>1</v>
      </c>
    </row>
    <row r="128" ht="15.75" customHeight="1">
      <c r="A128" s="403" t="s">
        <v>478</v>
      </c>
      <c r="B128" s="404">
        <v>6278.66</v>
      </c>
      <c r="C128" s="405">
        <f t="shared" si="1"/>
        <v>0.0003074849484</v>
      </c>
      <c r="D128" s="405">
        <f t="shared" si="2"/>
        <v>1.000307485</v>
      </c>
      <c r="E128" s="406">
        <v>63.9</v>
      </c>
      <c r="F128" s="226">
        <f t="shared" si="3"/>
        <v>0</v>
      </c>
      <c r="G128" s="226">
        <f t="shared" si="4"/>
        <v>1</v>
      </c>
    </row>
    <row r="129" ht="15.75" customHeight="1">
      <c r="A129" s="403" t="s">
        <v>479</v>
      </c>
      <c r="B129" s="404">
        <v>6276.73</v>
      </c>
      <c r="C129" s="405">
        <f t="shared" si="1"/>
        <v>0.0001434073262</v>
      </c>
      <c r="D129" s="405">
        <f t="shared" si="2"/>
        <v>1.000143407</v>
      </c>
      <c r="E129" s="406">
        <v>63.9</v>
      </c>
      <c r="F129" s="226">
        <f t="shared" si="3"/>
        <v>0</v>
      </c>
      <c r="G129" s="226">
        <f t="shared" si="4"/>
        <v>1</v>
      </c>
    </row>
    <row r="130" ht="15.75" customHeight="1">
      <c r="A130" s="403" t="s">
        <v>480</v>
      </c>
      <c r="B130" s="404">
        <v>6275.83</v>
      </c>
      <c r="C130" s="405">
        <f t="shared" si="1"/>
        <v>-0.001058499191</v>
      </c>
      <c r="D130" s="405">
        <f t="shared" si="2"/>
        <v>0.9989415008</v>
      </c>
      <c r="E130" s="406">
        <v>63.9</v>
      </c>
      <c r="F130" s="226">
        <f t="shared" si="3"/>
        <v>0</v>
      </c>
      <c r="G130" s="226">
        <f t="shared" si="4"/>
        <v>1</v>
      </c>
    </row>
    <row r="131" ht="15.75" customHeight="1">
      <c r="A131" s="403" t="s">
        <v>481</v>
      </c>
      <c r="B131" s="404">
        <v>6282.48</v>
      </c>
      <c r="C131" s="405">
        <f t="shared" si="1"/>
        <v>0.0007311373726</v>
      </c>
      <c r="D131" s="405">
        <f t="shared" si="2"/>
        <v>1.000731137</v>
      </c>
      <c r="E131" s="406">
        <v>63.9</v>
      </c>
      <c r="F131" s="226">
        <f t="shared" si="3"/>
        <v>0</v>
      </c>
      <c r="G131" s="226">
        <f t="shared" si="4"/>
        <v>1</v>
      </c>
    </row>
    <row r="132" ht="15.75" customHeight="1">
      <c r="A132" s="403" t="s">
        <v>482</v>
      </c>
      <c r="B132" s="404">
        <v>6277.89</v>
      </c>
      <c r="C132" s="405">
        <f t="shared" si="1"/>
        <v>-0.001768163829</v>
      </c>
      <c r="D132" s="405">
        <f t="shared" si="2"/>
        <v>0.9982318362</v>
      </c>
      <c r="E132" s="406">
        <v>63.9</v>
      </c>
      <c r="F132" s="226">
        <f t="shared" si="3"/>
        <v>0</v>
      </c>
      <c r="G132" s="226">
        <f t="shared" si="4"/>
        <v>1</v>
      </c>
    </row>
    <row r="133" ht="15.75" customHeight="1">
      <c r="A133" s="403" t="s">
        <v>483</v>
      </c>
      <c r="B133" s="404">
        <v>6289.01</v>
      </c>
      <c r="C133" s="405">
        <f t="shared" si="1"/>
        <v>0.001672371311</v>
      </c>
      <c r="D133" s="405">
        <f t="shared" si="2"/>
        <v>1.001672371</v>
      </c>
      <c r="E133" s="406">
        <v>63.9</v>
      </c>
      <c r="F133" s="226">
        <f t="shared" si="3"/>
        <v>0</v>
      </c>
      <c r="G133" s="226">
        <f t="shared" si="4"/>
        <v>1</v>
      </c>
    </row>
    <row r="134" ht="15.75" customHeight="1">
      <c r="A134" s="403" t="s">
        <v>484</v>
      </c>
      <c r="B134" s="404">
        <v>6278.51</v>
      </c>
      <c r="C134" s="405">
        <f t="shared" si="1"/>
        <v>0.000765097526</v>
      </c>
      <c r="D134" s="405">
        <f t="shared" si="2"/>
        <v>1.000765098</v>
      </c>
      <c r="E134" s="406">
        <v>63.9</v>
      </c>
      <c r="F134" s="226">
        <f t="shared" si="3"/>
        <v>0</v>
      </c>
      <c r="G134" s="226">
        <f t="shared" si="4"/>
        <v>1</v>
      </c>
    </row>
    <row r="135" ht="15.75" customHeight="1">
      <c r="A135" s="403" t="s">
        <v>485</v>
      </c>
      <c r="B135" s="404">
        <v>6273.71</v>
      </c>
      <c r="C135" s="405">
        <f t="shared" si="1"/>
        <v>0.001364689808</v>
      </c>
      <c r="D135" s="405">
        <f t="shared" si="2"/>
        <v>1.00136469</v>
      </c>
      <c r="E135" s="406">
        <v>63.9</v>
      </c>
      <c r="F135" s="226">
        <f t="shared" si="3"/>
        <v>0</v>
      </c>
      <c r="G135" s="226">
        <f t="shared" si="4"/>
        <v>1</v>
      </c>
    </row>
    <row r="136" ht="15.75" customHeight="1">
      <c r="A136" s="403" t="s">
        <v>486</v>
      </c>
      <c r="B136" s="404">
        <v>6265.16</v>
      </c>
      <c r="C136" s="405">
        <f t="shared" si="1"/>
        <v>-0.0006683308477</v>
      </c>
      <c r="D136" s="405">
        <f t="shared" si="2"/>
        <v>0.9993316692</v>
      </c>
      <c r="E136" s="406">
        <v>63.9</v>
      </c>
      <c r="F136" s="226">
        <f t="shared" si="3"/>
        <v>0</v>
      </c>
      <c r="G136" s="226">
        <f t="shared" si="4"/>
        <v>1</v>
      </c>
    </row>
    <row r="137" ht="15.75" customHeight="1">
      <c r="A137" s="403" t="s">
        <v>487</v>
      </c>
      <c r="B137" s="404">
        <v>6269.35</v>
      </c>
      <c r="C137" s="405">
        <f t="shared" si="1"/>
        <v>0.002103516677</v>
      </c>
      <c r="D137" s="405">
        <f t="shared" si="2"/>
        <v>1.002103517</v>
      </c>
      <c r="E137" s="406">
        <v>63.9</v>
      </c>
      <c r="F137" s="226">
        <f t="shared" si="3"/>
        <v>0</v>
      </c>
      <c r="G137" s="226">
        <f t="shared" si="4"/>
        <v>1</v>
      </c>
    </row>
    <row r="138" ht="15.75" customHeight="1">
      <c r="A138" s="403" t="s">
        <v>488</v>
      </c>
      <c r="B138" s="404">
        <v>6256.19</v>
      </c>
      <c r="C138" s="405">
        <f t="shared" si="1"/>
        <v>0.001410191152</v>
      </c>
      <c r="D138" s="405">
        <f t="shared" si="2"/>
        <v>1.001410191</v>
      </c>
      <c r="E138" s="406">
        <v>63.9</v>
      </c>
      <c r="F138" s="226">
        <f t="shared" si="3"/>
        <v>0</v>
      </c>
      <c r="G138" s="226">
        <f t="shared" si="4"/>
        <v>1</v>
      </c>
    </row>
    <row r="139" ht="15.75" customHeight="1">
      <c r="A139" s="403" t="s">
        <v>489</v>
      </c>
      <c r="B139" s="404">
        <v>6247.38</v>
      </c>
      <c r="C139" s="405">
        <f t="shared" si="1"/>
        <v>-0.002290105594</v>
      </c>
      <c r="D139" s="405">
        <f t="shared" si="2"/>
        <v>0.9977098944</v>
      </c>
      <c r="E139" s="406">
        <v>63.9</v>
      </c>
      <c r="F139" s="226">
        <f t="shared" si="3"/>
        <v>0</v>
      </c>
      <c r="G139" s="226">
        <f t="shared" si="4"/>
        <v>1</v>
      </c>
    </row>
    <row r="140" ht="15.75" customHeight="1">
      <c r="A140" s="403" t="s">
        <v>490</v>
      </c>
      <c r="B140" s="404">
        <v>6261.72</v>
      </c>
      <c r="C140" s="405">
        <f t="shared" si="1"/>
        <v>-0.0001708503718</v>
      </c>
      <c r="D140" s="405">
        <f t="shared" si="2"/>
        <v>0.9998291496</v>
      </c>
      <c r="E140" s="406">
        <v>63.9</v>
      </c>
      <c r="F140" s="226">
        <f t="shared" si="3"/>
        <v>0</v>
      </c>
      <c r="G140" s="226">
        <f t="shared" si="4"/>
        <v>1</v>
      </c>
    </row>
    <row r="141" ht="15.75" customHeight="1">
      <c r="A141" s="403" t="s">
        <v>491</v>
      </c>
      <c r="B141" s="404">
        <v>6262.79</v>
      </c>
      <c r="C141" s="405">
        <f t="shared" si="1"/>
        <v>0.00005588875901</v>
      </c>
      <c r="D141" s="405">
        <f t="shared" si="2"/>
        <v>1.000055889</v>
      </c>
      <c r="E141" s="406">
        <v>63.9</v>
      </c>
      <c r="F141" s="226">
        <f t="shared" si="3"/>
        <v>0</v>
      </c>
      <c r="G141" s="226">
        <f t="shared" si="4"/>
        <v>1</v>
      </c>
    </row>
    <row r="142" ht="15.75" customHeight="1">
      <c r="A142" s="403" t="s">
        <v>492</v>
      </c>
      <c r="B142" s="404">
        <v>6262.44</v>
      </c>
      <c r="C142" s="405">
        <f t="shared" si="1"/>
        <v>-0.003530836342</v>
      </c>
      <c r="D142" s="405">
        <f t="shared" si="2"/>
        <v>0.9964691637</v>
      </c>
      <c r="E142" s="406">
        <v>63.9</v>
      </c>
      <c r="F142" s="226">
        <f t="shared" si="3"/>
        <v>0</v>
      </c>
      <c r="G142" s="226">
        <f t="shared" si="4"/>
        <v>1</v>
      </c>
    </row>
    <row r="143" ht="15.75" customHeight="1">
      <c r="A143" s="403" t="s">
        <v>493</v>
      </c>
      <c r="B143" s="404">
        <v>6284.63</v>
      </c>
      <c r="C143" s="405">
        <f t="shared" si="1"/>
        <v>0.0001320856806</v>
      </c>
      <c r="D143" s="405">
        <f t="shared" si="2"/>
        <v>1.000132086</v>
      </c>
      <c r="E143" s="406">
        <v>63.9</v>
      </c>
      <c r="F143" s="226">
        <f t="shared" si="3"/>
        <v>0</v>
      </c>
      <c r="G143" s="226">
        <f t="shared" si="4"/>
        <v>1</v>
      </c>
    </row>
    <row r="144" ht="15.75" customHeight="1">
      <c r="A144" s="403" t="s">
        <v>494</v>
      </c>
      <c r="B144" s="404">
        <v>6283.8</v>
      </c>
      <c r="C144" s="405">
        <f t="shared" si="1"/>
        <v>-0.004112682753</v>
      </c>
      <c r="D144" s="405">
        <f t="shared" si="2"/>
        <v>0.9958873172</v>
      </c>
      <c r="E144" s="406">
        <v>63.9</v>
      </c>
      <c r="F144" s="226">
        <f t="shared" si="3"/>
        <v>0</v>
      </c>
      <c r="G144" s="226">
        <f t="shared" si="4"/>
        <v>1</v>
      </c>
    </row>
    <row r="145" ht="15.75" customHeight="1">
      <c r="A145" s="403" t="s">
        <v>495</v>
      </c>
      <c r="B145" s="404">
        <v>6309.75</v>
      </c>
      <c r="C145" s="405">
        <f t="shared" si="1"/>
        <v>-0.0001394472501</v>
      </c>
      <c r="D145" s="405">
        <f t="shared" si="2"/>
        <v>0.9998605527</v>
      </c>
      <c r="E145" s="406">
        <v>63.9</v>
      </c>
      <c r="F145" s="226">
        <f t="shared" si="3"/>
        <v>0</v>
      </c>
      <c r="G145" s="226">
        <f t="shared" si="4"/>
        <v>1</v>
      </c>
    </row>
    <row r="146" ht="15.75" customHeight="1">
      <c r="A146" s="403" t="s">
        <v>496</v>
      </c>
      <c r="B146" s="404">
        <v>6310.63</v>
      </c>
      <c r="C146" s="405">
        <f t="shared" si="1"/>
        <v>-0.0000713031684</v>
      </c>
      <c r="D146" s="405">
        <f t="shared" si="2"/>
        <v>0.9999286968</v>
      </c>
      <c r="E146" s="406">
        <v>63.9</v>
      </c>
      <c r="F146" s="226">
        <f t="shared" si="3"/>
        <v>0</v>
      </c>
      <c r="G146" s="226">
        <f t="shared" si="4"/>
        <v>1</v>
      </c>
    </row>
    <row r="147" ht="15.75" customHeight="1">
      <c r="A147" s="403" t="s">
        <v>497</v>
      </c>
      <c r="B147" s="404">
        <v>6311.08</v>
      </c>
      <c r="C147" s="405">
        <f t="shared" si="1"/>
        <v>0.00001584539961</v>
      </c>
      <c r="D147" s="405">
        <f t="shared" si="2"/>
        <v>1.000015845</v>
      </c>
      <c r="E147" s="406">
        <v>63.9</v>
      </c>
      <c r="F147" s="226">
        <f t="shared" si="3"/>
        <v>0</v>
      </c>
      <c r="G147" s="226">
        <f t="shared" si="4"/>
        <v>1</v>
      </c>
    </row>
    <row r="148" ht="15.75" customHeight="1">
      <c r="A148" s="403" t="s">
        <v>498</v>
      </c>
      <c r="B148" s="404">
        <v>6310.98</v>
      </c>
      <c r="C148" s="405">
        <f t="shared" si="1"/>
        <v>0.001420177308</v>
      </c>
      <c r="D148" s="405">
        <f t="shared" si="2"/>
        <v>1.001420177</v>
      </c>
      <c r="E148" s="406">
        <v>63.9</v>
      </c>
      <c r="F148" s="226">
        <f t="shared" si="3"/>
        <v>0</v>
      </c>
      <c r="G148" s="226">
        <f t="shared" si="4"/>
        <v>1</v>
      </c>
    </row>
    <row r="149" ht="15.75" customHeight="1">
      <c r="A149" s="403" t="s">
        <v>499</v>
      </c>
      <c r="B149" s="404">
        <v>6302.03</v>
      </c>
      <c r="C149" s="405">
        <f t="shared" si="1"/>
        <v>-0.0004520308079</v>
      </c>
      <c r="D149" s="405">
        <f t="shared" si="2"/>
        <v>0.9995479692</v>
      </c>
      <c r="E149" s="406">
        <v>63.9</v>
      </c>
      <c r="F149" s="226">
        <f t="shared" si="3"/>
        <v>0</v>
      </c>
      <c r="G149" s="226">
        <f t="shared" si="4"/>
        <v>1</v>
      </c>
    </row>
    <row r="150" ht="15.75" customHeight="1">
      <c r="A150" s="403" t="s">
        <v>500</v>
      </c>
      <c r="B150" s="404">
        <v>6304.88</v>
      </c>
      <c r="C150" s="405">
        <f t="shared" si="1"/>
        <v>0.0006856533388</v>
      </c>
      <c r="D150" s="405">
        <f t="shared" si="2"/>
        <v>1.000685653</v>
      </c>
      <c r="E150" s="406">
        <v>63.9</v>
      </c>
      <c r="F150" s="226">
        <f t="shared" si="3"/>
        <v>0</v>
      </c>
      <c r="G150" s="226">
        <f t="shared" si="4"/>
        <v>1</v>
      </c>
    </row>
    <row r="151" ht="15.75" customHeight="1">
      <c r="A151" s="403" t="s">
        <v>501</v>
      </c>
      <c r="B151" s="404">
        <v>6300.56</v>
      </c>
      <c r="C151" s="405">
        <f t="shared" si="1"/>
        <v>0.002657602174</v>
      </c>
      <c r="D151" s="405">
        <f t="shared" si="2"/>
        <v>1.002657602</v>
      </c>
      <c r="E151" s="406">
        <v>63.9</v>
      </c>
      <c r="F151" s="226">
        <f t="shared" si="3"/>
        <v>0</v>
      </c>
      <c r="G151" s="226">
        <f t="shared" si="4"/>
        <v>1</v>
      </c>
    </row>
    <row r="152" ht="15.75" customHeight="1">
      <c r="A152" s="403" t="s">
        <v>502</v>
      </c>
      <c r="B152" s="404">
        <v>6283.86</v>
      </c>
      <c r="C152" s="405">
        <f t="shared" si="1"/>
        <v>-0.003681576895</v>
      </c>
      <c r="D152" s="405">
        <f t="shared" si="2"/>
        <v>0.9963184231</v>
      </c>
      <c r="E152" s="406">
        <v>63.9</v>
      </c>
      <c r="F152" s="226">
        <f t="shared" si="3"/>
        <v>0</v>
      </c>
      <c r="G152" s="226">
        <f t="shared" si="4"/>
        <v>1</v>
      </c>
    </row>
    <row r="153" ht="15.75" customHeight="1">
      <c r="A153" s="403" t="s">
        <v>503</v>
      </c>
      <c r="B153" s="404">
        <v>6307.08</v>
      </c>
      <c r="C153" s="405">
        <f t="shared" si="1"/>
        <v>-0.001567204582</v>
      </c>
      <c r="D153" s="405">
        <f t="shared" si="2"/>
        <v>0.9984327954</v>
      </c>
      <c r="E153" s="406">
        <v>63.9</v>
      </c>
      <c r="F153" s="226">
        <f t="shared" si="3"/>
        <v>0</v>
      </c>
      <c r="G153" s="226">
        <f t="shared" si="4"/>
        <v>1</v>
      </c>
    </row>
    <row r="154" ht="15.75" customHeight="1">
      <c r="A154" s="403" t="s">
        <v>504</v>
      </c>
      <c r="B154" s="404">
        <v>6316.98</v>
      </c>
      <c r="C154" s="405">
        <f t="shared" si="1"/>
        <v>0.001452165724</v>
      </c>
      <c r="D154" s="405">
        <f t="shared" si="2"/>
        <v>1.001452166</v>
      </c>
      <c r="E154" s="406">
        <v>63.9</v>
      </c>
      <c r="F154" s="226">
        <f t="shared" si="3"/>
        <v>0</v>
      </c>
      <c r="G154" s="226">
        <f t="shared" si="4"/>
        <v>1</v>
      </c>
    </row>
    <row r="155" ht="15.75" customHeight="1">
      <c r="A155" s="403" t="s">
        <v>505</v>
      </c>
      <c r="B155" s="404">
        <v>6307.82</v>
      </c>
      <c r="C155" s="405">
        <f t="shared" si="1"/>
        <v>0.001320739741</v>
      </c>
      <c r="D155" s="405">
        <f t="shared" si="2"/>
        <v>1.00132074</v>
      </c>
      <c r="E155" s="406">
        <v>63.9</v>
      </c>
      <c r="F155" s="226">
        <f t="shared" si="3"/>
        <v>0</v>
      </c>
      <c r="G155" s="226">
        <f t="shared" si="4"/>
        <v>1</v>
      </c>
    </row>
    <row r="156" ht="15.75" customHeight="1">
      <c r="A156" s="403" t="s">
        <v>506</v>
      </c>
      <c r="B156" s="404">
        <v>6299.5</v>
      </c>
      <c r="C156" s="405">
        <f t="shared" si="1"/>
        <v>0.001010624267</v>
      </c>
      <c r="D156" s="405">
        <f t="shared" si="2"/>
        <v>1.001010624</v>
      </c>
      <c r="E156" s="406">
        <v>63.9</v>
      </c>
      <c r="F156" s="226">
        <f t="shared" si="3"/>
        <v>0</v>
      </c>
      <c r="G156" s="226">
        <f t="shared" si="4"/>
        <v>1</v>
      </c>
    </row>
    <row r="157" ht="15.75" customHeight="1">
      <c r="A157" s="403" t="s">
        <v>507</v>
      </c>
      <c r="B157" s="404">
        <v>6293.14</v>
      </c>
      <c r="C157" s="405">
        <f t="shared" si="1"/>
        <v>0.0003417586103</v>
      </c>
      <c r="D157" s="405">
        <f t="shared" si="2"/>
        <v>1.000341759</v>
      </c>
      <c r="E157" s="406">
        <v>63.9</v>
      </c>
      <c r="F157" s="226">
        <f t="shared" si="3"/>
        <v>0</v>
      </c>
      <c r="G157" s="226">
        <f t="shared" si="4"/>
        <v>1</v>
      </c>
    </row>
    <row r="158" ht="15.75" customHeight="1">
      <c r="A158" s="403" t="s">
        <v>508</v>
      </c>
      <c r="B158" s="404">
        <v>6290.99</v>
      </c>
      <c r="C158" s="405">
        <f t="shared" si="1"/>
        <v>-0.001376264751</v>
      </c>
      <c r="D158" s="405">
        <f t="shared" si="2"/>
        <v>0.9986237352</v>
      </c>
      <c r="E158" s="406">
        <v>63.9</v>
      </c>
      <c r="F158" s="226">
        <f t="shared" si="3"/>
        <v>0</v>
      </c>
      <c r="G158" s="226">
        <f t="shared" si="4"/>
        <v>1</v>
      </c>
    </row>
    <row r="159" ht="15.75" customHeight="1">
      <c r="A159" s="403" t="s">
        <v>509</v>
      </c>
      <c r="B159" s="404">
        <v>6299.66</v>
      </c>
      <c r="C159" s="405">
        <f t="shared" si="1"/>
        <v>0.003116197379</v>
      </c>
      <c r="D159" s="405">
        <f t="shared" si="2"/>
        <v>1.003116197</v>
      </c>
      <c r="E159" s="406">
        <v>63.9</v>
      </c>
      <c r="F159" s="226">
        <f t="shared" si="3"/>
        <v>0</v>
      </c>
      <c r="G159" s="226">
        <f t="shared" si="4"/>
        <v>1</v>
      </c>
    </row>
    <row r="160" ht="15.75" customHeight="1">
      <c r="A160" s="403" t="s">
        <v>510</v>
      </c>
      <c r="B160" s="404">
        <v>6280.09</v>
      </c>
      <c r="C160" s="405">
        <f t="shared" si="1"/>
        <v>0.0006915508107</v>
      </c>
      <c r="D160" s="405">
        <f t="shared" si="2"/>
        <v>1.000691551</v>
      </c>
      <c r="E160" s="406">
        <v>63.9</v>
      </c>
      <c r="F160" s="226">
        <f t="shared" si="3"/>
        <v>0</v>
      </c>
      <c r="G160" s="226">
        <f t="shared" si="4"/>
        <v>1</v>
      </c>
    </row>
    <row r="161" ht="15.75" customHeight="1">
      <c r="A161" s="403" t="s">
        <v>511</v>
      </c>
      <c r="B161" s="404">
        <v>6275.75</v>
      </c>
      <c r="C161" s="405">
        <f t="shared" si="1"/>
        <v>-0.002030684485</v>
      </c>
      <c r="D161" s="405">
        <f t="shared" si="2"/>
        <v>0.9979693155</v>
      </c>
      <c r="E161" s="406">
        <v>63.9</v>
      </c>
      <c r="F161" s="226">
        <f t="shared" si="3"/>
        <v>0</v>
      </c>
      <c r="G161" s="226">
        <f t="shared" si="4"/>
        <v>1</v>
      </c>
    </row>
    <row r="162" ht="15.75" customHeight="1">
      <c r="A162" s="403" t="s">
        <v>512</v>
      </c>
      <c r="B162" s="404">
        <v>6288.52</v>
      </c>
      <c r="C162" s="405">
        <f t="shared" si="1"/>
        <v>-0.0005260790581</v>
      </c>
      <c r="D162" s="405">
        <f t="shared" si="2"/>
        <v>0.9994739209</v>
      </c>
      <c r="E162" s="406">
        <v>63.9</v>
      </c>
      <c r="F162" s="226">
        <f t="shared" si="3"/>
        <v>0</v>
      </c>
      <c r="G162" s="226">
        <f t="shared" si="4"/>
        <v>1</v>
      </c>
    </row>
    <row r="163" ht="15.75" customHeight="1">
      <c r="A163" s="403" t="s">
        <v>513</v>
      </c>
      <c r="B163" s="404">
        <v>6291.83</v>
      </c>
      <c r="C163" s="405">
        <f t="shared" si="1"/>
        <v>0.005915428557</v>
      </c>
      <c r="D163" s="405">
        <f t="shared" si="2"/>
        <v>1.005915429</v>
      </c>
      <c r="E163" s="406">
        <v>63.9</v>
      </c>
      <c r="F163" s="226">
        <f t="shared" si="3"/>
        <v>0</v>
      </c>
      <c r="G163" s="226">
        <f t="shared" si="4"/>
        <v>1</v>
      </c>
    </row>
    <row r="164" ht="15.75" customHeight="1">
      <c r="A164" s="403" t="s">
        <v>514</v>
      </c>
      <c r="B164" s="404">
        <v>6254.83</v>
      </c>
      <c r="C164" s="405">
        <f t="shared" si="1"/>
        <v>-0.0003691782508</v>
      </c>
      <c r="D164" s="405">
        <f t="shared" si="2"/>
        <v>0.9996308217</v>
      </c>
      <c r="E164" s="406">
        <v>63.9</v>
      </c>
      <c r="F164" s="226">
        <f t="shared" si="3"/>
        <v>0</v>
      </c>
      <c r="G164" s="226">
        <f t="shared" si="4"/>
        <v>1</v>
      </c>
    </row>
    <row r="165" ht="15.75" customHeight="1">
      <c r="A165" s="403" t="s">
        <v>515</v>
      </c>
      <c r="B165" s="404">
        <v>6257.14</v>
      </c>
      <c r="C165" s="405">
        <f t="shared" si="1"/>
        <v>-0.006369446981</v>
      </c>
      <c r="D165" s="405">
        <f t="shared" si="2"/>
        <v>0.993630553</v>
      </c>
      <c r="E165" s="406">
        <v>63.9</v>
      </c>
      <c r="F165" s="226">
        <f t="shared" si="3"/>
        <v>0</v>
      </c>
      <c r="G165" s="226">
        <f t="shared" si="4"/>
        <v>1</v>
      </c>
    </row>
    <row r="166" ht="15.75" customHeight="1">
      <c r="A166" s="403" t="s">
        <v>516</v>
      </c>
      <c r="B166" s="404">
        <v>6297.25</v>
      </c>
      <c r="C166" s="405">
        <f t="shared" si="1"/>
        <v>0.00004128956851</v>
      </c>
      <c r="D166" s="405">
        <f t="shared" si="2"/>
        <v>1.00004129</v>
      </c>
      <c r="E166" s="406">
        <v>63.9</v>
      </c>
      <c r="F166" s="226">
        <f t="shared" si="3"/>
        <v>0</v>
      </c>
      <c r="G166" s="226">
        <f t="shared" si="4"/>
        <v>1</v>
      </c>
    </row>
    <row r="167" ht="15.75" customHeight="1">
      <c r="A167" s="403" t="s">
        <v>517</v>
      </c>
      <c r="B167" s="404">
        <v>6296.99</v>
      </c>
      <c r="C167" s="405">
        <f t="shared" si="1"/>
        <v>-0.002941935566</v>
      </c>
      <c r="D167" s="405">
        <f t="shared" si="2"/>
        <v>0.9970580644</v>
      </c>
      <c r="E167" s="406">
        <v>63.9</v>
      </c>
      <c r="F167" s="226">
        <f t="shared" si="3"/>
        <v>0</v>
      </c>
      <c r="G167" s="226">
        <f t="shared" si="4"/>
        <v>1</v>
      </c>
    </row>
    <row r="168" ht="15.75" customHeight="1">
      <c r="A168" s="403" t="s">
        <v>518</v>
      </c>
      <c r="B168" s="404">
        <v>6315.57</v>
      </c>
      <c r="C168" s="405">
        <f t="shared" si="1"/>
        <v>0.002525533124</v>
      </c>
      <c r="D168" s="405">
        <f t="shared" si="2"/>
        <v>1.002525533</v>
      </c>
      <c r="E168" s="406">
        <v>63.9</v>
      </c>
      <c r="F168" s="226">
        <f t="shared" si="3"/>
        <v>0</v>
      </c>
      <c r="G168" s="226">
        <f t="shared" si="4"/>
        <v>1</v>
      </c>
    </row>
    <row r="169" ht="15.75" customHeight="1">
      <c r="A169" s="403" t="s">
        <v>519</v>
      </c>
      <c r="B169" s="404">
        <v>6299.66</v>
      </c>
      <c r="C169" s="405">
        <f t="shared" si="1"/>
        <v>-0.00477103759</v>
      </c>
      <c r="D169" s="405">
        <f t="shared" si="2"/>
        <v>0.9952289624</v>
      </c>
      <c r="E169" s="406">
        <v>63.9</v>
      </c>
      <c r="F169" s="226">
        <f t="shared" si="3"/>
        <v>0</v>
      </c>
      <c r="G169" s="226">
        <f t="shared" si="4"/>
        <v>1</v>
      </c>
    </row>
    <row r="170" ht="15.75" customHeight="1">
      <c r="A170" s="403" t="s">
        <v>520</v>
      </c>
      <c r="B170" s="404">
        <v>6329.86</v>
      </c>
      <c r="C170" s="405">
        <f t="shared" si="1"/>
        <v>-0.002071574965</v>
      </c>
      <c r="D170" s="405">
        <f t="shared" si="2"/>
        <v>0.997928425</v>
      </c>
      <c r="E170" s="406">
        <v>63.9</v>
      </c>
      <c r="F170" s="226">
        <f t="shared" si="3"/>
        <v>0</v>
      </c>
      <c r="G170" s="226">
        <f t="shared" si="4"/>
        <v>1</v>
      </c>
    </row>
    <row r="171" ht="15.75" customHeight="1">
      <c r="A171" s="403" t="s">
        <v>521</v>
      </c>
      <c r="B171" s="404">
        <v>6343.0</v>
      </c>
      <c r="C171" s="405">
        <f t="shared" si="1"/>
        <v>0.0006673218937</v>
      </c>
      <c r="D171" s="405">
        <f t="shared" si="2"/>
        <v>1.000667322</v>
      </c>
      <c r="E171" s="406">
        <v>63.9</v>
      </c>
      <c r="F171" s="226">
        <f t="shared" si="3"/>
        <v>0</v>
      </c>
      <c r="G171" s="226">
        <f t="shared" si="4"/>
        <v>1</v>
      </c>
    </row>
    <row r="172" ht="15.75" customHeight="1">
      <c r="A172" s="403" t="s">
        <v>522</v>
      </c>
      <c r="B172" s="404">
        <v>6338.77</v>
      </c>
      <c r="C172" s="405">
        <f t="shared" si="1"/>
        <v>0.002207180927</v>
      </c>
      <c r="D172" s="405">
        <f t="shared" si="2"/>
        <v>1.002207181</v>
      </c>
      <c r="E172" s="406">
        <v>63.9</v>
      </c>
      <c r="F172" s="226">
        <f t="shared" si="3"/>
        <v>0</v>
      </c>
      <c r="G172" s="226">
        <f t="shared" si="4"/>
        <v>1</v>
      </c>
    </row>
    <row r="173" ht="15.75" customHeight="1">
      <c r="A173" s="403" t="s">
        <v>523</v>
      </c>
      <c r="B173" s="404">
        <v>6324.81</v>
      </c>
      <c r="C173" s="405">
        <f t="shared" si="1"/>
        <v>-0.0023187912</v>
      </c>
      <c r="D173" s="405">
        <f t="shared" si="2"/>
        <v>0.9976812088</v>
      </c>
      <c r="E173" s="406">
        <v>63.9</v>
      </c>
      <c r="F173" s="226">
        <f t="shared" si="3"/>
        <v>0</v>
      </c>
      <c r="G173" s="226">
        <f t="shared" si="4"/>
        <v>1</v>
      </c>
    </row>
    <row r="174" ht="15.75" customHeight="1">
      <c r="A174" s="403" t="s">
        <v>524</v>
      </c>
      <c r="B174" s="404">
        <v>6339.51</v>
      </c>
      <c r="C174" s="405">
        <f t="shared" si="1"/>
        <v>0.001103825965</v>
      </c>
      <c r="D174" s="405">
        <f t="shared" si="2"/>
        <v>1.001103826</v>
      </c>
      <c r="E174" s="406">
        <v>63.9</v>
      </c>
      <c r="F174" s="226">
        <f t="shared" si="3"/>
        <v>0</v>
      </c>
      <c r="G174" s="226">
        <f t="shared" si="4"/>
        <v>1</v>
      </c>
    </row>
    <row r="175" ht="15.75" customHeight="1">
      <c r="A175" s="403" t="s">
        <v>525</v>
      </c>
      <c r="B175" s="404">
        <v>6332.52</v>
      </c>
      <c r="C175" s="405">
        <f t="shared" si="1"/>
        <v>0.0002353487505</v>
      </c>
      <c r="D175" s="405">
        <f t="shared" si="2"/>
        <v>1.000235349</v>
      </c>
      <c r="E175" s="406">
        <v>63.9</v>
      </c>
      <c r="F175" s="226">
        <f t="shared" si="3"/>
        <v>0</v>
      </c>
      <c r="G175" s="226">
        <f t="shared" si="4"/>
        <v>1</v>
      </c>
    </row>
    <row r="176" ht="15.75" customHeight="1">
      <c r="A176" s="403" t="s">
        <v>526</v>
      </c>
      <c r="B176" s="404">
        <v>6331.03</v>
      </c>
      <c r="C176" s="405">
        <f t="shared" si="1"/>
        <v>-0.001082379151</v>
      </c>
      <c r="D176" s="405">
        <f t="shared" si="2"/>
        <v>0.9989176208</v>
      </c>
      <c r="E176" s="406">
        <v>63.9</v>
      </c>
      <c r="F176" s="226">
        <f t="shared" si="3"/>
        <v>0</v>
      </c>
      <c r="G176" s="226">
        <f t="shared" si="4"/>
        <v>1</v>
      </c>
    </row>
    <row r="177" ht="15.75" customHeight="1">
      <c r="A177" s="403" t="s">
        <v>527</v>
      </c>
      <c r="B177" s="404">
        <v>6337.89</v>
      </c>
      <c r="C177" s="405">
        <f t="shared" si="1"/>
        <v>-0.004354649437</v>
      </c>
      <c r="D177" s="405">
        <f t="shared" si="2"/>
        <v>0.9956453506</v>
      </c>
      <c r="E177" s="406">
        <v>63.9</v>
      </c>
      <c r="F177" s="226">
        <f t="shared" si="3"/>
        <v>0</v>
      </c>
      <c r="G177" s="226">
        <f t="shared" si="4"/>
        <v>1</v>
      </c>
    </row>
    <row r="178" ht="15.75" customHeight="1">
      <c r="A178" s="403" t="s">
        <v>528</v>
      </c>
      <c r="B178" s="404">
        <v>6365.61</v>
      </c>
      <c r="C178" s="405">
        <f t="shared" si="1"/>
        <v>-0.00008796497737</v>
      </c>
      <c r="D178" s="405">
        <f t="shared" si="2"/>
        <v>0.999912035</v>
      </c>
      <c r="E178" s="406">
        <v>63.9</v>
      </c>
      <c r="F178" s="226">
        <f t="shared" si="3"/>
        <v>0</v>
      </c>
      <c r="G178" s="226">
        <f t="shared" si="4"/>
        <v>1</v>
      </c>
    </row>
    <row r="179" ht="15.75" customHeight="1">
      <c r="A179" s="403" t="s">
        <v>529</v>
      </c>
      <c r="B179" s="404">
        <v>6366.17</v>
      </c>
      <c r="C179" s="405">
        <f t="shared" si="1"/>
        <v>0.002372817307</v>
      </c>
      <c r="D179" s="405">
        <f t="shared" si="2"/>
        <v>1.002372817</v>
      </c>
      <c r="E179" s="406">
        <v>63.9</v>
      </c>
      <c r="F179" s="226">
        <f t="shared" si="3"/>
        <v>0</v>
      </c>
      <c r="G179" s="226">
        <f t="shared" si="4"/>
        <v>1</v>
      </c>
    </row>
    <row r="180" ht="15.75" customHeight="1">
      <c r="A180" s="403" t="s">
        <v>530</v>
      </c>
      <c r="B180" s="404">
        <v>6351.1</v>
      </c>
      <c r="C180" s="405">
        <f t="shared" si="1"/>
        <v>-0.001581472562</v>
      </c>
      <c r="D180" s="405">
        <f t="shared" si="2"/>
        <v>0.9984185274</v>
      </c>
      <c r="E180" s="406">
        <v>63.9</v>
      </c>
      <c r="F180" s="226">
        <f t="shared" si="3"/>
        <v>0</v>
      </c>
      <c r="G180" s="226">
        <f t="shared" si="4"/>
        <v>1</v>
      </c>
    </row>
    <row r="181" ht="15.75" customHeight="1">
      <c r="A181" s="403" t="s">
        <v>531</v>
      </c>
      <c r="B181" s="404">
        <v>6361.16</v>
      </c>
      <c r="C181" s="405">
        <f t="shared" si="1"/>
        <v>0.003163488985</v>
      </c>
      <c r="D181" s="405">
        <f t="shared" si="2"/>
        <v>1.003163489</v>
      </c>
      <c r="E181" s="406">
        <v>63.9</v>
      </c>
      <c r="F181" s="226">
        <f t="shared" si="3"/>
        <v>0</v>
      </c>
      <c r="G181" s="226">
        <f t="shared" si="4"/>
        <v>1</v>
      </c>
    </row>
    <row r="182" ht="15.75" customHeight="1">
      <c r="A182" s="403" t="s">
        <v>532</v>
      </c>
      <c r="B182" s="404">
        <v>6341.1</v>
      </c>
      <c r="C182" s="405">
        <f t="shared" si="1"/>
        <v>0.0006801550943</v>
      </c>
      <c r="D182" s="405">
        <f t="shared" si="2"/>
        <v>1.000680155</v>
      </c>
      <c r="E182" s="406">
        <v>63.9</v>
      </c>
      <c r="F182" s="226">
        <f t="shared" si="3"/>
        <v>0</v>
      </c>
      <c r="G182" s="226">
        <f t="shared" si="4"/>
        <v>1</v>
      </c>
    </row>
    <row r="183" ht="15.75" customHeight="1">
      <c r="A183" s="403" t="s">
        <v>533</v>
      </c>
      <c r="B183" s="404">
        <v>6336.79</v>
      </c>
      <c r="C183" s="405">
        <f t="shared" si="1"/>
        <v>0.001390646951</v>
      </c>
      <c r="D183" s="405">
        <f t="shared" si="2"/>
        <v>1.001390647</v>
      </c>
      <c r="E183" s="406">
        <v>63.9</v>
      </c>
      <c r="F183" s="226">
        <f t="shared" si="3"/>
        <v>0</v>
      </c>
      <c r="G183" s="226">
        <f t="shared" si="4"/>
        <v>1</v>
      </c>
    </row>
    <row r="184" ht="15.75" customHeight="1">
      <c r="A184" s="403" t="s">
        <v>534</v>
      </c>
      <c r="B184" s="404">
        <v>6327.99</v>
      </c>
      <c r="C184" s="405">
        <f t="shared" si="1"/>
        <v>0.0004410927718</v>
      </c>
      <c r="D184" s="405">
        <f t="shared" si="2"/>
        <v>1.000441093</v>
      </c>
      <c r="E184" s="406">
        <v>63.9</v>
      </c>
      <c r="F184" s="226">
        <f t="shared" si="3"/>
        <v>0</v>
      </c>
      <c r="G184" s="226">
        <f t="shared" si="4"/>
        <v>1</v>
      </c>
    </row>
    <row r="185" ht="15.75" customHeight="1">
      <c r="A185" s="403" t="s">
        <v>535</v>
      </c>
      <c r="B185" s="404">
        <v>6325.2</v>
      </c>
      <c r="C185" s="405">
        <f t="shared" si="1"/>
        <v>-0.001513862338</v>
      </c>
      <c r="D185" s="405">
        <f t="shared" si="2"/>
        <v>0.9984861377</v>
      </c>
      <c r="E185" s="406">
        <v>63.9</v>
      </c>
      <c r="F185" s="226">
        <f t="shared" si="3"/>
        <v>0</v>
      </c>
      <c r="G185" s="226">
        <f t="shared" si="4"/>
        <v>1</v>
      </c>
    </row>
    <row r="186" ht="15.75" customHeight="1">
      <c r="A186" s="403" t="s">
        <v>536</v>
      </c>
      <c r="B186" s="404">
        <v>6334.79</v>
      </c>
      <c r="C186" s="405">
        <f t="shared" si="1"/>
        <v>-0.0002146413832</v>
      </c>
      <c r="D186" s="405">
        <f t="shared" si="2"/>
        <v>0.9997853586</v>
      </c>
      <c r="E186" s="406">
        <v>63.9</v>
      </c>
      <c r="F186" s="226">
        <f t="shared" si="3"/>
        <v>0</v>
      </c>
      <c r="G186" s="226">
        <f t="shared" si="4"/>
        <v>1</v>
      </c>
    </row>
    <row r="187" ht="15.75" customHeight="1">
      <c r="A187" s="403" t="s">
        <v>537</v>
      </c>
      <c r="B187" s="404">
        <v>6336.15</v>
      </c>
      <c r="C187" s="405">
        <f t="shared" si="1"/>
        <v>0.0003220657677</v>
      </c>
      <c r="D187" s="405">
        <f t="shared" si="2"/>
        <v>1.000322066</v>
      </c>
      <c r="E187" s="406">
        <v>63.9</v>
      </c>
      <c r="F187" s="226">
        <f t="shared" si="3"/>
        <v>0</v>
      </c>
      <c r="G187" s="226">
        <f t="shared" si="4"/>
        <v>1</v>
      </c>
    </row>
    <row r="188" ht="15.75" customHeight="1">
      <c r="A188" s="403" t="s">
        <v>538</v>
      </c>
      <c r="B188" s="404">
        <v>6334.11</v>
      </c>
      <c r="C188" s="405">
        <f t="shared" si="1"/>
        <v>0.0004343458593</v>
      </c>
      <c r="D188" s="405">
        <f t="shared" si="2"/>
        <v>1.000434346</v>
      </c>
      <c r="E188" s="406">
        <v>63.9</v>
      </c>
      <c r="F188" s="226">
        <f t="shared" si="3"/>
        <v>0</v>
      </c>
      <c r="G188" s="226">
        <f t="shared" si="4"/>
        <v>1</v>
      </c>
    </row>
    <row r="189" ht="15.75" customHeight="1">
      <c r="A189" s="403" t="s">
        <v>539</v>
      </c>
      <c r="B189" s="404">
        <v>6331.36</v>
      </c>
      <c r="C189" s="405">
        <f t="shared" si="1"/>
        <v>-0.002006591962</v>
      </c>
      <c r="D189" s="405">
        <f t="shared" si="2"/>
        <v>0.997993408</v>
      </c>
      <c r="E189" s="406">
        <v>63.9</v>
      </c>
      <c r="F189" s="226">
        <f t="shared" si="3"/>
        <v>0</v>
      </c>
      <c r="G189" s="226">
        <f t="shared" si="4"/>
        <v>1</v>
      </c>
    </row>
    <row r="190" ht="15.75" customHeight="1">
      <c r="A190" s="403" t="s">
        <v>540</v>
      </c>
      <c r="B190" s="404">
        <v>6344.09</v>
      </c>
      <c r="C190" s="405">
        <f t="shared" si="1"/>
        <v>0.003930846224</v>
      </c>
      <c r="D190" s="405">
        <f t="shared" si="2"/>
        <v>1.003930846</v>
      </c>
      <c r="E190" s="406">
        <v>63.9</v>
      </c>
      <c r="F190" s="226">
        <f t="shared" si="3"/>
        <v>0</v>
      </c>
      <c r="G190" s="226">
        <f t="shared" si="4"/>
        <v>1</v>
      </c>
    </row>
    <row r="191" ht="15.75" customHeight="1">
      <c r="A191" s="403" t="s">
        <v>541</v>
      </c>
      <c r="B191" s="404">
        <v>6319.25</v>
      </c>
      <c r="C191" s="405">
        <f t="shared" si="1"/>
        <v>0.00131358779</v>
      </c>
      <c r="D191" s="405">
        <f t="shared" si="2"/>
        <v>1.001313588</v>
      </c>
      <c r="E191" s="406">
        <v>63.9</v>
      </c>
      <c r="F191" s="226">
        <f t="shared" si="3"/>
        <v>-0.007763975155</v>
      </c>
      <c r="G191" s="226">
        <f t="shared" si="4"/>
        <v>0.9922360248</v>
      </c>
    </row>
    <row r="192" ht="15.75" customHeight="1">
      <c r="A192" s="403" t="s">
        <v>542</v>
      </c>
      <c r="B192" s="404">
        <v>6310.96</v>
      </c>
      <c r="C192" s="405">
        <f t="shared" si="1"/>
        <v>0.001453552953</v>
      </c>
      <c r="D192" s="405">
        <f t="shared" si="2"/>
        <v>1.001453553</v>
      </c>
      <c r="E192" s="406">
        <v>64.4</v>
      </c>
      <c r="F192" s="226">
        <f t="shared" si="3"/>
        <v>0.007824726135</v>
      </c>
      <c r="G192" s="226">
        <f t="shared" si="4"/>
        <v>1.007824726</v>
      </c>
    </row>
    <row r="193" ht="15.75" customHeight="1">
      <c r="A193" s="403" t="s">
        <v>543</v>
      </c>
      <c r="B193" s="404">
        <v>6301.8</v>
      </c>
      <c r="C193" s="405">
        <f t="shared" si="1"/>
        <v>-0.001954343743</v>
      </c>
      <c r="D193" s="405">
        <f t="shared" si="2"/>
        <v>0.9980456563</v>
      </c>
      <c r="E193" s="406">
        <v>63.9</v>
      </c>
      <c r="F193" s="226">
        <f t="shared" si="3"/>
        <v>0</v>
      </c>
      <c r="G193" s="226">
        <f t="shared" si="4"/>
        <v>1</v>
      </c>
    </row>
    <row r="194" ht="15.75" customHeight="1">
      <c r="A194" s="403" t="s">
        <v>544</v>
      </c>
      <c r="B194" s="404">
        <v>6314.14</v>
      </c>
      <c r="C194" s="405">
        <f t="shared" si="1"/>
        <v>0.005433103716</v>
      </c>
      <c r="D194" s="405">
        <f t="shared" si="2"/>
        <v>1.005433104</v>
      </c>
      <c r="E194" s="406">
        <v>63.9</v>
      </c>
      <c r="F194" s="226">
        <f t="shared" si="3"/>
        <v>0</v>
      </c>
      <c r="G194" s="226">
        <f t="shared" si="4"/>
        <v>1</v>
      </c>
    </row>
    <row r="195" ht="15.75" customHeight="1">
      <c r="A195" s="403" t="s">
        <v>545</v>
      </c>
      <c r="B195" s="404">
        <v>6280.02</v>
      </c>
      <c r="C195" s="405">
        <f t="shared" si="1"/>
        <v>0.0008382790736</v>
      </c>
      <c r="D195" s="405">
        <f t="shared" si="2"/>
        <v>1.000838279</v>
      </c>
      <c r="E195" s="406">
        <v>63.9</v>
      </c>
      <c r="F195" s="226">
        <f t="shared" si="3"/>
        <v>0</v>
      </c>
      <c r="G195" s="226">
        <f t="shared" si="4"/>
        <v>1</v>
      </c>
    </row>
    <row r="196" ht="15.75" customHeight="1">
      <c r="A196" s="403" t="s">
        <v>546</v>
      </c>
      <c r="B196" s="404">
        <v>6274.76</v>
      </c>
      <c r="C196" s="405">
        <f t="shared" si="1"/>
        <v>-0.003835578163</v>
      </c>
      <c r="D196" s="405">
        <f t="shared" si="2"/>
        <v>0.9961644218</v>
      </c>
      <c r="E196" s="406">
        <v>63.9</v>
      </c>
      <c r="F196" s="226">
        <f t="shared" si="3"/>
        <v>0</v>
      </c>
      <c r="G196" s="226">
        <f t="shared" si="4"/>
        <v>1</v>
      </c>
    </row>
    <row r="197" ht="15.75" customHeight="1">
      <c r="A197" s="403" t="s">
        <v>547</v>
      </c>
      <c r="B197" s="404">
        <v>6298.92</v>
      </c>
      <c r="C197" s="405">
        <f t="shared" si="1"/>
        <v>-0.001850854118</v>
      </c>
      <c r="D197" s="405">
        <f t="shared" si="2"/>
        <v>0.9981491459</v>
      </c>
      <c r="E197" s="406">
        <v>63.9</v>
      </c>
      <c r="F197" s="226">
        <f t="shared" si="3"/>
        <v>-0.0015625</v>
      </c>
      <c r="G197" s="226">
        <f t="shared" si="4"/>
        <v>0.9984375</v>
      </c>
    </row>
    <row r="198" ht="15.75" customHeight="1">
      <c r="A198" s="403" t="s">
        <v>548</v>
      </c>
      <c r="B198" s="404">
        <v>6310.6</v>
      </c>
      <c r="C198" s="405">
        <f t="shared" si="1"/>
        <v>-0.00664899478</v>
      </c>
      <c r="D198" s="405">
        <f t="shared" si="2"/>
        <v>0.9933510052</v>
      </c>
      <c r="E198" s="406">
        <v>64.0</v>
      </c>
      <c r="F198" s="226">
        <f t="shared" si="3"/>
        <v>-0.007751937984</v>
      </c>
      <c r="G198" s="226">
        <f t="shared" si="4"/>
        <v>0.992248062</v>
      </c>
    </row>
    <row r="199" ht="15.75" customHeight="1">
      <c r="A199" s="403" t="s">
        <v>549</v>
      </c>
      <c r="B199" s="404">
        <v>6352.84</v>
      </c>
      <c r="C199" s="405">
        <f t="shared" si="1"/>
        <v>0.002184890653</v>
      </c>
      <c r="D199" s="405">
        <f t="shared" si="2"/>
        <v>1.002184891</v>
      </c>
      <c r="E199" s="406">
        <v>64.5</v>
      </c>
      <c r="F199" s="226">
        <f t="shared" si="3"/>
        <v>-0.01073619632</v>
      </c>
      <c r="G199" s="226">
        <f t="shared" si="4"/>
        <v>0.9892638037</v>
      </c>
    </row>
    <row r="200" ht="15.75" customHeight="1">
      <c r="A200" s="403" t="s">
        <v>550</v>
      </c>
      <c r="B200" s="404">
        <v>6338.99</v>
      </c>
      <c r="C200" s="405">
        <f t="shared" si="1"/>
        <v>0.00360977108</v>
      </c>
      <c r="D200" s="405">
        <f t="shared" si="2"/>
        <v>1.003609771</v>
      </c>
      <c r="E200" s="406">
        <v>65.2</v>
      </c>
      <c r="F200" s="226">
        <f t="shared" si="3"/>
        <v>-0.01212121212</v>
      </c>
      <c r="G200" s="226">
        <f t="shared" si="4"/>
        <v>0.9878787879</v>
      </c>
    </row>
    <row r="201" ht="15.75" customHeight="1">
      <c r="A201" s="403" t="s">
        <v>551</v>
      </c>
      <c r="B201" s="404">
        <v>6316.19</v>
      </c>
      <c r="C201" s="405">
        <f t="shared" si="1"/>
        <v>-0.006310274845</v>
      </c>
      <c r="D201" s="405">
        <f t="shared" si="2"/>
        <v>0.9936897252</v>
      </c>
      <c r="E201" s="406">
        <v>66.0</v>
      </c>
      <c r="F201" s="226">
        <f t="shared" si="3"/>
        <v>-0.03083700441</v>
      </c>
      <c r="G201" s="226">
        <f t="shared" si="4"/>
        <v>0.9691629956</v>
      </c>
    </row>
    <row r="202" ht="15.75" customHeight="1">
      <c r="A202" s="403" t="s">
        <v>552</v>
      </c>
      <c r="B202" s="404">
        <v>6356.3</v>
      </c>
      <c r="C202" s="405">
        <f t="shared" si="1"/>
        <v>0.000116433485</v>
      </c>
      <c r="D202" s="405">
        <f t="shared" si="2"/>
        <v>1.000116433</v>
      </c>
      <c r="E202" s="406">
        <v>68.1</v>
      </c>
      <c r="F202" s="226">
        <f t="shared" si="3"/>
        <v>0.06074766355</v>
      </c>
      <c r="G202" s="226">
        <f t="shared" si="4"/>
        <v>1.060747664</v>
      </c>
    </row>
    <row r="203" ht="15.75" customHeight="1">
      <c r="A203" s="403" t="s">
        <v>553</v>
      </c>
      <c r="B203" s="404">
        <v>6355.56</v>
      </c>
      <c r="C203" s="405">
        <f t="shared" si="1"/>
        <v>0.002495370473</v>
      </c>
      <c r="D203" s="405">
        <f t="shared" si="2"/>
        <v>1.00249537</v>
      </c>
      <c r="E203" s="406">
        <v>64.2</v>
      </c>
      <c r="F203" s="226">
        <f t="shared" si="3"/>
        <v>0.004694835681</v>
      </c>
      <c r="G203" s="226">
        <f t="shared" si="4"/>
        <v>1.004694836</v>
      </c>
    </row>
    <row r="204" ht="15.75" customHeight="1">
      <c r="A204" s="403" t="s">
        <v>554</v>
      </c>
      <c r="B204" s="404">
        <v>6339.74</v>
      </c>
      <c r="C204" s="405">
        <f t="shared" si="1"/>
        <v>-0.0009518136462</v>
      </c>
      <c r="D204" s="405">
        <f t="shared" si="2"/>
        <v>0.9990481864</v>
      </c>
      <c r="E204" s="406">
        <v>63.9</v>
      </c>
      <c r="F204" s="226">
        <f t="shared" si="3"/>
        <v>0</v>
      </c>
      <c r="G204" s="226">
        <f t="shared" si="4"/>
        <v>1</v>
      </c>
    </row>
    <row r="205" ht="15.75" customHeight="1">
      <c r="A205" s="403" t="s">
        <v>555</v>
      </c>
      <c r="B205" s="404">
        <v>6345.78</v>
      </c>
      <c r="C205" s="405">
        <f t="shared" si="1"/>
        <v>0.002059140277</v>
      </c>
      <c r="D205" s="405">
        <f t="shared" si="2"/>
        <v>1.00205914</v>
      </c>
      <c r="E205" s="406">
        <v>63.9</v>
      </c>
      <c r="F205" s="226">
        <f t="shared" si="3"/>
        <v>0</v>
      </c>
      <c r="G205" s="226">
        <f t="shared" si="4"/>
        <v>1</v>
      </c>
    </row>
    <row r="206" ht="15.75" customHeight="1">
      <c r="A206" s="403" t="s">
        <v>556</v>
      </c>
      <c r="B206" s="404">
        <v>6332.74</v>
      </c>
      <c r="C206" s="405">
        <f t="shared" si="1"/>
        <v>0.001108172496</v>
      </c>
      <c r="D206" s="405">
        <f t="shared" si="2"/>
        <v>1.001108172</v>
      </c>
      <c r="E206" s="406">
        <v>63.9</v>
      </c>
      <c r="F206" s="226">
        <f t="shared" si="3"/>
        <v>0</v>
      </c>
      <c r="G206" s="226">
        <f t="shared" si="4"/>
        <v>1</v>
      </c>
    </row>
    <row r="207" ht="15.75" customHeight="1">
      <c r="A207" s="403" t="s">
        <v>557</v>
      </c>
      <c r="B207" s="404">
        <v>6325.73</v>
      </c>
      <c r="C207" s="405">
        <f t="shared" si="1"/>
        <v>0.003144674035</v>
      </c>
      <c r="D207" s="405">
        <f t="shared" si="2"/>
        <v>1.003144674</v>
      </c>
      <c r="E207" s="406">
        <v>63.9</v>
      </c>
      <c r="F207" s="226">
        <f t="shared" si="3"/>
        <v>0</v>
      </c>
      <c r="G207" s="226">
        <f t="shared" si="4"/>
        <v>1</v>
      </c>
    </row>
    <row r="208" ht="15.75" customHeight="1">
      <c r="A208" s="403" t="s">
        <v>558</v>
      </c>
      <c r="B208" s="404">
        <v>6305.9</v>
      </c>
      <c r="C208" s="405">
        <f t="shared" si="1"/>
        <v>-0.00004598656241</v>
      </c>
      <c r="D208" s="405">
        <f t="shared" si="2"/>
        <v>0.9999540134</v>
      </c>
      <c r="E208" s="406">
        <v>63.9</v>
      </c>
      <c r="F208" s="226">
        <f t="shared" si="3"/>
        <v>0</v>
      </c>
      <c r="G208" s="226">
        <f t="shared" si="4"/>
        <v>1</v>
      </c>
    </row>
    <row r="209" ht="15.75" customHeight="1">
      <c r="A209" s="403" t="s">
        <v>559</v>
      </c>
      <c r="B209" s="404">
        <v>6306.19</v>
      </c>
      <c r="C209" s="405">
        <f t="shared" si="1"/>
        <v>0.003906616892</v>
      </c>
      <c r="D209" s="405">
        <f t="shared" si="2"/>
        <v>1.003906617</v>
      </c>
      <c r="E209" s="406">
        <v>63.9</v>
      </c>
      <c r="F209" s="226">
        <f t="shared" si="3"/>
        <v>0</v>
      </c>
      <c r="G209" s="226">
        <f t="shared" si="4"/>
        <v>1</v>
      </c>
    </row>
    <row r="210" ht="15.75" customHeight="1">
      <c r="A210" s="403" t="s">
        <v>560</v>
      </c>
      <c r="B210" s="404">
        <v>6281.65</v>
      </c>
      <c r="C210" s="405">
        <f t="shared" si="1"/>
        <v>-0.001359257257</v>
      </c>
      <c r="D210" s="405">
        <f t="shared" si="2"/>
        <v>0.9986407427</v>
      </c>
      <c r="E210" s="406">
        <v>63.9</v>
      </c>
      <c r="F210" s="226">
        <f t="shared" si="3"/>
        <v>0</v>
      </c>
      <c r="G210" s="226">
        <f t="shared" si="4"/>
        <v>1</v>
      </c>
    </row>
    <row r="211" ht="15.75" customHeight="1">
      <c r="A211" s="403" t="s">
        <v>561</v>
      </c>
      <c r="B211" s="404">
        <v>6290.2</v>
      </c>
      <c r="C211" s="405">
        <f t="shared" si="1"/>
        <v>0.001424875622</v>
      </c>
      <c r="D211" s="405">
        <f t="shared" si="2"/>
        <v>1.001424876</v>
      </c>
      <c r="E211" s="406">
        <v>63.9</v>
      </c>
      <c r="F211" s="226">
        <f t="shared" si="3"/>
        <v>0</v>
      </c>
      <c r="G211" s="226">
        <f t="shared" si="4"/>
        <v>1</v>
      </c>
    </row>
    <row r="212" ht="15.75" customHeight="1">
      <c r="A212" s="403" t="s">
        <v>562</v>
      </c>
      <c r="B212" s="404">
        <v>6281.25</v>
      </c>
      <c r="C212" s="405">
        <f t="shared" si="1"/>
        <v>0.0006435980316</v>
      </c>
      <c r="D212" s="405">
        <f t="shared" si="2"/>
        <v>1.000643598</v>
      </c>
      <c r="E212" s="406">
        <v>63.9</v>
      </c>
      <c r="F212" s="226">
        <f t="shared" si="3"/>
        <v>0</v>
      </c>
      <c r="G212" s="226">
        <f t="shared" si="4"/>
        <v>1</v>
      </c>
    </row>
    <row r="213" ht="15.75" customHeight="1">
      <c r="A213" s="403" t="s">
        <v>563</v>
      </c>
      <c r="B213" s="404">
        <v>6277.21</v>
      </c>
      <c r="C213" s="405">
        <f t="shared" si="1"/>
        <v>0.002733183176</v>
      </c>
      <c r="D213" s="405">
        <f t="shared" si="2"/>
        <v>1.002733183</v>
      </c>
      <c r="E213" s="406">
        <v>63.9</v>
      </c>
      <c r="F213" s="226">
        <f t="shared" si="3"/>
        <v>0</v>
      </c>
      <c r="G213" s="226">
        <f t="shared" si="4"/>
        <v>1</v>
      </c>
    </row>
    <row r="214" ht="15.75" customHeight="1">
      <c r="A214" s="403" t="s">
        <v>564</v>
      </c>
      <c r="B214" s="404">
        <v>6260.1</v>
      </c>
      <c r="C214" s="405">
        <f t="shared" si="1"/>
        <v>-0.001965745333</v>
      </c>
      <c r="D214" s="405">
        <f t="shared" si="2"/>
        <v>0.9980342547</v>
      </c>
      <c r="E214" s="406">
        <v>63.9</v>
      </c>
      <c r="F214" s="226">
        <f t="shared" si="3"/>
        <v>0</v>
      </c>
      <c r="G214" s="226">
        <f t="shared" si="4"/>
        <v>1</v>
      </c>
    </row>
    <row r="215" ht="15.75" customHeight="1">
      <c r="A215" s="403" t="s">
        <v>565</v>
      </c>
      <c r="B215" s="404">
        <v>6272.43</v>
      </c>
      <c r="C215" s="405">
        <f t="shared" si="1"/>
        <v>-0.001063845035</v>
      </c>
      <c r="D215" s="405">
        <f t="shared" si="2"/>
        <v>0.998936155</v>
      </c>
      <c r="E215" s="406">
        <v>63.9</v>
      </c>
      <c r="F215" s="226">
        <f t="shared" si="3"/>
        <v>0</v>
      </c>
      <c r="G215" s="226">
        <f t="shared" si="4"/>
        <v>1</v>
      </c>
    </row>
    <row r="216" ht="15.75" customHeight="1">
      <c r="A216" s="403" t="s">
        <v>566</v>
      </c>
      <c r="B216" s="404">
        <v>6279.11</v>
      </c>
      <c r="C216" s="405">
        <f t="shared" si="1"/>
        <v>0.0008782836011</v>
      </c>
      <c r="D216" s="405">
        <f t="shared" si="2"/>
        <v>1.000878284</v>
      </c>
      <c r="E216" s="406">
        <v>63.9</v>
      </c>
      <c r="F216" s="226">
        <f t="shared" si="3"/>
        <v>0</v>
      </c>
      <c r="G216" s="226">
        <f t="shared" si="4"/>
        <v>1</v>
      </c>
    </row>
    <row r="217" ht="15.75" customHeight="1">
      <c r="A217" s="403" t="s">
        <v>567</v>
      </c>
      <c r="B217" s="404">
        <v>6273.6</v>
      </c>
      <c r="C217" s="405">
        <f t="shared" si="1"/>
        <v>0.001911642815</v>
      </c>
      <c r="D217" s="405">
        <f t="shared" si="2"/>
        <v>1.001911643</v>
      </c>
      <c r="E217" s="406">
        <v>63.9</v>
      </c>
      <c r="F217" s="226">
        <f t="shared" si="3"/>
        <v>0</v>
      </c>
      <c r="G217" s="226">
        <f t="shared" si="4"/>
        <v>1</v>
      </c>
    </row>
    <row r="218" ht="15.75" customHeight="1">
      <c r="A218" s="403" t="s">
        <v>568</v>
      </c>
      <c r="B218" s="404">
        <v>6261.63</v>
      </c>
      <c r="C218" s="405">
        <f t="shared" si="1"/>
        <v>-0.001201117853</v>
      </c>
      <c r="D218" s="405">
        <f t="shared" si="2"/>
        <v>0.9987988821</v>
      </c>
      <c r="E218" s="406">
        <v>63.9</v>
      </c>
      <c r="F218" s="226">
        <f t="shared" si="3"/>
        <v>0</v>
      </c>
      <c r="G218" s="226">
        <f t="shared" si="4"/>
        <v>1</v>
      </c>
    </row>
    <row r="219" ht="15.75" customHeight="1">
      <c r="A219" s="403" t="s">
        <v>569</v>
      </c>
      <c r="B219" s="404">
        <v>6269.16</v>
      </c>
      <c r="C219" s="405">
        <f t="shared" si="1"/>
        <v>-0.0002567467791</v>
      </c>
      <c r="D219" s="405">
        <f t="shared" si="2"/>
        <v>0.9997432532</v>
      </c>
      <c r="E219" s="406">
        <v>63.9</v>
      </c>
      <c r="F219" s="226">
        <f t="shared" si="3"/>
        <v>0</v>
      </c>
      <c r="G219" s="226">
        <f t="shared" si="4"/>
        <v>1</v>
      </c>
    </row>
    <row r="220" ht="15.75" customHeight="1">
      <c r="A220" s="403" t="s">
        <v>570</v>
      </c>
      <c r="B220" s="404">
        <v>6270.77</v>
      </c>
      <c r="C220" s="405">
        <f t="shared" si="1"/>
        <v>-0.0005243813416</v>
      </c>
      <c r="D220" s="405">
        <f t="shared" si="2"/>
        <v>0.9994756187</v>
      </c>
      <c r="E220" s="406">
        <v>63.9</v>
      </c>
      <c r="F220" s="226">
        <f t="shared" si="3"/>
        <v>0</v>
      </c>
      <c r="G220" s="226">
        <f t="shared" si="4"/>
        <v>1</v>
      </c>
    </row>
    <row r="221" ht="15.75" customHeight="1">
      <c r="A221" s="403" t="s">
        <v>571</v>
      </c>
      <c r="B221" s="404">
        <v>6274.06</v>
      </c>
      <c r="C221" s="405">
        <f t="shared" si="1"/>
        <v>0.001228783536</v>
      </c>
      <c r="D221" s="405">
        <f t="shared" si="2"/>
        <v>1.001228784</v>
      </c>
      <c r="E221" s="406">
        <v>63.9</v>
      </c>
      <c r="F221" s="226">
        <f t="shared" si="3"/>
        <v>0</v>
      </c>
      <c r="G221" s="226">
        <f t="shared" si="4"/>
        <v>1</v>
      </c>
    </row>
    <row r="222" ht="15.75" customHeight="1">
      <c r="A222" s="403" t="s">
        <v>572</v>
      </c>
      <c r="B222" s="404">
        <v>6266.36</v>
      </c>
      <c r="C222" s="405">
        <f t="shared" si="1"/>
        <v>0.0004534191637</v>
      </c>
      <c r="D222" s="405">
        <f t="shared" si="2"/>
        <v>1.000453419</v>
      </c>
      <c r="E222" s="406">
        <v>63.9</v>
      </c>
      <c r="F222" s="226">
        <f t="shared" si="3"/>
        <v>0</v>
      </c>
      <c r="G222" s="226">
        <f t="shared" si="4"/>
        <v>1</v>
      </c>
    </row>
    <row r="223" ht="15.75" customHeight="1">
      <c r="A223" s="403" t="s">
        <v>573</v>
      </c>
      <c r="B223" s="404">
        <v>6263.52</v>
      </c>
      <c r="C223" s="405">
        <f t="shared" si="1"/>
        <v>0.001816972054</v>
      </c>
      <c r="D223" s="405">
        <f t="shared" si="2"/>
        <v>1.001816972</v>
      </c>
      <c r="E223" s="406">
        <v>63.9</v>
      </c>
      <c r="F223" s="226">
        <f t="shared" si="3"/>
        <v>0</v>
      </c>
      <c r="G223" s="226">
        <f t="shared" si="4"/>
        <v>1</v>
      </c>
    </row>
    <row r="224" ht="15.75" customHeight="1">
      <c r="A224" s="403" t="s">
        <v>574</v>
      </c>
      <c r="B224" s="404">
        <v>6252.16</v>
      </c>
      <c r="C224" s="405">
        <f t="shared" si="1"/>
        <v>0.00377449367</v>
      </c>
      <c r="D224" s="405">
        <f t="shared" si="2"/>
        <v>1.003774494</v>
      </c>
      <c r="E224" s="406">
        <v>63.9</v>
      </c>
      <c r="F224" s="226">
        <f t="shared" si="3"/>
        <v>0</v>
      </c>
      <c r="G224" s="226">
        <f t="shared" si="4"/>
        <v>1</v>
      </c>
    </row>
    <row r="225" ht="15.75" customHeight="1">
      <c r="A225" s="403" t="s">
        <v>575</v>
      </c>
      <c r="B225" s="404">
        <v>6228.65</v>
      </c>
      <c r="C225" s="405">
        <f t="shared" si="1"/>
        <v>0.0008982719112</v>
      </c>
      <c r="D225" s="405">
        <f t="shared" si="2"/>
        <v>1.000898272</v>
      </c>
      <c r="E225" s="406">
        <v>63.9</v>
      </c>
      <c r="F225" s="226">
        <f t="shared" si="3"/>
        <v>0</v>
      </c>
      <c r="G225" s="226">
        <f t="shared" si="4"/>
        <v>1</v>
      </c>
    </row>
    <row r="226" ht="15.75" customHeight="1">
      <c r="A226" s="403" t="s">
        <v>576</v>
      </c>
      <c r="B226" s="404">
        <v>6223.06</v>
      </c>
      <c r="C226" s="405">
        <f t="shared" si="1"/>
        <v>0.001267863521</v>
      </c>
      <c r="D226" s="405">
        <f t="shared" si="2"/>
        <v>1.001267864</v>
      </c>
      <c r="E226" s="406">
        <v>63.9</v>
      </c>
      <c r="F226" s="226">
        <f t="shared" si="3"/>
        <v>0</v>
      </c>
      <c r="G226" s="226">
        <f t="shared" si="4"/>
        <v>1</v>
      </c>
    </row>
    <row r="227" ht="15.75" customHeight="1">
      <c r="A227" s="403" t="s">
        <v>577</v>
      </c>
      <c r="B227" s="404">
        <v>6215.18</v>
      </c>
      <c r="C227" s="405">
        <f t="shared" si="1"/>
        <v>0.003016223701</v>
      </c>
      <c r="D227" s="405">
        <f t="shared" si="2"/>
        <v>1.003016224</v>
      </c>
      <c r="E227" s="406">
        <v>63.9</v>
      </c>
      <c r="F227" s="226">
        <f t="shared" si="3"/>
        <v>0</v>
      </c>
      <c r="G227" s="226">
        <f t="shared" si="4"/>
        <v>1</v>
      </c>
    </row>
    <row r="228" ht="15.75" customHeight="1">
      <c r="A228" s="403" t="s">
        <v>578</v>
      </c>
      <c r="B228" s="404">
        <v>6196.49</v>
      </c>
      <c r="C228" s="405">
        <f t="shared" si="1"/>
        <v>-0.000815925051</v>
      </c>
      <c r="D228" s="405">
        <f t="shared" si="2"/>
        <v>0.9991840749</v>
      </c>
      <c r="E228" s="406">
        <v>63.9</v>
      </c>
      <c r="F228" s="226">
        <f t="shared" si="3"/>
        <v>0</v>
      </c>
      <c r="G228" s="226">
        <f t="shared" si="4"/>
        <v>1</v>
      </c>
    </row>
    <row r="229" ht="15.75" customHeight="1">
      <c r="A229" s="403" t="s">
        <v>579</v>
      </c>
      <c r="B229" s="404">
        <v>6201.55</v>
      </c>
      <c r="C229" s="405">
        <f t="shared" si="1"/>
        <v>-0.002035660262</v>
      </c>
      <c r="D229" s="405">
        <f t="shared" si="2"/>
        <v>0.9979643397</v>
      </c>
      <c r="E229" s="406">
        <v>63.9</v>
      </c>
      <c r="F229" s="226">
        <f t="shared" si="3"/>
        <v>0</v>
      </c>
      <c r="G229" s="226">
        <f t="shared" si="4"/>
        <v>1</v>
      </c>
    </row>
    <row r="230" ht="15.75" customHeight="1">
      <c r="A230" s="403" t="s">
        <v>580</v>
      </c>
      <c r="B230" s="404">
        <v>6214.2</v>
      </c>
      <c r="C230" s="405">
        <f t="shared" si="1"/>
        <v>0.0005103823359</v>
      </c>
      <c r="D230" s="405">
        <f t="shared" si="2"/>
        <v>1.000510382</v>
      </c>
      <c r="E230" s="406">
        <v>63.9</v>
      </c>
      <c r="F230" s="226">
        <f t="shared" si="3"/>
        <v>0</v>
      </c>
      <c r="G230" s="226">
        <f t="shared" si="4"/>
        <v>1</v>
      </c>
    </row>
    <row r="231" ht="15.75" customHeight="1">
      <c r="A231" s="403" t="s">
        <v>581</v>
      </c>
      <c r="B231" s="404">
        <v>6211.03</v>
      </c>
      <c r="C231" s="405">
        <f t="shared" si="1"/>
        <v>0.0002174025071</v>
      </c>
      <c r="D231" s="405">
        <f t="shared" si="2"/>
        <v>1.000217403</v>
      </c>
      <c r="E231" s="406">
        <v>63.9</v>
      </c>
      <c r="F231" s="226">
        <f t="shared" si="3"/>
        <v>0</v>
      </c>
      <c r="G231" s="226">
        <f t="shared" si="4"/>
        <v>1</v>
      </c>
    </row>
    <row r="232" ht="15.75" customHeight="1">
      <c r="A232" s="403" t="s">
        <v>582</v>
      </c>
      <c r="B232" s="404">
        <v>6209.68</v>
      </c>
      <c r="C232" s="405">
        <f t="shared" si="1"/>
        <v>-0.0006067482638</v>
      </c>
      <c r="D232" s="405">
        <f t="shared" si="2"/>
        <v>0.9993932517</v>
      </c>
      <c r="E232" s="406">
        <v>63.9</v>
      </c>
      <c r="F232" s="226">
        <f t="shared" si="3"/>
        <v>0</v>
      </c>
      <c r="G232" s="226">
        <f t="shared" si="4"/>
        <v>1</v>
      </c>
    </row>
    <row r="233" ht="15.75" customHeight="1">
      <c r="A233" s="403" t="s">
        <v>583</v>
      </c>
      <c r="B233" s="404">
        <v>6213.45</v>
      </c>
      <c r="C233" s="405">
        <f t="shared" si="1"/>
        <v>0.001071405555</v>
      </c>
      <c r="D233" s="405">
        <f t="shared" si="2"/>
        <v>1.001071406</v>
      </c>
      <c r="E233" s="406">
        <v>63.9</v>
      </c>
      <c r="F233" s="226">
        <f t="shared" si="3"/>
        <v>0</v>
      </c>
      <c r="G233" s="226">
        <f t="shared" si="4"/>
        <v>1</v>
      </c>
    </row>
    <row r="234" ht="15.75" customHeight="1">
      <c r="A234" s="403" t="s">
        <v>584</v>
      </c>
      <c r="B234" s="404">
        <v>6206.8</v>
      </c>
      <c r="C234" s="405">
        <f t="shared" si="1"/>
        <v>0.001621817888</v>
      </c>
      <c r="D234" s="405">
        <f t="shared" si="2"/>
        <v>1.001621818</v>
      </c>
      <c r="E234" s="406">
        <v>63.9</v>
      </c>
      <c r="F234" s="226">
        <f t="shared" si="3"/>
        <v>0</v>
      </c>
      <c r="G234" s="226">
        <f t="shared" si="4"/>
        <v>1</v>
      </c>
    </row>
    <row r="235" ht="15.75" customHeight="1">
      <c r="A235" s="403" t="s">
        <v>585</v>
      </c>
      <c r="B235" s="404">
        <v>6196.75</v>
      </c>
      <c r="C235" s="405">
        <f t="shared" si="1"/>
        <v>0.0005925968985</v>
      </c>
      <c r="D235" s="405">
        <f t="shared" si="2"/>
        <v>1.000592597</v>
      </c>
      <c r="E235" s="406">
        <v>63.9</v>
      </c>
      <c r="F235" s="226">
        <f t="shared" si="3"/>
        <v>0</v>
      </c>
      <c r="G235" s="226">
        <f t="shared" si="4"/>
        <v>1</v>
      </c>
    </row>
    <row r="236" ht="15.75" customHeight="1">
      <c r="A236" s="403" t="s">
        <v>586</v>
      </c>
      <c r="B236" s="404">
        <v>6193.08</v>
      </c>
      <c r="C236" s="405">
        <f t="shared" si="1"/>
        <v>-0.00357504867</v>
      </c>
      <c r="D236" s="405">
        <f t="shared" si="2"/>
        <v>0.9964249513</v>
      </c>
      <c r="E236" s="406">
        <v>63.9</v>
      </c>
      <c r="F236" s="226">
        <f t="shared" si="3"/>
        <v>0</v>
      </c>
      <c r="G236" s="226">
        <f t="shared" si="4"/>
        <v>1</v>
      </c>
    </row>
    <row r="237" ht="15.75" customHeight="1">
      <c r="A237" s="403" t="s">
        <v>587</v>
      </c>
      <c r="B237" s="404">
        <v>6215.3</v>
      </c>
      <c r="C237" s="405">
        <f t="shared" si="1"/>
        <v>0.001395279894</v>
      </c>
      <c r="D237" s="405">
        <f t="shared" si="2"/>
        <v>1.00139528</v>
      </c>
      <c r="E237" s="406">
        <v>63.9</v>
      </c>
      <c r="F237" s="226">
        <f t="shared" si="3"/>
        <v>0</v>
      </c>
      <c r="G237" s="226">
        <f t="shared" si="4"/>
        <v>1</v>
      </c>
    </row>
    <row r="238" ht="15.75" customHeight="1">
      <c r="A238" s="403" t="s">
        <v>588</v>
      </c>
      <c r="B238" s="404">
        <v>6206.64</v>
      </c>
      <c r="C238" s="405">
        <f t="shared" si="1"/>
        <v>-0.002612929663</v>
      </c>
      <c r="D238" s="405">
        <f t="shared" si="2"/>
        <v>0.9973870703</v>
      </c>
      <c r="E238" s="406">
        <v>63.9</v>
      </c>
      <c r="F238" s="226">
        <f t="shared" si="3"/>
        <v>0</v>
      </c>
      <c r="G238" s="226">
        <f t="shared" si="4"/>
        <v>1</v>
      </c>
    </row>
    <row r="239" ht="15.75" customHeight="1">
      <c r="A239" s="403" t="s">
        <v>589</v>
      </c>
      <c r="B239" s="404">
        <v>6222.9</v>
      </c>
      <c r="C239" s="405">
        <f t="shared" si="1"/>
        <v>0.003017320581</v>
      </c>
      <c r="D239" s="405">
        <f t="shared" si="2"/>
        <v>1.003017321</v>
      </c>
      <c r="E239" s="406">
        <v>63.9</v>
      </c>
      <c r="F239" s="226">
        <f t="shared" si="3"/>
        <v>0</v>
      </c>
      <c r="G239" s="226">
        <f t="shared" si="4"/>
        <v>1</v>
      </c>
    </row>
    <row r="240" ht="15.75" customHeight="1">
      <c r="A240" s="403" t="s">
        <v>590</v>
      </c>
      <c r="B240" s="404">
        <v>6204.18</v>
      </c>
      <c r="C240" s="405">
        <f t="shared" si="1"/>
        <v>-0.002581893946</v>
      </c>
      <c r="D240" s="405">
        <f t="shared" si="2"/>
        <v>0.9974181061</v>
      </c>
      <c r="E240" s="406">
        <v>63.9</v>
      </c>
      <c r="F240" s="226">
        <f t="shared" si="3"/>
        <v>0</v>
      </c>
      <c r="G240" s="226">
        <f t="shared" si="4"/>
        <v>1</v>
      </c>
    </row>
    <row r="241" ht="15.75" customHeight="1">
      <c r="A241" s="403" t="s">
        <v>591</v>
      </c>
      <c r="B241" s="404">
        <v>6220.24</v>
      </c>
      <c r="C241" s="405">
        <f t="shared" si="1"/>
        <v>0.00110568017</v>
      </c>
      <c r="D241" s="405">
        <f t="shared" si="2"/>
        <v>1.00110568</v>
      </c>
      <c r="E241" s="406">
        <v>63.9</v>
      </c>
      <c r="F241" s="226">
        <f t="shared" si="3"/>
        <v>0</v>
      </c>
      <c r="G241" s="226">
        <f t="shared" si="4"/>
        <v>1</v>
      </c>
    </row>
    <row r="242" ht="15.75" customHeight="1">
      <c r="A242" s="403" t="s">
        <v>592</v>
      </c>
      <c r="B242" s="404">
        <v>6213.37</v>
      </c>
      <c r="C242" s="405">
        <f t="shared" si="1"/>
        <v>-0.002983010161</v>
      </c>
      <c r="D242" s="405">
        <f t="shared" si="2"/>
        <v>0.9970169898</v>
      </c>
      <c r="E242" s="406">
        <v>63.9</v>
      </c>
      <c r="F242" s="226">
        <f t="shared" si="3"/>
        <v>0</v>
      </c>
      <c r="G242" s="226">
        <f t="shared" si="4"/>
        <v>1</v>
      </c>
    </row>
    <row r="243" ht="15.75" customHeight="1">
      <c r="A243" s="403" t="s">
        <v>593</v>
      </c>
      <c r="B243" s="404">
        <v>6231.96</v>
      </c>
      <c r="C243" s="405">
        <f t="shared" si="1"/>
        <v>-0.001859513067</v>
      </c>
      <c r="D243" s="405">
        <f t="shared" si="2"/>
        <v>0.9981404869</v>
      </c>
      <c r="E243" s="406">
        <v>63.9</v>
      </c>
      <c r="F243" s="226">
        <f t="shared" si="3"/>
        <v>0</v>
      </c>
      <c r="G243" s="226">
        <f t="shared" si="4"/>
        <v>1</v>
      </c>
    </row>
    <row r="244" ht="15.75" customHeight="1">
      <c r="A244" s="403" t="s">
        <v>594</v>
      </c>
      <c r="B244" s="404">
        <v>6243.57</v>
      </c>
      <c r="C244" s="405">
        <f t="shared" si="1"/>
        <v>-0.00265327834</v>
      </c>
      <c r="D244" s="405">
        <f t="shared" si="2"/>
        <v>0.9973467217</v>
      </c>
      <c r="E244" s="406">
        <v>63.9</v>
      </c>
      <c r="F244" s="226">
        <f t="shared" si="3"/>
        <v>0</v>
      </c>
      <c r="G244" s="226">
        <f t="shared" si="4"/>
        <v>1</v>
      </c>
    </row>
    <row r="245" ht="15.75" customHeight="1">
      <c r="A245" s="403" t="s">
        <v>595</v>
      </c>
      <c r="B245" s="404">
        <v>6260.18</v>
      </c>
      <c r="C245" s="405">
        <f t="shared" si="1"/>
        <v>-0.0003401300798</v>
      </c>
      <c r="D245" s="405">
        <f t="shared" si="2"/>
        <v>0.9996598699</v>
      </c>
      <c r="E245" s="406">
        <v>63.9</v>
      </c>
      <c r="F245" s="226">
        <f t="shared" si="3"/>
        <v>0</v>
      </c>
      <c r="G245" s="226">
        <f t="shared" si="4"/>
        <v>1</v>
      </c>
    </row>
    <row r="246" ht="15.75" customHeight="1">
      <c r="A246" s="403" t="s">
        <v>596</v>
      </c>
      <c r="B246" s="404">
        <v>6262.31</v>
      </c>
      <c r="C246" s="405">
        <f t="shared" si="1"/>
        <v>0.0004521142331</v>
      </c>
      <c r="D246" s="405">
        <f t="shared" si="2"/>
        <v>1.000452114</v>
      </c>
      <c r="E246" s="406">
        <v>63.9</v>
      </c>
      <c r="F246" s="226">
        <f t="shared" si="3"/>
        <v>0</v>
      </c>
      <c r="G246" s="226">
        <f t="shared" si="4"/>
        <v>1</v>
      </c>
    </row>
    <row r="247" ht="15.75" customHeight="1">
      <c r="A247" s="403" t="s">
        <v>597</v>
      </c>
      <c r="B247" s="404">
        <v>6259.48</v>
      </c>
      <c r="C247" s="405">
        <f t="shared" si="1"/>
        <v>0.007361106194</v>
      </c>
      <c r="D247" s="405">
        <f t="shared" si="2"/>
        <v>1.007361106</v>
      </c>
      <c r="E247" s="406">
        <v>63.9</v>
      </c>
      <c r="F247" s="226">
        <f t="shared" si="3"/>
        <v>0</v>
      </c>
      <c r="G247" s="226">
        <f t="shared" si="4"/>
        <v>1</v>
      </c>
    </row>
    <row r="248" ht="15.75" customHeight="1">
      <c r="A248" s="403" t="s">
        <v>598</v>
      </c>
      <c r="B248" s="404">
        <v>6213.74</v>
      </c>
      <c r="C248" s="405">
        <f t="shared" si="1"/>
        <v>-0.0001528636183</v>
      </c>
      <c r="D248" s="405">
        <f t="shared" si="2"/>
        <v>0.9998471364</v>
      </c>
      <c r="E248" s="406">
        <v>63.9</v>
      </c>
      <c r="F248" s="226">
        <f t="shared" si="3"/>
        <v>0</v>
      </c>
      <c r="G248" s="226">
        <f t="shared" si="4"/>
        <v>1</v>
      </c>
    </row>
    <row r="249" ht="15.75" customHeight="1">
      <c r="A249" s="403" t="s">
        <v>599</v>
      </c>
      <c r="B249" s="404">
        <v>6214.69</v>
      </c>
      <c r="C249" s="405">
        <f t="shared" si="1"/>
        <v>0.002498709511</v>
      </c>
      <c r="D249" s="405">
        <f t="shared" si="2"/>
        <v>1.00249871</v>
      </c>
      <c r="E249" s="406">
        <v>63.9</v>
      </c>
      <c r="F249" s="226">
        <f t="shared" si="3"/>
        <v>0</v>
      </c>
      <c r="G249" s="226">
        <f t="shared" si="4"/>
        <v>1</v>
      </c>
    </row>
    <row r="250" ht="15.75" customHeight="1">
      <c r="A250" s="403" t="s">
        <v>600</v>
      </c>
      <c r="B250" s="404">
        <v>6199.2</v>
      </c>
      <c r="C250" s="405">
        <f t="shared" si="1"/>
        <v>-0.003071579049</v>
      </c>
      <c r="D250" s="405">
        <f t="shared" si="2"/>
        <v>0.996928421</v>
      </c>
      <c r="E250" s="406">
        <v>63.9</v>
      </c>
      <c r="F250" s="226">
        <f t="shared" si="3"/>
        <v>0</v>
      </c>
      <c r="G250" s="226">
        <f t="shared" si="4"/>
        <v>1</v>
      </c>
    </row>
    <row r="251" ht="15.75" customHeight="1">
      <c r="A251" s="403" t="s">
        <v>601</v>
      </c>
      <c r="B251" s="404">
        <v>6218.3</v>
      </c>
      <c r="C251" s="405">
        <f t="shared" si="1"/>
        <v>-0.00008683291418</v>
      </c>
      <c r="D251" s="405">
        <f t="shared" si="2"/>
        <v>0.9999131671</v>
      </c>
      <c r="E251" s="406">
        <v>63.9</v>
      </c>
      <c r="F251" s="226">
        <f t="shared" si="3"/>
        <v>0</v>
      </c>
      <c r="G251" s="226">
        <f t="shared" si="4"/>
        <v>1</v>
      </c>
    </row>
    <row r="252" ht="15.75" customHeight="1">
      <c r="A252" s="403" t="s">
        <v>602</v>
      </c>
      <c r="B252" s="404">
        <v>6218.84</v>
      </c>
      <c r="C252" s="405">
        <f t="shared" si="1"/>
        <v>-0.004192140297</v>
      </c>
      <c r="D252" s="405">
        <f t="shared" si="2"/>
        <v>0.9958078597</v>
      </c>
      <c r="E252" s="406">
        <v>63.9</v>
      </c>
      <c r="F252" s="226">
        <f t="shared" si="3"/>
        <v>0</v>
      </c>
      <c r="G252" s="226">
        <f t="shared" si="4"/>
        <v>1</v>
      </c>
    </row>
    <row r="253" ht="15.75" customHeight="1">
      <c r="A253" s="403" t="s">
        <v>603</v>
      </c>
      <c r="B253" s="404">
        <v>6245.02</v>
      </c>
      <c r="C253" s="405">
        <f t="shared" si="1"/>
        <v>-0.004122235033</v>
      </c>
      <c r="D253" s="405">
        <f t="shared" si="2"/>
        <v>0.995877765</v>
      </c>
      <c r="E253" s="406">
        <v>63.9</v>
      </c>
      <c r="F253" s="226">
        <f t="shared" si="3"/>
        <v>0</v>
      </c>
      <c r="G253" s="226">
        <f t="shared" si="4"/>
        <v>1</v>
      </c>
    </row>
    <row r="254" ht="15.75" customHeight="1">
      <c r="A254" s="403" t="s">
        <v>604</v>
      </c>
      <c r="B254" s="404">
        <v>6270.87</v>
      </c>
      <c r="C254" s="405">
        <f t="shared" si="1"/>
        <v>-0.001979848201</v>
      </c>
      <c r="D254" s="405">
        <f t="shared" si="2"/>
        <v>0.9980201518</v>
      </c>
      <c r="E254" s="406">
        <v>63.9</v>
      </c>
      <c r="F254" s="226">
        <f t="shared" si="3"/>
        <v>0</v>
      </c>
      <c r="G254" s="226">
        <f t="shared" si="4"/>
        <v>1</v>
      </c>
    </row>
    <row r="255" ht="15.75" customHeight="1">
      <c r="A255" s="403" t="s">
        <v>605</v>
      </c>
      <c r="B255" s="404">
        <v>6283.31</v>
      </c>
      <c r="C255" s="405">
        <f t="shared" si="1"/>
        <v>-0.0003325166258</v>
      </c>
      <c r="D255" s="405">
        <f t="shared" si="2"/>
        <v>0.9996674834</v>
      </c>
      <c r="E255" s="406">
        <v>63.9</v>
      </c>
      <c r="F255" s="226">
        <f t="shared" si="3"/>
        <v>0</v>
      </c>
      <c r="G255" s="226">
        <f t="shared" si="4"/>
        <v>1</v>
      </c>
    </row>
    <row r="256" ht="15.75" customHeight="1">
      <c r="A256" s="403" t="s">
        <v>606</v>
      </c>
      <c r="B256" s="404">
        <v>6285.4</v>
      </c>
      <c r="C256" s="405">
        <f t="shared" si="1"/>
        <v>0.0007451375002</v>
      </c>
      <c r="D256" s="405">
        <f t="shared" si="2"/>
        <v>1.000745138</v>
      </c>
      <c r="E256" s="406">
        <v>63.9</v>
      </c>
      <c r="F256" s="226">
        <f t="shared" si="3"/>
        <v>0</v>
      </c>
      <c r="G256" s="226">
        <f t="shared" si="4"/>
        <v>1</v>
      </c>
    </row>
    <row r="257" ht="15.75" customHeight="1">
      <c r="A257" s="403" t="s">
        <v>607</v>
      </c>
      <c r="B257" s="404">
        <v>6280.72</v>
      </c>
      <c r="C257" s="405">
        <f t="shared" si="1"/>
        <v>0.0005639475051</v>
      </c>
      <c r="D257" s="405">
        <f t="shared" si="2"/>
        <v>1.000563948</v>
      </c>
      <c r="E257" s="406">
        <v>63.9</v>
      </c>
      <c r="F257" s="226">
        <f t="shared" si="3"/>
        <v>0</v>
      </c>
      <c r="G257" s="226">
        <f t="shared" si="4"/>
        <v>1</v>
      </c>
    </row>
    <row r="258" ht="15.75" customHeight="1">
      <c r="A258" s="403" t="s">
        <v>608</v>
      </c>
      <c r="B258" s="404">
        <v>6277.18</v>
      </c>
      <c r="C258" s="405">
        <f t="shared" si="1"/>
        <v>0.001616390487</v>
      </c>
      <c r="D258" s="405">
        <f t="shared" si="2"/>
        <v>1.00161639</v>
      </c>
      <c r="E258" s="406">
        <v>63.9</v>
      </c>
      <c r="F258" s="226">
        <f t="shared" si="3"/>
        <v>0</v>
      </c>
      <c r="G258" s="226">
        <f t="shared" si="4"/>
        <v>1</v>
      </c>
    </row>
    <row r="259" ht="15.75" customHeight="1">
      <c r="A259" s="403" t="s">
        <v>609</v>
      </c>
      <c r="B259" s="404">
        <v>6267.05</v>
      </c>
      <c r="C259" s="405">
        <f t="shared" si="1"/>
        <v>-0.001877735378</v>
      </c>
      <c r="D259" s="405">
        <f t="shared" si="2"/>
        <v>0.9981222646</v>
      </c>
      <c r="E259" s="406">
        <v>63.9</v>
      </c>
      <c r="F259" s="226">
        <f t="shared" si="3"/>
        <v>0</v>
      </c>
      <c r="G259" s="226">
        <f t="shared" si="4"/>
        <v>1</v>
      </c>
    </row>
    <row r="260" ht="15.75" customHeight="1">
      <c r="A260" s="403" t="s">
        <v>610</v>
      </c>
      <c r="B260" s="404">
        <v>6278.84</v>
      </c>
      <c r="C260" s="405">
        <f t="shared" si="1"/>
        <v>-0.002766721832</v>
      </c>
      <c r="D260" s="405">
        <f t="shared" si="2"/>
        <v>0.9972332782</v>
      </c>
      <c r="E260" s="406">
        <v>63.9</v>
      </c>
      <c r="F260" s="226">
        <f t="shared" si="3"/>
        <v>0</v>
      </c>
      <c r="G260" s="226">
        <f t="shared" si="4"/>
        <v>1</v>
      </c>
    </row>
    <row r="261" ht="15.75" customHeight="1">
      <c r="A261" s="403" t="s">
        <v>611</v>
      </c>
      <c r="B261" s="404">
        <v>6296.26</v>
      </c>
      <c r="C261" s="405">
        <f t="shared" si="1"/>
        <v>0.0004544443385</v>
      </c>
      <c r="D261" s="405">
        <f t="shared" si="2"/>
        <v>1.000454444</v>
      </c>
      <c r="E261" s="406">
        <v>63.9</v>
      </c>
      <c r="F261" s="226">
        <f t="shared" si="3"/>
        <v>0</v>
      </c>
      <c r="G261" s="226">
        <f t="shared" si="4"/>
        <v>1</v>
      </c>
    </row>
    <row r="262" ht="15.75" customHeight="1">
      <c r="A262" s="403" t="s">
        <v>612</v>
      </c>
      <c r="B262" s="404">
        <v>6293.4</v>
      </c>
      <c r="C262" s="405">
        <f t="shared" si="1"/>
        <v>0.0003337942873</v>
      </c>
      <c r="D262" s="405">
        <f t="shared" si="2"/>
        <v>1.000333794</v>
      </c>
      <c r="E262" s="406">
        <v>63.9</v>
      </c>
      <c r="F262" s="226">
        <f t="shared" si="3"/>
        <v>0</v>
      </c>
      <c r="G262" s="226">
        <f t="shared" si="4"/>
        <v>1</v>
      </c>
    </row>
    <row r="263" ht="15.75" customHeight="1">
      <c r="A263" s="403" t="s">
        <v>613</v>
      </c>
      <c r="B263" s="404">
        <v>6291.3</v>
      </c>
      <c r="C263" s="405">
        <f t="shared" si="1"/>
        <v>0.004436809393</v>
      </c>
      <c r="D263" s="405">
        <f t="shared" si="2"/>
        <v>1.004436809</v>
      </c>
      <c r="E263" s="406">
        <v>63.9</v>
      </c>
      <c r="F263" s="226">
        <f t="shared" si="3"/>
        <v>0</v>
      </c>
      <c r="G263" s="226">
        <f t="shared" si="4"/>
        <v>1</v>
      </c>
    </row>
    <row r="264" ht="15.75" customHeight="1">
      <c r="A264" s="403" t="s">
        <v>614</v>
      </c>
      <c r="B264" s="404">
        <v>6263.51</v>
      </c>
      <c r="C264" s="405">
        <f t="shared" si="1"/>
        <v>-0.0003080390204</v>
      </c>
      <c r="D264" s="405">
        <f t="shared" si="2"/>
        <v>0.999691961</v>
      </c>
      <c r="E264" s="406">
        <v>63.9</v>
      </c>
      <c r="F264" s="226">
        <f t="shared" si="3"/>
        <v>0</v>
      </c>
      <c r="G264" s="226">
        <f t="shared" si="4"/>
        <v>1</v>
      </c>
    </row>
    <row r="265" ht="15.75" customHeight="1">
      <c r="A265" s="403" t="s">
        <v>615</v>
      </c>
      <c r="B265" s="404">
        <v>6265.44</v>
      </c>
      <c r="C265" s="405">
        <f t="shared" si="1"/>
        <v>0.00116168145</v>
      </c>
      <c r="D265" s="405">
        <f t="shared" si="2"/>
        <v>1.001161681</v>
      </c>
      <c r="E265" s="406">
        <v>63.9</v>
      </c>
      <c r="F265" s="226">
        <f t="shared" si="3"/>
        <v>0</v>
      </c>
      <c r="G265" s="226">
        <f t="shared" si="4"/>
        <v>1</v>
      </c>
    </row>
    <row r="266" ht="15.75" customHeight="1">
      <c r="A266" s="403" t="s">
        <v>616</v>
      </c>
      <c r="B266" s="404">
        <v>6258.17</v>
      </c>
      <c r="C266" s="405">
        <f t="shared" si="1"/>
        <v>-0.003752145106</v>
      </c>
      <c r="D266" s="405">
        <f t="shared" si="2"/>
        <v>0.9962478549</v>
      </c>
      <c r="E266" s="406">
        <v>63.9</v>
      </c>
      <c r="F266" s="226">
        <f t="shared" si="3"/>
        <v>0</v>
      </c>
      <c r="G266" s="226">
        <f t="shared" si="4"/>
        <v>1</v>
      </c>
    </row>
    <row r="267" ht="15.75" customHeight="1">
      <c r="A267" s="403" t="s">
        <v>617</v>
      </c>
      <c r="B267" s="404">
        <v>6281.74</v>
      </c>
      <c r="C267" s="405">
        <f t="shared" si="1"/>
        <v>0.005710790945</v>
      </c>
      <c r="D267" s="405">
        <f t="shared" si="2"/>
        <v>1.005710791</v>
      </c>
      <c r="E267" s="406">
        <v>63.9</v>
      </c>
      <c r="F267" s="226">
        <f t="shared" si="3"/>
        <v>0</v>
      </c>
      <c r="G267" s="226">
        <f t="shared" si="4"/>
        <v>1</v>
      </c>
    </row>
    <row r="268" ht="15.75" customHeight="1">
      <c r="A268" s="403" t="s">
        <v>618</v>
      </c>
      <c r="B268" s="404">
        <v>6246.07</v>
      </c>
      <c r="C268" s="405">
        <f t="shared" si="1"/>
        <v>0.005886123243</v>
      </c>
      <c r="D268" s="405">
        <f t="shared" si="2"/>
        <v>1.005886123</v>
      </c>
      <c r="E268" s="406">
        <v>63.9</v>
      </c>
      <c r="F268" s="226">
        <f t="shared" si="3"/>
        <v>0</v>
      </c>
      <c r="G268" s="226">
        <f t="shared" si="4"/>
        <v>1</v>
      </c>
    </row>
    <row r="269" ht="15.75" customHeight="1">
      <c r="A269" s="403" t="s">
        <v>619</v>
      </c>
      <c r="B269" s="404">
        <v>6209.52</v>
      </c>
      <c r="C269" s="405">
        <f t="shared" si="1"/>
        <v>0.00068328907</v>
      </c>
      <c r="D269" s="405">
        <f t="shared" si="2"/>
        <v>1.000683289</v>
      </c>
      <c r="E269" s="406">
        <v>63.9</v>
      </c>
      <c r="F269" s="226">
        <f t="shared" si="3"/>
        <v>0</v>
      </c>
      <c r="G269" s="226">
        <f t="shared" si="4"/>
        <v>1</v>
      </c>
    </row>
    <row r="270" ht="15.75" customHeight="1">
      <c r="A270" s="403" t="s">
        <v>620</v>
      </c>
      <c r="B270" s="404">
        <v>6205.28</v>
      </c>
      <c r="C270" s="405">
        <f t="shared" si="1"/>
        <v>0.001827586875</v>
      </c>
      <c r="D270" s="405">
        <f t="shared" si="2"/>
        <v>1.001827587</v>
      </c>
      <c r="E270" s="406">
        <v>63.9</v>
      </c>
      <c r="F270" s="226">
        <f t="shared" si="3"/>
        <v>0</v>
      </c>
      <c r="G270" s="226">
        <f t="shared" si="4"/>
        <v>1</v>
      </c>
    </row>
    <row r="271" ht="15.75" customHeight="1">
      <c r="A271" s="403" t="s">
        <v>621</v>
      </c>
      <c r="B271" s="404">
        <v>6193.96</v>
      </c>
      <c r="C271" s="405">
        <f t="shared" si="1"/>
        <v>-0.001397794162</v>
      </c>
      <c r="D271" s="405">
        <f t="shared" si="2"/>
        <v>0.9986022058</v>
      </c>
      <c r="E271" s="406">
        <v>63.9</v>
      </c>
      <c r="F271" s="226">
        <f t="shared" si="3"/>
        <v>0</v>
      </c>
      <c r="G271" s="226">
        <f t="shared" si="4"/>
        <v>1</v>
      </c>
    </row>
    <row r="272" ht="15.75" customHeight="1">
      <c r="A272" s="403" t="s">
        <v>622</v>
      </c>
      <c r="B272" s="404">
        <v>6202.63</v>
      </c>
      <c r="C272" s="405">
        <f t="shared" si="1"/>
        <v>0.002840716177</v>
      </c>
      <c r="D272" s="405">
        <f t="shared" si="2"/>
        <v>1.002840716</v>
      </c>
      <c r="E272" s="406">
        <v>63.9</v>
      </c>
      <c r="F272" s="226">
        <f t="shared" si="3"/>
        <v>0</v>
      </c>
      <c r="G272" s="226">
        <f t="shared" si="4"/>
        <v>1</v>
      </c>
    </row>
    <row r="273" ht="15.75" customHeight="1">
      <c r="A273" s="403" t="s">
        <v>623</v>
      </c>
      <c r="B273" s="404">
        <v>6185.06</v>
      </c>
      <c r="C273" s="405">
        <f t="shared" si="1"/>
        <v>0.001162210985</v>
      </c>
      <c r="D273" s="405">
        <f t="shared" si="2"/>
        <v>1.001162211</v>
      </c>
      <c r="E273" s="406">
        <v>63.9</v>
      </c>
      <c r="F273" s="226">
        <f t="shared" si="3"/>
        <v>0</v>
      </c>
      <c r="G273" s="226">
        <f t="shared" si="4"/>
        <v>1</v>
      </c>
    </row>
    <row r="274" ht="15.75" customHeight="1">
      <c r="A274" s="403" t="s">
        <v>624</v>
      </c>
      <c r="B274" s="404">
        <v>6177.88</v>
      </c>
      <c r="C274" s="405">
        <f t="shared" si="1"/>
        <v>-0.00466100944</v>
      </c>
      <c r="D274" s="405">
        <f t="shared" si="2"/>
        <v>0.9953389906</v>
      </c>
      <c r="E274" s="406">
        <v>63.9</v>
      </c>
      <c r="F274" s="226">
        <f t="shared" si="3"/>
        <v>0</v>
      </c>
      <c r="G274" s="226">
        <f t="shared" si="4"/>
        <v>1</v>
      </c>
    </row>
    <row r="275" ht="15.75" customHeight="1">
      <c r="A275" s="403" t="s">
        <v>625</v>
      </c>
      <c r="B275" s="404">
        <v>6206.81</v>
      </c>
      <c r="C275" s="405">
        <f t="shared" si="1"/>
        <v>0.001773776514</v>
      </c>
      <c r="D275" s="405">
        <f t="shared" si="2"/>
        <v>1.001773777</v>
      </c>
      <c r="E275" s="406">
        <v>63.9</v>
      </c>
      <c r="F275" s="226">
        <f t="shared" si="3"/>
        <v>0</v>
      </c>
      <c r="G275" s="226">
        <f t="shared" si="4"/>
        <v>1</v>
      </c>
    </row>
    <row r="276" ht="15.75" customHeight="1">
      <c r="A276" s="403" t="s">
        <v>626</v>
      </c>
      <c r="B276" s="404">
        <v>6195.82</v>
      </c>
      <c r="C276" s="405">
        <f t="shared" si="1"/>
        <v>0.0009887393573</v>
      </c>
      <c r="D276" s="405">
        <f t="shared" si="2"/>
        <v>1.000988739</v>
      </c>
      <c r="E276" s="406">
        <v>63.9</v>
      </c>
      <c r="F276" s="226">
        <f t="shared" si="3"/>
        <v>0</v>
      </c>
      <c r="G276" s="226">
        <f t="shared" si="4"/>
        <v>1</v>
      </c>
    </row>
    <row r="277" ht="15.75" customHeight="1">
      <c r="A277" s="403" t="s">
        <v>627</v>
      </c>
      <c r="B277" s="404">
        <v>6189.7</v>
      </c>
      <c r="C277" s="405">
        <f t="shared" si="1"/>
        <v>-0.002017022964</v>
      </c>
      <c r="D277" s="405">
        <f t="shared" si="2"/>
        <v>0.997982977</v>
      </c>
      <c r="E277" s="406">
        <v>63.9</v>
      </c>
      <c r="F277" s="226">
        <f t="shared" si="3"/>
        <v>0</v>
      </c>
      <c r="G277" s="226">
        <f t="shared" si="4"/>
        <v>1</v>
      </c>
    </row>
    <row r="278" ht="15.75" customHeight="1">
      <c r="A278" s="403" t="s">
        <v>628</v>
      </c>
      <c r="B278" s="404">
        <v>6202.21</v>
      </c>
      <c r="C278" s="405">
        <f t="shared" si="1"/>
        <v>-0.005895184958</v>
      </c>
      <c r="D278" s="405">
        <f t="shared" si="2"/>
        <v>0.994104815</v>
      </c>
      <c r="E278" s="406">
        <v>63.9</v>
      </c>
      <c r="F278" s="226">
        <f t="shared" si="3"/>
        <v>0</v>
      </c>
      <c r="G278" s="226">
        <f t="shared" si="4"/>
        <v>1</v>
      </c>
    </row>
    <row r="279" ht="15.75" customHeight="1">
      <c r="A279" s="403" t="s">
        <v>629</v>
      </c>
      <c r="B279" s="404">
        <v>6238.99</v>
      </c>
      <c r="C279" s="405">
        <f t="shared" si="1"/>
        <v>-0.002851284117</v>
      </c>
      <c r="D279" s="405">
        <f t="shared" si="2"/>
        <v>0.9971487159</v>
      </c>
      <c r="E279" s="406">
        <v>63.9</v>
      </c>
      <c r="F279" s="226">
        <f t="shared" si="3"/>
        <v>0</v>
      </c>
      <c r="G279" s="226">
        <f t="shared" si="4"/>
        <v>1</v>
      </c>
    </row>
    <row r="280" ht="15.75" customHeight="1">
      <c r="A280" s="403" t="s">
        <v>630</v>
      </c>
      <c r="B280" s="404">
        <v>6256.83</v>
      </c>
      <c r="C280" s="405">
        <f t="shared" si="1"/>
        <v>-0.0006293155634</v>
      </c>
      <c r="D280" s="405">
        <f t="shared" si="2"/>
        <v>0.9993706844</v>
      </c>
      <c r="E280" s="406">
        <v>63.9</v>
      </c>
      <c r="F280" s="226">
        <f t="shared" si="3"/>
        <v>0</v>
      </c>
      <c r="G280" s="226">
        <f t="shared" si="4"/>
        <v>1</v>
      </c>
    </row>
    <row r="281" ht="15.75" customHeight="1">
      <c r="A281" s="403" t="s">
        <v>631</v>
      </c>
      <c r="B281" s="404">
        <v>6260.77</v>
      </c>
      <c r="C281" s="405">
        <f t="shared" si="1"/>
        <v>-0.001696588168</v>
      </c>
      <c r="D281" s="405">
        <f t="shared" si="2"/>
        <v>0.9983034118</v>
      </c>
      <c r="E281" s="406">
        <v>63.9</v>
      </c>
      <c r="F281" s="226">
        <f t="shared" si="3"/>
        <v>0</v>
      </c>
      <c r="G281" s="226">
        <f t="shared" si="4"/>
        <v>1</v>
      </c>
    </row>
    <row r="282" ht="15.75" customHeight="1">
      <c r="A282" s="403" t="s">
        <v>632</v>
      </c>
      <c r="B282" s="404">
        <v>6271.41</v>
      </c>
      <c r="C282" s="405">
        <f t="shared" si="1"/>
        <v>0.0007100731455</v>
      </c>
      <c r="D282" s="405">
        <f t="shared" si="2"/>
        <v>1.000710073</v>
      </c>
      <c r="E282" s="406">
        <v>63.9</v>
      </c>
      <c r="F282" s="226">
        <f t="shared" si="3"/>
        <v>0</v>
      </c>
      <c r="G282" s="226">
        <f t="shared" si="4"/>
        <v>1</v>
      </c>
    </row>
    <row r="283" ht="15.75" customHeight="1">
      <c r="A283" s="403" t="s">
        <v>633</v>
      </c>
      <c r="B283" s="404">
        <v>6266.96</v>
      </c>
      <c r="C283" s="405">
        <f t="shared" si="1"/>
        <v>0.006284703155</v>
      </c>
      <c r="D283" s="405">
        <f t="shared" si="2"/>
        <v>1.006284703</v>
      </c>
      <c r="E283" s="406">
        <v>63.9</v>
      </c>
      <c r="F283" s="226">
        <f t="shared" si="3"/>
        <v>0</v>
      </c>
      <c r="G283" s="226">
        <f t="shared" si="4"/>
        <v>1</v>
      </c>
    </row>
    <row r="284" ht="15.75" customHeight="1">
      <c r="A284" s="403" t="s">
        <v>634</v>
      </c>
      <c r="B284" s="404">
        <v>6227.82</v>
      </c>
      <c r="C284" s="405">
        <f t="shared" si="1"/>
        <v>-0.0009400546708</v>
      </c>
      <c r="D284" s="405">
        <f t="shared" si="2"/>
        <v>0.9990599453</v>
      </c>
      <c r="E284" s="406">
        <v>63.9</v>
      </c>
      <c r="F284" s="226">
        <f t="shared" si="3"/>
        <v>0</v>
      </c>
      <c r="G284" s="226">
        <f t="shared" si="4"/>
        <v>1</v>
      </c>
    </row>
    <row r="285" ht="15.75" customHeight="1">
      <c r="A285" s="403" t="s">
        <v>635</v>
      </c>
      <c r="B285" s="404">
        <v>6233.68</v>
      </c>
      <c r="C285" s="405">
        <f t="shared" si="1"/>
        <v>0.0007497178524</v>
      </c>
      <c r="D285" s="405">
        <f t="shared" si="2"/>
        <v>1.000749718</v>
      </c>
      <c r="E285" s="406">
        <v>63.9</v>
      </c>
      <c r="F285" s="226">
        <f t="shared" si="3"/>
        <v>0</v>
      </c>
      <c r="G285" s="226">
        <f t="shared" si="4"/>
        <v>1</v>
      </c>
    </row>
    <row r="286" ht="15.75" customHeight="1">
      <c r="A286" s="403" t="s">
        <v>636</v>
      </c>
      <c r="B286" s="404">
        <v>6229.01</v>
      </c>
      <c r="C286" s="405">
        <f t="shared" si="1"/>
        <v>0.002649475658</v>
      </c>
      <c r="D286" s="405">
        <f t="shared" si="2"/>
        <v>1.002649476</v>
      </c>
      <c r="E286" s="406">
        <v>63.9</v>
      </c>
      <c r="F286" s="226">
        <f t="shared" si="3"/>
        <v>0</v>
      </c>
      <c r="G286" s="226">
        <f t="shared" si="4"/>
        <v>1</v>
      </c>
    </row>
    <row r="287" ht="15.75" customHeight="1">
      <c r="A287" s="403" t="s">
        <v>637</v>
      </c>
      <c r="B287" s="404">
        <v>6212.55</v>
      </c>
      <c r="C287" s="405">
        <f t="shared" si="1"/>
        <v>-0.005256685742</v>
      </c>
      <c r="D287" s="405">
        <f t="shared" si="2"/>
        <v>0.9947433143</v>
      </c>
      <c r="E287" s="406">
        <v>63.9</v>
      </c>
      <c r="F287" s="226">
        <f t="shared" si="3"/>
        <v>0</v>
      </c>
      <c r="G287" s="226">
        <f t="shared" si="4"/>
        <v>1</v>
      </c>
    </row>
    <row r="288" ht="15.75" customHeight="1">
      <c r="A288" s="403" t="s">
        <v>638</v>
      </c>
      <c r="B288" s="404">
        <v>6245.38</v>
      </c>
      <c r="C288" s="405">
        <f t="shared" si="1"/>
        <v>0.001512199424</v>
      </c>
      <c r="D288" s="405">
        <f t="shared" si="2"/>
        <v>1.001512199</v>
      </c>
      <c r="E288" s="406">
        <v>63.9</v>
      </c>
      <c r="F288" s="226">
        <f t="shared" si="3"/>
        <v>0</v>
      </c>
      <c r="G288" s="226">
        <f t="shared" si="4"/>
        <v>1</v>
      </c>
    </row>
    <row r="289" ht="15.75" customHeight="1">
      <c r="A289" s="403" t="s">
        <v>639</v>
      </c>
      <c r="B289" s="404">
        <v>6235.95</v>
      </c>
      <c r="C289" s="405">
        <f t="shared" si="1"/>
        <v>0.003781110864</v>
      </c>
      <c r="D289" s="405">
        <f t="shared" si="2"/>
        <v>1.003781111</v>
      </c>
      <c r="E289" s="406">
        <v>63.9</v>
      </c>
      <c r="F289" s="226">
        <f t="shared" si="3"/>
        <v>0</v>
      </c>
      <c r="G289" s="226">
        <f t="shared" si="4"/>
        <v>1</v>
      </c>
    </row>
    <row r="290" ht="15.75" customHeight="1">
      <c r="A290" s="403" t="s">
        <v>640</v>
      </c>
      <c r="B290" s="404">
        <v>6212.46</v>
      </c>
      <c r="C290" s="405">
        <f t="shared" si="1"/>
        <v>0.002342713869</v>
      </c>
      <c r="D290" s="405">
        <f t="shared" si="2"/>
        <v>1.002342714</v>
      </c>
      <c r="E290" s="406">
        <v>63.9</v>
      </c>
      <c r="F290" s="226">
        <f t="shared" si="3"/>
        <v>0</v>
      </c>
      <c r="G290" s="226">
        <f t="shared" si="4"/>
        <v>1</v>
      </c>
    </row>
    <row r="291" ht="15.75" customHeight="1">
      <c r="A291" s="403" t="s">
        <v>641</v>
      </c>
      <c r="B291" s="404">
        <v>6197.94</v>
      </c>
      <c r="C291" s="405">
        <f t="shared" si="1"/>
        <v>-0.002764226596</v>
      </c>
      <c r="D291" s="405">
        <f t="shared" si="2"/>
        <v>0.9972357734</v>
      </c>
      <c r="E291" s="406">
        <v>63.9</v>
      </c>
      <c r="F291" s="226">
        <f t="shared" si="3"/>
        <v>0</v>
      </c>
      <c r="G291" s="226">
        <f t="shared" si="4"/>
        <v>1</v>
      </c>
    </row>
    <row r="292" ht="15.75" customHeight="1">
      <c r="A292" s="403" t="s">
        <v>642</v>
      </c>
      <c r="B292" s="404">
        <v>6215.12</v>
      </c>
      <c r="C292" s="405">
        <f t="shared" si="1"/>
        <v>-0.002470102768</v>
      </c>
      <c r="D292" s="405">
        <f t="shared" si="2"/>
        <v>0.9975298972</v>
      </c>
      <c r="E292" s="406">
        <v>63.9</v>
      </c>
      <c r="F292" s="226">
        <f t="shared" si="3"/>
        <v>0</v>
      </c>
      <c r="G292" s="226">
        <f t="shared" si="4"/>
        <v>1</v>
      </c>
    </row>
    <row r="293" ht="15.75" customHeight="1">
      <c r="A293" s="403" t="s">
        <v>643</v>
      </c>
      <c r="B293" s="404">
        <v>6230.51</v>
      </c>
      <c r="C293" s="405">
        <f t="shared" si="1"/>
        <v>0.006383470172</v>
      </c>
      <c r="D293" s="405">
        <f t="shared" si="2"/>
        <v>1.00638347</v>
      </c>
      <c r="E293" s="406">
        <v>63.9</v>
      </c>
      <c r="F293" s="226">
        <f t="shared" si="3"/>
        <v>0</v>
      </c>
      <c r="G293" s="226">
        <f t="shared" si="4"/>
        <v>1</v>
      </c>
    </row>
    <row r="294" ht="15.75" customHeight="1">
      <c r="A294" s="403" t="s">
        <v>644</v>
      </c>
      <c r="B294" s="404">
        <v>6190.99</v>
      </c>
      <c r="C294" s="405">
        <f t="shared" si="1"/>
        <v>-0.01196937754</v>
      </c>
      <c r="D294" s="405">
        <f t="shared" si="2"/>
        <v>0.9880306225</v>
      </c>
      <c r="E294" s="406">
        <v>63.9</v>
      </c>
      <c r="F294" s="226">
        <f t="shared" si="3"/>
        <v>0</v>
      </c>
      <c r="G294" s="226">
        <f t="shared" si="4"/>
        <v>1</v>
      </c>
    </row>
    <row r="295" ht="15.75" customHeight="1">
      <c r="A295" s="403" t="s">
        <v>645</v>
      </c>
      <c r="B295" s="404">
        <v>6265.99</v>
      </c>
      <c r="C295" s="405">
        <f t="shared" si="1"/>
        <v>0.002021316574</v>
      </c>
      <c r="D295" s="405">
        <f t="shared" si="2"/>
        <v>1.002021317</v>
      </c>
      <c r="E295" s="406">
        <v>63.9</v>
      </c>
      <c r="F295" s="226">
        <f t="shared" si="3"/>
        <v>0</v>
      </c>
      <c r="G295" s="226">
        <f t="shared" si="4"/>
        <v>1</v>
      </c>
    </row>
    <row r="296" ht="15.75" customHeight="1">
      <c r="A296" s="403" t="s">
        <v>646</v>
      </c>
      <c r="B296" s="404">
        <v>6253.35</v>
      </c>
      <c r="C296" s="405">
        <f t="shared" si="1"/>
        <v>0.005633354347</v>
      </c>
      <c r="D296" s="405">
        <f t="shared" si="2"/>
        <v>1.005633354</v>
      </c>
      <c r="E296" s="406">
        <v>63.9</v>
      </c>
      <c r="F296" s="226">
        <f t="shared" si="3"/>
        <v>0</v>
      </c>
      <c r="G296" s="226">
        <f t="shared" si="4"/>
        <v>1</v>
      </c>
    </row>
    <row r="297" ht="15.75" customHeight="1">
      <c r="A297" s="403" t="s">
        <v>647</v>
      </c>
      <c r="B297" s="404">
        <v>6218.32</v>
      </c>
      <c r="C297" s="405">
        <f t="shared" si="1"/>
        <v>-0.005624059525</v>
      </c>
      <c r="D297" s="405">
        <f t="shared" si="2"/>
        <v>0.9943759405</v>
      </c>
      <c r="E297" s="406">
        <v>63.9</v>
      </c>
      <c r="F297" s="226">
        <f t="shared" si="3"/>
        <v>0</v>
      </c>
      <c r="G297" s="226">
        <f t="shared" si="4"/>
        <v>1</v>
      </c>
    </row>
    <row r="298" ht="15.75" customHeight="1">
      <c r="A298" s="403" t="s">
        <v>648</v>
      </c>
      <c r="B298" s="404">
        <v>6253.49</v>
      </c>
      <c r="C298" s="405">
        <f t="shared" si="1"/>
        <v>-0.01578275575</v>
      </c>
      <c r="D298" s="405">
        <f t="shared" si="2"/>
        <v>0.9842172443</v>
      </c>
      <c r="E298" s="406">
        <v>63.9</v>
      </c>
      <c r="F298" s="226">
        <f t="shared" si="3"/>
        <v>0</v>
      </c>
      <c r="G298" s="226">
        <f t="shared" si="4"/>
        <v>1</v>
      </c>
    </row>
    <row r="299" ht="15.75" customHeight="1">
      <c r="A299" s="403" t="s">
        <v>649</v>
      </c>
      <c r="B299" s="404">
        <v>6353.77</v>
      </c>
      <c r="C299" s="405">
        <f t="shared" si="1"/>
        <v>0.0005716409402</v>
      </c>
      <c r="D299" s="405">
        <f t="shared" si="2"/>
        <v>1.000571641</v>
      </c>
      <c r="E299" s="406">
        <v>63.9</v>
      </c>
      <c r="F299" s="226">
        <f t="shared" si="3"/>
        <v>-0.003120124805</v>
      </c>
      <c r="G299" s="226">
        <f t="shared" si="4"/>
        <v>0.9968798752</v>
      </c>
    </row>
    <row r="300" ht="15.75" customHeight="1">
      <c r="A300" s="403" t="s">
        <v>650</v>
      </c>
      <c r="B300" s="404">
        <v>6350.14</v>
      </c>
      <c r="C300" s="405">
        <f t="shared" si="1"/>
        <v>-0.005319465547</v>
      </c>
      <c r="D300" s="405">
        <f t="shared" si="2"/>
        <v>0.9946805345</v>
      </c>
      <c r="E300" s="406">
        <v>64.1</v>
      </c>
      <c r="F300" s="226">
        <f t="shared" si="3"/>
        <v>-0.009273570325</v>
      </c>
      <c r="G300" s="226">
        <f t="shared" si="4"/>
        <v>0.9907264297</v>
      </c>
    </row>
    <row r="301" ht="15.75" customHeight="1">
      <c r="A301" s="403" t="s">
        <v>651</v>
      </c>
      <c r="B301" s="404">
        <v>6384.1</v>
      </c>
      <c r="C301" s="405">
        <f t="shared" si="1"/>
        <v>-0.001396833739</v>
      </c>
      <c r="D301" s="405">
        <f t="shared" si="2"/>
        <v>0.9986031663</v>
      </c>
      <c r="E301" s="406">
        <v>64.7</v>
      </c>
      <c r="F301" s="226">
        <f t="shared" si="3"/>
        <v>0.007788161994</v>
      </c>
      <c r="G301" s="226">
        <f t="shared" si="4"/>
        <v>1.007788162</v>
      </c>
    </row>
    <row r="302" ht="15.75" customHeight="1">
      <c r="A302" s="403" t="s">
        <v>652</v>
      </c>
      <c r="B302" s="404">
        <v>6393.03</v>
      </c>
      <c r="C302" s="405">
        <f t="shared" si="1"/>
        <v>-0.002751662463</v>
      </c>
      <c r="D302" s="405">
        <f t="shared" si="2"/>
        <v>0.9972483375</v>
      </c>
      <c r="E302" s="406">
        <v>64.2</v>
      </c>
      <c r="F302" s="226">
        <f t="shared" si="3"/>
        <v>-0.01078582435</v>
      </c>
      <c r="G302" s="226">
        <f t="shared" si="4"/>
        <v>0.9892141757</v>
      </c>
    </row>
    <row r="303" ht="15.75" customHeight="1">
      <c r="A303" s="403" t="s">
        <v>653</v>
      </c>
      <c r="B303" s="404">
        <v>6410.67</v>
      </c>
      <c r="C303" s="405">
        <f t="shared" si="1"/>
        <v>0.003460873812</v>
      </c>
      <c r="D303" s="405">
        <f t="shared" si="2"/>
        <v>1.003460874</v>
      </c>
      <c r="E303" s="406">
        <v>64.9</v>
      </c>
      <c r="F303" s="226">
        <f t="shared" si="3"/>
        <v>0.01090342679</v>
      </c>
      <c r="G303" s="226">
        <f t="shared" si="4"/>
        <v>1.010903427</v>
      </c>
    </row>
    <row r="304" ht="15.75" customHeight="1">
      <c r="A304" s="403" t="s">
        <v>654</v>
      </c>
      <c r="B304" s="404">
        <v>6388.56</v>
      </c>
      <c r="C304" s="405">
        <f t="shared" si="1"/>
        <v>0.00561318453</v>
      </c>
      <c r="D304" s="405">
        <f t="shared" si="2"/>
        <v>1.005613185</v>
      </c>
      <c r="E304" s="406">
        <v>64.2</v>
      </c>
      <c r="F304" s="226">
        <f t="shared" si="3"/>
        <v>0.003125</v>
      </c>
      <c r="G304" s="226">
        <f t="shared" si="4"/>
        <v>1.003125</v>
      </c>
    </row>
    <row r="305" ht="15.75" customHeight="1">
      <c r="A305" s="403" t="s">
        <v>655</v>
      </c>
      <c r="B305" s="404">
        <v>6352.9</v>
      </c>
      <c r="C305" s="405">
        <f t="shared" si="1"/>
        <v>0.007223330279</v>
      </c>
      <c r="D305" s="405">
        <f t="shared" si="2"/>
        <v>1.00722333</v>
      </c>
      <c r="E305" s="406">
        <v>64.0</v>
      </c>
      <c r="F305" s="226">
        <f t="shared" si="3"/>
        <v>0.001564945227</v>
      </c>
      <c r="G305" s="226">
        <f t="shared" si="4"/>
        <v>1.001564945</v>
      </c>
    </row>
    <row r="306" ht="15.75" customHeight="1">
      <c r="A306" s="403" t="s">
        <v>656</v>
      </c>
      <c r="B306" s="404">
        <v>6307.34</v>
      </c>
      <c r="C306" s="405">
        <f t="shared" si="1"/>
        <v>-0.01107870806</v>
      </c>
      <c r="D306" s="405">
        <f t="shared" si="2"/>
        <v>0.9889212919</v>
      </c>
      <c r="E306" s="406">
        <v>63.9</v>
      </c>
      <c r="F306" s="226">
        <f t="shared" si="3"/>
        <v>-0.01083591331</v>
      </c>
      <c r="G306" s="226">
        <f t="shared" si="4"/>
        <v>0.9891640867</v>
      </c>
    </row>
    <row r="307" ht="15.75" customHeight="1">
      <c r="A307" s="403" t="s">
        <v>657</v>
      </c>
      <c r="B307" s="404">
        <v>6378.0</v>
      </c>
      <c r="C307" s="405">
        <f t="shared" si="1"/>
        <v>0.005303931845</v>
      </c>
      <c r="D307" s="405">
        <f t="shared" si="2"/>
        <v>1.005303932</v>
      </c>
      <c r="E307" s="406">
        <v>64.6</v>
      </c>
      <c r="F307" s="226">
        <f t="shared" si="3"/>
        <v>0.009375</v>
      </c>
      <c r="G307" s="226">
        <f t="shared" si="4"/>
        <v>1.009375</v>
      </c>
    </row>
    <row r="308" ht="15.75" customHeight="1">
      <c r="A308" s="403" t="s">
        <v>658</v>
      </c>
      <c r="B308" s="404">
        <v>6344.35</v>
      </c>
      <c r="C308" s="405">
        <f t="shared" si="1"/>
        <v>0.002552068519</v>
      </c>
      <c r="D308" s="405">
        <f t="shared" si="2"/>
        <v>1.002552069</v>
      </c>
      <c r="E308" s="406">
        <v>64.0</v>
      </c>
      <c r="F308" s="226">
        <f t="shared" si="3"/>
        <v>-0.006211180124</v>
      </c>
      <c r="G308" s="226">
        <f t="shared" si="4"/>
        <v>0.9937888199</v>
      </c>
    </row>
    <row r="309" ht="15.75" customHeight="1">
      <c r="A309" s="403" t="s">
        <v>659</v>
      </c>
      <c r="B309" s="404">
        <v>6328.2</v>
      </c>
      <c r="C309" s="405">
        <f t="shared" si="1"/>
        <v>0.0026650273</v>
      </c>
      <c r="D309" s="405">
        <f t="shared" si="2"/>
        <v>1.002665027</v>
      </c>
      <c r="E309" s="406">
        <v>64.4</v>
      </c>
      <c r="F309" s="226">
        <f t="shared" si="3"/>
        <v>0.007824726135</v>
      </c>
      <c r="G309" s="226">
        <f t="shared" si="4"/>
        <v>1.007824726</v>
      </c>
    </row>
    <row r="310" ht="15.75" customHeight="1">
      <c r="A310" s="403" t="s">
        <v>660</v>
      </c>
      <c r="B310" s="404">
        <v>6311.38</v>
      </c>
      <c r="C310" s="405">
        <f t="shared" si="1"/>
        <v>-0.01265898034</v>
      </c>
      <c r="D310" s="405">
        <f t="shared" si="2"/>
        <v>0.9873410197</v>
      </c>
      <c r="E310" s="406">
        <v>63.9</v>
      </c>
      <c r="F310" s="226">
        <f t="shared" si="3"/>
        <v>-0.004672897196</v>
      </c>
      <c r="G310" s="226">
        <f t="shared" si="4"/>
        <v>0.9953271028</v>
      </c>
    </row>
    <row r="311" ht="15.75" customHeight="1">
      <c r="A311" s="403" t="s">
        <v>661</v>
      </c>
      <c r="B311" s="404">
        <v>6392.3</v>
      </c>
      <c r="C311" s="405">
        <f t="shared" si="1"/>
        <v>0.0003317590428</v>
      </c>
      <c r="D311" s="405">
        <f t="shared" si="2"/>
        <v>1.000331759</v>
      </c>
      <c r="E311" s="406">
        <v>64.2</v>
      </c>
      <c r="F311" s="226">
        <f t="shared" si="3"/>
        <v>0.001560062402</v>
      </c>
      <c r="G311" s="226">
        <f t="shared" si="4"/>
        <v>1.001560062</v>
      </c>
    </row>
    <row r="312" ht="15.75" customHeight="1">
      <c r="A312" s="403" t="s">
        <v>662</v>
      </c>
      <c r="B312" s="404">
        <v>6390.18</v>
      </c>
      <c r="C312" s="405">
        <f t="shared" si="1"/>
        <v>-0.001645129993</v>
      </c>
      <c r="D312" s="405">
        <f t="shared" si="2"/>
        <v>0.99835487</v>
      </c>
      <c r="E312" s="406">
        <v>64.1</v>
      </c>
      <c r="F312" s="226">
        <f t="shared" si="3"/>
        <v>0.0015625</v>
      </c>
      <c r="G312" s="226">
        <f t="shared" si="4"/>
        <v>1.0015625</v>
      </c>
    </row>
    <row r="313" ht="15.75" customHeight="1">
      <c r="A313" s="403" t="s">
        <v>663</v>
      </c>
      <c r="B313" s="404">
        <v>6400.71</v>
      </c>
      <c r="C313" s="405">
        <f t="shared" si="1"/>
        <v>-0.001919532451</v>
      </c>
      <c r="D313" s="405">
        <f t="shared" si="2"/>
        <v>0.9980804675</v>
      </c>
      <c r="E313" s="406">
        <v>64.0</v>
      </c>
      <c r="F313" s="226">
        <f t="shared" si="3"/>
        <v>0.001564945227</v>
      </c>
      <c r="G313" s="226">
        <f t="shared" si="4"/>
        <v>1.001564945</v>
      </c>
    </row>
    <row r="314" ht="15.75" customHeight="1">
      <c r="A314" s="403" t="s">
        <v>664</v>
      </c>
      <c r="B314" s="404">
        <v>6413.02</v>
      </c>
      <c r="C314" s="405">
        <f t="shared" si="1"/>
        <v>-0.01250798784</v>
      </c>
      <c r="D314" s="405">
        <f t="shared" si="2"/>
        <v>0.9874920122</v>
      </c>
      <c r="E314" s="406">
        <v>63.9</v>
      </c>
      <c r="F314" s="226">
        <f t="shared" si="3"/>
        <v>-0.02143950995</v>
      </c>
      <c r="G314" s="226">
        <f t="shared" si="4"/>
        <v>0.97856049</v>
      </c>
    </row>
    <row r="315" ht="15.75" customHeight="1">
      <c r="A315" s="403" t="s">
        <v>665</v>
      </c>
      <c r="B315" s="404">
        <v>6494.25</v>
      </c>
      <c r="C315" s="405">
        <f t="shared" si="1"/>
        <v>-0.001015251852</v>
      </c>
      <c r="D315" s="405">
        <f t="shared" si="2"/>
        <v>0.9989847481</v>
      </c>
      <c r="E315" s="406">
        <v>65.3</v>
      </c>
      <c r="F315" s="226">
        <f t="shared" si="3"/>
        <v>-0.009104704097</v>
      </c>
      <c r="G315" s="226">
        <f t="shared" si="4"/>
        <v>0.9908952959</v>
      </c>
    </row>
    <row r="316" ht="15.75" customHeight="1">
      <c r="A316" s="403" t="s">
        <v>666</v>
      </c>
      <c r="B316" s="404">
        <v>6500.85</v>
      </c>
      <c r="C316" s="405">
        <f t="shared" si="1"/>
        <v>0.007896221969</v>
      </c>
      <c r="D316" s="405">
        <f t="shared" si="2"/>
        <v>1.007896222</v>
      </c>
      <c r="E316" s="406">
        <v>65.9</v>
      </c>
      <c r="F316" s="226">
        <f t="shared" si="3"/>
        <v>0.01073619632</v>
      </c>
      <c r="G316" s="226">
        <f t="shared" si="4"/>
        <v>1.010736196</v>
      </c>
    </row>
    <row r="317" ht="15.75" customHeight="1">
      <c r="A317" s="403" t="s">
        <v>667</v>
      </c>
      <c r="B317" s="404">
        <v>6449.92</v>
      </c>
      <c r="C317" s="405">
        <f t="shared" si="1"/>
        <v>0.00004496381963</v>
      </c>
      <c r="D317" s="405">
        <f t="shared" si="2"/>
        <v>1.000044964</v>
      </c>
      <c r="E317" s="406">
        <v>65.2</v>
      </c>
      <c r="F317" s="226">
        <f t="shared" si="3"/>
        <v>0</v>
      </c>
      <c r="G317" s="226">
        <f t="shared" si="4"/>
        <v>1</v>
      </c>
    </row>
    <row r="318" ht="15.75" customHeight="1">
      <c r="A318" s="403" t="s">
        <v>668</v>
      </c>
      <c r="B318" s="404">
        <v>6449.63</v>
      </c>
      <c r="C318" s="405">
        <f t="shared" si="1"/>
        <v>-0.0182479363</v>
      </c>
      <c r="D318" s="405">
        <f t="shared" si="2"/>
        <v>0.9817520637</v>
      </c>
      <c r="E318" s="406">
        <v>65.2</v>
      </c>
      <c r="F318" s="226">
        <f t="shared" si="3"/>
        <v>-0.02102102102</v>
      </c>
      <c r="G318" s="226">
        <f t="shared" si="4"/>
        <v>0.978978979</v>
      </c>
    </row>
    <row r="319" ht="15.75" customHeight="1">
      <c r="A319" s="403" t="s">
        <v>669</v>
      </c>
      <c r="B319" s="404">
        <v>6569.51</v>
      </c>
      <c r="C319" s="405">
        <f t="shared" si="1"/>
        <v>0.003770915364</v>
      </c>
      <c r="D319" s="405">
        <f t="shared" si="2"/>
        <v>1.003770915</v>
      </c>
      <c r="E319" s="406">
        <v>66.6</v>
      </c>
      <c r="F319" s="226">
        <f t="shared" si="3"/>
        <v>-0.01333333333</v>
      </c>
      <c r="G319" s="226">
        <f t="shared" si="4"/>
        <v>0.9866666667</v>
      </c>
    </row>
    <row r="320" ht="15.75" customHeight="1">
      <c r="A320" s="403" t="s">
        <v>670</v>
      </c>
      <c r="B320" s="404">
        <v>6544.83</v>
      </c>
      <c r="C320" s="405">
        <f t="shared" si="1"/>
        <v>0.004062377749</v>
      </c>
      <c r="D320" s="405">
        <f t="shared" si="2"/>
        <v>1.004062378</v>
      </c>
      <c r="E320" s="406">
        <v>67.5</v>
      </c>
      <c r="F320" s="226">
        <f t="shared" si="3"/>
        <v>-0.002954209749</v>
      </c>
      <c r="G320" s="226">
        <f t="shared" si="4"/>
        <v>0.9970457903</v>
      </c>
    </row>
    <row r="321" ht="15.75" customHeight="1">
      <c r="A321" s="403" t="s">
        <v>671</v>
      </c>
      <c r="B321" s="404">
        <v>6518.35</v>
      </c>
      <c r="C321" s="405">
        <f t="shared" si="1"/>
        <v>0.0004973054945</v>
      </c>
      <c r="D321" s="405">
        <f t="shared" si="2"/>
        <v>1.000497305</v>
      </c>
      <c r="E321" s="406">
        <v>67.7</v>
      </c>
      <c r="F321" s="226">
        <f t="shared" si="3"/>
        <v>0.03201219512</v>
      </c>
      <c r="G321" s="226">
        <f t="shared" si="4"/>
        <v>1.032012195</v>
      </c>
    </row>
    <row r="322" ht="15.75" customHeight="1">
      <c r="A322" s="403" t="s">
        <v>672</v>
      </c>
      <c r="B322" s="404">
        <v>6515.11</v>
      </c>
      <c r="C322" s="405">
        <f t="shared" si="1"/>
        <v>0.002881600397</v>
      </c>
      <c r="D322" s="405">
        <f t="shared" si="2"/>
        <v>1.0028816</v>
      </c>
      <c r="E322" s="406">
        <v>65.6</v>
      </c>
      <c r="F322" s="226">
        <f t="shared" si="3"/>
        <v>0.003058103976</v>
      </c>
      <c r="G322" s="226">
        <f t="shared" si="4"/>
        <v>1.003058104</v>
      </c>
    </row>
    <row r="323" ht="15.75" customHeight="1">
      <c r="A323" s="403" t="s">
        <v>673</v>
      </c>
      <c r="B323" s="404">
        <v>6496.39</v>
      </c>
      <c r="C323" s="405">
        <f t="shared" si="1"/>
        <v>0.001131136299</v>
      </c>
      <c r="D323" s="405">
        <f t="shared" si="2"/>
        <v>1.001131136</v>
      </c>
      <c r="E323" s="406">
        <v>65.4</v>
      </c>
      <c r="F323" s="226">
        <f t="shared" si="3"/>
        <v>-0.009090909091</v>
      </c>
      <c r="G323" s="226">
        <f t="shared" si="4"/>
        <v>0.9909090909</v>
      </c>
    </row>
    <row r="324" ht="15.75" customHeight="1">
      <c r="A324" s="403" t="s">
        <v>674</v>
      </c>
      <c r="B324" s="404">
        <v>6489.05</v>
      </c>
      <c r="C324" s="405">
        <f t="shared" si="1"/>
        <v>-0.00336815656</v>
      </c>
      <c r="D324" s="405">
        <f t="shared" si="2"/>
        <v>0.9966318434</v>
      </c>
      <c r="E324" s="406">
        <v>66.0</v>
      </c>
      <c r="F324" s="226">
        <f t="shared" si="3"/>
        <v>-0.01049475262</v>
      </c>
      <c r="G324" s="226">
        <f t="shared" si="4"/>
        <v>0.9895052474</v>
      </c>
    </row>
    <row r="325" ht="15.75" customHeight="1">
      <c r="A325" s="403" t="s">
        <v>675</v>
      </c>
      <c r="B325" s="404">
        <v>6510.98</v>
      </c>
      <c r="C325" s="405">
        <f t="shared" si="1"/>
        <v>-0.008077391834</v>
      </c>
      <c r="D325" s="405">
        <f t="shared" si="2"/>
        <v>0.9919226082</v>
      </c>
      <c r="E325" s="406">
        <v>66.7</v>
      </c>
      <c r="F325" s="226">
        <f t="shared" si="3"/>
        <v>0.004518072289</v>
      </c>
      <c r="G325" s="226">
        <f t="shared" si="4"/>
        <v>1.004518072</v>
      </c>
    </row>
    <row r="326" ht="15.75" customHeight="1">
      <c r="A326" s="403" t="s">
        <v>676</v>
      </c>
      <c r="B326" s="404">
        <v>6564.0</v>
      </c>
      <c r="C326" s="405">
        <f t="shared" si="1"/>
        <v>0.001917135775</v>
      </c>
      <c r="D326" s="405">
        <f t="shared" si="2"/>
        <v>1.001917136</v>
      </c>
      <c r="E326" s="406">
        <v>66.4</v>
      </c>
      <c r="F326" s="226">
        <f t="shared" si="3"/>
        <v>0.01529051988</v>
      </c>
      <c r="G326" s="226">
        <f t="shared" si="4"/>
        <v>1.01529052</v>
      </c>
    </row>
    <row r="327" ht="15.75" customHeight="1">
      <c r="A327" s="403" t="s">
        <v>677</v>
      </c>
      <c r="B327" s="404">
        <v>6551.44</v>
      </c>
      <c r="C327" s="405">
        <f t="shared" si="1"/>
        <v>-0.006854984189</v>
      </c>
      <c r="D327" s="405">
        <f t="shared" si="2"/>
        <v>0.9931450158</v>
      </c>
      <c r="E327" s="406">
        <v>65.4</v>
      </c>
      <c r="F327" s="226">
        <f t="shared" si="3"/>
        <v>-0.009090909091</v>
      </c>
      <c r="G327" s="226">
        <f t="shared" si="4"/>
        <v>0.9909090909</v>
      </c>
    </row>
    <row r="328" ht="15.75" customHeight="1">
      <c r="A328" s="403" t="s">
        <v>678</v>
      </c>
      <c r="B328" s="404">
        <v>6596.66</v>
      </c>
      <c r="C328" s="405">
        <f t="shared" si="1"/>
        <v>-0.0006393086982</v>
      </c>
      <c r="D328" s="405">
        <f t="shared" si="2"/>
        <v>0.9993606913</v>
      </c>
      <c r="E328" s="406">
        <v>66.0</v>
      </c>
      <c r="F328" s="226">
        <f t="shared" si="3"/>
        <v>0.01071975498</v>
      </c>
      <c r="G328" s="226">
        <f t="shared" si="4"/>
        <v>1.010719755</v>
      </c>
    </row>
    <row r="329" ht="15.75" customHeight="1">
      <c r="A329" s="403" t="s">
        <v>679</v>
      </c>
      <c r="B329" s="404">
        <v>6600.88</v>
      </c>
      <c r="C329" s="405">
        <f t="shared" si="1"/>
        <v>0.0131803328</v>
      </c>
      <c r="D329" s="405">
        <f t="shared" si="2"/>
        <v>1.013180333</v>
      </c>
      <c r="E329" s="406">
        <v>65.3</v>
      </c>
      <c r="F329" s="226">
        <f t="shared" si="3"/>
        <v>-0.02537313433</v>
      </c>
      <c r="G329" s="226">
        <f t="shared" si="4"/>
        <v>0.9746268657</v>
      </c>
    </row>
    <row r="330" ht="15.75" customHeight="1">
      <c r="A330" s="403" t="s">
        <v>680</v>
      </c>
      <c r="B330" s="404">
        <v>6515.01</v>
      </c>
      <c r="C330" s="405">
        <f t="shared" si="1"/>
        <v>0.004289999661</v>
      </c>
      <c r="D330" s="405">
        <f t="shared" si="2"/>
        <v>1.00429</v>
      </c>
      <c r="E330" s="406">
        <v>67.0</v>
      </c>
      <c r="F330" s="226">
        <f t="shared" si="3"/>
        <v>0</v>
      </c>
      <c r="G330" s="226">
        <f t="shared" si="4"/>
        <v>1</v>
      </c>
    </row>
    <row r="331" ht="15.75" customHeight="1">
      <c r="A331" s="403" t="s">
        <v>681</v>
      </c>
      <c r="B331" s="404">
        <v>6487.18</v>
      </c>
      <c r="C331" s="405">
        <f t="shared" si="1"/>
        <v>-0.007712310328</v>
      </c>
      <c r="D331" s="405">
        <f t="shared" si="2"/>
        <v>0.9922876897</v>
      </c>
      <c r="E331" s="406">
        <v>67.0</v>
      </c>
      <c r="F331" s="226">
        <f t="shared" si="3"/>
        <v>-0.008875739645</v>
      </c>
      <c r="G331" s="226">
        <f t="shared" si="4"/>
        <v>0.9911242604</v>
      </c>
    </row>
    <row r="332" ht="15.75" customHeight="1">
      <c r="A332" s="403" t="s">
        <v>682</v>
      </c>
      <c r="B332" s="404">
        <v>6537.6</v>
      </c>
      <c r="C332" s="405">
        <f t="shared" si="1"/>
        <v>0.001423032914</v>
      </c>
      <c r="D332" s="405">
        <f t="shared" si="2"/>
        <v>1.001423033</v>
      </c>
      <c r="E332" s="406">
        <v>67.6</v>
      </c>
      <c r="F332" s="226">
        <f t="shared" si="3"/>
        <v>-0.001477104874</v>
      </c>
      <c r="G332" s="226">
        <f t="shared" si="4"/>
        <v>0.9985228951</v>
      </c>
    </row>
    <row r="333" ht="15.75" customHeight="1">
      <c r="A333" s="403" t="s">
        <v>683</v>
      </c>
      <c r="B333" s="404">
        <v>6528.31</v>
      </c>
      <c r="C333" s="405">
        <f t="shared" si="1"/>
        <v>-0.004833826726</v>
      </c>
      <c r="D333" s="405">
        <f t="shared" si="2"/>
        <v>0.9951661733</v>
      </c>
      <c r="E333" s="406">
        <v>67.7</v>
      </c>
      <c r="F333" s="226">
        <f t="shared" si="3"/>
        <v>-0.005873715125</v>
      </c>
      <c r="G333" s="226">
        <f t="shared" si="4"/>
        <v>0.9941262849</v>
      </c>
    </row>
    <row r="334" ht="15.75" customHeight="1">
      <c r="A334" s="403" t="s">
        <v>684</v>
      </c>
      <c r="B334" s="404">
        <v>6560.02</v>
      </c>
      <c r="C334" s="405">
        <f t="shared" si="1"/>
        <v>0.001918301143</v>
      </c>
      <c r="D334" s="405">
        <f t="shared" si="2"/>
        <v>1.001918301</v>
      </c>
      <c r="E334" s="406">
        <v>68.1</v>
      </c>
      <c r="F334" s="226">
        <f t="shared" si="3"/>
        <v>-0.004385964912</v>
      </c>
      <c r="G334" s="226">
        <f t="shared" si="4"/>
        <v>0.9956140351</v>
      </c>
    </row>
    <row r="335" ht="15.75" customHeight="1">
      <c r="A335" s="403" t="s">
        <v>685</v>
      </c>
      <c r="B335" s="404">
        <v>6547.46</v>
      </c>
      <c r="C335" s="405">
        <f t="shared" si="1"/>
        <v>0.01181579354</v>
      </c>
      <c r="D335" s="405">
        <f t="shared" si="2"/>
        <v>1.011815794</v>
      </c>
      <c r="E335" s="406">
        <v>68.4</v>
      </c>
      <c r="F335" s="226">
        <f t="shared" si="3"/>
        <v>0.00736377025</v>
      </c>
      <c r="G335" s="226">
        <f t="shared" si="4"/>
        <v>1.00736377</v>
      </c>
    </row>
    <row r="336" ht="15.75" customHeight="1">
      <c r="A336" s="403" t="s">
        <v>686</v>
      </c>
      <c r="B336" s="404">
        <v>6471.0</v>
      </c>
      <c r="C336" s="405">
        <f t="shared" si="1"/>
        <v>0.006165113079</v>
      </c>
      <c r="D336" s="405">
        <f t="shared" si="2"/>
        <v>1.006165113</v>
      </c>
      <c r="E336" s="406">
        <v>67.9</v>
      </c>
      <c r="F336" s="226">
        <f t="shared" si="3"/>
        <v>-0.008759124088</v>
      </c>
      <c r="G336" s="226">
        <f t="shared" si="4"/>
        <v>0.9912408759</v>
      </c>
    </row>
    <row r="337" ht="15.75" customHeight="1">
      <c r="A337" s="403" t="s">
        <v>687</v>
      </c>
      <c r="B337" s="404">
        <v>6431.35</v>
      </c>
      <c r="C337" s="405">
        <f t="shared" si="1"/>
        <v>-0.01187043009</v>
      </c>
      <c r="D337" s="405">
        <f t="shared" si="2"/>
        <v>0.9881295699</v>
      </c>
      <c r="E337" s="406">
        <v>68.5</v>
      </c>
      <c r="F337" s="226">
        <f t="shared" si="3"/>
        <v>-0.02142857143</v>
      </c>
      <c r="G337" s="226">
        <f t="shared" si="4"/>
        <v>0.9785714286</v>
      </c>
    </row>
    <row r="338" ht="15.75" customHeight="1">
      <c r="A338" s="403" t="s">
        <v>688</v>
      </c>
      <c r="B338" s="404">
        <v>6508.61</v>
      </c>
      <c r="C338" s="405">
        <f t="shared" si="1"/>
        <v>0.007958533239</v>
      </c>
      <c r="D338" s="405">
        <f t="shared" si="2"/>
        <v>1.007958533</v>
      </c>
      <c r="E338" s="406">
        <v>70.0</v>
      </c>
      <c r="F338" s="226">
        <f t="shared" si="3"/>
        <v>0.0101010101</v>
      </c>
      <c r="G338" s="226">
        <f t="shared" si="4"/>
        <v>1.01010101</v>
      </c>
    </row>
    <row r="339" ht="15.75" customHeight="1">
      <c r="A339" s="403" t="s">
        <v>689</v>
      </c>
      <c r="B339" s="404">
        <v>6457.22</v>
      </c>
      <c r="C339" s="405">
        <f t="shared" si="1"/>
        <v>0.00379148835</v>
      </c>
      <c r="D339" s="405">
        <f t="shared" si="2"/>
        <v>1.003791488</v>
      </c>
      <c r="E339" s="406">
        <v>69.3</v>
      </c>
      <c r="F339" s="226">
        <f t="shared" si="3"/>
        <v>0.01464128843</v>
      </c>
      <c r="G339" s="226">
        <f t="shared" si="4"/>
        <v>1.014641288</v>
      </c>
    </row>
    <row r="340" ht="15.75" customHeight="1">
      <c r="A340" s="403" t="s">
        <v>690</v>
      </c>
      <c r="B340" s="404">
        <v>6432.83</v>
      </c>
      <c r="C340" s="405">
        <f t="shared" si="1"/>
        <v>0.003877977147</v>
      </c>
      <c r="D340" s="405">
        <f t="shared" si="2"/>
        <v>1.003877977</v>
      </c>
      <c r="E340" s="406">
        <v>68.3</v>
      </c>
      <c r="F340" s="226">
        <f t="shared" si="3"/>
        <v>0.004411764706</v>
      </c>
      <c r="G340" s="226">
        <f t="shared" si="4"/>
        <v>1.004411765</v>
      </c>
    </row>
    <row r="341" ht="15.75" customHeight="1">
      <c r="A341" s="403" t="s">
        <v>691</v>
      </c>
      <c r="B341" s="404">
        <v>6407.98</v>
      </c>
      <c r="C341" s="405">
        <f t="shared" si="1"/>
        <v>0.008325636067</v>
      </c>
      <c r="D341" s="405">
        <f t="shared" si="2"/>
        <v>1.008325636</v>
      </c>
      <c r="E341" s="406">
        <v>68.0</v>
      </c>
      <c r="F341" s="226">
        <f t="shared" si="3"/>
        <v>0.0119047619</v>
      </c>
      <c r="G341" s="226">
        <f t="shared" si="4"/>
        <v>1.011904762</v>
      </c>
    </row>
    <row r="342" ht="15.75" customHeight="1">
      <c r="A342" s="403" t="s">
        <v>692</v>
      </c>
      <c r="B342" s="404">
        <v>6355.07</v>
      </c>
      <c r="C342" s="405">
        <f t="shared" si="1"/>
        <v>0.0118974261</v>
      </c>
      <c r="D342" s="405">
        <f t="shared" si="2"/>
        <v>1.011897426</v>
      </c>
      <c r="E342" s="406">
        <v>67.2</v>
      </c>
      <c r="F342" s="226">
        <f t="shared" si="3"/>
        <v>0.004484304933</v>
      </c>
      <c r="G342" s="226">
        <f t="shared" si="4"/>
        <v>1.004484305</v>
      </c>
    </row>
    <row r="343" ht="15.75" customHeight="1">
      <c r="A343" s="403" t="s">
        <v>693</v>
      </c>
      <c r="B343" s="404">
        <v>6280.35</v>
      </c>
      <c r="C343" s="405">
        <f t="shared" si="1"/>
        <v>-0.00561763062</v>
      </c>
      <c r="D343" s="405">
        <f t="shared" si="2"/>
        <v>0.9943823694</v>
      </c>
      <c r="E343" s="406">
        <v>66.9</v>
      </c>
      <c r="F343" s="226">
        <f t="shared" si="3"/>
        <v>0.001497005988</v>
      </c>
      <c r="G343" s="226">
        <f t="shared" si="4"/>
        <v>1.001497006</v>
      </c>
    </row>
    <row r="344" ht="15.75" customHeight="1">
      <c r="A344" s="403" t="s">
        <v>694</v>
      </c>
      <c r="B344" s="404">
        <v>6315.83</v>
      </c>
      <c r="C344" s="405">
        <f t="shared" si="1"/>
        <v>0.002490420848</v>
      </c>
      <c r="D344" s="405">
        <f t="shared" si="2"/>
        <v>1.002490421</v>
      </c>
      <c r="E344" s="406">
        <v>66.8</v>
      </c>
      <c r="F344" s="226">
        <f t="shared" si="3"/>
        <v>0.001499250375</v>
      </c>
      <c r="G344" s="226">
        <f t="shared" si="4"/>
        <v>1.00149925</v>
      </c>
    </row>
    <row r="345" ht="15.75" customHeight="1">
      <c r="A345" s="403" t="s">
        <v>695</v>
      </c>
      <c r="B345" s="404">
        <v>6300.14</v>
      </c>
      <c r="C345" s="405">
        <f t="shared" si="1"/>
        <v>0.009404880925</v>
      </c>
      <c r="D345" s="405">
        <f t="shared" si="2"/>
        <v>1.009404881</v>
      </c>
      <c r="E345" s="406">
        <v>66.7</v>
      </c>
      <c r="F345" s="226">
        <f t="shared" si="3"/>
        <v>0.01060606061</v>
      </c>
      <c r="G345" s="226">
        <f t="shared" si="4"/>
        <v>1.010606061</v>
      </c>
    </row>
    <row r="346" ht="15.75" customHeight="1">
      <c r="A346" s="403" t="s">
        <v>696</v>
      </c>
      <c r="B346" s="404">
        <v>6241.44</v>
      </c>
      <c r="C346" s="405">
        <f t="shared" si="1"/>
        <v>0.002494414471</v>
      </c>
      <c r="D346" s="405">
        <f t="shared" si="2"/>
        <v>1.002494414</v>
      </c>
      <c r="E346" s="406">
        <v>66.0</v>
      </c>
      <c r="F346" s="226">
        <f t="shared" si="3"/>
        <v>0.01226993865</v>
      </c>
      <c r="G346" s="226">
        <f t="shared" si="4"/>
        <v>1.012269939</v>
      </c>
    </row>
    <row r="347" ht="15.75" customHeight="1">
      <c r="A347" s="403" t="s">
        <v>697</v>
      </c>
      <c r="B347" s="404">
        <v>6225.91</v>
      </c>
      <c r="C347" s="405">
        <f t="shared" si="1"/>
        <v>0.01254559855</v>
      </c>
      <c r="D347" s="405">
        <f t="shared" si="2"/>
        <v>1.012545599</v>
      </c>
      <c r="E347" s="406">
        <v>65.2</v>
      </c>
      <c r="F347" s="226">
        <f t="shared" si="3"/>
        <v>0.01399688958</v>
      </c>
      <c r="G347" s="226">
        <f t="shared" si="4"/>
        <v>1.01399689</v>
      </c>
    </row>
    <row r="348" ht="15.75" customHeight="1">
      <c r="A348" s="403" t="s">
        <v>698</v>
      </c>
      <c r="B348" s="404">
        <v>6148.77</v>
      </c>
      <c r="C348" s="405">
        <f t="shared" si="1"/>
        <v>-0.005198272096</v>
      </c>
      <c r="D348" s="405">
        <f t="shared" si="2"/>
        <v>0.9948017279</v>
      </c>
      <c r="E348" s="406">
        <v>64.3</v>
      </c>
      <c r="F348" s="226">
        <f t="shared" si="3"/>
        <v>-0.009244992296</v>
      </c>
      <c r="G348" s="226">
        <f t="shared" si="4"/>
        <v>0.9907550077</v>
      </c>
    </row>
    <row r="349" ht="15.75" customHeight="1">
      <c r="A349" s="403" t="s">
        <v>699</v>
      </c>
      <c r="B349" s="404">
        <v>6180.9</v>
      </c>
      <c r="C349" s="405">
        <f t="shared" si="1"/>
        <v>-0.01247014276</v>
      </c>
      <c r="D349" s="405">
        <f t="shared" si="2"/>
        <v>0.9875298572</v>
      </c>
      <c r="E349" s="406">
        <v>64.9</v>
      </c>
      <c r="F349" s="226">
        <f t="shared" si="3"/>
        <v>-0.01815431165</v>
      </c>
      <c r="G349" s="226">
        <f t="shared" si="4"/>
        <v>0.9818456884</v>
      </c>
    </row>
    <row r="350" ht="15.75" customHeight="1">
      <c r="A350" s="403" t="s">
        <v>700</v>
      </c>
      <c r="B350" s="404">
        <v>6258.95</v>
      </c>
      <c r="C350" s="405">
        <f t="shared" si="1"/>
        <v>-0.008443898768</v>
      </c>
      <c r="D350" s="405">
        <f t="shared" si="2"/>
        <v>0.9915561012</v>
      </c>
      <c r="E350" s="406">
        <v>66.1</v>
      </c>
      <c r="F350" s="226">
        <f t="shared" si="3"/>
        <v>0.001515151515</v>
      </c>
      <c r="G350" s="226">
        <f t="shared" si="4"/>
        <v>1.001515152</v>
      </c>
    </row>
    <row r="351" ht="15.75" customHeight="1">
      <c r="A351" s="403" t="s">
        <v>701</v>
      </c>
      <c r="B351" s="404">
        <v>6312.25</v>
      </c>
      <c r="C351" s="405">
        <f t="shared" si="1"/>
        <v>0.001926950482</v>
      </c>
      <c r="D351" s="405">
        <f t="shared" si="2"/>
        <v>1.00192695</v>
      </c>
      <c r="E351" s="406">
        <v>66.0</v>
      </c>
      <c r="F351" s="226">
        <f t="shared" si="3"/>
        <v>0</v>
      </c>
      <c r="G351" s="226">
        <f t="shared" si="4"/>
        <v>1</v>
      </c>
    </row>
    <row r="352" ht="15.75" customHeight="1">
      <c r="A352" s="403" t="s">
        <v>702</v>
      </c>
      <c r="B352" s="404">
        <v>6300.11</v>
      </c>
      <c r="C352" s="405">
        <f t="shared" si="1"/>
        <v>0.00814180307</v>
      </c>
      <c r="D352" s="405">
        <f t="shared" si="2"/>
        <v>1.008141803</v>
      </c>
      <c r="E352" s="406">
        <v>66.0</v>
      </c>
      <c r="F352" s="226">
        <f t="shared" si="3"/>
        <v>0.003039513678</v>
      </c>
      <c r="G352" s="226">
        <f t="shared" si="4"/>
        <v>1.003039514</v>
      </c>
    </row>
    <row r="353" ht="15.75" customHeight="1">
      <c r="A353" s="403" t="s">
        <v>703</v>
      </c>
      <c r="B353" s="404">
        <v>6249.23</v>
      </c>
      <c r="C353" s="405">
        <f t="shared" si="1"/>
        <v>0.01382870511</v>
      </c>
      <c r="D353" s="405">
        <f t="shared" si="2"/>
        <v>1.013828705</v>
      </c>
      <c r="E353" s="406">
        <v>65.8</v>
      </c>
      <c r="F353" s="226">
        <f t="shared" si="3"/>
        <v>0.01230769231</v>
      </c>
      <c r="G353" s="226">
        <f t="shared" si="4"/>
        <v>1.012307692</v>
      </c>
    </row>
    <row r="354" ht="15.75" customHeight="1">
      <c r="A354" s="403" t="s">
        <v>704</v>
      </c>
      <c r="B354" s="404">
        <v>6163.99</v>
      </c>
      <c r="C354" s="405">
        <f t="shared" si="1"/>
        <v>0.03067965775</v>
      </c>
      <c r="D354" s="405">
        <f t="shared" si="2"/>
        <v>1.030679658</v>
      </c>
      <c r="E354" s="406">
        <v>65.0</v>
      </c>
      <c r="F354" s="226">
        <f t="shared" si="3"/>
        <v>0.03503184713</v>
      </c>
      <c r="G354" s="226">
        <f t="shared" si="4"/>
        <v>1.035031847</v>
      </c>
    </row>
    <row r="355" ht="15.75" customHeight="1">
      <c r="A355" s="403" t="s">
        <v>705</v>
      </c>
      <c r="B355" s="404">
        <v>5980.51</v>
      </c>
      <c r="C355" s="405">
        <f t="shared" si="1"/>
        <v>-0.00952136469</v>
      </c>
      <c r="D355" s="405">
        <f t="shared" si="2"/>
        <v>0.9904786353</v>
      </c>
      <c r="E355" s="406">
        <v>62.8</v>
      </c>
      <c r="F355" s="226">
        <f t="shared" si="3"/>
        <v>-0.0172143975</v>
      </c>
      <c r="G355" s="226">
        <f t="shared" si="4"/>
        <v>0.9827856025</v>
      </c>
    </row>
    <row r="356" ht="15.75" customHeight="1">
      <c r="A356" s="403" t="s">
        <v>706</v>
      </c>
      <c r="B356" s="404">
        <v>6038.0</v>
      </c>
      <c r="C356" s="405">
        <f t="shared" si="1"/>
        <v>-0.0121477361</v>
      </c>
      <c r="D356" s="405">
        <f t="shared" si="2"/>
        <v>0.9878522639</v>
      </c>
      <c r="E356" s="406">
        <v>63.9</v>
      </c>
      <c r="F356" s="226">
        <f t="shared" si="3"/>
        <v>-0.01540832049</v>
      </c>
      <c r="G356" s="226">
        <f t="shared" si="4"/>
        <v>0.9845916795</v>
      </c>
    </row>
    <row r="357" ht="15.75" customHeight="1">
      <c r="A357" s="403" t="s">
        <v>707</v>
      </c>
      <c r="B357" s="404">
        <v>6112.25</v>
      </c>
      <c r="C357" s="405">
        <f t="shared" si="1"/>
        <v>0.004825001233</v>
      </c>
      <c r="D357" s="405">
        <f t="shared" si="2"/>
        <v>1.004825001</v>
      </c>
      <c r="E357" s="406">
        <v>64.9</v>
      </c>
      <c r="F357" s="226">
        <f t="shared" si="3"/>
        <v>0.003091190108</v>
      </c>
      <c r="G357" s="226">
        <f t="shared" si="4"/>
        <v>1.00309119</v>
      </c>
    </row>
    <row r="358" ht="15.75" customHeight="1">
      <c r="A358" s="403" t="s">
        <v>708</v>
      </c>
      <c r="B358" s="404">
        <v>6082.9</v>
      </c>
      <c r="C358" s="405">
        <f t="shared" si="1"/>
        <v>-0.007119865764</v>
      </c>
      <c r="D358" s="405">
        <f t="shared" si="2"/>
        <v>0.9928801342</v>
      </c>
      <c r="E358" s="406">
        <v>64.7</v>
      </c>
      <c r="F358" s="226">
        <f t="shared" si="3"/>
        <v>0.006220839813</v>
      </c>
      <c r="G358" s="226">
        <f t="shared" si="4"/>
        <v>1.00622084</v>
      </c>
    </row>
    <row r="359" ht="15.75" customHeight="1">
      <c r="A359" s="403" t="s">
        <v>709</v>
      </c>
      <c r="B359" s="404">
        <v>6126.52</v>
      </c>
      <c r="C359" s="405">
        <f t="shared" si="1"/>
        <v>-0.001998765229</v>
      </c>
      <c r="D359" s="405">
        <f t="shared" si="2"/>
        <v>0.9980012348</v>
      </c>
      <c r="E359" s="406">
        <v>64.3</v>
      </c>
      <c r="F359" s="226">
        <f t="shared" si="3"/>
        <v>0.006259780908</v>
      </c>
      <c r="G359" s="226">
        <f t="shared" si="4"/>
        <v>1.006259781</v>
      </c>
    </row>
    <row r="360" ht="15.75" customHeight="1">
      <c r="A360" s="403" t="s">
        <v>710</v>
      </c>
      <c r="B360" s="404">
        <v>6138.79</v>
      </c>
      <c r="C360" s="405">
        <f t="shared" si="1"/>
        <v>-0.002338628156</v>
      </c>
      <c r="D360" s="405">
        <f t="shared" si="2"/>
        <v>0.9976613718</v>
      </c>
      <c r="E360" s="406">
        <v>63.9</v>
      </c>
      <c r="F360" s="226">
        <f t="shared" si="3"/>
        <v>-0.01236476043</v>
      </c>
      <c r="G360" s="226">
        <f t="shared" si="4"/>
        <v>0.9876352396</v>
      </c>
    </row>
    <row r="361" ht="15.75" customHeight="1">
      <c r="A361" s="403" t="s">
        <v>711</v>
      </c>
      <c r="B361" s="404">
        <v>6153.18</v>
      </c>
      <c r="C361" s="405">
        <f t="shared" si="1"/>
        <v>-0.01024788922</v>
      </c>
      <c r="D361" s="405">
        <f t="shared" si="2"/>
        <v>0.9897521108</v>
      </c>
      <c r="E361" s="406">
        <v>64.7</v>
      </c>
      <c r="F361" s="226">
        <f t="shared" si="3"/>
        <v>-0.01820940819</v>
      </c>
      <c r="G361" s="226">
        <f t="shared" si="4"/>
        <v>0.9817905918</v>
      </c>
    </row>
    <row r="362" ht="15.75" customHeight="1">
      <c r="A362" s="403" t="s">
        <v>712</v>
      </c>
      <c r="B362" s="404">
        <v>6216.89</v>
      </c>
      <c r="C362" s="405">
        <f t="shared" si="1"/>
        <v>-0.01701478378</v>
      </c>
      <c r="D362" s="405">
        <f t="shared" si="2"/>
        <v>0.9829852162</v>
      </c>
      <c r="E362" s="406">
        <v>65.9</v>
      </c>
      <c r="F362" s="226">
        <f t="shared" si="3"/>
        <v>-0.02225519288</v>
      </c>
      <c r="G362" s="226">
        <f t="shared" si="4"/>
        <v>0.9777448071</v>
      </c>
    </row>
    <row r="363" ht="15.75" customHeight="1">
      <c r="A363" s="403" t="s">
        <v>713</v>
      </c>
      <c r="B363" s="404">
        <v>6324.5</v>
      </c>
      <c r="C363" s="405">
        <f t="shared" si="1"/>
        <v>-0.00004901333004</v>
      </c>
      <c r="D363" s="405">
        <f t="shared" si="2"/>
        <v>0.9999509867</v>
      </c>
      <c r="E363" s="406">
        <v>67.4</v>
      </c>
      <c r="F363" s="226">
        <f t="shared" si="3"/>
        <v>0.01506024096</v>
      </c>
      <c r="G363" s="226">
        <f t="shared" si="4"/>
        <v>1.015060241</v>
      </c>
    </row>
    <row r="364" ht="15.75" customHeight="1">
      <c r="A364" s="403" t="s">
        <v>714</v>
      </c>
      <c r="B364" s="404">
        <v>6324.81</v>
      </c>
      <c r="C364" s="405">
        <f t="shared" si="1"/>
        <v>-0.00482732252</v>
      </c>
      <c r="D364" s="405">
        <f t="shared" si="2"/>
        <v>0.9951726775</v>
      </c>
      <c r="E364" s="406">
        <v>66.4</v>
      </c>
      <c r="F364" s="226">
        <f t="shared" si="3"/>
        <v>-0.01043219076</v>
      </c>
      <c r="G364" s="226">
        <f t="shared" si="4"/>
        <v>0.9895678092</v>
      </c>
    </row>
    <row r="365" ht="15.75" customHeight="1">
      <c r="A365" s="403" t="s">
        <v>715</v>
      </c>
      <c r="B365" s="404">
        <v>6355.49</v>
      </c>
      <c r="C365" s="405">
        <f t="shared" si="1"/>
        <v>-0.001799919899</v>
      </c>
      <c r="D365" s="405">
        <f t="shared" si="2"/>
        <v>0.9982000801</v>
      </c>
      <c r="E365" s="406">
        <v>67.1</v>
      </c>
      <c r="F365" s="226">
        <f t="shared" si="3"/>
        <v>0</v>
      </c>
      <c r="G365" s="226">
        <f t="shared" si="4"/>
        <v>1</v>
      </c>
    </row>
    <row r="366" ht="15.75" customHeight="1">
      <c r="A366" s="403" t="s">
        <v>716</v>
      </c>
      <c r="B366" s="404">
        <v>6366.95</v>
      </c>
      <c r="C366" s="405">
        <f t="shared" si="1"/>
        <v>0.0001413749499</v>
      </c>
      <c r="D366" s="405">
        <f t="shared" si="2"/>
        <v>1.000141375</v>
      </c>
      <c r="E366" s="406">
        <v>67.1</v>
      </c>
      <c r="F366" s="226">
        <f t="shared" si="3"/>
        <v>0.002989536622</v>
      </c>
      <c r="G366" s="226">
        <f t="shared" si="4"/>
        <v>1.002989537</v>
      </c>
    </row>
    <row r="367" ht="15.75" customHeight="1">
      <c r="A367" s="403" t="s">
        <v>717</v>
      </c>
      <c r="B367" s="404">
        <v>6366.05</v>
      </c>
      <c r="C367" s="405">
        <f t="shared" si="1"/>
        <v>-0.0009541550471</v>
      </c>
      <c r="D367" s="405">
        <f t="shared" si="2"/>
        <v>0.999045845</v>
      </c>
      <c r="E367" s="406">
        <v>66.9</v>
      </c>
      <c r="F367" s="226">
        <f t="shared" si="3"/>
        <v>-0.001492537313</v>
      </c>
      <c r="G367" s="226">
        <f t="shared" si="4"/>
        <v>0.9985074627</v>
      </c>
    </row>
    <row r="368" ht="15.75" customHeight="1">
      <c r="A368" s="403" t="s">
        <v>718</v>
      </c>
      <c r="B368" s="404">
        <v>6372.13</v>
      </c>
      <c r="C368" s="405">
        <f t="shared" si="1"/>
        <v>0.003978332661</v>
      </c>
      <c r="D368" s="405">
        <f t="shared" si="2"/>
        <v>1.003978333</v>
      </c>
      <c r="E368" s="406">
        <v>67.0</v>
      </c>
      <c r="F368" s="226">
        <f t="shared" si="3"/>
        <v>0</v>
      </c>
      <c r="G368" s="226">
        <f t="shared" si="4"/>
        <v>1</v>
      </c>
    </row>
    <row r="369" ht="15.75" customHeight="1">
      <c r="A369" s="403" t="s">
        <v>719</v>
      </c>
      <c r="B369" s="404">
        <v>6346.88</v>
      </c>
      <c r="C369" s="405">
        <f t="shared" si="1"/>
        <v>-0.002026802856</v>
      </c>
      <c r="D369" s="405">
        <f t="shared" si="2"/>
        <v>0.9979731971</v>
      </c>
      <c r="E369" s="406">
        <v>67.0</v>
      </c>
      <c r="F369" s="226">
        <f t="shared" si="3"/>
        <v>0.001494768311</v>
      </c>
      <c r="G369" s="226">
        <f t="shared" si="4"/>
        <v>1.001494768</v>
      </c>
    </row>
    <row r="370" ht="15.75" customHeight="1">
      <c r="A370" s="403" t="s">
        <v>720</v>
      </c>
      <c r="B370" s="404">
        <v>6359.77</v>
      </c>
      <c r="C370" s="405">
        <f t="shared" si="1"/>
        <v>-0.002692513964</v>
      </c>
      <c r="D370" s="405">
        <f t="shared" si="2"/>
        <v>0.997307486</v>
      </c>
      <c r="E370" s="406">
        <v>66.9</v>
      </c>
      <c r="F370" s="226">
        <f t="shared" si="3"/>
        <v>-0.004464285714</v>
      </c>
      <c r="G370" s="226">
        <f t="shared" si="4"/>
        <v>0.9955357143</v>
      </c>
    </row>
    <row r="371" ht="15.75" customHeight="1">
      <c r="A371" s="403" t="s">
        <v>721</v>
      </c>
      <c r="B371" s="404">
        <v>6376.94</v>
      </c>
      <c r="C371" s="405">
        <f t="shared" si="1"/>
        <v>0.004169776678</v>
      </c>
      <c r="D371" s="405">
        <f t="shared" si="2"/>
        <v>1.004169777</v>
      </c>
      <c r="E371" s="406">
        <v>67.2</v>
      </c>
      <c r="F371" s="226">
        <f t="shared" si="3"/>
        <v>0.01357466063</v>
      </c>
      <c r="G371" s="226">
        <f t="shared" si="4"/>
        <v>1.013574661</v>
      </c>
    </row>
    <row r="372" ht="15.75" customHeight="1">
      <c r="A372" s="403" t="s">
        <v>722</v>
      </c>
      <c r="B372" s="404">
        <v>6350.46</v>
      </c>
      <c r="C372" s="405">
        <f t="shared" si="1"/>
        <v>0.001240818025</v>
      </c>
      <c r="D372" s="405">
        <f t="shared" si="2"/>
        <v>1.001240818</v>
      </c>
      <c r="E372" s="406">
        <v>66.3</v>
      </c>
      <c r="F372" s="226">
        <f t="shared" si="3"/>
        <v>-0.005997001499</v>
      </c>
      <c r="G372" s="226">
        <f t="shared" si="4"/>
        <v>0.9940029985</v>
      </c>
    </row>
    <row r="373" ht="15.75" customHeight="1">
      <c r="A373" s="403" t="s">
        <v>723</v>
      </c>
      <c r="B373" s="404">
        <v>6342.59</v>
      </c>
      <c r="C373" s="405">
        <f t="shared" si="1"/>
        <v>0.003521967999</v>
      </c>
      <c r="D373" s="405">
        <f t="shared" si="2"/>
        <v>1.003521968</v>
      </c>
      <c r="E373" s="406">
        <v>66.7</v>
      </c>
      <c r="F373" s="226">
        <f t="shared" si="3"/>
        <v>0.006033182504</v>
      </c>
      <c r="G373" s="226">
        <f t="shared" si="4"/>
        <v>1.006033183</v>
      </c>
    </row>
    <row r="374" ht="15.75" customHeight="1">
      <c r="A374" s="403" t="s">
        <v>724</v>
      </c>
      <c r="B374" s="404">
        <v>6320.33</v>
      </c>
      <c r="C374" s="405">
        <f t="shared" si="1"/>
        <v>0.003055031836</v>
      </c>
      <c r="D374" s="405">
        <f t="shared" si="2"/>
        <v>1.003055032</v>
      </c>
      <c r="E374" s="406">
        <v>66.3</v>
      </c>
      <c r="F374" s="226">
        <f t="shared" si="3"/>
        <v>-0.00748502994</v>
      </c>
      <c r="G374" s="226">
        <f t="shared" si="4"/>
        <v>0.9925149701</v>
      </c>
    </row>
    <row r="375" ht="15.75" customHeight="1">
      <c r="A375" s="403" t="s">
        <v>725</v>
      </c>
      <c r="B375" s="404">
        <v>6301.08</v>
      </c>
      <c r="C375" s="405">
        <f t="shared" si="1"/>
        <v>-0.004199031236</v>
      </c>
      <c r="D375" s="405">
        <f t="shared" si="2"/>
        <v>0.9958009688</v>
      </c>
      <c r="E375" s="406">
        <v>66.8</v>
      </c>
      <c r="F375" s="226">
        <f t="shared" si="3"/>
        <v>-0.001494768311</v>
      </c>
      <c r="G375" s="226">
        <f t="shared" si="4"/>
        <v>0.9985052317</v>
      </c>
    </row>
    <row r="376" ht="15.75" customHeight="1">
      <c r="A376" s="403" t="s">
        <v>726</v>
      </c>
      <c r="B376" s="404">
        <v>6327.65</v>
      </c>
      <c r="C376" s="405">
        <f t="shared" si="1"/>
        <v>0.001559087024</v>
      </c>
      <c r="D376" s="405">
        <f t="shared" si="2"/>
        <v>1.001559087</v>
      </c>
      <c r="E376" s="406">
        <v>66.9</v>
      </c>
      <c r="F376" s="226">
        <f t="shared" si="3"/>
        <v>0.01057401813</v>
      </c>
      <c r="G376" s="226">
        <f t="shared" si="4"/>
        <v>1.010574018</v>
      </c>
    </row>
    <row r="377" ht="15.75" customHeight="1">
      <c r="A377" s="403" t="s">
        <v>727</v>
      </c>
      <c r="B377" s="404">
        <v>6317.8</v>
      </c>
      <c r="C377" s="405">
        <f t="shared" si="1"/>
        <v>0.0009743886305</v>
      </c>
      <c r="D377" s="405">
        <f t="shared" si="2"/>
        <v>1.000974389</v>
      </c>
      <c r="E377" s="406">
        <v>66.2</v>
      </c>
      <c r="F377" s="226">
        <f t="shared" si="3"/>
        <v>0</v>
      </c>
      <c r="G377" s="226">
        <f t="shared" si="4"/>
        <v>1</v>
      </c>
    </row>
    <row r="378" ht="15.75" customHeight="1">
      <c r="A378" s="403" t="s">
        <v>728</v>
      </c>
      <c r="B378" s="404">
        <v>6311.65</v>
      </c>
      <c r="C378" s="405">
        <f t="shared" si="1"/>
        <v>-0.007193214815</v>
      </c>
      <c r="D378" s="405">
        <f t="shared" si="2"/>
        <v>0.9928067852</v>
      </c>
      <c r="E378" s="406">
        <v>66.2</v>
      </c>
      <c r="F378" s="226">
        <f t="shared" si="3"/>
        <v>-0.006006006006</v>
      </c>
      <c r="G378" s="226">
        <f t="shared" si="4"/>
        <v>0.993993994</v>
      </c>
    </row>
    <row r="379" ht="15.75" customHeight="1">
      <c r="A379" s="403" t="s">
        <v>729</v>
      </c>
      <c r="B379" s="404">
        <v>6357.38</v>
      </c>
      <c r="C379" s="405">
        <f t="shared" si="1"/>
        <v>-0.007801953063</v>
      </c>
      <c r="D379" s="405">
        <f t="shared" si="2"/>
        <v>0.9921980469</v>
      </c>
      <c r="E379" s="406">
        <v>66.6</v>
      </c>
      <c r="F379" s="226">
        <f t="shared" si="3"/>
        <v>-0.002994011976</v>
      </c>
      <c r="G379" s="226">
        <f t="shared" si="4"/>
        <v>0.997005988</v>
      </c>
    </row>
    <row r="380" ht="15.75" customHeight="1">
      <c r="A380" s="403" t="s">
        <v>730</v>
      </c>
      <c r="B380" s="404">
        <v>6407.37</v>
      </c>
      <c r="C380" s="405">
        <f t="shared" si="1"/>
        <v>-0.00285726291</v>
      </c>
      <c r="D380" s="405">
        <f t="shared" si="2"/>
        <v>0.9971427371</v>
      </c>
      <c r="E380" s="406">
        <v>66.8</v>
      </c>
      <c r="F380" s="226">
        <f t="shared" si="3"/>
        <v>-0.005952380952</v>
      </c>
      <c r="G380" s="226">
        <f t="shared" si="4"/>
        <v>0.994047619</v>
      </c>
    </row>
    <row r="381" ht="15.75" customHeight="1">
      <c r="A381" s="403" t="s">
        <v>731</v>
      </c>
      <c r="B381" s="404">
        <v>6425.73</v>
      </c>
      <c r="C381" s="405">
        <f t="shared" si="1"/>
        <v>0.008035127406</v>
      </c>
      <c r="D381" s="405">
        <f t="shared" si="2"/>
        <v>1.008035127</v>
      </c>
      <c r="E381" s="406">
        <v>67.2</v>
      </c>
      <c r="F381" s="226">
        <f t="shared" si="3"/>
        <v>-0.001485884101</v>
      </c>
      <c r="G381" s="226">
        <f t="shared" si="4"/>
        <v>0.9985141159</v>
      </c>
    </row>
    <row r="382" ht="15.75" customHeight="1">
      <c r="A382" s="403" t="s">
        <v>732</v>
      </c>
      <c r="B382" s="404">
        <v>6374.51</v>
      </c>
      <c r="C382" s="405">
        <f t="shared" si="1"/>
        <v>0.002062442328</v>
      </c>
      <c r="D382" s="405">
        <f t="shared" si="2"/>
        <v>1.002062442</v>
      </c>
      <c r="E382" s="406">
        <v>67.3</v>
      </c>
      <c r="F382" s="226">
        <f t="shared" si="3"/>
        <v>0.00447761194</v>
      </c>
      <c r="G382" s="226">
        <f t="shared" si="4"/>
        <v>1.004477612</v>
      </c>
    </row>
    <row r="383" ht="15.75" customHeight="1">
      <c r="A383" s="403" t="s">
        <v>733</v>
      </c>
      <c r="B383" s="404">
        <v>6361.39</v>
      </c>
      <c r="C383" s="405">
        <f t="shared" si="1"/>
        <v>-0.004787241532</v>
      </c>
      <c r="D383" s="405">
        <f t="shared" si="2"/>
        <v>0.9952127585</v>
      </c>
      <c r="E383" s="406">
        <v>67.0</v>
      </c>
      <c r="F383" s="226">
        <f t="shared" si="3"/>
        <v>-0.002976190476</v>
      </c>
      <c r="G383" s="226">
        <f t="shared" si="4"/>
        <v>0.9970238095</v>
      </c>
    </row>
    <row r="384" ht="15.75" customHeight="1">
      <c r="A384" s="403" t="s">
        <v>734</v>
      </c>
      <c r="B384" s="404">
        <v>6391.99</v>
      </c>
      <c r="C384" s="405">
        <f t="shared" si="1"/>
        <v>-0.00613702021</v>
      </c>
      <c r="D384" s="405">
        <f t="shared" si="2"/>
        <v>0.9938629798</v>
      </c>
      <c r="E384" s="406">
        <v>67.2</v>
      </c>
      <c r="F384" s="226">
        <f t="shared" si="3"/>
        <v>-0.00296735905</v>
      </c>
      <c r="G384" s="226">
        <f t="shared" si="4"/>
        <v>0.9970326409</v>
      </c>
    </row>
    <row r="385" ht="15.75" customHeight="1">
      <c r="A385" s="403" t="s">
        <v>735</v>
      </c>
      <c r="B385" s="404">
        <v>6431.46</v>
      </c>
      <c r="C385" s="405">
        <f t="shared" si="1"/>
        <v>-0.007536688116</v>
      </c>
      <c r="D385" s="405">
        <f t="shared" si="2"/>
        <v>0.9924633119</v>
      </c>
      <c r="E385" s="406">
        <v>67.4</v>
      </c>
      <c r="F385" s="226">
        <f t="shared" si="3"/>
        <v>-0.01173020528</v>
      </c>
      <c r="G385" s="226">
        <f t="shared" si="4"/>
        <v>0.9882697947</v>
      </c>
    </row>
    <row r="386" ht="15.75" customHeight="1">
      <c r="A386" s="403" t="s">
        <v>736</v>
      </c>
      <c r="B386" s="404">
        <v>6480.3</v>
      </c>
      <c r="C386" s="405">
        <f t="shared" si="1"/>
        <v>-0.0006076271082</v>
      </c>
      <c r="D386" s="405">
        <f t="shared" si="2"/>
        <v>0.9993923729</v>
      </c>
      <c r="E386" s="406">
        <v>68.2</v>
      </c>
      <c r="F386" s="226">
        <f t="shared" si="3"/>
        <v>-0.0115942029</v>
      </c>
      <c r="G386" s="226">
        <f t="shared" si="4"/>
        <v>0.9884057971</v>
      </c>
    </row>
    <row r="387" ht="15.75" customHeight="1">
      <c r="A387" s="403" t="s">
        <v>737</v>
      </c>
      <c r="B387" s="404">
        <v>6484.24</v>
      </c>
      <c r="C387" s="405">
        <f t="shared" si="1"/>
        <v>0.002417833843</v>
      </c>
      <c r="D387" s="405">
        <f t="shared" si="2"/>
        <v>1.002417834</v>
      </c>
      <c r="E387" s="406">
        <v>69.0</v>
      </c>
      <c r="F387" s="226">
        <f t="shared" si="3"/>
        <v>0.01620029455</v>
      </c>
      <c r="G387" s="226">
        <f t="shared" si="4"/>
        <v>1.016200295</v>
      </c>
    </row>
    <row r="388" ht="15.75" customHeight="1">
      <c r="A388" s="403" t="s">
        <v>738</v>
      </c>
      <c r="B388" s="404">
        <v>6468.6</v>
      </c>
      <c r="C388" s="405">
        <f t="shared" si="1"/>
        <v>-0.003169896921</v>
      </c>
      <c r="D388" s="405">
        <f t="shared" si="2"/>
        <v>0.9968301031</v>
      </c>
      <c r="E388" s="406">
        <v>67.9</v>
      </c>
      <c r="F388" s="226">
        <f t="shared" si="3"/>
        <v>0.007418397626</v>
      </c>
      <c r="G388" s="226">
        <f t="shared" si="4"/>
        <v>1.007418398</v>
      </c>
    </row>
    <row r="389" ht="15.75" customHeight="1">
      <c r="A389" s="403" t="s">
        <v>739</v>
      </c>
      <c r="B389" s="404">
        <v>6489.17</v>
      </c>
      <c r="C389" s="405">
        <f t="shared" si="1"/>
        <v>-0.00126512338</v>
      </c>
      <c r="D389" s="405">
        <f t="shared" si="2"/>
        <v>0.9987348766</v>
      </c>
      <c r="E389" s="406">
        <v>67.4</v>
      </c>
      <c r="F389" s="226">
        <f t="shared" si="3"/>
        <v>0.005970149254</v>
      </c>
      <c r="G389" s="226">
        <f t="shared" si="4"/>
        <v>1.005970149</v>
      </c>
    </row>
    <row r="390" ht="15.75" customHeight="1">
      <c r="A390" s="403" t="s">
        <v>740</v>
      </c>
      <c r="B390" s="404">
        <v>6497.39</v>
      </c>
      <c r="C390" s="405">
        <f t="shared" si="1"/>
        <v>0.007108391343</v>
      </c>
      <c r="D390" s="405">
        <f t="shared" si="2"/>
        <v>1.007108391</v>
      </c>
      <c r="E390" s="406">
        <v>67.0</v>
      </c>
      <c r="F390" s="226">
        <f t="shared" si="3"/>
        <v>-0.001490312966</v>
      </c>
      <c r="G390" s="226">
        <f t="shared" si="4"/>
        <v>0.998509687</v>
      </c>
    </row>
    <row r="391" ht="15.75" customHeight="1">
      <c r="A391" s="403" t="s">
        <v>741</v>
      </c>
      <c r="B391" s="404">
        <v>6451.53</v>
      </c>
      <c r="C391" s="405">
        <f t="shared" si="1"/>
        <v>0.002853958468</v>
      </c>
      <c r="D391" s="405">
        <f t="shared" si="2"/>
        <v>1.002853958</v>
      </c>
      <c r="E391" s="406">
        <v>67.1</v>
      </c>
      <c r="F391" s="226">
        <f t="shared" si="3"/>
        <v>-0.002971768202</v>
      </c>
      <c r="G391" s="226">
        <f t="shared" si="4"/>
        <v>0.9970282318</v>
      </c>
    </row>
    <row r="392" ht="15.75" customHeight="1">
      <c r="A392" s="403" t="s">
        <v>742</v>
      </c>
      <c r="B392" s="404">
        <v>6433.17</v>
      </c>
      <c r="C392" s="405">
        <f t="shared" si="1"/>
        <v>0.006307046153</v>
      </c>
      <c r="D392" s="405">
        <f t="shared" si="2"/>
        <v>1.006307046</v>
      </c>
      <c r="E392" s="406">
        <v>67.3</v>
      </c>
      <c r="F392" s="226">
        <f t="shared" si="3"/>
        <v>0.001488095238</v>
      </c>
      <c r="G392" s="226">
        <f t="shared" si="4"/>
        <v>1.001488095</v>
      </c>
    </row>
    <row r="393" ht="15.75" customHeight="1">
      <c r="A393" s="403" t="s">
        <v>743</v>
      </c>
      <c r="B393" s="404">
        <v>6392.85</v>
      </c>
      <c r="C393" s="405">
        <f t="shared" si="1"/>
        <v>0.000657415886</v>
      </c>
      <c r="D393" s="405">
        <f t="shared" si="2"/>
        <v>1.000657416</v>
      </c>
      <c r="E393" s="406">
        <v>67.2</v>
      </c>
      <c r="F393" s="226">
        <f t="shared" si="3"/>
        <v>-0.004444444444</v>
      </c>
      <c r="G393" s="226">
        <f t="shared" si="4"/>
        <v>0.9955555556</v>
      </c>
    </row>
    <row r="394" ht="15.75" customHeight="1">
      <c r="A394" s="403" t="s">
        <v>744</v>
      </c>
      <c r="B394" s="404">
        <v>6388.65</v>
      </c>
      <c r="C394" s="405">
        <f t="shared" si="1"/>
        <v>0.003033286076</v>
      </c>
      <c r="D394" s="405">
        <f t="shared" si="2"/>
        <v>1.003033286</v>
      </c>
      <c r="E394" s="406">
        <v>67.5</v>
      </c>
      <c r="F394" s="226">
        <f t="shared" si="3"/>
        <v>-0.007352941176</v>
      </c>
      <c r="G394" s="226">
        <f t="shared" si="4"/>
        <v>0.9926470588</v>
      </c>
    </row>
    <row r="395" ht="15.75" customHeight="1">
      <c r="A395" s="403" t="s">
        <v>745</v>
      </c>
      <c r="B395" s="404">
        <v>6369.33</v>
      </c>
      <c r="C395" s="405">
        <f t="shared" si="1"/>
        <v>0.02105813269</v>
      </c>
      <c r="D395" s="405">
        <f t="shared" si="2"/>
        <v>1.021058133</v>
      </c>
      <c r="E395" s="406">
        <v>68.0</v>
      </c>
      <c r="F395" s="226">
        <f t="shared" si="3"/>
        <v>0.02409638554</v>
      </c>
      <c r="G395" s="226">
        <f t="shared" si="4"/>
        <v>1.024096386</v>
      </c>
    </row>
    <row r="396" ht="15.75" customHeight="1">
      <c r="A396" s="403" t="s">
        <v>746</v>
      </c>
      <c r="B396" s="404">
        <v>6237.97</v>
      </c>
      <c r="C396" s="405">
        <f t="shared" si="1"/>
        <v>0.008133957373</v>
      </c>
      <c r="D396" s="405">
        <f t="shared" si="2"/>
        <v>1.008133957</v>
      </c>
      <c r="E396" s="406">
        <v>66.4</v>
      </c>
      <c r="F396" s="226">
        <f t="shared" si="3"/>
        <v>-0.007473841555</v>
      </c>
      <c r="G396" s="226">
        <f t="shared" si="4"/>
        <v>0.9925261584</v>
      </c>
    </row>
    <row r="397" ht="15.75" customHeight="1">
      <c r="A397" s="403" t="s">
        <v>747</v>
      </c>
      <c r="B397" s="404">
        <v>6187.64</v>
      </c>
      <c r="C397" s="405">
        <f t="shared" si="1"/>
        <v>-0.003834847202</v>
      </c>
      <c r="D397" s="405">
        <f t="shared" si="2"/>
        <v>0.9961651528</v>
      </c>
      <c r="E397" s="406">
        <v>66.9</v>
      </c>
      <c r="F397" s="226">
        <f t="shared" si="3"/>
        <v>0.009049773756</v>
      </c>
      <c r="G397" s="226">
        <f t="shared" si="4"/>
        <v>1.009049774</v>
      </c>
    </row>
    <row r="398" ht="15.75" customHeight="1">
      <c r="A398" s="403" t="s">
        <v>748</v>
      </c>
      <c r="B398" s="404">
        <v>6211.46</v>
      </c>
      <c r="C398" s="405">
        <f t="shared" si="1"/>
        <v>-0.007998032433</v>
      </c>
      <c r="D398" s="405">
        <f t="shared" si="2"/>
        <v>0.9920019676</v>
      </c>
      <c r="E398" s="406">
        <v>66.3</v>
      </c>
      <c r="F398" s="226">
        <f t="shared" si="3"/>
        <v>-0.03211678832</v>
      </c>
      <c r="G398" s="226">
        <f t="shared" si="4"/>
        <v>0.9678832117</v>
      </c>
    </row>
    <row r="399" ht="15.75" customHeight="1">
      <c r="A399" s="403" t="s">
        <v>749</v>
      </c>
      <c r="B399" s="404">
        <v>6261.54</v>
      </c>
      <c r="C399" s="405">
        <f t="shared" si="1"/>
        <v>0.01934986032</v>
      </c>
      <c r="D399" s="405">
        <f t="shared" si="2"/>
        <v>1.01934986</v>
      </c>
      <c r="E399" s="406">
        <v>68.5</v>
      </c>
      <c r="F399" s="226">
        <f t="shared" si="3"/>
        <v>0.03787878788</v>
      </c>
      <c r="G399" s="226">
        <f t="shared" si="4"/>
        <v>1.037878788</v>
      </c>
    </row>
    <row r="400" ht="15.75" customHeight="1">
      <c r="A400" s="403" t="s">
        <v>750</v>
      </c>
      <c r="B400" s="404">
        <v>6142.68</v>
      </c>
      <c r="C400" s="405">
        <f t="shared" si="1"/>
        <v>-0.01846525541</v>
      </c>
      <c r="D400" s="405">
        <f t="shared" si="2"/>
        <v>0.9815347446</v>
      </c>
      <c r="E400" s="406">
        <v>66.0</v>
      </c>
      <c r="F400" s="226">
        <f t="shared" si="3"/>
        <v>-0.03790087464</v>
      </c>
      <c r="G400" s="226">
        <f t="shared" si="4"/>
        <v>0.9620991254</v>
      </c>
    </row>
    <row r="401" ht="15.75" customHeight="1">
      <c r="A401" s="403" t="s">
        <v>751</v>
      </c>
      <c r="B401" s="404">
        <v>6258.24</v>
      </c>
      <c r="C401" s="405">
        <f t="shared" si="1"/>
        <v>-0.008188706337</v>
      </c>
      <c r="D401" s="405">
        <f t="shared" si="2"/>
        <v>0.9918112937</v>
      </c>
      <c r="E401" s="406">
        <v>68.6</v>
      </c>
      <c r="F401" s="226">
        <f t="shared" si="3"/>
        <v>-0.02418207681</v>
      </c>
      <c r="G401" s="226">
        <f t="shared" si="4"/>
        <v>0.9758179232</v>
      </c>
    </row>
    <row r="402" ht="15.75" customHeight="1">
      <c r="A402" s="403" t="s">
        <v>752</v>
      </c>
      <c r="B402" s="404">
        <v>6309.91</v>
      </c>
      <c r="C402" s="405">
        <f t="shared" si="1"/>
        <v>-0.01461544468</v>
      </c>
      <c r="D402" s="405">
        <f t="shared" si="2"/>
        <v>0.9853845553</v>
      </c>
      <c r="E402" s="406">
        <v>70.3</v>
      </c>
      <c r="F402" s="226">
        <f t="shared" si="3"/>
        <v>-0.03566529492</v>
      </c>
      <c r="G402" s="226">
        <f t="shared" si="4"/>
        <v>0.9643347051</v>
      </c>
    </row>
    <row r="403" ht="15.75" customHeight="1">
      <c r="A403" s="403" t="s">
        <v>753</v>
      </c>
      <c r="B403" s="404">
        <v>6403.5</v>
      </c>
      <c r="C403" s="405">
        <f t="shared" si="1"/>
        <v>-0.004265323989</v>
      </c>
      <c r="D403" s="405">
        <f t="shared" si="2"/>
        <v>0.995734676</v>
      </c>
      <c r="E403" s="406">
        <v>72.9</v>
      </c>
      <c r="F403" s="226">
        <f t="shared" si="3"/>
        <v>-0.01353179973</v>
      </c>
      <c r="G403" s="226">
        <f t="shared" si="4"/>
        <v>0.9864682003</v>
      </c>
    </row>
    <row r="404" ht="15.75" customHeight="1">
      <c r="A404" s="403" t="s">
        <v>754</v>
      </c>
      <c r="B404" s="404">
        <v>6430.93</v>
      </c>
      <c r="C404" s="405">
        <f t="shared" si="1"/>
        <v>-0.02049205921</v>
      </c>
      <c r="D404" s="405">
        <f t="shared" si="2"/>
        <v>0.9795079408</v>
      </c>
      <c r="E404" s="406">
        <v>73.9</v>
      </c>
      <c r="F404" s="226">
        <f t="shared" si="3"/>
        <v>-0.01335113485</v>
      </c>
      <c r="G404" s="226">
        <f t="shared" si="4"/>
        <v>0.9866488652</v>
      </c>
    </row>
    <row r="405" ht="15.75" customHeight="1">
      <c r="A405" s="403" t="s">
        <v>755</v>
      </c>
      <c r="B405" s="404">
        <v>6565.47</v>
      </c>
      <c r="C405" s="405">
        <f t="shared" si="1"/>
        <v>-0.004023064355</v>
      </c>
      <c r="D405" s="405">
        <f t="shared" si="2"/>
        <v>0.9959769356</v>
      </c>
      <c r="E405" s="406">
        <v>74.9</v>
      </c>
      <c r="F405" s="226">
        <f t="shared" si="3"/>
        <v>-0.005312084993</v>
      </c>
      <c r="G405" s="226">
        <f t="shared" si="4"/>
        <v>0.994687915</v>
      </c>
    </row>
    <row r="406" ht="15.75" customHeight="1">
      <c r="A406" s="403" t="s">
        <v>756</v>
      </c>
      <c r="B406" s="404">
        <v>6591.99</v>
      </c>
      <c r="C406" s="405">
        <f t="shared" si="1"/>
        <v>-0.01104475059</v>
      </c>
      <c r="D406" s="405">
        <f t="shared" si="2"/>
        <v>0.9889552494</v>
      </c>
      <c r="E406" s="406">
        <v>75.3</v>
      </c>
      <c r="F406" s="226">
        <f t="shared" si="3"/>
        <v>-0.00790513834</v>
      </c>
      <c r="G406" s="226">
        <f t="shared" si="4"/>
        <v>0.9920948617</v>
      </c>
    </row>
    <row r="407" ht="15.75" customHeight="1">
      <c r="A407" s="403" t="s">
        <v>757</v>
      </c>
      <c r="B407" s="404">
        <v>6665.61</v>
      </c>
      <c r="C407" s="405">
        <f t="shared" si="1"/>
        <v>-0.004847657836</v>
      </c>
      <c r="D407" s="405">
        <f t="shared" si="2"/>
        <v>0.9951523422</v>
      </c>
      <c r="E407" s="406">
        <v>75.9</v>
      </c>
      <c r="F407" s="226">
        <f t="shared" si="3"/>
        <v>0.001319261214</v>
      </c>
      <c r="G407" s="226">
        <f t="shared" si="4"/>
        <v>1.001319261</v>
      </c>
    </row>
    <row r="408" ht="15.75" customHeight="1">
      <c r="A408" s="403" t="s">
        <v>758</v>
      </c>
      <c r="B408" s="404">
        <v>6698.08</v>
      </c>
      <c r="C408" s="405">
        <f t="shared" si="1"/>
        <v>0.004298731072</v>
      </c>
      <c r="D408" s="405">
        <f t="shared" si="2"/>
        <v>1.004298731</v>
      </c>
      <c r="E408" s="406">
        <v>75.8</v>
      </c>
      <c r="F408" s="226">
        <f t="shared" si="3"/>
        <v>-0.001317523057</v>
      </c>
      <c r="G408" s="226">
        <f t="shared" si="4"/>
        <v>0.9986824769</v>
      </c>
    </row>
    <row r="409" ht="15.75" customHeight="1">
      <c r="A409" s="403" t="s">
        <v>759</v>
      </c>
      <c r="B409" s="404">
        <v>6669.41</v>
      </c>
      <c r="C409" s="405">
        <f t="shared" si="1"/>
        <v>0.003951432752</v>
      </c>
      <c r="D409" s="405">
        <f t="shared" si="2"/>
        <v>1.003951433</v>
      </c>
      <c r="E409" s="406">
        <v>75.9</v>
      </c>
      <c r="F409" s="226">
        <f t="shared" si="3"/>
        <v>0</v>
      </c>
      <c r="G409" s="226">
        <f t="shared" si="4"/>
        <v>1</v>
      </c>
    </row>
    <row r="410" ht="15.75" customHeight="1">
      <c r="A410" s="403" t="s">
        <v>760</v>
      </c>
      <c r="B410" s="404">
        <v>6643.16</v>
      </c>
      <c r="C410" s="405">
        <f t="shared" si="1"/>
        <v>-0.001878100744</v>
      </c>
      <c r="D410" s="405">
        <f t="shared" si="2"/>
        <v>0.9981218993</v>
      </c>
      <c r="E410" s="406">
        <v>75.9</v>
      </c>
      <c r="F410" s="226">
        <f t="shared" si="3"/>
        <v>-0.002628120894</v>
      </c>
      <c r="G410" s="226">
        <f t="shared" si="4"/>
        <v>0.9973718791</v>
      </c>
    </row>
    <row r="411" ht="15.75" customHeight="1">
      <c r="A411" s="403" t="s">
        <v>761</v>
      </c>
      <c r="B411" s="404">
        <v>6655.66</v>
      </c>
      <c r="C411" s="405">
        <f t="shared" si="1"/>
        <v>-0.003291582056</v>
      </c>
      <c r="D411" s="405">
        <f t="shared" si="2"/>
        <v>0.9967084179</v>
      </c>
      <c r="E411" s="406">
        <v>76.1</v>
      </c>
      <c r="F411" s="226">
        <f t="shared" si="3"/>
        <v>-0.001312335958</v>
      </c>
      <c r="G411" s="226">
        <f t="shared" si="4"/>
        <v>0.998687664</v>
      </c>
    </row>
    <row r="412" ht="15.75" customHeight="1">
      <c r="A412" s="403" t="s">
        <v>762</v>
      </c>
      <c r="B412" s="404">
        <v>6677.64</v>
      </c>
      <c r="C412" s="405">
        <f t="shared" si="1"/>
        <v>0.00001198042399</v>
      </c>
      <c r="D412" s="405">
        <f t="shared" si="2"/>
        <v>1.00001198</v>
      </c>
      <c r="E412" s="406">
        <v>76.2</v>
      </c>
      <c r="F412" s="226">
        <f t="shared" si="3"/>
        <v>0.002631578947</v>
      </c>
      <c r="G412" s="226">
        <f t="shared" si="4"/>
        <v>1.002631579</v>
      </c>
    </row>
    <row r="413" ht="15.75" customHeight="1">
      <c r="A413" s="403" t="s">
        <v>763</v>
      </c>
      <c r="B413" s="404">
        <v>6677.56</v>
      </c>
      <c r="C413" s="405">
        <f t="shared" si="1"/>
        <v>0.001597441693</v>
      </c>
      <c r="D413" s="405">
        <f t="shared" si="2"/>
        <v>1.001597442</v>
      </c>
      <c r="E413" s="406">
        <v>76.0</v>
      </c>
      <c r="F413" s="226">
        <f t="shared" si="3"/>
        <v>-0.02564102564</v>
      </c>
      <c r="G413" s="226">
        <f t="shared" si="4"/>
        <v>0.9743589744</v>
      </c>
    </row>
    <row r="414" ht="15.75" customHeight="1">
      <c r="A414" s="403" t="s">
        <v>764</v>
      </c>
      <c r="B414" s="404">
        <v>6666.91</v>
      </c>
      <c r="C414" s="405">
        <f t="shared" si="1"/>
        <v>-0.002441933017</v>
      </c>
      <c r="D414" s="405">
        <f t="shared" si="2"/>
        <v>0.997558067</v>
      </c>
      <c r="E414" s="406">
        <v>78.0</v>
      </c>
      <c r="F414" s="226">
        <f t="shared" si="3"/>
        <v>0</v>
      </c>
      <c r="G414" s="226">
        <f t="shared" si="4"/>
        <v>1</v>
      </c>
    </row>
    <row r="415" ht="15.75" customHeight="1">
      <c r="A415" s="403" t="s">
        <v>765</v>
      </c>
      <c r="B415" s="404">
        <v>6683.23</v>
      </c>
      <c r="C415" s="405">
        <f t="shared" si="1"/>
        <v>0.00313252361</v>
      </c>
      <c r="D415" s="405">
        <f t="shared" si="2"/>
        <v>1.003132524</v>
      </c>
      <c r="E415" s="406">
        <v>78.0</v>
      </c>
      <c r="F415" s="226">
        <f t="shared" si="3"/>
        <v>-0.005102040816</v>
      </c>
      <c r="G415" s="226">
        <f t="shared" si="4"/>
        <v>0.9948979592</v>
      </c>
    </row>
    <row r="416" ht="15.75" customHeight="1">
      <c r="A416" s="403" t="s">
        <v>766</v>
      </c>
      <c r="B416" s="404">
        <v>6662.36</v>
      </c>
      <c r="C416" s="405">
        <f t="shared" si="1"/>
        <v>0.008469047486</v>
      </c>
      <c r="D416" s="405">
        <f t="shared" si="2"/>
        <v>1.008469047</v>
      </c>
      <c r="E416" s="406">
        <v>78.4</v>
      </c>
      <c r="F416" s="226">
        <f t="shared" si="3"/>
        <v>0.009009009009</v>
      </c>
      <c r="G416" s="226">
        <f t="shared" si="4"/>
        <v>1.009009009</v>
      </c>
    </row>
    <row r="417" ht="15.75" customHeight="1">
      <c r="A417" s="403" t="s">
        <v>767</v>
      </c>
      <c r="B417" s="404">
        <v>6606.41</v>
      </c>
      <c r="C417" s="405">
        <f t="shared" si="1"/>
        <v>0.01169208246</v>
      </c>
      <c r="D417" s="405">
        <f t="shared" si="2"/>
        <v>1.011692082</v>
      </c>
      <c r="E417" s="406">
        <v>77.7</v>
      </c>
      <c r="F417" s="226">
        <f t="shared" si="3"/>
        <v>0.01968503937</v>
      </c>
      <c r="G417" s="226">
        <f t="shared" si="4"/>
        <v>1.019685039</v>
      </c>
    </row>
    <row r="418" ht="15.75" customHeight="1">
      <c r="A418" s="403" t="s">
        <v>768</v>
      </c>
      <c r="B418" s="404">
        <v>6530.06</v>
      </c>
      <c r="C418" s="405">
        <f t="shared" si="1"/>
        <v>0.007355323199</v>
      </c>
      <c r="D418" s="405">
        <f t="shared" si="2"/>
        <v>1.007355323</v>
      </c>
      <c r="E418" s="406">
        <v>76.2</v>
      </c>
      <c r="F418" s="226">
        <f t="shared" si="3"/>
        <v>0.001314060447</v>
      </c>
      <c r="G418" s="226">
        <f t="shared" si="4"/>
        <v>1.00131406</v>
      </c>
    </row>
    <row r="419" ht="15.75" customHeight="1">
      <c r="A419" s="403" t="s">
        <v>769</v>
      </c>
      <c r="B419" s="404">
        <v>6482.38</v>
      </c>
      <c r="C419" s="405">
        <f t="shared" si="1"/>
        <v>-0.01105895311</v>
      </c>
      <c r="D419" s="405">
        <f t="shared" si="2"/>
        <v>0.9889410469</v>
      </c>
      <c r="E419" s="406">
        <v>76.1</v>
      </c>
      <c r="F419" s="226">
        <f t="shared" si="3"/>
        <v>-0.01040312094</v>
      </c>
      <c r="G419" s="226">
        <f t="shared" si="4"/>
        <v>0.9895968791</v>
      </c>
    </row>
    <row r="420" ht="15.75" customHeight="1">
      <c r="A420" s="403" t="s">
        <v>770</v>
      </c>
      <c r="B420" s="404">
        <v>6554.87</v>
      </c>
      <c r="C420" s="405">
        <f t="shared" si="1"/>
        <v>-0.00457101551</v>
      </c>
      <c r="D420" s="405">
        <f t="shared" si="2"/>
        <v>0.9954289845</v>
      </c>
      <c r="E420" s="406">
        <v>76.9</v>
      </c>
      <c r="F420" s="226">
        <f t="shared" si="3"/>
        <v>-0.009020618557</v>
      </c>
      <c r="G420" s="226">
        <f t="shared" si="4"/>
        <v>0.9909793814</v>
      </c>
    </row>
    <row r="421" ht="15.75" customHeight="1">
      <c r="A421" s="403" t="s">
        <v>771</v>
      </c>
      <c r="B421" s="404">
        <v>6584.97</v>
      </c>
      <c r="C421" s="405">
        <f t="shared" si="1"/>
        <v>0.001658029197</v>
      </c>
      <c r="D421" s="405">
        <f t="shared" si="2"/>
        <v>1.001658029</v>
      </c>
      <c r="E421" s="406">
        <v>77.6</v>
      </c>
      <c r="F421" s="226">
        <f t="shared" si="3"/>
        <v>0.007792207792</v>
      </c>
      <c r="G421" s="226">
        <f t="shared" si="4"/>
        <v>1.007792208</v>
      </c>
    </row>
    <row r="422" ht="15.75" customHeight="1">
      <c r="A422" s="403" t="s">
        <v>772</v>
      </c>
      <c r="B422" s="404">
        <v>6574.07</v>
      </c>
      <c r="C422" s="405">
        <f t="shared" si="1"/>
        <v>-0.009714456147</v>
      </c>
      <c r="D422" s="405">
        <f t="shared" si="2"/>
        <v>0.9902855439</v>
      </c>
      <c r="E422" s="406">
        <v>77.0</v>
      </c>
      <c r="F422" s="226">
        <f t="shared" si="3"/>
        <v>-0.01408450704</v>
      </c>
      <c r="G422" s="226">
        <f t="shared" si="4"/>
        <v>0.985915493</v>
      </c>
    </row>
    <row r="423" ht="15.75" customHeight="1">
      <c r="A423" s="403" t="s">
        <v>773</v>
      </c>
      <c r="B423" s="404">
        <v>6638.56</v>
      </c>
      <c r="C423" s="405">
        <f t="shared" si="1"/>
        <v>-0.003585767998</v>
      </c>
      <c r="D423" s="405">
        <f t="shared" si="2"/>
        <v>0.996414232</v>
      </c>
      <c r="E423" s="406">
        <v>78.1</v>
      </c>
      <c r="F423" s="226">
        <f t="shared" si="3"/>
        <v>0.006443298969</v>
      </c>
      <c r="G423" s="226">
        <f t="shared" si="4"/>
        <v>1.006443299</v>
      </c>
    </row>
    <row r="424" ht="15.75" customHeight="1">
      <c r="A424" s="403" t="s">
        <v>774</v>
      </c>
      <c r="B424" s="404">
        <v>6662.45</v>
      </c>
      <c r="C424" s="405">
        <f t="shared" si="1"/>
        <v>0.003195191252</v>
      </c>
      <c r="D424" s="405">
        <f t="shared" si="2"/>
        <v>1.003195191</v>
      </c>
      <c r="E424" s="406">
        <v>77.6</v>
      </c>
      <c r="F424" s="226">
        <f t="shared" si="3"/>
        <v>0.001290322581</v>
      </c>
      <c r="G424" s="226">
        <f t="shared" si="4"/>
        <v>1.001290323</v>
      </c>
    </row>
    <row r="425" ht="15.75" customHeight="1">
      <c r="A425" s="403" t="s">
        <v>775</v>
      </c>
      <c r="B425" s="404">
        <v>6641.23</v>
      </c>
      <c r="C425" s="405">
        <f t="shared" si="1"/>
        <v>-0.003189503008</v>
      </c>
      <c r="D425" s="405">
        <f t="shared" si="2"/>
        <v>0.996810497</v>
      </c>
      <c r="E425" s="406">
        <v>77.5</v>
      </c>
      <c r="F425" s="226">
        <f t="shared" si="3"/>
        <v>-0.001288659794</v>
      </c>
      <c r="G425" s="226">
        <f t="shared" si="4"/>
        <v>0.9987113402</v>
      </c>
    </row>
    <row r="426" ht="15.75" customHeight="1">
      <c r="A426" s="403" t="s">
        <v>776</v>
      </c>
      <c r="B426" s="404">
        <v>6662.48</v>
      </c>
      <c r="C426" s="405">
        <f t="shared" si="1"/>
        <v>-0.004753297582</v>
      </c>
      <c r="D426" s="405">
        <f t="shared" si="2"/>
        <v>0.9952467024</v>
      </c>
      <c r="E426" s="406">
        <v>77.6</v>
      </c>
      <c r="F426" s="226">
        <f t="shared" si="3"/>
        <v>0</v>
      </c>
      <c r="G426" s="226">
        <f t="shared" si="4"/>
        <v>1</v>
      </c>
    </row>
    <row r="427" ht="15.75" customHeight="1">
      <c r="A427" s="403" t="s">
        <v>777</v>
      </c>
      <c r="B427" s="404">
        <v>6694.3</v>
      </c>
      <c r="C427" s="405">
        <f t="shared" si="1"/>
        <v>-0.003662796495</v>
      </c>
      <c r="D427" s="405">
        <f t="shared" si="2"/>
        <v>0.9963372035</v>
      </c>
      <c r="E427" s="406">
        <v>77.6</v>
      </c>
      <c r="F427" s="226">
        <f t="shared" si="3"/>
        <v>0.009102730819</v>
      </c>
      <c r="G427" s="226">
        <f t="shared" si="4"/>
        <v>1.009102731</v>
      </c>
    </row>
    <row r="428" ht="15.75" customHeight="1">
      <c r="A428" s="403" t="s">
        <v>778</v>
      </c>
      <c r="B428" s="404">
        <v>6718.91</v>
      </c>
      <c r="C428" s="405">
        <f t="shared" si="1"/>
        <v>-0.007826447782</v>
      </c>
      <c r="D428" s="405">
        <f t="shared" si="2"/>
        <v>0.9921735522</v>
      </c>
      <c r="E428" s="406">
        <v>76.9</v>
      </c>
      <c r="F428" s="226">
        <f t="shared" si="3"/>
        <v>0</v>
      </c>
      <c r="G428" s="226">
        <f t="shared" si="4"/>
        <v>1</v>
      </c>
    </row>
    <row r="429" ht="15.75" customHeight="1">
      <c r="A429" s="403" t="s">
        <v>779</v>
      </c>
      <c r="B429" s="404">
        <v>6771.91</v>
      </c>
      <c r="C429" s="405">
        <f t="shared" si="1"/>
        <v>0.002083509055</v>
      </c>
      <c r="D429" s="405">
        <f t="shared" si="2"/>
        <v>1.002083509</v>
      </c>
      <c r="E429" s="406">
        <v>76.9</v>
      </c>
      <c r="F429" s="226">
        <f t="shared" si="3"/>
        <v>0.02260638298</v>
      </c>
      <c r="G429" s="226">
        <f t="shared" si="4"/>
        <v>1.022606383</v>
      </c>
    </row>
    <row r="430" ht="15.75" customHeight="1">
      <c r="A430" s="403" t="s">
        <v>780</v>
      </c>
      <c r="B430" s="404">
        <v>6757.83</v>
      </c>
      <c r="C430" s="405">
        <f t="shared" si="1"/>
        <v>0.0006026272772</v>
      </c>
      <c r="D430" s="405">
        <f t="shared" si="2"/>
        <v>1.000602627</v>
      </c>
      <c r="E430" s="406">
        <v>75.2</v>
      </c>
      <c r="F430" s="226">
        <f t="shared" si="3"/>
        <v>-0.006605019815</v>
      </c>
      <c r="G430" s="226">
        <f t="shared" si="4"/>
        <v>0.9933949802</v>
      </c>
    </row>
    <row r="431" ht="15.75" customHeight="1">
      <c r="A431" s="403" t="s">
        <v>781</v>
      </c>
      <c r="B431" s="404">
        <v>6753.76</v>
      </c>
      <c r="C431" s="405">
        <f t="shared" si="1"/>
        <v>-0.001705763233</v>
      </c>
      <c r="D431" s="405">
        <f t="shared" si="2"/>
        <v>0.9982942368</v>
      </c>
      <c r="E431" s="406">
        <v>75.7</v>
      </c>
      <c r="F431" s="226">
        <f t="shared" si="3"/>
        <v>0.009333333333</v>
      </c>
      <c r="G431" s="226">
        <f t="shared" si="4"/>
        <v>1.009333333</v>
      </c>
    </row>
    <row r="432" ht="15.75" customHeight="1">
      <c r="A432" s="403" t="s">
        <v>782</v>
      </c>
      <c r="B432" s="404">
        <v>6765.3</v>
      </c>
      <c r="C432" s="405">
        <f t="shared" si="1"/>
        <v>0.001056500586</v>
      </c>
      <c r="D432" s="405">
        <f t="shared" si="2"/>
        <v>1.001056501</v>
      </c>
      <c r="E432" s="406">
        <v>75.0</v>
      </c>
      <c r="F432" s="226">
        <f t="shared" si="3"/>
        <v>-0.01055408971</v>
      </c>
      <c r="G432" s="226">
        <f t="shared" si="4"/>
        <v>0.9894459103</v>
      </c>
    </row>
    <row r="433" ht="15.75" customHeight="1">
      <c r="A433" s="403" t="s">
        <v>783</v>
      </c>
      <c r="B433" s="404">
        <v>6758.16</v>
      </c>
      <c r="C433" s="405">
        <f t="shared" si="1"/>
        <v>0.002463825085</v>
      </c>
      <c r="D433" s="405">
        <f t="shared" si="2"/>
        <v>1.002463825</v>
      </c>
      <c r="E433" s="406">
        <v>75.8</v>
      </c>
      <c r="F433" s="226">
        <f t="shared" si="3"/>
        <v>0.01066666667</v>
      </c>
      <c r="G433" s="226">
        <f t="shared" si="4"/>
        <v>1.010666667</v>
      </c>
    </row>
    <row r="434" ht="15.75" customHeight="1">
      <c r="A434" s="403" t="s">
        <v>784</v>
      </c>
      <c r="B434" s="404">
        <v>6741.55</v>
      </c>
      <c r="C434" s="405">
        <f t="shared" si="1"/>
        <v>-0.001676324289</v>
      </c>
      <c r="D434" s="405">
        <f t="shared" si="2"/>
        <v>0.9983236757</v>
      </c>
      <c r="E434" s="406">
        <v>75.0</v>
      </c>
      <c r="F434" s="226">
        <f t="shared" si="3"/>
        <v>0.0162601626</v>
      </c>
      <c r="G434" s="226">
        <f t="shared" si="4"/>
        <v>1.016260163</v>
      </c>
    </row>
    <row r="435" ht="15.75" customHeight="1">
      <c r="A435" s="403" t="s">
        <v>785</v>
      </c>
      <c r="B435" s="404">
        <v>6752.87</v>
      </c>
      <c r="C435" s="405">
        <f t="shared" si="1"/>
        <v>0.0003659042427</v>
      </c>
      <c r="D435" s="405">
        <f t="shared" si="2"/>
        <v>1.000365904</v>
      </c>
      <c r="E435" s="406">
        <v>73.8</v>
      </c>
      <c r="F435" s="226">
        <f t="shared" si="3"/>
        <v>0.001356852103</v>
      </c>
      <c r="G435" s="226">
        <f t="shared" si="4"/>
        <v>1.001356852</v>
      </c>
    </row>
    <row r="436" ht="15.75" customHeight="1">
      <c r="A436" s="403" t="s">
        <v>786</v>
      </c>
      <c r="B436" s="404">
        <v>6750.4</v>
      </c>
      <c r="C436" s="405">
        <f t="shared" si="1"/>
        <v>-0.003139555146</v>
      </c>
      <c r="D436" s="405">
        <f t="shared" si="2"/>
        <v>0.9968604449</v>
      </c>
      <c r="E436" s="406">
        <v>73.7</v>
      </c>
      <c r="F436" s="226">
        <f t="shared" si="3"/>
        <v>0.005457025921</v>
      </c>
      <c r="G436" s="226">
        <f t="shared" si="4"/>
        <v>1.005457026</v>
      </c>
    </row>
    <row r="437" ht="15.75" customHeight="1">
      <c r="A437" s="403" t="s">
        <v>787</v>
      </c>
      <c r="B437" s="404">
        <v>6771.66</v>
      </c>
      <c r="C437" s="405">
        <f t="shared" si="1"/>
        <v>0.01193854541</v>
      </c>
      <c r="D437" s="405">
        <f t="shared" si="2"/>
        <v>1.011938545</v>
      </c>
      <c r="E437" s="406">
        <v>73.3</v>
      </c>
      <c r="F437" s="226">
        <f t="shared" si="3"/>
        <v>0.01523545706</v>
      </c>
      <c r="G437" s="226">
        <f t="shared" si="4"/>
        <v>1.015235457</v>
      </c>
    </row>
    <row r="438" ht="15.75" customHeight="1">
      <c r="A438" s="403" t="s">
        <v>788</v>
      </c>
      <c r="B438" s="404">
        <v>6691.77</v>
      </c>
      <c r="C438" s="405">
        <f t="shared" si="1"/>
        <v>-0.0009360947382</v>
      </c>
      <c r="D438" s="405">
        <f t="shared" si="2"/>
        <v>0.9990639053</v>
      </c>
      <c r="E438" s="406">
        <v>72.2</v>
      </c>
      <c r="F438" s="226">
        <f t="shared" si="3"/>
        <v>-0.01095890411</v>
      </c>
      <c r="G438" s="226">
        <f t="shared" si="4"/>
        <v>0.9890410959</v>
      </c>
    </row>
    <row r="439" ht="15.75" customHeight="1">
      <c r="A439" s="403" t="s">
        <v>789</v>
      </c>
      <c r="B439" s="404">
        <v>6698.04</v>
      </c>
      <c r="C439" s="405">
        <f t="shared" si="1"/>
        <v>-0.009982883951</v>
      </c>
      <c r="D439" s="405">
        <f t="shared" si="2"/>
        <v>0.990017116</v>
      </c>
      <c r="E439" s="406">
        <v>73.0</v>
      </c>
      <c r="F439" s="226">
        <f t="shared" si="3"/>
        <v>-0.0108401084</v>
      </c>
      <c r="G439" s="226">
        <f t="shared" si="4"/>
        <v>0.9891598916</v>
      </c>
    </row>
    <row r="440" ht="15.75" customHeight="1">
      <c r="A440" s="403" t="s">
        <v>790</v>
      </c>
      <c r="B440" s="404">
        <v>6765.58</v>
      </c>
      <c r="C440" s="405">
        <f t="shared" si="1"/>
        <v>0.000016259033</v>
      </c>
      <c r="D440" s="405">
        <f t="shared" si="2"/>
        <v>1.000016259</v>
      </c>
      <c r="E440" s="406">
        <v>73.8</v>
      </c>
      <c r="F440" s="226">
        <f t="shared" si="3"/>
        <v>-0.00539083558</v>
      </c>
      <c r="G440" s="226">
        <f t="shared" si="4"/>
        <v>0.9946091644</v>
      </c>
    </row>
    <row r="441" ht="15.75" customHeight="1">
      <c r="A441" s="403" t="s">
        <v>791</v>
      </c>
      <c r="B441" s="404">
        <v>6765.47</v>
      </c>
      <c r="C441" s="405">
        <f t="shared" si="1"/>
        <v>0.0002276782876</v>
      </c>
      <c r="D441" s="405">
        <f t="shared" si="2"/>
        <v>1.000227678</v>
      </c>
      <c r="E441" s="406">
        <v>74.2</v>
      </c>
      <c r="F441" s="226">
        <f t="shared" si="3"/>
        <v>-0.002688172043</v>
      </c>
      <c r="G441" s="226">
        <f t="shared" si="4"/>
        <v>0.997311828</v>
      </c>
    </row>
    <row r="442" ht="15.75" customHeight="1">
      <c r="A442" s="403" t="s">
        <v>792</v>
      </c>
      <c r="B442" s="404">
        <v>6763.93</v>
      </c>
      <c r="C442" s="405">
        <f t="shared" si="1"/>
        <v>-0.0002660466794</v>
      </c>
      <c r="D442" s="405">
        <f t="shared" si="2"/>
        <v>0.9997339533</v>
      </c>
      <c r="E442" s="406">
        <v>74.4</v>
      </c>
      <c r="F442" s="226">
        <f t="shared" si="3"/>
        <v>0.004048582996</v>
      </c>
      <c r="G442" s="226">
        <f t="shared" si="4"/>
        <v>1.004048583</v>
      </c>
    </row>
    <row r="443" ht="15.75" customHeight="1">
      <c r="A443" s="403" t="s">
        <v>793</v>
      </c>
      <c r="B443" s="404">
        <v>6765.73</v>
      </c>
      <c r="C443" s="405">
        <f t="shared" si="1"/>
        <v>0.01463526561</v>
      </c>
      <c r="D443" s="405">
        <f t="shared" si="2"/>
        <v>1.014635266</v>
      </c>
      <c r="E443" s="406">
        <v>74.1</v>
      </c>
      <c r="F443" s="226">
        <f t="shared" si="3"/>
        <v>0.02631578947</v>
      </c>
      <c r="G443" s="226">
        <f t="shared" si="4"/>
        <v>1.026315789</v>
      </c>
    </row>
    <row r="444" ht="15.75" customHeight="1">
      <c r="A444" s="403" t="s">
        <v>794</v>
      </c>
      <c r="B444" s="404">
        <v>6668.14</v>
      </c>
      <c r="C444" s="405">
        <f t="shared" si="1"/>
        <v>0.005749605582</v>
      </c>
      <c r="D444" s="405">
        <f t="shared" si="2"/>
        <v>1.005749606</v>
      </c>
      <c r="E444" s="406">
        <v>72.2</v>
      </c>
      <c r="F444" s="226">
        <f t="shared" si="3"/>
        <v>0.008379888268</v>
      </c>
      <c r="G444" s="226">
        <f t="shared" si="4"/>
        <v>1.008379888</v>
      </c>
    </row>
    <row r="445" ht="15.75" customHeight="1">
      <c r="A445" s="403" t="s">
        <v>795</v>
      </c>
      <c r="B445" s="404">
        <v>6630.02</v>
      </c>
      <c r="C445" s="405">
        <f t="shared" si="1"/>
        <v>0.02405518451</v>
      </c>
      <c r="D445" s="405">
        <f t="shared" si="2"/>
        <v>1.024055185</v>
      </c>
      <c r="E445" s="406">
        <v>71.6</v>
      </c>
      <c r="F445" s="226">
        <f t="shared" si="3"/>
        <v>0.04373177843</v>
      </c>
      <c r="G445" s="226">
        <f t="shared" si="4"/>
        <v>1.043731778</v>
      </c>
    </row>
    <row r="446" ht="15.75" customHeight="1">
      <c r="A446" s="403" t="s">
        <v>796</v>
      </c>
      <c r="B446" s="404">
        <v>6474.28</v>
      </c>
      <c r="C446" s="405">
        <f t="shared" si="1"/>
        <v>0.002752260896</v>
      </c>
      <c r="D446" s="405">
        <f t="shared" si="2"/>
        <v>1.002752261</v>
      </c>
      <c r="E446" s="406">
        <v>68.6</v>
      </c>
      <c r="F446" s="226">
        <f t="shared" si="3"/>
        <v>0.00439238653</v>
      </c>
      <c r="G446" s="226">
        <f t="shared" si="4"/>
        <v>1.004392387</v>
      </c>
    </row>
    <row r="447" ht="15.75" customHeight="1">
      <c r="A447" s="403" t="s">
        <v>797</v>
      </c>
      <c r="B447" s="404">
        <v>6456.51</v>
      </c>
      <c r="C447" s="405">
        <f t="shared" si="1"/>
        <v>-0.02743337104</v>
      </c>
      <c r="D447" s="405">
        <f t="shared" si="2"/>
        <v>0.972566629</v>
      </c>
      <c r="E447" s="406">
        <v>68.3</v>
      </c>
      <c r="F447" s="226">
        <f t="shared" si="3"/>
        <v>-0.03667136812</v>
      </c>
      <c r="G447" s="226">
        <f t="shared" si="4"/>
        <v>0.9633286319</v>
      </c>
    </row>
    <row r="448" ht="15.75" customHeight="1">
      <c r="A448" s="403" t="s">
        <v>798</v>
      </c>
      <c r="B448" s="404">
        <v>6638.63</v>
      </c>
      <c r="C448" s="405">
        <f t="shared" si="1"/>
        <v>-0.008644788636</v>
      </c>
      <c r="D448" s="405">
        <f t="shared" si="2"/>
        <v>0.9913552114</v>
      </c>
      <c r="E448" s="406">
        <v>70.9</v>
      </c>
      <c r="F448" s="226">
        <f t="shared" si="3"/>
        <v>-0.002812939522</v>
      </c>
      <c r="G448" s="226">
        <f t="shared" si="4"/>
        <v>0.9971870605</v>
      </c>
    </row>
    <row r="449" ht="15.75" customHeight="1">
      <c r="A449" s="403" t="s">
        <v>799</v>
      </c>
      <c r="B449" s="404">
        <v>6696.52</v>
      </c>
      <c r="C449" s="405">
        <f t="shared" si="1"/>
        <v>-0.0004940423862</v>
      </c>
      <c r="D449" s="405">
        <f t="shared" si="2"/>
        <v>0.9995059576</v>
      </c>
      <c r="E449" s="406">
        <v>71.1</v>
      </c>
      <c r="F449" s="226">
        <f t="shared" si="3"/>
        <v>-0.009749303621</v>
      </c>
      <c r="G449" s="226">
        <f t="shared" si="4"/>
        <v>0.9902506964</v>
      </c>
    </row>
    <row r="450" ht="15.75" customHeight="1">
      <c r="A450" s="403" t="s">
        <v>800</v>
      </c>
      <c r="B450" s="404">
        <v>6699.83</v>
      </c>
      <c r="C450" s="405">
        <f t="shared" si="1"/>
        <v>-0.007988119246</v>
      </c>
      <c r="D450" s="405">
        <f t="shared" si="2"/>
        <v>0.9920118808</v>
      </c>
      <c r="E450" s="406">
        <v>71.8</v>
      </c>
      <c r="F450" s="226">
        <f t="shared" si="3"/>
        <v>-0.01373626374</v>
      </c>
      <c r="G450" s="226">
        <f t="shared" si="4"/>
        <v>0.9862637363</v>
      </c>
    </row>
    <row r="451" ht="15.75" customHeight="1">
      <c r="A451" s="403" t="s">
        <v>801</v>
      </c>
      <c r="B451" s="404">
        <v>6753.78</v>
      </c>
      <c r="C451" s="405">
        <f t="shared" si="1"/>
        <v>0.002127773227</v>
      </c>
      <c r="D451" s="405">
        <f t="shared" si="2"/>
        <v>1.002127773</v>
      </c>
      <c r="E451" s="406">
        <v>72.8</v>
      </c>
      <c r="F451" s="226">
        <f t="shared" si="3"/>
        <v>-0.004103967168</v>
      </c>
      <c r="G451" s="226">
        <f t="shared" si="4"/>
        <v>0.9958960328</v>
      </c>
    </row>
    <row r="452" ht="15.75" customHeight="1">
      <c r="A452" s="403" t="s">
        <v>802</v>
      </c>
      <c r="B452" s="404">
        <v>6739.44</v>
      </c>
      <c r="C452" s="405">
        <f t="shared" si="1"/>
        <v>0.00948152675</v>
      </c>
      <c r="D452" s="405">
        <f t="shared" si="2"/>
        <v>1.009481527</v>
      </c>
      <c r="E452" s="406">
        <v>73.1</v>
      </c>
      <c r="F452" s="226">
        <f t="shared" si="3"/>
        <v>0.004120879121</v>
      </c>
      <c r="G452" s="226">
        <f t="shared" si="4"/>
        <v>1.004120879</v>
      </c>
    </row>
    <row r="453" ht="15.75" customHeight="1">
      <c r="A453" s="403" t="s">
        <v>803</v>
      </c>
      <c r="B453" s="404">
        <v>6676.14</v>
      </c>
      <c r="C453" s="405">
        <f t="shared" si="1"/>
        <v>-0.02387622378</v>
      </c>
      <c r="D453" s="405">
        <f t="shared" si="2"/>
        <v>0.9761237762</v>
      </c>
      <c r="E453" s="406">
        <v>72.8</v>
      </c>
      <c r="F453" s="226">
        <f t="shared" si="3"/>
        <v>-0.0148849797</v>
      </c>
      <c r="G453" s="226">
        <f t="shared" si="4"/>
        <v>0.9851150203</v>
      </c>
    </row>
    <row r="454" ht="15.75" customHeight="1">
      <c r="A454" s="403" t="s">
        <v>804</v>
      </c>
      <c r="B454" s="404">
        <v>6839.44</v>
      </c>
      <c r="C454" s="405">
        <f t="shared" si="1"/>
        <v>-0.01571955497</v>
      </c>
      <c r="D454" s="405">
        <f t="shared" si="2"/>
        <v>0.984280445</v>
      </c>
      <c r="E454" s="406">
        <v>73.9</v>
      </c>
      <c r="F454" s="226">
        <f t="shared" si="3"/>
        <v>-0.03018372703</v>
      </c>
      <c r="G454" s="226">
        <f t="shared" si="4"/>
        <v>0.969816273</v>
      </c>
    </row>
    <row r="455" ht="15.75" customHeight="1">
      <c r="A455" s="403" t="s">
        <v>805</v>
      </c>
      <c r="B455" s="404">
        <v>6948.67</v>
      </c>
      <c r="C455" s="405">
        <f t="shared" si="1"/>
        <v>0.004447881583</v>
      </c>
      <c r="D455" s="405">
        <f t="shared" si="2"/>
        <v>1.004447882</v>
      </c>
      <c r="E455" s="406">
        <v>76.2</v>
      </c>
      <c r="F455" s="226">
        <f t="shared" si="3"/>
        <v>0.00395256917</v>
      </c>
      <c r="G455" s="226">
        <f t="shared" si="4"/>
        <v>1.003952569</v>
      </c>
    </row>
    <row r="456" ht="15.75" customHeight="1">
      <c r="A456" s="403" t="s">
        <v>806</v>
      </c>
      <c r="B456" s="404">
        <v>6917.9</v>
      </c>
      <c r="C456" s="405">
        <f t="shared" si="1"/>
        <v>-0.001258911273</v>
      </c>
      <c r="D456" s="405">
        <f t="shared" si="2"/>
        <v>0.9987410887</v>
      </c>
      <c r="E456" s="406">
        <v>75.9</v>
      </c>
      <c r="F456" s="226">
        <f t="shared" si="3"/>
        <v>-0.005242463958</v>
      </c>
      <c r="G456" s="226">
        <f t="shared" si="4"/>
        <v>0.994757536</v>
      </c>
    </row>
    <row r="457" ht="15.75" customHeight="1">
      <c r="A457" s="403" t="s">
        <v>807</v>
      </c>
      <c r="B457" s="404">
        <v>6926.62</v>
      </c>
      <c r="C457" s="405">
        <f t="shared" si="1"/>
        <v>-0.009258583821</v>
      </c>
      <c r="D457" s="405">
        <f t="shared" si="2"/>
        <v>0.9907414162</v>
      </c>
      <c r="E457" s="406">
        <v>76.3</v>
      </c>
      <c r="F457" s="226">
        <f t="shared" si="3"/>
        <v>-0.003916449086</v>
      </c>
      <c r="G457" s="226">
        <f t="shared" si="4"/>
        <v>0.9960835509</v>
      </c>
    </row>
    <row r="458" ht="15.75" customHeight="1">
      <c r="A458" s="403" t="s">
        <v>808</v>
      </c>
      <c r="B458" s="404">
        <v>6991.35</v>
      </c>
      <c r="C458" s="405">
        <f t="shared" si="1"/>
        <v>-0.007430764273</v>
      </c>
      <c r="D458" s="405">
        <f t="shared" si="2"/>
        <v>0.9925692357</v>
      </c>
      <c r="E458" s="406">
        <v>76.6</v>
      </c>
      <c r="F458" s="226">
        <f t="shared" si="3"/>
        <v>-0.002604166667</v>
      </c>
      <c r="G458" s="226">
        <f t="shared" si="4"/>
        <v>0.9973958333</v>
      </c>
    </row>
    <row r="459" ht="15.75" customHeight="1">
      <c r="A459" s="403" t="s">
        <v>809</v>
      </c>
      <c r="B459" s="404">
        <v>7043.69</v>
      </c>
      <c r="C459" s="405">
        <f t="shared" si="1"/>
        <v>0.0009834057387</v>
      </c>
      <c r="D459" s="405">
        <f t="shared" si="2"/>
        <v>1.000983406</v>
      </c>
      <c r="E459" s="406">
        <v>76.8</v>
      </c>
      <c r="F459" s="226">
        <f t="shared" si="3"/>
        <v>0.006553079948</v>
      </c>
      <c r="G459" s="226">
        <f t="shared" si="4"/>
        <v>1.00655308</v>
      </c>
    </row>
    <row r="460" ht="15.75" customHeight="1">
      <c r="A460" s="403" t="s">
        <v>810</v>
      </c>
      <c r="B460" s="404">
        <v>7036.77</v>
      </c>
      <c r="C460" s="405">
        <f t="shared" si="1"/>
        <v>-0.003393416828</v>
      </c>
      <c r="D460" s="405">
        <f t="shared" si="2"/>
        <v>0.9966065832</v>
      </c>
      <c r="E460" s="406">
        <v>76.3</v>
      </c>
      <c r="F460" s="226">
        <f t="shared" si="3"/>
        <v>-0.001308900524</v>
      </c>
      <c r="G460" s="226">
        <f t="shared" si="4"/>
        <v>0.9986910995</v>
      </c>
    </row>
    <row r="461" ht="15.75" customHeight="1">
      <c r="A461" s="403" t="s">
        <v>811</v>
      </c>
      <c r="B461" s="404">
        <v>7060.73</v>
      </c>
      <c r="C461" s="405">
        <f t="shared" si="1"/>
        <v>-0.00406092373</v>
      </c>
      <c r="D461" s="405">
        <f t="shared" si="2"/>
        <v>0.9959390763</v>
      </c>
      <c r="E461" s="406">
        <v>76.4</v>
      </c>
      <c r="F461" s="226">
        <f t="shared" si="3"/>
        <v>-0.001307189542</v>
      </c>
      <c r="G461" s="226">
        <f t="shared" si="4"/>
        <v>0.9986928105</v>
      </c>
    </row>
    <row r="462" ht="15.75" customHeight="1">
      <c r="A462" s="403" t="s">
        <v>812</v>
      </c>
      <c r="B462" s="404">
        <v>7089.52</v>
      </c>
      <c r="C462" s="405">
        <f t="shared" si="1"/>
        <v>0.0005052258416</v>
      </c>
      <c r="D462" s="405">
        <f t="shared" si="2"/>
        <v>1.000505226</v>
      </c>
      <c r="E462" s="406">
        <v>76.5</v>
      </c>
      <c r="F462" s="226">
        <f t="shared" si="3"/>
        <v>-0.00390625</v>
      </c>
      <c r="G462" s="226">
        <f t="shared" si="4"/>
        <v>0.99609375</v>
      </c>
    </row>
    <row r="463" ht="15.75" customHeight="1">
      <c r="A463" s="403" t="s">
        <v>813</v>
      </c>
      <c r="B463" s="404">
        <v>7085.94</v>
      </c>
      <c r="C463" s="405">
        <f t="shared" si="1"/>
        <v>0.0006439422824</v>
      </c>
      <c r="D463" s="405">
        <f t="shared" si="2"/>
        <v>1.000643942</v>
      </c>
      <c r="E463" s="406">
        <v>76.8</v>
      </c>
      <c r="F463" s="226">
        <f t="shared" si="3"/>
        <v>0.005235602094</v>
      </c>
      <c r="G463" s="226">
        <f t="shared" si="4"/>
        <v>1.005235602</v>
      </c>
    </row>
    <row r="464" ht="15.75" customHeight="1">
      <c r="A464" s="403" t="s">
        <v>814</v>
      </c>
      <c r="B464" s="404">
        <v>7081.38</v>
      </c>
      <c r="C464" s="405">
        <f t="shared" si="1"/>
        <v>0.001215929239</v>
      </c>
      <c r="D464" s="405">
        <f t="shared" si="2"/>
        <v>1.001215929</v>
      </c>
      <c r="E464" s="406">
        <v>76.4</v>
      </c>
      <c r="F464" s="226">
        <f t="shared" si="3"/>
        <v>0.00131061599</v>
      </c>
      <c r="G464" s="226">
        <f t="shared" si="4"/>
        <v>1.001310616</v>
      </c>
    </row>
    <row r="465" ht="15.75" customHeight="1">
      <c r="A465" s="403" t="s">
        <v>815</v>
      </c>
      <c r="B465" s="404">
        <v>7072.78</v>
      </c>
      <c r="C465" s="405">
        <f t="shared" si="1"/>
        <v>0.002975126918</v>
      </c>
      <c r="D465" s="405">
        <f t="shared" si="2"/>
        <v>1.002975127</v>
      </c>
      <c r="E465" s="406">
        <v>76.3</v>
      </c>
      <c r="F465" s="226">
        <f t="shared" si="3"/>
        <v>0.005270092227</v>
      </c>
      <c r="G465" s="226">
        <f t="shared" si="4"/>
        <v>1.005270092</v>
      </c>
    </row>
    <row r="466" ht="15.75" customHeight="1">
      <c r="A466" s="403" t="s">
        <v>816</v>
      </c>
      <c r="B466" s="404">
        <v>7051.8</v>
      </c>
      <c r="C466" s="405">
        <f t="shared" si="1"/>
        <v>-0.001768047461</v>
      </c>
      <c r="D466" s="405">
        <f t="shared" si="2"/>
        <v>0.9982319525</v>
      </c>
      <c r="E466" s="406">
        <v>75.9</v>
      </c>
      <c r="F466" s="226">
        <f t="shared" si="3"/>
        <v>-0.003937007874</v>
      </c>
      <c r="G466" s="226">
        <f t="shared" si="4"/>
        <v>0.9960629921</v>
      </c>
    </row>
    <row r="467" ht="15.75" customHeight="1">
      <c r="A467" s="403" t="s">
        <v>817</v>
      </c>
      <c r="B467" s="404">
        <v>7064.29</v>
      </c>
      <c r="C467" s="405">
        <f t="shared" si="1"/>
        <v>0.005804781648</v>
      </c>
      <c r="D467" s="405">
        <f t="shared" si="2"/>
        <v>1.005804782</v>
      </c>
      <c r="E467" s="406">
        <v>76.2</v>
      </c>
      <c r="F467" s="226">
        <f t="shared" si="3"/>
        <v>0.009271523179</v>
      </c>
      <c r="G467" s="226">
        <f t="shared" si="4"/>
        <v>1.009271523</v>
      </c>
    </row>
    <row r="468" ht="15.75" customHeight="1">
      <c r="A468" s="403" t="s">
        <v>818</v>
      </c>
      <c r="B468" s="404">
        <v>7023.52</v>
      </c>
      <c r="C468" s="405">
        <f t="shared" si="1"/>
        <v>0.0009648341469</v>
      </c>
      <c r="D468" s="405">
        <f t="shared" si="2"/>
        <v>1.000964834</v>
      </c>
      <c r="E468" s="406">
        <v>75.5</v>
      </c>
      <c r="F468" s="226">
        <f t="shared" si="3"/>
        <v>-0.01692708333</v>
      </c>
      <c r="G468" s="226">
        <f t="shared" si="4"/>
        <v>0.9830729167</v>
      </c>
    </row>
    <row r="469" ht="15.75" customHeight="1">
      <c r="A469" s="403" t="s">
        <v>819</v>
      </c>
      <c r="B469" s="404">
        <v>7016.75</v>
      </c>
      <c r="C469" s="405">
        <f t="shared" si="1"/>
        <v>0.002736652567</v>
      </c>
      <c r="D469" s="405">
        <f t="shared" si="2"/>
        <v>1.002736653</v>
      </c>
      <c r="E469" s="406">
        <v>76.8</v>
      </c>
      <c r="F469" s="226">
        <f t="shared" si="3"/>
        <v>-0.003891050584</v>
      </c>
      <c r="G469" s="226">
        <f t="shared" si="4"/>
        <v>0.9961089494</v>
      </c>
    </row>
    <row r="470" ht="15.75" customHeight="1">
      <c r="A470" s="403" t="s">
        <v>820</v>
      </c>
      <c r="B470" s="404">
        <v>6997.6</v>
      </c>
      <c r="C470" s="405">
        <f t="shared" si="1"/>
        <v>0.01029555505</v>
      </c>
      <c r="D470" s="405">
        <f t="shared" si="2"/>
        <v>1.010295555</v>
      </c>
      <c r="E470" s="406">
        <v>77.1</v>
      </c>
      <c r="F470" s="226">
        <f t="shared" si="3"/>
        <v>0.01849405548</v>
      </c>
      <c r="G470" s="226">
        <f t="shared" si="4"/>
        <v>1.018494055</v>
      </c>
    </row>
    <row r="471" ht="15.75" customHeight="1">
      <c r="A471" s="403" t="s">
        <v>821</v>
      </c>
      <c r="B471" s="404">
        <v>6926.29</v>
      </c>
      <c r="C471" s="405">
        <f t="shared" si="1"/>
        <v>-0.009334124765</v>
      </c>
      <c r="D471" s="405">
        <f t="shared" si="2"/>
        <v>0.9906658752</v>
      </c>
      <c r="E471" s="406">
        <v>75.7</v>
      </c>
      <c r="F471" s="226">
        <f t="shared" si="3"/>
        <v>-0.003947368421</v>
      </c>
      <c r="G471" s="226">
        <f t="shared" si="4"/>
        <v>0.9960526316</v>
      </c>
    </row>
    <row r="472" ht="15.75" customHeight="1">
      <c r="A472" s="403" t="s">
        <v>822</v>
      </c>
      <c r="B472" s="404">
        <v>6991.55</v>
      </c>
      <c r="C472" s="405">
        <f t="shared" si="1"/>
        <v>-0.005122695676</v>
      </c>
      <c r="D472" s="405">
        <f t="shared" si="2"/>
        <v>0.9948773043</v>
      </c>
      <c r="E472" s="406">
        <v>76.0</v>
      </c>
      <c r="F472" s="226">
        <f t="shared" si="3"/>
        <v>-0.0180878553</v>
      </c>
      <c r="G472" s="226">
        <f t="shared" si="4"/>
        <v>0.9819121447</v>
      </c>
    </row>
    <row r="473" ht="15.75" customHeight="1">
      <c r="A473" s="403" t="s">
        <v>823</v>
      </c>
      <c r="B473" s="404">
        <v>7027.55</v>
      </c>
      <c r="C473" s="405">
        <f t="shared" si="1"/>
        <v>-0.0006953489827</v>
      </c>
      <c r="D473" s="405">
        <f t="shared" si="2"/>
        <v>0.999304651</v>
      </c>
      <c r="E473" s="406">
        <v>77.4</v>
      </c>
      <c r="F473" s="226">
        <f t="shared" si="3"/>
        <v>-0.01776649746</v>
      </c>
      <c r="G473" s="226">
        <f t="shared" si="4"/>
        <v>0.9822335025</v>
      </c>
    </row>
    <row r="474" ht="15.75" customHeight="1">
      <c r="A474" s="403" t="s">
        <v>824</v>
      </c>
      <c r="B474" s="404">
        <v>7032.44</v>
      </c>
      <c r="C474" s="405">
        <f t="shared" si="1"/>
        <v>-0.00001848541856</v>
      </c>
      <c r="D474" s="405">
        <f t="shared" si="2"/>
        <v>0.9999815146</v>
      </c>
      <c r="E474" s="406">
        <v>78.8</v>
      </c>
      <c r="F474" s="226">
        <f t="shared" si="3"/>
        <v>-0.003792667509</v>
      </c>
      <c r="G474" s="226">
        <f t="shared" si="4"/>
        <v>0.9962073325</v>
      </c>
    </row>
    <row r="475" ht="15.75" customHeight="1">
      <c r="A475" s="403" t="s">
        <v>825</v>
      </c>
      <c r="B475" s="404">
        <v>7032.57</v>
      </c>
      <c r="C475" s="405">
        <f t="shared" si="1"/>
        <v>0.001897638637</v>
      </c>
      <c r="D475" s="405">
        <f t="shared" si="2"/>
        <v>1.001897639</v>
      </c>
      <c r="E475" s="406">
        <v>79.1</v>
      </c>
      <c r="F475" s="226">
        <f t="shared" si="3"/>
        <v>0.02461139896</v>
      </c>
      <c r="G475" s="226">
        <f t="shared" si="4"/>
        <v>1.024611399</v>
      </c>
    </row>
    <row r="476" ht="15.75" customHeight="1">
      <c r="A476" s="403" t="s">
        <v>826</v>
      </c>
      <c r="B476" s="404">
        <v>7019.25</v>
      </c>
      <c r="C476" s="405">
        <f t="shared" si="1"/>
        <v>-0.007599321363</v>
      </c>
      <c r="D476" s="405">
        <f t="shared" si="2"/>
        <v>0.9924006786</v>
      </c>
      <c r="E476" s="406">
        <v>77.2</v>
      </c>
      <c r="F476" s="226">
        <f t="shared" si="3"/>
        <v>-0.008985879332</v>
      </c>
      <c r="G476" s="226">
        <f t="shared" si="4"/>
        <v>0.9910141207</v>
      </c>
    </row>
    <row r="477" ht="15.75" customHeight="1">
      <c r="A477" s="403" t="s">
        <v>827</v>
      </c>
      <c r="B477" s="404">
        <v>7073.0</v>
      </c>
      <c r="C477" s="405">
        <f t="shared" si="1"/>
        <v>-0.004600538442</v>
      </c>
      <c r="D477" s="405">
        <f t="shared" si="2"/>
        <v>0.9953994616</v>
      </c>
      <c r="E477" s="406">
        <v>77.9</v>
      </c>
      <c r="F477" s="226">
        <f t="shared" si="3"/>
        <v>-0.001282051282</v>
      </c>
      <c r="G477" s="226">
        <f t="shared" si="4"/>
        <v>0.9987179487</v>
      </c>
    </row>
    <row r="478" ht="15.75" customHeight="1">
      <c r="A478" s="403" t="s">
        <v>828</v>
      </c>
      <c r="B478" s="404">
        <v>7105.69</v>
      </c>
      <c r="C478" s="405">
        <f t="shared" si="1"/>
        <v>0.002293555335</v>
      </c>
      <c r="D478" s="405">
        <f t="shared" si="2"/>
        <v>1.002293555</v>
      </c>
      <c r="E478" s="406">
        <v>78.0</v>
      </c>
      <c r="F478" s="226">
        <f t="shared" si="3"/>
        <v>-0.003831417625</v>
      </c>
      <c r="G478" s="226">
        <f t="shared" si="4"/>
        <v>0.9961685824</v>
      </c>
    </row>
    <row r="479" ht="15.75" customHeight="1">
      <c r="A479" s="403" t="s">
        <v>829</v>
      </c>
      <c r="B479" s="404">
        <v>7089.43</v>
      </c>
      <c r="C479" s="405">
        <f t="shared" si="1"/>
        <v>0.004780532052</v>
      </c>
      <c r="D479" s="405">
        <f t="shared" si="2"/>
        <v>1.004780532</v>
      </c>
      <c r="E479" s="406">
        <v>78.3</v>
      </c>
      <c r="F479" s="226">
        <f t="shared" si="3"/>
        <v>0.01424870466</v>
      </c>
      <c r="G479" s="226">
        <f t="shared" si="4"/>
        <v>1.014248705</v>
      </c>
    </row>
    <row r="480" ht="15.75" customHeight="1">
      <c r="A480" s="403" t="s">
        <v>830</v>
      </c>
      <c r="B480" s="404">
        <v>7055.7</v>
      </c>
      <c r="C480" s="405">
        <f t="shared" si="1"/>
        <v>0.00006094734858</v>
      </c>
      <c r="D480" s="405">
        <f t="shared" si="2"/>
        <v>1.000060947</v>
      </c>
      <c r="E480" s="406">
        <v>77.2</v>
      </c>
      <c r="F480" s="226">
        <f t="shared" si="3"/>
        <v>0.01445466491</v>
      </c>
      <c r="G480" s="226">
        <f t="shared" si="4"/>
        <v>1.014454665</v>
      </c>
    </row>
    <row r="481" ht="15.75" customHeight="1">
      <c r="A481" s="403" t="s">
        <v>831</v>
      </c>
      <c r="B481" s="404">
        <v>7055.27</v>
      </c>
      <c r="C481" s="405">
        <f t="shared" si="1"/>
        <v>0.005082917948</v>
      </c>
      <c r="D481" s="405">
        <f t="shared" si="2"/>
        <v>1.005082918</v>
      </c>
      <c r="E481" s="406">
        <v>76.1</v>
      </c>
      <c r="F481" s="226">
        <f t="shared" si="3"/>
        <v>0.01196808511</v>
      </c>
      <c r="G481" s="226">
        <f t="shared" si="4"/>
        <v>1.011968085</v>
      </c>
    </row>
    <row r="482" ht="15.75" customHeight="1">
      <c r="A482" s="403" t="s">
        <v>832</v>
      </c>
      <c r="B482" s="404">
        <v>7019.59</v>
      </c>
      <c r="C482" s="405">
        <f t="shared" si="1"/>
        <v>0.0003377405867</v>
      </c>
      <c r="D482" s="405">
        <f t="shared" si="2"/>
        <v>1.000337741</v>
      </c>
      <c r="E482" s="406">
        <v>75.2</v>
      </c>
      <c r="F482" s="226">
        <f t="shared" si="3"/>
        <v>0.009395973154</v>
      </c>
      <c r="G482" s="226">
        <f t="shared" si="4"/>
        <v>1.009395973</v>
      </c>
    </row>
    <row r="483" ht="15.75" customHeight="1">
      <c r="A483" s="403" t="s">
        <v>833</v>
      </c>
      <c r="B483" s="404">
        <v>7017.22</v>
      </c>
      <c r="C483" s="405">
        <f t="shared" si="1"/>
        <v>0.003024559538</v>
      </c>
      <c r="D483" s="405">
        <f t="shared" si="2"/>
        <v>1.00302456</v>
      </c>
      <c r="E483" s="406">
        <v>74.5</v>
      </c>
      <c r="F483" s="226">
        <f t="shared" si="3"/>
        <v>0.01360544218</v>
      </c>
      <c r="G483" s="226">
        <f t="shared" si="4"/>
        <v>1.013605442</v>
      </c>
    </row>
    <row r="484" ht="15.75" customHeight="1">
      <c r="A484" s="403" t="s">
        <v>834</v>
      </c>
      <c r="B484" s="404">
        <v>6996.06</v>
      </c>
      <c r="C484" s="405">
        <f t="shared" si="1"/>
        <v>-0.007531404496</v>
      </c>
      <c r="D484" s="405">
        <f t="shared" si="2"/>
        <v>0.9924685955</v>
      </c>
      <c r="E484" s="406">
        <v>73.5</v>
      </c>
      <c r="F484" s="226">
        <f t="shared" si="3"/>
        <v>-0.02519893899</v>
      </c>
      <c r="G484" s="226">
        <f t="shared" si="4"/>
        <v>0.974801061</v>
      </c>
    </row>
    <row r="485" ht="15.75" customHeight="1">
      <c r="A485" s="403" t="s">
        <v>835</v>
      </c>
      <c r="B485" s="404">
        <v>7049.15</v>
      </c>
      <c r="C485" s="405">
        <f t="shared" si="1"/>
        <v>0.007863714676</v>
      </c>
      <c r="D485" s="405">
        <f t="shared" si="2"/>
        <v>1.007863715</v>
      </c>
      <c r="E485" s="406">
        <v>75.4</v>
      </c>
      <c r="F485" s="226">
        <f t="shared" si="3"/>
        <v>-0.005277044855</v>
      </c>
      <c r="G485" s="226">
        <f t="shared" si="4"/>
        <v>0.9947229551</v>
      </c>
    </row>
    <row r="486" ht="15.75" customHeight="1">
      <c r="A486" s="403" t="s">
        <v>836</v>
      </c>
      <c r="B486" s="404">
        <v>6994.15</v>
      </c>
      <c r="C486" s="405">
        <f t="shared" si="1"/>
        <v>0.0009588619597</v>
      </c>
      <c r="D486" s="405">
        <f t="shared" si="2"/>
        <v>1.000958862</v>
      </c>
      <c r="E486" s="406">
        <v>75.8</v>
      </c>
      <c r="F486" s="226">
        <f t="shared" si="3"/>
        <v>0.03551912568</v>
      </c>
      <c r="G486" s="226">
        <f t="shared" si="4"/>
        <v>1.035519126</v>
      </c>
    </row>
    <row r="487" ht="15.75" customHeight="1">
      <c r="A487" s="403" t="s">
        <v>837</v>
      </c>
      <c r="B487" s="404">
        <v>6987.45</v>
      </c>
      <c r="C487" s="405">
        <f t="shared" si="1"/>
        <v>0.008300228141</v>
      </c>
      <c r="D487" s="405">
        <f t="shared" si="2"/>
        <v>1.008300228</v>
      </c>
      <c r="E487" s="406">
        <v>73.2</v>
      </c>
      <c r="F487" s="226">
        <f t="shared" si="3"/>
        <v>0.005494505495</v>
      </c>
      <c r="G487" s="226">
        <f t="shared" si="4"/>
        <v>1.005494505</v>
      </c>
    </row>
    <row r="488" ht="15.75" customHeight="1">
      <c r="A488" s="403" t="s">
        <v>838</v>
      </c>
      <c r="B488" s="404">
        <v>6929.93</v>
      </c>
      <c r="C488" s="405">
        <f t="shared" si="1"/>
        <v>0.005359067691</v>
      </c>
      <c r="D488" s="405">
        <f t="shared" si="2"/>
        <v>1.005359068</v>
      </c>
      <c r="E488" s="406">
        <v>72.8</v>
      </c>
      <c r="F488" s="226">
        <f t="shared" si="3"/>
        <v>0.01251738526</v>
      </c>
      <c r="G488" s="226">
        <f t="shared" si="4"/>
        <v>1.012517385</v>
      </c>
    </row>
    <row r="489" ht="15.75" customHeight="1">
      <c r="A489" s="403" t="s">
        <v>839</v>
      </c>
      <c r="B489" s="404">
        <v>6892.99</v>
      </c>
      <c r="C489" s="405">
        <f t="shared" si="1"/>
        <v>0.001553259811</v>
      </c>
      <c r="D489" s="405">
        <f t="shared" si="2"/>
        <v>1.00155326</v>
      </c>
      <c r="E489" s="406">
        <v>71.9</v>
      </c>
      <c r="F489" s="226">
        <f t="shared" si="3"/>
        <v>0.00700280112</v>
      </c>
      <c r="G489" s="226">
        <f t="shared" si="4"/>
        <v>1.007002801</v>
      </c>
    </row>
    <row r="490" ht="15.75" customHeight="1">
      <c r="A490" s="403" t="s">
        <v>840</v>
      </c>
      <c r="B490" s="404">
        <v>6882.3</v>
      </c>
      <c r="C490" s="405">
        <f t="shared" si="1"/>
        <v>0.004256449243</v>
      </c>
      <c r="D490" s="405">
        <f t="shared" si="2"/>
        <v>1.004256449</v>
      </c>
      <c r="E490" s="406">
        <v>71.4</v>
      </c>
      <c r="F490" s="226">
        <f t="shared" si="3"/>
        <v>0</v>
      </c>
      <c r="G490" s="226">
        <f t="shared" si="4"/>
        <v>1</v>
      </c>
    </row>
    <row r="491" ht="15.75" customHeight="1">
      <c r="A491" s="403" t="s">
        <v>841</v>
      </c>
      <c r="B491" s="404">
        <v>6853.13</v>
      </c>
      <c r="C491" s="405">
        <f t="shared" si="1"/>
        <v>0.01427926561</v>
      </c>
      <c r="D491" s="405">
        <f t="shared" si="2"/>
        <v>1.014279266</v>
      </c>
      <c r="E491" s="406">
        <v>71.4</v>
      </c>
      <c r="F491" s="226">
        <f t="shared" si="3"/>
        <v>0.004219409283</v>
      </c>
      <c r="G491" s="226">
        <f t="shared" si="4"/>
        <v>1.004219409</v>
      </c>
    </row>
    <row r="492" ht="15.75" customHeight="1">
      <c r="A492" s="403" t="s">
        <v>842</v>
      </c>
      <c r="B492" s="404">
        <v>6756.65</v>
      </c>
      <c r="C492" s="405">
        <f t="shared" si="1"/>
        <v>0.003789848376</v>
      </c>
      <c r="D492" s="405">
        <f t="shared" si="2"/>
        <v>1.003789848</v>
      </c>
      <c r="E492" s="406">
        <v>71.1</v>
      </c>
      <c r="F492" s="226">
        <f t="shared" si="3"/>
        <v>0.008510638298</v>
      </c>
      <c r="G492" s="226">
        <f t="shared" si="4"/>
        <v>1.008510638</v>
      </c>
    </row>
    <row r="493" ht="15.75" customHeight="1">
      <c r="A493" s="403" t="s">
        <v>843</v>
      </c>
      <c r="B493" s="404">
        <v>6731.14</v>
      </c>
      <c r="C493" s="405">
        <f t="shared" si="1"/>
        <v>-0.001704082828</v>
      </c>
      <c r="D493" s="405">
        <f t="shared" si="2"/>
        <v>0.9982959172</v>
      </c>
      <c r="E493" s="406">
        <v>70.5</v>
      </c>
      <c r="F493" s="226">
        <f t="shared" si="3"/>
        <v>0.001420454545</v>
      </c>
      <c r="G493" s="226">
        <f t="shared" si="4"/>
        <v>1.001420455</v>
      </c>
    </row>
    <row r="494" ht="15.75" customHeight="1">
      <c r="A494" s="403" t="s">
        <v>844</v>
      </c>
      <c r="B494" s="404">
        <v>6742.63</v>
      </c>
      <c r="C494" s="405">
        <f t="shared" si="1"/>
        <v>0.01100880014</v>
      </c>
      <c r="D494" s="405">
        <f t="shared" si="2"/>
        <v>1.0110088</v>
      </c>
      <c r="E494" s="406">
        <v>70.4</v>
      </c>
      <c r="F494" s="226">
        <f t="shared" si="3"/>
        <v>0.001422475107</v>
      </c>
      <c r="G494" s="226">
        <f t="shared" si="4"/>
        <v>1.001422475</v>
      </c>
    </row>
    <row r="495" ht="15.75" customHeight="1">
      <c r="A495" s="403" t="s">
        <v>845</v>
      </c>
      <c r="B495" s="404">
        <v>6669.21</v>
      </c>
      <c r="C495" s="405">
        <f t="shared" si="1"/>
        <v>0.005933751341</v>
      </c>
      <c r="D495" s="405">
        <f t="shared" si="2"/>
        <v>1.005933751</v>
      </c>
      <c r="E495" s="406">
        <v>70.3</v>
      </c>
      <c r="F495" s="226">
        <f t="shared" si="3"/>
        <v>0.007163323782</v>
      </c>
      <c r="G495" s="226">
        <f t="shared" si="4"/>
        <v>1.007163324</v>
      </c>
    </row>
    <row r="496" ht="15.75" customHeight="1">
      <c r="A496" s="403" t="s">
        <v>846</v>
      </c>
      <c r="B496" s="404">
        <v>6629.87</v>
      </c>
      <c r="C496" s="405">
        <f t="shared" si="1"/>
        <v>-0.01085248881</v>
      </c>
      <c r="D496" s="405">
        <f t="shared" si="2"/>
        <v>0.9891475112</v>
      </c>
      <c r="E496" s="406">
        <v>69.8</v>
      </c>
      <c r="F496" s="226">
        <f t="shared" si="3"/>
        <v>0.002873563218</v>
      </c>
      <c r="G496" s="226">
        <f t="shared" si="4"/>
        <v>1.002873563</v>
      </c>
    </row>
    <row r="497" ht="15.75" customHeight="1">
      <c r="A497" s="403" t="s">
        <v>847</v>
      </c>
      <c r="B497" s="404">
        <v>6702.61</v>
      </c>
      <c r="C497" s="405">
        <f t="shared" si="1"/>
        <v>-0.00767347108</v>
      </c>
      <c r="D497" s="405">
        <f t="shared" si="2"/>
        <v>0.9923265289</v>
      </c>
      <c r="E497" s="406">
        <v>69.6</v>
      </c>
      <c r="F497" s="226">
        <f t="shared" si="3"/>
        <v>-0.02247191011</v>
      </c>
      <c r="G497" s="226">
        <f t="shared" si="4"/>
        <v>0.9775280899</v>
      </c>
    </row>
    <row r="498" ht="15.75" customHeight="1">
      <c r="A498" s="403" t="s">
        <v>848</v>
      </c>
      <c r="B498" s="404">
        <v>6754.44</v>
      </c>
      <c r="C498" s="405">
        <f t="shared" si="1"/>
        <v>-0.000415849643</v>
      </c>
      <c r="D498" s="405">
        <f t="shared" si="2"/>
        <v>0.9995841504</v>
      </c>
      <c r="E498" s="406">
        <v>71.2</v>
      </c>
      <c r="F498" s="226">
        <f t="shared" si="3"/>
        <v>-0.002801120448</v>
      </c>
      <c r="G498" s="226">
        <f t="shared" si="4"/>
        <v>0.9971988796</v>
      </c>
    </row>
    <row r="499" ht="15.75" customHeight="1">
      <c r="A499" s="403" t="s">
        <v>849</v>
      </c>
      <c r="B499" s="404">
        <v>6757.25</v>
      </c>
      <c r="C499" s="405">
        <f t="shared" si="1"/>
        <v>0.003072789484</v>
      </c>
      <c r="D499" s="405">
        <f t="shared" si="2"/>
        <v>1.003072789</v>
      </c>
      <c r="E499" s="406">
        <v>71.4</v>
      </c>
      <c r="F499" s="226">
        <f t="shared" si="3"/>
        <v>-0.001398601399</v>
      </c>
      <c r="G499" s="226">
        <f t="shared" si="4"/>
        <v>0.9986013986</v>
      </c>
    </row>
    <row r="500" ht="15.75" customHeight="1">
      <c r="A500" s="403" t="s">
        <v>850</v>
      </c>
      <c r="B500" s="404">
        <v>6736.55</v>
      </c>
      <c r="C500" s="405">
        <f t="shared" si="1"/>
        <v>-0.006875820963</v>
      </c>
      <c r="D500" s="405">
        <f t="shared" si="2"/>
        <v>0.993124179</v>
      </c>
      <c r="E500" s="406">
        <v>71.5</v>
      </c>
      <c r="F500" s="226">
        <f t="shared" si="3"/>
        <v>-0.01106500692</v>
      </c>
      <c r="G500" s="226">
        <f t="shared" si="4"/>
        <v>0.9889349931</v>
      </c>
    </row>
    <row r="501" ht="15.75" customHeight="1">
      <c r="A501" s="403" t="s">
        <v>851</v>
      </c>
      <c r="B501" s="404">
        <v>6783.19</v>
      </c>
      <c r="C501" s="405">
        <f t="shared" si="1"/>
        <v>-0.0123730193</v>
      </c>
      <c r="D501" s="405">
        <f t="shared" si="2"/>
        <v>0.9876269807</v>
      </c>
      <c r="E501" s="406">
        <v>72.3</v>
      </c>
      <c r="F501" s="226">
        <f t="shared" si="3"/>
        <v>-0.008230452675</v>
      </c>
      <c r="G501" s="226">
        <f t="shared" si="4"/>
        <v>0.9917695473</v>
      </c>
    </row>
    <row r="502" ht="15.75" customHeight="1">
      <c r="A502" s="403" t="s">
        <v>852</v>
      </c>
      <c r="B502" s="404">
        <v>6868.17</v>
      </c>
      <c r="C502" s="405">
        <f t="shared" si="1"/>
        <v>0.004441487028</v>
      </c>
      <c r="D502" s="405">
        <f t="shared" si="2"/>
        <v>1.004441487</v>
      </c>
      <c r="E502" s="406">
        <v>72.9</v>
      </c>
      <c r="F502" s="226">
        <f t="shared" si="3"/>
        <v>0.01673640167</v>
      </c>
      <c r="G502" s="226">
        <f t="shared" si="4"/>
        <v>1.016736402</v>
      </c>
    </row>
    <row r="503" ht="15.75" customHeight="1">
      <c r="A503" s="403" t="s">
        <v>853</v>
      </c>
      <c r="B503" s="404">
        <v>6837.8</v>
      </c>
      <c r="C503" s="405">
        <f t="shared" si="1"/>
        <v>-0.006425439043</v>
      </c>
      <c r="D503" s="405">
        <f t="shared" si="2"/>
        <v>0.993574561</v>
      </c>
      <c r="E503" s="406">
        <v>71.7</v>
      </c>
      <c r="F503" s="226">
        <f t="shared" si="3"/>
        <v>0.004201680672</v>
      </c>
      <c r="G503" s="226">
        <f t="shared" si="4"/>
        <v>1.004201681</v>
      </c>
    </row>
    <row r="504" ht="15.75" customHeight="1">
      <c r="A504" s="403" t="s">
        <v>854</v>
      </c>
      <c r="B504" s="404">
        <v>6882.02</v>
      </c>
      <c r="C504" s="405">
        <f t="shared" si="1"/>
        <v>-0.005538737203</v>
      </c>
      <c r="D504" s="405">
        <f t="shared" si="2"/>
        <v>0.9944612628</v>
      </c>
      <c r="E504" s="406">
        <v>71.4</v>
      </c>
      <c r="F504" s="226">
        <f t="shared" si="3"/>
        <v>-0.008333333333</v>
      </c>
      <c r="G504" s="226">
        <f t="shared" si="4"/>
        <v>0.9916666667</v>
      </c>
    </row>
    <row r="505" ht="15.75" customHeight="1">
      <c r="A505" s="403" t="s">
        <v>855</v>
      </c>
      <c r="B505" s="404">
        <v>6920.35</v>
      </c>
      <c r="C505" s="405">
        <f t="shared" si="1"/>
        <v>-0.009218668125</v>
      </c>
      <c r="D505" s="405">
        <f t="shared" si="2"/>
        <v>0.9907813319</v>
      </c>
      <c r="E505" s="406">
        <v>72.0</v>
      </c>
      <c r="F505" s="226">
        <f t="shared" si="3"/>
        <v>-0.00826446281</v>
      </c>
      <c r="G505" s="226">
        <f t="shared" si="4"/>
        <v>0.9917355372</v>
      </c>
    </row>
    <row r="506" ht="15.75" customHeight="1">
      <c r="A506" s="403" t="s">
        <v>856</v>
      </c>
      <c r="B506" s="404">
        <v>6984.74</v>
      </c>
      <c r="C506" s="405">
        <f t="shared" si="1"/>
        <v>0.004690648765</v>
      </c>
      <c r="D506" s="405">
        <f t="shared" si="2"/>
        <v>1.004690649</v>
      </c>
      <c r="E506" s="406">
        <v>72.6</v>
      </c>
      <c r="F506" s="226">
        <f t="shared" si="3"/>
        <v>0.005540166205</v>
      </c>
      <c r="G506" s="226">
        <f t="shared" si="4"/>
        <v>1.005540166</v>
      </c>
    </row>
    <row r="507" ht="15.75" customHeight="1">
      <c r="A507" s="403" t="s">
        <v>857</v>
      </c>
      <c r="B507" s="404">
        <v>6952.13</v>
      </c>
      <c r="C507" s="405">
        <f t="shared" si="1"/>
        <v>-0.01374097566</v>
      </c>
      <c r="D507" s="405">
        <f t="shared" si="2"/>
        <v>0.9862590243</v>
      </c>
      <c r="E507" s="406">
        <v>72.2</v>
      </c>
      <c r="F507" s="226">
        <f t="shared" si="3"/>
        <v>-0.008241758242</v>
      </c>
      <c r="G507" s="226">
        <f t="shared" si="4"/>
        <v>0.9917582418</v>
      </c>
    </row>
    <row r="508" ht="15.75" customHeight="1">
      <c r="A508" s="403" t="s">
        <v>858</v>
      </c>
      <c r="B508" s="404">
        <v>7048.99</v>
      </c>
      <c r="C508" s="405">
        <f t="shared" si="1"/>
        <v>0.01009668225</v>
      </c>
      <c r="D508" s="405">
        <f t="shared" si="2"/>
        <v>1.010096682</v>
      </c>
      <c r="E508" s="406">
        <v>72.8</v>
      </c>
      <c r="F508" s="226">
        <f t="shared" si="3"/>
        <v>0.01111111111</v>
      </c>
      <c r="G508" s="226">
        <f t="shared" si="4"/>
        <v>1.011111111</v>
      </c>
    </row>
    <row r="509" ht="15.75" customHeight="1">
      <c r="A509" s="403" t="s">
        <v>859</v>
      </c>
      <c r="B509" s="404">
        <v>6978.53</v>
      </c>
      <c r="C509" s="405">
        <f t="shared" si="1"/>
        <v>0.001851950218</v>
      </c>
      <c r="D509" s="405">
        <f t="shared" si="2"/>
        <v>1.00185195</v>
      </c>
      <c r="E509" s="406">
        <v>72.0</v>
      </c>
      <c r="F509" s="226">
        <f t="shared" si="3"/>
        <v>-0.01234567901</v>
      </c>
      <c r="G509" s="226">
        <f t="shared" si="4"/>
        <v>0.987654321</v>
      </c>
    </row>
    <row r="510" ht="15.75" customHeight="1">
      <c r="A510" s="403" t="s">
        <v>860</v>
      </c>
      <c r="B510" s="404">
        <v>6965.63</v>
      </c>
      <c r="C510" s="405">
        <f t="shared" si="1"/>
        <v>0.004242957239</v>
      </c>
      <c r="D510" s="405">
        <f t="shared" si="2"/>
        <v>1.004242957</v>
      </c>
      <c r="E510" s="406">
        <v>72.9</v>
      </c>
      <c r="F510" s="226">
        <f t="shared" si="3"/>
        <v>-0.01085481682</v>
      </c>
      <c r="G510" s="226">
        <f t="shared" si="4"/>
        <v>0.9891451832</v>
      </c>
    </row>
    <row r="511" ht="15.75" customHeight="1">
      <c r="A511" s="403" t="s">
        <v>861</v>
      </c>
      <c r="B511" s="404">
        <v>6936.2</v>
      </c>
      <c r="C511" s="405">
        <f t="shared" si="1"/>
        <v>0.01302760333</v>
      </c>
      <c r="D511" s="405">
        <f t="shared" si="2"/>
        <v>1.013027603</v>
      </c>
      <c r="E511" s="406">
        <v>73.7</v>
      </c>
      <c r="F511" s="226">
        <f t="shared" si="3"/>
        <v>0.0854197349</v>
      </c>
      <c r="G511" s="226">
        <f t="shared" si="4"/>
        <v>1.085419735</v>
      </c>
    </row>
    <row r="512" ht="15.75" customHeight="1">
      <c r="A512" s="403" t="s">
        <v>862</v>
      </c>
      <c r="B512" s="404">
        <v>6847.0</v>
      </c>
      <c r="C512" s="405">
        <f t="shared" si="1"/>
        <v>0.02144482154</v>
      </c>
      <c r="D512" s="405">
        <f t="shared" si="2"/>
        <v>1.021444822</v>
      </c>
      <c r="E512" s="406">
        <v>67.9</v>
      </c>
      <c r="F512" s="226">
        <f t="shared" si="3"/>
        <v>0.01041666667</v>
      </c>
      <c r="G512" s="226">
        <f t="shared" si="4"/>
        <v>1.010416667</v>
      </c>
    </row>
    <row r="513" ht="15.75" customHeight="1">
      <c r="A513" s="403" t="s">
        <v>863</v>
      </c>
      <c r="B513" s="404">
        <v>6703.25</v>
      </c>
      <c r="C513" s="405">
        <f t="shared" si="1"/>
        <v>-0.01357661162</v>
      </c>
      <c r="D513" s="405">
        <f t="shared" si="2"/>
        <v>0.9864233884</v>
      </c>
      <c r="E513" s="406">
        <v>67.2</v>
      </c>
      <c r="F513" s="226">
        <f t="shared" si="3"/>
        <v>-0.004444444444</v>
      </c>
      <c r="G513" s="226">
        <f t="shared" si="4"/>
        <v>0.9955555556</v>
      </c>
    </row>
    <row r="514" ht="15.75" customHeight="1">
      <c r="A514" s="403" t="s">
        <v>864</v>
      </c>
      <c r="B514" s="404">
        <v>6795.51</v>
      </c>
      <c r="C514" s="405">
        <f t="shared" si="1"/>
        <v>0.003191666827</v>
      </c>
      <c r="D514" s="405">
        <f t="shared" si="2"/>
        <v>1.003191667</v>
      </c>
      <c r="E514" s="406">
        <v>67.5</v>
      </c>
      <c r="F514" s="226">
        <f t="shared" si="3"/>
        <v>0.002971768202</v>
      </c>
      <c r="G514" s="226">
        <f t="shared" si="4"/>
        <v>1.002971768</v>
      </c>
    </row>
    <row r="515" ht="15.75" customHeight="1">
      <c r="A515" s="403" t="s">
        <v>865</v>
      </c>
      <c r="B515" s="404">
        <v>6773.89</v>
      </c>
      <c r="C515" s="405">
        <f t="shared" si="1"/>
        <v>-0.01141113355</v>
      </c>
      <c r="D515" s="405">
        <f t="shared" si="2"/>
        <v>0.9885888664</v>
      </c>
      <c r="E515" s="406">
        <v>67.3</v>
      </c>
      <c r="F515" s="226">
        <f t="shared" si="3"/>
        <v>-0.02037845706</v>
      </c>
      <c r="G515" s="226">
        <f t="shared" si="4"/>
        <v>0.9796215429</v>
      </c>
    </row>
    <row r="516" ht="15.75" customHeight="1">
      <c r="A516" s="403" t="s">
        <v>866</v>
      </c>
      <c r="B516" s="404">
        <v>6852.08</v>
      </c>
      <c r="C516" s="405">
        <f t="shared" si="1"/>
        <v>-0.009515879796</v>
      </c>
      <c r="D516" s="405">
        <f t="shared" si="2"/>
        <v>0.9904841202</v>
      </c>
      <c r="E516" s="406">
        <v>68.7</v>
      </c>
      <c r="F516" s="226">
        <f t="shared" si="3"/>
        <v>-0.005788712012</v>
      </c>
      <c r="G516" s="226">
        <f t="shared" si="4"/>
        <v>0.994211288</v>
      </c>
    </row>
    <row r="517" ht="15.75" customHeight="1">
      <c r="A517" s="403" t="s">
        <v>867</v>
      </c>
      <c r="B517" s="404">
        <v>6917.91</v>
      </c>
      <c r="C517" s="405">
        <f t="shared" si="1"/>
        <v>-0.01355910452</v>
      </c>
      <c r="D517" s="405">
        <f t="shared" si="2"/>
        <v>0.9864408955</v>
      </c>
      <c r="E517" s="406">
        <v>69.1</v>
      </c>
      <c r="F517" s="226">
        <f t="shared" si="3"/>
        <v>-0.001445086705</v>
      </c>
      <c r="G517" s="226">
        <f t="shared" si="4"/>
        <v>0.9985549133</v>
      </c>
    </row>
    <row r="518" ht="15.75" customHeight="1">
      <c r="A518" s="403" t="s">
        <v>868</v>
      </c>
      <c r="B518" s="404">
        <v>7013.0</v>
      </c>
      <c r="C518" s="405">
        <f t="shared" si="1"/>
        <v>-0.001322930269</v>
      </c>
      <c r="D518" s="405">
        <f t="shared" si="2"/>
        <v>0.9986770697</v>
      </c>
      <c r="E518" s="406">
        <v>69.2</v>
      </c>
      <c r="F518" s="226">
        <f t="shared" si="3"/>
        <v>-0.01424501425</v>
      </c>
      <c r="G518" s="226">
        <f t="shared" si="4"/>
        <v>0.9857549858</v>
      </c>
    </row>
    <row r="519" ht="15.75" customHeight="1">
      <c r="A519" s="403" t="s">
        <v>869</v>
      </c>
      <c r="B519" s="404">
        <v>7022.29</v>
      </c>
      <c r="C519" s="405">
        <f t="shared" si="1"/>
        <v>-0.00894481397</v>
      </c>
      <c r="D519" s="405">
        <f t="shared" si="2"/>
        <v>0.991055186</v>
      </c>
      <c r="E519" s="406">
        <v>70.2</v>
      </c>
      <c r="F519" s="226">
        <f t="shared" si="3"/>
        <v>0.004291845494</v>
      </c>
      <c r="G519" s="226">
        <f t="shared" si="4"/>
        <v>1.004291845</v>
      </c>
    </row>
    <row r="520" ht="15.75" customHeight="1">
      <c r="A520" s="403" t="s">
        <v>870</v>
      </c>
      <c r="B520" s="404">
        <v>7085.67</v>
      </c>
      <c r="C520" s="405">
        <f t="shared" si="1"/>
        <v>0.00352652756</v>
      </c>
      <c r="D520" s="405">
        <f t="shared" si="2"/>
        <v>1.003526528</v>
      </c>
      <c r="E520" s="406">
        <v>69.9</v>
      </c>
      <c r="F520" s="226">
        <f t="shared" si="3"/>
        <v>-0.03983516484</v>
      </c>
      <c r="G520" s="226">
        <f t="shared" si="4"/>
        <v>0.9601648352</v>
      </c>
    </row>
    <row r="521" ht="15.75" customHeight="1">
      <c r="A521" s="403" t="s">
        <v>871</v>
      </c>
      <c r="B521" s="404">
        <v>7060.77</v>
      </c>
      <c r="C521" s="405">
        <f t="shared" si="1"/>
        <v>0.0005951900144</v>
      </c>
      <c r="D521" s="405">
        <f t="shared" si="2"/>
        <v>1.00059519</v>
      </c>
      <c r="E521" s="406">
        <v>72.8</v>
      </c>
      <c r="F521" s="226">
        <f t="shared" si="3"/>
        <v>0.02535211268</v>
      </c>
      <c r="G521" s="226">
        <f t="shared" si="4"/>
        <v>1.025352113</v>
      </c>
    </row>
    <row r="522" ht="15.75" customHeight="1">
      <c r="A522" s="403" t="s">
        <v>872</v>
      </c>
      <c r="B522" s="404">
        <v>7056.57</v>
      </c>
      <c r="C522" s="405">
        <f t="shared" si="1"/>
        <v>0.016597612</v>
      </c>
      <c r="D522" s="405">
        <f t="shared" si="2"/>
        <v>1.016597612</v>
      </c>
      <c r="E522" s="406">
        <v>71.0</v>
      </c>
      <c r="F522" s="226">
        <f t="shared" si="3"/>
        <v>-0.002808988764</v>
      </c>
      <c r="G522" s="226">
        <f t="shared" si="4"/>
        <v>0.9971910112</v>
      </c>
    </row>
    <row r="523" ht="15.75" customHeight="1">
      <c r="A523" s="403" t="s">
        <v>873</v>
      </c>
      <c r="B523" s="404">
        <v>6941.36</v>
      </c>
      <c r="C523" s="405">
        <f t="shared" si="1"/>
        <v>0.001629132173</v>
      </c>
      <c r="D523" s="405">
        <f t="shared" si="2"/>
        <v>1.001629132</v>
      </c>
      <c r="E523" s="406">
        <v>71.2</v>
      </c>
      <c r="F523" s="226">
        <f t="shared" si="3"/>
        <v>0.01424501425</v>
      </c>
      <c r="G523" s="226">
        <f t="shared" si="4"/>
        <v>1.014245014</v>
      </c>
    </row>
    <row r="524" ht="15.75" customHeight="1">
      <c r="A524" s="403" t="s">
        <v>874</v>
      </c>
      <c r="B524" s="404">
        <v>6930.07</v>
      </c>
      <c r="C524" s="405">
        <f t="shared" si="1"/>
        <v>-0.009412629075</v>
      </c>
      <c r="D524" s="405">
        <f t="shared" si="2"/>
        <v>0.9905873709</v>
      </c>
      <c r="E524" s="406">
        <v>70.2</v>
      </c>
      <c r="F524" s="226">
        <f t="shared" si="3"/>
        <v>0.04</v>
      </c>
      <c r="G524" s="226">
        <f t="shared" si="4"/>
        <v>1.04</v>
      </c>
    </row>
    <row r="525" ht="15.75" customHeight="1">
      <c r="A525" s="403" t="s">
        <v>875</v>
      </c>
      <c r="B525" s="404">
        <v>6995.92</v>
      </c>
      <c r="C525" s="405">
        <f t="shared" si="1"/>
        <v>0.001967866769</v>
      </c>
      <c r="D525" s="405">
        <f t="shared" si="2"/>
        <v>1.001967867</v>
      </c>
      <c r="E525" s="406">
        <v>67.5</v>
      </c>
      <c r="F525" s="226">
        <f t="shared" si="3"/>
        <v>-0.01171303075</v>
      </c>
      <c r="G525" s="226">
        <f t="shared" si="4"/>
        <v>0.9882869693</v>
      </c>
    </row>
    <row r="526" ht="15.75" customHeight="1">
      <c r="A526" s="403" t="s">
        <v>876</v>
      </c>
      <c r="B526" s="404">
        <v>6982.18</v>
      </c>
      <c r="C526" s="405">
        <f t="shared" si="1"/>
        <v>0.01661308546</v>
      </c>
      <c r="D526" s="405">
        <f t="shared" si="2"/>
        <v>1.016613085</v>
      </c>
      <c r="E526" s="406">
        <v>68.3</v>
      </c>
      <c r="F526" s="226">
        <f t="shared" si="3"/>
        <v>0.023988006</v>
      </c>
      <c r="G526" s="226">
        <f t="shared" si="4"/>
        <v>1.023988006</v>
      </c>
    </row>
    <row r="527" ht="15.75" customHeight="1">
      <c r="A527" s="403" t="s">
        <v>877</v>
      </c>
      <c r="B527" s="404">
        <v>6868.08</v>
      </c>
      <c r="C527" s="405">
        <f t="shared" si="1"/>
        <v>0.01006523875</v>
      </c>
      <c r="D527" s="405">
        <f t="shared" si="2"/>
        <v>1.010065239</v>
      </c>
      <c r="E527" s="406">
        <v>66.7</v>
      </c>
      <c r="F527" s="226">
        <f t="shared" si="3"/>
        <v>0.03571428571</v>
      </c>
      <c r="G527" s="226">
        <f t="shared" si="4"/>
        <v>1.035714286</v>
      </c>
    </row>
    <row r="528" ht="15.75" customHeight="1">
      <c r="A528" s="403" t="s">
        <v>878</v>
      </c>
      <c r="B528" s="404">
        <v>6799.64</v>
      </c>
      <c r="C528" s="405">
        <f t="shared" si="1"/>
        <v>-0.00820173078</v>
      </c>
      <c r="D528" s="405">
        <f t="shared" si="2"/>
        <v>0.9917982692</v>
      </c>
      <c r="E528" s="406">
        <v>64.4</v>
      </c>
      <c r="F528" s="226">
        <f t="shared" si="3"/>
        <v>-0.006172839506</v>
      </c>
      <c r="G528" s="226">
        <f t="shared" si="4"/>
        <v>0.9938271605</v>
      </c>
    </row>
    <row r="529" ht="15.75" customHeight="1">
      <c r="A529" s="403" t="s">
        <v>879</v>
      </c>
      <c r="B529" s="404">
        <v>6855.87</v>
      </c>
      <c r="C529" s="405">
        <f t="shared" si="1"/>
        <v>-0.007360957677</v>
      </c>
      <c r="D529" s="405">
        <f t="shared" si="2"/>
        <v>0.9926390423</v>
      </c>
      <c r="E529" s="406">
        <v>64.8</v>
      </c>
      <c r="F529" s="226">
        <f t="shared" si="3"/>
        <v>0.01092043682</v>
      </c>
      <c r="G529" s="226">
        <f t="shared" si="4"/>
        <v>1.010920437</v>
      </c>
    </row>
    <row r="530" ht="15.75" customHeight="1">
      <c r="A530" s="403" t="s">
        <v>880</v>
      </c>
      <c r="B530" s="404">
        <v>6906.71</v>
      </c>
      <c r="C530" s="405">
        <f t="shared" si="1"/>
        <v>0.001223495166</v>
      </c>
      <c r="D530" s="405">
        <f t="shared" si="2"/>
        <v>1.001223495</v>
      </c>
      <c r="E530" s="406">
        <v>64.1</v>
      </c>
      <c r="F530" s="226">
        <f t="shared" si="3"/>
        <v>0.003129890454</v>
      </c>
      <c r="G530" s="226">
        <f t="shared" si="4"/>
        <v>1.00312989</v>
      </c>
    </row>
    <row r="531" ht="15.75" customHeight="1">
      <c r="A531" s="403" t="s">
        <v>881</v>
      </c>
      <c r="B531" s="404">
        <v>6898.27</v>
      </c>
      <c r="C531" s="405">
        <f t="shared" si="1"/>
        <v>-0.008064017485</v>
      </c>
      <c r="D531" s="405">
        <f t="shared" si="2"/>
        <v>0.9919359825</v>
      </c>
      <c r="E531" s="406">
        <v>63.9</v>
      </c>
      <c r="F531" s="226">
        <f t="shared" si="3"/>
        <v>-0.03765060241</v>
      </c>
      <c r="G531" s="226">
        <f t="shared" si="4"/>
        <v>0.9623493976</v>
      </c>
    </row>
    <row r="532" ht="15.75" customHeight="1">
      <c r="A532" s="403" t="s">
        <v>882</v>
      </c>
      <c r="B532" s="404">
        <v>6954.35</v>
      </c>
      <c r="C532" s="405">
        <f t="shared" si="1"/>
        <v>-0.006241756609</v>
      </c>
      <c r="D532" s="405">
        <f t="shared" si="2"/>
        <v>0.9937582434</v>
      </c>
      <c r="E532" s="406">
        <v>66.4</v>
      </c>
      <c r="F532" s="226">
        <f t="shared" si="3"/>
        <v>-0.003003003003</v>
      </c>
      <c r="G532" s="226">
        <f t="shared" si="4"/>
        <v>0.996996997</v>
      </c>
    </row>
    <row r="533" ht="15.75" customHeight="1">
      <c r="A533" s="403" t="s">
        <v>883</v>
      </c>
      <c r="B533" s="404">
        <v>6998.03</v>
      </c>
      <c r="C533" s="405">
        <f t="shared" si="1"/>
        <v>-0.0004156584687</v>
      </c>
      <c r="D533" s="405">
        <f t="shared" si="2"/>
        <v>0.9995843415</v>
      </c>
      <c r="E533" s="406">
        <v>66.6</v>
      </c>
      <c r="F533" s="226">
        <f t="shared" si="3"/>
        <v>-0.01624815362</v>
      </c>
      <c r="G533" s="226">
        <f t="shared" si="4"/>
        <v>0.9837518464</v>
      </c>
    </row>
    <row r="534" ht="15.75" customHeight="1">
      <c r="A534" s="403" t="s">
        <v>884</v>
      </c>
      <c r="B534" s="404">
        <v>7000.94</v>
      </c>
      <c r="C534" s="405">
        <f t="shared" si="1"/>
        <v>-0.00869540592</v>
      </c>
      <c r="D534" s="405">
        <f t="shared" si="2"/>
        <v>0.9913045941</v>
      </c>
      <c r="E534" s="406">
        <v>67.7</v>
      </c>
      <c r="F534" s="226">
        <f t="shared" si="3"/>
        <v>-0.007331378299</v>
      </c>
      <c r="G534" s="226">
        <f t="shared" si="4"/>
        <v>0.9926686217</v>
      </c>
    </row>
    <row r="535" ht="15.75" customHeight="1">
      <c r="A535" s="403" t="s">
        <v>885</v>
      </c>
      <c r="B535" s="404">
        <v>7062.35</v>
      </c>
      <c r="C535" s="405">
        <f t="shared" si="1"/>
        <v>0.007197784332</v>
      </c>
      <c r="D535" s="405">
        <f t="shared" si="2"/>
        <v>1.007197784</v>
      </c>
      <c r="E535" s="406">
        <v>68.2</v>
      </c>
      <c r="F535" s="226">
        <f t="shared" si="3"/>
        <v>0.008875739645</v>
      </c>
      <c r="G535" s="226">
        <f t="shared" si="4"/>
        <v>1.00887574</v>
      </c>
    </row>
    <row r="536" ht="15.75" customHeight="1">
      <c r="A536" s="403" t="s">
        <v>886</v>
      </c>
      <c r="B536" s="404">
        <v>7011.88</v>
      </c>
      <c r="C536" s="405">
        <f t="shared" si="1"/>
        <v>0.0008707096141</v>
      </c>
      <c r="D536" s="405">
        <f t="shared" si="2"/>
        <v>1.00087071</v>
      </c>
      <c r="E536" s="406">
        <v>67.6</v>
      </c>
      <c r="F536" s="226">
        <f t="shared" si="3"/>
        <v>-0.03977272727</v>
      </c>
      <c r="G536" s="226">
        <f t="shared" si="4"/>
        <v>0.9602272727</v>
      </c>
    </row>
    <row r="537" ht="15.75" customHeight="1">
      <c r="A537" s="403" t="s">
        <v>887</v>
      </c>
      <c r="B537" s="404">
        <v>7005.78</v>
      </c>
      <c r="C537" s="405">
        <f t="shared" si="1"/>
        <v>0.01749962601</v>
      </c>
      <c r="D537" s="405">
        <f t="shared" si="2"/>
        <v>1.017499626</v>
      </c>
      <c r="E537" s="406">
        <v>70.4</v>
      </c>
      <c r="F537" s="226">
        <f t="shared" si="3"/>
        <v>0.004279600571</v>
      </c>
      <c r="G537" s="226">
        <f t="shared" si="4"/>
        <v>1.004279601</v>
      </c>
    </row>
    <row r="538" ht="15.75" customHeight="1">
      <c r="A538" s="403" t="s">
        <v>888</v>
      </c>
      <c r="B538" s="404">
        <v>6885.29</v>
      </c>
      <c r="C538" s="405">
        <f t="shared" si="1"/>
        <v>-0.01718743309</v>
      </c>
      <c r="D538" s="405">
        <f t="shared" si="2"/>
        <v>0.9828125669</v>
      </c>
      <c r="E538" s="406">
        <v>70.1</v>
      </c>
      <c r="F538" s="226">
        <f t="shared" si="3"/>
        <v>-0.02638888889</v>
      </c>
      <c r="G538" s="226">
        <f t="shared" si="4"/>
        <v>0.9736111111</v>
      </c>
    </row>
    <row r="539" ht="15.75" customHeight="1">
      <c r="A539" s="403" t="s">
        <v>889</v>
      </c>
      <c r="B539" s="404">
        <v>7005.7</v>
      </c>
      <c r="C539" s="405">
        <f t="shared" si="1"/>
        <v>-0.009967171785</v>
      </c>
      <c r="D539" s="405">
        <f t="shared" si="2"/>
        <v>0.9900328282</v>
      </c>
      <c r="E539" s="406">
        <v>72.0</v>
      </c>
      <c r="F539" s="226">
        <f t="shared" si="3"/>
        <v>0.03004291845</v>
      </c>
      <c r="G539" s="226">
        <f t="shared" si="4"/>
        <v>1.030042918</v>
      </c>
    </row>
    <row r="540" ht="15.75" customHeight="1">
      <c r="A540" s="403" t="s">
        <v>890</v>
      </c>
      <c r="B540" s="404">
        <v>7076.23</v>
      </c>
      <c r="C540" s="405">
        <f t="shared" si="1"/>
        <v>0.00792238851</v>
      </c>
      <c r="D540" s="405">
        <f t="shared" si="2"/>
        <v>1.007922389</v>
      </c>
      <c r="E540" s="406">
        <v>69.9</v>
      </c>
      <c r="F540" s="226">
        <f t="shared" si="3"/>
        <v>-0.03051317614</v>
      </c>
      <c r="G540" s="226">
        <f t="shared" si="4"/>
        <v>0.9694868239</v>
      </c>
    </row>
    <row r="541" ht="15.75" customHeight="1">
      <c r="A541" s="403" t="s">
        <v>891</v>
      </c>
      <c r="B541" s="404">
        <v>7020.61</v>
      </c>
      <c r="C541" s="405">
        <f t="shared" si="1"/>
        <v>-0.01080133629</v>
      </c>
      <c r="D541" s="405">
        <f t="shared" si="2"/>
        <v>0.9891986637</v>
      </c>
      <c r="E541" s="406">
        <v>72.1</v>
      </c>
      <c r="F541" s="226">
        <f t="shared" si="3"/>
        <v>-0.005517241379</v>
      </c>
      <c r="G541" s="226">
        <f t="shared" si="4"/>
        <v>0.9944827586</v>
      </c>
    </row>
    <row r="542" ht="15.75" customHeight="1">
      <c r="A542" s="403" t="s">
        <v>892</v>
      </c>
      <c r="B542" s="404">
        <v>7097.27</v>
      </c>
      <c r="C542" s="405">
        <f t="shared" si="1"/>
        <v>-0.01241083927</v>
      </c>
      <c r="D542" s="405">
        <f t="shared" si="2"/>
        <v>0.9875891607</v>
      </c>
      <c r="E542" s="406">
        <v>72.5</v>
      </c>
      <c r="F542" s="226">
        <f t="shared" si="3"/>
        <v>0.005547850208</v>
      </c>
      <c r="G542" s="226">
        <f t="shared" si="4"/>
        <v>1.00554785</v>
      </c>
    </row>
    <row r="543" ht="15.75" customHeight="1">
      <c r="A543" s="403" t="s">
        <v>893</v>
      </c>
      <c r="B543" s="404">
        <v>7186.46</v>
      </c>
      <c r="C543" s="405">
        <f t="shared" si="1"/>
        <v>-0.007841772903</v>
      </c>
      <c r="D543" s="405">
        <f t="shared" si="2"/>
        <v>0.9921582271</v>
      </c>
      <c r="E543" s="406">
        <v>72.1</v>
      </c>
      <c r="F543" s="226">
        <f t="shared" si="3"/>
        <v>-0.001385041551</v>
      </c>
      <c r="G543" s="226">
        <f t="shared" si="4"/>
        <v>0.9986149584</v>
      </c>
    </row>
    <row r="544" ht="15.75" customHeight="1">
      <c r="A544" s="403" t="s">
        <v>894</v>
      </c>
      <c r="B544" s="404">
        <v>7243.26</v>
      </c>
      <c r="C544" s="405">
        <f t="shared" si="1"/>
        <v>-0.0007146365287</v>
      </c>
      <c r="D544" s="405">
        <f t="shared" si="2"/>
        <v>0.9992853635</v>
      </c>
      <c r="E544" s="406">
        <v>72.2</v>
      </c>
      <c r="F544" s="226">
        <f t="shared" si="3"/>
        <v>-0.01902173913</v>
      </c>
      <c r="G544" s="226">
        <f t="shared" si="4"/>
        <v>0.9809782609</v>
      </c>
    </row>
    <row r="545" ht="15.75" customHeight="1">
      <c r="A545" s="403" t="s">
        <v>895</v>
      </c>
      <c r="B545" s="404">
        <v>7248.44</v>
      </c>
      <c r="C545" s="405">
        <f t="shared" si="1"/>
        <v>-0.008960921414</v>
      </c>
      <c r="D545" s="405">
        <f t="shared" si="2"/>
        <v>0.9910390786</v>
      </c>
      <c r="E545" s="406">
        <v>73.6</v>
      </c>
      <c r="F545" s="226">
        <f t="shared" si="3"/>
        <v>-0.01997336884</v>
      </c>
      <c r="G545" s="226">
        <f t="shared" si="4"/>
        <v>0.9800266312</v>
      </c>
    </row>
    <row r="546" ht="15.75" customHeight="1">
      <c r="A546" s="403" t="s">
        <v>896</v>
      </c>
      <c r="B546" s="404">
        <v>7313.98</v>
      </c>
      <c r="C546" s="405">
        <f t="shared" si="1"/>
        <v>-0.004300551217</v>
      </c>
      <c r="D546" s="405">
        <f t="shared" si="2"/>
        <v>0.9956994488</v>
      </c>
      <c r="E546" s="406">
        <v>75.1</v>
      </c>
      <c r="F546" s="226">
        <f t="shared" si="3"/>
        <v>-0.03594351733</v>
      </c>
      <c r="G546" s="226">
        <f t="shared" si="4"/>
        <v>0.9640564827</v>
      </c>
    </row>
    <row r="547" ht="15.75" customHeight="1">
      <c r="A547" s="403" t="s">
        <v>897</v>
      </c>
      <c r="B547" s="404">
        <v>7345.57</v>
      </c>
      <c r="C547" s="405">
        <f t="shared" si="1"/>
        <v>-0.003042892295</v>
      </c>
      <c r="D547" s="405">
        <f t="shared" si="2"/>
        <v>0.9969571077</v>
      </c>
      <c r="E547" s="406">
        <v>77.9</v>
      </c>
      <c r="F547" s="226">
        <f t="shared" si="3"/>
        <v>-0.002560819462</v>
      </c>
      <c r="G547" s="226">
        <f t="shared" si="4"/>
        <v>0.9974391805</v>
      </c>
    </row>
    <row r="548" ht="15.75" customHeight="1">
      <c r="A548" s="403" t="s">
        <v>898</v>
      </c>
      <c r="B548" s="404">
        <v>7367.99</v>
      </c>
      <c r="C548" s="405">
        <f t="shared" si="1"/>
        <v>0.003408707115</v>
      </c>
      <c r="D548" s="405">
        <f t="shared" si="2"/>
        <v>1.003408707</v>
      </c>
      <c r="E548" s="406">
        <v>78.1</v>
      </c>
      <c r="F548" s="226">
        <f t="shared" si="3"/>
        <v>-0.01139240506</v>
      </c>
      <c r="G548" s="226">
        <f t="shared" si="4"/>
        <v>0.9886075949</v>
      </c>
    </row>
    <row r="549" ht="15.75" customHeight="1">
      <c r="A549" s="403" t="s">
        <v>899</v>
      </c>
      <c r="B549" s="404">
        <v>7342.96</v>
      </c>
      <c r="C549" s="405">
        <f t="shared" si="1"/>
        <v>-0.0010991642</v>
      </c>
      <c r="D549" s="405">
        <f t="shared" si="2"/>
        <v>0.9989008358</v>
      </c>
      <c r="E549" s="406">
        <v>79.0</v>
      </c>
      <c r="F549" s="226">
        <f t="shared" si="3"/>
        <v>-0.0112640801</v>
      </c>
      <c r="G549" s="226">
        <f t="shared" si="4"/>
        <v>0.9887359199</v>
      </c>
    </row>
    <row r="550" ht="15.75" customHeight="1">
      <c r="A550" s="403" t="s">
        <v>900</v>
      </c>
      <c r="B550" s="404">
        <v>7351.04</v>
      </c>
      <c r="C550" s="405">
        <f t="shared" si="1"/>
        <v>0.002680255722</v>
      </c>
      <c r="D550" s="405">
        <f t="shared" si="2"/>
        <v>1.002680256</v>
      </c>
      <c r="E550" s="406">
        <v>79.9</v>
      </c>
      <c r="F550" s="226">
        <f t="shared" si="3"/>
        <v>0.02963917526</v>
      </c>
      <c r="G550" s="226">
        <f t="shared" si="4"/>
        <v>1.029639175</v>
      </c>
    </row>
    <row r="551" ht="15.75" customHeight="1">
      <c r="A551" s="403" t="s">
        <v>901</v>
      </c>
      <c r="B551" s="404">
        <v>7331.39</v>
      </c>
      <c r="C551" s="405">
        <f t="shared" si="1"/>
        <v>0.0005254150779</v>
      </c>
      <c r="D551" s="405">
        <f t="shared" si="2"/>
        <v>1.000525415</v>
      </c>
      <c r="E551" s="406">
        <v>77.6</v>
      </c>
      <c r="F551" s="226">
        <f t="shared" si="3"/>
        <v>0.0250990753</v>
      </c>
      <c r="G551" s="226">
        <f t="shared" si="4"/>
        <v>1.025099075</v>
      </c>
    </row>
    <row r="552" ht="15.75" customHeight="1">
      <c r="A552" s="403" t="s">
        <v>902</v>
      </c>
      <c r="B552" s="404">
        <v>7327.54</v>
      </c>
      <c r="C552" s="405">
        <f t="shared" si="1"/>
        <v>-0.003874367187</v>
      </c>
      <c r="D552" s="405">
        <f t="shared" si="2"/>
        <v>0.9961256328</v>
      </c>
      <c r="E552" s="406">
        <v>75.7</v>
      </c>
      <c r="F552" s="226">
        <f t="shared" si="3"/>
        <v>0.02435723951</v>
      </c>
      <c r="G552" s="226">
        <f t="shared" si="4"/>
        <v>1.02435724</v>
      </c>
    </row>
    <row r="553" ht="15.75" customHeight="1">
      <c r="A553" s="403" t="s">
        <v>903</v>
      </c>
      <c r="B553" s="404">
        <v>7356.04</v>
      </c>
      <c r="C553" s="405">
        <f t="shared" si="1"/>
        <v>0.003685344445</v>
      </c>
      <c r="D553" s="405">
        <f t="shared" si="2"/>
        <v>1.003685344</v>
      </c>
      <c r="E553" s="406">
        <v>73.9</v>
      </c>
      <c r="F553" s="226">
        <f t="shared" si="3"/>
        <v>0.02071823204</v>
      </c>
      <c r="G553" s="226">
        <f t="shared" si="4"/>
        <v>1.020718232</v>
      </c>
    </row>
    <row r="554" ht="15.75" customHeight="1">
      <c r="A554" s="403" t="s">
        <v>904</v>
      </c>
      <c r="B554" s="404">
        <v>7329.03</v>
      </c>
      <c r="C554" s="405">
        <f t="shared" si="1"/>
        <v>0.003584901785</v>
      </c>
      <c r="D554" s="405">
        <f t="shared" si="2"/>
        <v>1.003584902</v>
      </c>
      <c r="E554" s="406">
        <v>72.4</v>
      </c>
      <c r="F554" s="226">
        <f t="shared" si="3"/>
        <v>0.001383125864</v>
      </c>
      <c r="G554" s="226">
        <f t="shared" si="4"/>
        <v>1.001383126</v>
      </c>
    </row>
    <row r="555" ht="15.75" customHeight="1">
      <c r="A555" s="403" t="s">
        <v>905</v>
      </c>
      <c r="B555" s="404">
        <v>7302.85</v>
      </c>
      <c r="C555" s="405">
        <f t="shared" si="1"/>
        <v>0.0007687838142</v>
      </c>
      <c r="D555" s="405">
        <f t="shared" si="2"/>
        <v>1.000768784</v>
      </c>
      <c r="E555" s="406">
        <v>72.3</v>
      </c>
      <c r="F555" s="226">
        <f t="shared" si="3"/>
        <v>-0.009589041096</v>
      </c>
      <c r="G555" s="226">
        <f t="shared" si="4"/>
        <v>0.9904109589</v>
      </c>
    </row>
    <row r="556" ht="15.75" customHeight="1">
      <c r="A556" s="403" t="s">
        <v>906</v>
      </c>
      <c r="B556" s="404">
        <v>7297.24</v>
      </c>
      <c r="C556" s="405">
        <f t="shared" si="1"/>
        <v>0.006278519135</v>
      </c>
      <c r="D556" s="405">
        <f t="shared" si="2"/>
        <v>1.006278519</v>
      </c>
      <c r="E556" s="406">
        <v>73.0</v>
      </c>
      <c r="F556" s="226">
        <f t="shared" si="3"/>
        <v>0.01955307263</v>
      </c>
      <c r="G556" s="226">
        <f t="shared" si="4"/>
        <v>1.019553073</v>
      </c>
    </row>
    <row r="557" ht="15.75" customHeight="1">
      <c r="A557" s="403" t="s">
        <v>907</v>
      </c>
      <c r="B557" s="404">
        <v>7251.71</v>
      </c>
      <c r="C557" s="405">
        <f t="shared" si="1"/>
        <v>0.002013226219</v>
      </c>
      <c r="D557" s="405">
        <f t="shared" si="2"/>
        <v>1.002013226</v>
      </c>
      <c r="E557" s="406">
        <v>71.6</v>
      </c>
      <c r="F557" s="226">
        <f t="shared" si="3"/>
        <v>0.02285714286</v>
      </c>
      <c r="G557" s="226">
        <f t="shared" si="4"/>
        <v>1.022857143</v>
      </c>
    </row>
    <row r="558" ht="15.75" customHeight="1">
      <c r="A558" s="403" t="s">
        <v>908</v>
      </c>
      <c r="B558" s="404">
        <v>7237.14</v>
      </c>
      <c r="C558" s="405">
        <f t="shared" si="1"/>
        <v>-0.001856398091</v>
      </c>
      <c r="D558" s="405">
        <f t="shared" si="2"/>
        <v>0.9981436019</v>
      </c>
      <c r="E558" s="406">
        <v>70.0</v>
      </c>
      <c r="F558" s="226">
        <f t="shared" si="3"/>
        <v>0.002865329513</v>
      </c>
      <c r="G558" s="226">
        <f t="shared" si="4"/>
        <v>1.00286533</v>
      </c>
    </row>
    <row r="559" ht="15.75" customHeight="1">
      <c r="A559" s="403" t="s">
        <v>909</v>
      </c>
      <c r="B559" s="404">
        <v>7250.6</v>
      </c>
      <c r="C559" s="405">
        <f t="shared" si="1"/>
        <v>0.00120963733</v>
      </c>
      <c r="D559" s="405">
        <f t="shared" si="2"/>
        <v>1.001209637</v>
      </c>
      <c r="E559" s="406">
        <v>69.8</v>
      </c>
      <c r="F559" s="226">
        <f t="shared" si="3"/>
        <v>0</v>
      </c>
      <c r="G559" s="226">
        <f t="shared" si="4"/>
        <v>1</v>
      </c>
    </row>
    <row r="560" ht="15.75" customHeight="1">
      <c r="A560" s="403" t="s">
        <v>910</v>
      </c>
      <c r="B560" s="404">
        <v>7241.84</v>
      </c>
      <c r="C560" s="405">
        <f t="shared" si="1"/>
        <v>-0.002304861701</v>
      </c>
      <c r="D560" s="405">
        <f t="shared" si="2"/>
        <v>0.9976951383</v>
      </c>
      <c r="E560" s="406">
        <v>69.8</v>
      </c>
      <c r="F560" s="226">
        <f t="shared" si="3"/>
        <v>-0.007112375533</v>
      </c>
      <c r="G560" s="226">
        <f t="shared" si="4"/>
        <v>0.9928876245</v>
      </c>
    </row>
    <row r="561" ht="15.75" customHeight="1">
      <c r="A561" s="403" t="s">
        <v>911</v>
      </c>
      <c r="B561" s="404">
        <v>7258.57</v>
      </c>
      <c r="C561" s="405">
        <f t="shared" si="1"/>
        <v>0.007320471508</v>
      </c>
      <c r="D561" s="405">
        <f t="shared" si="2"/>
        <v>1.007320472</v>
      </c>
      <c r="E561" s="406">
        <v>70.3</v>
      </c>
      <c r="F561" s="226">
        <f t="shared" si="3"/>
        <v>0.005722460658</v>
      </c>
      <c r="G561" s="226">
        <f t="shared" si="4"/>
        <v>1.005722461</v>
      </c>
    </row>
    <row r="562" ht="15.75" customHeight="1">
      <c r="A562" s="403" t="s">
        <v>912</v>
      </c>
      <c r="B562" s="404">
        <v>7205.82</v>
      </c>
      <c r="C562" s="405">
        <f t="shared" si="1"/>
        <v>0.001949442421</v>
      </c>
      <c r="D562" s="405">
        <f t="shared" si="2"/>
        <v>1.001949442</v>
      </c>
      <c r="E562" s="406">
        <v>69.9</v>
      </c>
      <c r="F562" s="226">
        <f t="shared" si="3"/>
        <v>-0.002853067047</v>
      </c>
      <c r="G562" s="226">
        <f t="shared" si="4"/>
        <v>0.997146933</v>
      </c>
    </row>
    <row r="563" ht="15.75" customHeight="1">
      <c r="A563" s="403" t="s">
        <v>913</v>
      </c>
      <c r="B563" s="404">
        <v>7191.8</v>
      </c>
      <c r="C563" s="405">
        <f t="shared" si="1"/>
        <v>-0.005050973187</v>
      </c>
      <c r="D563" s="405">
        <f t="shared" si="2"/>
        <v>0.9949490268</v>
      </c>
      <c r="E563" s="406">
        <v>70.1</v>
      </c>
      <c r="F563" s="226">
        <f t="shared" si="3"/>
        <v>0.001428571429</v>
      </c>
      <c r="G563" s="226">
        <f t="shared" si="4"/>
        <v>1.001428571</v>
      </c>
    </row>
    <row r="564" ht="15.75" customHeight="1">
      <c r="A564" s="403" t="s">
        <v>914</v>
      </c>
      <c r="B564" s="404">
        <v>7228.31</v>
      </c>
      <c r="C564" s="405">
        <f t="shared" si="1"/>
        <v>0.004413225782</v>
      </c>
      <c r="D564" s="405">
        <f t="shared" si="2"/>
        <v>1.004413226</v>
      </c>
      <c r="E564" s="406">
        <v>70.0</v>
      </c>
      <c r="F564" s="226">
        <f t="shared" si="3"/>
        <v>-0.01547116737</v>
      </c>
      <c r="G564" s="226">
        <f t="shared" si="4"/>
        <v>0.9845288326</v>
      </c>
    </row>
    <row r="565" ht="15.75" customHeight="1">
      <c r="A565" s="403" t="s">
        <v>915</v>
      </c>
      <c r="B565" s="404">
        <v>7196.55</v>
      </c>
      <c r="C565" s="405">
        <f t="shared" si="1"/>
        <v>0.007849590365</v>
      </c>
      <c r="D565" s="405">
        <f t="shared" si="2"/>
        <v>1.00784959</v>
      </c>
      <c r="E565" s="406">
        <v>71.1</v>
      </c>
      <c r="F565" s="226">
        <f t="shared" si="3"/>
        <v>0.002820874471</v>
      </c>
      <c r="G565" s="226">
        <f t="shared" si="4"/>
        <v>1.002820874</v>
      </c>
    </row>
    <row r="566" ht="15.75" customHeight="1">
      <c r="A566" s="403" t="s">
        <v>916</v>
      </c>
      <c r="B566" s="404">
        <v>7140.5</v>
      </c>
      <c r="C566" s="405">
        <f t="shared" si="1"/>
        <v>-0.01074389898</v>
      </c>
      <c r="D566" s="405">
        <f t="shared" si="2"/>
        <v>0.989256101</v>
      </c>
      <c r="E566" s="406">
        <v>70.9</v>
      </c>
      <c r="F566" s="226">
        <f t="shared" si="3"/>
        <v>-0.03274215553</v>
      </c>
      <c r="G566" s="226">
        <f t="shared" si="4"/>
        <v>0.9672578445</v>
      </c>
    </row>
    <row r="567" ht="15.75" customHeight="1">
      <c r="A567" s="403" t="s">
        <v>917</v>
      </c>
      <c r="B567" s="404">
        <v>7218.05</v>
      </c>
      <c r="C567" s="405">
        <f t="shared" si="1"/>
        <v>0.002216023404</v>
      </c>
      <c r="D567" s="405">
        <f t="shared" si="2"/>
        <v>1.002216023</v>
      </c>
      <c r="E567" s="406">
        <v>73.3</v>
      </c>
      <c r="F567" s="226">
        <f t="shared" si="3"/>
        <v>0.01523545706</v>
      </c>
      <c r="G567" s="226">
        <f t="shared" si="4"/>
        <v>1.015235457</v>
      </c>
    </row>
    <row r="568" ht="15.75" customHeight="1">
      <c r="A568" s="403" t="s">
        <v>918</v>
      </c>
      <c r="B568" s="404">
        <v>7202.09</v>
      </c>
      <c r="C568" s="405">
        <f t="shared" si="1"/>
        <v>-0.007804384783</v>
      </c>
      <c r="D568" s="405">
        <f t="shared" si="2"/>
        <v>0.9921956152</v>
      </c>
      <c r="E568" s="406">
        <v>72.2</v>
      </c>
      <c r="F568" s="226">
        <f t="shared" si="3"/>
        <v>-0.0123119015</v>
      </c>
      <c r="G568" s="226">
        <f t="shared" si="4"/>
        <v>0.9876880985</v>
      </c>
    </row>
    <row r="569" ht="15.75" customHeight="1">
      <c r="A569" s="403" t="s">
        <v>919</v>
      </c>
      <c r="B569" s="404">
        <v>7258.74</v>
      </c>
      <c r="C569" s="405">
        <f t="shared" si="1"/>
        <v>0.00867387776</v>
      </c>
      <c r="D569" s="405">
        <f t="shared" si="2"/>
        <v>1.008673878</v>
      </c>
      <c r="E569" s="406">
        <v>73.1</v>
      </c>
      <c r="F569" s="226">
        <f t="shared" si="3"/>
        <v>0.04279600571</v>
      </c>
      <c r="G569" s="226">
        <f t="shared" si="4"/>
        <v>1.042796006</v>
      </c>
    </row>
    <row r="570" ht="15.75" customHeight="1">
      <c r="A570" s="403" t="s">
        <v>920</v>
      </c>
      <c r="B570" s="404">
        <v>7196.32</v>
      </c>
      <c r="C570" s="405">
        <f t="shared" si="1"/>
        <v>0.007765160268</v>
      </c>
      <c r="D570" s="405">
        <f t="shared" si="2"/>
        <v>1.00776516</v>
      </c>
      <c r="E570" s="406">
        <v>70.1</v>
      </c>
      <c r="F570" s="226">
        <f t="shared" si="3"/>
        <v>-0.008486562942</v>
      </c>
      <c r="G570" s="226">
        <f t="shared" si="4"/>
        <v>0.9915134371</v>
      </c>
    </row>
    <row r="571" ht="15.75" customHeight="1">
      <c r="A571" s="403" t="s">
        <v>921</v>
      </c>
      <c r="B571" s="404">
        <v>7140.87</v>
      </c>
      <c r="C571" s="405">
        <f t="shared" si="1"/>
        <v>0.009240349432</v>
      </c>
      <c r="D571" s="405">
        <f t="shared" si="2"/>
        <v>1.009240349</v>
      </c>
      <c r="E571" s="406">
        <v>70.7</v>
      </c>
      <c r="F571" s="226">
        <f t="shared" si="3"/>
        <v>0.02463768116</v>
      </c>
      <c r="G571" s="226">
        <f t="shared" si="4"/>
        <v>1.024637681</v>
      </c>
    </row>
    <row r="572" ht="15.75" customHeight="1">
      <c r="A572" s="403" t="s">
        <v>922</v>
      </c>
      <c r="B572" s="404">
        <v>7075.49</v>
      </c>
      <c r="C572" s="405">
        <f t="shared" si="1"/>
        <v>0.00321431711</v>
      </c>
      <c r="D572" s="405">
        <f t="shared" si="2"/>
        <v>1.003214317</v>
      </c>
      <c r="E572" s="406">
        <v>69.0</v>
      </c>
      <c r="F572" s="226">
        <f t="shared" si="3"/>
        <v>-0.001447178003</v>
      </c>
      <c r="G572" s="226">
        <f t="shared" si="4"/>
        <v>0.998552822</v>
      </c>
    </row>
    <row r="573" ht="15.75" customHeight="1">
      <c r="A573" s="403" t="s">
        <v>923</v>
      </c>
      <c r="B573" s="404">
        <v>7052.82</v>
      </c>
      <c r="C573" s="405">
        <f t="shared" si="1"/>
        <v>0.01028068844</v>
      </c>
      <c r="D573" s="405">
        <f t="shared" si="2"/>
        <v>1.010280688</v>
      </c>
      <c r="E573" s="406">
        <v>69.1</v>
      </c>
      <c r="F573" s="226">
        <f t="shared" si="3"/>
        <v>0.01617647059</v>
      </c>
      <c r="G573" s="226">
        <f t="shared" si="4"/>
        <v>1.016176471</v>
      </c>
    </row>
    <row r="574" ht="15.75" customHeight="1">
      <c r="A574" s="403" t="s">
        <v>924</v>
      </c>
      <c r="B574" s="404">
        <v>6981.05</v>
      </c>
      <c r="C574" s="405">
        <f t="shared" si="1"/>
        <v>0.009350267047</v>
      </c>
      <c r="D574" s="405">
        <f t="shared" si="2"/>
        <v>1.009350267</v>
      </c>
      <c r="E574" s="406">
        <v>68.0</v>
      </c>
      <c r="F574" s="226">
        <f t="shared" si="3"/>
        <v>0.01796407186</v>
      </c>
      <c r="G574" s="226">
        <f t="shared" si="4"/>
        <v>1.017964072</v>
      </c>
    </row>
    <row r="575" ht="15.75" customHeight="1">
      <c r="A575" s="403" t="s">
        <v>925</v>
      </c>
      <c r="B575" s="404">
        <v>6916.38</v>
      </c>
      <c r="C575" s="405">
        <f t="shared" si="1"/>
        <v>0.006862476781</v>
      </c>
      <c r="D575" s="405">
        <f t="shared" si="2"/>
        <v>1.006862477</v>
      </c>
      <c r="E575" s="406">
        <v>66.8</v>
      </c>
      <c r="F575" s="226">
        <f t="shared" si="3"/>
        <v>0.003003003003</v>
      </c>
      <c r="G575" s="226">
        <f t="shared" si="4"/>
        <v>1.003003003</v>
      </c>
    </row>
    <row r="576" ht="15.75" customHeight="1">
      <c r="A576" s="403" t="s">
        <v>926</v>
      </c>
      <c r="B576" s="404">
        <v>6869.24</v>
      </c>
      <c r="C576" s="405">
        <f t="shared" si="1"/>
        <v>0.006688551498</v>
      </c>
      <c r="D576" s="405">
        <f t="shared" si="2"/>
        <v>1.006688551</v>
      </c>
      <c r="E576" s="406">
        <v>66.6</v>
      </c>
      <c r="F576" s="226">
        <f t="shared" si="3"/>
        <v>0.01679389313</v>
      </c>
      <c r="G576" s="226">
        <f t="shared" si="4"/>
        <v>1.016793893</v>
      </c>
    </row>
    <row r="577" ht="15.75" customHeight="1">
      <c r="A577" s="403" t="s">
        <v>927</v>
      </c>
      <c r="B577" s="404">
        <v>6823.6</v>
      </c>
      <c r="C577" s="405">
        <f t="shared" si="1"/>
        <v>-0.004045935674</v>
      </c>
      <c r="D577" s="405">
        <f t="shared" si="2"/>
        <v>0.9959540643</v>
      </c>
      <c r="E577" s="406">
        <v>65.5</v>
      </c>
      <c r="F577" s="226">
        <f t="shared" si="3"/>
        <v>-0.004559270517</v>
      </c>
      <c r="G577" s="226">
        <f t="shared" si="4"/>
        <v>0.9954407295</v>
      </c>
    </row>
    <row r="578" ht="15.75" customHeight="1">
      <c r="A578" s="403" t="s">
        <v>928</v>
      </c>
      <c r="B578" s="404">
        <v>6851.32</v>
      </c>
      <c r="C578" s="405">
        <f t="shared" si="1"/>
        <v>-0.003987643104</v>
      </c>
      <c r="D578" s="405">
        <f t="shared" si="2"/>
        <v>0.9960123569</v>
      </c>
      <c r="E578" s="406">
        <v>65.8</v>
      </c>
      <c r="F578" s="226">
        <f t="shared" si="3"/>
        <v>-0.004538577912</v>
      </c>
      <c r="G578" s="226">
        <f t="shared" si="4"/>
        <v>0.9954614221</v>
      </c>
    </row>
    <row r="579" ht="15.75" customHeight="1">
      <c r="A579" s="403" t="s">
        <v>929</v>
      </c>
      <c r="B579" s="404">
        <v>6878.75</v>
      </c>
      <c r="C579" s="405">
        <f t="shared" si="1"/>
        <v>-0.0008598814468</v>
      </c>
      <c r="D579" s="405">
        <f t="shared" si="2"/>
        <v>0.9991401186</v>
      </c>
      <c r="E579" s="406">
        <v>66.1</v>
      </c>
      <c r="F579" s="226">
        <f t="shared" si="3"/>
        <v>-0.007507507508</v>
      </c>
      <c r="G579" s="226">
        <f t="shared" si="4"/>
        <v>0.9924924925</v>
      </c>
    </row>
    <row r="580" ht="15.75" customHeight="1">
      <c r="A580" s="403" t="s">
        <v>930</v>
      </c>
      <c r="B580" s="404">
        <v>6884.67</v>
      </c>
      <c r="C580" s="405">
        <f t="shared" si="1"/>
        <v>0.003243758388</v>
      </c>
      <c r="D580" s="405">
        <f t="shared" si="2"/>
        <v>1.003243758</v>
      </c>
      <c r="E580" s="406">
        <v>66.6</v>
      </c>
      <c r="F580" s="226">
        <f t="shared" si="3"/>
        <v>0.001503759398</v>
      </c>
      <c r="G580" s="226">
        <f t="shared" si="4"/>
        <v>1.001503759</v>
      </c>
    </row>
    <row r="581" ht="15.75" customHeight="1">
      <c r="A581" s="403" t="s">
        <v>931</v>
      </c>
      <c r="B581" s="404">
        <v>6862.41</v>
      </c>
      <c r="C581" s="405">
        <f t="shared" si="1"/>
        <v>0.002949330847</v>
      </c>
      <c r="D581" s="405">
        <f t="shared" si="2"/>
        <v>1.002949331</v>
      </c>
      <c r="E581" s="406">
        <v>66.5</v>
      </c>
      <c r="F581" s="226">
        <f t="shared" si="3"/>
        <v>-0.01188707281</v>
      </c>
      <c r="G581" s="226">
        <f t="shared" si="4"/>
        <v>0.9881129272</v>
      </c>
    </row>
    <row r="582" ht="15.75" customHeight="1">
      <c r="A582" s="403" t="s">
        <v>932</v>
      </c>
      <c r="B582" s="404">
        <v>6842.23</v>
      </c>
      <c r="C582" s="405">
        <f t="shared" si="1"/>
        <v>0.01207287508</v>
      </c>
      <c r="D582" s="405">
        <f t="shared" si="2"/>
        <v>1.012072875</v>
      </c>
      <c r="E582" s="406">
        <v>67.3</v>
      </c>
      <c r="F582" s="226">
        <f t="shared" si="3"/>
        <v>0.02279635258</v>
      </c>
      <c r="G582" s="226">
        <f t="shared" si="4"/>
        <v>1.022796353</v>
      </c>
    </row>
    <row r="583" ht="15.75" customHeight="1">
      <c r="A583" s="403" t="s">
        <v>933</v>
      </c>
      <c r="B583" s="404">
        <v>6760.61</v>
      </c>
      <c r="C583" s="405">
        <f t="shared" si="1"/>
        <v>-0.001658338059</v>
      </c>
      <c r="D583" s="405">
        <f t="shared" si="2"/>
        <v>0.9983416619</v>
      </c>
      <c r="E583" s="406">
        <v>65.8</v>
      </c>
      <c r="F583" s="226">
        <f t="shared" si="3"/>
        <v>-0.00303030303</v>
      </c>
      <c r="G583" s="226">
        <f t="shared" si="4"/>
        <v>0.996969697</v>
      </c>
    </row>
    <row r="584" ht="15.75" customHeight="1">
      <c r="A584" s="403" t="s">
        <v>934</v>
      </c>
      <c r="B584" s="404">
        <v>6771.84</v>
      </c>
      <c r="C584" s="405">
        <f t="shared" si="1"/>
        <v>-0.002257203307</v>
      </c>
      <c r="D584" s="405">
        <f t="shared" si="2"/>
        <v>0.9977427967</v>
      </c>
      <c r="E584" s="406">
        <v>66.0</v>
      </c>
      <c r="F584" s="226">
        <f t="shared" si="3"/>
        <v>-0.01492537313</v>
      </c>
      <c r="G584" s="226">
        <f t="shared" si="4"/>
        <v>0.9850746269</v>
      </c>
    </row>
    <row r="585" ht="15.75" customHeight="1">
      <c r="A585" s="403" t="s">
        <v>935</v>
      </c>
      <c r="B585" s="404">
        <v>6787.16</v>
      </c>
      <c r="C585" s="405">
        <f t="shared" si="1"/>
        <v>0.00566609176</v>
      </c>
      <c r="D585" s="405">
        <f t="shared" si="2"/>
        <v>1.005666092</v>
      </c>
      <c r="E585" s="406">
        <v>67.0</v>
      </c>
      <c r="F585" s="226">
        <f t="shared" si="3"/>
        <v>0.001494768311</v>
      </c>
      <c r="G585" s="226">
        <f t="shared" si="4"/>
        <v>1.001494768</v>
      </c>
    </row>
    <row r="586" ht="15.75" customHeight="1">
      <c r="A586" s="403" t="s">
        <v>936</v>
      </c>
      <c r="B586" s="404">
        <v>6748.92</v>
      </c>
      <c r="C586" s="405">
        <f t="shared" si="1"/>
        <v>0.007393210427</v>
      </c>
      <c r="D586" s="405">
        <f t="shared" si="2"/>
        <v>1.00739321</v>
      </c>
      <c r="E586" s="406">
        <v>66.9</v>
      </c>
      <c r="F586" s="226">
        <f t="shared" si="3"/>
        <v>0.02607361963</v>
      </c>
      <c r="G586" s="226">
        <f t="shared" si="4"/>
        <v>1.02607362</v>
      </c>
    </row>
    <row r="587" ht="15.75" customHeight="1">
      <c r="A587" s="403" t="s">
        <v>937</v>
      </c>
      <c r="B587" s="404">
        <v>6699.39</v>
      </c>
      <c r="C587" s="405">
        <f t="shared" si="1"/>
        <v>0.01148670378</v>
      </c>
      <c r="D587" s="405">
        <f t="shared" si="2"/>
        <v>1.011486704</v>
      </c>
      <c r="E587" s="406">
        <v>65.2</v>
      </c>
      <c r="F587" s="226">
        <f t="shared" si="3"/>
        <v>0.03001579779</v>
      </c>
      <c r="G587" s="226">
        <f t="shared" si="4"/>
        <v>1.030015798</v>
      </c>
    </row>
    <row r="588" ht="15.75" customHeight="1">
      <c r="A588" s="403" t="s">
        <v>938</v>
      </c>
      <c r="B588" s="404">
        <v>6623.31</v>
      </c>
      <c r="C588" s="405">
        <f t="shared" si="1"/>
        <v>0.0008280659975</v>
      </c>
      <c r="D588" s="405">
        <f t="shared" si="2"/>
        <v>1.000828066</v>
      </c>
      <c r="E588" s="406">
        <v>63.3</v>
      </c>
      <c r="F588" s="226">
        <f t="shared" si="3"/>
        <v>-0.007836990596</v>
      </c>
      <c r="G588" s="226">
        <f t="shared" si="4"/>
        <v>0.9921630094</v>
      </c>
    </row>
    <row r="589" ht="15.75" customHeight="1">
      <c r="A589" s="403" t="s">
        <v>939</v>
      </c>
      <c r="B589" s="404">
        <v>6617.83</v>
      </c>
      <c r="C589" s="405">
        <f t="shared" si="1"/>
        <v>-0.001555489172</v>
      </c>
      <c r="D589" s="405">
        <f t="shared" si="2"/>
        <v>0.9984445108</v>
      </c>
      <c r="E589" s="406">
        <v>63.8</v>
      </c>
      <c r="F589" s="226">
        <f t="shared" si="3"/>
        <v>-0.01391035549</v>
      </c>
      <c r="G589" s="226">
        <f t="shared" si="4"/>
        <v>0.9860896445</v>
      </c>
    </row>
    <row r="590" ht="15.75" customHeight="1">
      <c r="A590" s="403" t="s">
        <v>940</v>
      </c>
      <c r="B590" s="404">
        <v>6628.14</v>
      </c>
      <c r="C590" s="405">
        <f t="shared" si="1"/>
        <v>0.004861986001</v>
      </c>
      <c r="D590" s="405">
        <f t="shared" si="2"/>
        <v>1.004861986</v>
      </c>
      <c r="E590" s="406">
        <v>64.7</v>
      </c>
      <c r="F590" s="226">
        <f t="shared" si="3"/>
        <v>0.04692556634</v>
      </c>
      <c r="G590" s="226">
        <f t="shared" si="4"/>
        <v>1.046925566</v>
      </c>
    </row>
    <row r="591" ht="15.75" customHeight="1">
      <c r="A591" s="403" t="s">
        <v>941</v>
      </c>
      <c r="B591" s="404">
        <v>6596.07</v>
      </c>
      <c r="C591" s="405">
        <f t="shared" si="1"/>
        <v>0.009210709515</v>
      </c>
      <c r="D591" s="405">
        <f t="shared" si="2"/>
        <v>1.00921071</v>
      </c>
      <c r="E591" s="406">
        <v>61.8</v>
      </c>
      <c r="F591" s="226">
        <f t="shared" si="3"/>
        <v>0.00487804878</v>
      </c>
      <c r="G591" s="226">
        <f t="shared" si="4"/>
        <v>1.004878049</v>
      </c>
    </row>
    <row r="592" ht="15.75" customHeight="1">
      <c r="A592" s="403" t="s">
        <v>942</v>
      </c>
      <c r="B592" s="404">
        <v>6535.87</v>
      </c>
      <c r="C592" s="405">
        <f t="shared" si="1"/>
        <v>0.008379155635</v>
      </c>
      <c r="D592" s="405">
        <f t="shared" si="2"/>
        <v>1.008379156</v>
      </c>
      <c r="E592" s="406">
        <v>61.5</v>
      </c>
      <c r="F592" s="226">
        <f t="shared" si="3"/>
        <v>-0.003241491086</v>
      </c>
      <c r="G592" s="226">
        <f t="shared" si="4"/>
        <v>0.9967585089</v>
      </c>
    </row>
    <row r="593" ht="15.75" customHeight="1">
      <c r="A593" s="403" t="s">
        <v>943</v>
      </c>
      <c r="B593" s="404">
        <v>6481.56</v>
      </c>
      <c r="C593" s="405">
        <f t="shared" si="1"/>
        <v>0.008763861328</v>
      </c>
      <c r="D593" s="405">
        <f t="shared" si="2"/>
        <v>1.008763861</v>
      </c>
      <c r="E593" s="406">
        <v>61.7</v>
      </c>
      <c r="F593" s="226">
        <f t="shared" si="3"/>
        <v>0.04222972973</v>
      </c>
      <c r="G593" s="226">
        <f t="shared" si="4"/>
        <v>1.04222973</v>
      </c>
    </row>
    <row r="594" ht="15.75" customHeight="1">
      <c r="A594" s="403" t="s">
        <v>944</v>
      </c>
      <c r="B594" s="404">
        <v>6425.25</v>
      </c>
      <c r="C594" s="405">
        <f t="shared" si="1"/>
        <v>0.001256001459</v>
      </c>
      <c r="D594" s="405">
        <f t="shared" si="2"/>
        <v>1.001256001</v>
      </c>
      <c r="E594" s="406">
        <v>59.2</v>
      </c>
      <c r="F594" s="226">
        <f t="shared" si="3"/>
        <v>0.003389830508</v>
      </c>
      <c r="G594" s="226">
        <f t="shared" si="4"/>
        <v>1.003389831</v>
      </c>
    </row>
    <row r="595" ht="15.75" customHeight="1">
      <c r="A595" s="403" t="s">
        <v>945</v>
      </c>
      <c r="B595" s="404">
        <v>6417.19</v>
      </c>
      <c r="C595" s="405">
        <f t="shared" si="1"/>
        <v>0.005881181942</v>
      </c>
      <c r="D595" s="405">
        <f t="shared" si="2"/>
        <v>1.005881182</v>
      </c>
      <c r="E595" s="406">
        <v>59.0</v>
      </c>
      <c r="F595" s="226">
        <f t="shared" si="3"/>
        <v>-0.005059021922</v>
      </c>
      <c r="G595" s="226">
        <f t="shared" si="4"/>
        <v>0.9949409781</v>
      </c>
    </row>
    <row r="596" ht="15.75" customHeight="1">
      <c r="A596" s="403" t="s">
        <v>946</v>
      </c>
      <c r="B596" s="404">
        <v>6379.67</v>
      </c>
      <c r="C596" s="405">
        <f t="shared" si="1"/>
        <v>-0.00380385476</v>
      </c>
      <c r="D596" s="405">
        <f t="shared" si="2"/>
        <v>0.9961961452</v>
      </c>
      <c r="E596" s="406">
        <v>59.3</v>
      </c>
      <c r="F596" s="226">
        <f t="shared" si="3"/>
        <v>-0.01001669449</v>
      </c>
      <c r="G596" s="226">
        <f t="shared" si="4"/>
        <v>0.9899833055</v>
      </c>
    </row>
    <row r="597" ht="15.75" customHeight="1">
      <c r="A597" s="403" t="s">
        <v>947</v>
      </c>
      <c r="B597" s="404">
        <v>6404.03</v>
      </c>
      <c r="C597" s="405">
        <f t="shared" si="1"/>
        <v>-0.003141242269</v>
      </c>
      <c r="D597" s="405">
        <f t="shared" si="2"/>
        <v>0.9968587577</v>
      </c>
      <c r="E597" s="406">
        <v>59.9</v>
      </c>
      <c r="F597" s="226">
        <f t="shared" si="3"/>
        <v>0.003350083752</v>
      </c>
      <c r="G597" s="226">
        <f t="shared" si="4"/>
        <v>1.003350084</v>
      </c>
    </row>
    <row r="598" ht="15.75" customHeight="1">
      <c r="A598" s="403" t="s">
        <v>948</v>
      </c>
      <c r="B598" s="404">
        <v>6424.21</v>
      </c>
      <c r="C598" s="405">
        <f t="shared" si="1"/>
        <v>0.002992955548</v>
      </c>
      <c r="D598" s="405">
        <f t="shared" si="2"/>
        <v>1.002992956</v>
      </c>
      <c r="E598" s="406">
        <v>59.7</v>
      </c>
      <c r="F598" s="226">
        <f t="shared" si="3"/>
        <v>0.04370629371</v>
      </c>
      <c r="G598" s="226">
        <f t="shared" si="4"/>
        <v>1.043706294</v>
      </c>
    </row>
    <row r="599" ht="15.75" customHeight="1">
      <c r="A599" s="403" t="s">
        <v>949</v>
      </c>
      <c r="B599" s="404">
        <v>6405.04</v>
      </c>
      <c r="C599" s="405">
        <f t="shared" si="1"/>
        <v>0.009220801321</v>
      </c>
      <c r="D599" s="405">
        <f t="shared" si="2"/>
        <v>1.009220801</v>
      </c>
      <c r="E599" s="406">
        <v>57.2</v>
      </c>
      <c r="F599" s="226">
        <f t="shared" si="3"/>
        <v>0.00350877193</v>
      </c>
      <c r="G599" s="226">
        <f t="shared" si="4"/>
        <v>1.003508772</v>
      </c>
    </row>
    <row r="600" ht="15.75" customHeight="1">
      <c r="A600" s="403" t="s">
        <v>950</v>
      </c>
      <c r="B600" s="404">
        <v>6346.52</v>
      </c>
      <c r="C600" s="405">
        <f t="shared" si="1"/>
        <v>0.006210215067</v>
      </c>
      <c r="D600" s="405">
        <f t="shared" si="2"/>
        <v>1.006210215</v>
      </c>
      <c r="E600" s="406">
        <v>57.0</v>
      </c>
      <c r="F600" s="226">
        <f t="shared" si="3"/>
        <v>0.01243339254</v>
      </c>
      <c r="G600" s="226">
        <f t="shared" si="4"/>
        <v>1.012433393</v>
      </c>
    </row>
    <row r="601" ht="15.75" customHeight="1">
      <c r="A601" s="403" t="s">
        <v>951</v>
      </c>
      <c r="B601" s="404">
        <v>6307.35</v>
      </c>
      <c r="C601" s="405">
        <f t="shared" si="1"/>
        <v>0.005422957185</v>
      </c>
      <c r="D601" s="405">
        <f t="shared" si="2"/>
        <v>1.005422957</v>
      </c>
      <c r="E601" s="406">
        <v>56.3</v>
      </c>
      <c r="F601" s="226">
        <f t="shared" si="3"/>
        <v>0.01077199282</v>
      </c>
      <c r="G601" s="226">
        <f t="shared" si="4"/>
        <v>1.010771993</v>
      </c>
    </row>
    <row r="602" ht="15.75" customHeight="1">
      <c r="A602" s="403" t="s">
        <v>952</v>
      </c>
      <c r="B602" s="404">
        <v>6273.33</v>
      </c>
      <c r="C602" s="405">
        <f t="shared" si="1"/>
        <v>0.00116820752</v>
      </c>
      <c r="D602" s="405">
        <f t="shared" si="2"/>
        <v>1.001168208</v>
      </c>
      <c r="E602" s="406">
        <v>55.7</v>
      </c>
      <c r="F602" s="226">
        <f t="shared" si="3"/>
        <v>-0.003577817531</v>
      </c>
      <c r="G602" s="226">
        <f t="shared" si="4"/>
        <v>0.9964221825</v>
      </c>
    </row>
    <row r="603" ht="15.75" customHeight="1">
      <c r="A603" s="403" t="s">
        <v>953</v>
      </c>
      <c r="B603" s="404">
        <v>6266.01</v>
      </c>
      <c r="C603" s="405">
        <f t="shared" si="1"/>
        <v>0.009280989113</v>
      </c>
      <c r="D603" s="405">
        <f t="shared" si="2"/>
        <v>1.009280989</v>
      </c>
      <c r="E603" s="406">
        <v>55.9</v>
      </c>
      <c r="F603" s="226">
        <f t="shared" si="3"/>
        <v>-0.007104795737</v>
      </c>
      <c r="G603" s="226">
        <f t="shared" si="4"/>
        <v>0.9928952043</v>
      </c>
    </row>
    <row r="604" ht="15.75" customHeight="1">
      <c r="A604" s="403" t="s">
        <v>954</v>
      </c>
      <c r="B604" s="404">
        <v>6208.39</v>
      </c>
      <c r="C604" s="405">
        <f t="shared" si="1"/>
        <v>-0.0007033910854</v>
      </c>
      <c r="D604" s="405">
        <f t="shared" si="2"/>
        <v>0.9992966089</v>
      </c>
      <c r="E604" s="406">
        <v>56.3</v>
      </c>
      <c r="F604" s="226">
        <f t="shared" si="3"/>
        <v>-0.005300353357</v>
      </c>
      <c r="G604" s="226">
        <f t="shared" si="4"/>
        <v>0.9946996466</v>
      </c>
    </row>
    <row r="605" ht="15.75" customHeight="1">
      <c r="A605" s="403" t="s">
        <v>955</v>
      </c>
      <c r="B605" s="404">
        <v>6212.76</v>
      </c>
      <c r="C605" s="405">
        <f t="shared" si="1"/>
        <v>0.005755025327</v>
      </c>
      <c r="D605" s="405">
        <f t="shared" si="2"/>
        <v>1.005755025</v>
      </c>
      <c r="E605" s="406">
        <v>56.6</v>
      </c>
      <c r="F605" s="226">
        <f t="shared" si="3"/>
        <v>-0.00176366843</v>
      </c>
      <c r="G605" s="226">
        <f t="shared" si="4"/>
        <v>0.9982363316</v>
      </c>
    </row>
    <row r="606" ht="15.75" customHeight="1">
      <c r="A606" s="403" t="s">
        <v>956</v>
      </c>
      <c r="B606" s="404">
        <v>6177.21</v>
      </c>
      <c r="C606" s="405">
        <f t="shared" si="1"/>
        <v>-0.003124309094</v>
      </c>
      <c r="D606" s="405">
        <f t="shared" si="2"/>
        <v>0.9968756909</v>
      </c>
      <c r="E606" s="406">
        <v>56.7</v>
      </c>
      <c r="F606" s="226">
        <f t="shared" si="3"/>
        <v>0</v>
      </c>
      <c r="G606" s="226">
        <f t="shared" si="4"/>
        <v>1</v>
      </c>
    </row>
    <row r="607" ht="15.75" customHeight="1">
      <c r="A607" s="403" t="s">
        <v>957</v>
      </c>
      <c r="B607" s="404">
        <v>6196.57</v>
      </c>
      <c r="C607" s="405">
        <f t="shared" si="1"/>
        <v>-0.00375727097</v>
      </c>
      <c r="D607" s="405">
        <f t="shared" si="2"/>
        <v>0.996242729</v>
      </c>
      <c r="E607" s="406">
        <v>56.7</v>
      </c>
      <c r="F607" s="226">
        <f t="shared" si="3"/>
        <v>-0.01733102253</v>
      </c>
      <c r="G607" s="226">
        <f t="shared" si="4"/>
        <v>0.9826689775</v>
      </c>
    </row>
    <row r="608" ht="15.75" customHeight="1">
      <c r="A608" s="403" t="s">
        <v>958</v>
      </c>
      <c r="B608" s="404">
        <v>6219.94</v>
      </c>
      <c r="C608" s="405">
        <f t="shared" si="1"/>
        <v>0.0112934275</v>
      </c>
      <c r="D608" s="405">
        <f t="shared" si="2"/>
        <v>1.011293428</v>
      </c>
      <c r="E608" s="406">
        <v>57.7</v>
      </c>
      <c r="F608" s="226">
        <f t="shared" si="3"/>
        <v>0.03035714286</v>
      </c>
      <c r="G608" s="226">
        <f t="shared" si="4"/>
        <v>1.030357143</v>
      </c>
    </row>
    <row r="609" ht="15.75" customHeight="1">
      <c r="A609" s="403" t="s">
        <v>959</v>
      </c>
      <c r="B609" s="404">
        <v>6150.48</v>
      </c>
      <c r="C609" s="405">
        <f t="shared" si="1"/>
        <v>0</v>
      </c>
      <c r="D609" s="405">
        <f t="shared" si="2"/>
        <v>1</v>
      </c>
      <c r="E609" s="406">
        <v>56.0</v>
      </c>
      <c r="F609" s="226">
        <f t="shared" si="3"/>
        <v>0</v>
      </c>
      <c r="G609" s="226">
        <f t="shared" si="4"/>
        <v>1</v>
      </c>
    </row>
    <row r="610" ht="15.75" customHeight="1">
      <c r="A610" s="403" t="s">
        <v>960</v>
      </c>
      <c r="B610" s="404">
        <v>6150.48</v>
      </c>
      <c r="C610" s="405">
        <f t="shared" si="1"/>
        <v>0.01787177141</v>
      </c>
      <c r="D610" s="405">
        <f t="shared" si="2"/>
        <v>1.017871771</v>
      </c>
      <c r="E610" s="406">
        <v>56.0</v>
      </c>
      <c r="F610" s="226">
        <f t="shared" si="3"/>
        <v>0.007194244604</v>
      </c>
      <c r="G610" s="226">
        <f t="shared" si="4"/>
        <v>1.007194245</v>
      </c>
    </row>
    <row r="611" ht="15.75" customHeight="1">
      <c r="A611" s="403" t="s">
        <v>961</v>
      </c>
      <c r="B611" s="404">
        <v>6042.49</v>
      </c>
      <c r="C611" s="405">
        <f t="shared" si="1"/>
        <v>0.002629989513</v>
      </c>
      <c r="D611" s="405">
        <f t="shared" si="2"/>
        <v>1.00262999</v>
      </c>
      <c r="E611" s="406">
        <v>55.6</v>
      </c>
      <c r="F611" s="226">
        <f t="shared" si="3"/>
        <v>-0.01067615658</v>
      </c>
      <c r="G611" s="226">
        <f t="shared" si="4"/>
        <v>0.9893238434</v>
      </c>
    </row>
    <row r="612" ht="15.75" customHeight="1">
      <c r="A612" s="403" t="s">
        <v>962</v>
      </c>
      <c r="B612" s="404">
        <v>6026.64</v>
      </c>
      <c r="C612" s="405">
        <f t="shared" si="1"/>
        <v>0.00565852291</v>
      </c>
      <c r="D612" s="405">
        <f t="shared" si="2"/>
        <v>1.005658523</v>
      </c>
      <c r="E612" s="406">
        <v>56.2</v>
      </c>
      <c r="F612" s="226">
        <f t="shared" si="3"/>
        <v>0.003571428571</v>
      </c>
      <c r="G612" s="226">
        <f t="shared" si="4"/>
        <v>1.003571429</v>
      </c>
    </row>
    <row r="613" ht="15.75" customHeight="1">
      <c r="A613" s="403" t="s">
        <v>963</v>
      </c>
      <c r="B613" s="404">
        <v>5992.73</v>
      </c>
      <c r="C613" s="405">
        <f t="shared" si="1"/>
        <v>-0.01642914705</v>
      </c>
      <c r="D613" s="405">
        <f t="shared" si="2"/>
        <v>0.983570853</v>
      </c>
      <c r="E613" s="406">
        <v>56.0</v>
      </c>
      <c r="F613" s="226">
        <f t="shared" si="3"/>
        <v>-0.0158172232</v>
      </c>
      <c r="G613" s="226">
        <f t="shared" si="4"/>
        <v>0.9841827768</v>
      </c>
    </row>
    <row r="614" ht="15.75" customHeight="1">
      <c r="A614" s="403" t="s">
        <v>964</v>
      </c>
      <c r="B614" s="404">
        <v>6092.83</v>
      </c>
      <c r="C614" s="405">
        <f t="shared" si="1"/>
        <v>0.009441933517</v>
      </c>
      <c r="D614" s="405">
        <f t="shared" si="2"/>
        <v>1.009441934</v>
      </c>
      <c r="E614" s="406">
        <v>56.9</v>
      </c>
      <c r="F614" s="226">
        <f t="shared" si="3"/>
        <v>0.00176056338</v>
      </c>
      <c r="G614" s="226">
        <f t="shared" si="4"/>
        <v>1.001760563</v>
      </c>
    </row>
    <row r="615" ht="15.75" customHeight="1">
      <c r="A615" s="403" t="s">
        <v>965</v>
      </c>
      <c r="B615" s="404">
        <v>6035.84</v>
      </c>
      <c r="C615" s="405">
        <f t="shared" si="1"/>
        <v>-0.01144662473</v>
      </c>
      <c r="D615" s="405">
        <f t="shared" si="2"/>
        <v>0.9885533753</v>
      </c>
      <c r="E615" s="406">
        <v>56.8</v>
      </c>
      <c r="F615" s="226">
        <f t="shared" si="3"/>
        <v>-0.03565365025</v>
      </c>
      <c r="G615" s="226">
        <f t="shared" si="4"/>
        <v>0.9643463497</v>
      </c>
    </row>
    <row r="616" ht="15.75" customHeight="1">
      <c r="A616" s="403" t="s">
        <v>966</v>
      </c>
      <c r="B616" s="404">
        <v>6105.73</v>
      </c>
      <c r="C616" s="405">
        <f t="shared" si="1"/>
        <v>-0.003212846161</v>
      </c>
      <c r="D616" s="405">
        <f t="shared" si="2"/>
        <v>0.9967871538</v>
      </c>
      <c r="E616" s="406">
        <v>58.9</v>
      </c>
      <c r="F616" s="226">
        <f t="shared" si="3"/>
        <v>0.006837606838</v>
      </c>
      <c r="G616" s="226">
        <f t="shared" si="4"/>
        <v>1.006837607</v>
      </c>
    </row>
    <row r="617" ht="15.75" customHeight="1">
      <c r="A617" s="403" t="s">
        <v>967</v>
      </c>
      <c r="B617" s="404">
        <v>6125.41</v>
      </c>
      <c r="C617" s="405">
        <f t="shared" si="1"/>
        <v>0.009228259795</v>
      </c>
      <c r="D617" s="405">
        <f t="shared" si="2"/>
        <v>1.00922826</v>
      </c>
      <c r="E617" s="406">
        <v>58.5</v>
      </c>
      <c r="F617" s="226">
        <f t="shared" si="3"/>
        <v>-0.001706484642</v>
      </c>
      <c r="G617" s="226">
        <f t="shared" si="4"/>
        <v>0.9982935154</v>
      </c>
    </row>
    <row r="618" ht="15.75" customHeight="1">
      <c r="A618" s="403" t="s">
        <v>968</v>
      </c>
      <c r="B618" s="404">
        <v>6069.4</v>
      </c>
      <c r="C618" s="405">
        <f t="shared" si="1"/>
        <v>0.002750815745</v>
      </c>
      <c r="D618" s="405">
        <f t="shared" si="2"/>
        <v>1.002750816</v>
      </c>
      <c r="E618" s="406">
        <v>58.6</v>
      </c>
      <c r="F618" s="226">
        <f t="shared" si="3"/>
        <v>-0.01180438449</v>
      </c>
      <c r="G618" s="226">
        <f t="shared" si="4"/>
        <v>0.9881956155</v>
      </c>
    </row>
    <row r="619" ht="15.75" customHeight="1">
      <c r="A619" s="403" t="s">
        <v>969</v>
      </c>
      <c r="B619" s="404">
        <v>6052.75</v>
      </c>
      <c r="C619" s="405">
        <f t="shared" si="1"/>
        <v>0.0001685468453</v>
      </c>
      <c r="D619" s="405">
        <f t="shared" si="2"/>
        <v>1.000168547</v>
      </c>
      <c r="E619" s="406">
        <v>59.3</v>
      </c>
      <c r="F619" s="226">
        <f t="shared" si="3"/>
        <v>0.001689189189</v>
      </c>
      <c r="G619" s="226">
        <f t="shared" si="4"/>
        <v>1.001689189</v>
      </c>
    </row>
    <row r="620" ht="15.75" customHeight="1">
      <c r="A620" s="403" t="s">
        <v>970</v>
      </c>
      <c r="B620" s="404">
        <v>6051.73</v>
      </c>
      <c r="C620" s="405">
        <f t="shared" si="1"/>
        <v>0.004885168648</v>
      </c>
      <c r="D620" s="405">
        <f t="shared" si="2"/>
        <v>1.004885169</v>
      </c>
      <c r="E620" s="406">
        <v>59.2</v>
      </c>
      <c r="F620" s="226">
        <f t="shared" si="3"/>
        <v>0.09833024119</v>
      </c>
      <c r="G620" s="226">
        <f t="shared" si="4"/>
        <v>1.098330241</v>
      </c>
    </row>
    <row r="621" ht="15.75" customHeight="1">
      <c r="A621" s="403" t="s">
        <v>971</v>
      </c>
      <c r="B621" s="404">
        <v>6022.31</v>
      </c>
      <c r="C621" s="405">
        <f t="shared" si="1"/>
        <v>0.001446718361</v>
      </c>
      <c r="D621" s="405">
        <f t="shared" si="2"/>
        <v>1.001446718</v>
      </c>
      <c r="E621" s="406">
        <v>53.9</v>
      </c>
      <c r="F621" s="226">
        <f t="shared" si="3"/>
        <v>0.001858736059</v>
      </c>
      <c r="G621" s="226">
        <f t="shared" si="4"/>
        <v>1.001858736</v>
      </c>
    </row>
    <row r="622" ht="15.75" customHeight="1">
      <c r="A622" s="403" t="s">
        <v>972</v>
      </c>
      <c r="B622" s="404">
        <v>6013.61</v>
      </c>
      <c r="C622" s="405">
        <f t="shared" si="1"/>
        <v>-0.003717663041</v>
      </c>
      <c r="D622" s="405">
        <f t="shared" si="2"/>
        <v>0.996282337</v>
      </c>
      <c r="E622" s="406">
        <v>53.8</v>
      </c>
      <c r="F622" s="226">
        <f t="shared" si="3"/>
        <v>-0.03411131059</v>
      </c>
      <c r="G622" s="226">
        <f t="shared" si="4"/>
        <v>0.9658886894</v>
      </c>
    </row>
    <row r="623" ht="15.75" customHeight="1">
      <c r="A623" s="403" t="s">
        <v>973</v>
      </c>
      <c r="B623" s="404">
        <v>6036.05</v>
      </c>
      <c r="C623" s="405">
        <f t="shared" si="1"/>
        <v>-0.005042329856</v>
      </c>
      <c r="D623" s="405">
        <f t="shared" si="2"/>
        <v>0.9949576701</v>
      </c>
      <c r="E623" s="406">
        <v>55.7</v>
      </c>
      <c r="F623" s="226">
        <f t="shared" si="3"/>
        <v>0</v>
      </c>
      <c r="G623" s="226">
        <f t="shared" si="4"/>
        <v>1</v>
      </c>
    </row>
    <row r="624" ht="15.75" customHeight="1">
      <c r="A624" s="403" t="s">
        <v>974</v>
      </c>
      <c r="B624" s="404">
        <v>6066.64</v>
      </c>
      <c r="C624" s="405">
        <f t="shared" si="1"/>
        <v>0.001914104756</v>
      </c>
      <c r="D624" s="405">
        <f t="shared" si="2"/>
        <v>1.001914105</v>
      </c>
      <c r="E624" s="406">
        <v>55.7</v>
      </c>
      <c r="F624" s="226">
        <f t="shared" si="3"/>
        <v>0.0569259962</v>
      </c>
      <c r="G624" s="226">
        <f t="shared" si="4"/>
        <v>1.056925996</v>
      </c>
    </row>
    <row r="625" ht="15.75" customHeight="1">
      <c r="A625" s="403" t="s">
        <v>975</v>
      </c>
      <c r="B625" s="404">
        <v>6055.05</v>
      </c>
      <c r="C625" s="405">
        <f t="shared" si="1"/>
        <v>0.005296232038</v>
      </c>
      <c r="D625" s="405">
        <f t="shared" si="2"/>
        <v>1.005296232</v>
      </c>
      <c r="E625" s="406">
        <v>52.7</v>
      </c>
      <c r="F625" s="226">
        <f t="shared" si="3"/>
        <v>0.0374015748</v>
      </c>
      <c r="G625" s="226">
        <f t="shared" si="4"/>
        <v>1.037401575</v>
      </c>
    </row>
    <row r="626" ht="15.75" customHeight="1">
      <c r="A626" s="403" t="s">
        <v>976</v>
      </c>
      <c r="B626" s="404">
        <v>6023.15</v>
      </c>
      <c r="C626" s="405">
        <f t="shared" si="1"/>
        <v>0.007908445437</v>
      </c>
      <c r="D626" s="405">
        <f t="shared" si="2"/>
        <v>1.007908445</v>
      </c>
      <c r="E626" s="406">
        <v>50.8</v>
      </c>
      <c r="F626" s="226">
        <f t="shared" si="3"/>
        <v>-0.02681992337</v>
      </c>
      <c r="G626" s="226">
        <f t="shared" si="4"/>
        <v>0.9731800766</v>
      </c>
    </row>
    <row r="627" ht="15.75" customHeight="1">
      <c r="A627" s="403" t="s">
        <v>977</v>
      </c>
      <c r="B627" s="404">
        <v>5975.89</v>
      </c>
      <c r="C627" s="405">
        <f t="shared" si="1"/>
        <v>-0.01033405153</v>
      </c>
      <c r="D627" s="405">
        <f t="shared" si="2"/>
        <v>0.9896659485</v>
      </c>
      <c r="E627" s="406">
        <v>52.2</v>
      </c>
      <c r="F627" s="226">
        <f t="shared" si="3"/>
        <v>-0.01136363636</v>
      </c>
      <c r="G627" s="226">
        <f t="shared" si="4"/>
        <v>0.9886363636</v>
      </c>
    </row>
    <row r="628" ht="15.75" customHeight="1">
      <c r="A628" s="403" t="s">
        <v>978</v>
      </c>
      <c r="B628" s="404">
        <v>6038.29</v>
      </c>
      <c r="C628" s="405">
        <f t="shared" si="1"/>
        <v>-0.002499413555</v>
      </c>
      <c r="D628" s="405">
        <f t="shared" si="2"/>
        <v>0.9975005864</v>
      </c>
      <c r="E628" s="406">
        <v>52.8</v>
      </c>
      <c r="F628" s="226">
        <f t="shared" si="3"/>
        <v>0.04554455446</v>
      </c>
      <c r="G628" s="226">
        <f t="shared" si="4"/>
        <v>1.045544554</v>
      </c>
    </row>
    <row r="629" ht="15.75" customHeight="1">
      <c r="A629" s="403" t="s">
        <v>979</v>
      </c>
      <c r="B629" s="404">
        <v>6053.42</v>
      </c>
      <c r="C629" s="405">
        <f t="shared" si="1"/>
        <v>0.0057185579</v>
      </c>
      <c r="D629" s="405">
        <f t="shared" si="2"/>
        <v>1.005718558</v>
      </c>
      <c r="E629" s="406">
        <v>50.5</v>
      </c>
      <c r="F629" s="226">
        <f t="shared" si="3"/>
        <v>-0.007858546169</v>
      </c>
      <c r="G629" s="226">
        <f t="shared" si="4"/>
        <v>0.9921414538</v>
      </c>
    </row>
    <row r="630" ht="15.75" customHeight="1">
      <c r="A630" s="403" t="s">
        <v>980</v>
      </c>
      <c r="B630" s="404">
        <v>6019.0</v>
      </c>
      <c r="C630" s="405">
        <f t="shared" si="1"/>
        <v>0.004283094707</v>
      </c>
      <c r="D630" s="405">
        <f t="shared" si="2"/>
        <v>1.004283095</v>
      </c>
      <c r="E630" s="406">
        <v>50.9</v>
      </c>
      <c r="F630" s="226">
        <f t="shared" si="3"/>
        <v>-0.003913894325</v>
      </c>
      <c r="G630" s="226">
        <f t="shared" si="4"/>
        <v>0.9960861057</v>
      </c>
    </row>
    <row r="631" ht="15.75" customHeight="1">
      <c r="A631" s="403" t="s">
        <v>981</v>
      </c>
      <c r="B631" s="404">
        <v>5993.33</v>
      </c>
      <c r="C631" s="405">
        <f t="shared" si="1"/>
        <v>0.0003922563587</v>
      </c>
      <c r="D631" s="405">
        <f t="shared" si="2"/>
        <v>1.000392256</v>
      </c>
      <c r="E631" s="406">
        <v>51.1</v>
      </c>
      <c r="F631" s="226">
        <f t="shared" si="3"/>
        <v>0.003929273084</v>
      </c>
      <c r="G631" s="226">
        <f t="shared" si="4"/>
        <v>1.003929273</v>
      </c>
    </row>
    <row r="632" ht="15.75" customHeight="1">
      <c r="A632" s="403" t="s">
        <v>982</v>
      </c>
      <c r="B632" s="404">
        <v>5990.98</v>
      </c>
      <c r="C632" s="405">
        <f t="shared" si="1"/>
        <v>-0.002947397852</v>
      </c>
      <c r="D632" s="405">
        <f t="shared" si="2"/>
        <v>0.9970526021</v>
      </c>
      <c r="E632" s="406">
        <v>50.9</v>
      </c>
      <c r="F632" s="226">
        <f t="shared" si="3"/>
        <v>-0.02115384615</v>
      </c>
      <c r="G632" s="226">
        <f t="shared" si="4"/>
        <v>0.9788461538</v>
      </c>
    </row>
    <row r="633" ht="15.75" customHeight="1">
      <c r="A633" s="403" t="s">
        <v>983</v>
      </c>
      <c r="B633" s="404">
        <v>6008.69</v>
      </c>
      <c r="C633" s="405">
        <f t="shared" si="1"/>
        <v>0.003822373246</v>
      </c>
      <c r="D633" s="405">
        <f t="shared" si="2"/>
        <v>1.003822373</v>
      </c>
      <c r="E633" s="406">
        <v>52.0</v>
      </c>
      <c r="F633" s="226">
        <f t="shared" si="3"/>
        <v>0.01761252446</v>
      </c>
      <c r="G633" s="226">
        <f t="shared" si="4"/>
        <v>1.017612524</v>
      </c>
    </row>
    <row r="634" ht="15.75" customHeight="1">
      <c r="A634" s="403" t="s">
        <v>984</v>
      </c>
      <c r="B634" s="404">
        <v>5985.81</v>
      </c>
      <c r="C634" s="405">
        <f t="shared" si="1"/>
        <v>0.01716801648</v>
      </c>
      <c r="D634" s="405">
        <f t="shared" si="2"/>
        <v>1.017168016</v>
      </c>
      <c r="E634" s="406">
        <v>51.1</v>
      </c>
      <c r="F634" s="226">
        <f t="shared" si="3"/>
        <v>0.04498977505</v>
      </c>
      <c r="G634" s="226">
        <f t="shared" si="4"/>
        <v>1.044989775</v>
      </c>
    </row>
    <row r="635" ht="15.75" customHeight="1">
      <c r="A635" s="403" t="s">
        <v>985</v>
      </c>
      <c r="B635" s="404">
        <v>5884.78</v>
      </c>
      <c r="C635" s="405">
        <f t="shared" si="1"/>
        <v>0.007165949843</v>
      </c>
      <c r="D635" s="405">
        <f t="shared" si="2"/>
        <v>1.00716595</v>
      </c>
      <c r="E635" s="406">
        <v>48.9</v>
      </c>
      <c r="F635" s="226">
        <f t="shared" si="3"/>
        <v>-0.01807228916</v>
      </c>
      <c r="G635" s="226">
        <f t="shared" si="4"/>
        <v>0.9819277108</v>
      </c>
    </row>
    <row r="636" ht="15.75" customHeight="1">
      <c r="A636" s="403" t="s">
        <v>986</v>
      </c>
      <c r="B636" s="404">
        <v>5842.91</v>
      </c>
      <c r="C636" s="405">
        <f t="shared" si="1"/>
        <v>0.009558382677</v>
      </c>
      <c r="D636" s="405">
        <f t="shared" si="2"/>
        <v>1.009558383</v>
      </c>
      <c r="E636" s="406">
        <v>49.8</v>
      </c>
      <c r="F636" s="226">
        <f t="shared" si="3"/>
        <v>0.02680412371</v>
      </c>
      <c r="G636" s="226">
        <f t="shared" si="4"/>
        <v>1.026804124</v>
      </c>
    </row>
    <row r="637" ht="15.75" customHeight="1">
      <c r="A637" s="403" t="s">
        <v>987</v>
      </c>
      <c r="B637" s="404">
        <v>5787.59</v>
      </c>
      <c r="C637" s="405">
        <f t="shared" si="1"/>
        <v>-0.004381513351</v>
      </c>
      <c r="D637" s="405">
        <f t="shared" si="2"/>
        <v>0.9956184866</v>
      </c>
      <c r="E637" s="406">
        <v>48.5</v>
      </c>
      <c r="F637" s="226">
        <f t="shared" si="3"/>
        <v>-0.02217741935</v>
      </c>
      <c r="G637" s="226">
        <f t="shared" si="4"/>
        <v>0.9778225806</v>
      </c>
    </row>
    <row r="638" ht="15.75" customHeight="1">
      <c r="A638" s="403" t="s">
        <v>988</v>
      </c>
      <c r="B638" s="404">
        <v>5813.06</v>
      </c>
      <c r="C638" s="405">
        <f t="shared" si="1"/>
        <v>-0.01022793638</v>
      </c>
      <c r="D638" s="405">
        <f t="shared" si="2"/>
        <v>0.9897720636</v>
      </c>
      <c r="E638" s="406">
        <v>49.6</v>
      </c>
      <c r="F638" s="226">
        <f t="shared" si="3"/>
        <v>-0.002012072435</v>
      </c>
      <c r="G638" s="226">
        <f t="shared" si="4"/>
        <v>0.9979879276</v>
      </c>
    </row>
    <row r="639" ht="15.75" customHeight="1">
      <c r="A639" s="403" t="s">
        <v>989</v>
      </c>
      <c r="B639" s="404">
        <v>5873.13</v>
      </c>
      <c r="C639" s="405">
        <f t="shared" si="1"/>
        <v>0.007531011815</v>
      </c>
      <c r="D639" s="405">
        <f t="shared" si="2"/>
        <v>1.007531012</v>
      </c>
      <c r="E639" s="406">
        <v>49.7</v>
      </c>
      <c r="F639" s="226">
        <f t="shared" si="3"/>
        <v>-0.002008032129</v>
      </c>
      <c r="G639" s="226">
        <f t="shared" si="4"/>
        <v>0.9979919679</v>
      </c>
    </row>
    <row r="640" ht="15.75" customHeight="1">
      <c r="A640" s="403" t="s">
        <v>990</v>
      </c>
      <c r="B640" s="404">
        <v>5829.23</v>
      </c>
      <c r="C640" s="405">
        <f t="shared" si="1"/>
        <v>-0.001857851262</v>
      </c>
      <c r="D640" s="405">
        <f t="shared" si="2"/>
        <v>0.9981421487</v>
      </c>
      <c r="E640" s="406">
        <v>49.8</v>
      </c>
      <c r="F640" s="226">
        <f t="shared" si="3"/>
        <v>-0.004</v>
      </c>
      <c r="G640" s="226">
        <f t="shared" si="4"/>
        <v>0.996</v>
      </c>
    </row>
    <row r="641" ht="15.75" customHeight="1">
      <c r="A641" s="403" t="s">
        <v>991</v>
      </c>
      <c r="B641" s="404">
        <v>5840.08</v>
      </c>
      <c r="C641" s="405">
        <f t="shared" si="1"/>
        <v>0.004630872021</v>
      </c>
      <c r="D641" s="405">
        <f t="shared" si="2"/>
        <v>1.004630872</v>
      </c>
      <c r="E641" s="406">
        <v>50.0</v>
      </c>
      <c r="F641" s="226">
        <f t="shared" si="3"/>
        <v>-0.0157480315</v>
      </c>
      <c r="G641" s="226">
        <f t="shared" si="4"/>
        <v>0.9842519685</v>
      </c>
    </row>
    <row r="642" ht="15.75" customHeight="1">
      <c r="A642" s="403" t="s">
        <v>992</v>
      </c>
      <c r="B642" s="404">
        <v>5813.16</v>
      </c>
      <c r="C642" s="405">
        <f t="shared" si="1"/>
        <v>0.01089820172</v>
      </c>
      <c r="D642" s="405">
        <f t="shared" si="2"/>
        <v>1.010898202</v>
      </c>
      <c r="E642" s="406">
        <v>50.8</v>
      </c>
      <c r="F642" s="226">
        <f t="shared" si="3"/>
        <v>-0.001964636542</v>
      </c>
      <c r="G642" s="226">
        <f t="shared" si="4"/>
        <v>0.9980353635</v>
      </c>
    </row>
    <row r="643" ht="15.75" customHeight="1">
      <c r="A643" s="403" t="s">
        <v>993</v>
      </c>
      <c r="B643" s="404">
        <v>5750.49</v>
      </c>
      <c r="C643" s="405">
        <f t="shared" si="1"/>
        <v>0.00456470243</v>
      </c>
      <c r="D643" s="405">
        <f t="shared" si="2"/>
        <v>1.004564702</v>
      </c>
      <c r="E643" s="406">
        <v>50.9</v>
      </c>
      <c r="F643" s="226">
        <f t="shared" si="3"/>
        <v>0.0408997955</v>
      </c>
      <c r="G643" s="226">
        <f t="shared" si="4"/>
        <v>1.040899796</v>
      </c>
    </row>
    <row r="644" ht="15.75" customHeight="1">
      <c r="A644" s="403" t="s">
        <v>994</v>
      </c>
      <c r="B644" s="404">
        <v>5724.36</v>
      </c>
      <c r="C644" s="405">
        <f t="shared" si="1"/>
        <v>0.0139345235</v>
      </c>
      <c r="D644" s="405">
        <f t="shared" si="2"/>
        <v>1.013934524</v>
      </c>
      <c r="E644" s="406">
        <v>48.9</v>
      </c>
      <c r="F644" s="226">
        <f t="shared" si="3"/>
        <v>-0.002040816327</v>
      </c>
      <c r="G644" s="226">
        <f t="shared" si="4"/>
        <v>0.9979591837</v>
      </c>
    </row>
    <row r="645" ht="15.75" customHeight="1">
      <c r="A645" s="403" t="s">
        <v>995</v>
      </c>
      <c r="B645" s="404">
        <v>5645.69</v>
      </c>
      <c r="C645" s="405">
        <f t="shared" si="1"/>
        <v>0.007078117948</v>
      </c>
      <c r="D645" s="405">
        <f t="shared" si="2"/>
        <v>1.007078118</v>
      </c>
      <c r="E645" s="406">
        <v>49.0</v>
      </c>
      <c r="F645" s="226">
        <f t="shared" si="3"/>
        <v>-0.006085192698</v>
      </c>
      <c r="G645" s="226">
        <f t="shared" si="4"/>
        <v>0.9939148073</v>
      </c>
    </row>
    <row r="646" ht="15.75" customHeight="1">
      <c r="A646" s="403" t="s">
        <v>996</v>
      </c>
      <c r="B646" s="404">
        <v>5606.01</v>
      </c>
      <c r="C646" s="405">
        <f t="shared" si="1"/>
        <v>0.003073988652</v>
      </c>
      <c r="D646" s="405">
        <f t="shared" si="2"/>
        <v>1.003073989</v>
      </c>
      <c r="E646" s="406">
        <v>49.3</v>
      </c>
      <c r="F646" s="226">
        <f t="shared" si="3"/>
        <v>0.02494802495</v>
      </c>
      <c r="G646" s="226">
        <f t="shared" si="4"/>
        <v>1.024948025</v>
      </c>
    </row>
    <row r="647" ht="15.75" customHeight="1">
      <c r="A647" s="403" t="s">
        <v>997</v>
      </c>
      <c r="B647" s="404">
        <v>5588.83</v>
      </c>
      <c r="C647" s="405">
        <f t="shared" si="1"/>
        <v>0.009637827253</v>
      </c>
      <c r="D647" s="405">
        <f t="shared" si="2"/>
        <v>1.009637827</v>
      </c>
      <c r="E647" s="406">
        <v>48.1</v>
      </c>
      <c r="F647" s="226">
        <f t="shared" si="3"/>
        <v>0.01906779661</v>
      </c>
      <c r="G647" s="226">
        <f t="shared" si="4"/>
        <v>1.019067797</v>
      </c>
    </row>
    <row r="648" ht="15.75" customHeight="1">
      <c r="A648" s="403" t="s">
        <v>998</v>
      </c>
      <c r="B648" s="404">
        <v>5535.48</v>
      </c>
      <c r="C648" s="405">
        <f t="shared" si="1"/>
        <v>0.004376415259</v>
      </c>
      <c r="D648" s="405">
        <f t="shared" si="2"/>
        <v>1.004376415</v>
      </c>
      <c r="E648" s="406">
        <v>47.2</v>
      </c>
      <c r="F648" s="226">
        <f t="shared" si="3"/>
        <v>-0.002114164905</v>
      </c>
      <c r="G648" s="226">
        <f t="shared" si="4"/>
        <v>0.9978858351</v>
      </c>
    </row>
    <row r="649" ht="15.75" customHeight="1">
      <c r="A649" s="403" t="s">
        <v>999</v>
      </c>
      <c r="B649" s="404">
        <v>5511.36</v>
      </c>
      <c r="C649" s="405">
        <f t="shared" si="1"/>
        <v>-0.001024105448</v>
      </c>
      <c r="D649" s="405">
        <f t="shared" si="2"/>
        <v>0.9989758946</v>
      </c>
      <c r="E649" s="406">
        <v>47.3</v>
      </c>
      <c r="F649" s="226">
        <f t="shared" si="3"/>
        <v>-0.01867219917</v>
      </c>
      <c r="G649" s="226">
        <f t="shared" si="4"/>
        <v>0.9813278008</v>
      </c>
    </row>
    <row r="650" ht="15.75" customHeight="1">
      <c r="A650" s="403" t="s">
        <v>1000</v>
      </c>
      <c r="B650" s="404">
        <v>5517.01</v>
      </c>
      <c r="C650" s="405">
        <f t="shared" si="1"/>
        <v>0.006825303261</v>
      </c>
      <c r="D650" s="405">
        <f t="shared" si="2"/>
        <v>1.006825303</v>
      </c>
      <c r="E650" s="406">
        <v>48.2</v>
      </c>
      <c r="F650" s="226">
        <f t="shared" si="3"/>
        <v>0.008368200837</v>
      </c>
      <c r="G650" s="226">
        <f t="shared" si="4"/>
        <v>1.008368201</v>
      </c>
    </row>
    <row r="651" ht="15.75" customHeight="1">
      <c r="A651" s="403" t="s">
        <v>1001</v>
      </c>
      <c r="B651" s="404">
        <v>5479.61</v>
      </c>
      <c r="C651" s="405">
        <f t="shared" si="1"/>
        <v>0.00334533283</v>
      </c>
      <c r="D651" s="405">
        <f t="shared" si="2"/>
        <v>1.003345333</v>
      </c>
      <c r="E651" s="406">
        <v>47.8</v>
      </c>
      <c r="F651" s="226">
        <f t="shared" si="3"/>
        <v>0.008438818565</v>
      </c>
      <c r="G651" s="226">
        <f t="shared" si="4"/>
        <v>1.008438819</v>
      </c>
    </row>
    <row r="652" ht="15.75" customHeight="1">
      <c r="A652" s="403" t="s">
        <v>1002</v>
      </c>
      <c r="B652" s="404">
        <v>5461.34</v>
      </c>
      <c r="C652" s="405">
        <f t="shared" si="1"/>
        <v>0.007185036829</v>
      </c>
      <c r="D652" s="405">
        <f t="shared" si="2"/>
        <v>1.007185037</v>
      </c>
      <c r="E652" s="406">
        <v>47.4</v>
      </c>
      <c r="F652" s="226">
        <f t="shared" si="3"/>
        <v>0.03947368421</v>
      </c>
      <c r="G652" s="226">
        <f t="shared" si="4"/>
        <v>1.039473684</v>
      </c>
    </row>
    <row r="653" ht="15.75" customHeight="1">
      <c r="A653" s="403" t="s">
        <v>1003</v>
      </c>
      <c r="B653" s="404">
        <v>5422.38</v>
      </c>
      <c r="C653" s="405">
        <f t="shared" si="1"/>
        <v>-0.01157156763</v>
      </c>
      <c r="D653" s="405">
        <f t="shared" si="2"/>
        <v>0.9884284324</v>
      </c>
      <c r="E653" s="406">
        <v>45.6</v>
      </c>
      <c r="F653" s="226">
        <f t="shared" si="3"/>
        <v>-0.02355460385</v>
      </c>
      <c r="G653" s="226">
        <f t="shared" si="4"/>
        <v>0.9764453961</v>
      </c>
    </row>
    <row r="654" ht="15.75" customHeight="1">
      <c r="A654" s="403" t="s">
        <v>1004</v>
      </c>
      <c r="B654" s="404">
        <v>5485.86</v>
      </c>
      <c r="C654" s="405">
        <f t="shared" si="1"/>
        <v>-0.002246185577</v>
      </c>
      <c r="D654" s="405">
        <f t="shared" si="2"/>
        <v>0.9977538144</v>
      </c>
      <c r="E654" s="406">
        <v>46.7</v>
      </c>
      <c r="F654" s="226">
        <f t="shared" si="3"/>
        <v>-0.006382978723</v>
      </c>
      <c r="G654" s="226">
        <f t="shared" si="4"/>
        <v>0.9936170213</v>
      </c>
    </row>
    <row r="655" ht="15.75" customHeight="1">
      <c r="A655" s="403" t="s">
        <v>1005</v>
      </c>
      <c r="B655" s="404">
        <v>5498.21</v>
      </c>
      <c r="C655" s="405">
        <f t="shared" si="1"/>
        <v>0.01162459085</v>
      </c>
      <c r="D655" s="405">
        <f t="shared" si="2"/>
        <v>1.011624591</v>
      </c>
      <c r="E655" s="406">
        <v>47.0</v>
      </c>
      <c r="F655" s="226">
        <f t="shared" si="3"/>
        <v>0.0514541387</v>
      </c>
      <c r="G655" s="226">
        <f t="shared" si="4"/>
        <v>1.051454139</v>
      </c>
    </row>
    <row r="656" ht="15.75" customHeight="1">
      <c r="A656" s="403" t="s">
        <v>1006</v>
      </c>
      <c r="B656" s="404">
        <v>5435.03</v>
      </c>
      <c r="C656" s="405">
        <f t="shared" si="1"/>
        <v>0.002177673043</v>
      </c>
      <c r="D656" s="405">
        <f t="shared" si="2"/>
        <v>1.002177673</v>
      </c>
      <c r="E656" s="406">
        <v>44.7</v>
      </c>
      <c r="F656" s="226">
        <f t="shared" si="3"/>
        <v>-0.002232142857</v>
      </c>
      <c r="G656" s="226">
        <f t="shared" si="4"/>
        <v>0.9977678571</v>
      </c>
    </row>
    <row r="657" ht="15.75" customHeight="1">
      <c r="A657" s="403" t="s">
        <v>1007</v>
      </c>
      <c r="B657" s="404">
        <v>5423.22</v>
      </c>
      <c r="C657" s="405">
        <f t="shared" si="1"/>
        <v>0.0002655954318</v>
      </c>
      <c r="D657" s="405">
        <f t="shared" si="2"/>
        <v>1.000265595</v>
      </c>
      <c r="E657" s="406">
        <v>44.8</v>
      </c>
      <c r="F657" s="226">
        <f t="shared" si="3"/>
        <v>-0.008849557522</v>
      </c>
      <c r="G657" s="226">
        <f t="shared" si="4"/>
        <v>0.9911504425</v>
      </c>
    </row>
    <row r="658" ht="15.75" customHeight="1">
      <c r="A658" s="403" t="s">
        <v>1008</v>
      </c>
      <c r="B658" s="404">
        <v>5421.78</v>
      </c>
      <c r="C658" s="405">
        <f t="shared" si="1"/>
        <v>0.01343387085</v>
      </c>
      <c r="D658" s="405">
        <f t="shared" si="2"/>
        <v>1.013433871</v>
      </c>
      <c r="E658" s="406">
        <v>45.2</v>
      </c>
      <c r="F658" s="226">
        <f t="shared" si="3"/>
        <v>0.02961275626</v>
      </c>
      <c r="G658" s="226">
        <f t="shared" si="4"/>
        <v>1.029612756</v>
      </c>
    </row>
    <row r="659" ht="15.75" customHeight="1">
      <c r="A659" s="403" t="s">
        <v>1009</v>
      </c>
      <c r="B659" s="404">
        <v>5349.91</v>
      </c>
      <c r="C659" s="405">
        <f t="shared" si="1"/>
        <v>0.003468119188</v>
      </c>
      <c r="D659" s="405">
        <f t="shared" si="2"/>
        <v>1.003468119</v>
      </c>
      <c r="E659" s="406">
        <v>43.9</v>
      </c>
      <c r="F659" s="226">
        <f t="shared" si="3"/>
        <v>-0.004535147392</v>
      </c>
      <c r="G659" s="226">
        <f t="shared" si="4"/>
        <v>0.9954648526</v>
      </c>
    </row>
    <row r="660" ht="15.75" customHeight="1">
      <c r="A660" s="403" t="s">
        <v>1010</v>
      </c>
      <c r="B660" s="404">
        <v>5331.42</v>
      </c>
      <c r="C660" s="405">
        <f t="shared" si="1"/>
        <v>0.003999864411</v>
      </c>
      <c r="D660" s="405">
        <f t="shared" si="2"/>
        <v>1.003999864</v>
      </c>
      <c r="E660" s="406">
        <v>44.1</v>
      </c>
      <c r="F660" s="226">
        <f t="shared" si="3"/>
        <v>0.009153318078</v>
      </c>
      <c r="G660" s="226">
        <f t="shared" si="4"/>
        <v>1.009153318</v>
      </c>
    </row>
    <row r="661" ht="15.75" customHeight="1">
      <c r="A661" s="403" t="s">
        <v>1011</v>
      </c>
      <c r="B661" s="404">
        <v>5310.18</v>
      </c>
      <c r="C661" s="405">
        <f t="shared" si="1"/>
        <v>0.009827897689</v>
      </c>
      <c r="D661" s="405">
        <f t="shared" si="2"/>
        <v>1.009827898</v>
      </c>
      <c r="E661" s="406">
        <v>43.7</v>
      </c>
      <c r="F661" s="226">
        <f t="shared" si="3"/>
        <v>0.01157407407</v>
      </c>
      <c r="G661" s="226">
        <f t="shared" si="4"/>
        <v>1.011574074</v>
      </c>
    </row>
    <row r="662" ht="15.75" customHeight="1">
      <c r="A662" s="403" t="s">
        <v>1012</v>
      </c>
      <c r="B662" s="404">
        <v>5258.5</v>
      </c>
      <c r="C662" s="405">
        <f t="shared" si="1"/>
        <v>0.01353630401</v>
      </c>
      <c r="D662" s="405">
        <f t="shared" si="2"/>
        <v>1.013536304</v>
      </c>
      <c r="E662" s="406">
        <v>43.2</v>
      </c>
      <c r="F662" s="226">
        <f t="shared" si="3"/>
        <v>0.04600484262</v>
      </c>
      <c r="G662" s="226">
        <f t="shared" si="4"/>
        <v>1.046004843</v>
      </c>
    </row>
    <row r="663" ht="15.75" customHeight="1">
      <c r="A663" s="403" t="s">
        <v>1013</v>
      </c>
      <c r="B663" s="404">
        <v>5188.27</v>
      </c>
      <c r="C663" s="405">
        <f t="shared" si="1"/>
        <v>0.004565617685</v>
      </c>
      <c r="D663" s="405">
        <f t="shared" si="2"/>
        <v>1.004565618</v>
      </c>
      <c r="E663" s="406">
        <v>41.3</v>
      </c>
      <c r="F663" s="226">
        <f t="shared" si="3"/>
        <v>-0.03278688525</v>
      </c>
      <c r="G663" s="226">
        <f t="shared" si="4"/>
        <v>0.9672131148</v>
      </c>
    </row>
    <row r="664" ht="15.75" customHeight="1">
      <c r="A664" s="403" t="s">
        <v>1014</v>
      </c>
      <c r="B664" s="404">
        <v>5164.69</v>
      </c>
      <c r="C664" s="405">
        <f t="shared" si="1"/>
        <v>-0.01714252003</v>
      </c>
      <c r="D664" s="405">
        <f t="shared" si="2"/>
        <v>0.98285748</v>
      </c>
      <c r="E664" s="406">
        <v>42.7</v>
      </c>
      <c r="F664" s="226">
        <f t="shared" si="3"/>
        <v>-0.006976744186</v>
      </c>
      <c r="G664" s="226">
        <f t="shared" si="4"/>
        <v>0.9930232558</v>
      </c>
    </row>
    <row r="665" ht="15.75" customHeight="1">
      <c r="A665" s="403" t="s">
        <v>1015</v>
      </c>
      <c r="B665" s="404">
        <v>5254.77</v>
      </c>
      <c r="C665" s="405">
        <f t="shared" si="1"/>
        <v>-0.01546840836</v>
      </c>
      <c r="D665" s="405">
        <f t="shared" si="2"/>
        <v>0.9845315916</v>
      </c>
      <c r="E665" s="406">
        <v>43.0</v>
      </c>
      <c r="F665" s="226">
        <f t="shared" si="3"/>
        <v>0.002331002331</v>
      </c>
      <c r="G665" s="226">
        <f t="shared" si="4"/>
        <v>1.002331002</v>
      </c>
    </row>
    <row r="666" ht="15.75" customHeight="1">
      <c r="A666" s="403" t="s">
        <v>1016</v>
      </c>
      <c r="B666" s="404">
        <v>5337.33</v>
      </c>
      <c r="C666" s="405">
        <f t="shared" si="1"/>
        <v>0.01059573558</v>
      </c>
      <c r="D666" s="405">
        <f t="shared" si="2"/>
        <v>1.010595736</v>
      </c>
      <c r="E666" s="406">
        <v>42.9</v>
      </c>
      <c r="F666" s="226">
        <f t="shared" si="3"/>
        <v>0.03125</v>
      </c>
      <c r="G666" s="226">
        <f t="shared" si="4"/>
        <v>1.03125</v>
      </c>
    </row>
    <row r="667" ht="15.75" customHeight="1">
      <c r="A667" s="403" t="s">
        <v>1017</v>
      </c>
      <c r="B667" s="404">
        <v>5281.37</v>
      </c>
      <c r="C667" s="405">
        <f t="shared" si="1"/>
        <v>0.02006574627</v>
      </c>
      <c r="D667" s="405">
        <f t="shared" si="2"/>
        <v>1.020065746</v>
      </c>
      <c r="E667" s="406">
        <v>41.6</v>
      </c>
      <c r="F667" s="226">
        <f t="shared" si="3"/>
        <v>0.01711491443</v>
      </c>
      <c r="G667" s="226">
        <f t="shared" si="4"/>
        <v>1.017114914</v>
      </c>
    </row>
    <row r="668" ht="15.75" customHeight="1">
      <c r="A668" s="403" t="s">
        <v>1018</v>
      </c>
      <c r="B668" s="404">
        <v>5177.48</v>
      </c>
      <c r="C668" s="405">
        <f t="shared" si="1"/>
        <v>0.01739051834</v>
      </c>
      <c r="D668" s="405">
        <f t="shared" si="2"/>
        <v>1.017390518</v>
      </c>
      <c r="E668" s="406">
        <v>40.9</v>
      </c>
      <c r="F668" s="226">
        <f t="shared" si="3"/>
        <v>0.00987654321</v>
      </c>
      <c r="G668" s="226">
        <f t="shared" si="4"/>
        <v>1.009876543</v>
      </c>
    </row>
    <row r="669" ht="15.75" customHeight="1">
      <c r="A669" s="403" t="s">
        <v>1019</v>
      </c>
      <c r="B669" s="404">
        <v>5088.98</v>
      </c>
      <c r="C669" s="405">
        <f t="shared" si="1"/>
        <v>-0.03444625114</v>
      </c>
      <c r="D669" s="405">
        <f t="shared" si="2"/>
        <v>0.9655537489</v>
      </c>
      <c r="E669" s="406">
        <v>40.5</v>
      </c>
      <c r="F669" s="226">
        <f t="shared" si="3"/>
        <v>-0.04929577465</v>
      </c>
      <c r="G669" s="226">
        <f t="shared" si="4"/>
        <v>0.9507042254</v>
      </c>
    </row>
    <row r="670" ht="15.75" customHeight="1">
      <c r="A670" s="403" t="s">
        <v>1020</v>
      </c>
      <c r="B670" s="404">
        <v>5270.53</v>
      </c>
      <c r="C670" s="405">
        <f t="shared" si="1"/>
        <v>-0.00144557952</v>
      </c>
      <c r="D670" s="405">
        <f t="shared" si="2"/>
        <v>0.9985544205</v>
      </c>
      <c r="E670" s="406">
        <v>42.6</v>
      </c>
      <c r="F670" s="226">
        <f t="shared" si="3"/>
        <v>0</v>
      </c>
      <c r="G670" s="226">
        <f t="shared" si="4"/>
        <v>1</v>
      </c>
    </row>
    <row r="671" ht="15.75" customHeight="1">
      <c r="A671" s="403" t="s">
        <v>1021</v>
      </c>
      <c r="B671" s="404">
        <v>5278.16</v>
      </c>
      <c r="C671" s="405">
        <f t="shared" si="1"/>
        <v>-0.01767315824</v>
      </c>
      <c r="D671" s="405">
        <f t="shared" si="2"/>
        <v>0.9823268418</v>
      </c>
      <c r="E671" s="406">
        <v>42.6</v>
      </c>
      <c r="F671" s="226">
        <f t="shared" si="3"/>
        <v>-0.03181818182</v>
      </c>
      <c r="G671" s="226">
        <f t="shared" si="4"/>
        <v>0.9681818182</v>
      </c>
    </row>
    <row r="672" ht="15.75" customHeight="1">
      <c r="A672" s="403" t="s">
        <v>1022</v>
      </c>
      <c r="B672" s="404">
        <v>5373.12</v>
      </c>
      <c r="C672" s="405">
        <f t="shared" si="1"/>
        <v>0.005460390648</v>
      </c>
      <c r="D672" s="405">
        <f t="shared" si="2"/>
        <v>1.005460391</v>
      </c>
      <c r="E672" s="406">
        <v>44.0</v>
      </c>
      <c r="F672" s="226">
        <f t="shared" si="3"/>
        <v>0.02325581395</v>
      </c>
      <c r="G672" s="226">
        <f t="shared" si="4"/>
        <v>1.023255814</v>
      </c>
    </row>
    <row r="673" ht="15.75" customHeight="1">
      <c r="A673" s="403" t="s">
        <v>1023</v>
      </c>
      <c r="B673" s="404">
        <v>5343.94</v>
      </c>
      <c r="C673" s="405">
        <f t="shared" si="1"/>
        <v>0.003140480664</v>
      </c>
      <c r="D673" s="405">
        <f t="shared" si="2"/>
        <v>1.003140481</v>
      </c>
      <c r="E673" s="406">
        <v>43.0</v>
      </c>
      <c r="F673" s="226">
        <f t="shared" si="3"/>
        <v>-0.01149425287</v>
      </c>
      <c r="G673" s="226">
        <f t="shared" si="4"/>
        <v>0.9885057471</v>
      </c>
    </row>
    <row r="674" ht="15.75" customHeight="1">
      <c r="A674" s="403" t="s">
        <v>1024</v>
      </c>
      <c r="B674" s="404">
        <v>5327.21</v>
      </c>
      <c r="C674" s="405">
        <f t="shared" si="1"/>
        <v>-0.0005459539372</v>
      </c>
      <c r="D674" s="405">
        <f t="shared" si="2"/>
        <v>0.9994540461</v>
      </c>
      <c r="E674" s="406">
        <v>43.5</v>
      </c>
      <c r="F674" s="226">
        <f t="shared" si="3"/>
        <v>0.002304147465</v>
      </c>
      <c r="G674" s="226">
        <f t="shared" si="4"/>
        <v>1.002304147</v>
      </c>
    </row>
    <row r="675" ht="15.75" customHeight="1">
      <c r="A675" s="403" t="s">
        <v>1025</v>
      </c>
      <c r="B675" s="404">
        <v>5330.12</v>
      </c>
      <c r="C675" s="405">
        <f t="shared" si="1"/>
        <v>-0.01544406537</v>
      </c>
      <c r="D675" s="405">
        <f t="shared" si="2"/>
        <v>0.9845559346</v>
      </c>
      <c r="E675" s="406">
        <v>43.4</v>
      </c>
      <c r="F675" s="226">
        <f t="shared" si="3"/>
        <v>-0.01809954751</v>
      </c>
      <c r="G675" s="226">
        <f t="shared" si="4"/>
        <v>0.9819004525</v>
      </c>
    </row>
    <row r="676" ht="15.75" customHeight="1">
      <c r="A676" s="403" t="s">
        <v>1026</v>
      </c>
      <c r="B676" s="404">
        <v>5413.73</v>
      </c>
      <c r="C676" s="405">
        <f t="shared" si="1"/>
        <v>0.000284542856</v>
      </c>
      <c r="D676" s="405">
        <f t="shared" si="2"/>
        <v>1.000284543</v>
      </c>
      <c r="E676" s="406">
        <v>44.2</v>
      </c>
      <c r="F676" s="226">
        <f t="shared" si="3"/>
        <v>-0.01559020045</v>
      </c>
      <c r="G676" s="226">
        <f t="shared" si="4"/>
        <v>0.9844097996</v>
      </c>
    </row>
    <row r="677" ht="15.75" customHeight="1">
      <c r="A677" s="403" t="s">
        <v>1027</v>
      </c>
      <c r="B677" s="404">
        <v>5412.19</v>
      </c>
      <c r="C677" s="405">
        <f t="shared" si="1"/>
        <v>0.01166779133</v>
      </c>
      <c r="D677" s="405">
        <f t="shared" si="2"/>
        <v>1.011667791</v>
      </c>
      <c r="E677" s="406">
        <v>44.9</v>
      </c>
      <c r="F677" s="226">
        <f t="shared" si="3"/>
        <v>0.01814058957</v>
      </c>
      <c r="G677" s="226">
        <f t="shared" si="4"/>
        <v>1.01814059</v>
      </c>
    </row>
    <row r="678" ht="15.75" customHeight="1">
      <c r="A678" s="403" t="s">
        <v>1028</v>
      </c>
      <c r="B678" s="404">
        <v>5349.77</v>
      </c>
      <c r="C678" s="405">
        <f t="shared" si="1"/>
        <v>-0.01562554626</v>
      </c>
      <c r="D678" s="405">
        <f t="shared" si="2"/>
        <v>0.9843744537</v>
      </c>
      <c r="E678" s="406">
        <v>44.1</v>
      </c>
      <c r="F678" s="226">
        <f t="shared" si="3"/>
        <v>-0.02649006623</v>
      </c>
      <c r="G678" s="226">
        <f t="shared" si="4"/>
        <v>0.9735099338</v>
      </c>
    </row>
    <row r="679" ht="15.75" customHeight="1">
      <c r="A679" s="403" t="s">
        <v>1029</v>
      </c>
      <c r="B679" s="404">
        <v>5434.69</v>
      </c>
      <c r="C679" s="405">
        <f t="shared" si="1"/>
        <v>-0.01481219636</v>
      </c>
      <c r="D679" s="405">
        <f t="shared" si="2"/>
        <v>0.9851878036</v>
      </c>
      <c r="E679" s="406">
        <v>45.3</v>
      </c>
      <c r="F679" s="226">
        <f t="shared" si="3"/>
        <v>-0.0152173913</v>
      </c>
      <c r="G679" s="226">
        <f t="shared" si="4"/>
        <v>0.9847826087</v>
      </c>
    </row>
    <row r="680" ht="15.75" customHeight="1">
      <c r="A680" s="403" t="s">
        <v>1030</v>
      </c>
      <c r="B680" s="404">
        <v>5516.4</v>
      </c>
      <c r="C680" s="405">
        <f t="shared" si="1"/>
        <v>-0.002994774958</v>
      </c>
      <c r="D680" s="405">
        <f t="shared" si="2"/>
        <v>0.997005225</v>
      </c>
      <c r="E680" s="406">
        <v>46.0</v>
      </c>
      <c r="F680" s="226">
        <f t="shared" si="3"/>
        <v>0</v>
      </c>
      <c r="G680" s="226">
        <f t="shared" si="4"/>
        <v>1</v>
      </c>
    </row>
    <row r="681" ht="15.75" customHeight="1">
      <c r="A681" s="403" t="s">
        <v>1031</v>
      </c>
      <c r="B681" s="404">
        <v>5532.97</v>
      </c>
      <c r="C681" s="405">
        <f t="shared" si="1"/>
        <v>0.002504008769</v>
      </c>
      <c r="D681" s="405">
        <f t="shared" si="2"/>
        <v>1.002504009</v>
      </c>
      <c r="E681" s="406">
        <v>46.0</v>
      </c>
      <c r="F681" s="226">
        <f t="shared" si="3"/>
        <v>-0.01287553648</v>
      </c>
      <c r="G681" s="226">
        <f t="shared" si="4"/>
        <v>0.9871244635</v>
      </c>
    </row>
    <row r="682" ht="15.75" customHeight="1">
      <c r="A682" s="403" t="s">
        <v>1032</v>
      </c>
      <c r="B682" s="404">
        <v>5519.15</v>
      </c>
      <c r="C682" s="405">
        <f t="shared" si="1"/>
        <v>-0.008924643329</v>
      </c>
      <c r="D682" s="405">
        <f t="shared" si="2"/>
        <v>0.9910753567</v>
      </c>
      <c r="E682" s="406">
        <v>46.6</v>
      </c>
      <c r="F682" s="226">
        <f t="shared" si="3"/>
        <v>-0.02100840336</v>
      </c>
      <c r="G682" s="226">
        <f t="shared" si="4"/>
        <v>0.9789915966</v>
      </c>
    </row>
    <row r="683" ht="15.75" customHeight="1">
      <c r="A683" s="403" t="s">
        <v>1033</v>
      </c>
      <c r="B683" s="404">
        <v>5568.85</v>
      </c>
      <c r="C683" s="405">
        <f t="shared" si="1"/>
        <v>0.0009328391742</v>
      </c>
      <c r="D683" s="405">
        <f t="shared" si="2"/>
        <v>1.000932839</v>
      </c>
      <c r="E683" s="406">
        <v>47.6</v>
      </c>
      <c r="F683" s="226">
        <f t="shared" si="3"/>
        <v>-0.004184100418</v>
      </c>
      <c r="G683" s="226">
        <f t="shared" si="4"/>
        <v>0.9958158996</v>
      </c>
    </row>
    <row r="684" ht="15.75" customHeight="1">
      <c r="A684" s="403" t="s">
        <v>1034</v>
      </c>
      <c r="B684" s="404">
        <v>5563.66</v>
      </c>
      <c r="C684" s="405">
        <f t="shared" si="1"/>
        <v>-0.004957631211</v>
      </c>
      <c r="D684" s="405">
        <f t="shared" si="2"/>
        <v>0.9950423688</v>
      </c>
      <c r="E684" s="406">
        <v>47.8</v>
      </c>
      <c r="F684" s="226">
        <f t="shared" si="3"/>
        <v>-0.01848049281</v>
      </c>
      <c r="G684" s="226">
        <f t="shared" si="4"/>
        <v>0.9815195072</v>
      </c>
    </row>
    <row r="685" ht="15.75" customHeight="1">
      <c r="A685" s="403" t="s">
        <v>1035</v>
      </c>
      <c r="B685" s="404">
        <v>5591.38</v>
      </c>
      <c r="C685" s="405">
        <f t="shared" si="1"/>
        <v>-0.002319614302</v>
      </c>
      <c r="D685" s="405">
        <f t="shared" si="2"/>
        <v>0.9976803857</v>
      </c>
      <c r="E685" s="406">
        <v>48.7</v>
      </c>
      <c r="F685" s="226">
        <f t="shared" si="3"/>
        <v>0.00412371134</v>
      </c>
      <c r="G685" s="226">
        <f t="shared" si="4"/>
        <v>1.004123711</v>
      </c>
    </row>
    <row r="686" ht="15.75" customHeight="1">
      <c r="A686" s="403" t="s">
        <v>1036</v>
      </c>
      <c r="B686" s="404">
        <v>5604.38</v>
      </c>
      <c r="C686" s="405">
        <f t="shared" si="1"/>
        <v>0.003597592532</v>
      </c>
      <c r="D686" s="405">
        <f t="shared" si="2"/>
        <v>1.003597593</v>
      </c>
      <c r="E686" s="406">
        <v>48.5</v>
      </c>
      <c r="F686" s="226">
        <f t="shared" si="3"/>
        <v>0.002066115702</v>
      </c>
      <c r="G686" s="226">
        <f t="shared" si="4"/>
        <v>1.002066116</v>
      </c>
    </row>
    <row r="687" ht="15.75" customHeight="1">
      <c r="A687" s="403" t="s">
        <v>1037</v>
      </c>
      <c r="B687" s="404">
        <v>5584.29</v>
      </c>
      <c r="C687" s="405">
        <f t="shared" si="1"/>
        <v>0.01242072744</v>
      </c>
      <c r="D687" s="405">
        <f t="shared" si="2"/>
        <v>1.012420727</v>
      </c>
      <c r="E687" s="406">
        <v>48.4</v>
      </c>
      <c r="F687" s="226">
        <f t="shared" si="3"/>
        <v>0.03862660944</v>
      </c>
      <c r="G687" s="226">
        <f t="shared" si="4"/>
        <v>1.038626609</v>
      </c>
    </row>
    <row r="688" ht="15.75" customHeight="1">
      <c r="A688" s="403" t="s">
        <v>1038</v>
      </c>
      <c r="B688" s="404">
        <v>5515.78</v>
      </c>
      <c r="C688" s="405">
        <f t="shared" si="1"/>
        <v>0.005049133849</v>
      </c>
      <c r="D688" s="405">
        <f t="shared" si="2"/>
        <v>1.005049134</v>
      </c>
      <c r="E688" s="406">
        <v>46.6</v>
      </c>
      <c r="F688" s="226">
        <f t="shared" si="3"/>
        <v>0.002150537634</v>
      </c>
      <c r="G688" s="226">
        <f t="shared" si="4"/>
        <v>1.002150538</v>
      </c>
    </row>
    <row r="689" ht="15.75" customHeight="1">
      <c r="A689" s="403" t="s">
        <v>1039</v>
      </c>
      <c r="B689" s="404">
        <v>5488.07</v>
      </c>
      <c r="C689" s="405">
        <f t="shared" si="1"/>
        <v>-0.00366540432</v>
      </c>
      <c r="D689" s="405">
        <f t="shared" si="2"/>
        <v>0.9963345957</v>
      </c>
      <c r="E689" s="406">
        <v>46.5</v>
      </c>
      <c r="F689" s="226">
        <f t="shared" si="3"/>
        <v>-0.01691331924</v>
      </c>
      <c r="G689" s="226">
        <f t="shared" si="4"/>
        <v>0.9830866808</v>
      </c>
    </row>
    <row r="690" ht="15.75" customHeight="1">
      <c r="A690" s="403" t="s">
        <v>1040</v>
      </c>
      <c r="B690" s="404">
        <v>5508.26</v>
      </c>
      <c r="C690" s="405">
        <f t="shared" si="1"/>
        <v>0.01500694698</v>
      </c>
      <c r="D690" s="405">
        <f t="shared" si="2"/>
        <v>1.015006947</v>
      </c>
      <c r="E690" s="406">
        <v>47.3</v>
      </c>
      <c r="F690" s="226">
        <f t="shared" si="3"/>
        <v>0.05111111111</v>
      </c>
      <c r="G690" s="226">
        <f t="shared" si="4"/>
        <v>1.051111111</v>
      </c>
    </row>
    <row r="691" ht="15.75" customHeight="1">
      <c r="A691" s="403" t="s">
        <v>1041</v>
      </c>
      <c r="B691" s="404">
        <v>5426.82</v>
      </c>
      <c r="C691" s="405">
        <f t="shared" si="1"/>
        <v>0.001925636817</v>
      </c>
      <c r="D691" s="405">
        <f t="shared" si="2"/>
        <v>1.001925637</v>
      </c>
      <c r="E691" s="406">
        <v>45.0</v>
      </c>
      <c r="F691" s="226">
        <f t="shared" si="3"/>
        <v>-0.01098901099</v>
      </c>
      <c r="G691" s="226">
        <f t="shared" si="4"/>
        <v>0.989010989</v>
      </c>
    </row>
    <row r="692" ht="15.75" customHeight="1">
      <c r="A692" s="403" t="s">
        <v>1042</v>
      </c>
      <c r="B692" s="404">
        <v>5416.39</v>
      </c>
      <c r="C692" s="405">
        <f t="shared" si="1"/>
        <v>0.005709627825</v>
      </c>
      <c r="D692" s="405">
        <f t="shared" si="2"/>
        <v>1.005709628</v>
      </c>
      <c r="E692" s="406">
        <v>45.5</v>
      </c>
      <c r="F692" s="226">
        <f t="shared" si="3"/>
        <v>-0.00871459695</v>
      </c>
      <c r="G692" s="226">
        <f t="shared" si="4"/>
        <v>0.9912854031</v>
      </c>
    </row>
    <row r="693" ht="15.75" customHeight="1">
      <c r="A693" s="403" t="s">
        <v>1043</v>
      </c>
      <c r="B693" s="404">
        <v>5385.64</v>
      </c>
      <c r="C693" s="405">
        <f t="shared" si="1"/>
        <v>0.0127742957</v>
      </c>
      <c r="D693" s="405">
        <f t="shared" si="2"/>
        <v>1.012774296</v>
      </c>
      <c r="E693" s="406">
        <v>45.9</v>
      </c>
      <c r="F693" s="226">
        <f t="shared" si="3"/>
        <v>0.02227171492</v>
      </c>
      <c r="G693" s="226">
        <f t="shared" si="4"/>
        <v>1.022271715</v>
      </c>
    </row>
    <row r="694" ht="15.75" customHeight="1">
      <c r="A694" s="403" t="s">
        <v>1044</v>
      </c>
      <c r="B694" s="404">
        <v>5317.71</v>
      </c>
      <c r="C694" s="405">
        <f t="shared" si="1"/>
        <v>-0.01253433014</v>
      </c>
      <c r="D694" s="405">
        <f t="shared" si="2"/>
        <v>0.9874656699</v>
      </c>
      <c r="E694" s="406">
        <v>44.9</v>
      </c>
      <c r="F694" s="226">
        <f t="shared" si="3"/>
        <v>-0.006637168142</v>
      </c>
      <c r="G694" s="226">
        <f t="shared" si="4"/>
        <v>0.9933628319</v>
      </c>
    </row>
    <row r="695" ht="15.75" customHeight="1">
      <c r="A695" s="403" t="s">
        <v>1045</v>
      </c>
      <c r="B695" s="404">
        <v>5385.21</v>
      </c>
      <c r="C695" s="405">
        <f t="shared" si="1"/>
        <v>-0.0165760284</v>
      </c>
      <c r="D695" s="405">
        <f t="shared" si="2"/>
        <v>0.9834239716</v>
      </c>
      <c r="E695" s="406">
        <v>45.2</v>
      </c>
      <c r="F695" s="226">
        <f t="shared" si="3"/>
        <v>-0.01525054466</v>
      </c>
      <c r="G695" s="226">
        <f t="shared" si="4"/>
        <v>0.9847494553</v>
      </c>
    </row>
    <row r="696" ht="15.75" customHeight="1">
      <c r="A696" s="403" t="s">
        <v>1046</v>
      </c>
      <c r="B696" s="404">
        <v>5475.98</v>
      </c>
      <c r="C696" s="405">
        <f t="shared" si="1"/>
        <v>-0.00503118828</v>
      </c>
      <c r="D696" s="405">
        <f t="shared" si="2"/>
        <v>0.9949688117</v>
      </c>
      <c r="E696" s="406">
        <v>45.9</v>
      </c>
      <c r="F696" s="226">
        <f t="shared" si="3"/>
        <v>0.006578947368</v>
      </c>
      <c r="G696" s="226">
        <f t="shared" si="4"/>
        <v>1.006578947</v>
      </c>
    </row>
    <row r="697" ht="15.75" customHeight="1">
      <c r="A697" s="403" t="s">
        <v>1047</v>
      </c>
      <c r="B697" s="404">
        <v>5503.67</v>
      </c>
      <c r="C697" s="405">
        <f t="shared" si="1"/>
        <v>-0.004291356318</v>
      </c>
      <c r="D697" s="405">
        <f t="shared" si="2"/>
        <v>0.9957086437</v>
      </c>
      <c r="E697" s="406">
        <v>45.6</v>
      </c>
      <c r="F697" s="226">
        <f t="shared" si="3"/>
        <v>-0.0151187905</v>
      </c>
      <c r="G697" s="226">
        <f t="shared" si="4"/>
        <v>0.9848812095</v>
      </c>
    </row>
    <row r="698" ht="15.75" customHeight="1">
      <c r="A698" s="403" t="s">
        <v>1048</v>
      </c>
      <c r="B698" s="404">
        <v>5527.39</v>
      </c>
      <c r="C698" s="405">
        <f t="shared" si="1"/>
        <v>-0.003192013114</v>
      </c>
      <c r="D698" s="405">
        <f t="shared" si="2"/>
        <v>0.9968079869</v>
      </c>
      <c r="E698" s="406">
        <v>46.3</v>
      </c>
      <c r="F698" s="226">
        <f t="shared" si="3"/>
        <v>-0.01489361702</v>
      </c>
      <c r="G698" s="226">
        <f t="shared" si="4"/>
        <v>0.985106383</v>
      </c>
    </row>
    <row r="699" ht="15.75" customHeight="1">
      <c r="A699" s="403" t="s">
        <v>1049</v>
      </c>
      <c r="B699" s="404">
        <v>5545.09</v>
      </c>
      <c r="C699" s="405">
        <f t="shared" si="1"/>
        <v>0.01788848015</v>
      </c>
      <c r="D699" s="405">
        <f t="shared" si="2"/>
        <v>1.01788848</v>
      </c>
      <c r="E699" s="406">
        <v>47.0</v>
      </c>
      <c r="F699" s="226">
        <f t="shared" si="3"/>
        <v>0.03982300885</v>
      </c>
      <c r="G699" s="226">
        <f t="shared" si="4"/>
        <v>1.039823009</v>
      </c>
    </row>
    <row r="700" ht="15.75" customHeight="1">
      <c r="A700" s="403" t="s">
        <v>1050</v>
      </c>
      <c r="B700" s="404">
        <v>5447.64</v>
      </c>
      <c r="C700" s="405">
        <f t="shared" si="1"/>
        <v>-0.006813114288</v>
      </c>
      <c r="D700" s="405">
        <f t="shared" si="2"/>
        <v>0.9931868857</v>
      </c>
      <c r="E700" s="406">
        <v>45.2</v>
      </c>
      <c r="F700" s="226">
        <f t="shared" si="3"/>
        <v>-0.03211991435</v>
      </c>
      <c r="G700" s="226">
        <f t="shared" si="4"/>
        <v>0.9678800857</v>
      </c>
    </row>
    <row r="701" ht="15.75" customHeight="1">
      <c r="A701" s="403" t="s">
        <v>1051</v>
      </c>
      <c r="B701" s="404">
        <v>5485.01</v>
      </c>
      <c r="C701" s="405">
        <f t="shared" si="1"/>
        <v>-0.004426979344</v>
      </c>
      <c r="D701" s="405">
        <f t="shared" si="2"/>
        <v>0.9955730207</v>
      </c>
      <c r="E701" s="406">
        <v>46.7</v>
      </c>
      <c r="F701" s="226">
        <f t="shared" si="3"/>
        <v>-0.04887983707</v>
      </c>
      <c r="G701" s="226">
        <f t="shared" si="4"/>
        <v>0.9511201629</v>
      </c>
    </row>
    <row r="702" ht="15.75" customHeight="1">
      <c r="A702" s="403" t="s">
        <v>1052</v>
      </c>
      <c r="B702" s="404">
        <v>5509.4</v>
      </c>
      <c r="C702" s="405">
        <f t="shared" si="1"/>
        <v>0.001975069746</v>
      </c>
      <c r="D702" s="405">
        <f t="shared" si="2"/>
        <v>1.00197507</v>
      </c>
      <c r="E702" s="406">
        <v>49.1</v>
      </c>
      <c r="F702" s="226">
        <f t="shared" si="3"/>
        <v>0.03151260504</v>
      </c>
      <c r="G702" s="226">
        <f t="shared" si="4"/>
        <v>1.031512605</v>
      </c>
    </row>
    <row r="703" ht="15.75" customHeight="1">
      <c r="A703" s="403" t="s">
        <v>1053</v>
      </c>
      <c r="B703" s="404">
        <v>5498.54</v>
      </c>
      <c r="C703" s="405">
        <f t="shared" si="1"/>
        <v>0.02270829265</v>
      </c>
      <c r="D703" s="405">
        <f t="shared" si="2"/>
        <v>1.022708293</v>
      </c>
      <c r="E703" s="406">
        <v>47.6</v>
      </c>
      <c r="F703" s="226">
        <f t="shared" si="3"/>
        <v>0.04157549234</v>
      </c>
      <c r="G703" s="226">
        <f t="shared" si="4"/>
        <v>1.041575492</v>
      </c>
    </row>
    <row r="704" ht="15.75" customHeight="1">
      <c r="A704" s="403" t="s">
        <v>1054</v>
      </c>
      <c r="B704" s="404">
        <v>5376.45</v>
      </c>
      <c r="C704" s="405">
        <f t="shared" si="1"/>
        <v>-0.02331246662</v>
      </c>
      <c r="D704" s="405">
        <f t="shared" si="2"/>
        <v>0.9766875334</v>
      </c>
      <c r="E704" s="406">
        <v>45.7</v>
      </c>
      <c r="F704" s="226">
        <f t="shared" si="3"/>
        <v>-0.04791666667</v>
      </c>
      <c r="G704" s="226">
        <f t="shared" si="4"/>
        <v>0.9520833333</v>
      </c>
    </row>
    <row r="705" ht="15.75" customHeight="1">
      <c r="A705" s="403" t="s">
        <v>1055</v>
      </c>
      <c r="B705" s="404">
        <v>5504.78</v>
      </c>
      <c r="C705" s="405">
        <f t="shared" si="1"/>
        <v>-0.02530069923</v>
      </c>
      <c r="D705" s="405">
        <f t="shared" si="2"/>
        <v>0.9746993008</v>
      </c>
      <c r="E705" s="406">
        <v>48.0</v>
      </c>
      <c r="F705" s="226">
        <f t="shared" si="3"/>
        <v>-0.0380761523</v>
      </c>
      <c r="G705" s="226">
        <f t="shared" si="4"/>
        <v>0.9619238477</v>
      </c>
    </row>
    <row r="706" ht="15.75" customHeight="1">
      <c r="A706" s="403" t="s">
        <v>1056</v>
      </c>
      <c r="B706" s="404">
        <v>5647.67</v>
      </c>
      <c r="C706" s="405">
        <f t="shared" si="1"/>
        <v>0.01178997682</v>
      </c>
      <c r="D706" s="405">
        <f t="shared" si="2"/>
        <v>1.011789977</v>
      </c>
      <c r="E706" s="406">
        <v>49.9</v>
      </c>
      <c r="F706" s="226">
        <f t="shared" si="3"/>
        <v>0.02044989775</v>
      </c>
      <c r="G706" s="226">
        <f t="shared" si="4"/>
        <v>1.020449898</v>
      </c>
    </row>
    <row r="707" ht="15.75" customHeight="1">
      <c r="A707" s="403" t="s">
        <v>1057</v>
      </c>
      <c r="B707" s="404">
        <v>5581.86</v>
      </c>
      <c r="C707" s="405">
        <f t="shared" si="1"/>
        <v>0.003085526777</v>
      </c>
      <c r="D707" s="405">
        <f t="shared" si="2"/>
        <v>1.003085527</v>
      </c>
      <c r="E707" s="406">
        <v>48.9</v>
      </c>
      <c r="F707" s="226">
        <f t="shared" si="3"/>
        <v>-0.01212121212</v>
      </c>
      <c r="G707" s="226">
        <f t="shared" si="4"/>
        <v>0.9878787879</v>
      </c>
    </row>
    <row r="708" ht="15.75" customHeight="1">
      <c r="A708" s="403" t="s">
        <v>1058</v>
      </c>
      <c r="B708" s="404">
        <v>5564.69</v>
      </c>
      <c r="C708" s="405">
        <f t="shared" si="1"/>
        <v>-0.006269866781</v>
      </c>
      <c r="D708" s="405">
        <f t="shared" si="2"/>
        <v>0.9937301332</v>
      </c>
      <c r="E708" s="406">
        <v>49.5</v>
      </c>
      <c r="F708" s="226">
        <f t="shared" si="3"/>
        <v>-0.008016032064</v>
      </c>
      <c r="G708" s="226">
        <f t="shared" si="4"/>
        <v>0.9919839679</v>
      </c>
    </row>
    <row r="709" ht="15.75" customHeight="1">
      <c r="A709" s="403" t="s">
        <v>1059</v>
      </c>
      <c r="B709" s="404">
        <v>5599.8</v>
      </c>
      <c r="C709" s="405">
        <f t="shared" si="1"/>
        <v>-0.008860396541</v>
      </c>
      <c r="D709" s="405">
        <f t="shared" si="2"/>
        <v>0.9911396035</v>
      </c>
      <c r="E709" s="406">
        <v>49.9</v>
      </c>
      <c r="F709" s="226">
        <f t="shared" si="3"/>
        <v>-0.025390625</v>
      </c>
      <c r="G709" s="226">
        <f t="shared" si="4"/>
        <v>0.974609375</v>
      </c>
    </row>
    <row r="710" ht="15.75" customHeight="1">
      <c r="A710" s="403" t="s">
        <v>1060</v>
      </c>
      <c r="B710" s="404">
        <v>5649.86</v>
      </c>
      <c r="C710" s="405">
        <f t="shared" si="1"/>
        <v>-0.01301283115</v>
      </c>
      <c r="D710" s="405">
        <f t="shared" si="2"/>
        <v>0.9869871688</v>
      </c>
      <c r="E710" s="406">
        <v>51.2</v>
      </c>
      <c r="F710" s="226">
        <f t="shared" si="3"/>
        <v>0.06889352818</v>
      </c>
      <c r="G710" s="226">
        <f t="shared" si="4"/>
        <v>1.068893528</v>
      </c>
    </row>
    <row r="711" ht="15.75" customHeight="1">
      <c r="A711" s="403" t="s">
        <v>1061</v>
      </c>
      <c r="B711" s="404">
        <v>5724.35</v>
      </c>
      <c r="C711" s="405">
        <f t="shared" si="1"/>
        <v>0.001681616312</v>
      </c>
      <c r="D711" s="405">
        <f t="shared" si="2"/>
        <v>1.001681616</v>
      </c>
      <c r="E711" s="406">
        <v>47.9</v>
      </c>
      <c r="F711" s="226">
        <f t="shared" si="3"/>
        <v>0.016985138</v>
      </c>
      <c r="G711" s="226">
        <f t="shared" si="4"/>
        <v>1.016985138</v>
      </c>
    </row>
    <row r="712" ht="15.75" customHeight="1">
      <c r="A712" s="403" t="s">
        <v>1062</v>
      </c>
      <c r="B712" s="404">
        <v>5714.74</v>
      </c>
      <c r="C712" s="405">
        <f t="shared" si="1"/>
        <v>0.003401008187</v>
      </c>
      <c r="D712" s="405">
        <f t="shared" si="2"/>
        <v>1.003401008</v>
      </c>
      <c r="E712" s="406">
        <v>47.1</v>
      </c>
      <c r="F712" s="226">
        <f t="shared" si="3"/>
        <v>-0.002118644068</v>
      </c>
      <c r="G712" s="226">
        <f t="shared" si="4"/>
        <v>0.9978813559</v>
      </c>
    </row>
    <row r="713" ht="15.75" customHeight="1">
      <c r="A713" s="403" t="s">
        <v>1063</v>
      </c>
      <c r="B713" s="404">
        <v>5695.37</v>
      </c>
      <c r="C713" s="405">
        <f t="shared" si="1"/>
        <v>-0.01633010473</v>
      </c>
      <c r="D713" s="405">
        <f t="shared" si="2"/>
        <v>0.9836698953</v>
      </c>
      <c r="E713" s="406">
        <v>47.2</v>
      </c>
      <c r="F713" s="226">
        <f t="shared" si="3"/>
        <v>-0.01461377871</v>
      </c>
      <c r="G713" s="226">
        <f t="shared" si="4"/>
        <v>0.9853862213</v>
      </c>
    </row>
    <row r="714" ht="15.75" customHeight="1">
      <c r="A714" s="403" t="s">
        <v>1064</v>
      </c>
      <c r="B714" s="404">
        <v>5789.92</v>
      </c>
      <c r="C714" s="405">
        <f t="shared" si="1"/>
        <v>-0.004405437844</v>
      </c>
      <c r="D714" s="405">
        <f t="shared" si="2"/>
        <v>0.9955945622</v>
      </c>
      <c r="E714" s="406">
        <v>47.9</v>
      </c>
      <c r="F714" s="226">
        <f t="shared" si="3"/>
        <v>-0.02044989775</v>
      </c>
      <c r="G714" s="226">
        <f t="shared" si="4"/>
        <v>0.9795501022</v>
      </c>
    </row>
    <row r="715" ht="15.75" customHeight="1">
      <c r="A715" s="403" t="s">
        <v>1065</v>
      </c>
      <c r="B715" s="404">
        <v>5815.54</v>
      </c>
      <c r="C715" s="405">
        <f t="shared" si="1"/>
        <v>-0.003536559873</v>
      </c>
      <c r="D715" s="405">
        <f t="shared" si="2"/>
        <v>0.9964634401</v>
      </c>
      <c r="E715" s="406">
        <v>48.9</v>
      </c>
      <c r="F715" s="226">
        <f t="shared" si="3"/>
        <v>-0.04305283757</v>
      </c>
      <c r="G715" s="226">
        <f t="shared" si="4"/>
        <v>0.9569471624</v>
      </c>
    </row>
    <row r="716" ht="15.75" customHeight="1">
      <c r="A716" s="403" t="s">
        <v>1066</v>
      </c>
      <c r="B716" s="404">
        <v>5836.18</v>
      </c>
      <c r="C716" s="405">
        <f t="shared" si="1"/>
        <v>0.00147917825</v>
      </c>
      <c r="D716" s="405">
        <f t="shared" si="2"/>
        <v>1.001479178</v>
      </c>
      <c r="E716" s="406">
        <v>51.1</v>
      </c>
      <c r="F716" s="226">
        <f t="shared" si="3"/>
        <v>0.022</v>
      </c>
      <c r="G716" s="226">
        <f t="shared" si="4"/>
        <v>1.022</v>
      </c>
    </row>
    <row r="717" ht="15.75" customHeight="1">
      <c r="A717" s="403" t="s">
        <v>1067</v>
      </c>
      <c r="B717" s="404">
        <v>5827.56</v>
      </c>
      <c r="C717" s="405">
        <f t="shared" si="1"/>
        <v>0.001161352391</v>
      </c>
      <c r="D717" s="405">
        <f t="shared" si="2"/>
        <v>1.001161352</v>
      </c>
      <c r="E717" s="406">
        <v>50.0</v>
      </c>
      <c r="F717" s="226">
        <f t="shared" si="3"/>
        <v>0.0101010101</v>
      </c>
      <c r="G717" s="226">
        <f t="shared" si="4"/>
        <v>1.01010101</v>
      </c>
    </row>
    <row r="718" ht="15.75" customHeight="1">
      <c r="A718" s="403" t="s">
        <v>1068</v>
      </c>
      <c r="B718" s="404">
        <v>5820.8</v>
      </c>
      <c r="C718" s="405">
        <f t="shared" si="1"/>
        <v>0.003288679909</v>
      </c>
      <c r="D718" s="405">
        <f t="shared" si="2"/>
        <v>1.00328868</v>
      </c>
      <c r="E718" s="406">
        <v>49.5</v>
      </c>
      <c r="F718" s="226">
        <f t="shared" si="3"/>
        <v>-0.01394422311</v>
      </c>
      <c r="G718" s="226">
        <f t="shared" si="4"/>
        <v>0.9860557769</v>
      </c>
    </row>
    <row r="719" ht="15.75" customHeight="1">
      <c r="A719" s="403" t="s">
        <v>1069</v>
      </c>
      <c r="B719" s="404">
        <v>5801.72</v>
      </c>
      <c r="C719" s="405">
        <f t="shared" si="1"/>
        <v>-0.008325883738</v>
      </c>
      <c r="D719" s="405">
        <f t="shared" si="2"/>
        <v>0.9916741163</v>
      </c>
      <c r="E719" s="406">
        <v>50.2</v>
      </c>
      <c r="F719" s="226">
        <f t="shared" si="3"/>
        <v>-0.01953125</v>
      </c>
      <c r="G719" s="226">
        <f t="shared" si="4"/>
        <v>0.98046875</v>
      </c>
    </row>
    <row r="720" ht="15.75" customHeight="1">
      <c r="A720" s="403" t="s">
        <v>1070</v>
      </c>
      <c r="B720" s="404">
        <v>5850.43</v>
      </c>
      <c r="C720" s="405">
        <f t="shared" si="1"/>
        <v>-0.009962262874</v>
      </c>
      <c r="D720" s="405">
        <f t="shared" si="2"/>
        <v>0.9900377371</v>
      </c>
      <c r="E720" s="406">
        <v>51.2</v>
      </c>
      <c r="F720" s="226">
        <f t="shared" si="3"/>
        <v>-0.05360443623</v>
      </c>
      <c r="G720" s="226">
        <f t="shared" si="4"/>
        <v>0.9463955638</v>
      </c>
    </row>
    <row r="721" ht="15.75" customHeight="1">
      <c r="A721" s="403" t="s">
        <v>1071</v>
      </c>
      <c r="B721" s="404">
        <v>5909.3</v>
      </c>
      <c r="C721" s="405">
        <f t="shared" si="1"/>
        <v>0.02414211438</v>
      </c>
      <c r="D721" s="405">
        <f t="shared" si="2"/>
        <v>1.024142114</v>
      </c>
      <c r="E721" s="406">
        <v>54.1</v>
      </c>
      <c r="F721" s="226">
        <f t="shared" si="3"/>
        <v>0.04642166344</v>
      </c>
      <c r="G721" s="226">
        <f t="shared" si="4"/>
        <v>1.046421663</v>
      </c>
    </row>
    <row r="722" ht="15.75" customHeight="1">
      <c r="A722" s="403" t="s">
        <v>1072</v>
      </c>
      <c r="B722" s="404">
        <v>5770.0</v>
      </c>
      <c r="C722" s="405">
        <f t="shared" si="1"/>
        <v>-0.01552972008</v>
      </c>
      <c r="D722" s="405">
        <f t="shared" si="2"/>
        <v>0.9844702799</v>
      </c>
      <c r="E722" s="406">
        <v>51.7</v>
      </c>
      <c r="F722" s="226">
        <f t="shared" si="3"/>
        <v>-0.05137614679</v>
      </c>
      <c r="G722" s="226">
        <f t="shared" si="4"/>
        <v>0.9486238532</v>
      </c>
    </row>
    <row r="723" ht="15.75" customHeight="1">
      <c r="A723" s="403" t="s">
        <v>1073</v>
      </c>
      <c r="B723" s="404">
        <v>5861.02</v>
      </c>
      <c r="C723" s="405">
        <f t="shared" si="1"/>
        <v>0.02487781421</v>
      </c>
      <c r="D723" s="405">
        <f t="shared" si="2"/>
        <v>1.024877814</v>
      </c>
      <c r="E723" s="406">
        <v>54.5</v>
      </c>
      <c r="F723" s="226">
        <f t="shared" si="3"/>
        <v>0.09879032258</v>
      </c>
      <c r="G723" s="226">
        <f t="shared" si="4"/>
        <v>1.098790323</v>
      </c>
    </row>
    <row r="724" ht="15.75" customHeight="1">
      <c r="A724" s="403" t="s">
        <v>1074</v>
      </c>
      <c r="B724" s="404">
        <v>5718.75</v>
      </c>
      <c r="C724" s="405">
        <f t="shared" si="1"/>
        <v>0.01503539201</v>
      </c>
      <c r="D724" s="405">
        <f t="shared" si="2"/>
        <v>1.015035392</v>
      </c>
      <c r="E724" s="406">
        <v>49.6</v>
      </c>
      <c r="F724" s="226">
        <f t="shared" si="3"/>
        <v>0.08061002179</v>
      </c>
      <c r="G724" s="226">
        <f t="shared" si="4"/>
        <v>1.080610022</v>
      </c>
    </row>
    <row r="725" ht="15.75" customHeight="1">
      <c r="A725" s="403" t="s">
        <v>1075</v>
      </c>
      <c r="B725" s="404">
        <v>5634.04</v>
      </c>
      <c r="C725" s="405">
        <f t="shared" si="1"/>
        <v>0.002184369308</v>
      </c>
      <c r="D725" s="405">
        <f t="shared" si="2"/>
        <v>1.002184369</v>
      </c>
      <c r="E725" s="406">
        <v>45.9</v>
      </c>
      <c r="F725" s="226">
        <f t="shared" si="3"/>
        <v>0.02227171492</v>
      </c>
      <c r="G725" s="226">
        <f t="shared" si="4"/>
        <v>1.022271715</v>
      </c>
    </row>
    <row r="726" ht="15.75" customHeight="1">
      <c r="A726" s="403" t="s">
        <v>1076</v>
      </c>
      <c r="B726" s="404">
        <v>5621.76</v>
      </c>
      <c r="C726" s="405">
        <f t="shared" si="1"/>
        <v>-0.003267620417</v>
      </c>
      <c r="D726" s="405">
        <f t="shared" si="2"/>
        <v>0.9967323796</v>
      </c>
      <c r="E726" s="406">
        <v>44.9</v>
      </c>
      <c r="F726" s="226">
        <f t="shared" si="3"/>
        <v>0.02745995423</v>
      </c>
      <c r="G726" s="226">
        <f t="shared" si="4"/>
        <v>1.027459954</v>
      </c>
    </row>
    <row r="727" ht="15.75" customHeight="1">
      <c r="A727" s="403" t="s">
        <v>1077</v>
      </c>
      <c r="B727" s="404">
        <v>5640.19</v>
      </c>
      <c r="C727" s="405">
        <f t="shared" si="1"/>
        <v>0.005435228265</v>
      </c>
      <c r="D727" s="405">
        <f t="shared" si="2"/>
        <v>1.005435228</v>
      </c>
      <c r="E727" s="406">
        <v>43.7</v>
      </c>
      <c r="F727" s="226">
        <f t="shared" si="3"/>
        <v>-0.02455357143</v>
      </c>
      <c r="G727" s="226">
        <f t="shared" si="4"/>
        <v>0.9754464286</v>
      </c>
    </row>
    <row r="728" ht="15.75" customHeight="1">
      <c r="A728" s="403" t="s">
        <v>1078</v>
      </c>
      <c r="B728" s="404">
        <v>5609.7</v>
      </c>
      <c r="C728" s="405">
        <f t="shared" si="1"/>
        <v>-0.007540266652</v>
      </c>
      <c r="D728" s="405">
        <f t="shared" si="2"/>
        <v>0.9924597333</v>
      </c>
      <c r="E728" s="406">
        <v>44.8</v>
      </c>
      <c r="F728" s="226">
        <f t="shared" si="3"/>
        <v>0.01357466063</v>
      </c>
      <c r="G728" s="226">
        <f t="shared" si="4"/>
        <v>1.013574661</v>
      </c>
    </row>
    <row r="729" ht="15.75" customHeight="1">
      <c r="A729" s="403" t="s">
        <v>1079</v>
      </c>
      <c r="B729" s="404">
        <v>5652.32</v>
      </c>
      <c r="C729" s="405">
        <f t="shared" si="1"/>
        <v>0.005938831988</v>
      </c>
      <c r="D729" s="405">
        <f t="shared" si="2"/>
        <v>1.005938832</v>
      </c>
      <c r="E729" s="406">
        <v>44.2</v>
      </c>
      <c r="F729" s="226">
        <f t="shared" si="3"/>
        <v>0</v>
      </c>
      <c r="G729" s="226">
        <f t="shared" si="4"/>
        <v>1</v>
      </c>
    </row>
    <row r="730" ht="15.75" customHeight="1">
      <c r="A730" s="403" t="s">
        <v>1080</v>
      </c>
      <c r="B730" s="404">
        <v>5618.95</v>
      </c>
      <c r="C730" s="405">
        <f t="shared" si="1"/>
        <v>0.04014949852</v>
      </c>
      <c r="D730" s="405">
        <f t="shared" si="2"/>
        <v>1.040149499</v>
      </c>
      <c r="E730" s="406">
        <v>44.2</v>
      </c>
      <c r="F730" s="226">
        <f t="shared" si="3"/>
        <v>0.04</v>
      </c>
      <c r="G730" s="226">
        <f t="shared" si="4"/>
        <v>1.04</v>
      </c>
    </row>
    <row r="731" ht="15.75" customHeight="1">
      <c r="A731" s="403" t="s">
        <v>1081</v>
      </c>
      <c r="B731" s="404">
        <v>5402.06</v>
      </c>
      <c r="C731" s="405">
        <f t="shared" si="1"/>
        <v>0.008176176923</v>
      </c>
      <c r="D731" s="405">
        <f t="shared" si="2"/>
        <v>1.008176177</v>
      </c>
      <c r="E731" s="406">
        <v>42.5</v>
      </c>
      <c r="F731" s="226">
        <f t="shared" si="3"/>
        <v>-0.02298850575</v>
      </c>
      <c r="G731" s="226">
        <f t="shared" si="4"/>
        <v>0.9770114943</v>
      </c>
    </row>
    <row r="732" ht="15.75" customHeight="1">
      <c r="A732" s="403" t="s">
        <v>1082</v>
      </c>
      <c r="B732" s="404">
        <v>5358.25</v>
      </c>
      <c r="C732" s="405">
        <f t="shared" si="1"/>
        <v>0.002664665672</v>
      </c>
      <c r="D732" s="405">
        <f t="shared" si="2"/>
        <v>1.002664666</v>
      </c>
      <c r="E732" s="406">
        <v>43.5</v>
      </c>
      <c r="F732" s="226">
        <f t="shared" si="3"/>
        <v>0.009280742459</v>
      </c>
      <c r="G732" s="226">
        <f t="shared" si="4"/>
        <v>1.009280742</v>
      </c>
    </row>
    <row r="733" ht="15.75" customHeight="1">
      <c r="A733" s="403" t="s">
        <v>1083</v>
      </c>
      <c r="B733" s="404">
        <v>5344.01</v>
      </c>
      <c r="C733" s="405">
        <f t="shared" si="1"/>
        <v>0.002954054505</v>
      </c>
      <c r="D733" s="405">
        <f t="shared" si="2"/>
        <v>1.002954055</v>
      </c>
      <c r="E733" s="406">
        <v>43.1</v>
      </c>
      <c r="F733" s="226">
        <f t="shared" si="3"/>
        <v>-0.01598173516</v>
      </c>
      <c r="G733" s="226">
        <f t="shared" si="4"/>
        <v>0.9840182648</v>
      </c>
    </row>
    <row r="734" ht="15.75" customHeight="1">
      <c r="A734" s="403" t="s">
        <v>1084</v>
      </c>
      <c r="B734" s="404">
        <v>5328.27</v>
      </c>
      <c r="C734" s="405">
        <f t="shared" si="1"/>
        <v>0.02106217279</v>
      </c>
      <c r="D734" s="405">
        <f t="shared" si="2"/>
        <v>1.021062173</v>
      </c>
      <c r="E734" s="406">
        <v>43.8</v>
      </c>
      <c r="F734" s="226">
        <f t="shared" si="3"/>
        <v>0.07881773399</v>
      </c>
      <c r="G734" s="226">
        <f t="shared" si="4"/>
        <v>1.078817734</v>
      </c>
    </row>
    <row r="735" ht="15.75" customHeight="1">
      <c r="A735" s="403" t="s">
        <v>1085</v>
      </c>
      <c r="B735" s="404">
        <v>5218.36</v>
      </c>
      <c r="C735" s="405">
        <f t="shared" si="1"/>
        <v>0.01657221782</v>
      </c>
      <c r="D735" s="405">
        <f t="shared" si="2"/>
        <v>1.016572218</v>
      </c>
      <c r="E735" s="406">
        <v>40.6</v>
      </c>
      <c r="F735" s="226">
        <f t="shared" si="3"/>
        <v>0.04370179949</v>
      </c>
      <c r="G735" s="226">
        <f t="shared" si="4"/>
        <v>1.043701799</v>
      </c>
    </row>
    <row r="736" ht="15.75" customHeight="1">
      <c r="A736" s="403" t="s">
        <v>1086</v>
      </c>
      <c r="B736" s="404">
        <v>5133.29</v>
      </c>
      <c r="C736" s="405">
        <f t="shared" si="1"/>
        <v>0.006827525066</v>
      </c>
      <c r="D736" s="405">
        <f t="shared" si="2"/>
        <v>1.006827525</v>
      </c>
      <c r="E736" s="406">
        <v>38.9</v>
      </c>
      <c r="F736" s="226">
        <f t="shared" si="3"/>
        <v>-0.005115089514</v>
      </c>
      <c r="G736" s="226">
        <f t="shared" si="4"/>
        <v>0.9948849105</v>
      </c>
    </row>
    <row r="737" ht="15.75" customHeight="1">
      <c r="A737" s="403" t="s">
        <v>1087</v>
      </c>
      <c r="B737" s="404">
        <v>5098.48</v>
      </c>
      <c r="C737" s="405">
        <f t="shared" si="1"/>
        <v>-0.003266740825</v>
      </c>
      <c r="D737" s="405">
        <f t="shared" si="2"/>
        <v>0.9967332592</v>
      </c>
      <c r="E737" s="406">
        <v>39.1</v>
      </c>
      <c r="F737" s="226">
        <f t="shared" si="3"/>
        <v>-0.0225</v>
      </c>
      <c r="G737" s="226">
        <f t="shared" si="4"/>
        <v>0.9775</v>
      </c>
    </row>
    <row r="738" ht="15.75" customHeight="1">
      <c r="A738" s="403" t="s">
        <v>1088</v>
      </c>
      <c r="B738" s="404">
        <v>5115.19</v>
      </c>
      <c r="C738" s="405">
        <f t="shared" si="1"/>
        <v>0.00800263273</v>
      </c>
      <c r="D738" s="405">
        <f t="shared" si="2"/>
        <v>1.008002633</v>
      </c>
      <c r="E738" s="406">
        <v>40.0</v>
      </c>
      <c r="F738" s="226">
        <f t="shared" si="3"/>
        <v>0.02301790281</v>
      </c>
      <c r="G738" s="226">
        <f t="shared" si="4"/>
        <v>1.023017903</v>
      </c>
    </row>
    <row r="739" ht="15.75" customHeight="1">
      <c r="A739" s="403" t="s">
        <v>1089</v>
      </c>
      <c r="B739" s="404">
        <v>5074.58</v>
      </c>
      <c r="C739" s="405">
        <f t="shared" si="1"/>
        <v>-0.006548512832</v>
      </c>
      <c r="D739" s="405">
        <f t="shared" si="2"/>
        <v>0.9934514872</v>
      </c>
      <c r="E739" s="406">
        <v>39.1</v>
      </c>
      <c r="F739" s="226">
        <f t="shared" si="3"/>
        <v>-0.007614213198</v>
      </c>
      <c r="G739" s="226">
        <f t="shared" si="4"/>
        <v>0.9923857868</v>
      </c>
    </row>
    <row r="740" ht="15.75" customHeight="1">
      <c r="A740" s="403" t="s">
        <v>1090</v>
      </c>
      <c r="B740" s="404">
        <v>5108.03</v>
      </c>
      <c r="C740" s="405">
        <f t="shared" si="1"/>
        <v>-0.002933793475</v>
      </c>
      <c r="D740" s="405">
        <f t="shared" si="2"/>
        <v>0.9970662065</v>
      </c>
      <c r="E740" s="406">
        <v>39.4</v>
      </c>
      <c r="F740" s="226">
        <f t="shared" si="3"/>
        <v>-0.0174563591</v>
      </c>
      <c r="G740" s="226">
        <f t="shared" si="4"/>
        <v>0.9825436409</v>
      </c>
    </row>
    <row r="741" ht="15.75" customHeight="1">
      <c r="A741" s="403" t="s">
        <v>1091</v>
      </c>
      <c r="B741" s="404">
        <v>5123.06</v>
      </c>
      <c r="C741" s="405">
        <f t="shared" si="1"/>
        <v>-0.004655120827</v>
      </c>
      <c r="D741" s="405">
        <f t="shared" si="2"/>
        <v>0.9953448792</v>
      </c>
      <c r="E741" s="406">
        <v>40.1</v>
      </c>
      <c r="F741" s="226">
        <f t="shared" si="3"/>
        <v>-0.01231527094</v>
      </c>
      <c r="G741" s="226">
        <f t="shared" si="4"/>
        <v>0.9876847291</v>
      </c>
    </row>
    <row r="742" ht="15.75" customHeight="1">
      <c r="A742" s="403" t="s">
        <v>1092</v>
      </c>
      <c r="B742" s="404">
        <v>5147.02</v>
      </c>
      <c r="C742" s="405">
        <f t="shared" si="1"/>
        <v>0.004016440291</v>
      </c>
      <c r="D742" s="405">
        <f t="shared" si="2"/>
        <v>1.00401644</v>
      </c>
      <c r="E742" s="406">
        <v>40.6</v>
      </c>
      <c r="F742" s="226">
        <f t="shared" si="3"/>
        <v>-0.009756097561</v>
      </c>
      <c r="G742" s="226">
        <f t="shared" si="4"/>
        <v>0.9902439024</v>
      </c>
    </row>
    <row r="743" ht="15.75" customHeight="1">
      <c r="A743" s="403" t="s">
        <v>1093</v>
      </c>
      <c r="B743" s="404">
        <v>5126.43</v>
      </c>
      <c r="C743" s="405">
        <f t="shared" si="1"/>
        <v>0.006235941162</v>
      </c>
      <c r="D743" s="405">
        <f t="shared" si="2"/>
        <v>1.006235941</v>
      </c>
      <c r="E743" s="406">
        <v>41.0</v>
      </c>
      <c r="F743" s="226">
        <f t="shared" si="3"/>
        <v>-0.004854368932</v>
      </c>
      <c r="G743" s="226">
        <f t="shared" si="4"/>
        <v>0.9951456311</v>
      </c>
    </row>
    <row r="744" ht="15.75" customHeight="1">
      <c r="A744" s="403" t="s">
        <v>1094</v>
      </c>
      <c r="B744" s="404">
        <v>5094.66</v>
      </c>
      <c r="C744" s="405">
        <f t="shared" si="1"/>
        <v>0.004887689649</v>
      </c>
      <c r="D744" s="405">
        <f t="shared" si="2"/>
        <v>1.00488769</v>
      </c>
      <c r="E744" s="406">
        <v>41.2</v>
      </c>
      <c r="F744" s="226">
        <f t="shared" si="3"/>
        <v>0.00487804878</v>
      </c>
      <c r="G744" s="226">
        <f t="shared" si="4"/>
        <v>1.004878049</v>
      </c>
    </row>
    <row r="745" ht="15.75" customHeight="1">
      <c r="A745" s="403" t="s">
        <v>1095</v>
      </c>
      <c r="B745" s="404">
        <v>5069.88</v>
      </c>
      <c r="C745" s="405">
        <f t="shared" si="1"/>
        <v>0.003976395105</v>
      </c>
      <c r="D745" s="405">
        <f t="shared" si="2"/>
        <v>1.003976395</v>
      </c>
      <c r="E745" s="406">
        <v>41.0</v>
      </c>
      <c r="F745" s="226">
        <f t="shared" si="3"/>
        <v>-0.01204819277</v>
      </c>
      <c r="G745" s="226">
        <f t="shared" si="4"/>
        <v>0.9879518072</v>
      </c>
    </row>
    <row r="746" ht="15.75" customHeight="1">
      <c r="A746" s="403" t="s">
        <v>1096</v>
      </c>
      <c r="B746" s="404">
        <v>5049.8</v>
      </c>
      <c r="C746" s="405">
        <f t="shared" si="1"/>
        <v>-0.000730188444</v>
      </c>
      <c r="D746" s="405">
        <f t="shared" si="2"/>
        <v>0.9992698116</v>
      </c>
      <c r="E746" s="406">
        <v>41.5</v>
      </c>
      <c r="F746" s="226">
        <f t="shared" si="3"/>
        <v>0.01965601966</v>
      </c>
      <c r="G746" s="226">
        <f t="shared" si="4"/>
        <v>1.01965602</v>
      </c>
    </row>
    <row r="747" ht="15.75" customHeight="1">
      <c r="A747" s="403" t="s">
        <v>1097</v>
      </c>
      <c r="B747" s="404">
        <v>5053.49</v>
      </c>
      <c r="C747" s="405">
        <f t="shared" si="1"/>
        <v>0.005793749677</v>
      </c>
      <c r="D747" s="405">
        <f t="shared" si="2"/>
        <v>1.00579375</v>
      </c>
      <c r="E747" s="406">
        <v>40.7</v>
      </c>
      <c r="F747" s="226">
        <f t="shared" si="3"/>
        <v>-0.00488997555</v>
      </c>
      <c r="G747" s="226">
        <f t="shared" si="4"/>
        <v>0.9951100244</v>
      </c>
    </row>
    <row r="748" ht="15.75" customHeight="1">
      <c r="A748" s="403" t="s">
        <v>1098</v>
      </c>
      <c r="B748" s="404">
        <v>5024.38</v>
      </c>
      <c r="C748" s="405">
        <f t="shared" si="1"/>
        <v>0.009960139341</v>
      </c>
      <c r="D748" s="405">
        <f t="shared" si="2"/>
        <v>1.009960139</v>
      </c>
      <c r="E748" s="406">
        <v>40.9</v>
      </c>
      <c r="F748" s="226">
        <f t="shared" si="3"/>
        <v>0.01237623762</v>
      </c>
      <c r="G748" s="226">
        <f t="shared" si="4"/>
        <v>1.012376238</v>
      </c>
    </row>
    <row r="749" ht="15.75" customHeight="1">
      <c r="A749" s="403" t="s">
        <v>1099</v>
      </c>
      <c r="B749" s="404">
        <v>4974.83</v>
      </c>
      <c r="C749" s="405">
        <f t="shared" si="1"/>
        <v>0.008099520554</v>
      </c>
      <c r="D749" s="405">
        <f t="shared" si="2"/>
        <v>1.008099521</v>
      </c>
      <c r="E749" s="406">
        <v>40.4</v>
      </c>
      <c r="F749" s="226">
        <f t="shared" si="3"/>
        <v>-0.004926108374</v>
      </c>
      <c r="G749" s="226">
        <f t="shared" si="4"/>
        <v>0.9950738916</v>
      </c>
    </row>
    <row r="750" ht="15.75" customHeight="1">
      <c r="A750" s="403" t="s">
        <v>1100</v>
      </c>
      <c r="B750" s="404">
        <v>4934.86</v>
      </c>
      <c r="C750" s="405">
        <f t="shared" si="1"/>
        <v>0.006303082209</v>
      </c>
      <c r="D750" s="405">
        <f t="shared" si="2"/>
        <v>1.006303082</v>
      </c>
      <c r="E750" s="406">
        <v>40.6</v>
      </c>
      <c r="F750" s="226">
        <f t="shared" si="3"/>
        <v>0.06005221932</v>
      </c>
      <c r="G750" s="226">
        <f t="shared" si="4"/>
        <v>1.060052219</v>
      </c>
    </row>
    <row r="751" ht="15.75" customHeight="1">
      <c r="A751" s="403" t="s">
        <v>1101</v>
      </c>
      <c r="B751" s="404">
        <v>4903.95</v>
      </c>
      <c r="C751" s="405">
        <f t="shared" si="1"/>
        <v>0.007625070888</v>
      </c>
      <c r="D751" s="405">
        <f t="shared" si="2"/>
        <v>1.007625071</v>
      </c>
      <c r="E751" s="406">
        <v>38.3</v>
      </c>
      <c r="F751" s="226">
        <f t="shared" si="3"/>
        <v>0.01861702128</v>
      </c>
      <c r="G751" s="226">
        <f t="shared" si="4"/>
        <v>1.018617021</v>
      </c>
    </row>
    <row r="752" ht="15.75" customHeight="1">
      <c r="A752" s="403" t="s">
        <v>1102</v>
      </c>
      <c r="B752" s="404">
        <v>4866.84</v>
      </c>
      <c r="C752" s="405">
        <f t="shared" si="1"/>
        <v>-0.003068527721</v>
      </c>
      <c r="D752" s="405">
        <f t="shared" si="2"/>
        <v>0.9969314723</v>
      </c>
      <c r="E752" s="406">
        <v>37.6</v>
      </c>
      <c r="F752" s="226">
        <f t="shared" si="3"/>
        <v>-0.01570680628</v>
      </c>
      <c r="G752" s="226">
        <f t="shared" si="4"/>
        <v>0.9842931937</v>
      </c>
    </row>
    <row r="753" ht="15.75" customHeight="1">
      <c r="A753" s="403" t="s">
        <v>1103</v>
      </c>
      <c r="B753" s="404">
        <v>4881.82</v>
      </c>
      <c r="C753" s="405">
        <f t="shared" si="1"/>
        <v>0.002614451571</v>
      </c>
      <c r="D753" s="405">
        <f t="shared" si="2"/>
        <v>1.002614452</v>
      </c>
      <c r="E753" s="406">
        <v>38.2</v>
      </c>
      <c r="F753" s="226">
        <f t="shared" si="3"/>
        <v>-0.005208333333</v>
      </c>
      <c r="G753" s="226">
        <f t="shared" si="4"/>
        <v>0.9947916667</v>
      </c>
    </row>
    <row r="754" ht="15.75" customHeight="1">
      <c r="A754" s="403" t="s">
        <v>1104</v>
      </c>
      <c r="B754" s="404">
        <v>4869.09</v>
      </c>
      <c r="C754" s="405">
        <f t="shared" si="1"/>
        <v>0.001485025309</v>
      </c>
      <c r="D754" s="405">
        <f t="shared" si="2"/>
        <v>1.001485025</v>
      </c>
      <c r="E754" s="406">
        <v>38.4</v>
      </c>
      <c r="F754" s="226">
        <f t="shared" si="3"/>
        <v>0.01319261214</v>
      </c>
      <c r="G754" s="226">
        <f t="shared" si="4"/>
        <v>1.013192612</v>
      </c>
    </row>
    <row r="755" ht="15.75" customHeight="1">
      <c r="A755" s="403" t="s">
        <v>1105</v>
      </c>
      <c r="B755" s="404">
        <v>4861.87</v>
      </c>
      <c r="C755" s="405">
        <f t="shared" si="1"/>
        <v>0.005933969076</v>
      </c>
      <c r="D755" s="405">
        <f t="shared" si="2"/>
        <v>1.005933969</v>
      </c>
      <c r="E755" s="406">
        <v>37.9</v>
      </c>
      <c r="F755" s="226">
        <f t="shared" si="3"/>
        <v>-0.002631578947</v>
      </c>
      <c r="G755" s="226">
        <f t="shared" si="4"/>
        <v>0.9973684211</v>
      </c>
    </row>
    <row r="756" ht="15.75" customHeight="1">
      <c r="A756" s="403" t="s">
        <v>1106</v>
      </c>
      <c r="B756" s="404">
        <v>4833.19</v>
      </c>
      <c r="C756" s="405">
        <f t="shared" si="1"/>
        <v>0.003215227183</v>
      </c>
      <c r="D756" s="405">
        <f t="shared" si="2"/>
        <v>1.003215227</v>
      </c>
      <c r="E756" s="406">
        <v>38.0</v>
      </c>
      <c r="F756" s="226">
        <f t="shared" si="3"/>
        <v>0.01333333333</v>
      </c>
      <c r="G756" s="226">
        <f t="shared" si="4"/>
        <v>1.013333333</v>
      </c>
    </row>
    <row r="757" ht="15.75" customHeight="1">
      <c r="A757" s="403" t="s">
        <v>1107</v>
      </c>
      <c r="B757" s="404">
        <v>4817.7</v>
      </c>
      <c r="C757" s="405">
        <f t="shared" si="1"/>
        <v>-0.005653145762</v>
      </c>
      <c r="D757" s="405">
        <f t="shared" si="2"/>
        <v>0.9943468542</v>
      </c>
      <c r="E757" s="406">
        <v>37.5</v>
      </c>
      <c r="F757" s="226">
        <f t="shared" si="3"/>
        <v>-0.0157480315</v>
      </c>
      <c r="G757" s="226">
        <f t="shared" si="4"/>
        <v>0.9842519685</v>
      </c>
    </row>
    <row r="758" ht="15.75" customHeight="1">
      <c r="A758" s="403" t="s">
        <v>1108</v>
      </c>
      <c r="B758" s="404">
        <v>4845.09</v>
      </c>
      <c r="C758" s="405">
        <f t="shared" si="1"/>
        <v>-0.007145550373</v>
      </c>
      <c r="D758" s="405">
        <f t="shared" si="2"/>
        <v>0.9928544496</v>
      </c>
      <c r="E758" s="406">
        <v>38.1</v>
      </c>
      <c r="F758" s="226">
        <f t="shared" si="3"/>
        <v>-0.02307692308</v>
      </c>
      <c r="G758" s="226">
        <f t="shared" si="4"/>
        <v>0.9769230769</v>
      </c>
    </row>
    <row r="759" ht="15.75" customHeight="1">
      <c r="A759" s="403" t="s">
        <v>1109</v>
      </c>
      <c r="B759" s="404">
        <v>4879.96</v>
      </c>
      <c r="C759" s="405">
        <f t="shared" si="1"/>
        <v>-0.001465075546</v>
      </c>
      <c r="D759" s="405">
        <f t="shared" si="2"/>
        <v>0.9985349245</v>
      </c>
      <c r="E759" s="406">
        <v>39.0</v>
      </c>
      <c r="F759" s="226">
        <f t="shared" si="3"/>
        <v>-0.01015228426</v>
      </c>
      <c r="G759" s="226">
        <f t="shared" si="4"/>
        <v>0.9898477157</v>
      </c>
    </row>
    <row r="760" ht="15.75" customHeight="1">
      <c r="A760" s="403" t="s">
        <v>1110</v>
      </c>
      <c r="B760" s="404">
        <v>4887.12</v>
      </c>
      <c r="C760" s="405">
        <f t="shared" si="1"/>
        <v>-0.003663541342</v>
      </c>
      <c r="D760" s="405">
        <f t="shared" si="2"/>
        <v>0.9963364587</v>
      </c>
      <c r="E760" s="406">
        <v>39.4</v>
      </c>
      <c r="F760" s="226">
        <f t="shared" si="3"/>
        <v>-0.03431372549</v>
      </c>
      <c r="G760" s="226">
        <f t="shared" si="4"/>
        <v>0.9656862745</v>
      </c>
    </row>
    <row r="761" ht="15.75" customHeight="1">
      <c r="A761" s="403" t="s">
        <v>1111</v>
      </c>
      <c r="B761" s="404">
        <v>4905.09</v>
      </c>
      <c r="C761" s="405">
        <f t="shared" si="1"/>
        <v>0.006913809349</v>
      </c>
      <c r="D761" s="405">
        <f t="shared" si="2"/>
        <v>1.006913809</v>
      </c>
      <c r="E761" s="406">
        <v>40.8</v>
      </c>
      <c r="F761" s="226">
        <f t="shared" si="3"/>
        <v>0.05154639175</v>
      </c>
      <c r="G761" s="226">
        <f t="shared" si="4"/>
        <v>1.051546392</v>
      </c>
    </row>
    <row r="762" ht="15.75" customHeight="1">
      <c r="A762" s="403" t="s">
        <v>1112</v>
      </c>
      <c r="B762" s="404">
        <v>4871.41</v>
      </c>
      <c r="C762" s="405">
        <f t="shared" si="1"/>
        <v>-0.006854188456</v>
      </c>
      <c r="D762" s="405">
        <f t="shared" si="2"/>
        <v>0.9931458115</v>
      </c>
      <c r="E762" s="406">
        <v>38.8</v>
      </c>
      <c r="F762" s="226">
        <f t="shared" si="3"/>
        <v>0</v>
      </c>
      <c r="G762" s="226">
        <f t="shared" si="4"/>
        <v>1</v>
      </c>
    </row>
    <row r="763" ht="15.75" customHeight="1">
      <c r="A763" s="403" t="s">
        <v>1113</v>
      </c>
      <c r="B763" s="404">
        <v>4905.03</v>
      </c>
      <c r="C763" s="405">
        <f t="shared" si="1"/>
        <v>0.004369646722</v>
      </c>
      <c r="D763" s="405">
        <f t="shared" si="2"/>
        <v>1.004369647</v>
      </c>
      <c r="E763" s="406">
        <v>38.8</v>
      </c>
      <c r="F763" s="226">
        <f t="shared" si="3"/>
        <v>-0.002570694087</v>
      </c>
      <c r="G763" s="226">
        <f t="shared" si="4"/>
        <v>0.9974293059</v>
      </c>
    </row>
    <row r="764" ht="15.75" customHeight="1">
      <c r="A764" s="403" t="s">
        <v>1114</v>
      </c>
      <c r="B764" s="404">
        <v>4883.69</v>
      </c>
      <c r="C764" s="405">
        <f t="shared" si="1"/>
        <v>-0.003255341209</v>
      </c>
      <c r="D764" s="405">
        <f t="shared" si="2"/>
        <v>0.9967446588</v>
      </c>
      <c r="E764" s="406">
        <v>38.9</v>
      </c>
      <c r="F764" s="226">
        <f t="shared" si="3"/>
        <v>-0.01017811705</v>
      </c>
      <c r="G764" s="226">
        <f t="shared" si="4"/>
        <v>0.989821883</v>
      </c>
    </row>
    <row r="765" ht="15.75" customHeight="1">
      <c r="A765" s="403" t="s">
        <v>1115</v>
      </c>
      <c r="B765" s="404">
        <v>4899.64</v>
      </c>
      <c r="C765" s="405">
        <f t="shared" si="1"/>
        <v>-0.005768992729</v>
      </c>
      <c r="D765" s="405">
        <f t="shared" si="2"/>
        <v>0.9942310073</v>
      </c>
      <c r="E765" s="406">
        <v>39.3</v>
      </c>
      <c r="F765" s="226">
        <f t="shared" si="3"/>
        <v>0.005115089514</v>
      </c>
      <c r="G765" s="226">
        <f t="shared" si="4"/>
        <v>1.00511509</v>
      </c>
    </row>
    <row r="766" ht="15.75" customHeight="1">
      <c r="A766" s="403" t="s">
        <v>1116</v>
      </c>
      <c r="B766" s="404">
        <v>4928.07</v>
      </c>
      <c r="C766" s="405">
        <f t="shared" si="1"/>
        <v>0.0008977080012</v>
      </c>
      <c r="D766" s="405">
        <f t="shared" si="2"/>
        <v>1.000897708</v>
      </c>
      <c r="E766" s="406">
        <v>39.1</v>
      </c>
      <c r="F766" s="226">
        <f t="shared" si="3"/>
        <v>-0.002551020408</v>
      </c>
      <c r="G766" s="226">
        <f t="shared" si="4"/>
        <v>0.9974489796</v>
      </c>
    </row>
    <row r="767" ht="15.75" customHeight="1">
      <c r="A767" s="403" t="s">
        <v>1117</v>
      </c>
      <c r="B767" s="404">
        <v>4923.65</v>
      </c>
      <c r="C767" s="405">
        <f t="shared" si="1"/>
        <v>-0.003737262551</v>
      </c>
      <c r="D767" s="405">
        <f t="shared" si="2"/>
        <v>0.9962627374</v>
      </c>
      <c r="E767" s="406">
        <v>39.2</v>
      </c>
      <c r="F767" s="226">
        <f t="shared" si="3"/>
        <v>-0.005076142132</v>
      </c>
      <c r="G767" s="226">
        <f t="shared" si="4"/>
        <v>0.9949238579</v>
      </c>
    </row>
    <row r="768" ht="15.75" customHeight="1">
      <c r="A768" s="403" t="s">
        <v>1118</v>
      </c>
      <c r="B768" s="404">
        <v>4942.12</v>
      </c>
      <c r="C768" s="405">
        <f t="shared" si="1"/>
        <v>0.004577607936</v>
      </c>
      <c r="D768" s="405">
        <f t="shared" si="2"/>
        <v>1.004577608</v>
      </c>
      <c r="E768" s="406">
        <v>39.4</v>
      </c>
      <c r="F768" s="226">
        <f t="shared" si="3"/>
        <v>0.002544529262</v>
      </c>
      <c r="G768" s="226">
        <f t="shared" si="4"/>
        <v>1.002544529</v>
      </c>
    </row>
    <row r="769" ht="15.75" customHeight="1">
      <c r="A769" s="403" t="s">
        <v>1119</v>
      </c>
      <c r="B769" s="404">
        <v>4919.6</v>
      </c>
      <c r="C769" s="405">
        <f t="shared" si="1"/>
        <v>-0.001706571212</v>
      </c>
      <c r="D769" s="405">
        <f t="shared" si="2"/>
        <v>0.9982934288</v>
      </c>
      <c r="E769" s="406">
        <v>39.3</v>
      </c>
      <c r="F769" s="226">
        <f t="shared" si="3"/>
        <v>0.002551020408</v>
      </c>
      <c r="G769" s="226">
        <f t="shared" si="4"/>
        <v>1.00255102</v>
      </c>
    </row>
    <row r="770" ht="15.75" customHeight="1">
      <c r="A770" s="403" t="s">
        <v>1120</v>
      </c>
      <c r="B770" s="404">
        <v>4928.01</v>
      </c>
      <c r="C770" s="405">
        <f t="shared" si="1"/>
        <v>0.001957961768</v>
      </c>
      <c r="D770" s="405">
        <f t="shared" si="2"/>
        <v>1.001957962</v>
      </c>
      <c r="E770" s="406">
        <v>39.2</v>
      </c>
      <c r="F770" s="226">
        <f t="shared" si="3"/>
        <v>-0.005076142132</v>
      </c>
      <c r="G770" s="226">
        <f t="shared" si="4"/>
        <v>0.9949238579</v>
      </c>
    </row>
    <row r="771" ht="15.75" customHeight="1">
      <c r="A771" s="403" t="s">
        <v>1121</v>
      </c>
      <c r="B771" s="404">
        <v>4918.38</v>
      </c>
      <c r="C771" s="405">
        <f t="shared" si="1"/>
        <v>0.004431574046</v>
      </c>
      <c r="D771" s="405">
        <f t="shared" si="2"/>
        <v>1.004431574</v>
      </c>
      <c r="E771" s="406">
        <v>39.4</v>
      </c>
      <c r="F771" s="226">
        <f t="shared" si="3"/>
        <v>0.0180878553</v>
      </c>
      <c r="G771" s="226">
        <f t="shared" si="4"/>
        <v>1.018087855</v>
      </c>
    </row>
    <row r="772" ht="15.75" customHeight="1">
      <c r="A772" s="403" t="s">
        <v>1122</v>
      </c>
      <c r="B772" s="404">
        <v>4896.68</v>
      </c>
      <c r="C772" s="405">
        <f t="shared" si="1"/>
        <v>0.01043725883</v>
      </c>
      <c r="D772" s="405">
        <f t="shared" si="2"/>
        <v>1.010437259</v>
      </c>
      <c r="E772" s="406">
        <v>38.7</v>
      </c>
      <c r="F772" s="226">
        <f t="shared" si="3"/>
        <v>-0.005141388175</v>
      </c>
      <c r="G772" s="226">
        <f t="shared" si="4"/>
        <v>0.9948586118</v>
      </c>
    </row>
    <row r="773" ht="15.75" customHeight="1">
      <c r="A773" s="403" t="s">
        <v>1123</v>
      </c>
      <c r="B773" s="404">
        <v>4846.1</v>
      </c>
      <c r="C773" s="405">
        <f t="shared" si="1"/>
        <v>0.001566594744</v>
      </c>
      <c r="D773" s="405">
        <f t="shared" si="2"/>
        <v>1.001566595</v>
      </c>
      <c r="E773" s="406">
        <v>38.9</v>
      </c>
      <c r="F773" s="226">
        <f t="shared" si="3"/>
        <v>-0.002564102564</v>
      </c>
      <c r="G773" s="226">
        <f t="shared" si="4"/>
        <v>0.9974358974</v>
      </c>
    </row>
    <row r="774" ht="15.75" customHeight="1">
      <c r="A774" s="403" t="s">
        <v>1124</v>
      </c>
      <c r="B774" s="404">
        <v>4838.52</v>
      </c>
      <c r="C774" s="405">
        <f t="shared" si="1"/>
        <v>-0.006047707869</v>
      </c>
      <c r="D774" s="405">
        <f t="shared" si="2"/>
        <v>0.9939522921</v>
      </c>
      <c r="E774" s="406">
        <v>39.0</v>
      </c>
      <c r="F774" s="226">
        <f t="shared" si="3"/>
        <v>-0.02010050251</v>
      </c>
      <c r="G774" s="226">
        <f t="shared" si="4"/>
        <v>0.9798994975</v>
      </c>
    </row>
    <row r="775" ht="15.75" customHeight="1">
      <c r="A775" s="403" t="s">
        <v>1125</v>
      </c>
      <c r="B775" s="404">
        <v>4867.96</v>
      </c>
      <c r="C775" s="405">
        <f t="shared" si="1"/>
        <v>-0.004916179648</v>
      </c>
      <c r="D775" s="405">
        <f t="shared" si="2"/>
        <v>0.9950838204</v>
      </c>
      <c r="E775" s="406">
        <v>39.8</v>
      </c>
      <c r="F775" s="226">
        <f t="shared" si="3"/>
        <v>0</v>
      </c>
      <c r="G775" s="226">
        <f t="shared" si="4"/>
        <v>1</v>
      </c>
    </row>
    <row r="776" ht="15.75" customHeight="1">
      <c r="A776" s="403" t="s">
        <v>1126</v>
      </c>
      <c r="B776" s="404">
        <v>4892.01</v>
      </c>
      <c r="C776" s="405">
        <f t="shared" si="1"/>
        <v>-0.004481047124</v>
      </c>
      <c r="D776" s="405">
        <f t="shared" si="2"/>
        <v>0.9955189529</v>
      </c>
      <c r="E776" s="406">
        <v>39.8</v>
      </c>
      <c r="F776" s="226">
        <f t="shared" si="3"/>
        <v>0.01015228426</v>
      </c>
      <c r="G776" s="226">
        <f t="shared" si="4"/>
        <v>1.010152284</v>
      </c>
    </row>
    <row r="777" ht="15.75" customHeight="1">
      <c r="A777" s="403" t="s">
        <v>1127</v>
      </c>
      <c r="B777" s="404">
        <v>4914.03</v>
      </c>
      <c r="C777" s="405">
        <f t="shared" si="1"/>
        <v>-0.0005735379359</v>
      </c>
      <c r="D777" s="405">
        <f t="shared" si="2"/>
        <v>0.9994264621</v>
      </c>
      <c r="E777" s="406">
        <v>39.4</v>
      </c>
      <c r="F777" s="226">
        <f t="shared" si="3"/>
        <v>-0.00253164557</v>
      </c>
      <c r="G777" s="226">
        <f t="shared" si="4"/>
        <v>0.9974683544</v>
      </c>
    </row>
    <row r="778" ht="15.75" customHeight="1">
      <c r="A778" s="403" t="s">
        <v>1128</v>
      </c>
      <c r="B778" s="404">
        <v>4916.85</v>
      </c>
      <c r="C778" s="405">
        <f t="shared" si="1"/>
        <v>-0.00008134628095</v>
      </c>
      <c r="D778" s="405">
        <f t="shared" si="2"/>
        <v>0.9999186537</v>
      </c>
      <c r="E778" s="406">
        <v>39.5</v>
      </c>
      <c r="F778" s="226">
        <f t="shared" si="3"/>
        <v>-0.005037783375</v>
      </c>
      <c r="G778" s="226">
        <f t="shared" si="4"/>
        <v>0.9949622166</v>
      </c>
    </row>
    <row r="779" ht="15.75" customHeight="1">
      <c r="A779" s="403" t="s">
        <v>1129</v>
      </c>
      <c r="B779" s="404">
        <v>4917.25</v>
      </c>
      <c r="C779" s="405">
        <f t="shared" si="1"/>
        <v>0.003080281101</v>
      </c>
      <c r="D779" s="405">
        <f t="shared" si="2"/>
        <v>1.003080281</v>
      </c>
      <c r="E779" s="406">
        <v>39.7</v>
      </c>
      <c r="F779" s="226">
        <f t="shared" si="3"/>
        <v>0.0205655527</v>
      </c>
      <c r="G779" s="226">
        <f t="shared" si="4"/>
        <v>1.020565553</v>
      </c>
    </row>
    <row r="780" ht="15.75" customHeight="1">
      <c r="A780" s="403" t="s">
        <v>1130</v>
      </c>
      <c r="B780" s="404">
        <v>4902.15</v>
      </c>
      <c r="C780" s="405">
        <f t="shared" si="1"/>
        <v>0.005022910623</v>
      </c>
      <c r="D780" s="405">
        <f t="shared" si="2"/>
        <v>1.005022911</v>
      </c>
      <c r="E780" s="406">
        <v>38.9</v>
      </c>
      <c r="F780" s="226">
        <f t="shared" si="3"/>
        <v>-0.007653061224</v>
      </c>
      <c r="G780" s="226">
        <f t="shared" si="4"/>
        <v>0.9923469388</v>
      </c>
    </row>
    <row r="781" ht="15.75" customHeight="1">
      <c r="A781" s="403" t="s">
        <v>1131</v>
      </c>
      <c r="B781" s="404">
        <v>4877.65</v>
      </c>
      <c r="C781" s="405">
        <f t="shared" si="1"/>
        <v>0.001100098722</v>
      </c>
      <c r="D781" s="405">
        <f t="shared" si="2"/>
        <v>1.001100099</v>
      </c>
      <c r="E781" s="406">
        <v>39.2</v>
      </c>
      <c r="F781" s="226">
        <f t="shared" si="3"/>
        <v>-0.005076142132</v>
      </c>
      <c r="G781" s="226">
        <f t="shared" si="4"/>
        <v>0.9949238579</v>
      </c>
    </row>
    <row r="782" ht="15.75" customHeight="1">
      <c r="A782" s="403" t="s">
        <v>1132</v>
      </c>
      <c r="B782" s="404">
        <v>4872.29</v>
      </c>
      <c r="C782" s="405">
        <f t="shared" si="1"/>
        <v>0.006869116872</v>
      </c>
      <c r="D782" s="405">
        <f t="shared" si="2"/>
        <v>1.006869117</v>
      </c>
      <c r="E782" s="406">
        <v>39.4</v>
      </c>
      <c r="F782" s="226">
        <f t="shared" si="3"/>
        <v>-0.00253164557</v>
      </c>
      <c r="G782" s="226">
        <f t="shared" si="4"/>
        <v>0.9974683544</v>
      </c>
    </row>
    <row r="783" ht="15.75" customHeight="1">
      <c r="A783" s="403" t="s">
        <v>1133</v>
      </c>
      <c r="B783" s="404">
        <v>4839.05</v>
      </c>
      <c r="C783" s="405">
        <f t="shared" si="1"/>
        <v>-0.000165294379</v>
      </c>
      <c r="D783" s="405">
        <f t="shared" si="2"/>
        <v>0.9998347056</v>
      </c>
      <c r="E783" s="406">
        <v>39.5</v>
      </c>
      <c r="F783" s="226">
        <f t="shared" si="3"/>
        <v>-0.007537688442</v>
      </c>
      <c r="G783" s="226">
        <f t="shared" si="4"/>
        <v>0.9924623116</v>
      </c>
    </row>
    <row r="784" ht="15.75" customHeight="1">
      <c r="A784" s="403" t="s">
        <v>1134</v>
      </c>
      <c r="B784" s="404">
        <v>4839.85</v>
      </c>
      <c r="C784" s="405">
        <f t="shared" si="1"/>
        <v>0.00626858224</v>
      </c>
      <c r="D784" s="405">
        <f t="shared" si="2"/>
        <v>1.006268582</v>
      </c>
      <c r="E784" s="406">
        <v>39.8</v>
      </c>
      <c r="F784" s="226">
        <f t="shared" si="3"/>
        <v>-0.002506265664</v>
      </c>
      <c r="G784" s="226">
        <f t="shared" si="4"/>
        <v>0.9974937343</v>
      </c>
    </row>
    <row r="785" ht="15.75" customHeight="1">
      <c r="A785" s="403" t="s">
        <v>1135</v>
      </c>
      <c r="B785" s="404">
        <v>4809.7</v>
      </c>
      <c r="C785" s="405">
        <f t="shared" si="1"/>
        <v>-0.01001572547</v>
      </c>
      <c r="D785" s="405">
        <f t="shared" si="2"/>
        <v>0.9899842745</v>
      </c>
      <c r="E785" s="406">
        <v>39.9</v>
      </c>
      <c r="F785" s="226">
        <f t="shared" si="3"/>
        <v>0</v>
      </c>
      <c r="G785" s="226">
        <f t="shared" si="4"/>
        <v>1</v>
      </c>
    </row>
    <row r="786" ht="15.75" customHeight="1">
      <c r="A786" s="403" t="s">
        <v>1136</v>
      </c>
      <c r="B786" s="404">
        <v>4858.36</v>
      </c>
      <c r="C786" s="405">
        <f t="shared" si="1"/>
        <v>-0.01191994257</v>
      </c>
      <c r="D786" s="405">
        <f t="shared" si="2"/>
        <v>0.9880800574</v>
      </c>
      <c r="E786" s="406">
        <v>39.9</v>
      </c>
      <c r="F786" s="226">
        <f t="shared" si="3"/>
        <v>-0.02682926829</v>
      </c>
      <c r="G786" s="226">
        <f t="shared" si="4"/>
        <v>0.9731707317</v>
      </c>
    </row>
    <row r="787" ht="15.75" customHeight="1">
      <c r="A787" s="403" t="s">
        <v>1137</v>
      </c>
      <c r="B787" s="404">
        <v>4916.97</v>
      </c>
      <c r="C787" s="405">
        <f t="shared" si="1"/>
        <v>-0.003544460792</v>
      </c>
      <c r="D787" s="405">
        <f t="shared" si="2"/>
        <v>0.9964555392</v>
      </c>
      <c r="E787" s="406">
        <v>41.0</v>
      </c>
      <c r="F787" s="226">
        <f t="shared" si="3"/>
        <v>-0.01678657074</v>
      </c>
      <c r="G787" s="226">
        <f t="shared" si="4"/>
        <v>0.9832134293</v>
      </c>
    </row>
    <row r="788" ht="15.75" customHeight="1">
      <c r="A788" s="403" t="s">
        <v>1138</v>
      </c>
      <c r="B788" s="404">
        <v>4934.46</v>
      </c>
      <c r="C788" s="405">
        <f t="shared" si="1"/>
        <v>0.001136165361</v>
      </c>
      <c r="D788" s="405">
        <f t="shared" si="2"/>
        <v>1.001136165</v>
      </c>
      <c r="E788" s="406">
        <v>41.7</v>
      </c>
      <c r="F788" s="226">
        <f t="shared" si="3"/>
        <v>0.03217821782</v>
      </c>
      <c r="G788" s="226">
        <f t="shared" si="4"/>
        <v>1.032178218</v>
      </c>
    </row>
    <row r="789" ht="15.75" customHeight="1">
      <c r="A789" s="403" t="s">
        <v>1139</v>
      </c>
      <c r="B789" s="404">
        <v>4928.86</v>
      </c>
      <c r="C789" s="405">
        <f t="shared" si="1"/>
        <v>-0.003600401887</v>
      </c>
      <c r="D789" s="405">
        <f t="shared" si="2"/>
        <v>0.9963995981</v>
      </c>
      <c r="E789" s="406">
        <v>40.4</v>
      </c>
      <c r="F789" s="226">
        <f t="shared" si="3"/>
        <v>-0.01222493888</v>
      </c>
      <c r="G789" s="226">
        <f t="shared" si="4"/>
        <v>0.9877750611</v>
      </c>
    </row>
    <row r="790" ht="15.75" customHeight="1">
      <c r="A790" s="403" t="s">
        <v>1140</v>
      </c>
      <c r="B790" s="404">
        <v>4946.67</v>
      </c>
      <c r="C790" s="405">
        <f t="shared" si="1"/>
        <v>-0.01026812779</v>
      </c>
      <c r="D790" s="405">
        <f t="shared" si="2"/>
        <v>0.9897318722</v>
      </c>
      <c r="E790" s="406">
        <v>40.9</v>
      </c>
      <c r="F790" s="226">
        <f t="shared" si="3"/>
        <v>-0.01207729469</v>
      </c>
      <c r="G790" s="226">
        <f t="shared" si="4"/>
        <v>0.9879227053</v>
      </c>
    </row>
    <row r="791" ht="15.75" customHeight="1">
      <c r="A791" s="403" t="s">
        <v>1141</v>
      </c>
      <c r="B791" s="404">
        <v>4997.99</v>
      </c>
      <c r="C791" s="405">
        <f t="shared" si="1"/>
        <v>0.00053650324</v>
      </c>
      <c r="D791" s="405">
        <f t="shared" si="2"/>
        <v>1.000536503</v>
      </c>
      <c r="E791" s="406">
        <v>41.4</v>
      </c>
      <c r="F791" s="226">
        <f t="shared" si="3"/>
        <v>0.007299270073</v>
      </c>
      <c r="G791" s="226">
        <f t="shared" si="4"/>
        <v>1.00729927</v>
      </c>
    </row>
    <row r="792" ht="15.75" customHeight="1">
      <c r="A792" s="403" t="s">
        <v>1142</v>
      </c>
      <c r="B792" s="404">
        <v>4995.31</v>
      </c>
      <c r="C792" s="405">
        <f t="shared" si="1"/>
        <v>0.006451365929</v>
      </c>
      <c r="D792" s="405">
        <f t="shared" si="2"/>
        <v>1.006451366</v>
      </c>
      <c r="E792" s="406">
        <v>41.1</v>
      </c>
      <c r="F792" s="226">
        <f t="shared" si="3"/>
        <v>-0.004842615012</v>
      </c>
      <c r="G792" s="226">
        <f t="shared" si="4"/>
        <v>0.995157385</v>
      </c>
    </row>
    <row r="793" ht="15.75" customHeight="1">
      <c r="A793" s="403" t="s">
        <v>1143</v>
      </c>
      <c r="B793" s="404">
        <v>4963.29</v>
      </c>
      <c r="C793" s="405">
        <f t="shared" si="1"/>
        <v>-0.003829502827</v>
      </c>
      <c r="D793" s="405">
        <f t="shared" si="2"/>
        <v>0.9961704972</v>
      </c>
      <c r="E793" s="406">
        <v>41.3</v>
      </c>
      <c r="F793" s="226">
        <f t="shared" si="3"/>
        <v>0</v>
      </c>
      <c r="G793" s="226">
        <f t="shared" si="4"/>
        <v>1</v>
      </c>
    </row>
    <row r="794" ht="15.75" customHeight="1">
      <c r="A794" s="403" t="s">
        <v>1144</v>
      </c>
      <c r="B794" s="404">
        <v>4982.37</v>
      </c>
      <c r="C794" s="405">
        <f t="shared" si="1"/>
        <v>-0.004246925226</v>
      </c>
      <c r="D794" s="405">
        <f t="shared" si="2"/>
        <v>0.9957530748</v>
      </c>
      <c r="E794" s="406">
        <v>41.3</v>
      </c>
      <c r="F794" s="226">
        <f t="shared" si="3"/>
        <v>-0.01431980907</v>
      </c>
      <c r="G794" s="226">
        <f t="shared" si="4"/>
        <v>0.9856801909</v>
      </c>
    </row>
    <row r="795" ht="15.75" customHeight="1">
      <c r="A795" s="403" t="s">
        <v>1145</v>
      </c>
      <c r="B795" s="404">
        <v>5003.62</v>
      </c>
      <c r="C795" s="405">
        <f t="shared" si="1"/>
        <v>0.006438558133</v>
      </c>
      <c r="D795" s="405">
        <f t="shared" si="2"/>
        <v>1.006438558</v>
      </c>
      <c r="E795" s="406">
        <v>41.9</v>
      </c>
      <c r="F795" s="226">
        <f t="shared" si="3"/>
        <v>-0.004750593824</v>
      </c>
      <c r="G795" s="226">
        <f t="shared" si="4"/>
        <v>0.9952494062</v>
      </c>
    </row>
    <row r="796" ht="15.75" customHeight="1">
      <c r="A796" s="403" t="s">
        <v>1146</v>
      </c>
      <c r="B796" s="404">
        <v>4971.61</v>
      </c>
      <c r="C796" s="405">
        <f t="shared" si="1"/>
        <v>-0.001438106199</v>
      </c>
      <c r="D796" s="405">
        <f t="shared" si="2"/>
        <v>0.9985618938</v>
      </c>
      <c r="E796" s="406">
        <v>42.1</v>
      </c>
      <c r="F796" s="226">
        <f t="shared" si="3"/>
        <v>0.007177033493</v>
      </c>
      <c r="G796" s="226">
        <f t="shared" si="4"/>
        <v>1.007177033</v>
      </c>
    </row>
    <row r="797" ht="15.75" customHeight="1">
      <c r="A797" s="403" t="s">
        <v>1147</v>
      </c>
      <c r="B797" s="404">
        <v>4978.77</v>
      </c>
      <c r="C797" s="405">
        <f t="shared" si="1"/>
        <v>0.001335443764</v>
      </c>
      <c r="D797" s="405">
        <f t="shared" si="2"/>
        <v>1.001335444</v>
      </c>
      <c r="E797" s="406">
        <v>41.8</v>
      </c>
      <c r="F797" s="226">
        <f t="shared" si="3"/>
        <v>-0.009478672986</v>
      </c>
      <c r="G797" s="226">
        <f t="shared" si="4"/>
        <v>0.990521327</v>
      </c>
    </row>
    <row r="798" ht="15.75" customHeight="1">
      <c r="A798" s="403" t="s">
        <v>1148</v>
      </c>
      <c r="B798" s="404">
        <v>4972.13</v>
      </c>
      <c r="C798" s="405">
        <f t="shared" si="1"/>
        <v>0.0004084424861</v>
      </c>
      <c r="D798" s="405">
        <f t="shared" si="2"/>
        <v>1.000408442</v>
      </c>
      <c r="E798" s="406">
        <v>42.2</v>
      </c>
      <c r="F798" s="226">
        <f t="shared" si="3"/>
        <v>-0.03211009174</v>
      </c>
      <c r="G798" s="226">
        <f t="shared" si="4"/>
        <v>0.9678899083</v>
      </c>
    </row>
    <row r="799" ht="15.75" customHeight="1">
      <c r="A799" s="403" t="s">
        <v>1149</v>
      </c>
      <c r="B799" s="404">
        <v>4970.1</v>
      </c>
      <c r="C799" s="405">
        <f t="shared" si="1"/>
        <v>-0.008383677965</v>
      </c>
      <c r="D799" s="405">
        <f t="shared" si="2"/>
        <v>0.991616322</v>
      </c>
      <c r="E799" s="406">
        <v>43.6</v>
      </c>
      <c r="F799" s="226">
        <f t="shared" si="3"/>
        <v>0.01869158879</v>
      </c>
      <c r="G799" s="226">
        <f t="shared" si="4"/>
        <v>1.018691589</v>
      </c>
    </row>
    <row r="800" ht="15.75" customHeight="1">
      <c r="A800" s="403" t="s">
        <v>1150</v>
      </c>
      <c r="B800" s="404">
        <v>5012.12</v>
      </c>
      <c r="C800" s="405">
        <f t="shared" si="1"/>
        <v>-0.01508193371</v>
      </c>
      <c r="D800" s="405">
        <f t="shared" si="2"/>
        <v>0.9849180663</v>
      </c>
      <c r="E800" s="406">
        <v>42.8</v>
      </c>
      <c r="F800" s="226">
        <f t="shared" si="3"/>
        <v>-0.006960556845</v>
      </c>
      <c r="G800" s="226">
        <f t="shared" si="4"/>
        <v>0.9930394432</v>
      </c>
    </row>
    <row r="801" ht="15.75" customHeight="1">
      <c r="A801" s="403" t="s">
        <v>1151</v>
      </c>
      <c r="B801" s="404">
        <v>5088.87</v>
      </c>
      <c r="C801" s="405">
        <f t="shared" si="1"/>
        <v>-0.00309129911</v>
      </c>
      <c r="D801" s="405">
        <f t="shared" si="2"/>
        <v>0.9969087009</v>
      </c>
      <c r="E801" s="406">
        <v>43.1</v>
      </c>
      <c r="F801" s="226">
        <f t="shared" si="3"/>
        <v>-0.01372997712</v>
      </c>
      <c r="G801" s="226">
        <f t="shared" si="4"/>
        <v>0.9862700229</v>
      </c>
    </row>
    <row r="802" ht="15.75" customHeight="1">
      <c r="A802" s="403" t="s">
        <v>1152</v>
      </c>
      <c r="B802" s="404">
        <v>5104.65</v>
      </c>
      <c r="C802" s="405">
        <f t="shared" si="1"/>
        <v>-0.002376480659</v>
      </c>
      <c r="D802" s="405">
        <f t="shared" si="2"/>
        <v>0.9976235193</v>
      </c>
      <c r="E802" s="406">
        <v>43.7</v>
      </c>
      <c r="F802" s="226">
        <f t="shared" si="3"/>
        <v>-0.01576576577</v>
      </c>
      <c r="G802" s="226">
        <f t="shared" si="4"/>
        <v>0.9842342342</v>
      </c>
    </row>
    <row r="803" ht="15.75" customHeight="1">
      <c r="A803" s="403" t="s">
        <v>1153</v>
      </c>
      <c r="B803" s="404">
        <v>5116.81</v>
      </c>
      <c r="C803" s="405">
        <f t="shared" si="1"/>
        <v>0.003189858329</v>
      </c>
      <c r="D803" s="405">
        <f t="shared" si="2"/>
        <v>1.003189858</v>
      </c>
      <c r="E803" s="406">
        <v>44.4</v>
      </c>
      <c r="F803" s="226">
        <f t="shared" si="3"/>
        <v>0.002257336343</v>
      </c>
      <c r="G803" s="226">
        <f t="shared" si="4"/>
        <v>1.002257336</v>
      </c>
    </row>
    <row r="804" ht="15.75" customHeight="1">
      <c r="A804" s="403" t="s">
        <v>1154</v>
      </c>
      <c r="B804" s="404">
        <v>5100.54</v>
      </c>
      <c r="C804" s="405">
        <f t="shared" si="1"/>
        <v>0.00164960115</v>
      </c>
      <c r="D804" s="405">
        <f t="shared" si="2"/>
        <v>1.001649601</v>
      </c>
      <c r="E804" s="406">
        <v>44.3</v>
      </c>
      <c r="F804" s="226">
        <f t="shared" si="3"/>
        <v>0.02784222738</v>
      </c>
      <c r="G804" s="226">
        <f t="shared" si="4"/>
        <v>1.027842227</v>
      </c>
    </row>
    <row r="805" ht="15.75" customHeight="1">
      <c r="A805" s="403" t="s">
        <v>1155</v>
      </c>
      <c r="B805" s="404">
        <v>5092.14</v>
      </c>
      <c r="C805" s="405">
        <f t="shared" si="1"/>
        <v>-0.0003749472424</v>
      </c>
      <c r="D805" s="405">
        <f t="shared" si="2"/>
        <v>0.9996250528</v>
      </c>
      <c r="E805" s="406">
        <v>43.1</v>
      </c>
      <c r="F805" s="226">
        <f t="shared" si="3"/>
        <v>0.05896805897</v>
      </c>
      <c r="G805" s="226">
        <f t="shared" si="4"/>
        <v>1.058968059</v>
      </c>
    </row>
    <row r="806" ht="15.75" customHeight="1">
      <c r="A806" s="403" t="s">
        <v>1156</v>
      </c>
      <c r="B806" s="404">
        <v>5094.05</v>
      </c>
      <c r="C806" s="405">
        <f t="shared" si="1"/>
        <v>0.01651470979</v>
      </c>
      <c r="D806" s="405">
        <f t="shared" si="2"/>
        <v>1.01651471</v>
      </c>
      <c r="E806" s="406">
        <v>40.7</v>
      </c>
      <c r="F806" s="226">
        <f t="shared" si="3"/>
        <v>0.01496259352</v>
      </c>
      <c r="G806" s="226">
        <f t="shared" si="4"/>
        <v>1.014962594</v>
      </c>
    </row>
    <row r="807" ht="15.75" customHeight="1">
      <c r="A807" s="403" t="s">
        <v>1157</v>
      </c>
      <c r="B807" s="404">
        <v>5011.29</v>
      </c>
      <c r="C807" s="405">
        <f t="shared" si="1"/>
        <v>0.007967125801</v>
      </c>
      <c r="D807" s="405">
        <f t="shared" si="2"/>
        <v>1.007967126</v>
      </c>
      <c r="E807" s="406">
        <v>40.1</v>
      </c>
      <c r="F807" s="226">
        <f t="shared" si="3"/>
        <v>0.0025</v>
      </c>
      <c r="G807" s="226">
        <f t="shared" si="4"/>
        <v>1.0025</v>
      </c>
    </row>
    <row r="808" ht="15.75" customHeight="1">
      <c r="A808" s="403" t="s">
        <v>1158</v>
      </c>
      <c r="B808" s="404">
        <v>4971.68</v>
      </c>
      <c r="C808" s="405">
        <f t="shared" si="1"/>
        <v>-0.001333783284</v>
      </c>
      <c r="D808" s="405">
        <f t="shared" si="2"/>
        <v>0.9986662167</v>
      </c>
      <c r="E808" s="406">
        <v>40.0</v>
      </c>
      <c r="F808" s="226">
        <f t="shared" si="3"/>
        <v>-0.01960784314</v>
      </c>
      <c r="G808" s="226">
        <f t="shared" si="4"/>
        <v>0.9803921569</v>
      </c>
    </row>
    <row r="809" ht="15.75" customHeight="1">
      <c r="A809" s="403" t="s">
        <v>1159</v>
      </c>
      <c r="B809" s="404">
        <v>4978.32</v>
      </c>
      <c r="C809" s="405">
        <f t="shared" si="1"/>
        <v>0.003859509032</v>
      </c>
      <c r="D809" s="405">
        <f t="shared" si="2"/>
        <v>1.003859509</v>
      </c>
      <c r="E809" s="406">
        <v>40.8</v>
      </c>
      <c r="F809" s="226">
        <f t="shared" si="3"/>
        <v>-0.00487804878</v>
      </c>
      <c r="G809" s="226">
        <f t="shared" si="4"/>
        <v>0.9951219512</v>
      </c>
    </row>
    <row r="810" ht="15.75" customHeight="1">
      <c r="A810" s="403" t="s">
        <v>1160</v>
      </c>
      <c r="B810" s="404">
        <v>4959.18</v>
      </c>
      <c r="C810" s="405">
        <f t="shared" si="1"/>
        <v>0.002146078859</v>
      </c>
      <c r="D810" s="405">
        <f t="shared" si="2"/>
        <v>1.002146079</v>
      </c>
      <c r="E810" s="406">
        <v>41.0</v>
      </c>
      <c r="F810" s="226">
        <f t="shared" si="3"/>
        <v>0.01234567901</v>
      </c>
      <c r="G810" s="226">
        <f t="shared" si="4"/>
        <v>1.012345679</v>
      </c>
    </row>
    <row r="811" ht="15.75" customHeight="1">
      <c r="A811" s="403" t="s">
        <v>1161</v>
      </c>
      <c r="B811" s="404">
        <v>4948.56</v>
      </c>
      <c r="C811" s="405">
        <f t="shared" si="1"/>
        <v>0.004208757625</v>
      </c>
      <c r="D811" s="405">
        <f t="shared" si="2"/>
        <v>1.004208758</v>
      </c>
      <c r="E811" s="406">
        <v>40.5</v>
      </c>
      <c r="F811" s="226">
        <f t="shared" si="3"/>
        <v>0.02272727273</v>
      </c>
      <c r="G811" s="226">
        <f t="shared" si="4"/>
        <v>1.022727273</v>
      </c>
    </row>
    <row r="812" ht="15.75" customHeight="1">
      <c r="A812" s="403" t="s">
        <v>1162</v>
      </c>
      <c r="B812" s="404">
        <v>4927.82</v>
      </c>
      <c r="C812" s="405">
        <f t="shared" si="1"/>
        <v>0.007418946628</v>
      </c>
      <c r="D812" s="405">
        <f t="shared" si="2"/>
        <v>1.007418947</v>
      </c>
      <c r="E812" s="406">
        <v>39.6</v>
      </c>
      <c r="F812" s="226">
        <f t="shared" si="3"/>
        <v>0.01020408163</v>
      </c>
      <c r="G812" s="226">
        <f t="shared" si="4"/>
        <v>1.010204082</v>
      </c>
    </row>
    <row r="813" ht="15.75" customHeight="1">
      <c r="A813" s="403" t="s">
        <v>1163</v>
      </c>
      <c r="B813" s="404">
        <v>4891.53</v>
      </c>
      <c r="C813" s="405">
        <f t="shared" si="1"/>
        <v>0.006028110616</v>
      </c>
      <c r="D813" s="405">
        <f t="shared" si="2"/>
        <v>1.006028111</v>
      </c>
      <c r="E813" s="406">
        <v>39.2</v>
      </c>
      <c r="F813" s="226">
        <f t="shared" si="3"/>
        <v>-0.0101010101</v>
      </c>
      <c r="G813" s="226">
        <f t="shared" si="4"/>
        <v>0.9898989899</v>
      </c>
    </row>
    <row r="814" ht="15.75" customHeight="1">
      <c r="A814" s="403" t="s">
        <v>1164</v>
      </c>
      <c r="B814" s="404">
        <v>4862.22</v>
      </c>
      <c r="C814" s="405">
        <f t="shared" si="1"/>
        <v>-0.003467824248</v>
      </c>
      <c r="D814" s="405">
        <f t="shared" si="2"/>
        <v>0.9965321758</v>
      </c>
      <c r="E814" s="406">
        <v>39.6</v>
      </c>
      <c r="F814" s="226">
        <f t="shared" si="3"/>
        <v>-0.002518891688</v>
      </c>
      <c r="G814" s="226">
        <f t="shared" si="4"/>
        <v>0.9974811083</v>
      </c>
    </row>
    <row r="815" ht="15.75" customHeight="1">
      <c r="A815" s="403" t="s">
        <v>1165</v>
      </c>
      <c r="B815" s="404">
        <v>4879.14</v>
      </c>
      <c r="C815" s="405">
        <f t="shared" si="1"/>
        <v>0.001225075259</v>
      </c>
      <c r="D815" s="405">
        <f t="shared" si="2"/>
        <v>1.001225075</v>
      </c>
      <c r="E815" s="406">
        <v>39.7</v>
      </c>
      <c r="F815" s="226">
        <f t="shared" si="3"/>
        <v>-0.002512562814</v>
      </c>
      <c r="G815" s="226">
        <f t="shared" si="4"/>
        <v>0.9974874372</v>
      </c>
    </row>
    <row r="816" ht="15.75" customHeight="1">
      <c r="A816" s="403" t="s">
        <v>1166</v>
      </c>
      <c r="B816" s="404">
        <v>4873.17</v>
      </c>
      <c r="C816" s="405">
        <f t="shared" si="1"/>
        <v>0.009445745996</v>
      </c>
      <c r="D816" s="405">
        <f t="shared" si="2"/>
        <v>1.009445746</v>
      </c>
      <c r="E816" s="406">
        <v>39.8</v>
      </c>
      <c r="F816" s="226">
        <f t="shared" si="3"/>
        <v>0.005050505051</v>
      </c>
      <c r="G816" s="226">
        <f t="shared" si="4"/>
        <v>1.005050505</v>
      </c>
    </row>
    <row r="817" ht="15.75" customHeight="1">
      <c r="A817" s="403" t="s">
        <v>1167</v>
      </c>
      <c r="B817" s="404">
        <v>4827.57</v>
      </c>
      <c r="C817" s="405">
        <f t="shared" si="1"/>
        <v>0.009620271166</v>
      </c>
      <c r="D817" s="405">
        <f t="shared" si="2"/>
        <v>1.009620271</v>
      </c>
      <c r="E817" s="406">
        <v>39.6</v>
      </c>
      <c r="F817" s="226">
        <f t="shared" si="3"/>
        <v>-0.01</v>
      </c>
      <c r="G817" s="226">
        <f t="shared" si="4"/>
        <v>0.99</v>
      </c>
    </row>
    <row r="818" ht="15.75" customHeight="1">
      <c r="A818" s="403" t="s">
        <v>1168</v>
      </c>
      <c r="B818" s="404">
        <v>4781.57</v>
      </c>
      <c r="C818" s="405">
        <f t="shared" si="1"/>
        <v>0.004018956709</v>
      </c>
      <c r="D818" s="405">
        <f t="shared" si="2"/>
        <v>1.004018957</v>
      </c>
      <c r="E818" s="406">
        <v>40.0</v>
      </c>
      <c r="F818" s="226">
        <f t="shared" si="3"/>
        <v>-0.002493765586</v>
      </c>
      <c r="G818" s="226">
        <f t="shared" si="4"/>
        <v>0.9975062344</v>
      </c>
    </row>
    <row r="819" ht="15.75" customHeight="1">
      <c r="A819" s="403" t="s">
        <v>1169</v>
      </c>
      <c r="B819" s="404">
        <v>4762.43</v>
      </c>
      <c r="C819" s="405">
        <f t="shared" si="1"/>
        <v>-0.006775921183</v>
      </c>
      <c r="D819" s="405">
        <f t="shared" si="2"/>
        <v>0.9932240788</v>
      </c>
      <c r="E819" s="406">
        <v>40.1</v>
      </c>
      <c r="F819" s="226">
        <f t="shared" si="3"/>
        <v>-0.02433090024</v>
      </c>
      <c r="G819" s="226">
        <f t="shared" si="4"/>
        <v>0.9756690998</v>
      </c>
    </row>
    <row r="820" ht="15.75" customHeight="1">
      <c r="A820" s="403" t="s">
        <v>1170</v>
      </c>
      <c r="B820" s="404">
        <v>4794.92</v>
      </c>
      <c r="C820" s="405">
        <f t="shared" si="1"/>
        <v>0.0001793886601</v>
      </c>
      <c r="D820" s="405">
        <f t="shared" si="2"/>
        <v>1.000179389</v>
      </c>
      <c r="E820" s="406">
        <v>41.1</v>
      </c>
      <c r="F820" s="226">
        <f t="shared" si="3"/>
        <v>0.06201550388</v>
      </c>
      <c r="G820" s="226">
        <f t="shared" si="4"/>
        <v>1.062015504</v>
      </c>
    </row>
    <row r="821" ht="15.75" customHeight="1">
      <c r="A821" s="403" t="s">
        <v>1171</v>
      </c>
      <c r="B821" s="404">
        <v>4794.06</v>
      </c>
      <c r="C821" s="405">
        <f t="shared" si="1"/>
        <v>0.0009792519684</v>
      </c>
      <c r="D821" s="405">
        <f t="shared" si="2"/>
        <v>1.000979252</v>
      </c>
      <c r="E821" s="406">
        <v>38.7</v>
      </c>
      <c r="F821" s="226">
        <f t="shared" si="3"/>
        <v>0.0078125</v>
      </c>
      <c r="G821" s="226">
        <f t="shared" si="4"/>
        <v>1.0078125</v>
      </c>
    </row>
    <row r="822" ht="15.75" customHeight="1">
      <c r="A822" s="403" t="s">
        <v>1172</v>
      </c>
      <c r="B822" s="404">
        <v>4789.37</v>
      </c>
      <c r="C822" s="405">
        <f t="shared" si="1"/>
        <v>0.01467553654</v>
      </c>
      <c r="D822" s="405">
        <f t="shared" si="2"/>
        <v>1.014675537</v>
      </c>
      <c r="E822" s="406">
        <v>38.4</v>
      </c>
      <c r="F822" s="226">
        <f t="shared" si="3"/>
        <v>-0.00518134715</v>
      </c>
      <c r="G822" s="226">
        <f t="shared" si="4"/>
        <v>0.9948186528</v>
      </c>
    </row>
    <row r="823" ht="15.75" customHeight="1">
      <c r="A823" s="403" t="s">
        <v>1173</v>
      </c>
      <c r="B823" s="404">
        <v>4720.1</v>
      </c>
      <c r="C823" s="405">
        <f t="shared" si="1"/>
        <v>-0.0135714644</v>
      </c>
      <c r="D823" s="405">
        <f t="shared" si="2"/>
        <v>0.9864285356</v>
      </c>
      <c r="E823" s="406">
        <v>38.6</v>
      </c>
      <c r="F823" s="226">
        <f t="shared" si="3"/>
        <v>-0.01278772379</v>
      </c>
      <c r="G823" s="226">
        <f t="shared" si="4"/>
        <v>0.9872122762</v>
      </c>
    </row>
    <row r="824" ht="15.75" customHeight="1">
      <c r="A824" s="403" t="s">
        <v>1174</v>
      </c>
      <c r="B824" s="404">
        <v>4785.04</v>
      </c>
      <c r="C824" s="405">
        <f t="shared" si="1"/>
        <v>-0.01531851145</v>
      </c>
      <c r="D824" s="405">
        <f t="shared" si="2"/>
        <v>0.9846814886</v>
      </c>
      <c r="E824" s="406">
        <v>39.1</v>
      </c>
      <c r="F824" s="226">
        <f t="shared" si="3"/>
        <v>-0.02493765586</v>
      </c>
      <c r="G824" s="226">
        <f t="shared" si="4"/>
        <v>0.9750623441</v>
      </c>
    </row>
    <row r="825" ht="15.75" customHeight="1">
      <c r="A825" s="403" t="s">
        <v>1175</v>
      </c>
      <c r="B825" s="404">
        <v>4859.48</v>
      </c>
      <c r="C825" s="405">
        <f t="shared" si="1"/>
        <v>0.03320207853</v>
      </c>
      <c r="D825" s="405">
        <f t="shared" si="2"/>
        <v>1.033202079</v>
      </c>
      <c r="E825" s="406">
        <v>40.1</v>
      </c>
      <c r="F825" s="226">
        <f t="shared" si="3"/>
        <v>-0.007425742574</v>
      </c>
      <c r="G825" s="226">
        <f t="shared" si="4"/>
        <v>0.9925742574</v>
      </c>
    </row>
    <row r="826" ht="15.75" customHeight="1">
      <c r="A826" s="403" t="s">
        <v>1176</v>
      </c>
      <c r="B826" s="404">
        <v>4703.32</v>
      </c>
      <c r="C826" s="405">
        <f t="shared" si="1"/>
        <v>0.01509700283</v>
      </c>
      <c r="D826" s="405">
        <f t="shared" si="2"/>
        <v>1.015097003</v>
      </c>
      <c r="E826" s="406">
        <v>40.4</v>
      </c>
      <c r="F826" s="226">
        <f t="shared" si="3"/>
        <v>0</v>
      </c>
      <c r="G826" s="226">
        <f t="shared" si="4"/>
        <v>1</v>
      </c>
    </row>
    <row r="827" ht="15.75" customHeight="1">
      <c r="A827" s="403" t="s">
        <v>1177</v>
      </c>
      <c r="B827" s="404">
        <v>4633.37</v>
      </c>
      <c r="C827" s="405">
        <f t="shared" si="1"/>
        <v>0.02213079494</v>
      </c>
      <c r="D827" s="405">
        <f t="shared" si="2"/>
        <v>1.022130795</v>
      </c>
      <c r="E827" s="406">
        <v>40.4</v>
      </c>
      <c r="F827" s="226">
        <f t="shared" si="3"/>
        <v>0.0412371134</v>
      </c>
      <c r="G827" s="226">
        <f t="shared" si="4"/>
        <v>1.041237113</v>
      </c>
    </row>
    <row r="828" ht="15.75" customHeight="1">
      <c r="A828" s="403" t="s">
        <v>1178</v>
      </c>
      <c r="B828" s="404">
        <v>4533.05</v>
      </c>
      <c r="C828" s="405">
        <f t="shared" si="1"/>
        <v>-0.002662178366</v>
      </c>
      <c r="D828" s="405">
        <f t="shared" si="2"/>
        <v>0.9973378216</v>
      </c>
      <c r="E828" s="406">
        <v>38.8</v>
      </c>
      <c r="F828" s="226">
        <f t="shared" si="3"/>
        <v>-0.02512562814</v>
      </c>
      <c r="G828" s="226">
        <f t="shared" si="4"/>
        <v>0.9748743719</v>
      </c>
    </row>
    <row r="829" ht="15.75" customHeight="1">
      <c r="A829" s="403" t="s">
        <v>1179</v>
      </c>
      <c r="B829" s="404">
        <v>4545.15</v>
      </c>
      <c r="C829" s="405">
        <f t="shared" si="1"/>
        <v>0.04131203277</v>
      </c>
      <c r="D829" s="405">
        <f t="shared" si="2"/>
        <v>1.041312033</v>
      </c>
      <c r="E829" s="406">
        <v>39.8</v>
      </c>
      <c r="F829" s="226">
        <f t="shared" si="3"/>
        <v>0.02577319588</v>
      </c>
      <c r="G829" s="226">
        <f t="shared" si="4"/>
        <v>1.025773196</v>
      </c>
    </row>
    <row r="830" ht="15.75" customHeight="1">
      <c r="A830" s="403" t="s">
        <v>1180</v>
      </c>
      <c r="B830" s="404">
        <v>4364.83</v>
      </c>
      <c r="C830" s="405">
        <f t="shared" si="1"/>
        <v>0.01339168592</v>
      </c>
      <c r="D830" s="405">
        <f t="shared" si="2"/>
        <v>1.013391686</v>
      </c>
      <c r="E830" s="406">
        <v>38.8</v>
      </c>
      <c r="F830" s="226">
        <f t="shared" si="3"/>
        <v>0.08077994429</v>
      </c>
      <c r="G830" s="226">
        <f t="shared" si="4"/>
        <v>1.080779944</v>
      </c>
    </row>
    <row r="831" ht="15.75" customHeight="1">
      <c r="A831" s="403" t="s">
        <v>1181</v>
      </c>
      <c r="B831" s="404">
        <v>4307.15</v>
      </c>
      <c r="C831" s="405">
        <f t="shared" si="1"/>
        <v>0.001872484939</v>
      </c>
      <c r="D831" s="405">
        <f t="shared" si="2"/>
        <v>1.001872485</v>
      </c>
      <c r="E831" s="406">
        <v>35.9</v>
      </c>
      <c r="F831" s="226">
        <f t="shared" si="3"/>
        <v>0.01699716714</v>
      </c>
      <c r="G831" s="226">
        <f t="shared" si="4"/>
        <v>1.016997167</v>
      </c>
    </row>
    <row r="832" ht="15.75" customHeight="1">
      <c r="A832" s="403" t="s">
        <v>1182</v>
      </c>
      <c r="B832" s="404">
        <v>4299.1</v>
      </c>
      <c r="C832" s="405">
        <f t="shared" si="1"/>
        <v>0.006388392742</v>
      </c>
      <c r="D832" s="405">
        <f t="shared" si="2"/>
        <v>1.006388393</v>
      </c>
      <c r="E832" s="406">
        <v>35.3</v>
      </c>
      <c r="F832" s="226">
        <f t="shared" si="3"/>
        <v>-0.008426966292</v>
      </c>
      <c r="G832" s="226">
        <f t="shared" si="4"/>
        <v>0.9915730337</v>
      </c>
    </row>
    <row r="833" ht="15.75" customHeight="1">
      <c r="A833" s="403" t="s">
        <v>1183</v>
      </c>
      <c r="B833" s="404">
        <v>4271.81</v>
      </c>
      <c r="C833" s="405">
        <f t="shared" si="1"/>
        <v>0.01361753219</v>
      </c>
      <c r="D833" s="405">
        <f t="shared" si="2"/>
        <v>1.013617532</v>
      </c>
      <c r="E833" s="406">
        <v>35.6</v>
      </c>
      <c r="F833" s="226">
        <f t="shared" si="3"/>
        <v>0.04705882353</v>
      </c>
      <c r="G833" s="226">
        <f t="shared" si="4"/>
        <v>1.047058824</v>
      </c>
    </row>
    <row r="834" ht="15.75" customHeight="1">
      <c r="A834" s="403" t="s">
        <v>1184</v>
      </c>
      <c r="B834" s="404">
        <v>4214.42</v>
      </c>
      <c r="C834" s="405">
        <f t="shared" si="1"/>
        <v>0.01036152666</v>
      </c>
      <c r="D834" s="405">
        <f t="shared" si="2"/>
        <v>1.010361527</v>
      </c>
      <c r="E834" s="406">
        <v>34.0</v>
      </c>
      <c r="F834" s="226">
        <f t="shared" si="3"/>
        <v>0.005917159763</v>
      </c>
      <c r="G834" s="226">
        <f t="shared" si="4"/>
        <v>1.00591716</v>
      </c>
    </row>
    <row r="835" ht="15.75" customHeight="1">
      <c r="A835" s="403" t="s">
        <v>1185</v>
      </c>
      <c r="B835" s="404">
        <v>4171.2</v>
      </c>
      <c r="C835" s="405">
        <f t="shared" si="1"/>
        <v>0.003526971953</v>
      </c>
      <c r="D835" s="405">
        <f t="shared" si="2"/>
        <v>1.003526972</v>
      </c>
      <c r="E835" s="406">
        <v>33.8</v>
      </c>
      <c r="F835" s="226">
        <f t="shared" si="3"/>
        <v>0.00296735905</v>
      </c>
      <c r="G835" s="226">
        <f t="shared" si="4"/>
        <v>1.002967359</v>
      </c>
    </row>
    <row r="836" ht="15.75" customHeight="1">
      <c r="A836" s="403" t="s">
        <v>1186</v>
      </c>
      <c r="B836" s="404">
        <v>4156.54</v>
      </c>
      <c r="C836" s="405">
        <f t="shared" si="1"/>
        <v>0.002692153675</v>
      </c>
      <c r="D836" s="405">
        <f t="shared" si="2"/>
        <v>1.002692154</v>
      </c>
      <c r="E836" s="406">
        <v>33.7</v>
      </c>
      <c r="F836" s="226">
        <f t="shared" si="3"/>
        <v>-0.002958579882</v>
      </c>
      <c r="G836" s="226">
        <f t="shared" si="4"/>
        <v>0.9970414201</v>
      </c>
    </row>
    <row r="837" ht="15.75" customHeight="1">
      <c r="A837" s="403" t="s">
        <v>1187</v>
      </c>
      <c r="B837" s="404">
        <v>4145.38</v>
      </c>
      <c r="C837" s="405">
        <f t="shared" si="1"/>
        <v>0.003950042019</v>
      </c>
      <c r="D837" s="405">
        <f t="shared" si="2"/>
        <v>1.003950042</v>
      </c>
      <c r="E837" s="406">
        <v>33.8</v>
      </c>
      <c r="F837" s="226">
        <f t="shared" si="3"/>
        <v>0.005952380952</v>
      </c>
      <c r="G837" s="226">
        <f t="shared" si="4"/>
        <v>1.005952381</v>
      </c>
    </row>
    <row r="838" ht="15.75" customHeight="1">
      <c r="A838" s="403" t="s">
        <v>1188</v>
      </c>
      <c r="B838" s="404">
        <v>4129.07</v>
      </c>
      <c r="C838" s="405">
        <f t="shared" si="1"/>
        <v>0.01179633074</v>
      </c>
      <c r="D838" s="405">
        <f t="shared" si="2"/>
        <v>1.011796331</v>
      </c>
      <c r="E838" s="406">
        <v>33.6</v>
      </c>
      <c r="F838" s="226">
        <f t="shared" si="3"/>
        <v>0</v>
      </c>
      <c r="G838" s="226">
        <f t="shared" si="4"/>
        <v>1</v>
      </c>
    </row>
    <row r="839" ht="15.75" customHeight="1">
      <c r="A839" s="403" t="s">
        <v>1189</v>
      </c>
      <c r="B839" s="404">
        <v>4080.93</v>
      </c>
      <c r="C839" s="405">
        <f t="shared" si="1"/>
        <v>0.001015504846</v>
      </c>
      <c r="D839" s="405">
        <f t="shared" si="2"/>
        <v>1.001015505</v>
      </c>
      <c r="E839" s="406">
        <v>33.6</v>
      </c>
      <c r="F839" s="226">
        <f t="shared" si="3"/>
        <v>0</v>
      </c>
      <c r="G839" s="226">
        <f t="shared" si="4"/>
        <v>1</v>
      </c>
    </row>
    <row r="840" ht="15.75" customHeight="1">
      <c r="A840" s="403" t="s">
        <v>1190</v>
      </c>
      <c r="B840" s="404">
        <v>4076.79</v>
      </c>
      <c r="C840" s="405">
        <f t="shared" si="1"/>
        <v>-0.002202756382</v>
      </c>
      <c r="D840" s="405">
        <f t="shared" si="2"/>
        <v>0.9977972436</v>
      </c>
      <c r="E840" s="406">
        <v>33.6</v>
      </c>
      <c r="F840" s="226">
        <f t="shared" si="3"/>
        <v>0</v>
      </c>
      <c r="G840" s="226">
        <f t="shared" si="4"/>
        <v>1</v>
      </c>
    </row>
    <row r="841" ht="15.75" customHeight="1">
      <c r="A841" s="403" t="s">
        <v>1191</v>
      </c>
      <c r="B841" s="404">
        <v>4085.79</v>
      </c>
      <c r="C841" s="405">
        <f t="shared" si="1"/>
        <v>0.003842610223</v>
      </c>
      <c r="D841" s="405">
        <f t="shared" si="2"/>
        <v>1.00384261</v>
      </c>
      <c r="E841" s="406">
        <v>33.6</v>
      </c>
      <c r="F841" s="226">
        <f t="shared" si="3"/>
        <v>0</v>
      </c>
      <c r="G841" s="226">
        <f t="shared" si="4"/>
        <v>1</v>
      </c>
    </row>
    <row r="842" ht="15.75" customHeight="1">
      <c r="A842" s="403" t="s">
        <v>1192</v>
      </c>
      <c r="B842" s="404">
        <v>4070.15</v>
      </c>
      <c r="C842" s="405">
        <f t="shared" si="1"/>
        <v>0.004816522821</v>
      </c>
      <c r="D842" s="405">
        <f t="shared" si="2"/>
        <v>1.004816523</v>
      </c>
      <c r="E842" s="406">
        <v>33.6</v>
      </c>
      <c r="F842" s="226">
        <f t="shared" si="3"/>
        <v>0</v>
      </c>
      <c r="G842" s="226">
        <f t="shared" si="4"/>
        <v>1</v>
      </c>
    </row>
    <row r="843" ht="15.75" customHeight="1">
      <c r="A843" s="403" t="s">
        <v>1193</v>
      </c>
      <c r="B843" s="404">
        <v>4050.64</v>
      </c>
      <c r="C843" s="405">
        <f t="shared" si="1"/>
        <v>-0.004539076112</v>
      </c>
      <c r="D843" s="405">
        <f t="shared" si="2"/>
        <v>0.9954609239</v>
      </c>
      <c r="E843" s="406">
        <v>33.6</v>
      </c>
      <c r="F843" s="226">
        <f t="shared" si="3"/>
        <v>0</v>
      </c>
      <c r="G843" s="226">
        <f t="shared" si="4"/>
        <v>1</v>
      </c>
    </row>
    <row r="844" ht="15.75" customHeight="1">
      <c r="A844" s="403" t="s">
        <v>1194</v>
      </c>
      <c r="B844" s="404">
        <v>4069.11</v>
      </c>
      <c r="C844" s="405">
        <f t="shared" si="1"/>
        <v>-0.002441733042</v>
      </c>
      <c r="D844" s="405">
        <f t="shared" si="2"/>
        <v>0.997558267</v>
      </c>
      <c r="E844" s="406">
        <v>33.6</v>
      </c>
      <c r="F844" s="226">
        <f t="shared" si="3"/>
        <v>0</v>
      </c>
      <c r="G844" s="226">
        <f t="shared" si="4"/>
        <v>1</v>
      </c>
    </row>
    <row r="845" ht="15.75" customHeight="1">
      <c r="A845" s="403" t="s">
        <v>1195</v>
      </c>
      <c r="B845" s="404">
        <v>4079.07</v>
      </c>
      <c r="C845" s="405">
        <f t="shared" si="1"/>
        <v>-0.0007520565194</v>
      </c>
      <c r="D845" s="405">
        <f t="shared" si="2"/>
        <v>0.9992479435</v>
      </c>
      <c r="E845" s="406">
        <v>33.6</v>
      </c>
      <c r="F845" s="226">
        <f t="shared" si="3"/>
        <v>-0.00296735905</v>
      </c>
      <c r="G845" s="226">
        <f t="shared" si="4"/>
        <v>0.9970326409</v>
      </c>
    </row>
    <row r="846" ht="15.75" customHeight="1">
      <c r="A846" s="403" t="s">
        <v>1196</v>
      </c>
      <c r="B846" s="404">
        <v>4082.14</v>
      </c>
      <c r="C846" s="405">
        <f t="shared" si="1"/>
        <v>-0.001802171898</v>
      </c>
      <c r="D846" s="405">
        <f t="shared" si="2"/>
        <v>0.9981978281</v>
      </c>
      <c r="E846" s="406">
        <v>33.7</v>
      </c>
      <c r="F846" s="226">
        <f t="shared" si="3"/>
        <v>0.002976190476</v>
      </c>
      <c r="G846" s="226">
        <f t="shared" si="4"/>
        <v>1.00297619</v>
      </c>
    </row>
    <row r="847" ht="15.75" customHeight="1">
      <c r="A847" s="403" t="s">
        <v>1197</v>
      </c>
      <c r="B847" s="404">
        <v>4089.51</v>
      </c>
      <c r="C847" s="405">
        <f t="shared" si="1"/>
        <v>-0.002417415147</v>
      </c>
      <c r="D847" s="405">
        <f t="shared" si="2"/>
        <v>0.9975825849</v>
      </c>
      <c r="E847" s="406">
        <v>33.6</v>
      </c>
      <c r="F847" s="226">
        <f t="shared" si="3"/>
        <v>-0.008849557522</v>
      </c>
      <c r="G847" s="226">
        <f t="shared" si="4"/>
        <v>0.9911504425</v>
      </c>
    </row>
    <row r="848" ht="15.75" customHeight="1">
      <c r="A848" s="403" t="s">
        <v>1198</v>
      </c>
      <c r="B848" s="404">
        <v>4099.42</v>
      </c>
      <c r="C848" s="405">
        <f t="shared" si="1"/>
        <v>0.009321541477</v>
      </c>
      <c r="D848" s="405">
        <f t="shared" si="2"/>
        <v>1.009321541</v>
      </c>
      <c r="E848" s="406">
        <v>33.9</v>
      </c>
      <c r="F848" s="226">
        <f t="shared" si="3"/>
        <v>0.008928571429</v>
      </c>
      <c r="G848" s="226">
        <f t="shared" si="4"/>
        <v>1.008928571</v>
      </c>
    </row>
    <row r="849" ht="15.75" customHeight="1">
      <c r="A849" s="403" t="s">
        <v>1199</v>
      </c>
      <c r="B849" s="404">
        <v>4061.56</v>
      </c>
      <c r="C849" s="405">
        <f t="shared" si="1"/>
        <v>0.00666972352</v>
      </c>
      <c r="D849" s="405">
        <f t="shared" si="2"/>
        <v>1.006669724</v>
      </c>
      <c r="E849" s="406">
        <v>33.6</v>
      </c>
      <c r="F849" s="226">
        <f t="shared" si="3"/>
        <v>0</v>
      </c>
      <c r="G849" s="226">
        <f t="shared" si="4"/>
        <v>1</v>
      </c>
    </row>
    <row r="850" ht="15.75" customHeight="1">
      <c r="A850" s="403" t="s">
        <v>1200</v>
      </c>
      <c r="B850" s="404">
        <v>4034.65</v>
      </c>
      <c r="C850" s="405">
        <f t="shared" si="1"/>
        <v>0.008206286655</v>
      </c>
      <c r="D850" s="405">
        <f t="shared" si="2"/>
        <v>1.008206287</v>
      </c>
      <c r="E850" s="406">
        <v>33.6</v>
      </c>
      <c r="F850" s="226">
        <f t="shared" si="3"/>
        <v>0</v>
      </c>
      <c r="G850" s="226">
        <f t="shared" si="4"/>
        <v>1</v>
      </c>
    </row>
    <row r="851" ht="15.75" customHeight="1">
      <c r="A851" s="403" t="s">
        <v>1201</v>
      </c>
      <c r="B851" s="404">
        <v>4001.81</v>
      </c>
      <c r="C851" s="405">
        <f t="shared" si="1"/>
        <v>0.005096043722</v>
      </c>
      <c r="D851" s="405">
        <f t="shared" si="2"/>
        <v>1.005096044</v>
      </c>
      <c r="E851" s="406">
        <v>33.6</v>
      </c>
      <c r="F851" s="226">
        <f t="shared" si="3"/>
        <v>0</v>
      </c>
      <c r="G851" s="226">
        <f t="shared" si="4"/>
        <v>1</v>
      </c>
    </row>
    <row r="852" ht="15.75" customHeight="1">
      <c r="A852" s="403" t="s">
        <v>1202</v>
      </c>
      <c r="B852" s="404">
        <v>3981.52</v>
      </c>
      <c r="C852" s="405">
        <f t="shared" si="1"/>
        <v>-0.001306835427</v>
      </c>
      <c r="D852" s="405">
        <f t="shared" si="2"/>
        <v>0.9986931646</v>
      </c>
      <c r="E852" s="406">
        <v>33.6</v>
      </c>
      <c r="F852" s="226">
        <f t="shared" si="3"/>
        <v>0</v>
      </c>
      <c r="G852" s="226">
        <f t="shared" si="4"/>
        <v>1</v>
      </c>
    </row>
    <row r="853" ht="15.75" customHeight="1">
      <c r="A853" s="403" t="s">
        <v>1203</v>
      </c>
      <c r="B853" s="404">
        <v>3986.73</v>
      </c>
      <c r="C853" s="405">
        <f t="shared" si="1"/>
        <v>-0.0005891082656</v>
      </c>
      <c r="D853" s="405">
        <f t="shared" si="2"/>
        <v>0.9994108917</v>
      </c>
      <c r="E853" s="406">
        <v>33.6</v>
      </c>
      <c r="F853" s="226">
        <f t="shared" si="3"/>
        <v>0</v>
      </c>
      <c r="G853" s="226">
        <f t="shared" si="4"/>
        <v>1</v>
      </c>
    </row>
    <row r="854" ht="15.75" customHeight="1">
      <c r="A854" s="403" t="s">
        <v>1204</v>
      </c>
      <c r="B854" s="404">
        <v>3989.08</v>
      </c>
      <c r="C854" s="405">
        <f t="shared" si="1"/>
        <v>0.001868576767</v>
      </c>
      <c r="D854" s="405">
        <f t="shared" si="2"/>
        <v>1.001868577</v>
      </c>
      <c r="E854" s="406">
        <v>33.6</v>
      </c>
      <c r="F854" s="226">
        <f t="shared" si="3"/>
        <v>0</v>
      </c>
      <c r="G854" s="226">
        <f t="shared" si="4"/>
        <v>1</v>
      </c>
    </row>
    <row r="855" ht="15.75" customHeight="1">
      <c r="A855" s="403" t="s">
        <v>1205</v>
      </c>
      <c r="B855" s="404">
        <v>3981.64</v>
      </c>
      <c r="C855" s="405">
        <f t="shared" si="1"/>
        <v>0.001867033028</v>
      </c>
      <c r="D855" s="405">
        <f t="shared" si="2"/>
        <v>1.001867033</v>
      </c>
      <c r="E855" s="406">
        <v>33.6</v>
      </c>
      <c r="F855" s="226">
        <f t="shared" si="3"/>
        <v>0</v>
      </c>
      <c r="G855" s="226">
        <f t="shared" si="4"/>
        <v>1</v>
      </c>
    </row>
    <row r="856" ht="15.75" customHeight="1">
      <c r="A856" s="403" t="s">
        <v>1206</v>
      </c>
      <c r="B856" s="404">
        <v>3974.22</v>
      </c>
      <c r="C856" s="405">
        <f t="shared" si="1"/>
        <v>0.001244558207</v>
      </c>
      <c r="D856" s="405">
        <f t="shared" si="2"/>
        <v>1.001244558</v>
      </c>
      <c r="E856" s="406">
        <v>33.6</v>
      </c>
      <c r="F856" s="226">
        <f t="shared" si="3"/>
        <v>0</v>
      </c>
      <c r="G856" s="226">
        <f t="shared" si="4"/>
        <v>1</v>
      </c>
    </row>
    <row r="857" ht="15.75" customHeight="1">
      <c r="A857" s="403" t="s">
        <v>1207</v>
      </c>
      <c r="B857" s="404">
        <v>3969.28</v>
      </c>
      <c r="C857" s="405">
        <f t="shared" si="1"/>
        <v>0.001122368424</v>
      </c>
      <c r="D857" s="405">
        <f t="shared" si="2"/>
        <v>1.001122368</v>
      </c>
      <c r="E857" s="406">
        <v>33.6</v>
      </c>
      <c r="F857" s="226">
        <f t="shared" si="3"/>
        <v>0</v>
      </c>
      <c r="G857" s="226">
        <f t="shared" si="4"/>
        <v>1</v>
      </c>
    </row>
    <row r="858" ht="15.75" customHeight="1">
      <c r="A858" s="403" t="s">
        <v>1208</v>
      </c>
      <c r="B858" s="404">
        <v>3964.83</v>
      </c>
      <c r="C858" s="405">
        <f t="shared" si="1"/>
        <v>0.0007041826938</v>
      </c>
      <c r="D858" s="405">
        <f t="shared" si="2"/>
        <v>1.000704183</v>
      </c>
      <c r="E858" s="406">
        <v>33.6</v>
      </c>
      <c r="F858" s="226">
        <f t="shared" si="3"/>
        <v>0</v>
      </c>
      <c r="G858" s="226">
        <f t="shared" si="4"/>
        <v>1</v>
      </c>
    </row>
    <row r="859" ht="15.75" customHeight="1">
      <c r="A859" s="403" t="s">
        <v>1209</v>
      </c>
      <c r="B859" s="404">
        <v>3962.04</v>
      </c>
      <c r="C859" s="405">
        <f t="shared" si="1"/>
        <v>-0.000237195242</v>
      </c>
      <c r="D859" s="405">
        <f t="shared" si="2"/>
        <v>0.9997628048</v>
      </c>
      <c r="E859" s="406">
        <v>33.6</v>
      </c>
      <c r="F859" s="226">
        <f t="shared" si="3"/>
        <v>0</v>
      </c>
      <c r="G859" s="226">
        <f t="shared" si="4"/>
        <v>1</v>
      </c>
    </row>
    <row r="860" ht="15.75" customHeight="1">
      <c r="A860" s="403" t="s">
        <v>1210</v>
      </c>
      <c r="B860" s="404">
        <v>3962.98</v>
      </c>
      <c r="C860" s="405">
        <f t="shared" si="1"/>
        <v>0.0006084982717</v>
      </c>
      <c r="D860" s="405">
        <f t="shared" si="2"/>
        <v>1.000608498</v>
      </c>
      <c r="E860" s="406">
        <v>33.6</v>
      </c>
      <c r="F860" s="226">
        <f t="shared" si="3"/>
        <v>0</v>
      </c>
      <c r="G860" s="226">
        <f t="shared" si="4"/>
        <v>1</v>
      </c>
    </row>
    <row r="861" ht="15.75" customHeight="1">
      <c r="A861" s="403" t="s">
        <v>1211</v>
      </c>
      <c r="B861" s="404">
        <v>3960.57</v>
      </c>
      <c r="C861" s="405">
        <f t="shared" si="1"/>
        <v>-0.0003356975189</v>
      </c>
      <c r="D861" s="405">
        <f t="shared" si="2"/>
        <v>0.9996643025</v>
      </c>
      <c r="E861" s="406">
        <v>33.6</v>
      </c>
      <c r="F861" s="226">
        <f t="shared" si="3"/>
        <v>0</v>
      </c>
      <c r="G861" s="226">
        <f t="shared" si="4"/>
        <v>1</v>
      </c>
    </row>
    <row r="862" ht="15.75" customHeight="1">
      <c r="A862" s="403" t="s">
        <v>1212</v>
      </c>
      <c r="B862" s="404">
        <v>3961.9</v>
      </c>
      <c r="C862" s="405">
        <f t="shared" si="1"/>
        <v>0.0003156047618</v>
      </c>
      <c r="D862" s="405">
        <f t="shared" si="2"/>
        <v>1.000315605</v>
      </c>
      <c r="E862" s="406">
        <v>33.6</v>
      </c>
      <c r="F862" s="226">
        <f t="shared" si="3"/>
        <v>0</v>
      </c>
      <c r="G862" s="226">
        <f t="shared" si="4"/>
        <v>1</v>
      </c>
    </row>
    <row r="863" ht="15.75" customHeight="1">
      <c r="A863" s="403" t="s">
        <v>1213</v>
      </c>
      <c r="B863" s="404">
        <v>3960.65</v>
      </c>
      <c r="C863" s="405">
        <f t="shared" si="1"/>
        <v>0.0005785224184</v>
      </c>
      <c r="D863" s="405">
        <f t="shared" si="2"/>
        <v>1.000578522</v>
      </c>
      <c r="E863" s="406">
        <v>33.6</v>
      </c>
      <c r="F863" s="226">
        <f t="shared" si="3"/>
        <v>0</v>
      </c>
      <c r="G863" s="226">
        <f t="shared" si="4"/>
        <v>1</v>
      </c>
    </row>
    <row r="864" ht="15.75" customHeight="1">
      <c r="A864" s="403" t="s">
        <v>1214</v>
      </c>
      <c r="B864" s="404">
        <v>3958.36</v>
      </c>
      <c r="C864" s="405">
        <f t="shared" si="1"/>
        <v>-0.001493335486</v>
      </c>
      <c r="D864" s="405">
        <f t="shared" si="2"/>
        <v>0.9985066645</v>
      </c>
      <c r="E864" s="406">
        <v>33.6</v>
      </c>
      <c r="F864" s="226">
        <f t="shared" si="3"/>
        <v>0</v>
      </c>
      <c r="G864" s="226">
        <f t="shared" si="4"/>
        <v>1</v>
      </c>
    </row>
    <row r="865" ht="15.75" customHeight="1">
      <c r="A865" s="403" t="s">
        <v>1215</v>
      </c>
      <c r="B865" s="404">
        <v>3964.28</v>
      </c>
      <c r="C865" s="405">
        <f t="shared" si="1"/>
        <v>-0.0007637416789</v>
      </c>
      <c r="D865" s="405">
        <f t="shared" si="2"/>
        <v>0.9992362583</v>
      </c>
      <c r="E865" s="406">
        <v>33.6</v>
      </c>
      <c r="F865" s="226">
        <f t="shared" si="3"/>
        <v>0</v>
      </c>
      <c r="G865" s="226">
        <f t="shared" si="4"/>
        <v>1</v>
      </c>
    </row>
    <row r="866" ht="15.75" customHeight="1">
      <c r="A866" s="403" t="s">
        <v>1216</v>
      </c>
      <c r="B866" s="404">
        <v>3967.31</v>
      </c>
      <c r="C866" s="405">
        <f t="shared" si="1"/>
        <v>0.0001411735048</v>
      </c>
      <c r="D866" s="405">
        <f t="shared" si="2"/>
        <v>1.000141174</v>
      </c>
      <c r="E866" s="406">
        <v>33.6</v>
      </c>
      <c r="F866" s="226">
        <f t="shared" si="3"/>
        <v>0</v>
      </c>
      <c r="G866" s="226">
        <f t="shared" si="4"/>
        <v>1</v>
      </c>
    </row>
    <row r="867" ht="15.75" customHeight="1">
      <c r="A867" s="403" t="s">
        <v>1217</v>
      </c>
      <c r="B867" s="404">
        <v>3966.75</v>
      </c>
      <c r="C867" s="405">
        <f t="shared" si="1"/>
        <v>0.001105399041</v>
      </c>
      <c r="D867" s="405">
        <f t="shared" si="2"/>
        <v>1.001105399</v>
      </c>
      <c r="E867" s="406">
        <v>33.6</v>
      </c>
      <c r="F867" s="226">
        <f t="shared" si="3"/>
        <v>0</v>
      </c>
      <c r="G867" s="226">
        <f t="shared" si="4"/>
        <v>1</v>
      </c>
    </row>
    <row r="868" ht="15.75" customHeight="1">
      <c r="A868" s="403" t="s">
        <v>1218</v>
      </c>
      <c r="B868" s="404">
        <v>3962.37</v>
      </c>
      <c r="C868" s="405">
        <f t="shared" si="1"/>
        <v>0.001584894214</v>
      </c>
      <c r="D868" s="405">
        <f t="shared" si="2"/>
        <v>1.001584894</v>
      </c>
      <c r="E868" s="406">
        <v>33.6</v>
      </c>
      <c r="F868" s="226">
        <f t="shared" si="3"/>
        <v>0</v>
      </c>
      <c r="G868" s="226">
        <f t="shared" si="4"/>
        <v>1</v>
      </c>
    </row>
    <row r="869" ht="15.75" customHeight="1">
      <c r="A869" s="403" t="s">
        <v>1219</v>
      </c>
      <c r="B869" s="404">
        <v>3956.1</v>
      </c>
      <c r="C869" s="405">
        <f t="shared" si="1"/>
        <v>-0.001365640879</v>
      </c>
      <c r="D869" s="405">
        <f t="shared" si="2"/>
        <v>0.9986343591</v>
      </c>
      <c r="E869" s="406">
        <v>33.6</v>
      </c>
      <c r="F869" s="226">
        <f t="shared" si="3"/>
        <v>0</v>
      </c>
      <c r="G869" s="226">
        <f t="shared" si="4"/>
        <v>1</v>
      </c>
    </row>
    <row r="870" ht="15.75" customHeight="1">
      <c r="A870" s="403" t="s">
        <v>1220</v>
      </c>
      <c r="B870" s="404">
        <v>3961.51</v>
      </c>
      <c r="C870" s="405">
        <f t="shared" si="1"/>
        <v>0.002056468136</v>
      </c>
      <c r="D870" s="405">
        <f t="shared" si="2"/>
        <v>1.002056468</v>
      </c>
      <c r="E870" s="406">
        <v>33.6</v>
      </c>
      <c r="F870" s="226">
        <f t="shared" si="3"/>
        <v>0</v>
      </c>
      <c r="G870" s="226">
        <f t="shared" si="4"/>
        <v>1</v>
      </c>
    </row>
    <row r="871" ht="15.75" customHeight="1">
      <c r="A871" s="403" t="s">
        <v>1221</v>
      </c>
      <c r="B871" s="404">
        <v>3953.38</v>
      </c>
      <c r="C871" s="405">
        <f t="shared" si="1"/>
        <v>-0.002528132412</v>
      </c>
      <c r="D871" s="405">
        <f t="shared" si="2"/>
        <v>0.9974718676</v>
      </c>
      <c r="E871" s="406">
        <v>33.6</v>
      </c>
      <c r="F871" s="226">
        <f t="shared" si="3"/>
        <v>0</v>
      </c>
      <c r="G871" s="226">
        <f t="shared" si="4"/>
        <v>1</v>
      </c>
    </row>
    <row r="872" ht="15.75" customHeight="1">
      <c r="A872" s="403" t="s">
        <v>1222</v>
      </c>
      <c r="B872" s="404">
        <v>3963.4</v>
      </c>
      <c r="C872" s="405">
        <f t="shared" si="1"/>
        <v>-0.001556839766</v>
      </c>
      <c r="D872" s="405">
        <f t="shared" si="2"/>
        <v>0.9984431602</v>
      </c>
      <c r="E872" s="406">
        <v>33.6</v>
      </c>
      <c r="F872" s="226">
        <f t="shared" si="3"/>
        <v>0</v>
      </c>
      <c r="G872" s="226">
        <f t="shared" si="4"/>
        <v>1</v>
      </c>
    </row>
    <row r="873" ht="15.75" customHeight="1">
      <c r="A873" s="403" t="s">
        <v>1223</v>
      </c>
      <c r="B873" s="404">
        <v>3969.58</v>
      </c>
      <c r="C873" s="405">
        <f t="shared" si="1"/>
        <v>-0.007478453503</v>
      </c>
      <c r="D873" s="405">
        <f t="shared" si="2"/>
        <v>0.9925215465</v>
      </c>
      <c r="E873" s="406">
        <v>33.6</v>
      </c>
      <c r="F873" s="226">
        <f t="shared" si="3"/>
        <v>0</v>
      </c>
      <c r="G873" s="226">
        <f t="shared" si="4"/>
        <v>1</v>
      </c>
    </row>
    <row r="874" ht="15.75" customHeight="1">
      <c r="A874" s="403" t="s">
        <v>1224</v>
      </c>
      <c r="B874" s="404">
        <v>3999.49</v>
      </c>
      <c r="C874" s="405">
        <f t="shared" si="1"/>
        <v>-0.0150106885</v>
      </c>
      <c r="D874" s="405">
        <f t="shared" si="2"/>
        <v>0.9849893115</v>
      </c>
      <c r="E874" s="406">
        <v>33.6</v>
      </c>
      <c r="F874" s="226">
        <f t="shared" si="3"/>
        <v>0</v>
      </c>
      <c r="G874" s="226">
        <f t="shared" si="4"/>
        <v>1</v>
      </c>
    </row>
    <row r="875" ht="15.75" customHeight="1">
      <c r="A875" s="403" t="s">
        <v>1225</v>
      </c>
      <c r="B875" s="404">
        <v>4060.44</v>
      </c>
      <c r="C875" s="405">
        <f t="shared" si="1"/>
        <v>0.01301306296</v>
      </c>
      <c r="D875" s="405">
        <f t="shared" si="2"/>
        <v>1.013013063</v>
      </c>
      <c r="E875" s="406">
        <v>33.6</v>
      </c>
      <c r="F875" s="226">
        <f t="shared" si="3"/>
        <v>0</v>
      </c>
      <c r="G875" s="226">
        <f t="shared" si="4"/>
        <v>1</v>
      </c>
    </row>
    <row r="876" ht="15.75" customHeight="1">
      <c r="A876" s="403" t="s">
        <v>1226</v>
      </c>
      <c r="B876" s="404">
        <v>4008.28</v>
      </c>
      <c r="C876" s="405">
        <f t="shared" si="1"/>
        <v>0</v>
      </c>
      <c r="D876" s="405">
        <f t="shared" si="2"/>
        <v>1</v>
      </c>
      <c r="E876" s="406">
        <v>33.6</v>
      </c>
      <c r="F876" s="226">
        <f t="shared" si="3"/>
        <v>0</v>
      </c>
      <c r="G876" s="226">
        <f t="shared" si="4"/>
        <v>1</v>
      </c>
    </row>
    <row r="877" ht="15.75" customHeight="1">
      <c r="A877" s="403" t="s">
        <v>1227</v>
      </c>
      <c r="B877" s="404">
        <v>4008.28</v>
      </c>
      <c r="C877" s="405">
        <f t="shared" si="1"/>
        <v>0.007976743718</v>
      </c>
      <c r="D877" s="405">
        <f t="shared" si="2"/>
        <v>1.007976744</v>
      </c>
      <c r="E877" s="406">
        <v>33.6</v>
      </c>
      <c r="F877" s="226">
        <f t="shared" si="3"/>
        <v>0</v>
      </c>
      <c r="G877" s="226">
        <f t="shared" si="4"/>
        <v>1</v>
      </c>
    </row>
    <row r="878" ht="15.75" customHeight="1">
      <c r="A878" s="403" t="s">
        <v>1228</v>
      </c>
      <c r="B878" s="404">
        <v>3976.56</v>
      </c>
      <c r="C878" s="405">
        <f t="shared" si="1"/>
        <v>-0.002055335968</v>
      </c>
      <c r="D878" s="405">
        <f t="shared" si="2"/>
        <v>0.997944664</v>
      </c>
      <c r="E878" s="406">
        <v>33.6</v>
      </c>
      <c r="F878" s="226">
        <f t="shared" si="3"/>
        <v>0</v>
      </c>
      <c r="G878" s="226">
        <f t="shared" si="4"/>
        <v>1</v>
      </c>
    </row>
    <row r="879" ht="15.75" customHeight="1">
      <c r="A879" s="403" t="s">
        <v>1229</v>
      </c>
      <c r="B879" s="404">
        <v>3984.75</v>
      </c>
      <c r="C879" s="405">
        <f t="shared" si="1"/>
        <v>0.006206804253</v>
      </c>
      <c r="D879" s="405">
        <f t="shared" si="2"/>
        <v>1.006206804</v>
      </c>
      <c r="E879" s="406">
        <v>33.6</v>
      </c>
      <c r="F879" s="226">
        <f t="shared" si="3"/>
        <v>0</v>
      </c>
      <c r="G879" s="226">
        <f t="shared" si="4"/>
        <v>1</v>
      </c>
    </row>
    <row r="880" ht="15.75" customHeight="1">
      <c r="A880" s="403" t="s">
        <v>1230</v>
      </c>
      <c r="B880" s="404">
        <v>3960.17</v>
      </c>
      <c r="C880" s="405">
        <f t="shared" si="1"/>
        <v>-0.003720792159</v>
      </c>
      <c r="D880" s="405">
        <f t="shared" si="2"/>
        <v>0.9962792078</v>
      </c>
      <c r="E880" s="406">
        <v>33.6</v>
      </c>
      <c r="F880" s="226">
        <f t="shared" si="3"/>
        <v>-0.03724928367</v>
      </c>
      <c r="G880" s="226">
        <f t="shared" si="4"/>
        <v>0.9627507163</v>
      </c>
    </row>
    <row r="881" ht="15.75" customHeight="1">
      <c r="A881" s="403" t="s">
        <v>1231</v>
      </c>
      <c r="B881" s="404">
        <v>3974.96</v>
      </c>
      <c r="C881" s="405">
        <f t="shared" si="1"/>
        <v>0.1029453794</v>
      </c>
      <c r="D881" s="405">
        <f t="shared" si="2"/>
        <v>1.102945379</v>
      </c>
      <c r="E881" s="406">
        <v>34.9</v>
      </c>
      <c r="F881" s="226">
        <f t="shared" si="3"/>
        <v>0.1185897436</v>
      </c>
      <c r="G881" s="226">
        <f t="shared" si="4"/>
        <v>1.118589744</v>
      </c>
    </row>
    <row r="882" ht="15.75" customHeight="1">
      <c r="A882" s="403" t="s">
        <v>1232</v>
      </c>
      <c r="B882" s="404">
        <v>3603.95</v>
      </c>
      <c r="C882" s="405">
        <f t="shared" si="1"/>
        <v>-0.04469125658</v>
      </c>
      <c r="D882" s="405">
        <f t="shared" si="2"/>
        <v>0.9553087434</v>
      </c>
      <c r="E882" s="406">
        <v>31.2</v>
      </c>
      <c r="F882" s="226">
        <f t="shared" si="3"/>
        <v>-0.02803738318</v>
      </c>
      <c r="G882" s="226">
        <f t="shared" si="4"/>
        <v>0.9719626168</v>
      </c>
    </row>
    <row r="883" ht="15.75" customHeight="1">
      <c r="A883" s="403" t="s">
        <v>1233</v>
      </c>
      <c r="B883" s="404">
        <v>3772.55</v>
      </c>
      <c r="C883" s="405">
        <f t="shared" si="1"/>
        <v>-0.04957032834</v>
      </c>
      <c r="D883" s="405">
        <f t="shared" si="2"/>
        <v>0.9504296717</v>
      </c>
      <c r="E883" s="406">
        <v>32.1</v>
      </c>
      <c r="F883" s="226">
        <f t="shared" si="3"/>
        <v>-0.04464285714</v>
      </c>
      <c r="G883" s="226">
        <f t="shared" si="4"/>
        <v>0.9553571429</v>
      </c>
    </row>
    <row r="884" ht="15.75" customHeight="1">
      <c r="A884" s="403" t="s">
        <v>1234</v>
      </c>
      <c r="B884" s="404">
        <v>3969.31</v>
      </c>
      <c r="C884" s="405">
        <f t="shared" si="1"/>
        <v>-0.03889868183</v>
      </c>
      <c r="D884" s="405">
        <f t="shared" si="2"/>
        <v>0.9611013182</v>
      </c>
      <c r="E884" s="406">
        <v>33.6</v>
      </c>
      <c r="F884" s="226">
        <f t="shared" si="3"/>
        <v>-0.04</v>
      </c>
      <c r="G884" s="226">
        <f t="shared" si="4"/>
        <v>0.96</v>
      </c>
    </row>
    <row r="885" ht="15.75" customHeight="1">
      <c r="A885" s="403" t="s">
        <v>1235</v>
      </c>
      <c r="B885" s="404">
        <v>4129.96</v>
      </c>
      <c r="C885" s="405">
        <f t="shared" si="1"/>
        <v>-0.02399160577</v>
      </c>
      <c r="D885" s="405">
        <f t="shared" si="2"/>
        <v>0.9760083942</v>
      </c>
      <c r="E885" s="406">
        <v>35.0</v>
      </c>
      <c r="F885" s="226">
        <f t="shared" si="3"/>
        <v>-0.03314917127</v>
      </c>
      <c r="G885" s="226">
        <f t="shared" si="4"/>
        <v>0.9668508287</v>
      </c>
    </row>
    <row r="886" ht="15.75" customHeight="1">
      <c r="A886" s="403" t="s">
        <v>1236</v>
      </c>
      <c r="B886" s="404">
        <v>4231.48</v>
      </c>
      <c r="C886" s="405">
        <f t="shared" si="1"/>
        <v>0.01808330446</v>
      </c>
      <c r="D886" s="405">
        <f t="shared" si="2"/>
        <v>1.018083304</v>
      </c>
      <c r="E886" s="406">
        <v>36.2</v>
      </c>
      <c r="F886" s="226">
        <f t="shared" si="3"/>
        <v>0.002770083102</v>
      </c>
      <c r="G886" s="226">
        <f t="shared" si="4"/>
        <v>1.002770083</v>
      </c>
    </row>
    <row r="887" ht="15.75" customHeight="1">
      <c r="A887" s="403" t="s">
        <v>1237</v>
      </c>
      <c r="B887" s="404">
        <v>4156.32</v>
      </c>
      <c r="C887" s="405">
        <f t="shared" si="1"/>
        <v>0.03699305148</v>
      </c>
      <c r="D887" s="405">
        <f t="shared" si="2"/>
        <v>1.036993051</v>
      </c>
      <c r="E887" s="406">
        <v>36.1</v>
      </c>
      <c r="F887" s="226">
        <f t="shared" si="3"/>
        <v>0.02849002849</v>
      </c>
      <c r="G887" s="226">
        <f t="shared" si="4"/>
        <v>1.028490028</v>
      </c>
    </row>
    <row r="888" ht="15.75" customHeight="1">
      <c r="A888" s="403" t="s">
        <v>1238</v>
      </c>
      <c r="B888" s="404">
        <v>4008.05</v>
      </c>
      <c r="C888" s="405">
        <f t="shared" si="1"/>
        <v>-0.06515167771</v>
      </c>
      <c r="D888" s="405">
        <f t="shared" si="2"/>
        <v>0.9348483223</v>
      </c>
      <c r="E888" s="406">
        <v>35.1</v>
      </c>
      <c r="F888" s="226">
        <f t="shared" si="3"/>
        <v>-0.07874015748</v>
      </c>
      <c r="G888" s="226">
        <f t="shared" si="4"/>
        <v>0.9212598425</v>
      </c>
    </row>
    <row r="889" ht="15.75" customHeight="1">
      <c r="A889" s="403" t="s">
        <v>1239</v>
      </c>
      <c r="B889" s="404">
        <v>4287.38</v>
      </c>
      <c r="C889" s="405">
        <f t="shared" si="1"/>
        <v>-0.02214629785</v>
      </c>
      <c r="D889" s="405">
        <f t="shared" si="2"/>
        <v>0.9778537021</v>
      </c>
      <c r="E889" s="406">
        <v>38.1</v>
      </c>
      <c r="F889" s="226">
        <f t="shared" si="3"/>
        <v>-0.02307692308</v>
      </c>
      <c r="G889" s="226">
        <f t="shared" si="4"/>
        <v>0.9769230769</v>
      </c>
    </row>
    <row r="890" ht="15.75" customHeight="1">
      <c r="A890" s="403" t="s">
        <v>1240</v>
      </c>
      <c r="B890" s="404">
        <v>4384.48</v>
      </c>
      <c r="C890" s="405">
        <f t="shared" si="1"/>
        <v>-0.00570117153</v>
      </c>
      <c r="D890" s="405">
        <f t="shared" si="2"/>
        <v>0.9942988285</v>
      </c>
      <c r="E890" s="406">
        <v>39.0</v>
      </c>
      <c r="F890" s="226">
        <f t="shared" si="3"/>
        <v>-0.01015228426</v>
      </c>
      <c r="G890" s="226">
        <f t="shared" si="4"/>
        <v>0.9898477157</v>
      </c>
    </row>
    <row r="891" ht="15.75" customHeight="1">
      <c r="A891" s="403" t="s">
        <v>1241</v>
      </c>
      <c r="B891" s="404">
        <v>4409.62</v>
      </c>
      <c r="C891" s="405">
        <f t="shared" si="1"/>
        <v>-0.01263974815</v>
      </c>
      <c r="D891" s="405">
        <f t="shared" si="2"/>
        <v>0.9873602519</v>
      </c>
      <c r="E891" s="406">
        <v>39.4</v>
      </c>
      <c r="F891" s="226">
        <f t="shared" si="3"/>
        <v>-0.04136253041</v>
      </c>
      <c r="G891" s="226">
        <f t="shared" si="4"/>
        <v>0.9586374696</v>
      </c>
    </row>
    <row r="892" ht="15.75" customHeight="1">
      <c r="A892" s="403" t="s">
        <v>1242</v>
      </c>
      <c r="B892" s="404">
        <v>4466.07</v>
      </c>
      <c r="C892" s="405">
        <f t="shared" si="1"/>
        <v>0.007048779993</v>
      </c>
      <c r="D892" s="405">
        <f t="shared" si="2"/>
        <v>1.00704878</v>
      </c>
      <c r="E892" s="406">
        <v>41.1</v>
      </c>
      <c r="F892" s="226">
        <f t="shared" si="3"/>
        <v>0.03007518797</v>
      </c>
      <c r="G892" s="226">
        <f t="shared" si="4"/>
        <v>1.030075188</v>
      </c>
    </row>
    <row r="893" ht="15.75" customHeight="1">
      <c r="A893" s="403" t="s">
        <v>1243</v>
      </c>
      <c r="B893" s="404">
        <v>4434.81</v>
      </c>
      <c r="C893" s="405">
        <f t="shared" si="1"/>
        <v>0.005646373736</v>
      </c>
      <c r="D893" s="405">
        <f t="shared" si="2"/>
        <v>1.005646374</v>
      </c>
      <c r="E893" s="406">
        <v>39.9</v>
      </c>
      <c r="F893" s="226">
        <f t="shared" si="3"/>
        <v>0.02570694087</v>
      </c>
      <c r="G893" s="226">
        <f t="shared" si="4"/>
        <v>1.025706941</v>
      </c>
    </row>
    <row r="894" ht="15.75" customHeight="1">
      <c r="A894" s="403" t="s">
        <v>1244</v>
      </c>
      <c r="B894" s="404">
        <v>4409.91</v>
      </c>
      <c r="C894" s="405">
        <f t="shared" si="1"/>
        <v>-0.01569342577</v>
      </c>
      <c r="D894" s="405">
        <f t="shared" si="2"/>
        <v>0.9843065742</v>
      </c>
      <c r="E894" s="406">
        <v>38.9</v>
      </c>
      <c r="F894" s="226">
        <f t="shared" si="3"/>
        <v>-0.0275</v>
      </c>
      <c r="G894" s="226">
        <f t="shared" si="4"/>
        <v>0.9725</v>
      </c>
    </row>
    <row r="895" ht="15.75" customHeight="1">
      <c r="A895" s="403" t="s">
        <v>1245</v>
      </c>
      <c r="B895" s="404">
        <v>4480.22</v>
      </c>
      <c r="C895" s="405">
        <f t="shared" si="1"/>
        <v>-0.0151436215</v>
      </c>
      <c r="D895" s="405">
        <f t="shared" si="2"/>
        <v>0.9848563785</v>
      </c>
      <c r="E895" s="406">
        <v>40.0</v>
      </c>
      <c r="F895" s="226">
        <f t="shared" si="3"/>
        <v>-0.03147699758</v>
      </c>
      <c r="G895" s="226">
        <f t="shared" si="4"/>
        <v>0.9685230024</v>
      </c>
    </row>
    <row r="896" ht="15.75" customHeight="1">
      <c r="A896" s="403" t="s">
        <v>1246</v>
      </c>
      <c r="B896" s="404">
        <v>4549.11</v>
      </c>
      <c r="C896" s="405">
        <f t="shared" si="1"/>
        <v>-0.01559771401</v>
      </c>
      <c r="D896" s="405">
        <f t="shared" si="2"/>
        <v>0.984402286</v>
      </c>
      <c r="E896" s="406">
        <v>41.3</v>
      </c>
      <c r="F896" s="226">
        <f t="shared" si="3"/>
        <v>-0.0372960373</v>
      </c>
      <c r="G896" s="226">
        <f t="shared" si="4"/>
        <v>0.9627039627</v>
      </c>
    </row>
    <row r="897" ht="15.75" customHeight="1">
      <c r="A897" s="403" t="s">
        <v>1247</v>
      </c>
      <c r="B897" s="404">
        <v>4621.19</v>
      </c>
      <c r="C897" s="405">
        <f t="shared" si="1"/>
        <v>-0.006385874532</v>
      </c>
      <c r="D897" s="405">
        <f t="shared" si="2"/>
        <v>0.9936141255</v>
      </c>
      <c r="E897" s="406">
        <v>42.9</v>
      </c>
      <c r="F897" s="226">
        <f t="shared" si="3"/>
        <v>-0.02277904328</v>
      </c>
      <c r="G897" s="226">
        <f t="shared" si="4"/>
        <v>0.9772209567</v>
      </c>
    </row>
    <row r="898" ht="15.75" customHeight="1">
      <c r="A898" s="403" t="s">
        <v>1248</v>
      </c>
      <c r="B898" s="404">
        <v>4650.89</v>
      </c>
      <c r="C898" s="405">
        <f t="shared" si="1"/>
        <v>-0.01021517848</v>
      </c>
      <c r="D898" s="405">
        <f t="shared" si="2"/>
        <v>0.9897848215</v>
      </c>
      <c r="E898" s="406">
        <v>43.9</v>
      </c>
      <c r="F898" s="226">
        <f t="shared" si="3"/>
        <v>-0.009029345372</v>
      </c>
      <c r="G898" s="226">
        <f t="shared" si="4"/>
        <v>0.9909706546</v>
      </c>
    </row>
    <row r="899" ht="15.75" customHeight="1">
      <c r="A899" s="403" t="s">
        <v>1249</v>
      </c>
      <c r="B899" s="404">
        <v>4698.89</v>
      </c>
      <c r="C899" s="405">
        <f t="shared" si="1"/>
        <v>-0.007236211057</v>
      </c>
      <c r="D899" s="405">
        <f t="shared" si="2"/>
        <v>0.9927637889</v>
      </c>
      <c r="E899" s="406">
        <v>44.3</v>
      </c>
      <c r="F899" s="226">
        <f t="shared" si="3"/>
        <v>-0.06342494715</v>
      </c>
      <c r="G899" s="226">
        <f t="shared" si="4"/>
        <v>0.9365750529</v>
      </c>
    </row>
    <row r="900" ht="15.75" customHeight="1">
      <c r="A900" s="403" t="s">
        <v>1250</v>
      </c>
      <c r="B900" s="404">
        <v>4733.14</v>
      </c>
      <c r="C900" s="405">
        <f t="shared" si="1"/>
        <v>-0.005224884405</v>
      </c>
      <c r="D900" s="405">
        <f t="shared" si="2"/>
        <v>0.9947751156</v>
      </c>
      <c r="E900" s="406">
        <v>47.3</v>
      </c>
      <c r="F900" s="226">
        <f t="shared" si="3"/>
        <v>0.09744779582</v>
      </c>
      <c r="G900" s="226">
        <f t="shared" si="4"/>
        <v>1.097447796</v>
      </c>
    </row>
    <row r="901" ht="15.75" customHeight="1">
      <c r="A901" s="403" t="s">
        <v>1251</v>
      </c>
      <c r="B901" s="404">
        <v>4758.0</v>
      </c>
      <c r="C901" s="405">
        <f t="shared" si="1"/>
        <v>0.003712766855</v>
      </c>
      <c r="D901" s="405">
        <f t="shared" si="2"/>
        <v>1.003712767</v>
      </c>
      <c r="E901" s="406">
        <v>43.1</v>
      </c>
      <c r="F901" s="226">
        <f t="shared" si="3"/>
        <v>0.09948979592</v>
      </c>
      <c r="G901" s="226">
        <f t="shared" si="4"/>
        <v>1.099489796</v>
      </c>
    </row>
    <row r="902" ht="15.75" customHeight="1">
      <c r="A902" s="403" t="s">
        <v>1252</v>
      </c>
      <c r="B902" s="404">
        <v>4740.4</v>
      </c>
      <c r="C902" s="405">
        <f t="shared" si="1"/>
        <v>-0.005815697139</v>
      </c>
      <c r="D902" s="405">
        <f t="shared" si="2"/>
        <v>0.9941843029</v>
      </c>
      <c r="E902" s="406">
        <v>39.2</v>
      </c>
      <c r="F902" s="226">
        <f t="shared" si="3"/>
        <v>-0.02</v>
      </c>
      <c r="G902" s="226">
        <f t="shared" si="4"/>
        <v>0.98</v>
      </c>
    </row>
    <row r="903" ht="15.75" customHeight="1">
      <c r="A903" s="403" t="s">
        <v>1253</v>
      </c>
      <c r="B903" s="404">
        <v>4768.13</v>
      </c>
      <c r="C903" s="405">
        <f t="shared" si="1"/>
        <v>0.007177634845</v>
      </c>
      <c r="D903" s="405">
        <f t="shared" si="2"/>
        <v>1.007177635</v>
      </c>
      <c r="E903" s="406">
        <v>40.0</v>
      </c>
      <c r="F903" s="226">
        <f t="shared" si="3"/>
        <v>-0.007444168734</v>
      </c>
      <c r="G903" s="226">
        <f t="shared" si="4"/>
        <v>0.9925558313</v>
      </c>
    </row>
    <row r="904" ht="15.75" customHeight="1">
      <c r="A904" s="403" t="s">
        <v>1254</v>
      </c>
      <c r="B904" s="404">
        <v>4734.15</v>
      </c>
      <c r="C904" s="405">
        <f t="shared" si="1"/>
        <v>0.03714227502</v>
      </c>
      <c r="D904" s="405">
        <f t="shared" si="2"/>
        <v>1.037142275</v>
      </c>
      <c r="E904" s="406">
        <v>40.3</v>
      </c>
      <c r="F904" s="226">
        <f t="shared" si="3"/>
        <v>0.03333333333</v>
      </c>
      <c r="G904" s="226">
        <f t="shared" si="4"/>
        <v>1.033333333</v>
      </c>
    </row>
    <row r="905" ht="15.75" customHeight="1">
      <c r="A905" s="403" t="s">
        <v>1255</v>
      </c>
      <c r="B905" s="404">
        <v>4564.61</v>
      </c>
      <c r="C905" s="405">
        <f t="shared" si="1"/>
        <v>0.01869742882</v>
      </c>
      <c r="D905" s="405">
        <f t="shared" si="2"/>
        <v>1.018697429</v>
      </c>
      <c r="E905" s="406">
        <v>39.0</v>
      </c>
      <c r="F905" s="226">
        <f t="shared" si="3"/>
        <v>0.06557377049</v>
      </c>
      <c r="G905" s="226">
        <f t="shared" si="4"/>
        <v>1.06557377</v>
      </c>
    </row>
    <row r="906" ht="15.75" customHeight="1">
      <c r="A906" s="403" t="s">
        <v>1256</v>
      </c>
      <c r="B906" s="404">
        <v>4480.83</v>
      </c>
      <c r="C906" s="405">
        <f t="shared" si="1"/>
        <v>0.002084307091</v>
      </c>
      <c r="D906" s="405">
        <f t="shared" si="2"/>
        <v>1.002084307</v>
      </c>
      <c r="E906" s="406">
        <v>36.6</v>
      </c>
      <c r="F906" s="226">
        <f t="shared" si="3"/>
        <v>-0.00272479564</v>
      </c>
      <c r="G906" s="226">
        <f t="shared" si="4"/>
        <v>0.9972752044</v>
      </c>
    </row>
    <row r="907" ht="15.75" customHeight="1">
      <c r="A907" s="403" t="s">
        <v>1257</v>
      </c>
      <c r="B907" s="404">
        <v>4471.51</v>
      </c>
      <c r="C907" s="405">
        <f t="shared" si="1"/>
        <v>0.01960305914</v>
      </c>
      <c r="D907" s="405">
        <f t="shared" si="2"/>
        <v>1.019603059</v>
      </c>
      <c r="E907" s="406">
        <v>36.7</v>
      </c>
      <c r="F907" s="226">
        <f t="shared" si="3"/>
        <v>0.01662049861</v>
      </c>
      <c r="G907" s="226">
        <f t="shared" si="4"/>
        <v>1.016620499</v>
      </c>
    </row>
    <row r="908" ht="15.75" customHeight="1">
      <c r="A908" s="403" t="s">
        <v>1258</v>
      </c>
      <c r="B908" s="404">
        <v>4385.54</v>
      </c>
      <c r="C908" s="405">
        <f t="shared" si="1"/>
        <v>-0.0007314155511</v>
      </c>
      <c r="D908" s="405">
        <f t="shared" si="2"/>
        <v>0.9992685844</v>
      </c>
      <c r="E908" s="406">
        <v>36.1</v>
      </c>
      <c r="F908" s="226">
        <f t="shared" si="3"/>
        <v>0.008379888268</v>
      </c>
      <c r="G908" s="226">
        <f t="shared" si="4"/>
        <v>1.008379888</v>
      </c>
    </row>
    <row r="909" ht="15.75" customHeight="1">
      <c r="A909" s="403" t="s">
        <v>1259</v>
      </c>
      <c r="B909" s="404">
        <v>4388.75</v>
      </c>
      <c r="C909" s="405">
        <f t="shared" si="1"/>
        <v>-0.014419622</v>
      </c>
      <c r="D909" s="405">
        <f t="shared" si="2"/>
        <v>0.985580378</v>
      </c>
      <c r="E909" s="406">
        <v>35.8</v>
      </c>
      <c r="F909" s="226">
        <f t="shared" si="3"/>
        <v>-0.008310249307</v>
      </c>
      <c r="G909" s="226">
        <f t="shared" si="4"/>
        <v>0.9916897507</v>
      </c>
    </row>
    <row r="910" ht="15.75" customHeight="1">
      <c r="A910" s="403" t="s">
        <v>1260</v>
      </c>
      <c r="B910" s="404">
        <v>4452.96</v>
      </c>
      <c r="C910" s="405">
        <f t="shared" si="1"/>
        <v>-0.002895279552</v>
      </c>
      <c r="D910" s="405">
        <f t="shared" si="2"/>
        <v>0.9971047204</v>
      </c>
      <c r="E910" s="406">
        <v>36.1</v>
      </c>
      <c r="F910" s="226">
        <f t="shared" si="3"/>
        <v>-0.01366120219</v>
      </c>
      <c r="G910" s="226">
        <f t="shared" si="4"/>
        <v>0.9863387978</v>
      </c>
    </row>
    <row r="911" ht="15.75" customHeight="1">
      <c r="A911" s="403" t="s">
        <v>1261</v>
      </c>
      <c r="B911" s="404">
        <v>4465.89</v>
      </c>
      <c r="C911" s="405">
        <f t="shared" si="1"/>
        <v>-0.003016028932</v>
      </c>
      <c r="D911" s="405">
        <f t="shared" si="2"/>
        <v>0.9969839711</v>
      </c>
      <c r="E911" s="406">
        <v>36.6</v>
      </c>
      <c r="F911" s="226">
        <f t="shared" si="3"/>
        <v>-0.00272479564</v>
      </c>
      <c r="G911" s="226">
        <f t="shared" si="4"/>
        <v>0.9972752044</v>
      </c>
    </row>
    <row r="912" ht="15.75" customHeight="1">
      <c r="A912" s="403" t="s">
        <v>1262</v>
      </c>
      <c r="B912" s="404">
        <v>4479.4</v>
      </c>
      <c r="C912" s="405">
        <f t="shared" si="1"/>
        <v>-0.006095139199</v>
      </c>
      <c r="D912" s="405">
        <f t="shared" si="2"/>
        <v>0.9939048608</v>
      </c>
      <c r="E912" s="406">
        <v>36.7</v>
      </c>
      <c r="F912" s="226">
        <f t="shared" si="3"/>
        <v>0</v>
      </c>
      <c r="G912" s="226">
        <f t="shared" si="4"/>
        <v>1</v>
      </c>
    </row>
    <row r="913" ht="15.75" customHeight="1">
      <c r="A913" s="403" t="s">
        <v>1263</v>
      </c>
      <c r="B913" s="404">
        <v>4506.87</v>
      </c>
      <c r="C913" s="405">
        <f t="shared" si="1"/>
        <v>0.005658806965</v>
      </c>
      <c r="D913" s="405">
        <f t="shared" si="2"/>
        <v>1.005658807</v>
      </c>
      <c r="E913" s="406">
        <v>36.7</v>
      </c>
      <c r="F913" s="226">
        <f t="shared" si="3"/>
        <v>0.0138121547</v>
      </c>
      <c r="G913" s="226">
        <f t="shared" si="4"/>
        <v>1.013812155</v>
      </c>
    </row>
    <row r="914" ht="15.75" customHeight="1">
      <c r="A914" s="403" t="s">
        <v>1264</v>
      </c>
      <c r="B914" s="404">
        <v>4481.51</v>
      </c>
      <c r="C914" s="405">
        <f t="shared" si="1"/>
        <v>0.002653451613</v>
      </c>
      <c r="D914" s="405">
        <f t="shared" si="2"/>
        <v>1.002653452</v>
      </c>
      <c r="E914" s="406">
        <v>36.2</v>
      </c>
      <c r="F914" s="226">
        <f t="shared" si="3"/>
        <v>0.002770083102</v>
      </c>
      <c r="G914" s="226">
        <f t="shared" si="4"/>
        <v>1.002770083</v>
      </c>
    </row>
    <row r="915" ht="15.75" customHeight="1">
      <c r="A915" s="403" t="s">
        <v>1265</v>
      </c>
      <c r="B915" s="404">
        <v>4469.65</v>
      </c>
      <c r="C915" s="405">
        <f t="shared" si="1"/>
        <v>-0.002708739142</v>
      </c>
      <c r="D915" s="405">
        <f t="shared" si="2"/>
        <v>0.9972912609</v>
      </c>
      <c r="E915" s="406">
        <v>36.1</v>
      </c>
      <c r="F915" s="226">
        <f t="shared" si="3"/>
        <v>-0.01634877384</v>
      </c>
      <c r="G915" s="226">
        <f t="shared" si="4"/>
        <v>0.9836512262</v>
      </c>
    </row>
    <row r="916" ht="15.75" customHeight="1">
      <c r="A916" s="403" t="s">
        <v>1266</v>
      </c>
      <c r="B916" s="404">
        <v>4481.79</v>
      </c>
      <c r="C916" s="405">
        <f t="shared" si="1"/>
        <v>-0.006424623734</v>
      </c>
      <c r="D916" s="405">
        <f t="shared" si="2"/>
        <v>0.9935753763</v>
      </c>
      <c r="E916" s="406">
        <v>36.7</v>
      </c>
      <c r="F916" s="226">
        <f t="shared" si="3"/>
        <v>-0.008108108108</v>
      </c>
      <c r="G916" s="226">
        <f t="shared" si="4"/>
        <v>0.9918918919</v>
      </c>
    </row>
    <row r="917" ht="15.75" customHeight="1">
      <c r="A917" s="403" t="s">
        <v>1267</v>
      </c>
      <c r="B917" s="404">
        <v>4510.77</v>
      </c>
      <c r="C917" s="405">
        <f t="shared" si="1"/>
        <v>0.003952806693</v>
      </c>
      <c r="D917" s="405">
        <f t="shared" si="2"/>
        <v>1.003952807</v>
      </c>
      <c r="E917" s="406">
        <v>37.0</v>
      </c>
      <c r="F917" s="226">
        <f t="shared" si="3"/>
        <v>-0.02374670185</v>
      </c>
      <c r="G917" s="226">
        <f t="shared" si="4"/>
        <v>0.9762532982</v>
      </c>
    </row>
    <row r="918" ht="15.75" customHeight="1">
      <c r="A918" s="403" t="s">
        <v>1268</v>
      </c>
      <c r="B918" s="404">
        <v>4493.01</v>
      </c>
      <c r="C918" s="405">
        <f t="shared" si="1"/>
        <v>-0.007771299854</v>
      </c>
      <c r="D918" s="405">
        <f t="shared" si="2"/>
        <v>0.9922287001</v>
      </c>
      <c r="E918" s="406">
        <v>37.9</v>
      </c>
      <c r="F918" s="226">
        <f t="shared" si="3"/>
        <v>-0.08009708738</v>
      </c>
      <c r="G918" s="226">
        <f t="shared" si="4"/>
        <v>0.9199029126</v>
      </c>
    </row>
    <row r="919" ht="15.75" customHeight="1">
      <c r="A919" s="403" t="s">
        <v>1269</v>
      </c>
      <c r="B919" s="404">
        <v>4528.2</v>
      </c>
      <c r="C919" s="405">
        <f t="shared" si="1"/>
        <v>0.003170214604</v>
      </c>
      <c r="D919" s="405">
        <f t="shared" si="2"/>
        <v>1.003170215</v>
      </c>
      <c r="E919" s="406">
        <v>41.2</v>
      </c>
      <c r="F919" s="226">
        <f t="shared" si="3"/>
        <v>-0.009615384615</v>
      </c>
      <c r="G919" s="226">
        <f t="shared" si="4"/>
        <v>0.9903846154</v>
      </c>
    </row>
    <row r="920" ht="15.75" customHeight="1">
      <c r="A920" s="403" t="s">
        <v>1270</v>
      </c>
      <c r="B920" s="404">
        <v>4513.89</v>
      </c>
      <c r="C920" s="405">
        <f t="shared" si="1"/>
        <v>0.01657549394</v>
      </c>
      <c r="D920" s="405">
        <f t="shared" si="2"/>
        <v>1.016575494</v>
      </c>
      <c r="E920" s="406">
        <v>41.6</v>
      </c>
      <c r="F920" s="226">
        <f t="shared" si="3"/>
        <v>0.04785894207</v>
      </c>
      <c r="G920" s="226">
        <f t="shared" si="4"/>
        <v>1.047858942</v>
      </c>
    </row>
    <row r="921" ht="15.75" customHeight="1">
      <c r="A921" s="403" t="s">
        <v>1271</v>
      </c>
      <c r="B921" s="404">
        <v>4440.29</v>
      </c>
      <c r="C921" s="405">
        <f t="shared" si="1"/>
        <v>0.007302465915</v>
      </c>
      <c r="D921" s="405">
        <f t="shared" si="2"/>
        <v>1.007302466</v>
      </c>
      <c r="E921" s="406">
        <v>39.7</v>
      </c>
      <c r="F921" s="226">
        <f t="shared" si="3"/>
        <v>0.01275510204</v>
      </c>
      <c r="G921" s="226">
        <f t="shared" si="4"/>
        <v>1.012755102</v>
      </c>
    </row>
    <row r="922" ht="15.75" customHeight="1">
      <c r="A922" s="403" t="s">
        <v>1272</v>
      </c>
      <c r="B922" s="404">
        <v>4408.1</v>
      </c>
      <c r="C922" s="405">
        <f t="shared" si="1"/>
        <v>-0.006466386735</v>
      </c>
      <c r="D922" s="405">
        <f t="shared" si="2"/>
        <v>0.9935336133</v>
      </c>
      <c r="E922" s="406">
        <v>39.2</v>
      </c>
      <c r="F922" s="226">
        <f t="shared" si="3"/>
        <v>0</v>
      </c>
      <c r="G922" s="226">
        <f t="shared" si="4"/>
        <v>1</v>
      </c>
    </row>
    <row r="923" ht="15.75" customHeight="1">
      <c r="A923" s="403" t="s">
        <v>1273</v>
      </c>
      <c r="B923" s="404">
        <v>4436.79</v>
      </c>
      <c r="C923" s="405">
        <f t="shared" si="1"/>
        <v>0.0124895597</v>
      </c>
      <c r="D923" s="405">
        <f t="shared" si="2"/>
        <v>1.01248956</v>
      </c>
      <c r="E923" s="406">
        <v>39.2</v>
      </c>
      <c r="F923" s="226">
        <f t="shared" si="3"/>
        <v>0.03157894737</v>
      </c>
      <c r="G923" s="226">
        <f t="shared" si="4"/>
        <v>1.031578947</v>
      </c>
    </row>
    <row r="924" ht="15.75" customHeight="1">
      <c r="A924" s="403" t="s">
        <v>1274</v>
      </c>
      <c r="B924" s="404">
        <v>4382.06</v>
      </c>
      <c r="C924" s="405">
        <f t="shared" si="1"/>
        <v>0.05596387313</v>
      </c>
      <c r="D924" s="405">
        <f t="shared" si="2"/>
        <v>1.055963873</v>
      </c>
      <c r="E924" s="406">
        <v>38.0</v>
      </c>
      <c r="F924" s="226">
        <f t="shared" si="3"/>
        <v>0.03260869565</v>
      </c>
      <c r="G924" s="226">
        <f t="shared" si="4"/>
        <v>1.032608696</v>
      </c>
    </row>
    <row r="925" ht="15.75" customHeight="1">
      <c r="A925" s="403" t="s">
        <v>1275</v>
      </c>
      <c r="B925" s="404">
        <v>4149.82</v>
      </c>
      <c r="C925" s="405">
        <f t="shared" si="1"/>
        <v>0.02006292709</v>
      </c>
      <c r="D925" s="405">
        <f t="shared" si="2"/>
        <v>1.020062927</v>
      </c>
      <c r="E925" s="406">
        <v>36.8</v>
      </c>
      <c r="F925" s="226">
        <f t="shared" si="3"/>
        <v>-0.01075268817</v>
      </c>
      <c r="G925" s="226">
        <f t="shared" si="4"/>
        <v>0.9892473118</v>
      </c>
    </row>
    <row r="926" ht="15.75" customHeight="1">
      <c r="A926" s="403" t="s">
        <v>1276</v>
      </c>
      <c r="B926" s="404">
        <v>4068.2</v>
      </c>
      <c r="C926" s="405">
        <f t="shared" si="1"/>
        <v>0.007920757737</v>
      </c>
      <c r="D926" s="405">
        <f t="shared" si="2"/>
        <v>1.007920758</v>
      </c>
      <c r="E926" s="406">
        <v>37.2</v>
      </c>
      <c r="F926" s="226">
        <f t="shared" si="3"/>
        <v>0.03621169916</v>
      </c>
      <c r="G926" s="226">
        <f t="shared" si="4"/>
        <v>1.036211699</v>
      </c>
    </row>
    <row r="927" ht="15.75" customHeight="1">
      <c r="A927" s="403" t="s">
        <v>1277</v>
      </c>
      <c r="B927" s="404">
        <v>4036.23</v>
      </c>
      <c r="C927" s="405">
        <f t="shared" si="1"/>
        <v>-0.02115931204</v>
      </c>
      <c r="D927" s="405">
        <f t="shared" si="2"/>
        <v>0.978840688</v>
      </c>
      <c r="E927" s="406">
        <v>35.9</v>
      </c>
      <c r="F927" s="226">
        <f t="shared" si="3"/>
        <v>-0.03753351206</v>
      </c>
      <c r="G927" s="226">
        <f t="shared" si="4"/>
        <v>0.9624664879</v>
      </c>
    </row>
    <row r="928" ht="15.75" customHeight="1">
      <c r="A928" s="403" t="s">
        <v>1278</v>
      </c>
      <c r="B928" s="404">
        <v>4123.48</v>
      </c>
      <c r="C928" s="405">
        <f t="shared" si="1"/>
        <v>-0.02111840169</v>
      </c>
      <c r="D928" s="405">
        <f t="shared" si="2"/>
        <v>0.9788815983</v>
      </c>
      <c r="E928" s="406">
        <v>37.3</v>
      </c>
      <c r="F928" s="226">
        <f t="shared" si="3"/>
        <v>-0.002673796791</v>
      </c>
      <c r="G928" s="226">
        <f t="shared" si="4"/>
        <v>0.9973262032</v>
      </c>
    </row>
    <row r="929" ht="15.75" customHeight="1">
      <c r="A929" s="403" t="s">
        <v>1279</v>
      </c>
      <c r="B929" s="404">
        <v>4212.44</v>
      </c>
      <c r="C929" s="405">
        <f t="shared" si="1"/>
        <v>0.003585561504</v>
      </c>
      <c r="D929" s="405">
        <f t="shared" si="2"/>
        <v>1.003585562</v>
      </c>
      <c r="E929" s="406">
        <v>37.4</v>
      </c>
      <c r="F929" s="226">
        <f t="shared" si="3"/>
        <v>-0.01058201058</v>
      </c>
      <c r="G929" s="226">
        <f t="shared" si="4"/>
        <v>0.9894179894</v>
      </c>
    </row>
    <row r="930" ht="15.75" customHeight="1">
      <c r="A930" s="403" t="s">
        <v>1280</v>
      </c>
      <c r="B930" s="404">
        <v>4197.39</v>
      </c>
      <c r="C930" s="405">
        <f t="shared" si="1"/>
        <v>-0.007324352704</v>
      </c>
      <c r="D930" s="405">
        <f t="shared" si="2"/>
        <v>0.9926756473</v>
      </c>
      <c r="E930" s="406">
        <v>37.8</v>
      </c>
      <c r="F930" s="226">
        <f t="shared" si="3"/>
        <v>-0.007874015748</v>
      </c>
      <c r="G930" s="226">
        <f t="shared" si="4"/>
        <v>0.9921259843</v>
      </c>
    </row>
    <row r="931" ht="15.75" customHeight="1">
      <c r="A931" s="403" t="s">
        <v>1281</v>
      </c>
      <c r="B931" s="404">
        <v>4228.36</v>
      </c>
      <c r="C931" s="405">
        <f t="shared" si="1"/>
        <v>-0.01239539126</v>
      </c>
      <c r="D931" s="405">
        <f t="shared" si="2"/>
        <v>0.9876046087</v>
      </c>
      <c r="E931" s="406">
        <v>38.1</v>
      </c>
      <c r="F931" s="226">
        <f t="shared" si="3"/>
        <v>-0.03299492386</v>
      </c>
      <c r="G931" s="226">
        <f t="shared" si="4"/>
        <v>0.9670050761</v>
      </c>
    </row>
    <row r="932" ht="15.75" customHeight="1">
      <c r="A932" s="403" t="s">
        <v>1282</v>
      </c>
      <c r="B932" s="404">
        <v>4281.43</v>
      </c>
      <c r="C932" s="405">
        <f t="shared" si="1"/>
        <v>-0.01166218447</v>
      </c>
      <c r="D932" s="405">
        <f t="shared" si="2"/>
        <v>0.9883378155</v>
      </c>
      <c r="E932" s="406">
        <v>39.4</v>
      </c>
      <c r="F932" s="226">
        <f t="shared" si="3"/>
        <v>-0.007556675063</v>
      </c>
      <c r="G932" s="226">
        <f t="shared" si="4"/>
        <v>0.9924433249</v>
      </c>
    </row>
    <row r="933" ht="15.75" customHeight="1">
      <c r="A933" s="403" t="s">
        <v>1283</v>
      </c>
      <c r="B933" s="404">
        <v>4331.95</v>
      </c>
      <c r="C933" s="405">
        <f t="shared" si="1"/>
        <v>-0.01549723418</v>
      </c>
      <c r="D933" s="405">
        <f t="shared" si="2"/>
        <v>0.9845027658</v>
      </c>
      <c r="E933" s="406">
        <v>39.7</v>
      </c>
      <c r="F933" s="226">
        <f t="shared" si="3"/>
        <v>0.002525252525</v>
      </c>
      <c r="G933" s="226">
        <f t="shared" si="4"/>
        <v>1.002525253</v>
      </c>
    </row>
    <row r="934" ht="15.75" customHeight="1">
      <c r="A934" s="403" t="s">
        <v>1284</v>
      </c>
      <c r="B934" s="404">
        <v>4400.14</v>
      </c>
      <c r="C934" s="405">
        <f t="shared" si="1"/>
        <v>-0.01326444344</v>
      </c>
      <c r="D934" s="405">
        <f t="shared" si="2"/>
        <v>0.9867355566</v>
      </c>
      <c r="E934" s="406">
        <v>39.6</v>
      </c>
      <c r="F934" s="226">
        <f t="shared" si="3"/>
        <v>-0.01492537313</v>
      </c>
      <c r="G934" s="226">
        <f t="shared" si="4"/>
        <v>0.9850746269</v>
      </c>
    </row>
    <row r="935" ht="15.75" customHeight="1">
      <c r="A935" s="403" t="s">
        <v>1285</v>
      </c>
      <c r="B935" s="404">
        <v>4459.29</v>
      </c>
      <c r="C935" s="405">
        <f t="shared" si="1"/>
        <v>0.001347318499</v>
      </c>
      <c r="D935" s="405">
        <f t="shared" si="2"/>
        <v>1.001347318</v>
      </c>
      <c r="E935" s="406">
        <v>40.2</v>
      </c>
      <c r="F935" s="226">
        <f t="shared" si="3"/>
        <v>0.01005025126</v>
      </c>
      <c r="G935" s="226">
        <f t="shared" si="4"/>
        <v>1.010050251</v>
      </c>
    </row>
    <row r="936" ht="15.75" customHeight="1">
      <c r="A936" s="403" t="s">
        <v>1286</v>
      </c>
      <c r="B936" s="404">
        <v>4453.29</v>
      </c>
      <c r="C936" s="405">
        <f t="shared" si="1"/>
        <v>0.00008084564545</v>
      </c>
      <c r="D936" s="405">
        <f t="shared" si="2"/>
        <v>1.000080846</v>
      </c>
      <c r="E936" s="406">
        <v>39.8</v>
      </c>
      <c r="F936" s="226">
        <f t="shared" si="3"/>
        <v>0.01530612245</v>
      </c>
      <c r="G936" s="226">
        <f t="shared" si="4"/>
        <v>1.015306122</v>
      </c>
    </row>
    <row r="937" ht="15.75" customHeight="1">
      <c r="A937" s="403" t="s">
        <v>1287</v>
      </c>
      <c r="B937" s="404">
        <v>4452.93</v>
      </c>
      <c r="C937" s="405">
        <f t="shared" si="1"/>
        <v>0.004282872569</v>
      </c>
      <c r="D937" s="405">
        <f t="shared" si="2"/>
        <v>1.004282873</v>
      </c>
      <c r="E937" s="406">
        <v>39.2</v>
      </c>
      <c r="F937" s="226">
        <f t="shared" si="3"/>
        <v>0.01291989664</v>
      </c>
      <c r="G937" s="226">
        <f t="shared" si="4"/>
        <v>1.012919897</v>
      </c>
    </row>
    <row r="938" ht="15.75" customHeight="1">
      <c r="A938" s="403" t="s">
        <v>1288</v>
      </c>
      <c r="B938" s="404">
        <v>4433.94</v>
      </c>
      <c r="C938" s="405">
        <f t="shared" si="1"/>
        <v>0.003419457187</v>
      </c>
      <c r="D938" s="405">
        <f t="shared" si="2"/>
        <v>1.003419457</v>
      </c>
      <c r="E938" s="406">
        <v>38.7</v>
      </c>
      <c r="F938" s="226">
        <f t="shared" si="3"/>
        <v>-0.03970223325</v>
      </c>
      <c r="G938" s="226">
        <f t="shared" si="4"/>
        <v>0.9602977667</v>
      </c>
    </row>
    <row r="939" ht="15.75" customHeight="1">
      <c r="A939" s="403" t="s">
        <v>1289</v>
      </c>
      <c r="B939" s="404">
        <v>4418.83</v>
      </c>
      <c r="C939" s="405">
        <f t="shared" si="1"/>
        <v>0.006413599747</v>
      </c>
      <c r="D939" s="405">
        <f t="shared" si="2"/>
        <v>1.0064136</v>
      </c>
      <c r="E939" s="406">
        <v>40.3</v>
      </c>
      <c r="F939" s="226">
        <f t="shared" si="3"/>
        <v>0.01767676768</v>
      </c>
      <c r="G939" s="226">
        <f t="shared" si="4"/>
        <v>1.017676768</v>
      </c>
    </row>
    <row r="940" ht="15.75" customHeight="1">
      <c r="A940" s="403" t="s">
        <v>1290</v>
      </c>
      <c r="B940" s="404">
        <v>4390.67</v>
      </c>
      <c r="C940" s="405">
        <f t="shared" si="1"/>
        <v>-0.0008579022583</v>
      </c>
      <c r="D940" s="405">
        <f t="shared" si="2"/>
        <v>0.9991420977</v>
      </c>
      <c r="E940" s="406">
        <v>39.6</v>
      </c>
      <c r="F940" s="226">
        <f t="shared" si="3"/>
        <v>0.007633587786</v>
      </c>
      <c r="G940" s="226">
        <f t="shared" si="4"/>
        <v>1.007633588</v>
      </c>
    </row>
    <row r="941" ht="15.75" customHeight="1">
      <c r="A941" s="403" t="s">
        <v>1291</v>
      </c>
      <c r="B941" s="404">
        <v>4394.44</v>
      </c>
      <c r="C941" s="405">
        <f t="shared" si="1"/>
        <v>-0.008239767996</v>
      </c>
      <c r="D941" s="405">
        <f t="shared" si="2"/>
        <v>0.991760232</v>
      </c>
      <c r="E941" s="406">
        <v>39.3</v>
      </c>
      <c r="F941" s="226">
        <f t="shared" si="3"/>
        <v>-0.007575757576</v>
      </c>
      <c r="G941" s="226">
        <f t="shared" si="4"/>
        <v>0.9924242424</v>
      </c>
    </row>
    <row r="942" ht="15.75" customHeight="1">
      <c r="A942" s="403" t="s">
        <v>1292</v>
      </c>
      <c r="B942" s="404">
        <v>4430.95</v>
      </c>
      <c r="C942" s="405">
        <f t="shared" si="1"/>
        <v>-0.00580681785</v>
      </c>
      <c r="D942" s="405">
        <f t="shared" si="2"/>
        <v>0.9941931821</v>
      </c>
      <c r="E942" s="406">
        <v>39.6</v>
      </c>
      <c r="F942" s="226">
        <f t="shared" si="3"/>
        <v>-0.0198019802</v>
      </c>
      <c r="G942" s="226">
        <f t="shared" si="4"/>
        <v>0.9801980198</v>
      </c>
    </row>
    <row r="943" ht="15.75" customHeight="1">
      <c r="A943" s="403" t="s">
        <v>1293</v>
      </c>
      <c r="B943" s="404">
        <v>4456.83</v>
      </c>
      <c r="C943" s="405">
        <f t="shared" si="1"/>
        <v>0.008800461753</v>
      </c>
      <c r="D943" s="405">
        <f t="shared" si="2"/>
        <v>1.008800462</v>
      </c>
      <c r="E943" s="406">
        <v>40.4</v>
      </c>
      <c r="F943" s="226">
        <f t="shared" si="3"/>
        <v>0.004975124378</v>
      </c>
      <c r="G943" s="226">
        <f t="shared" si="4"/>
        <v>1.004975124</v>
      </c>
    </row>
    <row r="944" ht="15.75" customHeight="1">
      <c r="A944" s="403" t="s">
        <v>1294</v>
      </c>
      <c r="B944" s="404">
        <v>4417.95</v>
      </c>
      <c r="C944" s="405">
        <f t="shared" si="1"/>
        <v>-0.0004230941532</v>
      </c>
      <c r="D944" s="405">
        <f t="shared" si="2"/>
        <v>0.9995769058</v>
      </c>
      <c r="E944" s="406">
        <v>40.2</v>
      </c>
      <c r="F944" s="226">
        <f t="shared" si="3"/>
        <v>0.005</v>
      </c>
      <c r="G944" s="226">
        <f t="shared" si="4"/>
        <v>1.005</v>
      </c>
    </row>
    <row r="945" ht="15.75" customHeight="1">
      <c r="A945" s="403" t="s">
        <v>1295</v>
      </c>
      <c r="B945" s="404">
        <v>4419.82</v>
      </c>
      <c r="C945" s="405">
        <f t="shared" si="1"/>
        <v>-0.01748809045</v>
      </c>
      <c r="D945" s="405">
        <f t="shared" si="2"/>
        <v>0.9825119096</v>
      </c>
      <c r="E945" s="406">
        <v>40.0</v>
      </c>
      <c r="F945" s="226">
        <f t="shared" si="3"/>
        <v>-0.02676399027</v>
      </c>
      <c r="G945" s="226">
        <f t="shared" si="4"/>
        <v>0.9732360097</v>
      </c>
    </row>
    <row r="946" ht="15.75" customHeight="1">
      <c r="A946" s="403" t="s">
        <v>1296</v>
      </c>
      <c r="B946" s="404">
        <v>4498.49</v>
      </c>
      <c r="C946" s="405">
        <f t="shared" si="1"/>
        <v>-0.003533107096</v>
      </c>
      <c r="D946" s="405">
        <f t="shared" si="2"/>
        <v>0.9964668929</v>
      </c>
      <c r="E946" s="406">
        <v>41.1</v>
      </c>
      <c r="F946" s="226">
        <f t="shared" si="3"/>
        <v>-0.01909307876</v>
      </c>
      <c r="G946" s="226">
        <f t="shared" si="4"/>
        <v>0.9809069212</v>
      </c>
    </row>
    <row r="947" ht="15.75" customHeight="1">
      <c r="A947" s="403" t="s">
        <v>1297</v>
      </c>
      <c r="B947" s="404">
        <v>4514.44</v>
      </c>
      <c r="C947" s="405">
        <f t="shared" si="1"/>
        <v>0.0004543047033</v>
      </c>
      <c r="D947" s="405">
        <f t="shared" si="2"/>
        <v>1.000454305</v>
      </c>
      <c r="E947" s="406">
        <v>41.9</v>
      </c>
      <c r="F947" s="226">
        <f t="shared" si="3"/>
        <v>0.002392344498</v>
      </c>
      <c r="G947" s="226">
        <f t="shared" si="4"/>
        <v>1.002392344</v>
      </c>
    </row>
    <row r="948" ht="15.75" customHeight="1">
      <c r="A948" s="403" t="s">
        <v>1298</v>
      </c>
      <c r="B948" s="404">
        <v>4512.39</v>
      </c>
      <c r="C948" s="405">
        <f t="shared" si="1"/>
        <v>0.001211467673</v>
      </c>
      <c r="D948" s="405">
        <f t="shared" si="2"/>
        <v>1.001211468</v>
      </c>
      <c r="E948" s="406">
        <v>41.8</v>
      </c>
      <c r="F948" s="226">
        <f t="shared" si="3"/>
        <v>-0.009478672986</v>
      </c>
      <c r="G948" s="226">
        <f t="shared" si="4"/>
        <v>0.990521327</v>
      </c>
    </row>
    <row r="949" ht="15.75" customHeight="1">
      <c r="A949" s="403" t="s">
        <v>1299</v>
      </c>
      <c r="B949" s="404">
        <v>4506.93</v>
      </c>
      <c r="C949" s="405">
        <f t="shared" si="1"/>
        <v>-0.005915632754</v>
      </c>
      <c r="D949" s="405">
        <f t="shared" si="2"/>
        <v>0.9940843672</v>
      </c>
      <c r="E949" s="406">
        <v>42.2</v>
      </c>
      <c r="F949" s="226">
        <f t="shared" si="3"/>
        <v>-0.004716981132</v>
      </c>
      <c r="G949" s="226">
        <f t="shared" si="4"/>
        <v>0.9952830189</v>
      </c>
    </row>
    <row r="950" ht="15.75" customHeight="1">
      <c r="A950" s="403" t="s">
        <v>1300</v>
      </c>
      <c r="B950" s="404">
        <v>4533.75</v>
      </c>
      <c r="C950" s="405">
        <f t="shared" si="1"/>
        <v>-0.01354438642</v>
      </c>
      <c r="D950" s="405">
        <f t="shared" si="2"/>
        <v>0.9864556136</v>
      </c>
      <c r="E950" s="406">
        <v>42.4</v>
      </c>
      <c r="F950" s="226">
        <f t="shared" si="3"/>
        <v>-0.03416856492</v>
      </c>
      <c r="G950" s="226">
        <f t="shared" si="4"/>
        <v>0.9658314351</v>
      </c>
    </row>
    <row r="951" ht="15.75" customHeight="1">
      <c r="A951" s="403" t="s">
        <v>1301</v>
      </c>
      <c r="B951" s="404">
        <v>4596.0</v>
      </c>
      <c r="C951" s="405">
        <f t="shared" si="1"/>
        <v>-0.01612602835</v>
      </c>
      <c r="D951" s="405">
        <f t="shared" si="2"/>
        <v>0.9838739717</v>
      </c>
      <c r="E951" s="406">
        <v>43.9</v>
      </c>
      <c r="F951" s="226">
        <f t="shared" si="3"/>
        <v>0.02570093458</v>
      </c>
      <c r="G951" s="226">
        <f t="shared" si="4"/>
        <v>1.025700935</v>
      </c>
    </row>
    <row r="952" ht="15.75" customHeight="1">
      <c r="A952" s="403" t="s">
        <v>1302</v>
      </c>
      <c r="B952" s="404">
        <v>4671.33</v>
      </c>
      <c r="C952" s="405">
        <f t="shared" si="1"/>
        <v>-0.006729775589</v>
      </c>
      <c r="D952" s="405">
        <f t="shared" si="2"/>
        <v>0.9932702244</v>
      </c>
      <c r="E952" s="406">
        <v>42.8</v>
      </c>
      <c r="F952" s="226">
        <f t="shared" si="3"/>
        <v>-0.006960556845</v>
      </c>
      <c r="G952" s="226">
        <f t="shared" si="4"/>
        <v>0.9930394432</v>
      </c>
    </row>
    <row r="953" ht="15.75" customHeight="1">
      <c r="A953" s="403" t="s">
        <v>1303</v>
      </c>
      <c r="B953" s="404">
        <v>4702.98</v>
      </c>
      <c r="C953" s="405">
        <f t="shared" si="1"/>
        <v>0.001198548118</v>
      </c>
      <c r="D953" s="405">
        <f t="shared" si="2"/>
        <v>1.001198548</v>
      </c>
      <c r="E953" s="406">
        <v>43.1</v>
      </c>
      <c r="F953" s="226">
        <f t="shared" si="3"/>
        <v>-0.006912442396</v>
      </c>
      <c r="G953" s="226">
        <f t="shared" si="4"/>
        <v>0.9930875576</v>
      </c>
    </row>
    <row r="954" ht="15.75" customHeight="1">
      <c r="A954" s="403" t="s">
        <v>1304</v>
      </c>
      <c r="B954" s="404">
        <v>4697.35</v>
      </c>
      <c r="C954" s="405">
        <f t="shared" si="1"/>
        <v>-0.007865517394</v>
      </c>
      <c r="D954" s="405">
        <f t="shared" si="2"/>
        <v>0.9921344826</v>
      </c>
      <c r="E954" s="406">
        <v>43.4</v>
      </c>
      <c r="F954" s="226">
        <f t="shared" si="3"/>
        <v>0.00462962963</v>
      </c>
      <c r="G954" s="226">
        <f t="shared" si="4"/>
        <v>1.00462963</v>
      </c>
    </row>
    <row r="955" ht="15.75" customHeight="1">
      <c r="A955" s="403" t="s">
        <v>1305</v>
      </c>
      <c r="B955" s="404">
        <v>4734.59</v>
      </c>
      <c r="C955" s="405">
        <f t="shared" si="1"/>
        <v>-0.005089507671</v>
      </c>
      <c r="D955" s="405">
        <f t="shared" si="2"/>
        <v>0.9949104923</v>
      </c>
      <c r="E955" s="406">
        <v>43.2</v>
      </c>
      <c r="F955" s="226">
        <f t="shared" si="3"/>
        <v>-0.0159453303</v>
      </c>
      <c r="G955" s="226">
        <f t="shared" si="4"/>
        <v>0.9840546697</v>
      </c>
    </row>
    <row r="956" ht="15.75" customHeight="1">
      <c r="A956" s="403" t="s">
        <v>1306</v>
      </c>
      <c r="B956" s="404">
        <v>4758.81</v>
      </c>
      <c r="C956" s="405">
        <f t="shared" si="1"/>
        <v>0.005786834002</v>
      </c>
      <c r="D956" s="405">
        <f t="shared" si="2"/>
        <v>1.005786834</v>
      </c>
      <c r="E956" s="406">
        <v>43.9</v>
      </c>
      <c r="F956" s="226">
        <f t="shared" si="3"/>
        <v>0.002283105023</v>
      </c>
      <c r="G956" s="226">
        <f t="shared" si="4"/>
        <v>1.002283105</v>
      </c>
    </row>
    <row r="957" ht="15.75" customHeight="1">
      <c r="A957" s="403" t="s">
        <v>1307</v>
      </c>
      <c r="B957" s="404">
        <v>4731.43</v>
      </c>
      <c r="C957" s="405">
        <f t="shared" si="1"/>
        <v>0.0002304274111</v>
      </c>
      <c r="D957" s="405">
        <f t="shared" si="2"/>
        <v>1.000230427</v>
      </c>
      <c r="E957" s="406">
        <v>43.8</v>
      </c>
      <c r="F957" s="226">
        <f t="shared" si="3"/>
        <v>0.004587155963</v>
      </c>
      <c r="G957" s="226">
        <f t="shared" si="4"/>
        <v>1.004587156</v>
      </c>
    </row>
    <row r="958" ht="15.75" customHeight="1">
      <c r="A958" s="403" t="s">
        <v>1308</v>
      </c>
      <c r="B958" s="404">
        <v>4730.34</v>
      </c>
      <c r="C958" s="405">
        <f t="shared" si="1"/>
        <v>0.001702560193</v>
      </c>
      <c r="D958" s="405">
        <f t="shared" si="2"/>
        <v>1.00170256</v>
      </c>
      <c r="E958" s="406">
        <v>43.6</v>
      </c>
      <c r="F958" s="226">
        <f t="shared" si="3"/>
        <v>0.002298850575</v>
      </c>
      <c r="G958" s="226">
        <f t="shared" si="4"/>
        <v>1.002298851</v>
      </c>
    </row>
    <row r="959" ht="15.75" customHeight="1">
      <c r="A959" s="403" t="s">
        <v>1309</v>
      </c>
      <c r="B959" s="404">
        <v>4722.3</v>
      </c>
      <c r="C959" s="405">
        <f t="shared" si="1"/>
        <v>0.006110422233</v>
      </c>
      <c r="D959" s="405">
        <f t="shared" si="2"/>
        <v>1.006110422</v>
      </c>
      <c r="E959" s="406">
        <v>43.5</v>
      </c>
      <c r="F959" s="226">
        <f t="shared" si="3"/>
        <v>-0.02247191011</v>
      </c>
      <c r="G959" s="226">
        <f t="shared" si="4"/>
        <v>0.9775280899</v>
      </c>
    </row>
    <row r="960" ht="15.75" customHeight="1">
      <c r="A960" s="403" t="s">
        <v>1310</v>
      </c>
      <c r="B960" s="404">
        <v>4693.62</v>
      </c>
      <c r="C960" s="405">
        <f t="shared" si="1"/>
        <v>0.001109115651</v>
      </c>
      <c r="D960" s="405">
        <f t="shared" si="2"/>
        <v>1.001109116</v>
      </c>
      <c r="E960" s="406">
        <v>44.5</v>
      </c>
      <c r="F960" s="226">
        <f t="shared" si="3"/>
        <v>-0.0133037694</v>
      </c>
      <c r="G960" s="226">
        <f t="shared" si="4"/>
        <v>0.9866962306</v>
      </c>
    </row>
    <row r="961" ht="15.75" customHeight="1">
      <c r="A961" s="403" t="s">
        <v>1311</v>
      </c>
      <c r="B961" s="404">
        <v>4688.42</v>
      </c>
      <c r="C961" s="405">
        <f t="shared" si="1"/>
        <v>-0.003875359597</v>
      </c>
      <c r="D961" s="405">
        <f t="shared" si="2"/>
        <v>0.9961246404</v>
      </c>
      <c r="E961" s="406">
        <v>45.1</v>
      </c>
      <c r="F961" s="226">
        <f t="shared" si="3"/>
        <v>-0.03426124197</v>
      </c>
      <c r="G961" s="226">
        <f t="shared" si="4"/>
        <v>0.965738758</v>
      </c>
    </row>
    <row r="962" ht="15.75" customHeight="1">
      <c r="A962" s="403" t="s">
        <v>1312</v>
      </c>
      <c r="B962" s="404">
        <v>4706.66</v>
      </c>
      <c r="C962" s="405">
        <f t="shared" si="1"/>
        <v>0.003139433026</v>
      </c>
      <c r="D962" s="405">
        <f t="shared" si="2"/>
        <v>1.003139433</v>
      </c>
      <c r="E962" s="406">
        <v>46.7</v>
      </c>
      <c r="F962" s="226">
        <f t="shared" si="3"/>
        <v>0.01301518438</v>
      </c>
      <c r="G962" s="226">
        <f t="shared" si="4"/>
        <v>1.013015184</v>
      </c>
    </row>
    <row r="963" ht="15.75" customHeight="1">
      <c r="A963" s="403" t="s">
        <v>1313</v>
      </c>
      <c r="B963" s="404">
        <v>4691.93</v>
      </c>
      <c r="C963" s="405">
        <f t="shared" si="1"/>
        <v>-0.006445915928</v>
      </c>
      <c r="D963" s="405">
        <f t="shared" si="2"/>
        <v>0.9935540841</v>
      </c>
      <c r="E963" s="406">
        <v>46.1</v>
      </c>
      <c r="F963" s="226">
        <f t="shared" si="3"/>
        <v>-0.01284796574</v>
      </c>
      <c r="G963" s="226">
        <f t="shared" si="4"/>
        <v>0.9871520343</v>
      </c>
    </row>
    <row r="964" ht="15.75" customHeight="1">
      <c r="A964" s="403" t="s">
        <v>1314</v>
      </c>
      <c r="B964" s="404">
        <v>4722.37</v>
      </c>
      <c r="C964" s="405">
        <f t="shared" si="1"/>
        <v>0.00007623872038</v>
      </c>
      <c r="D964" s="405">
        <f t="shared" si="2"/>
        <v>1.000076239</v>
      </c>
      <c r="E964" s="406">
        <v>46.7</v>
      </c>
      <c r="F964" s="226">
        <f t="shared" si="3"/>
        <v>-0.01268498943</v>
      </c>
      <c r="G964" s="226">
        <f t="shared" si="4"/>
        <v>0.9873150106</v>
      </c>
    </row>
    <row r="965" ht="15.75" customHeight="1">
      <c r="A965" s="403" t="s">
        <v>1315</v>
      </c>
      <c r="B965" s="404">
        <v>4722.01</v>
      </c>
      <c r="C965" s="405">
        <f t="shared" si="1"/>
        <v>0.0009793551095</v>
      </c>
      <c r="D965" s="405">
        <f t="shared" si="2"/>
        <v>1.000979355</v>
      </c>
      <c r="E965" s="406">
        <v>47.3</v>
      </c>
      <c r="F965" s="226">
        <f t="shared" si="3"/>
        <v>0.01068376068</v>
      </c>
      <c r="G965" s="226">
        <f t="shared" si="4"/>
        <v>1.010683761</v>
      </c>
    </row>
    <row r="966" ht="15.75" customHeight="1">
      <c r="A966" s="403" t="s">
        <v>1316</v>
      </c>
      <c r="B966" s="404">
        <v>4717.39</v>
      </c>
      <c r="C966" s="405">
        <f t="shared" si="1"/>
        <v>0.001492454929</v>
      </c>
      <c r="D966" s="405">
        <f t="shared" si="2"/>
        <v>1.001492455</v>
      </c>
      <c r="E966" s="406">
        <v>46.8</v>
      </c>
      <c r="F966" s="226">
        <f t="shared" si="3"/>
        <v>0.008620689655</v>
      </c>
      <c r="G966" s="226">
        <f t="shared" si="4"/>
        <v>1.00862069</v>
      </c>
    </row>
    <row r="967" ht="15.75" customHeight="1">
      <c r="A967" s="403" t="s">
        <v>1317</v>
      </c>
      <c r="B967" s="404">
        <v>4710.36</v>
      </c>
      <c r="C967" s="405">
        <f t="shared" si="1"/>
        <v>-0.005659497126</v>
      </c>
      <c r="D967" s="405">
        <f t="shared" si="2"/>
        <v>0.9943405029</v>
      </c>
      <c r="E967" s="406">
        <v>46.4</v>
      </c>
      <c r="F967" s="226">
        <f t="shared" si="3"/>
        <v>-0.01694915254</v>
      </c>
      <c r="G967" s="226">
        <f t="shared" si="4"/>
        <v>0.9830508475</v>
      </c>
    </row>
    <row r="968" ht="15.75" customHeight="1">
      <c r="A968" s="403" t="s">
        <v>1318</v>
      </c>
      <c r="B968" s="404">
        <v>4737.17</v>
      </c>
      <c r="C968" s="405">
        <f t="shared" si="1"/>
        <v>-0.008790210873</v>
      </c>
      <c r="D968" s="405">
        <f t="shared" si="2"/>
        <v>0.9912097891</v>
      </c>
      <c r="E968" s="406">
        <v>47.2</v>
      </c>
      <c r="F968" s="226">
        <f t="shared" si="3"/>
        <v>-0.0406504065</v>
      </c>
      <c r="G968" s="226">
        <f t="shared" si="4"/>
        <v>0.9593495935</v>
      </c>
    </row>
    <row r="969" ht="15.75" customHeight="1">
      <c r="A969" s="403" t="s">
        <v>1319</v>
      </c>
      <c r="B969" s="404">
        <v>4779.18</v>
      </c>
      <c r="C969" s="405">
        <f t="shared" si="1"/>
        <v>-0.0004789322112</v>
      </c>
      <c r="D969" s="405">
        <f t="shared" si="2"/>
        <v>0.9995210678</v>
      </c>
      <c r="E969" s="406">
        <v>49.2</v>
      </c>
      <c r="F969" s="226">
        <f t="shared" si="3"/>
        <v>0.01863354037</v>
      </c>
      <c r="G969" s="226">
        <f t="shared" si="4"/>
        <v>1.01863354</v>
      </c>
    </row>
    <row r="970" ht="15.75" customHeight="1">
      <c r="A970" s="403" t="s">
        <v>1320</v>
      </c>
      <c r="B970" s="404">
        <v>4781.47</v>
      </c>
      <c r="C970" s="405">
        <f t="shared" si="1"/>
        <v>0.002003390676</v>
      </c>
      <c r="D970" s="405">
        <f t="shared" si="2"/>
        <v>1.002003391</v>
      </c>
      <c r="E970" s="406">
        <v>48.3</v>
      </c>
      <c r="F970" s="226">
        <f t="shared" si="3"/>
        <v>0.00625</v>
      </c>
      <c r="G970" s="226">
        <f t="shared" si="4"/>
        <v>1.00625</v>
      </c>
    </row>
    <row r="971" ht="15.75" customHeight="1">
      <c r="A971" s="403" t="s">
        <v>1321</v>
      </c>
      <c r="B971" s="404">
        <v>4771.91</v>
      </c>
      <c r="C971" s="405">
        <f t="shared" si="1"/>
        <v>0.003621687218</v>
      </c>
      <c r="D971" s="405">
        <f t="shared" si="2"/>
        <v>1.003621687</v>
      </c>
      <c r="E971" s="406">
        <v>48.0</v>
      </c>
      <c r="F971" s="226">
        <f t="shared" si="3"/>
        <v>0.01265822785</v>
      </c>
      <c r="G971" s="226">
        <f t="shared" si="4"/>
        <v>1.012658228</v>
      </c>
    </row>
    <row r="972" ht="15.75" customHeight="1">
      <c r="A972" s="403" t="s">
        <v>1322</v>
      </c>
      <c r="B972" s="404">
        <v>4754.69</v>
      </c>
      <c r="C972" s="405">
        <f t="shared" si="1"/>
        <v>0.01084040224</v>
      </c>
      <c r="D972" s="405">
        <f t="shared" si="2"/>
        <v>1.010840402</v>
      </c>
      <c r="E972" s="406">
        <v>47.4</v>
      </c>
      <c r="F972" s="226">
        <f t="shared" si="3"/>
        <v>-0.002105263158</v>
      </c>
      <c r="G972" s="226">
        <f t="shared" si="4"/>
        <v>0.9978947368</v>
      </c>
    </row>
    <row r="973" ht="15.75" customHeight="1">
      <c r="A973" s="403" t="s">
        <v>1323</v>
      </c>
      <c r="B973" s="404">
        <v>4703.7</v>
      </c>
      <c r="C973" s="405">
        <f t="shared" si="1"/>
        <v>0.005416427979</v>
      </c>
      <c r="D973" s="405">
        <f t="shared" si="2"/>
        <v>1.005416428</v>
      </c>
      <c r="E973" s="406">
        <v>47.5</v>
      </c>
      <c r="F973" s="226">
        <f t="shared" si="3"/>
        <v>0.01063829787</v>
      </c>
      <c r="G973" s="226">
        <f t="shared" si="4"/>
        <v>1.010638298</v>
      </c>
    </row>
    <row r="974" ht="15.75" customHeight="1">
      <c r="A974" s="403" t="s">
        <v>1324</v>
      </c>
      <c r="B974" s="404">
        <v>4678.36</v>
      </c>
      <c r="C974" s="405">
        <f t="shared" si="1"/>
        <v>-0.007156075449</v>
      </c>
      <c r="D974" s="405">
        <f t="shared" si="2"/>
        <v>0.9928439246</v>
      </c>
      <c r="E974" s="406">
        <v>47.0</v>
      </c>
      <c r="F974" s="226">
        <f t="shared" si="3"/>
        <v>-0.01052631579</v>
      </c>
      <c r="G974" s="226">
        <f t="shared" si="4"/>
        <v>0.9894736842</v>
      </c>
    </row>
    <row r="975" ht="15.75" customHeight="1">
      <c r="A975" s="403" t="s">
        <v>1325</v>
      </c>
      <c r="B975" s="404">
        <v>4712.08</v>
      </c>
      <c r="C975" s="405">
        <f t="shared" si="1"/>
        <v>0.006231181533</v>
      </c>
      <c r="D975" s="405">
        <f t="shared" si="2"/>
        <v>1.006231182</v>
      </c>
      <c r="E975" s="406">
        <v>47.5</v>
      </c>
      <c r="F975" s="226">
        <f t="shared" si="3"/>
        <v>-0.002100840336</v>
      </c>
      <c r="G975" s="226">
        <f t="shared" si="4"/>
        <v>0.9978991597</v>
      </c>
    </row>
    <row r="976" ht="15.75" customHeight="1">
      <c r="A976" s="403" t="s">
        <v>1326</v>
      </c>
      <c r="B976" s="404">
        <v>4682.9</v>
      </c>
      <c r="C976" s="405">
        <f t="shared" si="1"/>
        <v>-0.00006405876324</v>
      </c>
      <c r="D976" s="405">
        <f t="shared" si="2"/>
        <v>0.9999359412</v>
      </c>
      <c r="E976" s="406">
        <v>47.6</v>
      </c>
      <c r="F976" s="226">
        <f t="shared" si="3"/>
        <v>0.008474576271</v>
      </c>
      <c r="G976" s="226">
        <f t="shared" si="4"/>
        <v>1.008474576</v>
      </c>
    </row>
    <row r="977" ht="15.75" customHeight="1">
      <c r="A977" s="403" t="s">
        <v>1327</v>
      </c>
      <c r="B977" s="404">
        <v>4683.2</v>
      </c>
      <c r="C977" s="405">
        <f t="shared" si="1"/>
        <v>0.002667671504</v>
      </c>
      <c r="D977" s="405">
        <f t="shared" si="2"/>
        <v>1.002667672</v>
      </c>
      <c r="E977" s="406">
        <v>47.2</v>
      </c>
      <c r="F977" s="226">
        <f t="shared" si="3"/>
        <v>0.004255319149</v>
      </c>
      <c r="G977" s="226">
        <f t="shared" si="4"/>
        <v>1.004255319</v>
      </c>
    </row>
    <row r="978" ht="15.75" customHeight="1">
      <c r="A978" s="403" t="s">
        <v>1328</v>
      </c>
      <c r="B978" s="404">
        <v>4670.74</v>
      </c>
      <c r="C978" s="405">
        <f t="shared" si="1"/>
        <v>-0.006060580267</v>
      </c>
      <c r="D978" s="405">
        <f t="shared" si="2"/>
        <v>0.9939394197</v>
      </c>
      <c r="E978" s="406">
        <v>47.0</v>
      </c>
      <c r="F978" s="226">
        <f t="shared" si="3"/>
        <v>0.01075268817</v>
      </c>
      <c r="G978" s="226">
        <f t="shared" si="4"/>
        <v>1.010752688</v>
      </c>
    </row>
    <row r="979" ht="15.75" customHeight="1">
      <c r="A979" s="403" t="s">
        <v>1329</v>
      </c>
      <c r="B979" s="404">
        <v>4699.22</v>
      </c>
      <c r="C979" s="405">
        <f t="shared" si="1"/>
        <v>-0.01525146689</v>
      </c>
      <c r="D979" s="405">
        <f t="shared" si="2"/>
        <v>0.9847485331</v>
      </c>
      <c r="E979" s="406">
        <v>46.5</v>
      </c>
      <c r="F979" s="226">
        <f t="shared" si="3"/>
        <v>-0.08102766798</v>
      </c>
      <c r="G979" s="226">
        <f t="shared" si="4"/>
        <v>0.918972332</v>
      </c>
    </row>
    <row r="980" ht="15.75" customHeight="1">
      <c r="A980" s="403" t="s">
        <v>1330</v>
      </c>
      <c r="B980" s="404">
        <v>4772.0</v>
      </c>
      <c r="C980" s="405">
        <f t="shared" si="1"/>
        <v>0.009600941053</v>
      </c>
      <c r="D980" s="405">
        <f t="shared" si="2"/>
        <v>1.009600941</v>
      </c>
      <c r="E980" s="406">
        <v>50.6</v>
      </c>
      <c r="F980" s="226">
        <f t="shared" si="3"/>
        <v>0.03476482618</v>
      </c>
      <c r="G980" s="226">
        <f t="shared" si="4"/>
        <v>1.034764826</v>
      </c>
    </row>
    <row r="981" ht="15.75" customHeight="1">
      <c r="A981" s="403" t="s">
        <v>1331</v>
      </c>
      <c r="B981" s="404">
        <v>4726.62</v>
      </c>
      <c r="C981" s="405">
        <f t="shared" si="1"/>
        <v>0.003809984964</v>
      </c>
      <c r="D981" s="405">
        <f t="shared" si="2"/>
        <v>1.003809985</v>
      </c>
      <c r="E981" s="406">
        <v>48.9</v>
      </c>
      <c r="F981" s="226">
        <f t="shared" si="3"/>
        <v>0.02087682672</v>
      </c>
      <c r="G981" s="226">
        <f t="shared" si="4"/>
        <v>1.020876827</v>
      </c>
    </row>
    <row r="982" ht="15.75" customHeight="1">
      <c r="A982" s="403" t="s">
        <v>1332</v>
      </c>
      <c r="B982" s="404">
        <v>4708.68</v>
      </c>
      <c r="C982" s="405">
        <f t="shared" si="1"/>
        <v>-0.01107652759</v>
      </c>
      <c r="D982" s="405">
        <f t="shared" si="2"/>
        <v>0.9889234724</v>
      </c>
      <c r="E982" s="406">
        <v>47.9</v>
      </c>
      <c r="F982" s="226">
        <f t="shared" si="3"/>
        <v>-0.004158004158</v>
      </c>
      <c r="G982" s="226">
        <f t="shared" si="4"/>
        <v>0.9958419958</v>
      </c>
    </row>
    <row r="983" ht="15.75" customHeight="1">
      <c r="A983" s="403" t="s">
        <v>1333</v>
      </c>
      <c r="B983" s="404">
        <v>4761.42</v>
      </c>
      <c r="C983" s="405">
        <f t="shared" si="1"/>
        <v>-0.004322377872</v>
      </c>
      <c r="D983" s="405">
        <f t="shared" si="2"/>
        <v>0.9956776221</v>
      </c>
      <c r="E983" s="406">
        <v>48.1</v>
      </c>
      <c r="F983" s="226">
        <f t="shared" si="3"/>
        <v>-0.0143442623</v>
      </c>
      <c r="G983" s="226">
        <f t="shared" si="4"/>
        <v>0.9856557377</v>
      </c>
    </row>
    <row r="984" ht="15.75" customHeight="1">
      <c r="A984" s="403" t="s">
        <v>1334</v>
      </c>
      <c r="B984" s="404">
        <v>4782.09</v>
      </c>
      <c r="C984" s="405">
        <f t="shared" si="1"/>
        <v>0.002326561154</v>
      </c>
      <c r="D984" s="405">
        <f t="shared" si="2"/>
        <v>1.002326561</v>
      </c>
      <c r="E984" s="406">
        <v>48.8</v>
      </c>
      <c r="F984" s="226">
        <f t="shared" si="3"/>
        <v>-0.008130081301</v>
      </c>
      <c r="G984" s="226">
        <f t="shared" si="4"/>
        <v>0.9918699187</v>
      </c>
    </row>
    <row r="985" ht="15.75" customHeight="1">
      <c r="A985" s="403" t="s">
        <v>1335</v>
      </c>
      <c r="B985" s="404">
        <v>4770.99</v>
      </c>
      <c r="C985" s="405">
        <f t="shared" si="1"/>
        <v>-0.002223095938</v>
      </c>
      <c r="D985" s="405">
        <f t="shared" si="2"/>
        <v>0.9977769041</v>
      </c>
      <c r="E985" s="406">
        <v>49.2</v>
      </c>
      <c r="F985" s="226">
        <f t="shared" si="3"/>
        <v>0.006134969325</v>
      </c>
      <c r="G985" s="226">
        <f t="shared" si="4"/>
        <v>1.006134969</v>
      </c>
    </row>
    <row r="986" ht="15.75" customHeight="1">
      <c r="A986" s="403" t="s">
        <v>1336</v>
      </c>
      <c r="B986" s="404">
        <v>4781.62</v>
      </c>
      <c r="C986" s="405">
        <f t="shared" si="1"/>
        <v>-0.008300080471</v>
      </c>
      <c r="D986" s="405">
        <f t="shared" si="2"/>
        <v>0.9916999195</v>
      </c>
      <c r="E986" s="406">
        <v>48.9</v>
      </c>
      <c r="F986" s="226">
        <f t="shared" si="3"/>
        <v>-0.01411290323</v>
      </c>
      <c r="G986" s="226">
        <f t="shared" si="4"/>
        <v>0.9858870968</v>
      </c>
    </row>
    <row r="987" ht="15.75" customHeight="1">
      <c r="A987" s="403" t="s">
        <v>1337</v>
      </c>
      <c r="B987" s="404">
        <v>4821.64</v>
      </c>
      <c r="C987" s="405">
        <f t="shared" si="1"/>
        <v>0.02342028739</v>
      </c>
      <c r="D987" s="405">
        <f t="shared" si="2"/>
        <v>1.023420287</v>
      </c>
      <c r="E987" s="406">
        <v>49.6</v>
      </c>
      <c r="F987" s="226">
        <f t="shared" si="3"/>
        <v>0.05531914894</v>
      </c>
      <c r="G987" s="226">
        <f t="shared" si="4"/>
        <v>1.055319149</v>
      </c>
    </row>
    <row r="988" ht="15.75" customHeight="1">
      <c r="A988" s="403" t="s">
        <v>1338</v>
      </c>
      <c r="B988" s="404">
        <v>4711.3</v>
      </c>
      <c r="C988" s="405">
        <f t="shared" si="1"/>
        <v>-0.01061977752</v>
      </c>
      <c r="D988" s="405">
        <f t="shared" si="2"/>
        <v>0.9893802225</v>
      </c>
      <c r="E988" s="406">
        <v>47.0</v>
      </c>
      <c r="F988" s="226">
        <f t="shared" si="3"/>
        <v>-0.01878914405</v>
      </c>
      <c r="G988" s="226">
        <f t="shared" si="4"/>
        <v>0.9812108559</v>
      </c>
    </row>
    <row r="989" ht="15.75" customHeight="1">
      <c r="A989" s="403" t="s">
        <v>1339</v>
      </c>
      <c r="B989" s="404">
        <v>4761.87</v>
      </c>
      <c r="C989" s="405">
        <f t="shared" si="1"/>
        <v>-0.0100494573</v>
      </c>
      <c r="D989" s="405">
        <f t="shared" si="2"/>
        <v>0.9899505427</v>
      </c>
      <c r="E989" s="406">
        <v>47.9</v>
      </c>
      <c r="F989" s="226">
        <f t="shared" si="3"/>
        <v>-0.02044989775</v>
      </c>
      <c r="G989" s="226">
        <f t="shared" si="4"/>
        <v>0.9795501022</v>
      </c>
    </row>
    <row r="990" ht="15.75" customHeight="1">
      <c r="A990" s="403" t="s">
        <v>1340</v>
      </c>
      <c r="B990" s="404">
        <v>4810.21</v>
      </c>
      <c r="C990" s="405">
        <f t="shared" si="1"/>
        <v>-0.0107028639</v>
      </c>
      <c r="D990" s="405">
        <f t="shared" si="2"/>
        <v>0.9892971361</v>
      </c>
      <c r="E990" s="406">
        <v>48.9</v>
      </c>
      <c r="F990" s="226">
        <f t="shared" si="3"/>
        <v>-0.01411290323</v>
      </c>
      <c r="G990" s="226">
        <f t="shared" si="4"/>
        <v>0.9858870968</v>
      </c>
    </row>
    <row r="991" ht="15.75" customHeight="1">
      <c r="A991" s="403" t="s">
        <v>1341</v>
      </c>
      <c r="B991" s="404">
        <v>4862.25</v>
      </c>
      <c r="C991" s="405">
        <f t="shared" si="1"/>
        <v>-0.006550463702</v>
      </c>
      <c r="D991" s="405">
        <f t="shared" si="2"/>
        <v>0.9934495363</v>
      </c>
      <c r="E991" s="406">
        <v>49.6</v>
      </c>
      <c r="F991" s="226">
        <f t="shared" si="3"/>
        <v>-0.01195219124</v>
      </c>
      <c r="G991" s="226">
        <f t="shared" si="4"/>
        <v>0.9880478088</v>
      </c>
    </row>
    <row r="992" ht="15.75" customHeight="1">
      <c r="A992" s="403" t="s">
        <v>1342</v>
      </c>
      <c r="B992" s="404">
        <v>4894.31</v>
      </c>
      <c r="C992" s="405">
        <f t="shared" si="1"/>
        <v>-0.00454981817</v>
      </c>
      <c r="D992" s="405">
        <f t="shared" si="2"/>
        <v>0.9954501818</v>
      </c>
      <c r="E992" s="406">
        <v>50.2</v>
      </c>
      <c r="F992" s="226">
        <f t="shared" si="3"/>
        <v>-0.01181102362</v>
      </c>
      <c r="G992" s="226">
        <f t="shared" si="4"/>
        <v>0.9881889764</v>
      </c>
    </row>
    <row r="993" ht="15.75" customHeight="1">
      <c r="A993" s="403" t="s">
        <v>1343</v>
      </c>
      <c r="B993" s="404">
        <v>4916.68</v>
      </c>
      <c r="C993" s="405">
        <f t="shared" si="1"/>
        <v>-0.00428124152</v>
      </c>
      <c r="D993" s="405">
        <f t="shared" si="2"/>
        <v>0.9957187585</v>
      </c>
      <c r="E993" s="406">
        <v>50.8</v>
      </c>
      <c r="F993" s="226">
        <f t="shared" si="3"/>
        <v>-0.0078125</v>
      </c>
      <c r="G993" s="226">
        <f t="shared" si="4"/>
        <v>0.9921875</v>
      </c>
    </row>
    <row r="994" ht="15.75" customHeight="1">
      <c r="A994" s="403" t="s">
        <v>1344</v>
      </c>
      <c r="B994" s="404">
        <v>4937.82</v>
      </c>
      <c r="C994" s="405">
        <f t="shared" si="1"/>
        <v>0.0002937381112</v>
      </c>
      <c r="D994" s="405">
        <f t="shared" si="2"/>
        <v>1.000293738</v>
      </c>
      <c r="E994" s="406">
        <v>51.2</v>
      </c>
      <c r="F994" s="226">
        <f t="shared" si="3"/>
        <v>0.001956947162</v>
      </c>
      <c r="G994" s="226">
        <f t="shared" si="4"/>
        <v>1.001956947</v>
      </c>
    </row>
    <row r="995" ht="15.75" customHeight="1">
      <c r="A995" s="403" t="s">
        <v>1345</v>
      </c>
      <c r="B995" s="404">
        <v>4936.37</v>
      </c>
      <c r="C995" s="405">
        <f t="shared" si="1"/>
        <v>-0.002630627209</v>
      </c>
      <c r="D995" s="405">
        <f t="shared" si="2"/>
        <v>0.9973693728</v>
      </c>
      <c r="E995" s="406">
        <v>51.1</v>
      </c>
      <c r="F995" s="226">
        <f t="shared" si="3"/>
        <v>-0.001953125</v>
      </c>
      <c r="G995" s="226">
        <f t="shared" si="4"/>
        <v>0.998046875</v>
      </c>
    </row>
    <row r="996" ht="15.75" customHeight="1">
      <c r="A996" s="403" t="s">
        <v>1346</v>
      </c>
      <c r="B996" s="404">
        <v>4949.39</v>
      </c>
      <c r="C996" s="405">
        <f t="shared" si="1"/>
        <v>0.0003557258728</v>
      </c>
      <c r="D996" s="405">
        <f t="shared" si="2"/>
        <v>1.000355726</v>
      </c>
      <c r="E996" s="406">
        <v>51.2</v>
      </c>
      <c r="F996" s="226">
        <f t="shared" si="3"/>
        <v>0.01587301587</v>
      </c>
      <c r="G996" s="226">
        <f t="shared" si="4"/>
        <v>1.015873016</v>
      </c>
    </row>
    <row r="997" ht="15.75" customHeight="1">
      <c r="A997" s="403" t="s">
        <v>1347</v>
      </c>
      <c r="B997" s="404">
        <v>4947.63</v>
      </c>
      <c r="C997" s="405">
        <f t="shared" si="1"/>
        <v>-0.00564741254</v>
      </c>
      <c r="D997" s="405">
        <f t="shared" si="2"/>
        <v>0.9943525875</v>
      </c>
      <c r="E997" s="406">
        <v>50.4</v>
      </c>
      <c r="F997" s="226">
        <f t="shared" si="3"/>
        <v>-0.01176470588</v>
      </c>
      <c r="G997" s="226">
        <f t="shared" si="4"/>
        <v>0.9882352941</v>
      </c>
    </row>
    <row r="998" ht="15.75" customHeight="1">
      <c r="A998" s="403" t="s">
        <v>1348</v>
      </c>
      <c r="B998" s="404">
        <v>4975.73</v>
      </c>
      <c r="C998" s="405">
        <f t="shared" si="1"/>
        <v>0.001463230055</v>
      </c>
      <c r="D998" s="405">
        <f t="shared" si="2"/>
        <v>1.00146323</v>
      </c>
      <c r="E998" s="406">
        <v>51.0</v>
      </c>
      <c r="F998" s="226">
        <f t="shared" si="3"/>
        <v>-0.01353965184</v>
      </c>
      <c r="G998" s="226">
        <f t="shared" si="4"/>
        <v>0.9864603482</v>
      </c>
    </row>
    <row r="999" ht="15.75" customHeight="1">
      <c r="A999" s="403" t="s">
        <v>1349</v>
      </c>
      <c r="B999" s="404">
        <v>4968.46</v>
      </c>
      <c r="C999" s="405">
        <f t="shared" si="1"/>
        <v>0.00337861717</v>
      </c>
      <c r="D999" s="405">
        <f t="shared" si="2"/>
        <v>1.003378617</v>
      </c>
      <c r="E999" s="406">
        <v>51.7</v>
      </c>
      <c r="F999" s="226">
        <f t="shared" si="3"/>
        <v>0.007797270955</v>
      </c>
      <c r="G999" s="226">
        <f t="shared" si="4"/>
        <v>1.007797271</v>
      </c>
    </row>
    <row r="1000" ht="15.75" customHeight="1">
      <c r="A1000" s="403" t="s">
        <v>1350</v>
      </c>
      <c r="B1000" s="404">
        <v>4951.73</v>
      </c>
      <c r="C1000" s="405">
        <f t="shared" si="1"/>
        <v>-0.001409637971</v>
      </c>
      <c r="D1000" s="405">
        <f t="shared" si="2"/>
        <v>0.998590362</v>
      </c>
      <c r="E1000" s="406">
        <v>51.3</v>
      </c>
      <c r="F1000" s="226">
        <f t="shared" si="3"/>
        <v>0.01183431953</v>
      </c>
      <c r="G1000" s="226">
        <f t="shared" si="4"/>
        <v>1.01183432</v>
      </c>
    </row>
    <row r="1001" ht="15.75" customHeight="1">
      <c r="A1001" s="403" t="s">
        <v>1351</v>
      </c>
      <c r="B1001" s="404">
        <v>4958.72</v>
      </c>
      <c r="C1001" s="405">
        <f t="shared" si="1"/>
        <v>-0.008301618126</v>
      </c>
      <c r="D1001" s="405">
        <f t="shared" si="2"/>
        <v>0.9916983819</v>
      </c>
      <c r="E1001" s="406">
        <v>50.7</v>
      </c>
      <c r="F1001" s="226">
        <f t="shared" si="3"/>
        <v>-0.00782778865</v>
      </c>
      <c r="G1001" s="226">
        <f t="shared" si="4"/>
        <v>0.9921722114</v>
      </c>
    </row>
    <row r="1002" ht="15.75" customHeight="1">
      <c r="A1002" s="403" t="s">
        <v>1352</v>
      </c>
      <c r="B1002" s="404">
        <v>5000.23</v>
      </c>
      <c r="C1002" s="405">
        <f t="shared" si="1"/>
        <v>0.01610864547</v>
      </c>
      <c r="D1002" s="405">
        <f t="shared" si="2"/>
        <v>1.016108645</v>
      </c>
      <c r="E1002" s="406">
        <v>51.1</v>
      </c>
      <c r="F1002" s="226">
        <f t="shared" si="3"/>
        <v>0.01388888889</v>
      </c>
      <c r="G1002" s="226">
        <f t="shared" si="4"/>
        <v>1.013888889</v>
      </c>
    </row>
    <row r="1003" ht="15.75" customHeight="1">
      <c r="A1003" s="403" t="s">
        <v>1353</v>
      </c>
      <c r="B1003" s="404">
        <v>4920.96</v>
      </c>
      <c r="C1003" s="405">
        <f t="shared" si="1"/>
        <v>0.01338143897</v>
      </c>
      <c r="D1003" s="405">
        <f t="shared" si="2"/>
        <v>1.013381439</v>
      </c>
      <c r="E1003" s="406">
        <v>50.4</v>
      </c>
      <c r="F1003" s="226">
        <f t="shared" si="3"/>
        <v>-0.01176470588</v>
      </c>
      <c r="G1003" s="226">
        <f t="shared" si="4"/>
        <v>0.9882352941</v>
      </c>
    </row>
    <row r="1004" ht="15.75" customHeight="1">
      <c r="A1004" s="403" t="s">
        <v>1354</v>
      </c>
      <c r="B1004" s="404">
        <v>4855.98</v>
      </c>
      <c r="C1004" s="405">
        <f t="shared" si="1"/>
        <v>-0.006552768918</v>
      </c>
      <c r="D1004" s="405">
        <f t="shared" si="2"/>
        <v>0.9934472311</v>
      </c>
      <c r="E1004" s="406">
        <v>51.0</v>
      </c>
      <c r="F1004" s="226">
        <f t="shared" si="3"/>
        <v>0.001964636542</v>
      </c>
      <c r="G1004" s="226">
        <f t="shared" si="4"/>
        <v>1.001964637</v>
      </c>
    </row>
    <row r="1005" ht="15.75" customHeight="1">
      <c r="A1005" s="403" t="s">
        <v>1355</v>
      </c>
      <c r="B1005" s="404">
        <v>4888.01</v>
      </c>
      <c r="C1005" s="405">
        <f t="shared" si="1"/>
        <v>-0.008312064565</v>
      </c>
      <c r="D1005" s="405">
        <f t="shared" si="2"/>
        <v>0.9916879354</v>
      </c>
      <c r="E1005" s="406">
        <v>50.9</v>
      </c>
      <c r="F1005" s="226">
        <f t="shared" si="3"/>
        <v>-0.01926782274</v>
      </c>
      <c r="G1005" s="226">
        <f t="shared" si="4"/>
        <v>0.9807321773</v>
      </c>
    </row>
    <row r="1006" ht="15.75" customHeight="1">
      <c r="A1006" s="403" t="s">
        <v>1356</v>
      </c>
      <c r="B1006" s="404">
        <v>4928.98</v>
      </c>
      <c r="C1006" s="405">
        <f t="shared" si="1"/>
        <v>-0.006199934271</v>
      </c>
      <c r="D1006" s="405">
        <f t="shared" si="2"/>
        <v>0.9938000657</v>
      </c>
      <c r="E1006" s="406">
        <v>51.9</v>
      </c>
      <c r="F1006" s="226">
        <f t="shared" si="3"/>
        <v>0.01764705882</v>
      </c>
      <c r="G1006" s="226">
        <f t="shared" si="4"/>
        <v>1.017647059</v>
      </c>
    </row>
    <row r="1007" ht="15.75" customHeight="1">
      <c r="A1007" s="403" t="s">
        <v>1357</v>
      </c>
      <c r="B1007" s="404">
        <v>4959.73</v>
      </c>
      <c r="C1007" s="405">
        <f t="shared" si="1"/>
        <v>0.003540911694</v>
      </c>
      <c r="D1007" s="405">
        <f t="shared" si="2"/>
        <v>1.003540912</v>
      </c>
      <c r="E1007" s="406">
        <v>51.0</v>
      </c>
      <c r="F1007" s="226">
        <f t="shared" si="3"/>
        <v>0.005917159763</v>
      </c>
      <c r="G1007" s="226">
        <f t="shared" si="4"/>
        <v>1.00591716</v>
      </c>
    </row>
    <row r="1008" ht="15.75" customHeight="1">
      <c r="A1008" s="403" t="s">
        <v>1358</v>
      </c>
      <c r="B1008" s="404">
        <v>4942.23</v>
      </c>
      <c r="C1008" s="405">
        <f t="shared" si="1"/>
        <v>0.001690349805</v>
      </c>
      <c r="D1008" s="405">
        <f t="shared" si="2"/>
        <v>1.00169035</v>
      </c>
      <c r="E1008" s="406">
        <v>50.7</v>
      </c>
      <c r="F1008" s="226">
        <f t="shared" si="3"/>
        <v>0</v>
      </c>
      <c r="G1008" s="226">
        <f t="shared" si="4"/>
        <v>1</v>
      </c>
    </row>
    <row r="1009" ht="15.75" customHeight="1">
      <c r="A1009" s="403" t="s">
        <v>1359</v>
      </c>
      <c r="B1009" s="404">
        <v>4933.89</v>
      </c>
      <c r="C1009" s="405">
        <f t="shared" si="1"/>
        <v>0.0001459507781</v>
      </c>
      <c r="D1009" s="405">
        <f t="shared" si="2"/>
        <v>1.000145951</v>
      </c>
      <c r="E1009" s="406">
        <v>50.7</v>
      </c>
      <c r="F1009" s="226">
        <f t="shared" si="3"/>
        <v>-0.025</v>
      </c>
      <c r="G1009" s="226">
        <f t="shared" si="4"/>
        <v>0.975</v>
      </c>
    </row>
    <row r="1010" ht="15.75" customHeight="1">
      <c r="A1010" s="403" t="s">
        <v>1360</v>
      </c>
      <c r="B1010" s="404">
        <v>4933.17</v>
      </c>
      <c r="C1010" s="405">
        <f t="shared" si="1"/>
        <v>-0.01513088545</v>
      </c>
      <c r="D1010" s="405">
        <f t="shared" si="2"/>
        <v>0.9848691145</v>
      </c>
      <c r="E1010" s="406">
        <v>52.0</v>
      </c>
      <c r="F1010" s="226">
        <f t="shared" si="3"/>
        <v>-0.01140684411</v>
      </c>
      <c r="G1010" s="226">
        <f t="shared" si="4"/>
        <v>0.9885931559</v>
      </c>
    </row>
    <row r="1011" ht="15.75" customHeight="1">
      <c r="A1011" s="403" t="s">
        <v>1361</v>
      </c>
      <c r="B1011" s="404">
        <v>5008.96</v>
      </c>
      <c r="C1011" s="405">
        <f t="shared" si="1"/>
        <v>-0.00493266505</v>
      </c>
      <c r="D1011" s="405">
        <f t="shared" si="2"/>
        <v>0.995067335</v>
      </c>
      <c r="E1011" s="406">
        <v>52.6</v>
      </c>
      <c r="F1011" s="226">
        <f t="shared" si="3"/>
        <v>-0.007547169811</v>
      </c>
      <c r="G1011" s="226">
        <f t="shared" si="4"/>
        <v>0.9924528302</v>
      </c>
    </row>
    <row r="1012" ht="15.75" customHeight="1">
      <c r="A1012" s="403" t="s">
        <v>1362</v>
      </c>
      <c r="B1012" s="404">
        <v>5033.79</v>
      </c>
      <c r="C1012" s="405">
        <f t="shared" si="1"/>
        <v>0.004145214153</v>
      </c>
      <c r="D1012" s="405">
        <f t="shared" si="2"/>
        <v>1.004145214</v>
      </c>
      <c r="E1012" s="406">
        <v>53.0</v>
      </c>
      <c r="F1012" s="226">
        <f t="shared" si="3"/>
        <v>-0.003759398496</v>
      </c>
      <c r="G1012" s="226">
        <f t="shared" si="4"/>
        <v>0.9962406015</v>
      </c>
    </row>
    <row r="1013" ht="15.75" customHeight="1">
      <c r="A1013" s="403" t="s">
        <v>1363</v>
      </c>
      <c r="B1013" s="404">
        <v>5013.01</v>
      </c>
      <c r="C1013" s="405">
        <f t="shared" si="1"/>
        <v>0.005342563829</v>
      </c>
      <c r="D1013" s="405">
        <f t="shared" si="2"/>
        <v>1.005342564</v>
      </c>
      <c r="E1013" s="406">
        <v>53.2</v>
      </c>
      <c r="F1013" s="226">
        <f t="shared" si="3"/>
        <v>0.007575757576</v>
      </c>
      <c r="G1013" s="226">
        <f t="shared" si="4"/>
        <v>1.007575758</v>
      </c>
    </row>
    <row r="1014" ht="15.75" customHeight="1">
      <c r="A1014" s="403" t="s">
        <v>1364</v>
      </c>
      <c r="B1014" s="404">
        <v>4986.37</v>
      </c>
      <c r="C1014" s="405">
        <f t="shared" si="1"/>
        <v>-0.004130176451</v>
      </c>
      <c r="D1014" s="405">
        <f t="shared" si="2"/>
        <v>0.9958698235</v>
      </c>
      <c r="E1014" s="406">
        <v>52.8</v>
      </c>
      <c r="F1014" s="226">
        <f t="shared" si="3"/>
        <v>-0.005649717514</v>
      </c>
      <c r="G1014" s="226">
        <f t="shared" si="4"/>
        <v>0.9943502825</v>
      </c>
    </row>
    <row r="1015" ht="15.75" customHeight="1">
      <c r="A1015" s="403" t="s">
        <v>1365</v>
      </c>
      <c r="B1015" s="404">
        <v>5007.05</v>
      </c>
      <c r="C1015" s="405">
        <f t="shared" si="1"/>
        <v>-0.005260721601</v>
      </c>
      <c r="D1015" s="405">
        <f t="shared" si="2"/>
        <v>0.9947392784</v>
      </c>
      <c r="E1015" s="406">
        <v>53.1</v>
      </c>
      <c r="F1015" s="226">
        <f t="shared" si="3"/>
        <v>-0.01484230056</v>
      </c>
      <c r="G1015" s="226">
        <f t="shared" si="4"/>
        <v>0.9851576994</v>
      </c>
    </row>
    <row r="1016" ht="15.75" customHeight="1">
      <c r="A1016" s="403" t="s">
        <v>1366</v>
      </c>
      <c r="B1016" s="404">
        <v>5033.53</v>
      </c>
      <c r="C1016" s="405">
        <f t="shared" si="1"/>
        <v>-0.007326433536</v>
      </c>
      <c r="D1016" s="405">
        <f t="shared" si="2"/>
        <v>0.9926735665</v>
      </c>
      <c r="E1016" s="406">
        <v>53.9</v>
      </c>
      <c r="F1016" s="226">
        <f t="shared" si="3"/>
        <v>0.01890359168</v>
      </c>
      <c r="G1016" s="226">
        <f t="shared" si="4"/>
        <v>1.018903592</v>
      </c>
    </row>
    <row r="1017" ht="15.75" customHeight="1">
      <c r="A1017" s="403" t="s">
        <v>1367</v>
      </c>
      <c r="B1017" s="404">
        <v>5070.68</v>
      </c>
      <c r="C1017" s="405">
        <f t="shared" si="1"/>
        <v>-0.004923691611</v>
      </c>
      <c r="D1017" s="405">
        <f t="shared" si="2"/>
        <v>0.9950763084</v>
      </c>
      <c r="E1017" s="406">
        <v>52.9</v>
      </c>
      <c r="F1017" s="226">
        <f t="shared" si="3"/>
        <v>-0.03467153285</v>
      </c>
      <c r="G1017" s="226">
        <f t="shared" si="4"/>
        <v>0.9653284672</v>
      </c>
    </row>
    <row r="1018" ht="15.75" customHeight="1">
      <c r="A1018" s="403" t="s">
        <v>1368</v>
      </c>
      <c r="B1018" s="404">
        <v>5095.77</v>
      </c>
      <c r="C1018" s="405">
        <f t="shared" si="1"/>
        <v>-0.008603129578</v>
      </c>
      <c r="D1018" s="405">
        <f t="shared" si="2"/>
        <v>0.9913968704</v>
      </c>
      <c r="E1018" s="406">
        <v>54.8</v>
      </c>
      <c r="F1018" s="226">
        <f t="shared" si="3"/>
        <v>-0.00904159132</v>
      </c>
      <c r="G1018" s="226">
        <f t="shared" si="4"/>
        <v>0.9909584087</v>
      </c>
    </row>
    <row r="1019" ht="15.75" customHeight="1">
      <c r="A1019" s="403" t="s">
        <v>1369</v>
      </c>
      <c r="B1019" s="404">
        <v>5139.99</v>
      </c>
      <c r="C1019" s="405">
        <f t="shared" si="1"/>
        <v>-0.0074748489</v>
      </c>
      <c r="D1019" s="405">
        <f t="shared" si="2"/>
        <v>0.9925251511</v>
      </c>
      <c r="E1019" s="406">
        <v>55.3</v>
      </c>
      <c r="F1019" s="226">
        <f t="shared" si="3"/>
        <v>-0.008960573477</v>
      </c>
      <c r="G1019" s="226">
        <f t="shared" si="4"/>
        <v>0.9910394265</v>
      </c>
    </row>
    <row r="1020" ht="15.75" customHeight="1">
      <c r="A1020" s="403" t="s">
        <v>1370</v>
      </c>
      <c r="B1020" s="404">
        <v>5178.7</v>
      </c>
      <c r="C1020" s="405">
        <f t="shared" si="1"/>
        <v>0.002504955708</v>
      </c>
      <c r="D1020" s="405">
        <f t="shared" si="2"/>
        <v>1.002504956</v>
      </c>
      <c r="E1020" s="406">
        <v>55.8</v>
      </c>
      <c r="F1020" s="226">
        <f t="shared" si="3"/>
        <v>0.01270417423</v>
      </c>
      <c r="G1020" s="226">
        <f t="shared" si="4"/>
        <v>1.012704174</v>
      </c>
    </row>
    <row r="1021" ht="15.75" customHeight="1">
      <c r="A1021" s="403" t="s">
        <v>1371</v>
      </c>
      <c r="B1021" s="404">
        <v>5165.76</v>
      </c>
      <c r="C1021" s="405">
        <f t="shared" si="1"/>
        <v>-0.01109554111</v>
      </c>
      <c r="D1021" s="405">
        <f t="shared" si="2"/>
        <v>0.9889044589</v>
      </c>
      <c r="E1021" s="406">
        <v>55.1</v>
      </c>
      <c r="F1021" s="226">
        <f t="shared" si="3"/>
        <v>0.00364298725</v>
      </c>
      <c r="G1021" s="226">
        <f t="shared" si="4"/>
        <v>1.003642987</v>
      </c>
    </row>
    <row r="1022" ht="15.75" customHeight="1">
      <c r="A1022" s="403" t="s">
        <v>1372</v>
      </c>
      <c r="B1022" s="404">
        <v>5223.72</v>
      </c>
      <c r="C1022" s="405">
        <f t="shared" si="1"/>
        <v>-0.002507232401</v>
      </c>
      <c r="D1022" s="405">
        <f t="shared" si="2"/>
        <v>0.9974927676</v>
      </c>
      <c r="E1022" s="406">
        <v>54.9</v>
      </c>
      <c r="F1022" s="226">
        <f t="shared" si="3"/>
        <v>-0.009025270758</v>
      </c>
      <c r="G1022" s="226">
        <f t="shared" si="4"/>
        <v>0.9909747292</v>
      </c>
    </row>
    <row r="1023" ht="15.75" customHeight="1">
      <c r="A1023" s="403" t="s">
        <v>1373</v>
      </c>
      <c r="B1023" s="404">
        <v>5236.85</v>
      </c>
      <c r="C1023" s="405">
        <f t="shared" si="1"/>
        <v>0.002573031793</v>
      </c>
      <c r="D1023" s="405">
        <f t="shared" si="2"/>
        <v>1.002573032</v>
      </c>
      <c r="E1023" s="406">
        <v>55.4</v>
      </c>
      <c r="F1023" s="226">
        <f t="shared" si="3"/>
        <v>-0.001801801802</v>
      </c>
      <c r="G1023" s="226">
        <f t="shared" si="4"/>
        <v>0.9981981982</v>
      </c>
    </row>
    <row r="1024" ht="15.75" customHeight="1">
      <c r="A1024" s="403" t="s">
        <v>1374</v>
      </c>
      <c r="B1024" s="404">
        <v>5223.41</v>
      </c>
      <c r="C1024" s="405">
        <f t="shared" si="1"/>
        <v>-0.0007804892979</v>
      </c>
      <c r="D1024" s="405">
        <f t="shared" si="2"/>
        <v>0.9992195107</v>
      </c>
      <c r="E1024" s="406">
        <v>55.5</v>
      </c>
      <c r="F1024" s="226">
        <f t="shared" si="3"/>
        <v>0.005434782609</v>
      </c>
      <c r="G1024" s="226">
        <f t="shared" si="4"/>
        <v>1.005434783</v>
      </c>
    </row>
    <row r="1025" ht="15.75" customHeight="1">
      <c r="A1025" s="403" t="s">
        <v>1375</v>
      </c>
      <c r="B1025" s="404">
        <v>5227.49</v>
      </c>
      <c r="C1025" s="405">
        <f t="shared" si="1"/>
        <v>0.00004400010713</v>
      </c>
      <c r="D1025" s="405">
        <f t="shared" si="2"/>
        <v>1.000044</v>
      </c>
      <c r="E1025" s="406">
        <v>55.2</v>
      </c>
      <c r="F1025" s="226">
        <f t="shared" si="3"/>
        <v>0.003636363636</v>
      </c>
      <c r="G1025" s="226">
        <f t="shared" si="4"/>
        <v>1.003636364</v>
      </c>
    </row>
    <row r="1026" ht="15.75" customHeight="1">
      <c r="A1026" s="403" t="s">
        <v>1376</v>
      </c>
      <c r="B1026" s="404">
        <v>5227.26</v>
      </c>
      <c r="C1026" s="405">
        <f t="shared" si="1"/>
        <v>0.002056922897</v>
      </c>
      <c r="D1026" s="405">
        <f t="shared" si="2"/>
        <v>1.002056923</v>
      </c>
      <c r="E1026" s="406">
        <v>55.0</v>
      </c>
      <c r="F1026" s="226">
        <f t="shared" si="3"/>
        <v>-0.001814882033</v>
      </c>
      <c r="G1026" s="226">
        <f t="shared" si="4"/>
        <v>0.998185118</v>
      </c>
    </row>
    <row r="1027" ht="15.75" customHeight="1">
      <c r="A1027" s="403" t="s">
        <v>1377</v>
      </c>
      <c r="B1027" s="404">
        <v>5216.53</v>
      </c>
      <c r="C1027" s="405">
        <f t="shared" si="1"/>
        <v>0.002904975949</v>
      </c>
      <c r="D1027" s="405">
        <f t="shared" si="2"/>
        <v>1.002904976</v>
      </c>
      <c r="E1027" s="406">
        <v>55.1</v>
      </c>
      <c r="F1027" s="226">
        <f t="shared" si="3"/>
        <v>0.009157509158</v>
      </c>
      <c r="G1027" s="226">
        <f t="shared" si="4"/>
        <v>1.009157509</v>
      </c>
    </row>
    <row r="1028" ht="15.75" customHeight="1">
      <c r="A1028" s="403" t="s">
        <v>1378</v>
      </c>
      <c r="B1028" s="404">
        <v>5201.42</v>
      </c>
      <c r="C1028" s="405">
        <f t="shared" si="1"/>
        <v>0.002741363356</v>
      </c>
      <c r="D1028" s="405">
        <f t="shared" si="2"/>
        <v>1.002741363</v>
      </c>
      <c r="E1028" s="406">
        <v>54.6</v>
      </c>
      <c r="F1028" s="226">
        <f t="shared" si="3"/>
        <v>0.001834862385</v>
      </c>
      <c r="G1028" s="226">
        <f t="shared" si="4"/>
        <v>1.001834862</v>
      </c>
    </row>
    <row r="1029" ht="15.75" customHeight="1">
      <c r="A1029" s="403" t="s">
        <v>1379</v>
      </c>
      <c r="B1029" s="404">
        <v>5187.2</v>
      </c>
      <c r="C1029" s="405">
        <f t="shared" si="1"/>
        <v>-0.00001735009996</v>
      </c>
      <c r="D1029" s="405">
        <f t="shared" si="2"/>
        <v>0.9999826499</v>
      </c>
      <c r="E1029" s="406">
        <v>54.5</v>
      </c>
      <c r="F1029" s="226">
        <f t="shared" si="3"/>
        <v>-0.009090909091</v>
      </c>
      <c r="G1029" s="226">
        <f t="shared" si="4"/>
        <v>0.9909090909</v>
      </c>
    </row>
    <row r="1030" ht="15.75" customHeight="1">
      <c r="A1030" s="403" t="s">
        <v>1380</v>
      </c>
      <c r="B1030" s="404">
        <v>5187.29</v>
      </c>
      <c r="C1030" s="405">
        <f t="shared" si="1"/>
        <v>0.005216680199</v>
      </c>
      <c r="D1030" s="405">
        <f t="shared" si="2"/>
        <v>1.00521668</v>
      </c>
      <c r="E1030" s="406">
        <v>55.0</v>
      </c>
      <c r="F1030" s="226">
        <f t="shared" si="3"/>
        <v>-0.005424954792</v>
      </c>
      <c r="G1030" s="226">
        <f t="shared" si="4"/>
        <v>0.9945750452</v>
      </c>
    </row>
    <row r="1031" ht="15.75" customHeight="1">
      <c r="A1031" s="403" t="s">
        <v>1381</v>
      </c>
      <c r="B1031" s="404">
        <v>5160.37</v>
      </c>
      <c r="C1031" s="405">
        <f t="shared" si="1"/>
        <v>-0.00241452504</v>
      </c>
      <c r="D1031" s="405">
        <f t="shared" si="2"/>
        <v>0.997585475</v>
      </c>
      <c r="E1031" s="406">
        <v>55.3</v>
      </c>
      <c r="F1031" s="226">
        <f t="shared" si="3"/>
        <v>-0.003603603604</v>
      </c>
      <c r="G1031" s="226">
        <f t="shared" si="4"/>
        <v>0.9963963964</v>
      </c>
    </row>
    <row r="1032" ht="15.75" customHeight="1">
      <c r="A1032" s="403" t="s">
        <v>1382</v>
      </c>
      <c r="B1032" s="404">
        <v>5172.86</v>
      </c>
      <c r="C1032" s="405">
        <f t="shared" si="1"/>
        <v>0.0006054474798</v>
      </c>
      <c r="D1032" s="405">
        <f t="shared" si="2"/>
        <v>1.000605447</v>
      </c>
      <c r="E1032" s="406">
        <v>55.5</v>
      </c>
      <c r="F1032" s="226">
        <f t="shared" si="3"/>
        <v>0.003616636528</v>
      </c>
      <c r="G1032" s="226">
        <f t="shared" si="4"/>
        <v>1.003616637</v>
      </c>
    </row>
    <row r="1033" ht="15.75" customHeight="1">
      <c r="A1033" s="403" t="s">
        <v>1383</v>
      </c>
      <c r="B1033" s="404">
        <v>5169.73</v>
      </c>
      <c r="C1033" s="405">
        <f t="shared" si="1"/>
        <v>0.006020872618</v>
      </c>
      <c r="D1033" s="405">
        <f t="shared" si="2"/>
        <v>1.006020873</v>
      </c>
      <c r="E1033" s="406">
        <v>55.3</v>
      </c>
      <c r="F1033" s="226">
        <f t="shared" si="3"/>
        <v>0</v>
      </c>
      <c r="G1033" s="226">
        <f t="shared" si="4"/>
        <v>1</v>
      </c>
    </row>
    <row r="1034" ht="15.75" customHeight="1">
      <c r="A1034" s="403" t="s">
        <v>1384</v>
      </c>
      <c r="B1034" s="404">
        <v>5138.79</v>
      </c>
      <c r="C1034" s="405">
        <f t="shared" si="1"/>
        <v>0.002686818783</v>
      </c>
      <c r="D1034" s="405">
        <f t="shared" si="2"/>
        <v>1.002686819</v>
      </c>
      <c r="E1034" s="406">
        <v>55.3</v>
      </c>
      <c r="F1034" s="226">
        <f t="shared" si="3"/>
        <v>-0.01426024955</v>
      </c>
      <c r="G1034" s="226">
        <f t="shared" si="4"/>
        <v>0.9857397504</v>
      </c>
    </row>
    <row r="1035" ht="15.75" customHeight="1">
      <c r="A1035" s="403" t="s">
        <v>1385</v>
      </c>
      <c r="B1035" s="404">
        <v>5125.02</v>
      </c>
      <c r="C1035" s="405">
        <f t="shared" si="1"/>
        <v>-0.006921488004</v>
      </c>
      <c r="D1035" s="405">
        <f t="shared" si="2"/>
        <v>0.993078512</v>
      </c>
      <c r="E1035" s="406">
        <v>56.1</v>
      </c>
      <c r="F1035" s="226">
        <f t="shared" si="3"/>
        <v>-0.003552397869</v>
      </c>
      <c r="G1035" s="226">
        <f t="shared" si="4"/>
        <v>0.9964476021</v>
      </c>
    </row>
    <row r="1036" ht="15.75" customHeight="1">
      <c r="A1036" s="403" t="s">
        <v>1386</v>
      </c>
      <c r="B1036" s="404">
        <v>5160.74</v>
      </c>
      <c r="C1036" s="405">
        <f t="shared" si="1"/>
        <v>0.005222120286</v>
      </c>
      <c r="D1036" s="405">
        <f t="shared" si="2"/>
        <v>1.00522212</v>
      </c>
      <c r="E1036" s="406">
        <v>56.3</v>
      </c>
      <c r="F1036" s="226">
        <f t="shared" si="3"/>
        <v>0.03302752294</v>
      </c>
      <c r="G1036" s="226">
        <f t="shared" si="4"/>
        <v>1.033027523</v>
      </c>
    </row>
    <row r="1037" ht="15.75" customHeight="1">
      <c r="A1037" s="403" t="s">
        <v>1387</v>
      </c>
      <c r="B1037" s="404">
        <v>5133.93</v>
      </c>
      <c r="C1037" s="405">
        <f t="shared" si="1"/>
        <v>0.0001324696829</v>
      </c>
      <c r="D1037" s="405">
        <f t="shared" si="2"/>
        <v>1.00013247</v>
      </c>
      <c r="E1037" s="406">
        <v>54.5</v>
      </c>
      <c r="F1037" s="226">
        <f t="shared" si="3"/>
        <v>-0.005474452555</v>
      </c>
      <c r="G1037" s="226">
        <f t="shared" si="4"/>
        <v>0.9945255474</v>
      </c>
    </row>
    <row r="1038" ht="15.75" customHeight="1">
      <c r="A1038" s="403" t="s">
        <v>1388</v>
      </c>
      <c r="B1038" s="404">
        <v>5133.25</v>
      </c>
      <c r="C1038" s="405">
        <f t="shared" si="1"/>
        <v>0.01102361895</v>
      </c>
      <c r="D1038" s="405">
        <f t="shared" si="2"/>
        <v>1.011023619</v>
      </c>
      <c r="E1038" s="406">
        <v>54.8</v>
      </c>
      <c r="F1038" s="226">
        <f t="shared" si="3"/>
        <v>0.02814258912</v>
      </c>
      <c r="G1038" s="226">
        <f t="shared" si="4"/>
        <v>1.028142589</v>
      </c>
    </row>
    <row r="1039" ht="15.75" customHeight="1">
      <c r="A1039" s="403" t="s">
        <v>1389</v>
      </c>
      <c r="B1039" s="404">
        <v>5077.28</v>
      </c>
      <c r="C1039" s="405">
        <f t="shared" si="1"/>
        <v>-0.0000925606814</v>
      </c>
      <c r="D1039" s="405">
        <f t="shared" si="2"/>
        <v>0.9999074393</v>
      </c>
      <c r="E1039" s="406">
        <v>53.3</v>
      </c>
      <c r="F1039" s="226">
        <f t="shared" si="3"/>
        <v>0.007561436673</v>
      </c>
      <c r="G1039" s="226">
        <f t="shared" si="4"/>
        <v>1.007561437</v>
      </c>
    </row>
    <row r="1040" ht="15.75" customHeight="1">
      <c r="A1040" s="403" t="s">
        <v>1390</v>
      </c>
      <c r="B1040" s="404">
        <v>5077.75</v>
      </c>
      <c r="C1040" s="405">
        <f t="shared" si="1"/>
        <v>0.02241243225</v>
      </c>
      <c r="D1040" s="405">
        <f t="shared" si="2"/>
        <v>1.022412432</v>
      </c>
      <c r="E1040" s="406">
        <v>52.9</v>
      </c>
      <c r="F1040" s="226">
        <f t="shared" si="3"/>
        <v>0.02519379845</v>
      </c>
      <c r="G1040" s="226">
        <f t="shared" si="4"/>
        <v>1.025193798</v>
      </c>
    </row>
    <row r="1041" ht="15.75" customHeight="1">
      <c r="A1041" s="403" t="s">
        <v>1391</v>
      </c>
      <c r="B1041" s="404">
        <v>4966.44</v>
      </c>
      <c r="C1041" s="405">
        <f t="shared" si="1"/>
        <v>-0.01336978072</v>
      </c>
      <c r="D1041" s="405">
        <f t="shared" si="2"/>
        <v>0.9866302193</v>
      </c>
      <c r="E1041" s="406">
        <v>51.6</v>
      </c>
      <c r="F1041" s="226">
        <f t="shared" si="3"/>
        <v>-0.02641509434</v>
      </c>
      <c r="G1041" s="226">
        <f t="shared" si="4"/>
        <v>0.9735849057</v>
      </c>
    </row>
    <row r="1042" ht="15.75" customHeight="1">
      <c r="A1042" s="403" t="s">
        <v>1392</v>
      </c>
      <c r="B1042" s="404">
        <v>5033.74</v>
      </c>
      <c r="C1042" s="405">
        <f t="shared" si="1"/>
        <v>-0.0188960939</v>
      </c>
      <c r="D1042" s="405">
        <f t="shared" si="2"/>
        <v>0.9811039061</v>
      </c>
      <c r="E1042" s="406">
        <v>53.0</v>
      </c>
      <c r="F1042" s="226">
        <f t="shared" si="3"/>
        <v>-0.01303538175</v>
      </c>
      <c r="G1042" s="226">
        <f t="shared" si="4"/>
        <v>0.9869646182</v>
      </c>
    </row>
    <row r="1043" ht="15.75" customHeight="1">
      <c r="A1043" s="403" t="s">
        <v>1393</v>
      </c>
      <c r="B1043" s="404">
        <v>5130.69</v>
      </c>
      <c r="C1043" s="405">
        <f t="shared" si="1"/>
        <v>-0.0004753435039</v>
      </c>
      <c r="D1043" s="405">
        <f t="shared" si="2"/>
        <v>0.9995246565</v>
      </c>
      <c r="E1043" s="406">
        <v>53.7</v>
      </c>
      <c r="F1043" s="226">
        <f t="shared" si="3"/>
        <v>-0.01467889908</v>
      </c>
      <c r="G1043" s="226">
        <f t="shared" si="4"/>
        <v>0.9853211009</v>
      </c>
    </row>
    <row r="1044" ht="15.75" customHeight="1">
      <c r="A1044" s="403" t="s">
        <v>1394</v>
      </c>
      <c r="B1044" s="404">
        <v>5133.13</v>
      </c>
      <c r="C1044" s="405">
        <f t="shared" si="1"/>
        <v>0.001695795053</v>
      </c>
      <c r="D1044" s="405">
        <f t="shared" si="2"/>
        <v>1.001695795</v>
      </c>
      <c r="E1044" s="406">
        <v>54.5</v>
      </c>
      <c r="F1044" s="226">
        <f t="shared" si="3"/>
        <v>-0.01978417266</v>
      </c>
      <c r="G1044" s="226">
        <f t="shared" si="4"/>
        <v>0.9802158273</v>
      </c>
    </row>
    <row r="1045" ht="15.75" customHeight="1">
      <c r="A1045" s="403" t="s">
        <v>1395</v>
      </c>
      <c r="B1045" s="404">
        <v>5124.44</v>
      </c>
      <c r="C1045" s="405">
        <f t="shared" si="1"/>
        <v>0.006473559751</v>
      </c>
      <c r="D1045" s="405">
        <f t="shared" si="2"/>
        <v>1.00647356</v>
      </c>
      <c r="E1045" s="406">
        <v>55.6</v>
      </c>
      <c r="F1045" s="226">
        <f t="shared" si="3"/>
        <v>0.01275045537</v>
      </c>
      <c r="G1045" s="226">
        <f t="shared" si="4"/>
        <v>1.012750455</v>
      </c>
    </row>
    <row r="1046" ht="15.75" customHeight="1">
      <c r="A1046" s="403" t="s">
        <v>1396</v>
      </c>
      <c r="B1046" s="404">
        <v>5091.48</v>
      </c>
      <c r="C1046" s="405">
        <f t="shared" si="1"/>
        <v>-0.01699202045</v>
      </c>
      <c r="D1046" s="405">
        <f t="shared" si="2"/>
        <v>0.9830079796</v>
      </c>
      <c r="E1046" s="406">
        <v>54.9</v>
      </c>
      <c r="F1046" s="226">
        <f t="shared" si="3"/>
        <v>-0.03003533569</v>
      </c>
      <c r="G1046" s="226">
        <f t="shared" si="4"/>
        <v>0.9699646643</v>
      </c>
    </row>
    <row r="1047" ht="15.75" customHeight="1">
      <c r="A1047" s="403" t="s">
        <v>1397</v>
      </c>
      <c r="B1047" s="404">
        <v>5179.49</v>
      </c>
      <c r="C1047" s="405">
        <f t="shared" si="1"/>
        <v>-0.008197537483</v>
      </c>
      <c r="D1047" s="405">
        <f t="shared" si="2"/>
        <v>0.9918024625</v>
      </c>
      <c r="E1047" s="406">
        <v>56.6</v>
      </c>
      <c r="F1047" s="226">
        <f t="shared" si="3"/>
        <v>0.01071428571</v>
      </c>
      <c r="G1047" s="226">
        <f t="shared" si="4"/>
        <v>1.010714286</v>
      </c>
    </row>
    <row r="1048" ht="15.75" customHeight="1">
      <c r="A1048" s="403" t="s">
        <v>1398</v>
      </c>
      <c r="B1048" s="404">
        <v>5222.3</v>
      </c>
      <c r="C1048" s="405">
        <f t="shared" si="1"/>
        <v>-0.00159254239</v>
      </c>
      <c r="D1048" s="405">
        <f t="shared" si="2"/>
        <v>0.9984074576</v>
      </c>
      <c r="E1048" s="406">
        <v>56.0</v>
      </c>
      <c r="F1048" s="226">
        <f t="shared" si="3"/>
        <v>-0.007092198582</v>
      </c>
      <c r="G1048" s="226">
        <f t="shared" si="4"/>
        <v>0.9929078014</v>
      </c>
    </row>
    <row r="1049" ht="15.75" customHeight="1">
      <c r="A1049" s="403" t="s">
        <v>1399</v>
      </c>
      <c r="B1049" s="404">
        <v>5230.63</v>
      </c>
      <c r="C1049" s="405">
        <f t="shared" si="1"/>
        <v>-0.009357883652</v>
      </c>
      <c r="D1049" s="405">
        <f t="shared" si="2"/>
        <v>0.9906421163</v>
      </c>
      <c r="E1049" s="406">
        <v>56.4</v>
      </c>
      <c r="F1049" s="226">
        <f t="shared" si="3"/>
        <v>-0.005291005291</v>
      </c>
      <c r="G1049" s="226">
        <f t="shared" si="4"/>
        <v>0.9947089947</v>
      </c>
    </row>
    <row r="1050" ht="15.75" customHeight="1">
      <c r="A1050" s="403" t="s">
        <v>1400</v>
      </c>
      <c r="B1050" s="404">
        <v>5280.04</v>
      </c>
      <c r="C1050" s="405">
        <f t="shared" si="1"/>
        <v>-0.007251894762</v>
      </c>
      <c r="D1050" s="405">
        <f t="shared" si="2"/>
        <v>0.9927481052</v>
      </c>
      <c r="E1050" s="406">
        <v>56.7</v>
      </c>
      <c r="F1050" s="226">
        <f t="shared" si="3"/>
        <v>-0.01391304348</v>
      </c>
      <c r="G1050" s="226">
        <f t="shared" si="4"/>
        <v>0.9860869565</v>
      </c>
    </row>
    <row r="1051" ht="15.75" customHeight="1">
      <c r="A1051" s="403" t="s">
        <v>1401</v>
      </c>
      <c r="B1051" s="404">
        <v>5318.61</v>
      </c>
      <c r="C1051" s="405">
        <f t="shared" si="1"/>
        <v>-0.00271325388</v>
      </c>
      <c r="D1051" s="405">
        <f t="shared" si="2"/>
        <v>0.9972867461</v>
      </c>
      <c r="E1051" s="406">
        <v>57.5</v>
      </c>
      <c r="F1051" s="226">
        <f t="shared" si="3"/>
        <v>0</v>
      </c>
      <c r="G1051" s="226">
        <f t="shared" si="4"/>
        <v>1</v>
      </c>
    </row>
    <row r="1052" ht="15.75" customHeight="1">
      <c r="A1052" s="403" t="s">
        <v>1402</v>
      </c>
      <c r="B1052" s="404">
        <v>5333.08</v>
      </c>
      <c r="C1052" s="405">
        <f t="shared" si="1"/>
        <v>-0.008866727748</v>
      </c>
      <c r="D1052" s="405">
        <f t="shared" si="2"/>
        <v>0.9911332723</v>
      </c>
      <c r="E1052" s="406">
        <v>57.5</v>
      </c>
      <c r="F1052" s="226">
        <f t="shared" si="3"/>
        <v>0.001742160279</v>
      </c>
      <c r="G1052" s="226">
        <f t="shared" si="4"/>
        <v>1.00174216</v>
      </c>
    </row>
    <row r="1053" ht="15.75" customHeight="1">
      <c r="A1053" s="403" t="s">
        <v>1403</v>
      </c>
      <c r="B1053" s="404">
        <v>5380.79</v>
      </c>
      <c r="C1053" s="405">
        <f t="shared" si="1"/>
        <v>0.00159710808</v>
      </c>
      <c r="D1053" s="405">
        <f t="shared" si="2"/>
        <v>1.001597108</v>
      </c>
      <c r="E1053" s="406">
        <v>57.4</v>
      </c>
      <c r="F1053" s="226">
        <f t="shared" si="3"/>
        <v>0.001745200698</v>
      </c>
      <c r="G1053" s="226">
        <f t="shared" si="4"/>
        <v>1.001745201</v>
      </c>
    </row>
    <row r="1054" ht="15.75" customHeight="1">
      <c r="A1054" s="403" t="s">
        <v>1404</v>
      </c>
      <c r="B1054" s="404">
        <v>5372.21</v>
      </c>
      <c r="C1054" s="405">
        <f t="shared" si="1"/>
        <v>-0.002360295046</v>
      </c>
      <c r="D1054" s="405">
        <f t="shared" si="2"/>
        <v>0.997639705</v>
      </c>
      <c r="E1054" s="406">
        <v>57.3</v>
      </c>
      <c r="F1054" s="226">
        <f t="shared" si="3"/>
        <v>-0.00347826087</v>
      </c>
      <c r="G1054" s="226">
        <f t="shared" si="4"/>
        <v>0.9965217391</v>
      </c>
    </row>
    <row r="1055" ht="15.75" customHeight="1">
      <c r="A1055" s="403" t="s">
        <v>1405</v>
      </c>
      <c r="B1055" s="404">
        <v>5384.92</v>
      </c>
      <c r="C1055" s="405">
        <f t="shared" si="1"/>
        <v>-0.006769194447</v>
      </c>
      <c r="D1055" s="405">
        <f t="shared" si="2"/>
        <v>0.9932308056</v>
      </c>
      <c r="E1055" s="406">
        <v>57.5</v>
      </c>
      <c r="F1055" s="226">
        <f t="shared" si="3"/>
        <v>-0.01372212693</v>
      </c>
      <c r="G1055" s="226">
        <f t="shared" si="4"/>
        <v>0.9862778731</v>
      </c>
    </row>
    <row r="1056" ht="15.75" customHeight="1">
      <c r="A1056" s="403" t="s">
        <v>1406</v>
      </c>
      <c r="B1056" s="404">
        <v>5421.62</v>
      </c>
      <c r="C1056" s="405">
        <f t="shared" si="1"/>
        <v>-0.001550633145</v>
      </c>
      <c r="D1056" s="405">
        <f t="shared" si="2"/>
        <v>0.9984493669</v>
      </c>
      <c r="E1056" s="406">
        <v>58.3</v>
      </c>
      <c r="F1056" s="226">
        <f t="shared" si="3"/>
        <v>0.01567944251</v>
      </c>
      <c r="G1056" s="226">
        <f t="shared" si="4"/>
        <v>1.015679443</v>
      </c>
    </row>
    <row r="1057" ht="15.75" customHeight="1">
      <c r="A1057" s="403" t="s">
        <v>1407</v>
      </c>
      <c r="B1057" s="404">
        <v>5430.04</v>
      </c>
      <c r="C1057" s="405">
        <f t="shared" si="1"/>
        <v>0.003574398876</v>
      </c>
      <c r="D1057" s="405">
        <f t="shared" si="2"/>
        <v>1.003574399</v>
      </c>
      <c r="E1057" s="406">
        <v>57.4</v>
      </c>
      <c r="F1057" s="226">
        <f t="shared" si="3"/>
        <v>0.005253940455</v>
      </c>
      <c r="G1057" s="226">
        <f t="shared" si="4"/>
        <v>1.00525394</v>
      </c>
    </row>
    <row r="1058" ht="15.75" customHeight="1">
      <c r="A1058" s="403" t="s">
        <v>1408</v>
      </c>
      <c r="B1058" s="404">
        <v>5410.7</v>
      </c>
      <c r="C1058" s="405">
        <f t="shared" si="1"/>
        <v>0.005526894829</v>
      </c>
      <c r="D1058" s="405">
        <f t="shared" si="2"/>
        <v>1.005526895</v>
      </c>
      <c r="E1058" s="406">
        <v>57.1</v>
      </c>
      <c r="F1058" s="226">
        <f t="shared" si="3"/>
        <v>0</v>
      </c>
      <c r="G1058" s="226">
        <f t="shared" si="4"/>
        <v>1</v>
      </c>
    </row>
    <row r="1059" ht="15.75" customHeight="1">
      <c r="A1059" s="403" t="s">
        <v>1409</v>
      </c>
      <c r="B1059" s="404">
        <v>5380.96</v>
      </c>
      <c r="C1059" s="405">
        <f t="shared" si="1"/>
        <v>-0.001097112052</v>
      </c>
      <c r="D1059" s="405">
        <f t="shared" si="2"/>
        <v>0.9989028879</v>
      </c>
      <c r="E1059" s="406">
        <v>57.1</v>
      </c>
      <c r="F1059" s="226">
        <f t="shared" si="3"/>
        <v>0.01601423488</v>
      </c>
      <c r="G1059" s="226">
        <f t="shared" si="4"/>
        <v>1.016014235</v>
      </c>
    </row>
    <row r="1060" ht="15.75" customHeight="1">
      <c r="A1060" s="403" t="s">
        <v>1410</v>
      </c>
      <c r="B1060" s="404">
        <v>5386.87</v>
      </c>
      <c r="C1060" s="405">
        <f t="shared" si="1"/>
        <v>0.0005535031362</v>
      </c>
      <c r="D1060" s="405">
        <f t="shared" si="2"/>
        <v>1.000553503</v>
      </c>
      <c r="E1060" s="406">
        <v>56.2</v>
      </c>
      <c r="F1060" s="226">
        <f t="shared" si="3"/>
        <v>-0.01748251748</v>
      </c>
      <c r="G1060" s="226">
        <f t="shared" si="4"/>
        <v>0.9825174825</v>
      </c>
    </row>
    <row r="1061" ht="15.75" customHeight="1">
      <c r="A1061" s="403" t="s">
        <v>1411</v>
      </c>
      <c r="B1061" s="404">
        <v>5383.89</v>
      </c>
      <c r="C1061" s="405">
        <f t="shared" si="1"/>
        <v>-0.002173985566</v>
      </c>
      <c r="D1061" s="405">
        <f t="shared" si="2"/>
        <v>0.9978260144</v>
      </c>
      <c r="E1061" s="406">
        <v>57.2</v>
      </c>
      <c r="F1061" s="226">
        <f t="shared" si="3"/>
        <v>0.005272407733</v>
      </c>
      <c r="G1061" s="226">
        <f t="shared" si="4"/>
        <v>1.005272408</v>
      </c>
    </row>
    <row r="1062" ht="15.75" customHeight="1">
      <c r="A1062" s="403" t="s">
        <v>1412</v>
      </c>
      <c r="B1062" s="404">
        <v>5395.62</v>
      </c>
      <c r="C1062" s="405">
        <f t="shared" si="1"/>
        <v>-0.002916066083</v>
      </c>
      <c r="D1062" s="405">
        <f t="shared" si="2"/>
        <v>0.9970839339</v>
      </c>
      <c r="E1062" s="406">
        <v>56.9</v>
      </c>
      <c r="F1062" s="226">
        <f t="shared" si="3"/>
        <v>-0.01215277778</v>
      </c>
      <c r="G1062" s="226">
        <f t="shared" si="4"/>
        <v>0.9878472222</v>
      </c>
    </row>
    <row r="1063" ht="15.75" customHeight="1">
      <c r="A1063" s="403" t="s">
        <v>1413</v>
      </c>
      <c r="B1063" s="404">
        <v>5411.4</v>
      </c>
      <c r="C1063" s="405">
        <f t="shared" si="1"/>
        <v>0.002068430419</v>
      </c>
      <c r="D1063" s="405">
        <f t="shared" si="2"/>
        <v>1.00206843</v>
      </c>
      <c r="E1063" s="406">
        <v>57.6</v>
      </c>
      <c r="F1063" s="226">
        <f t="shared" si="3"/>
        <v>-0.001733102253</v>
      </c>
      <c r="G1063" s="226">
        <f t="shared" si="4"/>
        <v>0.9982668977</v>
      </c>
    </row>
    <row r="1064" ht="15.75" customHeight="1">
      <c r="A1064" s="403" t="s">
        <v>1414</v>
      </c>
      <c r="B1064" s="404">
        <v>5400.23</v>
      </c>
      <c r="C1064" s="405">
        <f t="shared" si="1"/>
        <v>0.004639749669</v>
      </c>
      <c r="D1064" s="405">
        <f t="shared" si="2"/>
        <v>1.00463975</v>
      </c>
      <c r="E1064" s="406">
        <v>57.7</v>
      </c>
      <c r="F1064" s="226">
        <f t="shared" si="3"/>
        <v>0</v>
      </c>
      <c r="G1064" s="226">
        <f t="shared" si="4"/>
        <v>1</v>
      </c>
    </row>
    <row r="1065" ht="15.75" customHeight="1">
      <c r="A1065" s="403" t="s">
        <v>1415</v>
      </c>
      <c r="B1065" s="404">
        <v>5375.29</v>
      </c>
      <c r="C1065" s="405">
        <f t="shared" si="1"/>
        <v>-0.01022679775</v>
      </c>
      <c r="D1065" s="405">
        <f t="shared" si="2"/>
        <v>0.9897732023</v>
      </c>
      <c r="E1065" s="406">
        <v>57.7</v>
      </c>
      <c r="F1065" s="226">
        <f t="shared" si="3"/>
        <v>-0.001730103806</v>
      </c>
      <c r="G1065" s="226">
        <f t="shared" si="4"/>
        <v>0.9982698962</v>
      </c>
    </row>
    <row r="1066" ht="15.75" customHeight="1">
      <c r="A1066" s="403" t="s">
        <v>1416</v>
      </c>
      <c r="B1066" s="404">
        <v>5430.83</v>
      </c>
      <c r="C1066" s="405">
        <f t="shared" si="1"/>
        <v>-0.007940741282</v>
      </c>
      <c r="D1066" s="405">
        <f t="shared" si="2"/>
        <v>0.9920592587</v>
      </c>
      <c r="E1066" s="406">
        <v>57.8</v>
      </c>
      <c r="F1066" s="226">
        <f t="shared" si="3"/>
        <v>-0.008576329331</v>
      </c>
      <c r="G1066" s="226">
        <f t="shared" si="4"/>
        <v>0.9914236707</v>
      </c>
    </row>
    <row r="1067" ht="15.75" customHeight="1">
      <c r="A1067" s="403" t="s">
        <v>1417</v>
      </c>
      <c r="B1067" s="404">
        <v>5474.3</v>
      </c>
      <c r="C1067" s="405">
        <f t="shared" si="1"/>
        <v>0.0008538054676</v>
      </c>
      <c r="D1067" s="405">
        <f t="shared" si="2"/>
        <v>1.000853805</v>
      </c>
      <c r="E1067" s="406">
        <v>58.3</v>
      </c>
      <c r="F1067" s="226">
        <f t="shared" si="3"/>
        <v>-0.003418803419</v>
      </c>
      <c r="G1067" s="226">
        <f t="shared" si="4"/>
        <v>0.9965811966</v>
      </c>
    </row>
    <row r="1068" ht="15.75" customHeight="1">
      <c r="A1068" s="403" t="s">
        <v>1418</v>
      </c>
      <c r="B1068" s="404">
        <v>5469.63</v>
      </c>
      <c r="C1068" s="405">
        <f t="shared" si="1"/>
        <v>-0.001159609787</v>
      </c>
      <c r="D1068" s="405">
        <f t="shared" si="2"/>
        <v>0.9988403902</v>
      </c>
      <c r="E1068" s="406">
        <v>58.5</v>
      </c>
      <c r="F1068" s="226">
        <f t="shared" si="3"/>
        <v>-0.001706484642</v>
      </c>
      <c r="G1068" s="226">
        <f t="shared" si="4"/>
        <v>0.9982935154</v>
      </c>
    </row>
    <row r="1069" ht="15.75" customHeight="1">
      <c r="A1069" s="403" t="s">
        <v>1419</v>
      </c>
      <c r="B1069" s="404">
        <v>5475.98</v>
      </c>
      <c r="C1069" s="405">
        <f t="shared" si="1"/>
        <v>0.008172560889</v>
      </c>
      <c r="D1069" s="405">
        <f t="shared" si="2"/>
        <v>1.008172561</v>
      </c>
      <c r="E1069" s="406">
        <v>58.6</v>
      </c>
      <c r="F1069" s="226">
        <f t="shared" si="3"/>
        <v>0.008605851979</v>
      </c>
      <c r="G1069" s="226">
        <f t="shared" si="4"/>
        <v>1.008605852</v>
      </c>
    </row>
    <row r="1070" ht="15.75" customHeight="1">
      <c r="A1070" s="403" t="s">
        <v>1420</v>
      </c>
      <c r="B1070" s="404">
        <v>5431.59</v>
      </c>
      <c r="C1070" s="405">
        <f t="shared" si="1"/>
        <v>0.005298947244</v>
      </c>
      <c r="D1070" s="405">
        <f t="shared" si="2"/>
        <v>1.005298947</v>
      </c>
      <c r="E1070" s="406">
        <v>58.1</v>
      </c>
      <c r="F1070" s="226">
        <f t="shared" si="3"/>
        <v>0.008680555556</v>
      </c>
      <c r="G1070" s="226">
        <f t="shared" si="4"/>
        <v>1.008680556</v>
      </c>
    </row>
    <row r="1071" ht="15.75" customHeight="1">
      <c r="A1071" s="403" t="s">
        <v>1421</v>
      </c>
      <c r="B1071" s="404">
        <v>5402.96</v>
      </c>
      <c r="C1071" s="405">
        <f t="shared" si="1"/>
        <v>0.004689702366</v>
      </c>
      <c r="D1071" s="405">
        <f t="shared" si="2"/>
        <v>1.004689702</v>
      </c>
      <c r="E1071" s="406">
        <v>57.6</v>
      </c>
      <c r="F1071" s="226">
        <f t="shared" si="3"/>
        <v>0.01230228471</v>
      </c>
      <c r="G1071" s="226">
        <f t="shared" si="4"/>
        <v>1.012302285</v>
      </c>
    </row>
    <row r="1072" ht="15.75" customHeight="1">
      <c r="A1072" s="403" t="s">
        <v>1422</v>
      </c>
      <c r="B1072" s="404">
        <v>5377.74</v>
      </c>
      <c r="C1072" s="405">
        <f t="shared" si="1"/>
        <v>0.004398424412</v>
      </c>
      <c r="D1072" s="405">
        <f t="shared" si="2"/>
        <v>1.004398424</v>
      </c>
      <c r="E1072" s="406">
        <v>56.9</v>
      </c>
      <c r="F1072" s="226">
        <f t="shared" si="3"/>
        <v>-0.00350262697</v>
      </c>
      <c r="G1072" s="226">
        <f t="shared" si="4"/>
        <v>0.996497373</v>
      </c>
    </row>
    <row r="1073" ht="15.75" customHeight="1">
      <c r="A1073" s="403" t="s">
        <v>1423</v>
      </c>
      <c r="B1073" s="404">
        <v>5354.19</v>
      </c>
      <c r="C1073" s="405">
        <f t="shared" si="1"/>
        <v>0.004772217176</v>
      </c>
      <c r="D1073" s="405">
        <f t="shared" si="2"/>
        <v>1.004772217</v>
      </c>
      <c r="E1073" s="406">
        <v>57.1</v>
      </c>
      <c r="F1073" s="226">
        <f t="shared" si="3"/>
        <v>0.005281690141</v>
      </c>
      <c r="G1073" s="226">
        <f t="shared" si="4"/>
        <v>1.00528169</v>
      </c>
    </row>
    <row r="1074" ht="15.75" customHeight="1">
      <c r="A1074" s="403" t="s">
        <v>1424</v>
      </c>
      <c r="B1074" s="404">
        <v>5328.76</v>
      </c>
      <c r="C1074" s="405">
        <f t="shared" si="1"/>
        <v>0.01431796465</v>
      </c>
      <c r="D1074" s="405">
        <f t="shared" si="2"/>
        <v>1.014317965</v>
      </c>
      <c r="E1074" s="406">
        <v>56.8</v>
      </c>
      <c r="F1074" s="226">
        <f t="shared" si="3"/>
        <v>-0.00872600349</v>
      </c>
      <c r="G1074" s="226">
        <f t="shared" si="4"/>
        <v>0.9912739965</v>
      </c>
    </row>
    <row r="1075" ht="15.75" customHeight="1">
      <c r="A1075" s="403" t="s">
        <v>1425</v>
      </c>
      <c r="B1075" s="404">
        <v>5253.54</v>
      </c>
      <c r="C1075" s="405">
        <f t="shared" si="1"/>
        <v>0.00004187827888</v>
      </c>
      <c r="D1075" s="405">
        <f t="shared" si="2"/>
        <v>1.000041878</v>
      </c>
      <c r="E1075" s="406">
        <v>57.3</v>
      </c>
      <c r="F1075" s="226">
        <f t="shared" si="3"/>
        <v>0.00350262697</v>
      </c>
      <c r="G1075" s="226">
        <f t="shared" si="4"/>
        <v>1.003502627</v>
      </c>
    </row>
    <row r="1076" ht="15.75" customHeight="1">
      <c r="A1076" s="403" t="s">
        <v>1426</v>
      </c>
      <c r="B1076" s="404">
        <v>5253.32</v>
      </c>
      <c r="C1076" s="405">
        <f t="shared" si="1"/>
        <v>0.0005199415685</v>
      </c>
      <c r="D1076" s="405">
        <f t="shared" si="2"/>
        <v>1.000519942</v>
      </c>
      <c r="E1076" s="406">
        <v>57.1</v>
      </c>
      <c r="F1076" s="226">
        <f t="shared" si="3"/>
        <v>-0.01211072664</v>
      </c>
      <c r="G1076" s="226">
        <f t="shared" si="4"/>
        <v>0.9878892734</v>
      </c>
    </row>
    <row r="1077" ht="15.75" customHeight="1">
      <c r="A1077" s="403" t="s">
        <v>1427</v>
      </c>
      <c r="B1077" s="404">
        <v>5250.59</v>
      </c>
      <c r="C1077" s="405">
        <f t="shared" si="1"/>
        <v>-0.0000666547323</v>
      </c>
      <c r="D1077" s="405">
        <f t="shared" si="2"/>
        <v>0.9999333453</v>
      </c>
      <c r="E1077" s="406">
        <v>57.8</v>
      </c>
      <c r="F1077" s="226">
        <f t="shared" si="3"/>
        <v>0.003472222222</v>
      </c>
      <c r="G1077" s="226">
        <f t="shared" si="4"/>
        <v>1.003472222</v>
      </c>
    </row>
    <row r="1078" ht="15.75" customHeight="1">
      <c r="A1078" s="403" t="s">
        <v>1428</v>
      </c>
      <c r="B1078" s="404">
        <v>5250.94</v>
      </c>
      <c r="C1078" s="405">
        <f t="shared" si="1"/>
        <v>0.002692463394</v>
      </c>
      <c r="D1078" s="405">
        <f t="shared" si="2"/>
        <v>1.002692463</v>
      </c>
      <c r="E1078" s="406">
        <v>57.6</v>
      </c>
      <c r="F1078" s="226">
        <f t="shared" si="3"/>
        <v>0.008756567426</v>
      </c>
      <c r="G1078" s="226">
        <f t="shared" si="4"/>
        <v>1.008756567</v>
      </c>
    </row>
    <row r="1079" ht="15.75" customHeight="1">
      <c r="A1079" s="403" t="s">
        <v>1429</v>
      </c>
      <c r="B1079" s="404">
        <v>5236.84</v>
      </c>
      <c r="C1079" s="405">
        <f t="shared" si="1"/>
        <v>-0.007448627216</v>
      </c>
      <c r="D1079" s="405">
        <f t="shared" si="2"/>
        <v>0.9925513728</v>
      </c>
      <c r="E1079" s="406">
        <v>57.1</v>
      </c>
      <c r="F1079" s="226">
        <f t="shared" si="3"/>
        <v>-0.01211072664</v>
      </c>
      <c r="G1079" s="226">
        <f t="shared" si="4"/>
        <v>0.9878892734</v>
      </c>
    </row>
    <row r="1080" ht="15.75" customHeight="1">
      <c r="A1080" s="403" t="s">
        <v>1430</v>
      </c>
      <c r="B1080" s="404">
        <v>5276.14</v>
      </c>
      <c r="C1080" s="405">
        <f t="shared" si="1"/>
        <v>-0.01116254662</v>
      </c>
      <c r="D1080" s="405">
        <f t="shared" si="2"/>
        <v>0.9888374534</v>
      </c>
      <c r="E1080" s="406">
        <v>57.8</v>
      </c>
      <c r="F1080" s="226">
        <f t="shared" si="3"/>
        <v>-0.001727115717</v>
      </c>
      <c r="G1080" s="226">
        <f t="shared" si="4"/>
        <v>0.9982728843</v>
      </c>
    </row>
    <row r="1081" ht="15.75" customHeight="1">
      <c r="A1081" s="403" t="s">
        <v>1431</v>
      </c>
      <c r="B1081" s="404">
        <v>5335.7</v>
      </c>
      <c r="C1081" s="405">
        <f t="shared" si="1"/>
        <v>0.020058194</v>
      </c>
      <c r="D1081" s="405">
        <f t="shared" si="2"/>
        <v>1.020058194</v>
      </c>
      <c r="E1081" s="406">
        <v>57.9</v>
      </c>
      <c r="F1081" s="226">
        <f t="shared" si="3"/>
        <v>0.006956521739</v>
      </c>
      <c r="G1081" s="226">
        <f t="shared" si="4"/>
        <v>1.006956522</v>
      </c>
    </row>
    <row r="1082" ht="15.75" customHeight="1">
      <c r="A1082" s="403" t="s">
        <v>1432</v>
      </c>
      <c r="B1082" s="404">
        <v>5230.78</v>
      </c>
      <c r="C1082" s="405">
        <f t="shared" si="1"/>
        <v>0.006687798184</v>
      </c>
      <c r="D1082" s="405">
        <f t="shared" si="2"/>
        <v>1.006687798</v>
      </c>
      <c r="E1082" s="406">
        <v>57.5</v>
      </c>
      <c r="F1082" s="226">
        <f t="shared" si="3"/>
        <v>0.001742160279</v>
      </c>
      <c r="G1082" s="226">
        <f t="shared" si="4"/>
        <v>1.00174216</v>
      </c>
    </row>
    <row r="1083" ht="15.75" customHeight="1">
      <c r="A1083" s="403" t="s">
        <v>1433</v>
      </c>
      <c r="B1083" s="404">
        <v>5196.03</v>
      </c>
      <c r="C1083" s="405">
        <f t="shared" si="1"/>
        <v>-0.004193249788</v>
      </c>
      <c r="D1083" s="405">
        <f t="shared" si="2"/>
        <v>0.9958067502</v>
      </c>
      <c r="E1083" s="406">
        <v>57.4</v>
      </c>
      <c r="F1083" s="226">
        <f t="shared" si="3"/>
        <v>-0.003472222222</v>
      </c>
      <c r="G1083" s="226">
        <f t="shared" si="4"/>
        <v>0.9965277778</v>
      </c>
    </row>
    <row r="1084" ht="15.75" customHeight="1">
      <c r="A1084" s="403" t="s">
        <v>1434</v>
      </c>
      <c r="B1084" s="404">
        <v>5217.91</v>
      </c>
      <c r="C1084" s="405">
        <f t="shared" si="1"/>
        <v>-0.005699509511</v>
      </c>
      <c r="D1084" s="405">
        <f t="shared" si="2"/>
        <v>0.9943004905</v>
      </c>
      <c r="E1084" s="406">
        <v>57.6</v>
      </c>
      <c r="F1084" s="226">
        <f t="shared" si="3"/>
        <v>-0.00518134715</v>
      </c>
      <c r="G1084" s="226">
        <f t="shared" si="4"/>
        <v>0.9948186528</v>
      </c>
    </row>
    <row r="1085" ht="15.75" customHeight="1">
      <c r="A1085" s="403" t="s">
        <v>1435</v>
      </c>
      <c r="B1085" s="404">
        <v>5247.82</v>
      </c>
      <c r="C1085" s="405">
        <f t="shared" si="1"/>
        <v>-0.004948880529</v>
      </c>
      <c r="D1085" s="405">
        <f t="shared" si="2"/>
        <v>0.9950511195</v>
      </c>
      <c r="E1085" s="406">
        <v>57.9</v>
      </c>
      <c r="F1085" s="226">
        <f t="shared" si="3"/>
        <v>0</v>
      </c>
      <c r="G1085" s="226">
        <f t="shared" si="4"/>
        <v>1</v>
      </c>
    </row>
    <row r="1086" ht="15.75" customHeight="1">
      <c r="A1086" s="403" t="s">
        <v>1436</v>
      </c>
      <c r="B1086" s="404">
        <v>5273.92</v>
      </c>
      <c r="C1086" s="405">
        <f t="shared" si="1"/>
        <v>-0.0003620283444</v>
      </c>
      <c r="D1086" s="405">
        <f t="shared" si="2"/>
        <v>0.9996379717</v>
      </c>
      <c r="E1086" s="406">
        <v>57.9</v>
      </c>
      <c r="F1086" s="226">
        <f t="shared" si="3"/>
        <v>-0.005154639175</v>
      </c>
      <c r="G1086" s="226">
        <f t="shared" si="4"/>
        <v>0.9948453608</v>
      </c>
    </row>
    <row r="1087" ht="15.75" customHeight="1">
      <c r="A1087" s="403" t="s">
        <v>1437</v>
      </c>
      <c r="B1087" s="404">
        <v>5275.83</v>
      </c>
      <c r="C1087" s="405">
        <f t="shared" si="1"/>
        <v>0.0006543534419</v>
      </c>
      <c r="D1087" s="405">
        <f t="shared" si="2"/>
        <v>1.000654353</v>
      </c>
      <c r="E1087" s="406">
        <v>58.2</v>
      </c>
      <c r="F1087" s="226">
        <f t="shared" si="3"/>
        <v>0.00518134715</v>
      </c>
      <c r="G1087" s="226">
        <f t="shared" si="4"/>
        <v>1.005181347</v>
      </c>
    </row>
    <row r="1088" ht="15.75" customHeight="1">
      <c r="A1088" s="403" t="s">
        <v>1438</v>
      </c>
      <c r="B1088" s="404">
        <v>5272.38</v>
      </c>
      <c r="C1088" s="405">
        <f t="shared" si="1"/>
        <v>-0.003328928788</v>
      </c>
      <c r="D1088" s="405">
        <f t="shared" si="2"/>
        <v>0.9966710712</v>
      </c>
      <c r="E1088" s="406">
        <v>57.9</v>
      </c>
      <c r="F1088" s="226">
        <f t="shared" si="3"/>
        <v>-0.008561643836</v>
      </c>
      <c r="G1088" s="226">
        <f t="shared" si="4"/>
        <v>0.9914383562</v>
      </c>
    </row>
    <row r="1089" ht="15.75" customHeight="1">
      <c r="A1089" s="403" t="s">
        <v>1439</v>
      </c>
      <c r="B1089" s="404">
        <v>5289.99</v>
      </c>
      <c r="C1089" s="405">
        <f t="shared" si="1"/>
        <v>-0.009750883551</v>
      </c>
      <c r="D1089" s="405">
        <f t="shared" si="2"/>
        <v>0.9902491164</v>
      </c>
      <c r="E1089" s="406">
        <v>58.4</v>
      </c>
      <c r="F1089" s="226">
        <f t="shared" si="3"/>
        <v>-0.006802721088</v>
      </c>
      <c r="G1089" s="226">
        <f t="shared" si="4"/>
        <v>0.9931972789</v>
      </c>
    </row>
    <row r="1090" ht="15.75" customHeight="1">
      <c r="A1090" s="403" t="s">
        <v>1440</v>
      </c>
      <c r="B1090" s="404">
        <v>5342.08</v>
      </c>
      <c r="C1090" s="405">
        <f t="shared" si="1"/>
        <v>-0.00979072828</v>
      </c>
      <c r="D1090" s="405">
        <f t="shared" si="2"/>
        <v>0.9902092717</v>
      </c>
      <c r="E1090" s="406">
        <v>58.8</v>
      </c>
      <c r="F1090" s="226">
        <f t="shared" si="3"/>
        <v>-0.008431703204</v>
      </c>
      <c r="G1090" s="226">
        <f t="shared" si="4"/>
        <v>0.9915682968</v>
      </c>
    </row>
    <row r="1091" ht="15.75" customHeight="1">
      <c r="A1091" s="403" t="s">
        <v>1441</v>
      </c>
      <c r="B1091" s="404">
        <v>5394.9</v>
      </c>
      <c r="C1091" s="405">
        <f t="shared" si="1"/>
        <v>0.02045680238</v>
      </c>
      <c r="D1091" s="405">
        <f t="shared" si="2"/>
        <v>1.020456802</v>
      </c>
      <c r="E1091" s="406">
        <v>59.3</v>
      </c>
      <c r="F1091" s="226">
        <f t="shared" si="3"/>
        <v>0.02065404475</v>
      </c>
      <c r="G1091" s="226">
        <f t="shared" si="4"/>
        <v>1.020654045</v>
      </c>
    </row>
    <row r="1092" ht="15.75" customHeight="1">
      <c r="A1092" s="403" t="s">
        <v>1442</v>
      </c>
      <c r="B1092" s="404">
        <v>5286.75</v>
      </c>
      <c r="C1092" s="405">
        <f t="shared" si="1"/>
        <v>0.01612577722</v>
      </c>
      <c r="D1092" s="405">
        <f t="shared" si="2"/>
        <v>1.016125777</v>
      </c>
      <c r="E1092" s="406">
        <v>58.1</v>
      </c>
      <c r="F1092" s="226">
        <f t="shared" si="3"/>
        <v>0.005190311419</v>
      </c>
      <c r="G1092" s="226">
        <f t="shared" si="4"/>
        <v>1.005190311</v>
      </c>
    </row>
    <row r="1093" ht="15.75" customHeight="1">
      <c r="A1093" s="403" t="s">
        <v>1443</v>
      </c>
      <c r="B1093" s="404">
        <v>5202.85</v>
      </c>
      <c r="C1093" s="405">
        <f t="shared" si="1"/>
        <v>0.005292283198</v>
      </c>
      <c r="D1093" s="405">
        <f t="shared" si="2"/>
        <v>1.005292283</v>
      </c>
      <c r="E1093" s="406">
        <v>57.8</v>
      </c>
      <c r="F1093" s="226">
        <f t="shared" si="3"/>
        <v>-0.008576329331</v>
      </c>
      <c r="G1093" s="226">
        <f t="shared" si="4"/>
        <v>0.9914236707</v>
      </c>
    </row>
    <row r="1094" ht="15.75" customHeight="1">
      <c r="A1094" s="403" t="s">
        <v>1444</v>
      </c>
      <c r="B1094" s="404">
        <v>5175.46</v>
      </c>
      <c r="C1094" s="405">
        <f t="shared" si="1"/>
        <v>-0.01197551062</v>
      </c>
      <c r="D1094" s="405">
        <f t="shared" si="2"/>
        <v>0.9880244894</v>
      </c>
      <c r="E1094" s="406">
        <v>58.3</v>
      </c>
      <c r="F1094" s="226">
        <f t="shared" si="3"/>
        <v>-0.006814310051</v>
      </c>
      <c r="G1094" s="226">
        <f t="shared" si="4"/>
        <v>0.9931856899</v>
      </c>
    </row>
    <row r="1095" ht="15.75" customHeight="1">
      <c r="A1095" s="403" t="s">
        <v>1445</v>
      </c>
      <c r="B1095" s="404">
        <v>5238.19</v>
      </c>
      <c r="C1095" s="405">
        <f t="shared" si="1"/>
        <v>-0.005313159279</v>
      </c>
      <c r="D1095" s="405">
        <f t="shared" si="2"/>
        <v>0.9946868407</v>
      </c>
      <c r="E1095" s="406">
        <v>58.7</v>
      </c>
      <c r="F1095" s="226">
        <f t="shared" si="3"/>
        <v>-0.003395585739</v>
      </c>
      <c r="G1095" s="226">
        <f t="shared" si="4"/>
        <v>0.9966044143</v>
      </c>
    </row>
    <row r="1096" ht="15.75" customHeight="1">
      <c r="A1096" s="403" t="s">
        <v>1446</v>
      </c>
      <c r="B1096" s="404">
        <v>5266.17</v>
      </c>
      <c r="C1096" s="405">
        <f t="shared" si="1"/>
        <v>0.004925234144</v>
      </c>
      <c r="D1096" s="405">
        <f t="shared" si="2"/>
        <v>1.004925234</v>
      </c>
      <c r="E1096" s="406">
        <v>58.9</v>
      </c>
      <c r="F1096" s="226">
        <f t="shared" si="3"/>
        <v>0.001700680272</v>
      </c>
      <c r="G1096" s="226">
        <f t="shared" si="4"/>
        <v>1.00170068</v>
      </c>
    </row>
    <row r="1097" ht="15.75" customHeight="1">
      <c r="A1097" s="403" t="s">
        <v>1447</v>
      </c>
      <c r="B1097" s="404">
        <v>5240.36</v>
      </c>
      <c r="C1097" s="405">
        <f t="shared" si="1"/>
        <v>-0.003894807873</v>
      </c>
      <c r="D1097" s="405">
        <f t="shared" si="2"/>
        <v>0.9961051921</v>
      </c>
      <c r="E1097" s="406">
        <v>58.8</v>
      </c>
      <c r="F1097" s="226">
        <f t="shared" si="3"/>
        <v>-0.003389830508</v>
      </c>
      <c r="G1097" s="226">
        <f t="shared" si="4"/>
        <v>0.9966101695</v>
      </c>
    </row>
    <row r="1098" ht="15.75" customHeight="1">
      <c r="A1098" s="403" t="s">
        <v>1448</v>
      </c>
      <c r="B1098" s="404">
        <v>5260.85</v>
      </c>
      <c r="C1098" s="405">
        <f t="shared" si="1"/>
        <v>-0.01181126766</v>
      </c>
      <c r="D1098" s="405">
        <f t="shared" si="2"/>
        <v>0.9881887323</v>
      </c>
      <c r="E1098" s="406">
        <v>59.0</v>
      </c>
      <c r="F1098" s="226">
        <f t="shared" si="3"/>
        <v>-0.01337792642</v>
      </c>
      <c r="G1098" s="226">
        <f t="shared" si="4"/>
        <v>0.9866220736</v>
      </c>
    </row>
    <row r="1099" ht="15.75" customHeight="1">
      <c r="A1099" s="403" t="s">
        <v>1449</v>
      </c>
      <c r="B1099" s="404">
        <v>5323.73</v>
      </c>
      <c r="C1099" s="405">
        <f t="shared" si="1"/>
        <v>0.0004359746759</v>
      </c>
      <c r="D1099" s="405">
        <f t="shared" si="2"/>
        <v>1.000435975</v>
      </c>
      <c r="E1099" s="406">
        <v>59.8</v>
      </c>
      <c r="F1099" s="226">
        <f t="shared" si="3"/>
        <v>0</v>
      </c>
      <c r="G1099" s="226">
        <f t="shared" si="4"/>
        <v>1</v>
      </c>
    </row>
    <row r="1100" ht="15.75" customHeight="1">
      <c r="A1100" s="403" t="s">
        <v>1450</v>
      </c>
      <c r="B1100" s="404">
        <v>5321.41</v>
      </c>
      <c r="C1100" s="405">
        <f t="shared" si="1"/>
        <v>0.01178839452</v>
      </c>
      <c r="D1100" s="405">
        <f t="shared" si="2"/>
        <v>1.011788395</v>
      </c>
      <c r="E1100" s="406">
        <v>59.8</v>
      </c>
      <c r="F1100" s="226">
        <f t="shared" si="3"/>
        <v>0.005042016807</v>
      </c>
      <c r="G1100" s="226">
        <f t="shared" si="4"/>
        <v>1.005042017</v>
      </c>
    </row>
    <row r="1101" ht="15.75" customHeight="1">
      <c r="A1101" s="403" t="s">
        <v>1451</v>
      </c>
      <c r="B1101" s="404">
        <v>5259.41</v>
      </c>
      <c r="C1101" s="405">
        <f t="shared" si="1"/>
        <v>0.002000415324</v>
      </c>
      <c r="D1101" s="405">
        <f t="shared" si="2"/>
        <v>1.002000415</v>
      </c>
      <c r="E1101" s="406">
        <v>59.5</v>
      </c>
      <c r="F1101" s="226">
        <f t="shared" si="3"/>
        <v>0.008474576271</v>
      </c>
      <c r="G1101" s="226">
        <f t="shared" si="4"/>
        <v>1.008474576</v>
      </c>
    </row>
    <row r="1102" ht="15.75" customHeight="1">
      <c r="A1102" s="403" t="s">
        <v>1452</v>
      </c>
      <c r="B1102" s="404">
        <v>5248.91</v>
      </c>
      <c r="C1102" s="405">
        <f t="shared" si="1"/>
        <v>-0.01140603488</v>
      </c>
      <c r="D1102" s="405">
        <f t="shared" si="2"/>
        <v>0.9885939651</v>
      </c>
      <c r="E1102" s="406">
        <v>59.0</v>
      </c>
      <c r="F1102" s="226">
        <f t="shared" si="3"/>
        <v>0.006825938567</v>
      </c>
      <c r="G1102" s="226">
        <f t="shared" si="4"/>
        <v>1.006825939</v>
      </c>
    </row>
    <row r="1103" ht="15.75" customHeight="1">
      <c r="A1103" s="403" t="s">
        <v>1453</v>
      </c>
      <c r="B1103" s="404">
        <v>5309.47</v>
      </c>
      <c r="C1103" s="405">
        <f t="shared" si="1"/>
        <v>-0.003176635582</v>
      </c>
      <c r="D1103" s="405">
        <f t="shared" si="2"/>
        <v>0.9968233644</v>
      </c>
      <c r="E1103" s="406">
        <v>58.6</v>
      </c>
      <c r="F1103" s="226">
        <f t="shared" si="3"/>
        <v>0.01384083045</v>
      </c>
      <c r="G1103" s="226">
        <f t="shared" si="4"/>
        <v>1.01384083</v>
      </c>
    </row>
    <row r="1104" ht="15.75" customHeight="1">
      <c r="A1104" s="403" t="s">
        <v>1454</v>
      </c>
      <c r="B1104" s="404">
        <v>5326.39</v>
      </c>
      <c r="C1104" s="405">
        <f t="shared" si="1"/>
        <v>0.01231374487</v>
      </c>
      <c r="D1104" s="405">
        <f t="shared" si="2"/>
        <v>1.012313745</v>
      </c>
      <c r="E1104" s="406">
        <v>57.8</v>
      </c>
      <c r="F1104" s="226">
        <f t="shared" si="3"/>
        <v>0.0122591944</v>
      </c>
      <c r="G1104" s="226">
        <f t="shared" si="4"/>
        <v>1.012259194</v>
      </c>
    </row>
    <row r="1105" ht="15.75" customHeight="1">
      <c r="A1105" s="403" t="s">
        <v>1455</v>
      </c>
      <c r="B1105" s="404">
        <v>5261.6</v>
      </c>
      <c r="C1105" s="405">
        <f t="shared" si="1"/>
        <v>-0.01074500588</v>
      </c>
      <c r="D1105" s="405">
        <f t="shared" si="2"/>
        <v>0.9892549941</v>
      </c>
      <c r="E1105" s="406">
        <v>57.1</v>
      </c>
      <c r="F1105" s="226">
        <f t="shared" si="3"/>
        <v>0.007054673721</v>
      </c>
      <c r="G1105" s="226">
        <f t="shared" si="4"/>
        <v>1.007054674</v>
      </c>
    </row>
    <row r="1106" ht="15.75" customHeight="1">
      <c r="A1106" s="403" t="s">
        <v>1456</v>
      </c>
      <c r="B1106" s="404">
        <v>5318.75</v>
      </c>
      <c r="C1106" s="405">
        <f t="shared" si="1"/>
        <v>-0.009954897687</v>
      </c>
      <c r="D1106" s="405">
        <f t="shared" si="2"/>
        <v>0.9900451023</v>
      </c>
      <c r="E1106" s="406">
        <v>56.7</v>
      </c>
      <c r="F1106" s="226">
        <f t="shared" si="3"/>
        <v>-0.01391304348</v>
      </c>
      <c r="G1106" s="226">
        <f t="shared" si="4"/>
        <v>0.9860869565</v>
      </c>
    </row>
    <row r="1107" ht="15.75" customHeight="1">
      <c r="A1107" s="403" t="s">
        <v>1457</v>
      </c>
      <c r="B1107" s="404">
        <v>5372.23</v>
      </c>
      <c r="C1107" s="405">
        <f t="shared" si="1"/>
        <v>-0.01134730368</v>
      </c>
      <c r="D1107" s="405">
        <f t="shared" si="2"/>
        <v>0.9886526963</v>
      </c>
      <c r="E1107" s="406">
        <v>57.5</v>
      </c>
      <c r="F1107" s="226">
        <f t="shared" si="3"/>
        <v>-0.0154109589</v>
      </c>
      <c r="G1107" s="226">
        <f t="shared" si="4"/>
        <v>0.9845890411</v>
      </c>
    </row>
    <row r="1108" ht="15.75" customHeight="1">
      <c r="A1108" s="403" t="s">
        <v>1458</v>
      </c>
      <c r="B1108" s="404">
        <v>5433.89</v>
      </c>
      <c r="C1108" s="405">
        <f t="shared" si="1"/>
        <v>-0.00476564632</v>
      </c>
      <c r="D1108" s="405">
        <f t="shared" si="2"/>
        <v>0.9952343537</v>
      </c>
      <c r="E1108" s="406">
        <v>58.4</v>
      </c>
      <c r="F1108" s="226">
        <f t="shared" si="3"/>
        <v>-0.01184433164</v>
      </c>
      <c r="G1108" s="226">
        <f t="shared" si="4"/>
        <v>0.9881556684</v>
      </c>
    </row>
    <row r="1109" ht="15.75" customHeight="1">
      <c r="A1109" s="403" t="s">
        <v>1459</v>
      </c>
      <c r="B1109" s="404">
        <v>5459.91</v>
      </c>
      <c r="C1109" s="405">
        <f t="shared" si="1"/>
        <v>0.001415944785</v>
      </c>
      <c r="D1109" s="405">
        <f t="shared" si="2"/>
        <v>1.001415945</v>
      </c>
      <c r="E1109" s="406">
        <v>59.1</v>
      </c>
      <c r="F1109" s="226">
        <f t="shared" si="3"/>
        <v>-0.003372681282</v>
      </c>
      <c r="G1109" s="226">
        <f t="shared" si="4"/>
        <v>0.9966273187</v>
      </c>
    </row>
    <row r="1110" ht="15.75" customHeight="1">
      <c r="A1110" s="403" t="s">
        <v>1460</v>
      </c>
      <c r="B1110" s="404">
        <v>5452.19</v>
      </c>
      <c r="C1110" s="405">
        <f t="shared" si="1"/>
        <v>-0.01267255445</v>
      </c>
      <c r="D1110" s="405">
        <f t="shared" si="2"/>
        <v>0.9873274456</v>
      </c>
      <c r="E1110" s="406">
        <v>59.3</v>
      </c>
      <c r="F1110" s="226">
        <f t="shared" si="3"/>
        <v>-0.006700167504</v>
      </c>
      <c r="G1110" s="226">
        <f t="shared" si="4"/>
        <v>0.9932998325</v>
      </c>
    </row>
    <row r="1111" ht="15.75" customHeight="1">
      <c r="A1111" s="403" t="s">
        <v>1461</v>
      </c>
      <c r="B1111" s="404">
        <v>5522.17</v>
      </c>
      <c r="C1111" s="405">
        <f t="shared" si="1"/>
        <v>0.00346896647</v>
      </c>
      <c r="D1111" s="405">
        <f t="shared" si="2"/>
        <v>1.003468966</v>
      </c>
      <c r="E1111" s="406">
        <v>59.7</v>
      </c>
      <c r="F1111" s="226">
        <f t="shared" si="3"/>
        <v>0.01015228426</v>
      </c>
      <c r="G1111" s="226">
        <f t="shared" si="4"/>
        <v>1.010152284</v>
      </c>
    </row>
    <row r="1112" ht="15.75" customHeight="1">
      <c r="A1112" s="403" t="s">
        <v>1462</v>
      </c>
      <c r="B1112" s="404">
        <v>5503.08</v>
      </c>
      <c r="C1112" s="405">
        <f t="shared" si="1"/>
        <v>0.002035725341</v>
      </c>
      <c r="D1112" s="405">
        <f t="shared" si="2"/>
        <v>1.002035725</v>
      </c>
      <c r="E1112" s="406">
        <v>59.1</v>
      </c>
      <c r="F1112" s="226">
        <f t="shared" si="3"/>
        <v>-0.005050505051</v>
      </c>
      <c r="G1112" s="226">
        <f t="shared" si="4"/>
        <v>0.9949494949</v>
      </c>
    </row>
    <row r="1113" ht="15.75" customHeight="1">
      <c r="A1113" s="403" t="s">
        <v>1463</v>
      </c>
      <c r="B1113" s="404">
        <v>5491.9</v>
      </c>
      <c r="C1113" s="405">
        <f t="shared" si="1"/>
        <v>-0.002468445134</v>
      </c>
      <c r="D1113" s="405">
        <f t="shared" si="2"/>
        <v>0.9975315549</v>
      </c>
      <c r="E1113" s="406">
        <v>59.4</v>
      </c>
      <c r="F1113" s="226">
        <f t="shared" si="3"/>
        <v>-0.006688963211</v>
      </c>
      <c r="G1113" s="226">
        <f t="shared" si="4"/>
        <v>0.9933110368</v>
      </c>
    </row>
    <row r="1114" ht="15.75" customHeight="1">
      <c r="A1114" s="403" t="s">
        <v>1464</v>
      </c>
      <c r="B1114" s="404">
        <v>5505.49</v>
      </c>
      <c r="C1114" s="405">
        <f t="shared" si="1"/>
        <v>0.0005470260682</v>
      </c>
      <c r="D1114" s="405">
        <f t="shared" si="2"/>
        <v>1.000547026</v>
      </c>
      <c r="E1114" s="406">
        <v>59.8</v>
      </c>
      <c r="F1114" s="226">
        <f t="shared" si="3"/>
        <v>0</v>
      </c>
      <c r="G1114" s="226">
        <f t="shared" si="4"/>
        <v>1</v>
      </c>
    </row>
    <row r="1115" ht="15.75" customHeight="1">
      <c r="A1115" s="403" t="s">
        <v>1465</v>
      </c>
      <c r="B1115" s="404">
        <v>5502.48</v>
      </c>
      <c r="C1115" s="405">
        <f t="shared" si="1"/>
        <v>-0.004989086937</v>
      </c>
      <c r="D1115" s="405">
        <f t="shared" si="2"/>
        <v>0.9950109131</v>
      </c>
      <c r="E1115" s="406">
        <v>59.8</v>
      </c>
      <c r="F1115" s="226">
        <f t="shared" si="3"/>
        <v>-0.003333333333</v>
      </c>
      <c r="G1115" s="226">
        <f t="shared" si="4"/>
        <v>0.9966666667</v>
      </c>
    </row>
    <row r="1116" ht="15.75" customHeight="1">
      <c r="A1116" s="403" t="s">
        <v>1466</v>
      </c>
      <c r="B1116" s="404">
        <v>5530.07</v>
      </c>
      <c r="C1116" s="405">
        <f t="shared" si="1"/>
        <v>0.003265560851</v>
      </c>
      <c r="D1116" s="405">
        <f t="shared" si="2"/>
        <v>1.003265561</v>
      </c>
      <c r="E1116" s="406">
        <v>60.0</v>
      </c>
      <c r="F1116" s="226">
        <f t="shared" si="3"/>
        <v>0.0101010101</v>
      </c>
      <c r="G1116" s="226">
        <f t="shared" si="4"/>
        <v>1.01010101</v>
      </c>
    </row>
    <row r="1117" ht="15.75" customHeight="1">
      <c r="A1117" s="403" t="s">
        <v>1467</v>
      </c>
      <c r="B1117" s="404">
        <v>5512.07</v>
      </c>
      <c r="C1117" s="405">
        <f t="shared" si="1"/>
        <v>-0.01042700825</v>
      </c>
      <c r="D1117" s="405">
        <f t="shared" si="2"/>
        <v>0.9895729918</v>
      </c>
      <c r="E1117" s="406">
        <v>59.4</v>
      </c>
      <c r="F1117" s="226">
        <f t="shared" si="3"/>
        <v>0</v>
      </c>
      <c r="G1117" s="226">
        <f t="shared" si="4"/>
        <v>1</v>
      </c>
    </row>
    <row r="1118" ht="15.75" customHeight="1">
      <c r="A1118" s="403" t="s">
        <v>1468</v>
      </c>
      <c r="B1118" s="404">
        <v>5570.15</v>
      </c>
      <c r="C1118" s="405">
        <f t="shared" si="1"/>
        <v>-0.005428038318</v>
      </c>
      <c r="D1118" s="405">
        <f t="shared" si="2"/>
        <v>0.9945719617</v>
      </c>
      <c r="E1118" s="406">
        <v>59.4</v>
      </c>
      <c r="F1118" s="226">
        <f t="shared" si="3"/>
        <v>0.001686340641</v>
      </c>
      <c r="G1118" s="226">
        <f t="shared" si="4"/>
        <v>1.001686341</v>
      </c>
    </row>
    <row r="1119" ht="15.75" customHeight="1">
      <c r="A1119" s="403" t="s">
        <v>1469</v>
      </c>
      <c r="B1119" s="404">
        <v>5600.55</v>
      </c>
      <c r="C1119" s="405">
        <f t="shared" si="1"/>
        <v>-0.005458784754</v>
      </c>
      <c r="D1119" s="405">
        <f t="shared" si="2"/>
        <v>0.9945412152</v>
      </c>
      <c r="E1119" s="406">
        <v>59.3</v>
      </c>
      <c r="F1119" s="226">
        <f t="shared" si="3"/>
        <v>0.001689189189</v>
      </c>
      <c r="G1119" s="226">
        <f t="shared" si="4"/>
        <v>1.001689189</v>
      </c>
    </row>
    <row r="1120" ht="15.75" customHeight="1">
      <c r="A1120" s="403" t="s">
        <v>1470</v>
      </c>
      <c r="B1120" s="404">
        <v>5631.29</v>
      </c>
      <c r="C1120" s="405">
        <f t="shared" si="1"/>
        <v>0.004708380167</v>
      </c>
      <c r="D1120" s="405">
        <f t="shared" si="2"/>
        <v>1.00470838</v>
      </c>
      <c r="E1120" s="406">
        <v>59.2</v>
      </c>
      <c r="F1120" s="226">
        <f t="shared" si="3"/>
        <v>0.003389830508</v>
      </c>
      <c r="G1120" s="226">
        <f t="shared" si="4"/>
        <v>1.003389831</v>
      </c>
    </row>
    <row r="1121" ht="15.75" customHeight="1">
      <c r="A1121" s="403" t="s">
        <v>1471</v>
      </c>
      <c r="B1121" s="404">
        <v>5604.9</v>
      </c>
      <c r="C1121" s="405">
        <f t="shared" si="1"/>
        <v>-0.0090013632</v>
      </c>
      <c r="D1121" s="405">
        <f t="shared" si="2"/>
        <v>0.9909986368</v>
      </c>
      <c r="E1121" s="406">
        <v>59.0</v>
      </c>
      <c r="F1121" s="226">
        <f t="shared" si="3"/>
        <v>-0.006734006734</v>
      </c>
      <c r="G1121" s="226">
        <f t="shared" si="4"/>
        <v>0.9932659933</v>
      </c>
    </row>
    <row r="1122" ht="15.75" customHeight="1">
      <c r="A1122" s="403" t="s">
        <v>1472</v>
      </c>
      <c r="B1122" s="404">
        <v>5655.81</v>
      </c>
      <c r="C1122" s="405">
        <f t="shared" si="1"/>
        <v>0.0004599156939</v>
      </c>
      <c r="D1122" s="405">
        <f t="shared" si="2"/>
        <v>1.000459916</v>
      </c>
      <c r="E1122" s="406">
        <v>59.4</v>
      </c>
      <c r="F1122" s="226">
        <f t="shared" si="3"/>
        <v>-0.005025125628</v>
      </c>
      <c r="G1122" s="226">
        <f t="shared" si="4"/>
        <v>0.9949748744</v>
      </c>
    </row>
    <row r="1123" ht="15.75" customHeight="1">
      <c r="A1123" s="403" t="s">
        <v>1473</v>
      </c>
      <c r="B1123" s="404">
        <v>5653.21</v>
      </c>
      <c r="C1123" s="405">
        <f t="shared" si="1"/>
        <v>-0.005142166292</v>
      </c>
      <c r="D1123" s="405">
        <f t="shared" si="2"/>
        <v>0.9948578337</v>
      </c>
      <c r="E1123" s="406">
        <v>59.7</v>
      </c>
      <c r="F1123" s="226">
        <f t="shared" si="3"/>
        <v>-0.005</v>
      </c>
      <c r="G1123" s="226">
        <f t="shared" si="4"/>
        <v>0.995</v>
      </c>
    </row>
    <row r="1124" ht="15.75" customHeight="1">
      <c r="A1124" s="403" t="s">
        <v>1474</v>
      </c>
      <c r="B1124" s="404">
        <v>5682.43</v>
      </c>
      <c r="C1124" s="405">
        <f t="shared" si="1"/>
        <v>-0.00147430423</v>
      </c>
      <c r="D1124" s="405">
        <f t="shared" si="2"/>
        <v>0.9985256958</v>
      </c>
      <c r="E1124" s="406">
        <v>60.0</v>
      </c>
      <c r="F1124" s="226">
        <f t="shared" si="3"/>
        <v>-0.00826446281</v>
      </c>
      <c r="G1124" s="226">
        <f t="shared" si="4"/>
        <v>0.9917355372</v>
      </c>
    </row>
    <row r="1125" ht="15.75" customHeight="1">
      <c r="A1125" s="403" t="s">
        <v>1475</v>
      </c>
      <c r="B1125" s="404">
        <v>5690.82</v>
      </c>
      <c r="C1125" s="405">
        <f t="shared" si="1"/>
        <v>-0.003369491739</v>
      </c>
      <c r="D1125" s="405">
        <f t="shared" si="2"/>
        <v>0.9966305083</v>
      </c>
      <c r="E1125" s="406">
        <v>60.5</v>
      </c>
      <c r="F1125" s="226">
        <f t="shared" si="3"/>
        <v>0.004983388704</v>
      </c>
      <c r="G1125" s="226">
        <f t="shared" si="4"/>
        <v>1.004983389</v>
      </c>
    </row>
    <row r="1126" ht="15.75" customHeight="1">
      <c r="A1126" s="403" t="s">
        <v>1476</v>
      </c>
      <c r="B1126" s="404">
        <v>5710.06</v>
      </c>
      <c r="C1126" s="405">
        <f t="shared" si="1"/>
        <v>0.003798925894</v>
      </c>
      <c r="D1126" s="405">
        <f t="shared" si="2"/>
        <v>1.003798926</v>
      </c>
      <c r="E1126" s="406">
        <v>60.2</v>
      </c>
      <c r="F1126" s="226">
        <f t="shared" si="3"/>
        <v>0.005008347245</v>
      </c>
      <c r="G1126" s="226">
        <f t="shared" si="4"/>
        <v>1.005008347</v>
      </c>
    </row>
    <row r="1127" ht="15.75" customHeight="1">
      <c r="A1127" s="403" t="s">
        <v>1477</v>
      </c>
      <c r="B1127" s="404">
        <v>5688.45</v>
      </c>
      <c r="C1127" s="405">
        <f t="shared" si="1"/>
        <v>0.0003640277294</v>
      </c>
      <c r="D1127" s="405">
        <f t="shared" si="2"/>
        <v>1.000364028</v>
      </c>
      <c r="E1127" s="406">
        <v>59.9</v>
      </c>
      <c r="F1127" s="226">
        <f t="shared" si="3"/>
        <v>0.001672240803</v>
      </c>
      <c r="G1127" s="226">
        <f t="shared" si="4"/>
        <v>1.001672241</v>
      </c>
    </row>
    <row r="1128" ht="15.75" customHeight="1">
      <c r="A1128" s="403" t="s">
        <v>1478</v>
      </c>
      <c r="B1128" s="404">
        <v>5686.38</v>
      </c>
      <c r="C1128" s="405">
        <f t="shared" si="1"/>
        <v>-0.0001934072735</v>
      </c>
      <c r="D1128" s="405">
        <f t="shared" si="2"/>
        <v>0.9998065927</v>
      </c>
      <c r="E1128" s="406">
        <v>59.8</v>
      </c>
      <c r="F1128" s="226">
        <f t="shared" si="3"/>
        <v>-0.009933774834</v>
      </c>
      <c r="G1128" s="226">
        <f t="shared" si="4"/>
        <v>0.9900662252</v>
      </c>
    </row>
    <row r="1129" ht="15.75" customHeight="1">
      <c r="A1129" s="403" t="s">
        <v>1479</v>
      </c>
      <c r="B1129" s="404">
        <v>5687.48</v>
      </c>
      <c r="C1129" s="405">
        <f t="shared" si="1"/>
        <v>0.0008922270656</v>
      </c>
      <c r="D1129" s="405">
        <f t="shared" si="2"/>
        <v>1.000892227</v>
      </c>
      <c r="E1129" s="406">
        <v>60.4</v>
      </c>
      <c r="F1129" s="226">
        <f t="shared" si="3"/>
        <v>-0.004942339374</v>
      </c>
      <c r="G1129" s="226">
        <f t="shared" si="4"/>
        <v>0.9950576606</v>
      </c>
    </row>
    <row r="1130" ht="15.75" customHeight="1">
      <c r="A1130" s="403" t="s">
        <v>1480</v>
      </c>
      <c r="B1130" s="404">
        <v>5682.41</v>
      </c>
      <c r="C1130" s="405">
        <f t="shared" si="1"/>
        <v>-0.007104578487</v>
      </c>
      <c r="D1130" s="405">
        <f t="shared" si="2"/>
        <v>0.9928954215</v>
      </c>
      <c r="E1130" s="406">
        <v>60.7</v>
      </c>
      <c r="F1130" s="226">
        <f t="shared" si="3"/>
        <v>0.004966887417</v>
      </c>
      <c r="G1130" s="226">
        <f t="shared" si="4"/>
        <v>1.004966887</v>
      </c>
    </row>
    <row r="1131" ht="15.75" customHeight="1">
      <c r="A1131" s="403" t="s">
        <v>1481</v>
      </c>
      <c r="B1131" s="404">
        <v>5723.07</v>
      </c>
      <c r="C1131" s="405">
        <f t="shared" si="1"/>
        <v>0.001969599882</v>
      </c>
      <c r="D1131" s="405">
        <f t="shared" si="2"/>
        <v>1.0019696</v>
      </c>
      <c r="E1131" s="406">
        <v>60.4</v>
      </c>
      <c r="F1131" s="226">
        <f t="shared" si="3"/>
        <v>0.006666666667</v>
      </c>
      <c r="G1131" s="226">
        <f t="shared" si="4"/>
        <v>1.006666667</v>
      </c>
    </row>
    <row r="1132" ht="15.75" customHeight="1">
      <c r="A1132" s="403" t="s">
        <v>1482</v>
      </c>
      <c r="B1132" s="404">
        <v>5711.82</v>
      </c>
      <c r="C1132" s="405">
        <f t="shared" si="1"/>
        <v>-0.004673581197</v>
      </c>
      <c r="D1132" s="405">
        <f t="shared" si="2"/>
        <v>0.9953264188</v>
      </c>
      <c r="E1132" s="406">
        <v>60.0</v>
      </c>
      <c r="F1132" s="226">
        <f t="shared" si="3"/>
        <v>-0.006622516556</v>
      </c>
      <c r="G1132" s="226">
        <f t="shared" si="4"/>
        <v>0.9933774834</v>
      </c>
    </row>
    <row r="1133" ht="15.75" customHeight="1">
      <c r="A1133" s="403" t="s">
        <v>1483</v>
      </c>
      <c r="B1133" s="404">
        <v>5738.64</v>
      </c>
      <c r="C1133" s="405">
        <f t="shared" si="1"/>
        <v>-0.00297960836</v>
      </c>
      <c r="D1133" s="405">
        <f t="shared" si="2"/>
        <v>0.9970203916</v>
      </c>
      <c r="E1133" s="406">
        <v>60.4</v>
      </c>
      <c r="F1133" s="226">
        <f t="shared" si="3"/>
        <v>-0.02265372168</v>
      </c>
      <c r="G1133" s="226">
        <f t="shared" si="4"/>
        <v>0.9773462783</v>
      </c>
    </row>
    <row r="1134" ht="15.75" customHeight="1">
      <c r="A1134" s="403" t="s">
        <v>1484</v>
      </c>
      <c r="B1134" s="404">
        <v>5755.79</v>
      </c>
      <c r="C1134" s="405">
        <f t="shared" si="1"/>
        <v>0.007266019982</v>
      </c>
      <c r="D1134" s="405">
        <f t="shared" si="2"/>
        <v>1.00726602</v>
      </c>
      <c r="E1134" s="406">
        <v>61.8</v>
      </c>
      <c r="F1134" s="226">
        <f t="shared" si="3"/>
        <v>0.003246753247</v>
      </c>
      <c r="G1134" s="226">
        <f t="shared" si="4"/>
        <v>1.003246753</v>
      </c>
    </row>
    <row r="1135" ht="15.75" customHeight="1">
      <c r="A1135" s="403" t="s">
        <v>1485</v>
      </c>
      <c r="B1135" s="404">
        <v>5714.27</v>
      </c>
      <c r="C1135" s="405">
        <f t="shared" si="1"/>
        <v>-0.005492679039</v>
      </c>
      <c r="D1135" s="405">
        <f t="shared" si="2"/>
        <v>0.994507321</v>
      </c>
      <c r="E1135" s="406">
        <v>61.6</v>
      </c>
      <c r="F1135" s="226">
        <f t="shared" si="3"/>
        <v>0.00162601626</v>
      </c>
      <c r="G1135" s="226">
        <f t="shared" si="4"/>
        <v>1.001626016</v>
      </c>
    </row>
    <row r="1136" ht="15.75" customHeight="1">
      <c r="A1136" s="403" t="s">
        <v>1486</v>
      </c>
      <c r="B1136" s="404">
        <v>5745.83</v>
      </c>
      <c r="C1136" s="405">
        <f t="shared" si="1"/>
        <v>0.001727708894</v>
      </c>
      <c r="D1136" s="405">
        <f t="shared" si="2"/>
        <v>1.001727709</v>
      </c>
      <c r="E1136" s="406">
        <v>61.5</v>
      </c>
      <c r="F1136" s="226">
        <f t="shared" si="3"/>
        <v>-0.01125401929</v>
      </c>
      <c r="G1136" s="226">
        <f t="shared" si="4"/>
        <v>0.9887459807</v>
      </c>
    </row>
    <row r="1137" ht="15.75" customHeight="1">
      <c r="A1137" s="403" t="s">
        <v>1487</v>
      </c>
      <c r="B1137" s="404">
        <v>5735.92</v>
      </c>
      <c r="C1137" s="405">
        <f t="shared" si="1"/>
        <v>0.001991433343</v>
      </c>
      <c r="D1137" s="405">
        <f t="shared" si="2"/>
        <v>1.001991433</v>
      </c>
      <c r="E1137" s="406">
        <v>62.2</v>
      </c>
      <c r="F1137" s="226">
        <f t="shared" si="3"/>
        <v>-0.0048</v>
      </c>
      <c r="G1137" s="226">
        <f t="shared" si="4"/>
        <v>0.9952</v>
      </c>
    </row>
    <row r="1138" ht="15.75" customHeight="1">
      <c r="A1138" s="403" t="s">
        <v>1488</v>
      </c>
      <c r="B1138" s="404">
        <v>5724.52</v>
      </c>
      <c r="C1138" s="405">
        <f t="shared" si="1"/>
        <v>-0.008881855737</v>
      </c>
      <c r="D1138" s="405">
        <f t="shared" si="2"/>
        <v>0.9911181443</v>
      </c>
      <c r="E1138" s="406">
        <v>62.5</v>
      </c>
      <c r="F1138" s="226">
        <f t="shared" si="3"/>
        <v>-0.01107594937</v>
      </c>
      <c r="G1138" s="226">
        <f t="shared" si="4"/>
        <v>0.9889240506</v>
      </c>
    </row>
    <row r="1139" ht="15.75" customHeight="1">
      <c r="A1139" s="403" t="s">
        <v>1489</v>
      </c>
      <c r="B1139" s="404">
        <v>5775.82</v>
      </c>
      <c r="C1139" s="405">
        <f t="shared" si="1"/>
        <v>0.004439776081</v>
      </c>
      <c r="D1139" s="405">
        <f t="shared" si="2"/>
        <v>1.004439776</v>
      </c>
      <c r="E1139" s="406">
        <v>63.2</v>
      </c>
      <c r="F1139" s="226">
        <f t="shared" si="3"/>
        <v>0.006369426752</v>
      </c>
      <c r="G1139" s="226">
        <f t="shared" si="4"/>
        <v>1.006369427</v>
      </c>
    </row>
    <row r="1140" ht="15.75" customHeight="1">
      <c r="A1140" s="403" t="s">
        <v>1490</v>
      </c>
      <c r="B1140" s="404">
        <v>5750.29</v>
      </c>
      <c r="C1140" s="405">
        <f t="shared" si="1"/>
        <v>0.0003444490642</v>
      </c>
      <c r="D1140" s="405">
        <f t="shared" si="2"/>
        <v>1.000344449</v>
      </c>
      <c r="E1140" s="406">
        <v>62.8</v>
      </c>
      <c r="F1140" s="226">
        <f t="shared" si="3"/>
        <v>0.003194888179</v>
      </c>
      <c r="G1140" s="226">
        <f t="shared" si="4"/>
        <v>1.003194888</v>
      </c>
    </row>
    <row r="1141" ht="15.75" customHeight="1">
      <c r="A1141" s="403" t="s">
        <v>1491</v>
      </c>
      <c r="B1141" s="404">
        <v>5748.31</v>
      </c>
      <c r="C1141" s="405">
        <f t="shared" si="1"/>
        <v>0.002854177025</v>
      </c>
      <c r="D1141" s="405">
        <f t="shared" si="2"/>
        <v>1.002854177</v>
      </c>
      <c r="E1141" s="406">
        <v>62.6</v>
      </c>
      <c r="F1141" s="226">
        <f t="shared" si="3"/>
        <v>0.01458670989</v>
      </c>
      <c r="G1141" s="226">
        <f t="shared" si="4"/>
        <v>1.01458671</v>
      </c>
    </row>
    <row r="1142" ht="15.75" customHeight="1">
      <c r="A1142" s="403" t="s">
        <v>1492</v>
      </c>
      <c r="B1142" s="404">
        <v>5731.95</v>
      </c>
      <c r="C1142" s="405">
        <f t="shared" si="1"/>
        <v>-0.0003418260838</v>
      </c>
      <c r="D1142" s="405">
        <f t="shared" si="2"/>
        <v>0.9996581739</v>
      </c>
      <c r="E1142" s="406">
        <v>61.7</v>
      </c>
      <c r="F1142" s="226">
        <f t="shared" si="3"/>
        <v>0</v>
      </c>
      <c r="G1142" s="226">
        <f t="shared" si="4"/>
        <v>1</v>
      </c>
    </row>
    <row r="1143" ht="15.75" customHeight="1">
      <c r="A1143" s="403" t="s">
        <v>1493</v>
      </c>
      <c r="B1143" s="404">
        <v>5733.91</v>
      </c>
      <c r="C1143" s="405">
        <f t="shared" si="1"/>
        <v>-0.005173732982</v>
      </c>
      <c r="D1143" s="405">
        <f t="shared" si="2"/>
        <v>0.994826267</v>
      </c>
      <c r="E1143" s="406">
        <v>61.7</v>
      </c>
      <c r="F1143" s="226">
        <f t="shared" si="3"/>
        <v>-0.006441223833</v>
      </c>
      <c r="G1143" s="226">
        <f t="shared" si="4"/>
        <v>0.9935587762</v>
      </c>
    </row>
    <row r="1144" ht="15.75" customHeight="1">
      <c r="A1144" s="403" t="s">
        <v>1494</v>
      </c>
      <c r="B1144" s="404">
        <v>5763.73</v>
      </c>
      <c r="C1144" s="405">
        <f t="shared" si="1"/>
        <v>-0.008291580063</v>
      </c>
      <c r="D1144" s="405">
        <f t="shared" si="2"/>
        <v>0.9917084199</v>
      </c>
      <c r="E1144" s="406">
        <v>62.1</v>
      </c>
      <c r="F1144" s="226">
        <f t="shared" si="3"/>
        <v>-0.003210272873</v>
      </c>
      <c r="G1144" s="226">
        <f t="shared" si="4"/>
        <v>0.9967897271</v>
      </c>
    </row>
    <row r="1145" ht="15.75" customHeight="1">
      <c r="A1145" s="403" t="s">
        <v>1495</v>
      </c>
      <c r="B1145" s="404">
        <v>5811.92</v>
      </c>
      <c r="C1145" s="405">
        <f t="shared" si="1"/>
        <v>0.004479778776</v>
      </c>
      <c r="D1145" s="405">
        <f t="shared" si="2"/>
        <v>1.004479779</v>
      </c>
      <c r="E1145" s="406">
        <v>62.3</v>
      </c>
      <c r="F1145" s="226">
        <f t="shared" si="3"/>
        <v>-0.0032</v>
      </c>
      <c r="G1145" s="226">
        <f t="shared" si="4"/>
        <v>0.9968</v>
      </c>
    </row>
    <row r="1146" ht="15.75" customHeight="1">
      <c r="A1146" s="403" t="s">
        <v>1496</v>
      </c>
      <c r="B1146" s="404">
        <v>5786.0</v>
      </c>
      <c r="C1146" s="405">
        <f t="shared" si="1"/>
        <v>-0.002455070825</v>
      </c>
      <c r="D1146" s="405">
        <f t="shared" si="2"/>
        <v>0.9975449292</v>
      </c>
      <c r="E1146" s="406">
        <v>62.5</v>
      </c>
      <c r="F1146" s="226">
        <f t="shared" si="3"/>
        <v>-0.004777070064</v>
      </c>
      <c r="G1146" s="226">
        <f t="shared" si="4"/>
        <v>0.9952229299</v>
      </c>
    </row>
    <row r="1147" ht="15.75" customHeight="1">
      <c r="A1147" s="403" t="s">
        <v>1497</v>
      </c>
      <c r="B1147" s="404">
        <v>5800.24</v>
      </c>
      <c r="C1147" s="405">
        <f t="shared" si="1"/>
        <v>-0.004775165707</v>
      </c>
      <c r="D1147" s="405">
        <f t="shared" si="2"/>
        <v>0.9952248343</v>
      </c>
      <c r="E1147" s="406">
        <v>62.8</v>
      </c>
      <c r="F1147" s="226">
        <f t="shared" si="3"/>
        <v>-0.003174603175</v>
      </c>
      <c r="G1147" s="226">
        <f t="shared" si="4"/>
        <v>0.9968253968</v>
      </c>
    </row>
    <row r="1148" ht="15.75" customHeight="1">
      <c r="A1148" s="403" t="s">
        <v>1498</v>
      </c>
      <c r="B1148" s="404">
        <v>5828.07</v>
      </c>
      <c r="C1148" s="405">
        <f t="shared" si="1"/>
        <v>0.00460928787</v>
      </c>
      <c r="D1148" s="405">
        <f t="shared" si="2"/>
        <v>1.004609288</v>
      </c>
      <c r="E1148" s="406">
        <v>63.0</v>
      </c>
      <c r="F1148" s="226">
        <f t="shared" si="3"/>
        <v>-0.003164556962</v>
      </c>
      <c r="G1148" s="226">
        <f t="shared" si="4"/>
        <v>0.996835443</v>
      </c>
    </row>
    <row r="1149" ht="15.75" customHeight="1">
      <c r="A1149" s="403" t="s">
        <v>1499</v>
      </c>
      <c r="B1149" s="404">
        <v>5801.33</v>
      </c>
      <c r="C1149" s="405">
        <f t="shared" si="1"/>
        <v>-0.003380856587</v>
      </c>
      <c r="D1149" s="405">
        <f t="shared" si="2"/>
        <v>0.9966191434</v>
      </c>
      <c r="E1149" s="406">
        <v>63.2</v>
      </c>
      <c r="F1149" s="226">
        <f t="shared" si="3"/>
        <v>0.004769475358</v>
      </c>
      <c r="G1149" s="226">
        <f t="shared" si="4"/>
        <v>1.004769475</v>
      </c>
    </row>
    <row r="1150" ht="15.75" customHeight="1">
      <c r="A1150" s="403" t="s">
        <v>1500</v>
      </c>
      <c r="B1150" s="404">
        <v>5821.01</v>
      </c>
      <c r="C1150" s="405">
        <f t="shared" si="1"/>
        <v>-0.0107237968</v>
      </c>
      <c r="D1150" s="405">
        <f t="shared" si="2"/>
        <v>0.9892762032</v>
      </c>
      <c r="E1150" s="406">
        <v>62.9</v>
      </c>
      <c r="F1150" s="226">
        <f t="shared" si="3"/>
        <v>-0.009448818898</v>
      </c>
      <c r="G1150" s="226">
        <f t="shared" si="4"/>
        <v>0.9905511811</v>
      </c>
    </row>
    <row r="1151" ht="15.75" customHeight="1">
      <c r="A1151" s="403" t="s">
        <v>1501</v>
      </c>
      <c r="B1151" s="404">
        <v>5884.11</v>
      </c>
      <c r="C1151" s="405">
        <f t="shared" si="1"/>
        <v>-0.006822482121</v>
      </c>
      <c r="D1151" s="405">
        <f t="shared" si="2"/>
        <v>0.9931775179</v>
      </c>
      <c r="E1151" s="406">
        <v>63.5</v>
      </c>
      <c r="F1151" s="226">
        <f t="shared" si="3"/>
        <v>-0.004702194357</v>
      </c>
      <c r="G1151" s="226">
        <f t="shared" si="4"/>
        <v>0.9952978056</v>
      </c>
    </row>
    <row r="1152" ht="15.75" customHeight="1">
      <c r="A1152" s="403" t="s">
        <v>1502</v>
      </c>
      <c r="B1152" s="404">
        <v>5924.53</v>
      </c>
      <c r="C1152" s="405">
        <f t="shared" si="1"/>
        <v>0.003439912469</v>
      </c>
      <c r="D1152" s="405">
        <f t="shared" si="2"/>
        <v>1.003439912</v>
      </c>
      <c r="E1152" s="406">
        <v>63.8</v>
      </c>
      <c r="F1152" s="226">
        <f t="shared" si="3"/>
        <v>0</v>
      </c>
      <c r="G1152" s="226">
        <f t="shared" si="4"/>
        <v>1</v>
      </c>
    </row>
    <row r="1153" ht="15.75" customHeight="1">
      <c r="A1153" s="403" t="s">
        <v>1503</v>
      </c>
      <c r="B1153" s="404">
        <v>5904.22</v>
      </c>
      <c r="C1153" s="405">
        <f t="shared" si="1"/>
        <v>-0.005931525646</v>
      </c>
      <c r="D1153" s="405">
        <f t="shared" si="2"/>
        <v>0.9940684744</v>
      </c>
      <c r="E1153" s="406">
        <v>63.8</v>
      </c>
      <c r="F1153" s="226">
        <f t="shared" si="3"/>
        <v>0.006309148265</v>
      </c>
      <c r="G1153" s="226">
        <f t="shared" si="4"/>
        <v>1.006309148</v>
      </c>
    </row>
    <row r="1154" ht="15.75" customHeight="1">
      <c r="A1154" s="403" t="s">
        <v>1504</v>
      </c>
      <c r="B1154" s="404">
        <v>5939.45</v>
      </c>
      <c r="C1154" s="405">
        <f t="shared" si="1"/>
        <v>-0.001774786933</v>
      </c>
      <c r="D1154" s="405">
        <f t="shared" si="2"/>
        <v>0.9982252131</v>
      </c>
      <c r="E1154" s="406">
        <v>63.4</v>
      </c>
      <c r="F1154" s="226">
        <f t="shared" si="3"/>
        <v>0</v>
      </c>
      <c r="G1154" s="226">
        <f t="shared" si="4"/>
        <v>1</v>
      </c>
    </row>
    <row r="1155" ht="15.75" customHeight="1">
      <c r="A1155" s="403" t="s">
        <v>1505</v>
      </c>
      <c r="B1155" s="404">
        <v>5950.01</v>
      </c>
      <c r="C1155" s="405">
        <f t="shared" si="1"/>
        <v>0.004180421384</v>
      </c>
      <c r="D1155" s="405">
        <f t="shared" si="2"/>
        <v>1.004180421</v>
      </c>
      <c r="E1155" s="406">
        <v>63.4</v>
      </c>
      <c r="F1155" s="226">
        <f t="shared" si="3"/>
        <v>-0.009375</v>
      </c>
      <c r="G1155" s="226">
        <f t="shared" si="4"/>
        <v>0.990625</v>
      </c>
    </row>
    <row r="1156" ht="15.75" customHeight="1">
      <c r="A1156" s="403" t="s">
        <v>1506</v>
      </c>
      <c r="B1156" s="404">
        <v>5925.24</v>
      </c>
      <c r="C1156" s="405">
        <f t="shared" si="1"/>
        <v>0.01019186901</v>
      </c>
      <c r="D1156" s="405">
        <f t="shared" si="2"/>
        <v>1.010191869</v>
      </c>
      <c r="E1156" s="406">
        <v>64.0</v>
      </c>
      <c r="F1156" s="226">
        <f t="shared" si="3"/>
        <v>-0.009287925697</v>
      </c>
      <c r="G1156" s="226">
        <f t="shared" si="4"/>
        <v>0.9907120743</v>
      </c>
    </row>
    <row r="1157" ht="15.75" customHeight="1">
      <c r="A1157" s="403" t="s">
        <v>1507</v>
      </c>
      <c r="B1157" s="404">
        <v>5865.46</v>
      </c>
      <c r="C1157" s="405">
        <f t="shared" si="1"/>
        <v>0.001051320124</v>
      </c>
      <c r="D1157" s="405">
        <f t="shared" si="2"/>
        <v>1.00105132</v>
      </c>
      <c r="E1157" s="406">
        <v>64.6</v>
      </c>
      <c r="F1157" s="226">
        <f t="shared" si="3"/>
        <v>-0.004622496148</v>
      </c>
      <c r="G1157" s="226">
        <f t="shared" si="4"/>
        <v>0.9953775039</v>
      </c>
    </row>
    <row r="1158" ht="15.75" customHeight="1">
      <c r="A1158" s="403" t="s">
        <v>1508</v>
      </c>
      <c r="B1158" s="404">
        <v>5859.3</v>
      </c>
      <c r="C1158" s="405">
        <f t="shared" si="1"/>
        <v>-0.004750928699</v>
      </c>
      <c r="D1158" s="405">
        <f t="shared" si="2"/>
        <v>0.9952490713</v>
      </c>
      <c r="E1158" s="406">
        <v>64.9</v>
      </c>
      <c r="F1158" s="226">
        <f t="shared" si="3"/>
        <v>0.001543209877</v>
      </c>
      <c r="G1158" s="226">
        <f t="shared" si="4"/>
        <v>1.00154321</v>
      </c>
    </row>
    <row r="1159" ht="15.75" customHeight="1">
      <c r="A1159" s="403" t="s">
        <v>1509</v>
      </c>
      <c r="B1159" s="404">
        <v>5887.27</v>
      </c>
      <c r="C1159" s="405">
        <f t="shared" si="1"/>
        <v>0.01059123828</v>
      </c>
      <c r="D1159" s="405">
        <f t="shared" si="2"/>
        <v>1.010591238</v>
      </c>
      <c r="E1159" s="406">
        <v>64.8</v>
      </c>
      <c r="F1159" s="226">
        <f t="shared" si="3"/>
        <v>-0.001540832049</v>
      </c>
      <c r="G1159" s="226">
        <f t="shared" si="4"/>
        <v>0.998459168</v>
      </c>
    </row>
    <row r="1160" ht="15.75" customHeight="1">
      <c r="A1160" s="403" t="s">
        <v>1510</v>
      </c>
      <c r="B1160" s="404">
        <v>5825.57</v>
      </c>
      <c r="C1160" s="405">
        <f t="shared" si="1"/>
        <v>-0.002382061416</v>
      </c>
      <c r="D1160" s="405">
        <f t="shared" si="2"/>
        <v>0.9976179386</v>
      </c>
      <c r="E1160" s="406">
        <v>64.9</v>
      </c>
      <c r="F1160" s="226">
        <f t="shared" si="3"/>
        <v>-0.01367781155</v>
      </c>
      <c r="G1160" s="226">
        <f t="shared" si="4"/>
        <v>0.9863221884</v>
      </c>
    </row>
    <row r="1161" ht="15.75" customHeight="1">
      <c r="A1161" s="403" t="s">
        <v>1511</v>
      </c>
      <c r="B1161" s="404">
        <v>5839.48</v>
      </c>
      <c r="C1161" s="405">
        <f t="shared" si="1"/>
        <v>-0.004057462815</v>
      </c>
      <c r="D1161" s="405">
        <f t="shared" si="2"/>
        <v>0.9959425372</v>
      </c>
      <c r="E1161" s="406">
        <v>65.8</v>
      </c>
      <c r="F1161" s="226">
        <f t="shared" si="3"/>
        <v>0.0170015456</v>
      </c>
      <c r="G1161" s="226">
        <f t="shared" si="4"/>
        <v>1.017001546</v>
      </c>
    </row>
    <row r="1162" ht="15.75" customHeight="1">
      <c r="A1162" s="403" t="s">
        <v>1512</v>
      </c>
      <c r="B1162" s="404">
        <v>5863.27</v>
      </c>
      <c r="C1162" s="405">
        <f t="shared" si="1"/>
        <v>0.004633127892</v>
      </c>
      <c r="D1162" s="405">
        <f t="shared" si="2"/>
        <v>1.004633128</v>
      </c>
      <c r="E1162" s="406">
        <v>64.7</v>
      </c>
      <c r="F1162" s="226">
        <f t="shared" si="3"/>
        <v>0.007788161994</v>
      </c>
      <c r="G1162" s="226">
        <f t="shared" si="4"/>
        <v>1.007788162</v>
      </c>
    </row>
    <row r="1163" ht="15.75" customHeight="1">
      <c r="A1163" s="403" t="s">
        <v>1513</v>
      </c>
      <c r="B1163" s="404">
        <v>5836.23</v>
      </c>
      <c r="C1163" s="405">
        <f t="shared" si="1"/>
        <v>-0.004092003529</v>
      </c>
      <c r="D1163" s="405">
        <f t="shared" si="2"/>
        <v>0.9959079965</v>
      </c>
      <c r="E1163" s="406">
        <v>64.2</v>
      </c>
      <c r="F1163" s="226">
        <f t="shared" si="3"/>
        <v>0.003125</v>
      </c>
      <c r="G1163" s="226">
        <f t="shared" si="4"/>
        <v>1.003125</v>
      </c>
    </row>
    <row r="1164" ht="15.75" customHeight="1">
      <c r="A1164" s="403" t="s">
        <v>1514</v>
      </c>
      <c r="B1164" s="404">
        <v>5860.21</v>
      </c>
      <c r="C1164" s="405">
        <f t="shared" si="1"/>
        <v>0.01085160333</v>
      </c>
      <c r="D1164" s="405">
        <f t="shared" si="2"/>
        <v>1.010851603</v>
      </c>
      <c r="E1164" s="406">
        <v>64.0</v>
      </c>
      <c r="F1164" s="226">
        <f t="shared" si="3"/>
        <v>-0.003115264798</v>
      </c>
      <c r="G1164" s="226">
        <f t="shared" si="4"/>
        <v>0.9968847352</v>
      </c>
    </row>
    <row r="1165" ht="15.75" customHeight="1">
      <c r="A1165" s="403" t="s">
        <v>1515</v>
      </c>
      <c r="B1165" s="404">
        <v>5797.3</v>
      </c>
      <c r="C1165" s="405">
        <f t="shared" si="1"/>
        <v>-0.0002224678758</v>
      </c>
      <c r="D1165" s="405">
        <f t="shared" si="2"/>
        <v>0.9997775321</v>
      </c>
      <c r="E1165" s="406">
        <v>64.2</v>
      </c>
      <c r="F1165" s="226">
        <f t="shared" si="3"/>
        <v>0.003125</v>
      </c>
      <c r="G1165" s="226">
        <f t="shared" si="4"/>
        <v>1.003125</v>
      </c>
    </row>
    <row r="1166" ht="15.75" customHeight="1">
      <c r="A1166" s="403" t="s">
        <v>1516</v>
      </c>
      <c r="B1166" s="404">
        <v>5798.59</v>
      </c>
      <c r="C1166" s="405">
        <f t="shared" si="1"/>
        <v>0.004820847131</v>
      </c>
      <c r="D1166" s="405">
        <f t="shared" si="2"/>
        <v>1.004820847</v>
      </c>
      <c r="E1166" s="406">
        <v>64.0</v>
      </c>
      <c r="F1166" s="226">
        <f t="shared" si="3"/>
        <v>-0.00466562986</v>
      </c>
      <c r="G1166" s="226">
        <f t="shared" si="4"/>
        <v>0.9953343701</v>
      </c>
    </row>
    <row r="1167" ht="15.75" customHeight="1">
      <c r="A1167" s="403" t="s">
        <v>1517</v>
      </c>
      <c r="B1167" s="404">
        <v>5770.77</v>
      </c>
      <c r="C1167" s="405">
        <f t="shared" si="1"/>
        <v>0.0204396677</v>
      </c>
      <c r="D1167" s="405">
        <f t="shared" si="2"/>
        <v>1.020439668</v>
      </c>
      <c r="E1167" s="406">
        <v>64.3</v>
      </c>
      <c r="F1167" s="226">
        <f t="shared" si="3"/>
        <v>0.01579778831</v>
      </c>
      <c r="G1167" s="226">
        <f t="shared" si="4"/>
        <v>1.015797788</v>
      </c>
    </row>
    <row r="1168" ht="15.75" customHeight="1">
      <c r="A1168" s="403" t="s">
        <v>1518</v>
      </c>
      <c r="B1168" s="404">
        <v>5655.18</v>
      </c>
      <c r="C1168" s="405">
        <f t="shared" si="1"/>
        <v>-0.005595217162</v>
      </c>
      <c r="D1168" s="405">
        <f t="shared" si="2"/>
        <v>0.9944047828</v>
      </c>
      <c r="E1168" s="406">
        <v>63.3</v>
      </c>
      <c r="F1168" s="226">
        <f t="shared" si="3"/>
        <v>0.001582278481</v>
      </c>
      <c r="G1168" s="226">
        <f t="shared" si="4"/>
        <v>1.001582278</v>
      </c>
    </row>
    <row r="1169" ht="15.75" customHeight="1">
      <c r="A1169" s="403" t="s">
        <v>1519</v>
      </c>
      <c r="B1169" s="404">
        <v>5687.0</v>
      </c>
      <c r="C1169" s="405">
        <f t="shared" si="1"/>
        <v>0.01726688454</v>
      </c>
      <c r="D1169" s="405">
        <f t="shared" si="2"/>
        <v>1.017266885</v>
      </c>
      <c r="E1169" s="406">
        <v>63.2</v>
      </c>
      <c r="F1169" s="226">
        <f t="shared" si="3"/>
        <v>0.004769475358</v>
      </c>
      <c r="G1169" s="226">
        <f t="shared" si="4"/>
        <v>1.004769475</v>
      </c>
    </row>
    <row r="1170" ht="15.75" customHeight="1">
      <c r="A1170" s="403" t="s">
        <v>1520</v>
      </c>
      <c r="B1170" s="404">
        <v>5590.47</v>
      </c>
      <c r="C1170" s="405">
        <f t="shared" si="1"/>
        <v>0.0171092873</v>
      </c>
      <c r="D1170" s="405">
        <f t="shared" si="2"/>
        <v>1.017109287</v>
      </c>
      <c r="E1170" s="406">
        <v>62.9</v>
      </c>
      <c r="F1170" s="226">
        <f t="shared" si="3"/>
        <v>0.0211038961</v>
      </c>
      <c r="G1170" s="226">
        <f t="shared" si="4"/>
        <v>1.021103896</v>
      </c>
    </row>
    <row r="1171" ht="15.75" customHeight="1">
      <c r="A1171" s="403" t="s">
        <v>1521</v>
      </c>
      <c r="B1171" s="404">
        <v>5496.43</v>
      </c>
      <c r="C1171" s="405">
        <f t="shared" si="1"/>
        <v>0.005705137002</v>
      </c>
      <c r="D1171" s="405">
        <f t="shared" si="2"/>
        <v>1.005705137</v>
      </c>
      <c r="E1171" s="406">
        <v>61.6</v>
      </c>
      <c r="F1171" s="226">
        <f t="shared" si="3"/>
        <v>-0.001620745543</v>
      </c>
      <c r="G1171" s="226">
        <f t="shared" si="4"/>
        <v>0.9983792545</v>
      </c>
    </row>
    <row r="1172" ht="15.75" customHeight="1">
      <c r="A1172" s="403" t="s">
        <v>1522</v>
      </c>
      <c r="B1172" s="404">
        <v>5465.25</v>
      </c>
      <c r="C1172" s="405">
        <f t="shared" si="1"/>
        <v>0.0147819015</v>
      </c>
      <c r="D1172" s="405">
        <f t="shared" si="2"/>
        <v>1.014781902</v>
      </c>
      <c r="E1172" s="406">
        <v>61.7</v>
      </c>
      <c r="F1172" s="226">
        <f t="shared" si="3"/>
        <v>0.03005008347</v>
      </c>
      <c r="G1172" s="226">
        <f t="shared" si="4"/>
        <v>1.030050083</v>
      </c>
    </row>
    <row r="1173" ht="15.75" customHeight="1">
      <c r="A1173" s="403" t="s">
        <v>1523</v>
      </c>
      <c r="B1173" s="404">
        <v>5385.64</v>
      </c>
      <c r="C1173" s="405">
        <f t="shared" si="1"/>
        <v>0.006815997966</v>
      </c>
      <c r="D1173" s="405">
        <f t="shared" si="2"/>
        <v>1.006815998</v>
      </c>
      <c r="E1173" s="406">
        <v>59.9</v>
      </c>
      <c r="F1173" s="226">
        <f t="shared" si="3"/>
        <v>-0.003327787022</v>
      </c>
      <c r="G1173" s="226">
        <f t="shared" si="4"/>
        <v>0.996672213</v>
      </c>
    </row>
    <row r="1174" ht="15.75" customHeight="1">
      <c r="A1174" s="403" t="s">
        <v>1524</v>
      </c>
      <c r="B1174" s="404">
        <v>5349.18</v>
      </c>
      <c r="C1174" s="405">
        <f t="shared" si="1"/>
        <v>0.00926210687</v>
      </c>
      <c r="D1174" s="405">
        <f t="shared" si="2"/>
        <v>1.009262107</v>
      </c>
      <c r="E1174" s="406">
        <v>60.1</v>
      </c>
      <c r="F1174" s="226">
        <f t="shared" si="3"/>
        <v>0.001666666667</v>
      </c>
      <c r="G1174" s="226">
        <f t="shared" si="4"/>
        <v>1.001666667</v>
      </c>
    </row>
    <row r="1175" ht="15.75" customHeight="1">
      <c r="A1175" s="403" t="s">
        <v>1525</v>
      </c>
      <c r="B1175" s="404">
        <v>5300.09</v>
      </c>
      <c r="C1175" s="405">
        <f t="shared" si="1"/>
        <v>0.003468534222</v>
      </c>
      <c r="D1175" s="405">
        <f t="shared" si="2"/>
        <v>1.003468534</v>
      </c>
      <c r="E1175" s="406">
        <v>60.0</v>
      </c>
      <c r="F1175" s="226">
        <f t="shared" si="3"/>
        <v>0.005025125628</v>
      </c>
      <c r="G1175" s="226">
        <f t="shared" si="4"/>
        <v>1.005025126</v>
      </c>
    </row>
    <row r="1176" ht="15.75" customHeight="1">
      <c r="A1176" s="403" t="s">
        <v>1526</v>
      </c>
      <c r="B1176" s="404">
        <v>5281.77</v>
      </c>
      <c r="C1176" s="405">
        <f t="shared" si="1"/>
        <v>0.003126121729</v>
      </c>
      <c r="D1176" s="405">
        <f t="shared" si="2"/>
        <v>1.003126122</v>
      </c>
      <c r="E1176" s="406">
        <v>59.7</v>
      </c>
      <c r="F1176" s="226">
        <f t="shared" si="3"/>
        <v>-0.001672240803</v>
      </c>
      <c r="G1176" s="226">
        <f t="shared" si="4"/>
        <v>0.9983277592</v>
      </c>
    </row>
    <row r="1177" ht="15.75" customHeight="1">
      <c r="A1177" s="403" t="s">
        <v>1527</v>
      </c>
      <c r="B1177" s="404">
        <v>5265.31</v>
      </c>
      <c r="C1177" s="405">
        <f t="shared" si="1"/>
        <v>0.004339483001</v>
      </c>
      <c r="D1177" s="405">
        <f t="shared" si="2"/>
        <v>1.004339483</v>
      </c>
      <c r="E1177" s="406">
        <v>59.8</v>
      </c>
      <c r="F1177" s="226">
        <f t="shared" si="3"/>
        <v>-0.001669449082</v>
      </c>
      <c r="G1177" s="226">
        <f t="shared" si="4"/>
        <v>0.9983305509</v>
      </c>
    </row>
    <row r="1178" ht="15.75" customHeight="1">
      <c r="A1178" s="403" t="s">
        <v>1528</v>
      </c>
      <c r="B1178" s="404">
        <v>5242.56</v>
      </c>
      <c r="C1178" s="405">
        <f t="shared" si="1"/>
        <v>0.00171392868</v>
      </c>
      <c r="D1178" s="405">
        <f t="shared" si="2"/>
        <v>1.001713929</v>
      </c>
      <c r="E1178" s="406">
        <v>59.9</v>
      </c>
      <c r="F1178" s="226">
        <f t="shared" si="3"/>
        <v>0</v>
      </c>
      <c r="G1178" s="226">
        <f t="shared" si="4"/>
        <v>1</v>
      </c>
    </row>
    <row r="1179" ht="15.75" customHeight="1">
      <c r="A1179" s="403" t="s">
        <v>1529</v>
      </c>
      <c r="B1179" s="404">
        <v>5233.59</v>
      </c>
      <c r="C1179" s="405">
        <f t="shared" si="1"/>
        <v>0.002985812599</v>
      </c>
      <c r="D1179" s="405">
        <f t="shared" si="2"/>
        <v>1.002985813</v>
      </c>
      <c r="E1179" s="406">
        <v>59.9</v>
      </c>
      <c r="F1179" s="226">
        <f t="shared" si="3"/>
        <v>-0.009917355372</v>
      </c>
      <c r="G1179" s="226">
        <f t="shared" si="4"/>
        <v>0.9900826446</v>
      </c>
    </row>
    <row r="1180" ht="15.75" customHeight="1">
      <c r="A1180" s="403" t="s">
        <v>1530</v>
      </c>
      <c r="B1180" s="404">
        <v>5218.01</v>
      </c>
      <c r="C1180" s="405">
        <f t="shared" si="1"/>
        <v>-0.006284505267</v>
      </c>
      <c r="D1180" s="405">
        <f t="shared" si="2"/>
        <v>0.9937154947</v>
      </c>
      <c r="E1180" s="406">
        <v>60.5</v>
      </c>
      <c r="F1180" s="226">
        <f t="shared" si="3"/>
        <v>0</v>
      </c>
      <c r="G1180" s="226">
        <f t="shared" si="4"/>
        <v>1</v>
      </c>
    </row>
    <row r="1181" ht="15.75" customHeight="1">
      <c r="A1181" s="403" t="s">
        <v>1531</v>
      </c>
      <c r="B1181" s="404">
        <v>5251.01</v>
      </c>
      <c r="C1181" s="405">
        <f t="shared" si="1"/>
        <v>-0.002816264831</v>
      </c>
      <c r="D1181" s="405">
        <f t="shared" si="2"/>
        <v>0.9971837352</v>
      </c>
      <c r="E1181" s="406">
        <v>60.5</v>
      </c>
      <c r="F1181" s="226">
        <f t="shared" si="3"/>
        <v>0.01001669449</v>
      </c>
      <c r="G1181" s="226">
        <f t="shared" si="4"/>
        <v>1.010016694</v>
      </c>
    </row>
    <row r="1182" ht="15.75" customHeight="1">
      <c r="A1182" s="403" t="s">
        <v>1532</v>
      </c>
      <c r="B1182" s="404">
        <v>5265.84</v>
      </c>
      <c r="C1182" s="405">
        <f t="shared" si="1"/>
        <v>-0.001880297815</v>
      </c>
      <c r="D1182" s="405">
        <f t="shared" si="2"/>
        <v>0.9981197022</v>
      </c>
      <c r="E1182" s="406">
        <v>59.9</v>
      </c>
      <c r="F1182" s="226">
        <f t="shared" si="3"/>
        <v>0.001672240803</v>
      </c>
      <c r="G1182" s="226">
        <f t="shared" si="4"/>
        <v>1.001672241</v>
      </c>
    </row>
    <row r="1183" ht="15.75" customHeight="1">
      <c r="A1183" s="403" t="s">
        <v>1533</v>
      </c>
      <c r="B1183" s="404">
        <v>5275.76</v>
      </c>
      <c r="C1183" s="405">
        <f t="shared" si="1"/>
        <v>-0.003763437815</v>
      </c>
      <c r="D1183" s="405">
        <f t="shared" si="2"/>
        <v>0.9962365622</v>
      </c>
      <c r="E1183" s="406">
        <v>59.8</v>
      </c>
      <c r="F1183" s="226">
        <f t="shared" si="3"/>
        <v>0.003355704698</v>
      </c>
      <c r="G1183" s="226">
        <f t="shared" si="4"/>
        <v>1.003355705</v>
      </c>
    </row>
    <row r="1184" ht="15.75" customHeight="1">
      <c r="A1184" s="403" t="s">
        <v>1534</v>
      </c>
      <c r="B1184" s="404">
        <v>5295.69</v>
      </c>
      <c r="C1184" s="405">
        <f t="shared" si="1"/>
        <v>-0.001984463516</v>
      </c>
      <c r="D1184" s="405">
        <f t="shared" si="2"/>
        <v>0.9980155365</v>
      </c>
      <c r="E1184" s="406">
        <v>59.6</v>
      </c>
      <c r="F1184" s="226">
        <f t="shared" si="3"/>
        <v>-0.008319467554</v>
      </c>
      <c r="G1184" s="226">
        <f t="shared" si="4"/>
        <v>0.9916805324</v>
      </c>
    </row>
    <row r="1185" ht="15.75" customHeight="1">
      <c r="A1185" s="403" t="s">
        <v>1535</v>
      </c>
      <c r="B1185" s="404">
        <v>5306.22</v>
      </c>
      <c r="C1185" s="405">
        <f t="shared" si="1"/>
        <v>-0.004984248425</v>
      </c>
      <c r="D1185" s="405">
        <f t="shared" si="2"/>
        <v>0.9950157516</v>
      </c>
      <c r="E1185" s="406">
        <v>60.1</v>
      </c>
      <c r="F1185" s="226">
        <f t="shared" si="3"/>
        <v>0</v>
      </c>
      <c r="G1185" s="226">
        <f t="shared" si="4"/>
        <v>1</v>
      </c>
    </row>
    <row r="1186" ht="15.75" customHeight="1">
      <c r="A1186" s="403" t="s">
        <v>1536</v>
      </c>
      <c r="B1186" s="404">
        <v>5332.8</v>
      </c>
      <c r="C1186" s="405">
        <f t="shared" si="1"/>
        <v>-0.005280622856</v>
      </c>
      <c r="D1186" s="405">
        <f t="shared" si="2"/>
        <v>0.9947193771</v>
      </c>
      <c r="E1186" s="406">
        <v>60.1</v>
      </c>
      <c r="F1186" s="226">
        <f t="shared" si="3"/>
        <v>-0.003316749585</v>
      </c>
      <c r="G1186" s="226">
        <f t="shared" si="4"/>
        <v>0.9966832504</v>
      </c>
    </row>
    <row r="1187" ht="15.75" customHeight="1">
      <c r="A1187" s="403" t="s">
        <v>1537</v>
      </c>
      <c r="B1187" s="404">
        <v>5361.11</v>
      </c>
      <c r="C1187" s="405">
        <f t="shared" si="1"/>
        <v>0.002935223051</v>
      </c>
      <c r="D1187" s="405">
        <f t="shared" si="2"/>
        <v>1.002935223</v>
      </c>
      <c r="E1187" s="406">
        <v>60.3</v>
      </c>
      <c r="F1187" s="226">
        <f t="shared" si="3"/>
        <v>0.003327787022</v>
      </c>
      <c r="G1187" s="226">
        <f t="shared" si="4"/>
        <v>1.003327787</v>
      </c>
    </row>
    <row r="1188" ht="15.75" customHeight="1">
      <c r="A1188" s="403" t="s">
        <v>1538</v>
      </c>
      <c r="B1188" s="404">
        <v>5345.42</v>
      </c>
      <c r="C1188" s="405">
        <f t="shared" si="1"/>
        <v>0.009226760816</v>
      </c>
      <c r="D1188" s="405">
        <f t="shared" si="2"/>
        <v>1.009226761</v>
      </c>
      <c r="E1188" s="406">
        <v>60.1</v>
      </c>
      <c r="F1188" s="226">
        <f t="shared" si="3"/>
        <v>-0.008250825083</v>
      </c>
      <c r="G1188" s="226">
        <f t="shared" si="4"/>
        <v>0.9917491749</v>
      </c>
    </row>
    <row r="1189" ht="15.75" customHeight="1">
      <c r="A1189" s="403" t="s">
        <v>1539</v>
      </c>
      <c r="B1189" s="404">
        <v>5296.55</v>
      </c>
      <c r="C1189" s="405">
        <f t="shared" si="1"/>
        <v>0.001094360735</v>
      </c>
      <c r="D1189" s="405">
        <f t="shared" si="2"/>
        <v>1.001094361</v>
      </c>
      <c r="E1189" s="406">
        <v>60.6</v>
      </c>
      <c r="F1189" s="226">
        <f t="shared" si="3"/>
        <v>0.004975124378</v>
      </c>
      <c r="G1189" s="226">
        <f t="shared" si="4"/>
        <v>1.004975124</v>
      </c>
    </row>
    <row r="1190" ht="15.75" customHeight="1">
      <c r="A1190" s="403" t="s">
        <v>1540</v>
      </c>
      <c r="B1190" s="404">
        <v>5290.76</v>
      </c>
      <c r="C1190" s="405">
        <f t="shared" si="1"/>
        <v>0.001800710059</v>
      </c>
      <c r="D1190" s="405">
        <f t="shared" si="2"/>
        <v>1.00180071</v>
      </c>
      <c r="E1190" s="406">
        <v>60.3</v>
      </c>
      <c r="F1190" s="226">
        <f t="shared" si="3"/>
        <v>-0.008223684211</v>
      </c>
      <c r="G1190" s="226">
        <f t="shared" si="4"/>
        <v>0.9917763158</v>
      </c>
    </row>
    <row r="1191" ht="15.75" customHeight="1">
      <c r="A1191" s="403" t="s">
        <v>1541</v>
      </c>
      <c r="B1191" s="404">
        <v>5281.25</v>
      </c>
      <c r="C1191" s="405">
        <f t="shared" si="1"/>
        <v>-0.001034667998</v>
      </c>
      <c r="D1191" s="405">
        <f t="shared" si="2"/>
        <v>0.998965332</v>
      </c>
      <c r="E1191" s="406">
        <v>60.8</v>
      </c>
      <c r="F1191" s="226">
        <f t="shared" si="3"/>
        <v>0.003300330033</v>
      </c>
      <c r="G1191" s="226">
        <f t="shared" si="4"/>
        <v>1.00330033</v>
      </c>
    </row>
    <row r="1192" ht="15.75" customHeight="1">
      <c r="A1192" s="403" t="s">
        <v>1542</v>
      </c>
      <c r="B1192" s="404">
        <v>5286.72</v>
      </c>
      <c r="C1192" s="405">
        <f t="shared" si="1"/>
        <v>-0.0003441403488</v>
      </c>
      <c r="D1192" s="405">
        <f t="shared" si="2"/>
        <v>0.9996558597</v>
      </c>
      <c r="E1192" s="406">
        <v>60.6</v>
      </c>
      <c r="F1192" s="226">
        <f t="shared" si="3"/>
        <v>0.001652892562</v>
      </c>
      <c r="G1192" s="226">
        <f t="shared" si="4"/>
        <v>1.001652893</v>
      </c>
    </row>
    <row r="1193" ht="15.75" customHeight="1">
      <c r="A1193" s="403" t="s">
        <v>1543</v>
      </c>
      <c r="B1193" s="404">
        <v>5288.54</v>
      </c>
      <c r="C1193" s="405">
        <f t="shared" si="1"/>
        <v>0.001759719657</v>
      </c>
      <c r="D1193" s="405">
        <f t="shared" si="2"/>
        <v>1.00175972</v>
      </c>
      <c r="E1193" s="406">
        <v>60.5</v>
      </c>
      <c r="F1193" s="226">
        <f t="shared" si="3"/>
        <v>-0.003294892916</v>
      </c>
      <c r="G1193" s="226">
        <f t="shared" si="4"/>
        <v>0.9967051071</v>
      </c>
    </row>
    <row r="1194" ht="15.75" customHeight="1">
      <c r="A1194" s="403" t="s">
        <v>1544</v>
      </c>
      <c r="B1194" s="404">
        <v>5279.25</v>
      </c>
      <c r="C1194" s="405">
        <f t="shared" si="1"/>
        <v>0.0005704820099</v>
      </c>
      <c r="D1194" s="405">
        <f t="shared" si="2"/>
        <v>1.000570482</v>
      </c>
      <c r="E1194" s="406">
        <v>60.7</v>
      </c>
      <c r="F1194" s="226">
        <f t="shared" si="3"/>
        <v>-0.001644736842</v>
      </c>
      <c r="G1194" s="226">
        <f t="shared" si="4"/>
        <v>0.9983552632</v>
      </c>
    </row>
    <row r="1195" ht="15.75" customHeight="1">
      <c r="A1195" s="403" t="s">
        <v>1545</v>
      </c>
      <c r="B1195" s="404">
        <v>5276.24</v>
      </c>
      <c r="C1195" s="405">
        <f t="shared" si="1"/>
        <v>-0.005599374287</v>
      </c>
      <c r="D1195" s="405">
        <f t="shared" si="2"/>
        <v>0.9944006257</v>
      </c>
      <c r="E1195" s="406">
        <v>60.8</v>
      </c>
      <c r="F1195" s="226">
        <f t="shared" si="3"/>
        <v>0.009966777409</v>
      </c>
      <c r="G1195" s="226">
        <f t="shared" si="4"/>
        <v>1.009966777</v>
      </c>
    </row>
    <row r="1196" ht="15.75" customHeight="1">
      <c r="A1196" s="403" t="s">
        <v>1546</v>
      </c>
      <c r="B1196" s="404">
        <v>5305.95</v>
      </c>
      <c r="C1196" s="405">
        <f t="shared" si="1"/>
        <v>0.001343692853</v>
      </c>
      <c r="D1196" s="405">
        <f t="shared" si="2"/>
        <v>1.001343693</v>
      </c>
      <c r="E1196" s="406">
        <v>60.2</v>
      </c>
      <c r="F1196" s="226">
        <f t="shared" si="3"/>
        <v>0.001663893511</v>
      </c>
      <c r="G1196" s="226">
        <f t="shared" si="4"/>
        <v>1.001663894</v>
      </c>
    </row>
    <row r="1197" ht="15.75" customHeight="1">
      <c r="A1197" s="403" t="s">
        <v>1547</v>
      </c>
      <c r="B1197" s="404">
        <v>5298.83</v>
      </c>
      <c r="C1197" s="405">
        <f t="shared" si="1"/>
        <v>0.00793783645</v>
      </c>
      <c r="D1197" s="405">
        <f t="shared" si="2"/>
        <v>1.007937836</v>
      </c>
      <c r="E1197" s="406">
        <v>60.1</v>
      </c>
      <c r="F1197" s="226">
        <f t="shared" si="3"/>
        <v>-0.003316749585</v>
      </c>
      <c r="G1197" s="226">
        <f t="shared" si="4"/>
        <v>0.9966832504</v>
      </c>
    </row>
    <row r="1198" ht="15.75" customHeight="1">
      <c r="A1198" s="403" t="s">
        <v>1548</v>
      </c>
      <c r="B1198" s="404">
        <v>5257.1</v>
      </c>
      <c r="C1198" s="405">
        <f t="shared" si="1"/>
        <v>0.0001978668432</v>
      </c>
      <c r="D1198" s="405">
        <f t="shared" si="2"/>
        <v>1.000197867</v>
      </c>
      <c r="E1198" s="406">
        <v>60.3</v>
      </c>
      <c r="F1198" s="226">
        <f t="shared" si="3"/>
        <v>-0.008223684211</v>
      </c>
      <c r="G1198" s="226">
        <f t="shared" si="4"/>
        <v>0.9917763158</v>
      </c>
    </row>
    <row r="1199" ht="15.75" customHeight="1">
      <c r="A1199" s="403" t="s">
        <v>1549</v>
      </c>
      <c r="B1199" s="404">
        <v>5256.06</v>
      </c>
      <c r="C1199" s="405">
        <f t="shared" si="1"/>
        <v>0.002181282915</v>
      </c>
      <c r="D1199" s="405">
        <f t="shared" si="2"/>
        <v>1.002181283</v>
      </c>
      <c r="E1199" s="406">
        <v>60.8</v>
      </c>
      <c r="F1199" s="226">
        <f t="shared" si="3"/>
        <v>0.003300330033</v>
      </c>
      <c r="G1199" s="226">
        <f t="shared" si="4"/>
        <v>1.00330033</v>
      </c>
    </row>
    <row r="1200" ht="15.75" customHeight="1">
      <c r="A1200" s="403" t="s">
        <v>1550</v>
      </c>
      <c r="B1200" s="404">
        <v>5244.62</v>
      </c>
      <c r="C1200" s="405">
        <f t="shared" si="1"/>
        <v>-0.0001830112209</v>
      </c>
      <c r="D1200" s="405">
        <f t="shared" si="2"/>
        <v>0.9998169888</v>
      </c>
      <c r="E1200" s="406">
        <v>60.6</v>
      </c>
      <c r="F1200" s="226">
        <f t="shared" si="3"/>
        <v>0.006644518272</v>
      </c>
      <c r="G1200" s="226">
        <f t="shared" si="4"/>
        <v>1.006644518</v>
      </c>
    </row>
    <row r="1201" ht="15.75" customHeight="1">
      <c r="A1201" s="403" t="s">
        <v>1551</v>
      </c>
      <c r="B1201" s="404">
        <v>5245.58</v>
      </c>
      <c r="C1201" s="405">
        <f t="shared" si="1"/>
        <v>-0.002472150276</v>
      </c>
      <c r="D1201" s="405">
        <f t="shared" si="2"/>
        <v>0.9975278497</v>
      </c>
      <c r="E1201" s="406">
        <v>60.2</v>
      </c>
      <c r="F1201" s="226">
        <f t="shared" si="3"/>
        <v>-0.00823723229</v>
      </c>
      <c r="G1201" s="226">
        <f t="shared" si="4"/>
        <v>0.9917627677</v>
      </c>
    </row>
    <row r="1202" ht="15.75" customHeight="1">
      <c r="A1202" s="403" t="s">
        <v>1552</v>
      </c>
      <c r="B1202" s="404">
        <v>5258.58</v>
      </c>
      <c r="C1202" s="405">
        <f t="shared" si="1"/>
        <v>0.003725859219</v>
      </c>
      <c r="D1202" s="405">
        <f t="shared" si="2"/>
        <v>1.003725859</v>
      </c>
      <c r="E1202" s="406">
        <v>60.7</v>
      </c>
      <c r="F1202" s="226">
        <f t="shared" si="3"/>
        <v>-0.009787928222</v>
      </c>
      <c r="G1202" s="226">
        <f t="shared" si="4"/>
        <v>0.9902120718</v>
      </c>
    </row>
    <row r="1203" ht="15.75" customHeight="1">
      <c r="A1203" s="403" t="s">
        <v>1553</v>
      </c>
      <c r="B1203" s="404">
        <v>5239.06</v>
      </c>
      <c r="C1203" s="405">
        <f t="shared" si="1"/>
        <v>-0.00756018693</v>
      </c>
      <c r="D1203" s="405">
        <f t="shared" si="2"/>
        <v>0.9924398131</v>
      </c>
      <c r="E1203" s="406">
        <v>61.3</v>
      </c>
      <c r="F1203" s="226">
        <f t="shared" si="3"/>
        <v>-0.006482982172</v>
      </c>
      <c r="G1203" s="226">
        <f t="shared" si="4"/>
        <v>0.9935170178</v>
      </c>
    </row>
    <row r="1204" ht="15.75" customHeight="1">
      <c r="A1204" s="403" t="s">
        <v>1554</v>
      </c>
      <c r="B1204" s="404">
        <v>5278.97</v>
      </c>
      <c r="C1204" s="405">
        <f t="shared" si="1"/>
        <v>0.003776304356</v>
      </c>
      <c r="D1204" s="405">
        <f t="shared" si="2"/>
        <v>1.003776304</v>
      </c>
      <c r="E1204" s="406">
        <v>61.7</v>
      </c>
      <c r="F1204" s="226">
        <f t="shared" si="3"/>
        <v>-0.004838709677</v>
      </c>
      <c r="G1204" s="226">
        <f t="shared" si="4"/>
        <v>0.9951612903</v>
      </c>
    </row>
    <row r="1205" ht="15.75" customHeight="1">
      <c r="A1205" s="403" t="s">
        <v>1555</v>
      </c>
      <c r="B1205" s="404">
        <v>5259.11</v>
      </c>
      <c r="C1205" s="405">
        <f t="shared" si="1"/>
        <v>0.00322383117</v>
      </c>
      <c r="D1205" s="405">
        <f t="shared" si="2"/>
        <v>1.003223831</v>
      </c>
      <c r="E1205" s="406">
        <v>62.0</v>
      </c>
      <c r="F1205" s="226">
        <f t="shared" si="3"/>
        <v>0</v>
      </c>
      <c r="G1205" s="226">
        <f t="shared" si="4"/>
        <v>1</v>
      </c>
    </row>
    <row r="1206" ht="15.75" customHeight="1">
      <c r="A1206" s="403" t="s">
        <v>1556</v>
      </c>
      <c r="B1206" s="404">
        <v>5242.21</v>
      </c>
      <c r="C1206" s="405">
        <f t="shared" si="1"/>
        <v>0.007274683678</v>
      </c>
      <c r="D1206" s="405">
        <f t="shared" si="2"/>
        <v>1.007274684</v>
      </c>
      <c r="E1206" s="406">
        <v>62.0</v>
      </c>
      <c r="F1206" s="226">
        <f t="shared" si="3"/>
        <v>0</v>
      </c>
      <c r="G1206" s="226">
        <f t="shared" si="4"/>
        <v>1</v>
      </c>
    </row>
    <row r="1207" ht="15.75" customHeight="1">
      <c r="A1207" s="403" t="s">
        <v>1557</v>
      </c>
      <c r="B1207" s="404">
        <v>5204.35</v>
      </c>
      <c r="C1207" s="405">
        <f t="shared" si="1"/>
        <v>-0.003940715109</v>
      </c>
      <c r="D1207" s="405">
        <f t="shared" si="2"/>
        <v>0.9960592849</v>
      </c>
      <c r="E1207" s="406">
        <v>62.0</v>
      </c>
      <c r="F1207" s="226">
        <f t="shared" si="3"/>
        <v>0.003236245955</v>
      </c>
      <c r="G1207" s="226">
        <f t="shared" si="4"/>
        <v>1.003236246</v>
      </c>
    </row>
    <row r="1208" ht="15.75" customHeight="1">
      <c r="A1208" s="403" t="s">
        <v>1558</v>
      </c>
      <c r="B1208" s="404">
        <v>5224.94</v>
      </c>
      <c r="C1208" s="405">
        <f t="shared" si="1"/>
        <v>-0.002679910975</v>
      </c>
      <c r="D1208" s="405">
        <f t="shared" si="2"/>
        <v>0.997320089</v>
      </c>
      <c r="E1208" s="406">
        <v>61.8</v>
      </c>
      <c r="F1208" s="226">
        <f t="shared" si="3"/>
        <v>-0.01277955272</v>
      </c>
      <c r="G1208" s="226">
        <f t="shared" si="4"/>
        <v>0.9872204473</v>
      </c>
    </row>
    <row r="1209" ht="15.75" customHeight="1">
      <c r="A1209" s="403" t="s">
        <v>1559</v>
      </c>
      <c r="B1209" s="404">
        <v>5238.98</v>
      </c>
      <c r="C1209" s="405">
        <f t="shared" si="1"/>
        <v>-0.003706401292</v>
      </c>
      <c r="D1209" s="405">
        <f t="shared" si="2"/>
        <v>0.9962935987</v>
      </c>
      <c r="E1209" s="406">
        <v>62.6</v>
      </c>
      <c r="F1209" s="226">
        <f t="shared" si="3"/>
        <v>0.003205128205</v>
      </c>
      <c r="G1209" s="226">
        <f t="shared" si="4"/>
        <v>1.003205128</v>
      </c>
    </row>
    <row r="1210" ht="15.75" customHeight="1">
      <c r="A1210" s="403" t="s">
        <v>1560</v>
      </c>
      <c r="B1210" s="404">
        <v>5258.47</v>
      </c>
      <c r="C1210" s="405">
        <f t="shared" si="1"/>
        <v>-0.004854166824</v>
      </c>
      <c r="D1210" s="405">
        <f t="shared" si="2"/>
        <v>0.9951458332</v>
      </c>
      <c r="E1210" s="406">
        <v>62.4</v>
      </c>
      <c r="F1210" s="226">
        <f t="shared" si="3"/>
        <v>0</v>
      </c>
      <c r="G1210" s="226">
        <f t="shared" si="4"/>
        <v>1</v>
      </c>
    </row>
    <row r="1211" ht="15.75" customHeight="1">
      <c r="A1211" s="403" t="s">
        <v>1561</v>
      </c>
      <c r="B1211" s="404">
        <v>5284.12</v>
      </c>
      <c r="C1211" s="405">
        <f t="shared" si="1"/>
        <v>-0.002821249766</v>
      </c>
      <c r="D1211" s="405">
        <f t="shared" si="2"/>
        <v>0.9971787502</v>
      </c>
      <c r="E1211" s="406">
        <v>62.4</v>
      </c>
      <c r="F1211" s="226">
        <f t="shared" si="3"/>
        <v>0.009708737864</v>
      </c>
      <c r="G1211" s="226">
        <f t="shared" si="4"/>
        <v>1.009708738</v>
      </c>
    </row>
    <row r="1212" ht="15.75" customHeight="1">
      <c r="A1212" s="403" t="s">
        <v>1562</v>
      </c>
      <c r="B1212" s="404">
        <v>5299.07</v>
      </c>
      <c r="C1212" s="405">
        <f t="shared" si="1"/>
        <v>0.01001808821</v>
      </c>
      <c r="D1212" s="405">
        <f t="shared" si="2"/>
        <v>1.010018088</v>
      </c>
      <c r="E1212" s="406">
        <v>61.8</v>
      </c>
      <c r="F1212" s="226">
        <f t="shared" si="3"/>
        <v>0.02657807309</v>
      </c>
      <c r="G1212" s="226">
        <f t="shared" si="4"/>
        <v>1.026578073</v>
      </c>
    </row>
    <row r="1213" ht="15.75" customHeight="1">
      <c r="A1213" s="403" t="s">
        <v>1563</v>
      </c>
      <c r="B1213" s="404">
        <v>5246.51</v>
      </c>
      <c r="C1213" s="405">
        <f t="shared" si="1"/>
        <v>0.006576839472</v>
      </c>
      <c r="D1213" s="405">
        <f t="shared" si="2"/>
        <v>1.006576839</v>
      </c>
      <c r="E1213" s="406">
        <v>60.2</v>
      </c>
      <c r="F1213" s="226">
        <f t="shared" si="3"/>
        <v>-0.01954397394</v>
      </c>
      <c r="G1213" s="226">
        <f t="shared" si="4"/>
        <v>0.9804560261</v>
      </c>
    </row>
    <row r="1214" ht="15.75" customHeight="1">
      <c r="A1214" s="403" t="s">
        <v>1564</v>
      </c>
      <c r="B1214" s="404">
        <v>5212.23</v>
      </c>
      <c r="C1214" s="405">
        <f t="shared" si="1"/>
        <v>-0.01321648454</v>
      </c>
      <c r="D1214" s="405">
        <f t="shared" si="2"/>
        <v>0.9867835155</v>
      </c>
      <c r="E1214" s="406">
        <v>61.4</v>
      </c>
      <c r="F1214" s="226">
        <f t="shared" si="3"/>
        <v>-0.004862236629</v>
      </c>
      <c r="G1214" s="226">
        <f t="shared" si="4"/>
        <v>0.9951377634</v>
      </c>
    </row>
    <row r="1215" ht="15.75" customHeight="1">
      <c r="A1215" s="403" t="s">
        <v>1565</v>
      </c>
      <c r="B1215" s="404">
        <v>5282.04</v>
      </c>
      <c r="C1215" s="405">
        <f t="shared" si="1"/>
        <v>0.001082191599</v>
      </c>
      <c r="D1215" s="405">
        <f t="shared" si="2"/>
        <v>1.001082192</v>
      </c>
      <c r="E1215" s="406">
        <v>61.7</v>
      </c>
      <c r="F1215" s="226">
        <f t="shared" si="3"/>
        <v>-0.008038585209</v>
      </c>
      <c r="G1215" s="226">
        <f t="shared" si="4"/>
        <v>0.9919614148</v>
      </c>
    </row>
    <row r="1216" ht="15.75" customHeight="1">
      <c r="A1216" s="403" t="s">
        <v>1566</v>
      </c>
      <c r="B1216" s="404">
        <v>5276.33</v>
      </c>
      <c r="C1216" s="405">
        <f t="shared" si="1"/>
        <v>0.00450437587</v>
      </c>
      <c r="D1216" s="405">
        <f t="shared" si="2"/>
        <v>1.004504376</v>
      </c>
      <c r="E1216" s="406">
        <v>62.2</v>
      </c>
      <c r="F1216" s="226">
        <f t="shared" si="3"/>
        <v>-0.009554140127</v>
      </c>
      <c r="G1216" s="226">
        <f t="shared" si="4"/>
        <v>0.9904458599</v>
      </c>
    </row>
    <row r="1217" ht="15.75" customHeight="1">
      <c r="A1217" s="403" t="s">
        <v>1567</v>
      </c>
      <c r="B1217" s="404">
        <v>5252.67</v>
      </c>
      <c r="C1217" s="405">
        <f t="shared" si="1"/>
        <v>0.0001370919373</v>
      </c>
      <c r="D1217" s="405">
        <f t="shared" si="2"/>
        <v>1.000137092</v>
      </c>
      <c r="E1217" s="406">
        <v>62.8</v>
      </c>
      <c r="F1217" s="226">
        <f t="shared" si="3"/>
        <v>0.0048</v>
      </c>
      <c r="G1217" s="226">
        <f t="shared" si="4"/>
        <v>1.0048</v>
      </c>
    </row>
    <row r="1218" ht="15.75" customHeight="1">
      <c r="A1218" s="403" t="s">
        <v>1568</v>
      </c>
      <c r="B1218" s="404">
        <v>5251.95</v>
      </c>
      <c r="C1218" s="405">
        <f t="shared" si="1"/>
        <v>-0.01485792961</v>
      </c>
      <c r="D1218" s="405">
        <f t="shared" si="2"/>
        <v>0.9851420704</v>
      </c>
      <c r="E1218" s="406">
        <v>62.5</v>
      </c>
      <c r="F1218" s="226">
        <f t="shared" si="3"/>
        <v>-0.01497241923</v>
      </c>
      <c r="G1218" s="226">
        <f t="shared" si="4"/>
        <v>0.9850275808</v>
      </c>
    </row>
    <row r="1219" ht="15.75" customHeight="1">
      <c r="A1219" s="403" t="s">
        <v>1569</v>
      </c>
      <c r="B1219" s="404">
        <v>5331.16</v>
      </c>
      <c r="C1219" s="405">
        <f t="shared" si="1"/>
        <v>-0.009356110088</v>
      </c>
      <c r="D1219" s="405">
        <f t="shared" si="2"/>
        <v>0.9906438899</v>
      </c>
      <c r="E1219" s="406">
        <v>63.45</v>
      </c>
      <c r="F1219" s="226">
        <f t="shared" si="3"/>
        <v>0</v>
      </c>
      <c r="G1219" s="226">
        <f t="shared" si="4"/>
        <v>1</v>
      </c>
    </row>
    <row r="1220" ht="15.75" customHeight="1">
      <c r="A1220" s="403" t="s">
        <v>1570</v>
      </c>
      <c r="B1220" s="404">
        <v>5381.51</v>
      </c>
      <c r="C1220" s="405">
        <f t="shared" si="1"/>
        <v>0.000135668063</v>
      </c>
      <c r="D1220" s="405">
        <f t="shared" si="2"/>
        <v>1.000135668</v>
      </c>
      <c r="E1220" s="406">
        <v>63.45</v>
      </c>
      <c r="F1220" s="226">
        <f t="shared" si="3"/>
        <v>-0.005797555625</v>
      </c>
      <c r="G1220" s="226">
        <f t="shared" si="4"/>
        <v>0.9942024444</v>
      </c>
    </row>
    <row r="1221" ht="15.75" customHeight="1">
      <c r="A1221" s="403" t="s">
        <v>1571</v>
      </c>
      <c r="B1221" s="404">
        <v>5380.78</v>
      </c>
      <c r="C1221" s="405">
        <f t="shared" si="1"/>
        <v>-0.00353711564</v>
      </c>
      <c r="D1221" s="405">
        <f t="shared" si="2"/>
        <v>0.9964628844</v>
      </c>
      <c r="E1221" s="406">
        <v>63.82</v>
      </c>
      <c r="F1221" s="226">
        <f t="shared" si="3"/>
        <v>-0.0028125</v>
      </c>
      <c r="G1221" s="226">
        <f t="shared" si="4"/>
        <v>0.9971875</v>
      </c>
    </row>
    <row r="1222" ht="15.75" customHeight="1">
      <c r="A1222" s="403" t="s">
        <v>1572</v>
      </c>
      <c r="B1222" s="404">
        <v>5399.88</v>
      </c>
      <c r="C1222" s="405">
        <f t="shared" si="1"/>
        <v>0.002873109589</v>
      </c>
      <c r="D1222" s="405">
        <f t="shared" si="2"/>
        <v>1.00287311</v>
      </c>
      <c r="E1222" s="406">
        <v>64.0</v>
      </c>
      <c r="F1222" s="226">
        <f t="shared" si="3"/>
        <v>0.008668242711</v>
      </c>
      <c r="G1222" s="226">
        <f t="shared" si="4"/>
        <v>1.008668243</v>
      </c>
    </row>
    <row r="1223" ht="15.75" customHeight="1">
      <c r="A1223" s="403" t="s">
        <v>1573</v>
      </c>
      <c r="B1223" s="404">
        <v>5384.41</v>
      </c>
      <c r="C1223" s="405">
        <f t="shared" si="1"/>
        <v>-0.0113818302</v>
      </c>
      <c r="D1223" s="405">
        <f t="shared" si="2"/>
        <v>0.9886181698</v>
      </c>
      <c r="E1223" s="406">
        <v>63.45</v>
      </c>
      <c r="F1223" s="226">
        <f t="shared" si="3"/>
        <v>-0.009985957248</v>
      </c>
      <c r="G1223" s="226">
        <f t="shared" si="4"/>
        <v>0.9900140428</v>
      </c>
    </row>
    <row r="1224" ht="15.75" customHeight="1">
      <c r="A1224" s="403" t="s">
        <v>1574</v>
      </c>
      <c r="B1224" s="404">
        <v>5446.4</v>
      </c>
      <c r="C1224" s="405">
        <f t="shared" si="1"/>
        <v>0.002095672317</v>
      </c>
      <c r="D1224" s="405">
        <f t="shared" si="2"/>
        <v>1.002095672</v>
      </c>
      <c r="E1224" s="406">
        <v>64.09</v>
      </c>
      <c r="F1224" s="226">
        <f t="shared" si="3"/>
        <v>-0.01807874981</v>
      </c>
      <c r="G1224" s="226">
        <f t="shared" si="4"/>
        <v>0.9819212502</v>
      </c>
    </row>
    <row r="1225" ht="15.75" customHeight="1">
      <c r="A1225" s="403" t="s">
        <v>1575</v>
      </c>
      <c r="B1225" s="404">
        <v>5435.01</v>
      </c>
      <c r="C1225" s="405">
        <f t="shared" si="1"/>
        <v>-0.0002097072377</v>
      </c>
      <c r="D1225" s="405">
        <f t="shared" si="2"/>
        <v>0.9997902928</v>
      </c>
      <c r="E1225" s="406">
        <v>65.27</v>
      </c>
      <c r="F1225" s="226">
        <f t="shared" si="3"/>
        <v>0.02706530291</v>
      </c>
      <c r="G1225" s="226">
        <f t="shared" si="4"/>
        <v>1.027065303</v>
      </c>
    </row>
    <row r="1226" ht="15.75" customHeight="1">
      <c r="A1226" s="403" t="s">
        <v>1576</v>
      </c>
      <c r="B1226" s="404">
        <v>5436.15</v>
      </c>
      <c r="C1226" s="405">
        <f t="shared" si="1"/>
        <v>-0.003603497922</v>
      </c>
      <c r="D1226" s="405">
        <f t="shared" si="2"/>
        <v>0.9963965021</v>
      </c>
      <c r="E1226" s="406">
        <v>63.55</v>
      </c>
      <c r="F1226" s="226">
        <f t="shared" si="3"/>
        <v>0.002998737374</v>
      </c>
      <c r="G1226" s="226">
        <f t="shared" si="4"/>
        <v>1.002998737</v>
      </c>
    </row>
    <row r="1227" ht="15.75" customHeight="1">
      <c r="A1227" s="403" t="s">
        <v>1577</v>
      </c>
      <c r="B1227" s="404">
        <v>5455.81</v>
      </c>
      <c r="C1227" s="405">
        <f t="shared" si="1"/>
        <v>0.002732983639</v>
      </c>
      <c r="D1227" s="405">
        <f t="shared" si="2"/>
        <v>1.002732984</v>
      </c>
      <c r="E1227" s="406">
        <v>63.36</v>
      </c>
      <c r="F1227" s="226">
        <f t="shared" si="3"/>
        <v>0.004279600571</v>
      </c>
      <c r="G1227" s="226">
        <f t="shared" si="4"/>
        <v>1.004279601</v>
      </c>
    </row>
    <row r="1228" ht="15.75" customHeight="1">
      <c r="A1228" s="403" t="s">
        <v>1578</v>
      </c>
      <c r="B1228" s="404">
        <v>5440.94</v>
      </c>
      <c r="C1228" s="405">
        <f t="shared" si="1"/>
        <v>0.005568482353</v>
      </c>
      <c r="D1228" s="405">
        <f t="shared" si="2"/>
        <v>1.005568482</v>
      </c>
      <c r="E1228" s="406">
        <v>63.09</v>
      </c>
      <c r="F1228" s="226">
        <f t="shared" si="3"/>
        <v>0</v>
      </c>
      <c r="G1228" s="226">
        <f t="shared" si="4"/>
        <v>1</v>
      </c>
    </row>
    <row r="1229" ht="15.75" customHeight="1">
      <c r="A1229" s="403" t="s">
        <v>1579</v>
      </c>
      <c r="B1229" s="404">
        <v>5410.81</v>
      </c>
      <c r="C1229" s="405">
        <f t="shared" si="1"/>
        <v>-0.00137682323</v>
      </c>
      <c r="D1229" s="405">
        <f t="shared" si="2"/>
        <v>0.9986231768</v>
      </c>
      <c r="E1229" s="406">
        <v>63.09</v>
      </c>
      <c r="F1229" s="226">
        <f t="shared" si="3"/>
        <v>-0.01004236623</v>
      </c>
      <c r="G1229" s="226">
        <f t="shared" si="4"/>
        <v>0.9899576338</v>
      </c>
    </row>
    <row r="1230" ht="15.75" customHeight="1">
      <c r="A1230" s="403" t="s">
        <v>1580</v>
      </c>
      <c r="B1230" s="404">
        <v>5418.27</v>
      </c>
      <c r="C1230" s="405">
        <f t="shared" si="1"/>
        <v>-0.0008077231612</v>
      </c>
      <c r="D1230" s="405">
        <f t="shared" si="2"/>
        <v>0.9991922768</v>
      </c>
      <c r="E1230" s="406">
        <v>63.73</v>
      </c>
      <c r="F1230" s="226">
        <f t="shared" si="3"/>
        <v>0.001414204903</v>
      </c>
      <c r="G1230" s="226">
        <f t="shared" si="4"/>
        <v>1.001414205</v>
      </c>
    </row>
    <row r="1231" ht="15.75" customHeight="1">
      <c r="A1231" s="403" t="s">
        <v>1581</v>
      </c>
      <c r="B1231" s="404">
        <v>5422.65</v>
      </c>
      <c r="C1231" s="405">
        <f t="shared" si="1"/>
        <v>0.007753306585</v>
      </c>
      <c r="D1231" s="405">
        <f t="shared" si="2"/>
        <v>1.007753307</v>
      </c>
      <c r="E1231" s="406">
        <v>63.64</v>
      </c>
      <c r="F1231" s="226">
        <f t="shared" si="3"/>
        <v>-0.001412207751</v>
      </c>
      <c r="G1231" s="226">
        <f t="shared" si="4"/>
        <v>0.9985877922</v>
      </c>
    </row>
    <row r="1232" ht="15.75" customHeight="1">
      <c r="A1232" s="403" t="s">
        <v>1582</v>
      </c>
      <c r="B1232" s="404">
        <v>5380.93</v>
      </c>
      <c r="C1232" s="405">
        <f t="shared" si="1"/>
        <v>0.002052175921</v>
      </c>
      <c r="D1232" s="405">
        <f t="shared" si="2"/>
        <v>1.002052176</v>
      </c>
      <c r="E1232" s="406">
        <v>63.73</v>
      </c>
      <c r="F1232" s="226">
        <f t="shared" si="3"/>
        <v>0.004412923562</v>
      </c>
      <c r="G1232" s="226">
        <f t="shared" si="4"/>
        <v>1.004412924</v>
      </c>
    </row>
    <row r="1233" ht="15.75" customHeight="1">
      <c r="A1233" s="403" t="s">
        <v>1583</v>
      </c>
      <c r="B1233" s="404">
        <v>5369.91</v>
      </c>
      <c r="C1233" s="405">
        <f t="shared" si="1"/>
        <v>0.0001788059118</v>
      </c>
      <c r="D1233" s="405">
        <f t="shared" si="2"/>
        <v>1.000178806</v>
      </c>
      <c r="E1233" s="406">
        <v>63.45</v>
      </c>
      <c r="F1233" s="226">
        <f t="shared" si="3"/>
        <v>-0.005797555625</v>
      </c>
      <c r="G1233" s="226">
        <f t="shared" si="4"/>
        <v>0.9942024444</v>
      </c>
    </row>
    <row r="1234" ht="15.75" customHeight="1">
      <c r="A1234" s="403" t="s">
        <v>1584</v>
      </c>
      <c r="B1234" s="404">
        <v>5368.95</v>
      </c>
      <c r="C1234" s="405">
        <f t="shared" si="1"/>
        <v>0.00487939089</v>
      </c>
      <c r="D1234" s="405">
        <f t="shared" si="2"/>
        <v>1.004879391</v>
      </c>
      <c r="E1234" s="406">
        <v>63.82</v>
      </c>
      <c r="F1234" s="226">
        <f t="shared" si="3"/>
        <v>0.004248623131</v>
      </c>
      <c r="G1234" s="226">
        <f t="shared" si="4"/>
        <v>1.004248623</v>
      </c>
    </row>
    <row r="1235" ht="15.75" customHeight="1">
      <c r="A1235" s="403" t="s">
        <v>1585</v>
      </c>
      <c r="B1235" s="404">
        <v>5342.88</v>
      </c>
      <c r="C1235" s="405">
        <f t="shared" si="1"/>
        <v>-0.008898411197</v>
      </c>
      <c r="D1235" s="405">
        <f t="shared" si="2"/>
        <v>0.9911015888</v>
      </c>
      <c r="E1235" s="406">
        <v>63.55</v>
      </c>
      <c r="F1235" s="226">
        <f t="shared" si="3"/>
        <v>-0.01120273845</v>
      </c>
      <c r="G1235" s="226">
        <f t="shared" si="4"/>
        <v>0.9887972616</v>
      </c>
    </row>
    <row r="1236" ht="15.75" customHeight="1">
      <c r="A1236" s="403" t="s">
        <v>1586</v>
      </c>
      <c r="B1236" s="404">
        <v>5390.85</v>
      </c>
      <c r="C1236" s="405">
        <f t="shared" si="1"/>
        <v>0.0007369757633</v>
      </c>
      <c r="D1236" s="405">
        <f t="shared" si="2"/>
        <v>1.000736976</v>
      </c>
      <c r="E1236" s="406">
        <v>64.27</v>
      </c>
      <c r="F1236" s="226">
        <f t="shared" si="3"/>
        <v>0.03661290323</v>
      </c>
      <c r="G1236" s="226">
        <f t="shared" si="4"/>
        <v>1.036612903</v>
      </c>
    </row>
    <row r="1237" ht="15.75" customHeight="1">
      <c r="A1237" s="403" t="s">
        <v>1587</v>
      </c>
      <c r="B1237" s="404">
        <v>5386.88</v>
      </c>
      <c r="C1237" s="405">
        <f t="shared" si="1"/>
        <v>0.005476394017</v>
      </c>
      <c r="D1237" s="405">
        <f t="shared" si="2"/>
        <v>1.005476394</v>
      </c>
      <c r="E1237" s="406">
        <v>62.0</v>
      </c>
      <c r="F1237" s="226">
        <f t="shared" si="3"/>
        <v>-0.002894821486</v>
      </c>
      <c r="G1237" s="226">
        <f t="shared" si="4"/>
        <v>0.9971051785</v>
      </c>
    </row>
    <row r="1238" ht="15.75" customHeight="1">
      <c r="A1238" s="403" t="s">
        <v>1588</v>
      </c>
      <c r="B1238" s="404">
        <v>5357.54</v>
      </c>
      <c r="C1238" s="405">
        <f t="shared" si="1"/>
        <v>-0.01065511409</v>
      </c>
      <c r="D1238" s="405">
        <f t="shared" si="2"/>
        <v>0.9893448859</v>
      </c>
      <c r="E1238" s="406">
        <v>62.18</v>
      </c>
      <c r="F1238" s="226">
        <f t="shared" si="3"/>
        <v>-0.03116235587</v>
      </c>
      <c r="G1238" s="226">
        <f t="shared" si="4"/>
        <v>0.9688376441</v>
      </c>
    </row>
    <row r="1239" ht="15.75" customHeight="1">
      <c r="A1239" s="403" t="s">
        <v>1589</v>
      </c>
      <c r="B1239" s="404">
        <v>5415.24</v>
      </c>
      <c r="C1239" s="405">
        <f t="shared" si="1"/>
        <v>-0.009476774494</v>
      </c>
      <c r="D1239" s="405">
        <f t="shared" si="2"/>
        <v>0.9905232255</v>
      </c>
      <c r="E1239" s="406">
        <v>64.18</v>
      </c>
      <c r="F1239" s="226">
        <f t="shared" si="3"/>
        <v>0.001404275238</v>
      </c>
      <c r="G1239" s="226">
        <f t="shared" si="4"/>
        <v>1.001404275</v>
      </c>
    </row>
    <row r="1240" ht="15.75" customHeight="1">
      <c r="A1240" s="403" t="s">
        <v>1590</v>
      </c>
      <c r="B1240" s="404">
        <v>5467.05</v>
      </c>
      <c r="C1240" s="405">
        <f t="shared" si="1"/>
        <v>-0.00896401704</v>
      </c>
      <c r="D1240" s="405">
        <f t="shared" si="2"/>
        <v>0.991035983</v>
      </c>
      <c r="E1240" s="406">
        <v>64.09</v>
      </c>
      <c r="F1240" s="226">
        <f t="shared" si="3"/>
        <v>-0.002800684612</v>
      </c>
      <c r="G1240" s="226">
        <f t="shared" si="4"/>
        <v>0.9971993154</v>
      </c>
    </row>
    <row r="1241" ht="15.75" customHeight="1">
      <c r="A1241" s="403" t="s">
        <v>1591</v>
      </c>
      <c r="B1241" s="404">
        <v>5516.5</v>
      </c>
      <c r="C1241" s="405">
        <f t="shared" si="1"/>
        <v>0.008021781237</v>
      </c>
      <c r="D1241" s="405">
        <f t="shared" si="2"/>
        <v>1.008021781</v>
      </c>
      <c r="E1241" s="406">
        <v>64.27</v>
      </c>
      <c r="F1241" s="226">
        <f t="shared" si="3"/>
        <v>-0.002792862684</v>
      </c>
      <c r="G1241" s="226">
        <f t="shared" si="4"/>
        <v>0.9972071373</v>
      </c>
    </row>
    <row r="1242" ht="15.75" customHeight="1">
      <c r="A1242" s="403" t="s">
        <v>1592</v>
      </c>
      <c r="B1242" s="404">
        <v>5472.6</v>
      </c>
      <c r="C1242" s="405">
        <f t="shared" si="1"/>
        <v>0.005290422132</v>
      </c>
      <c r="D1242" s="405">
        <f t="shared" si="2"/>
        <v>1.005290422</v>
      </c>
      <c r="E1242" s="406">
        <v>64.45</v>
      </c>
      <c r="F1242" s="226">
        <f t="shared" si="3"/>
        <v>0</v>
      </c>
      <c r="G1242" s="226">
        <f t="shared" si="4"/>
        <v>1</v>
      </c>
    </row>
    <row r="1243" ht="15.75" customHeight="1">
      <c r="A1243" s="403" t="s">
        <v>1593</v>
      </c>
      <c r="B1243" s="404">
        <v>5443.8</v>
      </c>
      <c r="C1243" s="405">
        <f t="shared" si="1"/>
        <v>-0.003727922081</v>
      </c>
      <c r="D1243" s="405">
        <f t="shared" si="2"/>
        <v>0.9962720779</v>
      </c>
      <c r="E1243" s="406">
        <v>64.45</v>
      </c>
      <c r="F1243" s="226">
        <f t="shared" si="3"/>
        <v>-0.01256319902</v>
      </c>
      <c r="G1243" s="226">
        <f t="shared" si="4"/>
        <v>0.987436801</v>
      </c>
    </row>
    <row r="1244" ht="15.75" customHeight="1">
      <c r="A1244" s="403" t="s">
        <v>1594</v>
      </c>
      <c r="B1244" s="404">
        <v>5464.17</v>
      </c>
      <c r="C1244" s="405">
        <f t="shared" si="1"/>
        <v>-0.006624719804</v>
      </c>
      <c r="D1244" s="405">
        <f t="shared" si="2"/>
        <v>0.9933752802</v>
      </c>
      <c r="E1244" s="406">
        <v>65.27</v>
      </c>
      <c r="F1244" s="226">
        <f t="shared" si="3"/>
        <v>0</v>
      </c>
      <c r="G1244" s="226">
        <f t="shared" si="4"/>
        <v>1</v>
      </c>
    </row>
    <row r="1245" ht="15.75" customHeight="1">
      <c r="A1245" s="403" t="s">
        <v>1595</v>
      </c>
      <c r="B1245" s="404">
        <v>5500.61</v>
      </c>
      <c r="C1245" s="405">
        <f t="shared" si="1"/>
        <v>-0.005107752969</v>
      </c>
      <c r="D1245" s="405">
        <f t="shared" si="2"/>
        <v>0.994892247</v>
      </c>
      <c r="E1245" s="406">
        <v>65.27</v>
      </c>
      <c r="F1245" s="226">
        <f t="shared" si="3"/>
        <v>0.00554614081</v>
      </c>
      <c r="G1245" s="226">
        <f t="shared" si="4"/>
        <v>1.005546141</v>
      </c>
    </row>
    <row r="1246" ht="15.75" customHeight="1">
      <c r="A1246" s="403" t="s">
        <v>1596</v>
      </c>
      <c r="B1246" s="404">
        <v>5528.85</v>
      </c>
      <c r="C1246" s="405">
        <f t="shared" si="1"/>
        <v>-0.002720092065</v>
      </c>
      <c r="D1246" s="405">
        <f t="shared" si="2"/>
        <v>0.9972799079</v>
      </c>
      <c r="E1246" s="406">
        <v>64.91</v>
      </c>
      <c r="F1246" s="226">
        <f t="shared" si="3"/>
        <v>-0.01785444091</v>
      </c>
      <c r="G1246" s="226">
        <f t="shared" si="4"/>
        <v>0.9821455591</v>
      </c>
    </row>
    <row r="1247" ht="15.75" customHeight="1">
      <c r="A1247" s="403" t="s">
        <v>1597</v>
      </c>
      <c r="B1247" s="404">
        <v>5543.93</v>
      </c>
      <c r="C1247" s="405">
        <f t="shared" si="1"/>
        <v>0.0006895169951</v>
      </c>
      <c r="D1247" s="405">
        <f t="shared" si="2"/>
        <v>1.000689517</v>
      </c>
      <c r="E1247" s="406">
        <v>66.09</v>
      </c>
      <c r="F1247" s="226">
        <f t="shared" si="3"/>
        <v>-0.001359927471</v>
      </c>
      <c r="G1247" s="226">
        <f t="shared" si="4"/>
        <v>0.9986400725</v>
      </c>
    </row>
    <row r="1248" ht="15.75" customHeight="1">
      <c r="A1248" s="403" t="s">
        <v>1598</v>
      </c>
      <c r="B1248" s="404">
        <v>5540.11</v>
      </c>
      <c r="C1248" s="405">
        <f t="shared" si="1"/>
        <v>-0.001742411411</v>
      </c>
      <c r="D1248" s="405">
        <f t="shared" si="2"/>
        <v>0.9982575886</v>
      </c>
      <c r="E1248" s="406">
        <v>66.18</v>
      </c>
      <c r="F1248" s="226">
        <f t="shared" si="3"/>
        <v>0.008226691042</v>
      </c>
      <c r="G1248" s="226">
        <f t="shared" si="4"/>
        <v>1.008226691</v>
      </c>
    </row>
    <row r="1249" ht="15.75" customHeight="1">
      <c r="A1249" s="403" t="s">
        <v>1599</v>
      </c>
      <c r="B1249" s="404">
        <v>5549.78</v>
      </c>
      <c r="C1249" s="405">
        <f t="shared" si="1"/>
        <v>-0.004388042137</v>
      </c>
      <c r="D1249" s="405">
        <f t="shared" si="2"/>
        <v>0.9956119579</v>
      </c>
      <c r="E1249" s="406">
        <v>65.64</v>
      </c>
      <c r="F1249" s="226">
        <f t="shared" si="3"/>
        <v>-0.006808896959</v>
      </c>
      <c r="G1249" s="226">
        <f t="shared" si="4"/>
        <v>0.993191103</v>
      </c>
    </row>
    <row r="1250" ht="15.75" customHeight="1">
      <c r="A1250" s="403" t="s">
        <v>1600</v>
      </c>
      <c r="B1250" s="404">
        <v>5574.24</v>
      </c>
      <c r="C1250" s="405">
        <f t="shared" si="1"/>
        <v>0.00215920593</v>
      </c>
      <c r="D1250" s="405">
        <f t="shared" si="2"/>
        <v>1.002159206</v>
      </c>
      <c r="E1250" s="406">
        <v>66.09</v>
      </c>
      <c r="F1250" s="226">
        <f t="shared" si="3"/>
        <v>-0.002716161159</v>
      </c>
      <c r="G1250" s="226">
        <f t="shared" si="4"/>
        <v>0.9972838388</v>
      </c>
    </row>
    <row r="1251" ht="15.75" customHeight="1">
      <c r="A1251" s="403" t="s">
        <v>1601</v>
      </c>
      <c r="B1251" s="404">
        <v>5562.23</v>
      </c>
      <c r="C1251" s="405">
        <f t="shared" si="1"/>
        <v>0.001698242328</v>
      </c>
      <c r="D1251" s="405">
        <f t="shared" si="2"/>
        <v>1.001698242</v>
      </c>
      <c r="E1251" s="406">
        <v>66.27</v>
      </c>
      <c r="F1251" s="226">
        <f t="shared" si="3"/>
        <v>0.022369639</v>
      </c>
      <c r="G1251" s="226">
        <f t="shared" si="4"/>
        <v>1.022369639</v>
      </c>
    </row>
    <row r="1252" ht="15.75" customHeight="1">
      <c r="A1252" s="403" t="s">
        <v>1602</v>
      </c>
      <c r="B1252" s="404">
        <v>5552.8</v>
      </c>
      <c r="C1252" s="405">
        <f t="shared" si="1"/>
        <v>-0.006729369171</v>
      </c>
      <c r="D1252" s="405">
        <f t="shared" si="2"/>
        <v>0.9932706308</v>
      </c>
      <c r="E1252" s="406">
        <v>64.82</v>
      </c>
      <c r="F1252" s="226">
        <f t="shared" si="3"/>
        <v>-0.002769230769</v>
      </c>
      <c r="G1252" s="226">
        <f t="shared" si="4"/>
        <v>0.9972307692</v>
      </c>
    </row>
    <row r="1253" ht="15.75" customHeight="1">
      <c r="A1253" s="403" t="s">
        <v>1603</v>
      </c>
      <c r="B1253" s="404">
        <v>5590.42</v>
      </c>
      <c r="C1253" s="405">
        <f t="shared" si="1"/>
        <v>-0.001824791452</v>
      </c>
      <c r="D1253" s="405">
        <f t="shared" si="2"/>
        <v>0.9981752085</v>
      </c>
      <c r="E1253" s="406">
        <v>65.0</v>
      </c>
      <c r="F1253" s="226">
        <f t="shared" si="3"/>
        <v>-0.008390541571</v>
      </c>
      <c r="G1253" s="226">
        <f t="shared" si="4"/>
        <v>0.9916094584</v>
      </c>
    </row>
    <row r="1254" ht="15.75" customHeight="1">
      <c r="A1254" s="403" t="s">
        <v>1604</v>
      </c>
      <c r="B1254" s="404">
        <v>5600.64</v>
      </c>
      <c r="C1254" s="405">
        <f t="shared" si="1"/>
        <v>-0.001809014417</v>
      </c>
      <c r="D1254" s="405">
        <f t="shared" si="2"/>
        <v>0.9981909856</v>
      </c>
      <c r="E1254" s="406">
        <v>65.55</v>
      </c>
      <c r="F1254" s="226">
        <f t="shared" si="3"/>
        <v>-0.004102096627</v>
      </c>
      <c r="G1254" s="226">
        <f t="shared" si="4"/>
        <v>0.9958979034</v>
      </c>
    </row>
    <row r="1255" ht="15.75" customHeight="1">
      <c r="A1255" s="403" t="s">
        <v>1605</v>
      </c>
      <c r="B1255" s="404">
        <v>5610.79</v>
      </c>
      <c r="C1255" s="405">
        <f t="shared" si="1"/>
        <v>-0.001533968869</v>
      </c>
      <c r="D1255" s="405">
        <f t="shared" si="2"/>
        <v>0.9984660311</v>
      </c>
      <c r="E1255" s="406">
        <v>65.82</v>
      </c>
      <c r="F1255" s="226">
        <f t="shared" si="3"/>
        <v>0.004118993135</v>
      </c>
      <c r="G1255" s="226">
        <f t="shared" si="4"/>
        <v>1.004118993</v>
      </c>
    </row>
    <row r="1256" ht="15.75" customHeight="1">
      <c r="A1256" s="403" t="s">
        <v>1606</v>
      </c>
      <c r="B1256" s="404">
        <v>5619.41</v>
      </c>
      <c r="C1256" s="405">
        <f t="shared" si="1"/>
        <v>0.006166550581</v>
      </c>
      <c r="D1256" s="405">
        <f t="shared" si="2"/>
        <v>1.006166551</v>
      </c>
      <c r="E1256" s="406">
        <v>65.55</v>
      </c>
      <c r="F1256" s="226">
        <f t="shared" si="3"/>
        <v>0.01126195619</v>
      </c>
      <c r="G1256" s="226">
        <f t="shared" si="4"/>
        <v>1.011261956</v>
      </c>
    </row>
    <row r="1257" ht="15.75" customHeight="1">
      <c r="A1257" s="403" t="s">
        <v>1607</v>
      </c>
      <c r="B1257" s="404">
        <v>5584.97</v>
      </c>
      <c r="C1257" s="405">
        <f t="shared" si="1"/>
        <v>-0.002133319993</v>
      </c>
      <c r="D1257" s="405">
        <f t="shared" si="2"/>
        <v>0.99786668</v>
      </c>
      <c r="E1257" s="406">
        <v>64.82</v>
      </c>
      <c r="F1257" s="226">
        <f t="shared" si="3"/>
        <v>0.007147296457</v>
      </c>
      <c r="G1257" s="226">
        <f t="shared" si="4"/>
        <v>1.007147296</v>
      </c>
    </row>
    <row r="1258" ht="15.75" customHeight="1">
      <c r="A1258" s="403" t="s">
        <v>1608</v>
      </c>
      <c r="B1258" s="404">
        <v>5596.91</v>
      </c>
      <c r="C1258" s="405">
        <f t="shared" si="1"/>
        <v>0.004616607942</v>
      </c>
      <c r="D1258" s="405">
        <f t="shared" si="2"/>
        <v>1.004616608</v>
      </c>
      <c r="E1258" s="406">
        <v>64.36</v>
      </c>
      <c r="F1258" s="226">
        <f t="shared" si="3"/>
        <v>-0.004331683168</v>
      </c>
      <c r="G1258" s="226">
        <f t="shared" si="4"/>
        <v>0.9956683168</v>
      </c>
    </row>
    <row r="1259" ht="15.75" customHeight="1">
      <c r="A1259" s="403" t="s">
        <v>1609</v>
      </c>
      <c r="B1259" s="404">
        <v>5571.19</v>
      </c>
      <c r="C1259" s="405">
        <f t="shared" si="1"/>
        <v>0.005902320123</v>
      </c>
      <c r="D1259" s="405">
        <f t="shared" si="2"/>
        <v>1.00590232</v>
      </c>
      <c r="E1259" s="406">
        <v>64.64</v>
      </c>
      <c r="F1259" s="226">
        <f t="shared" si="3"/>
        <v>0.002948021722</v>
      </c>
      <c r="G1259" s="226">
        <f t="shared" si="4"/>
        <v>1.002948022</v>
      </c>
    </row>
    <row r="1260" ht="15.75" customHeight="1">
      <c r="A1260" s="403" t="s">
        <v>1610</v>
      </c>
      <c r="B1260" s="404">
        <v>5538.5</v>
      </c>
      <c r="C1260" s="405">
        <f t="shared" si="1"/>
        <v>0.01294136151</v>
      </c>
      <c r="D1260" s="405">
        <f t="shared" si="2"/>
        <v>1.012941362</v>
      </c>
      <c r="E1260" s="406">
        <v>64.45</v>
      </c>
      <c r="F1260" s="226">
        <f t="shared" si="3"/>
        <v>0</v>
      </c>
      <c r="G1260" s="226">
        <f t="shared" si="4"/>
        <v>1</v>
      </c>
    </row>
    <row r="1261" ht="15.75" customHeight="1">
      <c r="A1261" s="403" t="s">
        <v>1611</v>
      </c>
      <c r="B1261" s="404">
        <v>5467.74</v>
      </c>
      <c r="C1261" s="405">
        <f t="shared" si="1"/>
        <v>0.01096247539</v>
      </c>
      <c r="D1261" s="405">
        <f t="shared" si="2"/>
        <v>1.010962475</v>
      </c>
      <c r="E1261" s="406">
        <v>64.45</v>
      </c>
      <c r="F1261" s="226">
        <f t="shared" si="3"/>
        <v>0.004206918043</v>
      </c>
      <c r="G1261" s="226">
        <f t="shared" si="4"/>
        <v>1.004206918</v>
      </c>
    </row>
    <row r="1262" ht="15.75" customHeight="1">
      <c r="A1262" s="403" t="s">
        <v>1612</v>
      </c>
      <c r="B1262" s="404">
        <v>5408.45</v>
      </c>
      <c r="C1262" s="405">
        <f t="shared" si="1"/>
        <v>0.005527337359</v>
      </c>
      <c r="D1262" s="405">
        <f t="shared" si="2"/>
        <v>1.005527337</v>
      </c>
      <c r="E1262" s="406">
        <v>64.18</v>
      </c>
      <c r="F1262" s="226">
        <f t="shared" si="3"/>
        <v>0</v>
      </c>
      <c r="G1262" s="226">
        <f t="shared" si="4"/>
        <v>1</v>
      </c>
    </row>
    <row r="1263" ht="15.75" customHeight="1">
      <c r="A1263" s="403" t="s">
        <v>1613</v>
      </c>
      <c r="B1263" s="404">
        <v>5378.72</v>
      </c>
      <c r="C1263" s="405">
        <f t="shared" si="1"/>
        <v>-0.005263372035</v>
      </c>
      <c r="D1263" s="405">
        <f t="shared" si="2"/>
        <v>0.994736628</v>
      </c>
      <c r="E1263" s="406">
        <v>64.18</v>
      </c>
      <c r="F1263" s="226">
        <f t="shared" si="3"/>
        <v>0.0028125</v>
      </c>
      <c r="G1263" s="226">
        <f t="shared" si="4"/>
        <v>1.0028125</v>
      </c>
    </row>
    <row r="1264" ht="15.75" customHeight="1">
      <c r="A1264" s="403" t="s">
        <v>1614</v>
      </c>
      <c r="B1264" s="404">
        <v>5407.18</v>
      </c>
      <c r="C1264" s="405">
        <f t="shared" si="1"/>
        <v>0.0000332901794</v>
      </c>
      <c r="D1264" s="405">
        <f t="shared" si="2"/>
        <v>1.00003329</v>
      </c>
      <c r="E1264" s="406">
        <v>64.0</v>
      </c>
      <c r="F1264" s="226">
        <f t="shared" si="3"/>
        <v>-0.004201026918</v>
      </c>
      <c r="G1264" s="226">
        <f t="shared" si="4"/>
        <v>0.9957989731</v>
      </c>
    </row>
    <row r="1265" ht="15.75" customHeight="1">
      <c r="A1265" s="403" t="s">
        <v>1615</v>
      </c>
      <c r="B1265" s="404">
        <v>5407.0</v>
      </c>
      <c r="C1265" s="405">
        <f t="shared" si="1"/>
        <v>0.0001942304313</v>
      </c>
      <c r="D1265" s="405">
        <f t="shared" si="2"/>
        <v>1.00019423</v>
      </c>
      <c r="E1265" s="406">
        <v>64.27</v>
      </c>
      <c r="F1265" s="226">
        <f t="shared" si="3"/>
        <v>0</v>
      </c>
      <c r="G1265" s="226">
        <f t="shared" si="4"/>
        <v>1</v>
      </c>
    </row>
    <row r="1266" ht="15.75" customHeight="1">
      <c r="A1266" s="403" t="s">
        <v>1616</v>
      </c>
      <c r="B1266" s="404">
        <v>5405.95</v>
      </c>
      <c r="C1266" s="405">
        <f t="shared" si="1"/>
        <v>0.004472414844</v>
      </c>
      <c r="D1266" s="405">
        <f t="shared" si="2"/>
        <v>1.004472415</v>
      </c>
      <c r="E1266" s="406">
        <v>64.27</v>
      </c>
      <c r="F1266" s="226">
        <f t="shared" si="3"/>
        <v>-0.005724009901</v>
      </c>
      <c r="G1266" s="226">
        <f t="shared" si="4"/>
        <v>0.9942759901</v>
      </c>
    </row>
    <row r="1267" ht="15.75" customHeight="1">
      <c r="A1267" s="403" t="s">
        <v>1617</v>
      </c>
      <c r="B1267" s="404">
        <v>5381.88</v>
      </c>
      <c r="C1267" s="405">
        <f t="shared" si="1"/>
        <v>0.005318105656</v>
      </c>
      <c r="D1267" s="405">
        <f t="shared" si="2"/>
        <v>1.005318106</v>
      </c>
      <c r="E1267" s="406">
        <v>64.64</v>
      </c>
      <c r="F1267" s="226">
        <f t="shared" si="3"/>
        <v>0.01</v>
      </c>
      <c r="G1267" s="226">
        <f t="shared" si="4"/>
        <v>1.01</v>
      </c>
    </row>
    <row r="1268" ht="15.75" customHeight="1">
      <c r="A1268" s="403" t="s">
        <v>1618</v>
      </c>
      <c r="B1268" s="404">
        <v>5353.41</v>
      </c>
      <c r="C1268" s="405">
        <f t="shared" si="1"/>
        <v>-0.000673882121</v>
      </c>
      <c r="D1268" s="405">
        <f t="shared" si="2"/>
        <v>0.9993261179</v>
      </c>
      <c r="E1268" s="406">
        <v>64.0</v>
      </c>
      <c r="F1268" s="226">
        <f t="shared" si="3"/>
        <v>-0.001404275238</v>
      </c>
      <c r="G1268" s="226">
        <f t="shared" si="4"/>
        <v>0.9985957248</v>
      </c>
    </row>
    <row r="1269" ht="15.75" customHeight="1">
      <c r="A1269" s="403" t="s">
        <v>1619</v>
      </c>
      <c r="B1269" s="404">
        <v>5357.02</v>
      </c>
      <c r="C1269" s="405">
        <f t="shared" si="1"/>
        <v>-0.007920678397</v>
      </c>
      <c r="D1269" s="405">
        <f t="shared" si="2"/>
        <v>0.9920793216</v>
      </c>
      <c r="E1269" s="406">
        <v>64.09</v>
      </c>
      <c r="F1269" s="226">
        <f t="shared" si="3"/>
        <v>-0.001402306014</v>
      </c>
      <c r="G1269" s="226">
        <f t="shared" si="4"/>
        <v>0.998597694</v>
      </c>
    </row>
    <row r="1270" ht="15.75" customHeight="1">
      <c r="A1270" s="403" t="s">
        <v>1620</v>
      </c>
      <c r="B1270" s="404">
        <v>5399.79</v>
      </c>
      <c r="C1270" s="405">
        <f t="shared" si="1"/>
        <v>0.009646236117</v>
      </c>
      <c r="D1270" s="405">
        <f t="shared" si="2"/>
        <v>1.009646236</v>
      </c>
      <c r="E1270" s="406">
        <v>64.18</v>
      </c>
      <c r="F1270" s="226">
        <f t="shared" si="3"/>
        <v>0</v>
      </c>
      <c r="G1270" s="226">
        <f t="shared" si="4"/>
        <v>1</v>
      </c>
    </row>
    <row r="1271" ht="15.75" customHeight="1">
      <c r="A1271" s="403" t="s">
        <v>1621</v>
      </c>
      <c r="B1271" s="404">
        <v>5348.2</v>
      </c>
      <c r="C1271" s="405">
        <f t="shared" si="1"/>
        <v>0.008593848713</v>
      </c>
      <c r="D1271" s="405">
        <f t="shared" si="2"/>
        <v>1.008593849</v>
      </c>
      <c r="E1271" s="406">
        <v>64.18</v>
      </c>
      <c r="F1271" s="226">
        <f t="shared" si="3"/>
        <v>-0.001400342306</v>
      </c>
      <c r="G1271" s="226">
        <f t="shared" si="4"/>
        <v>0.9985996577</v>
      </c>
    </row>
    <row r="1272" ht="15.75" customHeight="1">
      <c r="A1272" s="403" t="s">
        <v>1622</v>
      </c>
      <c r="B1272" s="404">
        <v>5302.63</v>
      </c>
      <c r="C1272" s="405">
        <f t="shared" si="1"/>
        <v>0.007547155471</v>
      </c>
      <c r="D1272" s="405">
        <f t="shared" si="2"/>
        <v>1.007547155</v>
      </c>
      <c r="E1272" s="406">
        <v>64.27</v>
      </c>
      <c r="F1272" s="226">
        <f t="shared" si="3"/>
        <v>0.009899434318</v>
      </c>
      <c r="G1272" s="226">
        <f t="shared" si="4"/>
        <v>1.009899434</v>
      </c>
    </row>
    <row r="1273" ht="15.75" customHeight="1">
      <c r="A1273" s="403" t="s">
        <v>1623</v>
      </c>
      <c r="B1273" s="404">
        <v>5262.91</v>
      </c>
      <c r="C1273" s="405">
        <f t="shared" si="1"/>
        <v>-0.003249956913</v>
      </c>
      <c r="D1273" s="405">
        <f t="shared" si="2"/>
        <v>0.9967500431</v>
      </c>
      <c r="E1273" s="406">
        <v>63.64</v>
      </c>
      <c r="F1273" s="226">
        <f t="shared" si="3"/>
        <v>0</v>
      </c>
      <c r="G1273" s="226">
        <f t="shared" si="4"/>
        <v>1</v>
      </c>
    </row>
    <row r="1274" ht="15.75" customHeight="1">
      <c r="A1274" s="403" t="s">
        <v>1624</v>
      </c>
      <c r="B1274" s="404">
        <v>5280.07</v>
      </c>
      <c r="C1274" s="405">
        <f t="shared" si="1"/>
        <v>-0.004731233872</v>
      </c>
      <c r="D1274" s="405">
        <f t="shared" si="2"/>
        <v>0.9952687661</v>
      </c>
      <c r="E1274" s="406">
        <v>63.64</v>
      </c>
      <c r="F1274" s="226">
        <f t="shared" si="3"/>
        <v>-0.01256788208</v>
      </c>
      <c r="G1274" s="226">
        <f t="shared" si="4"/>
        <v>0.9874321179</v>
      </c>
    </row>
    <row r="1275" ht="15.75" customHeight="1">
      <c r="A1275" s="403" t="s">
        <v>1625</v>
      </c>
      <c r="B1275" s="404">
        <v>5305.17</v>
      </c>
      <c r="C1275" s="405">
        <f t="shared" si="1"/>
        <v>-0.002682613207</v>
      </c>
      <c r="D1275" s="405">
        <f t="shared" si="2"/>
        <v>0.9973173868</v>
      </c>
      <c r="E1275" s="406">
        <v>64.45</v>
      </c>
      <c r="F1275" s="226">
        <f t="shared" si="3"/>
        <v>0.00703125</v>
      </c>
      <c r="G1275" s="226">
        <f t="shared" si="4"/>
        <v>1.00703125</v>
      </c>
    </row>
    <row r="1276" ht="15.75" customHeight="1">
      <c r="A1276" s="403" t="s">
        <v>1626</v>
      </c>
      <c r="B1276" s="404">
        <v>5319.44</v>
      </c>
      <c r="C1276" s="405">
        <f t="shared" si="1"/>
        <v>-0.002987603507</v>
      </c>
      <c r="D1276" s="405">
        <f t="shared" si="2"/>
        <v>0.9970123965</v>
      </c>
      <c r="E1276" s="406">
        <v>64.0</v>
      </c>
      <c r="F1276" s="226">
        <f t="shared" si="3"/>
        <v>-0.002804612029</v>
      </c>
      <c r="G1276" s="226">
        <f t="shared" si="4"/>
        <v>0.997195388</v>
      </c>
    </row>
    <row r="1277" ht="15.75" customHeight="1">
      <c r="A1277" s="403" t="s">
        <v>1627</v>
      </c>
      <c r="B1277" s="404">
        <v>5335.38</v>
      </c>
      <c r="C1277" s="405">
        <f t="shared" si="1"/>
        <v>-0.002370953205</v>
      </c>
      <c r="D1277" s="405">
        <f t="shared" si="2"/>
        <v>0.9976290468</v>
      </c>
      <c r="E1277" s="406">
        <v>64.18</v>
      </c>
      <c r="F1277" s="226">
        <f t="shared" si="3"/>
        <v>-0.01261538462</v>
      </c>
      <c r="G1277" s="226">
        <f t="shared" si="4"/>
        <v>0.9873846154</v>
      </c>
    </row>
    <row r="1278" ht="15.75" customHeight="1">
      <c r="A1278" s="403" t="s">
        <v>1628</v>
      </c>
      <c r="B1278" s="404">
        <v>5348.06</v>
      </c>
      <c r="C1278" s="405">
        <f t="shared" si="1"/>
        <v>0.001663176742</v>
      </c>
      <c r="D1278" s="405">
        <f t="shared" si="2"/>
        <v>1.001663177</v>
      </c>
      <c r="E1278" s="406">
        <v>65.0</v>
      </c>
      <c r="F1278" s="226">
        <f t="shared" si="3"/>
        <v>-0.002761583308</v>
      </c>
      <c r="G1278" s="226">
        <f t="shared" si="4"/>
        <v>0.9972384167</v>
      </c>
    </row>
    <row r="1279" ht="15.75" customHeight="1">
      <c r="A1279" s="403" t="s">
        <v>1629</v>
      </c>
      <c r="B1279" s="404">
        <v>5339.18</v>
      </c>
      <c r="C1279" s="405">
        <f t="shared" si="1"/>
        <v>0.0003297473311</v>
      </c>
      <c r="D1279" s="405">
        <f t="shared" si="2"/>
        <v>1.000329747</v>
      </c>
      <c r="E1279" s="406">
        <v>65.18</v>
      </c>
      <c r="F1279" s="226">
        <f t="shared" si="3"/>
        <v>0.01558117794</v>
      </c>
      <c r="G1279" s="226">
        <f t="shared" si="4"/>
        <v>1.015581178</v>
      </c>
    </row>
    <row r="1280" ht="15.75" customHeight="1">
      <c r="A1280" s="403" t="s">
        <v>1630</v>
      </c>
      <c r="B1280" s="404">
        <v>5337.42</v>
      </c>
      <c r="C1280" s="405">
        <f t="shared" si="1"/>
        <v>0.0006074035747</v>
      </c>
      <c r="D1280" s="405">
        <f t="shared" si="2"/>
        <v>1.000607404</v>
      </c>
      <c r="E1280" s="406">
        <v>64.18</v>
      </c>
      <c r="F1280" s="226">
        <f t="shared" si="3"/>
        <v>0.004224690972</v>
      </c>
      <c r="G1280" s="226">
        <f t="shared" si="4"/>
        <v>1.004224691</v>
      </c>
    </row>
    <row r="1281" ht="15.75" customHeight="1">
      <c r="A1281" s="403" t="s">
        <v>1631</v>
      </c>
      <c r="B1281" s="404">
        <v>5334.18</v>
      </c>
      <c r="C1281" s="405">
        <f t="shared" si="1"/>
        <v>0.001633655558</v>
      </c>
      <c r="D1281" s="405">
        <f t="shared" si="2"/>
        <v>1.001633656</v>
      </c>
      <c r="E1281" s="406">
        <v>63.91</v>
      </c>
      <c r="F1281" s="226">
        <f t="shared" si="3"/>
        <v>-0.01403887689</v>
      </c>
      <c r="G1281" s="226">
        <f t="shared" si="4"/>
        <v>0.9859611231</v>
      </c>
    </row>
    <row r="1282" ht="15.75" customHeight="1">
      <c r="A1282" s="403" t="s">
        <v>1632</v>
      </c>
      <c r="B1282" s="404">
        <v>5325.48</v>
      </c>
      <c r="C1282" s="405">
        <f t="shared" si="1"/>
        <v>-0.002702292735</v>
      </c>
      <c r="D1282" s="405">
        <f t="shared" si="2"/>
        <v>0.9972977073</v>
      </c>
      <c r="E1282" s="406">
        <v>64.82</v>
      </c>
      <c r="F1282" s="226">
        <f t="shared" si="3"/>
        <v>0.004182804028</v>
      </c>
      <c r="G1282" s="226">
        <f t="shared" si="4"/>
        <v>1.004182804</v>
      </c>
    </row>
    <row r="1283" ht="15.75" customHeight="1">
      <c r="A1283" s="403" t="s">
        <v>1633</v>
      </c>
      <c r="B1283" s="404">
        <v>5339.91</v>
      </c>
      <c r="C1283" s="405">
        <f t="shared" si="1"/>
        <v>0.0005939955853</v>
      </c>
      <c r="D1283" s="405">
        <f t="shared" si="2"/>
        <v>1.000593996</v>
      </c>
      <c r="E1283" s="406">
        <v>64.55</v>
      </c>
      <c r="F1283" s="226">
        <f t="shared" si="3"/>
        <v>0.004356620507</v>
      </c>
      <c r="G1283" s="226">
        <f t="shared" si="4"/>
        <v>1.004356621</v>
      </c>
    </row>
    <row r="1284" ht="15.75" customHeight="1">
      <c r="A1284" s="403" t="s">
        <v>1634</v>
      </c>
      <c r="B1284" s="404">
        <v>5336.74</v>
      </c>
      <c r="C1284" s="405">
        <f t="shared" si="1"/>
        <v>-0.004135176995</v>
      </c>
      <c r="D1284" s="405">
        <f t="shared" si="2"/>
        <v>0.995864823</v>
      </c>
      <c r="E1284" s="406">
        <v>64.27</v>
      </c>
      <c r="F1284" s="226">
        <f t="shared" si="3"/>
        <v>-0.007106442144</v>
      </c>
      <c r="G1284" s="226">
        <f t="shared" si="4"/>
        <v>0.9928935579</v>
      </c>
    </row>
    <row r="1285" ht="15.75" customHeight="1">
      <c r="A1285" s="403" t="s">
        <v>1635</v>
      </c>
      <c r="B1285" s="404">
        <v>5358.9</v>
      </c>
      <c r="C1285" s="405">
        <f t="shared" si="1"/>
        <v>-0.003781203293</v>
      </c>
      <c r="D1285" s="405">
        <f t="shared" si="2"/>
        <v>0.9962187967</v>
      </c>
      <c r="E1285" s="406">
        <v>64.73</v>
      </c>
      <c r="F1285" s="226">
        <f t="shared" si="3"/>
        <v>-0.01386349787</v>
      </c>
      <c r="G1285" s="226">
        <f t="shared" si="4"/>
        <v>0.9861365021</v>
      </c>
    </row>
    <row r="1286" ht="15.75" customHeight="1">
      <c r="A1286" s="403" t="s">
        <v>1636</v>
      </c>
      <c r="B1286" s="404">
        <v>5379.24</v>
      </c>
      <c r="C1286" s="405">
        <f t="shared" si="1"/>
        <v>0.001478226872</v>
      </c>
      <c r="D1286" s="405">
        <f t="shared" si="2"/>
        <v>1.001478227</v>
      </c>
      <c r="E1286" s="406">
        <v>65.64</v>
      </c>
      <c r="F1286" s="226">
        <f t="shared" si="3"/>
        <v>0.004283965728</v>
      </c>
      <c r="G1286" s="226">
        <f t="shared" si="4"/>
        <v>1.004283966</v>
      </c>
    </row>
    <row r="1287" ht="15.75" customHeight="1">
      <c r="A1287" s="403" t="s">
        <v>1637</v>
      </c>
      <c r="B1287" s="404">
        <v>5371.3</v>
      </c>
      <c r="C1287" s="405">
        <f t="shared" si="1"/>
        <v>0.005622258377</v>
      </c>
      <c r="D1287" s="405">
        <f t="shared" si="2"/>
        <v>1.005622258</v>
      </c>
      <c r="E1287" s="406">
        <v>65.36</v>
      </c>
      <c r="F1287" s="226">
        <f t="shared" si="3"/>
        <v>0.01838578997</v>
      </c>
      <c r="G1287" s="226">
        <f t="shared" si="4"/>
        <v>1.01838579</v>
      </c>
    </row>
    <row r="1288" ht="15.75" customHeight="1">
      <c r="A1288" s="403" t="s">
        <v>1638</v>
      </c>
      <c r="B1288" s="404">
        <v>5341.27</v>
      </c>
      <c r="C1288" s="405">
        <f t="shared" si="1"/>
        <v>-0.004612357017</v>
      </c>
      <c r="D1288" s="405">
        <f t="shared" si="2"/>
        <v>0.995387643</v>
      </c>
      <c r="E1288" s="406">
        <v>64.18</v>
      </c>
      <c r="F1288" s="226">
        <f t="shared" si="3"/>
        <v>-0.02224253504</v>
      </c>
      <c r="G1288" s="226">
        <f t="shared" si="4"/>
        <v>0.977757465</v>
      </c>
    </row>
    <row r="1289" ht="15.75" customHeight="1">
      <c r="A1289" s="403" t="s">
        <v>1639</v>
      </c>
      <c r="B1289" s="404">
        <v>5366.02</v>
      </c>
      <c r="C1289" s="405">
        <f t="shared" si="1"/>
        <v>0.0006993306939</v>
      </c>
      <c r="D1289" s="405">
        <f t="shared" si="2"/>
        <v>1.000699331</v>
      </c>
      <c r="E1289" s="406">
        <v>65.64</v>
      </c>
      <c r="F1289" s="226">
        <f t="shared" si="3"/>
        <v>0.002902979374</v>
      </c>
      <c r="G1289" s="226">
        <f t="shared" si="4"/>
        <v>1.002902979</v>
      </c>
    </row>
    <row r="1290" ht="15.75" customHeight="1">
      <c r="A1290" s="403" t="s">
        <v>1640</v>
      </c>
      <c r="B1290" s="404">
        <v>5362.27</v>
      </c>
      <c r="C1290" s="405">
        <f t="shared" si="1"/>
        <v>0.01001297769</v>
      </c>
      <c r="D1290" s="405">
        <f t="shared" si="2"/>
        <v>1.010012978</v>
      </c>
      <c r="E1290" s="406">
        <v>65.45</v>
      </c>
      <c r="F1290" s="226">
        <f t="shared" si="3"/>
        <v>0.01836004357</v>
      </c>
      <c r="G1290" s="226">
        <f t="shared" si="4"/>
        <v>1.018360044</v>
      </c>
    </row>
    <row r="1291" ht="15.75" customHeight="1">
      <c r="A1291" s="403" t="s">
        <v>1641</v>
      </c>
      <c r="B1291" s="404">
        <v>5309.11</v>
      </c>
      <c r="C1291" s="405">
        <f t="shared" si="1"/>
        <v>0.006817543939</v>
      </c>
      <c r="D1291" s="405">
        <f t="shared" si="2"/>
        <v>1.006817544</v>
      </c>
      <c r="E1291" s="406">
        <v>64.27</v>
      </c>
      <c r="F1291" s="226">
        <f t="shared" si="3"/>
        <v>0.00421875</v>
      </c>
      <c r="G1291" s="226">
        <f t="shared" si="4"/>
        <v>1.00421875</v>
      </c>
    </row>
    <row r="1292" ht="15.75" customHeight="1">
      <c r="A1292" s="403" t="s">
        <v>1642</v>
      </c>
      <c r="B1292" s="404">
        <v>5273.16</v>
      </c>
      <c r="C1292" s="405">
        <f t="shared" si="1"/>
        <v>-0.00925332697</v>
      </c>
      <c r="D1292" s="405">
        <f t="shared" si="2"/>
        <v>0.990746673</v>
      </c>
      <c r="E1292" s="406">
        <v>64.0</v>
      </c>
      <c r="F1292" s="226">
        <f t="shared" si="3"/>
        <v>-0.008520526723</v>
      </c>
      <c r="G1292" s="226">
        <f t="shared" si="4"/>
        <v>0.9914794733</v>
      </c>
    </row>
    <row r="1293" ht="15.75" customHeight="1">
      <c r="A1293" s="403" t="s">
        <v>1643</v>
      </c>
      <c r="B1293" s="404">
        <v>5322.41</v>
      </c>
      <c r="C1293" s="405">
        <f t="shared" si="1"/>
        <v>-0.01536409482</v>
      </c>
      <c r="D1293" s="405">
        <f t="shared" si="2"/>
        <v>0.9846359052</v>
      </c>
      <c r="E1293" s="406">
        <v>64.55</v>
      </c>
      <c r="F1293" s="226">
        <f t="shared" si="3"/>
        <v>-0.01525553013</v>
      </c>
      <c r="G1293" s="226">
        <f t="shared" si="4"/>
        <v>0.9847444699</v>
      </c>
    </row>
    <row r="1294" ht="15.75" customHeight="1">
      <c r="A1294" s="403" t="s">
        <v>1644</v>
      </c>
      <c r="B1294" s="404">
        <v>5405.46</v>
      </c>
      <c r="C1294" s="405">
        <f t="shared" si="1"/>
        <v>-0.004343309314</v>
      </c>
      <c r="D1294" s="405">
        <f t="shared" si="2"/>
        <v>0.9956566907</v>
      </c>
      <c r="E1294" s="406">
        <v>65.55</v>
      </c>
      <c r="F1294" s="226">
        <f t="shared" si="3"/>
        <v>-0.001371115174</v>
      </c>
      <c r="G1294" s="226">
        <f t="shared" si="4"/>
        <v>0.9986288848</v>
      </c>
    </row>
    <row r="1295" ht="15.75" customHeight="1">
      <c r="A1295" s="403" t="s">
        <v>1645</v>
      </c>
      <c r="B1295" s="404">
        <v>5429.04</v>
      </c>
      <c r="C1295" s="405">
        <f t="shared" si="1"/>
        <v>0.003283887147</v>
      </c>
      <c r="D1295" s="405">
        <f t="shared" si="2"/>
        <v>1.003283887</v>
      </c>
      <c r="E1295" s="406">
        <v>65.64</v>
      </c>
      <c r="F1295" s="226">
        <f t="shared" si="3"/>
        <v>0.009846153846</v>
      </c>
      <c r="G1295" s="226">
        <f t="shared" si="4"/>
        <v>1.009846154</v>
      </c>
    </row>
    <row r="1296" ht="15.75" customHeight="1">
      <c r="A1296" s="403" t="s">
        <v>1646</v>
      </c>
      <c r="B1296" s="404">
        <v>5411.27</v>
      </c>
      <c r="C1296" s="405">
        <f t="shared" si="1"/>
        <v>-0.004142604228</v>
      </c>
      <c r="D1296" s="405">
        <f t="shared" si="2"/>
        <v>0.9958573958</v>
      </c>
      <c r="E1296" s="406">
        <v>65.0</v>
      </c>
      <c r="F1296" s="226">
        <f t="shared" si="3"/>
        <v>0.001386535203</v>
      </c>
      <c r="G1296" s="226">
        <f t="shared" si="4"/>
        <v>1.001386535</v>
      </c>
    </row>
    <row r="1297" ht="15.75" customHeight="1">
      <c r="A1297" s="403" t="s">
        <v>1647</v>
      </c>
      <c r="B1297" s="404">
        <v>5433.78</v>
      </c>
      <c r="C1297" s="405">
        <f t="shared" si="1"/>
        <v>-0.01597431361</v>
      </c>
      <c r="D1297" s="405">
        <f t="shared" si="2"/>
        <v>0.9840256864</v>
      </c>
      <c r="E1297" s="406">
        <v>64.91</v>
      </c>
      <c r="F1297" s="226">
        <f t="shared" si="3"/>
        <v>-0.04670289323</v>
      </c>
      <c r="G1297" s="226">
        <f t="shared" si="4"/>
        <v>0.9532971068</v>
      </c>
    </row>
    <row r="1298" ht="15.75" customHeight="1">
      <c r="A1298" s="403" t="s">
        <v>1648</v>
      </c>
      <c r="B1298" s="404">
        <v>5521.99</v>
      </c>
      <c r="C1298" s="405">
        <f t="shared" si="1"/>
        <v>0.01474525658</v>
      </c>
      <c r="D1298" s="405">
        <f t="shared" si="2"/>
        <v>1.014745257</v>
      </c>
      <c r="E1298" s="406">
        <v>68.09</v>
      </c>
      <c r="F1298" s="226">
        <f t="shared" si="3"/>
        <v>0.02746340727</v>
      </c>
      <c r="G1298" s="226">
        <f t="shared" si="4"/>
        <v>1.027463407</v>
      </c>
    </row>
    <row r="1299" ht="15.75" customHeight="1">
      <c r="A1299" s="403" t="s">
        <v>1649</v>
      </c>
      <c r="B1299" s="404">
        <v>5441.75</v>
      </c>
      <c r="C1299" s="405">
        <f t="shared" si="1"/>
        <v>0.0105629291</v>
      </c>
      <c r="D1299" s="405">
        <f t="shared" si="2"/>
        <v>1.010562929</v>
      </c>
      <c r="E1299" s="406">
        <v>66.27</v>
      </c>
      <c r="F1299" s="226">
        <f t="shared" si="3"/>
        <v>0.01392288862</v>
      </c>
      <c r="G1299" s="226">
        <f t="shared" si="4"/>
        <v>1.013922889</v>
      </c>
    </row>
    <row r="1300" ht="15.75" customHeight="1">
      <c r="A1300" s="403" t="s">
        <v>1650</v>
      </c>
      <c r="B1300" s="404">
        <v>5384.87</v>
      </c>
      <c r="C1300" s="405">
        <f t="shared" si="1"/>
        <v>0.007466847273</v>
      </c>
      <c r="D1300" s="405">
        <f t="shared" si="2"/>
        <v>1.007466847</v>
      </c>
      <c r="E1300" s="406">
        <v>65.36</v>
      </c>
      <c r="F1300" s="226">
        <f t="shared" si="3"/>
        <v>0.02413036666</v>
      </c>
      <c r="G1300" s="226">
        <f t="shared" si="4"/>
        <v>1.024130367</v>
      </c>
    </row>
    <row r="1301" ht="15.75" customHeight="1">
      <c r="A1301" s="403" t="s">
        <v>1651</v>
      </c>
      <c r="B1301" s="404">
        <v>5344.96</v>
      </c>
      <c r="C1301" s="405">
        <f t="shared" si="1"/>
        <v>0.0006870999328</v>
      </c>
      <c r="D1301" s="405">
        <f t="shared" si="2"/>
        <v>1.0006871</v>
      </c>
      <c r="E1301" s="406">
        <v>63.82</v>
      </c>
      <c r="F1301" s="226">
        <f t="shared" si="3"/>
        <v>-0.001408230324</v>
      </c>
      <c r="G1301" s="226">
        <f t="shared" si="4"/>
        <v>0.9985917697</v>
      </c>
    </row>
    <row r="1302" ht="15.75" customHeight="1">
      <c r="A1302" s="403" t="s">
        <v>1652</v>
      </c>
      <c r="B1302" s="404">
        <v>5341.29</v>
      </c>
      <c r="C1302" s="405">
        <f t="shared" si="1"/>
        <v>-0.004460208528</v>
      </c>
      <c r="D1302" s="405">
        <f t="shared" si="2"/>
        <v>0.9955397915</v>
      </c>
      <c r="E1302" s="406">
        <v>63.91</v>
      </c>
      <c r="F1302" s="226">
        <f t="shared" si="3"/>
        <v>-0.00140625</v>
      </c>
      <c r="G1302" s="226">
        <f t="shared" si="4"/>
        <v>0.99859375</v>
      </c>
    </row>
    <row r="1303" ht="15.75" customHeight="1">
      <c r="A1303" s="403" t="s">
        <v>1653</v>
      </c>
      <c r="B1303" s="404">
        <v>5365.22</v>
      </c>
      <c r="C1303" s="405">
        <f t="shared" si="1"/>
        <v>0.007280660253</v>
      </c>
      <c r="D1303" s="405">
        <f t="shared" si="2"/>
        <v>1.00728066</v>
      </c>
      <c r="E1303" s="406">
        <v>64.0</v>
      </c>
      <c r="F1303" s="226">
        <f t="shared" si="3"/>
        <v>-0.01265041654</v>
      </c>
      <c r="G1303" s="226">
        <f t="shared" si="4"/>
        <v>0.9873495835</v>
      </c>
    </row>
    <row r="1304" ht="15.75" customHeight="1">
      <c r="A1304" s="403" t="s">
        <v>1654</v>
      </c>
      <c r="B1304" s="404">
        <v>5326.44</v>
      </c>
      <c r="C1304" s="405">
        <f t="shared" si="1"/>
        <v>0.0005917393191</v>
      </c>
      <c r="D1304" s="405">
        <f t="shared" si="2"/>
        <v>1.000591739</v>
      </c>
      <c r="E1304" s="406">
        <v>64.82</v>
      </c>
      <c r="F1304" s="226">
        <f t="shared" si="3"/>
        <v>0.01854179761</v>
      </c>
      <c r="G1304" s="226">
        <f t="shared" si="4"/>
        <v>1.018541798</v>
      </c>
    </row>
    <row r="1305" ht="15.75" customHeight="1">
      <c r="A1305" s="403" t="s">
        <v>1655</v>
      </c>
      <c r="B1305" s="404">
        <v>5323.29</v>
      </c>
      <c r="C1305" s="405">
        <f t="shared" si="1"/>
        <v>-0.008081376499</v>
      </c>
      <c r="D1305" s="405">
        <f t="shared" si="2"/>
        <v>0.9919186235</v>
      </c>
      <c r="E1305" s="406">
        <v>63.64</v>
      </c>
      <c r="F1305" s="226">
        <f t="shared" si="3"/>
        <v>-0.01118707272</v>
      </c>
      <c r="G1305" s="226">
        <f t="shared" si="4"/>
        <v>0.9888129273</v>
      </c>
    </row>
    <row r="1306" ht="15.75" customHeight="1">
      <c r="A1306" s="403" t="s">
        <v>1656</v>
      </c>
      <c r="B1306" s="404">
        <v>5366.66</v>
      </c>
      <c r="C1306" s="405">
        <f t="shared" si="1"/>
        <v>-0.005943968511</v>
      </c>
      <c r="D1306" s="405">
        <f t="shared" si="2"/>
        <v>0.9940560315</v>
      </c>
      <c r="E1306" s="406">
        <v>64.36</v>
      </c>
      <c r="F1306" s="226">
        <f t="shared" si="3"/>
        <v>-0.01121524044</v>
      </c>
      <c r="G1306" s="226">
        <f t="shared" si="4"/>
        <v>0.9887847596</v>
      </c>
    </row>
    <row r="1307" ht="15.75" customHeight="1">
      <c r="A1307" s="403" t="s">
        <v>1657</v>
      </c>
      <c r="B1307" s="404">
        <v>5398.75</v>
      </c>
      <c r="C1307" s="405">
        <f t="shared" si="1"/>
        <v>0.009716091868</v>
      </c>
      <c r="D1307" s="405">
        <f t="shared" si="2"/>
        <v>1.009716092</v>
      </c>
      <c r="E1307" s="406">
        <v>65.09</v>
      </c>
      <c r="F1307" s="226">
        <f t="shared" si="3"/>
        <v>0.008365608056</v>
      </c>
      <c r="G1307" s="226">
        <f t="shared" si="4"/>
        <v>1.008365608</v>
      </c>
    </row>
    <row r="1308" ht="15.75" customHeight="1">
      <c r="A1308" s="403" t="s">
        <v>1658</v>
      </c>
      <c r="B1308" s="404">
        <v>5346.8</v>
      </c>
      <c r="C1308" s="405">
        <f t="shared" si="1"/>
        <v>0.006229181173</v>
      </c>
      <c r="D1308" s="405">
        <f t="shared" si="2"/>
        <v>1.006229181</v>
      </c>
      <c r="E1308" s="406">
        <v>64.55</v>
      </c>
      <c r="F1308" s="226">
        <f t="shared" si="3"/>
        <v>0.02314154383</v>
      </c>
      <c r="G1308" s="226">
        <f t="shared" si="4"/>
        <v>1.023141544</v>
      </c>
    </row>
    <row r="1309" ht="15.75" customHeight="1">
      <c r="A1309" s="403" t="s">
        <v>1659</v>
      </c>
      <c r="B1309" s="404">
        <v>5313.7</v>
      </c>
      <c r="C1309" s="405">
        <f t="shared" si="1"/>
        <v>-0.0006131323162</v>
      </c>
      <c r="D1309" s="405">
        <f t="shared" si="2"/>
        <v>0.9993868677</v>
      </c>
      <c r="E1309" s="406">
        <v>63.09</v>
      </c>
      <c r="F1309" s="226">
        <f t="shared" si="3"/>
        <v>-0.008642363294</v>
      </c>
      <c r="G1309" s="226">
        <f t="shared" si="4"/>
        <v>0.9913576367</v>
      </c>
    </row>
    <row r="1310" ht="15.75" customHeight="1">
      <c r="A1310" s="403" t="s">
        <v>1660</v>
      </c>
      <c r="B1310" s="404">
        <v>5316.96</v>
      </c>
      <c r="C1310" s="405">
        <f t="shared" si="1"/>
        <v>-0.005035676392</v>
      </c>
      <c r="D1310" s="405">
        <f t="shared" si="2"/>
        <v>0.9949643236</v>
      </c>
      <c r="E1310" s="406">
        <v>63.64</v>
      </c>
      <c r="F1310" s="226">
        <f t="shared" si="3"/>
        <v>-0.009802396141</v>
      </c>
      <c r="G1310" s="226">
        <f t="shared" si="4"/>
        <v>0.9901976039</v>
      </c>
    </row>
    <row r="1311" ht="15.75" customHeight="1">
      <c r="A1311" s="403" t="s">
        <v>1661</v>
      </c>
      <c r="B1311" s="404">
        <v>5343.87</v>
      </c>
      <c r="C1311" s="405">
        <f t="shared" si="1"/>
        <v>-0.009614974749</v>
      </c>
      <c r="D1311" s="405">
        <f t="shared" si="2"/>
        <v>0.9903850253</v>
      </c>
      <c r="E1311" s="406">
        <v>64.27</v>
      </c>
      <c r="F1311" s="226">
        <f t="shared" si="3"/>
        <v>-0.005724009901</v>
      </c>
      <c r="G1311" s="226">
        <f t="shared" si="4"/>
        <v>0.9942759901</v>
      </c>
    </row>
    <row r="1312" ht="15.75" customHeight="1">
      <c r="A1312" s="403" t="s">
        <v>1662</v>
      </c>
      <c r="B1312" s="404">
        <v>5395.75</v>
      </c>
      <c r="C1312" s="405">
        <f t="shared" si="1"/>
        <v>-0.002576857454</v>
      </c>
      <c r="D1312" s="405">
        <f t="shared" si="2"/>
        <v>0.9974231425</v>
      </c>
      <c r="E1312" s="406">
        <v>64.64</v>
      </c>
      <c r="F1312" s="226">
        <f t="shared" si="3"/>
        <v>-0.009652213881</v>
      </c>
      <c r="G1312" s="226">
        <f t="shared" si="4"/>
        <v>0.9903477861</v>
      </c>
    </row>
    <row r="1313" ht="15.75" customHeight="1">
      <c r="A1313" s="403" t="s">
        <v>1663</v>
      </c>
      <c r="B1313" s="404">
        <v>5409.69</v>
      </c>
      <c r="C1313" s="405">
        <f t="shared" si="1"/>
        <v>-0.001426878477</v>
      </c>
      <c r="D1313" s="405">
        <f t="shared" si="2"/>
        <v>0.9985731215</v>
      </c>
      <c r="E1313" s="406">
        <v>65.27</v>
      </c>
      <c r="F1313" s="226">
        <f t="shared" si="3"/>
        <v>0.002765401751</v>
      </c>
      <c r="G1313" s="226">
        <f t="shared" si="4"/>
        <v>1.002765402</v>
      </c>
    </row>
    <row r="1314" ht="15.75" customHeight="1">
      <c r="A1314" s="403" t="s">
        <v>1664</v>
      </c>
      <c r="B1314" s="404">
        <v>5417.42</v>
      </c>
      <c r="C1314" s="405">
        <f t="shared" si="1"/>
        <v>-0.007220322459</v>
      </c>
      <c r="D1314" s="405">
        <f t="shared" si="2"/>
        <v>0.9927796775</v>
      </c>
      <c r="E1314" s="406">
        <v>65.09</v>
      </c>
      <c r="F1314" s="226">
        <f t="shared" si="3"/>
        <v>-0.004130966952</v>
      </c>
      <c r="G1314" s="226">
        <f t="shared" si="4"/>
        <v>0.995869033</v>
      </c>
    </row>
    <row r="1315" ht="15.75" customHeight="1">
      <c r="A1315" s="403" t="s">
        <v>1665</v>
      </c>
      <c r="B1315" s="404">
        <v>5456.82</v>
      </c>
      <c r="C1315" s="405">
        <f t="shared" si="1"/>
        <v>0.004996602016</v>
      </c>
      <c r="D1315" s="405">
        <f t="shared" si="2"/>
        <v>1.004996602</v>
      </c>
      <c r="E1315" s="406">
        <v>65.36</v>
      </c>
      <c r="F1315" s="226">
        <f t="shared" si="3"/>
        <v>-0.002898550725</v>
      </c>
      <c r="G1315" s="226">
        <f t="shared" si="4"/>
        <v>0.9971014493</v>
      </c>
    </row>
    <row r="1316" ht="15.75" customHeight="1">
      <c r="A1316" s="403" t="s">
        <v>1666</v>
      </c>
      <c r="B1316" s="404">
        <v>5429.69</v>
      </c>
      <c r="C1316" s="405">
        <f t="shared" si="1"/>
        <v>0.01279590531</v>
      </c>
      <c r="D1316" s="405">
        <f t="shared" si="2"/>
        <v>1.012795905</v>
      </c>
      <c r="E1316" s="406">
        <v>65.55</v>
      </c>
      <c r="F1316" s="226">
        <f t="shared" si="3"/>
        <v>0.002906976744</v>
      </c>
      <c r="G1316" s="226">
        <f t="shared" si="4"/>
        <v>1.002906977</v>
      </c>
    </row>
    <row r="1317" ht="15.75" customHeight="1">
      <c r="A1317" s="403" t="s">
        <v>1667</v>
      </c>
      <c r="B1317" s="404">
        <v>5361.09</v>
      </c>
      <c r="C1317" s="405">
        <f t="shared" si="1"/>
        <v>-0.005712282706</v>
      </c>
      <c r="D1317" s="405">
        <f t="shared" si="2"/>
        <v>0.9942877173</v>
      </c>
      <c r="E1317" s="406">
        <v>65.36</v>
      </c>
      <c r="F1317" s="226">
        <f t="shared" si="3"/>
        <v>-0.01104554396</v>
      </c>
      <c r="G1317" s="226">
        <f t="shared" si="4"/>
        <v>0.988954456</v>
      </c>
    </row>
    <row r="1318" ht="15.75" customHeight="1">
      <c r="A1318" s="403" t="s">
        <v>1668</v>
      </c>
      <c r="B1318" s="404">
        <v>5391.89</v>
      </c>
      <c r="C1318" s="405">
        <f t="shared" si="1"/>
        <v>-0.00395139361</v>
      </c>
      <c r="D1318" s="405">
        <f t="shared" si="2"/>
        <v>0.9960486064</v>
      </c>
      <c r="E1318" s="406">
        <v>66.09</v>
      </c>
      <c r="F1318" s="226">
        <f t="shared" si="3"/>
        <v>0.001363636364</v>
      </c>
      <c r="G1318" s="226">
        <f t="shared" si="4"/>
        <v>1.001363636</v>
      </c>
    </row>
    <row r="1319" ht="15.75" customHeight="1">
      <c r="A1319" s="403" t="s">
        <v>1669</v>
      </c>
      <c r="B1319" s="404">
        <v>5413.28</v>
      </c>
      <c r="C1319" s="405">
        <f t="shared" si="1"/>
        <v>0.004188695346</v>
      </c>
      <c r="D1319" s="405">
        <f t="shared" si="2"/>
        <v>1.004188695</v>
      </c>
      <c r="E1319" s="406">
        <v>66.0</v>
      </c>
      <c r="F1319" s="226">
        <f t="shared" si="3"/>
        <v>0.001365498407</v>
      </c>
      <c r="G1319" s="226">
        <f t="shared" si="4"/>
        <v>1.001365498</v>
      </c>
    </row>
    <row r="1320" ht="15.75" customHeight="1">
      <c r="A1320" s="403" t="s">
        <v>1670</v>
      </c>
      <c r="B1320" s="404">
        <v>5390.7</v>
      </c>
      <c r="C1320" s="405">
        <f t="shared" si="1"/>
        <v>-0.009663255746</v>
      </c>
      <c r="D1320" s="405">
        <f t="shared" si="2"/>
        <v>0.9903367443</v>
      </c>
      <c r="E1320" s="406">
        <v>65.91</v>
      </c>
      <c r="F1320" s="226">
        <f t="shared" si="3"/>
        <v>-0.01361867704</v>
      </c>
      <c r="G1320" s="226">
        <f t="shared" si="4"/>
        <v>0.986381323</v>
      </c>
    </row>
    <row r="1321" ht="15.75" customHeight="1">
      <c r="A1321" s="403" t="s">
        <v>1671</v>
      </c>
      <c r="B1321" s="404">
        <v>5443.3</v>
      </c>
      <c r="C1321" s="405">
        <f t="shared" si="1"/>
        <v>-0.01242071498</v>
      </c>
      <c r="D1321" s="405">
        <f t="shared" si="2"/>
        <v>0.987579285</v>
      </c>
      <c r="E1321" s="406">
        <v>66.82</v>
      </c>
      <c r="F1321" s="226">
        <f t="shared" si="3"/>
        <v>-0.008016627078</v>
      </c>
      <c r="G1321" s="226">
        <f t="shared" si="4"/>
        <v>0.9919833729</v>
      </c>
    </row>
    <row r="1322" ht="15.75" customHeight="1">
      <c r="A1322" s="403" t="s">
        <v>1672</v>
      </c>
      <c r="B1322" s="404">
        <v>5511.76</v>
      </c>
      <c r="C1322" s="405">
        <f t="shared" si="1"/>
        <v>-0.006691428376</v>
      </c>
      <c r="D1322" s="405">
        <f t="shared" si="2"/>
        <v>0.9933085716</v>
      </c>
      <c r="E1322" s="406">
        <v>67.36</v>
      </c>
      <c r="F1322" s="226">
        <f t="shared" si="3"/>
        <v>0.00267936886</v>
      </c>
      <c r="G1322" s="226">
        <f t="shared" si="4"/>
        <v>1.002679369</v>
      </c>
    </row>
    <row r="1323" ht="15.75" customHeight="1">
      <c r="A1323" s="403" t="s">
        <v>1673</v>
      </c>
      <c r="B1323" s="404">
        <v>5548.89</v>
      </c>
      <c r="C1323" s="405">
        <f t="shared" si="1"/>
        <v>-0.001561833679</v>
      </c>
      <c r="D1323" s="405">
        <f t="shared" si="2"/>
        <v>0.9984381663</v>
      </c>
      <c r="E1323" s="406">
        <v>67.18</v>
      </c>
      <c r="F1323" s="226">
        <f t="shared" si="3"/>
        <v>-0.009436744323</v>
      </c>
      <c r="G1323" s="226">
        <f t="shared" si="4"/>
        <v>0.9905632557</v>
      </c>
    </row>
    <row r="1324" ht="15.75" customHeight="1">
      <c r="A1324" s="403" t="s">
        <v>1674</v>
      </c>
      <c r="B1324" s="404">
        <v>5557.57</v>
      </c>
      <c r="C1324" s="405">
        <f t="shared" si="1"/>
        <v>-0.0001960904247</v>
      </c>
      <c r="D1324" s="405">
        <f t="shared" si="2"/>
        <v>0.9998039096</v>
      </c>
      <c r="E1324" s="406">
        <v>67.82</v>
      </c>
      <c r="F1324" s="226">
        <f t="shared" si="3"/>
        <v>-0.01581773328</v>
      </c>
      <c r="G1324" s="226">
        <f t="shared" si="4"/>
        <v>0.9841822667</v>
      </c>
    </row>
    <row r="1325" ht="15.75" customHeight="1">
      <c r="A1325" s="403" t="s">
        <v>1675</v>
      </c>
      <c r="B1325" s="404">
        <v>5558.66</v>
      </c>
      <c r="C1325" s="405">
        <f t="shared" si="1"/>
        <v>-0.005109884898</v>
      </c>
      <c r="D1325" s="405">
        <f t="shared" si="2"/>
        <v>0.9948901151</v>
      </c>
      <c r="E1325" s="406">
        <v>68.91</v>
      </c>
      <c r="F1325" s="226">
        <f t="shared" si="3"/>
        <v>-0.01683549722</v>
      </c>
      <c r="G1325" s="226">
        <f t="shared" si="4"/>
        <v>0.9831645028</v>
      </c>
    </row>
    <row r="1326" ht="15.75" customHeight="1">
      <c r="A1326" s="403" t="s">
        <v>1676</v>
      </c>
      <c r="B1326" s="404">
        <v>5587.21</v>
      </c>
      <c r="C1326" s="405">
        <f t="shared" si="1"/>
        <v>-0.007129491251</v>
      </c>
      <c r="D1326" s="405">
        <f t="shared" si="2"/>
        <v>0.9928705087</v>
      </c>
      <c r="E1326" s="406">
        <v>70.09</v>
      </c>
      <c r="F1326" s="226">
        <f t="shared" si="3"/>
        <v>0.03760177646</v>
      </c>
      <c r="G1326" s="226">
        <f t="shared" si="4"/>
        <v>1.037601776</v>
      </c>
    </row>
    <row r="1327" ht="15.75" customHeight="1">
      <c r="A1327" s="403" t="s">
        <v>1677</v>
      </c>
      <c r="B1327" s="404">
        <v>5627.33</v>
      </c>
      <c r="C1327" s="405">
        <f t="shared" si="1"/>
        <v>-0.002681454543</v>
      </c>
      <c r="D1327" s="405">
        <f t="shared" si="2"/>
        <v>0.9973185455</v>
      </c>
      <c r="E1327" s="406">
        <v>67.55</v>
      </c>
      <c r="F1327" s="226">
        <f t="shared" si="3"/>
        <v>0.004162330905</v>
      </c>
      <c r="G1327" s="226">
        <f t="shared" si="4"/>
        <v>1.004162331</v>
      </c>
    </row>
    <row r="1328" ht="15.75" customHeight="1">
      <c r="A1328" s="403" t="s">
        <v>1678</v>
      </c>
      <c r="B1328" s="404">
        <v>5642.46</v>
      </c>
      <c r="C1328" s="405">
        <f t="shared" si="1"/>
        <v>-0.007226142908</v>
      </c>
      <c r="D1328" s="405">
        <f t="shared" si="2"/>
        <v>0.9927738571</v>
      </c>
      <c r="E1328" s="406">
        <v>67.27</v>
      </c>
      <c r="F1328" s="226">
        <f t="shared" si="3"/>
        <v>-0.01334702259</v>
      </c>
      <c r="G1328" s="226">
        <f t="shared" si="4"/>
        <v>0.9866529774</v>
      </c>
    </row>
    <row r="1329" ht="15.75" customHeight="1">
      <c r="A1329" s="403" t="s">
        <v>1679</v>
      </c>
      <c r="B1329" s="404">
        <v>5683.53</v>
      </c>
      <c r="C1329" s="405">
        <f t="shared" si="1"/>
        <v>-0.00188610656</v>
      </c>
      <c r="D1329" s="405">
        <f t="shared" si="2"/>
        <v>0.9981138934</v>
      </c>
      <c r="E1329" s="406">
        <v>68.18</v>
      </c>
      <c r="F1329" s="226">
        <f t="shared" si="3"/>
        <v>-0.001318295005</v>
      </c>
      <c r="G1329" s="226">
        <f t="shared" si="4"/>
        <v>0.998681705</v>
      </c>
    </row>
    <row r="1330" ht="15.75" customHeight="1">
      <c r="A1330" s="403" t="s">
        <v>1680</v>
      </c>
      <c r="B1330" s="404">
        <v>5694.27</v>
      </c>
      <c r="C1330" s="405">
        <f t="shared" si="1"/>
        <v>-0.000773863421</v>
      </c>
      <c r="D1330" s="405">
        <f t="shared" si="2"/>
        <v>0.9992261366</v>
      </c>
      <c r="E1330" s="406">
        <v>68.27</v>
      </c>
      <c r="F1330" s="226">
        <f t="shared" si="3"/>
        <v>0.007972833309</v>
      </c>
      <c r="G1330" s="226">
        <f t="shared" si="4"/>
        <v>1.007972833</v>
      </c>
    </row>
    <row r="1331" ht="15.75" customHeight="1">
      <c r="A1331" s="403" t="s">
        <v>1681</v>
      </c>
      <c r="B1331" s="404">
        <v>5698.68</v>
      </c>
      <c r="C1331" s="405">
        <f t="shared" si="1"/>
        <v>-0.007063677643</v>
      </c>
      <c r="D1331" s="405">
        <f t="shared" si="2"/>
        <v>0.9929363224</v>
      </c>
      <c r="E1331" s="406">
        <v>67.73</v>
      </c>
      <c r="F1331" s="226">
        <f t="shared" si="3"/>
        <v>-0.0299341163</v>
      </c>
      <c r="G1331" s="226">
        <f t="shared" si="4"/>
        <v>0.9700658837</v>
      </c>
    </row>
    <row r="1332" ht="15.75" customHeight="1">
      <c r="A1332" s="403" t="s">
        <v>1682</v>
      </c>
      <c r="B1332" s="404">
        <v>5739.22</v>
      </c>
      <c r="C1332" s="405">
        <f t="shared" si="1"/>
        <v>-0.01282640068</v>
      </c>
      <c r="D1332" s="405">
        <f t="shared" si="2"/>
        <v>0.9871735993</v>
      </c>
      <c r="E1332" s="406">
        <v>69.82</v>
      </c>
      <c r="F1332" s="226">
        <f t="shared" si="3"/>
        <v>-0.005129666572</v>
      </c>
      <c r="G1332" s="226">
        <f t="shared" si="4"/>
        <v>0.9948703334</v>
      </c>
    </row>
    <row r="1333" ht="15.75" customHeight="1">
      <c r="A1333" s="403" t="s">
        <v>1683</v>
      </c>
      <c r="B1333" s="404">
        <v>5813.79</v>
      </c>
      <c r="C1333" s="405">
        <f t="shared" si="1"/>
        <v>0.002028603831</v>
      </c>
      <c r="D1333" s="405">
        <f t="shared" si="2"/>
        <v>1.002028604</v>
      </c>
      <c r="E1333" s="406">
        <v>70.18</v>
      </c>
      <c r="F1333" s="226">
        <f t="shared" si="3"/>
        <v>0.01051115911</v>
      </c>
      <c r="G1333" s="226">
        <f t="shared" si="4"/>
        <v>1.010511159</v>
      </c>
    </row>
    <row r="1334" ht="15.75" customHeight="1">
      <c r="A1334" s="403" t="s">
        <v>1684</v>
      </c>
      <c r="B1334" s="404">
        <v>5802.02</v>
      </c>
      <c r="C1334" s="405">
        <f t="shared" si="1"/>
        <v>0.004270123846</v>
      </c>
      <c r="D1334" s="405">
        <f t="shared" si="2"/>
        <v>1.004270124</v>
      </c>
      <c r="E1334" s="406">
        <v>69.45</v>
      </c>
      <c r="F1334" s="226">
        <f t="shared" si="3"/>
        <v>0.002598527501</v>
      </c>
      <c r="G1334" s="226">
        <f t="shared" si="4"/>
        <v>1.002598528</v>
      </c>
    </row>
    <row r="1335" ht="15.75" customHeight="1">
      <c r="A1335" s="403" t="s">
        <v>1685</v>
      </c>
      <c r="B1335" s="404">
        <v>5777.35</v>
      </c>
      <c r="C1335" s="405">
        <f t="shared" si="1"/>
        <v>-0.004956830109</v>
      </c>
      <c r="D1335" s="405">
        <f t="shared" si="2"/>
        <v>0.9950431699</v>
      </c>
      <c r="E1335" s="406">
        <v>69.27</v>
      </c>
      <c r="F1335" s="226">
        <f t="shared" si="3"/>
        <v>0.01050328228</v>
      </c>
      <c r="G1335" s="226">
        <f t="shared" si="4"/>
        <v>1.010503282</v>
      </c>
    </row>
    <row r="1336" ht="15.75" customHeight="1">
      <c r="A1336" s="403" t="s">
        <v>1686</v>
      </c>
      <c r="B1336" s="404">
        <v>5806.13</v>
      </c>
      <c r="C1336" s="405">
        <f t="shared" si="1"/>
        <v>-0.001229942477</v>
      </c>
      <c r="D1336" s="405">
        <f t="shared" si="2"/>
        <v>0.9987700575</v>
      </c>
      <c r="E1336" s="406">
        <v>68.55</v>
      </c>
      <c r="F1336" s="226">
        <f t="shared" si="3"/>
        <v>0.01345357776</v>
      </c>
      <c r="G1336" s="226">
        <f t="shared" si="4"/>
        <v>1.013453578</v>
      </c>
    </row>
    <row r="1337" ht="15.75" customHeight="1">
      <c r="A1337" s="403" t="s">
        <v>1687</v>
      </c>
      <c r="B1337" s="404">
        <v>5813.28</v>
      </c>
      <c r="C1337" s="405">
        <f t="shared" si="1"/>
        <v>-0.005164748283</v>
      </c>
      <c r="D1337" s="405">
        <f t="shared" si="2"/>
        <v>0.9948352517</v>
      </c>
      <c r="E1337" s="406">
        <v>67.64</v>
      </c>
      <c r="F1337" s="226">
        <f t="shared" si="3"/>
        <v>0.005500222982</v>
      </c>
      <c r="G1337" s="226">
        <f t="shared" si="4"/>
        <v>1.005500223</v>
      </c>
    </row>
    <row r="1338" ht="15.75" customHeight="1">
      <c r="A1338" s="403" t="s">
        <v>1688</v>
      </c>
      <c r="B1338" s="404">
        <v>5843.46</v>
      </c>
      <c r="C1338" s="405">
        <f t="shared" si="1"/>
        <v>0.003515376121</v>
      </c>
      <c r="D1338" s="405">
        <f t="shared" si="2"/>
        <v>1.003515376</v>
      </c>
      <c r="E1338" s="406">
        <v>67.27</v>
      </c>
      <c r="F1338" s="226">
        <f t="shared" si="3"/>
        <v>-0.00266864344</v>
      </c>
      <c r="G1338" s="226">
        <f t="shared" si="4"/>
        <v>0.9973313566</v>
      </c>
    </row>
    <row r="1339" ht="15.75" customHeight="1">
      <c r="A1339" s="403" t="s">
        <v>1689</v>
      </c>
      <c r="B1339" s="404">
        <v>5822.99</v>
      </c>
      <c r="C1339" s="405">
        <f t="shared" si="1"/>
        <v>0.00779515226</v>
      </c>
      <c r="D1339" s="405">
        <f t="shared" si="2"/>
        <v>1.007795152</v>
      </c>
      <c r="E1339" s="406">
        <v>67.45</v>
      </c>
      <c r="F1339" s="226">
        <f t="shared" si="3"/>
        <v>-0.005455617812</v>
      </c>
      <c r="G1339" s="226">
        <f t="shared" si="4"/>
        <v>0.9945443822</v>
      </c>
    </row>
    <row r="1340" ht="15.75" customHeight="1">
      <c r="A1340" s="403" t="s">
        <v>1690</v>
      </c>
      <c r="B1340" s="404">
        <v>5777.95</v>
      </c>
      <c r="C1340" s="405">
        <f t="shared" si="1"/>
        <v>-0.00116169116</v>
      </c>
      <c r="D1340" s="405">
        <f t="shared" si="2"/>
        <v>0.9988383088</v>
      </c>
      <c r="E1340" s="406">
        <v>67.82</v>
      </c>
      <c r="F1340" s="226">
        <f t="shared" si="3"/>
        <v>-0.01581773328</v>
      </c>
      <c r="G1340" s="226">
        <f t="shared" si="4"/>
        <v>0.9841822667</v>
      </c>
    </row>
    <row r="1341" ht="15.75" customHeight="1">
      <c r="A1341" s="403" t="s">
        <v>1691</v>
      </c>
      <c r="B1341" s="404">
        <v>5784.67</v>
      </c>
      <c r="C1341" s="405">
        <f t="shared" si="1"/>
        <v>0.001917347929</v>
      </c>
      <c r="D1341" s="405">
        <f t="shared" si="2"/>
        <v>1.001917348</v>
      </c>
      <c r="E1341" s="406">
        <v>68.91</v>
      </c>
      <c r="F1341" s="226">
        <f t="shared" si="3"/>
        <v>-0.001304347826</v>
      </c>
      <c r="G1341" s="226">
        <f t="shared" si="4"/>
        <v>0.9986956522</v>
      </c>
    </row>
    <row r="1342" ht="15.75" customHeight="1">
      <c r="A1342" s="403" t="s">
        <v>1692</v>
      </c>
      <c r="B1342" s="404">
        <v>5773.6</v>
      </c>
      <c r="C1342" s="405">
        <f t="shared" si="1"/>
        <v>-0.006800123169</v>
      </c>
      <c r="D1342" s="405">
        <f t="shared" si="2"/>
        <v>0.9931998768</v>
      </c>
      <c r="E1342" s="406">
        <v>69.0</v>
      </c>
      <c r="F1342" s="226">
        <f t="shared" si="3"/>
        <v>-0.006479481641</v>
      </c>
      <c r="G1342" s="226">
        <f t="shared" si="4"/>
        <v>0.9935205184</v>
      </c>
    </row>
    <row r="1343" ht="15.75" customHeight="1">
      <c r="A1343" s="403" t="s">
        <v>1693</v>
      </c>
      <c r="B1343" s="404">
        <v>5813.13</v>
      </c>
      <c r="C1343" s="405">
        <f t="shared" si="1"/>
        <v>-0.003450900526</v>
      </c>
      <c r="D1343" s="405">
        <f t="shared" si="2"/>
        <v>0.9965490995</v>
      </c>
      <c r="E1343" s="406">
        <v>69.45</v>
      </c>
      <c r="F1343" s="226">
        <f t="shared" si="3"/>
        <v>-0.004015488312</v>
      </c>
      <c r="G1343" s="226">
        <f t="shared" si="4"/>
        <v>0.9959845117</v>
      </c>
    </row>
    <row r="1344" ht="15.75" customHeight="1">
      <c r="A1344" s="403" t="s">
        <v>1694</v>
      </c>
      <c r="B1344" s="404">
        <v>5833.26</v>
      </c>
      <c r="C1344" s="405">
        <f t="shared" si="1"/>
        <v>-0.004495187385</v>
      </c>
      <c r="D1344" s="405">
        <f t="shared" si="2"/>
        <v>0.9955048126</v>
      </c>
      <c r="E1344" s="406">
        <v>69.73</v>
      </c>
      <c r="F1344" s="226">
        <f t="shared" si="3"/>
        <v>0</v>
      </c>
      <c r="G1344" s="226">
        <f t="shared" si="4"/>
        <v>1</v>
      </c>
    </row>
    <row r="1345" ht="15.75" customHeight="1">
      <c r="A1345" s="403" t="s">
        <v>1695</v>
      </c>
      <c r="B1345" s="404">
        <v>5859.6</v>
      </c>
      <c r="C1345" s="405">
        <f t="shared" si="1"/>
        <v>-0.003369385704</v>
      </c>
      <c r="D1345" s="405">
        <f t="shared" si="2"/>
        <v>0.9966306143</v>
      </c>
      <c r="E1345" s="406">
        <v>69.73</v>
      </c>
      <c r="F1345" s="226">
        <f t="shared" si="3"/>
        <v>0.00926327978</v>
      </c>
      <c r="G1345" s="226">
        <f t="shared" si="4"/>
        <v>1.00926328</v>
      </c>
    </row>
    <row r="1346" ht="15.75" customHeight="1">
      <c r="A1346" s="403" t="s">
        <v>1696</v>
      </c>
      <c r="B1346" s="404">
        <v>5879.41</v>
      </c>
      <c r="C1346" s="405">
        <f t="shared" si="1"/>
        <v>0.002392001882</v>
      </c>
      <c r="D1346" s="405">
        <f t="shared" si="2"/>
        <v>1.002392002</v>
      </c>
      <c r="E1346" s="406">
        <v>69.09</v>
      </c>
      <c r="F1346" s="226">
        <f t="shared" si="3"/>
        <v>-0.001300954033</v>
      </c>
      <c r="G1346" s="226">
        <f t="shared" si="4"/>
        <v>0.998699046</v>
      </c>
    </row>
    <row r="1347" ht="15.75" customHeight="1">
      <c r="A1347" s="403" t="s">
        <v>1697</v>
      </c>
      <c r="B1347" s="404">
        <v>5865.38</v>
      </c>
      <c r="C1347" s="405">
        <f t="shared" si="1"/>
        <v>0.004141279431</v>
      </c>
      <c r="D1347" s="405">
        <f t="shared" si="2"/>
        <v>1.004141279</v>
      </c>
      <c r="E1347" s="406">
        <v>69.18</v>
      </c>
      <c r="F1347" s="226">
        <f t="shared" si="3"/>
        <v>0.009190371991</v>
      </c>
      <c r="G1347" s="226">
        <f t="shared" si="4"/>
        <v>1.009190372</v>
      </c>
    </row>
    <row r="1348" ht="15.75" customHeight="1">
      <c r="A1348" s="403" t="s">
        <v>1698</v>
      </c>
      <c r="B1348" s="404">
        <v>5841.19</v>
      </c>
      <c r="C1348" s="405">
        <f t="shared" si="1"/>
        <v>0.008309957622</v>
      </c>
      <c r="D1348" s="405">
        <f t="shared" si="2"/>
        <v>1.008309958</v>
      </c>
      <c r="E1348" s="406">
        <v>68.55</v>
      </c>
      <c r="F1348" s="226">
        <f t="shared" si="3"/>
        <v>0.00146092038</v>
      </c>
      <c r="G1348" s="226">
        <f t="shared" si="4"/>
        <v>1.00146092</v>
      </c>
    </row>
    <row r="1349" ht="15.75" customHeight="1">
      <c r="A1349" s="403" t="s">
        <v>1699</v>
      </c>
      <c r="B1349" s="404">
        <v>5793.05</v>
      </c>
      <c r="C1349" s="405">
        <f t="shared" si="1"/>
        <v>0.0004783879191</v>
      </c>
      <c r="D1349" s="405">
        <f t="shared" si="2"/>
        <v>1.000478388</v>
      </c>
      <c r="E1349" s="406">
        <v>68.45</v>
      </c>
      <c r="F1349" s="226">
        <f t="shared" si="3"/>
        <v>0</v>
      </c>
      <c r="G1349" s="226">
        <f t="shared" si="4"/>
        <v>1</v>
      </c>
    </row>
    <row r="1350" ht="15.75" customHeight="1">
      <c r="A1350" s="403" t="s">
        <v>1700</v>
      </c>
      <c r="B1350" s="404">
        <v>5790.28</v>
      </c>
      <c r="C1350" s="405">
        <f t="shared" si="1"/>
        <v>-0.006388663426</v>
      </c>
      <c r="D1350" s="405">
        <f t="shared" si="2"/>
        <v>0.9936113366</v>
      </c>
      <c r="E1350" s="406">
        <v>68.45</v>
      </c>
      <c r="F1350" s="226">
        <f t="shared" si="3"/>
        <v>0.01618171021</v>
      </c>
      <c r="G1350" s="226">
        <f t="shared" si="4"/>
        <v>1.01618171</v>
      </c>
    </row>
    <row r="1351" ht="15.75" customHeight="1">
      <c r="A1351" s="403" t="s">
        <v>1701</v>
      </c>
      <c r="B1351" s="404">
        <v>5827.51</v>
      </c>
      <c r="C1351" s="405">
        <f t="shared" si="1"/>
        <v>0.013984347</v>
      </c>
      <c r="D1351" s="405">
        <f t="shared" si="2"/>
        <v>1.013984347</v>
      </c>
      <c r="E1351" s="406">
        <v>67.36</v>
      </c>
      <c r="F1351" s="226">
        <f t="shared" si="3"/>
        <v>0.02060606061</v>
      </c>
      <c r="G1351" s="226">
        <f t="shared" si="4"/>
        <v>1.020606061</v>
      </c>
    </row>
    <row r="1352" ht="15.75" customHeight="1">
      <c r="A1352" s="403" t="s">
        <v>1702</v>
      </c>
      <c r="B1352" s="404">
        <v>5747.14</v>
      </c>
      <c r="C1352" s="405">
        <f t="shared" si="1"/>
        <v>0.02674436885</v>
      </c>
      <c r="D1352" s="405">
        <f t="shared" si="2"/>
        <v>1.026744369</v>
      </c>
      <c r="E1352" s="406">
        <v>66.0</v>
      </c>
      <c r="F1352" s="226">
        <f t="shared" si="3"/>
        <v>-0.009603841537</v>
      </c>
      <c r="G1352" s="226">
        <f t="shared" si="4"/>
        <v>0.9903961585</v>
      </c>
    </row>
    <row r="1353" ht="15.75" customHeight="1">
      <c r="A1353" s="403" t="s">
        <v>1703</v>
      </c>
      <c r="B1353" s="404">
        <v>5597.44</v>
      </c>
      <c r="C1353" s="405">
        <f t="shared" si="1"/>
        <v>0.01978188549</v>
      </c>
      <c r="D1353" s="405">
        <f t="shared" si="2"/>
        <v>1.019781885</v>
      </c>
      <c r="E1353" s="406">
        <v>66.64</v>
      </c>
      <c r="F1353" s="226">
        <f t="shared" si="3"/>
        <v>0.01818181818</v>
      </c>
      <c r="G1353" s="226">
        <f t="shared" si="4"/>
        <v>1.018181818</v>
      </c>
    </row>
    <row r="1354" ht="15.75" customHeight="1">
      <c r="A1354" s="403" t="s">
        <v>1704</v>
      </c>
      <c r="B1354" s="404">
        <v>5488.86</v>
      </c>
      <c r="C1354" s="405">
        <f t="shared" si="1"/>
        <v>-0.0005335236781</v>
      </c>
      <c r="D1354" s="405">
        <f t="shared" si="2"/>
        <v>0.9994664763</v>
      </c>
      <c r="E1354" s="406">
        <v>65.45</v>
      </c>
      <c r="F1354" s="226">
        <f t="shared" si="3"/>
        <v>-0.009683764563</v>
      </c>
      <c r="G1354" s="226">
        <f t="shared" si="4"/>
        <v>0.9903162354</v>
      </c>
    </row>
    <row r="1355" ht="15.75" customHeight="1">
      <c r="A1355" s="403" t="s">
        <v>1705</v>
      </c>
      <c r="B1355" s="404">
        <v>5491.79</v>
      </c>
      <c r="C1355" s="405">
        <f t="shared" si="1"/>
        <v>-0.01407315383</v>
      </c>
      <c r="D1355" s="405">
        <f t="shared" si="2"/>
        <v>0.9859268462</v>
      </c>
      <c r="E1355" s="406">
        <v>66.09</v>
      </c>
      <c r="F1355" s="226">
        <f t="shared" si="3"/>
        <v>0.02688004972</v>
      </c>
      <c r="G1355" s="226">
        <f t="shared" si="4"/>
        <v>1.02688005</v>
      </c>
    </row>
    <row r="1356" ht="15.75" customHeight="1">
      <c r="A1356" s="403" t="s">
        <v>1706</v>
      </c>
      <c r="B1356" s="404">
        <v>5570.18</v>
      </c>
      <c r="C1356" s="405">
        <f t="shared" si="1"/>
        <v>-0.001863605575</v>
      </c>
      <c r="D1356" s="405">
        <f t="shared" si="2"/>
        <v>0.9981363944</v>
      </c>
      <c r="E1356" s="406">
        <v>64.36</v>
      </c>
      <c r="F1356" s="226">
        <f t="shared" si="3"/>
        <v>0.001400342306</v>
      </c>
      <c r="G1356" s="226">
        <f t="shared" si="4"/>
        <v>1.001400342</v>
      </c>
    </row>
    <row r="1357" ht="15.75" customHeight="1">
      <c r="A1357" s="403" t="s">
        <v>1707</v>
      </c>
      <c r="B1357" s="404">
        <v>5580.58</v>
      </c>
      <c r="C1357" s="405">
        <f t="shared" si="1"/>
        <v>0.001530854892</v>
      </c>
      <c r="D1357" s="405">
        <f t="shared" si="2"/>
        <v>1.001530855</v>
      </c>
      <c r="E1357" s="406">
        <v>64.27</v>
      </c>
      <c r="F1357" s="226">
        <f t="shared" si="3"/>
        <v>0.002808550476</v>
      </c>
      <c r="G1357" s="226">
        <f t="shared" si="4"/>
        <v>1.00280855</v>
      </c>
    </row>
    <row r="1358" ht="15.75" customHeight="1">
      <c r="A1358" s="403" t="s">
        <v>1708</v>
      </c>
      <c r="B1358" s="404">
        <v>5572.05</v>
      </c>
      <c r="C1358" s="405">
        <f t="shared" si="1"/>
        <v>-0.01360441856</v>
      </c>
      <c r="D1358" s="405">
        <f t="shared" si="2"/>
        <v>0.9863955814</v>
      </c>
      <c r="E1358" s="406">
        <v>64.09</v>
      </c>
      <c r="F1358" s="226">
        <f t="shared" si="3"/>
        <v>-0.007126258714</v>
      </c>
      <c r="G1358" s="226">
        <f t="shared" si="4"/>
        <v>0.9928737413</v>
      </c>
    </row>
    <row r="1359" ht="15.75" customHeight="1">
      <c r="A1359" s="403" t="s">
        <v>1709</v>
      </c>
      <c r="B1359" s="404">
        <v>5648.9</v>
      </c>
      <c r="C1359" s="405">
        <f t="shared" si="1"/>
        <v>-0.002623698744</v>
      </c>
      <c r="D1359" s="405">
        <f t="shared" si="2"/>
        <v>0.9973763013</v>
      </c>
      <c r="E1359" s="406">
        <v>64.55</v>
      </c>
      <c r="F1359" s="226">
        <f t="shared" si="3"/>
        <v>0</v>
      </c>
      <c r="G1359" s="226">
        <f t="shared" si="4"/>
        <v>1</v>
      </c>
    </row>
    <row r="1360" ht="15.75" customHeight="1">
      <c r="A1360" s="403" t="s">
        <v>1710</v>
      </c>
      <c r="B1360" s="404">
        <v>5663.76</v>
      </c>
      <c r="C1360" s="405">
        <f t="shared" si="1"/>
        <v>-0.01012463101</v>
      </c>
      <c r="D1360" s="405">
        <f t="shared" si="2"/>
        <v>0.989875369</v>
      </c>
      <c r="E1360" s="406">
        <v>64.55</v>
      </c>
      <c r="F1360" s="226">
        <f t="shared" si="3"/>
        <v>-0.01239290086</v>
      </c>
      <c r="G1360" s="226">
        <f t="shared" si="4"/>
        <v>0.9876070991</v>
      </c>
    </row>
    <row r="1361" ht="15.75" customHeight="1">
      <c r="A1361" s="403" t="s">
        <v>1711</v>
      </c>
      <c r="B1361" s="404">
        <v>5721.69</v>
      </c>
      <c r="C1361" s="405">
        <f t="shared" si="1"/>
        <v>0.0001922878584</v>
      </c>
      <c r="D1361" s="405">
        <f t="shared" si="2"/>
        <v>1.000192288</v>
      </c>
      <c r="E1361" s="406">
        <v>65.36</v>
      </c>
      <c r="F1361" s="226">
        <f t="shared" si="3"/>
        <v>0.006932676013</v>
      </c>
      <c r="G1361" s="226">
        <f t="shared" si="4"/>
        <v>1.006932676</v>
      </c>
    </row>
    <row r="1362" ht="15.75" customHeight="1">
      <c r="A1362" s="403" t="s">
        <v>1712</v>
      </c>
      <c r="B1362" s="404">
        <v>5720.59</v>
      </c>
      <c r="C1362" s="405">
        <f t="shared" si="1"/>
        <v>0.01517998953</v>
      </c>
      <c r="D1362" s="405">
        <f t="shared" si="2"/>
        <v>1.01517999</v>
      </c>
      <c r="E1362" s="406">
        <v>64.91</v>
      </c>
      <c r="F1362" s="226">
        <f t="shared" si="3"/>
        <v>0.002780781709</v>
      </c>
      <c r="G1362" s="226">
        <f t="shared" si="4"/>
        <v>1.002780782</v>
      </c>
    </row>
    <row r="1363" ht="15.75" customHeight="1">
      <c r="A1363" s="403" t="s">
        <v>1713</v>
      </c>
      <c r="B1363" s="404">
        <v>5635.05</v>
      </c>
      <c r="C1363" s="405">
        <f t="shared" si="1"/>
        <v>0.002028934996</v>
      </c>
      <c r="D1363" s="405">
        <f t="shared" si="2"/>
        <v>1.002028935</v>
      </c>
      <c r="E1363" s="406">
        <v>64.73</v>
      </c>
      <c r="F1363" s="226">
        <f t="shared" si="3"/>
        <v>0.004344453064</v>
      </c>
      <c r="G1363" s="226">
        <f t="shared" si="4"/>
        <v>1.004344453</v>
      </c>
    </row>
    <row r="1364" ht="15.75" customHeight="1">
      <c r="A1364" s="403" t="s">
        <v>1714</v>
      </c>
      <c r="B1364" s="404">
        <v>5623.64</v>
      </c>
      <c r="C1364" s="405">
        <f t="shared" si="1"/>
        <v>-0.01435965206</v>
      </c>
      <c r="D1364" s="405">
        <f t="shared" si="2"/>
        <v>0.9856403479</v>
      </c>
      <c r="E1364" s="406">
        <v>64.45</v>
      </c>
      <c r="F1364" s="226">
        <f t="shared" si="3"/>
        <v>-0.009832539561</v>
      </c>
      <c r="G1364" s="226">
        <f t="shared" si="4"/>
        <v>0.9901674604</v>
      </c>
    </row>
    <row r="1365" ht="15.75" customHeight="1">
      <c r="A1365" s="403" t="s">
        <v>1715</v>
      </c>
      <c r="B1365" s="404">
        <v>5705.57</v>
      </c>
      <c r="C1365" s="405">
        <f t="shared" si="1"/>
        <v>-0.01174186262</v>
      </c>
      <c r="D1365" s="405">
        <f t="shared" si="2"/>
        <v>0.9882581374</v>
      </c>
      <c r="E1365" s="406">
        <v>65.09</v>
      </c>
      <c r="F1365" s="226">
        <f t="shared" si="3"/>
        <v>-0.004130966952</v>
      </c>
      <c r="G1365" s="226">
        <f t="shared" si="4"/>
        <v>0.995869033</v>
      </c>
    </row>
    <row r="1366" ht="15.75" customHeight="1">
      <c r="A1366" s="403" t="s">
        <v>1716</v>
      </c>
      <c r="B1366" s="404">
        <v>5773.36</v>
      </c>
      <c r="C1366" s="405">
        <f t="shared" si="1"/>
        <v>-0.009372029417</v>
      </c>
      <c r="D1366" s="405">
        <f t="shared" si="2"/>
        <v>0.9906279706</v>
      </c>
      <c r="E1366" s="406">
        <v>65.36</v>
      </c>
      <c r="F1366" s="226">
        <f t="shared" si="3"/>
        <v>-0.001375095493</v>
      </c>
      <c r="G1366" s="226">
        <f t="shared" si="4"/>
        <v>0.9986249045</v>
      </c>
    </row>
    <row r="1367" ht="15.75" customHeight="1">
      <c r="A1367" s="403" t="s">
        <v>1717</v>
      </c>
      <c r="B1367" s="404">
        <v>5827.98</v>
      </c>
      <c r="C1367" s="405">
        <f t="shared" si="1"/>
        <v>0.0009961904304</v>
      </c>
      <c r="D1367" s="405">
        <f t="shared" si="2"/>
        <v>1.00099619</v>
      </c>
      <c r="E1367" s="406">
        <v>65.45</v>
      </c>
      <c r="F1367" s="226">
        <f t="shared" si="3"/>
        <v>-0.00697921408</v>
      </c>
      <c r="G1367" s="226">
        <f t="shared" si="4"/>
        <v>0.9930207859</v>
      </c>
    </row>
    <row r="1368" ht="15.75" customHeight="1">
      <c r="A1368" s="403" t="s">
        <v>1718</v>
      </c>
      <c r="B1368" s="404">
        <v>5822.18</v>
      </c>
      <c r="C1368" s="405">
        <f t="shared" si="1"/>
        <v>-0.004382837336</v>
      </c>
      <c r="D1368" s="405">
        <f t="shared" si="2"/>
        <v>0.9956171627</v>
      </c>
      <c r="E1368" s="406">
        <v>65.91</v>
      </c>
      <c r="F1368" s="226">
        <f t="shared" si="3"/>
        <v>-0.004079782412</v>
      </c>
      <c r="G1368" s="226">
        <f t="shared" si="4"/>
        <v>0.9959202176</v>
      </c>
    </row>
    <row r="1369" ht="15.75" customHeight="1">
      <c r="A1369" s="403" t="s">
        <v>1719</v>
      </c>
      <c r="B1369" s="404">
        <v>5847.81</v>
      </c>
      <c r="C1369" s="405">
        <f t="shared" si="1"/>
        <v>0.002138696526</v>
      </c>
      <c r="D1369" s="405">
        <f t="shared" si="2"/>
        <v>1.002138697</v>
      </c>
      <c r="E1369" s="406">
        <v>66.18</v>
      </c>
      <c r="F1369" s="226">
        <f t="shared" si="3"/>
        <v>-0.001358080579</v>
      </c>
      <c r="G1369" s="226">
        <f t="shared" si="4"/>
        <v>0.9986419194</v>
      </c>
    </row>
    <row r="1370" ht="15.75" customHeight="1">
      <c r="A1370" s="403" t="s">
        <v>1720</v>
      </c>
      <c r="B1370" s="404">
        <v>5835.33</v>
      </c>
      <c r="C1370" s="405">
        <f t="shared" si="1"/>
        <v>-0.008167074029</v>
      </c>
      <c r="D1370" s="405">
        <f t="shared" si="2"/>
        <v>0.991832926</v>
      </c>
      <c r="E1370" s="406">
        <v>66.27</v>
      </c>
      <c r="F1370" s="226">
        <f t="shared" si="3"/>
        <v>0</v>
      </c>
      <c r="G1370" s="226">
        <f t="shared" si="4"/>
        <v>1</v>
      </c>
    </row>
    <row r="1371" ht="15.75" customHeight="1">
      <c r="A1371" s="403" t="s">
        <v>1721</v>
      </c>
      <c r="B1371" s="404">
        <v>5883.38</v>
      </c>
      <c r="C1371" s="405">
        <f t="shared" si="1"/>
        <v>0.002137687516</v>
      </c>
      <c r="D1371" s="405">
        <f t="shared" si="2"/>
        <v>1.002137688</v>
      </c>
      <c r="E1371" s="406">
        <v>66.27</v>
      </c>
      <c r="F1371" s="226">
        <f t="shared" si="3"/>
        <v>0.01953846154</v>
      </c>
      <c r="G1371" s="226">
        <f t="shared" si="4"/>
        <v>1.019538462</v>
      </c>
    </row>
    <row r="1372" ht="15.75" customHeight="1">
      <c r="A1372" s="403" t="s">
        <v>1722</v>
      </c>
      <c r="B1372" s="404">
        <v>5870.83</v>
      </c>
      <c r="C1372" s="405">
        <f t="shared" si="1"/>
        <v>0.01135067718</v>
      </c>
      <c r="D1372" s="405">
        <f t="shared" si="2"/>
        <v>1.011350677</v>
      </c>
      <c r="E1372" s="406">
        <v>65.0</v>
      </c>
      <c r="F1372" s="226">
        <f t="shared" si="3"/>
        <v>0.008533747091</v>
      </c>
      <c r="G1372" s="226">
        <f t="shared" si="4"/>
        <v>1.008533747</v>
      </c>
    </row>
    <row r="1373" ht="15.75" customHeight="1">
      <c r="A1373" s="403" t="s">
        <v>1723</v>
      </c>
      <c r="B1373" s="404">
        <v>5804.94</v>
      </c>
      <c r="C1373" s="405">
        <f t="shared" si="1"/>
        <v>0.001124444245</v>
      </c>
      <c r="D1373" s="405">
        <f t="shared" si="2"/>
        <v>1.001124444</v>
      </c>
      <c r="E1373" s="406">
        <v>64.45</v>
      </c>
      <c r="F1373" s="226">
        <f t="shared" si="3"/>
        <v>0.005617100952</v>
      </c>
      <c r="G1373" s="226">
        <f t="shared" si="4"/>
        <v>1.005617101</v>
      </c>
    </row>
    <row r="1374" ht="15.75" customHeight="1">
      <c r="A1374" s="403" t="s">
        <v>1724</v>
      </c>
      <c r="B1374" s="404">
        <v>5798.42</v>
      </c>
      <c r="C1374" s="405">
        <f t="shared" si="1"/>
        <v>0.004130177658</v>
      </c>
      <c r="D1374" s="405">
        <f t="shared" si="2"/>
        <v>1.004130178</v>
      </c>
      <c r="E1374" s="406">
        <v>64.09</v>
      </c>
      <c r="F1374" s="226">
        <f t="shared" si="3"/>
        <v>-0.001402306014</v>
      </c>
      <c r="G1374" s="226">
        <f t="shared" si="4"/>
        <v>0.998597694</v>
      </c>
    </row>
    <row r="1375" ht="15.75" customHeight="1">
      <c r="A1375" s="403" t="s">
        <v>1725</v>
      </c>
      <c r="B1375" s="404">
        <v>5774.57</v>
      </c>
      <c r="C1375" s="405">
        <f t="shared" si="1"/>
        <v>-0.009867766781</v>
      </c>
      <c r="D1375" s="405">
        <f t="shared" si="2"/>
        <v>0.9901322332</v>
      </c>
      <c r="E1375" s="406">
        <v>64.18</v>
      </c>
      <c r="F1375" s="226">
        <f t="shared" si="3"/>
        <v>-0.004189294026</v>
      </c>
      <c r="G1375" s="226">
        <f t="shared" si="4"/>
        <v>0.995810706</v>
      </c>
    </row>
    <row r="1376" ht="15.75" customHeight="1">
      <c r="A1376" s="403" t="s">
        <v>1726</v>
      </c>
      <c r="B1376" s="404">
        <v>5832.12</v>
      </c>
      <c r="C1376" s="405">
        <f t="shared" si="1"/>
        <v>-0.01267314262</v>
      </c>
      <c r="D1376" s="405">
        <f t="shared" si="2"/>
        <v>0.9873268574</v>
      </c>
      <c r="E1376" s="406">
        <v>64.45</v>
      </c>
      <c r="F1376" s="226">
        <f t="shared" si="3"/>
        <v>0</v>
      </c>
      <c r="G1376" s="226">
        <f t="shared" si="4"/>
        <v>1</v>
      </c>
    </row>
    <row r="1377" ht="15.75" customHeight="1">
      <c r="A1377" s="403" t="s">
        <v>1727</v>
      </c>
      <c r="B1377" s="404">
        <v>5906.98</v>
      </c>
      <c r="C1377" s="405">
        <f t="shared" si="1"/>
        <v>-0.0003469266529</v>
      </c>
      <c r="D1377" s="405">
        <f t="shared" si="2"/>
        <v>0.9996530733</v>
      </c>
      <c r="E1377" s="406">
        <v>64.45</v>
      </c>
      <c r="F1377" s="226">
        <f t="shared" si="3"/>
        <v>-0.008461538462</v>
      </c>
      <c r="G1377" s="226">
        <f t="shared" si="4"/>
        <v>0.9915384615</v>
      </c>
    </row>
    <row r="1378" ht="15.75" customHeight="1">
      <c r="A1378" s="403" t="s">
        <v>1728</v>
      </c>
      <c r="B1378" s="404">
        <v>5909.03</v>
      </c>
      <c r="C1378" s="405">
        <f t="shared" si="1"/>
        <v>-0.005253996472</v>
      </c>
      <c r="D1378" s="405">
        <f t="shared" si="2"/>
        <v>0.9947460035</v>
      </c>
      <c r="E1378" s="406">
        <v>65.0</v>
      </c>
      <c r="F1378" s="226">
        <f t="shared" si="3"/>
        <v>0</v>
      </c>
      <c r="G1378" s="226">
        <f t="shared" si="4"/>
        <v>1</v>
      </c>
    </row>
    <row r="1379" ht="15.75" customHeight="1">
      <c r="A1379" s="403" t="s">
        <v>1729</v>
      </c>
      <c r="B1379" s="404">
        <v>5940.24</v>
      </c>
      <c r="C1379" s="405">
        <f t="shared" si="1"/>
        <v>-0.001766163929</v>
      </c>
      <c r="D1379" s="405">
        <f t="shared" si="2"/>
        <v>0.9982338361</v>
      </c>
      <c r="E1379" s="406">
        <v>65.0</v>
      </c>
      <c r="F1379" s="226">
        <f t="shared" si="3"/>
        <v>-0.002761583308</v>
      </c>
      <c r="G1379" s="226">
        <f t="shared" si="4"/>
        <v>0.9972384167</v>
      </c>
    </row>
    <row r="1380" ht="15.75" customHeight="1">
      <c r="A1380" s="403" t="s">
        <v>1730</v>
      </c>
      <c r="B1380" s="404">
        <v>5950.75</v>
      </c>
      <c r="C1380" s="405">
        <f t="shared" si="1"/>
        <v>-0.01643584747</v>
      </c>
      <c r="D1380" s="405">
        <f t="shared" si="2"/>
        <v>0.9835641525</v>
      </c>
      <c r="E1380" s="406">
        <v>65.18</v>
      </c>
      <c r="F1380" s="226">
        <f t="shared" si="3"/>
        <v>-0.02585562696</v>
      </c>
      <c r="G1380" s="226">
        <f t="shared" si="4"/>
        <v>0.974144373</v>
      </c>
    </row>
    <row r="1381" ht="15.75" customHeight="1">
      <c r="A1381" s="403" t="s">
        <v>1731</v>
      </c>
      <c r="B1381" s="404">
        <v>6050.19</v>
      </c>
      <c r="C1381" s="405">
        <f t="shared" si="1"/>
        <v>-0.008539403176</v>
      </c>
      <c r="D1381" s="405">
        <f t="shared" si="2"/>
        <v>0.9914605968</v>
      </c>
      <c r="E1381" s="406">
        <v>66.91</v>
      </c>
      <c r="F1381" s="226">
        <f t="shared" si="3"/>
        <v>0.008288125377</v>
      </c>
      <c r="G1381" s="226">
        <f t="shared" si="4"/>
        <v>1.008288125</v>
      </c>
    </row>
    <row r="1382" ht="15.75" customHeight="1">
      <c r="A1382" s="403" t="s">
        <v>1732</v>
      </c>
      <c r="B1382" s="404">
        <v>6102.3</v>
      </c>
      <c r="C1382" s="405">
        <f t="shared" si="1"/>
        <v>0.002287968701</v>
      </c>
      <c r="D1382" s="405">
        <f t="shared" si="2"/>
        <v>1.002287969</v>
      </c>
      <c r="E1382" s="406">
        <v>66.36</v>
      </c>
      <c r="F1382" s="226">
        <f t="shared" si="3"/>
        <v>0.006827492035</v>
      </c>
      <c r="G1382" s="226">
        <f t="shared" si="4"/>
        <v>1.006827492</v>
      </c>
    </row>
    <row r="1383" ht="15.75" customHeight="1">
      <c r="A1383" s="403" t="s">
        <v>1733</v>
      </c>
      <c r="B1383" s="404">
        <v>6088.37</v>
      </c>
      <c r="C1383" s="405">
        <f t="shared" si="1"/>
        <v>0.0009996234971</v>
      </c>
      <c r="D1383" s="405">
        <f t="shared" si="2"/>
        <v>1.000999623</v>
      </c>
      <c r="E1383" s="406">
        <v>65.91</v>
      </c>
      <c r="F1383" s="226">
        <f t="shared" si="3"/>
        <v>-0.004079782412</v>
      </c>
      <c r="G1383" s="226">
        <f t="shared" si="4"/>
        <v>0.9959202176</v>
      </c>
    </row>
    <row r="1384" ht="15.75" customHeight="1">
      <c r="A1384" s="403" t="s">
        <v>1734</v>
      </c>
      <c r="B1384" s="404">
        <v>6082.29</v>
      </c>
      <c r="C1384" s="405">
        <f t="shared" si="1"/>
        <v>-0.0019133731</v>
      </c>
      <c r="D1384" s="405">
        <f t="shared" si="2"/>
        <v>0.9980866269</v>
      </c>
      <c r="E1384" s="406">
        <v>66.18</v>
      </c>
      <c r="F1384" s="226">
        <f t="shared" si="3"/>
        <v>-0.008242169939</v>
      </c>
      <c r="G1384" s="226">
        <f t="shared" si="4"/>
        <v>0.9917578301</v>
      </c>
    </row>
    <row r="1385" ht="15.75" customHeight="1">
      <c r="A1385" s="403" t="s">
        <v>1735</v>
      </c>
      <c r="B1385" s="404">
        <v>6093.95</v>
      </c>
      <c r="C1385" s="405">
        <f t="shared" si="1"/>
        <v>0.02151159477</v>
      </c>
      <c r="D1385" s="405">
        <f t="shared" si="2"/>
        <v>1.021511595</v>
      </c>
      <c r="E1385" s="406">
        <v>66.73</v>
      </c>
      <c r="F1385" s="226">
        <f t="shared" si="3"/>
        <v>0.008310667875</v>
      </c>
      <c r="G1385" s="226">
        <f t="shared" si="4"/>
        <v>1.008310668</v>
      </c>
    </row>
    <row r="1386" ht="15.75" customHeight="1">
      <c r="A1386" s="403" t="s">
        <v>1736</v>
      </c>
      <c r="B1386" s="404">
        <v>5965.62</v>
      </c>
      <c r="C1386" s="405">
        <f t="shared" si="1"/>
        <v>0.004932332043</v>
      </c>
      <c r="D1386" s="405">
        <f t="shared" si="2"/>
        <v>1.004932332</v>
      </c>
      <c r="E1386" s="406">
        <v>66.18</v>
      </c>
      <c r="F1386" s="226">
        <f t="shared" si="3"/>
        <v>0.00546946217</v>
      </c>
      <c r="G1386" s="226">
        <f t="shared" si="4"/>
        <v>1.005469462</v>
      </c>
    </row>
    <row r="1387" ht="15.75" customHeight="1">
      <c r="A1387" s="403" t="s">
        <v>1737</v>
      </c>
      <c r="B1387" s="404">
        <v>5936.34</v>
      </c>
      <c r="C1387" s="405">
        <f t="shared" si="1"/>
        <v>-0.002168344192</v>
      </c>
      <c r="D1387" s="405">
        <f t="shared" si="2"/>
        <v>0.9978316558</v>
      </c>
      <c r="E1387" s="406">
        <v>65.82</v>
      </c>
      <c r="F1387" s="226">
        <f t="shared" si="3"/>
        <v>-0.004085338175</v>
      </c>
      <c r="G1387" s="226">
        <f t="shared" si="4"/>
        <v>0.9959146618</v>
      </c>
    </row>
    <row r="1388" ht="15.75" customHeight="1">
      <c r="A1388" s="403" t="s">
        <v>1738</v>
      </c>
      <c r="B1388" s="404">
        <v>5949.24</v>
      </c>
      <c r="C1388" s="405">
        <f t="shared" si="1"/>
        <v>0.01353713427</v>
      </c>
      <c r="D1388" s="405">
        <f t="shared" si="2"/>
        <v>1.013537134</v>
      </c>
      <c r="E1388" s="406">
        <v>66.09</v>
      </c>
      <c r="F1388" s="226">
        <f t="shared" si="3"/>
        <v>0.005476951164</v>
      </c>
      <c r="G1388" s="226">
        <f t="shared" si="4"/>
        <v>1.005476951</v>
      </c>
    </row>
    <row r="1389" ht="15.75" customHeight="1">
      <c r="A1389" s="403" t="s">
        <v>1739</v>
      </c>
      <c r="B1389" s="404">
        <v>5869.78</v>
      </c>
      <c r="C1389" s="405">
        <f t="shared" si="1"/>
        <v>-0.003143527238</v>
      </c>
      <c r="D1389" s="405">
        <f t="shared" si="2"/>
        <v>0.9968564728</v>
      </c>
      <c r="E1389" s="406">
        <v>65.73</v>
      </c>
      <c r="F1389" s="226">
        <f t="shared" si="3"/>
        <v>0.01986035687</v>
      </c>
      <c r="G1389" s="226">
        <f t="shared" si="4"/>
        <v>1.019860357</v>
      </c>
    </row>
    <row r="1390" ht="15.75" customHeight="1">
      <c r="A1390" s="403" t="s">
        <v>1740</v>
      </c>
      <c r="B1390" s="404">
        <v>5888.29</v>
      </c>
      <c r="C1390" s="405">
        <f t="shared" si="1"/>
        <v>-0.02211265079</v>
      </c>
      <c r="D1390" s="405">
        <f t="shared" si="2"/>
        <v>0.9778873492</v>
      </c>
      <c r="E1390" s="406">
        <v>64.45</v>
      </c>
      <c r="F1390" s="226">
        <f t="shared" si="3"/>
        <v>-0.01678108314</v>
      </c>
      <c r="G1390" s="226">
        <f t="shared" si="4"/>
        <v>0.9832189169</v>
      </c>
    </row>
    <row r="1391" ht="15.75" customHeight="1">
      <c r="A1391" s="403" t="s">
        <v>1741</v>
      </c>
      <c r="B1391" s="404">
        <v>6021.44</v>
      </c>
      <c r="C1391" s="405">
        <f t="shared" si="1"/>
        <v>-0.003036534443</v>
      </c>
      <c r="D1391" s="405">
        <f t="shared" si="2"/>
        <v>0.9969634656</v>
      </c>
      <c r="E1391" s="406">
        <v>65.55</v>
      </c>
      <c r="F1391" s="226">
        <f t="shared" si="3"/>
        <v>-0.01502629602</v>
      </c>
      <c r="G1391" s="226">
        <f t="shared" si="4"/>
        <v>0.984973704</v>
      </c>
    </row>
    <row r="1392" ht="15.75" customHeight="1">
      <c r="A1392" s="403" t="s">
        <v>1742</v>
      </c>
      <c r="B1392" s="404">
        <v>6039.78</v>
      </c>
      <c r="C1392" s="405">
        <f t="shared" si="1"/>
        <v>-0.01436404582</v>
      </c>
      <c r="D1392" s="405">
        <f t="shared" si="2"/>
        <v>0.9856359542</v>
      </c>
      <c r="E1392" s="406">
        <v>66.55</v>
      </c>
      <c r="F1392" s="226">
        <f t="shared" si="3"/>
        <v>-0.008048889551</v>
      </c>
      <c r="G1392" s="226">
        <f t="shared" si="4"/>
        <v>0.9919511104</v>
      </c>
    </row>
    <row r="1393" ht="15.75" customHeight="1">
      <c r="A1393" s="403" t="s">
        <v>1743</v>
      </c>
      <c r="B1393" s="404">
        <v>6127.8</v>
      </c>
      <c r="C1393" s="405">
        <f t="shared" si="1"/>
        <v>-0.007875086619</v>
      </c>
      <c r="D1393" s="405">
        <f t="shared" si="2"/>
        <v>0.9921249134</v>
      </c>
      <c r="E1393" s="406">
        <v>67.09</v>
      </c>
      <c r="F1393" s="226">
        <f t="shared" si="3"/>
        <v>-0.03147105529</v>
      </c>
      <c r="G1393" s="226">
        <f t="shared" si="4"/>
        <v>0.9685289447</v>
      </c>
    </row>
    <row r="1394" ht="15.75" customHeight="1">
      <c r="A1394" s="403" t="s">
        <v>1744</v>
      </c>
      <c r="B1394" s="404">
        <v>6176.44</v>
      </c>
      <c r="C1394" s="405">
        <f t="shared" si="1"/>
        <v>0.005162155477</v>
      </c>
      <c r="D1394" s="405">
        <f t="shared" si="2"/>
        <v>1.005162155</v>
      </c>
      <c r="E1394" s="406">
        <v>69.27</v>
      </c>
      <c r="F1394" s="226">
        <f t="shared" si="3"/>
        <v>0.002605297438</v>
      </c>
      <c r="G1394" s="226">
        <f t="shared" si="4"/>
        <v>1.002605297</v>
      </c>
    </row>
    <row r="1395" ht="15.75" customHeight="1">
      <c r="A1395" s="403" t="s">
        <v>1745</v>
      </c>
      <c r="B1395" s="404">
        <v>6144.72</v>
      </c>
      <c r="C1395" s="405">
        <f t="shared" si="1"/>
        <v>-0.01143537437</v>
      </c>
      <c r="D1395" s="405">
        <f t="shared" si="2"/>
        <v>0.9885646256</v>
      </c>
      <c r="E1395" s="406">
        <v>69.09</v>
      </c>
      <c r="F1395" s="226">
        <f t="shared" si="3"/>
        <v>-0.009178258999</v>
      </c>
      <c r="G1395" s="226">
        <f t="shared" si="4"/>
        <v>0.990821741</v>
      </c>
    </row>
    <row r="1396" ht="15.75" customHeight="1">
      <c r="A1396" s="403" t="s">
        <v>1746</v>
      </c>
      <c r="B1396" s="404">
        <v>6215.8</v>
      </c>
      <c r="C1396" s="405">
        <f t="shared" si="1"/>
        <v>0.002438442235</v>
      </c>
      <c r="D1396" s="405">
        <f t="shared" si="2"/>
        <v>1.002438442</v>
      </c>
      <c r="E1396" s="406">
        <v>69.73</v>
      </c>
      <c r="F1396" s="226">
        <f t="shared" si="3"/>
        <v>-0.007684644941</v>
      </c>
      <c r="G1396" s="226">
        <f t="shared" si="4"/>
        <v>0.9923153551</v>
      </c>
    </row>
    <row r="1397" ht="15.75" customHeight="1">
      <c r="A1397" s="403" t="s">
        <v>1747</v>
      </c>
      <c r="B1397" s="404">
        <v>6200.68</v>
      </c>
      <c r="C1397" s="405">
        <f t="shared" si="1"/>
        <v>-0.0009731387915</v>
      </c>
      <c r="D1397" s="405">
        <f t="shared" si="2"/>
        <v>0.9990268612</v>
      </c>
      <c r="E1397" s="406">
        <v>70.27</v>
      </c>
      <c r="F1397" s="226">
        <f t="shared" si="3"/>
        <v>0</v>
      </c>
      <c r="G1397" s="226">
        <f t="shared" si="4"/>
        <v>1</v>
      </c>
    </row>
    <row r="1398" ht="15.75" customHeight="1">
      <c r="A1398" s="403" t="s">
        <v>1748</v>
      </c>
      <c r="B1398" s="404">
        <v>6206.72</v>
      </c>
      <c r="C1398" s="405">
        <f t="shared" si="1"/>
        <v>0.001891848265</v>
      </c>
      <c r="D1398" s="405">
        <f t="shared" si="2"/>
        <v>1.001891848</v>
      </c>
      <c r="E1398" s="406">
        <v>70.27</v>
      </c>
      <c r="F1398" s="226">
        <f t="shared" si="3"/>
        <v>0.006445144658</v>
      </c>
      <c r="G1398" s="226">
        <f t="shared" si="4"/>
        <v>1.006445145</v>
      </c>
    </row>
    <row r="1399" ht="15.75" customHeight="1">
      <c r="A1399" s="403" t="s">
        <v>1749</v>
      </c>
      <c r="B1399" s="404">
        <v>6195.0</v>
      </c>
      <c r="C1399" s="405">
        <f t="shared" si="1"/>
        <v>0.007777537379</v>
      </c>
      <c r="D1399" s="405">
        <f t="shared" si="2"/>
        <v>1.007777537</v>
      </c>
      <c r="E1399" s="406">
        <v>69.82</v>
      </c>
      <c r="F1399" s="226">
        <f t="shared" si="3"/>
        <v>0</v>
      </c>
      <c r="G1399" s="226">
        <f t="shared" si="4"/>
        <v>1</v>
      </c>
    </row>
    <row r="1400" ht="15.75" customHeight="1">
      <c r="A1400" s="403" t="s">
        <v>1750</v>
      </c>
      <c r="B1400" s="404">
        <v>6147.19</v>
      </c>
      <c r="C1400" s="405">
        <f t="shared" si="1"/>
        <v>0.004076945819</v>
      </c>
      <c r="D1400" s="405">
        <f t="shared" si="2"/>
        <v>1.004076946</v>
      </c>
      <c r="E1400" s="406">
        <v>69.82</v>
      </c>
      <c r="F1400" s="226">
        <f t="shared" si="3"/>
        <v>-0.002571428571</v>
      </c>
      <c r="G1400" s="226">
        <f t="shared" si="4"/>
        <v>0.9974285714</v>
      </c>
    </row>
    <row r="1401" ht="15.75" customHeight="1">
      <c r="A1401" s="403" t="s">
        <v>1751</v>
      </c>
      <c r="B1401" s="404">
        <v>6122.23</v>
      </c>
      <c r="C1401" s="405">
        <f t="shared" si="1"/>
        <v>0.003920751945</v>
      </c>
      <c r="D1401" s="405">
        <f t="shared" si="2"/>
        <v>1.003920752</v>
      </c>
      <c r="E1401" s="406">
        <v>70.0</v>
      </c>
      <c r="F1401" s="226">
        <f t="shared" si="3"/>
        <v>0</v>
      </c>
      <c r="G1401" s="226">
        <f t="shared" si="4"/>
        <v>1</v>
      </c>
    </row>
    <row r="1402" ht="15.75" customHeight="1">
      <c r="A1402" s="403" t="s">
        <v>1752</v>
      </c>
      <c r="B1402" s="404">
        <v>6098.32</v>
      </c>
      <c r="C1402" s="405">
        <f t="shared" si="1"/>
        <v>-0.004973241091</v>
      </c>
      <c r="D1402" s="405">
        <f t="shared" si="2"/>
        <v>0.9950267589</v>
      </c>
      <c r="E1402" s="406">
        <v>70.0</v>
      </c>
      <c r="F1402" s="226">
        <f t="shared" si="3"/>
        <v>-0.00384232247</v>
      </c>
      <c r="G1402" s="226">
        <f t="shared" si="4"/>
        <v>0.9961576775</v>
      </c>
    </row>
    <row r="1403" ht="15.75" customHeight="1">
      <c r="A1403" s="403" t="s">
        <v>1753</v>
      </c>
      <c r="B1403" s="404">
        <v>6128.8</v>
      </c>
      <c r="C1403" s="405">
        <f t="shared" si="1"/>
        <v>0.01171207607</v>
      </c>
      <c r="D1403" s="405">
        <f t="shared" si="2"/>
        <v>1.011712076</v>
      </c>
      <c r="E1403" s="406">
        <v>70.27</v>
      </c>
      <c r="F1403" s="226">
        <f t="shared" si="3"/>
        <v>0</v>
      </c>
      <c r="G1403" s="226">
        <f t="shared" si="4"/>
        <v>1</v>
      </c>
    </row>
    <row r="1404" ht="15.75" customHeight="1">
      <c r="A1404" s="403" t="s">
        <v>1754</v>
      </c>
      <c r="B1404" s="404">
        <v>6057.85</v>
      </c>
      <c r="C1404" s="405">
        <f t="shared" si="1"/>
        <v>-0.009813841047</v>
      </c>
      <c r="D1404" s="405">
        <f t="shared" si="2"/>
        <v>0.990186159</v>
      </c>
      <c r="E1404" s="406">
        <v>70.27</v>
      </c>
      <c r="F1404" s="226">
        <f t="shared" si="3"/>
        <v>-0.005237825595</v>
      </c>
      <c r="G1404" s="226">
        <f t="shared" si="4"/>
        <v>0.9947621744</v>
      </c>
    </row>
    <row r="1405" ht="15.75" customHeight="1">
      <c r="A1405" s="403" t="s">
        <v>1755</v>
      </c>
      <c r="B1405" s="404">
        <v>6117.89</v>
      </c>
      <c r="C1405" s="405">
        <f t="shared" si="1"/>
        <v>-0.009941223306</v>
      </c>
      <c r="D1405" s="405">
        <f t="shared" si="2"/>
        <v>0.9900587767</v>
      </c>
      <c r="E1405" s="406">
        <v>70.64</v>
      </c>
      <c r="F1405" s="226">
        <f t="shared" si="3"/>
        <v>-0.0025416549</v>
      </c>
      <c r="G1405" s="226">
        <f t="shared" si="4"/>
        <v>0.9974583451</v>
      </c>
    </row>
    <row r="1406" ht="15.75" customHeight="1">
      <c r="A1406" s="403" t="s">
        <v>1756</v>
      </c>
      <c r="B1406" s="404">
        <v>6179.32</v>
      </c>
      <c r="C1406" s="405">
        <f t="shared" si="1"/>
        <v>0.001114632139</v>
      </c>
      <c r="D1406" s="405">
        <f t="shared" si="2"/>
        <v>1.001114632</v>
      </c>
      <c r="E1406" s="406">
        <v>70.82</v>
      </c>
      <c r="F1406" s="226">
        <f t="shared" si="3"/>
        <v>-0.001269214497</v>
      </c>
      <c r="G1406" s="226">
        <f t="shared" si="4"/>
        <v>0.9987307855</v>
      </c>
    </row>
    <row r="1407" ht="15.75" customHeight="1">
      <c r="A1407" s="403" t="s">
        <v>1757</v>
      </c>
      <c r="B1407" s="404">
        <v>6172.44</v>
      </c>
      <c r="C1407" s="405">
        <f t="shared" si="1"/>
        <v>-0.004209062471</v>
      </c>
      <c r="D1407" s="405">
        <f t="shared" si="2"/>
        <v>0.9957909375</v>
      </c>
      <c r="E1407" s="406">
        <v>70.91</v>
      </c>
      <c r="F1407" s="226">
        <f t="shared" si="3"/>
        <v>-0.01018983808</v>
      </c>
      <c r="G1407" s="226">
        <f t="shared" si="4"/>
        <v>0.9898101619</v>
      </c>
    </row>
    <row r="1408" ht="15.75" customHeight="1">
      <c r="A1408" s="403" t="s">
        <v>1758</v>
      </c>
      <c r="B1408" s="404">
        <v>6198.53</v>
      </c>
      <c r="C1408" s="405">
        <f t="shared" si="1"/>
        <v>-0.001927381048</v>
      </c>
      <c r="D1408" s="405">
        <f t="shared" si="2"/>
        <v>0.998072619</v>
      </c>
      <c r="E1408" s="406">
        <v>71.64</v>
      </c>
      <c r="F1408" s="226">
        <f t="shared" si="3"/>
        <v>-0.006242197253</v>
      </c>
      <c r="G1408" s="226">
        <f t="shared" si="4"/>
        <v>0.9937578027</v>
      </c>
    </row>
    <row r="1409" ht="15.75" customHeight="1">
      <c r="A1409" s="403" t="s">
        <v>1759</v>
      </c>
      <c r="B1409" s="404">
        <v>6210.5</v>
      </c>
      <c r="C1409" s="405">
        <f t="shared" si="1"/>
        <v>-0.009239967966</v>
      </c>
      <c r="D1409" s="405">
        <f t="shared" si="2"/>
        <v>0.990760032</v>
      </c>
      <c r="E1409" s="406">
        <v>72.09</v>
      </c>
      <c r="F1409" s="226">
        <f t="shared" si="3"/>
        <v>0.00125</v>
      </c>
      <c r="G1409" s="226">
        <f t="shared" si="4"/>
        <v>1.00125</v>
      </c>
    </row>
    <row r="1410" ht="15.75" customHeight="1">
      <c r="A1410" s="403" t="s">
        <v>1760</v>
      </c>
      <c r="B1410" s="404">
        <v>6268.42</v>
      </c>
      <c r="C1410" s="405">
        <f t="shared" si="1"/>
        <v>-0.005461030266</v>
      </c>
      <c r="D1410" s="405">
        <f t="shared" si="2"/>
        <v>0.9945389697</v>
      </c>
      <c r="E1410" s="406">
        <v>72.0</v>
      </c>
      <c r="F1410" s="226">
        <f t="shared" si="3"/>
        <v>0.003764115433</v>
      </c>
      <c r="G1410" s="226">
        <f t="shared" si="4"/>
        <v>1.003764115</v>
      </c>
    </row>
    <row r="1411" ht="15.75" customHeight="1">
      <c r="A1411" s="403" t="s">
        <v>1761</v>
      </c>
      <c r="B1411" s="404">
        <v>6302.84</v>
      </c>
      <c r="C1411" s="405">
        <f t="shared" si="1"/>
        <v>-0.002442124189</v>
      </c>
      <c r="D1411" s="405">
        <f t="shared" si="2"/>
        <v>0.9975578758</v>
      </c>
      <c r="E1411" s="406">
        <v>71.73</v>
      </c>
      <c r="F1411" s="226">
        <f t="shared" si="3"/>
        <v>-0.006234413965</v>
      </c>
      <c r="G1411" s="226">
        <f t="shared" si="4"/>
        <v>0.993765586</v>
      </c>
    </row>
    <row r="1412" ht="15.75" customHeight="1">
      <c r="A1412" s="403" t="s">
        <v>1762</v>
      </c>
      <c r="B1412" s="404">
        <v>6318.27</v>
      </c>
      <c r="C1412" s="405">
        <f t="shared" si="1"/>
        <v>0.006100357327</v>
      </c>
      <c r="D1412" s="405">
        <f t="shared" si="2"/>
        <v>1.006100357</v>
      </c>
      <c r="E1412" s="406">
        <v>72.18</v>
      </c>
      <c r="F1412" s="226">
        <f t="shared" si="3"/>
        <v>0.003754693367</v>
      </c>
      <c r="G1412" s="226">
        <f t="shared" si="4"/>
        <v>1.003754693</v>
      </c>
    </row>
    <row r="1413" ht="15.75" customHeight="1">
      <c r="A1413" s="403" t="s">
        <v>1763</v>
      </c>
      <c r="B1413" s="404">
        <v>6279.96</v>
      </c>
      <c r="C1413" s="405">
        <f t="shared" si="1"/>
        <v>0.004085117541</v>
      </c>
      <c r="D1413" s="405">
        <f t="shared" si="2"/>
        <v>1.004085118</v>
      </c>
      <c r="E1413" s="406">
        <v>71.91</v>
      </c>
      <c r="F1413" s="226">
        <f t="shared" si="3"/>
        <v>0.002509410289</v>
      </c>
      <c r="G1413" s="226">
        <f t="shared" si="4"/>
        <v>1.00250941</v>
      </c>
    </row>
    <row r="1414" ht="15.75" customHeight="1">
      <c r="A1414" s="403" t="s">
        <v>1764</v>
      </c>
      <c r="B1414" s="404">
        <v>6254.41</v>
      </c>
      <c r="C1414" s="405">
        <f t="shared" si="1"/>
        <v>0.001583788666</v>
      </c>
      <c r="D1414" s="405">
        <f t="shared" si="2"/>
        <v>1.001583789</v>
      </c>
      <c r="E1414" s="406">
        <v>71.73</v>
      </c>
      <c r="F1414" s="226">
        <f t="shared" si="3"/>
        <v>0.005184977578</v>
      </c>
      <c r="G1414" s="226">
        <f t="shared" si="4"/>
        <v>1.005184978</v>
      </c>
    </row>
    <row r="1415" ht="15.75" customHeight="1">
      <c r="A1415" s="403" t="s">
        <v>1765</v>
      </c>
      <c r="B1415" s="404">
        <v>6244.52</v>
      </c>
      <c r="C1415" s="405">
        <f t="shared" si="1"/>
        <v>0.009385011784</v>
      </c>
      <c r="D1415" s="405">
        <f t="shared" si="2"/>
        <v>1.009385012</v>
      </c>
      <c r="E1415" s="406">
        <v>71.36</v>
      </c>
      <c r="F1415" s="226">
        <f t="shared" si="3"/>
        <v>0.006346072486</v>
      </c>
      <c r="G1415" s="226">
        <f t="shared" si="4"/>
        <v>1.006346072</v>
      </c>
    </row>
    <row r="1416" ht="15.75" customHeight="1">
      <c r="A1416" s="403" t="s">
        <v>1766</v>
      </c>
      <c r="B1416" s="404">
        <v>6186.46</v>
      </c>
      <c r="C1416" s="405">
        <f t="shared" si="1"/>
        <v>0.003064420938</v>
      </c>
      <c r="D1416" s="405">
        <f t="shared" si="2"/>
        <v>1.003064421</v>
      </c>
      <c r="E1416" s="406">
        <v>70.91</v>
      </c>
      <c r="F1416" s="226">
        <f t="shared" si="3"/>
        <v>0</v>
      </c>
      <c r="G1416" s="226">
        <f t="shared" si="4"/>
        <v>1</v>
      </c>
    </row>
    <row r="1417" ht="15.75" customHeight="1">
      <c r="A1417" s="403" t="s">
        <v>1767</v>
      </c>
      <c r="B1417" s="404">
        <v>6167.56</v>
      </c>
      <c r="C1417" s="405">
        <f t="shared" si="1"/>
        <v>0.001341061484</v>
      </c>
      <c r="D1417" s="405">
        <f t="shared" si="2"/>
        <v>1.001341061</v>
      </c>
      <c r="E1417" s="406">
        <v>70.91</v>
      </c>
      <c r="F1417" s="226">
        <f t="shared" si="3"/>
        <v>-0.001267605634</v>
      </c>
      <c r="G1417" s="226">
        <f t="shared" si="4"/>
        <v>0.9987323944</v>
      </c>
    </row>
    <row r="1418" ht="15.75" customHeight="1">
      <c r="A1418" s="403" t="s">
        <v>1768</v>
      </c>
      <c r="B1418" s="404">
        <v>6159.3</v>
      </c>
      <c r="C1418" s="405">
        <f t="shared" si="1"/>
        <v>-0.003797644425</v>
      </c>
      <c r="D1418" s="405">
        <f t="shared" si="2"/>
        <v>0.9962023556</v>
      </c>
      <c r="E1418" s="406">
        <v>71.0</v>
      </c>
      <c r="F1418" s="226">
        <f t="shared" si="3"/>
        <v>-0.002528800225</v>
      </c>
      <c r="G1418" s="226">
        <f t="shared" si="4"/>
        <v>0.9974711998</v>
      </c>
    </row>
    <row r="1419" ht="15.75" customHeight="1">
      <c r="A1419" s="403" t="s">
        <v>1769</v>
      </c>
      <c r="B1419" s="404">
        <v>6182.78</v>
      </c>
      <c r="C1419" s="405">
        <f t="shared" si="1"/>
        <v>-0.002210932659</v>
      </c>
      <c r="D1419" s="405">
        <f t="shared" si="2"/>
        <v>0.9977890673</v>
      </c>
      <c r="E1419" s="406">
        <v>71.18</v>
      </c>
      <c r="F1419" s="226">
        <f t="shared" si="3"/>
        <v>-0.00377886634</v>
      </c>
      <c r="G1419" s="226">
        <f t="shared" si="4"/>
        <v>0.9962211337</v>
      </c>
    </row>
    <row r="1420" ht="15.75" customHeight="1">
      <c r="A1420" s="403" t="s">
        <v>1770</v>
      </c>
      <c r="B1420" s="404">
        <v>6196.48</v>
      </c>
      <c r="C1420" s="405">
        <f t="shared" si="1"/>
        <v>-0.005164843104</v>
      </c>
      <c r="D1420" s="405">
        <f t="shared" si="2"/>
        <v>0.9948351569</v>
      </c>
      <c r="E1420" s="406">
        <v>71.45</v>
      </c>
      <c r="F1420" s="226">
        <f t="shared" si="3"/>
        <v>0.006338028169</v>
      </c>
      <c r="G1420" s="226">
        <f t="shared" si="4"/>
        <v>1.006338028</v>
      </c>
    </row>
    <row r="1421" ht="15.75" customHeight="1">
      <c r="A1421" s="403" t="s">
        <v>1771</v>
      </c>
      <c r="B1421" s="404">
        <v>6228.65</v>
      </c>
      <c r="C1421" s="405">
        <f t="shared" si="1"/>
        <v>0.0006506442181</v>
      </c>
      <c r="D1421" s="405">
        <f t="shared" si="2"/>
        <v>1.000650644</v>
      </c>
      <c r="E1421" s="406">
        <v>71.0</v>
      </c>
      <c r="F1421" s="226">
        <f t="shared" si="3"/>
        <v>-0.001266000844</v>
      </c>
      <c r="G1421" s="226">
        <f t="shared" si="4"/>
        <v>0.9987339992</v>
      </c>
    </row>
    <row r="1422" ht="15.75" customHeight="1">
      <c r="A1422" s="403" t="s">
        <v>1772</v>
      </c>
      <c r="B1422" s="404">
        <v>6224.6</v>
      </c>
      <c r="C1422" s="405">
        <f t="shared" si="1"/>
        <v>0.001854152852</v>
      </c>
      <c r="D1422" s="405">
        <f t="shared" si="2"/>
        <v>1.001854153</v>
      </c>
      <c r="E1422" s="406">
        <v>71.09</v>
      </c>
      <c r="F1422" s="226">
        <f t="shared" si="3"/>
        <v>-0.005038488453</v>
      </c>
      <c r="G1422" s="226">
        <f t="shared" si="4"/>
        <v>0.9949615115</v>
      </c>
    </row>
    <row r="1423" ht="15.75" customHeight="1">
      <c r="A1423" s="403" t="s">
        <v>1773</v>
      </c>
      <c r="B1423" s="404">
        <v>6213.08</v>
      </c>
      <c r="C1423" s="405">
        <f t="shared" si="1"/>
        <v>-0.002717491625</v>
      </c>
      <c r="D1423" s="405">
        <f t="shared" si="2"/>
        <v>0.9972825084</v>
      </c>
      <c r="E1423" s="406">
        <v>71.45</v>
      </c>
      <c r="F1423" s="226">
        <f t="shared" si="3"/>
        <v>-0.01257600884</v>
      </c>
      <c r="G1423" s="226">
        <f t="shared" si="4"/>
        <v>0.9874239912</v>
      </c>
    </row>
    <row r="1424" ht="15.75" customHeight="1">
      <c r="A1424" s="403" t="s">
        <v>1774</v>
      </c>
      <c r="B1424" s="404">
        <v>6230.01</v>
      </c>
      <c r="C1424" s="405">
        <f t="shared" si="1"/>
        <v>0.0009543594465</v>
      </c>
      <c r="D1424" s="405">
        <f t="shared" si="2"/>
        <v>1.000954359</v>
      </c>
      <c r="E1424" s="406">
        <v>72.36</v>
      </c>
      <c r="F1424" s="226">
        <f t="shared" si="3"/>
        <v>0.002493765586</v>
      </c>
      <c r="G1424" s="226">
        <f t="shared" si="4"/>
        <v>1.002493766</v>
      </c>
    </row>
    <row r="1425" ht="15.75" customHeight="1">
      <c r="A1425" s="403" t="s">
        <v>1775</v>
      </c>
      <c r="B1425" s="404">
        <v>6224.07</v>
      </c>
      <c r="C1425" s="405">
        <f t="shared" si="1"/>
        <v>-0.00440367266</v>
      </c>
      <c r="D1425" s="405">
        <f t="shared" si="2"/>
        <v>0.9955963273</v>
      </c>
      <c r="E1425" s="406">
        <v>72.18</v>
      </c>
      <c r="F1425" s="226">
        <f t="shared" si="3"/>
        <v>0.007537688442</v>
      </c>
      <c r="G1425" s="226">
        <f t="shared" si="4"/>
        <v>1.007537688</v>
      </c>
    </row>
    <row r="1426" ht="15.75" customHeight="1">
      <c r="A1426" s="403" t="s">
        <v>1776</v>
      </c>
      <c r="B1426" s="404">
        <v>6251.6</v>
      </c>
      <c r="C1426" s="405">
        <f t="shared" si="1"/>
        <v>0.008867694641</v>
      </c>
      <c r="D1426" s="405">
        <f t="shared" si="2"/>
        <v>1.008867695</v>
      </c>
      <c r="E1426" s="406">
        <v>71.64</v>
      </c>
      <c r="F1426" s="226">
        <f t="shared" si="3"/>
        <v>0.006462489463</v>
      </c>
      <c r="G1426" s="226">
        <f t="shared" si="4"/>
        <v>1.006462489</v>
      </c>
    </row>
    <row r="1427" ht="15.75" customHeight="1">
      <c r="A1427" s="403" t="s">
        <v>1777</v>
      </c>
      <c r="B1427" s="404">
        <v>6196.65</v>
      </c>
      <c r="C1427" s="405">
        <f t="shared" si="1"/>
        <v>-0.001253942747</v>
      </c>
      <c r="D1427" s="405">
        <f t="shared" si="2"/>
        <v>0.9987460573</v>
      </c>
      <c r="E1427" s="406">
        <v>71.18</v>
      </c>
      <c r="F1427" s="226">
        <f t="shared" si="3"/>
        <v>-0.001262803424</v>
      </c>
      <c r="G1427" s="226">
        <f t="shared" si="4"/>
        <v>0.9987371966</v>
      </c>
    </row>
    <row r="1428" ht="15.75" customHeight="1">
      <c r="A1428" s="403" t="s">
        <v>1778</v>
      </c>
      <c r="B1428" s="404">
        <v>6204.43</v>
      </c>
      <c r="C1428" s="405">
        <f t="shared" si="1"/>
        <v>-0.007008395991</v>
      </c>
      <c r="D1428" s="405">
        <f t="shared" si="2"/>
        <v>0.992991604</v>
      </c>
      <c r="E1428" s="406">
        <v>71.27</v>
      </c>
      <c r="F1428" s="226">
        <f t="shared" si="3"/>
        <v>-0.006412937404</v>
      </c>
      <c r="G1428" s="226">
        <f t="shared" si="4"/>
        <v>0.9935870626</v>
      </c>
    </row>
    <row r="1429" ht="15.75" customHeight="1">
      <c r="A1429" s="403" t="s">
        <v>1779</v>
      </c>
      <c r="B1429" s="404">
        <v>6248.22</v>
      </c>
      <c r="C1429" s="405">
        <f t="shared" si="1"/>
        <v>-0.002883683966</v>
      </c>
      <c r="D1429" s="405">
        <f t="shared" si="2"/>
        <v>0.997116316</v>
      </c>
      <c r="E1429" s="406">
        <v>71.73</v>
      </c>
      <c r="F1429" s="226">
        <f t="shared" si="3"/>
        <v>0.01284947755</v>
      </c>
      <c r="G1429" s="226">
        <f t="shared" si="4"/>
        <v>1.012849478</v>
      </c>
    </row>
    <row r="1430" ht="15.75" customHeight="1">
      <c r="A1430" s="403" t="s">
        <v>1780</v>
      </c>
      <c r="B1430" s="404">
        <v>6266.29</v>
      </c>
      <c r="C1430" s="405">
        <f t="shared" si="1"/>
        <v>-0.003254463753</v>
      </c>
      <c r="D1430" s="405">
        <f t="shared" si="2"/>
        <v>0.9967455362</v>
      </c>
      <c r="E1430" s="406">
        <v>70.82</v>
      </c>
      <c r="F1430" s="226">
        <f t="shared" si="3"/>
        <v>-0.007567264574</v>
      </c>
      <c r="G1430" s="226">
        <f t="shared" si="4"/>
        <v>0.9924327354</v>
      </c>
    </row>
    <row r="1431" ht="15.75" customHeight="1">
      <c r="A1431" s="403" t="s">
        <v>1781</v>
      </c>
      <c r="B1431" s="404">
        <v>6286.75</v>
      </c>
      <c r="C1431" s="405">
        <f t="shared" si="1"/>
        <v>0.003830579489</v>
      </c>
      <c r="D1431" s="405">
        <f t="shared" si="2"/>
        <v>1.003830579</v>
      </c>
      <c r="E1431" s="406">
        <v>71.36</v>
      </c>
      <c r="F1431" s="226">
        <f t="shared" si="3"/>
        <v>0.005070422535</v>
      </c>
      <c r="G1431" s="226">
        <f t="shared" si="4"/>
        <v>1.005070423</v>
      </c>
    </row>
    <row r="1432" ht="15.75" customHeight="1">
      <c r="A1432" s="403" t="s">
        <v>1782</v>
      </c>
      <c r="B1432" s="404">
        <v>6262.76</v>
      </c>
      <c r="C1432" s="405">
        <f t="shared" si="1"/>
        <v>-0.005311140053</v>
      </c>
      <c r="D1432" s="405">
        <f t="shared" si="2"/>
        <v>0.9946888599</v>
      </c>
      <c r="E1432" s="406">
        <v>71.0</v>
      </c>
      <c r="F1432" s="226">
        <f t="shared" si="3"/>
        <v>-0.01634801884</v>
      </c>
      <c r="G1432" s="226">
        <f t="shared" si="4"/>
        <v>0.9836519812</v>
      </c>
    </row>
    <row r="1433" ht="15.75" customHeight="1">
      <c r="A1433" s="403" t="s">
        <v>1783</v>
      </c>
      <c r="B1433" s="404">
        <v>6296.2</v>
      </c>
      <c r="C1433" s="405">
        <f t="shared" si="1"/>
        <v>-0.001690223027</v>
      </c>
      <c r="D1433" s="405">
        <f t="shared" si="2"/>
        <v>0.998309777</v>
      </c>
      <c r="E1433" s="406">
        <v>72.18</v>
      </c>
      <c r="F1433" s="226">
        <f t="shared" si="3"/>
        <v>-0.001245330012</v>
      </c>
      <c r="G1433" s="226">
        <f t="shared" si="4"/>
        <v>0.99875467</v>
      </c>
    </row>
    <row r="1434" ht="15.75" customHeight="1">
      <c r="A1434" s="403" t="s">
        <v>1784</v>
      </c>
      <c r="B1434" s="404">
        <v>6306.86</v>
      </c>
      <c r="C1434" s="405">
        <f t="shared" si="1"/>
        <v>0.004509002875</v>
      </c>
      <c r="D1434" s="405">
        <f t="shared" si="2"/>
        <v>1.004509003</v>
      </c>
      <c r="E1434" s="406">
        <v>72.27</v>
      </c>
      <c r="F1434" s="226">
        <f t="shared" si="3"/>
        <v>-0.005093612335</v>
      </c>
      <c r="G1434" s="226">
        <f t="shared" si="4"/>
        <v>0.9949063877</v>
      </c>
    </row>
    <row r="1435" ht="15.75" customHeight="1">
      <c r="A1435" s="403" t="s">
        <v>1785</v>
      </c>
      <c r="B1435" s="404">
        <v>6278.55</v>
      </c>
      <c r="C1435" s="405">
        <f t="shared" si="1"/>
        <v>0.0009533572363</v>
      </c>
      <c r="D1435" s="405">
        <f t="shared" si="2"/>
        <v>1.000953357</v>
      </c>
      <c r="E1435" s="406">
        <v>72.64</v>
      </c>
      <c r="F1435" s="226">
        <f t="shared" si="3"/>
        <v>-0.001237453595</v>
      </c>
      <c r="G1435" s="226">
        <f t="shared" si="4"/>
        <v>0.9987625464</v>
      </c>
    </row>
    <row r="1436" ht="15.75" customHeight="1">
      <c r="A1436" s="403" t="s">
        <v>1786</v>
      </c>
      <c r="B1436" s="404">
        <v>6272.57</v>
      </c>
      <c r="C1436" s="405">
        <f t="shared" si="1"/>
        <v>-0.004741013415</v>
      </c>
      <c r="D1436" s="405">
        <f t="shared" si="2"/>
        <v>0.9952589866</v>
      </c>
      <c r="E1436" s="406">
        <v>72.73</v>
      </c>
      <c r="F1436" s="226">
        <f t="shared" si="3"/>
        <v>-0.00858778626</v>
      </c>
      <c r="G1436" s="226">
        <f t="shared" si="4"/>
        <v>0.9914122137</v>
      </c>
    </row>
    <row r="1437" ht="15.75" customHeight="1">
      <c r="A1437" s="403" t="s">
        <v>1787</v>
      </c>
      <c r="B1437" s="404">
        <v>6302.45</v>
      </c>
      <c r="C1437" s="405">
        <f t="shared" si="1"/>
        <v>-0.005433273157</v>
      </c>
      <c r="D1437" s="405">
        <f t="shared" si="2"/>
        <v>0.9945667268</v>
      </c>
      <c r="E1437" s="406">
        <v>73.36</v>
      </c>
      <c r="F1437" s="226">
        <f t="shared" si="3"/>
        <v>0.003694075797</v>
      </c>
      <c r="G1437" s="226">
        <f t="shared" si="4"/>
        <v>1.003694076</v>
      </c>
    </row>
    <row r="1438" ht="15.75" customHeight="1">
      <c r="A1438" s="403" t="s">
        <v>1788</v>
      </c>
      <c r="B1438" s="404">
        <v>6336.88</v>
      </c>
      <c r="C1438" s="405">
        <f t="shared" si="1"/>
        <v>0.002272831518</v>
      </c>
      <c r="D1438" s="405">
        <f t="shared" si="2"/>
        <v>1.002272832</v>
      </c>
      <c r="E1438" s="406">
        <v>73.09</v>
      </c>
      <c r="F1438" s="226">
        <f t="shared" si="3"/>
        <v>0.02024008934</v>
      </c>
      <c r="G1438" s="226">
        <f t="shared" si="4"/>
        <v>1.020240089</v>
      </c>
    </row>
    <row r="1439" ht="15.75" customHeight="1">
      <c r="A1439" s="403" t="s">
        <v>1789</v>
      </c>
      <c r="B1439" s="404">
        <v>6322.51</v>
      </c>
      <c r="C1439" s="405">
        <f t="shared" si="1"/>
        <v>0.005275601694</v>
      </c>
      <c r="D1439" s="405">
        <f t="shared" si="2"/>
        <v>1.005275602</v>
      </c>
      <c r="E1439" s="406">
        <v>71.64</v>
      </c>
      <c r="F1439" s="226">
        <f t="shared" si="3"/>
        <v>0.003923766816</v>
      </c>
      <c r="G1439" s="226">
        <f t="shared" si="4"/>
        <v>1.003923767</v>
      </c>
    </row>
    <row r="1440" ht="15.75" customHeight="1">
      <c r="A1440" s="403" t="s">
        <v>1790</v>
      </c>
      <c r="B1440" s="404">
        <v>6289.33</v>
      </c>
      <c r="C1440" s="405">
        <f t="shared" si="1"/>
        <v>0.001187544473</v>
      </c>
      <c r="D1440" s="405">
        <f t="shared" si="2"/>
        <v>1.001187544</v>
      </c>
      <c r="E1440" s="406">
        <v>71.36</v>
      </c>
      <c r="F1440" s="226">
        <f t="shared" si="3"/>
        <v>-0.00515823226</v>
      </c>
      <c r="G1440" s="226">
        <f t="shared" si="4"/>
        <v>0.9948417677</v>
      </c>
    </row>
    <row r="1441" ht="15.75" customHeight="1">
      <c r="A1441" s="403" t="s">
        <v>1791</v>
      </c>
      <c r="B1441" s="404">
        <v>6281.87</v>
      </c>
      <c r="C1441" s="405">
        <f t="shared" si="1"/>
        <v>-0.005894808138</v>
      </c>
      <c r="D1441" s="405">
        <f t="shared" si="2"/>
        <v>0.9941051919</v>
      </c>
      <c r="E1441" s="406">
        <v>71.73</v>
      </c>
      <c r="F1441" s="226">
        <f t="shared" si="3"/>
        <v>0.00251572327</v>
      </c>
      <c r="G1441" s="226">
        <f t="shared" si="4"/>
        <v>1.002515723</v>
      </c>
    </row>
    <row r="1442" ht="15.75" customHeight="1">
      <c r="A1442" s="403" t="s">
        <v>1792</v>
      </c>
      <c r="B1442" s="404">
        <v>6319.12</v>
      </c>
      <c r="C1442" s="405">
        <f t="shared" si="1"/>
        <v>0.001929617327</v>
      </c>
      <c r="D1442" s="405">
        <f t="shared" si="2"/>
        <v>1.001929617</v>
      </c>
      <c r="E1442" s="406">
        <v>71.55</v>
      </c>
      <c r="F1442" s="226">
        <f t="shared" si="3"/>
        <v>-0.001256281407</v>
      </c>
      <c r="G1442" s="226">
        <f t="shared" si="4"/>
        <v>0.9987437186</v>
      </c>
    </row>
    <row r="1443" ht="15.75" customHeight="1">
      <c r="A1443" s="403" t="s">
        <v>1793</v>
      </c>
      <c r="B1443" s="404">
        <v>6306.95</v>
      </c>
      <c r="C1443" s="405">
        <f t="shared" si="1"/>
        <v>0.003957281733</v>
      </c>
      <c r="D1443" s="405">
        <f t="shared" si="2"/>
        <v>1.003957282</v>
      </c>
      <c r="E1443" s="406">
        <v>71.64</v>
      </c>
      <c r="F1443" s="226">
        <f t="shared" si="3"/>
        <v>0.001257861635</v>
      </c>
      <c r="G1443" s="226">
        <f t="shared" si="4"/>
        <v>1.001257862</v>
      </c>
    </row>
    <row r="1444" ht="15.75" customHeight="1">
      <c r="A1444" s="403" t="s">
        <v>1794</v>
      </c>
      <c r="B1444" s="404">
        <v>6282.09</v>
      </c>
      <c r="C1444" s="405">
        <f t="shared" si="1"/>
        <v>0.007437805799</v>
      </c>
      <c r="D1444" s="405">
        <f t="shared" si="2"/>
        <v>1.007437806</v>
      </c>
      <c r="E1444" s="406">
        <v>71.55</v>
      </c>
      <c r="F1444" s="226">
        <f t="shared" si="3"/>
        <v>0.002662556054</v>
      </c>
      <c r="G1444" s="226">
        <f t="shared" si="4"/>
        <v>1.002662556</v>
      </c>
    </row>
    <row r="1445" ht="15.75" customHeight="1">
      <c r="A1445" s="403" t="s">
        <v>1795</v>
      </c>
      <c r="B1445" s="404">
        <v>6235.71</v>
      </c>
      <c r="C1445" s="405">
        <f t="shared" si="1"/>
        <v>-0.002627900207</v>
      </c>
      <c r="D1445" s="405">
        <f t="shared" si="2"/>
        <v>0.9973720998</v>
      </c>
      <c r="E1445" s="406">
        <v>71.36</v>
      </c>
      <c r="F1445" s="226">
        <f t="shared" si="3"/>
        <v>-0.003908431044</v>
      </c>
      <c r="G1445" s="226">
        <f t="shared" si="4"/>
        <v>0.996091569</v>
      </c>
    </row>
    <row r="1446" ht="15.75" customHeight="1">
      <c r="A1446" s="403" t="s">
        <v>1796</v>
      </c>
      <c r="B1446" s="404">
        <v>6252.14</v>
      </c>
      <c r="C1446" s="405">
        <f t="shared" si="1"/>
        <v>0.005715333598</v>
      </c>
      <c r="D1446" s="405">
        <f t="shared" si="2"/>
        <v>1.005715334</v>
      </c>
      <c r="E1446" s="406">
        <v>71.64</v>
      </c>
      <c r="F1446" s="226">
        <f t="shared" si="3"/>
        <v>-0.001254705144</v>
      </c>
      <c r="G1446" s="226">
        <f t="shared" si="4"/>
        <v>0.9987452949</v>
      </c>
    </row>
    <row r="1447" ht="15.75" customHeight="1">
      <c r="A1447" s="403" t="s">
        <v>1797</v>
      </c>
      <c r="B1447" s="404">
        <v>6216.61</v>
      </c>
      <c r="C1447" s="405">
        <f t="shared" si="1"/>
        <v>-0.001152033009</v>
      </c>
      <c r="D1447" s="405">
        <f t="shared" si="2"/>
        <v>0.998847967</v>
      </c>
      <c r="E1447" s="406">
        <v>71.73</v>
      </c>
      <c r="F1447" s="226">
        <f t="shared" si="3"/>
        <v>-0.01130254997</v>
      </c>
      <c r="G1447" s="226">
        <f t="shared" si="4"/>
        <v>0.98869745</v>
      </c>
    </row>
    <row r="1448" ht="15.75" customHeight="1">
      <c r="A1448" s="403" t="s">
        <v>1798</v>
      </c>
      <c r="B1448" s="404">
        <v>6223.78</v>
      </c>
      <c r="C1448" s="405">
        <f t="shared" si="1"/>
        <v>0.004879261685</v>
      </c>
      <c r="D1448" s="405">
        <f t="shared" si="2"/>
        <v>1.004879262</v>
      </c>
      <c r="E1448" s="406">
        <v>72.55</v>
      </c>
      <c r="F1448" s="226">
        <f t="shared" si="3"/>
        <v>-0.002474907191</v>
      </c>
      <c r="G1448" s="226">
        <f t="shared" si="4"/>
        <v>0.9975250928</v>
      </c>
    </row>
    <row r="1449" ht="15.75" customHeight="1">
      <c r="A1449" s="403" t="s">
        <v>1799</v>
      </c>
      <c r="B1449" s="404">
        <v>6193.56</v>
      </c>
      <c r="C1449" s="405">
        <f t="shared" si="1"/>
        <v>0.005599871409</v>
      </c>
      <c r="D1449" s="405">
        <f t="shared" si="2"/>
        <v>1.005599871</v>
      </c>
      <c r="E1449" s="406">
        <v>72.73</v>
      </c>
      <c r="F1449" s="226">
        <f t="shared" si="3"/>
        <v>0.006365020064</v>
      </c>
      <c r="G1449" s="226">
        <f t="shared" si="4"/>
        <v>1.00636502</v>
      </c>
    </row>
    <row r="1450" ht="15.75" customHeight="1">
      <c r="A1450" s="403" t="s">
        <v>1800</v>
      </c>
      <c r="B1450" s="404">
        <v>6159.07</v>
      </c>
      <c r="C1450" s="405">
        <f t="shared" si="1"/>
        <v>0.004793064576</v>
      </c>
      <c r="D1450" s="405">
        <f t="shared" si="2"/>
        <v>1.004793065</v>
      </c>
      <c r="E1450" s="406">
        <v>72.27</v>
      </c>
      <c r="F1450" s="226">
        <f t="shared" si="3"/>
        <v>-0.02337837838</v>
      </c>
      <c r="G1450" s="226">
        <f t="shared" si="4"/>
        <v>0.9766216216</v>
      </c>
    </row>
    <row r="1451" ht="15.75" customHeight="1">
      <c r="A1451" s="403" t="s">
        <v>1801</v>
      </c>
      <c r="B1451" s="404">
        <v>6129.69</v>
      </c>
      <c r="C1451" s="405">
        <f t="shared" si="1"/>
        <v>0.004126464084</v>
      </c>
      <c r="D1451" s="405">
        <f t="shared" si="2"/>
        <v>1.004126464</v>
      </c>
      <c r="E1451" s="406">
        <v>74.0</v>
      </c>
      <c r="F1451" s="226">
        <f t="shared" si="3"/>
        <v>0.001217697199</v>
      </c>
      <c r="G1451" s="226">
        <f t="shared" si="4"/>
        <v>1.001217697</v>
      </c>
    </row>
    <row r="1452" ht="15.75" customHeight="1">
      <c r="A1452" s="403" t="s">
        <v>1802</v>
      </c>
      <c r="B1452" s="404">
        <v>6104.5</v>
      </c>
      <c r="C1452" s="405">
        <f t="shared" si="1"/>
        <v>0.00518854798</v>
      </c>
      <c r="D1452" s="405">
        <f t="shared" si="2"/>
        <v>1.005188548</v>
      </c>
      <c r="E1452" s="406">
        <v>73.91</v>
      </c>
      <c r="F1452" s="226">
        <f t="shared" si="3"/>
        <v>-0.01334935256</v>
      </c>
      <c r="G1452" s="226">
        <f t="shared" si="4"/>
        <v>0.9866506474</v>
      </c>
    </row>
    <row r="1453" ht="15.75" customHeight="1">
      <c r="A1453" s="403" t="s">
        <v>1803</v>
      </c>
      <c r="B1453" s="404">
        <v>6072.99</v>
      </c>
      <c r="C1453" s="405">
        <f t="shared" si="1"/>
        <v>-0.004267898777</v>
      </c>
      <c r="D1453" s="405">
        <f t="shared" si="2"/>
        <v>0.9957321012</v>
      </c>
      <c r="E1453" s="406">
        <v>74.91</v>
      </c>
      <c r="F1453" s="226">
        <f t="shared" si="3"/>
        <v>0.001202886929</v>
      </c>
      <c r="G1453" s="226">
        <f t="shared" si="4"/>
        <v>1.001202887</v>
      </c>
    </row>
    <row r="1454" ht="15.75" customHeight="1">
      <c r="A1454" s="403" t="s">
        <v>1804</v>
      </c>
      <c r="B1454" s="404">
        <v>6099.02</v>
      </c>
      <c r="C1454" s="405">
        <f t="shared" si="1"/>
        <v>0.00439534742</v>
      </c>
      <c r="D1454" s="405">
        <f t="shared" si="2"/>
        <v>1.004395347</v>
      </c>
      <c r="E1454" s="406">
        <v>74.82</v>
      </c>
      <c r="F1454" s="226">
        <f t="shared" si="3"/>
        <v>0.01478367015</v>
      </c>
      <c r="G1454" s="226">
        <f t="shared" si="4"/>
        <v>1.01478367</v>
      </c>
    </row>
    <row r="1455" ht="15.75" customHeight="1">
      <c r="A1455" s="403" t="s">
        <v>1805</v>
      </c>
      <c r="B1455" s="404">
        <v>6072.33</v>
      </c>
      <c r="C1455" s="405">
        <f t="shared" si="1"/>
        <v>0.008761394048</v>
      </c>
      <c r="D1455" s="405">
        <f t="shared" si="2"/>
        <v>1.008761394</v>
      </c>
      <c r="E1455" s="406">
        <v>73.73</v>
      </c>
      <c r="F1455" s="226">
        <f t="shared" si="3"/>
        <v>0.01374948439</v>
      </c>
      <c r="G1455" s="226">
        <f t="shared" si="4"/>
        <v>1.013749484</v>
      </c>
    </row>
    <row r="1456" ht="15.75" customHeight="1">
      <c r="A1456" s="403" t="s">
        <v>1806</v>
      </c>
      <c r="B1456" s="404">
        <v>6019.59</v>
      </c>
      <c r="C1456" s="405">
        <f t="shared" si="1"/>
        <v>0.003894106974</v>
      </c>
      <c r="D1456" s="405">
        <f t="shared" si="2"/>
        <v>1.003894107</v>
      </c>
      <c r="E1456" s="406">
        <v>72.73</v>
      </c>
      <c r="F1456" s="226">
        <f t="shared" si="3"/>
        <v>0</v>
      </c>
      <c r="G1456" s="226">
        <f t="shared" si="4"/>
        <v>1</v>
      </c>
    </row>
    <row r="1457" ht="15.75" customHeight="1">
      <c r="A1457" s="403" t="s">
        <v>1807</v>
      </c>
      <c r="B1457" s="404">
        <v>5996.24</v>
      </c>
      <c r="C1457" s="405">
        <f t="shared" si="1"/>
        <v>0.0001384392394</v>
      </c>
      <c r="D1457" s="405">
        <f t="shared" si="2"/>
        <v>1.000138439</v>
      </c>
      <c r="E1457" s="406">
        <v>72.73</v>
      </c>
      <c r="F1457" s="226">
        <f t="shared" si="3"/>
        <v>0</v>
      </c>
      <c r="G1457" s="226">
        <f t="shared" si="4"/>
        <v>1</v>
      </c>
    </row>
    <row r="1458" ht="15.75" customHeight="1">
      <c r="A1458" s="403" t="s">
        <v>1808</v>
      </c>
      <c r="B1458" s="404">
        <v>5995.41</v>
      </c>
      <c r="C1458" s="405">
        <f t="shared" si="1"/>
        <v>-0.003795123167</v>
      </c>
      <c r="D1458" s="405">
        <f t="shared" si="2"/>
        <v>0.9962048768</v>
      </c>
      <c r="E1458" s="406">
        <v>72.73</v>
      </c>
      <c r="F1458" s="226">
        <f t="shared" si="3"/>
        <v>-0.007370001365</v>
      </c>
      <c r="G1458" s="226">
        <f t="shared" si="4"/>
        <v>0.9926299986</v>
      </c>
    </row>
    <row r="1459" ht="15.75" customHeight="1">
      <c r="A1459" s="403" t="s">
        <v>1809</v>
      </c>
      <c r="B1459" s="404">
        <v>6018.25</v>
      </c>
      <c r="C1459" s="405">
        <f t="shared" si="1"/>
        <v>0.002787627134</v>
      </c>
      <c r="D1459" s="405">
        <f t="shared" si="2"/>
        <v>1.002787627</v>
      </c>
      <c r="E1459" s="406">
        <v>73.27</v>
      </c>
      <c r="F1459" s="226">
        <f t="shared" si="3"/>
        <v>0</v>
      </c>
      <c r="G1459" s="226">
        <f t="shared" si="4"/>
        <v>1</v>
      </c>
    </row>
    <row r="1460" ht="15.75" customHeight="1">
      <c r="A1460" s="403" t="s">
        <v>1810</v>
      </c>
      <c r="B1460" s="404">
        <v>6001.52</v>
      </c>
      <c r="C1460" s="405">
        <f t="shared" si="1"/>
        <v>0.005613251966</v>
      </c>
      <c r="D1460" s="405">
        <f t="shared" si="2"/>
        <v>1.005613252</v>
      </c>
      <c r="E1460" s="406">
        <v>73.27</v>
      </c>
      <c r="F1460" s="226">
        <f t="shared" si="3"/>
        <v>-0.001226826609</v>
      </c>
      <c r="G1460" s="226">
        <f t="shared" si="4"/>
        <v>0.9987731734</v>
      </c>
    </row>
    <row r="1461" ht="15.75" customHeight="1">
      <c r="A1461" s="403" t="s">
        <v>1811</v>
      </c>
      <c r="B1461" s="404">
        <v>5968.02</v>
      </c>
      <c r="C1461" s="405">
        <f t="shared" si="1"/>
        <v>-0.002328672089</v>
      </c>
      <c r="D1461" s="405">
        <f t="shared" si="2"/>
        <v>0.9976713279</v>
      </c>
      <c r="E1461" s="406">
        <v>73.36</v>
      </c>
      <c r="F1461" s="226">
        <f t="shared" si="3"/>
        <v>-0.00501831005</v>
      </c>
      <c r="G1461" s="226">
        <f t="shared" si="4"/>
        <v>0.9949816899</v>
      </c>
    </row>
    <row r="1462" ht="15.75" customHeight="1">
      <c r="A1462" s="403" t="s">
        <v>1812</v>
      </c>
      <c r="B1462" s="404">
        <v>5981.95</v>
      </c>
      <c r="C1462" s="405">
        <f t="shared" si="1"/>
        <v>-0.009807654108</v>
      </c>
      <c r="D1462" s="405">
        <f t="shared" si="2"/>
        <v>0.9901923459</v>
      </c>
      <c r="E1462" s="406">
        <v>73.73</v>
      </c>
      <c r="F1462" s="226">
        <f t="shared" si="3"/>
        <v>-0.003648648649</v>
      </c>
      <c r="G1462" s="226">
        <f t="shared" si="4"/>
        <v>0.9963513514</v>
      </c>
    </row>
    <row r="1463" ht="15.75" customHeight="1">
      <c r="A1463" s="403" t="s">
        <v>1813</v>
      </c>
      <c r="B1463" s="404">
        <v>6041.2</v>
      </c>
      <c r="C1463" s="405">
        <f t="shared" si="1"/>
        <v>0.0002731991622</v>
      </c>
      <c r="D1463" s="405">
        <f t="shared" si="2"/>
        <v>1.000273199</v>
      </c>
      <c r="E1463" s="406">
        <v>74.0</v>
      </c>
      <c r="F1463" s="226">
        <f t="shared" si="3"/>
        <v>0.009963149993</v>
      </c>
      <c r="G1463" s="226">
        <f t="shared" si="4"/>
        <v>1.00996315</v>
      </c>
    </row>
    <row r="1464" ht="15.75" customHeight="1">
      <c r="A1464" s="403" t="s">
        <v>1814</v>
      </c>
      <c r="B1464" s="404">
        <v>6039.55</v>
      </c>
      <c r="C1464" s="405">
        <f t="shared" si="1"/>
        <v>0.002370018273</v>
      </c>
      <c r="D1464" s="405">
        <f t="shared" si="2"/>
        <v>1.002370018</v>
      </c>
      <c r="E1464" s="406">
        <v>73.27</v>
      </c>
      <c r="F1464" s="226">
        <f t="shared" si="3"/>
        <v>-0.008659180084</v>
      </c>
      <c r="G1464" s="226">
        <f t="shared" si="4"/>
        <v>0.9913408199</v>
      </c>
    </row>
    <row r="1465" ht="15.75" customHeight="1">
      <c r="A1465" s="403" t="s">
        <v>1815</v>
      </c>
      <c r="B1465" s="404">
        <v>6025.27</v>
      </c>
      <c r="C1465" s="405">
        <f t="shared" si="1"/>
        <v>-0.001072658967</v>
      </c>
      <c r="D1465" s="405">
        <f t="shared" si="2"/>
        <v>0.998927341</v>
      </c>
      <c r="E1465" s="406">
        <v>73.91</v>
      </c>
      <c r="F1465" s="226">
        <f t="shared" si="3"/>
        <v>-0.01689279064</v>
      </c>
      <c r="G1465" s="226">
        <f t="shared" si="4"/>
        <v>0.9831072094</v>
      </c>
    </row>
    <row r="1466" ht="15.75" customHeight="1">
      <c r="A1466" s="403" t="s">
        <v>1816</v>
      </c>
      <c r="B1466" s="404">
        <v>6031.74</v>
      </c>
      <c r="C1466" s="405">
        <f t="shared" si="1"/>
        <v>0.002976467615</v>
      </c>
      <c r="D1466" s="405">
        <f t="shared" si="2"/>
        <v>1.002976468</v>
      </c>
      <c r="E1466" s="406">
        <v>75.18</v>
      </c>
      <c r="F1466" s="226">
        <f t="shared" si="3"/>
        <v>0.004811547715</v>
      </c>
      <c r="G1466" s="226">
        <f t="shared" si="4"/>
        <v>1.004811548</v>
      </c>
    </row>
    <row r="1467" ht="15.75" customHeight="1">
      <c r="A1467" s="403" t="s">
        <v>1817</v>
      </c>
      <c r="B1467" s="404">
        <v>6013.84</v>
      </c>
      <c r="C1467" s="405">
        <f t="shared" si="1"/>
        <v>0.0008154516437</v>
      </c>
      <c r="D1467" s="405">
        <f t="shared" si="2"/>
        <v>1.000815452</v>
      </c>
      <c r="E1467" s="406">
        <v>74.82</v>
      </c>
      <c r="F1467" s="226">
        <f t="shared" si="3"/>
        <v>-0.00120144173</v>
      </c>
      <c r="G1467" s="226">
        <f t="shared" si="4"/>
        <v>0.9987985583</v>
      </c>
    </row>
    <row r="1468" ht="15.75" customHeight="1">
      <c r="A1468" s="403" t="s">
        <v>1818</v>
      </c>
      <c r="B1468" s="404">
        <v>6008.94</v>
      </c>
      <c r="C1468" s="405">
        <f t="shared" si="1"/>
        <v>-0.00914517512</v>
      </c>
      <c r="D1468" s="405">
        <f t="shared" si="2"/>
        <v>0.9908548249</v>
      </c>
      <c r="E1468" s="406">
        <v>74.91</v>
      </c>
      <c r="F1468" s="226">
        <f t="shared" si="3"/>
        <v>-0.007157057654</v>
      </c>
      <c r="G1468" s="226">
        <f t="shared" si="4"/>
        <v>0.9928429423</v>
      </c>
    </row>
    <row r="1469" ht="15.75" customHeight="1">
      <c r="A1469" s="403" t="s">
        <v>1819</v>
      </c>
      <c r="B1469" s="404">
        <v>6064.4</v>
      </c>
      <c r="C1469" s="405">
        <f t="shared" si="1"/>
        <v>-0.00723082489</v>
      </c>
      <c r="D1469" s="405">
        <f t="shared" si="2"/>
        <v>0.9927691751</v>
      </c>
      <c r="E1469" s="406">
        <v>75.45</v>
      </c>
      <c r="F1469" s="226">
        <f t="shared" si="3"/>
        <v>-0.01075127835</v>
      </c>
      <c r="G1469" s="226">
        <f t="shared" si="4"/>
        <v>0.9892487216</v>
      </c>
    </row>
    <row r="1470" ht="15.75" customHeight="1">
      <c r="A1470" s="403" t="s">
        <v>1820</v>
      </c>
      <c r="B1470" s="404">
        <v>6108.57</v>
      </c>
      <c r="C1470" s="405">
        <f t="shared" si="1"/>
        <v>-0.005412085362</v>
      </c>
      <c r="D1470" s="405">
        <f t="shared" si="2"/>
        <v>0.9945879146</v>
      </c>
      <c r="E1470" s="406">
        <v>76.27</v>
      </c>
      <c r="F1470" s="226">
        <f t="shared" si="3"/>
        <v>0.01449853684</v>
      </c>
      <c r="G1470" s="226">
        <f t="shared" si="4"/>
        <v>1.014498537</v>
      </c>
    </row>
    <row r="1471" ht="15.75" customHeight="1">
      <c r="A1471" s="403" t="s">
        <v>1821</v>
      </c>
      <c r="B1471" s="404">
        <v>6141.81</v>
      </c>
      <c r="C1471" s="405">
        <f t="shared" si="1"/>
        <v>0.002108048929</v>
      </c>
      <c r="D1471" s="405">
        <f t="shared" si="2"/>
        <v>1.002108049</v>
      </c>
      <c r="E1471" s="406">
        <v>75.18</v>
      </c>
      <c r="F1471" s="226">
        <f t="shared" si="3"/>
        <v>-0.01429133342</v>
      </c>
      <c r="G1471" s="226">
        <f t="shared" si="4"/>
        <v>0.9857086666</v>
      </c>
    </row>
    <row r="1472" ht="15.75" customHeight="1">
      <c r="A1472" s="403" t="s">
        <v>1822</v>
      </c>
      <c r="B1472" s="404">
        <v>6128.89</v>
      </c>
      <c r="C1472" s="405">
        <f t="shared" si="1"/>
        <v>-0.01234549996</v>
      </c>
      <c r="D1472" s="405">
        <f t="shared" si="2"/>
        <v>0.9876545</v>
      </c>
      <c r="E1472" s="406">
        <v>76.27</v>
      </c>
      <c r="F1472" s="226">
        <f t="shared" si="3"/>
        <v>0.002365619661</v>
      </c>
      <c r="G1472" s="226">
        <f t="shared" si="4"/>
        <v>1.00236562</v>
      </c>
    </row>
    <row r="1473" ht="15.75" customHeight="1">
      <c r="A1473" s="403" t="s">
        <v>1823</v>
      </c>
      <c r="B1473" s="404">
        <v>6205.5</v>
      </c>
      <c r="C1473" s="405">
        <f t="shared" si="1"/>
        <v>0.0005143245017</v>
      </c>
      <c r="D1473" s="405">
        <f t="shared" si="2"/>
        <v>1.000514325</v>
      </c>
      <c r="E1473" s="406">
        <v>76.09</v>
      </c>
      <c r="F1473" s="226">
        <f t="shared" si="3"/>
        <v>-0.001181412444</v>
      </c>
      <c r="G1473" s="226">
        <f t="shared" si="4"/>
        <v>0.9988185876</v>
      </c>
    </row>
    <row r="1474" ht="15.75" customHeight="1">
      <c r="A1474" s="403" t="s">
        <v>1824</v>
      </c>
      <c r="B1474" s="404">
        <v>6202.31</v>
      </c>
      <c r="C1474" s="405">
        <f t="shared" si="1"/>
        <v>0.006876679194</v>
      </c>
      <c r="D1474" s="405">
        <f t="shared" si="2"/>
        <v>1.006876679</v>
      </c>
      <c r="E1474" s="406">
        <v>76.18</v>
      </c>
      <c r="F1474" s="226">
        <f t="shared" si="3"/>
        <v>0.00118280983</v>
      </c>
      <c r="G1474" s="226">
        <f t="shared" si="4"/>
        <v>1.00118281</v>
      </c>
    </row>
    <row r="1475" ht="15.75" customHeight="1">
      <c r="A1475" s="403" t="s">
        <v>1825</v>
      </c>
      <c r="B1475" s="404">
        <v>6159.95</v>
      </c>
      <c r="C1475" s="405">
        <f t="shared" si="1"/>
        <v>0.004358232706</v>
      </c>
      <c r="D1475" s="405">
        <f t="shared" si="2"/>
        <v>1.004358233</v>
      </c>
      <c r="E1475" s="406">
        <v>76.09</v>
      </c>
      <c r="F1475" s="226">
        <f t="shared" si="3"/>
        <v>0.01942658092</v>
      </c>
      <c r="G1475" s="226">
        <f t="shared" si="4"/>
        <v>1.019426581</v>
      </c>
    </row>
    <row r="1476" ht="15.75" customHeight="1">
      <c r="A1476" s="403" t="s">
        <v>1826</v>
      </c>
      <c r="B1476" s="404">
        <v>6133.22</v>
      </c>
      <c r="C1476" s="405">
        <f t="shared" si="1"/>
        <v>0.006609277936</v>
      </c>
      <c r="D1476" s="405">
        <f t="shared" si="2"/>
        <v>1.006609278</v>
      </c>
      <c r="E1476" s="406">
        <v>74.64</v>
      </c>
      <c r="F1476" s="226">
        <f t="shared" si="3"/>
        <v>0.001207243461</v>
      </c>
      <c r="G1476" s="226">
        <f t="shared" si="4"/>
        <v>1.001207243</v>
      </c>
    </row>
    <row r="1477" ht="15.75" customHeight="1">
      <c r="A1477" s="403" t="s">
        <v>1827</v>
      </c>
      <c r="B1477" s="404">
        <v>6092.95</v>
      </c>
      <c r="C1477" s="405">
        <f t="shared" si="1"/>
        <v>0.00001805397811</v>
      </c>
      <c r="D1477" s="405">
        <f t="shared" si="2"/>
        <v>1.000018054</v>
      </c>
      <c r="E1477" s="406">
        <v>74.55</v>
      </c>
      <c r="F1477" s="226">
        <f t="shared" si="3"/>
        <v>-0.01192842942</v>
      </c>
      <c r="G1477" s="226">
        <f t="shared" si="4"/>
        <v>0.9880715706</v>
      </c>
    </row>
    <row r="1478" ht="15.75" customHeight="1">
      <c r="A1478" s="403" t="s">
        <v>1828</v>
      </c>
      <c r="B1478" s="404">
        <v>6092.84</v>
      </c>
      <c r="C1478" s="405">
        <f t="shared" si="1"/>
        <v>0.00222393294</v>
      </c>
      <c r="D1478" s="405">
        <f t="shared" si="2"/>
        <v>1.002223933</v>
      </c>
      <c r="E1478" s="406">
        <v>75.45</v>
      </c>
      <c r="F1478" s="226">
        <f t="shared" si="3"/>
        <v>-0.001323626737</v>
      </c>
      <c r="G1478" s="226">
        <f t="shared" si="4"/>
        <v>0.9986763733</v>
      </c>
    </row>
    <row r="1479" ht="15.75" customHeight="1">
      <c r="A1479" s="403" t="s">
        <v>1829</v>
      </c>
      <c r="B1479" s="404">
        <v>6079.32</v>
      </c>
      <c r="C1479" s="405">
        <f t="shared" si="1"/>
        <v>-0.004087302822</v>
      </c>
      <c r="D1479" s="405">
        <f t="shared" si="2"/>
        <v>0.9959126972</v>
      </c>
      <c r="E1479" s="406">
        <v>75.55</v>
      </c>
      <c r="F1479" s="226">
        <f t="shared" si="3"/>
        <v>-0.009440146847</v>
      </c>
      <c r="G1479" s="226">
        <f t="shared" si="4"/>
        <v>0.9905598532</v>
      </c>
    </row>
    <row r="1480" ht="15.75" customHeight="1">
      <c r="A1480" s="403" t="s">
        <v>1830</v>
      </c>
      <c r="B1480" s="404">
        <v>6104.27</v>
      </c>
      <c r="C1480" s="405">
        <f t="shared" si="1"/>
        <v>-0.0003226207945</v>
      </c>
      <c r="D1480" s="405">
        <f t="shared" si="2"/>
        <v>0.9996773792</v>
      </c>
      <c r="E1480" s="406">
        <v>76.27</v>
      </c>
      <c r="F1480" s="226">
        <f t="shared" si="3"/>
        <v>-0.01179061933</v>
      </c>
      <c r="G1480" s="226">
        <f t="shared" si="4"/>
        <v>0.9882093807</v>
      </c>
    </row>
    <row r="1481" ht="15.75" customHeight="1">
      <c r="A1481" s="403" t="s">
        <v>1831</v>
      </c>
      <c r="B1481" s="404">
        <v>6106.24</v>
      </c>
      <c r="C1481" s="405">
        <f t="shared" si="1"/>
        <v>-0.00958263318</v>
      </c>
      <c r="D1481" s="405">
        <f t="shared" si="2"/>
        <v>0.9904173668</v>
      </c>
      <c r="E1481" s="406">
        <v>77.18</v>
      </c>
      <c r="F1481" s="226">
        <f t="shared" si="3"/>
        <v>-0.01279099514</v>
      </c>
      <c r="G1481" s="226">
        <f t="shared" si="4"/>
        <v>0.9872090049</v>
      </c>
    </row>
    <row r="1482" ht="15.75" customHeight="1">
      <c r="A1482" s="403" t="s">
        <v>1832</v>
      </c>
      <c r="B1482" s="404">
        <v>6165.32</v>
      </c>
      <c r="C1482" s="405">
        <f t="shared" si="1"/>
        <v>-0.0008346203774</v>
      </c>
      <c r="D1482" s="405">
        <f t="shared" si="2"/>
        <v>0.9991653796</v>
      </c>
      <c r="E1482" s="406">
        <v>78.18</v>
      </c>
      <c r="F1482" s="226">
        <f t="shared" si="3"/>
        <v>0.01177688624</v>
      </c>
      <c r="G1482" s="226">
        <f t="shared" si="4"/>
        <v>1.011776886</v>
      </c>
    </row>
    <row r="1483" ht="15.75" customHeight="1">
      <c r="A1483" s="403" t="s">
        <v>1833</v>
      </c>
      <c r="B1483" s="404">
        <v>6170.47</v>
      </c>
      <c r="C1483" s="405">
        <f t="shared" si="1"/>
        <v>-0.000395275486</v>
      </c>
      <c r="D1483" s="405">
        <f t="shared" si="2"/>
        <v>0.9996047245</v>
      </c>
      <c r="E1483" s="406">
        <v>77.27</v>
      </c>
      <c r="F1483" s="226">
        <f t="shared" si="3"/>
        <v>0.002334933195</v>
      </c>
      <c r="G1483" s="226">
        <f t="shared" si="4"/>
        <v>1.002334933</v>
      </c>
    </row>
    <row r="1484" ht="15.75" customHeight="1">
      <c r="A1484" s="403" t="s">
        <v>1834</v>
      </c>
      <c r="B1484" s="404">
        <v>6172.91</v>
      </c>
      <c r="C1484" s="405">
        <f t="shared" si="1"/>
        <v>-0.01020912102</v>
      </c>
      <c r="D1484" s="405">
        <f t="shared" si="2"/>
        <v>0.989790879</v>
      </c>
      <c r="E1484" s="406">
        <v>77.09</v>
      </c>
      <c r="F1484" s="226">
        <f t="shared" si="3"/>
        <v>0.001168831169</v>
      </c>
      <c r="G1484" s="226">
        <f t="shared" si="4"/>
        <v>1.001168831</v>
      </c>
    </row>
    <row r="1485" ht="15.75" customHeight="1">
      <c r="A1485" s="403" t="s">
        <v>1835</v>
      </c>
      <c r="B1485" s="404">
        <v>6236.58</v>
      </c>
      <c r="C1485" s="405">
        <f t="shared" si="1"/>
        <v>0.0001026308784</v>
      </c>
      <c r="D1485" s="405">
        <f t="shared" si="2"/>
        <v>1.000102631</v>
      </c>
      <c r="E1485" s="406">
        <v>77.0</v>
      </c>
      <c r="F1485" s="226">
        <f t="shared" si="3"/>
        <v>-0.01282051282</v>
      </c>
      <c r="G1485" s="226">
        <f t="shared" si="4"/>
        <v>0.9871794872</v>
      </c>
    </row>
    <row r="1486" ht="15.75" customHeight="1">
      <c r="A1486" s="403" t="s">
        <v>1836</v>
      </c>
      <c r="B1486" s="404">
        <v>6235.94</v>
      </c>
      <c r="C1486" s="405">
        <f t="shared" si="1"/>
        <v>-0.000741919408</v>
      </c>
      <c r="D1486" s="405">
        <f t="shared" si="2"/>
        <v>0.9992580806</v>
      </c>
      <c r="E1486" s="406">
        <v>78.0</v>
      </c>
      <c r="F1486" s="226">
        <f t="shared" si="3"/>
        <v>-0.001152516327</v>
      </c>
      <c r="G1486" s="226">
        <f t="shared" si="4"/>
        <v>0.9988474837</v>
      </c>
    </row>
    <row r="1487" ht="15.75" customHeight="1">
      <c r="A1487" s="403" t="s">
        <v>1837</v>
      </c>
      <c r="B1487" s="404">
        <v>6240.57</v>
      </c>
      <c r="C1487" s="405">
        <f t="shared" si="1"/>
        <v>0.005910798046</v>
      </c>
      <c r="D1487" s="405">
        <f t="shared" si="2"/>
        <v>1.005910798</v>
      </c>
      <c r="E1487" s="406">
        <v>78.09</v>
      </c>
      <c r="F1487" s="226">
        <f t="shared" si="3"/>
        <v>-0.001151189563</v>
      </c>
      <c r="G1487" s="226">
        <f t="shared" si="4"/>
        <v>0.9988488104</v>
      </c>
    </row>
    <row r="1488" ht="15.75" customHeight="1">
      <c r="A1488" s="403" t="s">
        <v>1838</v>
      </c>
      <c r="B1488" s="404">
        <v>6203.9</v>
      </c>
      <c r="C1488" s="405">
        <f t="shared" si="1"/>
        <v>0.003125520448</v>
      </c>
      <c r="D1488" s="405">
        <f t="shared" si="2"/>
        <v>1.00312552</v>
      </c>
      <c r="E1488" s="406">
        <v>78.18</v>
      </c>
      <c r="F1488" s="226">
        <f t="shared" si="3"/>
        <v>0.002307692308</v>
      </c>
      <c r="G1488" s="226">
        <f t="shared" si="4"/>
        <v>1.002307692</v>
      </c>
    </row>
    <row r="1489" ht="15.75" customHeight="1">
      <c r="A1489" s="403" t="s">
        <v>1839</v>
      </c>
      <c r="B1489" s="404">
        <v>6184.57</v>
      </c>
      <c r="C1489" s="405">
        <f t="shared" si="1"/>
        <v>0.005720892641</v>
      </c>
      <c r="D1489" s="405">
        <f t="shared" si="2"/>
        <v>1.005720893</v>
      </c>
      <c r="E1489" s="406">
        <v>78.0</v>
      </c>
      <c r="F1489" s="226">
        <f t="shared" si="3"/>
        <v>-0.007001909612</v>
      </c>
      <c r="G1489" s="226">
        <f t="shared" si="4"/>
        <v>0.9929980904</v>
      </c>
    </row>
    <row r="1490" ht="15.75" customHeight="1">
      <c r="A1490" s="403" t="s">
        <v>1840</v>
      </c>
      <c r="B1490" s="404">
        <v>6149.39</v>
      </c>
      <c r="C1490" s="405">
        <f t="shared" si="1"/>
        <v>-0.0002942515282</v>
      </c>
      <c r="D1490" s="405">
        <f t="shared" si="2"/>
        <v>0.9997057485</v>
      </c>
      <c r="E1490" s="406">
        <v>78.55</v>
      </c>
      <c r="F1490" s="226">
        <f t="shared" si="3"/>
        <v>-0.007956554686</v>
      </c>
      <c r="G1490" s="226">
        <f t="shared" si="4"/>
        <v>0.9920434453</v>
      </c>
    </row>
    <row r="1491" ht="15.75" customHeight="1">
      <c r="A1491" s="403" t="s">
        <v>1841</v>
      </c>
      <c r="B1491" s="404">
        <v>6151.2</v>
      </c>
      <c r="C1491" s="405">
        <f t="shared" si="1"/>
        <v>-0.002641268977</v>
      </c>
      <c r="D1491" s="405">
        <f t="shared" si="2"/>
        <v>0.997358731</v>
      </c>
      <c r="E1491" s="406">
        <v>79.18</v>
      </c>
      <c r="F1491" s="226">
        <f t="shared" si="3"/>
        <v>0.01162642136</v>
      </c>
      <c r="G1491" s="226">
        <f t="shared" si="4"/>
        <v>1.011626421</v>
      </c>
    </row>
    <row r="1492" ht="15.75" customHeight="1">
      <c r="A1492" s="403" t="s">
        <v>1842</v>
      </c>
      <c r="B1492" s="404">
        <v>6167.49</v>
      </c>
      <c r="C1492" s="405">
        <f t="shared" si="1"/>
        <v>0.008587109034</v>
      </c>
      <c r="D1492" s="405">
        <f t="shared" si="2"/>
        <v>1.008587109</v>
      </c>
      <c r="E1492" s="406">
        <v>78.27</v>
      </c>
      <c r="F1492" s="226">
        <f t="shared" si="3"/>
        <v>-0.01149280121</v>
      </c>
      <c r="G1492" s="226">
        <f t="shared" si="4"/>
        <v>0.9885071988</v>
      </c>
    </row>
    <row r="1493" ht="15.75" customHeight="1">
      <c r="A1493" s="403" t="s">
        <v>1843</v>
      </c>
      <c r="B1493" s="404">
        <v>6114.98</v>
      </c>
      <c r="C1493" s="405">
        <f t="shared" si="1"/>
        <v>0.007547984321</v>
      </c>
      <c r="D1493" s="405">
        <f t="shared" si="2"/>
        <v>1.007547984</v>
      </c>
      <c r="E1493" s="406">
        <v>79.18</v>
      </c>
      <c r="F1493" s="226">
        <f t="shared" si="3"/>
        <v>0</v>
      </c>
      <c r="G1493" s="226">
        <f t="shared" si="4"/>
        <v>1</v>
      </c>
    </row>
    <row r="1494" ht="15.75" customHeight="1">
      <c r="A1494" s="403" t="s">
        <v>1844</v>
      </c>
      <c r="B1494" s="404">
        <v>6069.17</v>
      </c>
      <c r="C1494" s="405">
        <f t="shared" si="1"/>
        <v>-0.002273549236</v>
      </c>
      <c r="D1494" s="405">
        <f t="shared" si="2"/>
        <v>0.9977264508</v>
      </c>
      <c r="E1494" s="406">
        <v>79.18</v>
      </c>
      <c r="F1494" s="226">
        <f t="shared" si="3"/>
        <v>0.001137944114</v>
      </c>
      <c r="G1494" s="226">
        <f t="shared" si="4"/>
        <v>1.001137944</v>
      </c>
    </row>
    <row r="1495" ht="15.75" customHeight="1">
      <c r="A1495" s="403" t="s">
        <v>1845</v>
      </c>
      <c r="B1495" s="404">
        <v>6083.0</v>
      </c>
      <c r="C1495" s="405">
        <f t="shared" si="1"/>
        <v>0.007391067457</v>
      </c>
      <c r="D1495" s="405">
        <f t="shared" si="2"/>
        <v>1.007391067</v>
      </c>
      <c r="E1495" s="406">
        <v>79.09</v>
      </c>
      <c r="F1495" s="226">
        <f t="shared" si="3"/>
        <v>0.001139240506</v>
      </c>
      <c r="G1495" s="226">
        <f t="shared" si="4"/>
        <v>1.001139241</v>
      </c>
    </row>
    <row r="1496" ht="15.75" customHeight="1">
      <c r="A1496" s="403" t="s">
        <v>1846</v>
      </c>
      <c r="B1496" s="404">
        <v>6038.37</v>
      </c>
      <c r="C1496" s="405">
        <f t="shared" si="1"/>
        <v>0.005317634602</v>
      </c>
      <c r="D1496" s="405">
        <f t="shared" si="2"/>
        <v>1.005317635</v>
      </c>
      <c r="E1496" s="406">
        <v>79.0</v>
      </c>
      <c r="F1496" s="226">
        <f t="shared" si="3"/>
        <v>-0.002273301339</v>
      </c>
      <c r="G1496" s="226">
        <f t="shared" si="4"/>
        <v>0.9977266987</v>
      </c>
    </row>
    <row r="1497" ht="15.75" customHeight="1">
      <c r="A1497" s="403" t="s">
        <v>1847</v>
      </c>
      <c r="B1497" s="404">
        <v>6006.43</v>
      </c>
      <c r="C1497" s="405">
        <f t="shared" si="1"/>
        <v>0.005438621747</v>
      </c>
      <c r="D1497" s="405">
        <f t="shared" si="2"/>
        <v>1.005438622</v>
      </c>
      <c r="E1497" s="406">
        <v>79.18</v>
      </c>
      <c r="F1497" s="226">
        <f t="shared" si="3"/>
        <v>0.003421619567</v>
      </c>
      <c r="G1497" s="226">
        <f t="shared" si="4"/>
        <v>1.00342162</v>
      </c>
    </row>
    <row r="1498" ht="15.75" customHeight="1">
      <c r="A1498" s="403" t="s">
        <v>1848</v>
      </c>
      <c r="B1498" s="404">
        <v>5973.94</v>
      </c>
      <c r="C1498" s="405">
        <f t="shared" si="1"/>
        <v>0.004276708414</v>
      </c>
      <c r="D1498" s="405">
        <f t="shared" si="2"/>
        <v>1.004276708</v>
      </c>
      <c r="E1498" s="406">
        <v>78.91</v>
      </c>
      <c r="F1498" s="226">
        <f t="shared" si="3"/>
        <v>0.003433367243</v>
      </c>
      <c r="G1498" s="226">
        <f t="shared" si="4"/>
        <v>1.003433367</v>
      </c>
    </row>
    <row r="1499" ht="15.75" customHeight="1">
      <c r="A1499" s="403" t="s">
        <v>1849</v>
      </c>
      <c r="B1499" s="404">
        <v>5948.5</v>
      </c>
      <c r="C1499" s="405">
        <f t="shared" si="1"/>
        <v>0.0002118629818</v>
      </c>
      <c r="D1499" s="405">
        <f t="shared" si="2"/>
        <v>1.000211863</v>
      </c>
      <c r="E1499" s="406">
        <v>78.64</v>
      </c>
      <c r="F1499" s="226">
        <f t="shared" si="3"/>
        <v>0.004727226268</v>
      </c>
      <c r="G1499" s="226">
        <f t="shared" si="4"/>
        <v>1.004727226</v>
      </c>
    </row>
    <row r="1500" ht="15.75" customHeight="1">
      <c r="A1500" s="403" t="s">
        <v>1850</v>
      </c>
      <c r="B1500" s="404">
        <v>5947.24</v>
      </c>
      <c r="C1500" s="405">
        <f t="shared" si="1"/>
        <v>0.005379161581</v>
      </c>
      <c r="D1500" s="405">
        <f t="shared" si="2"/>
        <v>1.005379162</v>
      </c>
      <c r="E1500" s="406">
        <v>78.27</v>
      </c>
      <c r="F1500" s="226">
        <f t="shared" si="3"/>
        <v>-0.01149280121</v>
      </c>
      <c r="G1500" s="226">
        <f t="shared" si="4"/>
        <v>0.9885071988</v>
      </c>
    </row>
    <row r="1501" ht="15.75" customHeight="1">
      <c r="A1501" s="403" t="s">
        <v>1851</v>
      </c>
      <c r="B1501" s="404">
        <v>5915.42</v>
      </c>
      <c r="C1501" s="405">
        <f t="shared" si="1"/>
        <v>0.005097342246</v>
      </c>
      <c r="D1501" s="405">
        <f t="shared" si="2"/>
        <v>1.005097342</v>
      </c>
      <c r="E1501" s="406">
        <v>79.18</v>
      </c>
      <c r="F1501" s="226">
        <f t="shared" si="3"/>
        <v>-0.0135791703</v>
      </c>
      <c r="G1501" s="226">
        <f t="shared" si="4"/>
        <v>0.9864208297</v>
      </c>
    </row>
    <row r="1502" ht="15.75" customHeight="1">
      <c r="A1502" s="403" t="s">
        <v>1852</v>
      </c>
      <c r="B1502" s="404">
        <v>5885.42</v>
      </c>
      <c r="C1502" s="405">
        <f t="shared" si="1"/>
        <v>0.005046218581</v>
      </c>
      <c r="D1502" s="405">
        <f t="shared" si="2"/>
        <v>1.005046219</v>
      </c>
      <c r="E1502" s="406">
        <v>80.27</v>
      </c>
      <c r="F1502" s="226">
        <f t="shared" si="3"/>
        <v>0.003375</v>
      </c>
      <c r="G1502" s="226">
        <f t="shared" si="4"/>
        <v>1.003375</v>
      </c>
    </row>
    <row r="1503" ht="15.75" customHeight="1">
      <c r="A1503" s="403" t="s">
        <v>1853</v>
      </c>
      <c r="B1503" s="404">
        <v>5855.87</v>
      </c>
      <c r="C1503" s="405">
        <f t="shared" si="1"/>
        <v>-0.001101950931</v>
      </c>
      <c r="D1503" s="405">
        <f t="shared" si="2"/>
        <v>0.9988980491</v>
      </c>
      <c r="E1503" s="406">
        <v>80.0</v>
      </c>
      <c r="F1503" s="226">
        <f t="shared" si="3"/>
        <v>-0.01014600346</v>
      </c>
      <c r="G1503" s="226">
        <f t="shared" si="4"/>
        <v>0.9898539965</v>
      </c>
    </row>
    <row r="1504" ht="15.75" customHeight="1">
      <c r="A1504" s="403" t="s">
        <v>1854</v>
      </c>
      <c r="B1504" s="404">
        <v>5862.33</v>
      </c>
      <c r="C1504" s="405">
        <f t="shared" si="1"/>
        <v>0.003119385363</v>
      </c>
      <c r="D1504" s="405">
        <f t="shared" si="2"/>
        <v>1.003119385</v>
      </c>
      <c r="E1504" s="406">
        <v>80.82</v>
      </c>
      <c r="F1504" s="226">
        <f t="shared" si="3"/>
        <v>0.01252818842</v>
      </c>
      <c r="G1504" s="226">
        <f t="shared" si="4"/>
        <v>1.012528188</v>
      </c>
    </row>
    <row r="1505" ht="15.75" customHeight="1">
      <c r="A1505" s="403" t="s">
        <v>1855</v>
      </c>
      <c r="B1505" s="404">
        <v>5844.1</v>
      </c>
      <c r="C1505" s="405">
        <f t="shared" si="1"/>
        <v>0.004266858214</v>
      </c>
      <c r="D1505" s="405">
        <f t="shared" si="2"/>
        <v>1.004266858</v>
      </c>
      <c r="E1505" s="406">
        <v>79.82</v>
      </c>
      <c r="F1505" s="226">
        <f t="shared" si="3"/>
        <v>-0.00448989773</v>
      </c>
      <c r="G1505" s="226">
        <f t="shared" si="4"/>
        <v>0.9955101023</v>
      </c>
    </row>
    <row r="1506" ht="15.75" customHeight="1">
      <c r="A1506" s="403" t="s">
        <v>1856</v>
      </c>
      <c r="B1506" s="404">
        <v>5819.27</v>
      </c>
      <c r="C1506" s="405">
        <f t="shared" si="1"/>
        <v>-0.007138579552</v>
      </c>
      <c r="D1506" s="405">
        <f t="shared" si="2"/>
        <v>0.9928614204</v>
      </c>
      <c r="E1506" s="406">
        <v>80.18</v>
      </c>
      <c r="F1506" s="226">
        <f t="shared" si="3"/>
        <v>0.01262945188</v>
      </c>
      <c r="G1506" s="226">
        <f t="shared" si="4"/>
        <v>1.012629452</v>
      </c>
    </row>
    <row r="1507" ht="15.75" customHeight="1">
      <c r="A1507" s="403" t="s">
        <v>1857</v>
      </c>
      <c r="B1507" s="404">
        <v>5861.11</v>
      </c>
      <c r="C1507" s="405">
        <f t="shared" si="1"/>
        <v>-0.003761532761</v>
      </c>
      <c r="D1507" s="405">
        <f t="shared" si="2"/>
        <v>0.9962384672</v>
      </c>
      <c r="E1507" s="406">
        <v>79.18</v>
      </c>
      <c r="F1507" s="226">
        <f t="shared" si="3"/>
        <v>-0.0135791703</v>
      </c>
      <c r="G1507" s="226">
        <f t="shared" si="4"/>
        <v>0.9864208297</v>
      </c>
    </row>
    <row r="1508" ht="15.75" customHeight="1">
      <c r="A1508" s="403" t="s">
        <v>1858</v>
      </c>
      <c r="B1508" s="404">
        <v>5883.24</v>
      </c>
      <c r="C1508" s="405">
        <f t="shared" si="1"/>
        <v>-0.006476301129</v>
      </c>
      <c r="D1508" s="405">
        <f t="shared" si="2"/>
        <v>0.9935236989</v>
      </c>
      <c r="E1508" s="406">
        <v>80.27</v>
      </c>
      <c r="F1508" s="226">
        <f t="shared" si="3"/>
        <v>-0.007910023483</v>
      </c>
      <c r="G1508" s="226">
        <f t="shared" si="4"/>
        <v>0.9920899765</v>
      </c>
    </row>
    <row r="1509" ht="15.75" customHeight="1">
      <c r="A1509" s="403" t="s">
        <v>1859</v>
      </c>
      <c r="B1509" s="404">
        <v>5921.59</v>
      </c>
      <c r="C1509" s="405">
        <f t="shared" si="1"/>
        <v>0.003353214274</v>
      </c>
      <c r="D1509" s="405">
        <f t="shared" si="2"/>
        <v>1.003353214</v>
      </c>
      <c r="E1509" s="406">
        <v>80.91</v>
      </c>
      <c r="F1509" s="226">
        <f t="shared" si="3"/>
        <v>-0.01867798666</v>
      </c>
      <c r="G1509" s="226">
        <f t="shared" si="4"/>
        <v>0.9813220133</v>
      </c>
    </row>
    <row r="1510" ht="15.75" customHeight="1">
      <c r="A1510" s="403" t="s">
        <v>1860</v>
      </c>
      <c r="B1510" s="404">
        <v>5901.8</v>
      </c>
      <c r="C1510" s="405">
        <f t="shared" si="1"/>
        <v>0.001982981671</v>
      </c>
      <c r="D1510" s="405">
        <f t="shared" si="2"/>
        <v>1.001982982</v>
      </c>
      <c r="E1510" s="406">
        <v>82.45</v>
      </c>
      <c r="F1510" s="226">
        <f t="shared" si="3"/>
        <v>-0.01091650672</v>
      </c>
      <c r="G1510" s="226">
        <f t="shared" si="4"/>
        <v>0.9890834933</v>
      </c>
    </row>
    <row r="1511" ht="15.75" customHeight="1">
      <c r="A1511" s="403" t="s">
        <v>1861</v>
      </c>
      <c r="B1511" s="404">
        <v>5890.12</v>
      </c>
      <c r="C1511" s="405">
        <f t="shared" si="1"/>
        <v>-0.001280166574</v>
      </c>
      <c r="D1511" s="405">
        <f t="shared" si="2"/>
        <v>0.9987198334</v>
      </c>
      <c r="E1511" s="406">
        <v>83.36</v>
      </c>
      <c r="F1511" s="226">
        <f t="shared" si="3"/>
        <v>0.001080821424</v>
      </c>
      <c r="G1511" s="226">
        <f t="shared" si="4"/>
        <v>1.001080821</v>
      </c>
    </row>
    <row r="1512" ht="15.75" customHeight="1">
      <c r="A1512" s="403" t="s">
        <v>1862</v>
      </c>
      <c r="B1512" s="404">
        <v>5897.67</v>
      </c>
      <c r="C1512" s="405">
        <f t="shared" si="1"/>
        <v>-0.002692104119</v>
      </c>
      <c r="D1512" s="405">
        <f t="shared" si="2"/>
        <v>0.9973078959</v>
      </c>
      <c r="E1512" s="406">
        <v>83.27</v>
      </c>
      <c r="F1512" s="226">
        <f t="shared" si="3"/>
        <v>-0.009751456773</v>
      </c>
      <c r="G1512" s="226">
        <f t="shared" si="4"/>
        <v>0.9902485432</v>
      </c>
    </row>
    <row r="1513" ht="15.75" customHeight="1">
      <c r="A1513" s="403" t="s">
        <v>1863</v>
      </c>
      <c r="B1513" s="404">
        <v>5913.59</v>
      </c>
      <c r="C1513" s="405">
        <f t="shared" si="1"/>
        <v>0.001010559244</v>
      </c>
      <c r="D1513" s="405">
        <f t="shared" si="2"/>
        <v>1.001010559</v>
      </c>
      <c r="E1513" s="406">
        <v>84.09</v>
      </c>
      <c r="F1513" s="226">
        <f t="shared" si="3"/>
        <v>-0.004262877442</v>
      </c>
      <c r="G1513" s="226">
        <f t="shared" si="4"/>
        <v>0.9957371226</v>
      </c>
    </row>
    <row r="1514" ht="15.75" customHeight="1">
      <c r="A1514" s="403" t="s">
        <v>1864</v>
      </c>
      <c r="B1514" s="404">
        <v>5907.62</v>
      </c>
      <c r="C1514" s="405">
        <f t="shared" si="1"/>
        <v>0.004622103108</v>
      </c>
      <c r="D1514" s="405">
        <f t="shared" si="2"/>
        <v>1.004622103</v>
      </c>
      <c r="E1514" s="406">
        <v>84.45</v>
      </c>
      <c r="F1514" s="226">
        <f t="shared" si="3"/>
        <v>0.02649811596</v>
      </c>
      <c r="G1514" s="226">
        <f t="shared" si="4"/>
        <v>1.026498116</v>
      </c>
    </row>
    <row r="1515" ht="15.75" customHeight="1">
      <c r="A1515" s="403" t="s">
        <v>1865</v>
      </c>
      <c r="B1515" s="404">
        <v>5880.44</v>
      </c>
      <c r="C1515" s="405">
        <f t="shared" si="1"/>
        <v>-0.001819675582</v>
      </c>
      <c r="D1515" s="405">
        <f t="shared" si="2"/>
        <v>0.9981803244</v>
      </c>
      <c r="E1515" s="406">
        <v>82.27</v>
      </c>
      <c r="F1515" s="226">
        <f t="shared" si="3"/>
        <v>-0.004477250726</v>
      </c>
      <c r="G1515" s="226">
        <f t="shared" si="4"/>
        <v>0.9955227493</v>
      </c>
    </row>
    <row r="1516" ht="15.75" customHeight="1">
      <c r="A1516" s="403" t="s">
        <v>1866</v>
      </c>
      <c r="B1516" s="404">
        <v>5891.16</v>
      </c>
      <c r="C1516" s="405">
        <f t="shared" si="1"/>
        <v>0.002535626402</v>
      </c>
      <c r="D1516" s="405">
        <f t="shared" si="2"/>
        <v>1.002535626</v>
      </c>
      <c r="E1516" s="406">
        <v>82.64</v>
      </c>
      <c r="F1516" s="226">
        <f t="shared" si="3"/>
        <v>-0.002173388071</v>
      </c>
      <c r="G1516" s="226">
        <f t="shared" si="4"/>
        <v>0.9978266119</v>
      </c>
    </row>
    <row r="1517" ht="15.75" customHeight="1">
      <c r="A1517" s="403" t="s">
        <v>1867</v>
      </c>
      <c r="B1517" s="404">
        <v>5876.26</v>
      </c>
      <c r="C1517" s="405">
        <f t="shared" si="1"/>
        <v>0.002665237926</v>
      </c>
      <c r="D1517" s="405">
        <f t="shared" si="2"/>
        <v>1.002665238</v>
      </c>
      <c r="E1517" s="406">
        <v>82.82</v>
      </c>
      <c r="F1517" s="226">
        <f t="shared" si="3"/>
        <v>-0.003249488506</v>
      </c>
      <c r="G1517" s="226">
        <f t="shared" si="4"/>
        <v>0.9967505115</v>
      </c>
    </row>
    <row r="1518" ht="15.75" customHeight="1">
      <c r="A1518" s="403" t="s">
        <v>1868</v>
      </c>
      <c r="B1518" s="404">
        <v>5860.64</v>
      </c>
      <c r="C1518" s="405">
        <f t="shared" si="1"/>
        <v>0.0100998959</v>
      </c>
      <c r="D1518" s="405">
        <f t="shared" si="2"/>
        <v>1.010099896</v>
      </c>
      <c r="E1518" s="406">
        <v>83.09</v>
      </c>
      <c r="F1518" s="226">
        <f t="shared" si="3"/>
        <v>-0.001081990863</v>
      </c>
      <c r="G1518" s="226">
        <f t="shared" si="4"/>
        <v>0.9989180091</v>
      </c>
    </row>
    <row r="1519" ht="15.75" customHeight="1">
      <c r="A1519" s="403" t="s">
        <v>1869</v>
      </c>
      <c r="B1519" s="404">
        <v>5802.04</v>
      </c>
      <c r="C1519" s="405">
        <f t="shared" si="1"/>
        <v>-0.00224072969</v>
      </c>
      <c r="D1519" s="405">
        <f t="shared" si="2"/>
        <v>0.9977592703</v>
      </c>
      <c r="E1519" s="406">
        <v>83.18</v>
      </c>
      <c r="F1519" s="226">
        <f t="shared" si="3"/>
        <v>0.005439381119</v>
      </c>
      <c r="G1519" s="226">
        <f t="shared" si="4"/>
        <v>1.005439381</v>
      </c>
    </row>
    <row r="1520" ht="15.75" customHeight="1">
      <c r="A1520" s="403" t="s">
        <v>1870</v>
      </c>
      <c r="B1520" s="404">
        <v>5815.07</v>
      </c>
      <c r="C1520" s="405">
        <f t="shared" si="1"/>
        <v>-0.001605310057</v>
      </c>
      <c r="D1520" s="405">
        <f t="shared" si="2"/>
        <v>0.9983946899</v>
      </c>
      <c r="E1520" s="406">
        <v>82.73</v>
      </c>
      <c r="F1520" s="226">
        <f t="shared" si="3"/>
        <v>0</v>
      </c>
      <c r="G1520" s="226">
        <f t="shared" si="4"/>
        <v>1</v>
      </c>
    </row>
    <row r="1521" ht="15.75" customHeight="1">
      <c r="A1521" s="403" t="s">
        <v>1871</v>
      </c>
      <c r="B1521" s="404">
        <v>5824.42</v>
      </c>
      <c r="C1521" s="405">
        <f t="shared" si="1"/>
        <v>0.003883217365</v>
      </c>
      <c r="D1521" s="405">
        <f t="shared" si="2"/>
        <v>1.003883217</v>
      </c>
      <c r="E1521" s="406">
        <v>82.73</v>
      </c>
      <c r="F1521" s="226">
        <f t="shared" si="3"/>
        <v>0.002180496669</v>
      </c>
      <c r="G1521" s="226">
        <f t="shared" si="4"/>
        <v>1.002180497</v>
      </c>
    </row>
    <row r="1522" ht="15.75" customHeight="1">
      <c r="A1522" s="403" t="s">
        <v>1872</v>
      </c>
      <c r="B1522" s="404">
        <v>5801.89</v>
      </c>
      <c r="C1522" s="405">
        <f t="shared" si="1"/>
        <v>0.0006519365793</v>
      </c>
      <c r="D1522" s="405">
        <f t="shared" si="2"/>
        <v>1.000651937</v>
      </c>
      <c r="E1522" s="406">
        <v>82.55</v>
      </c>
      <c r="F1522" s="226">
        <f t="shared" si="3"/>
        <v>-0.002175752448</v>
      </c>
      <c r="G1522" s="226">
        <f t="shared" si="4"/>
        <v>0.9978242476</v>
      </c>
    </row>
    <row r="1523" ht="15.75" customHeight="1">
      <c r="A1523" s="403" t="s">
        <v>1873</v>
      </c>
      <c r="B1523" s="404">
        <v>5798.11</v>
      </c>
      <c r="C1523" s="405">
        <f t="shared" si="1"/>
        <v>0.003899168743</v>
      </c>
      <c r="D1523" s="405">
        <f t="shared" si="2"/>
        <v>1.003899169</v>
      </c>
      <c r="E1523" s="406">
        <v>82.73</v>
      </c>
      <c r="F1523" s="226">
        <f t="shared" si="3"/>
        <v>0.001089060987</v>
      </c>
      <c r="G1523" s="226">
        <f t="shared" si="4"/>
        <v>1.001089061</v>
      </c>
    </row>
    <row r="1524" ht="15.75" customHeight="1">
      <c r="A1524" s="403" t="s">
        <v>1874</v>
      </c>
      <c r="B1524" s="404">
        <v>5775.59</v>
      </c>
      <c r="C1524" s="405">
        <f t="shared" si="1"/>
        <v>-0.001189802973</v>
      </c>
      <c r="D1524" s="405">
        <f t="shared" si="2"/>
        <v>0.998810197</v>
      </c>
      <c r="E1524" s="406">
        <v>82.64</v>
      </c>
      <c r="F1524" s="226">
        <f t="shared" si="3"/>
        <v>-0.002173388071</v>
      </c>
      <c r="G1524" s="226">
        <f t="shared" si="4"/>
        <v>0.9978266119</v>
      </c>
    </row>
    <row r="1525" ht="15.75" customHeight="1">
      <c r="A1525" s="403" t="s">
        <v>1875</v>
      </c>
      <c r="B1525" s="404">
        <v>5782.47</v>
      </c>
      <c r="C1525" s="405">
        <f t="shared" si="1"/>
        <v>0.001191220291</v>
      </c>
      <c r="D1525" s="405">
        <f t="shared" si="2"/>
        <v>1.00119122</v>
      </c>
      <c r="E1525" s="406">
        <v>82.82</v>
      </c>
      <c r="F1525" s="226">
        <f t="shared" si="3"/>
        <v>0</v>
      </c>
      <c r="G1525" s="226">
        <f t="shared" si="4"/>
        <v>1</v>
      </c>
    </row>
    <row r="1526" ht="15.75" customHeight="1">
      <c r="A1526" s="403" t="s">
        <v>1876</v>
      </c>
      <c r="B1526" s="404">
        <v>5775.59</v>
      </c>
      <c r="C1526" s="405">
        <f t="shared" si="1"/>
        <v>-0.007504390593</v>
      </c>
      <c r="D1526" s="405">
        <f t="shared" si="2"/>
        <v>0.9924956094</v>
      </c>
      <c r="E1526" s="406">
        <v>82.82</v>
      </c>
      <c r="F1526" s="226">
        <f t="shared" si="3"/>
        <v>0.003270745003</v>
      </c>
      <c r="G1526" s="226">
        <f t="shared" si="4"/>
        <v>1.003270745</v>
      </c>
    </row>
    <row r="1527" ht="15.75" customHeight="1">
      <c r="A1527" s="403" t="s">
        <v>1877</v>
      </c>
      <c r="B1527" s="404">
        <v>5819.26</v>
      </c>
      <c r="C1527" s="405">
        <f t="shared" si="1"/>
        <v>-0.0008859251222</v>
      </c>
      <c r="D1527" s="405">
        <f t="shared" si="2"/>
        <v>0.9991140749</v>
      </c>
      <c r="E1527" s="406">
        <v>82.55</v>
      </c>
      <c r="F1527" s="226">
        <f t="shared" si="3"/>
        <v>-0.003260082106</v>
      </c>
      <c r="G1527" s="226">
        <f t="shared" si="4"/>
        <v>0.9967399179</v>
      </c>
    </row>
    <row r="1528" ht="15.75" customHeight="1">
      <c r="A1528" s="403" t="s">
        <v>1878</v>
      </c>
      <c r="B1528" s="404">
        <v>5824.42</v>
      </c>
      <c r="C1528" s="405">
        <f t="shared" si="1"/>
        <v>-0.003473220274</v>
      </c>
      <c r="D1528" s="405">
        <f t="shared" si="2"/>
        <v>0.9965267797</v>
      </c>
      <c r="E1528" s="406">
        <v>82.82</v>
      </c>
      <c r="F1528" s="226">
        <f t="shared" si="3"/>
        <v>0.001087876224</v>
      </c>
      <c r="G1528" s="226">
        <f t="shared" si="4"/>
        <v>1.001087876</v>
      </c>
    </row>
    <row r="1529" ht="15.75" customHeight="1">
      <c r="A1529" s="403" t="s">
        <v>1879</v>
      </c>
      <c r="B1529" s="404">
        <v>5844.72</v>
      </c>
      <c r="C1529" s="405">
        <f t="shared" si="1"/>
        <v>0.001689843458</v>
      </c>
      <c r="D1529" s="405">
        <f t="shared" si="2"/>
        <v>1.001689843</v>
      </c>
      <c r="E1529" s="406">
        <v>82.73</v>
      </c>
      <c r="F1529" s="226">
        <f t="shared" si="3"/>
        <v>-0.001086694035</v>
      </c>
      <c r="G1529" s="226">
        <f t="shared" si="4"/>
        <v>0.998913306</v>
      </c>
    </row>
    <row r="1530" ht="15.75" customHeight="1">
      <c r="A1530" s="403" t="s">
        <v>1880</v>
      </c>
      <c r="B1530" s="404">
        <v>5834.86</v>
      </c>
      <c r="C1530" s="405">
        <f t="shared" si="1"/>
        <v>0.007612100615</v>
      </c>
      <c r="D1530" s="405">
        <f t="shared" si="2"/>
        <v>1.007612101</v>
      </c>
      <c r="E1530" s="406">
        <v>82.82</v>
      </c>
      <c r="F1530" s="226">
        <f t="shared" si="3"/>
        <v>0</v>
      </c>
      <c r="G1530" s="226">
        <f t="shared" si="4"/>
        <v>1</v>
      </c>
    </row>
    <row r="1531" ht="15.75" customHeight="1">
      <c r="A1531" s="403" t="s">
        <v>1881</v>
      </c>
      <c r="B1531" s="404">
        <v>5790.78</v>
      </c>
      <c r="C1531" s="405">
        <f t="shared" si="1"/>
        <v>-0.006858442367</v>
      </c>
      <c r="D1531" s="405">
        <f t="shared" si="2"/>
        <v>0.9931415576</v>
      </c>
      <c r="E1531" s="406">
        <v>82.82</v>
      </c>
      <c r="F1531" s="226">
        <f t="shared" si="3"/>
        <v>-0.004327963453</v>
      </c>
      <c r="G1531" s="226">
        <f t="shared" si="4"/>
        <v>0.9956720365</v>
      </c>
    </row>
    <row r="1532" ht="15.75" customHeight="1">
      <c r="A1532" s="403" t="s">
        <v>1882</v>
      </c>
      <c r="B1532" s="404">
        <v>5830.77</v>
      </c>
      <c r="C1532" s="405">
        <f t="shared" si="1"/>
        <v>0.0006160784462</v>
      </c>
      <c r="D1532" s="405">
        <f t="shared" si="2"/>
        <v>1.000616078</v>
      </c>
      <c r="E1532" s="406">
        <v>83.18</v>
      </c>
      <c r="F1532" s="226">
        <f t="shared" si="3"/>
        <v>0.001083162835</v>
      </c>
      <c r="G1532" s="226">
        <f t="shared" si="4"/>
        <v>1.001083163</v>
      </c>
    </row>
    <row r="1533" ht="15.75" customHeight="1">
      <c r="A1533" s="403" t="s">
        <v>1883</v>
      </c>
      <c r="B1533" s="404">
        <v>5827.18</v>
      </c>
      <c r="C1533" s="405">
        <f t="shared" si="1"/>
        <v>0.00915956767</v>
      </c>
      <c r="D1533" s="405">
        <f t="shared" si="2"/>
        <v>1.009159568</v>
      </c>
      <c r="E1533" s="406">
        <v>83.09</v>
      </c>
      <c r="F1533" s="226">
        <f t="shared" si="3"/>
        <v>-0.001081990863</v>
      </c>
      <c r="G1533" s="226">
        <f t="shared" si="4"/>
        <v>0.9989180091</v>
      </c>
    </row>
    <row r="1534" ht="15.75" customHeight="1">
      <c r="A1534" s="403" t="s">
        <v>1884</v>
      </c>
      <c r="B1534" s="404">
        <v>5774.29</v>
      </c>
      <c r="C1534" s="405">
        <f t="shared" si="1"/>
        <v>0.004285478247</v>
      </c>
      <c r="D1534" s="405">
        <f t="shared" si="2"/>
        <v>1.004285478</v>
      </c>
      <c r="E1534" s="406">
        <v>83.18</v>
      </c>
      <c r="F1534" s="226">
        <f t="shared" si="3"/>
        <v>0.00763173834</v>
      </c>
      <c r="G1534" s="226">
        <f t="shared" si="4"/>
        <v>1.007631738</v>
      </c>
    </row>
    <row r="1535" ht="15.75" customHeight="1">
      <c r="A1535" s="403" t="s">
        <v>1885</v>
      </c>
      <c r="B1535" s="404">
        <v>5749.65</v>
      </c>
      <c r="C1535" s="405">
        <f t="shared" si="1"/>
        <v>-0.005706726155</v>
      </c>
      <c r="D1535" s="405">
        <f t="shared" si="2"/>
        <v>0.9942932738</v>
      </c>
      <c r="E1535" s="406">
        <v>82.55</v>
      </c>
      <c r="F1535" s="226">
        <f t="shared" si="3"/>
        <v>0</v>
      </c>
      <c r="G1535" s="226">
        <f t="shared" si="4"/>
        <v>1</v>
      </c>
    </row>
    <row r="1536" ht="15.75" customHeight="1">
      <c r="A1536" s="403" t="s">
        <v>1886</v>
      </c>
      <c r="B1536" s="404">
        <v>5782.65</v>
      </c>
      <c r="C1536" s="405">
        <f t="shared" si="1"/>
        <v>0.003845152331</v>
      </c>
      <c r="D1536" s="405">
        <f t="shared" si="2"/>
        <v>1.003845152</v>
      </c>
      <c r="E1536" s="406">
        <v>82.55</v>
      </c>
      <c r="F1536" s="226">
        <f t="shared" si="3"/>
        <v>0.004502311998</v>
      </c>
      <c r="G1536" s="226">
        <f t="shared" si="4"/>
        <v>1.004502312</v>
      </c>
    </row>
    <row r="1537" ht="15.75" customHeight="1">
      <c r="A1537" s="403" t="s">
        <v>1887</v>
      </c>
      <c r="B1537" s="404">
        <v>5760.5</v>
      </c>
      <c r="C1537" s="405">
        <f t="shared" si="1"/>
        <v>0.005960145782</v>
      </c>
      <c r="D1537" s="405">
        <f t="shared" si="2"/>
        <v>1.005960146</v>
      </c>
      <c r="E1537" s="406">
        <v>82.18</v>
      </c>
      <c r="F1537" s="226">
        <f t="shared" si="3"/>
        <v>-0.005566311713</v>
      </c>
      <c r="G1537" s="226">
        <f t="shared" si="4"/>
        <v>0.9944336883</v>
      </c>
    </row>
    <row r="1538" ht="15.75" customHeight="1">
      <c r="A1538" s="403" t="s">
        <v>1888</v>
      </c>
      <c r="B1538" s="404">
        <v>5726.37</v>
      </c>
      <c r="C1538" s="405">
        <f t="shared" si="1"/>
        <v>0.01268873947</v>
      </c>
      <c r="D1538" s="405">
        <f t="shared" si="2"/>
        <v>1.012688739</v>
      </c>
      <c r="E1538" s="406">
        <v>82.64</v>
      </c>
      <c r="F1538" s="226">
        <f t="shared" si="3"/>
        <v>0.006699963455</v>
      </c>
      <c r="G1538" s="226">
        <f t="shared" si="4"/>
        <v>1.006699963</v>
      </c>
    </row>
    <row r="1539" ht="15.75" customHeight="1">
      <c r="A1539" s="403" t="s">
        <v>1889</v>
      </c>
      <c r="B1539" s="404">
        <v>5654.62</v>
      </c>
      <c r="C1539" s="405">
        <f t="shared" si="1"/>
        <v>-0.0002510590448</v>
      </c>
      <c r="D1539" s="405">
        <f t="shared" si="2"/>
        <v>0.999748941</v>
      </c>
      <c r="E1539" s="406">
        <v>82.09</v>
      </c>
      <c r="F1539" s="226">
        <f t="shared" si="3"/>
        <v>-0.006655372701</v>
      </c>
      <c r="G1539" s="226">
        <f t="shared" si="4"/>
        <v>0.9933446273</v>
      </c>
    </row>
    <row r="1540" ht="15.75" customHeight="1">
      <c r="A1540" s="403" t="s">
        <v>1890</v>
      </c>
      <c r="B1540" s="404">
        <v>5656.04</v>
      </c>
      <c r="C1540" s="405">
        <f t="shared" si="1"/>
        <v>0.001728571732</v>
      </c>
      <c r="D1540" s="405">
        <f t="shared" si="2"/>
        <v>1.001728572</v>
      </c>
      <c r="E1540" s="406">
        <v>82.64</v>
      </c>
      <c r="F1540" s="226">
        <f t="shared" si="3"/>
        <v>-0.001087876224</v>
      </c>
      <c r="G1540" s="226">
        <f t="shared" si="4"/>
        <v>0.9989121238</v>
      </c>
    </row>
    <row r="1541" ht="15.75" customHeight="1">
      <c r="A1541" s="403" t="s">
        <v>1891</v>
      </c>
      <c r="B1541" s="404">
        <v>5646.28</v>
      </c>
      <c r="C1541" s="405">
        <f t="shared" si="1"/>
        <v>0.008431757417</v>
      </c>
      <c r="D1541" s="405">
        <f t="shared" si="2"/>
        <v>1.008431757</v>
      </c>
      <c r="E1541" s="406">
        <v>82.73</v>
      </c>
      <c r="F1541" s="226">
        <f t="shared" si="3"/>
        <v>0.01001098767</v>
      </c>
      <c r="G1541" s="226">
        <f t="shared" si="4"/>
        <v>1.010010988</v>
      </c>
    </row>
    <row r="1542" ht="15.75" customHeight="1">
      <c r="A1542" s="403" t="s">
        <v>1892</v>
      </c>
      <c r="B1542" s="404">
        <v>5599.07</v>
      </c>
      <c r="C1542" s="405">
        <f t="shared" si="1"/>
        <v>0.005636089653</v>
      </c>
      <c r="D1542" s="405">
        <f t="shared" si="2"/>
        <v>1.00563609</v>
      </c>
      <c r="E1542" s="406">
        <v>81.91</v>
      </c>
      <c r="F1542" s="226">
        <f t="shared" si="3"/>
        <v>0.002202373669</v>
      </c>
      <c r="G1542" s="226">
        <f t="shared" si="4"/>
        <v>1.002202374</v>
      </c>
    </row>
    <row r="1543" ht="15.75" customHeight="1">
      <c r="A1543" s="403" t="s">
        <v>1893</v>
      </c>
      <c r="B1543" s="404">
        <v>5567.69</v>
      </c>
      <c r="C1543" s="405">
        <f t="shared" si="1"/>
        <v>0.007321944848</v>
      </c>
      <c r="D1543" s="405">
        <f t="shared" si="2"/>
        <v>1.007321945</v>
      </c>
      <c r="E1543" s="406">
        <v>81.73</v>
      </c>
      <c r="F1543" s="226">
        <f t="shared" si="3"/>
        <v>0</v>
      </c>
      <c r="G1543" s="226">
        <f t="shared" si="4"/>
        <v>1</v>
      </c>
    </row>
    <row r="1544" ht="15.75" customHeight="1">
      <c r="A1544" s="403" t="s">
        <v>1894</v>
      </c>
      <c r="B1544" s="404">
        <v>5527.22</v>
      </c>
      <c r="C1544" s="405">
        <f t="shared" si="1"/>
        <v>0.008834019004</v>
      </c>
      <c r="D1544" s="405">
        <f t="shared" si="2"/>
        <v>1.008834019</v>
      </c>
      <c r="E1544" s="406">
        <v>81.73</v>
      </c>
      <c r="F1544" s="226">
        <f t="shared" si="3"/>
        <v>0.004547689282</v>
      </c>
      <c r="G1544" s="226">
        <f t="shared" si="4"/>
        <v>1.004547689</v>
      </c>
    </row>
    <row r="1545" ht="15.75" customHeight="1">
      <c r="A1545" s="403" t="s">
        <v>1895</v>
      </c>
      <c r="B1545" s="404">
        <v>5478.82</v>
      </c>
      <c r="C1545" s="405">
        <f t="shared" si="1"/>
        <v>0.003147412036</v>
      </c>
      <c r="D1545" s="405">
        <f t="shared" si="2"/>
        <v>1.003147412</v>
      </c>
      <c r="E1545" s="406">
        <v>81.36</v>
      </c>
      <c r="F1545" s="226">
        <f t="shared" si="3"/>
        <v>0</v>
      </c>
      <c r="G1545" s="226">
        <f t="shared" si="4"/>
        <v>1</v>
      </c>
    </row>
    <row r="1546" ht="15.75" customHeight="1">
      <c r="A1546" s="403" t="s">
        <v>1896</v>
      </c>
      <c r="B1546" s="404">
        <v>5461.63</v>
      </c>
      <c r="C1546" s="405">
        <f t="shared" si="1"/>
        <v>-0.001223410481</v>
      </c>
      <c r="D1546" s="405">
        <f t="shared" si="2"/>
        <v>0.9987765895</v>
      </c>
      <c r="E1546" s="406">
        <v>81.36</v>
      </c>
      <c r="F1546" s="226">
        <f t="shared" si="3"/>
        <v>-0.006714686851</v>
      </c>
      <c r="G1546" s="226">
        <f t="shared" si="4"/>
        <v>0.9932853131</v>
      </c>
    </row>
    <row r="1547" ht="15.75" customHeight="1">
      <c r="A1547" s="403" t="s">
        <v>1897</v>
      </c>
      <c r="B1547" s="404">
        <v>5468.32</v>
      </c>
      <c r="C1547" s="405">
        <f t="shared" si="1"/>
        <v>0.001575172353</v>
      </c>
      <c r="D1547" s="405">
        <f t="shared" si="2"/>
        <v>1.001575172</v>
      </c>
      <c r="E1547" s="406">
        <v>81.91</v>
      </c>
      <c r="F1547" s="226">
        <f t="shared" si="3"/>
        <v>0.006760078663</v>
      </c>
      <c r="G1547" s="226">
        <f t="shared" si="4"/>
        <v>1.006760079</v>
      </c>
    </row>
    <row r="1548" ht="15.75" customHeight="1">
      <c r="A1548" s="403" t="s">
        <v>1898</v>
      </c>
      <c r="B1548" s="404">
        <v>5459.72</v>
      </c>
      <c r="C1548" s="405">
        <f t="shared" si="1"/>
        <v>0.0009056277247</v>
      </c>
      <c r="D1548" s="405">
        <f t="shared" si="2"/>
        <v>1.000905628</v>
      </c>
      <c r="E1548" s="406">
        <v>81.36</v>
      </c>
      <c r="F1548" s="226">
        <f t="shared" si="3"/>
        <v>-0.001104972376</v>
      </c>
      <c r="G1548" s="226">
        <f t="shared" si="4"/>
        <v>0.9988950276</v>
      </c>
    </row>
    <row r="1549" ht="15.75" customHeight="1">
      <c r="A1549" s="403" t="s">
        <v>1899</v>
      </c>
      <c r="B1549" s="404">
        <v>5454.78</v>
      </c>
      <c r="C1549" s="405">
        <f t="shared" si="1"/>
        <v>0.0008568634395</v>
      </c>
      <c r="D1549" s="405">
        <f t="shared" si="2"/>
        <v>1.000856863</v>
      </c>
      <c r="E1549" s="406">
        <v>81.45</v>
      </c>
      <c r="F1549" s="226">
        <f t="shared" si="3"/>
        <v>-0.003425914597</v>
      </c>
      <c r="G1549" s="226">
        <f t="shared" si="4"/>
        <v>0.9965740854</v>
      </c>
    </row>
    <row r="1550" ht="15.75" customHeight="1">
      <c r="A1550" s="403" t="s">
        <v>1900</v>
      </c>
      <c r="B1550" s="404">
        <v>5450.11</v>
      </c>
      <c r="C1550" s="405">
        <f t="shared" si="1"/>
        <v>-0.000927560461</v>
      </c>
      <c r="D1550" s="405">
        <f t="shared" si="2"/>
        <v>0.9990724395</v>
      </c>
      <c r="E1550" s="406">
        <v>81.73</v>
      </c>
      <c r="F1550" s="226">
        <f t="shared" si="3"/>
        <v>-0.004385430625</v>
      </c>
      <c r="G1550" s="226">
        <f t="shared" si="4"/>
        <v>0.9956145694</v>
      </c>
    </row>
    <row r="1551" ht="15.75" customHeight="1">
      <c r="A1551" s="403" t="s">
        <v>1901</v>
      </c>
      <c r="B1551" s="404">
        <v>5455.17</v>
      </c>
      <c r="C1551" s="405">
        <f t="shared" si="1"/>
        <v>-0.003756569888</v>
      </c>
      <c r="D1551" s="405">
        <f t="shared" si="2"/>
        <v>0.9962434301</v>
      </c>
      <c r="E1551" s="406">
        <v>82.09</v>
      </c>
      <c r="F1551" s="226">
        <f t="shared" si="3"/>
        <v>-0.003278290432</v>
      </c>
      <c r="G1551" s="226">
        <f t="shared" si="4"/>
        <v>0.9967217096</v>
      </c>
    </row>
    <row r="1552" ht="15.75" customHeight="1">
      <c r="A1552" s="403" t="s">
        <v>1902</v>
      </c>
      <c r="B1552" s="404">
        <v>5475.74</v>
      </c>
      <c r="C1552" s="405">
        <f t="shared" si="1"/>
        <v>-0.002573831439</v>
      </c>
      <c r="D1552" s="405">
        <f t="shared" si="2"/>
        <v>0.9974261686</v>
      </c>
      <c r="E1552" s="406">
        <v>82.36</v>
      </c>
      <c r="F1552" s="226">
        <f t="shared" si="3"/>
        <v>0.002190313945</v>
      </c>
      <c r="G1552" s="226">
        <f t="shared" si="4"/>
        <v>1.002190314</v>
      </c>
    </row>
    <row r="1553" ht="15.75" customHeight="1">
      <c r="A1553" s="403" t="s">
        <v>1903</v>
      </c>
      <c r="B1553" s="404">
        <v>5489.87</v>
      </c>
      <c r="C1553" s="405">
        <f t="shared" si="1"/>
        <v>-0.001959768391</v>
      </c>
      <c r="D1553" s="405">
        <f t="shared" si="2"/>
        <v>0.9980402316</v>
      </c>
      <c r="E1553" s="406">
        <v>82.18</v>
      </c>
      <c r="F1553" s="226">
        <f t="shared" si="3"/>
        <v>-0.002185526955</v>
      </c>
      <c r="G1553" s="226">
        <f t="shared" si="4"/>
        <v>0.997814473</v>
      </c>
    </row>
    <row r="1554" ht="15.75" customHeight="1">
      <c r="A1554" s="403" t="s">
        <v>1904</v>
      </c>
      <c r="B1554" s="404">
        <v>5500.65</v>
      </c>
      <c r="C1554" s="405">
        <f t="shared" si="1"/>
        <v>0.003306873482</v>
      </c>
      <c r="D1554" s="405">
        <f t="shared" si="2"/>
        <v>1.003306873</v>
      </c>
      <c r="E1554" s="406">
        <v>82.36</v>
      </c>
      <c r="F1554" s="226">
        <f t="shared" si="3"/>
        <v>-0.001091570649</v>
      </c>
      <c r="G1554" s="226">
        <f t="shared" si="4"/>
        <v>0.9989084294</v>
      </c>
    </row>
    <row r="1555" ht="15.75" customHeight="1">
      <c r="A1555" s="403" t="s">
        <v>1905</v>
      </c>
      <c r="B1555" s="404">
        <v>5482.52</v>
      </c>
      <c r="C1555" s="405">
        <f t="shared" si="1"/>
        <v>0.007077529533</v>
      </c>
      <c r="D1555" s="405">
        <f t="shared" si="2"/>
        <v>1.00707753</v>
      </c>
      <c r="E1555" s="406">
        <v>82.45</v>
      </c>
      <c r="F1555" s="226">
        <f t="shared" si="3"/>
        <v>-0.001211387038</v>
      </c>
      <c r="G1555" s="226">
        <f t="shared" si="4"/>
        <v>0.998788613</v>
      </c>
    </row>
    <row r="1556" ht="15.75" customHeight="1">
      <c r="A1556" s="403" t="s">
        <v>1906</v>
      </c>
      <c r="B1556" s="404">
        <v>5443.99</v>
      </c>
      <c r="C1556" s="405">
        <f t="shared" si="1"/>
        <v>0.0009726589075</v>
      </c>
      <c r="D1556" s="405">
        <f t="shared" si="2"/>
        <v>1.000972659</v>
      </c>
      <c r="E1556" s="406">
        <v>82.55</v>
      </c>
      <c r="F1556" s="226">
        <f t="shared" si="3"/>
        <v>0.005603605799</v>
      </c>
      <c r="G1556" s="226">
        <f t="shared" si="4"/>
        <v>1.005603606</v>
      </c>
    </row>
    <row r="1557" ht="15.75" customHeight="1">
      <c r="A1557" s="403" t="s">
        <v>1907</v>
      </c>
      <c r="B1557" s="404">
        <v>5438.7</v>
      </c>
      <c r="C1557" s="405">
        <f t="shared" si="1"/>
        <v>0.006586947147</v>
      </c>
      <c r="D1557" s="405">
        <f t="shared" si="2"/>
        <v>1.006586947</v>
      </c>
      <c r="E1557" s="406">
        <v>82.09</v>
      </c>
      <c r="F1557" s="226">
        <f t="shared" si="3"/>
        <v>0.001097560976</v>
      </c>
      <c r="G1557" s="226">
        <f t="shared" si="4"/>
        <v>1.001097561</v>
      </c>
    </row>
    <row r="1558" ht="15.75" customHeight="1">
      <c r="A1558" s="403" t="s">
        <v>1908</v>
      </c>
      <c r="B1558" s="404">
        <v>5403.11</v>
      </c>
      <c r="C1558" s="405">
        <f t="shared" si="1"/>
        <v>0.005557158145</v>
      </c>
      <c r="D1558" s="405">
        <f t="shared" si="2"/>
        <v>1.005557158</v>
      </c>
      <c r="E1558" s="406">
        <v>82.0</v>
      </c>
      <c r="F1558" s="226">
        <f t="shared" si="3"/>
        <v>0.001098766939</v>
      </c>
      <c r="G1558" s="226">
        <f t="shared" si="4"/>
        <v>1.001098767</v>
      </c>
    </row>
    <row r="1559" ht="15.75" customHeight="1">
      <c r="A1559" s="403" t="s">
        <v>1909</v>
      </c>
      <c r="B1559" s="404">
        <v>5373.25</v>
      </c>
      <c r="C1559" s="405">
        <f t="shared" si="1"/>
        <v>0.003112060307</v>
      </c>
      <c r="D1559" s="405">
        <f t="shared" si="2"/>
        <v>1.00311206</v>
      </c>
      <c r="E1559" s="406">
        <v>81.91</v>
      </c>
      <c r="F1559" s="226">
        <f t="shared" si="3"/>
        <v>-0.005463817387</v>
      </c>
      <c r="G1559" s="226">
        <f t="shared" si="4"/>
        <v>0.9945361826</v>
      </c>
    </row>
    <row r="1560" ht="15.75" customHeight="1">
      <c r="A1560" s="403" t="s">
        <v>1910</v>
      </c>
      <c r="B1560" s="404">
        <v>5356.58</v>
      </c>
      <c r="C1560" s="405">
        <f t="shared" si="1"/>
        <v>-0.003030043589</v>
      </c>
      <c r="D1560" s="405">
        <f t="shared" si="2"/>
        <v>0.9969699564</v>
      </c>
      <c r="E1560" s="406">
        <v>82.36</v>
      </c>
      <c r="F1560" s="226">
        <f t="shared" si="3"/>
        <v>-0.002301635373</v>
      </c>
      <c r="G1560" s="226">
        <f t="shared" si="4"/>
        <v>0.9976983646</v>
      </c>
    </row>
    <row r="1561" ht="15.75" customHeight="1">
      <c r="A1561" s="403" t="s">
        <v>1911</v>
      </c>
      <c r="B1561" s="404">
        <v>5372.86</v>
      </c>
      <c r="C1561" s="405">
        <f t="shared" si="1"/>
        <v>-0.007563989131</v>
      </c>
      <c r="D1561" s="405">
        <f t="shared" si="2"/>
        <v>0.9924360109</v>
      </c>
      <c r="E1561" s="406">
        <v>82.55</v>
      </c>
      <c r="F1561" s="226">
        <f t="shared" si="3"/>
        <v>-0.005421686747</v>
      </c>
      <c r="G1561" s="226">
        <f t="shared" si="4"/>
        <v>0.9945783133</v>
      </c>
    </row>
    <row r="1562" ht="15.75" customHeight="1">
      <c r="A1562" s="403" t="s">
        <v>1912</v>
      </c>
      <c r="B1562" s="404">
        <v>5413.81</v>
      </c>
      <c r="C1562" s="405">
        <f t="shared" si="1"/>
        <v>0.0002087690386</v>
      </c>
      <c r="D1562" s="405">
        <f t="shared" si="2"/>
        <v>1.000208769</v>
      </c>
      <c r="E1562" s="406">
        <v>83.0</v>
      </c>
      <c r="F1562" s="226">
        <f t="shared" si="3"/>
        <v>-0.002163981726</v>
      </c>
      <c r="G1562" s="226">
        <f t="shared" si="4"/>
        <v>0.9978360183</v>
      </c>
    </row>
    <row r="1563" ht="15.75" customHeight="1">
      <c r="A1563" s="403" t="s">
        <v>1913</v>
      </c>
      <c r="B1563" s="404">
        <v>5412.68</v>
      </c>
      <c r="C1563" s="405">
        <f t="shared" si="1"/>
        <v>0.003312442885</v>
      </c>
      <c r="D1563" s="405">
        <f t="shared" si="2"/>
        <v>1.003312443</v>
      </c>
      <c r="E1563" s="406">
        <v>83.18</v>
      </c>
      <c r="F1563" s="226">
        <f t="shared" si="3"/>
        <v>-0.001080821424</v>
      </c>
      <c r="G1563" s="226">
        <f t="shared" si="4"/>
        <v>0.9989191786</v>
      </c>
    </row>
    <row r="1564" ht="15.75" customHeight="1">
      <c r="A1564" s="403" t="s">
        <v>1914</v>
      </c>
      <c r="B1564" s="404">
        <v>5394.81</v>
      </c>
      <c r="C1564" s="405">
        <f t="shared" si="1"/>
        <v>0.00175661749</v>
      </c>
      <c r="D1564" s="405">
        <f t="shared" si="2"/>
        <v>1.001756617</v>
      </c>
      <c r="E1564" s="406">
        <v>83.27</v>
      </c>
      <c r="F1564" s="226">
        <f t="shared" si="3"/>
        <v>0.002166325671</v>
      </c>
      <c r="G1564" s="226">
        <f t="shared" si="4"/>
        <v>1.002166326</v>
      </c>
    </row>
    <row r="1565" ht="15.75" customHeight="1">
      <c r="A1565" s="403" t="s">
        <v>1915</v>
      </c>
      <c r="B1565" s="404">
        <v>5385.35</v>
      </c>
      <c r="C1565" s="405">
        <f t="shared" si="1"/>
        <v>0.004032648982</v>
      </c>
      <c r="D1565" s="405">
        <f t="shared" si="2"/>
        <v>1.004032649</v>
      </c>
      <c r="E1565" s="406">
        <v>83.09</v>
      </c>
      <c r="F1565" s="226">
        <f t="shared" si="3"/>
        <v>0.008863525983</v>
      </c>
      <c r="G1565" s="226">
        <f t="shared" si="4"/>
        <v>1.008863526</v>
      </c>
    </row>
    <row r="1566" ht="15.75" customHeight="1">
      <c r="A1566" s="403" t="s">
        <v>1916</v>
      </c>
      <c r="B1566" s="404">
        <v>5363.72</v>
      </c>
      <c r="C1566" s="405">
        <f t="shared" si="1"/>
        <v>-0.006655974635</v>
      </c>
      <c r="D1566" s="405">
        <f t="shared" si="2"/>
        <v>0.9933440254</v>
      </c>
      <c r="E1566" s="406">
        <v>82.36</v>
      </c>
      <c r="F1566" s="226">
        <f t="shared" si="3"/>
        <v>-0.002301635373</v>
      </c>
      <c r="G1566" s="226">
        <f t="shared" si="4"/>
        <v>0.9976983646</v>
      </c>
    </row>
    <row r="1567" ht="15.75" customHeight="1">
      <c r="A1567" s="403" t="s">
        <v>1917</v>
      </c>
      <c r="B1567" s="404">
        <v>5399.66</v>
      </c>
      <c r="C1567" s="405">
        <f t="shared" si="1"/>
        <v>-0.00552520784</v>
      </c>
      <c r="D1567" s="405">
        <f t="shared" si="2"/>
        <v>0.9944747922</v>
      </c>
      <c r="E1567" s="406">
        <v>82.55</v>
      </c>
      <c r="F1567" s="226">
        <f t="shared" si="3"/>
        <v>-0.002175752448</v>
      </c>
      <c r="G1567" s="226">
        <f t="shared" si="4"/>
        <v>0.9978242476</v>
      </c>
    </row>
    <row r="1568" ht="15.75" customHeight="1">
      <c r="A1568" s="403" t="s">
        <v>1918</v>
      </c>
      <c r="B1568" s="404">
        <v>5429.66</v>
      </c>
      <c r="C1568" s="405">
        <f t="shared" si="1"/>
        <v>-0.00110749713</v>
      </c>
      <c r="D1568" s="405">
        <f t="shared" si="2"/>
        <v>0.9988925029</v>
      </c>
      <c r="E1568" s="406">
        <v>82.73</v>
      </c>
      <c r="F1568" s="226">
        <f t="shared" si="3"/>
        <v>0.001089060987</v>
      </c>
      <c r="G1568" s="226">
        <f t="shared" si="4"/>
        <v>1.001089061</v>
      </c>
    </row>
    <row r="1569" ht="15.75" customHeight="1">
      <c r="A1569" s="403" t="s">
        <v>1919</v>
      </c>
      <c r="B1569" s="404">
        <v>5435.68</v>
      </c>
      <c r="C1569" s="405">
        <f t="shared" si="1"/>
        <v>0.001405661333</v>
      </c>
      <c r="D1569" s="405">
        <f t="shared" si="2"/>
        <v>1.001405661</v>
      </c>
      <c r="E1569" s="406">
        <v>82.64</v>
      </c>
      <c r="F1569" s="226">
        <f t="shared" si="3"/>
        <v>-0.008637236084</v>
      </c>
      <c r="G1569" s="226">
        <f t="shared" si="4"/>
        <v>0.9913627639</v>
      </c>
    </row>
    <row r="1570" ht="15.75" customHeight="1">
      <c r="A1570" s="403" t="s">
        <v>1920</v>
      </c>
      <c r="B1570" s="404">
        <v>5428.05</v>
      </c>
      <c r="C1570" s="405">
        <f t="shared" si="1"/>
        <v>-0.00586439368</v>
      </c>
      <c r="D1570" s="405">
        <f t="shared" si="2"/>
        <v>0.9941356063</v>
      </c>
      <c r="E1570" s="406">
        <v>83.36</v>
      </c>
      <c r="F1570" s="226">
        <f t="shared" si="3"/>
        <v>-0.002274087373</v>
      </c>
      <c r="G1570" s="226">
        <f t="shared" si="4"/>
        <v>0.9977259126</v>
      </c>
    </row>
    <row r="1571" ht="15.75" customHeight="1">
      <c r="A1571" s="403" t="s">
        <v>1921</v>
      </c>
      <c r="B1571" s="404">
        <v>5460.07</v>
      </c>
      <c r="C1571" s="405">
        <f t="shared" si="1"/>
        <v>-0.006573632692</v>
      </c>
      <c r="D1571" s="405">
        <f t="shared" si="2"/>
        <v>0.9934263673</v>
      </c>
      <c r="E1571" s="406">
        <v>83.55</v>
      </c>
      <c r="F1571" s="226">
        <f t="shared" si="3"/>
        <v>-0.003221188261</v>
      </c>
      <c r="G1571" s="226">
        <f t="shared" si="4"/>
        <v>0.9967788117</v>
      </c>
    </row>
    <row r="1572" ht="15.75" customHeight="1">
      <c r="A1572" s="403" t="s">
        <v>1922</v>
      </c>
      <c r="B1572" s="404">
        <v>5496.2</v>
      </c>
      <c r="C1572" s="405">
        <f t="shared" si="1"/>
        <v>-0.002694586331</v>
      </c>
      <c r="D1572" s="405">
        <f t="shared" si="2"/>
        <v>0.9973054137</v>
      </c>
      <c r="E1572" s="406">
        <v>83.82</v>
      </c>
      <c r="F1572" s="226">
        <f t="shared" si="3"/>
        <v>0.006605019815</v>
      </c>
      <c r="G1572" s="226">
        <f t="shared" si="4"/>
        <v>1.00660502</v>
      </c>
    </row>
    <row r="1573" ht="15.75" customHeight="1">
      <c r="A1573" s="403" t="s">
        <v>1923</v>
      </c>
      <c r="B1573" s="404">
        <v>5511.05</v>
      </c>
      <c r="C1573" s="405">
        <f t="shared" si="1"/>
        <v>-0.003336648883</v>
      </c>
      <c r="D1573" s="405">
        <f t="shared" si="2"/>
        <v>0.9966633511</v>
      </c>
      <c r="E1573" s="406">
        <v>83.27</v>
      </c>
      <c r="F1573" s="226">
        <f t="shared" si="3"/>
        <v>-0.003351286655</v>
      </c>
      <c r="G1573" s="226">
        <f t="shared" si="4"/>
        <v>0.9966487133</v>
      </c>
    </row>
    <row r="1574" ht="15.75" customHeight="1">
      <c r="A1574" s="403" t="s">
        <v>1924</v>
      </c>
      <c r="B1574" s="404">
        <v>5529.5</v>
      </c>
      <c r="C1574" s="405">
        <f t="shared" si="1"/>
        <v>-0.0007120344668</v>
      </c>
      <c r="D1574" s="405">
        <f t="shared" si="2"/>
        <v>0.9992879655</v>
      </c>
      <c r="E1574" s="406">
        <v>83.55</v>
      </c>
      <c r="F1574" s="226">
        <f t="shared" si="3"/>
        <v>0.00444818466</v>
      </c>
      <c r="G1574" s="226">
        <f t="shared" si="4"/>
        <v>1.004448185</v>
      </c>
    </row>
    <row r="1575" ht="15.75" customHeight="1">
      <c r="A1575" s="403" t="s">
        <v>1925</v>
      </c>
      <c r="B1575" s="404">
        <v>5533.44</v>
      </c>
      <c r="C1575" s="405">
        <f t="shared" si="1"/>
        <v>-0.00131210621</v>
      </c>
      <c r="D1575" s="405">
        <f t="shared" si="2"/>
        <v>0.9986878938</v>
      </c>
      <c r="E1575" s="406">
        <v>83.18</v>
      </c>
      <c r="F1575" s="226">
        <f t="shared" si="3"/>
        <v>-0.01082173861</v>
      </c>
      <c r="G1575" s="226">
        <f t="shared" si="4"/>
        <v>0.9891782614</v>
      </c>
    </row>
    <row r="1576" ht="15.75" customHeight="1">
      <c r="A1576" s="403" t="s">
        <v>1926</v>
      </c>
      <c r="B1576" s="404">
        <v>5540.71</v>
      </c>
      <c r="C1576" s="405">
        <f t="shared" si="1"/>
        <v>-0.0007916899605</v>
      </c>
      <c r="D1576" s="405">
        <f t="shared" si="2"/>
        <v>0.99920831</v>
      </c>
      <c r="E1576" s="406">
        <v>84.09</v>
      </c>
      <c r="F1576" s="226">
        <f t="shared" si="3"/>
        <v>-0.005440567711</v>
      </c>
      <c r="G1576" s="226">
        <f t="shared" si="4"/>
        <v>0.9945594323</v>
      </c>
    </row>
    <row r="1577" ht="15.75" customHeight="1">
      <c r="A1577" s="403" t="s">
        <v>1927</v>
      </c>
      <c r="B1577" s="404">
        <v>5545.1</v>
      </c>
      <c r="C1577" s="405">
        <f t="shared" si="1"/>
        <v>0.004296027442</v>
      </c>
      <c r="D1577" s="405">
        <f t="shared" si="2"/>
        <v>1.004296027</v>
      </c>
      <c r="E1577" s="406">
        <v>84.55</v>
      </c>
      <c r="F1577" s="226">
        <f t="shared" si="3"/>
        <v>0.02659057795</v>
      </c>
      <c r="G1577" s="226">
        <f t="shared" si="4"/>
        <v>1.026590578</v>
      </c>
    </row>
    <row r="1578" ht="15.75" customHeight="1">
      <c r="A1578" s="403" t="s">
        <v>1928</v>
      </c>
      <c r="B1578" s="404">
        <v>5521.38</v>
      </c>
      <c r="C1578" s="405">
        <f t="shared" si="1"/>
        <v>0.00836993544</v>
      </c>
      <c r="D1578" s="405">
        <f t="shared" si="2"/>
        <v>1.008369935</v>
      </c>
      <c r="E1578" s="406">
        <v>82.36</v>
      </c>
      <c r="F1578" s="226">
        <f t="shared" si="3"/>
        <v>0.002190313945</v>
      </c>
      <c r="G1578" s="226">
        <f t="shared" si="4"/>
        <v>1.002190314</v>
      </c>
    </row>
    <row r="1579" ht="15.75" customHeight="1">
      <c r="A1579" s="403" t="s">
        <v>1929</v>
      </c>
      <c r="B1579" s="404">
        <v>5475.55</v>
      </c>
      <c r="C1579" s="405">
        <f t="shared" si="1"/>
        <v>-0.01063706766</v>
      </c>
      <c r="D1579" s="405">
        <f t="shared" si="2"/>
        <v>0.9893629323</v>
      </c>
      <c r="E1579" s="406">
        <v>82.18</v>
      </c>
      <c r="F1579" s="226">
        <f t="shared" si="3"/>
        <v>-0.009879518072</v>
      </c>
      <c r="G1579" s="226">
        <f t="shared" si="4"/>
        <v>0.9901204819</v>
      </c>
    </row>
    <row r="1580" ht="15.75" customHeight="1">
      <c r="A1580" s="403" t="s">
        <v>1930</v>
      </c>
      <c r="B1580" s="404">
        <v>5534.42</v>
      </c>
      <c r="C1580" s="405">
        <f t="shared" si="1"/>
        <v>0.003090240459</v>
      </c>
      <c r="D1580" s="405">
        <f t="shared" si="2"/>
        <v>1.00309024</v>
      </c>
      <c r="E1580" s="406">
        <v>83.0</v>
      </c>
      <c r="F1580" s="226">
        <f t="shared" si="3"/>
        <v>-0.005392450569</v>
      </c>
      <c r="G1580" s="226">
        <f t="shared" si="4"/>
        <v>0.9946075494</v>
      </c>
    </row>
    <row r="1581" ht="15.75" customHeight="1">
      <c r="A1581" s="403" t="s">
        <v>1931</v>
      </c>
      <c r="B1581" s="404">
        <v>5517.37</v>
      </c>
      <c r="C1581" s="405">
        <f t="shared" si="1"/>
        <v>0.008759548475</v>
      </c>
      <c r="D1581" s="405">
        <f t="shared" si="2"/>
        <v>1.008759548</v>
      </c>
      <c r="E1581" s="406">
        <v>83.45</v>
      </c>
      <c r="F1581" s="226">
        <f t="shared" si="3"/>
        <v>0.00324597259</v>
      </c>
      <c r="G1581" s="226">
        <f t="shared" si="4"/>
        <v>1.003245973</v>
      </c>
    </row>
    <row r="1582" ht="15.75" customHeight="1">
      <c r="A1582" s="403" t="s">
        <v>1932</v>
      </c>
      <c r="B1582" s="404">
        <v>5469.46</v>
      </c>
      <c r="C1582" s="405">
        <f t="shared" si="1"/>
        <v>0.006223749593</v>
      </c>
      <c r="D1582" s="405">
        <f t="shared" si="2"/>
        <v>1.00622375</v>
      </c>
      <c r="E1582" s="406">
        <v>83.18</v>
      </c>
      <c r="F1582" s="226">
        <f t="shared" si="3"/>
        <v>-0.03993536473</v>
      </c>
      <c r="G1582" s="226">
        <f t="shared" si="4"/>
        <v>0.9600646353</v>
      </c>
    </row>
    <row r="1583" ht="15.75" customHeight="1">
      <c r="A1583" s="403" t="s">
        <v>1933</v>
      </c>
      <c r="B1583" s="404">
        <v>5435.63</v>
      </c>
      <c r="C1583" s="405">
        <f t="shared" si="1"/>
        <v>-0.0004799346848</v>
      </c>
      <c r="D1583" s="405">
        <f t="shared" si="2"/>
        <v>0.9995200653</v>
      </c>
      <c r="E1583" s="406">
        <v>86.64</v>
      </c>
      <c r="F1583" s="226">
        <f t="shared" si="3"/>
        <v>-0.003106662064</v>
      </c>
      <c r="G1583" s="226">
        <f t="shared" si="4"/>
        <v>0.9968933379</v>
      </c>
    </row>
    <row r="1584" ht="15.75" customHeight="1">
      <c r="A1584" s="403" t="s">
        <v>1934</v>
      </c>
      <c r="B1584" s="404">
        <v>5438.24</v>
      </c>
      <c r="C1584" s="405">
        <f t="shared" si="1"/>
        <v>-0.01510777556</v>
      </c>
      <c r="D1584" s="405">
        <f t="shared" si="2"/>
        <v>0.9848922244</v>
      </c>
      <c r="E1584" s="406">
        <v>86.91</v>
      </c>
      <c r="F1584" s="226">
        <f t="shared" si="3"/>
        <v>-0.001034482759</v>
      </c>
      <c r="G1584" s="226">
        <f t="shared" si="4"/>
        <v>0.9989655172</v>
      </c>
    </row>
    <row r="1585" ht="15.75" customHeight="1">
      <c r="A1585" s="403" t="s">
        <v>1935</v>
      </c>
      <c r="B1585" s="404">
        <v>5521.66</v>
      </c>
      <c r="C1585" s="405">
        <f t="shared" si="1"/>
        <v>-0.0060179043</v>
      </c>
      <c r="D1585" s="405">
        <f t="shared" si="2"/>
        <v>0.9939820957</v>
      </c>
      <c r="E1585" s="406">
        <v>87.0</v>
      </c>
      <c r="F1585" s="226">
        <f t="shared" si="3"/>
        <v>-0.01237370871</v>
      </c>
      <c r="G1585" s="226">
        <f t="shared" si="4"/>
        <v>0.9876262913</v>
      </c>
    </row>
    <row r="1586" ht="15.75" customHeight="1">
      <c r="A1586" s="403" t="s">
        <v>1936</v>
      </c>
      <c r="B1586" s="404">
        <v>5555.09</v>
      </c>
      <c r="C1586" s="405">
        <f t="shared" si="1"/>
        <v>-0.002948925966</v>
      </c>
      <c r="D1586" s="405">
        <f t="shared" si="2"/>
        <v>0.997051074</v>
      </c>
      <c r="E1586" s="406">
        <v>88.09</v>
      </c>
      <c r="F1586" s="226">
        <f t="shared" si="3"/>
        <v>0.002047548629</v>
      </c>
      <c r="G1586" s="226">
        <f t="shared" si="4"/>
        <v>1.002047549</v>
      </c>
    </row>
    <row r="1587" ht="15.75" customHeight="1">
      <c r="A1587" s="403" t="s">
        <v>1937</v>
      </c>
      <c r="B1587" s="404">
        <v>5571.52</v>
      </c>
      <c r="C1587" s="405">
        <f t="shared" si="1"/>
        <v>-0.004395902876</v>
      </c>
      <c r="D1587" s="405">
        <f t="shared" si="2"/>
        <v>0.9956040971</v>
      </c>
      <c r="E1587" s="406">
        <v>87.91</v>
      </c>
      <c r="F1587" s="226">
        <f t="shared" si="3"/>
        <v>-0.001022727273</v>
      </c>
      <c r="G1587" s="226">
        <f t="shared" si="4"/>
        <v>0.9989772727</v>
      </c>
    </row>
    <row r="1588" ht="15.75" customHeight="1">
      <c r="A1588" s="403" t="s">
        <v>1938</v>
      </c>
      <c r="B1588" s="404">
        <v>5596.12</v>
      </c>
      <c r="C1588" s="405">
        <f t="shared" si="1"/>
        <v>0.0005882531742</v>
      </c>
      <c r="D1588" s="405">
        <f t="shared" si="2"/>
        <v>1.000588253</v>
      </c>
      <c r="E1588" s="406">
        <v>88.0</v>
      </c>
      <c r="F1588" s="226">
        <f t="shared" si="3"/>
        <v>0.00307762453</v>
      </c>
      <c r="G1588" s="226">
        <f t="shared" si="4"/>
        <v>1.003077625</v>
      </c>
    </row>
    <row r="1589" ht="15.75" customHeight="1">
      <c r="A1589" s="403" t="s">
        <v>1939</v>
      </c>
      <c r="B1589" s="404">
        <v>5592.83</v>
      </c>
      <c r="C1589" s="405">
        <f t="shared" si="1"/>
        <v>-0.009392723164</v>
      </c>
      <c r="D1589" s="405">
        <f t="shared" si="2"/>
        <v>0.9906072768</v>
      </c>
      <c r="E1589" s="406">
        <v>87.73</v>
      </c>
      <c r="F1589" s="226">
        <f t="shared" si="3"/>
        <v>-0.01625925095</v>
      </c>
      <c r="G1589" s="226">
        <f t="shared" si="4"/>
        <v>0.983740749</v>
      </c>
    </row>
    <row r="1590" ht="15.75" customHeight="1">
      <c r="A1590" s="403" t="s">
        <v>1940</v>
      </c>
      <c r="B1590" s="404">
        <v>5645.86</v>
      </c>
      <c r="C1590" s="405">
        <f t="shared" si="1"/>
        <v>-0.00009032351759</v>
      </c>
      <c r="D1590" s="405">
        <f t="shared" si="2"/>
        <v>0.9999096765</v>
      </c>
      <c r="E1590" s="406">
        <v>89.18</v>
      </c>
      <c r="F1590" s="226">
        <f t="shared" si="3"/>
        <v>-0.002014324082</v>
      </c>
      <c r="G1590" s="226">
        <f t="shared" si="4"/>
        <v>0.9979856759</v>
      </c>
    </row>
    <row r="1591" ht="15.75" customHeight="1">
      <c r="A1591" s="403" t="s">
        <v>1941</v>
      </c>
      <c r="B1591" s="404">
        <v>5646.37</v>
      </c>
      <c r="C1591" s="405">
        <f t="shared" si="1"/>
        <v>-0.00652595426</v>
      </c>
      <c r="D1591" s="405">
        <f t="shared" si="2"/>
        <v>0.9934740457</v>
      </c>
      <c r="E1591" s="406">
        <v>89.36</v>
      </c>
      <c r="F1591" s="226">
        <f t="shared" si="3"/>
        <v>-0.005121353819</v>
      </c>
      <c r="G1591" s="226">
        <f t="shared" si="4"/>
        <v>0.9948786462</v>
      </c>
    </row>
    <row r="1592" ht="15.75" customHeight="1">
      <c r="A1592" s="403" t="s">
        <v>1942</v>
      </c>
      <c r="B1592" s="404">
        <v>5683.46</v>
      </c>
      <c r="C1592" s="405">
        <f t="shared" si="1"/>
        <v>-0.001091451701</v>
      </c>
      <c r="D1592" s="405">
        <f t="shared" si="2"/>
        <v>0.9989085483</v>
      </c>
      <c r="E1592" s="406">
        <v>89.82</v>
      </c>
      <c r="F1592" s="226">
        <f t="shared" si="3"/>
        <v>-0.004985044865</v>
      </c>
      <c r="G1592" s="226">
        <f t="shared" si="4"/>
        <v>0.9950149551</v>
      </c>
    </row>
    <row r="1593" ht="15.75" customHeight="1">
      <c r="A1593" s="403" t="s">
        <v>1943</v>
      </c>
      <c r="B1593" s="404">
        <v>5689.67</v>
      </c>
      <c r="C1593" s="405">
        <f t="shared" si="1"/>
        <v>-0.001950606846</v>
      </c>
      <c r="D1593" s="405">
        <f t="shared" si="2"/>
        <v>0.9980493932</v>
      </c>
      <c r="E1593" s="406">
        <v>90.27</v>
      </c>
      <c r="F1593" s="226">
        <f t="shared" si="3"/>
        <v>-0.009002085849</v>
      </c>
      <c r="G1593" s="226">
        <f t="shared" si="4"/>
        <v>0.9909979142</v>
      </c>
    </row>
    <row r="1594" ht="15.75" customHeight="1">
      <c r="A1594" s="403" t="s">
        <v>1944</v>
      </c>
      <c r="B1594" s="404">
        <v>5700.79</v>
      </c>
      <c r="C1594" s="405">
        <f t="shared" si="1"/>
        <v>-0.0062077261</v>
      </c>
      <c r="D1594" s="405">
        <f t="shared" si="2"/>
        <v>0.9937922739</v>
      </c>
      <c r="E1594" s="406">
        <v>91.09</v>
      </c>
      <c r="F1594" s="226">
        <f t="shared" si="3"/>
        <v>-0.01278855533</v>
      </c>
      <c r="G1594" s="226">
        <f t="shared" si="4"/>
        <v>0.9872114447</v>
      </c>
    </row>
    <row r="1595" ht="15.75" customHeight="1">
      <c r="A1595" s="403" t="s">
        <v>1945</v>
      </c>
      <c r="B1595" s="404">
        <v>5736.4</v>
      </c>
      <c r="C1595" s="405">
        <f t="shared" si="1"/>
        <v>-0.003564405967</v>
      </c>
      <c r="D1595" s="405">
        <f t="shared" si="2"/>
        <v>0.996435594</v>
      </c>
      <c r="E1595" s="406">
        <v>92.27</v>
      </c>
      <c r="F1595" s="226">
        <f t="shared" si="3"/>
        <v>-0.0126270733</v>
      </c>
      <c r="G1595" s="226">
        <f t="shared" si="4"/>
        <v>0.9873729267</v>
      </c>
    </row>
    <row r="1596" ht="15.75" customHeight="1">
      <c r="A1596" s="403" t="s">
        <v>1946</v>
      </c>
      <c r="B1596" s="404">
        <v>5756.92</v>
      </c>
      <c r="C1596" s="405">
        <f t="shared" si="1"/>
        <v>-0.003494826998</v>
      </c>
      <c r="D1596" s="405">
        <f t="shared" si="2"/>
        <v>0.996505173</v>
      </c>
      <c r="E1596" s="406">
        <v>93.45</v>
      </c>
      <c r="F1596" s="226">
        <f t="shared" si="3"/>
        <v>0.01476816158</v>
      </c>
      <c r="G1596" s="226">
        <f t="shared" si="4"/>
        <v>1.014768162</v>
      </c>
    </row>
    <row r="1597" ht="15.75" customHeight="1">
      <c r="A1597" s="403" t="s">
        <v>1947</v>
      </c>
      <c r="B1597" s="404">
        <v>5777.11</v>
      </c>
      <c r="C1597" s="405">
        <f t="shared" si="1"/>
        <v>0.006582649891</v>
      </c>
      <c r="D1597" s="405">
        <f t="shared" si="2"/>
        <v>1.00658265</v>
      </c>
      <c r="E1597" s="406">
        <v>92.09</v>
      </c>
      <c r="F1597" s="226">
        <f t="shared" si="3"/>
        <v>0.0263011256</v>
      </c>
      <c r="G1597" s="226">
        <f t="shared" si="4"/>
        <v>1.026301126</v>
      </c>
    </row>
    <row r="1598" ht="15.75" customHeight="1">
      <c r="A1598" s="403" t="s">
        <v>1948</v>
      </c>
      <c r="B1598" s="404">
        <v>5739.33</v>
      </c>
      <c r="C1598" s="405">
        <f t="shared" si="1"/>
        <v>0.008426793549</v>
      </c>
      <c r="D1598" s="405">
        <f t="shared" si="2"/>
        <v>1.008426794</v>
      </c>
      <c r="E1598" s="406">
        <v>89.73</v>
      </c>
      <c r="F1598" s="226">
        <f t="shared" si="3"/>
        <v>0</v>
      </c>
      <c r="G1598" s="226">
        <f t="shared" si="4"/>
        <v>1</v>
      </c>
    </row>
    <row r="1599" ht="15.75" customHeight="1">
      <c r="A1599" s="403" t="s">
        <v>1949</v>
      </c>
      <c r="B1599" s="404">
        <v>5691.37</v>
      </c>
      <c r="C1599" s="405">
        <f t="shared" si="1"/>
        <v>-0.004937399578</v>
      </c>
      <c r="D1599" s="405">
        <f t="shared" si="2"/>
        <v>0.9950626004</v>
      </c>
      <c r="E1599" s="406">
        <v>89.73</v>
      </c>
      <c r="F1599" s="226">
        <f t="shared" si="3"/>
        <v>-0.01395604396</v>
      </c>
      <c r="G1599" s="226">
        <f t="shared" si="4"/>
        <v>0.986043956</v>
      </c>
    </row>
    <row r="1600" ht="15.75" customHeight="1">
      <c r="A1600" s="403" t="s">
        <v>1950</v>
      </c>
      <c r="B1600" s="404">
        <v>5719.61</v>
      </c>
      <c r="C1600" s="405">
        <f t="shared" si="1"/>
        <v>-0.002377364283</v>
      </c>
      <c r="D1600" s="405">
        <f t="shared" si="2"/>
        <v>0.9976226357</v>
      </c>
      <c r="E1600" s="406">
        <v>91.0</v>
      </c>
      <c r="F1600" s="226">
        <f t="shared" si="3"/>
        <v>-0.004920721706</v>
      </c>
      <c r="G1600" s="226">
        <f t="shared" si="4"/>
        <v>0.9950792783</v>
      </c>
    </row>
    <row r="1601" ht="15.75" customHeight="1">
      <c r="A1601" s="403" t="s">
        <v>1951</v>
      </c>
      <c r="B1601" s="404">
        <v>5733.24</v>
      </c>
      <c r="C1601" s="405">
        <f t="shared" si="1"/>
        <v>-0.0007268087865</v>
      </c>
      <c r="D1601" s="405">
        <f t="shared" si="2"/>
        <v>0.9992731912</v>
      </c>
      <c r="E1601" s="406">
        <v>91.45</v>
      </c>
      <c r="F1601" s="226">
        <f t="shared" si="3"/>
        <v>0.03602582984</v>
      </c>
      <c r="G1601" s="226">
        <f t="shared" si="4"/>
        <v>1.03602583</v>
      </c>
    </row>
    <row r="1602" ht="15.75" customHeight="1">
      <c r="A1602" s="403" t="s">
        <v>1952</v>
      </c>
      <c r="B1602" s="404">
        <v>5737.41</v>
      </c>
      <c r="C1602" s="405">
        <f t="shared" si="1"/>
        <v>0.00692883205</v>
      </c>
      <c r="D1602" s="405">
        <f t="shared" si="2"/>
        <v>1.006928832</v>
      </c>
      <c r="E1602" s="406">
        <v>88.27</v>
      </c>
      <c r="F1602" s="226">
        <f t="shared" si="3"/>
        <v>0.01145869142</v>
      </c>
      <c r="G1602" s="226">
        <f t="shared" si="4"/>
        <v>1.011458691</v>
      </c>
    </row>
    <row r="1603" ht="15.75" customHeight="1">
      <c r="A1603" s="403" t="s">
        <v>1953</v>
      </c>
      <c r="B1603" s="404">
        <v>5697.93</v>
      </c>
      <c r="C1603" s="405">
        <f t="shared" si="1"/>
        <v>-0.00494216963</v>
      </c>
      <c r="D1603" s="405">
        <f t="shared" si="2"/>
        <v>0.9950578304</v>
      </c>
      <c r="E1603" s="406">
        <v>87.27</v>
      </c>
      <c r="F1603" s="226">
        <f t="shared" si="3"/>
        <v>0.001032346869</v>
      </c>
      <c r="G1603" s="226">
        <f t="shared" si="4"/>
        <v>1.001032347</v>
      </c>
    </row>
    <row r="1604" ht="15.75" customHeight="1">
      <c r="A1604" s="403" t="s">
        <v>1954</v>
      </c>
      <c r="B1604" s="404">
        <v>5726.23</v>
      </c>
      <c r="C1604" s="405">
        <f t="shared" si="1"/>
        <v>-0.001755486986</v>
      </c>
      <c r="D1604" s="405">
        <f t="shared" si="2"/>
        <v>0.998244513</v>
      </c>
      <c r="E1604" s="406">
        <v>87.18</v>
      </c>
      <c r="F1604" s="226">
        <f t="shared" si="3"/>
        <v>0.003106662064</v>
      </c>
      <c r="G1604" s="226">
        <f t="shared" si="4"/>
        <v>1.003106662</v>
      </c>
    </row>
    <row r="1605" ht="15.75" customHeight="1">
      <c r="A1605" s="403" t="s">
        <v>1955</v>
      </c>
      <c r="B1605" s="404">
        <v>5736.3</v>
      </c>
      <c r="C1605" s="405">
        <f t="shared" si="1"/>
        <v>0.002000052403</v>
      </c>
      <c r="D1605" s="405">
        <f t="shared" si="2"/>
        <v>1.002000052</v>
      </c>
      <c r="E1605" s="406">
        <v>86.91</v>
      </c>
      <c r="F1605" s="226">
        <f t="shared" si="3"/>
        <v>0</v>
      </c>
      <c r="G1605" s="226">
        <f t="shared" si="4"/>
        <v>1</v>
      </c>
    </row>
    <row r="1606" ht="15.75" customHeight="1">
      <c r="A1606" s="403" t="s">
        <v>1956</v>
      </c>
      <c r="B1606" s="404">
        <v>5724.85</v>
      </c>
      <c r="C1606" s="405">
        <f t="shared" si="1"/>
        <v>0.005114366577</v>
      </c>
      <c r="D1606" s="405">
        <f t="shared" si="2"/>
        <v>1.005114367</v>
      </c>
      <c r="E1606" s="406">
        <v>86.91</v>
      </c>
      <c r="F1606" s="226">
        <f t="shared" si="3"/>
        <v>-0.005151098901</v>
      </c>
      <c r="G1606" s="226">
        <f t="shared" si="4"/>
        <v>0.9948489011</v>
      </c>
    </row>
    <row r="1607" ht="15.75" customHeight="1">
      <c r="A1607" s="403" t="s">
        <v>1957</v>
      </c>
      <c r="B1607" s="404">
        <v>5695.72</v>
      </c>
      <c r="C1607" s="405">
        <f t="shared" si="1"/>
        <v>0.00004740626289</v>
      </c>
      <c r="D1607" s="405">
        <f t="shared" si="2"/>
        <v>1.000047406</v>
      </c>
      <c r="E1607" s="406">
        <v>87.36</v>
      </c>
      <c r="F1607" s="226">
        <f t="shared" si="3"/>
        <v>-0.006256398589</v>
      </c>
      <c r="G1607" s="226">
        <f t="shared" si="4"/>
        <v>0.9937436014</v>
      </c>
    </row>
    <row r="1608" ht="15.75" customHeight="1">
      <c r="A1608" s="403" t="s">
        <v>1958</v>
      </c>
      <c r="B1608" s="404">
        <v>5695.45</v>
      </c>
      <c r="C1608" s="405">
        <f t="shared" si="1"/>
        <v>-0.001020825185</v>
      </c>
      <c r="D1608" s="405">
        <f t="shared" si="2"/>
        <v>0.9989791748</v>
      </c>
      <c r="E1608" s="406">
        <v>87.91</v>
      </c>
      <c r="F1608" s="226">
        <f t="shared" si="3"/>
        <v>-0.001022727273</v>
      </c>
      <c r="G1608" s="226">
        <f t="shared" si="4"/>
        <v>0.9989772727</v>
      </c>
    </row>
    <row r="1609" ht="15.75" customHeight="1">
      <c r="A1609" s="403" t="s">
        <v>1959</v>
      </c>
      <c r="B1609" s="404">
        <v>5701.27</v>
      </c>
      <c r="C1609" s="405">
        <f t="shared" si="1"/>
        <v>0.00298365149</v>
      </c>
      <c r="D1609" s="405">
        <f t="shared" si="2"/>
        <v>1.002983651</v>
      </c>
      <c r="E1609" s="406">
        <v>88.0</v>
      </c>
      <c r="F1609" s="226">
        <f t="shared" si="3"/>
        <v>0.009405827025</v>
      </c>
      <c r="G1609" s="226">
        <f t="shared" si="4"/>
        <v>1.009405827</v>
      </c>
    </row>
    <row r="1610" ht="15.75" customHeight="1">
      <c r="A1610" s="403" t="s">
        <v>1960</v>
      </c>
      <c r="B1610" s="404">
        <v>5684.31</v>
      </c>
      <c r="C1610" s="405">
        <f t="shared" si="1"/>
        <v>0.0005386138614</v>
      </c>
      <c r="D1610" s="405">
        <f t="shared" si="2"/>
        <v>1.000538614</v>
      </c>
      <c r="E1610" s="406">
        <v>87.18</v>
      </c>
      <c r="F1610" s="226">
        <f t="shared" si="3"/>
        <v>-0.006269235153</v>
      </c>
      <c r="G1610" s="226">
        <f t="shared" si="4"/>
        <v>0.9937307648</v>
      </c>
    </row>
    <row r="1611" ht="15.75" customHeight="1">
      <c r="A1611" s="403" t="s">
        <v>1961</v>
      </c>
      <c r="B1611" s="404">
        <v>5681.25</v>
      </c>
      <c r="C1611" s="405">
        <f t="shared" si="1"/>
        <v>0.003804075113</v>
      </c>
      <c r="D1611" s="405">
        <f t="shared" si="2"/>
        <v>1.003804075</v>
      </c>
      <c r="E1611" s="406">
        <v>87.73</v>
      </c>
      <c r="F1611" s="226">
        <f t="shared" si="3"/>
        <v>-0.002047548629</v>
      </c>
      <c r="G1611" s="226">
        <f t="shared" si="4"/>
        <v>0.9979524514</v>
      </c>
    </row>
    <row r="1612" ht="15.75" customHeight="1">
      <c r="A1612" s="403" t="s">
        <v>1962</v>
      </c>
      <c r="B1612" s="404">
        <v>5659.72</v>
      </c>
      <c r="C1612" s="405">
        <f t="shared" si="1"/>
        <v>-0.002912133891</v>
      </c>
      <c r="D1612" s="405">
        <f t="shared" si="2"/>
        <v>0.9970878661</v>
      </c>
      <c r="E1612" s="406">
        <v>87.91</v>
      </c>
      <c r="F1612" s="226">
        <f t="shared" si="3"/>
        <v>-0.006105144149</v>
      </c>
      <c r="G1612" s="226">
        <f t="shared" si="4"/>
        <v>0.9938948559</v>
      </c>
    </row>
    <row r="1613" ht="15.75" customHeight="1">
      <c r="A1613" s="403" t="s">
        <v>1963</v>
      </c>
      <c r="B1613" s="404">
        <v>5676.25</v>
      </c>
      <c r="C1613" s="405">
        <f t="shared" si="1"/>
        <v>0.0008181098489</v>
      </c>
      <c r="D1613" s="405">
        <f t="shared" si="2"/>
        <v>1.00081811</v>
      </c>
      <c r="E1613" s="406">
        <v>88.45</v>
      </c>
      <c r="F1613" s="226">
        <f t="shared" si="3"/>
        <v>0.009242355089</v>
      </c>
      <c r="G1613" s="226">
        <f t="shared" si="4"/>
        <v>1.009242355</v>
      </c>
    </row>
    <row r="1614" ht="15.75" customHeight="1">
      <c r="A1614" s="403" t="s">
        <v>1964</v>
      </c>
      <c r="B1614" s="404">
        <v>5671.61</v>
      </c>
      <c r="C1614" s="405">
        <f t="shared" si="1"/>
        <v>0.003828332136</v>
      </c>
      <c r="D1614" s="405">
        <f t="shared" si="2"/>
        <v>1.003828332</v>
      </c>
      <c r="E1614" s="406">
        <v>87.64</v>
      </c>
      <c r="F1614" s="226">
        <f t="shared" si="3"/>
        <v>-0.006123837605</v>
      </c>
      <c r="G1614" s="226">
        <f t="shared" si="4"/>
        <v>0.9938761624</v>
      </c>
    </row>
    <row r="1615" ht="15.75" customHeight="1">
      <c r="A1615" s="403" t="s">
        <v>1965</v>
      </c>
      <c r="B1615" s="404">
        <v>5649.98</v>
      </c>
      <c r="C1615" s="405">
        <f t="shared" si="1"/>
        <v>0.004889292822</v>
      </c>
      <c r="D1615" s="405">
        <f t="shared" si="2"/>
        <v>1.004889293</v>
      </c>
      <c r="E1615" s="406">
        <v>88.18</v>
      </c>
      <c r="F1615" s="226">
        <f t="shared" si="3"/>
        <v>-0.006198579962</v>
      </c>
      <c r="G1615" s="226">
        <f t="shared" si="4"/>
        <v>0.99380142</v>
      </c>
    </row>
    <row r="1616" ht="15.75" customHeight="1">
      <c r="A1616" s="403" t="s">
        <v>1966</v>
      </c>
      <c r="B1616" s="404">
        <v>5622.49</v>
      </c>
      <c r="C1616" s="405">
        <f t="shared" si="1"/>
        <v>0.006022727476</v>
      </c>
      <c r="D1616" s="405">
        <f t="shared" si="2"/>
        <v>1.006022727</v>
      </c>
      <c r="E1616" s="406">
        <v>88.73</v>
      </c>
      <c r="F1616" s="226">
        <f t="shared" si="3"/>
        <v>0.00418741512</v>
      </c>
      <c r="G1616" s="226">
        <f t="shared" si="4"/>
        <v>1.004187415</v>
      </c>
    </row>
    <row r="1617" ht="15.75" customHeight="1">
      <c r="A1617" s="403" t="s">
        <v>1967</v>
      </c>
      <c r="B1617" s="404">
        <v>5588.83</v>
      </c>
      <c r="C1617" s="405">
        <f t="shared" si="1"/>
        <v>0.00282788481</v>
      </c>
      <c r="D1617" s="405">
        <f t="shared" si="2"/>
        <v>1.002827885</v>
      </c>
      <c r="E1617" s="406">
        <v>88.36</v>
      </c>
      <c r="F1617" s="226">
        <f t="shared" si="3"/>
        <v>0</v>
      </c>
      <c r="G1617" s="226">
        <f t="shared" si="4"/>
        <v>1</v>
      </c>
    </row>
    <row r="1618" ht="15.75" customHeight="1">
      <c r="A1618" s="403" t="s">
        <v>1968</v>
      </c>
      <c r="B1618" s="404">
        <v>5573.07</v>
      </c>
      <c r="C1618" s="405">
        <f t="shared" si="1"/>
        <v>-0.002446865256</v>
      </c>
      <c r="D1618" s="405">
        <f t="shared" si="2"/>
        <v>0.9975531347</v>
      </c>
      <c r="E1618" s="406">
        <v>88.36</v>
      </c>
      <c r="F1618" s="226">
        <f t="shared" si="3"/>
        <v>-0.003158844765</v>
      </c>
      <c r="G1618" s="226">
        <f t="shared" si="4"/>
        <v>0.9968411552</v>
      </c>
    </row>
    <row r="1619" ht="15.75" customHeight="1">
      <c r="A1619" s="403" t="s">
        <v>1969</v>
      </c>
      <c r="B1619" s="404">
        <v>5586.74</v>
      </c>
      <c r="C1619" s="405">
        <f t="shared" si="1"/>
        <v>-0.001870574804</v>
      </c>
      <c r="D1619" s="405">
        <f t="shared" si="2"/>
        <v>0.9981294252</v>
      </c>
      <c r="E1619" s="406">
        <v>88.64</v>
      </c>
      <c r="F1619" s="226">
        <f t="shared" si="3"/>
        <v>0.003168854685</v>
      </c>
      <c r="G1619" s="226">
        <f t="shared" si="4"/>
        <v>1.003168855</v>
      </c>
    </row>
    <row r="1620" ht="15.75" customHeight="1">
      <c r="A1620" s="403" t="s">
        <v>1970</v>
      </c>
      <c r="B1620" s="404">
        <v>5597.21</v>
      </c>
      <c r="C1620" s="405">
        <f t="shared" si="1"/>
        <v>-0.002758035808</v>
      </c>
      <c r="D1620" s="405">
        <f t="shared" si="2"/>
        <v>0.9972419642</v>
      </c>
      <c r="E1620" s="406">
        <v>88.36</v>
      </c>
      <c r="F1620" s="226">
        <f t="shared" si="3"/>
        <v>0.002041279202</v>
      </c>
      <c r="G1620" s="226">
        <f t="shared" si="4"/>
        <v>1.002041279</v>
      </c>
    </row>
    <row r="1621" ht="15.75" customHeight="1">
      <c r="A1621" s="403" t="s">
        <v>1971</v>
      </c>
      <c r="B1621" s="404">
        <v>5612.69</v>
      </c>
      <c r="C1621" s="405">
        <f t="shared" si="1"/>
        <v>-0.001343359002</v>
      </c>
      <c r="D1621" s="405">
        <f t="shared" si="2"/>
        <v>0.998656641</v>
      </c>
      <c r="E1621" s="406">
        <v>88.18</v>
      </c>
      <c r="F1621" s="226">
        <f t="shared" si="3"/>
        <v>-0.002037120869</v>
      </c>
      <c r="G1621" s="226">
        <f t="shared" si="4"/>
        <v>0.9979628791</v>
      </c>
    </row>
    <row r="1622" ht="15.75" customHeight="1">
      <c r="A1622" s="403" t="s">
        <v>1972</v>
      </c>
      <c r="B1622" s="404">
        <v>5620.24</v>
      </c>
      <c r="C1622" s="405">
        <f t="shared" si="1"/>
        <v>-0.002638812729</v>
      </c>
      <c r="D1622" s="405">
        <f t="shared" si="2"/>
        <v>0.9973611873</v>
      </c>
      <c r="E1622" s="406">
        <v>88.36</v>
      </c>
      <c r="F1622" s="226">
        <f t="shared" si="3"/>
        <v>0.001019598958</v>
      </c>
      <c r="G1622" s="226">
        <f t="shared" si="4"/>
        <v>1.001019599</v>
      </c>
    </row>
    <row r="1623" ht="15.75" customHeight="1">
      <c r="A1623" s="403" t="s">
        <v>1973</v>
      </c>
      <c r="B1623" s="404">
        <v>5635.11</v>
      </c>
      <c r="C1623" s="405">
        <f t="shared" si="1"/>
        <v>0.001738564671</v>
      </c>
      <c r="D1623" s="405">
        <f t="shared" si="2"/>
        <v>1.001738565</v>
      </c>
      <c r="E1623" s="406">
        <v>88.27</v>
      </c>
      <c r="F1623" s="226">
        <f t="shared" si="3"/>
        <v>-0.003162055336</v>
      </c>
      <c r="G1623" s="226">
        <f t="shared" si="4"/>
        <v>0.9968379447</v>
      </c>
    </row>
    <row r="1624" ht="15.75" customHeight="1">
      <c r="A1624" s="403" t="s">
        <v>1974</v>
      </c>
      <c r="B1624" s="404">
        <v>5625.33</v>
      </c>
      <c r="C1624" s="405">
        <f t="shared" si="1"/>
        <v>-0.00008887577477</v>
      </c>
      <c r="D1624" s="405">
        <f t="shared" si="2"/>
        <v>0.9999111242</v>
      </c>
      <c r="E1624" s="406">
        <v>88.55</v>
      </c>
      <c r="F1624" s="226">
        <f t="shared" si="3"/>
        <v>0.01257861635</v>
      </c>
      <c r="G1624" s="226">
        <f t="shared" si="4"/>
        <v>1.012578616</v>
      </c>
    </row>
    <row r="1625" ht="15.75" customHeight="1">
      <c r="A1625" s="403" t="s">
        <v>1975</v>
      </c>
      <c r="B1625" s="404">
        <v>5625.83</v>
      </c>
      <c r="C1625" s="405">
        <f t="shared" si="1"/>
        <v>0.003718115465</v>
      </c>
      <c r="D1625" s="405">
        <f t="shared" si="2"/>
        <v>1.003718115</v>
      </c>
      <c r="E1625" s="406">
        <v>87.45</v>
      </c>
      <c r="F1625" s="226">
        <f t="shared" si="3"/>
        <v>0.00103021978</v>
      </c>
      <c r="G1625" s="226">
        <f t="shared" si="4"/>
        <v>1.00103022</v>
      </c>
    </row>
    <row r="1626" ht="15.75" customHeight="1">
      <c r="A1626" s="403" t="s">
        <v>1976</v>
      </c>
      <c r="B1626" s="404">
        <v>5604.99</v>
      </c>
      <c r="C1626" s="405">
        <f t="shared" si="1"/>
        <v>0.003938742611</v>
      </c>
      <c r="D1626" s="405">
        <f t="shared" si="2"/>
        <v>1.003938743</v>
      </c>
      <c r="E1626" s="406">
        <v>87.36</v>
      </c>
      <c r="F1626" s="226">
        <f t="shared" si="3"/>
        <v>-0.01131733816</v>
      </c>
      <c r="G1626" s="226">
        <f t="shared" si="4"/>
        <v>0.9886826618</v>
      </c>
    </row>
    <row r="1627" ht="15.75" customHeight="1">
      <c r="A1627" s="403" t="s">
        <v>1977</v>
      </c>
      <c r="B1627" s="404">
        <v>5583.0</v>
      </c>
      <c r="C1627" s="405">
        <f t="shared" si="1"/>
        <v>0.0004246832347</v>
      </c>
      <c r="D1627" s="405">
        <f t="shared" si="2"/>
        <v>1.000424683</v>
      </c>
      <c r="E1627" s="406">
        <v>88.36</v>
      </c>
      <c r="F1627" s="226">
        <f t="shared" si="3"/>
        <v>-0.02018185851</v>
      </c>
      <c r="G1627" s="226">
        <f t="shared" si="4"/>
        <v>0.9798181415</v>
      </c>
    </row>
    <row r="1628" ht="15.75" customHeight="1">
      <c r="A1628" s="403" t="s">
        <v>1978</v>
      </c>
      <c r="B1628" s="404">
        <v>5580.63</v>
      </c>
      <c r="C1628" s="405">
        <f t="shared" si="1"/>
        <v>-0.003229315324</v>
      </c>
      <c r="D1628" s="405">
        <f t="shared" si="2"/>
        <v>0.9967706847</v>
      </c>
      <c r="E1628" s="406">
        <v>90.18</v>
      </c>
      <c r="F1628" s="226">
        <f t="shared" si="3"/>
        <v>0.006024096386</v>
      </c>
      <c r="G1628" s="226">
        <f t="shared" si="4"/>
        <v>1.006024096</v>
      </c>
    </row>
    <row r="1629" ht="15.75" customHeight="1">
      <c r="A1629" s="403" t="s">
        <v>1979</v>
      </c>
      <c r="B1629" s="404">
        <v>5598.71</v>
      </c>
      <c r="C1629" s="405">
        <f t="shared" si="1"/>
        <v>0.007221281733</v>
      </c>
      <c r="D1629" s="405">
        <f t="shared" si="2"/>
        <v>1.007221282</v>
      </c>
      <c r="E1629" s="406">
        <v>89.64</v>
      </c>
      <c r="F1629" s="226">
        <f t="shared" si="3"/>
        <v>0.005158107199</v>
      </c>
      <c r="G1629" s="226">
        <f t="shared" si="4"/>
        <v>1.005158107</v>
      </c>
    </row>
    <row r="1630" ht="15.75" customHeight="1">
      <c r="A1630" s="403" t="s">
        <v>1980</v>
      </c>
      <c r="B1630" s="404">
        <v>5558.57</v>
      </c>
      <c r="C1630" s="405">
        <f t="shared" si="1"/>
        <v>0.002215899666</v>
      </c>
      <c r="D1630" s="405">
        <f t="shared" si="2"/>
        <v>1.0022159</v>
      </c>
      <c r="E1630" s="406">
        <v>89.18</v>
      </c>
      <c r="F1630" s="226">
        <f t="shared" si="3"/>
        <v>0</v>
      </c>
      <c r="G1630" s="226">
        <f t="shared" si="4"/>
        <v>1</v>
      </c>
    </row>
    <row r="1631" ht="15.75" customHeight="1">
      <c r="A1631" s="403" t="s">
        <v>1981</v>
      </c>
      <c r="B1631" s="404">
        <v>5546.28</v>
      </c>
      <c r="C1631" s="405">
        <f t="shared" si="1"/>
        <v>0.006135191911</v>
      </c>
      <c r="D1631" s="405">
        <f t="shared" si="2"/>
        <v>1.006135192</v>
      </c>
      <c r="E1631" s="406">
        <v>89.18</v>
      </c>
      <c r="F1631" s="226">
        <f t="shared" si="3"/>
        <v>0.00202247191</v>
      </c>
      <c r="G1631" s="226">
        <f t="shared" si="4"/>
        <v>1.002022472</v>
      </c>
    </row>
    <row r="1632" ht="15.75" customHeight="1">
      <c r="A1632" s="403" t="s">
        <v>1982</v>
      </c>
      <c r="B1632" s="404">
        <v>5512.46</v>
      </c>
      <c r="C1632" s="405">
        <f t="shared" si="1"/>
        <v>0.004414902437</v>
      </c>
      <c r="D1632" s="405">
        <f t="shared" si="2"/>
        <v>1.004414902</v>
      </c>
      <c r="E1632" s="406">
        <v>89.0</v>
      </c>
      <c r="F1632" s="226">
        <f t="shared" si="3"/>
        <v>0</v>
      </c>
      <c r="G1632" s="226">
        <f t="shared" si="4"/>
        <v>1</v>
      </c>
    </row>
    <row r="1633" ht="15.75" customHeight="1">
      <c r="A1633" s="403" t="s">
        <v>1983</v>
      </c>
      <c r="B1633" s="404">
        <v>5488.23</v>
      </c>
      <c r="C1633" s="405">
        <f t="shared" si="1"/>
        <v>0.01782793346</v>
      </c>
      <c r="D1633" s="405">
        <f t="shared" si="2"/>
        <v>1.017827933</v>
      </c>
      <c r="E1633" s="406">
        <v>89.0</v>
      </c>
      <c r="F1633" s="226">
        <f t="shared" si="3"/>
        <v>-0.002018389773</v>
      </c>
      <c r="G1633" s="226">
        <f t="shared" si="4"/>
        <v>0.9979816102</v>
      </c>
    </row>
    <row r="1634" ht="15.75" customHeight="1">
      <c r="A1634" s="403" t="s">
        <v>1984</v>
      </c>
      <c r="B1634" s="404">
        <v>5392.1</v>
      </c>
      <c r="C1634" s="405">
        <f t="shared" si="1"/>
        <v>0.005409195072</v>
      </c>
      <c r="D1634" s="405">
        <f t="shared" si="2"/>
        <v>1.005409195</v>
      </c>
      <c r="E1634" s="406">
        <v>89.18</v>
      </c>
      <c r="F1634" s="226">
        <f t="shared" si="3"/>
        <v>0.003036778765</v>
      </c>
      <c r="G1634" s="226">
        <f t="shared" si="4"/>
        <v>1.003036779</v>
      </c>
    </row>
    <row r="1635" ht="15.75" customHeight="1">
      <c r="A1635" s="403" t="s">
        <v>1985</v>
      </c>
      <c r="B1635" s="404">
        <v>5363.09</v>
      </c>
      <c r="C1635" s="405">
        <f t="shared" si="1"/>
        <v>0.007557966958</v>
      </c>
      <c r="D1635" s="405">
        <f t="shared" si="2"/>
        <v>1.007557967</v>
      </c>
      <c r="E1635" s="406">
        <v>88.91</v>
      </c>
      <c r="F1635" s="226">
        <f t="shared" si="3"/>
        <v>0.008278521207</v>
      </c>
      <c r="G1635" s="226">
        <f t="shared" si="4"/>
        <v>1.008278521</v>
      </c>
    </row>
    <row r="1636" ht="15.75" customHeight="1">
      <c r="A1636" s="403" t="s">
        <v>1986</v>
      </c>
      <c r="B1636" s="404">
        <v>5322.86</v>
      </c>
      <c r="C1636" s="405">
        <f t="shared" si="1"/>
        <v>-0.007878653453</v>
      </c>
      <c r="D1636" s="405">
        <f t="shared" si="2"/>
        <v>0.9921213465</v>
      </c>
      <c r="E1636" s="406">
        <v>88.18</v>
      </c>
      <c r="F1636" s="226">
        <f t="shared" si="3"/>
        <v>-0.007205584328</v>
      </c>
      <c r="G1636" s="226">
        <f t="shared" si="4"/>
        <v>0.9927944157</v>
      </c>
    </row>
    <row r="1637" ht="15.75" customHeight="1">
      <c r="A1637" s="403" t="s">
        <v>1987</v>
      </c>
      <c r="B1637" s="404">
        <v>5365.13</v>
      </c>
      <c r="C1637" s="405">
        <f t="shared" si="1"/>
        <v>-0.01986886839</v>
      </c>
      <c r="D1637" s="405">
        <f t="shared" si="2"/>
        <v>0.9801311316</v>
      </c>
      <c r="E1637" s="406">
        <v>88.82</v>
      </c>
      <c r="F1637" s="226">
        <f t="shared" si="3"/>
        <v>-0.004036779547</v>
      </c>
      <c r="G1637" s="226">
        <f t="shared" si="4"/>
        <v>0.9959632205</v>
      </c>
    </row>
    <row r="1638" ht="15.75" customHeight="1">
      <c r="A1638" s="403" t="s">
        <v>1988</v>
      </c>
      <c r="B1638" s="404">
        <v>5473.89</v>
      </c>
      <c r="C1638" s="405">
        <f t="shared" si="1"/>
        <v>0.001014933234</v>
      </c>
      <c r="D1638" s="405">
        <f t="shared" si="2"/>
        <v>1.001014933</v>
      </c>
      <c r="E1638" s="406">
        <v>89.18</v>
      </c>
      <c r="F1638" s="226">
        <f t="shared" si="3"/>
        <v>0.005071565423</v>
      </c>
      <c r="G1638" s="226">
        <f t="shared" si="4"/>
        <v>1.005071565</v>
      </c>
    </row>
    <row r="1639" ht="15.75" customHeight="1">
      <c r="A1639" s="403" t="s">
        <v>1989</v>
      </c>
      <c r="B1639" s="404">
        <v>5468.34</v>
      </c>
      <c r="C1639" s="405">
        <f t="shared" si="1"/>
        <v>0.008695491773</v>
      </c>
      <c r="D1639" s="405">
        <f t="shared" si="2"/>
        <v>1.008695492</v>
      </c>
      <c r="E1639" s="406">
        <v>88.73</v>
      </c>
      <c r="F1639" s="226">
        <f t="shared" si="3"/>
        <v>-0.01213538187</v>
      </c>
      <c r="G1639" s="226">
        <f t="shared" si="4"/>
        <v>0.9878646181</v>
      </c>
    </row>
    <row r="1640" ht="15.75" customHeight="1">
      <c r="A1640" s="403" t="s">
        <v>1990</v>
      </c>
      <c r="B1640" s="404">
        <v>5421.2</v>
      </c>
      <c r="C1640" s="405">
        <f t="shared" si="1"/>
        <v>-0.01447958043</v>
      </c>
      <c r="D1640" s="405">
        <f t="shared" si="2"/>
        <v>0.9855204196</v>
      </c>
      <c r="E1640" s="406">
        <v>89.82</v>
      </c>
      <c r="F1640" s="226">
        <f t="shared" si="3"/>
        <v>-0.001001001001</v>
      </c>
      <c r="G1640" s="226">
        <f t="shared" si="4"/>
        <v>0.998998999</v>
      </c>
    </row>
    <row r="1641" ht="15.75" customHeight="1">
      <c r="A1641" s="403" t="s">
        <v>1991</v>
      </c>
      <c r="B1641" s="404">
        <v>5500.85</v>
      </c>
      <c r="C1641" s="405">
        <f t="shared" si="1"/>
        <v>-0.02096414791</v>
      </c>
      <c r="D1641" s="405">
        <f t="shared" si="2"/>
        <v>0.9790358521</v>
      </c>
      <c r="E1641" s="406">
        <v>89.91</v>
      </c>
      <c r="F1641" s="226">
        <f t="shared" si="3"/>
        <v>-0.02747431044</v>
      </c>
      <c r="G1641" s="226">
        <f t="shared" si="4"/>
        <v>0.9725256896</v>
      </c>
    </row>
    <row r="1642" ht="15.75" customHeight="1">
      <c r="A1642" s="403" t="s">
        <v>1992</v>
      </c>
      <c r="B1642" s="404">
        <v>5618.64</v>
      </c>
      <c r="C1642" s="405">
        <f t="shared" si="1"/>
        <v>-0.0004678658026</v>
      </c>
      <c r="D1642" s="405">
        <f t="shared" si="2"/>
        <v>0.9995321342</v>
      </c>
      <c r="E1642" s="406">
        <v>92.45</v>
      </c>
      <c r="F1642" s="226">
        <f t="shared" si="3"/>
        <v>0.02098288239</v>
      </c>
      <c r="G1642" s="226">
        <f t="shared" si="4"/>
        <v>1.020982882</v>
      </c>
    </row>
    <row r="1643" ht="15.75" customHeight="1">
      <c r="A1643" s="403" t="s">
        <v>1993</v>
      </c>
      <c r="B1643" s="404">
        <v>5621.27</v>
      </c>
      <c r="C1643" s="405">
        <f t="shared" si="1"/>
        <v>-0.01523586955</v>
      </c>
      <c r="D1643" s="405">
        <f t="shared" si="2"/>
        <v>0.9847641305</v>
      </c>
      <c r="E1643" s="406">
        <v>90.55</v>
      </c>
      <c r="F1643" s="226">
        <f t="shared" si="3"/>
        <v>-0.007888681933</v>
      </c>
      <c r="G1643" s="226">
        <f t="shared" si="4"/>
        <v>0.9921113181</v>
      </c>
    </row>
    <row r="1644" ht="15.75" customHeight="1">
      <c r="A1644" s="403" t="s">
        <v>1994</v>
      </c>
      <c r="B1644" s="404">
        <v>5708.24</v>
      </c>
      <c r="C1644" s="405">
        <f t="shared" si="1"/>
        <v>0.006781556283</v>
      </c>
      <c r="D1644" s="405">
        <f t="shared" si="2"/>
        <v>1.006781556</v>
      </c>
      <c r="E1644" s="406">
        <v>91.27</v>
      </c>
      <c r="F1644" s="226">
        <f t="shared" si="3"/>
        <v>-0.006963333696</v>
      </c>
      <c r="G1644" s="226">
        <f t="shared" si="4"/>
        <v>0.9930366663</v>
      </c>
    </row>
    <row r="1645" ht="15.75" customHeight="1">
      <c r="A1645" s="403" t="s">
        <v>1995</v>
      </c>
      <c r="B1645" s="404">
        <v>5669.79</v>
      </c>
      <c r="C1645" s="405">
        <f t="shared" si="1"/>
        <v>0.01194929714</v>
      </c>
      <c r="D1645" s="405">
        <f t="shared" si="2"/>
        <v>1.011949297</v>
      </c>
      <c r="E1645" s="406">
        <v>91.91</v>
      </c>
      <c r="F1645" s="226">
        <f t="shared" si="3"/>
        <v>-0.004872239065</v>
      </c>
      <c r="G1645" s="226">
        <f t="shared" si="4"/>
        <v>0.9951277609</v>
      </c>
    </row>
    <row r="1646" ht="15.75" customHeight="1">
      <c r="A1646" s="403" t="s">
        <v>1996</v>
      </c>
      <c r="B1646" s="404">
        <v>5602.84</v>
      </c>
      <c r="C1646" s="405">
        <f t="shared" si="1"/>
        <v>0.01242848831</v>
      </c>
      <c r="D1646" s="405">
        <f t="shared" si="2"/>
        <v>1.012428488</v>
      </c>
      <c r="E1646" s="406">
        <v>92.36</v>
      </c>
      <c r="F1646" s="226">
        <f t="shared" si="3"/>
        <v>0.01094570928</v>
      </c>
      <c r="G1646" s="226">
        <f t="shared" si="4"/>
        <v>1.010945709</v>
      </c>
    </row>
    <row r="1647" ht="15.75" customHeight="1">
      <c r="A1647" s="403" t="s">
        <v>1997</v>
      </c>
      <c r="B1647" s="404">
        <v>5534.06</v>
      </c>
      <c r="C1647" s="405">
        <f t="shared" si="1"/>
        <v>0.0001030091317</v>
      </c>
      <c r="D1647" s="405">
        <f t="shared" si="2"/>
        <v>1.000103009</v>
      </c>
      <c r="E1647" s="406">
        <v>91.36</v>
      </c>
      <c r="F1647" s="226">
        <f t="shared" si="3"/>
        <v>-0.01179015684</v>
      </c>
      <c r="G1647" s="226">
        <f t="shared" si="4"/>
        <v>0.9882098432</v>
      </c>
    </row>
    <row r="1648" ht="15.75" customHeight="1">
      <c r="A1648" s="403" t="s">
        <v>1998</v>
      </c>
      <c r="B1648" s="404">
        <v>5533.49</v>
      </c>
      <c r="C1648" s="405">
        <f t="shared" si="1"/>
        <v>-0.007529410077</v>
      </c>
      <c r="D1648" s="405">
        <f t="shared" si="2"/>
        <v>0.9924705899</v>
      </c>
      <c r="E1648" s="406">
        <v>92.45</v>
      </c>
      <c r="F1648" s="226">
        <f t="shared" si="3"/>
        <v>-0.007834299206</v>
      </c>
      <c r="G1648" s="226">
        <f t="shared" si="4"/>
        <v>0.9921657008</v>
      </c>
    </row>
    <row r="1649" ht="15.75" customHeight="1">
      <c r="A1649" s="403" t="s">
        <v>1999</v>
      </c>
      <c r="B1649" s="404">
        <v>5575.47</v>
      </c>
      <c r="C1649" s="405">
        <f t="shared" si="1"/>
        <v>0.01781900231</v>
      </c>
      <c r="D1649" s="405">
        <f t="shared" si="2"/>
        <v>1.017819002</v>
      </c>
      <c r="E1649" s="406">
        <v>93.18</v>
      </c>
      <c r="F1649" s="226">
        <f t="shared" si="3"/>
        <v>0.01992119089</v>
      </c>
      <c r="G1649" s="226">
        <f t="shared" si="4"/>
        <v>1.019921191</v>
      </c>
    </row>
    <row r="1650" ht="15.75" customHeight="1">
      <c r="A1650" s="403" t="s">
        <v>2000</v>
      </c>
      <c r="B1650" s="404">
        <v>5477.86</v>
      </c>
      <c r="C1650" s="405">
        <f t="shared" si="1"/>
        <v>0.01015528907</v>
      </c>
      <c r="D1650" s="405">
        <f t="shared" si="2"/>
        <v>1.010155289</v>
      </c>
      <c r="E1650" s="406">
        <v>91.36</v>
      </c>
      <c r="F1650" s="226">
        <f t="shared" si="3"/>
        <v>0.01308494123</v>
      </c>
      <c r="G1650" s="226">
        <f t="shared" si="4"/>
        <v>1.013084941</v>
      </c>
    </row>
    <row r="1651" ht="15.75" customHeight="1">
      <c r="A1651" s="403" t="s">
        <v>2001</v>
      </c>
      <c r="B1651" s="404">
        <v>5422.79</v>
      </c>
      <c r="C1651" s="405">
        <f t="shared" si="1"/>
        <v>0.01495825277</v>
      </c>
      <c r="D1651" s="405">
        <f t="shared" si="2"/>
        <v>1.014958253</v>
      </c>
      <c r="E1651" s="406">
        <v>90.18</v>
      </c>
      <c r="F1651" s="226">
        <f t="shared" si="3"/>
        <v>0.009176365264</v>
      </c>
      <c r="G1651" s="226">
        <f t="shared" si="4"/>
        <v>1.009176365</v>
      </c>
    </row>
    <row r="1652" ht="15.75" customHeight="1">
      <c r="A1652" s="403" t="s">
        <v>2002</v>
      </c>
      <c r="B1652" s="404">
        <v>5342.87</v>
      </c>
      <c r="C1652" s="405">
        <f t="shared" si="1"/>
        <v>0.001687330212</v>
      </c>
      <c r="D1652" s="405">
        <f t="shared" si="2"/>
        <v>1.00168733</v>
      </c>
      <c r="E1652" s="406">
        <v>89.36</v>
      </c>
      <c r="F1652" s="226">
        <f t="shared" si="3"/>
        <v>-0.01314191055</v>
      </c>
      <c r="G1652" s="226">
        <f t="shared" si="4"/>
        <v>0.9868580895</v>
      </c>
    </row>
    <row r="1653" ht="15.75" customHeight="1">
      <c r="A1653" s="403" t="s">
        <v>2003</v>
      </c>
      <c r="B1653" s="404">
        <v>5333.87</v>
      </c>
      <c r="C1653" s="405">
        <f t="shared" si="1"/>
        <v>0.01070226002</v>
      </c>
      <c r="D1653" s="405">
        <f t="shared" si="2"/>
        <v>1.01070226</v>
      </c>
      <c r="E1653" s="406">
        <v>90.55</v>
      </c>
      <c r="F1653" s="226">
        <f t="shared" si="3"/>
        <v>-0.009841443412</v>
      </c>
      <c r="G1653" s="226">
        <f t="shared" si="4"/>
        <v>0.9901585566</v>
      </c>
    </row>
    <row r="1654" ht="15.75" customHeight="1">
      <c r="A1654" s="403" t="s">
        <v>2004</v>
      </c>
      <c r="B1654" s="404">
        <v>5277.39</v>
      </c>
      <c r="C1654" s="405">
        <f t="shared" si="1"/>
        <v>0.01204119204</v>
      </c>
      <c r="D1654" s="405">
        <f t="shared" si="2"/>
        <v>1.012041192</v>
      </c>
      <c r="E1654" s="406">
        <v>91.45</v>
      </c>
      <c r="F1654" s="226">
        <f t="shared" si="3"/>
        <v>0.0339174675</v>
      </c>
      <c r="G1654" s="226">
        <f t="shared" si="4"/>
        <v>1.033917467</v>
      </c>
    </row>
    <row r="1655" ht="15.75" customHeight="1">
      <c r="A1655" s="403" t="s">
        <v>2005</v>
      </c>
      <c r="B1655" s="404">
        <v>5214.6</v>
      </c>
      <c r="C1655" s="405">
        <f t="shared" si="1"/>
        <v>0.01083802283</v>
      </c>
      <c r="D1655" s="405">
        <f t="shared" si="2"/>
        <v>1.010838023</v>
      </c>
      <c r="E1655" s="406">
        <v>88.45</v>
      </c>
      <c r="F1655" s="226">
        <f t="shared" si="3"/>
        <v>0.01456756137</v>
      </c>
      <c r="G1655" s="226">
        <f t="shared" si="4"/>
        <v>1.014567561</v>
      </c>
    </row>
    <row r="1656" ht="15.75" customHeight="1">
      <c r="A1656" s="403" t="s">
        <v>2006</v>
      </c>
      <c r="B1656" s="404">
        <v>5158.69</v>
      </c>
      <c r="C1656" s="405">
        <f t="shared" si="1"/>
        <v>-0.004544366915</v>
      </c>
      <c r="D1656" s="405">
        <f t="shared" si="2"/>
        <v>0.9954556331</v>
      </c>
      <c r="E1656" s="406">
        <v>87.18</v>
      </c>
      <c r="F1656" s="226">
        <f t="shared" si="3"/>
        <v>0.003106662064</v>
      </c>
      <c r="G1656" s="226">
        <f t="shared" si="4"/>
        <v>1.003106662</v>
      </c>
    </row>
    <row r="1657" ht="15.75" customHeight="1">
      <c r="A1657" s="403" t="s">
        <v>2007</v>
      </c>
      <c r="B1657" s="404">
        <v>5182.24</v>
      </c>
      <c r="C1657" s="405">
        <f t="shared" si="1"/>
        <v>0.004972268549</v>
      </c>
      <c r="D1657" s="405">
        <f t="shared" si="2"/>
        <v>1.004972269</v>
      </c>
      <c r="E1657" s="406">
        <v>86.91</v>
      </c>
      <c r="F1657" s="226">
        <f t="shared" si="3"/>
        <v>-0.00412512891</v>
      </c>
      <c r="G1657" s="226">
        <f t="shared" si="4"/>
        <v>0.9958748711</v>
      </c>
    </row>
    <row r="1658" ht="15.75" customHeight="1">
      <c r="A1658" s="403" t="s">
        <v>2008</v>
      </c>
      <c r="B1658" s="404">
        <v>5156.6</v>
      </c>
      <c r="C1658" s="405">
        <f t="shared" si="1"/>
        <v>0.003672828272</v>
      </c>
      <c r="D1658" s="405">
        <f t="shared" si="2"/>
        <v>1.003672828</v>
      </c>
      <c r="E1658" s="406">
        <v>87.27</v>
      </c>
      <c r="F1658" s="226">
        <f t="shared" si="3"/>
        <v>-0.004221816522</v>
      </c>
      <c r="G1658" s="226">
        <f t="shared" si="4"/>
        <v>0.9957781835</v>
      </c>
    </row>
    <row r="1659" ht="15.75" customHeight="1">
      <c r="A1659" s="403" t="s">
        <v>2009</v>
      </c>
      <c r="B1659" s="404">
        <v>5137.73</v>
      </c>
      <c r="C1659" s="405">
        <f t="shared" si="1"/>
        <v>0.003545212693</v>
      </c>
      <c r="D1659" s="405">
        <f t="shared" si="2"/>
        <v>1.003545213</v>
      </c>
      <c r="E1659" s="406">
        <v>87.64</v>
      </c>
      <c r="F1659" s="226">
        <f t="shared" si="3"/>
        <v>-0.01228445847</v>
      </c>
      <c r="G1659" s="226">
        <f t="shared" si="4"/>
        <v>0.9877155415</v>
      </c>
    </row>
    <row r="1660" ht="15.75" customHeight="1">
      <c r="A1660" s="403" t="s">
        <v>2010</v>
      </c>
      <c r="B1660" s="404">
        <v>5119.58</v>
      </c>
      <c r="C1660" s="405">
        <f t="shared" si="1"/>
        <v>0.007020214835</v>
      </c>
      <c r="D1660" s="405">
        <f t="shared" si="2"/>
        <v>1.007020215</v>
      </c>
      <c r="E1660" s="406">
        <v>88.73</v>
      </c>
      <c r="F1660" s="226">
        <f t="shared" si="3"/>
        <v>0.0518018018</v>
      </c>
      <c r="G1660" s="226">
        <f t="shared" si="4"/>
        <v>1.051801802</v>
      </c>
    </row>
    <row r="1661" ht="15.75" customHeight="1">
      <c r="A1661" s="403" t="s">
        <v>2011</v>
      </c>
      <c r="B1661" s="404">
        <v>5083.89</v>
      </c>
      <c r="C1661" s="405">
        <f t="shared" si="1"/>
        <v>0.009499508543</v>
      </c>
      <c r="D1661" s="405">
        <f t="shared" si="2"/>
        <v>1.009499509</v>
      </c>
      <c r="E1661" s="406">
        <v>84.36</v>
      </c>
      <c r="F1661" s="226">
        <f t="shared" si="3"/>
        <v>0</v>
      </c>
      <c r="G1661" s="226">
        <f t="shared" si="4"/>
        <v>1</v>
      </c>
    </row>
    <row r="1662" ht="15.75" customHeight="1">
      <c r="A1662" s="403" t="s">
        <v>2012</v>
      </c>
      <c r="B1662" s="404">
        <v>5036.05</v>
      </c>
      <c r="C1662" s="405">
        <f t="shared" si="1"/>
        <v>0.001618962949</v>
      </c>
      <c r="D1662" s="405">
        <f t="shared" si="2"/>
        <v>1.001618963</v>
      </c>
      <c r="E1662" s="406">
        <v>84.36</v>
      </c>
      <c r="F1662" s="226">
        <f t="shared" si="3"/>
        <v>-0.008579151487</v>
      </c>
      <c r="G1662" s="226">
        <f t="shared" si="4"/>
        <v>0.9914208485</v>
      </c>
    </row>
    <row r="1663" ht="15.75" customHeight="1">
      <c r="A1663" s="403" t="s">
        <v>2013</v>
      </c>
      <c r="B1663" s="404">
        <v>5027.91</v>
      </c>
      <c r="C1663" s="405">
        <f t="shared" si="1"/>
        <v>0.002226545526</v>
      </c>
      <c r="D1663" s="405">
        <f t="shared" si="2"/>
        <v>1.002226546</v>
      </c>
      <c r="E1663" s="406">
        <v>85.09</v>
      </c>
      <c r="F1663" s="226">
        <f t="shared" si="3"/>
        <v>0.001058823529</v>
      </c>
      <c r="G1663" s="226">
        <f t="shared" si="4"/>
        <v>1.001058824</v>
      </c>
    </row>
    <row r="1664" ht="15.75" customHeight="1">
      <c r="A1664" s="403" t="s">
        <v>2014</v>
      </c>
      <c r="B1664" s="404">
        <v>5016.74</v>
      </c>
      <c r="C1664" s="405">
        <f t="shared" si="1"/>
        <v>0.004648014531</v>
      </c>
      <c r="D1664" s="405">
        <f t="shared" si="2"/>
        <v>1.004648015</v>
      </c>
      <c r="E1664" s="406">
        <v>85.0</v>
      </c>
      <c r="F1664" s="226">
        <f t="shared" si="3"/>
        <v>0.004253308129</v>
      </c>
      <c r="G1664" s="226">
        <f t="shared" si="4"/>
        <v>1.004253308</v>
      </c>
    </row>
    <row r="1665" ht="15.75" customHeight="1">
      <c r="A1665" s="403" t="s">
        <v>2015</v>
      </c>
      <c r="B1665" s="404">
        <v>4993.53</v>
      </c>
      <c r="C1665" s="405">
        <f t="shared" si="1"/>
        <v>0.007424249455</v>
      </c>
      <c r="D1665" s="405">
        <f t="shared" si="2"/>
        <v>1.007424249</v>
      </c>
      <c r="E1665" s="406">
        <v>84.64</v>
      </c>
      <c r="F1665" s="226">
        <f t="shared" si="3"/>
        <v>0</v>
      </c>
      <c r="G1665" s="226">
        <f t="shared" si="4"/>
        <v>1</v>
      </c>
    </row>
    <row r="1666" ht="15.75" customHeight="1">
      <c r="A1666" s="403" t="s">
        <v>2016</v>
      </c>
      <c r="B1666" s="404">
        <v>4956.73</v>
      </c>
      <c r="C1666" s="405">
        <f t="shared" si="1"/>
        <v>0.006579575292</v>
      </c>
      <c r="D1666" s="405">
        <f t="shared" si="2"/>
        <v>1.006579575</v>
      </c>
      <c r="E1666" s="406">
        <v>84.64</v>
      </c>
      <c r="F1666" s="226">
        <f t="shared" si="3"/>
        <v>-0.008434864105</v>
      </c>
      <c r="G1666" s="226">
        <f t="shared" si="4"/>
        <v>0.9915651359</v>
      </c>
    </row>
    <row r="1667" ht="15.75" customHeight="1">
      <c r="A1667" s="403" t="s">
        <v>2017</v>
      </c>
      <c r="B1667" s="404">
        <v>4924.33</v>
      </c>
      <c r="C1667" s="405">
        <f t="shared" si="1"/>
        <v>-0.001387094746</v>
      </c>
      <c r="D1667" s="405">
        <f t="shared" si="2"/>
        <v>0.9986129053</v>
      </c>
      <c r="E1667" s="406">
        <v>85.36</v>
      </c>
      <c r="F1667" s="226">
        <f t="shared" si="3"/>
        <v>-0.002220923437</v>
      </c>
      <c r="G1667" s="226">
        <f t="shared" si="4"/>
        <v>0.9977790766</v>
      </c>
    </row>
    <row r="1668" ht="15.75" customHeight="1">
      <c r="A1668" s="403" t="s">
        <v>2018</v>
      </c>
      <c r="B1668" s="404">
        <v>4931.17</v>
      </c>
      <c r="C1668" s="405">
        <f t="shared" si="1"/>
        <v>-0.002120749142</v>
      </c>
      <c r="D1668" s="405">
        <f t="shared" si="2"/>
        <v>0.9978792509</v>
      </c>
      <c r="E1668" s="406">
        <v>85.55</v>
      </c>
      <c r="F1668" s="226">
        <f t="shared" si="3"/>
        <v>0.006470588235</v>
      </c>
      <c r="G1668" s="226">
        <f t="shared" si="4"/>
        <v>1.006470588</v>
      </c>
    </row>
    <row r="1669" ht="15.75" customHeight="1">
      <c r="A1669" s="403" t="s">
        <v>2019</v>
      </c>
      <c r="B1669" s="404">
        <v>4941.65</v>
      </c>
      <c r="C1669" s="405">
        <f t="shared" si="1"/>
        <v>0.0006216361788</v>
      </c>
      <c r="D1669" s="405">
        <f t="shared" si="2"/>
        <v>1.000621636</v>
      </c>
      <c r="E1669" s="406">
        <v>85.0</v>
      </c>
      <c r="F1669" s="226">
        <f t="shared" si="3"/>
        <v>-0.0105924805</v>
      </c>
      <c r="G1669" s="226">
        <f t="shared" si="4"/>
        <v>0.9894075195</v>
      </c>
    </row>
    <row r="1670" ht="15.75" customHeight="1">
      <c r="A1670" s="403" t="s">
        <v>2020</v>
      </c>
      <c r="B1670" s="404">
        <v>4938.58</v>
      </c>
      <c r="C1670" s="405">
        <f t="shared" si="1"/>
        <v>0.002610785834</v>
      </c>
      <c r="D1670" s="405">
        <f t="shared" si="2"/>
        <v>1.002610786</v>
      </c>
      <c r="E1670" s="406">
        <v>85.91</v>
      </c>
      <c r="F1670" s="226">
        <f t="shared" si="3"/>
        <v>-0.008425669437</v>
      </c>
      <c r="G1670" s="226">
        <f t="shared" si="4"/>
        <v>0.9915743306</v>
      </c>
    </row>
    <row r="1671" ht="15.75" customHeight="1">
      <c r="A1671" s="403" t="s">
        <v>2021</v>
      </c>
      <c r="B1671" s="404">
        <v>4925.72</v>
      </c>
      <c r="C1671" s="405">
        <f t="shared" si="1"/>
        <v>0.003831323926</v>
      </c>
      <c r="D1671" s="405">
        <f t="shared" si="2"/>
        <v>1.003831324</v>
      </c>
      <c r="E1671" s="406">
        <v>86.64</v>
      </c>
      <c r="F1671" s="226">
        <f t="shared" si="3"/>
        <v>0.002197802198</v>
      </c>
      <c r="G1671" s="226">
        <f t="shared" si="4"/>
        <v>1.002197802</v>
      </c>
    </row>
    <row r="1672" ht="15.75" customHeight="1">
      <c r="A1672" s="403" t="s">
        <v>2022</v>
      </c>
      <c r="B1672" s="404">
        <v>4906.92</v>
      </c>
      <c r="C1672" s="405">
        <f t="shared" si="1"/>
        <v>0.007665943129</v>
      </c>
      <c r="D1672" s="405">
        <f t="shared" si="2"/>
        <v>1.007665943</v>
      </c>
      <c r="E1672" s="406">
        <v>86.45</v>
      </c>
      <c r="F1672" s="226">
        <f t="shared" si="3"/>
        <v>0.02477477477</v>
      </c>
      <c r="G1672" s="226">
        <f t="shared" si="4"/>
        <v>1.024774775</v>
      </c>
    </row>
    <row r="1673" ht="15.75" customHeight="1">
      <c r="A1673" s="403" t="s">
        <v>2023</v>
      </c>
      <c r="B1673" s="404">
        <v>4869.59</v>
      </c>
      <c r="C1673" s="405">
        <f t="shared" si="1"/>
        <v>0.001742396814</v>
      </c>
      <c r="D1673" s="405">
        <f t="shared" si="2"/>
        <v>1.001742397</v>
      </c>
      <c r="E1673" s="406">
        <v>84.36</v>
      </c>
      <c r="F1673" s="226">
        <f t="shared" si="3"/>
        <v>0</v>
      </c>
      <c r="G1673" s="226">
        <f t="shared" si="4"/>
        <v>1</v>
      </c>
    </row>
    <row r="1674" ht="15.75" customHeight="1">
      <c r="A1674" s="403" t="s">
        <v>2024</v>
      </c>
      <c r="B1674" s="404">
        <v>4861.12</v>
      </c>
      <c r="C1674" s="405">
        <f t="shared" si="1"/>
        <v>-0.006476850726</v>
      </c>
      <c r="D1674" s="405">
        <f t="shared" si="2"/>
        <v>0.9935231493</v>
      </c>
      <c r="E1674" s="406">
        <v>84.36</v>
      </c>
      <c r="F1674" s="226">
        <f t="shared" si="3"/>
        <v>-0.006477446708</v>
      </c>
      <c r="G1674" s="226">
        <f t="shared" si="4"/>
        <v>0.9935225533</v>
      </c>
    </row>
    <row r="1675" ht="15.75" customHeight="1">
      <c r="A1675" s="403" t="s">
        <v>2025</v>
      </c>
      <c r="B1675" s="404">
        <v>4892.81</v>
      </c>
      <c r="C1675" s="405">
        <f t="shared" si="1"/>
        <v>0.004419782891</v>
      </c>
      <c r="D1675" s="405">
        <f t="shared" si="2"/>
        <v>1.004419783</v>
      </c>
      <c r="E1675" s="406">
        <v>84.91</v>
      </c>
      <c r="F1675" s="226">
        <f t="shared" si="3"/>
        <v>-0.002115407216</v>
      </c>
      <c r="G1675" s="226">
        <f t="shared" si="4"/>
        <v>0.9978845928</v>
      </c>
    </row>
    <row r="1676" ht="15.75" customHeight="1">
      <c r="A1676" s="403" t="s">
        <v>2026</v>
      </c>
      <c r="B1676" s="404">
        <v>4871.28</v>
      </c>
      <c r="C1676" s="405">
        <f t="shared" si="1"/>
        <v>0.00519800499</v>
      </c>
      <c r="D1676" s="405">
        <f t="shared" si="2"/>
        <v>1.005198005</v>
      </c>
      <c r="E1676" s="406">
        <v>85.09</v>
      </c>
      <c r="F1676" s="226">
        <f t="shared" si="3"/>
        <v>0.001058823529</v>
      </c>
      <c r="G1676" s="226">
        <f t="shared" si="4"/>
        <v>1.001058824</v>
      </c>
    </row>
    <row r="1677" ht="15.75" customHeight="1">
      <c r="A1677" s="403" t="s">
        <v>2027</v>
      </c>
      <c r="B1677" s="404">
        <v>4846.09</v>
      </c>
      <c r="C1677" s="405">
        <f t="shared" si="1"/>
        <v>0.002020131009</v>
      </c>
      <c r="D1677" s="405">
        <f t="shared" si="2"/>
        <v>1.002020131</v>
      </c>
      <c r="E1677" s="406">
        <v>85.0</v>
      </c>
      <c r="F1677" s="226">
        <f t="shared" si="3"/>
        <v>-0.006428988895</v>
      </c>
      <c r="G1677" s="226">
        <f t="shared" si="4"/>
        <v>0.9935710111</v>
      </c>
    </row>
    <row r="1678" ht="15.75" customHeight="1">
      <c r="A1678" s="403" t="s">
        <v>2028</v>
      </c>
      <c r="B1678" s="404">
        <v>4836.32</v>
      </c>
      <c r="C1678" s="405">
        <f t="shared" si="1"/>
        <v>0.002909406112</v>
      </c>
      <c r="D1678" s="405">
        <f t="shared" si="2"/>
        <v>1.002909406</v>
      </c>
      <c r="E1678" s="406">
        <v>85.55</v>
      </c>
      <c r="F1678" s="226">
        <f t="shared" si="3"/>
        <v>0.007537392533</v>
      </c>
      <c r="G1678" s="226">
        <f t="shared" si="4"/>
        <v>1.007537393</v>
      </c>
    </row>
    <row r="1679" ht="15.75" customHeight="1">
      <c r="A1679" s="403" t="s">
        <v>2029</v>
      </c>
      <c r="B1679" s="404">
        <v>4822.29</v>
      </c>
      <c r="C1679" s="405">
        <f t="shared" si="1"/>
        <v>-0.0001513574482</v>
      </c>
      <c r="D1679" s="405">
        <f t="shared" si="2"/>
        <v>0.9998486426</v>
      </c>
      <c r="E1679" s="406">
        <v>84.91</v>
      </c>
      <c r="F1679" s="226">
        <f t="shared" si="3"/>
        <v>-0.01781376518</v>
      </c>
      <c r="G1679" s="226">
        <f t="shared" si="4"/>
        <v>0.9821862348</v>
      </c>
    </row>
    <row r="1680" ht="15.75" customHeight="1">
      <c r="A1680" s="403" t="s">
        <v>2030</v>
      </c>
      <c r="B1680" s="404">
        <v>4823.02</v>
      </c>
      <c r="C1680" s="405">
        <f t="shared" si="1"/>
        <v>0.004536328115</v>
      </c>
      <c r="D1680" s="405">
        <f t="shared" si="2"/>
        <v>1.004536328</v>
      </c>
      <c r="E1680" s="406">
        <v>86.45</v>
      </c>
      <c r="F1680" s="226">
        <f t="shared" si="3"/>
        <v>0.01490960319</v>
      </c>
      <c r="G1680" s="226">
        <f t="shared" si="4"/>
        <v>1.014909603</v>
      </c>
    </row>
    <row r="1681" ht="15.75" customHeight="1">
      <c r="A1681" s="403" t="s">
        <v>2031</v>
      </c>
      <c r="B1681" s="404">
        <v>4801.24</v>
      </c>
      <c r="C1681" s="405">
        <f t="shared" si="1"/>
        <v>0.001656478835</v>
      </c>
      <c r="D1681" s="405">
        <f t="shared" si="2"/>
        <v>1.001656479</v>
      </c>
      <c r="E1681" s="406">
        <v>85.18</v>
      </c>
      <c r="F1681" s="226">
        <f t="shared" si="3"/>
        <v>0.001057703608</v>
      </c>
      <c r="G1681" s="226">
        <f t="shared" si="4"/>
        <v>1.001057704</v>
      </c>
    </row>
    <row r="1682" ht="15.75" customHeight="1">
      <c r="A1682" s="403" t="s">
        <v>2032</v>
      </c>
      <c r="B1682" s="404">
        <v>4793.3</v>
      </c>
      <c r="C1682" s="405">
        <f t="shared" si="1"/>
        <v>-0.000904611434</v>
      </c>
      <c r="D1682" s="405">
        <f t="shared" si="2"/>
        <v>0.9990953886</v>
      </c>
      <c r="E1682" s="406">
        <v>85.09</v>
      </c>
      <c r="F1682" s="226">
        <f t="shared" si="3"/>
        <v>0.0063867534</v>
      </c>
      <c r="G1682" s="226">
        <f t="shared" si="4"/>
        <v>1.006386753</v>
      </c>
    </row>
    <row r="1683" ht="15.75" customHeight="1">
      <c r="A1683" s="403" t="s">
        <v>2033</v>
      </c>
      <c r="B1683" s="404">
        <v>4797.64</v>
      </c>
      <c r="C1683" s="405">
        <f t="shared" si="1"/>
        <v>0.0023127208</v>
      </c>
      <c r="D1683" s="405">
        <f t="shared" si="2"/>
        <v>1.002312721</v>
      </c>
      <c r="E1683" s="406">
        <v>84.55</v>
      </c>
      <c r="F1683" s="226">
        <f t="shared" si="3"/>
        <v>-0.007396102371</v>
      </c>
      <c r="G1683" s="226">
        <f t="shared" si="4"/>
        <v>0.9926038976</v>
      </c>
    </row>
    <row r="1684" ht="15.75" customHeight="1">
      <c r="A1684" s="403" t="s">
        <v>2034</v>
      </c>
      <c r="B1684" s="404">
        <v>4786.57</v>
      </c>
      <c r="C1684" s="405">
        <f t="shared" si="1"/>
        <v>-0.0009934611058</v>
      </c>
      <c r="D1684" s="405">
        <f t="shared" si="2"/>
        <v>0.9990065389</v>
      </c>
      <c r="E1684" s="406">
        <v>85.18</v>
      </c>
      <c r="F1684" s="226">
        <f t="shared" si="3"/>
        <v>0.0074512123</v>
      </c>
      <c r="G1684" s="226">
        <f t="shared" si="4"/>
        <v>1.007451212</v>
      </c>
    </row>
    <row r="1685" ht="15.75" customHeight="1">
      <c r="A1685" s="403" t="s">
        <v>2035</v>
      </c>
      <c r="B1685" s="404">
        <v>4791.33</v>
      </c>
      <c r="C1685" s="405">
        <f t="shared" si="1"/>
        <v>0.005451855582</v>
      </c>
      <c r="D1685" s="405">
        <f t="shared" si="2"/>
        <v>1.005451856</v>
      </c>
      <c r="E1685" s="406">
        <v>84.55</v>
      </c>
      <c r="F1685" s="226">
        <f t="shared" si="3"/>
        <v>0.00762721964</v>
      </c>
      <c r="G1685" s="226">
        <f t="shared" si="4"/>
        <v>1.00762722</v>
      </c>
    </row>
    <row r="1686" ht="15.75" customHeight="1">
      <c r="A1686" s="403" t="s">
        <v>2036</v>
      </c>
      <c r="B1686" s="404">
        <v>4765.35</v>
      </c>
      <c r="C1686" s="405">
        <f t="shared" si="1"/>
        <v>0.003189339396</v>
      </c>
      <c r="D1686" s="405">
        <f t="shared" si="2"/>
        <v>1.003189339</v>
      </c>
      <c r="E1686" s="406">
        <v>83.91</v>
      </c>
      <c r="F1686" s="226">
        <f t="shared" si="3"/>
        <v>-0.001071428571</v>
      </c>
      <c r="G1686" s="226">
        <f t="shared" si="4"/>
        <v>0.9989285714</v>
      </c>
    </row>
    <row r="1687" ht="15.75" customHeight="1">
      <c r="A1687" s="403" t="s">
        <v>2037</v>
      </c>
      <c r="B1687" s="404">
        <v>4750.2</v>
      </c>
      <c r="C1687" s="405">
        <f t="shared" si="1"/>
        <v>0.006099885627</v>
      </c>
      <c r="D1687" s="405">
        <f t="shared" si="2"/>
        <v>1.006099886</v>
      </c>
      <c r="E1687" s="406">
        <v>84.0</v>
      </c>
      <c r="F1687" s="226">
        <f t="shared" si="3"/>
        <v>-0.001070281841</v>
      </c>
      <c r="G1687" s="226">
        <f t="shared" si="4"/>
        <v>0.9989297182</v>
      </c>
    </row>
    <row r="1688" ht="15.75" customHeight="1">
      <c r="A1688" s="403" t="s">
        <v>2038</v>
      </c>
      <c r="B1688" s="404">
        <v>4721.4</v>
      </c>
      <c r="C1688" s="405">
        <f t="shared" si="1"/>
        <v>-0.0001228298299</v>
      </c>
      <c r="D1688" s="405">
        <f t="shared" si="2"/>
        <v>0.9998771702</v>
      </c>
      <c r="E1688" s="406">
        <v>84.09</v>
      </c>
      <c r="F1688" s="226">
        <f t="shared" si="3"/>
        <v>-0.01070588235</v>
      </c>
      <c r="G1688" s="226">
        <f t="shared" si="4"/>
        <v>0.9892941176</v>
      </c>
    </row>
    <row r="1689" ht="15.75" customHeight="1">
      <c r="A1689" s="403" t="s">
        <v>2039</v>
      </c>
      <c r="B1689" s="404">
        <v>4721.98</v>
      </c>
      <c r="C1689" s="405">
        <f t="shared" si="1"/>
        <v>0.00498878375</v>
      </c>
      <c r="D1689" s="405">
        <f t="shared" si="2"/>
        <v>1.004988784</v>
      </c>
      <c r="E1689" s="406">
        <v>85.0</v>
      </c>
      <c r="F1689" s="226">
        <f t="shared" si="3"/>
        <v>-0.0105924805</v>
      </c>
      <c r="G1689" s="226">
        <f t="shared" si="4"/>
        <v>0.9894075195</v>
      </c>
    </row>
    <row r="1690" ht="15.75" customHeight="1">
      <c r="A1690" s="403" t="s">
        <v>2040</v>
      </c>
      <c r="B1690" s="404">
        <v>4698.54</v>
      </c>
      <c r="C1690" s="405">
        <f t="shared" si="1"/>
        <v>0.004659218474</v>
      </c>
      <c r="D1690" s="405">
        <f t="shared" si="2"/>
        <v>1.004659218</v>
      </c>
      <c r="E1690" s="406">
        <v>85.91</v>
      </c>
      <c r="F1690" s="226">
        <f t="shared" si="3"/>
        <v>0.004208065459</v>
      </c>
      <c r="G1690" s="226">
        <f t="shared" si="4"/>
        <v>1.004208065</v>
      </c>
    </row>
    <row r="1691" ht="15.75" customHeight="1">
      <c r="A1691" s="403" t="s">
        <v>2041</v>
      </c>
      <c r="B1691" s="404">
        <v>4676.75</v>
      </c>
      <c r="C1691" s="405">
        <f t="shared" si="1"/>
        <v>0.002561738981</v>
      </c>
      <c r="D1691" s="405">
        <f t="shared" si="2"/>
        <v>1.002561739</v>
      </c>
      <c r="E1691" s="406">
        <v>85.55</v>
      </c>
      <c r="F1691" s="226">
        <f t="shared" si="3"/>
        <v>-0.006272505517</v>
      </c>
      <c r="G1691" s="226">
        <f t="shared" si="4"/>
        <v>0.9937274945</v>
      </c>
    </row>
    <row r="1692" ht="15.75" customHeight="1">
      <c r="A1692" s="403" t="s">
        <v>2042</v>
      </c>
      <c r="B1692" s="404">
        <v>4664.8</v>
      </c>
      <c r="C1692" s="405">
        <f t="shared" si="1"/>
        <v>0.004266972086</v>
      </c>
      <c r="D1692" s="405">
        <f t="shared" si="2"/>
        <v>1.004266972</v>
      </c>
      <c r="E1692" s="406">
        <v>86.09</v>
      </c>
      <c r="F1692" s="226">
        <f t="shared" si="3"/>
        <v>0.005254553947</v>
      </c>
      <c r="G1692" s="226">
        <f t="shared" si="4"/>
        <v>1.005254554</v>
      </c>
    </row>
    <row r="1693" ht="15.75" customHeight="1">
      <c r="A1693" s="403" t="s">
        <v>2043</v>
      </c>
      <c r="B1693" s="404">
        <v>4644.98</v>
      </c>
      <c r="C1693" s="405">
        <f t="shared" si="1"/>
        <v>-0.004758752054</v>
      </c>
      <c r="D1693" s="405">
        <f t="shared" si="2"/>
        <v>0.9952412479</v>
      </c>
      <c r="E1693" s="406">
        <v>85.64</v>
      </c>
      <c r="F1693" s="226">
        <f t="shared" si="3"/>
        <v>0.008597338358</v>
      </c>
      <c r="G1693" s="226">
        <f t="shared" si="4"/>
        <v>1.008597338</v>
      </c>
    </row>
    <row r="1694" ht="15.75" customHeight="1">
      <c r="A1694" s="403" t="s">
        <v>2044</v>
      </c>
      <c r="B1694" s="404">
        <v>4667.19</v>
      </c>
      <c r="C1694" s="405">
        <f t="shared" si="1"/>
        <v>-0.00212523492</v>
      </c>
      <c r="D1694" s="405">
        <f t="shared" si="2"/>
        <v>0.9978747651</v>
      </c>
      <c r="E1694" s="406">
        <v>84.91</v>
      </c>
      <c r="F1694" s="226">
        <f t="shared" si="3"/>
        <v>0.003189981096</v>
      </c>
      <c r="G1694" s="226">
        <f t="shared" si="4"/>
        <v>1.003189981</v>
      </c>
    </row>
    <row r="1695" ht="15.75" customHeight="1">
      <c r="A1695" s="403" t="s">
        <v>2045</v>
      </c>
      <c r="B1695" s="404">
        <v>4677.13</v>
      </c>
      <c r="C1695" s="405">
        <f t="shared" si="1"/>
        <v>0.001258763714</v>
      </c>
      <c r="D1695" s="405">
        <f t="shared" si="2"/>
        <v>1.001258764</v>
      </c>
      <c r="E1695" s="406">
        <v>84.64</v>
      </c>
      <c r="F1695" s="226">
        <f t="shared" si="3"/>
        <v>-0.001062197569</v>
      </c>
      <c r="G1695" s="226">
        <f t="shared" si="4"/>
        <v>0.9989378024</v>
      </c>
    </row>
    <row r="1696" ht="15.75" customHeight="1">
      <c r="A1696" s="403" t="s">
        <v>2046</v>
      </c>
      <c r="B1696" s="404">
        <v>4671.25</v>
      </c>
      <c r="C1696" s="405">
        <f t="shared" si="1"/>
        <v>-0.004222926162</v>
      </c>
      <c r="D1696" s="405">
        <f t="shared" si="2"/>
        <v>0.9957770738</v>
      </c>
      <c r="E1696" s="406">
        <v>84.73</v>
      </c>
      <c r="F1696" s="226">
        <f t="shared" si="3"/>
        <v>0.006533618437</v>
      </c>
      <c r="G1696" s="226">
        <f t="shared" si="4"/>
        <v>1.006533618</v>
      </c>
    </row>
    <row r="1697" ht="15.75" customHeight="1">
      <c r="A1697" s="403" t="s">
        <v>2047</v>
      </c>
      <c r="B1697" s="404">
        <v>4691.06</v>
      </c>
      <c r="C1697" s="405">
        <f t="shared" si="1"/>
        <v>0.0004009229759</v>
      </c>
      <c r="D1697" s="405">
        <f t="shared" si="2"/>
        <v>1.000400923</v>
      </c>
      <c r="E1697" s="406">
        <v>84.18</v>
      </c>
      <c r="F1697" s="226">
        <f t="shared" si="3"/>
        <v>0.002142857143</v>
      </c>
      <c r="G1697" s="226">
        <f t="shared" si="4"/>
        <v>1.002142857</v>
      </c>
    </row>
    <row r="1698" ht="15.75" customHeight="1">
      <c r="A1698" s="403" t="s">
        <v>2048</v>
      </c>
      <c r="B1698" s="404">
        <v>4689.18</v>
      </c>
      <c r="C1698" s="405">
        <f t="shared" si="1"/>
        <v>0.003593450033</v>
      </c>
      <c r="D1698" s="405">
        <f t="shared" si="2"/>
        <v>1.00359345</v>
      </c>
      <c r="E1698" s="406">
        <v>84.0</v>
      </c>
      <c r="F1698" s="226">
        <f t="shared" si="3"/>
        <v>-0.00426742532</v>
      </c>
      <c r="G1698" s="226">
        <f t="shared" si="4"/>
        <v>0.9957325747</v>
      </c>
    </row>
    <row r="1699" ht="15.75" customHeight="1">
      <c r="A1699" s="403" t="s">
        <v>2049</v>
      </c>
      <c r="B1699" s="404">
        <v>4672.39</v>
      </c>
      <c r="C1699" s="405">
        <f t="shared" si="1"/>
        <v>-0.0001027205978</v>
      </c>
      <c r="D1699" s="405">
        <f t="shared" si="2"/>
        <v>0.9998972794</v>
      </c>
      <c r="E1699" s="406">
        <v>84.36</v>
      </c>
      <c r="F1699" s="226">
        <f t="shared" si="3"/>
        <v>0.001067995728</v>
      </c>
      <c r="G1699" s="226">
        <f t="shared" si="4"/>
        <v>1.001067996</v>
      </c>
    </row>
    <row r="1700" ht="15.75" customHeight="1">
      <c r="A1700" s="403" t="s">
        <v>2050</v>
      </c>
      <c r="B1700" s="404">
        <v>4672.87</v>
      </c>
      <c r="C1700" s="405">
        <f t="shared" si="1"/>
        <v>0.008566470545</v>
      </c>
      <c r="D1700" s="405">
        <f t="shared" si="2"/>
        <v>1.008566471</v>
      </c>
      <c r="E1700" s="406">
        <v>84.27</v>
      </c>
      <c r="F1700" s="226">
        <f t="shared" si="3"/>
        <v>-0.004371455577</v>
      </c>
      <c r="G1700" s="226">
        <f t="shared" si="4"/>
        <v>0.9956285444</v>
      </c>
    </row>
    <row r="1701" ht="15.75" customHeight="1">
      <c r="A1701" s="403" t="s">
        <v>2051</v>
      </c>
      <c r="B1701" s="404">
        <v>4633.18</v>
      </c>
      <c r="C1701" s="405">
        <f t="shared" si="1"/>
        <v>0.007901045496</v>
      </c>
      <c r="D1701" s="405">
        <f t="shared" si="2"/>
        <v>1.007901045</v>
      </c>
      <c r="E1701" s="406">
        <v>84.64</v>
      </c>
      <c r="F1701" s="226">
        <f t="shared" si="3"/>
        <v>0.008699797402</v>
      </c>
      <c r="G1701" s="226">
        <f t="shared" si="4"/>
        <v>1.008699797</v>
      </c>
    </row>
    <row r="1702" ht="15.75" customHeight="1">
      <c r="A1702" s="403" t="s">
        <v>2052</v>
      </c>
      <c r="B1702" s="404">
        <v>4596.86</v>
      </c>
      <c r="C1702" s="405">
        <f t="shared" si="1"/>
        <v>0.001021303654</v>
      </c>
      <c r="D1702" s="405">
        <f t="shared" si="2"/>
        <v>1.001021304</v>
      </c>
      <c r="E1702" s="406">
        <v>83.91</v>
      </c>
      <c r="F1702" s="226">
        <f t="shared" si="3"/>
        <v>-0.007569485512</v>
      </c>
      <c r="G1702" s="226">
        <f t="shared" si="4"/>
        <v>0.9924305145</v>
      </c>
    </row>
    <row r="1703" ht="15.75" customHeight="1">
      <c r="A1703" s="403" t="s">
        <v>2053</v>
      </c>
      <c r="B1703" s="404">
        <v>4592.17</v>
      </c>
      <c r="C1703" s="405">
        <f t="shared" si="1"/>
        <v>-0.002803425782</v>
      </c>
      <c r="D1703" s="405">
        <f t="shared" si="2"/>
        <v>0.9971965742</v>
      </c>
      <c r="E1703" s="406">
        <v>84.55</v>
      </c>
      <c r="F1703" s="226">
        <f t="shared" si="3"/>
        <v>0.003322653376</v>
      </c>
      <c r="G1703" s="226">
        <f t="shared" si="4"/>
        <v>1.003322653</v>
      </c>
    </row>
    <row r="1704" ht="15.75" customHeight="1">
      <c r="A1704" s="403" t="s">
        <v>2054</v>
      </c>
      <c r="B1704" s="404">
        <v>4605.08</v>
      </c>
      <c r="C1704" s="405">
        <f t="shared" si="1"/>
        <v>-0.006718821111</v>
      </c>
      <c r="D1704" s="405">
        <f t="shared" si="2"/>
        <v>0.9932811789</v>
      </c>
      <c r="E1704" s="406">
        <v>84.27</v>
      </c>
      <c r="F1704" s="226">
        <f t="shared" si="3"/>
        <v>0.006449301326</v>
      </c>
      <c r="G1704" s="226">
        <f t="shared" si="4"/>
        <v>1.006449301</v>
      </c>
    </row>
    <row r="1705" ht="15.75" customHeight="1">
      <c r="A1705" s="403" t="s">
        <v>2055</v>
      </c>
      <c r="B1705" s="404">
        <v>4636.23</v>
      </c>
      <c r="C1705" s="405">
        <f t="shared" si="1"/>
        <v>-0.004716414066</v>
      </c>
      <c r="D1705" s="405">
        <f t="shared" si="2"/>
        <v>0.9952835859</v>
      </c>
      <c r="E1705" s="406">
        <v>83.73</v>
      </c>
      <c r="F1705" s="226">
        <f t="shared" si="3"/>
        <v>-0.01909559513</v>
      </c>
      <c r="G1705" s="226">
        <f t="shared" si="4"/>
        <v>0.9809044049</v>
      </c>
    </row>
    <row r="1706" ht="15.75" customHeight="1">
      <c r="A1706" s="403" t="s">
        <v>2056</v>
      </c>
      <c r="B1706" s="404">
        <v>4658.2</v>
      </c>
      <c r="C1706" s="405">
        <f t="shared" si="1"/>
        <v>-0.005053547095</v>
      </c>
      <c r="D1706" s="405">
        <f t="shared" si="2"/>
        <v>0.9949464529</v>
      </c>
      <c r="E1706" s="406">
        <v>85.36</v>
      </c>
      <c r="F1706" s="226">
        <f t="shared" si="3"/>
        <v>-0.003269500234</v>
      </c>
      <c r="G1706" s="226">
        <f t="shared" si="4"/>
        <v>0.9967304998</v>
      </c>
    </row>
    <row r="1707" ht="15.75" customHeight="1">
      <c r="A1707" s="403" t="s">
        <v>2057</v>
      </c>
      <c r="B1707" s="404">
        <v>4681.86</v>
      </c>
      <c r="C1707" s="405">
        <f t="shared" si="1"/>
        <v>-0.0025225302</v>
      </c>
      <c r="D1707" s="405">
        <f t="shared" si="2"/>
        <v>0.9974774698</v>
      </c>
      <c r="E1707" s="406">
        <v>85.64</v>
      </c>
      <c r="F1707" s="226">
        <f t="shared" si="3"/>
        <v>0.005400328716</v>
      </c>
      <c r="G1707" s="226">
        <f t="shared" si="4"/>
        <v>1.005400329</v>
      </c>
    </row>
    <row r="1708" ht="15.75" customHeight="1">
      <c r="A1708" s="403" t="s">
        <v>2058</v>
      </c>
      <c r="B1708" s="404">
        <v>4693.7</v>
      </c>
      <c r="C1708" s="405">
        <f t="shared" si="1"/>
        <v>0.0001491583209</v>
      </c>
      <c r="D1708" s="405">
        <f t="shared" si="2"/>
        <v>1.000149158</v>
      </c>
      <c r="E1708" s="406">
        <v>85.18</v>
      </c>
      <c r="F1708" s="226">
        <f t="shared" si="3"/>
        <v>0.005310987844</v>
      </c>
      <c r="G1708" s="226">
        <f t="shared" si="4"/>
        <v>1.005310988</v>
      </c>
    </row>
    <row r="1709" ht="15.75" customHeight="1">
      <c r="A1709" s="403" t="s">
        <v>2059</v>
      </c>
      <c r="B1709" s="404">
        <v>4693.0</v>
      </c>
      <c r="C1709" s="405">
        <f t="shared" si="1"/>
        <v>0.0001214722436</v>
      </c>
      <c r="D1709" s="405">
        <f t="shared" si="2"/>
        <v>1.000121472</v>
      </c>
      <c r="E1709" s="406">
        <v>84.73</v>
      </c>
      <c r="F1709" s="226">
        <f t="shared" si="3"/>
        <v>0.005458644832</v>
      </c>
      <c r="G1709" s="226">
        <f t="shared" si="4"/>
        <v>1.005458645</v>
      </c>
    </row>
    <row r="1710" ht="15.75" customHeight="1">
      <c r="A1710" s="403" t="s">
        <v>2060</v>
      </c>
      <c r="B1710" s="404">
        <v>4692.43</v>
      </c>
      <c r="C1710" s="405">
        <f t="shared" si="1"/>
        <v>-0.002143536112</v>
      </c>
      <c r="D1710" s="405">
        <f t="shared" si="2"/>
        <v>0.9978564639</v>
      </c>
      <c r="E1710" s="406">
        <v>84.27</v>
      </c>
      <c r="F1710" s="226">
        <f t="shared" si="3"/>
        <v>-0.003311649911</v>
      </c>
      <c r="G1710" s="226">
        <f t="shared" si="4"/>
        <v>0.9966883501</v>
      </c>
    </row>
    <row r="1711" ht="15.75" customHeight="1">
      <c r="A1711" s="403" t="s">
        <v>2061</v>
      </c>
      <c r="B1711" s="404">
        <v>4702.51</v>
      </c>
      <c r="C1711" s="405">
        <f t="shared" si="1"/>
        <v>-0.001982236277</v>
      </c>
      <c r="D1711" s="405">
        <f t="shared" si="2"/>
        <v>0.9980177637</v>
      </c>
      <c r="E1711" s="406">
        <v>84.55</v>
      </c>
      <c r="F1711" s="226">
        <f t="shared" si="3"/>
        <v>-0.01376414324</v>
      </c>
      <c r="G1711" s="226">
        <f t="shared" si="4"/>
        <v>0.9862358568</v>
      </c>
    </row>
    <row r="1712" ht="15.75" customHeight="1">
      <c r="A1712" s="403" t="s">
        <v>2062</v>
      </c>
      <c r="B1712" s="404">
        <v>4711.85</v>
      </c>
      <c r="C1712" s="405">
        <f t="shared" si="1"/>
        <v>0.004029457014</v>
      </c>
      <c r="D1712" s="405">
        <f t="shared" si="2"/>
        <v>1.004029457</v>
      </c>
      <c r="E1712" s="406">
        <v>85.73</v>
      </c>
      <c r="F1712" s="226">
        <f t="shared" si="3"/>
        <v>0.01841292469</v>
      </c>
      <c r="G1712" s="226">
        <f t="shared" si="4"/>
        <v>1.018412925</v>
      </c>
    </row>
    <row r="1713" ht="15.75" customHeight="1">
      <c r="A1713" s="403" t="s">
        <v>2063</v>
      </c>
      <c r="B1713" s="404">
        <v>4692.94</v>
      </c>
      <c r="C1713" s="405">
        <f t="shared" si="1"/>
        <v>-0.003541687015</v>
      </c>
      <c r="D1713" s="405">
        <f t="shared" si="2"/>
        <v>0.996458313</v>
      </c>
      <c r="E1713" s="406">
        <v>84.18</v>
      </c>
      <c r="F1713" s="226">
        <f t="shared" si="3"/>
        <v>0</v>
      </c>
      <c r="G1713" s="226">
        <f t="shared" si="4"/>
        <v>1</v>
      </c>
    </row>
    <row r="1714" ht="15.75" customHeight="1">
      <c r="A1714" s="403" t="s">
        <v>2064</v>
      </c>
      <c r="B1714" s="404">
        <v>4709.62</v>
      </c>
      <c r="C1714" s="405">
        <f t="shared" si="1"/>
        <v>0.001767592437</v>
      </c>
      <c r="D1714" s="405">
        <f t="shared" si="2"/>
        <v>1.001767592</v>
      </c>
      <c r="E1714" s="406">
        <v>84.18</v>
      </c>
      <c r="F1714" s="226">
        <f t="shared" si="3"/>
        <v>-0.01486249269</v>
      </c>
      <c r="G1714" s="226">
        <f t="shared" si="4"/>
        <v>0.9851375073</v>
      </c>
    </row>
    <row r="1715" ht="15.75" customHeight="1">
      <c r="A1715" s="403" t="s">
        <v>2065</v>
      </c>
      <c r="B1715" s="404">
        <v>4701.31</v>
      </c>
      <c r="C1715" s="405">
        <f t="shared" si="1"/>
        <v>0.00255901188</v>
      </c>
      <c r="D1715" s="405">
        <f t="shared" si="2"/>
        <v>1.002559012</v>
      </c>
      <c r="E1715" s="406">
        <v>85.45</v>
      </c>
      <c r="F1715" s="226">
        <f t="shared" si="3"/>
        <v>-0.01053728578</v>
      </c>
      <c r="G1715" s="226">
        <f t="shared" si="4"/>
        <v>0.9894627142</v>
      </c>
    </row>
    <row r="1716" ht="15.75" customHeight="1">
      <c r="A1716" s="403" t="s">
        <v>2066</v>
      </c>
      <c r="B1716" s="404">
        <v>4689.31</v>
      </c>
      <c r="C1716" s="405">
        <f t="shared" si="1"/>
        <v>-0.001983556909</v>
      </c>
      <c r="D1716" s="405">
        <f t="shared" si="2"/>
        <v>0.9980164431</v>
      </c>
      <c r="E1716" s="406">
        <v>86.36</v>
      </c>
      <c r="F1716" s="226">
        <f t="shared" si="3"/>
        <v>-0.01144688645</v>
      </c>
      <c r="G1716" s="226">
        <f t="shared" si="4"/>
        <v>0.9885531136</v>
      </c>
    </row>
    <row r="1717" ht="15.75" customHeight="1">
      <c r="A1717" s="403" t="s">
        <v>2067</v>
      </c>
      <c r="B1717" s="404">
        <v>4698.63</v>
      </c>
      <c r="C1717" s="405">
        <f t="shared" si="1"/>
        <v>-0.00531149179</v>
      </c>
      <c r="D1717" s="405">
        <f t="shared" si="2"/>
        <v>0.9946885082</v>
      </c>
      <c r="E1717" s="406">
        <v>87.36</v>
      </c>
      <c r="F1717" s="226">
        <f t="shared" si="3"/>
        <v>-0.08129140814</v>
      </c>
      <c r="G1717" s="226">
        <f t="shared" si="4"/>
        <v>0.9187085919</v>
      </c>
    </row>
    <row r="1718" ht="15.75" customHeight="1">
      <c r="A1718" s="403" t="s">
        <v>2068</v>
      </c>
      <c r="B1718" s="404">
        <v>4723.72</v>
      </c>
      <c r="C1718" s="405">
        <f t="shared" si="1"/>
        <v>0.002051314687</v>
      </c>
      <c r="D1718" s="405">
        <f t="shared" si="2"/>
        <v>1.002051315</v>
      </c>
      <c r="E1718" s="406">
        <v>95.09</v>
      </c>
      <c r="F1718" s="226">
        <f t="shared" si="3"/>
        <v>0.007736328953</v>
      </c>
      <c r="G1718" s="226">
        <f t="shared" si="4"/>
        <v>1.007736329</v>
      </c>
    </row>
    <row r="1719" ht="15.75" customHeight="1">
      <c r="A1719" s="403" t="s">
        <v>2069</v>
      </c>
      <c r="B1719" s="404">
        <v>4714.05</v>
      </c>
      <c r="C1719" s="405">
        <f t="shared" si="1"/>
        <v>0.001119185861</v>
      </c>
      <c r="D1719" s="405">
        <f t="shared" si="2"/>
        <v>1.001119186</v>
      </c>
      <c r="E1719" s="406">
        <v>94.36</v>
      </c>
      <c r="F1719" s="226">
        <f t="shared" si="3"/>
        <v>-0.002009518773</v>
      </c>
      <c r="G1719" s="226">
        <f t="shared" si="4"/>
        <v>0.9979904812</v>
      </c>
    </row>
    <row r="1720" ht="15.75" customHeight="1">
      <c r="A1720" s="403" t="s">
        <v>2070</v>
      </c>
      <c r="B1720" s="404">
        <v>4708.78</v>
      </c>
      <c r="C1720" s="405">
        <f t="shared" si="1"/>
        <v>0.003762419716</v>
      </c>
      <c r="D1720" s="405">
        <f t="shared" si="2"/>
        <v>1.00376242</v>
      </c>
      <c r="E1720" s="406">
        <v>94.55</v>
      </c>
      <c r="F1720" s="226">
        <f t="shared" si="3"/>
        <v>-0.006619037613</v>
      </c>
      <c r="G1720" s="226">
        <f t="shared" si="4"/>
        <v>0.9933809624</v>
      </c>
    </row>
    <row r="1721" ht="15.75" customHeight="1">
      <c r="A1721" s="403" t="s">
        <v>2071</v>
      </c>
      <c r="B1721" s="404">
        <v>4691.13</v>
      </c>
      <c r="C1721" s="405">
        <f t="shared" si="1"/>
        <v>0.00004263546887</v>
      </c>
      <c r="D1721" s="405">
        <f t="shared" si="2"/>
        <v>1.000042635</v>
      </c>
      <c r="E1721" s="406">
        <v>95.18</v>
      </c>
      <c r="F1721" s="226">
        <f t="shared" si="3"/>
        <v>0.00475034308</v>
      </c>
      <c r="G1721" s="226">
        <f t="shared" si="4"/>
        <v>1.004750343</v>
      </c>
    </row>
    <row r="1722" ht="15.75" customHeight="1">
      <c r="A1722" s="403" t="s">
        <v>2072</v>
      </c>
      <c r="B1722" s="404">
        <v>4690.93</v>
      </c>
      <c r="C1722" s="405">
        <f t="shared" si="1"/>
        <v>-0.0009051836138</v>
      </c>
      <c r="D1722" s="405">
        <f t="shared" si="2"/>
        <v>0.9990948164</v>
      </c>
      <c r="E1722" s="406">
        <v>94.73</v>
      </c>
      <c r="F1722" s="226">
        <f t="shared" si="3"/>
        <v>0.04098901099</v>
      </c>
      <c r="G1722" s="226">
        <f t="shared" si="4"/>
        <v>1.040989011</v>
      </c>
    </row>
    <row r="1723" ht="15.75" customHeight="1">
      <c r="A1723" s="403" t="s">
        <v>2073</v>
      </c>
      <c r="B1723" s="404">
        <v>4695.18</v>
      </c>
      <c r="C1723" s="405">
        <f t="shared" si="1"/>
        <v>0.0009700189527</v>
      </c>
      <c r="D1723" s="405">
        <f t="shared" si="2"/>
        <v>1.000970019</v>
      </c>
      <c r="E1723" s="406">
        <v>91.0</v>
      </c>
      <c r="F1723" s="226">
        <f t="shared" si="3"/>
        <v>0.0009899901001</v>
      </c>
      <c r="G1723" s="226">
        <f t="shared" si="4"/>
        <v>1.00098999</v>
      </c>
    </row>
    <row r="1724" ht="15.75" customHeight="1">
      <c r="A1724" s="403" t="s">
        <v>2074</v>
      </c>
      <c r="B1724" s="404">
        <v>4690.63</v>
      </c>
      <c r="C1724" s="405">
        <f t="shared" si="1"/>
        <v>0.002768466419</v>
      </c>
      <c r="D1724" s="405">
        <f t="shared" si="2"/>
        <v>1.002768466</v>
      </c>
      <c r="E1724" s="406">
        <v>90.91</v>
      </c>
      <c r="F1724" s="226">
        <f t="shared" si="3"/>
        <v>0.006086764055</v>
      </c>
      <c r="G1724" s="226">
        <f t="shared" si="4"/>
        <v>1.006086764</v>
      </c>
    </row>
    <row r="1725" ht="15.75" customHeight="1">
      <c r="A1725" s="403" t="s">
        <v>2075</v>
      </c>
      <c r="B1725" s="404">
        <v>4677.68</v>
      </c>
      <c r="C1725" s="405">
        <f t="shared" si="1"/>
        <v>-0.001347142073</v>
      </c>
      <c r="D1725" s="405">
        <f t="shared" si="2"/>
        <v>0.9986528579</v>
      </c>
      <c r="E1725" s="406">
        <v>90.36</v>
      </c>
      <c r="F1725" s="226">
        <f t="shared" si="3"/>
        <v>-0.005064963664</v>
      </c>
      <c r="G1725" s="226">
        <f t="shared" si="4"/>
        <v>0.9949350363</v>
      </c>
    </row>
    <row r="1726" ht="15.75" customHeight="1">
      <c r="A1726" s="403" t="s">
        <v>2076</v>
      </c>
      <c r="B1726" s="404">
        <v>4683.99</v>
      </c>
      <c r="C1726" s="405">
        <f t="shared" si="1"/>
        <v>0.002259582362</v>
      </c>
      <c r="D1726" s="405">
        <f t="shared" si="2"/>
        <v>1.002259582</v>
      </c>
      <c r="E1726" s="406">
        <v>90.82</v>
      </c>
      <c r="F1726" s="226">
        <f t="shared" si="3"/>
        <v>-0.004930426208</v>
      </c>
      <c r="G1726" s="226">
        <f t="shared" si="4"/>
        <v>0.9950695738</v>
      </c>
    </row>
    <row r="1727" ht="15.75" customHeight="1">
      <c r="A1727" s="403" t="s">
        <v>2077</v>
      </c>
      <c r="B1727" s="404">
        <v>4673.43</v>
      </c>
      <c r="C1727" s="405">
        <f t="shared" si="1"/>
        <v>-0.001469988099</v>
      </c>
      <c r="D1727" s="405">
        <f t="shared" si="2"/>
        <v>0.9985300119</v>
      </c>
      <c r="E1727" s="406">
        <v>91.27</v>
      </c>
      <c r="F1727" s="226">
        <f t="shared" si="3"/>
        <v>-0.005014717105</v>
      </c>
      <c r="G1727" s="226">
        <f t="shared" si="4"/>
        <v>0.9949852829</v>
      </c>
    </row>
    <row r="1728" ht="15.75" customHeight="1">
      <c r="A1728" s="403" t="s">
        <v>2078</v>
      </c>
      <c r="B1728" s="404">
        <v>4680.31</v>
      </c>
      <c r="C1728" s="405">
        <f t="shared" si="1"/>
        <v>0.00320661901</v>
      </c>
      <c r="D1728" s="405">
        <f t="shared" si="2"/>
        <v>1.003206619</v>
      </c>
      <c r="E1728" s="406">
        <v>91.73</v>
      </c>
      <c r="F1728" s="226">
        <f t="shared" si="3"/>
        <v>0.003061782395</v>
      </c>
      <c r="G1728" s="226">
        <f t="shared" si="4"/>
        <v>1.003061782</v>
      </c>
    </row>
    <row r="1729" ht="15.75" customHeight="1">
      <c r="A1729" s="403" t="s">
        <v>2079</v>
      </c>
      <c r="B1729" s="404">
        <v>4665.35</v>
      </c>
      <c r="C1729" s="405">
        <f t="shared" si="1"/>
        <v>0.001117992163</v>
      </c>
      <c r="D1729" s="405">
        <f t="shared" si="2"/>
        <v>1.001117992</v>
      </c>
      <c r="E1729" s="406">
        <v>91.45</v>
      </c>
      <c r="F1729" s="226">
        <f t="shared" si="3"/>
        <v>-0.01188546731</v>
      </c>
      <c r="G1729" s="226">
        <f t="shared" si="4"/>
        <v>0.9881145327</v>
      </c>
    </row>
    <row r="1730" ht="15.75" customHeight="1">
      <c r="A1730" s="403" t="s">
        <v>2080</v>
      </c>
      <c r="B1730" s="404">
        <v>4660.14</v>
      </c>
      <c r="C1730" s="405">
        <f t="shared" si="1"/>
        <v>0.004528866404</v>
      </c>
      <c r="D1730" s="405">
        <f t="shared" si="2"/>
        <v>1.004528866</v>
      </c>
      <c r="E1730" s="406">
        <v>92.55</v>
      </c>
      <c r="F1730" s="226">
        <f t="shared" si="3"/>
        <v>0.006963333696</v>
      </c>
      <c r="G1730" s="226">
        <f t="shared" si="4"/>
        <v>1.006963334</v>
      </c>
    </row>
    <row r="1731" ht="15.75" customHeight="1">
      <c r="A1731" s="403" t="s">
        <v>2081</v>
      </c>
      <c r="B1731" s="404">
        <v>4639.13</v>
      </c>
      <c r="C1731" s="405">
        <f t="shared" si="1"/>
        <v>0.00280145347</v>
      </c>
      <c r="D1731" s="405">
        <f t="shared" si="2"/>
        <v>1.002801453</v>
      </c>
      <c r="E1731" s="406">
        <v>91.91</v>
      </c>
      <c r="F1731" s="226">
        <f t="shared" si="3"/>
        <v>0</v>
      </c>
      <c r="G1731" s="226">
        <f t="shared" si="4"/>
        <v>1</v>
      </c>
    </row>
    <row r="1732" ht="15.75" customHeight="1">
      <c r="A1732" s="403" t="s">
        <v>2082</v>
      </c>
      <c r="B1732" s="404">
        <v>4626.17</v>
      </c>
      <c r="C1732" s="405">
        <f t="shared" si="1"/>
        <v>0.0004736179655</v>
      </c>
      <c r="D1732" s="405">
        <f t="shared" si="2"/>
        <v>1.000473618</v>
      </c>
      <c r="E1732" s="406">
        <v>91.91</v>
      </c>
      <c r="F1732" s="226">
        <f t="shared" si="3"/>
        <v>-0.005840995133</v>
      </c>
      <c r="G1732" s="226">
        <f t="shared" si="4"/>
        <v>0.9941590049</v>
      </c>
    </row>
    <row r="1733" ht="15.75" customHeight="1">
      <c r="A1733" s="403" t="s">
        <v>2083</v>
      </c>
      <c r="B1733" s="404">
        <v>4623.98</v>
      </c>
      <c r="C1733" s="405">
        <f t="shared" si="1"/>
        <v>0.004977092335</v>
      </c>
      <c r="D1733" s="405">
        <f t="shared" si="2"/>
        <v>1.004977092</v>
      </c>
      <c r="E1733" s="406">
        <v>92.45</v>
      </c>
      <c r="F1733" s="226">
        <f t="shared" si="3"/>
        <v>-0.003986209869</v>
      </c>
      <c r="G1733" s="226">
        <f t="shared" si="4"/>
        <v>0.9960137901</v>
      </c>
    </row>
    <row r="1734" ht="15.75" customHeight="1">
      <c r="A1734" s="403" t="s">
        <v>2084</v>
      </c>
      <c r="B1734" s="404">
        <v>4601.08</v>
      </c>
      <c r="C1734" s="405">
        <f t="shared" si="1"/>
        <v>0.001395094751</v>
      </c>
      <c r="D1734" s="405">
        <f t="shared" si="2"/>
        <v>1.001395095</v>
      </c>
      <c r="E1734" s="406">
        <v>92.82</v>
      </c>
      <c r="F1734" s="226">
        <f t="shared" si="3"/>
        <v>0.002917341977</v>
      </c>
      <c r="G1734" s="226">
        <f t="shared" si="4"/>
        <v>1.002917342</v>
      </c>
    </row>
    <row r="1735" ht="15.75" customHeight="1">
      <c r="A1735" s="403" t="s">
        <v>2085</v>
      </c>
      <c r="B1735" s="404">
        <v>4594.67</v>
      </c>
      <c r="C1735" s="405">
        <f t="shared" si="1"/>
        <v>0.005761379929</v>
      </c>
      <c r="D1735" s="405">
        <f t="shared" si="2"/>
        <v>1.00576138</v>
      </c>
      <c r="E1735" s="406">
        <v>92.55</v>
      </c>
      <c r="F1735" s="226">
        <f t="shared" si="3"/>
        <v>0.01502522483</v>
      </c>
      <c r="G1735" s="226">
        <f t="shared" si="4"/>
        <v>1.015025225</v>
      </c>
    </row>
    <row r="1736" ht="15.75" customHeight="1">
      <c r="A1736" s="403" t="s">
        <v>2086</v>
      </c>
      <c r="B1736" s="404">
        <v>4568.35</v>
      </c>
      <c r="C1736" s="405">
        <f t="shared" si="1"/>
        <v>0.001021103537</v>
      </c>
      <c r="D1736" s="405">
        <f t="shared" si="2"/>
        <v>1.001021104</v>
      </c>
      <c r="E1736" s="406">
        <v>91.18</v>
      </c>
      <c r="F1736" s="226">
        <f t="shared" si="3"/>
        <v>-0.007942552497</v>
      </c>
      <c r="G1736" s="226">
        <f t="shared" si="4"/>
        <v>0.9920574475</v>
      </c>
    </row>
    <row r="1737" ht="15.75" customHeight="1">
      <c r="A1737" s="403" t="s">
        <v>2087</v>
      </c>
      <c r="B1737" s="404">
        <v>4563.69</v>
      </c>
      <c r="C1737" s="405">
        <f t="shared" si="1"/>
        <v>0.001373581163</v>
      </c>
      <c r="D1737" s="405">
        <f t="shared" si="2"/>
        <v>1.001373581</v>
      </c>
      <c r="E1737" s="406">
        <v>91.91</v>
      </c>
      <c r="F1737" s="226">
        <f t="shared" si="3"/>
        <v>-0.01267590504</v>
      </c>
      <c r="G1737" s="226">
        <f t="shared" si="4"/>
        <v>0.987324095</v>
      </c>
    </row>
    <row r="1738" ht="15.75" customHeight="1">
      <c r="A1738" s="403" t="s">
        <v>2088</v>
      </c>
      <c r="B1738" s="404">
        <v>4557.43</v>
      </c>
      <c r="C1738" s="405">
        <f t="shared" si="1"/>
        <v>0.001844345181</v>
      </c>
      <c r="D1738" s="405">
        <f t="shared" si="2"/>
        <v>1.001844345</v>
      </c>
      <c r="E1738" s="406">
        <v>93.09</v>
      </c>
      <c r="F1738" s="226">
        <f t="shared" si="3"/>
        <v>0.005834683955</v>
      </c>
      <c r="G1738" s="226">
        <f t="shared" si="4"/>
        <v>1.005834684</v>
      </c>
    </row>
    <row r="1739" ht="15.75" customHeight="1">
      <c r="A1739" s="403" t="s">
        <v>2089</v>
      </c>
      <c r="B1739" s="404">
        <v>4549.04</v>
      </c>
      <c r="C1739" s="405">
        <f t="shared" si="1"/>
        <v>0.004964023532</v>
      </c>
      <c r="D1739" s="405">
        <f t="shared" si="2"/>
        <v>1.004964024</v>
      </c>
      <c r="E1739" s="406">
        <v>92.55</v>
      </c>
      <c r="F1739" s="226">
        <f t="shared" si="3"/>
        <v>0.01602810407</v>
      </c>
      <c r="G1739" s="226">
        <f t="shared" si="4"/>
        <v>1.016028104</v>
      </c>
    </row>
    <row r="1740" ht="15.75" customHeight="1">
      <c r="A1740" s="403" t="s">
        <v>2090</v>
      </c>
      <c r="B1740" s="404">
        <v>4526.57</v>
      </c>
      <c r="C1740" s="405">
        <f t="shared" si="1"/>
        <v>0.0006454964465</v>
      </c>
      <c r="D1740" s="405">
        <f t="shared" si="2"/>
        <v>1.000645496</v>
      </c>
      <c r="E1740" s="406">
        <v>91.09</v>
      </c>
      <c r="F1740" s="226">
        <f t="shared" si="3"/>
        <v>-0.002955341506</v>
      </c>
      <c r="G1740" s="226">
        <f t="shared" si="4"/>
        <v>0.9970446585</v>
      </c>
    </row>
    <row r="1741" ht="15.75" customHeight="1">
      <c r="A1741" s="403" t="s">
        <v>2091</v>
      </c>
      <c r="B1741" s="404">
        <v>4523.65</v>
      </c>
      <c r="C1741" s="405">
        <f t="shared" si="1"/>
        <v>-0.002291554552</v>
      </c>
      <c r="D1741" s="405">
        <f t="shared" si="2"/>
        <v>0.9977084454</v>
      </c>
      <c r="E1741" s="406">
        <v>91.36</v>
      </c>
      <c r="F1741" s="226">
        <f t="shared" si="3"/>
        <v>0.003956043956</v>
      </c>
      <c r="G1741" s="226">
        <f t="shared" si="4"/>
        <v>1.003956044</v>
      </c>
    </row>
    <row r="1742" ht="15.75" customHeight="1">
      <c r="A1742" s="403" t="s">
        <v>2092</v>
      </c>
      <c r="B1742" s="404">
        <v>4534.04</v>
      </c>
      <c r="C1742" s="405">
        <f t="shared" si="1"/>
        <v>-0.0001124698151</v>
      </c>
      <c r="D1742" s="405">
        <f t="shared" si="2"/>
        <v>0.9998875302</v>
      </c>
      <c r="E1742" s="406">
        <v>91.0</v>
      </c>
      <c r="F1742" s="226">
        <f t="shared" si="3"/>
        <v>0.009092925261</v>
      </c>
      <c r="G1742" s="226">
        <f t="shared" si="4"/>
        <v>1.009092925</v>
      </c>
    </row>
    <row r="1743" ht="15.75" customHeight="1">
      <c r="A1743" s="403" t="s">
        <v>2093</v>
      </c>
      <c r="B1743" s="404">
        <v>4534.55</v>
      </c>
      <c r="C1743" s="405">
        <f t="shared" si="1"/>
        <v>-0.004330002393</v>
      </c>
      <c r="D1743" s="405">
        <f t="shared" si="2"/>
        <v>0.9956699976</v>
      </c>
      <c r="E1743" s="406">
        <v>90.18</v>
      </c>
      <c r="F1743" s="226">
        <f t="shared" si="3"/>
        <v>-0.0188227614</v>
      </c>
      <c r="G1743" s="226">
        <f t="shared" si="4"/>
        <v>0.9811772386</v>
      </c>
    </row>
    <row r="1744" ht="15.75" customHeight="1">
      <c r="A1744" s="403" t="s">
        <v>2094</v>
      </c>
      <c r="B1744" s="404">
        <v>4554.27</v>
      </c>
      <c r="C1744" s="405">
        <f t="shared" si="1"/>
        <v>-0.002061932476</v>
      </c>
      <c r="D1744" s="405">
        <f t="shared" si="2"/>
        <v>0.9979380675</v>
      </c>
      <c r="E1744" s="406">
        <v>91.91</v>
      </c>
      <c r="F1744" s="226">
        <f t="shared" si="3"/>
        <v>-0.01458132304</v>
      </c>
      <c r="G1744" s="226">
        <f t="shared" si="4"/>
        <v>0.985418677</v>
      </c>
    </row>
    <row r="1745" ht="15.75" customHeight="1">
      <c r="A1745" s="403" t="s">
        <v>2095</v>
      </c>
      <c r="B1745" s="404">
        <v>4563.68</v>
      </c>
      <c r="C1745" s="405">
        <f t="shared" si="1"/>
        <v>-0.003093161841</v>
      </c>
      <c r="D1745" s="405">
        <f t="shared" si="2"/>
        <v>0.9969068382</v>
      </c>
      <c r="E1745" s="406">
        <v>93.27</v>
      </c>
      <c r="F1745" s="226">
        <f t="shared" si="3"/>
        <v>-0.009662348694</v>
      </c>
      <c r="G1745" s="226">
        <f t="shared" si="4"/>
        <v>0.9903376513</v>
      </c>
    </row>
    <row r="1746" ht="15.75" customHeight="1">
      <c r="A1746" s="403" t="s">
        <v>2096</v>
      </c>
      <c r="B1746" s="404">
        <v>4577.84</v>
      </c>
      <c r="C1746" s="405">
        <f t="shared" si="1"/>
        <v>-0.0002598803677</v>
      </c>
      <c r="D1746" s="405">
        <f t="shared" si="2"/>
        <v>0.9997401196</v>
      </c>
      <c r="E1746" s="406">
        <v>94.18</v>
      </c>
      <c r="F1746" s="226">
        <f t="shared" si="3"/>
        <v>0.01465201465</v>
      </c>
      <c r="G1746" s="226">
        <f t="shared" si="4"/>
        <v>1.014652015</v>
      </c>
    </row>
    <row r="1747" ht="15.75" customHeight="1">
      <c r="A1747" s="403" t="s">
        <v>2097</v>
      </c>
      <c r="B1747" s="404">
        <v>4579.03</v>
      </c>
      <c r="C1747" s="405">
        <f t="shared" si="1"/>
        <v>-0.001319497152</v>
      </c>
      <c r="D1747" s="405">
        <f t="shared" si="2"/>
        <v>0.9986805028</v>
      </c>
      <c r="E1747" s="406">
        <v>92.82</v>
      </c>
      <c r="F1747" s="226">
        <f t="shared" si="3"/>
        <v>0.007927027907</v>
      </c>
      <c r="G1747" s="226">
        <f t="shared" si="4"/>
        <v>1.007927028</v>
      </c>
    </row>
    <row r="1748" ht="15.75" customHeight="1">
      <c r="A1748" s="403" t="s">
        <v>2098</v>
      </c>
      <c r="B1748" s="404">
        <v>4585.08</v>
      </c>
      <c r="C1748" s="405">
        <f t="shared" si="1"/>
        <v>-0.002208812181</v>
      </c>
      <c r="D1748" s="405">
        <f t="shared" si="2"/>
        <v>0.9977911878</v>
      </c>
      <c r="E1748" s="406">
        <v>92.09</v>
      </c>
      <c r="F1748" s="226">
        <f t="shared" si="3"/>
        <v>0.006998359759</v>
      </c>
      <c r="G1748" s="226">
        <f t="shared" si="4"/>
        <v>1.00699836</v>
      </c>
    </row>
    <row r="1749" ht="15.75" customHeight="1">
      <c r="A1749" s="403" t="s">
        <v>2099</v>
      </c>
      <c r="B1749" s="404">
        <v>4595.23</v>
      </c>
      <c r="C1749" s="405">
        <f t="shared" si="1"/>
        <v>0.00195802671</v>
      </c>
      <c r="D1749" s="405">
        <f t="shared" si="2"/>
        <v>1.001958027</v>
      </c>
      <c r="E1749" s="406">
        <v>91.45</v>
      </c>
      <c r="F1749" s="226">
        <f t="shared" si="3"/>
        <v>-0.01081665765</v>
      </c>
      <c r="G1749" s="226">
        <f t="shared" si="4"/>
        <v>0.9891833423</v>
      </c>
    </row>
    <row r="1750" ht="15.75" customHeight="1">
      <c r="A1750" s="403" t="s">
        <v>2100</v>
      </c>
      <c r="B1750" s="404">
        <v>4586.25</v>
      </c>
      <c r="C1750" s="405">
        <f t="shared" si="1"/>
        <v>0.002003460722</v>
      </c>
      <c r="D1750" s="405">
        <f t="shared" si="2"/>
        <v>1.002003461</v>
      </c>
      <c r="E1750" s="406">
        <v>92.45</v>
      </c>
      <c r="F1750" s="226">
        <f t="shared" si="3"/>
        <v>-0.007834299206</v>
      </c>
      <c r="G1750" s="226">
        <f t="shared" si="4"/>
        <v>0.9921657008</v>
      </c>
    </row>
    <row r="1751" ht="15.75" customHeight="1">
      <c r="A1751" s="403" t="s">
        <v>2101</v>
      </c>
      <c r="B1751" s="404">
        <v>4577.08</v>
      </c>
      <c r="C1751" s="405">
        <f t="shared" si="1"/>
        <v>0.0005946187008</v>
      </c>
      <c r="D1751" s="405">
        <f t="shared" si="2"/>
        <v>1.000594619</v>
      </c>
      <c r="E1751" s="406">
        <v>93.18</v>
      </c>
      <c r="F1751" s="226">
        <f t="shared" si="3"/>
        <v>-0.01636229283</v>
      </c>
      <c r="G1751" s="226">
        <f t="shared" si="4"/>
        <v>0.9836377072</v>
      </c>
    </row>
    <row r="1752" ht="15.75" customHeight="1">
      <c r="A1752" s="403" t="s">
        <v>2102</v>
      </c>
      <c r="B1752" s="404">
        <v>4574.36</v>
      </c>
      <c r="C1752" s="405">
        <f t="shared" si="1"/>
        <v>0.001111772533</v>
      </c>
      <c r="D1752" s="405">
        <f t="shared" si="2"/>
        <v>1.001111773</v>
      </c>
      <c r="E1752" s="406">
        <v>94.73</v>
      </c>
      <c r="F1752" s="226">
        <f t="shared" si="3"/>
        <v>0.003921153031</v>
      </c>
      <c r="G1752" s="226">
        <f t="shared" si="4"/>
        <v>1.003921153</v>
      </c>
    </row>
    <row r="1753" ht="15.75" customHeight="1">
      <c r="A1753" s="403" t="s">
        <v>2103</v>
      </c>
      <c r="B1753" s="404">
        <v>4569.28</v>
      </c>
      <c r="C1753" s="405">
        <f t="shared" si="1"/>
        <v>0.0003502872355</v>
      </c>
      <c r="D1753" s="405">
        <f t="shared" si="2"/>
        <v>1.000350287</v>
      </c>
      <c r="E1753" s="406">
        <v>94.36</v>
      </c>
      <c r="F1753" s="226">
        <f t="shared" si="3"/>
        <v>0.000954704572</v>
      </c>
      <c r="G1753" s="226">
        <f t="shared" si="4"/>
        <v>1.000954705</v>
      </c>
    </row>
    <row r="1754" ht="15.75" customHeight="1">
      <c r="A1754" s="403" t="s">
        <v>2104</v>
      </c>
      <c r="B1754" s="404">
        <v>4567.68</v>
      </c>
      <c r="C1754" s="405">
        <f t="shared" si="1"/>
        <v>-0.0003151591554</v>
      </c>
      <c r="D1754" s="405">
        <f t="shared" si="2"/>
        <v>0.9996848408</v>
      </c>
      <c r="E1754" s="406">
        <v>94.27</v>
      </c>
      <c r="F1754" s="226">
        <f t="shared" si="3"/>
        <v>0.02467391304</v>
      </c>
      <c r="G1754" s="226">
        <f t="shared" si="4"/>
        <v>1.024673913</v>
      </c>
    </row>
    <row r="1755" ht="15.75" customHeight="1">
      <c r="A1755" s="403" t="s">
        <v>2105</v>
      </c>
      <c r="B1755" s="404">
        <v>4569.12</v>
      </c>
      <c r="C1755" s="405">
        <f t="shared" si="1"/>
        <v>0.0001532258418</v>
      </c>
      <c r="D1755" s="405">
        <f t="shared" si="2"/>
        <v>1.000153226</v>
      </c>
      <c r="E1755" s="406">
        <v>92.0</v>
      </c>
      <c r="F1755" s="226">
        <f t="shared" si="3"/>
        <v>0.02850754612</v>
      </c>
      <c r="G1755" s="226">
        <f t="shared" si="4"/>
        <v>1.028507546</v>
      </c>
    </row>
    <row r="1756" ht="15.75" customHeight="1">
      <c r="A1756" s="403" t="s">
        <v>2106</v>
      </c>
      <c r="B1756" s="404">
        <v>4568.42</v>
      </c>
      <c r="C1756" s="405">
        <f t="shared" si="1"/>
        <v>-0.001998877134</v>
      </c>
      <c r="D1756" s="405">
        <f t="shared" si="2"/>
        <v>0.9980011229</v>
      </c>
      <c r="E1756" s="406">
        <v>89.45</v>
      </c>
      <c r="F1756" s="226">
        <f t="shared" si="3"/>
        <v>0.001007162041</v>
      </c>
      <c r="G1756" s="226">
        <f t="shared" si="4"/>
        <v>1.001007162</v>
      </c>
    </row>
    <row r="1757" ht="15.75" customHeight="1">
      <c r="A1757" s="403" t="s">
        <v>2107</v>
      </c>
      <c r="B1757" s="404">
        <v>4577.57</v>
      </c>
      <c r="C1757" s="405">
        <f t="shared" si="1"/>
        <v>0.000349652642</v>
      </c>
      <c r="D1757" s="405">
        <f t="shared" si="2"/>
        <v>1.000349653</v>
      </c>
      <c r="E1757" s="406">
        <v>89.36</v>
      </c>
      <c r="F1757" s="226">
        <f t="shared" si="3"/>
        <v>-0.01106684374</v>
      </c>
      <c r="G1757" s="226">
        <f t="shared" si="4"/>
        <v>0.9889331563</v>
      </c>
    </row>
    <row r="1758" ht="15.75" customHeight="1">
      <c r="A1758" s="403" t="s">
        <v>2108</v>
      </c>
      <c r="B1758" s="404">
        <v>4575.97</v>
      </c>
      <c r="C1758" s="405">
        <f t="shared" si="1"/>
        <v>0.005186320941</v>
      </c>
      <c r="D1758" s="405">
        <f t="shared" si="2"/>
        <v>1.005186321</v>
      </c>
      <c r="E1758" s="406">
        <v>90.36</v>
      </c>
      <c r="F1758" s="226">
        <f t="shared" si="3"/>
        <v>0.02044042914</v>
      </c>
      <c r="G1758" s="226">
        <f t="shared" si="4"/>
        <v>1.020440429</v>
      </c>
    </row>
    <row r="1759" ht="15.75" customHeight="1">
      <c r="A1759" s="403" t="s">
        <v>2109</v>
      </c>
      <c r="B1759" s="404">
        <v>4552.36</v>
      </c>
      <c r="C1759" s="405">
        <f t="shared" si="1"/>
        <v>0.004113628794</v>
      </c>
      <c r="D1759" s="405">
        <f t="shared" si="2"/>
        <v>1.004113629</v>
      </c>
      <c r="E1759" s="406">
        <v>88.55</v>
      </c>
      <c r="F1759" s="226">
        <f t="shared" si="3"/>
        <v>0.005221932115</v>
      </c>
      <c r="G1759" s="226">
        <f t="shared" si="4"/>
        <v>1.005221932</v>
      </c>
    </row>
    <row r="1760" ht="15.75" customHeight="1">
      <c r="A1760" s="403" t="s">
        <v>2110</v>
      </c>
      <c r="B1760" s="404">
        <v>4533.71</v>
      </c>
      <c r="C1760" s="405">
        <f t="shared" si="1"/>
        <v>0.001849584783</v>
      </c>
      <c r="D1760" s="405">
        <f t="shared" si="2"/>
        <v>1.001849585</v>
      </c>
      <c r="E1760" s="406">
        <v>88.09</v>
      </c>
      <c r="F1760" s="226">
        <f t="shared" si="3"/>
        <v>0.009396126962</v>
      </c>
      <c r="G1760" s="226">
        <f t="shared" si="4"/>
        <v>1.009396127</v>
      </c>
    </row>
    <row r="1761" ht="15.75" customHeight="1">
      <c r="A1761" s="403" t="s">
        <v>2111</v>
      </c>
      <c r="B1761" s="404">
        <v>4525.34</v>
      </c>
      <c r="C1761" s="405">
        <f t="shared" si="1"/>
        <v>-0.002846906083</v>
      </c>
      <c r="D1761" s="405">
        <f t="shared" si="2"/>
        <v>0.9971530939</v>
      </c>
      <c r="E1761" s="406">
        <v>87.27</v>
      </c>
      <c r="F1761" s="226">
        <f t="shared" si="3"/>
        <v>-0.003198172473</v>
      </c>
      <c r="G1761" s="226">
        <f t="shared" si="4"/>
        <v>0.9968018275</v>
      </c>
    </row>
    <row r="1762" ht="15.75" customHeight="1">
      <c r="A1762" s="403" t="s">
        <v>2112</v>
      </c>
      <c r="B1762" s="404">
        <v>4538.26</v>
      </c>
      <c r="C1762" s="405">
        <f t="shared" si="1"/>
        <v>0.00001322110088</v>
      </c>
      <c r="D1762" s="405">
        <f t="shared" si="2"/>
        <v>1.000013221</v>
      </c>
      <c r="E1762" s="406">
        <v>87.55</v>
      </c>
      <c r="F1762" s="226">
        <f t="shared" si="3"/>
        <v>0.003208433597</v>
      </c>
      <c r="G1762" s="226">
        <f t="shared" si="4"/>
        <v>1.003208434</v>
      </c>
    </row>
    <row r="1763" ht="15.75" customHeight="1">
      <c r="A1763" s="403" t="s">
        <v>2113</v>
      </c>
      <c r="B1763" s="404">
        <v>4538.2</v>
      </c>
      <c r="C1763" s="405">
        <f t="shared" si="1"/>
        <v>-0.002628478999</v>
      </c>
      <c r="D1763" s="405">
        <f t="shared" si="2"/>
        <v>0.997371521</v>
      </c>
      <c r="E1763" s="406">
        <v>87.27</v>
      </c>
      <c r="F1763" s="226">
        <f t="shared" si="3"/>
        <v>0</v>
      </c>
      <c r="G1763" s="226">
        <f t="shared" si="4"/>
        <v>1</v>
      </c>
    </row>
    <row r="1764" ht="15.75" customHeight="1">
      <c r="A1764" s="403" t="s">
        <v>2114</v>
      </c>
      <c r="B1764" s="404">
        <v>4550.16</v>
      </c>
      <c r="C1764" s="405">
        <f t="shared" si="1"/>
        <v>0.0002154234389</v>
      </c>
      <c r="D1764" s="405">
        <f t="shared" si="2"/>
        <v>1.000215423</v>
      </c>
      <c r="E1764" s="406">
        <v>87.27</v>
      </c>
      <c r="F1764" s="226">
        <f t="shared" si="3"/>
        <v>-0.003198172473</v>
      </c>
      <c r="G1764" s="226">
        <f t="shared" si="4"/>
        <v>0.9968018275</v>
      </c>
    </row>
    <row r="1765" ht="15.75" customHeight="1">
      <c r="A1765" s="403" t="s">
        <v>2115</v>
      </c>
      <c r="B1765" s="404">
        <v>4549.18</v>
      </c>
      <c r="C1765" s="405">
        <f t="shared" si="1"/>
        <v>-0.0004152869545</v>
      </c>
      <c r="D1765" s="405">
        <f t="shared" si="2"/>
        <v>0.999584713</v>
      </c>
      <c r="E1765" s="406">
        <v>87.55</v>
      </c>
      <c r="F1765" s="226">
        <f t="shared" si="3"/>
        <v>0.01802325581</v>
      </c>
      <c r="G1765" s="226">
        <f t="shared" si="4"/>
        <v>1.018023256</v>
      </c>
    </row>
    <row r="1766" ht="15.75" customHeight="1">
      <c r="A1766" s="403" t="s">
        <v>2116</v>
      </c>
      <c r="B1766" s="404">
        <v>4551.07</v>
      </c>
      <c r="C1766" s="405">
        <f t="shared" si="1"/>
        <v>-0.0005951099965</v>
      </c>
      <c r="D1766" s="405">
        <f t="shared" si="2"/>
        <v>0.99940489</v>
      </c>
      <c r="E1766" s="406">
        <v>86.0</v>
      </c>
      <c r="F1766" s="226">
        <f t="shared" si="3"/>
        <v>0.01606805293</v>
      </c>
      <c r="G1766" s="226">
        <f t="shared" si="4"/>
        <v>1.016068053</v>
      </c>
    </row>
    <row r="1767" ht="15.75" customHeight="1">
      <c r="A1767" s="403" t="s">
        <v>2117</v>
      </c>
      <c r="B1767" s="404">
        <v>4553.78</v>
      </c>
      <c r="C1767" s="405">
        <f t="shared" si="1"/>
        <v>-0.0001668664673</v>
      </c>
      <c r="D1767" s="405">
        <f t="shared" si="2"/>
        <v>0.9998331335</v>
      </c>
      <c r="E1767" s="406">
        <v>84.64</v>
      </c>
      <c r="F1767" s="226">
        <f t="shared" si="3"/>
        <v>0.002249851983</v>
      </c>
      <c r="G1767" s="226">
        <f t="shared" si="4"/>
        <v>1.002249852</v>
      </c>
    </row>
    <row r="1768" ht="15.75" customHeight="1">
      <c r="A1768" s="403" t="s">
        <v>2118</v>
      </c>
      <c r="B1768" s="404">
        <v>4554.54</v>
      </c>
      <c r="C1768" s="405">
        <f t="shared" si="1"/>
        <v>-0.0005222825944</v>
      </c>
      <c r="D1768" s="405">
        <f t="shared" si="2"/>
        <v>0.9994777174</v>
      </c>
      <c r="E1768" s="406">
        <v>84.45</v>
      </c>
      <c r="F1768" s="226">
        <f t="shared" si="3"/>
        <v>0.008599068434</v>
      </c>
      <c r="G1768" s="226">
        <f t="shared" si="4"/>
        <v>1.008599068</v>
      </c>
    </row>
    <row r="1769" ht="15.75" customHeight="1">
      <c r="A1769" s="403" t="s">
        <v>2119</v>
      </c>
      <c r="B1769" s="404">
        <v>4556.92</v>
      </c>
      <c r="C1769" s="405">
        <f t="shared" si="1"/>
        <v>-0.003256915751</v>
      </c>
      <c r="D1769" s="405">
        <f t="shared" si="2"/>
        <v>0.9967430842</v>
      </c>
      <c r="E1769" s="406">
        <v>83.73</v>
      </c>
      <c r="F1769" s="226">
        <f t="shared" si="3"/>
        <v>-0.01075141777</v>
      </c>
      <c r="G1769" s="226">
        <f t="shared" si="4"/>
        <v>0.9892485822</v>
      </c>
    </row>
    <row r="1770" ht="15.75" customHeight="1">
      <c r="A1770" s="403" t="s">
        <v>2120</v>
      </c>
      <c r="B1770" s="404">
        <v>4571.81</v>
      </c>
      <c r="C1770" s="405">
        <f t="shared" si="1"/>
        <v>0.00282302465</v>
      </c>
      <c r="D1770" s="405">
        <f t="shared" si="2"/>
        <v>1.002823025</v>
      </c>
      <c r="E1770" s="406">
        <v>84.64</v>
      </c>
      <c r="F1770" s="226">
        <f t="shared" si="3"/>
        <v>-0.002122141004</v>
      </c>
      <c r="G1770" s="226">
        <f t="shared" si="4"/>
        <v>0.997877859</v>
      </c>
    </row>
    <row r="1771" ht="15.75" customHeight="1">
      <c r="A1771" s="403" t="s">
        <v>2121</v>
      </c>
      <c r="B1771" s="404">
        <v>4558.94</v>
      </c>
      <c r="C1771" s="405">
        <f t="shared" si="1"/>
        <v>0.004634291998</v>
      </c>
      <c r="D1771" s="405">
        <f t="shared" si="2"/>
        <v>1.004634292</v>
      </c>
      <c r="E1771" s="406">
        <v>84.82</v>
      </c>
      <c r="F1771" s="226">
        <f t="shared" si="3"/>
        <v>0.01751439539</v>
      </c>
      <c r="G1771" s="226">
        <f t="shared" si="4"/>
        <v>1.017514395</v>
      </c>
    </row>
    <row r="1772" ht="15.75" customHeight="1">
      <c r="A1772" s="403" t="s">
        <v>2122</v>
      </c>
      <c r="B1772" s="404">
        <v>4537.91</v>
      </c>
      <c r="C1772" s="405">
        <f t="shared" si="1"/>
        <v>-0.00003746077636</v>
      </c>
      <c r="D1772" s="405">
        <f t="shared" si="2"/>
        <v>0.9999625392</v>
      </c>
      <c r="E1772" s="406">
        <v>83.36</v>
      </c>
      <c r="F1772" s="226">
        <f t="shared" si="3"/>
        <v>-0.007619047619</v>
      </c>
      <c r="G1772" s="226">
        <f t="shared" si="4"/>
        <v>0.9923809524</v>
      </c>
    </row>
    <row r="1773" ht="15.75" customHeight="1">
      <c r="A1773" s="403" t="s">
        <v>2123</v>
      </c>
      <c r="B1773" s="404">
        <v>4538.08</v>
      </c>
      <c r="C1773" s="405">
        <f t="shared" si="1"/>
        <v>-0.001456641803</v>
      </c>
      <c r="D1773" s="405">
        <f t="shared" si="2"/>
        <v>0.9985433582</v>
      </c>
      <c r="E1773" s="406">
        <v>84.0</v>
      </c>
      <c r="F1773" s="226">
        <f t="shared" si="3"/>
        <v>0.001072577762</v>
      </c>
      <c r="G1773" s="226">
        <f t="shared" si="4"/>
        <v>1.001072578</v>
      </c>
    </row>
    <row r="1774" ht="15.75" customHeight="1">
      <c r="A1774" s="403" t="s">
        <v>2124</v>
      </c>
      <c r="B1774" s="404">
        <v>4544.7</v>
      </c>
      <c r="C1774" s="405">
        <f t="shared" si="1"/>
        <v>0.008774363676</v>
      </c>
      <c r="D1774" s="405">
        <f t="shared" si="2"/>
        <v>1.008774364</v>
      </c>
      <c r="E1774" s="406">
        <v>83.91</v>
      </c>
      <c r="F1774" s="226">
        <f t="shared" si="3"/>
        <v>0</v>
      </c>
      <c r="G1774" s="226">
        <f t="shared" si="4"/>
        <v>1</v>
      </c>
    </row>
    <row r="1775" ht="15.75" customHeight="1">
      <c r="A1775" s="403" t="s">
        <v>2125</v>
      </c>
      <c r="B1775" s="404">
        <v>4505.17</v>
      </c>
      <c r="C1775" s="405">
        <f t="shared" si="1"/>
        <v>0.002222380416</v>
      </c>
      <c r="D1775" s="405">
        <f t="shared" si="2"/>
        <v>1.00222238</v>
      </c>
      <c r="E1775" s="406">
        <v>83.91</v>
      </c>
      <c r="F1775" s="226">
        <f t="shared" si="3"/>
        <v>0.006597888676</v>
      </c>
      <c r="G1775" s="226">
        <f t="shared" si="4"/>
        <v>1.006597889</v>
      </c>
    </row>
    <row r="1776" ht="15.75" customHeight="1">
      <c r="A1776" s="403" t="s">
        <v>2126</v>
      </c>
      <c r="B1776" s="404">
        <v>4495.18</v>
      </c>
      <c r="C1776" s="405">
        <f t="shared" si="1"/>
        <v>-0.002750921781</v>
      </c>
      <c r="D1776" s="405">
        <f t="shared" si="2"/>
        <v>0.9972490782</v>
      </c>
      <c r="E1776" s="406">
        <v>83.36</v>
      </c>
      <c r="F1776" s="226">
        <f t="shared" si="3"/>
        <v>-0.006554641878</v>
      </c>
      <c r="G1776" s="226">
        <f t="shared" si="4"/>
        <v>0.9934453581</v>
      </c>
    </row>
    <row r="1777" ht="15.75" customHeight="1">
      <c r="A1777" s="403" t="s">
        <v>2127</v>
      </c>
      <c r="B1777" s="404">
        <v>4507.58</v>
      </c>
      <c r="C1777" s="405">
        <f t="shared" si="1"/>
        <v>0.008348507693</v>
      </c>
      <c r="D1777" s="405">
        <f t="shared" si="2"/>
        <v>1.008348508</v>
      </c>
      <c r="E1777" s="406">
        <v>83.91</v>
      </c>
      <c r="F1777" s="226">
        <f t="shared" si="3"/>
        <v>0.009868816945</v>
      </c>
      <c r="G1777" s="226">
        <f t="shared" si="4"/>
        <v>1.009868817</v>
      </c>
    </row>
    <row r="1778" ht="15.75" customHeight="1">
      <c r="A1778" s="403" t="s">
        <v>2128</v>
      </c>
      <c r="B1778" s="404">
        <v>4470.26</v>
      </c>
      <c r="C1778" s="405">
        <f t="shared" si="1"/>
        <v>0.00424589339</v>
      </c>
      <c r="D1778" s="405">
        <f t="shared" si="2"/>
        <v>1.004245893</v>
      </c>
      <c r="E1778" s="406">
        <v>83.09</v>
      </c>
      <c r="F1778" s="226">
        <f t="shared" si="3"/>
        <v>0.003260082106</v>
      </c>
      <c r="G1778" s="226">
        <f t="shared" si="4"/>
        <v>1.003260082</v>
      </c>
    </row>
    <row r="1779" ht="15.75" customHeight="1">
      <c r="A1779" s="403" t="s">
        <v>2129</v>
      </c>
      <c r="B1779" s="404">
        <v>4451.36</v>
      </c>
      <c r="C1779" s="405">
        <f t="shared" si="1"/>
        <v>0.008733644246</v>
      </c>
      <c r="D1779" s="405">
        <f t="shared" si="2"/>
        <v>1.008733644</v>
      </c>
      <c r="E1779" s="406">
        <v>82.82</v>
      </c>
      <c r="F1779" s="226">
        <f t="shared" si="3"/>
        <v>0.003270745003</v>
      </c>
      <c r="G1779" s="226">
        <f t="shared" si="4"/>
        <v>1.003270745</v>
      </c>
    </row>
    <row r="1780" ht="15.75" customHeight="1">
      <c r="A1780" s="403" t="s">
        <v>2130</v>
      </c>
      <c r="B1780" s="404">
        <v>4412.82</v>
      </c>
      <c r="C1780" s="405">
        <f t="shared" si="1"/>
        <v>0.007442548548</v>
      </c>
      <c r="D1780" s="405">
        <f t="shared" si="2"/>
        <v>1.007442549</v>
      </c>
      <c r="E1780" s="406">
        <v>82.55</v>
      </c>
      <c r="F1780" s="226">
        <f t="shared" si="3"/>
        <v>0.007813453791</v>
      </c>
      <c r="G1780" s="226">
        <f t="shared" si="4"/>
        <v>1.007813454</v>
      </c>
    </row>
    <row r="1781" ht="15.75" customHeight="1">
      <c r="A1781" s="403" t="s">
        <v>2131</v>
      </c>
      <c r="B1781" s="404">
        <v>4380.22</v>
      </c>
      <c r="C1781" s="405">
        <f t="shared" si="1"/>
        <v>-0.0002830106859</v>
      </c>
      <c r="D1781" s="405">
        <f t="shared" si="2"/>
        <v>0.9997169893</v>
      </c>
      <c r="E1781" s="406">
        <v>81.91</v>
      </c>
      <c r="F1781" s="226">
        <f t="shared" si="3"/>
        <v>-0.006549423893</v>
      </c>
      <c r="G1781" s="226">
        <f t="shared" si="4"/>
        <v>0.9934505761</v>
      </c>
    </row>
    <row r="1782" ht="15.75" customHeight="1">
      <c r="A1782" s="403" t="s">
        <v>2132</v>
      </c>
      <c r="B1782" s="404">
        <v>4381.46</v>
      </c>
      <c r="C1782" s="405">
        <f t="shared" si="1"/>
        <v>0.003485836784</v>
      </c>
      <c r="D1782" s="405">
        <f t="shared" si="2"/>
        <v>1.003485837</v>
      </c>
      <c r="E1782" s="406">
        <v>82.45</v>
      </c>
      <c r="F1782" s="226">
        <f t="shared" si="3"/>
        <v>-0.002299128751</v>
      </c>
      <c r="G1782" s="226">
        <f t="shared" si="4"/>
        <v>0.9977008712</v>
      </c>
    </row>
    <row r="1783" ht="15.75" customHeight="1">
      <c r="A1783" s="403" t="s">
        <v>2133</v>
      </c>
      <c r="B1783" s="404">
        <v>4366.24</v>
      </c>
      <c r="C1783" s="405">
        <f t="shared" si="1"/>
        <v>0.0007173782004</v>
      </c>
      <c r="D1783" s="405">
        <f t="shared" si="2"/>
        <v>1.000717378</v>
      </c>
      <c r="E1783" s="406">
        <v>82.64</v>
      </c>
      <c r="F1783" s="226">
        <f t="shared" si="3"/>
        <v>0.003399708596</v>
      </c>
      <c r="G1783" s="226">
        <f t="shared" si="4"/>
        <v>1.003399709</v>
      </c>
    </row>
    <row r="1784" ht="15.75" customHeight="1">
      <c r="A1784" s="403" t="s">
        <v>2134</v>
      </c>
      <c r="B1784" s="404">
        <v>4363.11</v>
      </c>
      <c r="C1784" s="405">
        <f t="shared" si="1"/>
        <v>-0.001348134585</v>
      </c>
      <c r="D1784" s="405">
        <f t="shared" si="2"/>
        <v>0.9986518654</v>
      </c>
      <c r="E1784" s="406">
        <v>82.36</v>
      </c>
      <c r="F1784" s="226">
        <f t="shared" si="3"/>
        <v>-0.005554213958</v>
      </c>
      <c r="G1784" s="226">
        <f t="shared" si="4"/>
        <v>0.994445786</v>
      </c>
    </row>
    <row r="1785" ht="15.75" customHeight="1">
      <c r="A1785" s="403" t="s">
        <v>2135</v>
      </c>
      <c r="B1785" s="404">
        <v>4369.0</v>
      </c>
      <c r="C1785" s="405">
        <f t="shared" si="1"/>
        <v>-0.004280068736</v>
      </c>
      <c r="D1785" s="405">
        <f t="shared" si="2"/>
        <v>0.9957199313</v>
      </c>
      <c r="E1785" s="406">
        <v>82.82</v>
      </c>
      <c r="F1785" s="226">
        <f t="shared" si="3"/>
        <v>-0.009803921569</v>
      </c>
      <c r="G1785" s="226">
        <f t="shared" si="4"/>
        <v>0.9901960784</v>
      </c>
    </row>
    <row r="1786" ht="15.75" customHeight="1">
      <c r="A1786" s="403" t="s">
        <v>2136</v>
      </c>
      <c r="B1786" s="404">
        <v>4387.78</v>
      </c>
      <c r="C1786" s="405">
        <f t="shared" si="1"/>
        <v>-0.00170410464</v>
      </c>
      <c r="D1786" s="405">
        <f t="shared" si="2"/>
        <v>0.9982958954</v>
      </c>
      <c r="E1786" s="406">
        <v>83.64</v>
      </c>
      <c r="F1786" s="226">
        <f t="shared" si="3"/>
        <v>-0.005351409204</v>
      </c>
      <c r="G1786" s="226">
        <f t="shared" si="4"/>
        <v>0.9946485908</v>
      </c>
    </row>
    <row r="1787" ht="15.75" customHeight="1">
      <c r="A1787" s="403" t="s">
        <v>2137</v>
      </c>
      <c r="B1787" s="404">
        <v>4395.27</v>
      </c>
      <c r="C1787" s="405">
        <f t="shared" si="1"/>
        <v>-0.003789673141</v>
      </c>
      <c r="D1787" s="405">
        <f t="shared" si="2"/>
        <v>0.9962103269</v>
      </c>
      <c r="E1787" s="406">
        <v>84.09</v>
      </c>
      <c r="F1787" s="226">
        <f t="shared" si="3"/>
        <v>-0.007553404933</v>
      </c>
      <c r="G1787" s="226">
        <f t="shared" si="4"/>
        <v>0.9924465951</v>
      </c>
    </row>
    <row r="1788" ht="15.75" customHeight="1">
      <c r="A1788" s="403" t="s">
        <v>2138</v>
      </c>
      <c r="B1788" s="404">
        <v>4411.99</v>
      </c>
      <c r="C1788" s="405">
        <f t="shared" si="1"/>
        <v>0.000660001633</v>
      </c>
      <c r="D1788" s="405">
        <f t="shared" si="2"/>
        <v>1.000660002</v>
      </c>
      <c r="E1788" s="406">
        <v>84.73</v>
      </c>
      <c r="F1788" s="226">
        <f t="shared" si="3"/>
        <v>0.001063327032</v>
      </c>
      <c r="G1788" s="226">
        <f t="shared" si="4"/>
        <v>1.001063327</v>
      </c>
    </row>
    <row r="1789" ht="15.75" customHeight="1">
      <c r="A1789" s="403" t="s">
        <v>2139</v>
      </c>
      <c r="B1789" s="404">
        <v>4409.08</v>
      </c>
      <c r="C1789" s="405">
        <f t="shared" si="1"/>
        <v>0.0008353384483</v>
      </c>
      <c r="D1789" s="405">
        <f t="shared" si="2"/>
        <v>1.000835338</v>
      </c>
      <c r="E1789" s="406">
        <v>84.64</v>
      </c>
      <c r="F1789" s="226">
        <f t="shared" si="3"/>
        <v>-0.01478291235</v>
      </c>
      <c r="G1789" s="226">
        <f t="shared" si="4"/>
        <v>0.9852170876</v>
      </c>
    </row>
    <row r="1790" ht="15.75" customHeight="1">
      <c r="A1790" s="403" t="s">
        <v>2140</v>
      </c>
      <c r="B1790" s="404">
        <v>4405.4</v>
      </c>
      <c r="C1790" s="405">
        <f t="shared" si="1"/>
        <v>-0.0009071529006</v>
      </c>
      <c r="D1790" s="405">
        <f t="shared" si="2"/>
        <v>0.9990928471</v>
      </c>
      <c r="E1790" s="406">
        <v>85.91</v>
      </c>
      <c r="F1790" s="226">
        <f t="shared" si="3"/>
        <v>0.003152732368</v>
      </c>
      <c r="G1790" s="226">
        <f t="shared" si="4"/>
        <v>1.003152732</v>
      </c>
    </row>
    <row r="1791" ht="15.75" customHeight="1">
      <c r="A1791" s="403" t="s">
        <v>2141</v>
      </c>
      <c r="B1791" s="404">
        <v>4409.4</v>
      </c>
      <c r="C1791" s="405">
        <f t="shared" si="1"/>
        <v>-0.002167921104</v>
      </c>
      <c r="D1791" s="405">
        <f t="shared" si="2"/>
        <v>0.9978320789</v>
      </c>
      <c r="E1791" s="406">
        <v>85.64</v>
      </c>
      <c r="F1791" s="226">
        <f t="shared" si="3"/>
        <v>0.01073999764</v>
      </c>
      <c r="G1791" s="226">
        <f t="shared" si="4"/>
        <v>1.010739998</v>
      </c>
    </row>
    <row r="1792" ht="15.75" customHeight="1">
      <c r="A1792" s="403" t="s">
        <v>2142</v>
      </c>
      <c r="B1792" s="404">
        <v>4418.98</v>
      </c>
      <c r="C1792" s="405">
        <f t="shared" si="1"/>
        <v>-0.0003257609005</v>
      </c>
      <c r="D1792" s="405">
        <f t="shared" si="2"/>
        <v>0.9996742391</v>
      </c>
      <c r="E1792" s="406">
        <v>84.73</v>
      </c>
      <c r="F1792" s="226">
        <f t="shared" si="3"/>
        <v>-0.001061070502</v>
      </c>
      <c r="G1792" s="226">
        <f t="shared" si="4"/>
        <v>0.9989389295</v>
      </c>
    </row>
    <row r="1793" ht="15.75" customHeight="1">
      <c r="A1793" s="403" t="s">
        <v>2143</v>
      </c>
      <c r="B1793" s="404">
        <v>4420.42</v>
      </c>
      <c r="C1793" s="405">
        <f t="shared" si="1"/>
        <v>0.001792630498</v>
      </c>
      <c r="D1793" s="405">
        <f t="shared" si="2"/>
        <v>1.00179263</v>
      </c>
      <c r="E1793" s="406">
        <v>84.82</v>
      </c>
      <c r="F1793" s="226">
        <f t="shared" si="3"/>
        <v>-0.002117647059</v>
      </c>
      <c r="G1793" s="226">
        <f t="shared" si="4"/>
        <v>0.9978823529</v>
      </c>
    </row>
    <row r="1794" ht="15.75" customHeight="1">
      <c r="A1794" s="403" t="s">
        <v>2144</v>
      </c>
      <c r="B1794" s="404">
        <v>4412.51</v>
      </c>
      <c r="C1794" s="405">
        <f t="shared" si="1"/>
        <v>0.000358201105</v>
      </c>
      <c r="D1794" s="405">
        <f t="shared" si="2"/>
        <v>1.000358201</v>
      </c>
      <c r="E1794" s="406">
        <v>85.0</v>
      </c>
      <c r="F1794" s="226">
        <f t="shared" si="3"/>
        <v>-0.003166412572</v>
      </c>
      <c r="G1794" s="226">
        <f t="shared" si="4"/>
        <v>0.9968335874</v>
      </c>
    </row>
    <row r="1795" ht="15.75" customHeight="1">
      <c r="A1795" s="403" t="s">
        <v>2145</v>
      </c>
      <c r="B1795" s="404">
        <v>4410.93</v>
      </c>
      <c r="C1795" s="405">
        <f t="shared" si="1"/>
        <v>-0.003380111119</v>
      </c>
      <c r="D1795" s="405">
        <f t="shared" si="2"/>
        <v>0.9966198889</v>
      </c>
      <c r="E1795" s="406">
        <v>85.27</v>
      </c>
      <c r="F1795" s="226">
        <f t="shared" si="3"/>
        <v>-0.01478913923</v>
      </c>
      <c r="G1795" s="226">
        <f t="shared" si="4"/>
        <v>0.9852108608</v>
      </c>
    </row>
    <row r="1796" ht="15.75" customHeight="1">
      <c r="A1796" s="403" t="s">
        <v>2146</v>
      </c>
      <c r="B1796" s="404">
        <v>4425.89</v>
      </c>
      <c r="C1796" s="405">
        <f t="shared" si="1"/>
        <v>-0.004541078883</v>
      </c>
      <c r="D1796" s="405">
        <f t="shared" si="2"/>
        <v>0.9954589211</v>
      </c>
      <c r="E1796" s="406">
        <v>86.55</v>
      </c>
      <c r="F1796" s="226">
        <f t="shared" si="3"/>
        <v>0.01501114108</v>
      </c>
      <c r="G1796" s="226">
        <f t="shared" si="4"/>
        <v>1.015011141</v>
      </c>
    </row>
    <row r="1797" ht="15.75" customHeight="1">
      <c r="A1797" s="403" t="s">
        <v>2147</v>
      </c>
      <c r="B1797" s="404">
        <v>4446.08</v>
      </c>
      <c r="C1797" s="405">
        <f t="shared" si="1"/>
        <v>0.005493250471</v>
      </c>
      <c r="D1797" s="405">
        <f t="shared" si="2"/>
        <v>1.00549325</v>
      </c>
      <c r="E1797" s="406">
        <v>85.27</v>
      </c>
      <c r="F1797" s="226">
        <f t="shared" si="3"/>
        <v>0.0042397833</v>
      </c>
      <c r="G1797" s="226">
        <f t="shared" si="4"/>
        <v>1.004239783</v>
      </c>
    </row>
    <row r="1798" ht="15.75" customHeight="1">
      <c r="A1798" s="403" t="s">
        <v>2148</v>
      </c>
      <c r="B1798" s="404">
        <v>4421.79</v>
      </c>
      <c r="C1798" s="405">
        <f t="shared" si="1"/>
        <v>0.0005430613727</v>
      </c>
      <c r="D1798" s="405">
        <f t="shared" si="2"/>
        <v>1.000543061</v>
      </c>
      <c r="E1798" s="406">
        <v>84.91</v>
      </c>
      <c r="F1798" s="226">
        <f t="shared" si="3"/>
        <v>-0.001058823529</v>
      </c>
      <c r="G1798" s="226">
        <f t="shared" si="4"/>
        <v>0.9989411765</v>
      </c>
    </row>
    <row r="1799" ht="15.75" customHeight="1">
      <c r="A1799" s="403" t="s">
        <v>2149</v>
      </c>
      <c r="B1799" s="404">
        <v>4419.39</v>
      </c>
      <c r="C1799" s="405">
        <f t="shared" si="1"/>
        <v>-0.0008161881076</v>
      </c>
      <c r="D1799" s="405">
        <f t="shared" si="2"/>
        <v>0.9991838119</v>
      </c>
      <c r="E1799" s="406">
        <v>85.0</v>
      </c>
      <c r="F1799" s="226">
        <f t="shared" si="3"/>
        <v>-0.0105924805</v>
      </c>
      <c r="G1799" s="226">
        <f t="shared" si="4"/>
        <v>0.9894075195</v>
      </c>
    </row>
    <row r="1800" ht="15.75" customHeight="1">
      <c r="A1800" s="403" t="s">
        <v>2150</v>
      </c>
      <c r="B1800" s="404">
        <v>4423.0</v>
      </c>
      <c r="C1800" s="405">
        <f t="shared" si="1"/>
        <v>-0.0008538938009</v>
      </c>
      <c r="D1800" s="405">
        <f t="shared" si="2"/>
        <v>0.9991461062</v>
      </c>
      <c r="E1800" s="406">
        <v>85.91</v>
      </c>
      <c r="F1800" s="226">
        <f t="shared" si="3"/>
        <v>0.005383265067</v>
      </c>
      <c r="G1800" s="226">
        <f t="shared" si="4"/>
        <v>1.005383265</v>
      </c>
    </row>
    <row r="1801" ht="15.75" customHeight="1">
      <c r="A1801" s="403" t="s">
        <v>2151</v>
      </c>
      <c r="B1801" s="404">
        <v>4426.78</v>
      </c>
      <c r="C1801" s="405">
        <f t="shared" si="1"/>
        <v>0.008837739289</v>
      </c>
      <c r="D1801" s="405">
        <f t="shared" si="2"/>
        <v>1.008837739</v>
      </c>
      <c r="E1801" s="406">
        <v>85.45</v>
      </c>
      <c r="F1801" s="226">
        <f t="shared" si="3"/>
        <v>-0.001168907072</v>
      </c>
      <c r="G1801" s="226">
        <f t="shared" si="4"/>
        <v>0.9988310929</v>
      </c>
    </row>
    <row r="1802" ht="15.75" customHeight="1">
      <c r="A1802" s="403" t="s">
        <v>2152</v>
      </c>
      <c r="B1802" s="404">
        <v>4388.0</v>
      </c>
      <c r="C1802" s="405">
        <f t="shared" si="1"/>
        <v>0.005032031388</v>
      </c>
      <c r="D1802" s="405">
        <f t="shared" si="2"/>
        <v>1.005032031</v>
      </c>
      <c r="E1802" s="406">
        <v>85.55</v>
      </c>
      <c r="F1802" s="226">
        <f t="shared" si="3"/>
        <v>0.002225866917</v>
      </c>
      <c r="G1802" s="226">
        <f t="shared" si="4"/>
        <v>1.002225867</v>
      </c>
    </row>
    <row r="1803" ht="15.75" customHeight="1">
      <c r="A1803" s="403" t="s">
        <v>2153</v>
      </c>
      <c r="B1803" s="404">
        <v>4366.03</v>
      </c>
      <c r="C1803" s="405">
        <f t="shared" si="1"/>
        <v>-0.006379066285</v>
      </c>
      <c r="D1803" s="405">
        <f t="shared" si="2"/>
        <v>0.9936209337</v>
      </c>
      <c r="E1803" s="406">
        <v>85.36</v>
      </c>
      <c r="F1803" s="226">
        <f t="shared" si="3"/>
        <v>-0.002220923437</v>
      </c>
      <c r="G1803" s="226">
        <f t="shared" si="4"/>
        <v>0.9977790766</v>
      </c>
    </row>
    <row r="1804" ht="15.75" customHeight="1">
      <c r="A1804" s="403" t="s">
        <v>2154</v>
      </c>
      <c r="B1804" s="404">
        <v>4394.06</v>
      </c>
      <c r="C1804" s="405">
        <f t="shared" si="1"/>
        <v>-0.0000568917532</v>
      </c>
      <c r="D1804" s="405">
        <f t="shared" si="2"/>
        <v>0.9999431082</v>
      </c>
      <c r="E1804" s="406">
        <v>85.55</v>
      </c>
      <c r="F1804" s="226">
        <f t="shared" si="3"/>
        <v>-0.01041064199</v>
      </c>
      <c r="G1804" s="226">
        <f t="shared" si="4"/>
        <v>0.989589358</v>
      </c>
    </row>
    <row r="1805" ht="15.75" customHeight="1">
      <c r="A1805" s="403" t="s">
        <v>2155</v>
      </c>
      <c r="B1805" s="404">
        <v>4394.31</v>
      </c>
      <c r="C1805" s="405">
        <f t="shared" si="1"/>
        <v>0.0003278039186</v>
      </c>
      <c r="D1805" s="405">
        <f t="shared" si="2"/>
        <v>1.000327804</v>
      </c>
      <c r="E1805" s="406">
        <v>86.45</v>
      </c>
      <c r="F1805" s="226">
        <f t="shared" si="3"/>
        <v>-0.007348719715</v>
      </c>
      <c r="G1805" s="226">
        <f t="shared" si="4"/>
        <v>0.9926512803</v>
      </c>
    </row>
    <row r="1806" ht="15.75" customHeight="1">
      <c r="A1806" s="403" t="s">
        <v>2156</v>
      </c>
      <c r="B1806" s="404">
        <v>4392.87</v>
      </c>
      <c r="C1806" s="405">
        <f t="shared" si="1"/>
        <v>0.006543989772</v>
      </c>
      <c r="D1806" s="405">
        <f t="shared" si="2"/>
        <v>1.00654399</v>
      </c>
      <c r="E1806" s="406">
        <v>87.09</v>
      </c>
      <c r="F1806" s="226">
        <f t="shared" si="3"/>
        <v>0</v>
      </c>
      <c r="G1806" s="226">
        <f t="shared" si="4"/>
        <v>1</v>
      </c>
    </row>
    <row r="1807" ht="15.75" customHeight="1">
      <c r="A1807" s="403" t="s">
        <v>2157</v>
      </c>
      <c r="B1807" s="404">
        <v>4364.31</v>
      </c>
      <c r="C1807" s="405">
        <f t="shared" si="1"/>
        <v>0.008708856547</v>
      </c>
      <c r="D1807" s="405">
        <f t="shared" si="2"/>
        <v>1.008708857</v>
      </c>
      <c r="E1807" s="406">
        <v>87.09</v>
      </c>
      <c r="F1807" s="226">
        <f t="shared" si="3"/>
        <v>0.02894612476</v>
      </c>
      <c r="G1807" s="226">
        <f t="shared" si="4"/>
        <v>1.028946125</v>
      </c>
    </row>
    <row r="1808" ht="15.75" customHeight="1">
      <c r="A1808" s="403" t="s">
        <v>2158</v>
      </c>
      <c r="B1808" s="404">
        <v>4326.63</v>
      </c>
      <c r="C1808" s="405">
        <f t="shared" si="1"/>
        <v>0.008858286077</v>
      </c>
      <c r="D1808" s="405">
        <f t="shared" si="2"/>
        <v>1.008858286</v>
      </c>
      <c r="E1808" s="406">
        <v>84.64</v>
      </c>
      <c r="F1808" s="226">
        <f t="shared" si="3"/>
        <v>-0.01063705435</v>
      </c>
      <c r="G1808" s="226">
        <f t="shared" si="4"/>
        <v>0.9893629456</v>
      </c>
    </row>
    <row r="1809" ht="15.75" customHeight="1">
      <c r="A1809" s="403" t="s">
        <v>2159</v>
      </c>
      <c r="B1809" s="404">
        <v>4288.64</v>
      </c>
      <c r="C1809" s="405">
        <f t="shared" si="1"/>
        <v>0.003080363095</v>
      </c>
      <c r="D1809" s="405">
        <f t="shared" si="2"/>
        <v>1.003080363</v>
      </c>
      <c r="E1809" s="406">
        <v>85.55</v>
      </c>
      <c r="F1809" s="226">
        <f t="shared" si="3"/>
        <v>0</v>
      </c>
      <c r="G1809" s="226">
        <f t="shared" si="4"/>
        <v>1</v>
      </c>
    </row>
    <row r="1810" ht="15.75" customHeight="1">
      <c r="A1810" s="403" t="s">
        <v>2160</v>
      </c>
      <c r="B1810" s="404">
        <v>4275.47</v>
      </c>
      <c r="C1810" s="405">
        <f t="shared" si="1"/>
        <v>-0.005392390634</v>
      </c>
      <c r="D1810" s="405">
        <f t="shared" si="2"/>
        <v>0.9946076094</v>
      </c>
      <c r="E1810" s="406">
        <v>85.55</v>
      </c>
      <c r="F1810" s="226">
        <f t="shared" si="3"/>
        <v>-0.02384755819</v>
      </c>
      <c r="G1810" s="226">
        <f t="shared" si="4"/>
        <v>0.9761524418</v>
      </c>
    </row>
    <row r="1811" ht="15.75" customHeight="1">
      <c r="A1811" s="403" t="s">
        <v>2161</v>
      </c>
      <c r="B1811" s="404">
        <v>4298.65</v>
      </c>
      <c r="C1811" s="405">
        <f t="shared" si="1"/>
        <v>-0.004582673373</v>
      </c>
      <c r="D1811" s="405">
        <f t="shared" si="2"/>
        <v>0.9954173266</v>
      </c>
      <c r="E1811" s="406">
        <v>87.64</v>
      </c>
      <c r="F1811" s="226">
        <f t="shared" si="3"/>
        <v>-0.03106688778</v>
      </c>
      <c r="G1811" s="226">
        <f t="shared" si="4"/>
        <v>0.9689331122</v>
      </c>
    </row>
    <row r="1812" ht="15.75" customHeight="1">
      <c r="A1812" s="403" t="s">
        <v>2162</v>
      </c>
      <c r="B1812" s="404">
        <v>4318.44</v>
      </c>
      <c r="C1812" s="405">
        <f t="shared" si="1"/>
        <v>-0.002741143244</v>
      </c>
      <c r="D1812" s="405">
        <f t="shared" si="2"/>
        <v>0.9972588568</v>
      </c>
      <c r="E1812" s="406">
        <v>90.45</v>
      </c>
      <c r="F1812" s="226">
        <f t="shared" si="3"/>
        <v>-0.01201529219</v>
      </c>
      <c r="G1812" s="226">
        <f t="shared" si="4"/>
        <v>0.9879847078</v>
      </c>
    </row>
    <row r="1813" ht="15.75" customHeight="1">
      <c r="A1813" s="403" t="s">
        <v>2163</v>
      </c>
      <c r="B1813" s="404">
        <v>4330.31</v>
      </c>
      <c r="C1813" s="405">
        <f t="shared" si="1"/>
        <v>0.0002125010683</v>
      </c>
      <c r="D1813" s="405">
        <f t="shared" si="2"/>
        <v>1.000212501</v>
      </c>
      <c r="E1813" s="406">
        <v>91.55</v>
      </c>
      <c r="F1813" s="226">
        <f t="shared" si="3"/>
        <v>-0.0335690911</v>
      </c>
      <c r="G1813" s="226">
        <f t="shared" si="4"/>
        <v>0.9664309089</v>
      </c>
    </row>
    <row r="1814" ht="15.75" customHeight="1">
      <c r="A1814" s="403" t="s">
        <v>2164</v>
      </c>
      <c r="B1814" s="404">
        <v>4329.39</v>
      </c>
      <c r="C1814" s="405">
        <f t="shared" si="1"/>
        <v>-0.002458491357</v>
      </c>
      <c r="D1814" s="405">
        <f t="shared" si="2"/>
        <v>0.9975415086</v>
      </c>
      <c r="E1814" s="406">
        <v>94.73</v>
      </c>
      <c r="F1814" s="226">
        <f t="shared" si="3"/>
        <v>0.07209144409</v>
      </c>
      <c r="G1814" s="226">
        <f t="shared" si="4"/>
        <v>1.072091444</v>
      </c>
    </row>
    <row r="1815" ht="15.75" customHeight="1">
      <c r="A1815" s="403" t="s">
        <v>2165</v>
      </c>
      <c r="B1815" s="404">
        <v>4340.06</v>
      </c>
      <c r="C1815" s="405">
        <f t="shared" si="1"/>
        <v>0.007725010971</v>
      </c>
      <c r="D1815" s="405">
        <f t="shared" si="2"/>
        <v>1.007725011</v>
      </c>
      <c r="E1815" s="406">
        <v>88.36</v>
      </c>
      <c r="F1815" s="226">
        <f t="shared" si="3"/>
        <v>0.01985226223</v>
      </c>
      <c r="G1815" s="226">
        <f t="shared" si="4"/>
        <v>1.019852262</v>
      </c>
    </row>
    <row r="1816" ht="15.75" customHeight="1">
      <c r="A1816" s="403" t="s">
        <v>2166</v>
      </c>
      <c r="B1816" s="404">
        <v>4306.79</v>
      </c>
      <c r="C1816" s="405">
        <f t="shared" si="1"/>
        <v>0.0114109248</v>
      </c>
      <c r="D1816" s="405">
        <f t="shared" si="2"/>
        <v>1.011410925</v>
      </c>
      <c r="E1816" s="406">
        <v>86.64</v>
      </c>
      <c r="F1816" s="226">
        <f t="shared" si="3"/>
        <v>-0.01746427761</v>
      </c>
      <c r="G1816" s="226">
        <f t="shared" si="4"/>
        <v>0.9825357224</v>
      </c>
    </row>
    <row r="1817" ht="15.75" customHeight="1">
      <c r="A1817" s="403" t="s">
        <v>2167</v>
      </c>
      <c r="B1817" s="404">
        <v>4258.2</v>
      </c>
      <c r="C1817" s="405">
        <f t="shared" si="1"/>
        <v>-0.00327000096</v>
      </c>
      <c r="D1817" s="405">
        <f t="shared" si="2"/>
        <v>0.996729999</v>
      </c>
      <c r="E1817" s="406">
        <v>88.18</v>
      </c>
      <c r="F1817" s="226">
        <f t="shared" si="3"/>
        <v>0.0352195351</v>
      </c>
      <c r="G1817" s="226">
        <f t="shared" si="4"/>
        <v>1.035219535</v>
      </c>
    </row>
    <row r="1818" ht="15.75" customHeight="1">
      <c r="A1818" s="403" t="s">
        <v>2168</v>
      </c>
      <c r="B1818" s="404">
        <v>4272.17</v>
      </c>
      <c r="C1818" s="405">
        <f t="shared" si="1"/>
        <v>0.02415735724</v>
      </c>
      <c r="D1818" s="405">
        <f t="shared" si="2"/>
        <v>1.024157357</v>
      </c>
      <c r="E1818" s="406">
        <v>85.18</v>
      </c>
      <c r="F1818" s="226">
        <f t="shared" si="3"/>
        <v>0.03311097635</v>
      </c>
      <c r="G1818" s="226">
        <f t="shared" si="4"/>
        <v>1.033110976</v>
      </c>
    </row>
    <row r="1819" ht="15.75" customHeight="1">
      <c r="A1819" s="403" t="s">
        <v>2169</v>
      </c>
      <c r="B1819" s="404">
        <v>4171.4</v>
      </c>
      <c r="C1819" s="405">
        <f t="shared" si="1"/>
        <v>-0.005789274231</v>
      </c>
      <c r="D1819" s="405">
        <f t="shared" si="2"/>
        <v>0.9942107258</v>
      </c>
      <c r="E1819" s="406">
        <v>82.45</v>
      </c>
      <c r="F1819" s="226">
        <f t="shared" si="3"/>
        <v>-0.013165769</v>
      </c>
      <c r="G1819" s="226">
        <f t="shared" si="4"/>
        <v>0.986834231</v>
      </c>
    </row>
    <row r="1820" ht="15.75" customHeight="1">
      <c r="A1820" s="403" t="s">
        <v>2170</v>
      </c>
      <c r="B1820" s="404">
        <v>4195.69</v>
      </c>
      <c r="C1820" s="405">
        <f t="shared" si="1"/>
        <v>-0.01020302245</v>
      </c>
      <c r="D1820" s="405">
        <f t="shared" si="2"/>
        <v>0.9897969775</v>
      </c>
      <c r="E1820" s="406">
        <v>83.55</v>
      </c>
      <c r="F1820" s="226">
        <f t="shared" si="3"/>
        <v>0.03262884687</v>
      </c>
      <c r="G1820" s="226">
        <f t="shared" si="4"/>
        <v>1.032628847</v>
      </c>
    </row>
    <row r="1821" ht="15.75" customHeight="1">
      <c r="A1821" s="403" t="s">
        <v>2171</v>
      </c>
      <c r="B1821" s="404">
        <v>4238.94</v>
      </c>
      <c r="C1821" s="405">
        <f t="shared" si="1"/>
        <v>-0.0100398652</v>
      </c>
      <c r="D1821" s="405">
        <f t="shared" si="2"/>
        <v>0.9899601348</v>
      </c>
      <c r="E1821" s="406">
        <v>80.91</v>
      </c>
      <c r="F1821" s="226">
        <f t="shared" si="3"/>
        <v>0.005717837166</v>
      </c>
      <c r="G1821" s="226">
        <f t="shared" si="4"/>
        <v>1.005717837</v>
      </c>
    </row>
    <row r="1822" ht="15.75" customHeight="1">
      <c r="A1822" s="403" t="s">
        <v>2172</v>
      </c>
      <c r="B1822" s="404">
        <v>4281.93</v>
      </c>
      <c r="C1822" s="405">
        <f t="shared" si="1"/>
        <v>-0.009184055979</v>
      </c>
      <c r="D1822" s="405">
        <f t="shared" si="2"/>
        <v>0.990815944</v>
      </c>
      <c r="E1822" s="406">
        <v>80.45</v>
      </c>
      <c r="F1822" s="226">
        <f t="shared" si="3"/>
        <v>-0.04123465618</v>
      </c>
      <c r="G1822" s="226">
        <f t="shared" si="4"/>
        <v>0.9587653438</v>
      </c>
    </row>
    <row r="1823" ht="15.75" customHeight="1">
      <c r="A1823" s="403" t="s">
        <v>2173</v>
      </c>
      <c r="B1823" s="404">
        <v>4321.62</v>
      </c>
      <c r="C1823" s="405">
        <f t="shared" si="1"/>
        <v>-0.003831046692</v>
      </c>
      <c r="D1823" s="405">
        <f t="shared" si="2"/>
        <v>0.9961689533</v>
      </c>
      <c r="E1823" s="406">
        <v>83.91</v>
      </c>
      <c r="F1823" s="226">
        <f t="shared" si="3"/>
        <v>-0.02836961556</v>
      </c>
      <c r="G1823" s="226">
        <f t="shared" si="4"/>
        <v>0.9716303844</v>
      </c>
    </row>
    <row r="1824" ht="15.75" customHeight="1">
      <c r="A1824" s="403" t="s">
        <v>2174</v>
      </c>
      <c r="B1824" s="404">
        <v>4338.24</v>
      </c>
      <c r="C1824" s="405">
        <f t="shared" si="1"/>
        <v>-0.0004838330638</v>
      </c>
      <c r="D1824" s="405">
        <f t="shared" si="2"/>
        <v>0.9995161669</v>
      </c>
      <c r="E1824" s="406">
        <v>86.36</v>
      </c>
      <c r="F1824" s="226">
        <f t="shared" si="3"/>
        <v>-0.01863636364</v>
      </c>
      <c r="G1824" s="226">
        <f t="shared" si="4"/>
        <v>0.9813636364</v>
      </c>
    </row>
    <row r="1825" ht="15.75" customHeight="1">
      <c r="A1825" s="403" t="s">
        <v>2175</v>
      </c>
      <c r="B1825" s="404">
        <v>4340.34</v>
      </c>
      <c r="C1825" s="405">
        <f t="shared" si="1"/>
        <v>-0.004369877437</v>
      </c>
      <c r="D1825" s="405">
        <f t="shared" si="2"/>
        <v>0.9956301226</v>
      </c>
      <c r="E1825" s="406">
        <v>88.0</v>
      </c>
      <c r="F1825" s="226">
        <f t="shared" si="3"/>
        <v>0.04080425784</v>
      </c>
      <c r="G1825" s="226">
        <f t="shared" si="4"/>
        <v>1.040804258</v>
      </c>
    </row>
    <row r="1826" ht="15.75" customHeight="1">
      <c r="A1826" s="403" t="s">
        <v>2176</v>
      </c>
      <c r="B1826" s="404">
        <v>4359.39</v>
      </c>
      <c r="C1826" s="405">
        <f t="shared" si="1"/>
        <v>0.0004038892701</v>
      </c>
      <c r="D1826" s="405">
        <f t="shared" si="2"/>
        <v>1.000403889</v>
      </c>
      <c r="E1826" s="406">
        <v>84.55</v>
      </c>
      <c r="F1826" s="226">
        <f t="shared" si="3"/>
        <v>-0.01788825648</v>
      </c>
      <c r="G1826" s="226">
        <f t="shared" si="4"/>
        <v>0.9821117435</v>
      </c>
    </row>
    <row r="1827" ht="15.75" customHeight="1">
      <c r="A1827" s="403" t="s">
        <v>2177</v>
      </c>
      <c r="B1827" s="404">
        <v>4357.63</v>
      </c>
      <c r="C1827" s="405">
        <f t="shared" si="1"/>
        <v>-0.007694549827</v>
      </c>
      <c r="D1827" s="405">
        <f t="shared" si="2"/>
        <v>0.9923054502</v>
      </c>
      <c r="E1827" s="406">
        <v>86.09</v>
      </c>
      <c r="F1827" s="226">
        <f t="shared" si="3"/>
        <v>-0.003126447429</v>
      </c>
      <c r="G1827" s="226">
        <f t="shared" si="4"/>
        <v>0.9968735526</v>
      </c>
    </row>
    <row r="1828" ht="15.75" customHeight="1">
      <c r="A1828" s="403" t="s">
        <v>2178</v>
      </c>
      <c r="B1828" s="404">
        <v>4391.42</v>
      </c>
      <c r="C1828" s="405">
        <f t="shared" si="1"/>
        <v>-0.0004370251335</v>
      </c>
      <c r="D1828" s="405">
        <f t="shared" si="2"/>
        <v>0.9995629749</v>
      </c>
      <c r="E1828" s="406">
        <v>86.36</v>
      </c>
      <c r="F1828" s="226">
        <f t="shared" si="3"/>
        <v>0.03935491636</v>
      </c>
      <c r="G1828" s="226">
        <f t="shared" si="4"/>
        <v>1.039354916</v>
      </c>
    </row>
    <row r="1829" ht="15.75" customHeight="1">
      <c r="A1829" s="403" t="s">
        <v>2179</v>
      </c>
      <c r="B1829" s="404">
        <v>4393.34</v>
      </c>
      <c r="C1829" s="405">
        <f t="shared" si="1"/>
        <v>-0.00347045801</v>
      </c>
      <c r="D1829" s="405">
        <f t="shared" si="2"/>
        <v>0.996529542</v>
      </c>
      <c r="E1829" s="406">
        <v>83.09</v>
      </c>
      <c r="F1829" s="226">
        <f t="shared" si="3"/>
        <v>-0.009772375164</v>
      </c>
      <c r="G1829" s="226">
        <f t="shared" si="4"/>
        <v>0.9902276248</v>
      </c>
    </row>
    <row r="1830" ht="15.75" customHeight="1">
      <c r="A1830" s="403" t="s">
        <v>2180</v>
      </c>
      <c r="B1830" s="404">
        <v>4408.64</v>
      </c>
      <c r="C1830" s="405">
        <f t="shared" si="1"/>
        <v>0.0002541111555</v>
      </c>
      <c r="D1830" s="405">
        <f t="shared" si="2"/>
        <v>1.000254111</v>
      </c>
      <c r="E1830" s="406">
        <v>83.91</v>
      </c>
      <c r="F1830" s="226">
        <f t="shared" si="3"/>
        <v>-0.007569485512</v>
      </c>
      <c r="G1830" s="226">
        <f t="shared" si="4"/>
        <v>0.9924305145</v>
      </c>
    </row>
    <row r="1831" ht="15.75" customHeight="1">
      <c r="A1831" s="403" t="s">
        <v>2181</v>
      </c>
      <c r="B1831" s="404">
        <v>4407.52</v>
      </c>
      <c r="C1831" s="405">
        <f t="shared" si="1"/>
        <v>0.00130401792</v>
      </c>
      <c r="D1831" s="405">
        <f t="shared" si="2"/>
        <v>1.001304018</v>
      </c>
      <c r="E1831" s="406">
        <v>84.55</v>
      </c>
      <c r="F1831" s="226">
        <f t="shared" si="3"/>
        <v>0.02311229429</v>
      </c>
      <c r="G1831" s="226">
        <f t="shared" si="4"/>
        <v>1.023112294</v>
      </c>
    </row>
    <row r="1832" ht="15.75" customHeight="1">
      <c r="A1832" s="403" t="s">
        <v>2182</v>
      </c>
      <c r="B1832" s="404">
        <v>4401.78</v>
      </c>
      <c r="C1832" s="405">
        <f t="shared" si="1"/>
        <v>-0.00662135081</v>
      </c>
      <c r="D1832" s="405">
        <f t="shared" si="2"/>
        <v>0.9933786492</v>
      </c>
      <c r="E1832" s="406">
        <v>82.64</v>
      </c>
      <c r="F1832" s="226">
        <f t="shared" si="3"/>
        <v>-0.009706411025</v>
      </c>
      <c r="G1832" s="226">
        <f t="shared" si="4"/>
        <v>0.990293589</v>
      </c>
    </row>
    <row r="1833" ht="15.75" customHeight="1">
      <c r="A1833" s="403" t="s">
        <v>2183</v>
      </c>
      <c r="B1833" s="404">
        <v>4431.12</v>
      </c>
      <c r="C1833" s="405">
        <f t="shared" si="1"/>
        <v>-0.002687337106</v>
      </c>
      <c r="D1833" s="405">
        <f t="shared" si="2"/>
        <v>0.9973126629</v>
      </c>
      <c r="E1833" s="406">
        <v>83.45</v>
      </c>
      <c r="F1833" s="226">
        <f t="shared" si="3"/>
        <v>0.03024691358</v>
      </c>
      <c r="G1833" s="226">
        <f t="shared" si="4"/>
        <v>1.030246914</v>
      </c>
    </row>
    <row r="1834" ht="15.75" customHeight="1">
      <c r="A1834" s="403" t="s">
        <v>2184</v>
      </c>
      <c r="B1834" s="404">
        <v>4443.06</v>
      </c>
      <c r="C1834" s="405">
        <f t="shared" si="1"/>
        <v>0.006617805317</v>
      </c>
      <c r="D1834" s="405">
        <f t="shared" si="2"/>
        <v>1.006617805</v>
      </c>
      <c r="E1834" s="406">
        <v>81.0</v>
      </c>
      <c r="F1834" s="226">
        <f t="shared" si="3"/>
        <v>0.007964161274</v>
      </c>
      <c r="G1834" s="226">
        <f t="shared" si="4"/>
        <v>1.007964161</v>
      </c>
    </row>
    <row r="1835" ht="15.75" customHeight="1">
      <c r="A1835" s="403" t="s">
        <v>2185</v>
      </c>
      <c r="B1835" s="404">
        <v>4413.85</v>
      </c>
      <c r="C1835" s="405">
        <f t="shared" si="1"/>
        <v>0.0009365674011</v>
      </c>
      <c r="D1835" s="405">
        <f t="shared" si="2"/>
        <v>1.000936567</v>
      </c>
      <c r="E1835" s="406">
        <v>80.36</v>
      </c>
      <c r="F1835" s="226">
        <f t="shared" si="3"/>
        <v>0</v>
      </c>
      <c r="G1835" s="226">
        <f t="shared" si="4"/>
        <v>1</v>
      </c>
    </row>
    <row r="1836" ht="15.75" customHeight="1">
      <c r="A1836" s="403" t="s">
        <v>2186</v>
      </c>
      <c r="B1836" s="404">
        <v>4409.72</v>
      </c>
      <c r="C1836" s="405">
        <f t="shared" si="1"/>
        <v>-0.004948495481</v>
      </c>
      <c r="D1836" s="405">
        <f t="shared" si="2"/>
        <v>0.9950515045</v>
      </c>
      <c r="E1836" s="406">
        <v>80.36</v>
      </c>
      <c r="F1836" s="226">
        <f t="shared" si="3"/>
        <v>-0.01459227468</v>
      </c>
      <c r="G1836" s="226">
        <f t="shared" si="4"/>
        <v>0.9854077253</v>
      </c>
    </row>
    <row r="1837" ht="15.75" customHeight="1">
      <c r="A1837" s="403" t="s">
        <v>2187</v>
      </c>
      <c r="B1837" s="404">
        <v>4431.65</v>
      </c>
      <c r="C1837" s="405">
        <f t="shared" si="1"/>
        <v>0.01197014087</v>
      </c>
      <c r="D1837" s="405">
        <f t="shared" si="2"/>
        <v>1.011970141</v>
      </c>
      <c r="E1837" s="406">
        <v>81.55</v>
      </c>
      <c r="F1837" s="226">
        <f t="shared" si="3"/>
        <v>0.02643171806</v>
      </c>
      <c r="G1837" s="226">
        <f t="shared" si="4"/>
        <v>1.026431718</v>
      </c>
    </row>
    <row r="1838" ht="15.75" customHeight="1">
      <c r="A1838" s="403" t="s">
        <v>2188</v>
      </c>
      <c r="B1838" s="404">
        <v>4379.23</v>
      </c>
      <c r="C1838" s="405">
        <f t="shared" si="1"/>
        <v>0.004979885394</v>
      </c>
      <c r="D1838" s="405">
        <f t="shared" si="2"/>
        <v>1.004979885</v>
      </c>
      <c r="E1838" s="406">
        <v>79.45</v>
      </c>
      <c r="F1838" s="226">
        <f t="shared" si="3"/>
        <v>0.002270720323</v>
      </c>
      <c r="G1838" s="226">
        <f t="shared" si="4"/>
        <v>1.00227072</v>
      </c>
    </row>
    <row r="1839" ht="15.75" customHeight="1">
      <c r="A1839" s="403" t="s">
        <v>2189</v>
      </c>
      <c r="B1839" s="404">
        <v>4357.53</v>
      </c>
      <c r="C1839" s="405">
        <f t="shared" si="1"/>
        <v>0.005129991304</v>
      </c>
      <c r="D1839" s="405">
        <f t="shared" si="2"/>
        <v>1.005129991</v>
      </c>
      <c r="E1839" s="406">
        <v>79.27</v>
      </c>
      <c r="F1839" s="226">
        <f t="shared" si="3"/>
        <v>0.01045251753</v>
      </c>
      <c r="G1839" s="226">
        <f t="shared" si="4"/>
        <v>1.010452518</v>
      </c>
    </row>
    <row r="1840" ht="15.75" customHeight="1">
      <c r="A1840" s="403" t="s">
        <v>2190</v>
      </c>
      <c r="B1840" s="404">
        <v>4335.29</v>
      </c>
      <c r="C1840" s="405">
        <f t="shared" si="1"/>
        <v>0.005447840809</v>
      </c>
      <c r="D1840" s="405">
        <f t="shared" si="2"/>
        <v>1.005447841</v>
      </c>
      <c r="E1840" s="406">
        <v>78.45</v>
      </c>
      <c r="F1840" s="226">
        <f t="shared" si="3"/>
        <v>0.03714965627</v>
      </c>
      <c r="G1840" s="226">
        <f t="shared" si="4"/>
        <v>1.037149656</v>
      </c>
    </row>
    <row r="1841" ht="15.75" customHeight="1">
      <c r="A1841" s="403" t="s">
        <v>2191</v>
      </c>
      <c r="B1841" s="404">
        <v>4311.8</v>
      </c>
      <c r="C1841" s="405">
        <f t="shared" si="1"/>
        <v>0.002145229479</v>
      </c>
      <c r="D1841" s="405">
        <f t="shared" si="2"/>
        <v>1.002145229</v>
      </c>
      <c r="E1841" s="406">
        <v>75.64</v>
      </c>
      <c r="F1841" s="226">
        <f t="shared" si="3"/>
        <v>-0.00942902043</v>
      </c>
      <c r="G1841" s="226">
        <f t="shared" si="4"/>
        <v>0.9905709796</v>
      </c>
    </row>
    <row r="1842" ht="15.75" customHeight="1">
      <c r="A1842" s="403" t="s">
        <v>2192</v>
      </c>
      <c r="B1842" s="404">
        <v>4302.57</v>
      </c>
      <c r="C1842" s="405">
        <f t="shared" si="1"/>
        <v>-0.01224996729</v>
      </c>
      <c r="D1842" s="405">
        <f t="shared" si="2"/>
        <v>0.9877500327</v>
      </c>
      <c r="E1842" s="406">
        <v>76.36</v>
      </c>
      <c r="F1842" s="226">
        <f t="shared" si="3"/>
        <v>-0.0312103527</v>
      </c>
      <c r="G1842" s="226">
        <f t="shared" si="4"/>
        <v>0.9687896473</v>
      </c>
    </row>
    <row r="1843" ht="15.75" customHeight="1">
      <c r="A1843" s="403" t="s">
        <v>2193</v>
      </c>
      <c r="B1843" s="404">
        <v>4355.93</v>
      </c>
      <c r="C1843" s="405">
        <f t="shared" si="1"/>
        <v>-0.003331434233</v>
      </c>
      <c r="D1843" s="405">
        <f t="shared" si="2"/>
        <v>0.9966685658</v>
      </c>
      <c r="E1843" s="406">
        <v>78.82</v>
      </c>
      <c r="F1843" s="226">
        <f t="shared" si="3"/>
        <v>0.003437301082</v>
      </c>
      <c r="G1843" s="226">
        <f t="shared" si="4"/>
        <v>1.003437301</v>
      </c>
    </row>
    <row r="1844" ht="15.75" customHeight="1">
      <c r="A1844" s="403" t="s">
        <v>2194</v>
      </c>
      <c r="B1844" s="404">
        <v>4370.49</v>
      </c>
      <c r="C1844" s="405">
        <f t="shared" si="1"/>
        <v>-0.00243542806</v>
      </c>
      <c r="D1844" s="405">
        <f t="shared" si="2"/>
        <v>0.9975645719</v>
      </c>
      <c r="E1844" s="406">
        <v>78.55</v>
      </c>
      <c r="F1844" s="226">
        <f t="shared" si="3"/>
        <v>-0.004562159422</v>
      </c>
      <c r="G1844" s="226">
        <f t="shared" si="4"/>
        <v>0.9954378406</v>
      </c>
    </row>
    <row r="1845" ht="15.75" customHeight="1">
      <c r="A1845" s="403" t="s">
        <v>2195</v>
      </c>
      <c r="B1845" s="404">
        <v>4381.16</v>
      </c>
      <c r="C1845" s="405">
        <f t="shared" si="1"/>
        <v>-0.006589240446</v>
      </c>
      <c r="D1845" s="405">
        <f t="shared" si="2"/>
        <v>0.9934107596</v>
      </c>
      <c r="E1845" s="406">
        <v>78.91</v>
      </c>
      <c r="F1845" s="226">
        <f t="shared" si="3"/>
        <v>-0.01914232443</v>
      </c>
      <c r="G1845" s="226">
        <f t="shared" si="4"/>
        <v>0.9808576756</v>
      </c>
    </row>
    <row r="1846" ht="15.75" customHeight="1">
      <c r="A1846" s="403" t="s">
        <v>2196</v>
      </c>
      <c r="B1846" s="404">
        <v>4410.22</v>
      </c>
      <c r="C1846" s="405">
        <f t="shared" si="1"/>
        <v>-0.007187960785</v>
      </c>
      <c r="D1846" s="405">
        <f t="shared" si="2"/>
        <v>0.9928120392</v>
      </c>
      <c r="E1846" s="406">
        <v>80.45</v>
      </c>
      <c r="F1846" s="226">
        <f t="shared" si="3"/>
        <v>-0.003468351294</v>
      </c>
      <c r="G1846" s="226">
        <f t="shared" si="4"/>
        <v>0.9965316487</v>
      </c>
    </row>
    <row r="1847" ht="15.75" customHeight="1">
      <c r="A1847" s="403" t="s">
        <v>2197</v>
      </c>
      <c r="B1847" s="404">
        <v>4442.15</v>
      </c>
      <c r="C1847" s="405">
        <f t="shared" si="1"/>
        <v>0.002679288894</v>
      </c>
      <c r="D1847" s="405">
        <f t="shared" si="2"/>
        <v>1.002679289</v>
      </c>
      <c r="E1847" s="406">
        <v>80.73</v>
      </c>
      <c r="F1847" s="226">
        <f t="shared" si="3"/>
        <v>0.02306425041</v>
      </c>
      <c r="G1847" s="226">
        <f t="shared" si="4"/>
        <v>1.02306425</v>
      </c>
    </row>
    <row r="1848" ht="15.75" customHeight="1">
      <c r="A1848" s="403" t="s">
        <v>2198</v>
      </c>
      <c r="B1848" s="404">
        <v>4430.28</v>
      </c>
      <c r="C1848" s="405">
        <f t="shared" si="1"/>
        <v>-0.003598513814</v>
      </c>
      <c r="D1848" s="405">
        <f t="shared" si="2"/>
        <v>0.9964014862</v>
      </c>
      <c r="E1848" s="406">
        <v>78.91</v>
      </c>
      <c r="F1848" s="226">
        <f t="shared" si="3"/>
        <v>0.01283532281</v>
      </c>
      <c r="G1848" s="226">
        <f t="shared" si="4"/>
        <v>1.012835323</v>
      </c>
    </row>
    <row r="1849" ht="15.75" customHeight="1">
      <c r="A1849" s="403" t="s">
        <v>2199</v>
      </c>
      <c r="B1849" s="404">
        <v>4446.28</v>
      </c>
      <c r="C1849" s="405">
        <f t="shared" si="1"/>
        <v>-0.006615444079</v>
      </c>
      <c r="D1849" s="405">
        <f t="shared" si="2"/>
        <v>0.9933845559</v>
      </c>
      <c r="E1849" s="406">
        <v>77.91</v>
      </c>
      <c r="F1849" s="226">
        <f t="shared" si="3"/>
        <v>-0.01267266506</v>
      </c>
      <c r="G1849" s="226">
        <f t="shared" si="4"/>
        <v>0.9873273349</v>
      </c>
    </row>
    <row r="1850" ht="15.75" customHeight="1">
      <c r="A1850" s="403" t="s">
        <v>2200</v>
      </c>
      <c r="B1850" s="404">
        <v>4475.89</v>
      </c>
      <c r="C1850" s="405">
        <f t="shared" si="1"/>
        <v>0.001853339929</v>
      </c>
      <c r="D1850" s="405">
        <f t="shared" si="2"/>
        <v>1.00185334</v>
      </c>
      <c r="E1850" s="406">
        <v>78.91</v>
      </c>
      <c r="F1850" s="226">
        <f t="shared" si="3"/>
        <v>0.003433367243</v>
      </c>
      <c r="G1850" s="226">
        <f t="shared" si="4"/>
        <v>1.003433367</v>
      </c>
    </row>
    <row r="1851" ht="15.75" customHeight="1">
      <c r="A1851" s="403" t="s">
        <v>2201</v>
      </c>
      <c r="B1851" s="404">
        <v>4467.61</v>
      </c>
      <c r="C1851" s="405">
        <f t="shared" si="1"/>
        <v>-0.002805690843</v>
      </c>
      <c r="D1851" s="405">
        <f t="shared" si="2"/>
        <v>0.9971943092</v>
      </c>
      <c r="E1851" s="406">
        <v>78.64</v>
      </c>
      <c r="F1851" s="226">
        <f t="shared" si="3"/>
        <v>-0.00794752113</v>
      </c>
      <c r="G1851" s="226">
        <f t="shared" si="4"/>
        <v>0.9920524789</v>
      </c>
    </row>
    <row r="1852" ht="15.75" customHeight="1">
      <c r="A1852" s="403" t="s">
        <v>2202</v>
      </c>
      <c r="B1852" s="404">
        <v>4480.18</v>
      </c>
      <c r="C1852" s="405">
        <f t="shared" si="1"/>
        <v>-0.0009677735856</v>
      </c>
      <c r="D1852" s="405">
        <f t="shared" si="2"/>
        <v>0.9990322264</v>
      </c>
      <c r="E1852" s="406">
        <v>79.27</v>
      </c>
      <c r="F1852" s="226">
        <f t="shared" si="3"/>
        <v>-0.02460932693</v>
      </c>
      <c r="G1852" s="226">
        <f t="shared" si="4"/>
        <v>0.9753906731</v>
      </c>
    </row>
    <row r="1853" ht="15.75" customHeight="1">
      <c r="A1853" s="403" t="s">
        <v>2203</v>
      </c>
      <c r="B1853" s="404">
        <v>4484.52</v>
      </c>
      <c r="C1853" s="405">
        <f t="shared" si="1"/>
        <v>0.005993988066</v>
      </c>
      <c r="D1853" s="405">
        <f t="shared" si="2"/>
        <v>1.005993988</v>
      </c>
      <c r="E1853" s="406">
        <v>81.27</v>
      </c>
      <c r="F1853" s="226">
        <f t="shared" si="3"/>
        <v>0.02523022581</v>
      </c>
      <c r="G1853" s="226">
        <f t="shared" si="4"/>
        <v>1.025230226</v>
      </c>
    </row>
    <row r="1854" ht="15.75" customHeight="1">
      <c r="A1854" s="403" t="s">
        <v>2204</v>
      </c>
      <c r="B1854" s="404">
        <v>4457.8</v>
      </c>
      <c r="C1854" s="405">
        <f t="shared" si="1"/>
        <v>0.0008778842764</v>
      </c>
      <c r="D1854" s="405">
        <f t="shared" si="2"/>
        <v>1.000877884</v>
      </c>
      <c r="E1854" s="406">
        <v>79.27</v>
      </c>
      <c r="F1854" s="226">
        <f t="shared" si="3"/>
        <v>-0.02795830779</v>
      </c>
      <c r="G1854" s="226">
        <f t="shared" si="4"/>
        <v>0.9720416922</v>
      </c>
    </row>
    <row r="1855" ht="15.75" customHeight="1">
      <c r="A1855" s="403" t="s">
        <v>2205</v>
      </c>
      <c r="B1855" s="404">
        <v>4453.89</v>
      </c>
      <c r="C1855" s="405">
        <f t="shared" si="1"/>
        <v>0.00230892311</v>
      </c>
      <c r="D1855" s="405">
        <f t="shared" si="2"/>
        <v>1.002308923</v>
      </c>
      <c r="E1855" s="406">
        <v>81.55</v>
      </c>
      <c r="F1855" s="226">
        <f t="shared" si="3"/>
        <v>-0.01853411963</v>
      </c>
      <c r="G1855" s="226">
        <f t="shared" si="4"/>
        <v>0.9814658804</v>
      </c>
    </row>
    <row r="1856" ht="15.75" customHeight="1">
      <c r="A1856" s="403" t="s">
        <v>2206</v>
      </c>
      <c r="B1856" s="404">
        <v>4443.63</v>
      </c>
      <c r="C1856" s="405">
        <f t="shared" si="1"/>
        <v>0.00184197355</v>
      </c>
      <c r="D1856" s="405">
        <f t="shared" si="2"/>
        <v>1.001841974</v>
      </c>
      <c r="E1856" s="406">
        <v>83.09</v>
      </c>
      <c r="F1856" s="226">
        <f t="shared" si="3"/>
        <v>0.06648697215</v>
      </c>
      <c r="G1856" s="226">
        <f t="shared" si="4"/>
        <v>1.066486972</v>
      </c>
    </row>
    <row r="1857" ht="15.75" customHeight="1">
      <c r="A1857" s="403" t="s">
        <v>2207</v>
      </c>
      <c r="B1857" s="404">
        <v>4435.46</v>
      </c>
      <c r="C1857" s="405">
        <f t="shared" si="1"/>
        <v>-0.005985876827</v>
      </c>
      <c r="D1857" s="405">
        <f t="shared" si="2"/>
        <v>0.9940141232</v>
      </c>
      <c r="E1857" s="406">
        <v>77.91</v>
      </c>
      <c r="F1857" s="226">
        <f t="shared" si="3"/>
        <v>-0.06030635629</v>
      </c>
      <c r="G1857" s="226">
        <f t="shared" si="4"/>
        <v>0.9396936437</v>
      </c>
    </row>
    <row r="1858" ht="15.75" customHeight="1">
      <c r="A1858" s="403" t="s">
        <v>2208</v>
      </c>
      <c r="B1858" s="404">
        <v>4462.17</v>
      </c>
      <c r="C1858" s="405">
        <f t="shared" si="1"/>
        <v>-0.004875078891</v>
      </c>
      <c r="D1858" s="405">
        <f t="shared" si="2"/>
        <v>0.9951249211</v>
      </c>
      <c r="E1858" s="406">
        <v>82.91</v>
      </c>
      <c r="F1858" s="226">
        <f t="shared" si="3"/>
        <v>0.01220852155</v>
      </c>
      <c r="G1858" s="226">
        <f t="shared" si="4"/>
        <v>1.012208522</v>
      </c>
    </row>
    <row r="1859" ht="15.75" customHeight="1">
      <c r="A1859" s="403" t="s">
        <v>2209</v>
      </c>
      <c r="B1859" s="404">
        <v>4484.03</v>
      </c>
      <c r="C1859" s="405">
        <f t="shared" si="1"/>
        <v>-0.006190214452</v>
      </c>
      <c r="D1859" s="405">
        <f t="shared" si="2"/>
        <v>0.9938097855</v>
      </c>
      <c r="E1859" s="406">
        <v>81.91</v>
      </c>
      <c r="F1859" s="226">
        <f t="shared" si="3"/>
        <v>-0.01633241263</v>
      </c>
      <c r="G1859" s="226">
        <f t="shared" si="4"/>
        <v>0.9836675874</v>
      </c>
    </row>
    <row r="1860" ht="15.75" customHeight="1">
      <c r="A1860" s="403" t="s">
        <v>2210</v>
      </c>
      <c r="B1860" s="404">
        <v>4511.96</v>
      </c>
      <c r="C1860" s="405">
        <f t="shared" si="1"/>
        <v>-0.005483993264</v>
      </c>
      <c r="D1860" s="405">
        <f t="shared" si="2"/>
        <v>0.9945160067</v>
      </c>
      <c r="E1860" s="406">
        <v>83.27</v>
      </c>
      <c r="F1860" s="226">
        <f t="shared" si="3"/>
        <v>0.009945421468</v>
      </c>
      <c r="G1860" s="226">
        <f t="shared" si="4"/>
        <v>1.009945421</v>
      </c>
    </row>
    <row r="1861" ht="15.75" customHeight="1">
      <c r="A1861" s="403" t="s">
        <v>2211</v>
      </c>
      <c r="B1861" s="404">
        <v>4536.84</v>
      </c>
      <c r="C1861" s="405">
        <f t="shared" si="1"/>
        <v>-0.006725691617</v>
      </c>
      <c r="D1861" s="405">
        <f t="shared" si="2"/>
        <v>0.9932743084</v>
      </c>
      <c r="E1861" s="406">
        <v>82.45</v>
      </c>
      <c r="F1861" s="226">
        <f t="shared" si="3"/>
        <v>0.01790123457</v>
      </c>
      <c r="G1861" s="226">
        <f t="shared" si="4"/>
        <v>1.017901235</v>
      </c>
    </row>
    <row r="1862" ht="15.75" customHeight="1">
      <c r="A1862" s="403" t="s">
        <v>2212</v>
      </c>
      <c r="B1862" s="404">
        <v>4567.56</v>
      </c>
      <c r="C1862" s="405">
        <f t="shared" si="1"/>
        <v>-0.002611627419</v>
      </c>
      <c r="D1862" s="405">
        <f t="shared" si="2"/>
        <v>0.9973883726</v>
      </c>
      <c r="E1862" s="406">
        <v>81.0</v>
      </c>
      <c r="F1862" s="226">
        <f t="shared" si="3"/>
        <v>-0.005524861878</v>
      </c>
      <c r="G1862" s="226">
        <f t="shared" si="4"/>
        <v>0.9944751381</v>
      </c>
    </row>
    <row r="1863" ht="15.75" customHeight="1">
      <c r="A1863" s="403" t="s">
        <v>2213</v>
      </c>
      <c r="B1863" s="404">
        <v>4579.52</v>
      </c>
      <c r="C1863" s="405">
        <f t="shared" si="1"/>
        <v>-0.004092781308</v>
      </c>
      <c r="D1863" s="405">
        <f t="shared" si="2"/>
        <v>0.9959072187</v>
      </c>
      <c r="E1863" s="406">
        <v>81.45</v>
      </c>
      <c r="F1863" s="226">
        <f t="shared" si="3"/>
        <v>-0.01654189809</v>
      </c>
      <c r="G1863" s="226">
        <f t="shared" si="4"/>
        <v>0.9834581019</v>
      </c>
    </row>
    <row r="1864" ht="15.75" customHeight="1">
      <c r="A1864" s="403" t="s">
        <v>2214</v>
      </c>
      <c r="B1864" s="404">
        <v>4598.34</v>
      </c>
      <c r="C1864" s="405">
        <f t="shared" si="1"/>
        <v>0.004528564032</v>
      </c>
      <c r="D1864" s="405">
        <f t="shared" si="2"/>
        <v>1.004528564</v>
      </c>
      <c r="E1864" s="406">
        <v>82.82</v>
      </c>
      <c r="F1864" s="226">
        <f t="shared" si="3"/>
        <v>-0.003249488506</v>
      </c>
      <c r="G1864" s="226">
        <f t="shared" si="4"/>
        <v>0.9967505115</v>
      </c>
    </row>
    <row r="1865" ht="15.75" customHeight="1">
      <c r="A1865" s="403" t="s">
        <v>2215</v>
      </c>
      <c r="B1865" s="404">
        <v>4577.61</v>
      </c>
      <c r="C1865" s="405">
        <f t="shared" si="1"/>
        <v>-0.00219065929</v>
      </c>
      <c r="D1865" s="405">
        <f t="shared" si="2"/>
        <v>0.9978093407</v>
      </c>
      <c r="E1865" s="406">
        <v>83.09</v>
      </c>
      <c r="F1865" s="226">
        <f t="shared" si="3"/>
        <v>-0.004313960455</v>
      </c>
      <c r="G1865" s="226">
        <f t="shared" si="4"/>
        <v>0.9956860395</v>
      </c>
    </row>
    <row r="1866" ht="15.75" customHeight="1">
      <c r="A1866" s="403" t="s">
        <v>2216</v>
      </c>
      <c r="B1866" s="404">
        <v>4587.66</v>
      </c>
      <c r="C1866" s="405">
        <f t="shared" si="1"/>
        <v>0.001499741311</v>
      </c>
      <c r="D1866" s="405">
        <f t="shared" si="2"/>
        <v>1.001499741</v>
      </c>
      <c r="E1866" s="406">
        <v>83.45</v>
      </c>
      <c r="F1866" s="226">
        <f t="shared" si="3"/>
        <v>-0.002271640363</v>
      </c>
      <c r="G1866" s="226">
        <f t="shared" si="4"/>
        <v>0.9977283596</v>
      </c>
    </row>
    <row r="1867" ht="15.75" customHeight="1">
      <c r="A1867" s="403" t="s">
        <v>2217</v>
      </c>
      <c r="B1867" s="404">
        <v>4580.79</v>
      </c>
      <c r="C1867" s="405">
        <f t="shared" si="1"/>
        <v>0.0004236871704</v>
      </c>
      <c r="D1867" s="405">
        <f t="shared" si="2"/>
        <v>1.000423687</v>
      </c>
      <c r="E1867" s="406">
        <v>83.64</v>
      </c>
      <c r="F1867" s="226">
        <f t="shared" si="3"/>
        <v>-0.003217733286</v>
      </c>
      <c r="G1867" s="226">
        <f t="shared" si="4"/>
        <v>0.9967822667</v>
      </c>
    </row>
    <row r="1868" ht="15.75" customHeight="1">
      <c r="A1868" s="403" t="s">
        <v>2218</v>
      </c>
      <c r="B1868" s="404">
        <v>4578.85</v>
      </c>
      <c r="C1868" s="405">
        <f t="shared" si="1"/>
        <v>-0.001350042748</v>
      </c>
      <c r="D1868" s="405">
        <f t="shared" si="2"/>
        <v>0.9986499573</v>
      </c>
      <c r="E1868" s="406">
        <v>83.91</v>
      </c>
      <c r="F1868" s="226">
        <f t="shared" si="3"/>
        <v>-0.02225588441</v>
      </c>
      <c r="G1868" s="226">
        <f t="shared" si="4"/>
        <v>0.9777441156</v>
      </c>
    </row>
    <row r="1869" ht="15.75" customHeight="1">
      <c r="A1869" s="403" t="s">
        <v>2219</v>
      </c>
      <c r="B1869" s="404">
        <v>4585.04</v>
      </c>
      <c r="C1869" s="405">
        <f t="shared" si="1"/>
        <v>0.0009802316316</v>
      </c>
      <c r="D1869" s="405">
        <f t="shared" si="2"/>
        <v>1.000980232</v>
      </c>
      <c r="E1869" s="406">
        <v>85.82</v>
      </c>
      <c r="F1869" s="226">
        <f t="shared" si="3"/>
        <v>0.01286439278</v>
      </c>
      <c r="G1869" s="226">
        <f t="shared" si="4"/>
        <v>1.012864393</v>
      </c>
    </row>
    <row r="1870" ht="15.75" customHeight="1">
      <c r="A1870" s="403" t="s">
        <v>2220</v>
      </c>
      <c r="B1870" s="404">
        <v>4580.55</v>
      </c>
      <c r="C1870" s="405">
        <f t="shared" si="1"/>
        <v>-0.0001724386315</v>
      </c>
      <c r="D1870" s="405">
        <f t="shared" si="2"/>
        <v>0.9998275614</v>
      </c>
      <c r="E1870" s="406">
        <v>84.73</v>
      </c>
      <c r="F1870" s="226">
        <f t="shared" si="3"/>
        <v>-0.001061070502</v>
      </c>
      <c r="G1870" s="226">
        <f t="shared" si="4"/>
        <v>0.9989389295</v>
      </c>
    </row>
    <row r="1871" ht="15.75" customHeight="1">
      <c r="A1871" s="403" t="s">
        <v>2221</v>
      </c>
      <c r="B1871" s="404">
        <v>4581.34</v>
      </c>
      <c r="C1871" s="405">
        <f t="shared" si="1"/>
        <v>0.001731745608</v>
      </c>
      <c r="D1871" s="405">
        <f t="shared" si="2"/>
        <v>1.001731746</v>
      </c>
      <c r="E1871" s="406">
        <v>84.82</v>
      </c>
      <c r="F1871" s="226">
        <f t="shared" si="3"/>
        <v>0.08119821542</v>
      </c>
      <c r="G1871" s="226">
        <f t="shared" si="4"/>
        <v>1.081198215</v>
      </c>
    </row>
    <row r="1872" ht="15.75" customHeight="1">
      <c r="A1872" s="403" t="s">
        <v>2222</v>
      </c>
      <c r="B1872" s="404">
        <v>4573.42</v>
      </c>
      <c r="C1872" s="405">
        <f t="shared" si="1"/>
        <v>0.0007461690456</v>
      </c>
      <c r="D1872" s="405">
        <f t="shared" si="2"/>
        <v>1.000746169</v>
      </c>
      <c r="E1872" s="406">
        <v>78.45</v>
      </c>
      <c r="F1872" s="226">
        <f t="shared" si="3"/>
        <v>-0.02486016159</v>
      </c>
      <c r="G1872" s="226">
        <f t="shared" si="4"/>
        <v>0.9751398384</v>
      </c>
    </row>
    <row r="1873" ht="15.75" customHeight="1">
      <c r="A1873" s="403" t="s">
        <v>2223</v>
      </c>
      <c r="B1873" s="404">
        <v>4570.01</v>
      </c>
      <c r="C1873" s="405">
        <f t="shared" si="1"/>
        <v>0.002028170743</v>
      </c>
      <c r="D1873" s="405">
        <f t="shared" si="2"/>
        <v>1.002028171</v>
      </c>
      <c r="E1873" s="406">
        <v>80.45</v>
      </c>
      <c r="F1873" s="226">
        <f t="shared" si="3"/>
        <v>0.04236848925</v>
      </c>
      <c r="G1873" s="226">
        <f t="shared" si="4"/>
        <v>1.042368489</v>
      </c>
    </row>
    <row r="1874" ht="15.75" customHeight="1">
      <c r="A1874" s="403" t="s">
        <v>2224</v>
      </c>
      <c r="B1874" s="404">
        <v>4560.76</v>
      </c>
      <c r="C1874" s="405">
        <f t="shared" si="1"/>
        <v>-0.004307399427</v>
      </c>
      <c r="D1874" s="405">
        <f t="shared" si="2"/>
        <v>0.9956926006</v>
      </c>
      <c r="E1874" s="406">
        <v>77.18</v>
      </c>
      <c r="F1874" s="226">
        <f t="shared" si="3"/>
        <v>0.004686279615</v>
      </c>
      <c r="G1874" s="226">
        <f t="shared" si="4"/>
        <v>1.00468628</v>
      </c>
    </row>
    <row r="1875" ht="15.75" customHeight="1">
      <c r="A1875" s="403" t="s">
        <v>2225</v>
      </c>
      <c r="B1875" s="404">
        <v>4580.49</v>
      </c>
      <c r="C1875" s="405">
        <f t="shared" si="1"/>
        <v>0.002052018</v>
      </c>
      <c r="D1875" s="405">
        <f t="shared" si="2"/>
        <v>1.002052018</v>
      </c>
      <c r="E1875" s="406">
        <v>76.82</v>
      </c>
      <c r="F1875" s="226">
        <f t="shared" si="3"/>
        <v>-0.01965288412</v>
      </c>
      <c r="G1875" s="226">
        <f t="shared" si="4"/>
        <v>0.9803471159</v>
      </c>
    </row>
    <row r="1876" ht="15.75" customHeight="1">
      <c r="A1876" s="403" t="s">
        <v>2226</v>
      </c>
      <c r="B1876" s="404">
        <v>4571.11</v>
      </c>
      <c r="C1876" s="405">
        <f t="shared" si="1"/>
        <v>-0.0004854230943</v>
      </c>
      <c r="D1876" s="405">
        <f t="shared" si="2"/>
        <v>0.9995145769</v>
      </c>
      <c r="E1876" s="406">
        <v>78.36</v>
      </c>
      <c r="F1876" s="226">
        <f t="shared" si="3"/>
        <v>-0.04123332925</v>
      </c>
      <c r="G1876" s="226">
        <f t="shared" si="4"/>
        <v>0.9587666707</v>
      </c>
    </row>
    <row r="1877" ht="15.75" customHeight="1">
      <c r="A1877" s="403" t="s">
        <v>2227</v>
      </c>
      <c r="B1877" s="404">
        <v>4573.33</v>
      </c>
      <c r="C1877" s="405">
        <f t="shared" si="1"/>
        <v>-0.003868362415</v>
      </c>
      <c r="D1877" s="405">
        <f t="shared" si="2"/>
        <v>0.9961316376</v>
      </c>
      <c r="E1877" s="406">
        <v>81.73</v>
      </c>
      <c r="F1877" s="226">
        <f t="shared" si="3"/>
        <v>-0.01849405548</v>
      </c>
      <c r="G1877" s="226">
        <f t="shared" si="4"/>
        <v>0.9815059445</v>
      </c>
    </row>
    <row r="1878" ht="15.75" customHeight="1">
      <c r="A1878" s="403" t="s">
        <v>2228</v>
      </c>
      <c r="B1878" s="404">
        <v>4591.09</v>
      </c>
      <c r="C1878" s="405">
        <f t="shared" si="1"/>
        <v>0.006725257761</v>
      </c>
      <c r="D1878" s="405">
        <f t="shared" si="2"/>
        <v>1.006725258</v>
      </c>
      <c r="E1878" s="406">
        <v>83.27</v>
      </c>
      <c r="F1878" s="226">
        <f t="shared" si="3"/>
        <v>0.01548780488</v>
      </c>
      <c r="G1878" s="226">
        <f t="shared" si="4"/>
        <v>1.015487805</v>
      </c>
    </row>
    <row r="1879" ht="15.75" customHeight="1">
      <c r="A1879" s="403" t="s">
        <v>2229</v>
      </c>
      <c r="B1879" s="404">
        <v>4560.42</v>
      </c>
      <c r="C1879" s="405">
        <f t="shared" si="1"/>
        <v>0.004300918983</v>
      </c>
      <c r="D1879" s="405">
        <f t="shared" si="2"/>
        <v>1.004300919</v>
      </c>
      <c r="E1879" s="406">
        <v>82.0</v>
      </c>
      <c r="F1879" s="226">
        <f t="shared" si="3"/>
        <v>0.01573145051</v>
      </c>
      <c r="G1879" s="226">
        <f t="shared" si="4"/>
        <v>1.015731451</v>
      </c>
    </row>
    <row r="1880" ht="15.75" customHeight="1">
      <c r="A1880" s="403" t="s">
        <v>2230</v>
      </c>
      <c r="B1880" s="404">
        <v>4540.89</v>
      </c>
      <c r="C1880" s="405">
        <f t="shared" si="1"/>
        <v>-0.007147573673</v>
      </c>
      <c r="D1880" s="405">
        <f t="shared" si="2"/>
        <v>0.9928524263</v>
      </c>
      <c r="E1880" s="406">
        <v>80.73</v>
      </c>
      <c r="F1880" s="226">
        <f t="shared" si="3"/>
        <v>-0.01764419567</v>
      </c>
      <c r="G1880" s="226">
        <f t="shared" si="4"/>
        <v>0.9823558043</v>
      </c>
    </row>
    <row r="1881" ht="15.75" customHeight="1">
      <c r="A1881" s="403" t="s">
        <v>2231</v>
      </c>
      <c r="B1881" s="404">
        <v>4573.58</v>
      </c>
      <c r="C1881" s="405">
        <f t="shared" si="1"/>
        <v>-0.00270389317</v>
      </c>
      <c r="D1881" s="405">
        <f t="shared" si="2"/>
        <v>0.9972961068</v>
      </c>
      <c r="E1881" s="406">
        <v>82.18</v>
      </c>
      <c r="F1881" s="226">
        <f t="shared" si="3"/>
        <v>-0.01415547025</v>
      </c>
      <c r="G1881" s="226">
        <f t="shared" si="4"/>
        <v>0.9858445298</v>
      </c>
    </row>
    <row r="1882" ht="15.75" customHeight="1">
      <c r="A1882" s="403" t="s">
        <v>2232</v>
      </c>
      <c r="B1882" s="404">
        <v>4585.98</v>
      </c>
      <c r="C1882" s="405">
        <f t="shared" si="1"/>
        <v>-0.005234148426</v>
      </c>
      <c r="D1882" s="405">
        <f t="shared" si="2"/>
        <v>0.9947658516</v>
      </c>
      <c r="E1882" s="406">
        <v>83.36</v>
      </c>
      <c r="F1882" s="226">
        <f t="shared" si="3"/>
        <v>-0.01079862347</v>
      </c>
      <c r="G1882" s="226">
        <f t="shared" si="4"/>
        <v>0.9892013765</v>
      </c>
    </row>
    <row r="1883" ht="15.75" customHeight="1">
      <c r="A1883" s="403" t="s">
        <v>2233</v>
      </c>
      <c r="B1883" s="404">
        <v>4610.11</v>
      </c>
      <c r="C1883" s="405">
        <f t="shared" si="1"/>
        <v>-0.00220980365</v>
      </c>
      <c r="D1883" s="405">
        <f t="shared" si="2"/>
        <v>0.9977901964</v>
      </c>
      <c r="E1883" s="406">
        <v>84.27</v>
      </c>
      <c r="F1883" s="226">
        <f t="shared" si="3"/>
        <v>0.001069137562</v>
      </c>
      <c r="G1883" s="226">
        <f t="shared" si="4"/>
        <v>1.001069138</v>
      </c>
    </row>
    <row r="1884" ht="15.75" customHeight="1">
      <c r="A1884" s="403" t="s">
        <v>2234</v>
      </c>
      <c r="B1884" s="404">
        <v>4620.32</v>
      </c>
      <c r="C1884" s="405">
        <f t="shared" si="1"/>
        <v>-0.001255909367</v>
      </c>
      <c r="D1884" s="405">
        <f t="shared" si="2"/>
        <v>0.9987440906</v>
      </c>
      <c r="E1884" s="406">
        <v>84.18</v>
      </c>
      <c r="F1884" s="226">
        <f t="shared" si="3"/>
        <v>-0.006491207365</v>
      </c>
      <c r="G1884" s="226">
        <f t="shared" si="4"/>
        <v>0.9935087926</v>
      </c>
    </row>
    <row r="1885" ht="15.75" customHeight="1">
      <c r="A1885" s="403" t="s">
        <v>2235</v>
      </c>
      <c r="B1885" s="404">
        <v>4626.13</v>
      </c>
      <c r="C1885" s="405">
        <f t="shared" si="1"/>
        <v>-0.006829199174</v>
      </c>
      <c r="D1885" s="405">
        <f t="shared" si="2"/>
        <v>0.9931708008</v>
      </c>
      <c r="E1885" s="406">
        <v>84.73</v>
      </c>
      <c r="F1885" s="226">
        <f t="shared" si="3"/>
        <v>-0.004230814432</v>
      </c>
      <c r="G1885" s="226">
        <f t="shared" si="4"/>
        <v>0.9957691856</v>
      </c>
    </row>
    <row r="1886" ht="15.75" customHeight="1">
      <c r="A1886" s="403" t="s">
        <v>2236</v>
      </c>
      <c r="B1886" s="404">
        <v>4657.94</v>
      </c>
      <c r="C1886" s="405">
        <f t="shared" si="1"/>
        <v>-0.002477776041</v>
      </c>
      <c r="D1886" s="405">
        <f t="shared" si="2"/>
        <v>0.997522224</v>
      </c>
      <c r="E1886" s="406">
        <v>85.09</v>
      </c>
      <c r="F1886" s="226">
        <f t="shared" si="3"/>
        <v>-0.006422232602</v>
      </c>
      <c r="G1886" s="226">
        <f t="shared" si="4"/>
        <v>0.9935777674</v>
      </c>
    </row>
    <row r="1887" ht="15.75" customHeight="1">
      <c r="A1887" s="403" t="s">
        <v>2237</v>
      </c>
      <c r="B1887" s="404">
        <v>4669.51</v>
      </c>
      <c r="C1887" s="405">
        <f t="shared" si="1"/>
        <v>-0.005958488558</v>
      </c>
      <c r="D1887" s="405">
        <f t="shared" si="2"/>
        <v>0.9940415114</v>
      </c>
      <c r="E1887" s="406">
        <v>85.64</v>
      </c>
      <c r="F1887" s="226">
        <f t="shared" si="3"/>
        <v>-0.005227087931</v>
      </c>
      <c r="G1887" s="226">
        <f t="shared" si="4"/>
        <v>0.9947729121</v>
      </c>
    </row>
    <row r="1888" ht="15.75" customHeight="1">
      <c r="A1888" s="403" t="s">
        <v>2238</v>
      </c>
      <c r="B1888" s="404">
        <v>4697.5</v>
      </c>
      <c r="C1888" s="405">
        <f t="shared" si="1"/>
        <v>0.002197473972</v>
      </c>
      <c r="D1888" s="405">
        <f t="shared" si="2"/>
        <v>1.002197474</v>
      </c>
      <c r="E1888" s="406">
        <v>86.09</v>
      </c>
      <c r="F1888" s="226">
        <f t="shared" si="3"/>
        <v>0.01175226231</v>
      </c>
      <c r="G1888" s="226">
        <f t="shared" si="4"/>
        <v>1.011752262</v>
      </c>
    </row>
    <row r="1889" ht="15.75" customHeight="1">
      <c r="A1889" s="403" t="s">
        <v>2239</v>
      </c>
      <c r="B1889" s="404">
        <v>4687.2</v>
      </c>
      <c r="C1889" s="405">
        <f t="shared" si="1"/>
        <v>0.002648230306</v>
      </c>
      <c r="D1889" s="405">
        <f t="shared" si="2"/>
        <v>1.00264823</v>
      </c>
      <c r="E1889" s="406">
        <v>85.09</v>
      </c>
      <c r="F1889" s="226">
        <f t="shared" si="3"/>
        <v>-0.008506175717</v>
      </c>
      <c r="G1889" s="226">
        <f t="shared" si="4"/>
        <v>0.9914938243</v>
      </c>
    </row>
    <row r="1890" ht="15.75" customHeight="1">
      <c r="A1890" s="403" t="s">
        <v>2240</v>
      </c>
      <c r="B1890" s="404">
        <v>4674.82</v>
      </c>
      <c r="C1890" s="405">
        <f t="shared" si="1"/>
        <v>-0.004287585597</v>
      </c>
      <c r="D1890" s="405">
        <f t="shared" si="2"/>
        <v>0.9957124144</v>
      </c>
      <c r="E1890" s="406">
        <v>85.82</v>
      </c>
      <c r="F1890" s="226">
        <f t="shared" si="3"/>
        <v>-0.005216181755</v>
      </c>
      <c r="G1890" s="226">
        <f t="shared" si="4"/>
        <v>0.9947838182</v>
      </c>
    </row>
    <row r="1891" ht="15.75" customHeight="1">
      <c r="A1891" s="403" t="s">
        <v>2241</v>
      </c>
      <c r="B1891" s="404">
        <v>4694.95</v>
      </c>
      <c r="C1891" s="405">
        <f t="shared" si="1"/>
        <v>0.001899254169</v>
      </c>
      <c r="D1891" s="405">
        <f t="shared" si="2"/>
        <v>1.001899254</v>
      </c>
      <c r="E1891" s="406">
        <v>86.27</v>
      </c>
      <c r="F1891" s="226">
        <f t="shared" si="3"/>
        <v>0.007356375525</v>
      </c>
      <c r="G1891" s="226">
        <f t="shared" si="4"/>
        <v>1.007356376</v>
      </c>
    </row>
    <row r="1892" ht="15.75" customHeight="1">
      <c r="A1892" s="403" t="s">
        <v>2242</v>
      </c>
      <c r="B1892" s="404">
        <v>4686.05</v>
      </c>
      <c r="C1892" s="405">
        <f t="shared" si="1"/>
        <v>0.00441974266</v>
      </c>
      <c r="D1892" s="405">
        <f t="shared" si="2"/>
        <v>1.004419743</v>
      </c>
      <c r="E1892" s="406">
        <v>85.64</v>
      </c>
      <c r="F1892" s="226">
        <f t="shared" si="3"/>
        <v>-0.006265954978</v>
      </c>
      <c r="G1892" s="226">
        <f t="shared" si="4"/>
        <v>0.993734045</v>
      </c>
    </row>
    <row r="1893" ht="15.75" customHeight="1">
      <c r="A1893" s="403" t="s">
        <v>2243</v>
      </c>
      <c r="B1893" s="404">
        <v>4665.43</v>
      </c>
      <c r="C1893" s="405">
        <f t="shared" si="1"/>
        <v>0.0003881105236</v>
      </c>
      <c r="D1893" s="405">
        <f t="shared" si="2"/>
        <v>1.000388111</v>
      </c>
      <c r="E1893" s="406">
        <v>86.18</v>
      </c>
      <c r="F1893" s="226">
        <f t="shared" si="3"/>
        <v>-0.00737157337</v>
      </c>
      <c r="G1893" s="226">
        <f t="shared" si="4"/>
        <v>0.9926284266</v>
      </c>
    </row>
    <row r="1894" ht="15.75" customHeight="1">
      <c r="A1894" s="403" t="s">
        <v>2244</v>
      </c>
      <c r="B1894" s="404">
        <v>4663.62</v>
      </c>
      <c r="C1894" s="405">
        <f t="shared" si="1"/>
        <v>-0.002397948161</v>
      </c>
      <c r="D1894" s="405">
        <f t="shared" si="2"/>
        <v>0.9976020518</v>
      </c>
      <c r="E1894" s="406">
        <v>86.82</v>
      </c>
      <c r="F1894" s="226">
        <f t="shared" si="3"/>
        <v>-0.001035554021</v>
      </c>
      <c r="G1894" s="226">
        <f t="shared" si="4"/>
        <v>0.998964446</v>
      </c>
    </row>
    <row r="1895" ht="15.75" customHeight="1">
      <c r="A1895" s="403" t="s">
        <v>2245</v>
      </c>
      <c r="B1895" s="404">
        <v>4674.83</v>
      </c>
      <c r="C1895" s="405">
        <f t="shared" si="1"/>
        <v>-0.0002673179244</v>
      </c>
      <c r="D1895" s="405">
        <f t="shared" si="2"/>
        <v>0.9997326821</v>
      </c>
      <c r="E1895" s="406">
        <v>86.91</v>
      </c>
      <c r="F1895" s="226">
        <f t="shared" si="3"/>
        <v>-0.0103621043</v>
      </c>
      <c r="G1895" s="226">
        <f t="shared" si="4"/>
        <v>0.9896378957</v>
      </c>
    </row>
    <row r="1896" ht="15.75" customHeight="1">
      <c r="A1896" s="403" t="s">
        <v>2246</v>
      </c>
      <c r="B1896" s="404">
        <v>4676.08</v>
      </c>
      <c r="C1896" s="405">
        <f t="shared" si="1"/>
        <v>-0.0007949057652</v>
      </c>
      <c r="D1896" s="405">
        <f t="shared" si="2"/>
        <v>0.9992050942</v>
      </c>
      <c r="E1896" s="406">
        <v>87.82</v>
      </c>
      <c r="F1896" s="226">
        <f t="shared" si="3"/>
        <v>-0.01325842697</v>
      </c>
      <c r="G1896" s="226">
        <f t="shared" si="4"/>
        <v>0.986741573</v>
      </c>
    </row>
    <row r="1897" ht="15.75" customHeight="1">
      <c r="A1897" s="403" t="s">
        <v>2247</v>
      </c>
      <c r="B1897" s="404">
        <v>4679.8</v>
      </c>
      <c r="C1897" s="405">
        <f t="shared" si="1"/>
        <v>0.00787164163</v>
      </c>
      <c r="D1897" s="405">
        <f t="shared" si="2"/>
        <v>1.007871642</v>
      </c>
      <c r="E1897" s="406">
        <v>89.0</v>
      </c>
      <c r="F1897" s="226">
        <f t="shared" si="3"/>
        <v>0.007243096424</v>
      </c>
      <c r="G1897" s="226">
        <f t="shared" si="4"/>
        <v>1.007243096</v>
      </c>
    </row>
    <row r="1898" ht="15.75" customHeight="1">
      <c r="A1898" s="403" t="s">
        <v>2248</v>
      </c>
      <c r="B1898" s="404">
        <v>4643.25</v>
      </c>
      <c r="C1898" s="405">
        <f t="shared" si="1"/>
        <v>0.005526524938</v>
      </c>
      <c r="D1898" s="405">
        <f t="shared" si="2"/>
        <v>1.005526525</v>
      </c>
      <c r="E1898" s="406">
        <v>88.36</v>
      </c>
      <c r="F1898" s="226">
        <f t="shared" si="3"/>
        <v>0.02422626637</v>
      </c>
      <c r="G1898" s="226">
        <f t="shared" si="4"/>
        <v>1.024226266</v>
      </c>
    </row>
    <row r="1899" ht="15.75" customHeight="1">
      <c r="A1899" s="403" t="s">
        <v>2249</v>
      </c>
      <c r="B1899" s="404">
        <v>4617.73</v>
      </c>
      <c r="C1899" s="405">
        <f t="shared" si="1"/>
        <v>-0.001358128551</v>
      </c>
      <c r="D1899" s="405">
        <f t="shared" si="2"/>
        <v>0.9986418714</v>
      </c>
      <c r="E1899" s="406">
        <v>86.27</v>
      </c>
      <c r="F1899" s="226">
        <f t="shared" si="3"/>
        <v>-0.006334945865</v>
      </c>
      <c r="G1899" s="226">
        <f t="shared" si="4"/>
        <v>0.9936650541</v>
      </c>
    </row>
    <row r="1900" ht="15.75" customHeight="1">
      <c r="A1900" s="403" t="s">
        <v>2250</v>
      </c>
      <c r="B1900" s="404">
        <v>4624.01</v>
      </c>
      <c r="C1900" s="405">
        <f t="shared" si="1"/>
        <v>0.004147746644</v>
      </c>
      <c r="D1900" s="405">
        <f t="shared" si="2"/>
        <v>1.004147747</v>
      </c>
      <c r="E1900" s="406">
        <v>86.82</v>
      </c>
      <c r="F1900" s="226">
        <f t="shared" si="3"/>
        <v>0.003119584055</v>
      </c>
      <c r="G1900" s="226">
        <f t="shared" si="4"/>
        <v>1.003119584</v>
      </c>
    </row>
    <row r="1901" ht="15.75" customHeight="1">
      <c r="A1901" s="403" t="s">
        <v>2251</v>
      </c>
      <c r="B1901" s="404">
        <v>4604.91</v>
      </c>
      <c r="C1901" s="405">
        <f t="shared" si="1"/>
        <v>0.001762091537</v>
      </c>
      <c r="D1901" s="405">
        <f t="shared" si="2"/>
        <v>1.001762092</v>
      </c>
      <c r="E1901" s="406">
        <v>86.55</v>
      </c>
      <c r="F1901" s="226">
        <f t="shared" si="3"/>
        <v>0.005343245441</v>
      </c>
      <c r="G1901" s="226">
        <f t="shared" si="4"/>
        <v>1.005343245</v>
      </c>
    </row>
    <row r="1902" ht="15.75" customHeight="1">
      <c r="A1902" s="403" t="s">
        <v>2252</v>
      </c>
      <c r="B1902" s="404">
        <v>4596.81</v>
      </c>
      <c r="C1902" s="405">
        <f t="shared" si="1"/>
        <v>0.0009755396498</v>
      </c>
      <c r="D1902" s="405">
        <f t="shared" si="2"/>
        <v>1.00097554</v>
      </c>
      <c r="E1902" s="406">
        <v>86.09</v>
      </c>
      <c r="F1902" s="226">
        <f t="shared" si="3"/>
        <v>0.006312098188</v>
      </c>
      <c r="G1902" s="226">
        <f t="shared" si="4"/>
        <v>1.006312098</v>
      </c>
    </row>
    <row r="1903" ht="15.75" customHeight="1">
      <c r="A1903" s="403" t="s">
        <v>2253</v>
      </c>
      <c r="B1903" s="404">
        <v>4592.33</v>
      </c>
      <c r="C1903" s="405">
        <f t="shared" si="1"/>
        <v>-0.002211836585</v>
      </c>
      <c r="D1903" s="405">
        <f t="shared" si="2"/>
        <v>0.9977881634</v>
      </c>
      <c r="E1903" s="406">
        <v>85.55</v>
      </c>
      <c r="F1903" s="226">
        <f t="shared" si="3"/>
        <v>-0.008345890808</v>
      </c>
      <c r="G1903" s="226">
        <f t="shared" si="4"/>
        <v>0.9916541092</v>
      </c>
    </row>
    <row r="1904" ht="15.75" customHeight="1">
      <c r="A1904" s="403" t="s">
        <v>2254</v>
      </c>
      <c r="B1904" s="404">
        <v>4602.51</v>
      </c>
      <c r="C1904" s="405">
        <f t="shared" si="1"/>
        <v>-0.001260763141</v>
      </c>
      <c r="D1904" s="405">
        <f t="shared" si="2"/>
        <v>0.9987392369</v>
      </c>
      <c r="E1904" s="406">
        <v>86.27</v>
      </c>
      <c r="F1904" s="226">
        <f t="shared" si="3"/>
        <v>-0.01043817389</v>
      </c>
      <c r="G1904" s="226">
        <f t="shared" si="4"/>
        <v>0.9895618261</v>
      </c>
    </row>
    <row r="1905" ht="15.75" customHeight="1">
      <c r="A1905" s="403" t="s">
        <v>2255</v>
      </c>
      <c r="B1905" s="404">
        <v>4608.32</v>
      </c>
      <c r="C1905" s="405">
        <f t="shared" si="1"/>
        <v>0.004266966531</v>
      </c>
      <c r="D1905" s="405">
        <f t="shared" si="2"/>
        <v>1.004266967</v>
      </c>
      <c r="E1905" s="406">
        <v>87.18</v>
      </c>
      <c r="F1905" s="226">
        <f t="shared" si="3"/>
        <v>-0.005248744865</v>
      </c>
      <c r="G1905" s="226">
        <f t="shared" si="4"/>
        <v>0.9947512551</v>
      </c>
    </row>
    <row r="1906" ht="15.75" customHeight="1">
      <c r="A1906" s="403" t="s">
        <v>2256</v>
      </c>
      <c r="B1906" s="404">
        <v>4588.74</v>
      </c>
      <c r="C1906" s="405">
        <f t="shared" si="1"/>
        <v>-0.001086263233</v>
      </c>
      <c r="D1906" s="405">
        <f t="shared" si="2"/>
        <v>0.9989137368</v>
      </c>
      <c r="E1906" s="406">
        <v>87.64</v>
      </c>
      <c r="F1906" s="226">
        <f t="shared" si="3"/>
        <v>0.008399493729</v>
      </c>
      <c r="G1906" s="226">
        <f t="shared" si="4"/>
        <v>1.008399494</v>
      </c>
    </row>
    <row r="1907" ht="15.75" customHeight="1">
      <c r="A1907" s="403" t="s">
        <v>2257</v>
      </c>
      <c r="B1907" s="404">
        <v>4593.73</v>
      </c>
      <c r="C1907" s="405">
        <f t="shared" si="1"/>
        <v>0.003245342191</v>
      </c>
      <c r="D1907" s="405">
        <f t="shared" si="2"/>
        <v>1.003245342</v>
      </c>
      <c r="E1907" s="406">
        <v>86.91</v>
      </c>
      <c r="F1907" s="226">
        <f t="shared" si="3"/>
        <v>-0.01137527016</v>
      </c>
      <c r="G1907" s="226">
        <f t="shared" si="4"/>
        <v>0.9886247298</v>
      </c>
    </row>
    <row r="1908" ht="15.75" customHeight="1">
      <c r="A1908" s="403" t="s">
        <v>2258</v>
      </c>
      <c r="B1908" s="404">
        <v>4578.87</v>
      </c>
      <c r="C1908" s="405">
        <f t="shared" si="1"/>
        <v>0.0149262002</v>
      </c>
      <c r="D1908" s="405">
        <f t="shared" si="2"/>
        <v>1.0149262</v>
      </c>
      <c r="E1908" s="406">
        <v>87.91</v>
      </c>
      <c r="F1908" s="226">
        <f t="shared" si="3"/>
        <v>0.01465835642</v>
      </c>
      <c r="G1908" s="226">
        <f t="shared" si="4"/>
        <v>1.014658356</v>
      </c>
    </row>
    <row r="1909" ht="15.75" customHeight="1">
      <c r="A1909" s="403" t="s">
        <v>2259</v>
      </c>
      <c r="B1909" s="404">
        <v>4511.53</v>
      </c>
      <c r="C1909" s="405">
        <f t="shared" si="1"/>
        <v>-0.002065974027</v>
      </c>
      <c r="D1909" s="405">
        <f t="shared" si="2"/>
        <v>0.997934026</v>
      </c>
      <c r="E1909" s="406">
        <v>86.64</v>
      </c>
      <c r="F1909" s="226">
        <f t="shared" si="3"/>
        <v>0.01061472063</v>
      </c>
      <c r="G1909" s="226">
        <f t="shared" si="4"/>
        <v>1.010614721</v>
      </c>
    </row>
    <row r="1910" ht="15.75" customHeight="1">
      <c r="A1910" s="403" t="s">
        <v>2260</v>
      </c>
      <c r="B1910" s="404">
        <v>4520.87</v>
      </c>
      <c r="C1910" s="405">
        <f t="shared" si="1"/>
        <v>0.001528587917</v>
      </c>
      <c r="D1910" s="405">
        <f t="shared" si="2"/>
        <v>1.001528588</v>
      </c>
      <c r="E1910" s="406">
        <v>85.73</v>
      </c>
      <c r="F1910" s="226">
        <f t="shared" si="3"/>
        <v>0.001050910789</v>
      </c>
      <c r="G1910" s="226">
        <f t="shared" si="4"/>
        <v>1.001050911</v>
      </c>
    </row>
    <row r="1911" ht="15.75" customHeight="1">
      <c r="A1911" s="403" t="s">
        <v>2261</v>
      </c>
      <c r="B1911" s="404">
        <v>4513.97</v>
      </c>
      <c r="C1911" s="405">
        <f t="shared" si="1"/>
        <v>-0.004397969964</v>
      </c>
      <c r="D1911" s="405">
        <f t="shared" si="2"/>
        <v>0.99560203</v>
      </c>
      <c r="E1911" s="406">
        <v>85.64</v>
      </c>
      <c r="F1911" s="226">
        <f t="shared" si="3"/>
        <v>-0.006265954978</v>
      </c>
      <c r="G1911" s="226">
        <f t="shared" si="4"/>
        <v>0.993734045</v>
      </c>
    </row>
    <row r="1912" ht="15.75" customHeight="1">
      <c r="A1912" s="403" t="s">
        <v>2262</v>
      </c>
      <c r="B1912" s="404">
        <v>4533.91</v>
      </c>
      <c r="C1912" s="405">
        <f t="shared" si="1"/>
        <v>-0.001941563773</v>
      </c>
      <c r="D1912" s="405">
        <f t="shared" si="2"/>
        <v>0.9980584362</v>
      </c>
      <c r="E1912" s="406">
        <v>86.18</v>
      </c>
      <c r="F1912" s="226">
        <f t="shared" si="3"/>
        <v>-0.02566421707</v>
      </c>
      <c r="G1912" s="226">
        <f t="shared" si="4"/>
        <v>0.9743357829</v>
      </c>
    </row>
    <row r="1913" ht="15.75" customHeight="1">
      <c r="A1913" s="403" t="s">
        <v>2263</v>
      </c>
      <c r="B1913" s="404">
        <v>4542.73</v>
      </c>
      <c r="C1913" s="405">
        <f t="shared" si="1"/>
        <v>-0.008875487901</v>
      </c>
      <c r="D1913" s="405">
        <f t="shared" si="2"/>
        <v>0.9911245121</v>
      </c>
      <c r="E1913" s="406">
        <v>88.45</v>
      </c>
      <c r="F1913" s="226">
        <f t="shared" si="3"/>
        <v>0.004086729481</v>
      </c>
      <c r="G1913" s="226">
        <f t="shared" si="4"/>
        <v>1.004086729</v>
      </c>
    </row>
    <row r="1914" ht="15.75" customHeight="1">
      <c r="A1914" s="403" t="s">
        <v>2264</v>
      </c>
      <c r="B1914" s="404">
        <v>4583.41</v>
      </c>
      <c r="C1914" s="405">
        <f t="shared" si="1"/>
        <v>-0.0008632397212</v>
      </c>
      <c r="D1914" s="405">
        <f t="shared" si="2"/>
        <v>0.9991367603</v>
      </c>
      <c r="E1914" s="406">
        <v>88.09</v>
      </c>
      <c r="F1914" s="226">
        <f t="shared" si="3"/>
        <v>-0.02317587048</v>
      </c>
      <c r="G1914" s="226">
        <f t="shared" si="4"/>
        <v>0.9768241295</v>
      </c>
    </row>
    <row r="1915" ht="15.75" customHeight="1">
      <c r="A1915" s="403" t="s">
        <v>2265</v>
      </c>
      <c r="B1915" s="404">
        <v>4587.37</v>
      </c>
      <c r="C1915" s="405">
        <f t="shared" si="1"/>
        <v>-0.001330146207</v>
      </c>
      <c r="D1915" s="405">
        <f t="shared" si="2"/>
        <v>0.9986698538</v>
      </c>
      <c r="E1915" s="406">
        <v>90.18</v>
      </c>
      <c r="F1915" s="226">
        <f t="shared" si="3"/>
        <v>0.005015045135</v>
      </c>
      <c r="G1915" s="226">
        <f t="shared" si="4"/>
        <v>1.005015045</v>
      </c>
    </row>
    <row r="1916" ht="15.75" customHeight="1">
      <c r="A1916" s="403" t="s">
        <v>2266</v>
      </c>
      <c r="B1916" s="404">
        <v>4593.48</v>
      </c>
      <c r="C1916" s="405">
        <f t="shared" si="1"/>
        <v>-0.003159694794</v>
      </c>
      <c r="D1916" s="405">
        <f t="shared" si="2"/>
        <v>0.9968403052</v>
      </c>
      <c r="E1916" s="406">
        <v>89.73</v>
      </c>
      <c r="F1916" s="226">
        <f t="shared" si="3"/>
        <v>-0.03235198965</v>
      </c>
      <c r="G1916" s="226">
        <f t="shared" si="4"/>
        <v>0.9676480104</v>
      </c>
    </row>
    <row r="1917" ht="15.75" customHeight="1">
      <c r="A1917" s="403" t="s">
        <v>2267</v>
      </c>
      <c r="B1917" s="404">
        <v>4608.04</v>
      </c>
      <c r="C1917" s="405">
        <f t="shared" si="1"/>
        <v>-0.01003278379</v>
      </c>
      <c r="D1917" s="405">
        <f t="shared" si="2"/>
        <v>0.9899672162</v>
      </c>
      <c r="E1917" s="406">
        <v>92.73</v>
      </c>
      <c r="F1917" s="226">
        <f t="shared" si="3"/>
        <v>0.05916619075</v>
      </c>
      <c r="G1917" s="226">
        <f t="shared" si="4"/>
        <v>1.059166191</v>
      </c>
    </row>
    <row r="1918" ht="15.75" customHeight="1">
      <c r="A1918" s="403" t="s">
        <v>2268</v>
      </c>
      <c r="B1918" s="404">
        <v>4654.74</v>
      </c>
      <c r="C1918" s="405">
        <f t="shared" si="1"/>
        <v>0.002954085623</v>
      </c>
      <c r="D1918" s="405">
        <f t="shared" si="2"/>
        <v>1.002954086</v>
      </c>
      <c r="E1918" s="406">
        <v>87.55</v>
      </c>
      <c r="F1918" s="226">
        <f t="shared" si="3"/>
        <v>-0.05677655678</v>
      </c>
      <c r="G1918" s="226">
        <f t="shared" si="4"/>
        <v>0.9432234432</v>
      </c>
    </row>
    <row r="1919" ht="15.75" customHeight="1">
      <c r="A1919" s="403" t="s">
        <v>2269</v>
      </c>
      <c r="B1919" s="404">
        <v>4641.03</v>
      </c>
      <c r="C1919" s="405">
        <f t="shared" si="1"/>
        <v>0.004658502742</v>
      </c>
      <c r="D1919" s="405">
        <f t="shared" si="2"/>
        <v>1.004658503</v>
      </c>
      <c r="E1919" s="406">
        <v>92.82</v>
      </c>
      <c r="F1919" s="226">
        <f t="shared" si="3"/>
        <v>-0.003863490019</v>
      </c>
      <c r="G1919" s="226">
        <f t="shared" si="4"/>
        <v>0.99613651</v>
      </c>
    </row>
    <row r="1920" ht="15.75" customHeight="1">
      <c r="A1920" s="403" t="s">
        <v>2270</v>
      </c>
      <c r="B1920" s="404">
        <v>4619.51</v>
      </c>
      <c r="C1920" s="405">
        <f t="shared" si="1"/>
        <v>-0.0004673635288</v>
      </c>
      <c r="D1920" s="405">
        <f t="shared" si="2"/>
        <v>0.9995326365</v>
      </c>
      <c r="E1920" s="406">
        <v>93.18</v>
      </c>
      <c r="F1920" s="226">
        <f t="shared" si="3"/>
        <v>0.05670220005</v>
      </c>
      <c r="G1920" s="226">
        <f t="shared" si="4"/>
        <v>1.0567022</v>
      </c>
    </row>
    <row r="1921" ht="15.75" customHeight="1">
      <c r="A1921" s="403" t="s">
        <v>2271</v>
      </c>
      <c r="B1921" s="404">
        <v>4621.67</v>
      </c>
      <c r="C1921" s="405">
        <f t="shared" si="1"/>
        <v>0.008880176556</v>
      </c>
      <c r="D1921" s="405">
        <f t="shared" si="2"/>
        <v>1.008880177</v>
      </c>
      <c r="E1921" s="406">
        <v>88.18</v>
      </c>
      <c r="F1921" s="226">
        <f t="shared" si="3"/>
        <v>0</v>
      </c>
      <c r="G1921" s="226">
        <f t="shared" si="4"/>
        <v>1</v>
      </c>
    </row>
    <row r="1922" ht="15.75" customHeight="1">
      <c r="A1922" s="403" t="s">
        <v>2272</v>
      </c>
      <c r="B1922" s="404">
        <v>4580.99</v>
      </c>
      <c r="C1922" s="405">
        <f t="shared" si="1"/>
        <v>0.00005021000882</v>
      </c>
      <c r="D1922" s="405">
        <f t="shared" si="2"/>
        <v>1.00005021</v>
      </c>
      <c r="E1922" s="406">
        <v>88.18</v>
      </c>
      <c r="F1922" s="226">
        <f t="shared" si="3"/>
        <v>0.07654743011</v>
      </c>
      <c r="G1922" s="226">
        <f t="shared" si="4"/>
        <v>1.07654743</v>
      </c>
    </row>
    <row r="1923" ht="15.75" customHeight="1">
      <c r="A1923" s="403" t="s">
        <v>2273</v>
      </c>
      <c r="B1923" s="404">
        <v>4580.76</v>
      </c>
      <c r="C1923" s="405">
        <f t="shared" si="1"/>
        <v>0.001532659197</v>
      </c>
      <c r="D1923" s="405">
        <f t="shared" si="2"/>
        <v>1.001532659</v>
      </c>
      <c r="E1923" s="406">
        <v>81.91</v>
      </c>
      <c r="F1923" s="226">
        <f t="shared" si="3"/>
        <v>0</v>
      </c>
      <c r="G1923" s="226">
        <f t="shared" si="4"/>
        <v>1</v>
      </c>
    </row>
    <row r="1924" ht="15.75" customHeight="1">
      <c r="A1924" s="403" t="s">
        <v>2274</v>
      </c>
      <c r="B1924" s="404">
        <v>4573.75</v>
      </c>
      <c r="C1924" s="405">
        <f t="shared" si="1"/>
        <v>0.001256564675</v>
      </c>
      <c r="D1924" s="405">
        <f t="shared" si="2"/>
        <v>1.001256565</v>
      </c>
      <c r="E1924" s="406">
        <v>81.91</v>
      </c>
      <c r="F1924" s="226">
        <f t="shared" si="3"/>
        <v>-0.004375835663</v>
      </c>
      <c r="G1924" s="226">
        <f t="shared" si="4"/>
        <v>0.9956241643</v>
      </c>
    </row>
    <row r="1925" ht="15.75" customHeight="1">
      <c r="A1925" s="403" t="s">
        <v>2275</v>
      </c>
      <c r="B1925" s="404">
        <v>4568.01</v>
      </c>
      <c r="C1925" s="405">
        <f t="shared" si="1"/>
        <v>-0.00132049278</v>
      </c>
      <c r="D1925" s="405">
        <f t="shared" si="2"/>
        <v>0.9986795072</v>
      </c>
      <c r="E1925" s="406">
        <v>82.27</v>
      </c>
      <c r="F1925" s="226">
        <f t="shared" si="3"/>
        <v>-0.004477250726</v>
      </c>
      <c r="G1925" s="226">
        <f t="shared" si="4"/>
        <v>0.9955227493</v>
      </c>
    </row>
    <row r="1926" ht="15.75" customHeight="1">
      <c r="A1926" s="403" t="s">
        <v>2276</v>
      </c>
      <c r="B1926" s="404">
        <v>4574.05</v>
      </c>
      <c r="C1926" s="405">
        <f t="shared" si="1"/>
        <v>-0.002409980153</v>
      </c>
      <c r="D1926" s="405">
        <f t="shared" si="2"/>
        <v>0.9975900198</v>
      </c>
      <c r="E1926" s="406">
        <v>82.64</v>
      </c>
      <c r="F1926" s="226">
        <f t="shared" si="3"/>
        <v>-0.00756574997</v>
      </c>
      <c r="G1926" s="226">
        <f t="shared" si="4"/>
        <v>0.99243425</v>
      </c>
    </row>
    <row r="1927" ht="15.75" customHeight="1">
      <c r="A1927" s="403" t="s">
        <v>2277</v>
      </c>
      <c r="B1927" s="404">
        <v>4585.1</v>
      </c>
      <c r="C1927" s="405">
        <f t="shared" si="1"/>
        <v>-0.001437376135</v>
      </c>
      <c r="D1927" s="405">
        <f t="shared" si="2"/>
        <v>0.9985626239</v>
      </c>
      <c r="E1927" s="406">
        <v>83.27</v>
      </c>
      <c r="F1927" s="226">
        <f t="shared" si="3"/>
        <v>-0.01081016869</v>
      </c>
      <c r="G1927" s="226">
        <f t="shared" si="4"/>
        <v>0.9891898313</v>
      </c>
    </row>
    <row r="1928" ht="15.75" customHeight="1">
      <c r="A1928" s="403" t="s">
        <v>2278</v>
      </c>
      <c r="B1928" s="404">
        <v>4591.7</v>
      </c>
      <c r="C1928" s="405">
        <f t="shared" si="1"/>
        <v>0.0132579519</v>
      </c>
      <c r="D1928" s="405">
        <f t="shared" si="2"/>
        <v>1.013257952</v>
      </c>
      <c r="E1928" s="406">
        <v>84.18</v>
      </c>
      <c r="F1928" s="226">
        <f t="shared" si="3"/>
        <v>0.02997675272</v>
      </c>
      <c r="G1928" s="226">
        <f t="shared" si="4"/>
        <v>1.029976753</v>
      </c>
    </row>
    <row r="1929" ht="15.75" customHeight="1">
      <c r="A1929" s="403" t="s">
        <v>2279</v>
      </c>
      <c r="B1929" s="404">
        <v>4531.62</v>
      </c>
      <c r="C1929" s="405">
        <f t="shared" si="1"/>
        <v>0.007770177108</v>
      </c>
      <c r="D1929" s="405">
        <f t="shared" si="2"/>
        <v>1.007770177</v>
      </c>
      <c r="E1929" s="406">
        <v>81.73</v>
      </c>
      <c r="F1929" s="226">
        <f t="shared" si="3"/>
        <v>0.003437691835</v>
      </c>
      <c r="G1929" s="226">
        <f t="shared" si="4"/>
        <v>1.003437692</v>
      </c>
    </row>
    <row r="1930" ht="15.75" customHeight="1">
      <c r="A1930" s="403" t="s">
        <v>2280</v>
      </c>
      <c r="B1930" s="404">
        <v>4496.68</v>
      </c>
      <c r="C1930" s="405">
        <f t="shared" si="1"/>
        <v>0.0000733928631</v>
      </c>
      <c r="D1930" s="405">
        <f t="shared" si="2"/>
        <v>1.000073393</v>
      </c>
      <c r="E1930" s="406">
        <v>81.45</v>
      </c>
      <c r="F1930" s="226">
        <f t="shared" si="3"/>
        <v>-0.009967181233</v>
      </c>
      <c r="G1930" s="226">
        <f t="shared" si="4"/>
        <v>0.9900328188</v>
      </c>
    </row>
    <row r="1931" ht="15.75" customHeight="1">
      <c r="A1931" s="403" t="s">
        <v>2281</v>
      </c>
      <c r="B1931" s="404">
        <v>4496.35</v>
      </c>
      <c r="C1931" s="405">
        <f t="shared" si="1"/>
        <v>0.004589113479</v>
      </c>
      <c r="D1931" s="405">
        <f t="shared" si="2"/>
        <v>1.004589113</v>
      </c>
      <c r="E1931" s="406">
        <v>82.27</v>
      </c>
      <c r="F1931" s="226">
        <f t="shared" si="3"/>
        <v>0.01118485742</v>
      </c>
      <c r="G1931" s="226">
        <f t="shared" si="4"/>
        <v>1.011184857</v>
      </c>
    </row>
    <row r="1932" ht="15.75" customHeight="1">
      <c r="A1932" s="403" t="s">
        <v>2282</v>
      </c>
      <c r="B1932" s="404">
        <v>4475.81</v>
      </c>
      <c r="C1932" s="405">
        <f t="shared" si="1"/>
        <v>0.01166538583</v>
      </c>
      <c r="D1932" s="405">
        <f t="shared" si="2"/>
        <v>1.011665386</v>
      </c>
      <c r="E1932" s="406">
        <v>81.36</v>
      </c>
      <c r="F1932" s="226">
        <f t="shared" si="3"/>
        <v>0.01005586592</v>
      </c>
      <c r="G1932" s="226">
        <f t="shared" si="4"/>
        <v>1.010055866</v>
      </c>
    </row>
    <row r="1933" ht="15.75" customHeight="1">
      <c r="A1933" s="403" t="s">
        <v>2283</v>
      </c>
      <c r="B1933" s="404">
        <v>4424.2</v>
      </c>
      <c r="C1933" s="405">
        <f t="shared" si="1"/>
        <v>-0.002113421013</v>
      </c>
      <c r="D1933" s="405">
        <f t="shared" si="2"/>
        <v>0.997886579</v>
      </c>
      <c r="E1933" s="406">
        <v>80.55</v>
      </c>
      <c r="F1933" s="226">
        <f t="shared" si="3"/>
        <v>-0.01552187729</v>
      </c>
      <c r="G1933" s="226">
        <f t="shared" si="4"/>
        <v>0.9844781227</v>
      </c>
    </row>
    <row r="1934" ht="15.75" customHeight="1">
      <c r="A1934" s="403" t="s">
        <v>2284</v>
      </c>
      <c r="B1934" s="404">
        <v>4433.57</v>
      </c>
      <c r="C1934" s="405">
        <f t="shared" si="1"/>
        <v>0.01418950759</v>
      </c>
      <c r="D1934" s="405">
        <f t="shared" si="2"/>
        <v>1.014189508</v>
      </c>
      <c r="E1934" s="406">
        <v>81.82</v>
      </c>
      <c r="F1934" s="226">
        <f t="shared" si="3"/>
        <v>0.02853551226</v>
      </c>
      <c r="G1934" s="226">
        <f t="shared" si="4"/>
        <v>1.028535512</v>
      </c>
    </row>
    <row r="1935" ht="15.75" customHeight="1">
      <c r="A1935" s="403" t="s">
        <v>2285</v>
      </c>
      <c r="B1935" s="404">
        <v>4371.54</v>
      </c>
      <c r="C1935" s="405">
        <f t="shared" si="1"/>
        <v>-0.008849196362</v>
      </c>
      <c r="D1935" s="405">
        <f t="shared" si="2"/>
        <v>0.9911508036</v>
      </c>
      <c r="E1935" s="406">
        <v>79.55</v>
      </c>
      <c r="F1935" s="226">
        <f t="shared" si="3"/>
        <v>-0.02452483139</v>
      </c>
      <c r="G1935" s="226">
        <f t="shared" si="4"/>
        <v>0.9754751686</v>
      </c>
    </row>
    <row r="1936" ht="15.75" customHeight="1">
      <c r="A1936" s="403" t="s">
        <v>2286</v>
      </c>
      <c r="B1936" s="404">
        <v>4410.57</v>
      </c>
      <c r="C1936" s="405">
        <f t="shared" si="1"/>
        <v>-0.001433131835</v>
      </c>
      <c r="D1936" s="405">
        <f t="shared" si="2"/>
        <v>0.9985668682</v>
      </c>
      <c r="E1936" s="406">
        <v>81.55</v>
      </c>
      <c r="F1936" s="226">
        <f t="shared" si="3"/>
        <v>-0.01853411963</v>
      </c>
      <c r="G1936" s="226">
        <f t="shared" si="4"/>
        <v>0.9814658804</v>
      </c>
    </row>
    <row r="1937" ht="15.75" customHeight="1">
      <c r="A1937" s="403" t="s">
        <v>2287</v>
      </c>
      <c r="B1937" s="404">
        <v>4416.9</v>
      </c>
      <c r="C1937" s="405">
        <f t="shared" si="1"/>
        <v>-0.005905733333</v>
      </c>
      <c r="D1937" s="405">
        <f t="shared" si="2"/>
        <v>0.9940942667</v>
      </c>
      <c r="E1937" s="406">
        <v>83.09</v>
      </c>
      <c r="F1937" s="226">
        <f t="shared" si="3"/>
        <v>-0.01189202045</v>
      </c>
      <c r="G1937" s="226">
        <f t="shared" si="4"/>
        <v>0.9881079795</v>
      </c>
    </row>
    <row r="1938" ht="15.75" customHeight="1">
      <c r="A1938" s="403" t="s">
        <v>2288</v>
      </c>
      <c r="B1938" s="404">
        <v>4443.14</v>
      </c>
      <c r="C1938" s="405">
        <f t="shared" si="1"/>
        <v>-0.01310926311</v>
      </c>
      <c r="D1938" s="405">
        <f t="shared" si="2"/>
        <v>0.9868907369</v>
      </c>
      <c r="E1938" s="406">
        <v>84.09</v>
      </c>
      <c r="F1938" s="226">
        <f t="shared" si="3"/>
        <v>0.004299534217</v>
      </c>
      <c r="G1938" s="226">
        <f t="shared" si="4"/>
        <v>1.004299534</v>
      </c>
    </row>
    <row r="1939" ht="15.75" customHeight="1">
      <c r="A1939" s="403" t="s">
        <v>2289</v>
      </c>
      <c r="B1939" s="404">
        <v>4502.16</v>
      </c>
      <c r="C1939" s="405">
        <f t="shared" si="1"/>
        <v>-0.002028235701</v>
      </c>
      <c r="D1939" s="405">
        <f t="shared" si="2"/>
        <v>0.9979717643</v>
      </c>
      <c r="E1939" s="406">
        <v>83.73</v>
      </c>
      <c r="F1939" s="226">
        <f t="shared" si="3"/>
        <v>0.009890242432</v>
      </c>
      <c r="G1939" s="226">
        <f t="shared" si="4"/>
        <v>1.009890242</v>
      </c>
    </row>
    <row r="1940" ht="15.75" customHeight="1">
      <c r="A1940" s="403" t="s">
        <v>2290</v>
      </c>
      <c r="B1940" s="404">
        <v>4511.31</v>
      </c>
      <c r="C1940" s="405">
        <f t="shared" si="1"/>
        <v>-0.008832233698</v>
      </c>
      <c r="D1940" s="405">
        <f t="shared" si="2"/>
        <v>0.9911677663</v>
      </c>
      <c r="E1940" s="406">
        <v>82.91</v>
      </c>
      <c r="F1940" s="226">
        <f t="shared" si="3"/>
        <v>-0.01939680662</v>
      </c>
      <c r="G1940" s="226">
        <f t="shared" si="4"/>
        <v>0.9806031934</v>
      </c>
    </row>
    <row r="1941" ht="15.75" customHeight="1">
      <c r="A1941" s="403" t="s">
        <v>2291</v>
      </c>
      <c r="B1941" s="404">
        <v>4551.51</v>
      </c>
      <c r="C1941" s="405">
        <f t="shared" si="1"/>
        <v>0.003408251673</v>
      </c>
      <c r="D1941" s="405">
        <f t="shared" si="2"/>
        <v>1.003408252</v>
      </c>
      <c r="E1941" s="406">
        <v>84.55</v>
      </c>
      <c r="F1941" s="226">
        <f t="shared" si="3"/>
        <v>0.004395343312</v>
      </c>
      <c r="G1941" s="226">
        <f t="shared" si="4"/>
        <v>1.004395343</v>
      </c>
    </row>
    <row r="1942" ht="15.75" customHeight="1">
      <c r="A1942" s="403" t="s">
        <v>2292</v>
      </c>
      <c r="B1942" s="404">
        <v>4536.05</v>
      </c>
      <c r="C1942" s="405">
        <f t="shared" si="1"/>
        <v>0.00469561558</v>
      </c>
      <c r="D1942" s="405">
        <f t="shared" si="2"/>
        <v>1.004695616</v>
      </c>
      <c r="E1942" s="406">
        <v>84.18</v>
      </c>
      <c r="F1942" s="226">
        <f t="shared" si="3"/>
        <v>0.01311830545</v>
      </c>
      <c r="G1942" s="226">
        <f t="shared" si="4"/>
        <v>1.013118305</v>
      </c>
    </row>
    <row r="1943" ht="15.75" customHeight="1">
      <c r="A1943" s="403" t="s">
        <v>2293</v>
      </c>
      <c r="B1943" s="404">
        <v>4514.85</v>
      </c>
      <c r="C1943" s="405">
        <f t="shared" si="1"/>
        <v>-0.0108730896</v>
      </c>
      <c r="D1943" s="405">
        <f t="shared" si="2"/>
        <v>0.9891269104</v>
      </c>
      <c r="E1943" s="406">
        <v>83.09</v>
      </c>
      <c r="F1943" s="226">
        <f t="shared" si="3"/>
        <v>-0.006575801052</v>
      </c>
      <c r="G1943" s="226">
        <f t="shared" si="4"/>
        <v>0.9934241989</v>
      </c>
    </row>
    <row r="1944" ht="15.75" customHeight="1">
      <c r="A1944" s="403" t="s">
        <v>2294</v>
      </c>
      <c r="B1944" s="404">
        <v>4564.48</v>
      </c>
      <c r="C1944" s="405">
        <f t="shared" si="1"/>
        <v>-0.003251538967</v>
      </c>
      <c r="D1944" s="405">
        <f t="shared" si="2"/>
        <v>0.996748461</v>
      </c>
      <c r="E1944" s="406">
        <v>83.64</v>
      </c>
      <c r="F1944" s="226">
        <f t="shared" si="3"/>
        <v>0.002276812463</v>
      </c>
      <c r="G1944" s="226">
        <f t="shared" si="4"/>
        <v>1.002276812</v>
      </c>
    </row>
    <row r="1945" ht="15.75" customHeight="1">
      <c r="A1945" s="403" t="s">
        <v>2295</v>
      </c>
      <c r="B1945" s="404">
        <v>4579.37</v>
      </c>
      <c r="C1945" s="405">
        <f t="shared" si="1"/>
        <v>-0.002170251431</v>
      </c>
      <c r="D1945" s="405">
        <f t="shared" si="2"/>
        <v>0.9978297486</v>
      </c>
      <c r="E1945" s="406">
        <v>83.45</v>
      </c>
      <c r="F1945" s="226">
        <f t="shared" si="3"/>
        <v>0.0143430169</v>
      </c>
      <c r="G1945" s="226">
        <f t="shared" si="4"/>
        <v>1.014343017</v>
      </c>
    </row>
    <row r="1946" ht="15.75" customHeight="1">
      <c r="A1946" s="403" t="s">
        <v>2296</v>
      </c>
      <c r="B1946" s="404">
        <v>4589.33</v>
      </c>
      <c r="C1946" s="405">
        <f t="shared" si="1"/>
        <v>-0.008906031007</v>
      </c>
      <c r="D1946" s="405">
        <f t="shared" si="2"/>
        <v>0.991093969</v>
      </c>
      <c r="E1946" s="406">
        <v>82.27</v>
      </c>
      <c r="F1946" s="226">
        <f t="shared" si="3"/>
        <v>-0.01954475033</v>
      </c>
      <c r="G1946" s="226">
        <f t="shared" si="4"/>
        <v>0.9804552497</v>
      </c>
    </row>
    <row r="1947" ht="15.75" customHeight="1">
      <c r="A1947" s="403" t="s">
        <v>2297</v>
      </c>
      <c r="B1947" s="404">
        <v>4630.57</v>
      </c>
      <c r="C1947" s="405">
        <f t="shared" si="1"/>
        <v>-0.004024279028</v>
      </c>
      <c r="D1947" s="405">
        <f t="shared" si="2"/>
        <v>0.995975721</v>
      </c>
      <c r="E1947" s="406">
        <v>83.91</v>
      </c>
      <c r="F1947" s="226">
        <f t="shared" si="3"/>
        <v>0.003228120516</v>
      </c>
      <c r="G1947" s="226">
        <f t="shared" si="4"/>
        <v>1.003228121</v>
      </c>
    </row>
    <row r="1948" ht="15.75" customHeight="1">
      <c r="A1948" s="403" t="s">
        <v>2298</v>
      </c>
      <c r="B1948" s="404">
        <v>4649.28</v>
      </c>
      <c r="C1948" s="405">
        <f t="shared" si="1"/>
        <v>0.0003464101367</v>
      </c>
      <c r="D1948" s="405">
        <f t="shared" si="2"/>
        <v>1.00034641</v>
      </c>
      <c r="E1948" s="406">
        <v>83.64</v>
      </c>
      <c r="F1948" s="226">
        <f t="shared" si="3"/>
        <v>-0.02947319564</v>
      </c>
      <c r="G1948" s="226">
        <f t="shared" si="4"/>
        <v>0.9705268044</v>
      </c>
    </row>
    <row r="1949" ht="15.75" customHeight="1">
      <c r="A1949" s="403" t="s">
        <v>2299</v>
      </c>
      <c r="B1949" s="404">
        <v>4647.67</v>
      </c>
      <c r="C1949" s="405">
        <f t="shared" si="1"/>
        <v>-0.002142711453</v>
      </c>
      <c r="D1949" s="405">
        <f t="shared" si="2"/>
        <v>0.9978572885</v>
      </c>
      <c r="E1949" s="406">
        <v>86.18</v>
      </c>
      <c r="F1949" s="226">
        <f t="shared" si="3"/>
        <v>0.004194826381</v>
      </c>
      <c r="G1949" s="226">
        <f t="shared" si="4"/>
        <v>1.004194826</v>
      </c>
    </row>
    <row r="1950" ht="15.75" customHeight="1">
      <c r="A1950" s="403" t="s">
        <v>2300</v>
      </c>
      <c r="B1950" s="404">
        <v>4657.65</v>
      </c>
      <c r="C1950" s="405">
        <f t="shared" si="1"/>
        <v>0.002803237287</v>
      </c>
      <c r="D1950" s="405">
        <f t="shared" si="2"/>
        <v>1.002803237</v>
      </c>
      <c r="E1950" s="406">
        <v>85.82</v>
      </c>
      <c r="F1950" s="226">
        <f t="shared" si="3"/>
        <v>-0.005216181755</v>
      </c>
      <c r="G1950" s="226">
        <f t="shared" si="4"/>
        <v>0.9947838182</v>
      </c>
    </row>
    <row r="1951" ht="15.75" customHeight="1">
      <c r="A1951" s="403" t="s">
        <v>2301</v>
      </c>
      <c r="B1951" s="404">
        <v>4644.63</v>
      </c>
      <c r="C1951" s="405">
        <f t="shared" si="1"/>
        <v>0.007942656623</v>
      </c>
      <c r="D1951" s="405">
        <f t="shared" si="2"/>
        <v>1.007942657</v>
      </c>
      <c r="E1951" s="406">
        <v>86.27</v>
      </c>
      <c r="F1951" s="226">
        <f t="shared" si="3"/>
        <v>0.01066073102</v>
      </c>
      <c r="G1951" s="226">
        <f t="shared" si="4"/>
        <v>1.010660731</v>
      </c>
    </row>
    <row r="1952" ht="15.75" customHeight="1">
      <c r="A1952" s="403" t="s">
        <v>2302</v>
      </c>
      <c r="B1952" s="404">
        <v>4608.03</v>
      </c>
      <c r="C1952" s="405">
        <f t="shared" si="1"/>
        <v>-0.01466657543</v>
      </c>
      <c r="D1952" s="405">
        <f t="shared" si="2"/>
        <v>0.9853334246</v>
      </c>
      <c r="E1952" s="406">
        <v>85.36</v>
      </c>
      <c r="F1952" s="226">
        <f t="shared" si="3"/>
        <v>0.02056432329</v>
      </c>
      <c r="G1952" s="226">
        <f t="shared" si="4"/>
        <v>1.020564323</v>
      </c>
    </row>
    <row r="1953" ht="15.75" customHeight="1">
      <c r="A1953" s="403" t="s">
        <v>2303</v>
      </c>
      <c r="B1953" s="404">
        <v>4676.62</v>
      </c>
      <c r="C1953" s="405">
        <f t="shared" si="1"/>
        <v>-0.008367118454</v>
      </c>
      <c r="D1953" s="405">
        <f t="shared" si="2"/>
        <v>0.9916328815</v>
      </c>
      <c r="E1953" s="406">
        <v>83.64</v>
      </c>
      <c r="F1953" s="226">
        <f t="shared" si="3"/>
        <v>0.002276812463</v>
      </c>
      <c r="G1953" s="226">
        <f t="shared" si="4"/>
        <v>1.002276812</v>
      </c>
    </row>
    <row r="1954" ht="15.75" customHeight="1">
      <c r="A1954" s="403" t="s">
        <v>2304</v>
      </c>
      <c r="B1954" s="404">
        <v>4716.08</v>
      </c>
      <c r="C1954" s="405">
        <f t="shared" si="1"/>
        <v>-0.01330220141</v>
      </c>
      <c r="D1954" s="405">
        <f t="shared" si="2"/>
        <v>0.9866977986</v>
      </c>
      <c r="E1954" s="406">
        <v>83.45</v>
      </c>
      <c r="F1954" s="226">
        <f t="shared" si="3"/>
        <v>-0.01301005322</v>
      </c>
      <c r="G1954" s="226">
        <f t="shared" si="4"/>
        <v>0.9869899468</v>
      </c>
    </row>
    <row r="1955" ht="15.75" customHeight="1">
      <c r="A1955" s="403" t="s">
        <v>2305</v>
      </c>
      <c r="B1955" s="404">
        <v>4779.66</v>
      </c>
      <c r="C1955" s="405">
        <f t="shared" si="1"/>
        <v>0.000734901542</v>
      </c>
      <c r="D1955" s="405">
        <f t="shared" si="2"/>
        <v>1.000734902</v>
      </c>
      <c r="E1955" s="406">
        <v>84.55</v>
      </c>
      <c r="F1955" s="226">
        <f t="shared" si="3"/>
        <v>0</v>
      </c>
      <c r="G1955" s="226">
        <f t="shared" si="4"/>
        <v>1</v>
      </c>
    </row>
    <row r="1956" ht="15.75" customHeight="1">
      <c r="A1956" s="403" t="s">
        <v>2306</v>
      </c>
      <c r="B1956" s="404">
        <v>4776.15</v>
      </c>
      <c r="C1956" s="405">
        <f t="shared" si="1"/>
        <v>0.01015837161</v>
      </c>
      <c r="D1956" s="405">
        <f t="shared" si="2"/>
        <v>1.010158372</v>
      </c>
      <c r="E1956" s="406">
        <v>84.55</v>
      </c>
      <c r="F1956" s="226">
        <f t="shared" si="3"/>
        <v>0.04731822123</v>
      </c>
      <c r="G1956" s="226">
        <f t="shared" si="4"/>
        <v>1.047318221</v>
      </c>
    </row>
    <row r="1957" ht="15.75" customHeight="1">
      <c r="A1957" s="403" t="s">
        <v>2307</v>
      </c>
      <c r="B1957" s="404">
        <v>4728.12</v>
      </c>
      <c r="C1957" s="405">
        <f t="shared" si="1"/>
        <v>-0.01113490722</v>
      </c>
      <c r="D1957" s="405">
        <f t="shared" si="2"/>
        <v>0.9888650928</v>
      </c>
      <c r="E1957" s="406">
        <v>80.73</v>
      </c>
      <c r="F1957" s="226">
        <f t="shared" si="3"/>
        <v>-0.01979116076</v>
      </c>
      <c r="G1957" s="226">
        <f t="shared" si="4"/>
        <v>0.9802088392</v>
      </c>
    </row>
    <row r="1958" ht="15.75" customHeight="1">
      <c r="A1958" s="403" t="s">
        <v>2308</v>
      </c>
      <c r="B1958" s="404">
        <v>4781.36</v>
      </c>
      <c r="C1958" s="405">
        <f t="shared" si="1"/>
        <v>-0.004011981786</v>
      </c>
      <c r="D1958" s="405">
        <f t="shared" si="2"/>
        <v>0.9959880182</v>
      </c>
      <c r="E1958" s="406">
        <v>82.36</v>
      </c>
      <c r="F1958" s="226">
        <f t="shared" si="3"/>
        <v>-0.02266524267</v>
      </c>
      <c r="G1958" s="226">
        <f t="shared" si="4"/>
        <v>0.9773347573</v>
      </c>
    </row>
    <row r="1959" ht="15.75" customHeight="1">
      <c r="A1959" s="403" t="s">
        <v>2309</v>
      </c>
      <c r="B1959" s="404">
        <v>4800.62</v>
      </c>
      <c r="C1959" s="405">
        <f t="shared" si="1"/>
        <v>-0.006767590874</v>
      </c>
      <c r="D1959" s="405">
        <f t="shared" si="2"/>
        <v>0.9932324091</v>
      </c>
      <c r="E1959" s="406">
        <v>84.27</v>
      </c>
      <c r="F1959" s="226">
        <f t="shared" si="3"/>
        <v>-0.01068325898</v>
      </c>
      <c r="G1959" s="226">
        <f t="shared" si="4"/>
        <v>0.989316741</v>
      </c>
    </row>
    <row r="1960" ht="15.75" customHeight="1">
      <c r="A1960" s="403" t="s">
        <v>2310</v>
      </c>
      <c r="B1960" s="404">
        <v>4833.33</v>
      </c>
      <c r="C1960" s="405">
        <f t="shared" si="1"/>
        <v>0.0003601298951</v>
      </c>
      <c r="D1960" s="405">
        <f t="shared" si="2"/>
        <v>1.00036013</v>
      </c>
      <c r="E1960" s="406">
        <v>85.18</v>
      </c>
      <c r="F1960" s="226">
        <f t="shared" si="3"/>
        <v>-0.01263475136</v>
      </c>
      <c r="G1960" s="226">
        <f t="shared" si="4"/>
        <v>0.9873652486</v>
      </c>
    </row>
    <row r="1961" ht="15.75" customHeight="1">
      <c r="A1961" s="403" t="s">
        <v>2311</v>
      </c>
      <c r="B1961" s="404">
        <v>4831.59</v>
      </c>
      <c r="C1961" s="405">
        <f t="shared" si="1"/>
        <v>0.003528849749</v>
      </c>
      <c r="D1961" s="405">
        <f t="shared" si="2"/>
        <v>1.00352885</v>
      </c>
      <c r="E1961" s="406">
        <v>86.27</v>
      </c>
      <c r="F1961" s="226">
        <f t="shared" si="3"/>
        <v>0.02264106211</v>
      </c>
      <c r="G1961" s="226">
        <f t="shared" si="4"/>
        <v>1.022641062</v>
      </c>
    </row>
    <row r="1962" ht="15.75" customHeight="1">
      <c r="A1962" s="403" t="s">
        <v>2312</v>
      </c>
      <c r="B1962" s="404">
        <v>4814.6</v>
      </c>
      <c r="C1962" s="405">
        <f t="shared" si="1"/>
        <v>-0.00872150481</v>
      </c>
      <c r="D1962" s="405">
        <f t="shared" si="2"/>
        <v>0.9912784952</v>
      </c>
      <c r="E1962" s="406">
        <v>84.36</v>
      </c>
      <c r="F1962" s="226">
        <f t="shared" si="3"/>
        <v>-0.01275599766</v>
      </c>
      <c r="G1962" s="226">
        <f t="shared" si="4"/>
        <v>0.9872440023</v>
      </c>
    </row>
    <row r="1963" ht="15.75" customHeight="1">
      <c r="A1963" s="403" t="s">
        <v>2313</v>
      </c>
      <c r="B1963" s="404">
        <v>4856.96</v>
      </c>
      <c r="C1963" s="405">
        <f t="shared" si="1"/>
        <v>0.001005754233</v>
      </c>
      <c r="D1963" s="405">
        <f t="shared" si="2"/>
        <v>1.001005754</v>
      </c>
      <c r="E1963" s="406">
        <v>85.45</v>
      </c>
      <c r="F1963" s="226">
        <f t="shared" si="3"/>
        <v>-0.01883109427</v>
      </c>
      <c r="G1963" s="226">
        <f t="shared" si="4"/>
        <v>0.9811689057</v>
      </c>
    </row>
    <row r="1964" ht="15.75" customHeight="1">
      <c r="A1964" s="403" t="s">
        <v>2314</v>
      </c>
      <c r="B1964" s="404">
        <v>4852.08</v>
      </c>
      <c r="C1964" s="405">
        <f t="shared" si="1"/>
        <v>-0.0002245954706</v>
      </c>
      <c r="D1964" s="405">
        <f t="shared" si="2"/>
        <v>0.9997754045</v>
      </c>
      <c r="E1964" s="406">
        <v>87.09</v>
      </c>
      <c r="F1964" s="226">
        <f t="shared" si="3"/>
        <v>0.02026710403</v>
      </c>
      <c r="G1964" s="226">
        <f t="shared" si="4"/>
        <v>1.020267104</v>
      </c>
    </row>
    <row r="1965" ht="15.75" customHeight="1">
      <c r="A1965" s="403" t="s">
        <v>2315</v>
      </c>
      <c r="B1965" s="404">
        <v>4853.17</v>
      </c>
      <c r="C1965" s="405">
        <f t="shared" si="1"/>
        <v>-0.002790363179</v>
      </c>
      <c r="D1965" s="405">
        <f t="shared" si="2"/>
        <v>0.9972096368</v>
      </c>
      <c r="E1965" s="406">
        <v>85.36</v>
      </c>
      <c r="F1965" s="226">
        <f t="shared" si="3"/>
        <v>-0.01681640175</v>
      </c>
      <c r="G1965" s="226">
        <f t="shared" si="4"/>
        <v>0.9831835982</v>
      </c>
    </row>
    <row r="1966" ht="15.75" customHeight="1">
      <c r="A1966" s="403" t="s">
        <v>2316</v>
      </c>
      <c r="B1966" s="404">
        <v>4866.75</v>
      </c>
      <c r="C1966" s="405">
        <f t="shared" si="1"/>
        <v>0.002773376411</v>
      </c>
      <c r="D1966" s="405">
        <f t="shared" si="2"/>
        <v>1.002773376</v>
      </c>
      <c r="E1966" s="406">
        <v>86.82</v>
      </c>
      <c r="F1966" s="226">
        <f t="shared" si="3"/>
        <v>-0.005156411138</v>
      </c>
      <c r="G1966" s="226">
        <f t="shared" si="4"/>
        <v>0.9948435889</v>
      </c>
    </row>
    <row r="1967" ht="15.75" customHeight="1">
      <c r="A1967" s="403" t="s">
        <v>2317</v>
      </c>
      <c r="B1967" s="404">
        <v>4853.29</v>
      </c>
      <c r="C1967" s="405">
        <f t="shared" si="1"/>
        <v>0.002412420662</v>
      </c>
      <c r="D1967" s="405">
        <f t="shared" si="2"/>
        <v>1.002412421</v>
      </c>
      <c r="E1967" s="406">
        <v>87.27</v>
      </c>
      <c r="F1967" s="226">
        <f t="shared" si="3"/>
        <v>0.02345490794</v>
      </c>
      <c r="G1967" s="226">
        <f t="shared" si="4"/>
        <v>1.023454908</v>
      </c>
    </row>
    <row r="1968" ht="15.75" customHeight="1">
      <c r="A1968" s="403" t="s">
        <v>2318</v>
      </c>
      <c r="B1968" s="404">
        <v>4841.61</v>
      </c>
      <c r="C1968" s="405">
        <f t="shared" si="1"/>
        <v>0.002262621411</v>
      </c>
      <c r="D1968" s="405">
        <f t="shared" si="2"/>
        <v>1.002262621</v>
      </c>
      <c r="E1968" s="406">
        <v>85.27</v>
      </c>
      <c r="F1968" s="226">
        <f t="shared" si="3"/>
        <v>0.01620784174</v>
      </c>
      <c r="G1968" s="226">
        <f t="shared" si="4"/>
        <v>1.016207842</v>
      </c>
    </row>
    <row r="1969" ht="15.75" customHeight="1">
      <c r="A1969" s="403" t="s">
        <v>2319</v>
      </c>
      <c r="B1969" s="404">
        <v>4830.68</v>
      </c>
      <c r="C1969" s="405">
        <f t="shared" si="1"/>
        <v>0.002330141406</v>
      </c>
      <c r="D1969" s="405">
        <f t="shared" si="2"/>
        <v>1.002330141</v>
      </c>
      <c r="E1969" s="406">
        <v>83.91</v>
      </c>
      <c r="F1969" s="226">
        <f t="shared" si="3"/>
        <v>0.03362897265</v>
      </c>
      <c r="G1969" s="226">
        <f t="shared" si="4"/>
        <v>1.033628973</v>
      </c>
    </row>
    <row r="1970" ht="15.75" customHeight="1">
      <c r="A1970" s="403" t="s">
        <v>2320</v>
      </c>
      <c r="B1970" s="404">
        <v>4819.45</v>
      </c>
      <c r="C1970" s="405">
        <f t="shared" si="1"/>
        <v>0.004719803369</v>
      </c>
      <c r="D1970" s="405">
        <f t="shared" si="2"/>
        <v>1.004719803</v>
      </c>
      <c r="E1970" s="406">
        <v>81.18</v>
      </c>
      <c r="F1970" s="226">
        <f t="shared" si="3"/>
        <v>0.01247193814</v>
      </c>
      <c r="G1970" s="226">
        <f t="shared" si="4"/>
        <v>1.012471938</v>
      </c>
    </row>
    <row r="1971" ht="15.75" customHeight="1">
      <c r="A1971" s="403" t="s">
        <v>2321</v>
      </c>
      <c r="B1971" s="404">
        <v>4796.81</v>
      </c>
      <c r="C1971" s="405">
        <f t="shared" si="1"/>
        <v>-0.001039193636</v>
      </c>
      <c r="D1971" s="405">
        <f t="shared" si="2"/>
        <v>0.9989608064</v>
      </c>
      <c r="E1971" s="406">
        <v>80.18</v>
      </c>
      <c r="F1971" s="226">
        <f t="shared" si="3"/>
        <v>0.03391360413</v>
      </c>
      <c r="G1971" s="226">
        <f t="shared" si="4"/>
        <v>1.033913604</v>
      </c>
    </row>
    <row r="1972" ht="15.75" customHeight="1">
      <c r="A1972" s="403" t="s">
        <v>2322</v>
      </c>
      <c r="B1972" s="404">
        <v>4801.8</v>
      </c>
      <c r="C1972" s="405">
        <f t="shared" si="1"/>
        <v>0.003261466845</v>
      </c>
      <c r="D1972" s="405">
        <f t="shared" si="2"/>
        <v>1.003261467</v>
      </c>
      <c r="E1972" s="406">
        <v>77.55</v>
      </c>
      <c r="F1972" s="226">
        <f t="shared" si="3"/>
        <v>0.02525118985</v>
      </c>
      <c r="G1972" s="226">
        <f t="shared" si="4"/>
        <v>1.02525119</v>
      </c>
    </row>
    <row r="1973" ht="15.75" customHeight="1">
      <c r="A1973" s="403" t="s">
        <v>2323</v>
      </c>
      <c r="B1973" s="404">
        <v>4786.19</v>
      </c>
      <c r="C1973" s="405">
        <f t="shared" si="1"/>
        <v>0.00375186125</v>
      </c>
      <c r="D1973" s="405">
        <f t="shared" si="2"/>
        <v>1.003751861</v>
      </c>
      <c r="E1973" s="406">
        <v>75.64</v>
      </c>
      <c r="F1973" s="226">
        <f t="shared" si="3"/>
        <v>-0.01880918407</v>
      </c>
      <c r="G1973" s="226">
        <f t="shared" si="4"/>
        <v>0.9811908159</v>
      </c>
    </row>
    <row r="1974" ht="15.75" customHeight="1">
      <c r="A1974" s="403" t="s">
        <v>2324</v>
      </c>
      <c r="B1974" s="404">
        <v>4768.3</v>
      </c>
      <c r="C1974" s="405">
        <f t="shared" si="1"/>
        <v>0.001714235296</v>
      </c>
      <c r="D1974" s="405">
        <f t="shared" si="2"/>
        <v>1.001714235</v>
      </c>
      <c r="E1974" s="406">
        <v>77.09</v>
      </c>
      <c r="F1974" s="226">
        <f t="shared" si="3"/>
        <v>0.01916975145</v>
      </c>
      <c r="G1974" s="226">
        <f t="shared" si="4"/>
        <v>1.019169751</v>
      </c>
    </row>
    <row r="1975" ht="15.75" customHeight="1">
      <c r="A1975" s="403" t="s">
        <v>2325</v>
      </c>
      <c r="B1975" s="404">
        <v>4760.14</v>
      </c>
      <c r="C1975" s="405">
        <f t="shared" si="1"/>
        <v>0.0003593622266</v>
      </c>
      <c r="D1975" s="405">
        <f t="shared" si="2"/>
        <v>1.000359362</v>
      </c>
      <c r="E1975" s="406">
        <v>75.64</v>
      </c>
      <c r="F1975" s="226">
        <f t="shared" si="3"/>
        <v>0.01339764202</v>
      </c>
      <c r="G1975" s="226">
        <f t="shared" si="4"/>
        <v>1.013397642</v>
      </c>
    </row>
    <row r="1976" ht="15.75" customHeight="1">
      <c r="A1976" s="403" t="s">
        <v>2326</v>
      </c>
      <c r="B1976" s="404">
        <v>4758.43</v>
      </c>
      <c r="C1976" s="405">
        <f t="shared" si="1"/>
        <v>-0.005440530384</v>
      </c>
      <c r="D1976" s="405">
        <f t="shared" si="2"/>
        <v>0.9945594696</v>
      </c>
      <c r="E1976" s="406">
        <v>74.64</v>
      </c>
      <c r="F1976" s="226">
        <f t="shared" si="3"/>
        <v>-0.01789473684</v>
      </c>
      <c r="G1976" s="226">
        <f t="shared" si="4"/>
        <v>0.9821052632</v>
      </c>
    </row>
    <row r="1977" ht="15.75" customHeight="1">
      <c r="A1977" s="403" t="s">
        <v>2327</v>
      </c>
      <c r="B1977" s="404">
        <v>4784.46</v>
      </c>
      <c r="C1977" s="405">
        <f t="shared" si="1"/>
        <v>-0.001554703657</v>
      </c>
      <c r="D1977" s="405">
        <f t="shared" si="2"/>
        <v>0.9984452963</v>
      </c>
      <c r="E1977" s="406">
        <v>76.0</v>
      </c>
      <c r="F1977" s="226">
        <f t="shared" si="3"/>
        <v>-0.009513879838</v>
      </c>
      <c r="G1977" s="226">
        <f t="shared" si="4"/>
        <v>0.9904861202</v>
      </c>
    </row>
    <row r="1978" ht="15.75" customHeight="1">
      <c r="A1978" s="403" t="s">
        <v>2328</v>
      </c>
      <c r="B1978" s="404">
        <v>4791.91</v>
      </c>
      <c r="C1978" s="405">
        <f t="shared" si="1"/>
        <v>0.004035493908</v>
      </c>
      <c r="D1978" s="405">
        <f t="shared" si="2"/>
        <v>1.004035494</v>
      </c>
      <c r="E1978" s="406">
        <v>76.73</v>
      </c>
      <c r="F1978" s="226">
        <f t="shared" si="3"/>
        <v>0.01939683805</v>
      </c>
      <c r="G1978" s="226">
        <f t="shared" si="4"/>
        <v>1.019396838</v>
      </c>
    </row>
    <row r="1979" ht="15.75" customHeight="1">
      <c r="A1979" s="403" t="s">
        <v>2329</v>
      </c>
      <c r="B1979" s="404">
        <v>4772.65</v>
      </c>
      <c r="C1979" s="405">
        <f t="shared" si="1"/>
        <v>0.001454134947</v>
      </c>
      <c r="D1979" s="405">
        <f t="shared" si="2"/>
        <v>1.001454135</v>
      </c>
      <c r="E1979" s="406">
        <v>75.27</v>
      </c>
      <c r="F1979" s="226">
        <f t="shared" si="3"/>
        <v>0.0146939876</v>
      </c>
      <c r="G1979" s="226">
        <f t="shared" si="4"/>
        <v>1.014693988</v>
      </c>
    </row>
    <row r="1980" ht="15.75" customHeight="1">
      <c r="A1980" s="403" t="s">
        <v>2330</v>
      </c>
      <c r="B1980" s="404">
        <v>4765.72</v>
      </c>
      <c r="C1980" s="405">
        <f t="shared" si="1"/>
        <v>0.0003862397877</v>
      </c>
      <c r="D1980" s="405">
        <f t="shared" si="2"/>
        <v>1.00038624</v>
      </c>
      <c r="E1980" s="406">
        <v>74.18</v>
      </c>
      <c r="F1980" s="226">
        <f t="shared" si="3"/>
        <v>0</v>
      </c>
      <c r="G1980" s="226">
        <f t="shared" si="4"/>
        <v>1</v>
      </c>
    </row>
    <row r="1981" ht="15.75" customHeight="1">
      <c r="A1981" s="403" t="s">
        <v>2331</v>
      </c>
      <c r="B1981" s="404">
        <v>4763.88</v>
      </c>
      <c r="C1981" s="405">
        <f t="shared" si="1"/>
        <v>0.00833313931</v>
      </c>
      <c r="D1981" s="405">
        <f t="shared" si="2"/>
        <v>1.008333139</v>
      </c>
      <c r="E1981" s="406">
        <v>74.18</v>
      </c>
      <c r="F1981" s="226">
        <f t="shared" si="3"/>
        <v>0.003653091598</v>
      </c>
      <c r="G1981" s="226">
        <f t="shared" si="4"/>
        <v>1.003653092</v>
      </c>
    </row>
    <row r="1982" ht="15.75" customHeight="1">
      <c r="A1982" s="403" t="s">
        <v>2332</v>
      </c>
      <c r="B1982" s="404">
        <v>4724.51</v>
      </c>
      <c r="C1982" s="405">
        <f t="shared" si="1"/>
        <v>-0.009258366082</v>
      </c>
      <c r="D1982" s="405">
        <f t="shared" si="2"/>
        <v>0.9907416339</v>
      </c>
      <c r="E1982" s="406">
        <v>73.91</v>
      </c>
      <c r="F1982" s="226">
        <f t="shared" si="3"/>
        <v>-0.01097283554</v>
      </c>
      <c r="G1982" s="226">
        <f t="shared" si="4"/>
        <v>0.9890271645</v>
      </c>
    </row>
    <row r="1983" ht="15.75" customHeight="1">
      <c r="A1983" s="403" t="s">
        <v>2333</v>
      </c>
      <c r="B1983" s="404">
        <v>4768.66</v>
      </c>
      <c r="C1983" s="405">
        <f t="shared" si="1"/>
        <v>-0.00465667704</v>
      </c>
      <c r="D1983" s="405">
        <f t="shared" si="2"/>
        <v>0.995343323</v>
      </c>
      <c r="E1983" s="406">
        <v>74.73</v>
      </c>
      <c r="F1983" s="226">
        <f t="shared" si="3"/>
        <v>-0.007174172977</v>
      </c>
      <c r="G1983" s="226">
        <f t="shared" si="4"/>
        <v>0.992825827</v>
      </c>
    </row>
    <row r="1984" ht="15.75" customHeight="1">
      <c r="A1984" s="403" t="s">
        <v>2334</v>
      </c>
      <c r="B1984" s="404">
        <v>4790.97</v>
      </c>
      <c r="C1984" s="405">
        <f t="shared" si="1"/>
        <v>-0.004539957863</v>
      </c>
      <c r="D1984" s="405">
        <f t="shared" si="2"/>
        <v>0.9954600421</v>
      </c>
      <c r="E1984" s="406">
        <v>75.27</v>
      </c>
      <c r="F1984" s="226">
        <f t="shared" si="3"/>
        <v>-0.002385685885</v>
      </c>
      <c r="G1984" s="226">
        <f t="shared" si="4"/>
        <v>0.9976143141</v>
      </c>
    </row>
    <row r="1985" ht="15.75" customHeight="1">
      <c r="A1985" s="403" t="s">
        <v>2335</v>
      </c>
      <c r="B1985" s="404">
        <v>4812.82</v>
      </c>
      <c r="C1985" s="405">
        <f t="shared" si="1"/>
        <v>0.001491993799</v>
      </c>
      <c r="D1985" s="405">
        <f t="shared" si="2"/>
        <v>1.001491994</v>
      </c>
      <c r="E1985" s="406">
        <v>75.45</v>
      </c>
      <c r="F1985" s="226">
        <f t="shared" si="3"/>
        <v>-0.003697345834</v>
      </c>
      <c r="G1985" s="226">
        <f t="shared" si="4"/>
        <v>0.9963026542</v>
      </c>
    </row>
    <row r="1986" ht="15.75" customHeight="1">
      <c r="A1986" s="403" t="s">
        <v>2336</v>
      </c>
      <c r="B1986" s="404">
        <v>4805.65</v>
      </c>
      <c r="C1986" s="405">
        <f t="shared" si="1"/>
        <v>0.002653908987</v>
      </c>
      <c r="D1986" s="405">
        <f t="shared" si="2"/>
        <v>1.002653909</v>
      </c>
      <c r="E1986" s="406">
        <v>75.73</v>
      </c>
      <c r="F1986" s="226">
        <f t="shared" si="3"/>
        <v>0.006111332536</v>
      </c>
      <c r="G1986" s="226">
        <f t="shared" si="4"/>
        <v>1.006111333</v>
      </c>
    </row>
    <row r="1987" ht="15.75" customHeight="1">
      <c r="A1987" s="403" t="s">
        <v>2337</v>
      </c>
      <c r="B1987" s="404">
        <v>4792.93</v>
      </c>
      <c r="C1987" s="405">
        <f t="shared" si="1"/>
        <v>-0.0002211101817</v>
      </c>
      <c r="D1987" s="405">
        <f t="shared" si="2"/>
        <v>0.9997788898</v>
      </c>
      <c r="E1987" s="406">
        <v>75.27</v>
      </c>
      <c r="F1987" s="226">
        <f t="shared" si="3"/>
        <v>-0.002385685885</v>
      </c>
      <c r="G1987" s="226">
        <f t="shared" si="4"/>
        <v>0.9976143141</v>
      </c>
    </row>
    <row r="1988" ht="15.75" customHeight="1">
      <c r="A1988" s="403" t="s">
        <v>2338</v>
      </c>
      <c r="B1988" s="404">
        <v>4793.99</v>
      </c>
      <c r="C1988" s="405">
        <f t="shared" si="1"/>
        <v>-0.007806759926</v>
      </c>
      <c r="D1988" s="405">
        <f t="shared" si="2"/>
        <v>0.9921932401</v>
      </c>
      <c r="E1988" s="406">
        <v>75.45</v>
      </c>
      <c r="F1988" s="226">
        <f t="shared" si="3"/>
        <v>-0.009582567603</v>
      </c>
      <c r="G1988" s="226">
        <f t="shared" si="4"/>
        <v>0.9904174324</v>
      </c>
    </row>
    <row r="1989" ht="15.75" customHeight="1">
      <c r="A1989" s="403" t="s">
        <v>2339</v>
      </c>
      <c r="B1989" s="404">
        <v>4831.71</v>
      </c>
      <c r="C1989" s="405">
        <f t="shared" si="1"/>
        <v>-0.001743747611</v>
      </c>
      <c r="D1989" s="405">
        <f t="shared" si="2"/>
        <v>0.9982562524</v>
      </c>
      <c r="E1989" s="406">
        <v>76.18</v>
      </c>
      <c r="F1989" s="226">
        <f t="shared" si="3"/>
        <v>-0.01295672454</v>
      </c>
      <c r="G1989" s="226">
        <f t="shared" si="4"/>
        <v>0.9870432755</v>
      </c>
    </row>
    <row r="1990" ht="15.75" customHeight="1">
      <c r="A1990" s="403" t="s">
        <v>2340</v>
      </c>
      <c r="B1990" s="404">
        <v>4840.15</v>
      </c>
      <c r="C1990" s="405">
        <f t="shared" si="1"/>
        <v>0.004812153698</v>
      </c>
      <c r="D1990" s="405">
        <f t="shared" si="2"/>
        <v>1.004812154</v>
      </c>
      <c r="E1990" s="406">
        <v>77.18</v>
      </c>
      <c r="F1990" s="226">
        <f t="shared" si="3"/>
        <v>0.01432514128</v>
      </c>
      <c r="G1990" s="226">
        <f t="shared" si="4"/>
        <v>1.014325141</v>
      </c>
    </row>
    <row r="1991" ht="15.75" customHeight="1">
      <c r="A1991" s="403" t="s">
        <v>2341</v>
      </c>
      <c r="B1991" s="404">
        <v>4816.97</v>
      </c>
      <c r="C1991" s="405">
        <f t="shared" si="1"/>
        <v>0.001601074591</v>
      </c>
      <c r="D1991" s="405">
        <f t="shared" si="2"/>
        <v>1.001601075</v>
      </c>
      <c r="E1991" s="406">
        <v>76.09</v>
      </c>
      <c r="F1991" s="226">
        <f t="shared" si="3"/>
        <v>-0.01641675284</v>
      </c>
      <c r="G1991" s="226">
        <f t="shared" si="4"/>
        <v>0.9835832472</v>
      </c>
    </row>
    <row r="1992" ht="15.75" customHeight="1">
      <c r="A1992" s="403" t="s">
        <v>2342</v>
      </c>
      <c r="B1992" s="404">
        <v>4809.27</v>
      </c>
      <c r="C1992" s="405">
        <f t="shared" si="1"/>
        <v>0.008653505341</v>
      </c>
      <c r="D1992" s="405">
        <f t="shared" si="2"/>
        <v>1.008653505</v>
      </c>
      <c r="E1992" s="406">
        <v>77.36</v>
      </c>
      <c r="F1992" s="226">
        <f t="shared" si="3"/>
        <v>-0.002450032237</v>
      </c>
      <c r="G1992" s="226">
        <f t="shared" si="4"/>
        <v>0.9975499678</v>
      </c>
    </row>
    <row r="1993" ht="15.75" customHeight="1">
      <c r="A1993" s="403" t="s">
        <v>2343</v>
      </c>
      <c r="B1993" s="404">
        <v>4768.01</v>
      </c>
      <c r="C1993" s="405">
        <f t="shared" si="1"/>
        <v>-0.003300723274</v>
      </c>
      <c r="D1993" s="405">
        <f t="shared" si="2"/>
        <v>0.9966992767</v>
      </c>
      <c r="E1993" s="406">
        <v>77.55</v>
      </c>
      <c r="F1993" s="226">
        <f t="shared" si="3"/>
        <v>-0.0273422802</v>
      </c>
      <c r="G1993" s="226">
        <f t="shared" si="4"/>
        <v>0.9726577198</v>
      </c>
    </row>
    <row r="1994" ht="15.75" customHeight="1">
      <c r="A1994" s="403" t="s">
        <v>2344</v>
      </c>
      <c r="B1994" s="404">
        <v>4783.8</v>
      </c>
      <c r="C1994" s="405">
        <f t="shared" si="1"/>
        <v>-0.005213282954</v>
      </c>
      <c r="D1994" s="405">
        <f t="shared" si="2"/>
        <v>0.994786717</v>
      </c>
      <c r="E1994" s="406">
        <v>79.73</v>
      </c>
      <c r="F1994" s="226">
        <f t="shared" si="3"/>
        <v>0.0150222788</v>
      </c>
      <c r="G1994" s="226">
        <f t="shared" si="4"/>
        <v>1.015022279</v>
      </c>
    </row>
    <row r="1995" ht="15.75" customHeight="1">
      <c r="A1995" s="403" t="s">
        <v>2345</v>
      </c>
      <c r="B1995" s="404">
        <v>4808.87</v>
      </c>
      <c r="C1995" s="405">
        <f t="shared" si="1"/>
        <v>-0.002644339454</v>
      </c>
      <c r="D1995" s="405">
        <f t="shared" si="2"/>
        <v>0.9973556605</v>
      </c>
      <c r="E1995" s="406">
        <v>78.55</v>
      </c>
      <c r="F1995" s="226">
        <f t="shared" si="3"/>
        <v>-0.03453785644</v>
      </c>
      <c r="G1995" s="226">
        <f t="shared" si="4"/>
        <v>0.9654621436</v>
      </c>
    </row>
    <row r="1996" ht="15.75" customHeight="1">
      <c r="A1996" s="403" t="s">
        <v>2346</v>
      </c>
      <c r="B1996" s="404">
        <v>4821.62</v>
      </c>
      <c r="C1996" s="405">
        <f t="shared" si="1"/>
        <v>0.006292432176</v>
      </c>
      <c r="D1996" s="405">
        <f t="shared" si="2"/>
        <v>1.006292432</v>
      </c>
      <c r="E1996" s="406">
        <v>81.36</v>
      </c>
      <c r="F1996" s="226">
        <f t="shared" si="3"/>
        <v>0.03340530928</v>
      </c>
      <c r="G1996" s="226">
        <f t="shared" si="4"/>
        <v>1.033405309</v>
      </c>
    </row>
    <row r="1997" ht="15.75" customHeight="1">
      <c r="A1997" s="403" t="s">
        <v>2347</v>
      </c>
      <c r="B1997" s="404">
        <v>4791.47</v>
      </c>
      <c r="C1997" s="405">
        <f t="shared" si="1"/>
        <v>-0.005016996738</v>
      </c>
      <c r="D1997" s="405">
        <f t="shared" si="2"/>
        <v>0.9949830033</v>
      </c>
      <c r="E1997" s="406">
        <v>78.73</v>
      </c>
      <c r="F1997" s="226">
        <f t="shared" si="3"/>
        <v>-0.01698089649</v>
      </c>
      <c r="G1997" s="226">
        <f t="shared" si="4"/>
        <v>0.9830191035</v>
      </c>
    </row>
    <row r="1998" ht="15.75" customHeight="1">
      <c r="A1998" s="403" t="s">
        <v>2348</v>
      </c>
      <c r="B1998" s="404">
        <v>4815.63</v>
      </c>
      <c r="C1998" s="405">
        <f t="shared" si="1"/>
        <v>-0.005928555947</v>
      </c>
      <c r="D1998" s="405">
        <f t="shared" si="2"/>
        <v>0.9940714441</v>
      </c>
      <c r="E1998" s="406">
        <v>80.09</v>
      </c>
      <c r="F1998" s="226">
        <f t="shared" si="3"/>
        <v>-0.02862340813</v>
      </c>
      <c r="G1998" s="226">
        <f t="shared" si="4"/>
        <v>0.9713765919</v>
      </c>
    </row>
    <row r="1999" ht="15.75" customHeight="1">
      <c r="A1999" s="403" t="s">
        <v>2349</v>
      </c>
      <c r="B1999" s="404">
        <v>4844.35</v>
      </c>
      <c r="C1999" s="405">
        <f t="shared" si="1"/>
        <v>-0.004132019036</v>
      </c>
      <c r="D1999" s="405">
        <f t="shared" si="2"/>
        <v>0.995867981</v>
      </c>
      <c r="E1999" s="406">
        <v>82.45</v>
      </c>
      <c r="F1999" s="226">
        <f t="shared" si="3"/>
        <v>0.01103617413</v>
      </c>
      <c r="G1999" s="226">
        <f t="shared" si="4"/>
        <v>1.011036174</v>
      </c>
    </row>
    <row r="2000" ht="15.75" customHeight="1">
      <c r="A2000" s="403" t="s">
        <v>2350</v>
      </c>
      <c r="B2000" s="404">
        <v>4864.45</v>
      </c>
      <c r="C2000" s="405">
        <f t="shared" si="1"/>
        <v>-0.001951185484</v>
      </c>
      <c r="D2000" s="405">
        <f t="shared" si="2"/>
        <v>0.9980488145</v>
      </c>
      <c r="E2000" s="406">
        <v>81.55</v>
      </c>
      <c r="F2000" s="226">
        <f t="shared" si="3"/>
        <v>0.02398292315</v>
      </c>
      <c r="G2000" s="226">
        <f t="shared" si="4"/>
        <v>1.023982923</v>
      </c>
    </row>
    <row r="2001" ht="15.75" customHeight="1">
      <c r="A2001" s="403" t="s">
        <v>2351</v>
      </c>
      <c r="B2001" s="404">
        <v>4873.96</v>
      </c>
      <c r="C2001" s="405">
        <f t="shared" si="1"/>
        <v>0.0004413144191</v>
      </c>
      <c r="D2001" s="405">
        <f t="shared" si="2"/>
        <v>1.000441314</v>
      </c>
      <c r="E2001" s="406">
        <v>79.64</v>
      </c>
      <c r="F2001" s="226">
        <f t="shared" si="3"/>
        <v>-0.03630203291</v>
      </c>
      <c r="G2001" s="226">
        <f t="shared" si="4"/>
        <v>0.9636979671</v>
      </c>
    </row>
    <row r="2002" ht="15.75" customHeight="1">
      <c r="A2002" s="403" t="s">
        <v>2352</v>
      </c>
      <c r="B2002" s="404">
        <v>4871.81</v>
      </c>
      <c r="C2002" s="405">
        <f t="shared" si="1"/>
        <v>0.001904350598</v>
      </c>
      <c r="D2002" s="405">
        <f t="shared" si="2"/>
        <v>1.001904351</v>
      </c>
      <c r="E2002" s="406">
        <v>82.64</v>
      </c>
      <c r="F2002" s="226">
        <f t="shared" si="3"/>
        <v>0.001090248334</v>
      </c>
      <c r="G2002" s="226">
        <f t="shared" si="4"/>
        <v>1.001090248</v>
      </c>
    </row>
    <row r="2003" ht="15.75" customHeight="1">
      <c r="A2003" s="403" t="s">
        <v>2353</v>
      </c>
      <c r="B2003" s="404">
        <v>4862.55</v>
      </c>
      <c r="C2003" s="405">
        <f t="shared" si="1"/>
        <v>0.01260511202</v>
      </c>
      <c r="D2003" s="405">
        <f t="shared" si="2"/>
        <v>1.012605112</v>
      </c>
      <c r="E2003" s="406">
        <v>82.55</v>
      </c>
      <c r="F2003" s="226">
        <f t="shared" si="3"/>
        <v>0.0342019544</v>
      </c>
      <c r="G2003" s="226">
        <f t="shared" si="4"/>
        <v>1.034201954</v>
      </c>
    </row>
    <row r="2004" ht="15.75" customHeight="1">
      <c r="A2004" s="403" t="s">
        <v>2354</v>
      </c>
      <c r="B2004" s="404">
        <v>4802.02</v>
      </c>
      <c r="C2004" s="405">
        <f t="shared" si="1"/>
        <v>0.002028253657</v>
      </c>
      <c r="D2004" s="405">
        <f t="shared" si="2"/>
        <v>1.002028254</v>
      </c>
      <c r="E2004" s="406">
        <v>79.82</v>
      </c>
      <c r="F2004" s="226">
        <f t="shared" si="3"/>
        <v>0.03662337662</v>
      </c>
      <c r="G2004" s="226">
        <f t="shared" si="4"/>
        <v>1.036623377</v>
      </c>
    </row>
    <row r="2005" ht="15.75" customHeight="1">
      <c r="A2005" s="403" t="s">
        <v>2355</v>
      </c>
      <c r="B2005" s="404">
        <v>4792.3</v>
      </c>
      <c r="C2005" s="405">
        <f t="shared" si="1"/>
        <v>-0.001015181868</v>
      </c>
      <c r="D2005" s="405">
        <f t="shared" si="2"/>
        <v>0.9989848181</v>
      </c>
      <c r="E2005" s="406">
        <v>77.0</v>
      </c>
      <c r="F2005" s="226">
        <f t="shared" si="3"/>
        <v>0.02054340623</v>
      </c>
      <c r="G2005" s="226">
        <f t="shared" si="4"/>
        <v>1.020543406</v>
      </c>
    </row>
    <row r="2006" ht="15.75" customHeight="1">
      <c r="A2006" s="403" t="s">
        <v>2356</v>
      </c>
      <c r="B2006" s="404">
        <v>4797.17</v>
      </c>
      <c r="C2006" s="405">
        <f t="shared" si="1"/>
        <v>0.004586128114</v>
      </c>
      <c r="D2006" s="405">
        <f t="shared" si="2"/>
        <v>1.004586128</v>
      </c>
      <c r="E2006" s="406">
        <v>75.45</v>
      </c>
      <c r="F2006" s="226">
        <f t="shared" si="3"/>
        <v>-0.01308044474</v>
      </c>
      <c r="G2006" s="226">
        <f t="shared" si="4"/>
        <v>0.9869195553</v>
      </c>
    </row>
    <row r="2007" ht="15.75" customHeight="1">
      <c r="A2007" s="403" t="s">
        <v>2357</v>
      </c>
      <c r="B2007" s="404">
        <v>4775.27</v>
      </c>
      <c r="C2007" s="405">
        <f t="shared" si="1"/>
        <v>-0.002344097658</v>
      </c>
      <c r="D2007" s="405">
        <f t="shared" si="2"/>
        <v>0.9976559023</v>
      </c>
      <c r="E2007" s="406">
        <v>76.45</v>
      </c>
      <c r="F2007" s="226">
        <f t="shared" si="3"/>
        <v>0.02686366689</v>
      </c>
      <c r="G2007" s="226">
        <f t="shared" si="4"/>
        <v>1.026863667</v>
      </c>
    </row>
    <row r="2008" ht="15.75" customHeight="1">
      <c r="A2008" s="403" t="s">
        <v>2358</v>
      </c>
      <c r="B2008" s="404">
        <v>4786.49</v>
      </c>
      <c r="C2008" s="405">
        <f t="shared" si="1"/>
        <v>-0.004554539045</v>
      </c>
      <c r="D2008" s="405">
        <f t="shared" si="2"/>
        <v>0.995445461</v>
      </c>
      <c r="E2008" s="406">
        <v>74.45</v>
      </c>
      <c r="F2008" s="226">
        <f t="shared" si="3"/>
        <v>-0.0421973498</v>
      </c>
      <c r="G2008" s="226">
        <f t="shared" si="4"/>
        <v>0.9578026502</v>
      </c>
    </row>
    <row r="2009" ht="15.75" customHeight="1">
      <c r="A2009" s="403" t="s">
        <v>2359</v>
      </c>
      <c r="B2009" s="404">
        <v>4808.39</v>
      </c>
      <c r="C2009" s="405">
        <f t="shared" si="1"/>
        <v>0.01400683682</v>
      </c>
      <c r="D2009" s="405">
        <f t="shared" si="2"/>
        <v>1.014006837</v>
      </c>
      <c r="E2009" s="406">
        <v>77.73</v>
      </c>
      <c r="F2009" s="226">
        <f t="shared" si="3"/>
        <v>0.05827093261</v>
      </c>
      <c r="G2009" s="226">
        <f t="shared" si="4"/>
        <v>1.058270933</v>
      </c>
    </row>
    <row r="2010" ht="15.75" customHeight="1">
      <c r="A2010" s="403" t="s">
        <v>2360</v>
      </c>
      <c r="B2010" s="404">
        <v>4741.97</v>
      </c>
      <c r="C2010" s="405">
        <f t="shared" si="1"/>
        <v>0.002253075787</v>
      </c>
      <c r="D2010" s="405">
        <f t="shared" si="2"/>
        <v>1.002253076</v>
      </c>
      <c r="E2010" s="406">
        <v>73.45</v>
      </c>
      <c r="F2010" s="226">
        <f t="shared" si="3"/>
        <v>-0.02534501062</v>
      </c>
      <c r="G2010" s="226">
        <f t="shared" si="4"/>
        <v>0.9746549894</v>
      </c>
    </row>
    <row r="2011" ht="15.75" customHeight="1">
      <c r="A2011" s="403" t="s">
        <v>2361</v>
      </c>
      <c r="B2011" s="404">
        <v>4731.31</v>
      </c>
      <c r="C2011" s="405">
        <f t="shared" si="1"/>
        <v>0.01614645639</v>
      </c>
      <c r="D2011" s="405">
        <f t="shared" si="2"/>
        <v>1.016146456</v>
      </c>
      <c r="E2011" s="406">
        <v>75.36</v>
      </c>
      <c r="F2011" s="226">
        <f t="shared" si="3"/>
        <v>0.0492898914</v>
      </c>
      <c r="G2011" s="226">
        <f t="shared" si="4"/>
        <v>1.049289891</v>
      </c>
    </row>
    <row r="2012" ht="15.75" customHeight="1">
      <c r="A2012" s="403" t="s">
        <v>2362</v>
      </c>
      <c r="B2012" s="404">
        <v>4656.13</v>
      </c>
      <c r="C2012" s="405">
        <f t="shared" si="1"/>
        <v>0.005893472461</v>
      </c>
      <c r="D2012" s="405">
        <f t="shared" si="2"/>
        <v>1.005893472</v>
      </c>
      <c r="E2012" s="406">
        <v>71.82</v>
      </c>
      <c r="F2012" s="226">
        <f t="shared" si="3"/>
        <v>0.06321243523</v>
      </c>
      <c r="G2012" s="226">
        <f t="shared" si="4"/>
        <v>1.063212435</v>
      </c>
    </row>
    <row r="2013" ht="15.75" customHeight="1">
      <c r="A2013" s="403" t="s">
        <v>2363</v>
      </c>
      <c r="B2013" s="404">
        <v>4628.85</v>
      </c>
      <c r="C2013" s="405">
        <f t="shared" si="1"/>
        <v>0.002959791471</v>
      </c>
      <c r="D2013" s="405">
        <f t="shared" si="2"/>
        <v>1.002959791</v>
      </c>
      <c r="E2013" s="406">
        <v>67.55</v>
      </c>
      <c r="F2013" s="226">
        <f t="shared" si="3"/>
        <v>0.005507591545</v>
      </c>
      <c r="G2013" s="226">
        <f t="shared" si="4"/>
        <v>1.005507592</v>
      </c>
    </row>
    <row r="2014" ht="15.75" customHeight="1">
      <c r="A2014" s="403" t="s">
        <v>2364</v>
      </c>
      <c r="B2014" s="404">
        <v>4615.19</v>
      </c>
      <c r="C2014" s="405">
        <f t="shared" si="1"/>
        <v>0.003321804122</v>
      </c>
      <c r="D2014" s="405">
        <f t="shared" si="2"/>
        <v>1.003321804</v>
      </c>
      <c r="E2014" s="406">
        <v>67.18</v>
      </c>
      <c r="F2014" s="226">
        <f t="shared" si="3"/>
        <v>-0.02255201513</v>
      </c>
      <c r="G2014" s="226">
        <f t="shared" si="4"/>
        <v>0.9774479849</v>
      </c>
    </row>
    <row r="2015" ht="15.75" customHeight="1">
      <c r="A2015" s="403" t="s">
        <v>2365</v>
      </c>
      <c r="B2015" s="404">
        <v>4599.91</v>
      </c>
      <c r="C2015" s="405">
        <f t="shared" si="1"/>
        <v>0.004408566463</v>
      </c>
      <c r="D2015" s="405">
        <f t="shared" si="2"/>
        <v>1.004408566</v>
      </c>
      <c r="E2015" s="406">
        <v>68.73</v>
      </c>
      <c r="F2015" s="226">
        <f t="shared" si="3"/>
        <v>0.02444477567</v>
      </c>
      <c r="G2015" s="226">
        <f t="shared" si="4"/>
        <v>1.024444776</v>
      </c>
    </row>
    <row r="2016" ht="15.75" customHeight="1">
      <c r="A2016" s="403" t="s">
        <v>2366</v>
      </c>
      <c r="B2016" s="404">
        <v>4579.72</v>
      </c>
      <c r="C2016" s="405">
        <f t="shared" si="1"/>
        <v>0.003171793816</v>
      </c>
      <c r="D2016" s="405">
        <f t="shared" si="2"/>
        <v>1.003171794</v>
      </c>
      <c r="E2016" s="406">
        <v>67.09</v>
      </c>
      <c r="F2016" s="226">
        <f t="shared" si="3"/>
        <v>0.00675270108</v>
      </c>
      <c r="G2016" s="226">
        <f t="shared" si="4"/>
        <v>1.006752701</v>
      </c>
    </row>
    <row r="2017" ht="15.75" customHeight="1">
      <c r="A2017" s="403" t="s">
        <v>2367</v>
      </c>
      <c r="B2017" s="404">
        <v>4565.24</v>
      </c>
      <c r="C2017" s="405">
        <f t="shared" si="1"/>
        <v>0.008511700551</v>
      </c>
      <c r="D2017" s="405">
        <f t="shared" si="2"/>
        <v>1.008511701</v>
      </c>
      <c r="E2017" s="406">
        <v>66.64</v>
      </c>
      <c r="F2017" s="226">
        <f t="shared" si="3"/>
        <v>0.009696969697</v>
      </c>
      <c r="G2017" s="226">
        <f t="shared" si="4"/>
        <v>1.00969697</v>
      </c>
    </row>
    <row r="2018" ht="15.75" customHeight="1">
      <c r="A2018" s="403" t="s">
        <v>2368</v>
      </c>
      <c r="B2018" s="404">
        <v>4526.71</v>
      </c>
      <c r="C2018" s="405">
        <f t="shared" si="1"/>
        <v>-0.002048059965</v>
      </c>
      <c r="D2018" s="405">
        <f t="shared" si="2"/>
        <v>0.99795194</v>
      </c>
      <c r="E2018" s="406">
        <v>66.0</v>
      </c>
      <c r="F2018" s="226">
        <f t="shared" si="3"/>
        <v>0.005484460695</v>
      </c>
      <c r="G2018" s="226">
        <f t="shared" si="4"/>
        <v>1.005484461</v>
      </c>
    </row>
    <row r="2019" ht="15.75" customHeight="1">
      <c r="A2019" s="403" t="s">
        <v>2369</v>
      </c>
      <c r="B2019" s="404">
        <v>4536.0</v>
      </c>
      <c r="C2019" s="405">
        <f t="shared" si="1"/>
        <v>-0.007999860035</v>
      </c>
      <c r="D2019" s="405">
        <f t="shared" si="2"/>
        <v>0.99200014</v>
      </c>
      <c r="E2019" s="406">
        <v>65.64</v>
      </c>
      <c r="F2019" s="226">
        <f t="shared" si="3"/>
        <v>-0.0150060024</v>
      </c>
      <c r="G2019" s="226">
        <f t="shared" si="4"/>
        <v>0.9849939976</v>
      </c>
    </row>
    <row r="2020" ht="15.75" customHeight="1">
      <c r="A2020" s="403" t="s">
        <v>2370</v>
      </c>
      <c r="B2020" s="404">
        <v>4572.58</v>
      </c>
      <c r="C2020" s="405">
        <f t="shared" si="1"/>
        <v>-0.002295389583</v>
      </c>
      <c r="D2020" s="405">
        <f t="shared" si="2"/>
        <v>0.9977046104</v>
      </c>
      <c r="E2020" s="406">
        <v>66.64</v>
      </c>
      <c r="F2020" s="226">
        <f t="shared" si="3"/>
        <v>-0.00403527126</v>
      </c>
      <c r="G2020" s="226">
        <f t="shared" si="4"/>
        <v>0.9959647287</v>
      </c>
    </row>
    <row r="2021" ht="15.75" customHeight="1">
      <c r="A2021" s="403" t="s">
        <v>2371</v>
      </c>
      <c r="B2021" s="404">
        <v>4583.1</v>
      </c>
      <c r="C2021" s="405">
        <f t="shared" si="1"/>
        <v>0.01127983795</v>
      </c>
      <c r="D2021" s="405">
        <f t="shared" si="2"/>
        <v>1.011279838</v>
      </c>
      <c r="E2021" s="406">
        <v>66.91</v>
      </c>
      <c r="F2021" s="226">
        <f t="shared" si="3"/>
        <v>0</v>
      </c>
      <c r="G2021" s="226">
        <f t="shared" si="4"/>
        <v>1</v>
      </c>
    </row>
    <row r="2022" ht="15.75" customHeight="1">
      <c r="A2022" s="403" t="s">
        <v>2372</v>
      </c>
      <c r="B2022" s="404">
        <v>4531.98</v>
      </c>
      <c r="C2022" s="405">
        <f t="shared" si="1"/>
        <v>0.006610072364</v>
      </c>
      <c r="D2022" s="405">
        <f t="shared" si="2"/>
        <v>1.006610072</v>
      </c>
      <c r="E2022" s="406">
        <v>66.91</v>
      </c>
      <c r="F2022" s="226">
        <f t="shared" si="3"/>
        <v>0.02796128438</v>
      </c>
      <c r="G2022" s="226">
        <f t="shared" si="4"/>
        <v>1.027961284</v>
      </c>
    </row>
    <row r="2023" ht="15.75" customHeight="1">
      <c r="A2023" s="403" t="s">
        <v>2373</v>
      </c>
      <c r="B2023" s="404">
        <v>4502.22</v>
      </c>
      <c r="C2023" s="405">
        <f t="shared" si="1"/>
        <v>0.01053581369</v>
      </c>
      <c r="D2023" s="405">
        <f t="shared" si="2"/>
        <v>1.010535814</v>
      </c>
      <c r="E2023" s="406">
        <v>65.09</v>
      </c>
      <c r="F2023" s="226">
        <f t="shared" si="3"/>
        <v>0.009930178433</v>
      </c>
      <c r="G2023" s="226">
        <f t="shared" si="4"/>
        <v>1.009930178</v>
      </c>
    </row>
    <row r="2024" ht="15.75" customHeight="1">
      <c r="A2024" s="403" t="s">
        <v>2374</v>
      </c>
      <c r="B2024" s="404">
        <v>4455.28</v>
      </c>
      <c r="C2024" s="405">
        <f t="shared" si="1"/>
        <v>-0.0004397340058</v>
      </c>
      <c r="D2024" s="405">
        <f t="shared" si="2"/>
        <v>0.999560266</v>
      </c>
      <c r="E2024" s="406">
        <v>64.45</v>
      </c>
      <c r="F2024" s="226">
        <f t="shared" si="3"/>
        <v>-0.01947360414</v>
      </c>
      <c r="G2024" s="226">
        <f t="shared" si="4"/>
        <v>0.9805263959</v>
      </c>
    </row>
    <row r="2025" ht="15.75" customHeight="1">
      <c r="A2025" s="403" t="s">
        <v>2375</v>
      </c>
      <c r="B2025" s="404">
        <v>4457.24</v>
      </c>
      <c r="C2025" s="405">
        <f t="shared" si="1"/>
        <v>-0.007174598225</v>
      </c>
      <c r="D2025" s="405">
        <f t="shared" si="2"/>
        <v>0.9928254018</v>
      </c>
      <c r="E2025" s="406">
        <v>65.73</v>
      </c>
      <c r="F2025" s="226">
        <f t="shared" si="3"/>
        <v>-0.01232156273</v>
      </c>
      <c r="G2025" s="226">
        <f t="shared" si="4"/>
        <v>0.9876784373</v>
      </c>
    </row>
    <row r="2026" ht="15.75" customHeight="1">
      <c r="A2026" s="403" t="s">
        <v>2376</v>
      </c>
      <c r="B2026" s="404">
        <v>4489.45</v>
      </c>
      <c r="C2026" s="405">
        <f t="shared" si="1"/>
        <v>-0.00322603564</v>
      </c>
      <c r="D2026" s="405">
        <f t="shared" si="2"/>
        <v>0.9967739644</v>
      </c>
      <c r="E2026" s="406">
        <v>66.55</v>
      </c>
      <c r="F2026" s="226">
        <f t="shared" si="3"/>
        <v>-0.001350540216</v>
      </c>
      <c r="G2026" s="226">
        <f t="shared" si="4"/>
        <v>0.9986494598</v>
      </c>
    </row>
    <row r="2027" ht="15.75" customHeight="1">
      <c r="A2027" s="403" t="s">
        <v>2377</v>
      </c>
      <c r="B2027" s="404">
        <v>4503.98</v>
      </c>
      <c r="C2027" s="405">
        <f t="shared" si="1"/>
        <v>-0.001657999849</v>
      </c>
      <c r="D2027" s="405">
        <f t="shared" si="2"/>
        <v>0.9983420002</v>
      </c>
      <c r="E2027" s="406">
        <v>66.64</v>
      </c>
      <c r="F2027" s="226">
        <f t="shared" si="3"/>
        <v>-0.008038106579</v>
      </c>
      <c r="G2027" s="226">
        <f t="shared" si="4"/>
        <v>0.9919618934</v>
      </c>
    </row>
    <row r="2028" ht="15.75" customHeight="1">
      <c r="A2028" s="403" t="s">
        <v>2378</v>
      </c>
      <c r="B2028" s="404">
        <v>4511.46</v>
      </c>
      <c r="C2028" s="405">
        <f t="shared" si="1"/>
        <v>-0.001856256292</v>
      </c>
      <c r="D2028" s="405">
        <f t="shared" si="2"/>
        <v>0.9981437437</v>
      </c>
      <c r="E2028" s="406">
        <v>67.18</v>
      </c>
      <c r="F2028" s="226">
        <f t="shared" si="3"/>
        <v>-0.00547742413</v>
      </c>
      <c r="G2028" s="226">
        <f t="shared" si="4"/>
        <v>0.9945225759</v>
      </c>
    </row>
    <row r="2029" ht="15.75" customHeight="1">
      <c r="A2029" s="403" t="s">
        <v>2379</v>
      </c>
      <c r="B2029" s="404">
        <v>4519.85</v>
      </c>
      <c r="C2029" s="405">
        <f t="shared" si="1"/>
        <v>-0.001669828887</v>
      </c>
      <c r="D2029" s="405">
        <f t="shared" si="2"/>
        <v>0.9983301711</v>
      </c>
      <c r="E2029" s="406">
        <v>67.55</v>
      </c>
      <c r="F2029" s="226">
        <f t="shared" si="3"/>
        <v>0.0193149238</v>
      </c>
      <c r="G2029" s="226">
        <f t="shared" si="4"/>
        <v>1.019314924</v>
      </c>
    </row>
    <row r="2030" ht="15.75" customHeight="1">
      <c r="A2030" s="403" t="s">
        <v>2380</v>
      </c>
      <c r="B2030" s="404">
        <v>4527.41</v>
      </c>
      <c r="C2030" s="405">
        <f t="shared" si="1"/>
        <v>0.004593151101</v>
      </c>
      <c r="D2030" s="405">
        <f t="shared" si="2"/>
        <v>1.004593151</v>
      </c>
      <c r="E2030" s="406">
        <v>66.27</v>
      </c>
      <c r="F2030" s="226">
        <f t="shared" si="3"/>
        <v>0.001359927471</v>
      </c>
      <c r="G2030" s="226">
        <f t="shared" si="4"/>
        <v>1.001359927</v>
      </c>
    </row>
    <row r="2031" ht="15.75" customHeight="1">
      <c r="A2031" s="403" t="s">
        <v>2381</v>
      </c>
      <c r="B2031" s="404">
        <v>4506.71</v>
      </c>
      <c r="C2031" s="405">
        <f t="shared" si="1"/>
        <v>0.006512490089</v>
      </c>
      <c r="D2031" s="405">
        <f t="shared" si="2"/>
        <v>1.00651249</v>
      </c>
      <c r="E2031" s="406">
        <v>66.18</v>
      </c>
      <c r="F2031" s="226">
        <f t="shared" si="3"/>
        <v>0.02827843381</v>
      </c>
      <c r="G2031" s="226">
        <f t="shared" si="4"/>
        <v>1.028278434</v>
      </c>
    </row>
    <row r="2032" ht="15.75" customHeight="1">
      <c r="A2032" s="403" t="s">
        <v>2382</v>
      </c>
      <c r="B2032" s="404">
        <v>4477.55</v>
      </c>
      <c r="C2032" s="405">
        <f t="shared" si="1"/>
        <v>0.005431853701</v>
      </c>
      <c r="D2032" s="405">
        <f t="shared" si="2"/>
        <v>1.005431854</v>
      </c>
      <c r="E2032" s="406">
        <v>64.36</v>
      </c>
      <c r="F2032" s="226">
        <f t="shared" si="3"/>
        <v>0.0597727647</v>
      </c>
      <c r="G2032" s="226">
        <f t="shared" si="4"/>
        <v>1.059772765</v>
      </c>
    </row>
    <row r="2033" ht="15.75" customHeight="1">
      <c r="A2033" s="403" t="s">
        <v>2383</v>
      </c>
      <c r="B2033" s="404">
        <v>4453.36</v>
      </c>
      <c r="C2033" s="405">
        <f t="shared" si="1"/>
        <v>-0.01368066922</v>
      </c>
      <c r="D2033" s="405">
        <f t="shared" si="2"/>
        <v>0.9863193308</v>
      </c>
      <c r="E2033" s="406">
        <v>60.73</v>
      </c>
      <c r="F2033" s="226">
        <f t="shared" si="3"/>
        <v>-0.02754203363</v>
      </c>
      <c r="G2033" s="226">
        <f t="shared" si="4"/>
        <v>0.9724579664</v>
      </c>
    </row>
    <row r="2034" ht="15.75" customHeight="1">
      <c r="A2034" s="403" t="s">
        <v>2384</v>
      </c>
      <c r="B2034" s="404">
        <v>4515.13</v>
      </c>
      <c r="C2034" s="405">
        <f t="shared" si="1"/>
        <v>-0.009118480999</v>
      </c>
      <c r="D2034" s="405">
        <f t="shared" si="2"/>
        <v>0.990881519</v>
      </c>
      <c r="E2034" s="406">
        <v>62.45</v>
      </c>
      <c r="F2034" s="226">
        <f t="shared" si="3"/>
        <v>-0.04452264382</v>
      </c>
      <c r="G2034" s="226">
        <f t="shared" si="4"/>
        <v>0.9554773562</v>
      </c>
    </row>
    <row r="2035" ht="15.75" customHeight="1">
      <c r="A2035" s="403" t="s">
        <v>2385</v>
      </c>
      <c r="B2035" s="404">
        <v>4556.68</v>
      </c>
      <c r="C2035" s="405">
        <f t="shared" si="1"/>
        <v>0.009461737672</v>
      </c>
      <c r="D2035" s="405">
        <f t="shared" si="2"/>
        <v>1.009461738</v>
      </c>
      <c r="E2035" s="406">
        <v>65.36</v>
      </c>
      <c r="F2035" s="226">
        <f t="shared" si="3"/>
        <v>0.03303303303</v>
      </c>
      <c r="G2035" s="226">
        <f t="shared" si="4"/>
        <v>1.033033033</v>
      </c>
    </row>
    <row r="2036" ht="15.75" customHeight="1">
      <c r="A2036" s="403" t="s">
        <v>2386</v>
      </c>
      <c r="B2036" s="404">
        <v>4513.97</v>
      </c>
      <c r="C2036" s="405">
        <f t="shared" si="1"/>
        <v>-0.006230364994</v>
      </c>
      <c r="D2036" s="405">
        <f t="shared" si="2"/>
        <v>0.993769635</v>
      </c>
      <c r="E2036" s="406">
        <v>63.27</v>
      </c>
      <c r="F2036" s="226">
        <f t="shared" si="3"/>
        <v>-0.00721795073</v>
      </c>
      <c r="G2036" s="226">
        <f t="shared" si="4"/>
        <v>0.9927820493</v>
      </c>
    </row>
    <row r="2037" ht="15.75" customHeight="1">
      <c r="A2037" s="403" t="s">
        <v>2387</v>
      </c>
      <c r="B2037" s="404">
        <v>4542.27</v>
      </c>
      <c r="C2037" s="405">
        <f t="shared" si="1"/>
        <v>-0.01633497196</v>
      </c>
      <c r="D2037" s="405">
        <f t="shared" si="2"/>
        <v>0.983665028</v>
      </c>
      <c r="E2037" s="406">
        <v>63.73</v>
      </c>
      <c r="F2037" s="226">
        <f t="shared" si="3"/>
        <v>-0.07153263403</v>
      </c>
      <c r="G2037" s="226">
        <f t="shared" si="4"/>
        <v>0.928467366</v>
      </c>
    </row>
    <row r="2038" ht="15.75" customHeight="1">
      <c r="A2038" s="403" t="s">
        <v>2388</v>
      </c>
      <c r="B2038" s="404">
        <v>4617.7</v>
      </c>
      <c r="C2038" s="405">
        <f t="shared" si="1"/>
        <v>0.005723719459</v>
      </c>
      <c r="D2038" s="405">
        <f t="shared" si="2"/>
        <v>1.005723719</v>
      </c>
      <c r="E2038" s="406">
        <v>68.64</v>
      </c>
      <c r="F2038" s="226">
        <f t="shared" si="3"/>
        <v>0.002775748722</v>
      </c>
      <c r="G2038" s="226">
        <f t="shared" si="4"/>
        <v>1.002775749</v>
      </c>
    </row>
    <row r="2039" ht="15.75" customHeight="1">
      <c r="A2039" s="403" t="s">
        <v>2389</v>
      </c>
      <c r="B2039" s="404">
        <v>4591.42</v>
      </c>
      <c r="C2039" s="405">
        <f t="shared" si="1"/>
        <v>0.0009985087773</v>
      </c>
      <c r="D2039" s="405">
        <f t="shared" si="2"/>
        <v>1.000998509</v>
      </c>
      <c r="E2039" s="406">
        <v>68.45</v>
      </c>
      <c r="F2039" s="226">
        <f t="shared" si="3"/>
        <v>-0.00926327978</v>
      </c>
      <c r="G2039" s="226">
        <f t="shared" si="4"/>
        <v>0.9907367202</v>
      </c>
    </row>
    <row r="2040" ht="15.75" customHeight="1">
      <c r="A2040" s="403" t="s">
        <v>2390</v>
      </c>
      <c r="B2040" s="404">
        <v>4586.84</v>
      </c>
      <c r="C2040" s="405">
        <f t="shared" si="1"/>
        <v>-0.007956951573</v>
      </c>
      <c r="D2040" s="405">
        <f t="shared" si="2"/>
        <v>0.9920430484</v>
      </c>
      <c r="E2040" s="406">
        <v>69.09</v>
      </c>
      <c r="F2040" s="226">
        <f t="shared" si="3"/>
        <v>-0.01679237228</v>
      </c>
      <c r="G2040" s="226">
        <f t="shared" si="4"/>
        <v>0.9832076277</v>
      </c>
    </row>
    <row r="2041" ht="15.75" customHeight="1">
      <c r="A2041" s="403" t="s">
        <v>2391</v>
      </c>
      <c r="B2041" s="404">
        <v>4623.63</v>
      </c>
      <c r="C2041" s="405">
        <f t="shared" si="1"/>
        <v>0.007996599047</v>
      </c>
      <c r="D2041" s="405">
        <f t="shared" si="2"/>
        <v>1.007996599</v>
      </c>
      <c r="E2041" s="406">
        <v>70.27</v>
      </c>
      <c r="F2041" s="226">
        <f t="shared" si="3"/>
        <v>-0.04329475834</v>
      </c>
      <c r="G2041" s="226">
        <f t="shared" si="4"/>
        <v>0.9567052417</v>
      </c>
    </row>
    <row r="2042" ht="15.75" customHeight="1">
      <c r="A2042" s="403" t="s">
        <v>2392</v>
      </c>
      <c r="B2042" s="404">
        <v>4586.95</v>
      </c>
      <c r="C2042" s="405">
        <f t="shared" si="1"/>
        <v>0.009296543226</v>
      </c>
      <c r="D2042" s="405">
        <f t="shared" si="2"/>
        <v>1.009296543</v>
      </c>
      <c r="E2042" s="406">
        <v>73.45</v>
      </c>
      <c r="F2042" s="226">
        <f t="shared" si="3"/>
        <v>0.09479803249</v>
      </c>
      <c r="G2042" s="226">
        <f t="shared" si="4"/>
        <v>1.094798032</v>
      </c>
    </row>
    <row r="2043" ht="15.75" customHeight="1">
      <c r="A2043" s="403" t="s">
        <v>2393</v>
      </c>
      <c r="B2043" s="404">
        <v>4544.7</v>
      </c>
      <c r="C2043" s="405">
        <f t="shared" si="1"/>
        <v>-0.01547186815</v>
      </c>
      <c r="D2043" s="405">
        <f t="shared" si="2"/>
        <v>0.9845281319</v>
      </c>
      <c r="E2043" s="406">
        <v>67.09</v>
      </c>
      <c r="F2043" s="226">
        <f t="shared" si="3"/>
        <v>-0.02894774931</v>
      </c>
      <c r="G2043" s="226">
        <f t="shared" si="4"/>
        <v>0.9710522507</v>
      </c>
    </row>
    <row r="2044" ht="15.75" customHeight="1">
      <c r="A2044" s="403" t="s">
        <v>2394</v>
      </c>
      <c r="B2044" s="404">
        <v>4616.12</v>
      </c>
      <c r="C2044" s="405">
        <f t="shared" si="1"/>
        <v>-0.002385912741</v>
      </c>
      <c r="D2044" s="405">
        <f t="shared" si="2"/>
        <v>0.9976140873</v>
      </c>
      <c r="E2044" s="406">
        <v>69.09</v>
      </c>
      <c r="F2044" s="226">
        <f t="shared" si="3"/>
        <v>0.08257599499</v>
      </c>
      <c r="G2044" s="226">
        <f t="shared" si="4"/>
        <v>1.082575995</v>
      </c>
    </row>
    <row r="2045" ht="15.75" customHeight="1">
      <c r="A2045" s="403" t="s">
        <v>2395</v>
      </c>
      <c r="B2045" s="404">
        <v>4627.16</v>
      </c>
      <c r="C2045" s="405">
        <f t="shared" si="1"/>
        <v>0.002632713689</v>
      </c>
      <c r="D2045" s="405">
        <f t="shared" si="2"/>
        <v>1.002632714</v>
      </c>
      <c r="E2045" s="406">
        <v>63.82</v>
      </c>
      <c r="F2045" s="226">
        <f t="shared" si="3"/>
        <v>-0.02772699573</v>
      </c>
      <c r="G2045" s="226">
        <f t="shared" si="4"/>
        <v>0.9722730043</v>
      </c>
    </row>
    <row r="2046" ht="15.75" customHeight="1">
      <c r="A2046" s="403" t="s">
        <v>2396</v>
      </c>
      <c r="B2046" s="404">
        <v>4615.01</v>
      </c>
      <c r="C2046" s="405">
        <f t="shared" si="1"/>
        <v>0.02858180829</v>
      </c>
      <c r="D2046" s="405">
        <f t="shared" si="2"/>
        <v>1.028581808</v>
      </c>
      <c r="E2046" s="406">
        <v>65.64</v>
      </c>
      <c r="F2046" s="226">
        <f t="shared" si="3"/>
        <v>0.094</v>
      </c>
      <c r="G2046" s="226">
        <f t="shared" si="4"/>
        <v>1.094</v>
      </c>
    </row>
    <row r="2047" ht="15.75" customHeight="1">
      <c r="A2047" s="403" t="s">
        <v>2397</v>
      </c>
      <c r="B2047" s="404">
        <v>4486.77</v>
      </c>
      <c r="C2047" s="405">
        <f t="shared" si="1"/>
        <v>0.0007784479221</v>
      </c>
      <c r="D2047" s="405">
        <f t="shared" si="2"/>
        <v>1.000778448</v>
      </c>
      <c r="E2047" s="406">
        <v>60.0</v>
      </c>
      <c r="F2047" s="226">
        <f t="shared" si="3"/>
        <v>-0.002991026919</v>
      </c>
      <c r="G2047" s="226">
        <f t="shared" si="4"/>
        <v>0.9970089731</v>
      </c>
    </row>
    <row r="2048" ht="15.75" customHeight="1">
      <c r="A2048" s="403" t="s">
        <v>2398</v>
      </c>
      <c r="B2048" s="404">
        <v>4483.28</v>
      </c>
      <c r="C2048" s="405">
        <f t="shared" si="1"/>
        <v>0.006219181833</v>
      </c>
      <c r="D2048" s="405">
        <f t="shared" si="2"/>
        <v>1.006219182</v>
      </c>
      <c r="E2048" s="406">
        <v>60.18</v>
      </c>
      <c r="F2048" s="226">
        <f t="shared" si="3"/>
        <v>-0.007585751979</v>
      </c>
      <c r="G2048" s="226">
        <f t="shared" si="4"/>
        <v>0.992414248</v>
      </c>
    </row>
    <row r="2049" ht="15.75" customHeight="1">
      <c r="A2049" s="403" t="s">
        <v>2399</v>
      </c>
      <c r="B2049" s="404">
        <v>4455.57</v>
      </c>
      <c r="C2049" s="405">
        <f t="shared" si="1"/>
        <v>-0.0008319728745</v>
      </c>
      <c r="D2049" s="405">
        <f t="shared" si="2"/>
        <v>0.9991680271</v>
      </c>
      <c r="E2049" s="406">
        <v>60.64</v>
      </c>
      <c r="F2049" s="226">
        <f t="shared" si="3"/>
        <v>-0.02335319697</v>
      </c>
      <c r="G2049" s="226">
        <f t="shared" si="4"/>
        <v>0.976646803</v>
      </c>
    </row>
    <row r="2050" ht="15.75" customHeight="1">
      <c r="A2050" s="403" t="s">
        <v>2400</v>
      </c>
      <c r="B2050" s="404">
        <v>4459.28</v>
      </c>
      <c r="C2050" s="405">
        <f t="shared" si="1"/>
        <v>0.011766521</v>
      </c>
      <c r="D2050" s="405">
        <f t="shared" si="2"/>
        <v>1.011766521</v>
      </c>
      <c r="E2050" s="406">
        <v>62.09</v>
      </c>
      <c r="F2050" s="226">
        <f t="shared" si="3"/>
        <v>0.004367518602</v>
      </c>
      <c r="G2050" s="226">
        <f t="shared" si="4"/>
        <v>1.004367519</v>
      </c>
    </row>
    <row r="2051" ht="15.75" customHeight="1">
      <c r="A2051" s="403" t="s">
        <v>2401</v>
      </c>
      <c r="B2051" s="404">
        <v>4407.42</v>
      </c>
      <c r="C2051" s="405">
        <f t="shared" si="1"/>
        <v>0.02118401572</v>
      </c>
      <c r="D2051" s="405">
        <f t="shared" si="2"/>
        <v>1.021184016</v>
      </c>
      <c r="E2051" s="406">
        <v>61.82</v>
      </c>
      <c r="F2051" s="226">
        <f t="shared" si="3"/>
        <v>0.0194591029</v>
      </c>
      <c r="G2051" s="226">
        <f t="shared" si="4"/>
        <v>1.019459103</v>
      </c>
    </row>
    <row r="2052" ht="15.75" customHeight="1">
      <c r="A2052" s="403" t="s">
        <v>2402</v>
      </c>
      <c r="B2052" s="404">
        <v>4315.99</v>
      </c>
      <c r="C2052" s="405">
        <f t="shared" si="1"/>
        <v>0.0002572493325</v>
      </c>
      <c r="D2052" s="405">
        <f t="shared" si="2"/>
        <v>1.000257249</v>
      </c>
      <c r="E2052" s="406">
        <v>60.64</v>
      </c>
      <c r="F2052" s="226">
        <f t="shared" si="3"/>
        <v>0.02001682086</v>
      </c>
      <c r="G2052" s="226">
        <f t="shared" si="4"/>
        <v>1.020016821</v>
      </c>
    </row>
    <row r="2053" ht="15.75" customHeight="1">
      <c r="A2053" s="403" t="s">
        <v>2403</v>
      </c>
      <c r="B2053" s="404">
        <v>4314.88</v>
      </c>
      <c r="C2053" s="405">
        <f t="shared" si="1"/>
        <v>-0.006397000916</v>
      </c>
      <c r="D2053" s="405">
        <f t="shared" si="2"/>
        <v>0.9936029991</v>
      </c>
      <c r="E2053" s="406">
        <v>59.45</v>
      </c>
      <c r="F2053" s="226">
        <f t="shared" si="3"/>
        <v>0.01071064264</v>
      </c>
      <c r="G2053" s="226">
        <f t="shared" si="4"/>
        <v>1.010710643</v>
      </c>
    </row>
    <row r="2054" ht="15.75" customHeight="1">
      <c r="A2054" s="403" t="s">
        <v>2404</v>
      </c>
      <c r="B2054" s="404">
        <v>4342.66</v>
      </c>
      <c r="C2054" s="405">
        <f t="shared" si="1"/>
        <v>0.003709601744</v>
      </c>
      <c r="D2054" s="405">
        <f t="shared" si="2"/>
        <v>1.003709602</v>
      </c>
      <c r="E2054" s="406">
        <v>58.82</v>
      </c>
      <c r="F2054" s="226">
        <f t="shared" si="3"/>
        <v>0.04198405669</v>
      </c>
      <c r="G2054" s="226">
        <f t="shared" si="4"/>
        <v>1.041984057</v>
      </c>
    </row>
    <row r="2055" ht="15.75" customHeight="1">
      <c r="A2055" s="403" t="s">
        <v>2405</v>
      </c>
      <c r="B2055" s="404">
        <v>4326.61</v>
      </c>
      <c r="C2055" s="405">
        <f t="shared" si="1"/>
        <v>-0.005198633318</v>
      </c>
      <c r="D2055" s="405">
        <f t="shared" si="2"/>
        <v>0.9948013667</v>
      </c>
      <c r="E2055" s="406">
        <v>56.45</v>
      </c>
      <c r="F2055" s="226">
        <f t="shared" si="3"/>
        <v>0.003198862627</v>
      </c>
      <c r="G2055" s="226">
        <f t="shared" si="4"/>
        <v>1.003198863</v>
      </c>
    </row>
    <row r="2056" ht="15.75" customHeight="1">
      <c r="A2056" s="403" t="s">
        <v>2406</v>
      </c>
      <c r="B2056" s="404">
        <v>4349.22</v>
      </c>
      <c r="C2056" s="405">
        <f t="shared" si="1"/>
        <v>0.01687377982</v>
      </c>
      <c r="D2056" s="405">
        <f t="shared" si="2"/>
        <v>1.01687378</v>
      </c>
      <c r="E2056" s="406">
        <v>56.27</v>
      </c>
      <c r="F2056" s="226">
        <f t="shared" si="3"/>
        <v>-0.006532485876</v>
      </c>
      <c r="G2056" s="226">
        <f t="shared" si="4"/>
        <v>0.9934675141</v>
      </c>
    </row>
    <row r="2057" ht="15.75" customHeight="1">
      <c r="A2057" s="403" t="s">
        <v>2407</v>
      </c>
      <c r="B2057" s="404">
        <v>4277.05</v>
      </c>
      <c r="C2057" s="405">
        <f t="shared" si="1"/>
        <v>0.0375346892</v>
      </c>
      <c r="D2057" s="405">
        <f t="shared" si="2"/>
        <v>1.037534689</v>
      </c>
      <c r="E2057" s="406">
        <v>56.64</v>
      </c>
      <c r="F2057" s="226">
        <f t="shared" si="3"/>
        <v>0.02312138728</v>
      </c>
      <c r="G2057" s="226">
        <f t="shared" si="4"/>
        <v>1.023121387</v>
      </c>
    </row>
    <row r="2058" ht="15.75" customHeight="1">
      <c r="A2058" s="403" t="s">
        <v>2408</v>
      </c>
      <c r="B2058" s="404">
        <v>4122.32</v>
      </c>
      <c r="C2058" s="405">
        <f t="shared" si="1"/>
        <v>0.007931773059</v>
      </c>
      <c r="D2058" s="405">
        <f t="shared" si="2"/>
        <v>1.007931773</v>
      </c>
      <c r="E2058" s="406">
        <v>55.36</v>
      </c>
      <c r="F2058" s="226">
        <f t="shared" si="3"/>
        <v>0.04630504631</v>
      </c>
      <c r="G2058" s="226">
        <f t="shared" si="4"/>
        <v>1.046305046</v>
      </c>
    </row>
    <row r="2059" ht="15.75" customHeight="1">
      <c r="A2059" s="403" t="s">
        <v>2409</v>
      </c>
      <c r="B2059" s="404">
        <v>4089.88</v>
      </c>
      <c r="C2059" s="405">
        <f t="shared" si="1"/>
        <v>0.01880992534</v>
      </c>
      <c r="D2059" s="405">
        <f t="shared" si="2"/>
        <v>1.018809925</v>
      </c>
      <c r="E2059" s="406">
        <v>52.91</v>
      </c>
      <c r="F2059" s="226">
        <f t="shared" si="3"/>
        <v>0.0582</v>
      </c>
      <c r="G2059" s="226">
        <f t="shared" si="4"/>
        <v>1.0582</v>
      </c>
    </row>
    <row r="2060" ht="15.75" customHeight="1">
      <c r="A2060" s="403" t="s">
        <v>2410</v>
      </c>
      <c r="B2060" s="404">
        <v>4014.37</v>
      </c>
      <c r="C2060" s="405">
        <f t="shared" si="1"/>
        <v>0.01379892063</v>
      </c>
      <c r="D2060" s="405">
        <f t="shared" si="2"/>
        <v>1.013798921</v>
      </c>
      <c r="E2060" s="406">
        <v>50.0</v>
      </c>
      <c r="F2060" s="226">
        <f t="shared" si="3"/>
        <v>0.01481631825</v>
      </c>
      <c r="G2060" s="226">
        <f t="shared" si="4"/>
        <v>1.014816318</v>
      </c>
    </row>
    <row r="2061" ht="15.75" customHeight="1">
      <c r="A2061" s="403" t="s">
        <v>2411</v>
      </c>
      <c r="B2061" s="404">
        <v>3959.73</v>
      </c>
      <c r="C2061" s="405">
        <f t="shared" si="1"/>
        <v>-0.02163181198</v>
      </c>
      <c r="D2061" s="405">
        <f t="shared" si="2"/>
        <v>0.978368188</v>
      </c>
      <c r="E2061" s="406">
        <v>49.27</v>
      </c>
      <c r="F2061" s="226">
        <f t="shared" si="3"/>
        <v>-0.09062384644</v>
      </c>
      <c r="G2061" s="226">
        <f t="shared" si="4"/>
        <v>0.9093761536</v>
      </c>
    </row>
    <row r="2062" ht="15.75" customHeight="1">
      <c r="A2062" s="403" t="s">
        <v>2412</v>
      </c>
      <c r="B2062" s="404">
        <v>4047.28</v>
      </c>
      <c r="C2062" s="405">
        <f t="shared" si="1"/>
        <v>-0.01266588603</v>
      </c>
      <c r="D2062" s="405">
        <f t="shared" si="2"/>
        <v>0.987334114</v>
      </c>
      <c r="E2062" s="406">
        <v>54.18</v>
      </c>
      <c r="F2062" s="226">
        <f t="shared" si="3"/>
        <v>-0.04343220339</v>
      </c>
      <c r="G2062" s="226">
        <f t="shared" si="4"/>
        <v>0.9565677966</v>
      </c>
    </row>
    <row r="2063" ht="15.75" customHeight="1">
      <c r="A2063" s="403" t="s">
        <v>2413</v>
      </c>
      <c r="B2063" s="404">
        <v>4099.2</v>
      </c>
      <c r="C2063" s="405">
        <f t="shared" si="1"/>
        <v>-0.004683755454</v>
      </c>
      <c r="D2063" s="405">
        <f t="shared" si="2"/>
        <v>0.9953162445</v>
      </c>
      <c r="E2063" s="406">
        <v>56.64</v>
      </c>
      <c r="F2063" s="226">
        <f t="shared" si="3"/>
        <v>-0.01409921671</v>
      </c>
      <c r="G2063" s="226">
        <f t="shared" si="4"/>
        <v>0.9859007833</v>
      </c>
    </row>
    <row r="2064" ht="15.75" customHeight="1">
      <c r="A2064" s="403" t="s">
        <v>2414</v>
      </c>
      <c r="B2064" s="404">
        <v>4118.49</v>
      </c>
      <c r="C2064" s="405">
        <f t="shared" si="1"/>
        <v>0.005866449137</v>
      </c>
      <c r="D2064" s="405">
        <f t="shared" si="2"/>
        <v>1.005866449</v>
      </c>
      <c r="E2064" s="406">
        <v>57.45</v>
      </c>
      <c r="F2064" s="226">
        <f t="shared" si="3"/>
        <v>-0.04821073559</v>
      </c>
      <c r="G2064" s="226">
        <f t="shared" si="4"/>
        <v>0.9517892644</v>
      </c>
    </row>
    <row r="2065" ht="15.75" customHeight="1">
      <c r="A2065" s="403" t="s">
        <v>2415</v>
      </c>
      <c r="B2065" s="404">
        <v>4094.47</v>
      </c>
      <c r="C2065" s="405">
        <f t="shared" si="1"/>
        <v>-0.02331234197</v>
      </c>
      <c r="D2065" s="405">
        <f t="shared" si="2"/>
        <v>0.976687658</v>
      </c>
      <c r="E2065" s="406">
        <v>60.36</v>
      </c>
      <c r="F2065" s="226">
        <f t="shared" si="3"/>
        <v>-0.02786277984</v>
      </c>
      <c r="G2065" s="226">
        <f t="shared" si="4"/>
        <v>0.9721372202</v>
      </c>
    </row>
    <row r="2066" ht="15.75" customHeight="1">
      <c r="A2066" s="403" t="s">
        <v>2416</v>
      </c>
      <c r="B2066" s="404">
        <v>4192.2</v>
      </c>
      <c r="C2066" s="405">
        <f t="shared" si="1"/>
        <v>-0.014281885</v>
      </c>
      <c r="D2066" s="405">
        <f t="shared" si="2"/>
        <v>0.985718115</v>
      </c>
      <c r="E2066" s="406">
        <v>62.09</v>
      </c>
      <c r="F2066" s="226">
        <f t="shared" si="3"/>
        <v>-0.0243557511</v>
      </c>
      <c r="G2066" s="226">
        <f t="shared" si="4"/>
        <v>0.9756442489</v>
      </c>
    </row>
    <row r="2067" ht="15.75" customHeight="1">
      <c r="A2067" s="403" t="s">
        <v>2417</v>
      </c>
      <c r="B2067" s="404">
        <v>4252.94</v>
      </c>
      <c r="C2067" s="405">
        <f t="shared" si="1"/>
        <v>-0.007074084105</v>
      </c>
      <c r="D2067" s="405">
        <f t="shared" si="2"/>
        <v>0.9929259159</v>
      </c>
      <c r="E2067" s="406">
        <v>63.64</v>
      </c>
      <c r="F2067" s="226">
        <f t="shared" si="3"/>
        <v>0.01305316778</v>
      </c>
      <c r="G2067" s="226">
        <f t="shared" si="4"/>
        <v>1.013053168</v>
      </c>
    </row>
    <row r="2068" ht="15.75" customHeight="1">
      <c r="A2068" s="403" t="s">
        <v>2418</v>
      </c>
      <c r="B2068" s="404">
        <v>4283.24</v>
      </c>
      <c r="C2068" s="405">
        <f t="shared" si="1"/>
        <v>-0.01449982284</v>
      </c>
      <c r="D2068" s="405">
        <f t="shared" si="2"/>
        <v>0.9855001772</v>
      </c>
      <c r="E2068" s="406">
        <v>62.82</v>
      </c>
      <c r="F2068" s="226">
        <f t="shared" si="3"/>
        <v>0.002873563218</v>
      </c>
      <c r="G2068" s="226">
        <f t="shared" si="4"/>
        <v>1.002873563</v>
      </c>
    </row>
    <row r="2069" ht="15.75" customHeight="1">
      <c r="A2069" s="403" t="s">
        <v>2419</v>
      </c>
      <c r="B2069" s="404">
        <v>4346.26</v>
      </c>
      <c r="C2069" s="405">
        <f t="shared" si="1"/>
        <v>-0.006262503858</v>
      </c>
      <c r="D2069" s="405">
        <f t="shared" si="2"/>
        <v>0.9937374961</v>
      </c>
      <c r="E2069" s="406">
        <v>62.64</v>
      </c>
      <c r="F2069" s="226">
        <f t="shared" si="3"/>
        <v>-0.03630769231</v>
      </c>
      <c r="G2069" s="226">
        <f t="shared" si="4"/>
        <v>0.9636923077</v>
      </c>
    </row>
    <row r="2070" ht="15.75" customHeight="1">
      <c r="A2070" s="403" t="s">
        <v>2420</v>
      </c>
      <c r="B2070" s="404">
        <v>4373.65</v>
      </c>
      <c r="C2070" s="405">
        <f t="shared" si="1"/>
        <v>0.00007317078748</v>
      </c>
      <c r="D2070" s="405">
        <f t="shared" si="2"/>
        <v>1.000073171</v>
      </c>
      <c r="E2070" s="406">
        <v>65.0</v>
      </c>
      <c r="F2070" s="226">
        <f t="shared" si="3"/>
        <v>0.04535220328</v>
      </c>
      <c r="G2070" s="226">
        <f t="shared" si="4"/>
        <v>1.045352203</v>
      </c>
    </row>
    <row r="2071" ht="15.75" customHeight="1">
      <c r="A2071" s="403" t="s">
        <v>2421</v>
      </c>
      <c r="B2071" s="404">
        <v>4373.33</v>
      </c>
      <c r="C2071" s="405">
        <f t="shared" si="1"/>
        <v>0.002944623196</v>
      </c>
      <c r="D2071" s="405">
        <f t="shared" si="2"/>
        <v>1.002944623</v>
      </c>
      <c r="E2071" s="406">
        <v>62.18</v>
      </c>
      <c r="F2071" s="226">
        <f t="shared" si="3"/>
        <v>-0.02980184116</v>
      </c>
      <c r="G2071" s="226">
        <f t="shared" si="4"/>
        <v>0.9701981588</v>
      </c>
    </row>
    <row r="2072" ht="15.75" customHeight="1">
      <c r="A2072" s="403" t="s">
        <v>2422</v>
      </c>
      <c r="B2072" s="404">
        <v>4360.49</v>
      </c>
      <c r="C2072" s="405">
        <f t="shared" si="1"/>
        <v>0.01604755314</v>
      </c>
      <c r="D2072" s="405">
        <f t="shared" si="2"/>
        <v>1.016047553</v>
      </c>
      <c r="E2072" s="406">
        <v>64.09</v>
      </c>
      <c r="F2072" s="226">
        <f t="shared" si="3"/>
        <v>0.09818368746</v>
      </c>
      <c r="G2072" s="226">
        <f t="shared" si="4"/>
        <v>1.098183687</v>
      </c>
    </row>
    <row r="2073" ht="15.75" customHeight="1">
      <c r="A2073" s="403" t="s">
        <v>2423</v>
      </c>
      <c r="B2073" s="404">
        <v>4291.62</v>
      </c>
      <c r="C2073" s="405">
        <f t="shared" si="1"/>
        <v>-0.003170532859</v>
      </c>
      <c r="D2073" s="405">
        <f t="shared" si="2"/>
        <v>0.9968294671</v>
      </c>
      <c r="E2073" s="406">
        <v>58.36</v>
      </c>
      <c r="F2073" s="226">
        <f t="shared" si="3"/>
        <v>-0.004774897681</v>
      </c>
      <c r="G2073" s="226">
        <f t="shared" si="4"/>
        <v>0.9952251023</v>
      </c>
    </row>
    <row r="2074" ht="15.75" customHeight="1">
      <c r="A2074" s="403" t="s">
        <v>2424</v>
      </c>
      <c r="B2074" s="404">
        <v>4305.27</v>
      </c>
      <c r="C2074" s="405">
        <f t="shared" si="1"/>
        <v>-0.009346762113</v>
      </c>
      <c r="D2074" s="405">
        <f t="shared" si="2"/>
        <v>0.9906532379</v>
      </c>
      <c r="E2074" s="406">
        <v>58.64</v>
      </c>
      <c r="F2074" s="226">
        <f t="shared" si="3"/>
        <v>0</v>
      </c>
      <c r="G2074" s="226">
        <f t="shared" si="4"/>
        <v>1</v>
      </c>
    </row>
    <row r="2075" ht="15.75" customHeight="1">
      <c r="A2075" s="403" t="s">
        <v>2425</v>
      </c>
      <c r="B2075" s="404">
        <v>4345.89</v>
      </c>
      <c r="C2075" s="405">
        <f t="shared" si="1"/>
        <v>-0.0002852456678</v>
      </c>
      <c r="D2075" s="405">
        <f t="shared" si="2"/>
        <v>0.9997147543</v>
      </c>
      <c r="E2075" s="406">
        <v>58.64</v>
      </c>
      <c r="F2075" s="226">
        <f t="shared" si="3"/>
        <v>-0.006101694915</v>
      </c>
      <c r="G2075" s="226">
        <f t="shared" si="4"/>
        <v>0.9938983051</v>
      </c>
    </row>
    <row r="2076" ht="15.75" customHeight="1">
      <c r="A2076" s="403" t="s">
        <v>2426</v>
      </c>
      <c r="B2076" s="404">
        <v>4347.13</v>
      </c>
      <c r="C2076" s="405">
        <f t="shared" si="1"/>
        <v>0.0004833108172</v>
      </c>
      <c r="D2076" s="405">
        <f t="shared" si="2"/>
        <v>1.000483311</v>
      </c>
      <c r="E2076" s="406">
        <v>59.0</v>
      </c>
      <c r="F2076" s="226">
        <f t="shared" si="3"/>
        <v>-0.01813945748</v>
      </c>
      <c r="G2076" s="226">
        <f t="shared" si="4"/>
        <v>0.9818605425</v>
      </c>
    </row>
    <row r="2077" ht="15.75" customHeight="1">
      <c r="A2077" s="403" t="s">
        <v>2427</v>
      </c>
      <c r="B2077" s="404">
        <v>4345.03</v>
      </c>
      <c r="C2077" s="405">
        <f t="shared" si="1"/>
        <v>-0.01187560407</v>
      </c>
      <c r="D2077" s="405">
        <f t="shared" si="2"/>
        <v>0.9881243959</v>
      </c>
      <c r="E2077" s="406">
        <v>60.09</v>
      </c>
      <c r="F2077" s="226">
        <f t="shared" si="3"/>
        <v>-0.02656730925</v>
      </c>
      <c r="G2077" s="226">
        <f t="shared" si="4"/>
        <v>0.9734326908</v>
      </c>
    </row>
    <row r="2078" ht="15.75" customHeight="1">
      <c r="A2078" s="403" t="s">
        <v>2428</v>
      </c>
      <c r="B2078" s="404">
        <v>4397.25</v>
      </c>
      <c r="C2078" s="405">
        <f t="shared" si="1"/>
        <v>-0.007639186658</v>
      </c>
      <c r="D2078" s="405">
        <f t="shared" si="2"/>
        <v>0.9923608133</v>
      </c>
      <c r="E2078" s="406">
        <v>61.73</v>
      </c>
      <c r="F2078" s="226">
        <f t="shared" si="3"/>
        <v>0.00146009085</v>
      </c>
      <c r="G2078" s="226">
        <f t="shared" si="4"/>
        <v>1.001460091</v>
      </c>
    </row>
    <row r="2079" ht="15.75" customHeight="1">
      <c r="A2079" s="403" t="s">
        <v>2429</v>
      </c>
      <c r="B2079" s="404">
        <v>4431.1</v>
      </c>
      <c r="C2079" s="405">
        <f t="shared" si="1"/>
        <v>-0.009174599128</v>
      </c>
      <c r="D2079" s="405">
        <f t="shared" si="2"/>
        <v>0.9908254009</v>
      </c>
      <c r="E2079" s="406">
        <v>61.64</v>
      </c>
      <c r="F2079" s="226">
        <f t="shared" si="3"/>
        <v>0.02120609675</v>
      </c>
      <c r="G2079" s="226">
        <f t="shared" si="4"/>
        <v>1.021206097</v>
      </c>
    </row>
    <row r="2080" ht="15.75" customHeight="1">
      <c r="A2080" s="403" t="s">
        <v>2430</v>
      </c>
      <c r="B2080" s="404">
        <v>4472.13</v>
      </c>
      <c r="C2080" s="405">
        <f t="shared" si="1"/>
        <v>-0.009078017327</v>
      </c>
      <c r="D2080" s="405">
        <f t="shared" si="2"/>
        <v>0.9909219827</v>
      </c>
      <c r="E2080" s="406">
        <v>60.36</v>
      </c>
      <c r="F2080" s="226">
        <f t="shared" si="3"/>
        <v>-0.02076573653</v>
      </c>
      <c r="G2080" s="226">
        <f t="shared" si="4"/>
        <v>0.9792342635</v>
      </c>
    </row>
    <row r="2081" ht="15.75" customHeight="1">
      <c r="A2081" s="403" t="s">
        <v>2431</v>
      </c>
      <c r="B2081" s="404">
        <v>4513.1</v>
      </c>
      <c r="C2081" s="405">
        <f t="shared" si="1"/>
        <v>-0.003836238103</v>
      </c>
      <c r="D2081" s="405">
        <f t="shared" si="2"/>
        <v>0.9961637619</v>
      </c>
      <c r="E2081" s="406">
        <v>61.64</v>
      </c>
      <c r="F2081" s="226">
        <f t="shared" si="3"/>
        <v>-0.06222425072</v>
      </c>
      <c r="G2081" s="226">
        <f t="shared" si="4"/>
        <v>0.9377757493</v>
      </c>
    </row>
    <row r="2082" ht="15.75" customHeight="1">
      <c r="A2082" s="403" t="s">
        <v>2432</v>
      </c>
      <c r="B2082" s="404">
        <v>4530.48</v>
      </c>
      <c r="C2082" s="405">
        <f t="shared" si="1"/>
        <v>0.004701415747</v>
      </c>
      <c r="D2082" s="405">
        <f t="shared" si="2"/>
        <v>1.004701416</v>
      </c>
      <c r="E2082" s="406">
        <v>65.73</v>
      </c>
      <c r="F2082" s="226">
        <f t="shared" si="3"/>
        <v>0.002745995423</v>
      </c>
      <c r="G2082" s="226">
        <f t="shared" si="4"/>
        <v>1.002745995</v>
      </c>
    </row>
    <row r="2083" ht="15.75" customHeight="1">
      <c r="A2083" s="403" t="s">
        <v>2433</v>
      </c>
      <c r="B2083" s="404">
        <v>4509.28</v>
      </c>
      <c r="C2083" s="405">
        <f t="shared" si="1"/>
        <v>-0.01070626229</v>
      </c>
      <c r="D2083" s="405">
        <f t="shared" si="2"/>
        <v>0.9892937377</v>
      </c>
      <c r="E2083" s="406">
        <v>65.55</v>
      </c>
      <c r="F2083" s="226">
        <f t="shared" si="3"/>
        <v>-0.03475187748</v>
      </c>
      <c r="G2083" s="226">
        <f t="shared" si="4"/>
        <v>0.9652481225</v>
      </c>
    </row>
    <row r="2084" ht="15.75" customHeight="1">
      <c r="A2084" s="403" t="s">
        <v>2434</v>
      </c>
      <c r="B2084" s="404">
        <v>4558.08</v>
      </c>
      <c r="C2084" s="405">
        <f t="shared" si="1"/>
        <v>0.01081764354</v>
      </c>
      <c r="D2084" s="405">
        <f t="shared" si="2"/>
        <v>1.010817644</v>
      </c>
      <c r="E2084" s="406">
        <v>67.91</v>
      </c>
      <c r="F2084" s="226">
        <f t="shared" si="3"/>
        <v>0.03758594347</v>
      </c>
      <c r="G2084" s="226">
        <f t="shared" si="4"/>
        <v>1.037585943</v>
      </c>
    </row>
    <row r="2085" ht="15.75" customHeight="1">
      <c r="A2085" s="403" t="s">
        <v>2435</v>
      </c>
      <c r="B2085" s="404">
        <v>4509.3</v>
      </c>
      <c r="C2085" s="405">
        <f t="shared" si="1"/>
        <v>0.003538523167</v>
      </c>
      <c r="D2085" s="405">
        <f t="shared" si="2"/>
        <v>1.003538523</v>
      </c>
      <c r="E2085" s="406">
        <v>65.45</v>
      </c>
      <c r="F2085" s="226">
        <f t="shared" si="3"/>
        <v>0.005530803503</v>
      </c>
      <c r="G2085" s="226">
        <f t="shared" si="4"/>
        <v>1.005530804</v>
      </c>
    </row>
    <row r="2086" ht="15.75" customHeight="1">
      <c r="A2086" s="403" t="s">
        <v>2436</v>
      </c>
      <c r="B2086" s="404">
        <v>4493.4</v>
      </c>
      <c r="C2086" s="405">
        <f t="shared" si="1"/>
        <v>-0.002917974948</v>
      </c>
      <c r="D2086" s="405">
        <f t="shared" si="2"/>
        <v>0.9970820251</v>
      </c>
      <c r="E2086" s="406">
        <v>65.09</v>
      </c>
      <c r="F2086" s="226">
        <f t="shared" si="3"/>
        <v>-0.01780594537</v>
      </c>
      <c r="G2086" s="226">
        <f t="shared" si="4"/>
        <v>0.9821940546</v>
      </c>
    </row>
    <row r="2087" ht="15.75" customHeight="1">
      <c r="A2087" s="403" t="s">
        <v>2437</v>
      </c>
      <c r="B2087" s="404">
        <v>4506.55</v>
      </c>
      <c r="C2087" s="405">
        <f t="shared" si="1"/>
        <v>-0.005881042352</v>
      </c>
      <c r="D2087" s="405">
        <f t="shared" si="2"/>
        <v>0.9941189576</v>
      </c>
      <c r="E2087" s="406">
        <v>66.27</v>
      </c>
      <c r="F2087" s="226">
        <f t="shared" si="3"/>
        <v>-0.02544117647</v>
      </c>
      <c r="G2087" s="226">
        <f t="shared" si="4"/>
        <v>0.9745588235</v>
      </c>
    </row>
    <row r="2088" ht="15.75" customHeight="1">
      <c r="A2088" s="403" t="s">
        <v>2438</v>
      </c>
      <c r="B2088" s="404">
        <v>4533.21</v>
      </c>
      <c r="C2088" s="405">
        <f t="shared" si="1"/>
        <v>0.01459035546</v>
      </c>
      <c r="D2088" s="405">
        <f t="shared" si="2"/>
        <v>1.014590355</v>
      </c>
      <c r="E2088" s="406">
        <v>68.0</v>
      </c>
      <c r="F2088" s="226">
        <f t="shared" si="3"/>
        <v>0.08887109688</v>
      </c>
      <c r="G2088" s="226">
        <f t="shared" si="4"/>
        <v>1.088871097</v>
      </c>
    </row>
    <row r="2089" ht="15.75" customHeight="1">
      <c r="A2089" s="403" t="s">
        <v>2439</v>
      </c>
      <c r="B2089" s="404">
        <v>4468.02</v>
      </c>
      <c r="C2089" s="405">
        <f t="shared" si="1"/>
        <v>0.005674336737</v>
      </c>
      <c r="D2089" s="405">
        <f t="shared" si="2"/>
        <v>1.005674337</v>
      </c>
      <c r="E2089" s="406">
        <v>62.45</v>
      </c>
      <c r="F2089" s="226">
        <f t="shared" si="3"/>
        <v>0.01166369674</v>
      </c>
      <c r="G2089" s="226">
        <f t="shared" si="4"/>
        <v>1.011663697</v>
      </c>
    </row>
    <row r="2090" ht="15.75" customHeight="1">
      <c r="A2090" s="403" t="s">
        <v>2440</v>
      </c>
      <c r="B2090" s="404">
        <v>4442.81</v>
      </c>
      <c r="C2090" s="405">
        <f t="shared" si="1"/>
        <v>-0.007856203341</v>
      </c>
      <c r="D2090" s="405">
        <f t="shared" si="2"/>
        <v>0.9921437967</v>
      </c>
      <c r="E2090" s="406">
        <v>61.73</v>
      </c>
      <c r="F2090" s="226">
        <f t="shared" si="3"/>
        <v>-0.01310951239</v>
      </c>
      <c r="G2090" s="226">
        <f t="shared" si="4"/>
        <v>0.9868904876</v>
      </c>
    </row>
    <row r="2091" ht="15.75" customHeight="1">
      <c r="A2091" s="403" t="s">
        <v>2441</v>
      </c>
      <c r="B2091" s="404">
        <v>4477.99</v>
      </c>
      <c r="C2091" s="405">
        <f t="shared" si="1"/>
        <v>-0.01287367268</v>
      </c>
      <c r="D2091" s="405">
        <f t="shared" si="2"/>
        <v>0.9871263273</v>
      </c>
      <c r="E2091" s="406">
        <v>62.55</v>
      </c>
      <c r="F2091" s="226">
        <f t="shared" si="3"/>
        <v>-0.01851561274</v>
      </c>
      <c r="G2091" s="226">
        <f t="shared" si="4"/>
        <v>0.9814843873</v>
      </c>
    </row>
    <row r="2092" ht="15.75" customHeight="1">
      <c r="A2092" s="403" t="s">
        <v>2442</v>
      </c>
      <c r="B2092" s="404">
        <v>4536.39</v>
      </c>
      <c r="C2092" s="405">
        <f t="shared" si="1"/>
        <v>-0.00450960513</v>
      </c>
      <c r="D2092" s="405">
        <f t="shared" si="2"/>
        <v>0.9954903949</v>
      </c>
      <c r="E2092" s="406">
        <v>63.73</v>
      </c>
      <c r="F2092" s="226">
        <f t="shared" si="3"/>
        <v>-0.002816460648</v>
      </c>
      <c r="G2092" s="226">
        <f t="shared" si="4"/>
        <v>0.9971835394</v>
      </c>
    </row>
    <row r="2093" ht="15.75" customHeight="1">
      <c r="A2093" s="403" t="s">
        <v>2443</v>
      </c>
      <c r="B2093" s="404">
        <v>4556.94</v>
      </c>
      <c r="C2093" s="405">
        <f t="shared" si="1"/>
        <v>-0.00627600464</v>
      </c>
      <c r="D2093" s="405">
        <f t="shared" si="2"/>
        <v>0.9937239954</v>
      </c>
      <c r="E2093" s="406">
        <v>63.91</v>
      </c>
      <c r="F2093" s="226">
        <f t="shared" si="3"/>
        <v>0.007249802994</v>
      </c>
      <c r="G2093" s="226">
        <f t="shared" si="4"/>
        <v>1.007249803</v>
      </c>
    </row>
    <row r="2094" ht="15.75" customHeight="1">
      <c r="A2094" s="403" t="s">
        <v>2444</v>
      </c>
      <c r="B2094" s="404">
        <v>4585.72</v>
      </c>
      <c r="C2094" s="405">
        <f t="shared" si="1"/>
        <v>-0.01367517691</v>
      </c>
      <c r="D2094" s="405">
        <f t="shared" si="2"/>
        <v>0.9863248231</v>
      </c>
      <c r="E2094" s="406">
        <v>63.45</v>
      </c>
      <c r="F2094" s="226">
        <f t="shared" si="3"/>
        <v>-0.02788417343</v>
      </c>
      <c r="G2094" s="226">
        <f t="shared" si="4"/>
        <v>0.9721158266</v>
      </c>
    </row>
    <row r="2095" ht="15.75" customHeight="1">
      <c r="A2095" s="403" t="s">
        <v>2445</v>
      </c>
      <c r="B2095" s="404">
        <v>4649.3</v>
      </c>
      <c r="C2095" s="405">
        <f t="shared" si="1"/>
        <v>0.004988954265</v>
      </c>
      <c r="D2095" s="405">
        <f t="shared" si="2"/>
        <v>1.004988954</v>
      </c>
      <c r="E2095" s="406">
        <v>65.27</v>
      </c>
      <c r="F2095" s="226">
        <f t="shared" si="3"/>
        <v>-0.008356122759</v>
      </c>
      <c r="G2095" s="226">
        <f t="shared" si="4"/>
        <v>0.9916438772</v>
      </c>
    </row>
    <row r="2096" ht="15.75" customHeight="1">
      <c r="A2096" s="403" t="s">
        <v>2446</v>
      </c>
      <c r="B2096" s="404">
        <v>4626.22</v>
      </c>
      <c r="C2096" s="405">
        <f t="shared" si="1"/>
        <v>0.0002767603472</v>
      </c>
      <c r="D2096" s="405">
        <f t="shared" si="2"/>
        <v>1.00027676</v>
      </c>
      <c r="E2096" s="406">
        <v>65.82</v>
      </c>
      <c r="F2096" s="226">
        <f t="shared" si="3"/>
        <v>0.01542733724</v>
      </c>
      <c r="G2096" s="226">
        <f t="shared" si="4"/>
        <v>1.015427337</v>
      </c>
    </row>
    <row r="2097" ht="15.75" customHeight="1">
      <c r="A2097" s="403" t="s">
        <v>2447</v>
      </c>
      <c r="B2097" s="404">
        <v>4624.94</v>
      </c>
      <c r="C2097" s="405">
        <f t="shared" si="1"/>
        <v>-0.008568225325</v>
      </c>
      <c r="D2097" s="405">
        <f t="shared" si="2"/>
        <v>0.9914317747</v>
      </c>
      <c r="E2097" s="406">
        <v>64.82</v>
      </c>
      <c r="F2097" s="226">
        <f t="shared" si="3"/>
        <v>0</v>
      </c>
      <c r="G2097" s="226">
        <f t="shared" si="4"/>
        <v>1</v>
      </c>
    </row>
    <row r="2098" ht="15.75" customHeight="1">
      <c r="A2098" s="403" t="s">
        <v>2448</v>
      </c>
      <c r="B2098" s="404">
        <v>4664.91</v>
      </c>
      <c r="C2098" s="405">
        <f t="shared" si="1"/>
        <v>-0.003550121435</v>
      </c>
      <c r="D2098" s="405">
        <f t="shared" si="2"/>
        <v>0.9964498786</v>
      </c>
      <c r="E2098" s="406">
        <v>64.82</v>
      </c>
      <c r="F2098" s="226">
        <f t="shared" si="3"/>
        <v>0</v>
      </c>
      <c r="G2098" s="226">
        <f t="shared" si="4"/>
        <v>1</v>
      </c>
    </row>
    <row r="2099" ht="15.75" customHeight="1">
      <c r="A2099" s="403" t="s">
        <v>2449</v>
      </c>
      <c r="B2099" s="404">
        <v>4681.53</v>
      </c>
      <c r="C2099" s="405">
        <f t="shared" si="1"/>
        <v>-0.003036762717</v>
      </c>
      <c r="D2099" s="405">
        <f t="shared" si="2"/>
        <v>0.9969632373</v>
      </c>
      <c r="E2099" s="406">
        <v>64.82</v>
      </c>
      <c r="F2099" s="226">
        <f t="shared" si="3"/>
        <v>0.005740884407</v>
      </c>
      <c r="G2099" s="226">
        <f t="shared" si="4"/>
        <v>1.005740884</v>
      </c>
    </row>
    <row r="2100" ht="15.75" customHeight="1">
      <c r="A2100" s="403" t="s">
        <v>2450</v>
      </c>
      <c r="B2100" s="404">
        <v>4695.79</v>
      </c>
      <c r="C2100" s="405">
        <f t="shared" si="1"/>
        <v>-0.005002754587</v>
      </c>
      <c r="D2100" s="405">
        <f t="shared" si="2"/>
        <v>0.9949972454</v>
      </c>
      <c r="E2100" s="406">
        <v>64.45</v>
      </c>
      <c r="F2100" s="226">
        <f t="shared" si="3"/>
        <v>-0.02614082804</v>
      </c>
      <c r="G2100" s="226">
        <f t="shared" si="4"/>
        <v>0.973859172</v>
      </c>
    </row>
    <row r="2101" ht="15.75" customHeight="1">
      <c r="A2101" s="403" t="s">
        <v>2451</v>
      </c>
      <c r="B2101" s="404">
        <v>4719.4</v>
      </c>
      <c r="C2101" s="405">
        <f t="shared" si="1"/>
        <v>-0.004272467376</v>
      </c>
      <c r="D2101" s="405">
        <f t="shared" si="2"/>
        <v>0.9957275326</v>
      </c>
      <c r="E2101" s="406">
        <v>66.18</v>
      </c>
      <c r="F2101" s="226">
        <f t="shared" si="3"/>
        <v>-0.008242169939</v>
      </c>
      <c r="G2101" s="226">
        <f t="shared" si="4"/>
        <v>0.9917578301</v>
      </c>
    </row>
    <row r="2102" ht="15.75" customHeight="1">
      <c r="A2102" s="403" t="s">
        <v>2452</v>
      </c>
      <c r="B2102" s="404">
        <v>4739.65</v>
      </c>
      <c r="C2102" s="405">
        <f t="shared" si="1"/>
        <v>-0.004946244234</v>
      </c>
      <c r="D2102" s="405">
        <f t="shared" si="2"/>
        <v>0.9950537558</v>
      </c>
      <c r="E2102" s="406">
        <v>66.73</v>
      </c>
      <c r="F2102" s="226">
        <f t="shared" si="3"/>
        <v>0.004213694507</v>
      </c>
      <c r="G2102" s="226">
        <f t="shared" si="4"/>
        <v>1.004213695</v>
      </c>
    </row>
    <row r="2103" ht="15.75" customHeight="1">
      <c r="A2103" s="403" t="s">
        <v>2453</v>
      </c>
      <c r="B2103" s="404">
        <v>4763.21</v>
      </c>
      <c r="C2103" s="405">
        <f t="shared" si="1"/>
        <v>0.004426197013</v>
      </c>
      <c r="D2103" s="405">
        <f t="shared" si="2"/>
        <v>1.004426197</v>
      </c>
      <c r="E2103" s="406">
        <v>66.45</v>
      </c>
      <c r="F2103" s="226">
        <f t="shared" si="3"/>
        <v>-0.01218968337</v>
      </c>
      <c r="G2103" s="226">
        <f t="shared" si="4"/>
        <v>0.9878103166</v>
      </c>
    </row>
    <row r="2104" ht="15.75" customHeight="1">
      <c r="A2104" s="403" t="s">
        <v>2454</v>
      </c>
      <c r="B2104" s="404">
        <v>4742.22</v>
      </c>
      <c r="C2104" s="405">
        <f t="shared" si="1"/>
        <v>-0.01227208538</v>
      </c>
      <c r="D2104" s="405">
        <f t="shared" si="2"/>
        <v>0.9877279146</v>
      </c>
      <c r="E2104" s="406">
        <v>67.27</v>
      </c>
      <c r="F2104" s="226">
        <f t="shared" si="3"/>
        <v>-0.04146480479</v>
      </c>
      <c r="G2104" s="226">
        <f t="shared" si="4"/>
        <v>0.9585351952</v>
      </c>
    </row>
    <row r="2105" ht="15.75" customHeight="1">
      <c r="A2105" s="403" t="s">
        <v>2455</v>
      </c>
      <c r="B2105" s="404">
        <v>4801.14</v>
      </c>
      <c r="C2105" s="405">
        <f t="shared" si="1"/>
        <v>-0.001559692553</v>
      </c>
      <c r="D2105" s="405">
        <f t="shared" si="2"/>
        <v>0.9984403074</v>
      </c>
      <c r="E2105" s="406">
        <v>70.18</v>
      </c>
      <c r="F2105" s="226">
        <f t="shared" si="3"/>
        <v>-0.001280774157</v>
      </c>
      <c r="G2105" s="226">
        <f t="shared" si="4"/>
        <v>0.9987192258</v>
      </c>
    </row>
    <row r="2106" ht="15.75" customHeight="1">
      <c r="A2106" s="403" t="s">
        <v>2456</v>
      </c>
      <c r="B2106" s="404">
        <v>4808.64</v>
      </c>
      <c r="C2106" s="405">
        <f t="shared" si="1"/>
        <v>0.001347307571</v>
      </c>
      <c r="D2106" s="405">
        <f t="shared" si="2"/>
        <v>1.001347308</v>
      </c>
      <c r="E2106" s="406">
        <v>70.27</v>
      </c>
      <c r="F2106" s="226">
        <f t="shared" si="3"/>
        <v>-0.01028169014</v>
      </c>
      <c r="G2106" s="226">
        <f t="shared" si="4"/>
        <v>0.9897183099</v>
      </c>
    </row>
    <row r="2107" ht="15.75" customHeight="1">
      <c r="A2107" s="403" t="s">
        <v>2457</v>
      </c>
      <c r="B2107" s="404">
        <v>4802.17</v>
      </c>
      <c r="C2107" s="405">
        <f t="shared" si="1"/>
        <v>0.00291130543</v>
      </c>
      <c r="D2107" s="405">
        <f t="shared" si="2"/>
        <v>1.002911305</v>
      </c>
      <c r="E2107" s="406">
        <v>71.0</v>
      </c>
      <c r="F2107" s="226">
        <f t="shared" si="3"/>
        <v>0.01038850149</v>
      </c>
      <c r="G2107" s="226">
        <f t="shared" si="4"/>
        <v>1.010388501</v>
      </c>
    </row>
    <row r="2108" ht="15.75" customHeight="1">
      <c r="A2108" s="403" t="s">
        <v>2458</v>
      </c>
      <c r="B2108" s="404">
        <v>4788.23</v>
      </c>
      <c r="C2108" s="405">
        <f t="shared" si="1"/>
        <v>-0.002923617373</v>
      </c>
      <c r="D2108" s="405">
        <f t="shared" si="2"/>
        <v>0.9970763826</v>
      </c>
      <c r="E2108" s="406">
        <v>70.27</v>
      </c>
      <c r="F2108" s="226">
        <f t="shared" si="3"/>
        <v>-0.005237825595</v>
      </c>
      <c r="G2108" s="226">
        <f t="shared" si="4"/>
        <v>0.9947621744</v>
      </c>
    </row>
    <row r="2109" ht="15.75" customHeight="1">
      <c r="A2109" s="403" t="s">
        <v>2459</v>
      </c>
      <c r="B2109" s="404">
        <v>4802.27</v>
      </c>
      <c r="C2109" s="405">
        <f t="shared" si="1"/>
        <v>0.0003895508708</v>
      </c>
      <c r="D2109" s="405">
        <f t="shared" si="2"/>
        <v>1.000389551</v>
      </c>
      <c r="E2109" s="406">
        <v>70.64</v>
      </c>
      <c r="F2109" s="226">
        <f t="shared" si="3"/>
        <v>-0.001272444507</v>
      </c>
      <c r="G2109" s="226">
        <f t="shared" si="4"/>
        <v>0.9987275555</v>
      </c>
    </row>
    <row r="2110" ht="15.75" customHeight="1">
      <c r="A2110" s="403" t="s">
        <v>2460</v>
      </c>
      <c r="B2110" s="404">
        <v>4800.4</v>
      </c>
      <c r="C2110" s="405">
        <f t="shared" si="1"/>
        <v>0.006484997285</v>
      </c>
      <c r="D2110" s="405">
        <f t="shared" si="2"/>
        <v>1.006484997</v>
      </c>
      <c r="E2110" s="406">
        <v>70.73</v>
      </c>
      <c r="F2110" s="226">
        <f t="shared" si="3"/>
        <v>0</v>
      </c>
      <c r="G2110" s="226">
        <f t="shared" si="4"/>
        <v>1</v>
      </c>
    </row>
    <row r="2111" ht="15.75" customHeight="1">
      <c r="A2111" s="403" t="s">
        <v>2461</v>
      </c>
      <c r="B2111" s="404">
        <v>4769.47</v>
      </c>
      <c r="C2111" s="405">
        <f t="shared" si="1"/>
        <v>-0.01277123347</v>
      </c>
      <c r="D2111" s="405">
        <f t="shared" si="2"/>
        <v>0.9872287665</v>
      </c>
      <c r="E2111" s="406">
        <v>70.73</v>
      </c>
      <c r="F2111" s="226">
        <f t="shared" si="3"/>
        <v>-0.04068900041</v>
      </c>
      <c r="G2111" s="226">
        <f t="shared" si="4"/>
        <v>0.9593109996</v>
      </c>
    </row>
    <row r="2112" ht="15.75" customHeight="1">
      <c r="A2112" s="403" t="s">
        <v>2462</v>
      </c>
      <c r="B2112" s="404">
        <v>4831.17</v>
      </c>
      <c r="C2112" s="405">
        <f t="shared" si="1"/>
        <v>-0.002178977719</v>
      </c>
      <c r="D2112" s="405">
        <f t="shared" si="2"/>
        <v>0.9978210223</v>
      </c>
      <c r="E2112" s="406">
        <v>73.73</v>
      </c>
      <c r="F2112" s="226">
        <f t="shared" si="3"/>
        <v>-0.002435394399</v>
      </c>
      <c r="G2112" s="226">
        <f t="shared" si="4"/>
        <v>0.9975646056</v>
      </c>
    </row>
    <row r="2113" ht="15.75" customHeight="1">
      <c r="A2113" s="403" t="s">
        <v>2463</v>
      </c>
      <c r="B2113" s="404">
        <v>4841.72</v>
      </c>
      <c r="C2113" s="405">
        <f t="shared" si="1"/>
        <v>0.006483693065</v>
      </c>
      <c r="D2113" s="405">
        <f t="shared" si="2"/>
        <v>1.006483693</v>
      </c>
      <c r="E2113" s="406">
        <v>73.91</v>
      </c>
      <c r="F2113" s="226">
        <f t="shared" si="3"/>
        <v>0.002441340024</v>
      </c>
      <c r="G2113" s="226">
        <f t="shared" si="4"/>
        <v>1.00244134</v>
      </c>
    </row>
    <row r="2114" ht="15.75" customHeight="1">
      <c r="A2114" s="403" t="s">
        <v>2464</v>
      </c>
      <c r="B2114" s="404">
        <v>4810.53</v>
      </c>
      <c r="C2114" s="405">
        <f t="shared" si="1"/>
        <v>0.004980477115</v>
      </c>
      <c r="D2114" s="405">
        <f t="shared" si="2"/>
        <v>1.004980477</v>
      </c>
      <c r="E2114" s="406">
        <v>73.73</v>
      </c>
      <c r="F2114" s="226">
        <f t="shared" si="3"/>
        <v>-0.01099932931</v>
      </c>
      <c r="G2114" s="226">
        <f t="shared" si="4"/>
        <v>0.9890006707</v>
      </c>
    </row>
    <row r="2115" ht="15.75" customHeight="1">
      <c r="A2115" s="403" t="s">
        <v>2465</v>
      </c>
      <c r="B2115" s="404">
        <v>4786.69</v>
      </c>
      <c r="C2115" s="405">
        <f t="shared" si="1"/>
        <v>0.0157303037</v>
      </c>
      <c r="D2115" s="405">
        <f t="shared" si="2"/>
        <v>1.015730304</v>
      </c>
      <c r="E2115" s="406">
        <v>74.55</v>
      </c>
      <c r="F2115" s="226">
        <f t="shared" si="3"/>
        <v>0.02756719504</v>
      </c>
      <c r="G2115" s="226">
        <f t="shared" si="4"/>
        <v>1.027567195</v>
      </c>
    </row>
    <row r="2116" ht="15.75" customHeight="1">
      <c r="A2116" s="403" t="s">
        <v>2466</v>
      </c>
      <c r="B2116" s="404">
        <v>4712.56</v>
      </c>
      <c r="C2116" s="405">
        <f t="shared" si="1"/>
        <v>0.00233112132</v>
      </c>
      <c r="D2116" s="405">
        <f t="shared" si="2"/>
        <v>1.002331121</v>
      </c>
      <c r="E2116" s="406">
        <v>72.55</v>
      </c>
      <c r="F2116" s="226">
        <f t="shared" si="3"/>
        <v>0.01667600897</v>
      </c>
      <c r="G2116" s="226">
        <f t="shared" si="4"/>
        <v>1.016676009</v>
      </c>
    </row>
    <row r="2117" ht="15.75" customHeight="1">
      <c r="A2117" s="403" t="s">
        <v>2467</v>
      </c>
      <c r="B2117" s="404">
        <v>4701.6</v>
      </c>
      <c r="C2117" s="405">
        <f t="shared" si="1"/>
        <v>0.00353679699</v>
      </c>
      <c r="D2117" s="405">
        <f t="shared" si="2"/>
        <v>1.003536797</v>
      </c>
      <c r="E2117" s="406">
        <v>71.36</v>
      </c>
      <c r="F2117" s="226">
        <f t="shared" si="3"/>
        <v>0.02602444285</v>
      </c>
      <c r="G2117" s="226">
        <f t="shared" si="4"/>
        <v>1.026024443</v>
      </c>
    </row>
    <row r="2118" ht="15.75" customHeight="1">
      <c r="A2118" s="403" t="s">
        <v>2468</v>
      </c>
      <c r="B2118" s="404">
        <v>4685.03</v>
      </c>
      <c r="C2118" s="405">
        <f t="shared" si="1"/>
        <v>0.003637493172</v>
      </c>
      <c r="D2118" s="405">
        <f t="shared" si="2"/>
        <v>1.003637493</v>
      </c>
      <c r="E2118" s="406">
        <v>69.55</v>
      </c>
      <c r="F2118" s="226">
        <f t="shared" si="3"/>
        <v>0</v>
      </c>
      <c r="G2118" s="226">
        <f t="shared" si="4"/>
        <v>1</v>
      </c>
    </row>
    <row r="2119" ht="15.75" customHeight="1">
      <c r="A2119" s="403" t="s">
        <v>2469</v>
      </c>
      <c r="B2119" s="404">
        <v>4668.05</v>
      </c>
      <c r="C2119" s="405">
        <f t="shared" si="1"/>
        <v>0.002486862366</v>
      </c>
      <c r="D2119" s="405">
        <f t="shared" si="2"/>
        <v>1.002486862</v>
      </c>
      <c r="E2119" s="406">
        <v>69.55</v>
      </c>
      <c r="F2119" s="226">
        <f t="shared" si="3"/>
        <v>0.007971014493</v>
      </c>
      <c r="G2119" s="226">
        <f t="shared" si="4"/>
        <v>1.007971014</v>
      </c>
    </row>
    <row r="2120" ht="15.75" customHeight="1">
      <c r="A2120" s="403" t="s">
        <v>2470</v>
      </c>
      <c r="B2120" s="404">
        <v>4656.47</v>
      </c>
      <c r="C2120" s="405">
        <f t="shared" si="1"/>
        <v>0.00823656524</v>
      </c>
      <c r="D2120" s="405">
        <f t="shared" si="2"/>
        <v>1.008236565</v>
      </c>
      <c r="E2120" s="406">
        <v>69.0</v>
      </c>
      <c r="F2120" s="226">
        <f t="shared" si="3"/>
        <v>0.01875092278</v>
      </c>
      <c r="G2120" s="226">
        <f t="shared" si="4"/>
        <v>1.018750923</v>
      </c>
    </row>
    <row r="2121" ht="15.75" customHeight="1">
      <c r="A2121" s="403" t="s">
        <v>2471</v>
      </c>
      <c r="B2121" s="404">
        <v>4618.43</v>
      </c>
      <c r="C2121" s="405">
        <f t="shared" si="1"/>
        <v>-0.007845411873</v>
      </c>
      <c r="D2121" s="405">
        <f t="shared" si="2"/>
        <v>0.9921545881</v>
      </c>
      <c r="E2121" s="406">
        <v>67.73</v>
      </c>
      <c r="F2121" s="226">
        <f t="shared" si="3"/>
        <v>-0.0299341163</v>
      </c>
      <c r="G2121" s="226">
        <f t="shared" si="4"/>
        <v>0.9700658837</v>
      </c>
    </row>
    <row r="2122" ht="15.75" customHeight="1">
      <c r="A2122" s="403" t="s">
        <v>2472</v>
      </c>
      <c r="B2122" s="404">
        <v>4654.95</v>
      </c>
      <c r="C2122" s="405">
        <f t="shared" si="1"/>
        <v>-0.01462519369</v>
      </c>
      <c r="D2122" s="405">
        <f t="shared" si="2"/>
        <v>0.9853748063</v>
      </c>
      <c r="E2122" s="406">
        <v>69.82</v>
      </c>
      <c r="F2122" s="226">
        <f t="shared" si="3"/>
        <v>-0.02417889588</v>
      </c>
      <c r="G2122" s="226">
        <f t="shared" si="4"/>
        <v>0.9758211041</v>
      </c>
    </row>
    <row r="2123" ht="15.75" customHeight="1">
      <c r="A2123" s="403" t="s">
        <v>2473</v>
      </c>
      <c r="B2123" s="404">
        <v>4724.04</v>
      </c>
      <c r="C2123" s="405">
        <f t="shared" si="1"/>
        <v>-0.004968794957</v>
      </c>
      <c r="D2123" s="405">
        <f t="shared" si="2"/>
        <v>0.995031205</v>
      </c>
      <c r="E2123" s="406">
        <v>71.55</v>
      </c>
      <c r="F2123" s="226">
        <f t="shared" si="3"/>
        <v>-0.02467284624</v>
      </c>
      <c r="G2123" s="226">
        <f t="shared" si="4"/>
        <v>0.9753271538</v>
      </c>
    </row>
    <row r="2124" ht="15.75" customHeight="1">
      <c r="A2124" s="403" t="s">
        <v>2474</v>
      </c>
      <c r="B2124" s="404">
        <v>4747.63</v>
      </c>
      <c r="C2124" s="405">
        <f t="shared" si="1"/>
        <v>-0.001990708625</v>
      </c>
      <c r="D2124" s="405">
        <f t="shared" si="2"/>
        <v>0.9980092914</v>
      </c>
      <c r="E2124" s="406">
        <v>73.36</v>
      </c>
      <c r="F2124" s="226">
        <f t="shared" si="3"/>
        <v>-0.01596244131</v>
      </c>
      <c r="G2124" s="226">
        <f t="shared" si="4"/>
        <v>0.9840375587</v>
      </c>
    </row>
    <row r="2125" ht="15.75" customHeight="1">
      <c r="A2125" s="403" t="s">
        <v>2475</v>
      </c>
      <c r="B2125" s="404">
        <v>4757.1</v>
      </c>
      <c r="C2125" s="405">
        <f t="shared" si="1"/>
        <v>0.01035823742</v>
      </c>
      <c r="D2125" s="405">
        <f t="shared" si="2"/>
        <v>1.010358237</v>
      </c>
      <c r="E2125" s="406">
        <v>74.55</v>
      </c>
      <c r="F2125" s="226">
        <f t="shared" si="3"/>
        <v>0.01112166011</v>
      </c>
      <c r="G2125" s="226">
        <f t="shared" si="4"/>
        <v>1.01112166</v>
      </c>
    </row>
    <row r="2126" ht="15.75" customHeight="1">
      <c r="A2126" s="403" t="s">
        <v>2476</v>
      </c>
      <c r="B2126" s="404">
        <v>4708.33</v>
      </c>
      <c r="C2126" s="405">
        <f t="shared" si="1"/>
        <v>-0.001787243786</v>
      </c>
      <c r="D2126" s="405">
        <f t="shared" si="2"/>
        <v>0.9982127562</v>
      </c>
      <c r="E2126" s="406">
        <v>73.73</v>
      </c>
      <c r="F2126" s="226">
        <f t="shared" si="3"/>
        <v>-0.006066325155</v>
      </c>
      <c r="G2126" s="226">
        <f t="shared" si="4"/>
        <v>0.9939336748</v>
      </c>
    </row>
    <row r="2127" ht="15.75" customHeight="1">
      <c r="A2127" s="403" t="s">
        <v>2477</v>
      </c>
      <c r="B2127" s="404">
        <v>4716.76</v>
      </c>
      <c r="C2127" s="405">
        <f t="shared" si="1"/>
        <v>-0.01692181036</v>
      </c>
      <c r="D2127" s="405">
        <f t="shared" si="2"/>
        <v>0.9830781896</v>
      </c>
      <c r="E2127" s="406">
        <v>74.18</v>
      </c>
      <c r="F2127" s="226">
        <f t="shared" si="3"/>
        <v>-0.02394736842</v>
      </c>
      <c r="G2127" s="226">
        <f t="shared" si="4"/>
        <v>0.9760526316</v>
      </c>
    </row>
    <row r="2128" ht="15.75" customHeight="1">
      <c r="A2128" s="403" t="s">
        <v>2478</v>
      </c>
      <c r="B2128" s="404">
        <v>4797.95</v>
      </c>
      <c r="C2128" s="405">
        <f t="shared" si="1"/>
        <v>0.003081612557</v>
      </c>
      <c r="D2128" s="405">
        <f t="shared" si="2"/>
        <v>1.003081613</v>
      </c>
      <c r="E2128" s="406">
        <v>76.0</v>
      </c>
      <c r="F2128" s="226">
        <f t="shared" si="3"/>
        <v>-0.009513879838</v>
      </c>
      <c r="G2128" s="226">
        <f t="shared" si="4"/>
        <v>0.9904861202</v>
      </c>
    </row>
    <row r="2129" ht="15.75" customHeight="1">
      <c r="A2129" s="403" t="s">
        <v>2479</v>
      </c>
      <c r="B2129" s="404">
        <v>4783.21</v>
      </c>
      <c r="C2129" s="405">
        <f t="shared" si="1"/>
        <v>-0.01518033988</v>
      </c>
      <c r="D2129" s="405">
        <f t="shared" si="2"/>
        <v>0.9848196601</v>
      </c>
      <c r="E2129" s="406">
        <v>76.73</v>
      </c>
      <c r="F2129" s="226">
        <f t="shared" si="3"/>
        <v>-0.03423536816</v>
      </c>
      <c r="G2129" s="226">
        <f t="shared" si="4"/>
        <v>0.9657646318</v>
      </c>
    </row>
    <row r="2130" ht="15.75" customHeight="1">
      <c r="A2130" s="403" t="s">
        <v>2480</v>
      </c>
      <c r="B2130" s="404">
        <v>4856.94</v>
      </c>
      <c r="C2130" s="405">
        <f t="shared" si="1"/>
        <v>-0.002083384699</v>
      </c>
      <c r="D2130" s="405">
        <f t="shared" si="2"/>
        <v>0.9979166153</v>
      </c>
      <c r="E2130" s="406">
        <v>79.45</v>
      </c>
      <c r="F2130" s="226">
        <f t="shared" si="3"/>
        <v>0.01507601891</v>
      </c>
      <c r="G2130" s="226">
        <f t="shared" si="4"/>
        <v>1.015076019</v>
      </c>
    </row>
    <row r="2131" ht="15.75" customHeight="1">
      <c r="A2131" s="403" t="s">
        <v>2481</v>
      </c>
      <c r="B2131" s="404">
        <v>4867.08</v>
      </c>
      <c r="C2131" s="405">
        <f t="shared" si="1"/>
        <v>-0.01022701159</v>
      </c>
      <c r="D2131" s="405">
        <f t="shared" si="2"/>
        <v>0.9897729884</v>
      </c>
      <c r="E2131" s="406">
        <v>78.27</v>
      </c>
      <c r="F2131" s="226">
        <f t="shared" si="3"/>
        <v>-0.021625</v>
      </c>
      <c r="G2131" s="226">
        <f t="shared" si="4"/>
        <v>0.978375</v>
      </c>
    </row>
    <row r="2132" ht="15.75" customHeight="1">
      <c r="A2132" s="403" t="s">
        <v>2482</v>
      </c>
      <c r="B2132" s="404">
        <v>4917.37</v>
      </c>
      <c r="C2132" s="405">
        <f t="shared" si="1"/>
        <v>-0.007812610344</v>
      </c>
      <c r="D2132" s="405">
        <f t="shared" si="2"/>
        <v>0.9921873897</v>
      </c>
      <c r="E2132" s="406">
        <v>80.0</v>
      </c>
      <c r="F2132" s="226">
        <f t="shared" si="3"/>
        <v>-0.01234567901</v>
      </c>
      <c r="G2132" s="226">
        <f t="shared" si="4"/>
        <v>0.987654321</v>
      </c>
    </row>
    <row r="2133" ht="15.75" customHeight="1">
      <c r="A2133" s="403" t="s">
        <v>2483</v>
      </c>
      <c r="B2133" s="404">
        <v>4956.09</v>
      </c>
      <c r="C2133" s="405">
        <f t="shared" si="1"/>
        <v>0.0008906068244</v>
      </c>
      <c r="D2133" s="405">
        <f t="shared" si="2"/>
        <v>1.000890607</v>
      </c>
      <c r="E2133" s="406">
        <v>81.0</v>
      </c>
      <c r="F2133" s="226">
        <f t="shared" si="3"/>
        <v>0.001112347052</v>
      </c>
      <c r="G2133" s="226">
        <f t="shared" si="4"/>
        <v>1.001112347</v>
      </c>
    </row>
    <row r="2134" ht="15.75" customHeight="1">
      <c r="A2134" s="403" t="s">
        <v>2484</v>
      </c>
      <c r="B2134" s="404">
        <v>4951.68</v>
      </c>
      <c r="C2134" s="405">
        <f t="shared" si="1"/>
        <v>-0.003631988056</v>
      </c>
      <c r="D2134" s="405">
        <f t="shared" si="2"/>
        <v>0.9963680119</v>
      </c>
      <c r="E2134" s="406">
        <v>80.91</v>
      </c>
      <c r="F2134" s="226">
        <f t="shared" si="3"/>
        <v>-0.008941695247</v>
      </c>
      <c r="G2134" s="226">
        <f t="shared" si="4"/>
        <v>0.9910583048</v>
      </c>
    </row>
    <row r="2135" ht="15.75" customHeight="1">
      <c r="A2135" s="403" t="s">
        <v>2485</v>
      </c>
      <c r="B2135" s="404">
        <v>4969.73</v>
      </c>
      <c r="C2135" s="405">
        <f t="shared" si="1"/>
        <v>0.002584266036</v>
      </c>
      <c r="D2135" s="405">
        <f t="shared" si="2"/>
        <v>1.002584266</v>
      </c>
      <c r="E2135" s="406">
        <v>81.64</v>
      </c>
      <c r="F2135" s="226">
        <f t="shared" si="3"/>
        <v>0.01127214171</v>
      </c>
      <c r="G2135" s="226">
        <f t="shared" si="4"/>
        <v>1.011272142</v>
      </c>
    </row>
    <row r="2136" ht="15.75" customHeight="1">
      <c r="A2136" s="403" t="s">
        <v>2486</v>
      </c>
      <c r="B2136" s="404">
        <v>4956.92</v>
      </c>
      <c r="C2136" s="405">
        <f t="shared" si="1"/>
        <v>0.002615296552</v>
      </c>
      <c r="D2136" s="405">
        <f t="shared" si="2"/>
        <v>1.002615297</v>
      </c>
      <c r="E2136" s="406">
        <v>80.73</v>
      </c>
      <c r="F2136" s="226">
        <f t="shared" si="3"/>
        <v>0.004604280737</v>
      </c>
      <c r="G2136" s="226">
        <f t="shared" si="4"/>
        <v>1.004604281</v>
      </c>
    </row>
    <row r="2137" ht="15.75" customHeight="1">
      <c r="A2137" s="403" t="s">
        <v>2487</v>
      </c>
      <c r="B2137" s="404">
        <v>4943.99</v>
      </c>
      <c r="C2137" s="405">
        <f t="shared" si="1"/>
        <v>-0.004975134391</v>
      </c>
      <c r="D2137" s="405">
        <f t="shared" si="2"/>
        <v>0.9950248656</v>
      </c>
      <c r="E2137" s="406">
        <v>80.36</v>
      </c>
      <c r="F2137" s="226">
        <f t="shared" si="3"/>
        <v>-0.03180722892</v>
      </c>
      <c r="G2137" s="226">
        <f t="shared" si="4"/>
        <v>0.9681927711</v>
      </c>
    </row>
    <row r="2138" ht="15.75" customHeight="1">
      <c r="A2138" s="403" t="s">
        <v>2488</v>
      </c>
      <c r="B2138" s="404">
        <v>4968.71</v>
      </c>
      <c r="C2138" s="405">
        <f t="shared" si="1"/>
        <v>0.001017394423</v>
      </c>
      <c r="D2138" s="405">
        <f t="shared" si="2"/>
        <v>1.001017394</v>
      </c>
      <c r="E2138" s="406">
        <v>83.0</v>
      </c>
      <c r="F2138" s="226">
        <f t="shared" si="3"/>
        <v>-0.02145720349</v>
      </c>
      <c r="G2138" s="226">
        <f t="shared" si="4"/>
        <v>0.9785427965</v>
      </c>
    </row>
    <row r="2139" ht="15.75" customHeight="1">
      <c r="A2139" s="403" t="s">
        <v>2489</v>
      </c>
      <c r="B2139" s="404">
        <v>4963.66</v>
      </c>
      <c r="C2139" s="405">
        <f t="shared" si="1"/>
        <v>-0.001209335831</v>
      </c>
      <c r="D2139" s="405">
        <f t="shared" si="2"/>
        <v>0.9987906642</v>
      </c>
      <c r="E2139" s="406">
        <v>84.82</v>
      </c>
      <c r="F2139" s="226">
        <f t="shared" si="3"/>
        <v>0.0230370281</v>
      </c>
      <c r="G2139" s="226">
        <f t="shared" si="4"/>
        <v>1.023037028</v>
      </c>
    </row>
    <row r="2140" ht="15.75" customHeight="1">
      <c r="A2140" s="403" t="s">
        <v>2490</v>
      </c>
      <c r="B2140" s="404">
        <v>4969.67</v>
      </c>
      <c r="C2140" s="405">
        <f t="shared" si="1"/>
        <v>0.008783290029</v>
      </c>
      <c r="D2140" s="405">
        <f t="shared" si="2"/>
        <v>1.00878329</v>
      </c>
      <c r="E2140" s="406">
        <v>82.91</v>
      </c>
      <c r="F2140" s="226">
        <f t="shared" si="3"/>
        <v>0.03057799876</v>
      </c>
      <c r="G2140" s="226">
        <f t="shared" si="4"/>
        <v>1.030577999</v>
      </c>
    </row>
    <row r="2141" ht="15.75" customHeight="1">
      <c r="A2141" s="403" t="s">
        <v>2491</v>
      </c>
      <c r="B2141" s="404">
        <v>4926.4</v>
      </c>
      <c r="C2141" s="405">
        <f t="shared" si="1"/>
        <v>-0.003057769791</v>
      </c>
      <c r="D2141" s="405">
        <f t="shared" si="2"/>
        <v>0.9969422302</v>
      </c>
      <c r="E2141" s="406">
        <v>80.45</v>
      </c>
      <c r="F2141" s="226">
        <f t="shared" si="3"/>
        <v>-0.01227747084</v>
      </c>
      <c r="G2141" s="226">
        <f t="shared" si="4"/>
        <v>0.9877225292</v>
      </c>
    </row>
    <row r="2142" ht="15.75" customHeight="1">
      <c r="A2142" s="403" t="s">
        <v>2492</v>
      </c>
      <c r="B2142" s="404">
        <v>4941.51</v>
      </c>
      <c r="C2142" s="405">
        <f t="shared" si="1"/>
        <v>0.01573497007</v>
      </c>
      <c r="D2142" s="405">
        <f t="shared" si="2"/>
        <v>1.01573497</v>
      </c>
      <c r="E2142" s="406">
        <v>81.45</v>
      </c>
      <c r="F2142" s="226">
        <f t="shared" si="3"/>
        <v>0.02157280823</v>
      </c>
      <c r="G2142" s="226">
        <f t="shared" si="4"/>
        <v>1.021572808</v>
      </c>
    </row>
    <row r="2143" ht="15.75" customHeight="1">
      <c r="A2143" s="403" t="s">
        <v>2493</v>
      </c>
      <c r="B2143" s="404">
        <v>4864.96</v>
      </c>
      <c r="C2143" s="405">
        <f t="shared" si="1"/>
        <v>0.01055220433</v>
      </c>
      <c r="D2143" s="405">
        <f t="shared" si="2"/>
        <v>1.010552204</v>
      </c>
      <c r="E2143" s="406">
        <v>79.73</v>
      </c>
      <c r="F2143" s="226">
        <f t="shared" si="3"/>
        <v>-0.001127536958</v>
      </c>
      <c r="G2143" s="226">
        <f t="shared" si="4"/>
        <v>0.998872463</v>
      </c>
    </row>
    <row r="2144" ht="15.75" customHeight="1">
      <c r="A2144" s="403" t="s">
        <v>2494</v>
      </c>
      <c r="B2144" s="404">
        <v>4814.16</v>
      </c>
      <c r="C2144" s="405">
        <f t="shared" si="1"/>
        <v>0.002670087934</v>
      </c>
      <c r="D2144" s="405">
        <f t="shared" si="2"/>
        <v>1.002670088</v>
      </c>
      <c r="E2144" s="406">
        <v>79.82</v>
      </c>
      <c r="F2144" s="226">
        <f t="shared" si="3"/>
        <v>0.002260170768</v>
      </c>
      <c r="G2144" s="226">
        <f t="shared" si="4"/>
        <v>1.002260171</v>
      </c>
    </row>
    <row r="2145" ht="15.75" customHeight="1">
      <c r="A2145" s="403" t="s">
        <v>2495</v>
      </c>
      <c r="B2145" s="404">
        <v>4801.34</v>
      </c>
      <c r="C2145" s="405">
        <f t="shared" si="1"/>
        <v>-0.004608619757</v>
      </c>
      <c r="D2145" s="405">
        <f t="shared" si="2"/>
        <v>0.9953913802</v>
      </c>
      <c r="E2145" s="406">
        <v>79.64</v>
      </c>
      <c r="F2145" s="226">
        <f t="shared" si="3"/>
        <v>-0.01569645285</v>
      </c>
      <c r="G2145" s="226">
        <f t="shared" si="4"/>
        <v>0.9843035472</v>
      </c>
    </row>
    <row r="2146" ht="15.75" customHeight="1">
      <c r="A2146" s="403" t="s">
        <v>2496</v>
      </c>
      <c r="B2146" s="404">
        <v>4823.57</v>
      </c>
      <c r="C2146" s="405">
        <f t="shared" si="1"/>
        <v>-0.003112451252</v>
      </c>
      <c r="D2146" s="405">
        <f t="shared" si="2"/>
        <v>0.9968875487</v>
      </c>
      <c r="E2146" s="406">
        <v>80.91</v>
      </c>
      <c r="F2146" s="226">
        <f t="shared" si="3"/>
        <v>-0.02199927475</v>
      </c>
      <c r="G2146" s="226">
        <f t="shared" si="4"/>
        <v>0.9780007253</v>
      </c>
    </row>
    <row r="2147" ht="15.75" customHeight="1">
      <c r="A2147" s="403" t="s">
        <v>2497</v>
      </c>
      <c r="B2147" s="404">
        <v>4838.63</v>
      </c>
      <c r="C2147" s="405">
        <f t="shared" si="1"/>
        <v>-0.006129235674</v>
      </c>
      <c r="D2147" s="405">
        <f t="shared" si="2"/>
        <v>0.9938707643</v>
      </c>
      <c r="E2147" s="406">
        <v>82.73</v>
      </c>
      <c r="F2147" s="226">
        <f t="shared" si="3"/>
        <v>-0.003253012048</v>
      </c>
      <c r="G2147" s="226">
        <f t="shared" si="4"/>
        <v>0.996746988</v>
      </c>
    </row>
    <row r="2148" ht="15.75" customHeight="1">
      <c r="A2148" s="403" t="s">
        <v>2498</v>
      </c>
      <c r="B2148" s="404">
        <v>4868.47</v>
      </c>
      <c r="C2148" s="405">
        <f t="shared" si="1"/>
        <v>0.00387448244</v>
      </c>
      <c r="D2148" s="405">
        <f t="shared" si="2"/>
        <v>1.003874482</v>
      </c>
      <c r="E2148" s="406">
        <v>83.0</v>
      </c>
      <c r="F2148" s="226">
        <f t="shared" si="3"/>
        <v>0.02697352141</v>
      </c>
      <c r="G2148" s="226">
        <f t="shared" si="4"/>
        <v>1.026973521</v>
      </c>
    </row>
    <row r="2149" ht="15.75" customHeight="1">
      <c r="A2149" s="403" t="s">
        <v>2499</v>
      </c>
      <c r="B2149" s="404">
        <v>4849.68</v>
      </c>
      <c r="C2149" s="405">
        <f t="shared" si="1"/>
        <v>-0.001385797328</v>
      </c>
      <c r="D2149" s="405">
        <f t="shared" si="2"/>
        <v>0.9986142027</v>
      </c>
      <c r="E2149" s="406">
        <v>80.82</v>
      </c>
      <c r="F2149" s="226">
        <f t="shared" si="3"/>
        <v>0.01025</v>
      </c>
      <c r="G2149" s="226">
        <f t="shared" si="4"/>
        <v>1.01025</v>
      </c>
    </row>
    <row r="2150" ht="15.75" customHeight="1">
      <c r="A2150" s="403" t="s">
        <v>2500</v>
      </c>
      <c r="B2150" s="404">
        <v>4856.41</v>
      </c>
      <c r="C2150" s="405">
        <f t="shared" si="1"/>
        <v>0.003821890399</v>
      </c>
      <c r="D2150" s="405">
        <f t="shared" si="2"/>
        <v>1.00382189</v>
      </c>
      <c r="E2150" s="406">
        <v>80.0</v>
      </c>
      <c r="F2150" s="226">
        <f t="shared" si="3"/>
        <v>-0.005593536358</v>
      </c>
      <c r="G2150" s="226">
        <f t="shared" si="4"/>
        <v>0.9944064636</v>
      </c>
    </row>
    <row r="2151" ht="15.75" customHeight="1">
      <c r="A2151" s="403" t="s">
        <v>2501</v>
      </c>
      <c r="B2151" s="404">
        <v>4837.92</v>
      </c>
      <c r="C2151" s="405">
        <f t="shared" si="1"/>
        <v>-0.008348621032</v>
      </c>
      <c r="D2151" s="405">
        <f t="shared" si="2"/>
        <v>0.991651379</v>
      </c>
      <c r="E2151" s="406">
        <v>80.45</v>
      </c>
      <c r="F2151" s="226">
        <f t="shared" si="3"/>
        <v>0.002242431793</v>
      </c>
      <c r="G2151" s="226">
        <f t="shared" si="4"/>
        <v>1.002242432</v>
      </c>
    </row>
    <row r="2152" ht="15.75" customHeight="1">
      <c r="A2152" s="403" t="s">
        <v>2502</v>
      </c>
      <c r="B2152" s="404">
        <v>4878.65</v>
      </c>
      <c r="C2152" s="405">
        <f t="shared" si="1"/>
        <v>-0.002922572272</v>
      </c>
      <c r="D2152" s="405">
        <f t="shared" si="2"/>
        <v>0.9970774277</v>
      </c>
      <c r="E2152" s="406">
        <v>80.27</v>
      </c>
      <c r="F2152" s="226">
        <f t="shared" si="3"/>
        <v>-0.001119960179</v>
      </c>
      <c r="G2152" s="226">
        <f t="shared" si="4"/>
        <v>0.9988800398</v>
      </c>
    </row>
    <row r="2153" ht="15.75" customHeight="1">
      <c r="A2153" s="403" t="s">
        <v>2503</v>
      </c>
      <c r="B2153" s="404">
        <v>4892.95</v>
      </c>
      <c r="C2153" s="405">
        <f t="shared" si="1"/>
        <v>-0.008124823891</v>
      </c>
      <c r="D2153" s="405">
        <f t="shared" si="2"/>
        <v>0.9918751761</v>
      </c>
      <c r="E2153" s="406">
        <v>80.36</v>
      </c>
      <c r="F2153" s="226">
        <f t="shared" si="3"/>
        <v>-0.0101010101</v>
      </c>
      <c r="G2153" s="226">
        <f t="shared" si="4"/>
        <v>0.9898989899</v>
      </c>
    </row>
    <row r="2154" ht="15.75" customHeight="1">
      <c r="A2154" s="403" t="s">
        <v>2504</v>
      </c>
      <c r="B2154" s="404">
        <v>4933.03</v>
      </c>
      <c r="C2154" s="405">
        <f t="shared" si="1"/>
        <v>-0.002162339291</v>
      </c>
      <c r="D2154" s="405">
        <f t="shared" si="2"/>
        <v>0.9978376607</v>
      </c>
      <c r="E2154" s="406">
        <v>81.18</v>
      </c>
      <c r="F2154" s="226">
        <f t="shared" si="3"/>
        <v>-0.002212389381</v>
      </c>
      <c r="G2154" s="226">
        <f t="shared" si="4"/>
        <v>0.9977876106</v>
      </c>
    </row>
    <row r="2155" ht="15.75" customHeight="1">
      <c r="A2155" s="403" t="s">
        <v>2505</v>
      </c>
      <c r="B2155" s="404">
        <v>4943.72</v>
      </c>
      <c r="C2155" s="405">
        <f t="shared" si="1"/>
        <v>-0.0000627018849</v>
      </c>
      <c r="D2155" s="405">
        <f t="shared" si="2"/>
        <v>0.9999372981</v>
      </c>
      <c r="E2155" s="406">
        <v>81.36</v>
      </c>
      <c r="F2155" s="226">
        <f t="shared" si="3"/>
        <v>-0.001104972376</v>
      </c>
      <c r="G2155" s="226">
        <f t="shared" si="4"/>
        <v>0.9988950276</v>
      </c>
    </row>
    <row r="2156" ht="15.75" customHeight="1">
      <c r="A2156" s="403" t="s">
        <v>2506</v>
      </c>
      <c r="B2156" s="404">
        <v>4944.03</v>
      </c>
      <c r="C2156" s="405">
        <f t="shared" si="1"/>
        <v>0.002679067579</v>
      </c>
      <c r="D2156" s="405">
        <f t="shared" si="2"/>
        <v>1.002679068</v>
      </c>
      <c r="E2156" s="406">
        <v>81.45</v>
      </c>
      <c r="F2156" s="226">
        <f t="shared" si="3"/>
        <v>-0.004522121731</v>
      </c>
      <c r="G2156" s="226">
        <f t="shared" si="4"/>
        <v>0.9954778783</v>
      </c>
    </row>
    <row r="2157" ht="15.75" customHeight="1">
      <c r="A2157" s="403" t="s">
        <v>2507</v>
      </c>
      <c r="B2157" s="404">
        <v>4930.82</v>
      </c>
      <c r="C2157" s="405">
        <f t="shared" si="1"/>
        <v>0.00009127104051</v>
      </c>
      <c r="D2157" s="405">
        <f t="shared" si="2"/>
        <v>1.000091271</v>
      </c>
      <c r="E2157" s="406">
        <v>81.82</v>
      </c>
      <c r="F2157" s="226">
        <f t="shared" si="3"/>
        <v>0.004542664211</v>
      </c>
      <c r="G2157" s="226">
        <f t="shared" si="4"/>
        <v>1.004542664</v>
      </c>
    </row>
    <row r="2158" ht="15.75" customHeight="1">
      <c r="A2158" s="403" t="s">
        <v>2508</v>
      </c>
      <c r="B2158" s="404">
        <v>4930.37</v>
      </c>
      <c r="C2158" s="405">
        <f t="shared" si="1"/>
        <v>-0.006342405237</v>
      </c>
      <c r="D2158" s="405">
        <f t="shared" si="2"/>
        <v>0.9936575948</v>
      </c>
      <c r="E2158" s="406">
        <v>81.45</v>
      </c>
      <c r="F2158" s="226">
        <f t="shared" si="3"/>
        <v>-0.02723038338</v>
      </c>
      <c r="G2158" s="226">
        <f t="shared" si="4"/>
        <v>0.9727696166</v>
      </c>
    </row>
    <row r="2159" ht="15.75" customHeight="1">
      <c r="A2159" s="403" t="s">
        <v>2509</v>
      </c>
      <c r="B2159" s="404">
        <v>4961.84</v>
      </c>
      <c r="C2159" s="405">
        <f t="shared" si="1"/>
        <v>-0.006041666667</v>
      </c>
      <c r="D2159" s="405">
        <f t="shared" si="2"/>
        <v>0.9939583333</v>
      </c>
      <c r="E2159" s="406">
        <v>83.73</v>
      </c>
      <c r="F2159" s="226">
        <f t="shared" si="3"/>
        <v>-0.01494117647</v>
      </c>
      <c r="G2159" s="226">
        <f t="shared" si="4"/>
        <v>0.9850588235</v>
      </c>
    </row>
    <row r="2160" ht="15.75" customHeight="1">
      <c r="A2160" s="403" t="s">
        <v>2510</v>
      </c>
      <c r="B2160" s="404">
        <v>4992.0</v>
      </c>
      <c r="C2160" s="405">
        <f t="shared" si="1"/>
        <v>0.01198283359</v>
      </c>
      <c r="D2160" s="405">
        <f t="shared" si="2"/>
        <v>1.011982834</v>
      </c>
      <c r="E2160" s="406">
        <v>85.0</v>
      </c>
      <c r="F2160" s="226">
        <f t="shared" si="3"/>
        <v>0.0119047619</v>
      </c>
      <c r="G2160" s="226">
        <f t="shared" si="4"/>
        <v>1.011904762</v>
      </c>
    </row>
    <row r="2161" ht="15.75" customHeight="1">
      <c r="A2161" s="403" t="s">
        <v>2511</v>
      </c>
      <c r="B2161" s="404">
        <v>4932.89</v>
      </c>
      <c r="C2161" s="405">
        <f t="shared" si="1"/>
        <v>0.0131967038</v>
      </c>
      <c r="D2161" s="405">
        <f t="shared" si="2"/>
        <v>1.013196704</v>
      </c>
      <c r="E2161" s="406">
        <v>84.0</v>
      </c>
      <c r="F2161" s="226">
        <f t="shared" si="3"/>
        <v>0.02214650767</v>
      </c>
      <c r="G2161" s="226">
        <f t="shared" si="4"/>
        <v>1.022146508</v>
      </c>
    </row>
    <row r="2162" ht="15.75" customHeight="1">
      <c r="A2162" s="403" t="s">
        <v>2512</v>
      </c>
      <c r="B2162" s="404">
        <v>4868.64</v>
      </c>
      <c r="C2162" s="405">
        <f t="shared" si="1"/>
        <v>0.02080336812</v>
      </c>
      <c r="D2162" s="405">
        <f t="shared" si="2"/>
        <v>1.020803368</v>
      </c>
      <c r="E2162" s="406">
        <v>82.18</v>
      </c>
      <c r="F2162" s="226">
        <f t="shared" si="3"/>
        <v>0.02264808362</v>
      </c>
      <c r="G2162" s="226">
        <f t="shared" si="4"/>
        <v>1.022648084</v>
      </c>
    </row>
    <row r="2163" ht="15.75" customHeight="1">
      <c r="A2163" s="403" t="s">
        <v>2513</v>
      </c>
      <c r="B2163" s="404">
        <v>4769.42</v>
      </c>
      <c r="C2163" s="405">
        <f t="shared" si="1"/>
        <v>-0.0006558338834</v>
      </c>
      <c r="D2163" s="405">
        <f t="shared" si="2"/>
        <v>0.9993441661</v>
      </c>
      <c r="E2163" s="406">
        <v>80.36</v>
      </c>
      <c r="F2163" s="226">
        <f t="shared" si="3"/>
        <v>0.02304264799</v>
      </c>
      <c r="G2163" s="226">
        <f t="shared" si="4"/>
        <v>1.023042648</v>
      </c>
    </row>
    <row r="2164" ht="15.75" customHeight="1">
      <c r="A2164" s="403" t="s">
        <v>2514</v>
      </c>
      <c r="B2164" s="404">
        <v>4772.55</v>
      </c>
      <c r="C2164" s="405">
        <f t="shared" si="1"/>
        <v>0.003351126117</v>
      </c>
      <c r="D2164" s="405">
        <f t="shared" si="2"/>
        <v>1.003351126</v>
      </c>
      <c r="E2164" s="406">
        <v>78.55</v>
      </c>
      <c r="F2164" s="226">
        <f t="shared" si="3"/>
        <v>0.003577360419</v>
      </c>
      <c r="G2164" s="226">
        <f t="shared" si="4"/>
        <v>1.00357736</v>
      </c>
    </row>
    <row r="2165" ht="15.75" customHeight="1">
      <c r="A2165" s="403" t="s">
        <v>2515</v>
      </c>
      <c r="B2165" s="404">
        <v>4756.61</v>
      </c>
      <c r="C2165" s="405">
        <f t="shared" si="1"/>
        <v>-0.009957435294</v>
      </c>
      <c r="D2165" s="405">
        <f t="shared" si="2"/>
        <v>0.9900425647</v>
      </c>
      <c r="E2165" s="406">
        <v>78.27</v>
      </c>
      <c r="F2165" s="226">
        <f t="shared" si="3"/>
        <v>-0.02272443501</v>
      </c>
      <c r="G2165" s="226">
        <f t="shared" si="4"/>
        <v>0.977275565</v>
      </c>
    </row>
    <row r="2166" ht="15.75" customHeight="1">
      <c r="A2166" s="403" t="s">
        <v>2516</v>
      </c>
      <c r="B2166" s="404">
        <v>4804.45</v>
      </c>
      <c r="C2166" s="405">
        <f t="shared" si="1"/>
        <v>0.007454549267</v>
      </c>
      <c r="D2166" s="405">
        <f t="shared" si="2"/>
        <v>1.007454549</v>
      </c>
      <c r="E2166" s="406">
        <v>80.09</v>
      </c>
      <c r="F2166" s="226">
        <f t="shared" si="3"/>
        <v>0.01264382349</v>
      </c>
      <c r="G2166" s="226">
        <f t="shared" si="4"/>
        <v>1.012643823</v>
      </c>
    </row>
    <row r="2167" ht="15.75" customHeight="1">
      <c r="A2167" s="403" t="s">
        <v>2517</v>
      </c>
      <c r="B2167" s="404">
        <v>4768.9</v>
      </c>
      <c r="C2167" s="405">
        <f t="shared" si="1"/>
        <v>-0.01430517289</v>
      </c>
      <c r="D2167" s="405">
        <f t="shared" si="2"/>
        <v>0.9856948271</v>
      </c>
      <c r="E2167" s="406">
        <v>79.09</v>
      </c>
      <c r="F2167" s="226">
        <f t="shared" si="3"/>
        <v>-0.01812538796</v>
      </c>
      <c r="G2167" s="226">
        <f t="shared" si="4"/>
        <v>0.981874612</v>
      </c>
    </row>
    <row r="2168" ht="15.75" customHeight="1">
      <c r="A2168" s="403" t="s">
        <v>2518</v>
      </c>
      <c r="B2168" s="404">
        <v>4838.11</v>
      </c>
      <c r="C2168" s="405">
        <f t="shared" si="1"/>
        <v>-0.01255000408</v>
      </c>
      <c r="D2168" s="405">
        <f t="shared" si="2"/>
        <v>0.9874499959</v>
      </c>
      <c r="E2168" s="406">
        <v>80.55</v>
      </c>
      <c r="F2168" s="226">
        <f t="shared" si="3"/>
        <v>-0.03161817745</v>
      </c>
      <c r="G2168" s="226">
        <f t="shared" si="4"/>
        <v>0.9683818226</v>
      </c>
    </row>
    <row r="2169" ht="15.75" customHeight="1">
      <c r="A2169" s="403" t="s">
        <v>2519</v>
      </c>
      <c r="B2169" s="404">
        <v>4899.6</v>
      </c>
      <c r="C2169" s="405">
        <f t="shared" si="1"/>
        <v>-0.005405756532</v>
      </c>
      <c r="D2169" s="405">
        <f t="shared" si="2"/>
        <v>0.9945942435</v>
      </c>
      <c r="E2169" s="406">
        <v>83.18</v>
      </c>
      <c r="F2169" s="226">
        <f t="shared" si="3"/>
        <v>-0.02244682101</v>
      </c>
      <c r="G2169" s="226">
        <f t="shared" si="4"/>
        <v>0.977553179</v>
      </c>
    </row>
    <row r="2170" ht="15.75" customHeight="1">
      <c r="A2170" s="403" t="s">
        <v>2520</v>
      </c>
      <c r="B2170" s="404">
        <v>4926.23</v>
      </c>
      <c r="C2170" s="405">
        <f t="shared" si="1"/>
        <v>0.005595224973</v>
      </c>
      <c r="D2170" s="405">
        <f t="shared" si="2"/>
        <v>1.005595225</v>
      </c>
      <c r="E2170" s="406">
        <v>85.09</v>
      </c>
      <c r="F2170" s="226">
        <f t="shared" si="3"/>
        <v>0.001058823529</v>
      </c>
      <c r="G2170" s="226">
        <f t="shared" si="4"/>
        <v>1.001058824</v>
      </c>
    </row>
    <row r="2171" ht="15.75" customHeight="1">
      <c r="A2171" s="403" t="s">
        <v>2521</v>
      </c>
      <c r="B2171" s="404">
        <v>4898.82</v>
      </c>
      <c r="C2171" s="405">
        <f t="shared" si="1"/>
        <v>-0.003782471296</v>
      </c>
      <c r="D2171" s="405">
        <f t="shared" si="2"/>
        <v>0.9962175287</v>
      </c>
      <c r="E2171" s="406">
        <v>85.0</v>
      </c>
      <c r="F2171" s="226">
        <f t="shared" si="3"/>
        <v>-0.0157480315</v>
      </c>
      <c r="G2171" s="226">
        <f t="shared" si="4"/>
        <v>0.9842519685</v>
      </c>
    </row>
    <row r="2172" ht="15.75" customHeight="1">
      <c r="A2172" s="403" t="s">
        <v>2522</v>
      </c>
      <c r="B2172" s="404">
        <v>4917.42</v>
      </c>
      <c r="C2172" s="405">
        <f t="shared" si="1"/>
        <v>-0.009361609544</v>
      </c>
      <c r="D2172" s="405">
        <f t="shared" si="2"/>
        <v>0.9906383905</v>
      </c>
      <c r="E2172" s="406">
        <v>86.36</v>
      </c>
      <c r="F2172" s="226">
        <f t="shared" si="3"/>
        <v>-0.01246426529</v>
      </c>
      <c r="G2172" s="226">
        <f t="shared" si="4"/>
        <v>0.9875357347</v>
      </c>
    </row>
    <row r="2173" ht="15.75" customHeight="1">
      <c r="A2173" s="403" t="s">
        <v>2523</v>
      </c>
      <c r="B2173" s="404">
        <v>4963.89</v>
      </c>
      <c r="C2173" s="405">
        <f t="shared" si="1"/>
        <v>-0.004126826176</v>
      </c>
      <c r="D2173" s="405">
        <f t="shared" si="2"/>
        <v>0.9958731738</v>
      </c>
      <c r="E2173" s="406">
        <v>87.45</v>
      </c>
      <c r="F2173" s="226">
        <f t="shared" si="3"/>
        <v>-0.02638610554</v>
      </c>
      <c r="G2173" s="226">
        <f t="shared" si="4"/>
        <v>0.9736138945</v>
      </c>
    </row>
    <row r="2174" ht="15.75" customHeight="1">
      <c r="A2174" s="403" t="s">
        <v>2524</v>
      </c>
      <c r="B2174" s="404">
        <v>4984.46</v>
      </c>
      <c r="C2174" s="405">
        <f t="shared" si="1"/>
        <v>-0.004233216465</v>
      </c>
      <c r="D2174" s="405">
        <f t="shared" si="2"/>
        <v>0.9957667835</v>
      </c>
      <c r="E2174" s="406">
        <v>89.82</v>
      </c>
      <c r="F2174" s="226">
        <f t="shared" si="3"/>
        <v>-0.04171556599</v>
      </c>
      <c r="G2174" s="226">
        <f t="shared" si="4"/>
        <v>0.958284434</v>
      </c>
    </row>
    <row r="2175" ht="15.75" customHeight="1">
      <c r="A2175" s="403" t="s">
        <v>2525</v>
      </c>
      <c r="B2175" s="404">
        <v>5005.65</v>
      </c>
      <c r="C2175" s="405">
        <f t="shared" si="1"/>
        <v>0.01436132918</v>
      </c>
      <c r="D2175" s="405">
        <f t="shared" si="2"/>
        <v>1.014361329</v>
      </c>
      <c r="E2175" s="406">
        <v>93.73</v>
      </c>
      <c r="F2175" s="226">
        <f t="shared" si="3"/>
        <v>0.06511363636</v>
      </c>
      <c r="G2175" s="226">
        <f t="shared" si="4"/>
        <v>1.065113636</v>
      </c>
    </row>
    <row r="2176" ht="15.75" customHeight="1">
      <c r="A2176" s="403" t="s">
        <v>2526</v>
      </c>
      <c r="B2176" s="404">
        <v>4934.78</v>
      </c>
      <c r="C2176" s="405">
        <f t="shared" si="1"/>
        <v>0.004083659056</v>
      </c>
      <c r="D2176" s="405">
        <f t="shared" si="2"/>
        <v>1.004083659</v>
      </c>
      <c r="E2176" s="406">
        <v>88.0</v>
      </c>
      <c r="F2176" s="226">
        <f t="shared" si="3"/>
        <v>-0.008227206131</v>
      </c>
      <c r="G2176" s="226">
        <f t="shared" si="4"/>
        <v>0.9917727939</v>
      </c>
    </row>
    <row r="2177" ht="15.75" customHeight="1">
      <c r="A2177" s="403" t="s">
        <v>2527</v>
      </c>
      <c r="B2177" s="404">
        <v>4914.71</v>
      </c>
      <c r="C2177" s="405">
        <f t="shared" si="1"/>
        <v>-0.004847478562</v>
      </c>
      <c r="D2177" s="405">
        <f t="shared" si="2"/>
        <v>0.9951525214</v>
      </c>
      <c r="E2177" s="406">
        <v>88.73</v>
      </c>
      <c r="F2177" s="226">
        <f t="shared" si="3"/>
        <v>0.007265296855</v>
      </c>
      <c r="G2177" s="226">
        <f t="shared" si="4"/>
        <v>1.007265297</v>
      </c>
    </row>
    <row r="2178" ht="15.75" customHeight="1">
      <c r="A2178" s="403" t="s">
        <v>2528</v>
      </c>
      <c r="B2178" s="404">
        <v>4938.65</v>
      </c>
      <c r="C2178" s="405">
        <f t="shared" si="1"/>
        <v>-0.01720363774</v>
      </c>
      <c r="D2178" s="405">
        <f t="shared" si="2"/>
        <v>0.9827963623</v>
      </c>
      <c r="E2178" s="406">
        <v>88.09</v>
      </c>
      <c r="F2178" s="226">
        <f t="shared" si="3"/>
        <v>-0.04436971143</v>
      </c>
      <c r="G2178" s="226">
        <f t="shared" si="4"/>
        <v>0.9556302886</v>
      </c>
    </row>
    <row r="2179" ht="15.75" customHeight="1">
      <c r="A2179" s="403" t="s">
        <v>2529</v>
      </c>
      <c r="B2179" s="404">
        <v>5025.1</v>
      </c>
      <c r="C2179" s="405">
        <f t="shared" si="1"/>
        <v>0.001570590885</v>
      </c>
      <c r="D2179" s="405">
        <f t="shared" si="2"/>
        <v>1.001570591</v>
      </c>
      <c r="E2179" s="406">
        <v>92.18</v>
      </c>
      <c r="F2179" s="226">
        <f t="shared" si="3"/>
        <v>0.0139698603</v>
      </c>
      <c r="G2179" s="226">
        <f t="shared" si="4"/>
        <v>1.01396986</v>
      </c>
    </row>
    <row r="2180" ht="15.75" customHeight="1">
      <c r="A2180" s="403" t="s">
        <v>2530</v>
      </c>
      <c r="B2180" s="404">
        <v>5017.22</v>
      </c>
      <c r="C2180" s="405">
        <f t="shared" si="1"/>
        <v>-0.009460745409</v>
      </c>
      <c r="D2180" s="405">
        <f t="shared" si="2"/>
        <v>0.9905392546</v>
      </c>
      <c r="E2180" s="406">
        <v>90.91</v>
      </c>
      <c r="F2180" s="226">
        <f t="shared" si="3"/>
        <v>0.03956546598</v>
      </c>
      <c r="G2180" s="226">
        <f t="shared" si="4"/>
        <v>1.039565466</v>
      </c>
    </row>
    <row r="2181" ht="15.75" customHeight="1">
      <c r="A2181" s="403" t="s">
        <v>2531</v>
      </c>
      <c r="B2181" s="404">
        <v>5065.14</v>
      </c>
      <c r="C2181" s="405">
        <f t="shared" si="1"/>
        <v>-0.007850788017</v>
      </c>
      <c r="D2181" s="405">
        <f t="shared" si="2"/>
        <v>0.992149212</v>
      </c>
      <c r="E2181" s="406">
        <v>87.45</v>
      </c>
      <c r="F2181" s="226">
        <f t="shared" si="3"/>
        <v>-0.04279772329</v>
      </c>
      <c r="G2181" s="226">
        <f t="shared" si="4"/>
        <v>0.9572022767</v>
      </c>
    </row>
    <row r="2182" ht="15.75" customHeight="1">
      <c r="A2182" s="403" t="s">
        <v>2532</v>
      </c>
      <c r="B2182" s="404">
        <v>5105.22</v>
      </c>
      <c r="C2182" s="405">
        <f t="shared" si="1"/>
        <v>-0.01314652548</v>
      </c>
      <c r="D2182" s="405">
        <f t="shared" si="2"/>
        <v>0.9868534745</v>
      </c>
      <c r="E2182" s="406">
        <v>91.36</v>
      </c>
      <c r="F2182" s="226">
        <f t="shared" si="3"/>
        <v>-0.01953208843</v>
      </c>
      <c r="G2182" s="226">
        <f t="shared" si="4"/>
        <v>0.9804679116</v>
      </c>
    </row>
    <row r="2183" ht="15.75" customHeight="1">
      <c r="A2183" s="403" t="s">
        <v>2533</v>
      </c>
      <c r="B2183" s="404">
        <v>5173.23</v>
      </c>
      <c r="C2183" s="405">
        <f t="shared" si="1"/>
        <v>0.01248869735</v>
      </c>
      <c r="D2183" s="405">
        <f t="shared" si="2"/>
        <v>1.012488697</v>
      </c>
      <c r="E2183" s="406">
        <v>93.18</v>
      </c>
      <c r="F2183" s="226">
        <f t="shared" si="3"/>
        <v>0.0138178653</v>
      </c>
      <c r="G2183" s="226">
        <f t="shared" si="4"/>
        <v>1.013817865</v>
      </c>
    </row>
    <row r="2184" ht="15.75" customHeight="1">
      <c r="A2184" s="403" t="s">
        <v>2534</v>
      </c>
      <c r="B2184" s="404">
        <v>5109.42</v>
      </c>
      <c r="C2184" s="405">
        <f t="shared" si="1"/>
        <v>-0.00378643124</v>
      </c>
      <c r="D2184" s="405">
        <f t="shared" si="2"/>
        <v>0.9962135688</v>
      </c>
      <c r="E2184" s="406">
        <v>91.91</v>
      </c>
      <c r="F2184" s="226">
        <f t="shared" si="3"/>
        <v>-0.02884615385</v>
      </c>
      <c r="G2184" s="226">
        <f t="shared" si="4"/>
        <v>0.9711538462</v>
      </c>
    </row>
    <row r="2185" ht="15.75" customHeight="1">
      <c r="A2185" s="403" t="s">
        <v>2535</v>
      </c>
      <c r="B2185" s="404">
        <v>5128.84</v>
      </c>
      <c r="C2185" s="405">
        <f t="shared" si="1"/>
        <v>-0.005506821478</v>
      </c>
      <c r="D2185" s="405">
        <f t="shared" si="2"/>
        <v>0.9944931785</v>
      </c>
      <c r="E2185" s="406">
        <v>94.64</v>
      </c>
      <c r="F2185" s="226">
        <f t="shared" si="3"/>
        <v>-0.008486118387</v>
      </c>
      <c r="G2185" s="226">
        <f t="shared" si="4"/>
        <v>0.9915138816</v>
      </c>
    </row>
    <row r="2186" ht="15.75" customHeight="1">
      <c r="A2186" s="403" t="s">
        <v>2536</v>
      </c>
      <c r="B2186" s="404">
        <v>5157.24</v>
      </c>
      <c r="C2186" s="405">
        <f t="shared" si="1"/>
        <v>0.008922789795</v>
      </c>
      <c r="D2186" s="405">
        <f t="shared" si="2"/>
        <v>1.00892279</v>
      </c>
      <c r="E2186" s="406">
        <v>95.45</v>
      </c>
      <c r="F2186" s="226">
        <f t="shared" si="3"/>
        <v>0.03244997296</v>
      </c>
      <c r="G2186" s="226">
        <f t="shared" si="4"/>
        <v>1.032449973</v>
      </c>
    </row>
    <row r="2187" ht="15.75" customHeight="1">
      <c r="A2187" s="403" t="s">
        <v>2537</v>
      </c>
      <c r="B2187" s="404">
        <v>5111.63</v>
      </c>
      <c r="C2187" s="405">
        <f t="shared" si="1"/>
        <v>-0.008240041908</v>
      </c>
      <c r="D2187" s="405">
        <f t="shared" si="2"/>
        <v>0.9917599581</v>
      </c>
      <c r="E2187" s="406">
        <v>92.45</v>
      </c>
      <c r="F2187" s="226">
        <f t="shared" si="3"/>
        <v>-0.003019519034</v>
      </c>
      <c r="G2187" s="226">
        <f t="shared" si="4"/>
        <v>0.996980481</v>
      </c>
    </row>
    <row r="2188" ht="15.75" customHeight="1">
      <c r="A2188" s="403" t="s">
        <v>2538</v>
      </c>
      <c r="B2188" s="404">
        <v>5154.1</v>
      </c>
      <c r="C2188" s="405">
        <f t="shared" si="1"/>
        <v>-0.003104358674</v>
      </c>
      <c r="D2188" s="405">
        <f t="shared" si="2"/>
        <v>0.9968956413</v>
      </c>
      <c r="E2188" s="406">
        <v>92.73</v>
      </c>
      <c r="F2188" s="226">
        <f t="shared" si="3"/>
        <v>-0.01066894271</v>
      </c>
      <c r="G2188" s="226">
        <f t="shared" si="4"/>
        <v>0.9893310573</v>
      </c>
    </row>
    <row r="2189" ht="15.75" customHeight="1">
      <c r="A2189" s="403" t="s">
        <v>2539</v>
      </c>
      <c r="B2189" s="404">
        <v>5170.15</v>
      </c>
      <c r="C2189" s="405">
        <f t="shared" si="1"/>
        <v>-0.01216511076</v>
      </c>
      <c r="D2189" s="405">
        <f t="shared" si="2"/>
        <v>0.9878348892</v>
      </c>
      <c r="E2189" s="406">
        <v>93.73</v>
      </c>
      <c r="F2189" s="226">
        <f t="shared" si="3"/>
        <v>-0.0400450635</v>
      </c>
      <c r="G2189" s="226">
        <f t="shared" si="4"/>
        <v>0.9599549365</v>
      </c>
    </row>
    <row r="2190" ht="15.75" customHeight="1">
      <c r="A2190" s="403" t="s">
        <v>2540</v>
      </c>
      <c r="B2190" s="404">
        <v>5233.82</v>
      </c>
      <c r="C2190" s="405">
        <f t="shared" si="1"/>
        <v>0.01736223151</v>
      </c>
      <c r="D2190" s="405">
        <f t="shared" si="2"/>
        <v>1.017362232</v>
      </c>
      <c r="E2190" s="406">
        <v>97.64</v>
      </c>
      <c r="F2190" s="226">
        <f t="shared" si="3"/>
        <v>0.01517987108</v>
      </c>
      <c r="G2190" s="226">
        <f t="shared" si="4"/>
        <v>1.015179871</v>
      </c>
    </row>
    <row r="2191" ht="15.75" customHeight="1">
      <c r="A2191" s="403" t="s">
        <v>2541</v>
      </c>
      <c r="B2191" s="404">
        <v>5144.5</v>
      </c>
      <c r="C2191" s="405">
        <f t="shared" si="1"/>
        <v>-0.00622977737</v>
      </c>
      <c r="D2191" s="405">
        <f t="shared" si="2"/>
        <v>0.9937702226</v>
      </c>
      <c r="E2191" s="406">
        <v>96.18</v>
      </c>
      <c r="F2191" s="226">
        <f t="shared" si="3"/>
        <v>0</v>
      </c>
      <c r="G2191" s="226">
        <f t="shared" si="4"/>
        <v>1</v>
      </c>
    </row>
    <row r="2192" ht="15.75" customHeight="1">
      <c r="A2192" s="403" t="s">
        <v>2542</v>
      </c>
      <c r="B2192" s="404">
        <v>5176.75</v>
      </c>
      <c r="C2192" s="405">
        <f t="shared" si="1"/>
        <v>-0.02063630499</v>
      </c>
      <c r="D2192" s="405">
        <f t="shared" si="2"/>
        <v>0.979363695</v>
      </c>
      <c r="E2192" s="406">
        <v>96.18</v>
      </c>
      <c r="F2192" s="226">
        <f t="shared" si="3"/>
        <v>-0.02848484848</v>
      </c>
      <c r="G2192" s="226">
        <f t="shared" si="4"/>
        <v>0.9715151515</v>
      </c>
    </row>
    <row r="2193" ht="15.75" customHeight="1">
      <c r="A2193" s="403" t="s">
        <v>2543</v>
      </c>
      <c r="B2193" s="404">
        <v>5285.83</v>
      </c>
      <c r="C2193" s="405">
        <f t="shared" si="1"/>
        <v>-0.005508822959</v>
      </c>
      <c r="D2193" s="405">
        <f t="shared" si="2"/>
        <v>0.994491177</v>
      </c>
      <c r="E2193" s="406">
        <v>99.0</v>
      </c>
      <c r="F2193" s="226">
        <f t="shared" si="3"/>
        <v>-0.02154576003</v>
      </c>
      <c r="G2193" s="226">
        <f t="shared" si="4"/>
        <v>0.97845424</v>
      </c>
    </row>
    <row r="2194" ht="15.75" customHeight="1">
      <c r="A2194" s="403" t="s">
        <v>2544</v>
      </c>
      <c r="B2194" s="404">
        <v>5315.11</v>
      </c>
      <c r="C2194" s="405">
        <f t="shared" si="1"/>
        <v>0.004253108113</v>
      </c>
      <c r="D2194" s="405">
        <f t="shared" si="2"/>
        <v>1.004253108</v>
      </c>
      <c r="E2194" s="406">
        <v>101.18</v>
      </c>
      <c r="F2194" s="226">
        <f t="shared" si="3"/>
        <v>-0.006285602043</v>
      </c>
      <c r="G2194" s="226">
        <f t="shared" si="4"/>
        <v>0.993714398</v>
      </c>
    </row>
    <row r="2195" ht="15.75" customHeight="1">
      <c r="A2195" s="403" t="s">
        <v>2545</v>
      </c>
      <c r="B2195" s="404">
        <v>5292.6</v>
      </c>
      <c r="C2195" s="405">
        <f t="shared" si="1"/>
        <v>-0.003134158561</v>
      </c>
      <c r="D2195" s="405">
        <f t="shared" si="2"/>
        <v>0.9968658414</v>
      </c>
      <c r="E2195" s="406">
        <v>101.82</v>
      </c>
      <c r="F2195" s="226">
        <f t="shared" si="3"/>
        <v>-0.02433882714</v>
      </c>
      <c r="G2195" s="226">
        <f t="shared" si="4"/>
        <v>0.9756611729</v>
      </c>
    </row>
    <row r="2196" ht="15.75" customHeight="1">
      <c r="A2196" s="403" t="s">
        <v>2546</v>
      </c>
      <c r="B2196" s="404">
        <v>5309.24</v>
      </c>
      <c r="C2196" s="405">
        <f t="shared" si="1"/>
        <v>-0.004647517918</v>
      </c>
      <c r="D2196" s="405">
        <f t="shared" si="2"/>
        <v>0.9953524821</v>
      </c>
      <c r="E2196" s="406">
        <v>104.36</v>
      </c>
      <c r="F2196" s="226">
        <f t="shared" si="3"/>
        <v>0.0008631437614</v>
      </c>
      <c r="G2196" s="226">
        <f t="shared" si="4"/>
        <v>1.000863144</v>
      </c>
    </row>
    <row r="2197" ht="15.75" customHeight="1">
      <c r="A2197" s="403" t="s">
        <v>2547</v>
      </c>
      <c r="B2197" s="404">
        <v>5334.03</v>
      </c>
      <c r="C2197" s="405">
        <f t="shared" si="1"/>
        <v>0.01838777178</v>
      </c>
      <c r="D2197" s="405">
        <f t="shared" si="2"/>
        <v>1.018387772</v>
      </c>
      <c r="E2197" s="406">
        <v>104.27</v>
      </c>
      <c r="F2197" s="226">
        <f t="shared" si="3"/>
        <v>-0.02222430608</v>
      </c>
      <c r="G2197" s="226">
        <f t="shared" si="4"/>
        <v>0.9777756939</v>
      </c>
    </row>
    <row r="2198" ht="15.75" customHeight="1">
      <c r="A2198" s="403" t="s">
        <v>2548</v>
      </c>
      <c r="B2198" s="404">
        <v>5237.72</v>
      </c>
      <c r="C2198" s="405">
        <f t="shared" si="1"/>
        <v>0.01638962521</v>
      </c>
      <c r="D2198" s="405">
        <f t="shared" si="2"/>
        <v>1.016389625</v>
      </c>
      <c r="E2198" s="406">
        <v>106.64</v>
      </c>
      <c r="F2198" s="226">
        <f t="shared" si="3"/>
        <v>0.04456851797</v>
      </c>
      <c r="G2198" s="226">
        <f t="shared" si="4"/>
        <v>1.044568518</v>
      </c>
    </row>
    <row r="2199" ht="15.75" customHeight="1">
      <c r="A2199" s="403" t="s">
        <v>2549</v>
      </c>
      <c r="B2199" s="404">
        <v>5153.26</v>
      </c>
      <c r="C2199" s="405">
        <f t="shared" si="1"/>
        <v>0.015560767</v>
      </c>
      <c r="D2199" s="405">
        <f t="shared" si="2"/>
        <v>1.015560767</v>
      </c>
      <c r="E2199" s="406">
        <v>102.09</v>
      </c>
      <c r="F2199" s="226">
        <f t="shared" si="3"/>
        <v>-0.02854695975</v>
      </c>
      <c r="G2199" s="226">
        <f t="shared" si="4"/>
        <v>0.9714530403</v>
      </c>
    </row>
    <row r="2200" ht="15.75" customHeight="1">
      <c r="A2200" s="403" t="s">
        <v>2550</v>
      </c>
      <c r="B2200" s="404">
        <v>5074.3</v>
      </c>
      <c r="C2200" s="405">
        <f t="shared" si="1"/>
        <v>0.004744235042</v>
      </c>
      <c r="D2200" s="405">
        <f t="shared" si="2"/>
        <v>1.004744235</v>
      </c>
      <c r="E2200" s="406">
        <v>105.09</v>
      </c>
      <c r="F2200" s="226">
        <f t="shared" si="3"/>
        <v>0.02207741684</v>
      </c>
      <c r="G2200" s="226">
        <f t="shared" si="4"/>
        <v>1.022077417</v>
      </c>
    </row>
    <row r="2201" ht="15.75" customHeight="1">
      <c r="A2201" s="403" t="s">
        <v>2551</v>
      </c>
      <c r="B2201" s="404">
        <v>5050.34</v>
      </c>
      <c r="C2201" s="405">
        <f t="shared" si="1"/>
        <v>-0.004309766965</v>
      </c>
      <c r="D2201" s="405">
        <f t="shared" si="2"/>
        <v>0.995690233</v>
      </c>
      <c r="E2201" s="406">
        <v>102.82</v>
      </c>
      <c r="F2201" s="226">
        <f t="shared" si="3"/>
        <v>-0.02917571523</v>
      </c>
      <c r="G2201" s="226">
        <f t="shared" si="4"/>
        <v>0.9708242848</v>
      </c>
    </row>
    <row r="2202" ht="15.75" customHeight="1">
      <c r="A2202" s="403" t="s">
        <v>2552</v>
      </c>
      <c r="B2202" s="404">
        <v>5072.2</v>
      </c>
      <c r="C2202" s="405">
        <f t="shared" si="1"/>
        <v>0.009007503601</v>
      </c>
      <c r="D2202" s="405">
        <f t="shared" si="2"/>
        <v>1.009007504</v>
      </c>
      <c r="E2202" s="406">
        <v>105.91</v>
      </c>
      <c r="F2202" s="226">
        <f t="shared" si="3"/>
        <v>-0.04817111531</v>
      </c>
      <c r="G2202" s="226">
        <f t="shared" si="4"/>
        <v>0.9518288847</v>
      </c>
    </row>
    <row r="2203" ht="15.75" customHeight="1">
      <c r="A2203" s="403" t="s">
        <v>2553</v>
      </c>
      <c r="B2203" s="404">
        <v>5026.92</v>
      </c>
      <c r="C2203" s="405">
        <f t="shared" si="1"/>
        <v>0.009478444571</v>
      </c>
      <c r="D2203" s="405">
        <f t="shared" si="2"/>
        <v>1.009478445</v>
      </c>
      <c r="E2203" s="406">
        <v>111.27</v>
      </c>
      <c r="F2203" s="226">
        <f t="shared" si="3"/>
        <v>0.008245741211</v>
      </c>
      <c r="G2203" s="226">
        <f t="shared" si="4"/>
        <v>1.008245741</v>
      </c>
    </row>
    <row r="2204" ht="15.75" customHeight="1">
      <c r="A2204" s="403" t="s">
        <v>2554</v>
      </c>
      <c r="B2204" s="404">
        <v>4979.72</v>
      </c>
      <c r="C2204" s="405">
        <f t="shared" si="1"/>
        <v>0.002538699566</v>
      </c>
      <c r="D2204" s="405">
        <f t="shared" si="2"/>
        <v>1.0025387</v>
      </c>
      <c r="E2204" s="406">
        <v>110.36</v>
      </c>
      <c r="F2204" s="226">
        <f t="shared" si="3"/>
        <v>0.04201680672</v>
      </c>
      <c r="G2204" s="226">
        <f t="shared" si="4"/>
        <v>1.042016807</v>
      </c>
    </row>
    <row r="2205" ht="15.75" customHeight="1">
      <c r="A2205" s="403" t="s">
        <v>2555</v>
      </c>
      <c r="B2205" s="404">
        <v>4967.11</v>
      </c>
      <c r="C2205" s="405">
        <f t="shared" si="1"/>
        <v>0.008648558641</v>
      </c>
      <c r="D2205" s="405">
        <f t="shared" si="2"/>
        <v>1.008648559</v>
      </c>
      <c r="E2205" s="406">
        <v>105.91</v>
      </c>
      <c r="F2205" s="226">
        <f t="shared" si="3"/>
        <v>0.0591</v>
      </c>
      <c r="G2205" s="226">
        <f t="shared" si="4"/>
        <v>1.0591</v>
      </c>
    </row>
    <row r="2206" ht="15.75" customHeight="1">
      <c r="A2206" s="403" t="s">
        <v>2556</v>
      </c>
      <c r="B2206" s="404">
        <v>4924.52</v>
      </c>
      <c r="C2206" s="405">
        <f t="shared" si="1"/>
        <v>0.00229583737</v>
      </c>
      <c r="D2206" s="405">
        <f t="shared" si="2"/>
        <v>1.002295837</v>
      </c>
      <c r="E2206" s="406">
        <v>100.0</v>
      </c>
      <c r="F2206" s="226">
        <f t="shared" si="3"/>
        <v>0.006441223833</v>
      </c>
      <c r="G2206" s="226">
        <f t="shared" si="4"/>
        <v>1.006441224</v>
      </c>
    </row>
    <row r="2207" ht="15.75" customHeight="1">
      <c r="A2207" s="403" t="s">
        <v>2557</v>
      </c>
      <c r="B2207" s="404">
        <v>4913.24</v>
      </c>
      <c r="C2207" s="405">
        <f t="shared" si="1"/>
        <v>0.009668755227</v>
      </c>
      <c r="D2207" s="405">
        <f t="shared" si="2"/>
        <v>1.009668755</v>
      </c>
      <c r="E2207" s="406">
        <v>99.36</v>
      </c>
      <c r="F2207" s="226">
        <f t="shared" si="3"/>
        <v>-0.03449616169</v>
      </c>
      <c r="G2207" s="226">
        <f t="shared" si="4"/>
        <v>0.9655038383</v>
      </c>
    </row>
    <row r="2208" ht="15.75" customHeight="1">
      <c r="A2208" s="403" t="s">
        <v>2558</v>
      </c>
      <c r="B2208" s="404">
        <v>4866.19</v>
      </c>
      <c r="C2208" s="405">
        <f t="shared" si="1"/>
        <v>0.01412973935</v>
      </c>
      <c r="D2208" s="405">
        <f t="shared" si="2"/>
        <v>1.014129739</v>
      </c>
      <c r="E2208" s="406">
        <v>102.91</v>
      </c>
      <c r="F2208" s="226">
        <f t="shared" si="3"/>
        <v>0.06191311526</v>
      </c>
      <c r="G2208" s="226">
        <f t="shared" si="4"/>
        <v>1.061913115</v>
      </c>
    </row>
    <row r="2209" ht="15.75" customHeight="1">
      <c r="A2209" s="403" t="s">
        <v>2559</v>
      </c>
      <c r="B2209" s="404">
        <v>4798.39</v>
      </c>
      <c r="C2209" s="405">
        <f t="shared" si="1"/>
        <v>0.008194327424</v>
      </c>
      <c r="D2209" s="405">
        <f t="shared" si="2"/>
        <v>1.008194327</v>
      </c>
      <c r="E2209" s="406">
        <v>96.91</v>
      </c>
      <c r="F2209" s="226">
        <f t="shared" si="3"/>
        <v>-0.002778349455</v>
      </c>
      <c r="G2209" s="226">
        <f t="shared" si="4"/>
        <v>0.9972216505</v>
      </c>
    </row>
    <row r="2210" ht="15.75" customHeight="1">
      <c r="A2210" s="403" t="s">
        <v>2560</v>
      </c>
      <c r="B2210" s="404">
        <v>4759.39</v>
      </c>
      <c r="C2210" s="405">
        <f t="shared" si="1"/>
        <v>0.0105055086</v>
      </c>
      <c r="D2210" s="405">
        <f t="shared" si="2"/>
        <v>1.010505509</v>
      </c>
      <c r="E2210" s="406">
        <v>97.18</v>
      </c>
      <c r="F2210" s="226">
        <f t="shared" si="3"/>
        <v>0.07109004739</v>
      </c>
      <c r="G2210" s="226">
        <f t="shared" si="4"/>
        <v>1.071090047</v>
      </c>
    </row>
    <row r="2211" ht="15.75" customHeight="1">
      <c r="A2211" s="403" t="s">
        <v>2561</v>
      </c>
      <c r="B2211" s="404">
        <v>4709.91</v>
      </c>
      <c r="C2211" s="405">
        <f t="shared" si="1"/>
        <v>-0.0007786014028</v>
      </c>
      <c r="D2211" s="405">
        <f t="shared" si="2"/>
        <v>0.9992213986</v>
      </c>
      <c r="E2211" s="406">
        <v>90.73</v>
      </c>
      <c r="F2211" s="226">
        <f t="shared" si="3"/>
        <v>-0.02535181008</v>
      </c>
      <c r="G2211" s="226">
        <f t="shared" si="4"/>
        <v>0.9746481899</v>
      </c>
    </row>
    <row r="2212" ht="15.75" customHeight="1">
      <c r="A2212" s="403" t="s">
        <v>2562</v>
      </c>
      <c r="B2212" s="404">
        <v>4713.58</v>
      </c>
      <c r="C2212" s="405">
        <f t="shared" si="1"/>
        <v>0.008056185855</v>
      </c>
      <c r="D2212" s="405">
        <f t="shared" si="2"/>
        <v>1.008056186</v>
      </c>
      <c r="E2212" s="406">
        <v>93.09</v>
      </c>
      <c r="F2212" s="226">
        <f t="shared" si="3"/>
        <v>0.06109654622</v>
      </c>
      <c r="G2212" s="226">
        <f t="shared" si="4"/>
        <v>1.061096546</v>
      </c>
    </row>
    <row r="2213" ht="15.75" customHeight="1">
      <c r="A2213" s="403" t="s">
        <v>2563</v>
      </c>
      <c r="B2213" s="404">
        <v>4675.91</v>
      </c>
      <c r="C2213" s="405">
        <f t="shared" si="1"/>
        <v>0.002740648449</v>
      </c>
      <c r="D2213" s="405">
        <f t="shared" si="2"/>
        <v>1.002740648</v>
      </c>
      <c r="E2213" s="406">
        <v>87.73</v>
      </c>
      <c r="F2213" s="226">
        <f t="shared" si="3"/>
        <v>0.03211764706</v>
      </c>
      <c r="G2213" s="226">
        <f t="shared" si="4"/>
        <v>1.032117647</v>
      </c>
    </row>
    <row r="2214" ht="15.75" customHeight="1">
      <c r="A2214" s="403" t="s">
        <v>2564</v>
      </c>
      <c r="B2214" s="404">
        <v>4663.13</v>
      </c>
      <c r="C2214" s="405">
        <f t="shared" si="1"/>
        <v>0.003378211183</v>
      </c>
      <c r="D2214" s="405">
        <f t="shared" si="2"/>
        <v>1.003378211</v>
      </c>
      <c r="E2214" s="406">
        <v>85.0</v>
      </c>
      <c r="F2214" s="226">
        <f t="shared" si="3"/>
        <v>0</v>
      </c>
      <c r="G2214" s="226">
        <f t="shared" si="4"/>
        <v>1</v>
      </c>
    </row>
    <row r="2215" ht="15.75" customHeight="1">
      <c r="A2215" s="403" t="s">
        <v>2565</v>
      </c>
      <c r="B2215" s="404">
        <v>4647.43</v>
      </c>
      <c r="C2215" s="405">
        <f t="shared" si="1"/>
        <v>0.008348973193</v>
      </c>
      <c r="D2215" s="405">
        <f t="shared" si="2"/>
        <v>1.008348973</v>
      </c>
      <c r="E2215" s="406">
        <v>85.0</v>
      </c>
      <c r="F2215" s="226">
        <f t="shared" si="3"/>
        <v>0.004253308129</v>
      </c>
      <c r="G2215" s="226">
        <f t="shared" si="4"/>
        <v>1.004253308</v>
      </c>
    </row>
    <row r="2216" ht="15.75" customHeight="1">
      <c r="A2216" s="403" t="s">
        <v>2566</v>
      </c>
      <c r="B2216" s="404">
        <v>4608.95</v>
      </c>
      <c r="C2216" s="405">
        <f t="shared" si="1"/>
        <v>-0.007002122182</v>
      </c>
      <c r="D2216" s="405">
        <f t="shared" si="2"/>
        <v>0.9929978778</v>
      </c>
      <c r="E2216" s="406">
        <v>84.64</v>
      </c>
      <c r="F2216" s="226">
        <f t="shared" si="3"/>
        <v>-0.02510942179</v>
      </c>
      <c r="G2216" s="226">
        <f t="shared" si="4"/>
        <v>0.9748905782</v>
      </c>
    </row>
    <row r="2217" ht="15.75" customHeight="1">
      <c r="A2217" s="403" t="s">
        <v>2567</v>
      </c>
      <c r="B2217" s="404">
        <v>4641.45</v>
      </c>
      <c r="C2217" s="405">
        <f t="shared" si="1"/>
        <v>-0.0001981746392</v>
      </c>
      <c r="D2217" s="405">
        <f t="shared" si="2"/>
        <v>0.9998018254</v>
      </c>
      <c r="E2217" s="406">
        <v>86.82</v>
      </c>
      <c r="F2217" s="226">
        <f t="shared" si="3"/>
        <v>-0.03048576214</v>
      </c>
      <c r="G2217" s="226">
        <f t="shared" si="4"/>
        <v>0.9695142379</v>
      </c>
    </row>
    <row r="2218" ht="15.75" customHeight="1">
      <c r="A2218" s="403" t="s">
        <v>2568</v>
      </c>
      <c r="B2218" s="404">
        <v>4642.37</v>
      </c>
      <c r="C2218" s="405">
        <f t="shared" si="1"/>
        <v>0.002139252147</v>
      </c>
      <c r="D2218" s="405">
        <f t="shared" si="2"/>
        <v>1.002139252</v>
      </c>
      <c r="E2218" s="406">
        <v>89.55</v>
      </c>
      <c r="F2218" s="226">
        <f t="shared" si="3"/>
        <v>0.01969938511</v>
      </c>
      <c r="G2218" s="226">
        <f t="shared" si="4"/>
        <v>1.019699385</v>
      </c>
    </row>
    <row r="2219" ht="15.75" customHeight="1">
      <c r="A2219" s="403" t="s">
        <v>2569</v>
      </c>
      <c r="B2219" s="404">
        <v>4632.46</v>
      </c>
      <c r="C2219" s="405">
        <f t="shared" si="1"/>
        <v>0.006524814066</v>
      </c>
      <c r="D2219" s="405">
        <f t="shared" si="2"/>
        <v>1.006524814</v>
      </c>
      <c r="E2219" s="406">
        <v>87.82</v>
      </c>
      <c r="F2219" s="226">
        <f t="shared" si="3"/>
        <v>0.01796684827</v>
      </c>
      <c r="G2219" s="226">
        <f t="shared" si="4"/>
        <v>1.017966848</v>
      </c>
    </row>
    <row r="2220" ht="15.75" customHeight="1">
      <c r="A2220" s="403" t="s">
        <v>2570</v>
      </c>
      <c r="B2220" s="404">
        <v>4602.43</v>
      </c>
      <c r="C2220" s="405">
        <f t="shared" si="1"/>
        <v>0.01041938805</v>
      </c>
      <c r="D2220" s="405">
        <f t="shared" si="2"/>
        <v>1.010419388</v>
      </c>
      <c r="E2220" s="406">
        <v>86.27</v>
      </c>
      <c r="F2220" s="226">
        <f t="shared" si="3"/>
        <v>-0.002082128398</v>
      </c>
      <c r="G2220" s="226">
        <f t="shared" si="4"/>
        <v>0.9979178716</v>
      </c>
    </row>
    <row r="2221" ht="15.75" customHeight="1">
      <c r="A2221" s="403" t="s">
        <v>2571</v>
      </c>
      <c r="B2221" s="404">
        <v>4554.97</v>
      </c>
      <c r="C2221" s="405">
        <f t="shared" si="1"/>
        <v>0.001200129245</v>
      </c>
      <c r="D2221" s="405">
        <f t="shared" si="2"/>
        <v>1.001200129</v>
      </c>
      <c r="E2221" s="406">
        <v>86.45</v>
      </c>
      <c r="F2221" s="226">
        <f t="shared" si="3"/>
        <v>-0.0247066787</v>
      </c>
      <c r="G2221" s="226">
        <f t="shared" si="4"/>
        <v>0.9752933213</v>
      </c>
    </row>
    <row r="2222" ht="15.75" customHeight="1">
      <c r="A2222" s="403" t="s">
        <v>2572</v>
      </c>
      <c r="B2222" s="404">
        <v>4549.51</v>
      </c>
      <c r="C2222" s="405">
        <f t="shared" si="1"/>
        <v>-0.006221070819</v>
      </c>
      <c r="D2222" s="405">
        <f t="shared" si="2"/>
        <v>0.9937789292</v>
      </c>
      <c r="E2222" s="406">
        <v>88.64</v>
      </c>
      <c r="F2222" s="226">
        <f t="shared" si="3"/>
        <v>0.02962016494</v>
      </c>
      <c r="G2222" s="226">
        <f t="shared" si="4"/>
        <v>1.029620165</v>
      </c>
    </row>
    <row r="2223" ht="15.75" customHeight="1">
      <c r="A2223" s="403" t="s">
        <v>2573</v>
      </c>
      <c r="B2223" s="404">
        <v>4577.99</v>
      </c>
      <c r="C2223" s="405">
        <f t="shared" si="1"/>
        <v>-0.00466793928</v>
      </c>
      <c r="D2223" s="405">
        <f t="shared" si="2"/>
        <v>0.9953320607</v>
      </c>
      <c r="E2223" s="406">
        <v>86.09</v>
      </c>
      <c r="F2223" s="226">
        <f t="shared" si="3"/>
        <v>-0.004164256796</v>
      </c>
      <c r="G2223" s="226">
        <f t="shared" si="4"/>
        <v>0.9958357432</v>
      </c>
    </row>
    <row r="2224" ht="15.75" customHeight="1">
      <c r="A2224" s="403" t="s">
        <v>2574</v>
      </c>
      <c r="B2224" s="404">
        <v>4599.46</v>
      </c>
      <c r="C2224" s="405">
        <f t="shared" si="1"/>
        <v>0.001919118208</v>
      </c>
      <c r="D2224" s="405">
        <f t="shared" si="2"/>
        <v>1.001919118</v>
      </c>
      <c r="E2224" s="406">
        <v>86.45</v>
      </c>
      <c r="F2224" s="226">
        <f t="shared" si="3"/>
        <v>-0.03751948341</v>
      </c>
      <c r="G2224" s="226">
        <f t="shared" si="4"/>
        <v>0.9624805166</v>
      </c>
    </row>
    <row r="2225" ht="15.75" customHeight="1">
      <c r="A2225" s="403" t="s">
        <v>2575</v>
      </c>
      <c r="B2225" s="404">
        <v>4590.65</v>
      </c>
      <c r="C2225" s="405">
        <f t="shared" si="1"/>
        <v>0.005764250691</v>
      </c>
      <c r="D2225" s="405">
        <f t="shared" si="2"/>
        <v>1.005764251</v>
      </c>
      <c r="E2225" s="406">
        <v>89.82</v>
      </c>
      <c r="F2225" s="226">
        <f t="shared" si="3"/>
        <v>-0.01394225491</v>
      </c>
      <c r="G2225" s="226">
        <f t="shared" si="4"/>
        <v>0.9860577451</v>
      </c>
    </row>
    <row r="2226" ht="15.75" customHeight="1">
      <c r="A2226" s="403" t="s">
        <v>2576</v>
      </c>
      <c r="B2226" s="404">
        <v>4564.34</v>
      </c>
      <c r="C2226" s="405">
        <f t="shared" si="1"/>
        <v>0.005228383914</v>
      </c>
      <c r="D2226" s="405">
        <f t="shared" si="2"/>
        <v>1.005228384</v>
      </c>
      <c r="E2226" s="406">
        <v>91.09</v>
      </c>
      <c r="F2226" s="226">
        <f t="shared" si="3"/>
        <v>0.005963556046</v>
      </c>
      <c r="G2226" s="226">
        <f t="shared" si="4"/>
        <v>1.005963556</v>
      </c>
    </row>
    <row r="2227" ht="15.75" customHeight="1">
      <c r="A2227" s="403" t="s">
        <v>2577</v>
      </c>
      <c r="B2227" s="404">
        <v>4540.6</v>
      </c>
      <c r="C2227" s="405">
        <f t="shared" si="1"/>
        <v>-0.001418502106</v>
      </c>
      <c r="D2227" s="405">
        <f t="shared" si="2"/>
        <v>0.9985814979</v>
      </c>
      <c r="E2227" s="406">
        <v>90.55</v>
      </c>
      <c r="F2227" s="226">
        <f t="shared" si="3"/>
        <v>0.02154783394</v>
      </c>
      <c r="G2227" s="226">
        <f t="shared" si="4"/>
        <v>1.021547834</v>
      </c>
    </row>
    <row r="2228" ht="15.75" customHeight="1">
      <c r="A2228" s="403" t="s">
        <v>2578</v>
      </c>
      <c r="B2228" s="404">
        <v>4547.05</v>
      </c>
      <c r="C2228" s="405">
        <f t="shared" si="1"/>
        <v>-0.001495434642</v>
      </c>
      <c r="D2228" s="405">
        <f t="shared" si="2"/>
        <v>0.9985045654</v>
      </c>
      <c r="E2228" s="406">
        <v>88.64</v>
      </c>
      <c r="F2228" s="226">
        <f t="shared" si="3"/>
        <v>0.04837374335</v>
      </c>
      <c r="G2228" s="226">
        <f t="shared" si="4"/>
        <v>1.048373743</v>
      </c>
    </row>
    <row r="2229" ht="15.75" customHeight="1">
      <c r="A2229" s="403" t="s">
        <v>2579</v>
      </c>
      <c r="B2229" s="404">
        <v>4553.86</v>
      </c>
      <c r="C2229" s="405">
        <f t="shared" si="1"/>
        <v>-0.004916571249</v>
      </c>
      <c r="D2229" s="405">
        <f t="shared" si="2"/>
        <v>0.9950834288</v>
      </c>
      <c r="E2229" s="406">
        <v>84.55</v>
      </c>
      <c r="F2229" s="226">
        <f t="shared" si="3"/>
        <v>-0.002124395137</v>
      </c>
      <c r="G2229" s="226">
        <f t="shared" si="4"/>
        <v>0.9978756049</v>
      </c>
    </row>
    <row r="2230" ht="15.75" customHeight="1">
      <c r="A2230" s="403" t="s">
        <v>2580</v>
      </c>
      <c r="B2230" s="404">
        <v>4576.36</v>
      </c>
      <c r="C2230" s="405">
        <f t="shared" si="1"/>
        <v>0.00487907706</v>
      </c>
      <c r="D2230" s="405">
        <f t="shared" si="2"/>
        <v>1.004879077</v>
      </c>
      <c r="E2230" s="406">
        <v>84.73</v>
      </c>
      <c r="F2230" s="226">
        <f t="shared" si="3"/>
        <v>0.01753332533</v>
      </c>
      <c r="G2230" s="226">
        <f t="shared" si="4"/>
        <v>1.017533325</v>
      </c>
    </row>
    <row r="2231" ht="15.75" customHeight="1">
      <c r="A2231" s="403" t="s">
        <v>2581</v>
      </c>
      <c r="B2231" s="404">
        <v>4554.14</v>
      </c>
      <c r="C2231" s="405">
        <f t="shared" si="1"/>
        <v>-0.00008123815734</v>
      </c>
      <c r="D2231" s="405">
        <f t="shared" si="2"/>
        <v>0.9999187618</v>
      </c>
      <c r="E2231" s="406">
        <v>83.27</v>
      </c>
      <c r="F2231" s="226">
        <f t="shared" si="3"/>
        <v>0.07375886525</v>
      </c>
      <c r="G2231" s="226">
        <f t="shared" si="4"/>
        <v>1.073758865</v>
      </c>
    </row>
    <row r="2232" ht="15.75" customHeight="1">
      <c r="A2232" s="403" t="s">
        <v>2582</v>
      </c>
      <c r="B2232" s="404">
        <v>4554.51</v>
      </c>
      <c r="C2232" s="405">
        <f t="shared" si="1"/>
        <v>0.006030204033</v>
      </c>
      <c r="D2232" s="405">
        <f t="shared" si="2"/>
        <v>1.006030204</v>
      </c>
      <c r="E2232" s="406">
        <v>77.55</v>
      </c>
      <c r="F2232" s="226">
        <f t="shared" si="3"/>
        <v>0.01798372276</v>
      </c>
      <c r="G2232" s="226">
        <f t="shared" si="4"/>
        <v>1.017983723</v>
      </c>
    </row>
    <row r="2233" ht="15.75" customHeight="1">
      <c r="A2233" s="403" t="s">
        <v>2583</v>
      </c>
      <c r="B2233" s="404">
        <v>4527.21</v>
      </c>
      <c r="C2233" s="405">
        <f t="shared" si="1"/>
        <v>0.0001590636453</v>
      </c>
      <c r="D2233" s="405">
        <f t="shared" si="2"/>
        <v>1.000159064</v>
      </c>
      <c r="E2233" s="406">
        <v>76.18</v>
      </c>
      <c r="F2233" s="226">
        <f t="shared" si="3"/>
        <v>-0.002357255107</v>
      </c>
      <c r="G2233" s="226">
        <f t="shared" si="4"/>
        <v>0.9976427449</v>
      </c>
    </row>
    <row r="2234" ht="15.75" customHeight="1">
      <c r="A2234" s="403" t="s">
        <v>2584</v>
      </c>
      <c r="B2234" s="404">
        <v>4526.49</v>
      </c>
      <c r="C2234" s="405">
        <f t="shared" si="1"/>
        <v>-0.008464162028</v>
      </c>
      <c r="D2234" s="405">
        <f t="shared" si="2"/>
        <v>0.991535838</v>
      </c>
      <c r="E2234" s="406">
        <v>76.36</v>
      </c>
      <c r="F2234" s="226">
        <f t="shared" si="3"/>
        <v>-0.03780241935</v>
      </c>
      <c r="G2234" s="226">
        <f t="shared" si="4"/>
        <v>0.9621975806</v>
      </c>
    </row>
    <row r="2235" ht="15.75" customHeight="1">
      <c r="A2235" s="403" t="s">
        <v>2585</v>
      </c>
      <c r="B2235" s="404">
        <v>4565.13</v>
      </c>
      <c r="C2235" s="405">
        <f t="shared" si="1"/>
        <v>0.007570356866</v>
      </c>
      <c r="D2235" s="405">
        <f t="shared" si="2"/>
        <v>1.007570357</v>
      </c>
      <c r="E2235" s="406">
        <v>79.36</v>
      </c>
      <c r="F2235" s="226">
        <f t="shared" si="3"/>
        <v>0.08046289993</v>
      </c>
      <c r="G2235" s="226">
        <f t="shared" si="4"/>
        <v>1.0804629</v>
      </c>
    </row>
    <row r="2236" ht="15.75" customHeight="1">
      <c r="A2236" s="403" t="s">
        <v>2586</v>
      </c>
      <c r="B2236" s="404">
        <v>4530.83</v>
      </c>
      <c r="C2236" s="405">
        <f t="shared" si="1"/>
        <v>0.009950537093</v>
      </c>
      <c r="D2236" s="405">
        <f t="shared" si="2"/>
        <v>1.009950537</v>
      </c>
      <c r="E2236" s="406">
        <v>73.45</v>
      </c>
      <c r="F2236" s="226">
        <f t="shared" si="3"/>
        <v>0.03582005359</v>
      </c>
      <c r="G2236" s="226">
        <f t="shared" si="4"/>
        <v>1.035820054</v>
      </c>
    </row>
    <row r="2237" ht="15.75" customHeight="1">
      <c r="A2237" s="403" t="s">
        <v>2587</v>
      </c>
      <c r="B2237" s="404">
        <v>4486.19</v>
      </c>
      <c r="C2237" s="405">
        <f t="shared" si="1"/>
        <v>0.0002876318313</v>
      </c>
      <c r="D2237" s="405">
        <f t="shared" si="2"/>
        <v>1.000287632</v>
      </c>
      <c r="E2237" s="406">
        <v>70.91</v>
      </c>
      <c r="F2237" s="226">
        <f t="shared" si="3"/>
        <v>-0.003793200337</v>
      </c>
      <c r="G2237" s="226">
        <f t="shared" si="4"/>
        <v>0.9962067997</v>
      </c>
    </row>
    <row r="2238" ht="15.75" customHeight="1">
      <c r="A2238" s="403" t="s">
        <v>2588</v>
      </c>
      <c r="B2238" s="404">
        <v>4484.9</v>
      </c>
      <c r="C2238" s="405">
        <f t="shared" si="1"/>
        <v>0.002846492866</v>
      </c>
      <c r="D2238" s="405">
        <f t="shared" si="2"/>
        <v>1.002846493</v>
      </c>
      <c r="E2238" s="406">
        <v>71.18</v>
      </c>
      <c r="F2238" s="226">
        <f t="shared" si="3"/>
        <v>-0.02009911894</v>
      </c>
      <c r="G2238" s="226">
        <f t="shared" si="4"/>
        <v>0.9799008811</v>
      </c>
    </row>
    <row r="2239" ht="15.75" customHeight="1">
      <c r="A2239" s="403" t="s">
        <v>2589</v>
      </c>
      <c r="B2239" s="404">
        <v>4472.17</v>
      </c>
      <c r="C2239" s="405">
        <f t="shared" si="1"/>
        <v>0.001157376315</v>
      </c>
      <c r="D2239" s="405">
        <f t="shared" si="2"/>
        <v>1.001157376</v>
      </c>
      <c r="E2239" s="406">
        <v>72.64</v>
      </c>
      <c r="F2239" s="226">
        <f t="shared" si="3"/>
        <v>-0.006156792995</v>
      </c>
      <c r="G2239" s="226">
        <f t="shared" si="4"/>
        <v>0.993843207</v>
      </c>
    </row>
    <row r="2240" ht="15.75" customHeight="1">
      <c r="A2240" s="403" t="s">
        <v>2590</v>
      </c>
      <c r="B2240" s="404">
        <v>4467.0</v>
      </c>
      <c r="C2240" s="405">
        <f t="shared" si="1"/>
        <v>0.01049402684</v>
      </c>
      <c r="D2240" s="405">
        <f t="shared" si="2"/>
        <v>1.010494027</v>
      </c>
      <c r="E2240" s="406">
        <v>73.09</v>
      </c>
      <c r="F2240" s="226">
        <f t="shared" si="3"/>
        <v>0.02813335209</v>
      </c>
      <c r="G2240" s="226">
        <f t="shared" si="4"/>
        <v>1.028133352</v>
      </c>
    </row>
    <row r="2241" ht="15.75" customHeight="1">
      <c r="A2241" s="403" t="s">
        <v>2591</v>
      </c>
      <c r="B2241" s="404">
        <v>4420.61</v>
      </c>
      <c r="C2241" s="405">
        <f t="shared" si="1"/>
        <v>-0.001477248343</v>
      </c>
      <c r="D2241" s="405">
        <f t="shared" si="2"/>
        <v>0.9985227517</v>
      </c>
      <c r="E2241" s="406">
        <v>71.09</v>
      </c>
      <c r="F2241" s="226">
        <f t="shared" si="3"/>
        <v>-0.03094329335</v>
      </c>
      <c r="G2241" s="226">
        <f t="shared" si="4"/>
        <v>0.9690567067</v>
      </c>
    </row>
    <row r="2242" ht="15.75" customHeight="1">
      <c r="A2242" s="403" t="s">
        <v>2592</v>
      </c>
      <c r="B2242" s="404">
        <v>4427.15</v>
      </c>
      <c r="C2242" s="405">
        <f t="shared" si="1"/>
        <v>0.00876573366</v>
      </c>
      <c r="D2242" s="405">
        <f t="shared" si="2"/>
        <v>1.008765734</v>
      </c>
      <c r="E2242" s="406">
        <v>73.36</v>
      </c>
      <c r="F2242" s="226">
        <f t="shared" si="3"/>
        <v>0.001228333561</v>
      </c>
      <c r="G2242" s="226">
        <f t="shared" si="4"/>
        <v>1.001228334</v>
      </c>
    </row>
    <row r="2243" ht="15.75" customHeight="1">
      <c r="A2243" s="403" t="s">
        <v>2593</v>
      </c>
      <c r="B2243" s="404">
        <v>4388.68</v>
      </c>
      <c r="C2243" s="405">
        <f t="shared" si="1"/>
        <v>-0.008118247977</v>
      </c>
      <c r="D2243" s="405">
        <f t="shared" si="2"/>
        <v>0.991881752</v>
      </c>
      <c r="E2243" s="406">
        <v>73.27</v>
      </c>
      <c r="F2243" s="226">
        <f t="shared" si="3"/>
        <v>-0.0146584185</v>
      </c>
      <c r="G2243" s="226">
        <f t="shared" si="4"/>
        <v>0.9853415815</v>
      </c>
    </row>
    <row r="2244" ht="15.75" customHeight="1">
      <c r="A2244" s="403" t="s">
        <v>2594</v>
      </c>
      <c r="B2244" s="404">
        <v>4424.6</v>
      </c>
      <c r="C2244" s="405">
        <f t="shared" si="1"/>
        <v>0.006748670061</v>
      </c>
      <c r="D2244" s="405">
        <f t="shared" si="2"/>
        <v>1.00674867</v>
      </c>
      <c r="E2244" s="406">
        <v>74.36</v>
      </c>
      <c r="F2244" s="226">
        <f t="shared" si="3"/>
        <v>0.01487648424</v>
      </c>
      <c r="G2244" s="226">
        <f t="shared" si="4"/>
        <v>1.014876484</v>
      </c>
    </row>
    <row r="2245" ht="15.75" customHeight="1">
      <c r="A2245" s="403" t="s">
        <v>2595</v>
      </c>
      <c r="B2245" s="404">
        <v>4394.94</v>
      </c>
      <c r="C2245" s="405">
        <f t="shared" si="1"/>
        <v>0.004743735412</v>
      </c>
      <c r="D2245" s="405">
        <f t="shared" si="2"/>
        <v>1.004743735</v>
      </c>
      <c r="E2245" s="406">
        <v>73.27</v>
      </c>
      <c r="F2245" s="226">
        <f t="shared" si="3"/>
        <v>-0.005024443237</v>
      </c>
      <c r="G2245" s="226">
        <f t="shared" si="4"/>
        <v>0.9949755568</v>
      </c>
    </row>
    <row r="2246" ht="15.75" customHeight="1">
      <c r="A2246" s="403" t="s">
        <v>2596</v>
      </c>
      <c r="B2246" s="404">
        <v>4374.19</v>
      </c>
      <c r="C2246" s="405">
        <f t="shared" si="1"/>
        <v>-0.004089113532</v>
      </c>
      <c r="D2246" s="405">
        <f t="shared" si="2"/>
        <v>0.9959108865</v>
      </c>
      <c r="E2246" s="406">
        <v>73.64</v>
      </c>
      <c r="F2246" s="226">
        <f t="shared" si="3"/>
        <v>-0.01087978509</v>
      </c>
      <c r="G2246" s="226">
        <f t="shared" si="4"/>
        <v>0.9891202149</v>
      </c>
    </row>
    <row r="2247" ht="15.75" customHeight="1">
      <c r="A2247" s="403" t="s">
        <v>2597</v>
      </c>
      <c r="B2247" s="404">
        <v>4392.15</v>
      </c>
      <c r="C2247" s="405">
        <f t="shared" si="1"/>
        <v>0.0006379076629</v>
      </c>
      <c r="D2247" s="405">
        <f t="shared" si="2"/>
        <v>1.000637908</v>
      </c>
      <c r="E2247" s="406">
        <v>74.45</v>
      </c>
      <c r="F2247" s="226">
        <f t="shared" si="3"/>
        <v>0.003639795093</v>
      </c>
      <c r="G2247" s="226">
        <f t="shared" si="4"/>
        <v>1.003639795</v>
      </c>
    </row>
    <row r="2248" ht="15.75" customHeight="1">
      <c r="A2248" s="403" t="s">
        <v>2598</v>
      </c>
      <c r="B2248" s="404">
        <v>4389.35</v>
      </c>
      <c r="C2248" s="405">
        <f t="shared" si="1"/>
        <v>0.006090153526</v>
      </c>
      <c r="D2248" s="405">
        <f t="shared" si="2"/>
        <v>1.006090154</v>
      </c>
      <c r="E2248" s="406">
        <v>74.18</v>
      </c>
      <c r="F2248" s="226">
        <f t="shared" si="3"/>
        <v>0.03027777778</v>
      </c>
      <c r="G2248" s="226">
        <f t="shared" si="4"/>
        <v>1.030277778</v>
      </c>
    </row>
    <row r="2249" ht="15.75" customHeight="1">
      <c r="A2249" s="403" t="s">
        <v>2599</v>
      </c>
      <c r="B2249" s="404">
        <v>4362.78</v>
      </c>
      <c r="C2249" s="405">
        <f t="shared" si="1"/>
        <v>-0.003223750197</v>
      </c>
      <c r="D2249" s="405">
        <f t="shared" si="2"/>
        <v>0.9967762498</v>
      </c>
      <c r="E2249" s="406">
        <v>72.0</v>
      </c>
      <c r="F2249" s="226">
        <f t="shared" si="3"/>
        <v>0.001251564456</v>
      </c>
      <c r="G2249" s="226">
        <f t="shared" si="4"/>
        <v>1.001251564</v>
      </c>
    </row>
    <row r="2250" ht="15.75" customHeight="1">
      <c r="A2250" s="403" t="s">
        <v>2600</v>
      </c>
      <c r="B2250" s="404">
        <v>4376.89</v>
      </c>
      <c r="C2250" s="405">
        <f t="shared" si="1"/>
        <v>0.007487869329</v>
      </c>
      <c r="D2250" s="405">
        <f t="shared" si="2"/>
        <v>1.007487869</v>
      </c>
      <c r="E2250" s="406">
        <v>71.91</v>
      </c>
      <c r="F2250" s="226">
        <f t="shared" si="3"/>
        <v>0.02860821056</v>
      </c>
      <c r="G2250" s="226">
        <f t="shared" si="4"/>
        <v>1.028608211</v>
      </c>
    </row>
    <row r="2251" ht="15.75" customHeight="1">
      <c r="A2251" s="403" t="s">
        <v>2601</v>
      </c>
      <c r="B2251" s="404">
        <v>4344.36</v>
      </c>
      <c r="C2251" s="405">
        <f t="shared" si="1"/>
        <v>-0.004290547045</v>
      </c>
      <c r="D2251" s="405">
        <f t="shared" si="2"/>
        <v>0.995709453</v>
      </c>
      <c r="E2251" s="406">
        <v>69.91</v>
      </c>
      <c r="F2251" s="226">
        <f t="shared" si="3"/>
        <v>-0.006395679363</v>
      </c>
      <c r="G2251" s="226">
        <f t="shared" si="4"/>
        <v>0.9936043206</v>
      </c>
    </row>
    <row r="2252" ht="15.75" customHeight="1">
      <c r="A2252" s="403" t="s">
        <v>2602</v>
      </c>
      <c r="B2252" s="404">
        <v>4363.08</v>
      </c>
      <c r="C2252" s="405">
        <f t="shared" si="1"/>
        <v>-0.001811942347</v>
      </c>
      <c r="D2252" s="405">
        <f t="shared" si="2"/>
        <v>0.9981880577</v>
      </c>
      <c r="E2252" s="406">
        <v>70.36</v>
      </c>
      <c r="F2252" s="226">
        <f t="shared" si="3"/>
        <v>-0.01909940053</v>
      </c>
      <c r="G2252" s="226">
        <f t="shared" si="4"/>
        <v>0.9809005995</v>
      </c>
    </row>
    <row r="2253" ht="15.75" customHeight="1">
      <c r="A2253" s="403" t="s">
        <v>2603</v>
      </c>
      <c r="B2253" s="404">
        <v>4371.0</v>
      </c>
      <c r="C2253" s="405">
        <f t="shared" si="1"/>
        <v>-0.001261276082</v>
      </c>
      <c r="D2253" s="405">
        <f t="shared" si="2"/>
        <v>0.9987387239</v>
      </c>
      <c r="E2253" s="406">
        <v>71.73</v>
      </c>
      <c r="F2253" s="226">
        <f t="shared" si="3"/>
        <v>0</v>
      </c>
      <c r="G2253" s="226">
        <f t="shared" si="4"/>
        <v>1</v>
      </c>
    </row>
    <row r="2254" ht="15.75" customHeight="1">
      <c r="A2254" s="403" t="s">
        <v>2604</v>
      </c>
      <c r="B2254" s="404">
        <v>4376.52</v>
      </c>
      <c r="C2254" s="405">
        <f t="shared" si="1"/>
        <v>-0.00005711974812</v>
      </c>
      <c r="D2254" s="405">
        <f t="shared" si="2"/>
        <v>0.9999428803</v>
      </c>
      <c r="E2254" s="406">
        <v>71.73</v>
      </c>
      <c r="F2254" s="226">
        <f t="shared" si="3"/>
        <v>-0.001253132832</v>
      </c>
      <c r="G2254" s="226">
        <f t="shared" si="4"/>
        <v>0.9987468672</v>
      </c>
    </row>
    <row r="2255" ht="15.75" customHeight="1">
      <c r="A2255" s="403" t="s">
        <v>2605</v>
      </c>
      <c r="B2255" s="404">
        <v>4376.77</v>
      </c>
      <c r="C2255" s="405">
        <f t="shared" si="1"/>
        <v>-0.007793885948</v>
      </c>
      <c r="D2255" s="405">
        <f t="shared" si="2"/>
        <v>0.9922061141</v>
      </c>
      <c r="E2255" s="406">
        <v>71.82</v>
      </c>
      <c r="F2255" s="226">
        <f t="shared" si="3"/>
        <v>-0.02099236641</v>
      </c>
      <c r="G2255" s="226">
        <f t="shared" si="4"/>
        <v>0.9790076336</v>
      </c>
    </row>
    <row r="2256" ht="15.75" customHeight="1">
      <c r="A2256" s="403" t="s">
        <v>2606</v>
      </c>
      <c r="B2256" s="404">
        <v>4411.15</v>
      </c>
      <c r="C2256" s="405">
        <f t="shared" si="1"/>
        <v>-0.005646724674</v>
      </c>
      <c r="D2256" s="405">
        <f t="shared" si="2"/>
        <v>0.9943532753</v>
      </c>
      <c r="E2256" s="406">
        <v>73.36</v>
      </c>
      <c r="F2256" s="226">
        <f t="shared" si="3"/>
        <v>-0.01714898178</v>
      </c>
      <c r="G2256" s="226">
        <f t="shared" si="4"/>
        <v>0.9828510182</v>
      </c>
    </row>
    <row r="2257" ht="15.75" customHeight="1">
      <c r="A2257" s="403" t="s">
        <v>2607</v>
      </c>
      <c r="B2257" s="404">
        <v>4436.2</v>
      </c>
      <c r="C2257" s="405">
        <f t="shared" si="1"/>
        <v>-0.006808295329</v>
      </c>
      <c r="D2257" s="405">
        <f t="shared" si="2"/>
        <v>0.9931917047</v>
      </c>
      <c r="E2257" s="406">
        <v>74.64</v>
      </c>
      <c r="F2257" s="226">
        <f t="shared" si="3"/>
        <v>0</v>
      </c>
      <c r="G2257" s="226">
        <f t="shared" si="4"/>
        <v>1</v>
      </c>
    </row>
    <row r="2258" ht="15.75" customHeight="1">
      <c r="A2258" s="403" t="s">
        <v>2608</v>
      </c>
      <c r="B2258" s="404">
        <v>4466.61</v>
      </c>
      <c r="C2258" s="405"/>
      <c r="D2258" s="405"/>
      <c r="E2258" s="406">
        <v>74.64</v>
      </c>
      <c r="F2258" s="226"/>
      <c r="G2258" s="226"/>
    </row>
  </sheetData>
  <mergeCells count="4">
    <mergeCell ref="A1:D1"/>
    <mergeCell ref="E1:G1"/>
    <mergeCell ref="I3:J3"/>
    <mergeCell ref="I11:J12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26.43"/>
    <col customWidth="1" min="4" max="4" width="16.29"/>
    <col customWidth="1" min="5" max="5" width="17.29"/>
    <col customWidth="1" min="6" max="6" width="20.29"/>
    <col customWidth="1" min="7" max="7" width="23.86"/>
    <col customWidth="1" min="8" max="8" width="18.0"/>
    <col customWidth="1" min="9" max="9" width="18.14"/>
    <col customWidth="1" min="10" max="10" width="19.14"/>
    <col customWidth="1" min="15" max="15" width="17.29"/>
  </cols>
  <sheetData>
    <row r="1" ht="105.0" customHeight="1">
      <c r="A1" s="481" t="s">
        <v>145</v>
      </c>
      <c r="B1" s="2"/>
      <c r="C1" s="2"/>
      <c r="D1" s="2"/>
      <c r="E1" s="2"/>
      <c r="F1" s="3"/>
      <c r="G1" s="482" t="s">
        <v>1</v>
      </c>
      <c r="H1" s="483" t="s">
        <v>2</v>
      </c>
      <c r="I1" s="2"/>
      <c r="J1" s="2"/>
      <c r="K1" s="2"/>
      <c r="L1" s="2"/>
      <c r="M1" s="2"/>
      <c r="N1" s="2"/>
      <c r="O1" s="3"/>
    </row>
    <row r="2" ht="23.25" customHeight="1">
      <c r="A2" s="484" t="s">
        <v>102</v>
      </c>
      <c r="B2" s="485"/>
      <c r="C2" s="485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ht="15.75" customHeight="1">
      <c r="A3" s="64" t="s">
        <v>54</v>
      </c>
      <c r="C3" s="75">
        <f>'Pro-forma Elements Cal. (1)'!O10</f>
        <v>0.3708467387</v>
      </c>
    </row>
    <row r="4" ht="15.75" customHeight="1">
      <c r="A4" s="62" t="s">
        <v>62</v>
      </c>
      <c r="C4" s="75">
        <f>'Pro-forma Elements Cal. (1)'!O15</f>
        <v>0.6291532613</v>
      </c>
    </row>
    <row r="5" ht="15.75" customHeight="1">
      <c r="A5" s="62" t="s">
        <v>96</v>
      </c>
      <c r="C5" s="75">
        <f>'Pro-forma Elements Cal. (1)'!O20</f>
        <v>0.332925422</v>
      </c>
    </row>
    <row r="6" ht="15.75" customHeight="1">
      <c r="A6" s="62" t="s">
        <v>76</v>
      </c>
      <c r="C6" s="75">
        <f>'Pro-forma Elements Cal. (1)'!O28</f>
        <v>0.1156005696</v>
      </c>
    </row>
    <row r="7" ht="15.75" customHeight="1">
      <c r="A7" s="62" t="s">
        <v>89</v>
      </c>
      <c r="C7" s="75">
        <f>'Pro-forma Elements Cal. (1)'!O34</f>
        <v>0.5025991592</v>
      </c>
    </row>
    <row r="8" ht="15.75" customHeight="1">
      <c r="A8" s="62" t="s">
        <v>90</v>
      </c>
      <c r="C8" s="75">
        <f>'Pro-forma Elements Cal. (1)'!O40</f>
        <v>0.6181997288</v>
      </c>
    </row>
    <row r="9" ht="15.75" customHeight="1"/>
    <row r="10" ht="15.75" customHeight="1"/>
    <row r="11" ht="15.75" customHeight="1"/>
    <row r="12" ht="32.25" customHeight="1">
      <c r="A12" s="115" t="s">
        <v>152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ht="30.75" customHeight="1">
      <c r="A13" s="56"/>
      <c r="D13" s="118" t="s">
        <v>130</v>
      </c>
      <c r="E13" s="3"/>
      <c r="F13" s="190" t="s">
        <v>131</v>
      </c>
      <c r="G13" s="2"/>
      <c r="H13" s="2"/>
      <c r="I13" s="2"/>
      <c r="J13" s="3"/>
      <c r="K13" s="191" t="s">
        <v>132</v>
      </c>
      <c r="L13" s="2"/>
      <c r="M13" s="2"/>
      <c r="N13" s="2"/>
      <c r="O13" s="3"/>
    </row>
    <row r="14" ht="23.25" customHeight="1">
      <c r="A14" s="192"/>
      <c r="B14" s="192"/>
      <c r="C14" s="192"/>
      <c r="D14" s="193">
        <v>2017.0</v>
      </c>
      <c r="E14" s="193">
        <v>2018.0</v>
      </c>
      <c r="F14" s="59">
        <v>2019.0</v>
      </c>
      <c r="G14" s="59">
        <v>2020.0</v>
      </c>
      <c r="H14" s="59">
        <v>2021.0</v>
      </c>
      <c r="I14" s="59">
        <v>2022.0</v>
      </c>
      <c r="J14" s="194">
        <v>2023.0</v>
      </c>
      <c r="K14" s="195">
        <v>2024.0</v>
      </c>
      <c r="L14" s="195">
        <v>2025.0</v>
      </c>
      <c r="M14" s="195">
        <v>2026.0</v>
      </c>
      <c r="N14" s="195">
        <v>2027.0</v>
      </c>
      <c r="O14" s="195">
        <v>2028.0</v>
      </c>
    </row>
    <row r="15" ht="15.75" customHeight="1">
      <c r="A15" s="60" t="s">
        <v>46</v>
      </c>
    </row>
    <row r="16" ht="15.75" customHeight="1">
      <c r="A16" s="61" t="s">
        <v>47</v>
      </c>
    </row>
    <row r="17" ht="15.75" customHeight="1">
      <c r="A17" s="62" t="s">
        <v>48</v>
      </c>
      <c r="D17" s="63">
        <v>9.675744016E9</v>
      </c>
      <c r="E17" s="63">
        <v>9.563331957E9</v>
      </c>
      <c r="F17" s="63">
        <v>2.3142546283E10</v>
      </c>
      <c r="G17" s="63">
        <v>2.3835688707E10</v>
      </c>
      <c r="H17" s="63">
        <v>2.29947609E10</v>
      </c>
      <c r="I17" s="63">
        <v>2.2188786686E10</v>
      </c>
      <c r="J17" s="63">
        <v>2.2253517526E10</v>
      </c>
      <c r="K17" s="486">
        <f t="shared" ref="K17:O17" si="1">K40*$C$3</f>
        <v>13625463440</v>
      </c>
      <c r="L17" s="486">
        <f t="shared" si="1"/>
        <v>18161726606</v>
      </c>
      <c r="M17" s="486">
        <f t="shared" si="1"/>
        <v>24208227102</v>
      </c>
      <c r="N17" s="486">
        <f t="shared" si="1"/>
        <v>32267761327</v>
      </c>
      <c r="O17" s="486">
        <f t="shared" si="1"/>
        <v>43010519385</v>
      </c>
    </row>
    <row r="18" ht="15.75" customHeight="1">
      <c r="A18" s="64" t="s">
        <v>49</v>
      </c>
      <c r="D18" s="62">
        <v>0.0</v>
      </c>
      <c r="E18" s="62">
        <v>0.0</v>
      </c>
      <c r="F18" s="62">
        <v>0.0</v>
      </c>
      <c r="G18" s="63">
        <v>1.31497069E8</v>
      </c>
      <c r="H18" s="63">
        <v>1.24548128E8</v>
      </c>
      <c r="I18" s="63">
        <v>2.67901257E8</v>
      </c>
      <c r="J18" s="63">
        <v>2.1849568E8</v>
      </c>
      <c r="K18" s="197">
        <f t="shared" ref="K18:K22" si="2">J18*(1+$C$3)</f>
        <v>299524090.3</v>
      </c>
      <c r="L18" s="197">
        <v>2.995240903495955E8</v>
      </c>
      <c r="M18" s="197">
        <v>2.995240903495955E8</v>
      </c>
      <c r="N18" s="197">
        <v>2.995240903495955E8</v>
      </c>
      <c r="O18" s="197">
        <v>2.995240903495955E8</v>
      </c>
    </row>
    <row r="19" ht="15.75" customHeight="1">
      <c r="A19" s="64" t="s">
        <v>50</v>
      </c>
      <c r="D19" s="63">
        <v>3.1927564E7</v>
      </c>
      <c r="E19" s="63">
        <v>2.7629844E7</v>
      </c>
      <c r="F19" s="65">
        <v>4.8503285E7</v>
      </c>
      <c r="G19" s="63">
        <v>4.1623907E7</v>
      </c>
      <c r="H19" s="63">
        <v>3.4744529E7</v>
      </c>
      <c r="I19" s="63">
        <v>5.7122126E7</v>
      </c>
      <c r="J19" s="63">
        <v>5.1500326E7</v>
      </c>
      <c r="K19" s="197">
        <f t="shared" si="2"/>
        <v>70599053.94</v>
      </c>
      <c r="L19" s="197">
        <v>7.059905393945374E7</v>
      </c>
      <c r="M19" s="197">
        <v>7.059905393945374E7</v>
      </c>
      <c r="N19" s="197">
        <v>7.059905393945374E7</v>
      </c>
      <c r="O19" s="197">
        <v>7.059905393945374E7</v>
      </c>
    </row>
    <row r="20" ht="15.75" customHeight="1">
      <c r="A20" s="64" t="s">
        <v>51</v>
      </c>
      <c r="D20" s="63">
        <v>1.071402734E9</v>
      </c>
      <c r="E20" s="63">
        <v>2.841135643E9</v>
      </c>
      <c r="F20" s="66">
        <v>1.45804831E8</v>
      </c>
      <c r="G20" s="63">
        <v>2.4166519E7</v>
      </c>
      <c r="H20" s="63">
        <v>4.2648231E7</v>
      </c>
      <c r="I20" s="63">
        <v>1.164792138E9</v>
      </c>
      <c r="J20" s="63">
        <v>9.853579508E9</v>
      </c>
      <c r="K20" s="62">
        <f t="shared" si="2"/>
        <v>13507747333</v>
      </c>
      <c r="L20" s="62">
        <f t="shared" ref="L20:O20" si="3">K20*(1+$C$3)</f>
        <v>18517051379</v>
      </c>
      <c r="M20" s="62">
        <f t="shared" si="3"/>
        <v>25384039493</v>
      </c>
      <c r="N20" s="62">
        <f t="shared" si="3"/>
        <v>34797627755</v>
      </c>
      <c r="O20" s="62">
        <f t="shared" si="3"/>
        <v>47702214522</v>
      </c>
    </row>
    <row r="21" ht="15.75" customHeight="1">
      <c r="A21" s="64" t="s">
        <v>52</v>
      </c>
      <c r="D21" s="63">
        <v>1.325036459E9</v>
      </c>
      <c r="E21" s="63">
        <v>1.562913138E9</v>
      </c>
      <c r="F21" s="65">
        <v>3.457009041E9</v>
      </c>
      <c r="G21" s="63">
        <v>3.608800543E9</v>
      </c>
      <c r="H21" s="62">
        <v>0.0</v>
      </c>
      <c r="I21" s="62">
        <v>0.0</v>
      </c>
      <c r="J21" s="62">
        <v>0.0</v>
      </c>
      <c r="K21" s="62">
        <f t="shared" si="2"/>
        <v>0</v>
      </c>
      <c r="L21" s="62">
        <f t="shared" ref="L21:O21" si="4">K21*(1+$C$3)</f>
        <v>0</v>
      </c>
      <c r="M21" s="62">
        <f t="shared" si="4"/>
        <v>0</v>
      </c>
      <c r="N21" s="62">
        <f t="shared" si="4"/>
        <v>0</v>
      </c>
      <c r="O21" s="62">
        <f t="shared" si="4"/>
        <v>0</v>
      </c>
    </row>
    <row r="22" ht="15.75" customHeight="1">
      <c r="A22" s="62" t="s">
        <v>53</v>
      </c>
      <c r="B22" s="67"/>
      <c r="D22" s="200">
        <v>0.0</v>
      </c>
      <c r="E22" s="200">
        <v>0.0</v>
      </c>
      <c r="F22" s="200">
        <v>0.0</v>
      </c>
      <c r="G22" s="69">
        <v>0.0</v>
      </c>
      <c r="H22" s="69">
        <v>2.4768E9</v>
      </c>
      <c r="I22" s="69">
        <v>2.84256E9</v>
      </c>
      <c r="J22" s="69">
        <v>2.592E9</v>
      </c>
      <c r="K22" s="200">
        <f t="shared" si="2"/>
        <v>3553234747</v>
      </c>
      <c r="L22" s="200">
        <f t="shared" ref="L22:O22" si="5">K22*(1+$C$3)</f>
        <v>4870940264</v>
      </c>
      <c r="M22" s="200">
        <f t="shared" si="5"/>
        <v>6677312576</v>
      </c>
      <c r="N22" s="200">
        <f t="shared" si="5"/>
        <v>9153572168</v>
      </c>
      <c r="O22" s="200">
        <f t="shared" si="5"/>
        <v>12548144554</v>
      </c>
    </row>
    <row r="23" ht="15.75" customHeight="1">
      <c r="A23" s="62"/>
      <c r="B23" s="67" t="s">
        <v>54</v>
      </c>
      <c r="D23" s="201">
        <f t="shared" ref="D23:O23" si="6">SUM(D17:D22)</f>
        <v>12104110773</v>
      </c>
      <c r="E23" s="201">
        <f t="shared" si="6"/>
        <v>13995010582</v>
      </c>
      <c r="F23" s="201">
        <f t="shared" si="6"/>
        <v>26793863440</v>
      </c>
      <c r="G23" s="201">
        <f t="shared" si="6"/>
        <v>27641776745</v>
      </c>
      <c r="H23" s="201">
        <f t="shared" si="6"/>
        <v>25673501788</v>
      </c>
      <c r="I23" s="201">
        <f t="shared" si="6"/>
        <v>26521162207</v>
      </c>
      <c r="J23" s="201">
        <f t="shared" si="6"/>
        <v>34969093040</v>
      </c>
      <c r="K23" s="202">
        <f t="shared" si="6"/>
        <v>31056568664</v>
      </c>
      <c r="L23" s="202">
        <f t="shared" si="6"/>
        <v>41919841394</v>
      </c>
      <c r="M23" s="202">
        <f t="shared" si="6"/>
        <v>56639702315</v>
      </c>
      <c r="N23" s="202">
        <f t="shared" si="6"/>
        <v>76589084393</v>
      </c>
      <c r="O23" s="202">
        <f t="shared" si="6"/>
        <v>103631001605</v>
      </c>
    </row>
    <row r="24" ht="15.75" customHeight="1">
      <c r="A24" s="61" t="s">
        <v>55</v>
      </c>
    </row>
    <row r="25" ht="15.75" customHeight="1">
      <c r="A25" s="62" t="s">
        <v>56</v>
      </c>
      <c r="D25" s="63">
        <v>8.980713497E9</v>
      </c>
      <c r="E25" s="63">
        <v>1.4451900658E10</v>
      </c>
      <c r="F25" s="63">
        <v>1.4990097612E10</v>
      </c>
      <c r="G25" s="63">
        <v>1.4841815068E10</v>
      </c>
      <c r="H25" s="63">
        <v>1.3647000125E10</v>
      </c>
      <c r="I25" s="63">
        <v>2.6717535056E10</v>
      </c>
      <c r="J25" s="63">
        <v>1.8501679245E10</v>
      </c>
      <c r="K25" s="62">
        <f t="shared" ref="K25:O25" si="7">J25*(1+C4)</f>
        <v>30142071081</v>
      </c>
      <c r="L25" s="62">
        <f t="shared" si="7"/>
        <v>30142071081</v>
      </c>
      <c r="M25" s="62">
        <f t="shared" si="7"/>
        <v>30142071081</v>
      </c>
      <c r="N25" s="62">
        <f t="shared" si="7"/>
        <v>30142071081</v>
      </c>
      <c r="O25" s="62">
        <f t="shared" si="7"/>
        <v>30142071081</v>
      </c>
    </row>
    <row r="26" ht="15.75" customHeight="1">
      <c r="A26" s="62" t="s">
        <v>57</v>
      </c>
      <c r="D26" s="63">
        <v>4.354600097E9</v>
      </c>
      <c r="E26" s="63">
        <v>6.460423147E9</v>
      </c>
      <c r="F26" s="63">
        <v>1.013169387E10</v>
      </c>
      <c r="G26" s="63">
        <v>7.647181033E9</v>
      </c>
      <c r="H26" s="63">
        <v>7.7045172E9</v>
      </c>
      <c r="I26" s="63">
        <v>7.142826187E9</v>
      </c>
      <c r="J26" s="63">
        <v>7.143051404E9</v>
      </c>
      <c r="K26" s="62">
        <f t="shared" ref="K26:O26" si="8">J26*(1+$C$5)</f>
        <v>9521154807</v>
      </c>
      <c r="L26" s="62">
        <f t="shared" si="8"/>
        <v>12690989290</v>
      </c>
      <c r="M26" s="62">
        <f t="shared" si="8"/>
        <v>16916142255</v>
      </c>
      <c r="N26" s="62">
        <f t="shared" si="8"/>
        <v>22547956055</v>
      </c>
      <c r="O26" s="62">
        <f t="shared" si="8"/>
        <v>30054743841</v>
      </c>
    </row>
    <row r="27" ht="15.75" customHeight="1">
      <c r="A27" s="62" t="s">
        <v>58</v>
      </c>
      <c r="D27" s="63">
        <v>9.648559106E9</v>
      </c>
      <c r="E27" s="63">
        <v>6.970340553E9</v>
      </c>
      <c r="F27" s="63">
        <v>8.505954818E9</v>
      </c>
      <c r="G27" s="63">
        <v>8.831716675E9</v>
      </c>
      <c r="H27" s="63">
        <v>2.706381082E9</v>
      </c>
      <c r="I27" s="63">
        <v>5.098418693E9</v>
      </c>
      <c r="J27" s="63">
        <v>3.541967035E9</v>
      </c>
      <c r="K27" s="62">
        <f t="shared" ref="K27:O27" si="9">J27*(1+$C$5)</f>
        <v>4721177905</v>
      </c>
      <c r="L27" s="62">
        <f t="shared" si="9"/>
        <v>6292978052</v>
      </c>
      <c r="M27" s="62">
        <f t="shared" si="9"/>
        <v>8388070425</v>
      </c>
      <c r="N27" s="62">
        <f t="shared" si="9"/>
        <v>11180672312</v>
      </c>
      <c r="O27" s="62">
        <f t="shared" si="9"/>
        <v>14903002360</v>
      </c>
    </row>
    <row r="28" ht="15.75" customHeight="1">
      <c r="A28" s="62" t="s">
        <v>59</v>
      </c>
      <c r="D28" s="63">
        <v>1.945407207E9</v>
      </c>
      <c r="E28" s="63">
        <v>2.95428103E9</v>
      </c>
      <c r="F28" s="63">
        <v>3.976716412E9</v>
      </c>
      <c r="G28" s="63">
        <v>3.620663887E9</v>
      </c>
      <c r="H28" s="63">
        <v>3.926493428E9</v>
      </c>
      <c r="I28" s="63">
        <v>4.59288409E9</v>
      </c>
      <c r="J28" s="63">
        <v>7.078686146E9</v>
      </c>
      <c r="K28" s="62">
        <f t="shared" ref="K28:O28" si="10">J28*(1+$C$5)</f>
        <v>9435360719</v>
      </c>
      <c r="L28" s="62">
        <f t="shared" si="10"/>
        <v>12576632168</v>
      </c>
      <c r="M28" s="62">
        <f t="shared" si="10"/>
        <v>16763712741</v>
      </c>
      <c r="N28" s="62">
        <f t="shared" si="10"/>
        <v>22344778880</v>
      </c>
      <c r="O28" s="62">
        <f t="shared" si="10"/>
        <v>29783923819</v>
      </c>
    </row>
    <row r="29" ht="15.75" customHeight="1">
      <c r="A29" s="62" t="s">
        <v>60</v>
      </c>
      <c r="D29" s="63">
        <v>4.96529288E8</v>
      </c>
      <c r="E29" s="63">
        <v>3.23908621E8</v>
      </c>
      <c r="F29" s="63">
        <v>4.95102221E8</v>
      </c>
      <c r="G29" s="63">
        <v>1.085506724E9</v>
      </c>
      <c r="H29" s="63">
        <v>2.310041175E9</v>
      </c>
      <c r="I29" s="63">
        <v>2.874744862E9</v>
      </c>
      <c r="J29" s="63">
        <v>1.221572917E9</v>
      </c>
      <c r="K29" s="62">
        <f t="shared" ref="K29:O29" si="11">J29*(1+$C$5)</f>
        <v>1628265596</v>
      </c>
      <c r="L29" s="62">
        <f t="shared" si="11"/>
        <v>2170356607</v>
      </c>
      <c r="M29" s="62">
        <f t="shared" si="11"/>
        <v>2892923496</v>
      </c>
      <c r="N29" s="62">
        <f t="shared" si="11"/>
        <v>3856051272</v>
      </c>
      <c r="O29" s="62">
        <f t="shared" si="11"/>
        <v>5139828769</v>
      </c>
    </row>
    <row r="30" ht="15.75" customHeight="1">
      <c r="A30" s="62" t="s">
        <v>61</v>
      </c>
      <c r="D30" s="69">
        <v>7.7855172E7</v>
      </c>
      <c r="E30" s="69">
        <v>5.24690721E8</v>
      </c>
      <c r="F30" s="69">
        <v>9.14756422E8</v>
      </c>
      <c r="G30" s="69">
        <v>9.45892317E8</v>
      </c>
      <c r="H30" s="69">
        <v>1.6417265525E10</v>
      </c>
      <c r="I30" s="69">
        <v>9.073822713E9</v>
      </c>
      <c r="J30" s="69">
        <v>4.443074215E9</v>
      </c>
      <c r="K30" s="62">
        <f t="shared" ref="K30:O30" si="12">J30*(1+$C$5)</f>
        <v>5922286573</v>
      </c>
      <c r="L30" s="62">
        <f t="shared" si="12"/>
        <v>7893966330</v>
      </c>
      <c r="M30" s="62">
        <f t="shared" si="12"/>
        <v>10522068402</v>
      </c>
      <c r="N30" s="62">
        <f t="shared" si="12"/>
        <v>14025132466</v>
      </c>
      <c r="O30" s="62">
        <f t="shared" si="12"/>
        <v>18694455611</v>
      </c>
    </row>
    <row r="31" ht="15.75" customHeight="1">
      <c r="B31" s="67" t="s">
        <v>62</v>
      </c>
      <c r="D31" s="201">
        <f t="shared" ref="D31:O31" si="13">SUM(D25:D30)</f>
        <v>25503664367</v>
      </c>
      <c r="E31" s="201">
        <f t="shared" si="13"/>
        <v>31685544730</v>
      </c>
      <c r="F31" s="201">
        <f t="shared" si="13"/>
        <v>39014321355</v>
      </c>
      <c r="G31" s="201">
        <f t="shared" si="13"/>
        <v>36972775704</v>
      </c>
      <c r="H31" s="201">
        <f t="shared" si="13"/>
        <v>46711698535</v>
      </c>
      <c r="I31" s="201">
        <f t="shared" si="13"/>
        <v>55500231601</v>
      </c>
      <c r="J31" s="201">
        <f t="shared" si="13"/>
        <v>41930030962</v>
      </c>
      <c r="K31" s="202">
        <f t="shared" si="13"/>
        <v>61370316682</v>
      </c>
      <c r="L31" s="202">
        <f t="shared" si="13"/>
        <v>71766993528</v>
      </c>
      <c r="M31" s="202">
        <f t="shared" si="13"/>
        <v>85624988401</v>
      </c>
      <c r="N31" s="202">
        <f t="shared" si="13"/>
        <v>104096662066</v>
      </c>
      <c r="O31" s="202">
        <f t="shared" si="13"/>
        <v>128718025481</v>
      </c>
    </row>
    <row r="32" ht="15.75" customHeight="1"/>
    <row r="33" ht="15.75" customHeight="1">
      <c r="C33" s="61" t="s">
        <v>63</v>
      </c>
      <c r="D33" s="203">
        <f t="shared" ref="D33:O33" si="14">D23+D31</f>
        <v>37607775140</v>
      </c>
      <c r="E33" s="203">
        <f t="shared" si="14"/>
        <v>45680555312</v>
      </c>
      <c r="F33" s="203">
        <f t="shared" si="14"/>
        <v>65808184795</v>
      </c>
      <c r="G33" s="203">
        <f t="shared" si="14"/>
        <v>64614552449</v>
      </c>
      <c r="H33" s="203">
        <f t="shared" si="14"/>
        <v>72385200323</v>
      </c>
      <c r="I33" s="203">
        <f t="shared" si="14"/>
        <v>82021393808</v>
      </c>
      <c r="J33" s="203">
        <f t="shared" si="14"/>
        <v>76899124002</v>
      </c>
      <c r="K33" s="204">
        <f t="shared" si="14"/>
        <v>92426885346</v>
      </c>
      <c r="L33" s="204">
        <f t="shared" si="14"/>
        <v>113686834922</v>
      </c>
      <c r="M33" s="204">
        <f t="shared" si="14"/>
        <v>142264690716</v>
      </c>
      <c r="N33" s="204">
        <f t="shared" si="14"/>
        <v>180685746459</v>
      </c>
      <c r="O33" s="204">
        <f t="shared" si="14"/>
        <v>232349027086</v>
      </c>
    </row>
    <row r="34" ht="15.75" customHeight="1">
      <c r="A34" s="61" t="s">
        <v>64</v>
      </c>
    </row>
    <row r="35" ht="15.75" customHeight="1">
      <c r="A35" s="62" t="s">
        <v>65</v>
      </c>
      <c r="D35" s="205">
        <v>3.41775E9</v>
      </c>
      <c r="E35" s="205">
        <v>3.41775E9</v>
      </c>
      <c r="F35" s="63">
        <v>3.759525E9</v>
      </c>
      <c r="G35" s="63">
        <v>3.759525E9</v>
      </c>
      <c r="H35" s="63">
        <v>3.759525E9</v>
      </c>
      <c r="I35" s="63">
        <v>3.759525E9</v>
      </c>
      <c r="J35" s="63">
        <v>3.759525E9</v>
      </c>
      <c r="K35" s="62">
        <f t="shared" ref="K35:O35" si="15">J35*(1+$C$5)</f>
        <v>5011166447</v>
      </c>
      <c r="L35" s="62">
        <f t="shared" si="15"/>
        <v>6679511152</v>
      </c>
      <c r="M35" s="62">
        <f t="shared" si="15"/>
        <v>8903290221</v>
      </c>
      <c r="N35" s="62">
        <f t="shared" si="15"/>
        <v>11867421875</v>
      </c>
      <c r="O35" s="62">
        <f t="shared" si="15"/>
        <v>15818388312</v>
      </c>
    </row>
    <row r="36" ht="15.75" customHeight="1">
      <c r="A36" s="62" t="s">
        <v>66</v>
      </c>
      <c r="D36" s="205">
        <v>2.601996609E9</v>
      </c>
      <c r="E36" s="205">
        <v>2.61385217E9</v>
      </c>
      <c r="F36" s="63">
        <v>7.940930965E9</v>
      </c>
      <c r="G36" s="63">
        <v>7.927976272E9</v>
      </c>
      <c r="H36" s="63">
        <v>7.915259084E9</v>
      </c>
      <c r="I36" s="63">
        <v>7.903177754E9</v>
      </c>
      <c r="J36" s="63">
        <v>7.891700491E9</v>
      </c>
      <c r="K36" s="62">
        <f t="shared" ref="K36:O36" si="16">J36*(1+$C$5)</f>
        <v>10519048208</v>
      </c>
      <c r="L36" s="62">
        <f t="shared" si="16"/>
        <v>14021106772</v>
      </c>
      <c r="M36" s="62">
        <f t="shared" si="16"/>
        <v>18689089661</v>
      </c>
      <c r="N36" s="62">
        <f t="shared" si="16"/>
        <v>24911162724</v>
      </c>
      <c r="O36" s="62">
        <f t="shared" si="16"/>
        <v>33204722088</v>
      </c>
    </row>
    <row r="37" ht="15.75" customHeight="1">
      <c r="A37" s="64" t="s">
        <v>67</v>
      </c>
      <c r="D37" s="63">
        <v>0.0</v>
      </c>
      <c r="E37" s="63">
        <v>0.0</v>
      </c>
      <c r="F37" s="63">
        <v>0.0</v>
      </c>
      <c r="G37" s="63">
        <v>9.681036891E9</v>
      </c>
      <c r="H37" s="63">
        <v>1.32912E9</v>
      </c>
      <c r="I37" s="63">
        <v>1.658304E9</v>
      </c>
      <c r="J37" s="63">
        <v>1.4328E9</v>
      </c>
      <c r="K37" s="62">
        <f t="shared" ref="K37:O37" si="17">J37*(1+$C$5)</f>
        <v>1909815545</v>
      </c>
      <c r="L37" s="62">
        <f t="shared" si="17"/>
        <v>2545641691</v>
      </c>
      <c r="M37" s="62">
        <f t="shared" si="17"/>
        <v>3393150525</v>
      </c>
      <c r="N37" s="62">
        <f t="shared" si="17"/>
        <v>4522816596</v>
      </c>
      <c r="O37" s="62">
        <f t="shared" si="17"/>
        <v>6028577220</v>
      </c>
    </row>
    <row r="38" ht="15.75" customHeight="1">
      <c r="A38" s="64" t="s">
        <v>154</v>
      </c>
      <c r="D38" s="63">
        <v>1.07081608E8</v>
      </c>
      <c r="E38" s="62">
        <v>0.0</v>
      </c>
      <c r="F38" s="62">
        <v>0.0</v>
      </c>
      <c r="G38" s="62">
        <v>0.0</v>
      </c>
      <c r="H38" s="62">
        <v>0.0</v>
      </c>
      <c r="I38" s="62">
        <v>0.0</v>
      </c>
      <c r="J38" s="62">
        <v>0.0</v>
      </c>
      <c r="K38" s="62">
        <f t="shared" ref="K38:O38" si="18">J38*(1+$C$5)</f>
        <v>0</v>
      </c>
      <c r="L38" s="62">
        <f t="shared" si="18"/>
        <v>0</v>
      </c>
      <c r="M38" s="62">
        <f t="shared" si="18"/>
        <v>0</v>
      </c>
      <c r="N38" s="62">
        <f t="shared" si="18"/>
        <v>0</v>
      </c>
      <c r="O38" s="62">
        <f t="shared" si="18"/>
        <v>0</v>
      </c>
    </row>
    <row r="39" ht="15.75" customHeight="1">
      <c r="A39" s="62" t="s">
        <v>68</v>
      </c>
      <c r="D39" s="69">
        <v>5.503470464E9</v>
      </c>
      <c r="E39" s="69">
        <v>6.777298362E9</v>
      </c>
      <c r="F39" s="69">
        <v>9.196763654E9</v>
      </c>
      <c r="G39" s="69">
        <v>1.0447946298E10</v>
      </c>
      <c r="H39" s="69">
        <v>1.0447946298E10</v>
      </c>
      <c r="I39" s="69">
        <v>1.2614176621E10</v>
      </c>
      <c r="J39" s="69">
        <v>1.4480528363E10</v>
      </c>
      <c r="K39" s="200">
        <f t="shared" ref="K39:O39" si="19">J39*(1+$C$5)</f>
        <v>19301464380</v>
      </c>
      <c r="L39" s="200">
        <f t="shared" si="19"/>
        <v>25727412554</v>
      </c>
      <c r="M39" s="200">
        <f t="shared" si="19"/>
        <v>34292722237</v>
      </c>
      <c r="N39" s="200">
        <f t="shared" si="19"/>
        <v>45709641261</v>
      </c>
      <c r="O39" s="200">
        <f t="shared" si="19"/>
        <v>60927542869</v>
      </c>
    </row>
    <row r="40" ht="15.75" customHeight="1">
      <c r="C40" s="61" t="s">
        <v>69</v>
      </c>
      <c r="D40" s="203">
        <f t="shared" ref="D40:O40" si="20">SUM(D35:D39)</f>
        <v>11630298681</v>
      </c>
      <c r="E40" s="203">
        <f t="shared" si="20"/>
        <v>12808900532</v>
      </c>
      <c r="F40" s="203">
        <f t="shared" si="20"/>
        <v>20897219619</v>
      </c>
      <c r="G40" s="203">
        <f t="shared" si="20"/>
        <v>31816484461</v>
      </c>
      <c r="H40" s="203">
        <f t="shared" si="20"/>
        <v>23451850382</v>
      </c>
      <c r="I40" s="203">
        <f t="shared" si="20"/>
        <v>25935183375</v>
      </c>
      <c r="J40" s="203">
        <f t="shared" si="20"/>
        <v>27564553854</v>
      </c>
      <c r="K40" s="204">
        <f t="shared" si="20"/>
        <v>36741494579</v>
      </c>
      <c r="L40" s="204">
        <f t="shared" si="20"/>
        <v>48973672169</v>
      </c>
      <c r="M40" s="204">
        <f t="shared" si="20"/>
        <v>65278252645</v>
      </c>
      <c r="N40" s="204">
        <f t="shared" si="20"/>
        <v>87011042457</v>
      </c>
      <c r="O40" s="204">
        <f t="shared" si="20"/>
        <v>115979230489</v>
      </c>
    </row>
    <row r="41" ht="15.75" customHeight="1"/>
    <row r="42" ht="15.75" customHeight="1">
      <c r="A42" s="61" t="s">
        <v>70</v>
      </c>
    </row>
    <row r="43" ht="15.75" customHeight="1">
      <c r="A43" s="61" t="s">
        <v>71</v>
      </c>
    </row>
    <row r="44" ht="15.75" customHeight="1">
      <c r="A44" s="62" t="s">
        <v>72</v>
      </c>
      <c r="D44" s="63">
        <v>1.117900968E9</v>
      </c>
      <c r="E44" s="63">
        <v>1.777555668E9</v>
      </c>
      <c r="F44" s="65">
        <v>9.067948647E9</v>
      </c>
      <c r="G44" s="63">
        <v>7.590427251E9</v>
      </c>
      <c r="H44" s="63">
        <v>6.680612343E9</v>
      </c>
      <c r="I44" s="63">
        <v>4.995757666E9</v>
      </c>
      <c r="J44" s="63">
        <v>4.397519453E9</v>
      </c>
      <c r="K44" s="62">
        <f t="shared" ref="K44:O44" si="21">J44*(1+$C$6)</f>
        <v>4905875206</v>
      </c>
      <c r="L44" s="62">
        <f t="shared" si="21"/>
        <v>5472997175</v>
      </c>
      <c r="M44" s="62">
        <f t="shared" si="21"/>
        <v>6105678765</v>
      </c>
      <c r="N44" s="62">
        <f t="shared" si="21"/>
        <v>6811498708</v>
      </c>
      <c r="O44" s="62">
        <f t="shared" si="21"/>
        <v>7598911839</v>
      </c>
    </row>
    <row r="45" ht="15.75" customHeight="1">
      <c r="A45" s="62" t="s">
        <v>73</v>
      </c>
      <c r="D45" s="63">
        <v>9.8761816E7</v>
      </c>
      <c r="E45" s="63">
        <v>1.36970002E8</v>
      </c>
      <c r="F45" s="65">
        <v>1.64439863E8</v>
      </c>
      <c r="G45" s="63">
        <v>1.99570002E8</v>
      </c>
      <c r="H45" s="63">
        <v>2.31003711E8</v>
      </c>
      <c r="I45" s="63">
        <v>2.03801486E8</v>
      </c>
      <c r="J45" s="63">
        <v>2.60427314E8</v>
      </c>
      <c r="K45" s="63">
        <v>2.60427314E8</v>
      </c>
      <c r="L45" s="63">
        <v>2.60427314E8</v>
      </c>
      <c r="M45" s="63">
        <v>2.60427314E8</v>
      </c>
      <c r="N45" s="63">
        <v>2.60427314E8</v>
      </c>
      <c r="O45" s="63">
        <v>2.60427314E8</v>
      </c>
    </row>
    <row r="46" ht="15.75" customHeight="1">
      <c r="A46" s="62" t="s">
        <v>74</v>
      </c>
      <c r="F46" s="65">
        <v>0.0</v>
      </c>
      <c r="G46" s="63">
        <v>7.3582072E7</v>
      </c>
      <c r="H46" s="63">
        <v>8.0169166E7</v>
      </c>
      <c r="I46" s="63">
        <v>2.35388647E8</v>
      </c>
      <c r="J46" s="63">
        <v>1.59315805E8</v>
      </c>
      <c r="K46" s="62">
        <f t="shared" ref="K46:O46" si="22">J46*(1+$C$6)</f>
        <v>177732802.8</v>
      </c>
      <c r="L46" s="62">
        <f t="shared" si="22"/>
        <v>198278816</v>
      </c>
      <c r="M46" s="62">
        <f t="shared" si="22"/>
        <v>221199960.1</v>
      </c>
      <c r="N46" s="62">
        <f t="shared" si="22"/>
        <v>246770801.5</v>
      </c>
      <c r="O46" s="62">
        <f t="shared" si="22"/>
        <v>275297646.7</v>
      </c>
    </row>
    <row r="47" ht="15.75" customHeight="1">
      <c r="A47" s="62" t="s">
        <v>75</v>
      </c>
      <c r="D47" s="69">
        <v>1.211086834E9</v>
      </c>
      <c r="E47" s="69">
        <v>1.157754016E9</v>
      </c>
      <c r="F47" s="72">
        <v>1.790395047E9</v>
      </c>
      <c r="G47" s="69">
        <v>2.112334257E9</v>
      </c>
      <c r="H47" s="69">
        <v>1.799731748E9</v>
      </c>
      <c r="I47" s="69">
        <v>1.795395682E9</v>
      </c>
      <c r="J47" s="69">
        <v>1.659575182E9</v>
      </c>
      <c r="K47" s="200">
        <f t="shared" ref="K47:O47" si="23">J47*(1+$C$6)</f>
        <v>1851423018</v>
      </c>
      <c r="L47" s="200">
        <f t="shared" si="23"/>
        <v>2065448574</v>
      </c>
      <c r="M47" s="200">
        <f t="shared" si="23"/>
        <v>2304215605</v>
      </c>
      <c r="N47" s="200">
        <f t="shared" si="23"/>
        <v>2570584242</v>
      </c>
      <c r="O47" s="200">
        <f t="shared" si="23"/>
        <v>2867745244</v>
      </c>
    </row>
    <row r="48" ht="15.75" customHeight="1">
      <c r="C48" s="61" t="s">
        <v>76</v>
      </c>
      <c r="D48" s="203">
        <f t="shared" ref="D48:O48" si="24">SUM(D44:D47)</f>
        <v>2427749618</v>
      </c>
      <c r="E48" s="203">
        <f t="shared" si="24"/>
        <v>3072279686</v>
      </c>
      <c r="F48" s="203">
        <f t="shared" si="24"/>
        <v>11022783557</v>
      </c>
      <c r="G48" s="203">
        <f t="shared" si="24"/>
        <v>9975913582</v>
      </c>
      <c r="H48" s="203">
        <f t="shared" si="24"/>
        <v>8791516968</v>
      </c>
      <c r="I48" s="203">
        <f t="shared" si="24"/>
        <v>7230343481</v>
      </c>
      <c r="J48" s="203">
        <f t="shared" si="24"/>
        <v>6476837754</v>
      </c>
      <c r="K48" s="204">
        <f t="shared" si="24"/>
        <v>7195458342</v>
      </c>
      <c r="L48" s="204">
        <f t="shared" si="24"/>
        <v>7997151878</v>
      </c>
      <c r="M48" s="204">
        <f t="shared" si="24"/>
        <v>8891521645</v>
      </c>
      <c r="N48" s="204">
        <f t="shared" si="24"/>
        <v>9889281065</v>
      </c>
      <c r="O48" s="204">
        <f t="shared" si="24"/>
        <v>11002382043</v>
      </c>
    </row>
    <row r="49" ht="15.75" customHeight="1">
      <c r="A49" s="61" t="s">
        <v>77</v>
      </c>
    </row>
    <row r="50" ht="15.75" customHeight="1">
      <c r="A50" s="62" t="s">
        <v>78</v>
      </c>
      <c r="D50" s="63">
        <v>1.03026404E8</v>
      </c>
      <c r="E50" s="63">
        <v>5.767311018E9</v>
      </c>
      <c r="F50" s="63">
        <v>3.361610352E9</v>
      </c>
      <c r="G50" s="63">
        <v>1.38807541E8</v>
      </c>
      <c r="H50" s="63">
        <v>9.08266517E8</v>
      </c>
      <c r="I50" s="63">
        <v>2.40315188E8</v>
      </c>
      <c r="J50" s="63">
        <v>3.009467836E9</v>
      </c>
      <c r="K50" s="62">
        <f t="shared" ref="K50:O50" si="25">J50*(1+$C$7)</f>
        <v>4522023840</v>
      </c>
      <c r="L50" s="62">
        <f t="shared" si="25"/>
        <v>6794789220</v>
      </c>
      <c r="M50" s="62">
        <f t="shared" si="25"/>
        <v>10209844569</v>
      </c>
      <c r="N50" s="62">
        <f t="shared" si="25"/>
        <v>15341303864</v>
      </c>
      <c r="O50" s="62">
        <f t="shared" si="25"/>
        <v>23051830287</v>
      </c>
    </row>
    <row r="51" ht="15.75" customHeight="1">
      <c r="A51" s="62" t="s">
        <v>79</v>
      </c>
      <c r="D51" s="63">
        <v>2.0849871633E10</v>
      </c>
      <c r="E51" s="63">
        <v>1.9295024003E10</v>
      </c>
      <c r="F51" s="63">
        <v>2.045742006E10</v>
      </c>
      <c r="G51" s="63">
        <v>2.6655065746E10</v>
      </c>
      <c r="H51" s="63">
        <v>3.283606773E10</v>
      </c>
      <c r="I51" s="63">
        <v>4.228363682E10</v>
      </c>
      <c r="J51" s="63">
        <v>3.419149672E10</v>
      </c>
      <c r="K51" s="62">
        <f t="shared" ref="K51:O51" si="26">J51*(1+$C$7)</f>
        <v>51376114223</v>
      </c>
      <c r="L51" s="62">
        <f t="shared" si="26"/>
        <v>77197706034</v>
      </c>
      <c r="M51" s="62">
        <f t="shared" si="26"/>
        <v>115997208179</v>
      </c>
      <c r="N51" s="62">
        <f t="shared" si="26"/>
        <v>174297307478</v>
      </c>
      <c r="O51" s="62">
        <f t="shared" si="26"/>
        <v>261898987667</v>
      </c>
    </row>
    <row r="52" ht="15.75" customHeight="1">
      <c r="A52" s="62" t="s">
        <v>80</v>
      </c>
      <c r="D52" s="63">
        <v>4.96382365E8</v>
      </c>
      <c r="E52" s="63">
        <v>1.093625713E9</v>
      </c>
      <c r="F52" s="63">
        <v>2.294041868E9</v>
      </c>
      <c r="G52" s="63">
        <v>2.249335011E9</v>
      </c>
      <c r="H52" s="63">
        <v>1.886837159E9</v>
      </c>
      <c r="I52" s="63">
        <v>1.873945551E9</v>
      </c>
      <c r="J52" s="63">
        <v>1.933820598E9</v>
      </c>
      <c r="K52" s="62">
        <f t="shared" ref="K52:O52" si="27">J52*(1+$C$7)</f>
        <v>2905757205</v>
      </c>
      <c r="L52" s="62">
        <f t="shared" si="27"/>
        <v>4366188332</v>
      </c>
      <c r="M52" s="62">
        <f t="shared" si="27"/>
        <v>6560630917</v>
      </c>
      <c r="N52" s="62">
        <f t="shared" si="27"/>
        <v>9857998500</v>
      </c>
      <c r="O52" s="62">
        <f t="shared" si="27"/>
        <v>14812620257</v>
      </c>
    </row>
    <row r="53" ht="15.75" customHeight="1">
      <c r="A53" s="64" t="s">
        <v>81</v>
      </c>
      <c r="D53" s="62">
        <v>0.0</v>
      </c>
      <c r="E53" s="62">
        <v>0.0</v>
      </c>
      <c r="F53" s="62">
        <v>0.0</v>
      </c>
      <c r="G53" s="63">
        <v>6.3479681E7</v>
      </c>
      <c r="H53" s="63">
        <v>5.1566988E7</v>
      </c>
      <c r="I53" s="63">
        <v>7.6216048E7</v>
      </c>
      <c r="J53" s="63">
        <v>7.7034589E7</v>
      </c>
      <c r="K53" s="62">
        <f t="shared" ref="K53:O53" si="28">J53*(1+$C$7)</f>
        <v>115752108.7</v>
      </c>
      <c r="L53" s="62">
        <f t="shared" si="28"/>
        <v>173929021.1</v>
      </c>
      <c r="M53" s="62">
        <f t="shared" si="28"/>
        <v>261345600.9</v>
      </c>
      <c r="N53" s="62">
        <f t="shared" si="28"/>
        <v>392697680.2</v>
      </c>
      <c r="O53" s="62">
        <f t="shared" si="28"/>
        <v>590067204.1</v>
      </c>
    </row>
    <row r="54" ht="15.75" customHeight="1">
      <c r="A54" s="62" t="s">
        <v>82</v>
      </c>
      <c r="D54" s="63">
        <v>5.9622907E7</v>
      </c>
      <c r="E54" s="63">
        <v>1.540077748E9</v>
      </c>
      <c r="F54" s="63">
        <v>4.924790194E9</v>
      </c>
      <c r="G54" s="63">
        <v>8.22902651E8</v>
      </c>
      <c r="H54" s="63">
        <v>9.64341758E8</v>
      </c>
      <c r="K54" s="62">
        <f t="shared" ref="K54:O54" si="29">J54*(1+$C$7)</f>
        <v>0</v>
      </c>
      <c r="L54" s="62">
        <f t="shared" si="29"/>
        <v>0</v>
      </c>
      <c r="M54" s="62">
        <f t="shared" si="29"/>
        <v>0</v>
      </c>
      <c r="N54" s="62">
        <f t="shared" si="29"/>
        <v>0</v>
      </c>
      <c r="O54" s="62">
        <f t="shared" si="29"/>
        <v>0</v>
      </c>
    </row>
    <row r="55" ht="15.75" customHeight="1">
      <c r="A55" s="62" t="s">
        <v>83</v>
      </c>
      <c r="D55" s="63">
        <v>3.14217165E8</v>
      </c>
      <c r="E55" s="63">
        <v>4.61123854E8</v>
      </c>
      <c r="F55" s="63">
        <v>1.011064184E9</v>
      </c>
      <c r="G55" s="63">
        <v>1.063799629E9</v>
      </c>
      <c r="I55" s="63">
        <v>1.40179149E9</v>
      </c>
      <c r="J55" s="63">
        <v>8.1245118E8</v>
      </c>
      <c r="K55" s="62">
        <f t="shared" ref="K55:O55" si="30">J55*(1+$C$7)</f>
        <v>1220788460</v>
      </c>
      <c r="L55" s="62">
        <f t="shared" si="30"/>
        <v>1834355713</v>
      </c>
      <c r="M55" s="62">
        <f t="shared" si="30"/>
        <v>2756301353</v>
      </c>
      <c r="N55" s="62">
        <f t="shared" si="30"/>
        <v>4141616095</v>
      </c>
      <c r="O55" s="62">
        <f t="shared" si="30"/>
        <v>6223188862</v>
      </c>
    </row>
    <row r="56" ht="15.75" customHeight="1">
      <c r="A56" s="62" t="s">
        <v>84</v>
      </c>
      <c r="D56" s="63">
        <v>1.074981753E9</v>
      </c>
      <c r="E56" s="63">
        <v>9.57113965E8</v>
      </c>
      <c r="F56" s="63">
        <v>7.32845493E8</v>
      </c>
      <c r="G56" s="63">
        <v>9.70071795E8</v>
      </c>
      <c r="H56" s="63">
        <v>1.266472987E9</v>
      </c>
      <c r="I56" s="63">
        <v>1.467963888E9</v>
      </c>
      <c r="J56" s="63">
        <v>1.08384653E9</v>
      </c>
      <c r="K56" s="62">
        <f t="shared" ref="K56:O56" si="31">J56*(1+$C$7)</f>
        <v>1628586885</v>
      </c>
      <c r="L56" s="62">
        <f t="shared" si="31"/>
        <v>2447113284</v>
      </c>
      <c r="M56" s="62">
        <f t="shared" si="31"/>
        <v>3677030362</v>
      </c>
      <c r="N56" s="62">
        <f t="shared" si="31"/>
        <v>5525102731</v>
      </c>
      <c r="O56" s="62">
        <f t="shared" si="31"/>
        <v>8302014718</v>
      </c>
    </row>
    <row r="57" ht="15.75" customHeight="1">
      <c r="A57" s="62" t="s">
        <v>85</v>
      </c>
      <c r="D57" s="63">
        <v>1.36181349E8</v>
      </c>
      <c r="E57" s="63">
        <v>1.09253966E8</v>
      </c>
      <c r="F57" s="63">
        <v>1.07383636E8</v>
      </c>
      <c r="G57" s="63">
        <v>8.8100719E7</v>
      </c>
      <c r="H57" s="63">
        <v>2.59565233E8</v>
      </c>
      <c r="I57" s="63">
        <v>2.37118664E8</v>
      </c>
      <c r="J57" s="63">
        <v>1.98479421E8</v>
      </c>
      <c r="K57" s="62">
        <f t="shared" ref="K57:O57" si="32">J57*(1+$C$7)</f>
        <v>298235011.1</v>
      </c>
      <c r="L57" s="62">
        <f t="shared" si="32"/>
        <v>448127676.9</v>
      </c>
      <c r="M57" s="62">
        <f t="shared" si="32"/>
        <v>673356270.6</v>
      </c>
      <c r="N57" s="62">
        <f t="shared" si="32"/>
        <v>1011784566</v>
      </c>
      <c r="O57" s="62">
        <f t="shared" si="32"/>
        <v>1520306638</v>
      </c>
    </row>
    <row r="58" ht="15.75" customHeight="1">
      <c r="A58" s="64" t="s">
        <v>86</v>
      </c>
      <c r="D58" s="62">
        <v>0.0</v>
      </c>
      <c r="E58" s="62">
        <v>0.0</v>
      </c>
      <c r="F58" s="62">
        <v>0.0</v>
      </c>
      <c r="G58" s="63">
        <v>2.4873805E7</v>
      </c>
      <c r="H58" s="63">
        <v>2.6258072E7</v>
      </c>
      <c r="I58" s="63">
        <v>9221426.0</v>
      </c>
      <c r="J58" s="63">
        <v>4900540.0</v>
      </c>
      <c r="K58" s="62">
        <f t="shared" ref="K58:O58" si="33">J58*(1+$C$7)</f>
        <v>7363547.284</v>
      </c>
      <c r="L58" s="62">
        <f t="shared" si="33"/>
        <v>11064459.96</v>
      </c>
      <c r="M58" s="62">
        <f t="shared" si="33"/>
        <v>16625448.23</v>
      </c>
      <c r="N58" s="62">
        <f t="shared" si="33"/>
        <v>24981384.53</v>
      </c>
      <c r="O58" s="62">
        <f t="shared" si="33"/>
        <v>37537007.39</v>
      </c>
    </row>
    <row r="59" ht="15.75" customHeight="1">
      <c r="A59" s="62" t="s">
        <v>87</v>
      </c>
      <c r="D59" s="63">
        <v>5.15443266E8</v>
      </c>
      <c r="E59" s="63">
        <v>5.75844827E8</v>
      </c>
      <c r="F59" s="63">
        <v>2.93182726E8</v>
      </c>
      <c r="G59" s="63">
        <v>7.39716423E8</v>
      </c>
      <c r="H59" s="63">
        <v>6.84087793E8</v>
      </c>
      <c r="I59" s="63">
        <v>8.30757021E8</v>
      </c>
      <c r="J59" s="63">
        <v>6.56094076E8</v>
      </c>
      <c r="K59" s="62">
        <f t="shared" ref="K59:O59" si="34">J59*(1+$C$7)</f>
        <v>985846407</v>
      </c>
      <c r="L59" s="62">
        <f t="shared" si="34"/>
        <v>1481331982</v>
      </c>
      <c r="M59" s="62">
        <f t="shared" si="34"/>
        <v>2225848191</v>
      </c>
      <c r="N59" s="62">
        <f t="shared" si="34"/>
        <v>3344557620</v>
      </c>
      <c r="O59" s="62">
        <f t="shared" si="34"/>
        <v>5025529468</v>
      </c>
    </row>
    <row r="60" ht="15.75" customHeight="1">
      <c r="A60" s="62" t="s">
        <v>88</v>
      </c>
      <c r="D60" s="200"/>
      <c r="E60" s="200"/>
      <c r="F60" s="69">
        <v>7.05843107E8</v>
      </c>
      <c r="G60" s="69">
        <v>4.53947703E8</v>
      </c>
      <c r="H60" s="69">
        <v>1.258368736E9</v>
      </c>
      <c r="I60" s="69">
        <v>4.69948955E8</v>
      </c>
      <c r="J60" s="69">
        <v>6.96040904E8</v>
      </c>
      <c r="K60" s="200">
        <f t="shared" ref="K60:O60" si="35">J60*(1+$C$7)</f>
        <v>1045870477</v>
      </c>
      <c r="L60" s="200">
        <f t="shared" si="35"/>
        <v>1571524100</v>
      </c>
      <c r="M60" s="200">
        <f t="shared" si="35"/>
        <v>2361370791</v>
      </c>
      <c r="N60" s="200">
        <f t="shared" si="35"/>
        <v>3548193765</v>
      </c>
      <c r="O60" s="200">
        <f t="shared" si="35"/>
        <v>5331512967</v>
      </c>
    </row>
    <row r="61" ht="15.75" customHeight="1">
      <c r="C61" s="61" t="s">
        <v>89</v>
      </c>
      <c r="D61" s="203">
        <f t="shared" ref="D61:O61" si="36">SUM(D50:D60)</f>
        <v>23549726842</v>
      </c>
      <c r="E61" s="203">
        <f t="shared" si="36"/>
        <v>29799375094</v>
      </c>
      <c r="F61" s="203">
        <f t="shared" si="36"/>
        <v>33888181620</v>
      </c>
      <c r="G61" s="203">
        <f t="shared" si="36"/>
        <v>33270100704</v>
      </c>
      <c r="H61" s="203">
        <f t="shared" si="36"/>
        <v>40141832973</v>
      </c>
      <c r="I61" s="203">
        <f t="shared" si="36"/>
        <v>48890915051</v>
      </c>
      <c r="J61" s="203">
        <f t="shared" si="36"/>
        <v>42663632394</v>
      </c>
      <c r="K61" s="204">
        <f t="shared" si="36"/>
        <v>64106338163</v>
      </c>
      <c r="L61" s="204">
        <f t="shared" si="36"/>
        <v>96326129823</v>
      </c>
      <c r="M61" s="204">
        <f t="shared" si="36"/>
        <v>144739561681</v>
      </c>
      <c r="N61" s="204">
        <f t="shared" si="36"/>
        <v>217485543684</v>
      </c>
      <c r="O61" s="204">
        <f t="shared" si="36"/>
        <v>326793595077</v>
      </c>
    </row>
    <row r="62" ht="15.75" customHeight="1">
      <c r="C62" s="61" t="s">
        <v>90</v>
      </c>
      <c r="D62" s="203">
        <f t="shared" ref="D62:J62" si="37">D61+D48</f>
        <v>25977476460</v>
      </c>
      <c r="E62" s="203">
        <f t="shared" si="37"/>
        <v>32871654780</v>
      </c>
      <c r="F62" s="203">
        <f t="shared" si="37"/>
        <v>44910965177</v>
      </c>
      <c r="G62" s="203">
        <f t="shared" si="37"/>
        <v>43246014286</v>
      </c>
      <c r="H62" s="203">
        <f t="shared" si="37"/>
        <v>48933349941</v>
      </c>
      <c r="I62" s="203">
        <f t="shared" si="37"/>
        <v>56121258532</v>
      </c>
      <c r="J62" s="203">
        <f t="shared" si="37"/>
        <v>49140470148</v>
      </c>
    </row>
    <row r="63" ht="15.75" customHeight="1">
      <c r="C63" s="61" t="s">
        <v>91</v>
      </c>
      <c r="D63" s="208">
        <f t="shared" ref="D63:J63" si="38">D62+D40</f>
        <v>37607775141</v>
      </c>
      <c r="E63" s="208">
        <f t="shared" si="38"/>
        <v>45680555312</v>
      </c>
      <c r="F63" s="208">
        <f t="shared" si="38"/>
        <v>65808184796</v>
      </c>
      <c r="G63" s="208">
        <f t="shared" si="38"/>
        <v>75062498747</v>
      </c>
      <c r="H63" s="208">
        <f t="shared" si="38"/>
        <v>72385200323</v>
      </c>
      <c r="I63" s="208">
        <f t="shared" si="38"/>
        <v>82056441907</v>
      </c>
      <c r="J63" s="208">
        <f t="shared" si="38"/>
        <v>76705024002</v>
      </c>
    </row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F1"/>
    <mergeCell ref="H1:O1"/>
    <mergeCell ref="A12:O12"/>
    <mergeCell ref="A13:C13"/>
    <mergeCell ref="D13:E13"/>
    <mergeCell ref="F13:J13"/>
    <mergeCell ref="K13:O13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3" width="7.14"/>
    <col customWidth="1" min="4" max="12" width="8.71"/>
    <col customWidth="1" min="13" max="13" width="13.57"/>
    <col customWidth="1" min="14" max="19" width="8.71"/>
  </cols>
  <sheetData>
    <row r="1">
      <c r="A1" s="468" t="s">
        <v>348</v>
      </c>
      <c r="B1" s="468" t="s">
        <v>349</v>
      </c>
      <c r="C1" s="468" t="s">
        <v>2646</v>
      </c>
      <c r="D1" s="468" t="s">
        <v>2647</v>
      </c>
      <c r="E1" s="468" t="s">
        <v>2648</v>
      </c>
      <c r="F1" s="468" t="s">
        <v>2649</v>
      </c>
      <c r="G1" s="468" t="s">
        <v>2650</v>
      </c>
      <c r="H1" s="468"/>
      <c r="M1" s="468" t="s">
        <v>348</v>
      </c>
      <c r="N1" s="468" t="s">
        <v>349</v>
      </c>
      <c r="O1" s="468" t="s">
        <v>2646</v>
      </c>
      <c r="P1" s="468" t="s">
        <v>2647</v>
      </c>
      <c r="Q1" s="468" t="s">
        <v>2648</v>
      </c>
      <c r="R1" s="468" t="s">
        <v>2649</v>
      </c>
      <c r="S1" s="468" t="s">
        <v>2650</v>
      </c>
    </row>
    <row r="2">
      <c r="A2" s="473" t="s">
        <v>351</v>
      </c>
      <c r="B2" s="406">
        <v>58.5</v>
      </c>
      <c r="C2" s="474">
        <v>58.9</v>
      </c>
      <c r="D2" s="474">
        <v>59.2</v>
      </c>
      <c r="E2" s="474">
        <v>58.0</v>
      </c>
      <c r="F2" s="474" t="s">
        <v>2651</v>
      </c>
      <c r="G2" s="475">
        <v>0.0156</v>
      </c>
      <c r="M2" s="473" t="s">
        <v>351</v>
      </c>
      <c r="N2" s="406">
        <v>58.5</v>
      </c>
      <c r="O2" s="474">
        <v>58.9</v>
      </c>
      <c r="P2" s="474">
        <v>59.2</v>
      </c>
      <c r="Q2" s="474">
        <v>58.0</v>
      </c>
      <c r="R2" s="474" t="s">
        <v>2651</v>
      </c>
      <c r="S2" s="475">
        <v>0.0156</v>
      </c>
    </row>
    <row r="3" ht="16.5" customHeight="1">
      <c r="A3" s="473" t="s">
        <v>352</v>
      </c>
      <c r="B3" s="406">
        <v>57.6</v>
      </c>
      <c r="C3" s="474">
        <v>58.6</v>
      </c>
      <c r="D3" s="474">
        <v>58.6</v>
      </c>
      <c r="E3" s="474">
        <v>57.0</v>
      </c>
      <c r="F3" s="474" t="s">
        <v>2652</v>
      </c>
      <c r="G3" s="475">
        <v>0.0</v>
      </c>
      <c r="J3" s="450" t="s">
        <v>4742</v>
      </c>
      <c r="K3" s="89"/>
      <c r="L3" s="90"/>
      <c r="M3" s="473" t="s">
        <v>352</v>
      </c>
      <c r="N3" s="406">
        <v>57.6</v>
      </c>
      <c r="O3" s="474">
        <v>58.6</v>
      </c>
      <c r="P3" s="474">
        <v>58.6</v>
      </c>
      <c r="Q3" s="474">
        <v>57.0</v>
      </c>
      <c r="R3" s="474" t="s">
        <v>2652</v>
      </c>
      <c r="S3" s="475">
        <v>0.0</v>
      </c>
    </row>
    <row r="4">
      <c r="A4" s="473" t="s">
        <v>353</v>
      </c>
      <c r="B4" s="406">
        <v>57.6</v>
      </c>
      <c r="C4" s="474">
        <v>57.3</v>
      </c>
      <c r="D4" s="474">
        <v>58.3</v>
      </c>
      <c r="E4" s="474">
        <v>57.3</v>
      </c>
      <c r="F4" s="474" t="s">
        <v>2653</v>
      </c>
      <c r="G4" s="475">
        <v>-0.0052</v>
      </c>
      <c r="J4" s="101"/>
      <c r="K4" s="102"/>
      <c r="L4" s="103"/>
      <c r="M4" s="473" t="s">
        <v>353</v>
      </c>
      <c r="N4" s="406">
        <v>57.6</v>
      </c>
      <c r="O4" s="474">
        <v>57.3</v>
      </c>
      <c r="P4" s="474">
        <v>58.3</v>
      </c>
      <c r="Q4" s="474">
        <v>57.3</v>
      </c>
      <c r="R4" s="474" t="s">
        <v>2653</v>
      </c>
      <c r="S4" s="475">
        <v>-0.0052</v>
      </c>
    </row>
    <row r="5">
      <c r="A5" s="473" t="s">
        <v>354</v>
      </c>
      <c r="B5" s="406">
        <v>59.1</v>
      </c>
      <c r="C5" s="474">
        <v>59.0</v>
      </c>
      <c r="D5" s="474">
        <v>60.0</v>
      </c>
      <c r="E5" s="474">
        <v>58.5</v>
      </c>
      <c r="F5" s="474" t="s">
        <v>2654</v>
      </c>
      <c r="G5" s="475">
        <v>0.0051</v>
      </c>
      <c r="M5" s="473" t="s">
        <v>4743</v>
      </c>
      <c r="N5" s="406">
        <v>57.9</v>
      </c>
      <c r="O5" s="474">
        <v>59.1</v>
      </c>
      <c r="P5" s="474">
        <v>59.1</v>
      </c>
      <c r="Q5" s="474">
        <v>57.4</v>
      </c>
      <c r="R5" s="474" t="s">
        <v>4744</v>
      </c>
      <c r="S5" s="475">
        <v>-0.0203</v>
      </c>
    </row>
    <row r="6">
      <c r="A6" s="473" t="s">
        <v>355</v>
      </c>
      <c r="B6" s="406">
        <v>58.8</v>
      </c>
      <c r="C6" s="474">
        <v>57.3</v>
      </c>
      <c r="D6" s="474">
        <v>59.2</v>
      </c>
      <c r="E6" s="474">
        <v>56.5</v>
      </c>
      <c r="F6" s="474" t="s">
        <v>2655</v>
      </c>
      <c r="G6" s="475">
        <v>0.0389</v>
      </c>
      <c r="M6" s="473" t="s">
        <v>354</v>
      </c>
      <c r="N6" s="406">
        <v>59.1</v>
      </c>
      <c r="O6" s="474">
        <v>59.0</v>
      </c>
      <c r="P6" s="474">
        <v>60.0</v>
      </c>
      <c r="Q6" s="474">
        <v>58.5</v>
      </c>
      <c r="R6" s="474" t="s">
        <v>2654</v>
      </c>
      <c r="S6" s="475">
        <v>0.0051</v>
      </c>
    </row>
    <row r="7">
      <c r="A7" s="473" t="s">
        <v>356</v>
      </c>
      <c r="B7" s="406">
        <v>56.6</v>
      </c>
      <c r="C7" s="474">
        <v>58.0</v>
      </c>
      <c r="D7" s="474">
        <v>58.0</v>
      </c>
      <c r="E7" s="474">
        <v>55.7</v>
      </c>
      <c r="F7" s="474" t="s">
        <v>2656</v>
      </c>
      <c r="G7" s="475">
        <v>-0.0139</v>
      </c>
      <c r="M7" s="473" t="s">
        <v>355</v>
      </c>
      <c r="N7" s="406">
        <v>58.8</v>
      </c>
      <c r="O7" s="474">
        <v>57.3</v>
      </c>
      <c r="P7" s="474">
        <v>59.2</v>
      </c>
      <c r="Q7" s="474">
        <v>56.5</v>
      </c>
      <c r="R7" s="474" t="s">
        <v>2655</v>
      </c>
      <c r="S7" s="475">
        <v>0.0389</v>
      </c>
    </row>
    <row r="8">
      <c r="A8" s="473" t="s">
        <v>357</v>
      </c>
      <c r="B8" s="406">
        <v>57.4</v>
      </c>
      <c r="C8" s="474">
        <v>59.5</v>
      </c>
      <c r="D8" s="474">
        <v>59.5</v>
      </c>
      <c r="E8" s="474">
        <v>57.4</v>
      </c>
      <c r="F8" s="474" t="s">
        <v>2657</v>
      </c>
      <c r="G8" s="475">
        <v>-0.0288</v>
      </c>
      <c r="M8" s="473" t="s">
        <v>356</v>
      </c>
      <c r="N8" s="406">
        <v>56.6</v>
      </c>
      <c r="O8" s="474">
        <v>58.0</v>
      </c>
      <c r="P8" s="474">
        <v>58.0</v>
      </c>
      <c r="Q8" s="474">
        <v>55.7</v>
      </c>
      <c r="R8" s="474" t="s">
        <v>2656</v>
      </c>
      <c r="S8" s="475">
        <v>-0.0139</v>
      </c>
    </row>
    <row r="9">
      <c r="A9" s="473" t="s">
        <v>358</v>
      </c>
      <c r="B9" s="406">
        <v>54.4</v>
      </c>
      <c r="C9" s="474">
        <v>53.5</v>
      </c>
      <c r="D9" s="474">
        <v>55.0</v>
      </c>
      <c r="E9" s="474">
        <v>52.6</v>
      </c>
      <c r="F9" s="474" t="s">
        <v>2658</v>
      </c>
      <c r="G9" s="475">
        <v>0.0382</v>
      </c>
      <c r="M9" s="473" t="s">
        <v>357</v>
      </c>
      <c r="N9" s="406">
        <v>57.4</v>
      </c>
      <c r="O9" s="474">
        <v>59.5</v>
      </c>
      <c r="P9" s="474">
        <v>59.5</v>
      </c>
      <c r="Q9" s="474">
        <v>57.4</v>
      </c>
      <c r="R9" s="474" t="s">
        <v>2657</v>
      </c>
      <c r="S9" s="475">
        <v>-0.0288</v>
      </c>
    </row>
    <row r="10">
      <c r="A10" s="473" t="s">
        <v>359</v>
      </c>
      <c r="B10" s="406">
        <v>52.4</v>
      </c>
      <c r="C10" s="474">
        <v>50.5</v>
      </c>
      <c r="D10" s="474">
        <v>53.8</v>
      </c>
      <c r="E10" s="474">
        <v>50.5</v>
      </c>
      <c r="F10" s="474" t="s">
        <v>2659</v>
      </c>
      <c r="G10" s="475">
        <v>0.0155</v>
      </c>
      <c r="M10" s="473" t="s">
        <v>4745</v>
      </c>
      <c r="N10" s="406">
        <v>59.1</v>
      </c>
      <c r="O10" s="474">
        <v>55.9</v>
      </c>
      <c r="P10" s="474">
        <v>59.8</v>
      </c>
      <c r="Q10" s="474">
        <v>55.9</v>
      </c>
      <c r="R10" s="474" t="s">
        <v>4746</v>
      </c>
      <c r="S10" s="475">
        <v>0.0864</v>
      </c>
    </row>
    <row r="11">
      <c r="A11" s="473" t="s">
        <v>360</v>
      </c>
      <c r="B11" s="406">
        <v>51.6</v>
      </c>
      <c r="C11" s="474">
        <v>52.0</v>
      </c>
      <c r="D11" s="474">
        <v>52.2</v>
      </c>
      <c r="E11" s="474">
        <v>51.0</v>
      </c>
      <c r="F11" s="474" t="s">
        <v>2660</v>
      </c>
      <c r="G11" s="475">
        <v>0.0238</v>
      </c>
      <c r="M11" s="473" t="s">
        <v>358</v>
      </c>
      <c r="N11" s="406">
        <v>54.4</v>
      </c>
      <c r="O11" s="474">
        <v>53.5</v>
      </c>
      <c r="P11" s="474">
        <v>55.0</v>
      </c>
      <c r="Q11" s="474">
        <v>52.6</v>
      </c>
      <c r="R11" s="474" t="s">
        <v>2658</v>
      </c>
      <c r="S11" s="475">
        <v>0.0382</v>
      </c>
    </row>
    <row r="12">
      <c r="A12" s="473" t="s">
        <v>361</v>
      </c>
      <c r="B12" s="406">
        <v>50.4</v>
      </c>
      <c r="C12" s="474">
        <v>52.2</v>
      </c>
      <c r="D12" s="474">
        <v>52.2</v>
      </c>
      <c r="E12" s="474">
        <v>49.6</v>
      </c>
      <c r="F12" s="474" t="s">
        <v>2661</v>
      </c>
      <c r="G12" s="475">
        <v>-0.0079</v>
      </c>
      <c r="M12" s="473" t="s">
        <v>359</v>
      </c>
      <c r="N12" s="406">
        <v>52.4</v>
      </c>
      <c r="O12" s="474">
        <v>50.5</v>
      </c>
      <c r="P12" s="474">
        <v>53.8</v>
      </c>
      <c r="Q12" s="474">
        <v>50.5</v>
      </c>
      <c r="R12" s="474" t="s">
        <v>2659</v>
      </c>
      <c r="S12" s="475">
        <v>0.0155</v>
      </c>
    </row>
    <row r="13">
      <c r="A13" s="473" t="s">
        <v>362</v>
      </c>
      <c r="B13" s="406">
        <v>50.8</v>
      </c>
      <c r="C13" s="474">
        <v>52.0</v>
      </c>
      <c r="D13" s="474">
        <v>52.9</v>
      </c>
      <c r="E13" s="474">
        <v>50.6</v>
      </c>
      <c r="F13" s="474" t="s">
        <v>2662</v>
      </c>
      <c r="G13" s="475">
        <v>-0.0231</v>
      </c>
      <c r="M13" s="473" t="s">
        <v>360</v>
      </c>
      <c r="N13" s="406">
        <v>51.6</v>
      </c>
      <c r="O13" s="474">
        <v>52.0</v>
      </c>
      <c r="P13" s="474">
        <v>52.2</v>
      </c>
      <c r="Q13" s="474">
        <v>51.0</v>
      </c>
      <c r="R13" s="474" t="s">
        <v>2660</v>
      </c>
      <c r="S13" s="475">
        <v>0.0238</v>
      </c>
    </row>
    <row r="14">
      <c r="A14" s="473" t="s">
        <v>363</v>
      </c>
      <c r="B14" s="406">
        <v>52.0</v>
      </c>
      <c r="C14" s="474">
        <v>54.9</v>
      </c>
      <c r="D14" s="474">
        <v>54.9</v>
      </c>
      <c r="E14" s="474">
        <v>51.9</v>
      </c>
      <c r="F14" s="474" t="s">
        <v>2663</v>
      </c>
      <c r="G14" s="475">
        <v>-0.028</v>
      </c>
      <c r="M14" s="473" t="s">
        <v>361</v>
      </c>
      <c r="N14" s="406">
        <v>50.4</v>
      </c>
      <c r="O14" s="474">
        <v>52.2</v>
      </c>
      <c r="P14" s="474">
        <v>52.2</v>
      </c>
      <c r="Q14" s="474">
        <v>49.6</v>
      </c>
      <c r="R14" s="474" t="s">
        <v>2661</v>
      </c>
      <c r="S14" s="475">
        <v>-0.0079</v>
      </c>
    </row>
    <row r="15">
      <c r="A15" s="473" t="s">
        <v>364</v>
      </c>
      <c r="B15" s="406">
        <v>53.4</v>
      </c>
      <c r="C15" s="474">
        <v>54.0</v>
      </c>
      <c r="D15" s="474">
        <v>54.0</v>
      </c>
      <c r="E15" s="474">
        <v>53.1</v>
      </c>
      <c r="F15" s="474" t="s">
        <v>2664</v>
      </c>
      <c r="G15" s="475">
        <v>-0.0184</v>
      </c>
      <c r="M15" s="473" t="s">
        <v>362</v>
      </c>
      <c r="N15" s="406">
        <v>50.8</v>
      </c>
      <c r="O15" s="474">
        <v>52.0</v>
      </c>
      <c r="P15" s="474">
        <v>52.9</v>
      </c>
      <c r="Q15" s="474">
        <v>50.6</v>
      </c>
      <c r="R15" s="474" t="s">
        <v>2662</v>
      </c>
      <c r="S15" s="475">
        <v>-0.0231</v>
      </c>
    </row>
    <row r="16">
      <c r="A16" s="473" t="s">
        <v>365</v>
      </c>
      <c r="B16" s="406">
        <v>54.4</v>
      </c>
      <c r="C16" s="474">
        <v>54.3</v>
      </c>
      <c r="D16" s="474">
        <v>55.0</v>
      </c>
      <c r="E16" s="474">
        <v>54.2</v>
      </c>
      <c r="F16" s="474" t="s">
        <v>2665</v>
      </c>
      <c r="G16" s="475">
        <v>0.0</v>
      </c>
      <c r="M16" s="473" t="s">
        <v>363</v>
      </c>
      <c r="N16" s="406">
        <v>52.0</v>
      </c>
      <c r="O16" s="474">
        <v>54.9</v>
      </c>
      <c r="P16" s="474">
        <v>54.9</v>
      </c>
      <c r="Q16" s="474">
        <v>51.9</v>
      </c>
      <c r="R16" s="474" t="s">
        <v>2663</v>
      </c>
      <c r="S16" s="475">
        <v>-0.028</v>
      </c>
    </row>
    <row r="17">
      <c r="A17" s="473" t="s">
        <v>366</v>
      </c>
      <c r="B17" s="406">
        <v>54.4</v>
      </c>
      <c r="C17" s="474">
        <v>55.3</v>
      </c>
      <c r="D17" s="474">
        <v>55.3</v>
      </c>
      <c r="E17" s="474">
        <v>54.1</v>
      </c>
      <c r="F17" s="474" t="s">
        <v>2666</v>
      </c>
      <c r="G17" s="475">
        <v>-0.0055</v>
      </c>
      <c r="M17" s="473" t="s">
        <v>4747</v>
      </c>
      <c r="N17" s="406">
        <v>53.5</v>
      </c>
      <c r="O17" s="474">
        <v>53.3</v>
      </c>
      <c r="P17" s="474">
        <v>54.2</v>
      </c>
      <c r="Q17" s="474">
        <v>53.0</v>
      </c>
      <c r="R17" s="474" t="s">
        <v>4748</v>
      </c>
      <c r="S17" s="475">
        <v>0.0019</v>
      </c>
    </row>
    <row r="18">
      <c r="A18" s="473" t="s">
        <v>368</v>
      </c>
      <c r="B18" s="406">
        <v>54.7</v>
      </c>
      <c r="C18" s="474">
        <v>56.0</v>
      </c>
      <c r="D18" s="474">
        <v>56.0</v>
      </c>
      <c r="E18" s="474">
        <v>54.0</v>
      </c>
      <c r="F18" s="474" t="s">
        <v>2667</v>
      </c>
      <c r="G18" s="475">
        <v>0.0</v>
      </c>
      <c r="M18" s="473" t="s">
        <v>364</v>
      </c>
      <c r="N18" s="406">
        <v>53.4</v>
      </c>
      <c r="O18" s="474">
        <v>54.0</v>
      </c>
      <c r="P18" s="474">
        <v>54.0</v>
      </c>
      <c r="Q18" s="474">
        <v>53.1</v>
      </c>
      <c r="R18" s="474" t="s">
        <v>2664</v>
      </c>
      <c r="S18" s="475">
        <v>-0.0184</v>
      </c>
    </row>
    <row r="19">
      <c r="A19" s="473" t="s">
        <v>369</v>
      </c>
      <c r="B19" s="406">
        <v>55.5</v>
      </c>
      <c r="C19" s="474">
        <v>56.4</v>
      </c>
      <c r="D19" s="474">
        <v>56.4</v>
      </c>
      <c r="E19" s="474">
        <v>54.3</v>
      </c>
      <c r="F19" s="474" t="s">
        <v>2668</v>
      </c>
      <c r="G19" s="475">
        <v>0.0202</v>
      </c>
      <c r="M19" s="473" t="s">
        <v>365</v>
      </c>
      <c r="N19" s="406">
        <v>54.4</v>
      </c>
      <c r="O19" s="474">
        <v>54.3</v>
      </c>
      <c r="P19" s="474">
        <v>55.0</v>
      </c>
      <c r="Q19" s="474">
        <v>54.2</v>
      </c>
      <c r="R19" s="474" t="s">
        <v>2665</v>
      </c>
      <c r="S19" s="475">
        <v>0.0</v>
      </c>
    </row>
    <row r="20">
      <c r="A20" s="473" t="s">
        <v>371</v>
      </c>
      <c r="B20" s="406">
        <v>54.4</v>
      </c>
      <c r="C20" s="474">
        <v>57.5</v>
      </c>
      <c r="D20" s="474">
        <v>57.5</v>
      </c>
      <c r="E20" s="474">
        <v>54.1</v>
      </c>
      <c r="F20" s="474" t="s">
        <v>2669</v>
      </c>
      <c r="G20" s="475">
        <v>-0.0109</v>
      </c>
      <c r="M20" s="473" t="s">
        <v>366</v>
      </c>
      <c r="N20" s="406">
        <v>54.4</v>
      </c>
      <c r="O20" s="474">
        <v>55.3</v>
      </c>
      <c r="P20" s="474">
        <v>55.3</v>
      </c>
      <c r="Q20" s="474">
        <v>54.1</v>
      </c>
      <c r="R20" s="474" t="s">
        <v>2666</v>
      </c>
      <c r="S20" s="475">
        <v>-0.0055</v>
      </c>
    </row>
    <row r="21" ht="15.75" customHeight="1">
      <c r="A21" s="473" t="s">
        <v>372</v>
      </c>
      <c r="B21" s="406">
        <v>55.0</v>
      </c>
      <c r="C21" s="474">
        <v>56.3</v>
      </c>
      <c r="D21" s="474">
        <v>56.5</v>
      </c>
      <c r="E21" s="474">
        <v>55.0</v>
      </c>
      <c r="F21" s="474" t="s">
        <v>2670</v>
      </c>
      <c r="G21" s="475">
        <v>-0.0108</v>
      </c>
      <c r="M21" s="473" t="s">
        <v>368</v>
      </c>
      <c r="N21" s="406">
        <v>54.7</v>
      </c>
      <c r="O21" s="474">
        <v>56.0</v>
      </c>
      <c r="P21" s="474">
        <v>56.0</v>
      </c>
      <c r="Q21" s="474">
        <v>54.0</v>
      </c>
      <c r="R21" s="474" t="s">
        <v>2667</v>
      </c>
      <c r="S21" s="475">
        <v>0.0</v>
      </c>
    </row>
    <row r="22" ht="15.75" customHeight="1">
      <c r="A22" s="473" t="s">
        <v>373</v>
      </c>
      <c r="B22" s="406">
        <v>55.6</v>
      </c>
      <c r="C22" s="474">
        <v>55.7</v>
      </c>
      <c r="D22" s="474">
        <v>56.1</v>
      </c>
      <c r="E22" s="474">
        <v>55.3</v>
      </c>
      <c r="F22" s="474" t="s">
        <v>2671</v>
      </c>
      <c r="G22" s="475">
        <v>0.0091</v>
      </c>
      <c r="M22" s="473" t="s">
        <v>4749</v>
      </c>
      <c r="N22" s="406">
        <v>54.7</v>
      </c>
      <c r="O22" s="474">
        <v>56.0</v>
      </c>
      <c r="P22" s="474">
        <v>56.5</v>
      </c>
      <c r="Q22" s="474">
        <v>54.2</v>
      </c>
      <c r="R22" s="474" t="s">
        <v>4750</v>
      </c>
      <c r="S22" s="475">
        <v>-0.0144</v>
      </c>
    </row>
    <row r="23" ht="15.75" customHeight="1">
      <c r="A23" s="473" t="s">
        <v>374</v>
      </c>
      <c r="B23" s="406">
        <v>56.1</v>
      </c>
      <c r="C23" s="474">
        <v>56.0</v>
      </c>
      <c r="D23" s="474">
        <v>56.2</v>
      </c>
      <c r="E23" s="474">
        <v>55.5</v>
      </c>
      <c r="F23" s="474" t="s">
        <v>2672</v>
      </c>
      <c r="G23" s="475">
        <v>0.0018</v>
      </c>
      <c r="M23" s="473" t="s">
        <v>369</v>
      </c>
      <c r="N23" s="406">
        <v>55.5</v>
      </c>
      <c r="O23" s="474">
        <v>56.4</v>
      </c>
      <c r="P23" s="474">
        <v>56.4</v>
      </c>
      <c r="Q23" s="474">
        <v>54.3</v>
      </c>
      <c r="R23" s="474" t="s">
        <v>2668</v>
      </c>
      <c r="S23" s="475">
        <v>0.0202</v>
      </c>
    </row>
    <row r="24" ht="15.75" customHeight="1">
      <c r="A24" s="473" t="s">
        <v>375</v>
      </c>
      <c r="B24" s="406">
        <v>56.0</v>
      </c>
      <c r="C24" s="474">
        <v>57.3</v>
      </c>
      <c r="D24" s="474">
        <v>57.5</v>
      </c>
      <c r="E24" s="474">
        <v>55.7</v>
      </c>
      <c r="F24" s="474" t="s">
        <v>2673</v>
      </c>
      <c r="G24" s="475">
        <v>-0.0053</v>
      </c>
      <c r="M24" s="473" t="s">
        <v>371</v>
      </c>
      <c r="N24" s="406">
        <v>54.4</v>
      </c>
      <c r="O24" s="474">
        <v>57.5</v>
      </c>
      <c r="P24" s="474">
        <v>57.5</v>
      </c>
      <c r="Q24" s="474">
        <v>54.1</v>
      </c>
      <c r="R24" s="474" t="s">
        <v>2669</v>
      </c>
      <c r="S24" s="475">
        <v>-0.0109</v>
      </c>
    </row>
    <row r="25" ht="15.75" customHeight="1">
      <c r="A25" s="473" t="s">
        <v>376</v>
      </c>
      <c r="B25" s="406">
        <v>56.3</v>
      </c>
      <c r="C25" s="474">
        <v>55.8</v>
      </c>
      <c r="D25" s="474">
        <v>56.9</v>
      </c>
      <c r="E25" s="474">
        <v>55.3</v>
      </c>
      <c r="F25" s="474" t="s">
        <v>2674</v>
      </c>
      <c r="G25" s="475">
        <v>-0.0088</v>
      </c>
      <c r="M25" s="473" t="s">
        <v>372</v>
      </c>
      <c r="N25" s="406">
        <v>55.0</v>
      </c>
      <c r="O25" s="474">
        <v>56.3</v>
      </c>
      <c r="P25" s="474">
        <v>56.5</v>
      </c>
      <c r="Q25" s="474">
        <v>55.0</v>
      </c>
      <c r="R25" s="474" t="s">
        <v>2670</v>
      </c>
      <c r="S25" s="475">
        <v>-0.0108</v>
      </c>
    </row>
    <row r="26" ht="15.75" customHeight="1">
      <c r="A26" s="473" t="s">
        <v>377</v>
      </c>
      <c r="B26" s="406">
        <v>57.3</v>
      </c>
      <c r="C26" s="474">
        <v>56.0</v>
      </c>
      <c r="D26" s="474">
        <v>57.8</v>
      </c>
      <c r="E26" s="474">
        <v>56.0</v>
      </c>
      <c r="F26" s="474" t="s">
        <v>2675</v>
      </c>
      <c r="G26" s="475">
        <v>0.0088</v>
      </c>
      <c r="M26" s="473" t="s">
        <v>373</v>
      </c>
      <c r="N26" s="406">
        <v>55.6</v>
      </c>
      <c r="O26" s="474">
        <v>55.7</v>
      </c>
      <c r="P26" s="474">
        <v>56.1</v>
      </c>
      <c r="Q26" s="474">
        <v>55.3</v>
      </c>
      <c r="R26" s="474" t="s">
        <v>2671</v>
      </c>
      <c r="S26" s="475">
        <v>0.0091</v>
      </c>
    </row>
    <row r="27" ht="15.75" customHeight="1">
      <c r="A27" s="473" t="s">
        <v>378</v>
      </c>
      <c r="B27" s="406">
        <v>56.8</v>
      </c>
      <c r="C27" s="474">
        <v>55.2</v>
      </c>
      <c r="D27" s="474">
        <v>58.0</v>
      </c>
      <c r="E27" s="474">
        <v>55.2</v>
      </c>
      <c r="F27" s="474" t="s">
        <v>2676</v>
      </c>
      <c r="G27" s="475">
        <v>0.0071</v>
      </c>
      <c r="M27" s="473" t="s">
        <v>4751</v>
      </c>
      <c r="N27" s="406">
        <v>55.1</v>
      </c>
      <c r="O27" s="474">
        <v>55.0</v>
      </c>
      <c r="P27" s="474">
        <v>56.7</v>
      </c>
      <c r="Q27" s="474">
        <v>55.0</v>
      </c>
      <c r="R27" s="474" t="s">
        <v>4752</v>
      </c>
      <c r="S27" s="475">
        <v>-0.0178</v>
      </c>
    </row>
    <row r="28" ht="15.75" customHeight="1">
      <c r="A28" s="473" t="s">
        <v>379</v>
      </c>
      <c r="B28" s="406">
        <v>56.4</v>
      </c>
      <c r="C28" s="474">
        <v>57.5</v>
      </c>
      <c r="D28" s="474">
        <v>57.5</v>
      </c>
      <c r="E28" s="474">
        <v>56.0</v>
      </c>
      <c r="F28" s="474" t="s">
        <v>2677</v>
      </c>
      <c r="G28" s="475">
        <v>-0.0208</v>
      </c>
      <c r="M28" s="473" t="s">
        <v>374</v>
      </c>
      <c r="N28" s="406">
        <v>56.1</v>
      </c>
      <c r="O28" s="474">
        <v>56.0</v>
      </c>
      <c r="P28" s="474">
        <v>56.2</v>
      </c>
      <c r="Q28" s="474">
        <v>55.5</v>
      </c>
      <c r="R28" s="474" t="s">
        <v>2672</v>
      </c>
      <c r="S28" s="475">
        <v>0.0018</v>
      </c>
    </row>
    <row r="29" ht="15.75" customHeight="1">
      <c r="A29" s="473" t="s">
        <v>380</v>
      </c>
      <c r="B29" s="406">
        <v>57.6</v>
      </c>
      <c r="C29" s="474">
        <v>59.7</v>
      </c>
      <c r="D29" s="474">
        <v>59.7</v>
      </c>
      <c r="E29" s="474">
        <v>57.6</v>
      </c>
      <c r="F29" s="474" t="s">
        <v>2678</v>
      </c>
      <c r="G29" s="475">
        <v>-0.0221</v>
      </c>
      <c r="M29" s="473" t="s">
        <v>375</v>
      </c>
      <c r="N29" s="406">
        <v>56.0</v>
      </c>
      <c r="O29" s="474">
        <v>57.3</v>
      </c>
      <c r="P29" s="474">
        <v>57.5</v>
      </c>
      <c r="Q29" s="474">
        <v>55.7</v>
      </c>
      <c r="R29" s="474" t="s">
        <v>2673</v>
      </c>
      <c r="S29" s="475">
        <v>-0.0053</v>
      </c>
    </row>
    <row r="30" ht="15.75" customHeight="1">
      <c r="A30" s="473" t="s">
        <v>381</v>
      </c>
      <c r="B30" s="406">
        <v>57.9</v>
      </c>
      <c r="C30" s="474">
        <v>58.0</v>
      </c>
      <c r="D30" s="474">
        <v>58.6</v>
      </c>
      <c r="E30" s="474">
        <v>57.6</v>
      </c>
      <c r="F30" s="474" t="s">
        <v>2679</v>
      </c>
      <c r="G30" s="475">
        <v>-0.0069</v>
      </c>
      <c r="M30" s="473" t="s">
        <v>376</v>
      </c>
      <c r="N30" s="406">
        <v>56.3</v>
      </c>
      <c r="O30" s="474">
        <v>55.8</v>
      </c>
      <c r="P30" s="474">
        <v>56.9</v>
      </c>
      <c r="Q30" s="474">
        <v>55.3</v>
      </c>
      <c r="R30" s="474" t="s">
        <v>2674</v>
      </c>
      <c r="S30" s="475">
        <v>-0.0088</v>
      </c>
    </row>
    <row r="31" ht="15.75" customHeight="1">
      <c r="A31" s="473" t="s">
        <v>382</v>
      </c>
      <c r="B31" s="406">
        <v>58.3</v>
      </c>
      <c r="C31" s="474">
        <v>58.0</v>
      </c>
      <c r="D31" s="474">
        <v>58.7</v>
      </c>
      <c r="E31" s="474">
        <v>57.6</v>
      </c>
      <c r="F31" s="474" t="s">
        <v>2680</v>
      </c>
      <c r="G31" s="475">
        <v>0.0</v>
      </c>
      <c r="M31" s="473" t="s">
        <v>4753</v>
      </c>
      <c r="N31" s="406">
        <v>56.8</v>
      </c>
      <c r="O31" s="474">
        <v>57.4</v>
      </c>
      <c r="P31" s="474">
        <v>57.4</v>
      </c>
      <c r="Q31" s="474">
        <v>56.8</v>
      </c>
      <c r="R31" s="474" t="s">
        <v>4754</v>
      </c>
      <c r="S31" s="475">
        <v>-0.0087</v>
      </c>
    </row>
    <row r="32" ht="15.75" customHeight="1">
      <c r="A32" s="473" t="s">
        <v>383</v>
      </c>
      <c r="B32" s="406">
        <v>58.3</v>
      </c>
      <c r="C32" s="474">
        <v>59.5</v>
      </c>
      <c r="D32" s="474">
        <v>59.5</v>
      </c>
      <c r="E32" s="474">
        <v>57.8</v>
      </c>
      <c r="F32" s="474" t="s">
        <v>2681</v>
      </c>
      <c r="G32" s="475">
        <v>-0.0017</v>
      </c>
      <c r="M32" s="473" t="s">
        <v>377</v>
      </c>
      <c r="N32" s="406">
        <v>57.3</v>
      </c>
      <c r="O32" s="474">
        <v>56.0</v>
      </c>
      <c r="P32" s="474">
        <v>57.8</v>
      </c>
      <c r="Q32" s="474">
        <v>56.0</v>
      </c>
      <c r="R32" s="474" t="s">
        <v>2675</v>
      </c>
      <c r="S32" s="475">
        <v>0.0088</v>
      </c>
    </row>
    <row r="33" ht="15.75" customHeight="1">
      <c r="A33" s="473" t="s">
        <v>384</v>
      </c>
      <c r="B33" s="406">
        <v>58.4</v>
      </c>
      <c r="C33" s="474">
        <v>58.7</v>
      </c>
      <c r="D33" s="474">
        <v>59.0</v>
      </c>
      <c r="E33" s="474">
        <v>57.3</v>
      </c>
      <c r="F33" s="474" t="s">
        <v>2682</v>
      </c>
      <c r="G33" s="475">
        <v>0.0</v>
      </c>
      <c r="M33" s="473" t="s">
        <v>378</v>
      </c>
      <c r="N33" s="406">
        <v>56.8</v>
      </c>
      <c r="O33" s="474">
        <v>55.2</v>
      </c>
      <c r="P33" s="474">
        <v>58.0</v>
      </c>
      <c r="Q33" s="474">
        <v>55.2</v>
      </c>
      <c r="R33" s="474" t="s">
        <v>2676</v>
      </c>
      <c r="S33" s="475">
        <v>0.0071</v>
      </c>
    </row>
    <row r="34" ht="15.75" customHeight="1">
      <c r="A34" s="473" t="s">
        <v>385</v>
      </c>
      <c r="B34" s="406">
        <v>58.7</v>
      </c>
      <c r="C34" s="474">
        <v>60.0</v>
      </c>
      <c r="D34" s="474">
        <v>60.0</v>
      </c>
      <c r="E34" s="474">
        <v>57.9</v>
      </c>
      <c r="F34" s="474" t="s">
        <v>2683</v>
      </c>
      <c r="G34" s="475">
        <v>-0.0134</v>
      </c>
      <c r="M34" s="473" t="s">
        <v>379</v>
      </c>
      <c r="N34" s="406">
        <v>56.4</v>
      </c>
      <c r="O34" s="474">
        <v>57.5</v>
      </c>
      <c r="P34" s="474">
        <v>57.5</v>
      </c>
      <c r="Q34" s="474">
        <v>56.0</v>
      </c>
      <c r="R34" s="474" t="s">
        <v>2677</v>
      </c>
      <c r="S34" s="475">
        <v>-0.0208</v>
      </c>
    </row>
    <row r="35" ht="15.75" customHeight="1">
      <c r="A35" s="473" t="s">
        <v>386</v>
      </c>
      <c r="B35" s="406">
        <v>59.5</v>
      </c>
      <c r="C35" s="474">
        <v>57.7</v>
      </c>
      <c r="D35" s="474">
        <v>60.0</v>
      </c>
      <c r="E35" s="474">
        <v>57.5</v>
      </c>
      <c r="F35" s="474" t="s">
        <v>2684</v>
      </c>
      <c r="G35" s="475">
        <v>0.0457</v>
      </c>
      <c r="M35" s="473" t="s">
        <v>380</v>
      </c>
      <c r="N35" s="406">
        <v>57.6</v>
      </c>
      <c r="O35" s="474">
        <v>59.7</v>
      </c>
      <c r="P35" s="474">
        <v>59.7</v>
      </c>
      <c r="Q35" s="474">
        <v>57.6</v>
      </c>
      <c r="R35" s="474" t="s">
        <v>2678</v>
      </c>
      <c r="S35" s="475">
        <v>-0.0221</v>
      </c>
    </row>
    <row r="36" ht="15.75" customHeight="1">
      <c r="A36" s="473" t="s">
        <v>387</v>
      </c>
      <c r="B36" s="406">
        <v>56.9</v>
      </c>
      <c r="C36" s="474">
        <v>55.8</v>
      </c>
      <c r="D36" s="474">
        <v>57.3</v>
      </c>
      <c r="E36" s="474">
        <v>55.8</v>
      </c>
      <c r="F36" s="474" t="s">
        <v>2685</v>
      </c>
      <c r="G36" s="475">
        <v>0.0197</v>
      </c>
      <c r="M36" s="473" t="s">
        <v>4755</v>
      </c>
      <c r="N36" s="406">
        <v>58.9</v>
      </c>
      <c r="O36" s="474">
        <v>58.1</v>
      </c>
      <c r="P36" s="474">
        <v>59.0</v>
      </c>
      <c r="Q36" s="474">
        <v>57.5</v>
      </c>
      <c r="R36" s="474" t="s">
        <v>4756</v>
      </c>
      <c r="S36" s="475">
        <v>0.0173</v>
      </c>
    </row>
    <row r="37" ht="15.75" customHeight="1">
      <c r="A37" s="473" t="s">
        <v>388</v>
      </c>
      <c r="B37" s="406">
        <v>54.3</v>
      </c>
      <c r="C37" s="474">
        <v>53.1</v>
      </c>
      <c r="D37" s="474">
        <v>54.6</v>
      </c>
      <c r="E37" s="474">
        <v>53.1</v>
      </c>
      <c r="F37" s="474" t="s">
        <v>2686</v>
      </c>
      <c r="G37" s="475">
        <v>-0.0073</v>
      </c>
      <c r="M37" s="473" t="s">
        <v>381</v>
      </c>
      <c r="N37" s="406">
        <v>57.9</v>
      </c>
      <c r="O37" s="474">
        <v>58.0</v>
      </c>
      <c r="P37" s="474">
        <v>58.6</v>
      </c>
      <c r="Q37" s="474">
        <v>57.6</v>
      </c>
      <c r="R37" s="474" t="s">
        <v>2679</v>
      </c>
      <c r="S37" s="475">
        <v>-0.0069</v>
      </c>
    </row>
    <row r="38" ht="15.75" customHeight="1">
      <c r="A38" s="473" t="s">
        <v>389</v>
      </c>
      <c r="B38" s="406">
        <v>54.7</v>
      </c>
      <c r="C38" s="474">
        <v>54.2</v>
      </c>
      <c r="D38" s="474">
        <v>55.0</v>
      </c>
      <c r="E38" s="474">
        <v>54.2</v>
      </c>
      <c r="F38" s="474" t="s">
        <v>2687</v>
      </c>
      <c r="G38" s="475">
        <v>0.0092</v>
      </c>
      <c r="M38" s="473" t="s">
        <v>382</v>
      </c>
      <c r="N38" s="406">
        <v>58.3</v>
      </c>
      <c r="O38" s="474">
        <v>58.0</v>
      </c>
      <c r="P38" s="474">
        <v>58.7</v>
      </c>
      <c r="Q38" s="474">
        <v>57.6</v>
      </c>
      <c r="R38" s="474" t="s">
        <v>2680</v>
      </c>
      <c r="S38" s="475">
        <v>0.0</v>
      </c>
    </row>
    <row r="39" ht="15.75" customHeight="1">
      <c r="A39" s="473" t="s">
        <v>390</v>
      </c>
      <c r="B39" s="406">
        <v>54.2</v>
      </c>
      <c r="C39" s="474">
        <v>54.3</v>
      </c>
      <c r="D39" s="474">
        <v>55.3</v>
      </c>
      <c r="E39" s="474">
        <v>53.9</v>
      </c>
      <c r="F39" s="474" t="s">
        <v>2688</v>
      </c>
      <c r="G39" s="475">
        <v>-0.0199</v>
      </c>
      <c r="M39" s="473" t="s">
        <v>383</v>
      </c>
      <c r="N39" s="406">
        <v>58.3</v>
      </c>
      <c r="O39" s="474">
        <v>59.5</v>
      </c>
      <c r="P39" s="474">
        <v>59.5</v>
      </c>
      <c r="Q39" s="474">
        <v>57.8</v>
      </c>
      <c r="R39" s="474" t="s">
        <v>2681</v>
      </c>
      <c r="S39" s="475">
        <v>-0.0017</v>
      </c>
    </row>
    <row r="40" ht="15.75" customHeight="1">
      <c r="A40" s="473" t="s">
        <v>391</v>
      </c>
      <c r="B40" s="406">
        <v>55.3</v>
      </c>
      <c r="C40" s="474">
        <v>54.6</v>
      </c>
      <c r="D40" s="474">
        <v>56.3</v>
      </c>
      <c r="E40" s="474">
        <v>54.0</v>
      </c>
      <c r="F40" s="474" t="s">
        <v>2689</v>
      </c>
      <c r="G40" s="475">
        <v>0.0222</v>
      </c>
      <c r="M40" s="473" t="s">
        <v>384</v>
      </c>
      <c r="N40" s="406">
        <v>58.4</v>
      </c>
      <c r="O40" s="474">
        <v>58.7</v>
      </c>
      <c r="P40" s="474">
        <v>59.0</v>
      </c>
      <c r="Q40" s="474">
        <v>57.3</v>
      </c>
      <c r="R40" s="474" t="s">
        <v>2682</v>
      </c>
      <c r="S40" s="475">
        <v>0.0</v>
      </c>
    </row>
    <row r="41" ht="15.75" customHeight="1">
      <c r="A41" s="473" t="s">
        <v>392</v>
      </c>
      <c r="B41" s="406">
        <v>56.8</v>
      </c>
      <c r="C41" s="474">
        <v>57.0</v>
      </c>
      <c r="D41" s="474">
        <v>57.5</v>
      </c>
      <c r="E41" s="474">
        <v>56.6</v>
      </c>
      <c r="F41" s="474" t="s">
        <v>2690</v>
      </c>
      <c r="G41" s="475">
        <v>-0.0087</v>
      </c>
      <c r="M41" s="473" t="s">
        <v>4757</v>
      </c>
      <c r="N41" s="406">
        <v>58.4</v>
      </c>
      <c r="O41" s="474">
        <v>58.4</v>
      </c>
      <c r="P41" s="474">
        <v>59.4</v>
      </c>
      <c r="Q41" s="474">
        <v>58.1</v>
      </c>
      <c r="R41" s="474" t="s">
        <v>4758</v>
      </c>
      <c r="S41" s="475">
        <v>-0.0051</v>
      </c>
    </row>
    <row r="42" ht="15.75" customHeight="1">
      <c r="A42" s="473" t="s">
        <v>393</v>
      </c>
      <c r="B42" s="406">
        <v>57.3</v>
      </c>
      <c r="C42" s="474">
        <v>56.6</v>
      </c>
      <c r="D42" s="474">
        <v>58.4</v>
      </c>
      <c r="E42" s="474">
        <v>56.6</v>
      </c>
      <c r="F42" s="474" t="s">
        <v>2691</v>
      </c>
      <c r="G42" s="475">
        <v>0.0035</v>
      </c>
      <c r="M42" s="473" t="s">
        <v>385</v>
      </c>
      <c r="N42" s="406">
        <v>58.7</v>
      </c>
      <c r="O42" s="474">
        <v>60.0</v>
      </c>
      <c r="P42" s="474">
        <v>60.0</v>
      </c>
      <c r="Q42" s="474">
        <v>57.9</v>
      </c>
      <c r="R42" s="474" t="s">
        <v>2683</v>
      </c>
      <c r="S42" s="475">
        <v>-0.0134</v>
      </c>
    </row>
    <row r="43" ht="15.75" customHeight="1">
      <c r="A43" s="473" t="s">
        <v>394</v>
      </c>
      <c r="B43" s="406">
        <v>57.1</v>
      </c>
      <c r="C43" s="474">
        <v>57.0</v>
      </c>
      <c r="D43" s="474">
        <v>57.2</v>
      </c>
      <c r="E43" s="474">
        <v>56.9</v>
      </c>
      <c r="F43" s="474" t="s">
        <v>2692</v>
      </c>
      <c r="G43" s="475">
        <v>-0.0138</v>
      </c>
      <c r="M43" s="473" t="s">
        <v>386</v>
      </c>
      <c r="N43" s="406">
        <v>59.5</v>
      </c>
      <c r="O43" s="474">
        <v>57.7</v>
      </c>
      <c r="P43" s="474">
        <v>60.0</v>
      </c>
      <c r="Q43" s="474">
        <v>57.5</v>
      </c>
      <c r="R43" s="474" t="s">
        <v>2684</v>
      </c>
      <c r="S43" s="475">
        <v>0.0457</v>
      </c>
    </row>
    <row r="44" ht="15.75" customHeight="1">
      <c r="A44" s="473" t="s">
        <v>395</v>
      </c>
      <c r="B44" s="406">
        <v>57.9</v>
      </c>
      <c r="C44" s="474">
        <v>58.4</v>
      </c>
      <c r="D44" s="474">
        <v>58.4</v>
      </c>
      <c r="E44" s="474">
        <v>57.5</v>
      </c>
      <c r="F44" s="474" t="s">
        <v>2693</v>
      </c>
      <c r="G44" s="475">
        <v>-0.0034</v>
      </c>
      <c r="M44" s="473" t="s">
        <v>387</v>
      </c>
      <c r="N44" s="406">
        <v>56.9</v>
      </c>
      <c r="O44" s="474">
        <v>55.8</v>
      </c>
      <c r="P44" s="474">
        <v>57.3</v>
      </c>
      <c r="Q44" s="474">
        <v>55.8</v>
      </c>
      <c r="R44" s="474" t="s">
        <v>2685</v>
      </c>
      <c r="S44" s="475">
        <v>0.0197</v>
      </c>
    </row>
    <row r="45" ht="15.75" customHeight="1">
      <c r="A45" s="473" t="s">
        <v>396</v>
      </c>
      <c r="B45" s="406">
        <v>58.1</v>
      </c>
      <c r="C45" s="474">
        <v>58.9</v>
      </c>
      <c r="D45" s="474">
        <v>58.9</v>
      </c>
      <c r="E45" s="474">
        <v>58.0</v>
      </c>
      <c r="F45" s="474" t="s">
        <v>2694</v>
      </c>
      <c r="G45" s="475">
        <v>0.0035</v>
      </c>
      <c r="M45" s="473" t="s">
        <v>4759</v>
      </c>
      <c r="N45" s="406">
        <v>55.8</v>
      </c>
      <c r="O45" s="474">
        <v>54.3</v>
      </c>
      <c r="P45" s="474">
        <v>56.4</v>
      </c>
      <c r="Q45" s="474">
        <v>54.3</v>
      </c>
      <c r="R45" s="474" t="s">
        <v>4760</v>
      </c>
      <c r="S45" s="475">
        <v>0.0276</v>
      </c>
    </row>
    <row r="46" ht="15.75" customHeight="1">
      <c r="A46" s="473" t="s">
        <v>397</v>
      </c>
      <c r="B46" s="406">
        <v>57.9</v>
      </c>
      <c r="C46" s="474">
        <v>58.0</v>
      </c>
      <c r="D46" s="474">
        <v>58.5</v>
      </c>
      <c r="E46" s="474">
        <v>57.6</v>
      </c>
      <c r="F46" s="474" t="s">
        <v>2695</v>
      </c>
      <c r="G46" s="475">
        <v>0.0</v>
      </c>
      <c r="M46" s="473" t="s">
        <v>388</v>
      </c>
      <c r="N46" s="406">
        <v>54.3</v>
      </c>
      <c r="O46" s="474">
        <v>53.1</v>
      </c>
      <c r="P46" s="474">
        <v>54.6</v>
      </c>
      <c r="Q46" s="474">
        <v>53.1</v>
      </c>
      <c r="R46" s="474" t="s">
        <v>2686</v>
      </c>
      <c r="S46" s="475">
        <v>-0.0073</v>
      </c>
    </row>
    <row r="47" ht="15.75" customHeight="1">
      <c r="A47" s="473" t="s">
        <v>398</v>
      </c>
      <c r="B47" s="406">
        <v>57.9</v>
      </c>
      <c r="C47" s="474">
        <v>57.1</v>
      </c>
      <c r="D47" s="474">
        <v>58.0</v>
      </c>
      <c r="E47" s="474">
        <v>57.1</v>
      </c>
      <c r="F47" s="474" t="s">
        <v>2696</v>
      </c>
      <c r="G47" s="475">
        <v>0.0017</v>
      </c>
      <c r="M47" s="473" t="s">
        <v>389</v>
      </c>
      <c r="N47" s="406">
        <v>54.7</v>
      </c>
      <c r="O47" s="474">
        <v>54.2</v>
      </c>
      <c r="P47" s="474">
        <v>55.0</v>
      </c>
      <c r="Q47" s="474">
        <v>54.2</v>
      </c>
      <c r="R47" s="474" t="s">
        <v>2687</v>
      </c>
      <c r="S47" s="475">
        <v>0.0092</v>
      </c>
    </row>
    <row r="48" ht="15.75" customHeight="1">
      <c r="A48" s="473" t="s">
        <v>399</v>
      </c>
      <c r="B48" s="406">
        <v>57.8</v>
      </c>
      <c r="C48" s="474">
        <v>58.4</v>
      </c>
      <c r="D48" s="474">
        <v>58.4</v>
      </c>
      <c r="E48" s="474">
        <v>57.1</v>
      </c>
      <c r="F48" s="474" t="s">
        <v>2697</v>
      </c>
      <c r="G48" s="475">
        <v>-0.0034</v>
      </c>
      <c r="M48" s="473" t="s">
        <v>390</v>
      </c>
      <c r="N48" s="406">
        <v>54.2</v>
      </c>
      <c r="O48" s="474">
        <v>54.3</v>
      </c>
      <c r="P48" s="474">
        <v>55.3</v>
      </c>
      <c r="Q48" s="474">
        <v>53.9</v>
      </c>
      <c r="R48" s="474" t="s">
        <v>2688</v>
      </c>
      <c r="S48" s="475">
        <v>-0.0199</v>
      </c>
    </row>
    <row r="49" ht="15.75" customHeight="1">
      <c r="A49" s="473" t="s">
        <v>400</v>
      </c>
      <c r="B49" s="406">
        <v>58.0</v>
      </c>
      <c r="C49" s="474">
        <v>58.0</v>
      </c>
      <c r="D49" s="474">
        <v>58.5</v>
      </c>
      <c r="E49" s="474">
        <v>57.9</v>
      </c>
      <c r="F49" s="474" t="s">
        <v>2698</v>
      </c>
      <c r="G49" s="475">
        <v>-0.0051</v>
      </c>
      <c r="M49" s="473" t="s">
        <v>391</v>
      </c>
      <c r="N49" s="406">
        <v>55.3</v>
      </c>
      <c r="O49" s="474">
        <v>54.6</v>
      </c>
      <c r="P49" s="474">
        <v>56.3</v>
      </c>
      <c r="Q49" s="474">
        <v>54.0</v>
      </c>
      <c r="R49" s="474" t="s">
        <v>2689</v>
      </c>
      <c r="S49" s="475">
        <v>0.0222</v>
      </c>
    </row>
    <row r="50" ht="15.75" customHeight="1">
      <c r="A50" s="473" t="s">
        <v>401</v>
      </c>
      <c r="B50" s="406">
        <v>58.3</v>
      </c>
      <c r="C50" s="474">
        <v>58.6</v>
      </c>
      <c r="D50" s="474">
        <v>59.0</v>
      </c>
      <c r="E50" s="474">
        <v>58.3</v>
      </c>
      <c r="F50" s="474" t="s">
        <v>2699</v>
      </c>
      <c r="G50" s="475">
        <v>-0.0068</v>
      </c>
      <c r="M50" s="473" t="s">
        <v>4761</v>
      </c>
      <c r="N50" s="406">
        <v>54.1</v>
      </c>
      <c r="O50" s="474">
        <v>56.2</v>
      </c>
      <c r="P50" s="474">
        <v>57.0</v>
      </c>
      <c r="Q50" s="474">
        <v>54.0</v>
      </c>
      <c r="R50" s="474" t="s">
        <v>4762</v>
      </c>
      <c r="S50" s="475">
        <v>-0.0475</v>
      </c>
    </row>
    <row r="51" ht="15.75" customHeight="1">
      <c r="A51" s="473" t="s">
        <v>2700</v>
      </c>
      <c r="B51" s="406">
        <v>58.7</v>
      </c>
      <c r="C51" s="474">
        <v>58.6</v>
      </c>
      <c r="D51" s="474">
        <v>58.9</v>
      </c>
      <c r="E51" s="474">
        <v>58.5</v>
      </c>
      <c r="F51" s="474" t="s">
        <v>2701</v>
      </c>
      <c r="G51" s="475">
        <v>0.0017</v>
      </c>
      <c r="M51" s="473" t="s">
        <v>392</v>
      </c>
      <c r="N51" s="406">
        <v>56.8</v>
      </c>
      <c r="O51" s="474">
        <v>57.0</v>
      </c>
      <c r="P51" s="474">
        <v>57.5</v>
      </c>
      <c r="Q51" s="474">
        <v>56.6</v>
      </c>
      <c r="R51" s="474" t="s">
        <v>2690</v>
      </c>
      <c r="S51" s="475">
        <v>-0.0087</v>
      </c>
    </row>
    <row r="52" ht="15.75" customHeight="1">
      <c r="A52" s="473" t="s">
        <v>403</v>
      </c>
      <c r="B52" s="406">
        <v>58.4</v>
      </c>
      <c r="C52" s="474">
        <v>59.2</v>
      </c>
      <c r="D52" s="474">
        <v>59.4</v>
      </c>
      <c r="E52" s="474">
        <v>58.0</v>
      </c>
      <c r="F52" s="474" t="s">
        <v>2702</v>
      </c>
      <c r="G52" s="475">
        <v>0.0017</v>
      </c>
      <c r="M52" s="473" t="s">
        <v>393</v>
      </c>
      <c r="N52" s="406">
        <v>57.3</v>
      </c>
      <c r="O52" s="474">
        <v>56.6</v>
      </c>
      <c r="P52" s="474">
        <v>58.4</v>
      </c>
      <c r="Q52" s="474">
        <v>56.6</v>
      </c>
      <c r="R52" s="474" t="s">
        <v>2691</v>
      </c>
      <c r="S52" s="475">
        <v>0.0035</v>
      </c>
    </row>
    <row r="53" ht="15.75" customHeight="1">
      <c r="A53" s="473" t="s">
        <v>404</v>
      </c>
      <c r="B53" s="406">
        <v>58.3</v>
      </c>
      <c r="C53" s="474">
        <v>59.1</v>
      </c>
      <c r="D53" s="474">
        <v>59.5</v>
      </c>
      <c r="E53" s="474">
        <v>58.0</v>
      </c>
      <c r="F53" s="474" t="s">
        <v>2703</v>
      </c>
      <c r="G53" s="475">
        <v>-0.0135</v>
      </c>
      <c r="M53" s="473" t="s">
        <v>394</v>
      </c>
      <c r="N53" s="406">
        <v>57.1</v>
      </c>
      <c r="O53" s="474">
        <v>57.0</v>
      </c>
      <c r="P53" s="474">
        <v>57.2</v>
      </c>
      <c r="Q53" s="474">
        <v>56.9</v>
      </c>
      <c r="R53" s="474" t="s">
        <v>2692</v>
      </c>
      <c r="S53" s="475">
        <v>-0.0138</v>
      </c>
    </row>
    <row r="54" ht="15.75" customHeight="1">
      <c r="A54" s="473" t="s">
        <v>405</v>
      </c>
      <c r="B54" s="406">
        <v>58.9</v>
      </c>
      <c r="C54" s="474">
        <v>58.5</v>
      </c>
      <c r="D54" s="474">
        <v>59.0</v>
      </c>
      <c r="E54" s="474">
        <v>58.2</v>
      </c>
      <c r="F54" s="474" t="s">
        <v>2704</v>
      </c>
      <c r="G54" s="475">
        <v>-0.0017</v>
      </c>
      <c r="M54" s="473" t="s">
        <v>395</v>
      </c>
      <c r="N54" s="406">
        <v>57.9</v>
      </c>
      <c r="O54" s="474">
        <v>58.4</v>
      </c>
      <c r="P54" s="474">
        <v>58.4</v>
      </c>
      <c r="Q54" s="474">
        <v>57.5</v>
      </c>
      <c r="R54" s="474" t="s">
        <v>2693</v>
      </c>
      <c r="S54" s="475">
        <v>-0.0034</v>
      </c>
    </row>
    <row r="55" ht="15.75" customHeight="1">
      <c r="A55" s="473" t="s">
        <v>406</v>
      </c>
      <c r="B55" s="406">
        <v>59.0</v>
      </c>
      <c r="C55" s="474">
        <v>58.2</v>
      </c>
      <c r="D55" s="474">
        <v>59.5</v>
      </c>
      <c r="E55" s="474">
        <v>58.2</v>
      </c>
      <c r="F55" s="474" t="s">
        <v>2705</v>
      </c>
      <c r="G55" s="475">
        <v>-0.0017</v>
      </c>
      <c r="M55" s="473" t="s">
        <v>396</v>
      </c>
      <c r="N55" s="406">
        <v>58.1</v>
      </c>
      <c r="O55" s="474">
        <v>58.9</v>
      </c>
      <c r="P55" s="474">
        <v>58.9</v>
      </c>
      <c r="Q55" s="474">
        <v>58.0</v>
      </c>
      <c r="R55" s="474" t="s">
        <v>2694</v>
      </c>
      <c r="S55" s="475">
        <v>0.0035</v>
      </c>
    </row>
    <row r="56" ht="15.75" customHeight="1">
      <c r="A56" s="473" t="s">
        <v>407</v>
      </c>
      <c r="B56" s="406">
        <v>59.1</v>
      </c>
      <c r="C56" s="474">
        <v>58.8</v>
      </c>
      <c r="D56" s="474">
        <v>59.5</v>
      </c>
      <c r="E56" s="474">
        <v>57.9</v>
      </c>
      <c r="F56" s="474" t="s">
        <v>2706</v>
      </c>
      <c r="G56" s="475">
        <v>0.019</v>
      </c>
      <c r="M56" s="473" t="s">
        <v>397</v>
      </c>
      <c r="N56" s="406">
        <v>57.9</v>
      </c>
      <c r="O56" s="474">
        <v>58.0</v>
      </c>
      <c r="P56" s="474">
        <v>58.5</v>
      </c>
      <c r="Q56" s="474">
        <v>57.6</v>
      </c>
      <c r="R56" s="474" t="s">
        <v>2695</v>
      </c>
      <c r="S56" s="475">
        <v>0.0</v>
      </c>
    </row>
    <row r="57" ht="15.75" customHeight="1">
      <c r="A57" s="473" t="s">
        <v>408</v>
      </c>
      <c r="B57" s="406">
        <v>58.0</v>
      </c>
      <c r="C57" s="474">
        <v>59.0</v>
      </c>
      <c r="D57" s="474">
        <v>59.0</v>
      </c>
      <c r="E57" s="474">
        <v>58.0</v>
      </c>
      <c r="F57" s="474" t="s">
        <v>2707</v>
      </c>
      <c r="G57" s="475">
        <v>-0.0051</v>
      </c>
      <c r="M57" s="473" t="s">
        <v>398</v>
      </c>
      <c r="N57" s="406">
        <v>57.9</v>
      </c>
      <c r="O57" s="474">
        <v>57.1</v>
      </c>
      <c r="P57" s="474">
        <v>58.0</v>
      </c>
      <c r="Q57" s="474">
        <v>57.1</v>
      </c>
      <c r="R57" s="474" t="s">
        <v>2696</v>
      </c>
      <c r="S57" s="475">
        <v>0.0017</v>
      </c>
    </row>
    <row r="58" ht="15.75" customHeight="1">
      <c r="A58" s="473" t="s">
        <v>409</v>
      </c>
      <c r="B58" s="406">
        <v>58.3</v>
      </c>
      <c r="C58" s="474">
        <v>58.5</v>
      </c>
      <c r="D58" s="474">
        <v>59.0</v>
      </c>
      <c r="E58" s="474">
        <v>58.2</v>
      </c>
      <c r="F58" s="474" t="s">
        <v>2708</v>
      </c>
      <c r="G58" s="475">
        <v>0.0087</v>
      </c>
      <c r="M58" s="473" t="s">
        <v>399</v>
      </c>
      <c r="N58" s="406">
        <v>57.8</v>
      </c>
      <c r="O58" s="474">
        <v>58.4</v>
      </c>
      <c r="P58" s="474">
        <v>58.4</v>
      </c>
      <c r="Q58" s="474">
        <v>57.1</v>
      </c>
      <c r="R58" s="474" t="s">
        <v>2697</v>
      </c>
      <c r="S58" s="475">
        <v>-0.0034</v>
      </c>
    </row>
    <row r="59" ht="15.75" customHeight="1">
      <c r="A59" s="473" t="s">
        <v>410</v>
      </c>
      <c r="B59" s="406">
        <v>57.8</v>
      </c>
      <c r="C59" s="474">
        <v>57.6</v>
      </c>
      <c r="D59" s="474">
        <v>59.5</v>
      </c>
      <c r="E59" s="474">
        <v>57.5</v>
      </c>
      <c r="F59" s="474" t="s">
        <v>2709</v>
      </c>
      <c r="G59" s="475">
        <v>-0.0034</v>
      </c>
      <c r="M59" s="473" t="s">
        <v>400</v>
      </c>
      <c r="N59" s="406">
        <v>58.0</v>
      </c>
      <c r="O59" s="474">
        <v>58.0</v>
      </c>
      <c r="P59" s="474">
        <v>58.5</v>
      </c>
      <c r="Q59" s="474">
        <v>57.9</v>
      </c>
      <c r="R59" s="474" t="s">
        <v>2698</v>
      </c>
      <c r="S59" s="475">
        <v>-0.0051</v>
      </c>
    </row>
    <row r="60" ht="15.75" customHeight="1">
      <c r="A60" s="473" t="s">
        <v>411</v>
      </c>
      <c r="B60" s="406">
        <v>58.0</v>
      </c>
      <c r="C60" s="474">
        <v>58.0</v>
      </c>
      <c r="D60" s="474">
        <v>58.8</v>
      </c>
      <c r="E60" s="474">
        <v>57.8</v>
      </c>
      <c r="F60" s="474" t="s">
        <v>2710</v>
      </c>
      <c r="G60" s="475">
        <v>-0.0068</v>
      </c>
      <c r="M60" s="473" t="s">
        <v>401</v>
      </c>
      <c r="N60" s="406">
        <v>58.3</v>
      </c>
      <c r="O60" s="474">
        <v>58.6</v>
      </c>
      <c r="P60" s="474">
        <v>59.0</v>
      </c>
      <c r="Q60" s="474">
        <v>58.3</v>
      </c>
      <c r="R60" s="474" t="s">
        <v>2699</v>
      </c>
      <c r="S60" s="475">
        <v>-0.0068</v>
      </c>
    </row>
    <row r="61" ht="15.75" customHeight="1">
      <c r="A61" s="473" t="s">
        <v>412</v>
      </c>
      <c r="B61" s="406">
        <v>58.4</v>
      </c>
      <c r="C61" s="474">
        <v>58.4</v>
      </c>
      <c r="D61" s="474">
        <v>59.3</v>
      </c>
      <c r="E61" s="474">
        <v>58.2</v>
      </c>
      <c r="F61" s="474" t="s">
        <v>2711</v>
      </c>
      <c r="G61" s="475">
        <v>0.0</v>
      </c>
      <c r="M61" s="473" t="s">
        <v>2700</v>
      </c>
      <c r="N61" s="406">
        <v>58.7</v>
      </c>
      <c r="O61" s="474">
        <v>58.6</v>
      </c>
      <c r="P61" s="474">
        <v>58.9</v>
      </c>
      <c r="Q61" s="474">
        <v>58.5</v>
      </c>
      <c r="R61" s="474" t="s">
        <v>2701</v>
      </c>
      <c r="S61" s="475">
        <v>0.0017</v>
      </c>
    </row>
    <row r="62" ht="15.75" customHeight="1">
      <c r="A62" s="473" t="s">
        <v>413</v>
      </c>
      <c r="B62" s="406">
        <v>59.4</v>
      </c>
      <c r="C62" s="474">
        <v>59.3</v>
      </c>
      <c r="D62" s="474">
        <v>59.8</v>
      </c>
      <c r="E62" s="474">
        <v>59.0</v>
      </c>
      <c r="F62" s="474" t="s">
        <v>2712</v>
      </c>
      <c r="G62" s="475">
        <v>-0.0017</v>
      </c>
      <c r="M62" s="473" t="s">
        <v>402</v>
      </c>
      <c r="N62" s="406">
        <v>58.6</v>
      </c>
      <c r="O62" s="474">
        <v>59.3</v>
      </c>
      <c r="P62" s="474">
        <v>59.3</v>
      </c>
      <c r="Q62" s="474">
        <v>58.2</v>
      </c>
      <c r="R62" s="474" t="s">
        <v>4763</v>
      </c>
      <c r="S62" s="475">
        <v>0.0034</v>
      </c>
    </row>
    <row r="63" ht="15.75" customHeight="1">
      <c r="A63" s="473" t="s">
        <v>414</v>
      </c>
      <c r="B63" s="406">
        <v>59.5</v>
      </c>
      <c r="C63" s="474">
        <v>58.6</v>
      </c>
      <c r="D63" s="474">
        <v>60.5</v>
      </c>
      <c r="E63" s="474">
        <v>58.6</v>
      </c>
      <c r="F63" s="474" t="s">
        <v>2713</v>
      </c>
      <c r="G63" s="475">
        <v>0.0051</v>
      </c>
      <c r="M63" s="473" t="s">
        <v>403</v>
      </c>
      <c r="N63" s="406">
        <v>58.4</v>
      </c>
      <c r="O63" s="474">
        <v>59.2</v>
      </c>
      <c r="P63" s="474">
        <v>59.4</v>
      </c>
      <c r="Q63" s="474">
        <v>58.0</v>
      </c>
      <c r="R63" s="474" t="s">
        <v>2702</v>
      </c>
      <c r="S63" s="475">
        <v>0.0017</v>
      </c>
    </row>
    <row r="64" ht="15.75" customHeight="1">
      <c r="A64" s="473" t="s">
        <v>415</v>
      </c>
      <c r="B64" s="406">
        <v>59.2</v>
      </c>
      <c r="C64" s="474">
        <v>59.9</v>
      </c>
      <c r="D64" s="474">
        <v>60.4</v>
      </c>
      <c r="E64" s="474">
        <v>59.0</v>
      </c>
      <c r="F64" s="474" t="s">
        <v>2714</v>
      </c>
      <c r="G64" s="475">
        <v>-0.0133</v>
      </c>
      <c r="M64" s="473" t="s">
        <v>404</v>
      </c>
      <c r="N64" s="406">
        <v>58.3</v>
      </c>
      <c r="O64" s="474">
        <v>59.1</v>
      </c>
      <c r="P64" s="474">
        <v>59.5</v>
      </c>
      <c r="Q64" s="474">
        <v>58.0</v>
      </c>
      <c r="R64" s="474" t="s">
        <v>2703</v>
      </c>
      <c r="S64" s="475">
        <v>-0.0135</v>
      </c>
    </row>
    <row r="65" ht="15.75" customHeight="1">
      <c r="A65" s="473" t="s">
        <v>416</v>
      </c>
      <c r="B65" s="406">
        <v>60.0</v>
      </c>
      <c r="C65" s="474">
        <v>59.8</v>
      </c>
      <c r="D65" s="474">
        <v>61.0</v>
      </c>
      <c r="E65" s="474">
        <v>59.8</v>
      </c>
      <c r="F65" s="474" t="s">
        <v>2715</v>
      </c>
      <c r="G65" s="475">
        <v>0.0017</v>
      </c>
      <c r="M65" s="473" t="s">
        <v>4764</v>
      </c>
      <c r="N65" s="406">
        <v>59.1</v>
      </c>
      <c r="O65" s="474">
        <v>58.7</v>
      </c>
      <c r="P65" s="474">
        <v>59.8</v>
      </c>
      <c r="Q65" s="474">
        <v>58.7</v>
      </c>
      <c r="R65" s="474" t="s">
        <v>4765</v>
      </c>
      <c r="S65" s="475">
        <v>0.0034</v>
      </c>
    </row>
    <row r="66" ht="15.75" customHeight="1">
      <c r="A66" s="473" t="s">
        <v>417</v>
      </c>
      <c r="B66" s="406">
        <v>60.1</v>
      </c>
      <c r="C66" s="474">
        <v>60.6</v>
      </c>
      <c r="D66" s="474">
        <v>61.0</v>
      </c>
      <c r="E66" s="474">
        <v>60.0</v>
      </c>
      <c r="F66" s="474" t="s">
        <v>2716</v>
      </c>
      <c r="G66" s="475">
        <v>-0.0017</v>
      </c>
      <c r="M66" s="473" t="s">
        <v>405</v>
      </c>
      <c r="N66" s="406">
        <v>58.9</v>
      </c>
      <c r="O66" s="474">
        <v>58.5</v>
      </c>
      <c r="P66" s="474">
        <v>59.0</v>
      </c>
      <c r="Q66" s="474">
        <v>58.2</v>
      </c>
      <c r="R66" s="474" t="s">
        <v>2704</v>
      </c>
      <c r="S66" s="475">
        <v>-0.0017</v>
      </c>
    </row>
    <row r="67" ht="15.75" customHeight="1">
      <c r="A67" s="473" t="s">
        <v>418</v>
      </c>
      <c r="B67" s="406">
        <v>60.2</v>
      </c>
      <c r="C67" s="474">
        <v>60.5</v>
      </c>
      <c r="D67" s="474">
        <v>60.6</v>
      </c>
      <c r="E67" s="474">
        <v>59.9</v>
      </c>
      <c r="F67" s="474" t="s">
        <v>2710</v>
      </c>
      <c r="G67" s="475">
        <v>-0.0115</v>
      </c>
      <c r="M67" s="473" t="s">
        <v>406</v>
      </c>
      <c r="N67" s="406">
        <v>59.0</v>
      </c>
      <c r="O67" s="474">
        <v>58.2</v>
      </c>
      <c r="P67" s="474">
        <v>59.5</v>
      </c>
      <c r="Q67" s="474">
        <v>58.2</v>
      </c>
      <c r="R67" s="474" t="s">
        <v>2705</v>
      </c>
      <c r="S67" s="475">
        <v>-0.0017</v>
      </c>
    </row>
    <row r="68" ht="15.75" customHeight="1">
      <c r="A68" s="473" t="s">
        <v>419</v>
      </c>
      <c r="B68" s="406">
        <v>60.9</v>
      </c>
      <c r="C68" s="474">
        <v>59.6</v>
      </c>
      <c r="D68" s="474">
        <v>61.3</v>
      </c>
      <c r="E68" s="474">
        <v>59.6</v>
      </c>
      <c r="F68" s="474" t="s">
        <v>2717</v>
      </c>
      <c r="G68" s="475">
        <v>0.005</v>
      </c>
      <c r="M68" s="473" t="s">
        <v>407</v>
      </c>
      <c r="N68" s="406">
        <v>59.1</v>
      </c>
      <c r="O68" s="474">
        <v>58.8</v>
      </c>
      <c r="P68" s="474">
        <v>59.5</v>
      </c>
      <c r="Q68" s="474">
        <v>57.9</v>
      </c>
      <c r="R68" s="474" t="s">
        <v>2706</v>
      </c>
      <c r="S68" s="475">
        <v>0.019</v>
      </c>
    </row>
    <row r="69" ht="15.75" customHeight="1">
      <c r="A69" s="473" t="s">
        <v>420</v>
      </c>
      <c r="B69" s="406">
        <v>60.9</v>
      </c>
      <c r="C69" s="474">
        <v>59.0</v>
      </c>
      <c r="D69" s="474">
        <v>61.2</v>
      </c>
      <c r="E69" s="474">
        <v>59.0</v>
      </c>
      <c r="F69" s="474" t="s">
        <v>2666</v>
      </c>
      <c r="G69" s="475">
        <v>0.0287</v>
      </c>
      <c r="M69" s="473" t="s">
        <v>408</v>
      </c>
      <c r="N69" s="406">
        <v>58.0</v>
      </c>
      <c r="O69" s="474">
        <v>59.0</v>
      </c>
      <c r="P69" s="474">
        <v>59.0</v>
      </c>
      <c r="Q69" s="474">
        <v>58.0</v>
      </c>
      <c r="R69" s="474" t="s">
        <v>2707</v>
      </c>
      <c r="S69" s="475">
        <v>-0.0051</v>
      </c>
    </row>
    <row r="70" ht="15.75" customHeight="1">
      <c r="A70" s="473" t="s">
        <v>421</v>
      </c>
      <c r="B70" s="406">
        <v>59.2</v>
      </c>
      <c r="C70" s="474">
        <v>61.2</v>
      </c>
      <c r="D70" s="474">
        <v>61.2</v>
      </c>
      <c r="E70" s="474">
        <v>58.2</v>
      </c>
      <c r="F70" s="474" t="s">
        <v>2718</v>
      </c>
      <c r="G70" s="475">
        <v>-0.0311</v>
      </c>
      <c r="M70" s="473" t="s">
        <v>409</v>
      </c>
      <c r="N70" s="406">
        <v>58.3</v>
      </c>
      <c r="O70" s="474">
        <v>58.5</v>
      </c>
      <c r="P70" s="474">
        <v>59.0</v>
      </c>
      <c r="Q70" s="474">
        <v>58.2</v>
      </c>
      <c r="R70" s="474" t="s">
        <v>2708</v>
      </c>
      <c r="S70" s="475">
        <v>0.0087</v>
      </c>
    </row>
    <row r="71" ht="15.75" customHeight="1">
      <c r="A71" s="473" t="s">
        <v>422</v>
      </c>
      <c r="B71" s="406">
        <v>61.1</v>
      </c>
      <c r="C71" s="474">
        <v>62.0</v>
      </c>
      <c r="D71" s="474">
        <v>62.0</v>
      </c>
      <c r="E71" s="474">
        <v>61.0</v>
      </c>
      <c r="F71" s="474" t="s">
        <v>2719</v>
      </c>
      <c r="G71" s="475">
        <v>-0.0145</v>
      </c>
      <c r="M71" s="473" t="s">
        <v>410</v>
      </c>
      <c r="N71" s="406">
        <v>57.8</v>
      </c>
      <c r="O71" s="474">
        <v>57.6</v>
      </c>
      <c r="P71" s="474">
        <v>59.5</v>
      </c>
      <c r="Q71" s="474">
        <v>57.5</v>
      </c>
      <c r="R71" s="474" t="s">
        <v>2709</v>
      </c>
      <c r="S71" s="475">
        <v>-0.0034</v>
      </c>
    </row>
    <row r="72" ht="15.75" customHeight="1">
      <c r="A72" s="473" t="s">
        <v>423</v>
      </c>
      <c r="B72" s="406">
        <v>61.4</v>
      </c>
      <c r="C72" s="474">
        <v>61.2</v>
      </c>
      <c r="D72" s="474">
        <v>63.5</v>
      </c>
      <c r="E72" s="474">
        <v>61.0</v>
      </c>
      <c r="F72" s="474" t="s">
        <v>2720</v>
      </c>
      <c r="G72" s="475">
        <v>-0.0016</v>
      </c>
      <c r="M72" s="473" t="s">
        <v>411</v>
      </c>
      <c r="N72" s="406">
        <v>58.0</v>
      </c>
      <c r="O72" s="474">
        <v>58.0</v>
      </c>
      <c r="P72" s="474">
        <v>58.8</v>
      </c>
      <c r="Q72" s="474">
        <v>57.8</v>
      </c>
      <c r="R72" s="474" t="s">
        <v>2710</v>
      </c>
      <c r="S72" s="475">
        <v>-0.0068</v>
      </c>
    </row>
    <row r="73" ht="15.75" customHeight="1">
      <c r="A73" s="473" t="s">
        <v>424</v>
      </c>
      <c r="B73" s="406">
        <v>61.5</v>
      </c>
      <c r="C73" s="474">
        <v>63.0</v>
      </c>
      <c r="D73" s="474">
        <v>63.0</v>
      </c>
      <c r="E73" s="474">
        <v>61.4</v>
      </c>
      <c r="F73" s="474" t="s">
        <v>2721</v>
      </c>
      <c r="G73" s="475">
        <v>-0.0207</v>
      </c>
      <c r="M73" s="473" t="s">
        <v>412</v>
      </c>
      <c r="N73" s="406">
        <v>58.4</v>
      </c>
      <c r="O73" s="474">
        <v>58.4</v>
      </c>
      <c r="P73" s="474">
        <v>59.3</v>
      </c>
      <c r="Q73" s="474">
        <v>58.2</v>
      </c>
      <c r="R73" s="474" t="s">
        <v>2711</v>
      </c>
      <c r="S73" s="475">
        <v>0.0</v>
      </c>
    </row>
    <row r="74" ht="15.75" customHeight="1">
      <c r="A74" s="473" t="s">
        <v>425</v>
      </c>
      <c r="B74" s="406">
        <v>62.8</v>
      </c>
      <c r="C74" s="474">
        <v>63.0</v>
      </c>
      <c r="D74" s="474">
        <v>63.5</v>
      </c>
      <c r="E74" s="474">
        <v>62.5</v>
      </c>
      <c r="F74" s="474" t="s">
        <v>2722</v>
      </c>
      <c r="G74" s="475">
        <v>-0.0079</v>
      </c>
      <c r="M74" s="473" t="s">
        <v>4766</v>
      </c>
      <c r="N74" s="406">
        <v>58.4</v>
      </c>
      <c r="O74" s="474">
        <v>58.8</v>
      </c>
      <c r="P74" s="474">
        <v>59.2</v>
      </c>
      <c r="Q74" s="474">
        <v>58.0</v>
      </c>
      <c r="R74" s="474" t="s">
        <v>4767</v>
      </c>
      <c r="S74" s="475">
        <v>-0.0168</v>
      </c>
    </row>
    <row r="75" ht="15.75" customHeight="1">
      <c r="A75" s="473" t="s">
        <v>426</v>
      </c>
      <c r="B75" s="406">
        <v>63.3</v>
      </c>
      <c r="C75" s="474">
        <v>64.5</v>
      </c>
      <c r="D75" s="474">
        <v>64.5</v>
      </c>
      <c r="E75" s="474">
        <v>62.9</v>
      </c>
      <c r="F75" s="474" t="s">
        <v>2723</v>
      </c>
      <c r="G75" s="475">
        <v>-0.0016</v>
      </c>
      <c r="M75" s="473" t="s">
        <v>413</v>
      </c>
      <c r="N75" s="406">
        <v>59.4</v>
      </c>
      <c r="O75" s="474">
        <v>59.3</v>
      </c>
      <c r="P75" s="474">
        <v>59.8</v>
      </c>
      <c r="Q75" s="474">
        <v>59.0</v>
      </c>
      <c r="R75" s="474" t="s">
        <v>2712</v>
      </c>
      <c r="S75" s="475">
        <v>-0.0017</v>
      </c>
    </row>
    <row r="76" ht="15.75" customHeight="1">
      <c r="A76" s="473" t="s">
        <v>427</v>
      </c>
      <c r="B76" s="406">
        <v>64.1</v>
      </c>
      <c r="C76" s="474">
        <v>64.1</v>
      </c>
      <c r="D76" s="474">
        <v>64.5</v>
      </c>
      <c r="E76" s="474">
        <v>63.5</v>
      </c>
      <c r="F76" s="474" t="s">
        <v>2724</v>
      </c>
      <c r="G76" s="475">
        <v>0.0</v>
      </c>
      <c r="M76" s="473" t="s">
        <v>414</v>
      </c>
      <c r="N76" s="406">
        <v>59.5</v>
      </c>
      <c r="O76" s="474">
        <v>58.6</v>
      </c>
      <c r="P76" s="474">
        <v>60.5</v>
      </c>
      <c r="Q76" s="474">
        <v>58.6</v>
      </c>
      <c r="R76" s="474" t="s">
        <v>2713</v>
      </c>
      <c r="S76" s="475">
        <v>0.0051</v>
      </c>
    </row>
    <row r="77" ht="15.75" customHeight="1">
      <c r="A77" s="473" t="s">
        <v>428</v>
      </c>
      <c r="B77" s="406">
        <v>64.1</v>
      </c>
      <c r="C77" s="474">
        <v>63.0</v>
      </c>
      <c r="D77" s="474">
        <v>64.6</v>
      </c>
      <c r="E77" s="474">
        <v>62.8</v>
      </c>
      <c r="F77" s="474" t="s">
        <v>2725</v>
      </c>
      <c r="G77" s="475">
        <v>0.0031</v>
      </c>
      <c r="M77" s="473" t="s">
        <v>415</v>
      </c>
      <c r="N77" s="406">
        <v>59.2</v>
      </c>
      <c r="O77" s="474">
        <v>59.9</v>
      </c>
      <c r="P77" s="474">
        <v>60.4</v>
      </c>
      <c r="Q77" s="474">
        <v>59.0</v>
      </c>
      <c r="R77" s="474" t="s">
        <v>2714</v>
      </c>
      <c r="S77" s="475">
        <v>-0.0133</v>
      </c>
    </row>
    <row r="78" ht="15.75" customHeight="1">
      <c r="A78" s="473" t="s">
        <v>429</v>
      </c>
      <c r="B78" s="406">
        <v>63.9</v>
      </c>
      <c r="C78" s="474">
        <v>64.0</v>
      </c>
      <c r="D78" s="474">
        <v>64.6</v>
      </c>
      <c r="E78" s="474">
        <v>63.3</v>
      </c>
      <c r="F78" s="474" t="s">
        <v>2726</v>
      </c>
      <c r="G78" s="475">
        <v>-0.0016</v>
      </c>
      <c r="M78" s="473" t="s">
        <v>416</v>
      </c>
      <c r="N78" s="406">
        <v>60.0</v>
      </c>
      <c r="O78" s="474">
        <v>59.8</v>
      </c>
      <c r="P78" s="474">
        <v>61.0</v>
      </c>
      <c r="Q78" s="474">
        <v>59.8</v>
      </c>
      <c r="R78" s="474" t="s">
        <v>2715</v>
      </c>
      <c r="S78" s="475">
        <v>0.0017</v>
      </c>
    </row>
    <row r="79" ht="15.75" customHeight="1">
      <c r="A79" s="473" t="s">
        <v>430</v>
      </c>
      <c r="B79" s="406">
        <v>64.0</v>
      </c>
      <c r="C79" s="474">
        <v>64.0</v>
      </c>
      <c r="D79" s="474">
        <v>64.7</v>
      </c>
      <c r="E79" s="474">
        <v>62.5</v>
      </c>
      <c r="F79" s="474" t="s">
        <v>2727</v>
      </c>
      <c r="G79" s="475">
        <v>0.0079</v>
      </c>
      <c r="M79" s="473" t="s">
        <v>4768</v>
      </c>
      <c r="N79" s="406">
        <v>59.9</v>
      </c>
      <c r="O79" s="474">
        <v>60.0</v>
      </c>
      <c r="P79" s="474">
        <v>61.2</v>
      </c>
      <c r="Q79" s="474">
        <v>59.0</v>
      </c>
      <c r="R79" s="474" t="s">
        <v>2696</v>
      </c>
      <c r="S79" s="475">
        <v>-0.0033</v>
      </c>
    </row>
    <row r="80" ht="15.75" customHeight="1">
      <c r="A80" s="473" t="s">
        <v>431</v>
      </c>
      <c r="B80" s="406">
        <v>63.1</v>
      </c>
      <c r="C80" s="474">
        <v>62.2</v>
      </c>
      <c r="D80" s="474">
        <v>63.3</v>
      </c>
      <c r="E80" s="474">
        <v>62.2</v>
      </c>
      <c r="F80" s="474" t="s">
        <v>2728</v>
      </c>
      <c r="G80" s="475">
        <v>0.0016</v>
      </c>
      <c r="M80" s="473" t="s">
        <v>417</v>
      </c>
      <c r="N80" s="406">
        <v>60.1</v>
      </c>
      <c r="O80" s="474">
        <v>60.6</v>
      </c>
      <c r="P80" s="474">
        <v>61.0</v>
      </c>
      <c r="Q80" s="474">
        <v>60.0</v>
      </c>
      <c r="R80" s="474" t="s">
        <v>2716</v>
      </c>
      <c r="S80" s="475">
        <v>-0.0017</v>
      </c>
    </row>
    <row r="81" ht="15.75" customHeight="1">
      <c r="A81" s="473" t="s">
        <v>432</v>
      </c>
      <c r="B81" s="406">
        <v>63.0</v>
      </c>
      <c r="C81" s="474">
        <v>66.0</v>
      </c>
      <c r="D81" s="474">
        <v>66.0</v>
      </c>
      <c r="E81" s="474">
        <v>60.6</v>
      </c>
      <c r="F81" s="474" t="s">
        <v>2729</v>
      </c>
      <c r="G81" s="475">
        <v>-0.0047</v>
      </c>
      <c r="M81" s="473" t="s">
        <v>418</v>
      </c>
      <c r="N81" s="406">
        <v>60.2</v>
      </c>
      <c r="O81" s="474">
        <v>60.5</v>
      </c>
      <c r="P81" s="474">
        <v>60.6</v>
      </c>
      <c r="Q81" s="474">
        <v>59.9</v>
      </c>
      <c r="R81" s="474" t="s">
        <v>2710</v>
      </c>
      <c r="S81" s="475">
        <v>-0.0115</v>
      </c>
    </row>
    <row r="82" ht="15.75" customHeight="1">
      <c r="A82" s="473" t="s">
        <v>433</v>
      </c>
      <c r="B82" s="406">
        <v>63.3</v>
      </c>
      <c r="C82" s="474">
        <v>61.2</v>
      </c>
      <c r="D82" s="474">
        <v>63.3</v>
      </c>
      <c r="E82" s="474">
        <v>61.2</v>
      </c>
      <c r="F82" s="474" t="s">
        <v>2730</v>
      </c>
      <c r="G82" s="475">
        <v>0.099</v>
      </c>
      <c r="M82" s="473" t="s">
        <v>419</v>
      </c>
      <c r="N82" s="406">
        <v>60.9</v>
      </c>
      <c r="O82" s="474">
        <v>59.6</v>
      </c>
      <c r="P82" s="474">
        <v>61.3</v>
      </c>
      <c r="Q82" s="474">
        <v>59.6</v>
      </c>
      <c r="R82" s="474" t="s">
        <v>2717</v>
      </c>
      <c r="S82" s="475">
        <v>0.005</v>
      </c>
    </row>
    <row r="83" ht="15.75" customHeight="1">
      <c r="A83" s="473" t="s">
        <v>434</v>
      </c>
      <c r="B83" s="406">
        <v>57.6</v>
      </c>
      <c r="C83" s="474">
        <v>56.6</v>
      </c>
      <c r="D83" s="474">
        <v>59.8</v>
      </c>
      <c r="E83" s="474">
        <v>56.2</v>
      </c>
      <c r="F83" s="474" t="s">
        <v>2731</v>
      </c>
      <c r="G83" s="475">
        <v>0.0177</v>
      </c>
      <c r="M83" s="473" t="s">
        <v>4769</v>
      </c>
      <c r="N83" s="406">
        <v>60.6</v>
      </c>
      <c r="O83" s="474">
        <v>61.0</v>
      </c>
      <c r="P83" s="474">
        <v>63.8</v>
      </c>
      <c r="Q83" s="474">
        <v>59.4</v>
      </c>
      <c r="R83" s="474" t="s">
        <v>4770</v>
      </c>
      <c r="S83" s="475">
        <v>-0.0049</v>
      </c>
    </row>
    <row r="84" ht="15.75" customHeight="1">
      <c r="A84" s="473" t="s">
        <v>435</v>
      </c>
      <c r="B84" s="406">
        <v>57.9</v>
      </c>
      <c r="C84" s="474">
        <v>58.3</v>
      </c>
      <c r="D84" s="474">
        <v>59.0</v>
      </c>
      <c r="E84" s="474">
        <v>57.5</v>
      </c>
      <c r="F84" s="474" t="s">
        <v>2732</v>
      </c>
      <c r="G84" s="475">
        <v>-0.0318</v>
      </c>
      <c r="M84" s="473" t="s">
        <v>420</v>
      </c>
      <c r="N84" s="406">
        <v>60.9</v>
      </c>
      <c r="O84" s="474">
        <v>59.0</v>
      </c>
      <c r="P84" s="474">
        <v>61.2</v>
      </c>
      <c r="Q84" s="474">
        <v>59.0</v>
      </c>
      <c r="R84" s="474" t="s">
        <v>2666</v>
      </c>
      <c r="S84" s="475">
        <v>0.0287</v>
      </c>
    </row>
    <row r="85" ht="15.75" customHeight="1">
      <c r="A85" s="473" t="s">
        <v>436</v>
      </c>
      <c r="B85" s="406">
        <v>59.8</v>
      </c>
      <c r="C85" s="474">
        <v>59.5</v>
      </c>
      <c r="D85" s="474">
        <v>61.4</v>
      </c>
      <c r="E85" s="474">
        <v>59.5</v>
      </c>
      <c r="F85" s="474" t="s">
        <v>2733</v>
      </c>
      <c r="G85" s="475">
        <v>-0.0033</v>
      </c>
      <c r="M85" s="473" t="s">
        <v>421</v>
      </c>
      <c r="N85" s="406">
        <v>59.2</v>
      </c>
      <c r="O85" s="474">
        <v>61.2</v>
      </c>
      <c r="P85" s="474">
        <v>61.2</v>
      </c>
      <c r="Q85" s="474">
        <v>58.2</v>
      </c>
      <c r="R85" s="474" t="s">
        <v>2718</v>
      </c>
      <c r="S85" s="475">
        <v>-0.0311</v>
      </c>
    </row>
    <row r="86" ht="15.75" customHeight="1">
      <c r="A86" s="473" t="s">
        <v>437</v>
      </c>
      <c r="B86" s="406">
        <v>60.0</v>
      </c>
      <c r="C86" s="474">
        <v>59.0</v>
      </c>
      <c r="D86" s="474">
        <v>60.0</v>
      </c>
      <c r="E86" s="474">
        <v>57.6</v>
      </c>
      <c r="F86" s="474" t="s">
        <v>2734</v>
      </c>
      <c r="G86" s="475">
        <v>-0.061</v>
      </c>
      <c r="M86" s="473" t="s">
        <v>422</v>
      </c>
      <c r="N86" s="406">
        <v>61.1</v>
      </c>
      <c r="O86" s="474">
        <v>62.0</v>
      </c>
      <c r="P86" s="474">
        <v>62.0</v>
      </c>
      <c r="Q86" s="474">
        <v>61.0</v>
      </c>
      <c r="R86" s="474" t="s">
        <v>2719</v>
      </c>
      <c r="S86" s="475">
        <v>-0.0145</v>
      </c>
    </row>
    <row r="87" ht="15.75" customHeight="1">
      <c r="A87" s="473" t="s">
        <v>438</v>
      </c>
      <c r="B87" s="406">
        <v>63.9</v>
      </c>
      <c r="C87" s="474">
        <v>63.9</v>
      </c>
      <c r="D87" s="474">
        <v>63.9</v>
      </c>
      <c r="E87" s="474">
        <v>63.9</v>
      </c>
      <c r="F87" s="474" t="s">
        <v>2735</v>
      </c>
      <c r="G87" s="475">
        <v>0.0</v>
      </c>
      <c r="M87" s="473" t="s">
        <v>4771</v>
      </c>
      <c r="N87" s="406">
        <v>62.0</v>
      </c>
      <c r="O87" s="474">
        <v>61.4</v>
      </c>
      <c r="P87" s="474">
        <v>62.3</v>
      </c>
      <c r="Q87" s="474">
        <v>61.4</v>
      </c>
      <c r="R87" s="474" t="s">
        <v>3886</v>
      </c>
      <c r="S87" s="475">
        <v>0.0098</v>
      </c>
    </row>
    <row r="88" ht="15.75" customHeight="1">
      <c r="A88" s="473" t="s">
        <v>439</v>
      </c>
      <c r="B88" s="406">
        <v>63.9</v>
      </c>
      <c r="C88" s="474">
        <v>63.9</v>
      </c>
      <c r="D88" s="474">
        <v>63.9</v>
      </c>
      <c r="E88" s="474">
        <v>63.9</v>
      </c>
      <c r="F88" s="474" t="s">
        <v>2736</v>
      </c>
      <c r="G88" s="475">
        <v>0.0</v>
      </c>
      <c r="M88" s="473" t="s">
        <v>423</v>
      </c>
      <c r="N88" s="406">
        <v>61.4</v>
      </c>
      <c r="O88" s="474">
        <v>61.2</v>
      </c>
      <c r="P88" s="474">
        <v>63.5</v>
      </c>
      <c r="Q88" s="474">
        <v>61.0</v>
      </c>
      <c r="R88" s="474" t="s">
        <v>2720</v>
      </c>
      <c r="S88" s="475">
        <v>-0.0016</v>
      </c>
    </row>
    <row r="89" ht="15.75" customHeight="1">
      <c r="A89" s="473" t="s">
        <v>440</v>
      </c>
      <c r="B89" s="406">
        <v>63.9</v>
      </c>
      <c r="C89" s="474">
        <v>63.9</v>
      </c>
      <c r="D89" s="474">
        <v>63.9</v>
      </c>
      <c r="E89" s="474">
        <v>63.9</v>
      </c>
      <c r="F89" s="474" t="s">
        <v>2737</v>
      </c>
      <c r="G89" s="475">
        <v>0.0</v>
      </c>
      <c r="M89" s="473" t="s">
        <v>424</v>
      </c>
      <c r="N89" s="406">
        <v>61.5</v>
      </c>
      <c r="O89" s="474">
        <v>63.0</v>
      </c>
      <c r="P89" s="474">
        <v>63.0</v>
      </c>
      <c r="Q89" s="474">
        <v>61.4</v>
      </c>
      <c r="R89" s="474" t="s">
        <v>2721</v>
      </c>
      <c r="S89" s="475">
        <v>-0.0207</v>
      </c>
    </row>
    <row r="90" ht="15.75" customHeight="1">
      <c r="A90" s="473" t="s">
        <v>441</v>
      </c>
      <c r="B90" s="406">
        <v>63.9</v>
      </c>
      <c r="C90" s="474">
        <v>63.9</v>
      </c>
      <c r="D90" s="474">
        <v>63.9</v>
      </c>
      <c r="E90" s="474">
        <v>63.9</v>
      </c>
      <c r="F90" s="474" t="s">
        <v>2738</v>
      </c>
      <c r="G90" s="475">
        <v>0.0</v>
      </c>
      <c r="M90" s="473" t="s">
        <v>425</v>
      </c>
      <c r="N90" s="406">
        <v>62.8</v>
      </c>
      <c r="O90" s="474">
        <v>63.0</v>
      </c>
      <c r="P90" s="474">
        <v>63.5</v>
      </c>
      <c r="Q90" s="474">
        <v>62.5</v>
      </c>
      <c r="R90" s="474" t="s">
        <v>2722</v>
      </c>
      <c r="S90" s="475">
        <v>-0.0079</v>
      </c>
    </row>
    <row r="91" ht="15.75" customHeight="1">
      <c r="A91" s="473" t="s">
        <v>442</v>
      </c>
      <c r="B91" s="406">
        <v>63.9</v>
      </c>
      <c r="C91" s="474">
        <v>63.9</v>
      </c>
      <c r="D91" s="474">
        <v>63.9</v>
      </c>
      <c r="E91" s="474">
        <v>63.9</v>
      </c>
      <c r="F91" s="474" t="s">
        <v>2739</v>
      </c>
      <c r="G91" s="475">
        <v>0.0</v>
      </c>
      <c r="M91" s="473" t="s">
        <v>426</v>
      </c>
      <c r="N91" s="406">
        <v>63.3</v>
      </c>
      <c r="O91" s="474">
        <v>64.5</v>
      </c>
      <c r="P91" s="474">
        <v>64.5</v>
      </c>
      <c r="Q91" s="474">
        <v>62.9</v>
      </c>
      <c r="R91" s="474" t="s">
        <v>2723</v>
      </c>
      <c r="S91" s="475">
        <v>-0.0016</v>
      </c>
    </row>
    <row r="92" ht="15.75" customHeight="1">
      <c r="A92" s="473" t="s">
        <v>443</v>
      </c>
      <c r="B92" s="406">
        <v>63.9</v>
      </c>
      <c r="C92" s="474">
        <v>63.9</v>
      </c>
      <c r="D92" s="474">
        <v>63.9</v>
      </c>
      <c r="E92" s="474">
        <v>63.9</v>
      </c>
      <c r="F92" s="474" t="s">
        <v>2740</v>
      </c>
      <c r="G92" s="475">
        <v>0.0</v>
      </c>
      <c r="M92" s="473" t="s">
        <v>4772</v>
      </c>
      <c r="N92" s="406">
        <v>63.4</v>
      </c>
      <c r="O92" s="474">
        <v>64.5</v>
      </c>
      <c r="P92" s="474">
        <v>64.5</v>
      </c>
      <c r="Q92" s="474">
        <v>63.0</v>
      </c>
      <c r="R92" s="474" t="s">
        <v>4773</v>
      </c>
      <c r="S92" s="475">
        <v>-0.0109</v>
      </c>
    </row>
    <row r="93" ht="15.75" customHeight="1">
      <c r="A93" s="473" t="s">
        <v>444</v>
      </c>
      <c r="B93" s="406">
        <v>63.9</v>
      </c>
      <c r="C93" s="474">
        <v>63.9</v>
      </c>
      <c r="D93" s="474">
        <v>63.9</v>
      </c>
      <c r="E93" s="474">
        <v>63.9</v>
      </c>
      <c r="F93" s="474" t="s">
        <v>2741</v>
      </c>
      <c r="G93" s="475">
        <v>0.0</v>
      </c>
      <c r="M93" s="473" t="s">
        <v>427</v>
      </c>
      <c r="N93" s="406">
        <v>64.1</v>
      </c>
      <c r="O93" s="474">
        <v>64.1</v>
      </c>
      <c r="P93" s="474">
        <v>64.5</v>
      </c>
      <c r="Q93" s="474">
        <v>63.5</v>
      </c>
      <c r="R93" s="474" t="s">
        <v>2724</v>
      </c>
      <c r="S93" s="475">
        <v>0.0</v>
      </c>
    </row>
    <row r="94" ht="15.75" customHeight="1">
      <c r="A94" s="473" t="s">
        <v>445</v>
      </c>
      <c r="B94" s="406">
        <v>63.9</v>
      </c>
      <c r="C94" s="474">
        <v>63.9</v>
      </c>
      <c r="D94" s="474">
        <v>63.9</v>
      </c>
      <c r="E94" s="474">
        <v>63.9</v>
      </c>
      <c r="F94" s="474" t="s">
        <v>2742</v>
      </c>
      <c r="G94" s="475">
        <v>0.0</v>
      </c>
      <c r="M94" s="473" t="s">
        <v>428</v>
      </c>
      <c r="N94" s="406">
        <v>64.1</v>
      </c>
      <c r="O94" s="474">
        <v>63.0</v>
      </c>
      <c r="P94" s="474">
        <v>64.6</v>
      </c>
      <c r="Q94" s="474">
        <v>62.8</v>
      </c>
      <c r="R94" s="474" t="s">
        <v>2725</v>
      </c>
      <c r="S94" s="475">
        <v>0.0031</v>
      </c>
    </row>
    <row r="95" ht="15.75" customHeight="1">
      <c r="A95" s="473" t="s">
        <v>446</v>
      </c>
      <c r="B95" s="406">
        <v>63.9</v>
      </c>
      <c r="C95" s="474">
        <v>63.9</v>
      </c>
      <c r="D95" s="474">
        <v>63.9</v>
      </c>
      <c r="E95" s="474">
        <v>63.9</v>
      </c>
      <c r="F95" s="474" t="s">
        <v>2743</v>
      </c>
      <c r="G95" s="475">
        <v>0.0</v>
      </c>
      <c r="M95" s="473" t="s">
        <v>429</v>
      </c>
      <c r="N95" s="406">
        <v>63.9</v>
      </c>
      <c r="O95" s="474">
        <v>64.0</v>
      </c>
      <c r="P95" s="474">
        <v>64.6</v>
      </c>
      <c r="Q95" s="474">
        <v>63.3</v>
      </c>
      <c r="R95" s="474" t="s">
        <v>2726</v>
      </c>
      <c r="S95" s="475">
        <v>-0.0016</v>
      </c>
    </row>
    <row r="96" ht="15.75" customHeight="1">
      <c r="A96" s="473" t="s">
        <v>447</v>
      </c>
      <c r="B96" s="406">
        <v>63.9</v>
      </c>
      <c r="C96" s="474">
        <v>63.9</v>
      </c>
      <c r="D96" s="474">
        <v>63.9</v>
      </c>
      <c r="E96" s="474">
        <v>63.9</v>
      </c>
      <c r="F96" s="474" t="s">
        <v>2744</v>
      </c>
      <c r="G96" s="475">
        <v>0.0</v>
      </c>
      <c r="M96" s="473" t="s">
        <v>430</v>
      </c>
      <c r="N96" s="406">
        <v>64.0</v>
      </c>
      <c r="O96" s="474">
        <v>64.0</v>
      </c>
      <c r="P96" s="474">
        <v>64.7</v>
      </c>
      <c r="Q96" s="474">
        <v>62.5</v>
      </c>
      <c r="R96" s="474" t="s">
        <v>2727</v>
      </c>
      <c r="S96" s="475">
        <v>0.0079</v>
      </c>
    </row>
    <row r="97" ht="15.75" customHeight="1">
      <c r="A97" s="473" t="s">
        <v>448</v>
      </c>
      <c r="B97" s="406">
        <v>63.9</v>
      </c>
      <c r="C97" s="474">
        <v>63.9</v>
      </c>
      <c r="D97" s="474">
        <v>63.9</v>
      </c>
      <c r="E97" s="474">
        <v>63.9</v>
      </c>
      <c r="F97" s="474" t="s">
        <v>2745</v>
      </c>
      <c r="G97" s="475">
        <v>0.0</v>
      </c>
      <c r="M97" s="473" t="s">
        <v>4774</v>
      </c>
      <c r="N97" s="406">
        <v>63.5</v>
      </c>
      <c r="O97" s="474">
        <v>63.3</v>
      </c>
      <c r="P97" s="474">
        <v>64.9</v>
      </c>
      <c r="Q97" s="474">
        <v>63.0</v>
      </c>
      <c r="R97" s="474" t="s">
        <v>4775</v>
      </c>
      <c r="S97" s="475">
        <v>0.0063</v>
      </c>
    </row>
    <row r="98" ht="15.75" customHeight="1">
      <c r="A98" s="473" t="s">
        <v>449</v>
      </c>
      <c r="B98" s="406">
        <v>63.9</v>
      </c>
      <c r="C98" s="474">
        <v>63.9</v>
      </c>
      <c r="D98" s="474">
        <v>63.9</v>
      </c>
      <c r="E98" s="474">
        <v>63.9</v>
      </c>
      <c r="F98" s="474" t="s">
        <v>2746</v>
      </c>
      <c r="G98" s="475">
        <v>0.0</v>
      </c>
      <c r="M98" s="473" t="s">
        <v>431</v>
      </c>
      <c r="N98" s="406">
        <v>63.1</v>
      </c>
      <c r="O98" s="474">
        <v>62.2</v>
      </c>
      <c r="P98" s="474">
        <v>63.3</v>
      </c>
      <c r="Q98" s="474">
        <v>62.2</v>
      </c>
      <c r="R98" s="474" t="s">
        <v>2728</v>
      </c>
      <c r="S98" s="475">
        <v>0.0016</v>
      </c>
    </row>
    <row r="99" ht="15.75" customHeight="1">
      <c r="A99" s="473" t="s">
        <v>450</v>
      </c>
      <c r="B99" s="406">
        <v>63.9</v>
      </c>
      <c r="C99" s="474">
        <v>63.9</v>
      </c>
      <c r="D99" s="474">
        <v>63.9</v>
      </c>
      <c r="E99" s="474">
        <v>63.9</v>
      </c>
      <c r="F99" s="474" t="s">
        <v>2747</v>
      </c>
      <c r="G99" s="475">
        <v>0.0</v>
      </c>
      <c r="M99" s="473" t="s">
        <v>432</v>
      </c>
      <c r="N99" s="406">
        <v>63.0</v>
      </c>
      <c r="O99" s="474">
        <v>66.0</v>
      </c>
      <c r="P99" s="474">
        <v>66.0</v>
      </c>
      <c r="Q99" s="474">
        <v>60.6</v>
      </c>
      <c r="R99" s="474" t="s">
        <v>2729</v>
      </c>
      <c r="S99" s="475">
        <v>-0.0047</v>
      </c>
    </row>
    <row r="100" ht="15.75" customHeight="1">
      <c r="A100" s="473" t="s">
        <v>451</v>
      </c>
      <c r="B100" s="406">
        <v>63.9</v>
      </c>
      <c r="C100" s="474">
        <v>63.9</v>
      </c>
      <c r="D100" s="474">
        <v>63.9</v>
      </c>
      <c r="E100" s="474">
        <v>63.9</v>
      </c>
      <c r="F100" s="474" t="s">
        <v>2748</v>
      </c>
      <c r="G100" s="475">
        <v>0.0</v>
      </c>
      <c r="M100" s="473" t="s">
        <v>433</v>
      </c>
      <c r="N100" s="406">
        <v>63.3</v>
      </c>
      <c r="O100" s="474">
        <v>61.2</v>
      </c>
      <c r="P100" s="474">
        <v>63.3</v>
      </c>
      <c r="Q100" s="474">
        <v>61.2</v>
      </c>
      <c r="R100" s="474" t="s">
        <v>2730</v>
      </c>
      <c r="S100" s="475">
        <v>0.099</v>
      </c>
    </row>
    <row r="101" ht="15.75" customHeight="1">
      <c r="A101" s="473" t="s">
        <v>452</v>
      </c>
      <c r="B101" s="406">
        <v>63.9</v>
      </c>
      <c r="C101" s="474">
        <v>63.9</v>
      </c>
      <c r="D101" s="474">
        <v>63.9</v>
      </c>
      <c r="E101" s="474">
        <v>63.9</v>
      </c>
      <c r="F101" s="474" t="s">
        <v>2749</v>
      </c>
      <c r="G101" s="475">
        <v>0.0</v>
      </c>
      <c r="M101" s="473" t="s">
        <v>434</v>
      </c>
      <c r="N101" s="406">
        <v>57.6</v>
      </c>
      <c r="O101" s="474">
        <v>56.6</v>
      </c>
      <c r="P101" s="474">
        <v>59.8</v>
      </c>
      <c r="Q101" s="474">
        <v>56.2</v>
      </c>
      <c r="R101" s="474" t="s">
        <v>2731</v>
      </c>
      <c r="S101" s="475">
        <v>0.0177</v>
      </c>
    </row>
    <row r="102" ht="15.75" customHeight="1">
      <c r="A102" s="473" t="s">
        <v>453</v>
      </c>
      <c r="B102" s="406">
        <v>63.9</v>
      </c>
      <c r="C102" s="474">
        <v>63.9</v>
      </c>
      <c r="D102" s="474">
        <v>63.9</v>
      </c>
      <c r="E102" s="474">
        <v>63.9</v>
      </c>
      <c r="F102" s="474" t="s">
        <v>2750</v>
      </c>
      <c r="G102" s="475">
        <v>0.0</v>
      </c>
      <c r="M102" s="473" t="s">
        <v>2635</v>
      </c>
      <c r="N102" s="406">
        <v>56.6</v>
      </c>
      <c r="O102" s="474">
        <v>56.3</v>
      </c>
      <c r="P102" s="474">
        <v>58.8</v>
      </c>
      <c r="Q102" s="474">
        <v>56.2</v>
      </c>
      <c r="R102" s="474" t="s">
        <v>4776</v>
      </c>
      <c r="S102" s="475">
        <v>-0.0225</v>
      </c>
    </row>
    <row r="103" ht="15.75" customHeight="1">
      <c r="A103" s="473" t="s">
        <v>454</v>
      </c>
      <c r="B103" s="406">
        <v>63.9</v>
      </c>
      <c r="C103" s="474">
        <v>63.9</v>
      </c>
      <c r="D103" s="474">
        <v>63.9</v>
      </c>
      <c r="E103" s="474">
        <v>63.9</v>
      </c>
      <c r="F103" s="474" t="s">
        <v>2751</v>
      </c>
      <c r="G103" s="475">
        <v>0.0</v>
      </c>
      <c r="M103" s="473" t="s">
        <v>435</v>
      </c>
      <c r="N103" s="406">
        <v>57.9</v>
      </c>
      <c r="O103" s="474">
        <v>58.3</v>
      </c>
      <c r="P103" s="474">
        <v>59.0</v>
      </c>
      <c r="Q103" s="474">
        <v>57.5</v>
      </c>
      <c r="R103" s="474" t="s">
        <v>2732</v>
      </c>
      <c r="S103" s="475">
        <v>-0.0318</v>
      </c>
    </row>
    <row r="104" ht="15.75" customHeight="1">
      <c r="A104" s="473" t="s">
        <v>455</v>
      </c>
      <c r="B104" s="406">
        <v>63.9</v>
      </c>
      <c r="C104" s="474">
        <v>63.9</v>
      </c>
      <c r="D104" s="474">
        <v>63.9</v>
      </c>
      <c r="E104" s="474">
        <v>63.9</v>
      </c>
      <c r="F104" s="474" t="s">
        <v>2742</v>
      </c>
      <c r="G104" s="475">
        <v>0.0</v>
      </c>
      <c r="M104" s="473" t="s">
        <v>436</v>
      </c>
      <c r="N104" s="406">
        <v>59.8</v>
      </c>
      <c r="O104" s="474">
        <v>59.5</v>
      </c>
      <c r="P104" s="474">
        <v>61.4</v>
      </c>
      <c r="Q104" s="474">
        <v>59.5</v>
      </c>
      <c r="R104" s="474" t="s">
        <v>2733</v>
      </c>
      <c r="S104" s="475">
        <v>-0.0033</v>
      </c>
    </row>
    <row r="105" ht="15.75" customHeight="1">
      <c r="A105" s="473" t="s">
        <v>456</v>
      </c>
      <c r="B105" s="406">
        <v>63.9</v>
      </c>
      <c r="C105" s="474">
        <v>63.9</v>
      </c>
      <c r="D105" s="474">
        <v>63.9</v>
      </c>
      <c r="E105" s="474">
        <v>63.9</v>
      </c>
      <c r="F105" s="474" t="s">
        <v>2743</v>
      </c>
      <c r="G105" s="475">
        <v>0.0</v>
      </c>
      <c r="M105" s="473" t="s">
        <v>437</v>
      </c>
      <c r="N105" s="406">
        <v>60.0</v>
      </c>
      <c r="O105" s="474">
        <v>59.0</v>
      </c>
      <c r="P105" s="474">
        <v>60.0</v>
      </c>
      <c r="Q105" s="474">
        <v>57.6</v>
      </c>
      <c r="R105" s="474" t="s">
        <v>2734</v>
      </c>
      <c r="S105" s="475">
        <v>-0.061</v>
      </c>
    </row>
    <row r="106" ht="15.75" customHeight="1">
      <c r="A106" s="473" t="s">
        <v>457</v>
      </c>
      <c r="B106" s="406">
        <v>63.9</v>
      </c>
      <c r="C106" s="474">
        <v>63.9</v>
      </c>
      <c r="D106" s="474">
        <v>63.9</v>
      </c>
      <c r="E106" s="474">
        <v>63.9</v>
      </c>
      <c r="F106" s="474" t="s">
        <v>2752</v>
      </c>
      <c r="G106" s="475">
        <v>0.0</v>
      </c>
      <c r="M106" s="473" t="s">
        <v>438</v>
      </c>
      <c r="N106" s="406">
        <v>63.9</v>
      </c>
      <c r="O106" s="474">
        <v>63.9</v>
      </c>
      <c r="P106" s="474">
        <v>63.9</v>
      </c>
      <c r="Q106" s="474">
        <v>63.9</v>
      </c>
      <c r="R106" s="474" t="s">
        <v>2735</v>
      </c>
      <c r="S106" s="475">
        <v>0.0</v>
      </c>
    </row>
    <row r="107" ht="15.75" customHeight="1">
      <c r="A107" s="473" t="s">
        <v>458</v>
      </c>
      <c r="B107" s="406">
        <v>63.9</v>
      </c>
      <c r="C107" s="474">
        <v>63.9</v>
      </c>
      <c r="D107" s="474">
        <v>63.9</v>
      </c>
      <c r="E107" s="474">
        <v>63.9</v>
      </c>
      <c r="F107" s="474" t="s">
        <v>2753</v>
      </c>
      <c r="G107" s="475">
        <v>0.0</v>
      </c>
      <c r="M107" s="473" t="s">
        <v>4777</v>
      </c>
      <c r="N107" s="406">
        <v>63.9</v>
      </c>
      <c r="O107" s="474">
        <v>63.9</v>
      </c>
      <c r="P107" s="474">
        <v>63.9</v>
      </c>
      <c r="Q107" s="474">
        <v>63.9</v>
      </c>
      <c r="R107" s="474" t="s">
        <v>2745</v>
      </c>
      <c r="S107" s="475">
        <v>0.0</v>
      </c>
    </row>
    <row r="108" ht="15.75" customHeight="1">
      <c r="A108" s="473" t="s">
        <v>459</v>
      </c>
      <c r="B108" s="406">
        <v>63.9</v>
      </c>
      <c r="C108" s="474">
        <v>63.9</v>
      </c>
      <c r="D108" s="474">
        <v>63.9</v>
      </c>
      <c r="E108" s="474">
        <v>63.9</v>
      </c>
      <c r="F108" s="474" t="s">
        <v>2754</v>
      </c>
      <c r="G108" s="475">
        <v>0.0</v>
      </c>
      <c r="M108" s="473" t="s">
        <v>439</v>
      </c>
      <c r="N108" s="406">
        <v>63.9</v>
      </c>
      <c r="O108" s="474">
        <v>63.9</v>
      </c>
      <c r="P108" s="474">
        <v>63.9</v>
      </c>
      <c r="Q108" s="474">
        <v>63.9</v>
      </c>
      <c r="R108" s="474" t="s">
        <v>2736</v>
      </c>
      <c r="S108" s="475">
        <v>0.0</v>
      </c>
    </row>
    <row r="109" ht="15.75" customHeight="1">
      <c r="A109" s="473" t="s">
        <v>460</v>
      </c>
      <c r="B109" s="406">
        <v>63.9</v>
      </c>
      <c r="C109" s="474">
        <v>63.9</v>
      </c>
      <c r="D109" s="474">
        <v>63.9</v>
      </c>
      <c r="E109" s="474">
        <v>63.9</v>
      </c>
      <c r="F109" s="474" t="s">
        <v>2735</v>
      </c>
      <c r="G109" s="475">
        <v>0.0</v>
      </c>
      <c r="M109" s="473" t="s">
        <v>440</v>
      </c>
      <c r="N109" s="406">
        <v>63.9</v>
      </c>
      <c r="O109" s="474">
        <v>63.9</v>
      </c>
      <c r="P109" s="474">
        <v>63.9</v>
      </c>
      <c r="Q109" s="474">
        <v>63.9</v>
      </c>
      <c r="R109" s="474" t="s">
        <v>2737</v>
      </c>
      <c r="S109" s="475">
        <v>0.0</v>
      </c>
    </row>
    <row r="110" ht="15.75" customHeight="1">
      <c r="A110" s="473" t="s">
        <v>461</v>
      </c>
      <c r="B110" s="406">
        <v>63.9</v>
      </c>
      <c r="C110" s="474">
        <v>63.9</v>
      </c>
      <c r="D110" s="474">
        <v>63.9</v>
      </c>
      <c r="E110" s="474">
        <v>63.9</v>
      </c>
      <c r="F110" s="474" t="s">
        <v>2755</v>
      </c>
      <c r="G110" s="475">
        <v>0.0</v>
      </c>
      <c r="M110" s="473" t="s">
        <v>441</v>
      </c>
      <c r="N110" s="406">
        <v>63.9</v>
      </c>
      <c r="O110" s="474">
        <v>63.9</v>
      </c>
      <c r="P110" s="474">
        <v>63.9</v>
      </c>
      <c r="Q110" s="474">
        <v>63.9</v>
      </c>
      <c r="R110" s="474" t="s">
        <v>2738</v>
      </c>
      <c r="S110" s="475">
        <v>0.0</v>
      </c>
    </row>
    <row r="111" ht="15.75" customHeight="1">
      <c r="A111" s="473" t="s">
        <v>462</v>
      </c>
      <c r="B111" s="406">
        <v>63.9</v>
      </c>
      <c r="C111" s="474">
        <v>63.9</v>
      </c>
      <c r="D111" s="474">
        <v>63.9</v>
      </c>
      <c r="E111" s="474">
        <v>63.9</v>
      </c>
      <c r="F111" s="474" t="s">
        <v>2756</v>
      </c>
      <c r="G111" s="475">
        <v>0.0</v>
      </c>
      <c r="M111" s="473" t="s">
        <v>442</v>
      </c>
      <c r="N111" s="406">
        <v>63.9</v>
      </c>
      <c r="O111" s="474">
        <v>63.9</v>
      </c>
      <c r="P111" s="474">
        <v>63.9</v>
      </c>
      <c r="Q111" s="474">
        <v>63.9</v>
      </c>
      <c r="R111" s="474" t="s">
        <v>2739</v>
      </c>
      <c r="S111" s="475">
        <v>0.0</v>
      </c>
    </row>
    <row r="112" ht="15.75" customHeight="1">
      <c r="A112" s="473" t="s">
        <v>463</v>
      </c>
      <c r="B112" s="406">
        <v>63.9</v>
      </c>
      <c r="C112" s="474">
        <v>63.9</v>
      </c>
      <c r="D112" s="474">
        <v>63.9</v>
      </c>
      <c r="E112" s="474">
        <v>63.9</v>
      </c>
      <c r="F112" s="474" t="s">
        <v>2757</v>
      </c>
      <c r="G112" s="475">
        <v>0.0</v>
      </c>
      <c r="M112" s="473" t="s">
        <v>4778</v>
      </c>
      <c r="N112" s="406">
        <v>63.9</v>
      </c>
      <c r="O112" s="474">
        <v>63.9</v>
      </c>
      <c r="P112" s="474">
        <v>63.9</v>
      </c>
      <c r="Q112" s="474">
        <v>63.9</v>
      </c>
      <c r="R112" s="474" t="s">
        <v>2858</v>
      </c>
      <c r="S112" s="475">
        <v>0.0</v>
      </c>
    </row>
    <row r="113" ht="15.75" customHeight="1">
      <c r="A113" s="473" t="s">
        <v>464</v>
      </c>
      <c r="B113" s="406">
        <v>63.9</v>
      </c>
      <c r="C113" s="474">
        <v>63.9</v>
      </c>
      <c r="D113" s="474">
        <v>63.9</v>
      </c>
      <c r="E113" s="474">
        <v>63.9</v>
      </c>
      <c r="F113" s="474" t="s">
        <v>2758</v>
      </c>
      <c r="G113" s="475">
        <v>0.0</v>
      </c>
      <c r="M113" s="473" t="s">
        <v>443</v>
      </c>
      <c r="N113" s="406">
        <v>63.9</v>
      </c>
      <c r="O113" s="474">
        <v>63.9</v>
      </c>
      <c r="P113" s="474">
        <v>63.9</v>
      </c>
      <c r="Q113" s="474">
        <v>63.9</v>
      </c>
      <c r="R113" s="474" t="s">
        <v>2740</v>
      </c>
      <c r="S113" s="475">
        <v>0.0</v>
      </c>
    </row>
    <row r="114" ht="15.75" customHeight="1">
      <c r="A114" s="473" t="s">
        <v>465</v>
      </c>
      <c r="B114" s="406">
        <v>63.9</v>
      </c>
      <c r="C114" s="474">
        <v>63.9</v>
      </c>
      <c r="D114" s="474">
        <v>63.9</v>
      </c>
      <c r="E114" s="474">
        <v>63.9</v>
      </c>
      <c r="F114" s="474" t="s">
        <v>2759</v>
      </c>
      <c r="G114" s="475">
        <v>0.0</v>
      </c>
      <c r="M114" s="473" t="s">
        <v>444</v>
      </c>
      <c r="N114" s="406">
        <v>63.9</v>
      </c>
      <c r="O114" s="474">
        <v>63.9</v>
      </c>
      <c r="P114" s="474">
        <v>63.9</v>
      </c>
      <c r="Q114" s="474">
        <v>63.9</v>
      </c>
      <c r="R114" s="474" t="s">
        <v>2741</v>
      </c>
      <c r="S114" s="475">
        <v>0.0</v>
      </c>
    </row>
    <row r="115" ht="15.75" customHeight="1">
      <c r="A115" s="473" t="s">
        <v>466</v>
      </c>
      <c r="B115" s="406">
        <v>63.9</v>
      </c>
      <c r="C115" s="474">
        <v>63.9</v>
      </c>
      <c r="D115" s="474">
        <v>63.9</v>
      </c>
      <c r="E115" s="474">
        <v>63.9</v>
      </c>
      <c r="F115" s="474" t="s">
        <v>2760</v>
      </c>
      <c r="G115" s="475">
        <v>0.0</v>
      </c>
      <c r="M115" s="473" t="s">
        <v>445</v>
      </c>
      <c r="N115" s="406">
        <v>63.9</v>
      </c>
      <c r="O115" s="474">
        <v>63.9</v>
      </c>
      <c r="P115" s="474">
        <v>63.9</v>
      </c>
      <c r="Q115" s="474">
        <v>63.9</v>
      </c>
      <c r="R115" s="474" t="s">
        <v>2742</v>
      </c>
      <c r="S115" s="475">
        <v>0.0</v>
      </c>
    </row>
    <row r="116" ht="15.75" customHeight="1">
      <c r="A116" s="473" t="s">
        <v>467</v>
      </c>
      <c r="B116" s="406">
        <v>63.9</v>
      </c>
      <c r="C116" s="474">
        <v>63.9</v>
      </c>
      <c r="D116" s="474">
        <v>63.9</v>
      </c>
      <c r="E116" s="474">
        <v>63.9</v>
      </c>
      <c r="F116" s="474" t="s">
        <v>2761</v>
      </c>
      <c r="G116" s="475">
        <v>0.0</v>
      </c>
      <c r="M116" s="473" t="s">
        <v>446</v>
      </c>
      <c r="N116" s="406">
        <v>63.9</v>
      </c>
      <c r="O116" s="474">
        <v>63.9</v>
      </c>
      <c r="P116" s="474">
        <v>63.9</v>
      </c>
      <c r="Q116" s="474">
        <v>63.9</v>
      </c>
      <c r="R116" s="474" t="s">
        <v>2743</v>
      </c>
      <c r="S116" s="475">
        <v>0.0</v>
      </c>
    </row>
    <row r="117" ht="15.75" customHeight="1">
      <c r="A117" s="473" t="s">
        <v>468</v>
      </c>
      <c r="B117" s="406">
        <v>63.9</v>
      </c>
      <c r="C117" s="474">
        <v>63.9</v>
      </c>
      <c r="D117" s="474">
        <v>63.9</v>
      </c>
      <c r="E117" s="474">
        <v>63.9</v>
      </c>
      <c r="F117" s="474" t="s">
        <v>2762</v>
      </c>
      <c r="G117" s="475">
        <v>0.0</v>
      </c>
      <c r="M117" s="473" t="s">
        <v>447</v>
      </c>
      <c r="N117" s="406">
        <v>63.9</v>
      </c>
      <c r="O117" s="474">
        <v>63.9</v>
      </c>
      <c r="P117" s="474">
        <v>63.9</v>
      </c>
      <c r="Q117" s="474">
        <v>63.9</v>
      </c>
      <c r="R117" s="474" t="s">
        <v>2744</v>
      </c>
      <c r="S117" s="475">
        <v>0.0</v>
      </c>
    </row>
    <row r="118" ht="15.75" customHeight="1">
      <c r="A118" s="473" t="s">
        <v>469</v>
      </c>
      <c r="B118" s="406">
        <v>63.9</v>
      </c>
      <c r="C118" s="474">
        <v>63.9</v>
      </c>
      <c r="D118" s="474">
        <v>63.9</v>
      </c>
      <c r="E118" s="474">
        <v>63.9</v>
      </c>
      <c r="F118" s="474" t="s">
        <v>2743</v>
      </c>
      <c r="G118" s="475">
        <v>0.0</v>
      </c>
      <c r="M118" s="473" t="s">
        <v>448</v>
      </c>
      <c r="N118" s="406">
        <v>63.9</v>
      </c>
      <c r="O118" s="474">
        <v>63.9</v>
      </c>
      <c r="P118" s="474">
        <v>63.9</v>
      </c>
      <c r="Q118" s="474">
        <v>63.9</v>
      </c>
      <c r="R118" s="474" t="s">
        <v>2745</v>
      </c>
      <c r="S118" s="475">
        <v>0.0</v>
      </c>
    </row>
    <row r="119" ht="15.75" customHeight="1">
      <c r="A119" s="473" t="s">
        <v>470</v>
      </c>
      <c r="B119" s="406">
        <v>63.9</v>
      </c>
      <c r="C119" s="474">
        <v>63.9</v>
      </c>
      <c r="D119" s="474">
        <v>63.9</v>
      </c>
      <c r="E119" s="474">
        <v>63.9</v>
      </c>
      <c r="F119" s="474" t="s">
        <v>2763</v>
      </c>
      <c r="G119" s="475">
        <v>0.0</v>
      </c>
      <c r="M119" s="473" t="s">
        <v>449</v>
      </c>
      <c r="N119" s="406">
        <v>63.9</v>
      </c>
      <c r="O119" s="474">
        <v>63.9</v>
      </c>
      <c r="P119" s="474">
        <v>63.9</v>
      </c>
      <c r="Q119" s="474">
        <v>63.9</v>
      </c>
      <c r="R119" s="474" t="s">
        <v>2746</v>
      </c>
      <c r="S119" s="475">
        <v>0.0</v>
      </c>
    </row>
    <row r="120" ht="15.75" customHeight="1">
      <c r="A120" s="473" t="s">
        <v>471</v>
      </c>
      <c r="B120" s="406">
        <v>63.9</v>
      </c>
      <c r="C120" s="474">
        <v>63.9</v>
      </c>
      <c r="D120" s="474">
        <v>63.9</v>
      </c>
      <c r="E120" s="474">
        <v>63.9</v>
      </c>
      <c r="F120" s="474" t="s">
        <v>2764</v>
      </c>
      <c r="G120" s="475">
        <v>0.0</v>
      </c>
      <c r="M120" s="473" t="s">
        <v>450</v>
      </c>
      <c r="N120" s="406">
        <v>63.9</v>
      </c>
      <c r="O120" s="474">
        <v>63.9</v>
      </c>
      <c r="P120" s="474">
        <v>63.9</v>
      </c>
      <c r="Q120" s="474">
        <v>63.9</v>
      </c>
      <c r="R120" s="474" t="s">
        <v>2747</v>
      </c>
      <c r="S120" s="475">
        <v>0.0</v>
      </c>
    </row>
    <row r="121" ht="15.75" customHeight="1">
      <c r="A121" s="473" t="s">
        <v>472</v>
      </c>
      <c r="B121" s="406">
        <v>63.9</v>
      </c>
      <c r="C121" s="474">
        <v>63.9</v>
      </c>
      <c r="D121" s="474">
        <v>63.9</v>
      </c>
      <c r="E121" s="474">
        <v>63.9</v>
      </c>
      <c r="F121" s="474" t="s">
        <v>2765</v>
      </c>
      <c r="G121" s="475">
        <v>0.0</v>
      </c>
      <c r="M121" s="473" t="s">
        <v>451</v>
      </c>
      <c r="N121" s="406">
        <v>63.9</v>
      </c>
      <c r="O121" s="474">
        <v>63.9</v>
      </c>
      <c r="P121" s="474">
        <v>63.9</v>
      </c>
      <c r="Q121" s="474">
        <v>63.9</v>
      </c>
      <c r="R121" s="474" t="s">
        <v>2748</v>
      </c>
      <c r="S121" s="475">
        <v>0.0</v>
      </c>
    </row>
    <row r="122" ht="15.75" customHeight="1">
      <c r="A122" s="473" t="s">
        <v>473</v>
      </c>
      <c r="B122" s="406">
        <v>63.9</v>
      </c>
      <c r="C122" s="474">
        <v>63.9</v>
      </c>
      <c r="D122" s="474">
        <v>63.9</v>
      </c>
      <c r="E122" s="474">
        <v>63.9</v>
      </c>
      <c r="F122" s="474" t="s">
        <v>2764</v>
      </c>
      <c r="G122" s="475">
        <v>0.0</v>
      </c>
      <c r="M122" s="473" t="s">
        <v>4779</v>
      </c>
      <c r="N122" s="406">
        <v>63.9</v>
      </c>
      <c r="O122" s="474">
        <v>63.9</v>
      </c>
      <c r="P122" s="474">
        <v>63.9</v>
      </c>
      <c r="Q122" s="474">
        <v>63.9</v>
      </c>
      <c r="R122" s="474" t="s">
        <v>2787</v>
      </c>
      <c r="S122" s="475">
        <v>0.0</v>
      </c>
    </row>
    <row r="123" ht="15.75" customHeight="1">
      <c r="A123" s="473" t="s">
        <v>474</v>
      </c>
      <c r="B123" s="406">
        <v>63.9</v>
      </c>
      <c r="C123" s="474">
        <v>63.9</v>
      </c>
      <c r="D123" s="474">
        <v>63.9</v>
      </c>
      <c r="E123" s="474">
        <v>63.9</v>
      </c>
      <c r="F123" s="474" t="s">
        <v>2766</v>
      </c>
      <c r="G123" s="475">
        <v>0.0</v>
      </c>
      <c r="M123" s="473" t="s">
        <v>452</v>
      </c>
      <c r="N123" s="406">
        <v>63.9</v>
      </c>
      <c r="O123" s="474">
        <v>63.9</v>
      </c>
      <c r="P123" s="474">
        <v>63.9</v>
      </c>
      <c r="Q123" s="474">
        <v>63.9</v>
      </c>
      <c r="R123" s="474" t="s">
        <v>2749</v>
      </c>
      <c r="S123" s="475">
        <v>0.0</v>
      </c>
    </row>
    <row r="124" ht="15.75" customHeight="1">
      <c r="A124" s="473" t="s">
        <v>475</v>
      </c>
      <c r="B124" s="406">
        <v>63.9</v>
      </c>
      <c r="C124" s="474">
        <v>63.9</v>
      </c>
      <c r="D124" s="474">
        <v>64.0</v>
      </c>
      <c r="E124" s="474">
        <v>63.9</v>
      </c>
      <c r="F124" s="474" t="s">
        <v>2767</v>
      </c>
      <c r="G124" s="475">
        <v>0.0</v>
      </c>
      <c r="M124" s="473" t="s">
        <v>453</v>
      </c>
      <c r="N124" s="406">
        <v>63.9</v>
      </c>
      <c r="O124" s="474">
        <v>63.9</v>
      </c>
      <c r="P124" s="474">
        <v>63.9</v>
      </c>
      <c r="Q124" s="474">
        <v>63.9</v>
      </c>
      <c r="R124" s="474" t="s">
        <v>2750</v>
      </c>
      <c r="S124" s="475">
        <v>0.0</v>
      </c>
    </row>
    <row r="125" ht="15.75" customHeight="1">
      <c r="A125" s="473" t="s">
        <v>476</v>
      </c>
      <c r="B125" s="406">
        <v>63.9</v>
      </c>
      <c r="C125" s="474">
        <v>63.9</v>
      </c>
      <c r="D125" s="474">
        <v>63.9</v>
      </c>
      <c r="E125" s="474">
        <v>63.9</v>
      </c>
      <c r="F125" s="474" t="s">
        <v>2768</v>
      </c>
      <c r="G125" s="475">
        <v>0.0</v>
      </c>
      <c r="M125" s="473" t="s">
        <v>454</v>
      </c>
      <c r="N125" s="406">
        <v>63.9</v>
      </c>
      <c r="O125" s="474">
        <v>63.9</v>
      </c>
      <c r="P125" s="474">
        <v>63.9</v>
      </c>
      <c r="Q125" s="474">
        <v>63.9</v>
      </c>
      <c r="R125" s="474" t="s">
        <v>2751</v>
      </c>
      <c r="S125" s="475">
        <v>0.0</v>
      </c>
    </row>
    <row r="126" ht="15.75" customHeight="1">
      <c r="A126" s="473" t="s">
        <v>477</v>
      </c>
      <c r="B126" s="406">
        <v>63.9</v>
      </c>
      <c r="C126" s="474">
        <v>63.9</v>
      </c>
      <c r="D126" s="474">
        <v>63.9</v>
      </c>
      <c r="E126" s="474">
        <v>63.9</v>
      </c>
      <c r="F126" s="474" t="s">
        <v>2769</v>
      </c>
      <c r="G126" s="475">
        <v>0.0</v>
      </c>
      <c r="M126" s="473" t="s">
        <v>455</v>
      </c>
      <c r="N126" s="406">
        <v>63.9</v>
      </c>
      <c r="O126" s="474">
        <v>63.9</v>
      </c>
      <c r="P126" s="474">
        <v>63.9</v>
      </c>
      <c r="Q126" s="474">
        <v>63.9</v>
      </c>
      <c r="R126" s="474" t="s">
        <v>2742</v>
      </c>
      <c r="S126" s="475">
        <v>0.0</v>
      </c>
    </row>
    <row r="127" ht="15.75" customHeight="1">
      <c r="A127" s="473" t="s">
        <v>478</v>
      </c>
      <c r="B127" s="406">
        <v>63.9</v>
      </c>
      <c r="C127" s="474">
        <v>63.9</v>
      </c>
      <c r="D127" s="474">
        <v>63.9</v>
      </c>
      <c r="E127" s="474">
        <v>63.9</v>
      </c>
      <c r="F127" s="474" t="s">
        <v>2770</v>
      </c>
      <c r="G127" s="475">
        <v>0.0</v>
      </c>
      <c r="M127" s="473" t="s">
        <v>4780</v>
      </c>
      <c r="N127" s="406">
        <v>63.9</v>
      </c>
      <c r="O127" s="474">
        <v>63.9</v>
      </c>
      <c r="P127" s="474">
        <v>63.9</v>
      </c>
      <c r="Q127" s="474">
        <v>63.9</v>
      </c>
      <c r="R127" s="474" t="s">
        <v>4781</v>
      </c>
      <c r="S127" s="475">
        <v>0.0</v>
      </c>
    </row>
    <row r="128" ht="15.75" customHeight="1">
      <c r="A128" s="473" t="s">
        <v>479</v>
      </c>
      <c r="B128" s="406">
        <v>63.9</v>
      </c>
      <c r="C128" s="474">
        <v>63.9</v>
      </c>
      <c r="D128" s="474">
        <v>63.9</v>
      </c>
      <c r="E128" s="474">
        <v>63.9</v>
      </c>
      <c r="F128" s="474" t="s">
        <v>2758</v>
      </c>
      <c r="G128" s="475">
        <v>0.0</v>
      </c>
      <c r="M128" s="473" t="s">
        <v>456</v>
      </c>
      <c r="N128" s="406">
        <v>63.9</v>
      </c>
      <c r="O128" s="474">
        <v>63.9</v>
      </c>
      <c r="P128" s="474">
        <v>63.9</v>
      </c>
      <c r="Q128" s="474">
        <v>63.9</v>
      </c>
      <c r="R128" s="474" t="s">
        <v>2743</v>
      </c>
      <c r="S128" s="475">
        <v>0.0</v>
      </c>
    </row>
    <row r="129" ht="15.75" customHeight="1">
      <c r="A129" s="473" t="s">
        <v>480</v>
      </c>
      <c r="B129" s="406">
        <v>63.9</v>
      </c>
      <c r="C129" s="474">
        <v>63.9</v>
      </c>
      <c r="D129" s="474">
        <v>63.9</v>
      </c>
      <c r="E129" s="474">
        <v>63.9</v>
      </c>
      <c r="F129" s="474" t="s">
        <v>2771</v>
      </c>
      <c r="G129" s="475">
        <v>0.0</v>
      </c>
      <c r="M129" s="473" t="s">
        <v>457</v>
      </c>
      <c r="N129" s="406">
        <v>63.9</v>
      </c>
      <c r="O129" s="474">
        <v>63.9</v>
      </c>
      <c r="P129" s="474">
        <v>63.9</v>
      </c>
      <c r="Q129" s="474">
        <v>63.9</v>
      </c>
      <c r="R129" s="474" t="s">
        <v>2752</v>
      </c>
      <c r="S129" s="475">
        <v>0.0</v>
      </c>
    </row>
    <row r="130" ht="15.75" customHeight="1">
      <c r="A130" s="473" t="s">
        <v>481</v>
      </c>
      <c r="B130" s="406">
        <v>63.9</v>
      </c>
      <c r="C130" s="474">
        <v>63.9</v>
      </c>
      <c r="D130" s="474">
        <v>63.9</v>
      </c>
      <c r="E130" s="474">
        <v>63.9</v>
      </c>
      <c r="F130" s="474" t="s">
        <v>2772</v>
      </c>
      <c r="G130" s="475">
        <v>0.0</v>
      </c>
      <c r="M130" s="473" t="s">
        <v>458</v>
      </c>
      <c r="N130" s="406">
        <v>63.9</v>
      </c>
      <c r="O130" s="474">
        <v>63.9</v>
      </c>
      <c r="P130" s="474">
        <v>63.9</v>
      </c>
      <c r="Q130" s="474">
        <v>63.9</v>
      </c>
      <c r="R130" s="474" t="s">
        <v>2753</v>
      </c>
      <c r="S130" s="475">
        <v>0.0</v>
      </c>
    </row>
    <row r="131" ht="15.75" customHeight="1">
      <c r="A131" s="473" t="s">
        <v>482</v>
      </c>
      <c r="B131" s="406">
        <v>63.9</v>
      </c>
      <c r="C131" s="474">
        <v>63.9</v>
      </c>
      <c r="D131" s="474">
        <v>63.9</v>
      </c>
      <c r="E131" s="474">
        <v>63.9</v>
      </c>
      <c r="F131" s="474" t="s">
        <v>2773</v>
      </c>
      <c r="G131" s="475">
        <v>0.0</v>
      </c>
      <c r="M131" s="473" t="s">
        <v>459</v>
      </c>
      <c r="N131" s="406">
        <v>63.9</v>
      </c>
      <c r="O131" s="474">
        <v>63.9</v>
      </c>
      <c r="P131" s="474">
        <v>63.9</v>
      </c>
      <c r="Q131" s="474">
        <v>63.9</v>
      </c>
      <c r="R131" s="474" t="s">
        <v>2754</v>
      </c>
      <c r="S131" s="475">
        <v>0.0</v>
      </c>
    </row>
    <row r="132" ht="15.75" customHeight="1">
      <c r="A132" s="473" t="s">
        <v>483</v>
      </c>
      <c r="B132" s="406">
        <v>63.9</v>
      </c>
      <c r="C132" s="474">
        <v>63.9</v>
      </c>
      <c r="D132" s="474">
        <v>63.9</v>
      </c>
      <c r="E132" s="474">
        <v>63.9</v>
      </c>
      <c r="F132" s="474" t="s">
        <v>2774</v>
      </c>
      <c r="G132" s="475">
        <v>0.0</v>
      </c>
      <c r="M132" s="473" t="s">
        <v>4782</v>
      </c>
      <c r="N132" s="406">
        <v>63.9</v>
      </c>
      <c r="O132" s="474">
        <v>63.9</v>
      </c>
      <c r="P132" s="474">
        <v>63.9</v>
      </c>
      <c r="Q132" s="474">
        <v>63.9</v>
      </c>
      <c r="R132" s="474" t="s">
        <v>2749</v>
      </c>
      <c r="S132" s="475">
        <v>0.0</v>
      </c>
    </row>
    <row r="133" ht="15.75" customHeight="1">
      <c r="A133" s="473" t="s">
        <v>484</v>
      </c>
      <c r="B133" s="406">
        <v>63.9</v>
      </c>
      <c r="C133" s="474">
        <v>63.9</v>
      </c>
      <c r="D133" s="474">
        <v>63.9</v>
      </c>
      <c r="E133" s="474">
        <v>63.9</v>
      </c>
      <c r="F133" s="474" t="s">
        <v>2775</v>
      </c>
      <c r="G133" s="475">
        <v>0.0</v>
      </c>
      <c r="M133" s="473" t="s">
        <v>460</v>
      </c>
      <c r="N133" s="406">
        <v>63.9</v>
      </c>
      <c r="O133" s="474">
        <v>63.9</v>
      </c>
      <c r="P133" s="474">
        <v>63.9</v>
      </c>
      <c r="Q133" s="474">
        <v>63.9</v>
      </c>
      <c r="R133" s="474" t="s">
        <v>2735</v>
      </c>
      <c r="S133" s="475">
        <v>0.0</v>
      </c>
    </row>
    <row r="134" ht="15.75" customHeight="1">
      <c r="A134" s="473" t="s">
        <v>485</v>
      </c>
      <c r="B134" s="406">
        <v>63.9</v>
      </c>
      <c r="C134" s="474">
        <v>63.9</v>
      </c>
      <c r="D134" s="474">
        <v>63.9</v>
      </c>
      <c r="E134" s="474">
        <v>63.9</v>
      </c>
      <c r="F134" s="474" t="s">
        <v>2776</v>
      </c>
      <c r="G134" s="475">
        <v>0.0</v>
      </c>
      <c r="M134" s="473" t="s">
        <v>461</v>
      </c>
      <c r="N134" s="406">
        <v>63.9</v>
      </c>
      <c r="O134" s="474">
        <v>63.9</v>
      </c>
      <c r="P134" s="474">
        <v>63.9</v>
      </c>
      <c r="Q134" s="474">
        <v>63.9</v>
      </c>
      <c r="R134" s="474" t="s">
        <v>2755</v>
      </c>
      <c r="S134" s="475">
        <v>0.0</v>
      </c>
    </row>
    <row r="135" ht="15.75" customHeight="1">
      <c r="A135" s="473" t="s">
        <v>486</v>
      </c>
      <c r="B135" s="406">
        <v>63.9</v>
      </c>
      <c r="C135" s="474">
        <v>63.9</v>
      </c>
      <c r="D135" s="474">
        <v>63.9</v>
      </c>
      <c r="E135" s="474">
        <v>63.9</v>
      </c>
      <c r="F135" s="474" t="s">
        <v>2777</v>
      </c>
      <c r="G135" s="475">
        <v>0.0</v>
      </c>
      <c r="M135" s="473" t="s">
        <v>462</v>
      </c>
      <c r="N135" s="406">
        <v>63.9</v>
      </c>
      <c r="O135" s="474">
        <v>63.9</v>
      </c>
      <c r="P135" s="474">
        <v>63.9</v>
      </c>
      <c r="Q135" s="474">
        <v>63.9</v>
      </c>
      <c r="R135" s="474" t="s">
        <v>2756</v>
      </c>
      <c r="S135" s="475">
        <v>0.0</v>
      </c>
    </row>
    <row r="136" ht="15.75" customHeight="1">
      <c r="A136" s="473" t="s">
        <v>487</v>
      </c>
      <c r="B136" s="406">
        <v>63.9</v>
      </c>
      <c r="C136" s="474">
        <v>63.9</v>
      </c>
      <c r="D136" s="474">
        <v>63.9</v>
      </c>
      <c r="E136" s="474">
        <v>63.9</v>
      </c>
      <c r="F136" s="474" t="s">
        <v>2735</v>
      </c>
      <c r="G136" s="475">
        <v>0.0</v>
      </c>
      <c r="M136" s="473" t="s">
        <v>463</v>
      </c>
      <c r="N136" s="406">
        <v>63.9</v>
      </c>
      <c r="O136" s="474">
        <v>63.9</v>
      </c>
      <c r="P136" s="474">
        <v>63.9</v>
      </c>
      <c r="Q136" s="474">
        <v>63.9</v>
      </c>
      <c r="R136" s="474" t="s">
        <v>2757</v>
      </c>
      <c r="S136" s="475">
        <v>0.0</v>
      </c>
    </row>
    <row r="137" ht="15.75" customHeight="1">
      <c r="A137" s="473" t="s">
        <v>488</v>
      </c>
      <c r="B137" s="406">
        <v>63.9</v>
      </c>
      <c r="C137" s="474">
        <v>63.9</v>
      </c>
      <c r="D137" s="474">
        <v>63.9</v>
      </c>
      <c r="E137" s="474">
        <v>63.9</v>
      </c>
      <c r="F137" s="474" t="s">
        <v>2778</v>
      </c>
      <c r="G137" s="475">
        <v>0.0</v>
      </c>
      <c r="M137" s="473" t="s">
        <v>4783</v>
      </c>
      <c r="N137" s="406">
        <v>63.9</v>
      </c>
      <c r="O137" s="474">
        <v>63.9</v>
      </c>
      <c r="P137" s="474">
        <v>63.9</v>
      </c>
      <c r="Q137" s="474">
        <v>63.9</v>
      </c>
      <c r="R137" s="474" t="s">
        <v>2794</v>
      </c>
      <c r="S137" s="475">
        <v>0.0</v>
      </c>
    </row>
    <row r="138" ht="15.75" customHeight="1">
      <c r="A138" s="473" t="s">
        <v>489</v>
      </c>
      <c r="B138" s="406">
        <v>63.9</v>
      </c>
      <c r="C138" s="474">
        <v>63.9</v>
      </c>
      <c r="D138" s="474">
        <v>63.9</v>
      </c>
      <c r="E138" s="474">
        <v>63.9</v>
      </c>
      <c r="F138" s="474" t="s">
        <v>2779</v>
      </c>
      <c r="G138" s="475">
        <v>0.0</v>
      </c>
      <c r="M138" s="473" t="s">
        <v>464</v>
      </c>
      <c r="N138" s="406">
        <v>63.9</v>
      </c>
      <c r="O138" s="474">
        <v>63.9</v>
      </c>
      <c r="P138" s="474">
        <v>63.9</v>
      </c>
      <c r="Q138" s="474">
        <v>63.9</v>
      </c>
      <c r="R138" s="474" t="s">
        <v>2758</v>
      </c>
      <c r="S138" s="475">
        <v>0.0</v>
      </c>
    </row>
    <row r="139" ht="15.75" customHeight="1">
      <c r="A139" s="473" t="s">
        <v>490</v>
      </c>
      <c r="B139" s="406">
        <v>63.9</v>
      </c>
      <c r="C139" s="474">
        <v>63.9</v>
      </c>
      <c r="D139" s="474">
        <v>63.9</v>
      </c>
      <c r="E139" s="474">
        <v>63.9</v>
      </c>
      <c r="F139" s="474" t="s">
        <v>2780</v>
      </c>
      <c r="G139" s="475">
        <v>0.0</v>
      </c>
      <c r="M139" s="473" t="s">
        <v>465</v>
      </c>
      <c r="N139" s="406">
        <v>63.9</v>
      </c>
      <c r="O139" s="474">
        <v>63.9</v>
      </c>
      <c r="P139" s="474">
        <v>63.9</v>
      </c>
      <c r="Q139" s="474">
        <v>63.9</v>
      </c>
      <c r="R139" s="474" t="s">
        <v>2759</v>
      </c>
      <c r="S139" s="475">
        <v>0.0</v>
      </c>
    </row>
    <row r="140" ht="15.75" customHeight="1">
      <c r="A140" s="473" t="s">
        <v>491</v>
      </c>
      <c r="B140" s="406">
        <v>63.9</v>
      </c>
      <c r="C140" s="474">
        <v>63.9</v>
      </c>
      <c r="D140" s="474">
        <v>63.9</v>
      </c>
      <c r="E140" s="474">
        <v>63.9</v>
      </c>
      <c r="F140" s="474" t="s">
        <v>2762</v>
      </c>
      <c r="G140" s="475">
        <v>0.0</v>
      </c>
      <c r="M140" s="473" t="s">
        <v>466</v>
      </c>
      <c r="N140" s="406">
        <v>63.9</v>
      </c>
      <c r="O140" s="474">
        <v>63.9</v>
      </c>
      <c r="P140" s="474">
        <v>63.9</v>
      </c>
      <c r="Q140" s="474">
        <v>63.9</v>
      </c>
      <c r="R140" s="474" t="s">
        <v>2760</v>
      </c>
      <c r="S140" s="475">
        <v>0.0</v>
      </c>
    </row>
    <row r="141" ht="15.75" customHeight="1">
      <c r="A141" s="473" t="s">
        <v>492</v>
      </c>
      <c r="B141" s="406">
        <v>63.9</v>
      </c>
      <c r="C141" s="474">
        <v>63.9</v>
      </c>
      <c r="D141" s="474">
        <v>63.9</v>
      </c>
      <c r="E141" s="474">
        <v>63.9</v>
      </c>
      <c r="F141" s="474" t="s">
        <v>2779</v>
      </c>
      <c r="G141" s="475">
        <v>0.0</v>
      </c>
      <c r="M141" s="473" t="s">
        <v>467</v>
      </c>
      <c r="N141" s="406">
        <v>63.9</v>
      </c>
      <c r="O141" s="474">
        <v>63.9</v>
      </c>
      <c r="P141" s="474">
        <v>63.9</v>
      </c>
      <c r="Q141" s="474">
        <v>63.9</v>
      </c>
      <c r="R141" s="474" t="s">
        <v>2761</v>
      </c>
      <c r="S141" s="475">
        <v>0.0</v>
      </c>
    </row>
    <row r="142" ht="15.75" customHeight="1">
      <c r="A142" s="473" t="s">
        <v>493</v>
      </c>
      <c r="B142" s="406">
        <v>63.9</v>
      </c>
      <c r="C142" s="474">
        <v>63.9</v>
      </c>
      <c r="D142" s="474">
        <v>63.9</v>
      </c>
      <c r="E142" s="474">
        <v>63.9</v>
      </c>
      <c r="F142" s="474" t="s">
        <v>2759</v>
      </c>
      <c r="G142" s="475">
        <v>0.0</v>
      </c>
      <c r="M142" s="473" t="s">
        <v>468</v>
      </c>
      <c r="N142" s="406">
        <v>63.9</v>
      </c>
      <c r="O142" s="474">
        <v>63.9</v>
      </c>
      <c r="P142" s="474">
        <v>63.9</v>
      </c>
      <c r="Q142" s="474">
        <v>63.9</v>
      </c>
      <c r="R142" s="474" t="s">
        <v>2762</v>
      </c>
      <c r="S142" s="475">
        <v>0.0</v>
      </c>
    </row>
    <row r="143" ht="15.75" customHeight="1">
      <c r="A143" s="473" t="s">
        <v>494</v>
      </c>
      <c r="B143" s="406">
        <v>63.9</v>
      </c>
      <c r="C143" s="474">
        <v>63.9</v>
      </c>
      <c r="D143" s="474">
        <v>63.9</v>
      </c>
      <c r="E143" s="474">
        <v>63.9</v>
      </c>
      <c r="F143" s="474" t="s">
        <v>2759</v>
      </c>
      <c r="G143" s="475">
        <v>0.0</v>
      </c>
      <c r="M143" s="473" t="s">
        <v>4784</v>
      </c>
      <c r="N143" s="406">
        <v>63.9</v>
      </c>
      <c r="O143" s="474">
        <v>63.9</v>
      </c>
      <c r="P143" s="474">
        <v>63.9</v>
      </c>
      <c r="Q143" s="474">
        <v>63.9</v>
      </c>
      <c r="R143" s="474" t="s">
        <v>4785</v>
      </c>
      <c r="S143" s="475">
        <v>0.0</v>
      </c>
    </row>
    <row r="144" ht="15.75" customHeight="1">
      <c r="A144" s="473" t="s">
        <v>495</v>
      </c>
      <c r="B144" s="406">
        <v>63.9</v>
      </c>
      <c r="C144" s="474">
        <v>63.9</v>
      </c>
      <c r="D144" s="474">
        <v>63.9</v>
      </c>
      <c r="E144" s="474">
        <v>63.9</v>
      </c>
      <c r="F144" s="474" t="s">
        <v>2781</v>
      </c>
      <c r="G144" s="475">
        <v>0.0</v>
      </c>
      <c r="M144" s="473" t="s">
        <v>469</v>
      </c>
      <c r="N144" s="406">
        <v>63.9</v>
      </c>
      <c r="O144" s="474">
        <v>63.9</v>
      </c>
      <c r="P144" s="474">
        <v>63.9</v>
      </c>
      <c r="Q144" s="474">
        <v>63.9</v>
      </c>
      <c r="R144" s="474" t="s">
        <v>2743</v>
      </c>
      <c r="S144" s="475">
        <v>0.0</v>
      </c>
    </row>
    <row r="145" ht="15.75" customHeight="1">
      <c r="A145" s="473" t="s">
        <v>496</v>
      </c>
      <c r="B145" s="406">
        <v>63.9</v>
      </c>
      <c r="C145" s="474">
        <v>63.9</v>
      </c>
      <c r="D145" s="474">
        <v>63.9</v>
      </c>
      <c r="E145" s="474">
        <v>63.9</v>
      </c>
      <c r="F145" s="474" t="s">
        <v>2782</v>
      </c>
      <c r="G145" s="475">
        <v>0.0</v>
      </c>
      <c r="M145" s="473" t="s">
        <v>470</v>
      </c>
      <c r="N145" s="406">
        <v>63.9</v>
      </c>
      <c r="O145" s="474">
        <v>63.9</v>
      </c>
      <c r="P145" s="474">
        <v>63.9</v>
      </c>
      <c r="Q145" s="474">
        <v>63.9</v>
      </c>
      <c r="R145" s="474" t="s">
        <v>2763</v>
      </c>
      <c r="S145" s="475">
        <v>0.0</v>
      </c>
    </row>
    <row r="146" ht="15.75" customHeight="1">
      <c r="A146" s="473" t="s">
        <v>497</v>
      </c>
      <c r="B146" s="406">
        <v>63.9</v>
      </c>
      <c r="C146" s="474">
        <v>63.9</v>
      </c>
      <c r="D146" s="474">
        <v>63.9</v>
      </c>
      <c r="E146" s="474">
        <v>63.9</v>
      </c>
      <c r="F146" s="474" t="s">
        <v>2768</v>
      </c>
      <c r="G146" s="475">
        <v>0.0</v>
      </c>
      <c r="M146" s="473" t="s">
        <v>471</v>
      </c>
      <c r="N146" s="406">
        <v>63.9</v>
      </c>
      <c r="O146" s="474">
        <v>63.9</v>
      </c>
      <c r="P146" s="474">
        <v>63.9</v>
      </c>
      <c r="Q146" s="474">
        <v>63.9</v>
      </c>
      <c r="R146" s="474" t="s">
        <v>2764</v>
      </c>
      <c r="S146" s="475">
        <v>0.0</v>
      </c>
    </row>
    <row r="147" ht="15.75" customHeight="1">
      <c r="A147" s="473" t="s">
        <v>498</v>
      </c>
      <c r="B147" s="406">
        <v>63.9</v>
      </c>
      <c r="C147" s="474">
        <v>63.9</v>
      </c>
      <c r="D147" s="474">
        <v>63.9</v>
      </c>
      <c r="E147" s="474">
        <v>63.9</v>
      </c>
      <c r="F147" s="474" t="s">
        <v>2783</v>
      </c>
      <c r="G147" s="475">
        <v>0.0</v>
      </c>
      <c r="M147" s="473" t="s">
        <v>472</v>
      </c>
      <c r="N147" s="406">
        <v>63.9</v>
      </c>
      <c r="O147" s="474">
        <v>63.9</v>
      </c>
      <c r="P147" s="474">
        <v>63.9</v>
      </c>
      <c r="Q147" s="474">
        <v>63.9</v>
      </c>
      <c r="R147" s="474" t="s">
        <v>2765</v>
      </c>
      <c r="S147" s="475">
        <v>0.0</v>
      </c>
    </row>
    <row r="148" ht="15.75" customHeight="1">
      <c r="A148" s="473" t="s">
        <v>499</v>
      </c>
      <c r="B148" s="406">
        <v>63.9</v>
      </c>
      <c r="C148" s="474">
        <v>63.9</v>
      </c>
      <c r="D148" s="474">
        <v>63.9</v>
      </c>
      <c r="E148" s="474">
        <v>63.9</v>
      </c>
      <c r="F148" s="474" t="s">
        <v>2764</v>
      </c>
      <c r="G148" s="475">
        <v>0.0</v>
      </c>
      <c r="M148" s="473" t="s">
        <v>4786</v>
      </c>
      <c r="N148" s="406">
        <v>63.9</v>
      </c>
      <c r="O148" s="474">
        <v>63.9</v>
      </c>
      <c r="P148" s="474">
        <v>63.9</v>
      </c>
      <c r="Q148" s="474">
        <v>63.9</v>
      </c>
      <c r="R148" s="474" t="s">
        <v>2787</v>
      </c>
      <c r="S148" s="475">
        <v>0.0</v>
      </c>
    </row>
    <row r="149" ht="15.75" customHeight="1">
      <c r="A149" s="473" t="s">
        <v>500</v>
      </c>
      <c r="B149" s="406">
        <v>63.9</v>
      </c>
      <c r="C149" s="474">
        <v>63.9</v>
      </c>
      <c r="D149" s="474">
        <v>63.9</v>
      </c>
      <c r="E149" s="474">
        <v>63.9</v>
      </c>
      <c r="F149" s="474" t="s">
        <v>2762</v>
      </c>
      <c r="G149" s="475">
        <v>0.0</v>
      </c>
      <c r="M149" s="473" t="s">
        <v>473</v>
      </c>
      <c r="N149" s="406">
        <v>63.9</v>
      </c>
      <c r="O149" s="474">
        <v>63.9</v>
      </c>
      <c r="P149" s="474">
        <v>63.9</v>
      </c>
      <c r="Q149" s="474">
        <v>63.9</v>
      </c>
      <c r="R149" s="474" t="s">
        <v>2764</v>
      </c>
      <c r="S149" s="475">
        <v>0.0</v>
      </c>
    </row>
    <row r="150" ht="15.75" customHeight="1">
      <c r="A150" s="473" t="s">
        <v>501</v>
      </c>
      <c r="B150" s="406">
        <v>63.9</v>
      </c>
      <c r="C150" s="474">
        <v>63.9</v>
      </c>
      <c r="D150" s="474">
        <v>63.9</v>
      </c>
      <c r="E150" s="474">
        <v>63.9</v>
      </c>
      <c r="F150" s="474" t="s">
        <v>2784</v>
      </c>
      <c r="G150" s="475">
        <v>0.0</v>
      </c>
      <c r="M150" s="473" t="s">
        <v>474</v>
      </c>
      <c r="N150" s="406">
        <v>63.9</v>
      </c>
      <c r="O150" s="474">
        <v>63.9</v>
      </c>
      <c r="P150" s="474">
        <v>63.9</v>
      </c>
      <c r="Q150" s="474">
        <v>63.9</v>
      </c>
      <c r="R150" s="474" t="s">
        <v>2766</v>
      </c>
      <c r="S150" s="475">
        <v>0.0</v>
      </c>
    </row>
    <row r="151" ht="15.75" customHeight="1">
      <c r="A151" s="473" t="s">
        <v>502</v>
      </c>
      <c r="B151" s="406">
        <v>63.9</v>
      </c>
      <c r="C151" s="474">
        <v>63.9</v>
      </c>
      <c r="D151" s="474">
        <v>63.9</v>
      </c>
      <c r="E151" s="474">
        <v>63.9</v>
      </c>
      <c r="F151" s="474" t="s">
        <v>2759</v>
      </c>
      <c r="G151" s="475">
        <v>0.0</v>
      </c>
      <c r="M151" s="473" t="s">
        <v>475</v>
      </c>
      <c r="N151" s="406">
        <v>63.9</v>
      </c>
      <c r="O151" s="474">
        <v>63.9</v>
      </c>
      <c r="P151" s="474">
        <v>64.0</v>
      </c>
      <c r="Q151" s="474">
        <v>63.9</v>
      </c>
      <c r="R151" s="474" t="s">
        <v>2767</v>
      </c>
      <c r="S151" s="475">
        <v>0.0</v>
      </c>
    </row>
    <row r="152" ht="15.75" customHeight="1">
      <c r="A152" s="473" t="s">
        <v>503</v>
      </c>
      <c r="B152" s="406">
        <v>63.9</v>
      </c>
      <c r="C152" s="474">
        <v>63.9</v>
      </c>
      <c r="D152" s="474">
        <v>63.9</v>
      </c>
      <c r="E152" s="474">
        <v>63.9</v>
      </c>
      <c r="F152" s="474" t="s">
        <v>2759</v>
      </c>
      <c r="G152" s="475">
        <v>0.0</v>
      </c>
      <c r="M152" s="473" t="s">
        <v>4787</v>
      </c>
      <c r="N152" s="406">
        <v>63.9</v>
      </c>
      <c r="O152" s="474">
        <v>63.9</v>
      </c>
      <c r="P152" s="474">
        <v>63.9</v>
      </c>
      <c r="Q152" s="474">
        <v>63.9</v>
      </c>
      <c r="R152" s="474" t="s">
        <v>4788</v>
      </c>
      <c r="S152" s="475">
        <v>0.0</v>
      </c>
    </row>
    <row r="153" ht="15.75" customHeight="1">
      <c r="A153" s="473" t="s">
        <v>504</v>
      </c>
      <c r="B153" s="406">
        <v>63.9</v>
      </c>
      <c r="C153" s="474">
        <v>63.9</v>
      </c>
      <c r="D153" s="474">
        <v>63.9</v>
      </c>
      <c r="E153" s="474">
        <v>63.9</v>
      </c>
      <c r="F153" s="474" t="s">
        <v>2785</v>
      </c>
      <c r="G153" s="475">
        <v>0.0</v>
      </c>
      <c r="M153" s="473" t="s">
        <v>476</v>
      </c>
      <c r="N153" s="406">
        <v>63.9</v>
      </c>
      <c r="O153" s="474">
        <v>63.9</v>
      </c>
      <c r="P153" s="474">
        <v>63.9</v>
      </c>
      <c r="Q153" s="474">
        <v>63.9</v>
      </c>
      <c r="R153" s="474" t="s">
        <v>2768</v>
      </c>
      <c r="S153" s="475">
        <v>0.0</v>
      </c>
    </row>
    <row r="154" ht="15.75" customHeight="1">
      <c r="A154" s="473" t="s">
        <v>505</v>
      </c>
      <c r="B154" s="406">
        <v>63.9</v>
      </c>
      <c r="C154" s="474">
        <v>63.9</v>
      </c>
      <c r="D154" s="474">
        <v>63.9</v>
      </c>
      <c r="E154" s="474">
        <v>63.9</v>
      </c>
      <c r="F154" s="474" t="s">
        <v>2747</v>
      </c>
      <c r="G154" s="475">
        <v>0.0</v>
      </c>
      <c r="M154" s="473" t="s">
        <v>477</v>
      </c>
      <c r="N154" s="406">
        <v>63.9</v>
      </c>
      <c r="O154" s="474">
        <v>63.9</v>
      </c>
      <c r="P154" s="474">
        <v>63.9</v>
      </c>
      <c r="Q154" s="474">
        <v>63.9</v>
      </c>
      <c r="R154" s="474" t="s">
        <v>2769</v>
      </c>
      <c r="S154" s="475">
        <v>0.0</v>
      </c>
    </row>
    <row r="155" ht="15.75" customHeight="1">
      <c r="A155" s="473" t="s">
        <v>506</v>
      </c>
      <c r="B155" s="406">
        <v>63.9</v>
      </c>
      <c r="C155" s="474">
        <v>63.9</v>
      </c>
      <c r="D155" s="474">
        <v>63.9</v>
      </c>
      <c r="E155" s="474">
        <v>63.9</v>
      </c>
      <c r="F155" s="474" t="s">
        <v>2786</v>
      </c>
      <c r="G155" s="475">
        <v>0.0</v>
      </c>
      <c r="M155" s="473" t="s">
        <v>478</v>
      </c>
      <c r="N155" s="406">
        <v>63.9</v>
      </c>
      <c r="O155" s="474">
        <v>63.9</v>
      </c>
      <c r="P155" s="474">
        <v>63.9</v>
      </c>
      <c r="Q155" s="474">
        <v>63.9</v>
      </c>
      <c r="R155" s="474" t="s">
        <v>2770</v>
      </c>
      <c r="S155" s="475">
        <v>0.0</v>
      </c>
    </row>
    <row r="156" ht="15.75" customHeight="1">
      <c r="A156" s="473" t="s">
        <v>507</v>
      </c>
      <c r="B156" s="406">
        <v>63.9</v>
      </c>
      <c r="C156" s="474">
        <v>63.9</v>
      </c>
      <c r="D156" s="474">
        <v>63.9</v>
      </c>
      <c r="E156" s="474">
        <v>63.9</v>
      </c>
      <c r="F156" s="474" t="s">
        <v>2787</v>
      </c>
      <c r="G156" s="475">
        <v>0.0</v>
      </c>
      <c r="M156" s="473" t="s">
        <v>479</v>
      </c>
      <c r="N156" s="406">
        <v>63.9</v>
      </c>
      <c r="O156" s="474">
        <v>63.9</v>
      </c>
      <c r="P156" s="474">
        <v>63.9</v>
      </c>
      <c r="Q156" s="474">
        <v>63.9</v>
      </c>
      <c r="R156" s="474" t="s">
        <v>2758</v>
      </c>
      <c r="S156" s="475">
        <v>0.0</v>
      </c>
    </row>
    <row r="157" ht="15.75" customHeight="1">
      <c r="A157" s="473" t="s">
        <v>508</v>
      </c>
      <c r="B157" s="406">
        <v>63.9</v>
      </c>
      <c r="C157" s="474">
        <v>63.9</v>
      </c>
      <c r="D157" s="474">
        <v>63.9</v>
      </c>
      <c r="E157" s="474">
        <v>63.9</v>
      </c>
      <c r="F157" s="474" t="s">
        <v>2741</v>
      </c>
      <c r="G157" s="475">
        <v>0.0</v>
      </c>
      <c r="M157" s="473" t="s">
        <v>4789</v>
      </c>
      <c r="N157" s="406">
        <v>63.9</v>
      </c>
      <c r="O157" s="474">
        <v>63.9</v>
      </c>
      <c r="P157" s="474">
        <v>63.9</v>
      </c>
      <c r="Q157" s="474">
        <v>63.9</v>
      </c>
      <c r="R157" s="474" t="s">
        <v>4790</v>
      </c>
      <c r="S157" s="475">
        <v>0.0</v>
      </c>
    </row>
    <row r="158" ht="15.75" customHeight="1">
      <c r="A158" s="473" t="s">
        <v>509</v>
      </c>
      <c r="B158" s="406">
        <v>63.9</v>
      </c>
      <c r="C158" s="474">
        <v>63.9</v>
      </c>
      <c r="D158" s="474">
        <v>63.9</v>
      </c>
      <c r="E158" s="474">
        <v>63.9</v>
      </c>
      <c r="F158" s="474" t="s">
        <v>2762</v>
      </c>
      <c r="G158" s="475">
        <v>0.0</v>
      </c>
      <c r="M158" s="473" t="s">
        <v>480</v>
      </c>
      <c r="N158" s="406">
        <v>63.9</v>
      </c>
      <c r="O158" s="474">
        <v>63.9</v>
      </c>
      <c r="P158" s="474">
        <v>63.9</v>
      </c>
      <c r="Q158" s="474">
        <v>63.9</v>
      </c>
      <c r="R158" s="474" t="s">
        <v>2771</v>
      </c>
      <c r="S158" s="475">
        <v>0.0</v>
      </c>
    </row>
    <row r="159" ht="15.75" customHeight="1">
      <c r="A159" s="473" t="s">
        <v>510</v>
      </c>
      <c r="B159" s="406">
        <v>63.9</v>
      </c>
      <c r="C159" s="474">
        <v>63.9</v>
      </c>
      <c r="D159" s="474">
        <v>63.9</v>
      </c>
      <c r="E159" s="474">
        <v>63.9</v>
      </c>
      <c r="F159" s="474" t="s">
        <v>2783</v>
      </c>
      <c r="G159" s="475">
        <v>0.0</v>
      </c>
      <c r="M159" s="473" t="s">
        <v>481</v>
      </c>
      <c r="N159" s="406">
        <v>63.9</v>
      </c>
      <c r="O159" s="474">
        <v>63.9</v>
      </c>
      <c r="P159" s="474">
        <v>63.9</v>
      </c>
      <c r="Q159" s="474">
        <v>63.9</v>
      </c>
      <c r="R159" s="474" t="s">
        <v>2772</v>
      </c>
      <c r="S159" s="475">
        <v>0.0</v>
      </c>
    </row>
    <row r="160" ht="15.75" customHeight="1">
      <c r="A160" s="473" t="s">
        <v>511</v>
      </c>
      <c r="B160" s="406">
        <v>63.9</v>
      </c>
      <c r="C160" s="474">
        <v>63.9</v>
      </c>
      <c r="D160" s="474">
        <v>63.9</v>
      </c>
      <c r="E160" s="474">
        <v>63.9</v>
      </c>
      <c r="F160" s="474" t="s">
        <v>2745</v>
      </c>
      <c r="G160" s="475">
        <v>0.0</v>
      </c>
      <c r="M160" s="473" t="s">
        <v>482</v>
      </c>
      <c r="N160" s="406">
        <v>63.9</v>
      </c>
      <c r="O160" s="474">
        <v>63.9</v>
      </c>
      <c r="P160" s="474">
        <v>63.9</v>
      </c>
      <c r="Q160" s="474">
        <v>63.9</v>
      </c>
      <c r="R160" s="474" t="s">
        <v>2773</v>
      </c>
      <c r="S160" s="475">
        <v>0.0</v>
      </c>
    </row>
    <row r="161" ht="15.75" customHeight="1">
      <c r="A161" s="473" t="s">
        <v>512</v>
      </c>
      <c r="B161" s="406">
        <v>63.9</v>
      </c>
      <c r="C161" s="474">
        <v>63.9</v>
      </c>
      <c r="D161" s="474">
        <v>63.9</v>
      </c>
      <c r="E161" s="474">
        <v>63.9</v>
      </c>
      <c r="F161" s="474" t="s">
        <v>2783</v>
      </c>
      <c r="G161" s="475">
        <v>0.0</v>
      </c>
      <c r="M161" s="473" t="s">
        <v>4791</v>
      </c>
      <c r="N161" s="406">
        <v>63.9</v>
      </c>
      <c r="O161" s="474">
        <v>63.9</v>
      </c>
      <c r="P161" s="474">
        <v>63.9</v>
      </c>
      <c r="Q161" s="474">
        <v>63.9</v>
      </c>
      <c r="R161" s="474" t="s">
        <v>4792</v>
      </c>
      <c r="S161" s="475">
        <v>0.0</v>
      </c>
    </row>
    <row r="162" ht="15.75" customHeight="1">
      <c r="A162" s="473" t="s">
        <v>513</v>
      </c>
      <c r="B162" s="406">
        <v>63.9</v>
      </c>
      <c r="C162" s="474">
        <v>63.9</v>
      </c>
      <c r="D162" s="474">
        <v>63.9</v>
      </c>
      <c r="E162" s="474">
        <v>63.9</v>
      </c>
      <c r="F162" s="474" t="s">
        <v>2788</v>
      </c>
      <c r="G162" s="475">
        <v>0.0</v>
      </c>
      <c r="M162" s="473" t="s">
        <v>483</v>
      </c>
      <c r="N162" s="406">
        <v>63.9</v>
      </c>
      <c r="O162" s="474">
        <v>63.9</v>
      </c>
      <c r="P162" s="474">
        <v>63.9</v>
      </c>
      <c r="Q162" s="474">
        <v>63.9</v>
      </c>
      <c r="R162" s="474" t="s">
        <v>2774</v>
      </c>
      <c r="S162" s="475">
        <v>0.0</v>
      </c>
    </row>
    <row r="163" ht="15.75" customHeight="1">
      <c r="A163" s="473" t="s">
        <v>514</v>
      </c>
      <c r="B163" s="406">
        <v>63.9</v>
      </c>
      <c r="C163" s="474">
        <v>63.9</v>
      </c>
      <c r="D163" s="474">
        <v>63.9</v>
      </c>
      <c r="E163" s="474">
        <v>63.9</v>
      </c>
      <c r="F163" s="474" t="s">
        <v>2747</v>
      </c>
      <c r="G163" s="475">
        <v>0.0</v>
      </c>
      <c r="M163" s="473" t="s">
        <v>484</v>
      </c>
      <c r="N163" s="406">
        <v>63.9</v>
      </c>
      <c r="O163" s="474">
        <v>63.9</v>
      </c>
      <c r="P163" s="474">
        <v>63.9</v>
      </c>
      <c r="Q163" s="474">
        <v>63.9</v>
      </c>
      <c r="R163" s="474" t="s">
        <v>2775</v>
      </c>
      <c r="S163" s="475">
        <v>0.0</v>
      </c>
    </row>
    <row r="164" ht="15.75" customHeight="1">
      <c r="A164" s="473" t="s">
        <v>515</v>
      </c>
      <c r="B164" s="406">
        <v>63.9</v>
      </c>
      <c r="C164" s="474">
        <v>63.9</v>
      </c>
      <c r="D164" s="474">
        <v>63.9</v>
      </c>
      <c r="E164" s="474">
        <v>63.9</v>
      </c>
      <c r="F164" s="474" t="s">
        <v>2735</v>
      </c>
      <c r="G164" s="475">
        <v>0.0</v>
      </c>
      <c r="M164" s="473" t="s">
        <v>485</v>
      </c>
      <c r="N164" s="406">
        <v>63.9</v>
      </c>
      <c r="O164" s="474">
        <v>63.9</v>
      </c>
      <c r="P164" s="474">
        <v>63.9</v>
      </c>
      <c r="Q164" s="474">
        <v>63.9</v>
      </c>
      <c r="R164" s="474" t="s">
        <v>2776</v>
      </c>
      <c r="S164" s="475">
        <v>0.0</v>
      </c>
    </row>
    <row r="165" ht="15.75" customHeight="1">
      <c r="A165" s="473" t="s">
        <v>516</v>
      </c>
      <c r="B165" s="406">
        <v>63.9</v>
      </c>
      <c r="C165" s="474">
        <v>63.9</v>
      </c>
      <c r="D165" s="474">
        <v>63.9</v>
      </c>
      <c r="E165" s="474">
        <v>63.9</v>
      </c>
      <c r="F165" s="474" t="s">
        <v>2789</v>
      </c>
      <c r="G165" s="475">
        <v>0.0</v>
      </c>
      <c r="M165" s="473" t="s">
        <v>486</v>
      </c>
      <c r="N165" s="406">
        <v>63.9</v>
      </c>
      <c r="O165" s="474">
        <v>63.9</v>
      </c>
      <c r="P165" s="474">
        <v>63.9</v>
      </c>
      <c r="Q165" s="474">
        <v>63.9</v>
      </c>
      <c r="R165" s="474" t="s">
        <v>2777</v>
      </c>
      <c r="S165" s="475">
        <v>0.0</v>
      </c>
    </row>
    <row r="166" ht="15.75" customHeight="1">
      <c r="A166" s="473" t="s">
        <v>517</v>
      </c>
      <c r="B166" s="406">
        <v>63.9</v>
      </c>
      <c r="C166" s="474">
        <v>63.9</v>
      </c>
      <c r="D166" s="474">
        <v>63.9</v>
      </c>
      <c r="E166" s="474">
        <v>63.9</v>
      </c>
      <c r="F166" s="474" t="s">
        <v>2779</v>
      </c>
      <c r="G166" s="475">
        <v>0.0</v>
      </c>
      <c r="M166" s="473" t="s">
        <v>4793</v>
      </c>
      <c r="N166" s="406">
        <v>63.9</v>
      </c>
      <c r="O166" s="474">
        <v>63.9</v>
      </c>
      <c r="P166" s="474">
        <v>63.9</v>
      </c>
      <c r="Q166" s="474">
        <v>63.9</v>
      </c>
      <c r="R166" s="474" t="s">
        <v>4794</v>
      </c>
      <c r="S166" s="475">
        <v>0.0</v>
      </c>
    </row>
    <row r="167" ht="15.75" customHeight="1">
      <c r="A167" s="473" t="s">
        <v>518</v>
      </c>
      <c r="B167" s="406">
        <v>63.9</v>
      </c>
      <c r="C167" s="474">
        <v>63.9</v>
      </c>
      <c r="D167" s="474">
        <v>63.9</v>
      </c>
      <c r="E167" s="474">
        <v>63.9</v>
      </c>
      <c r="F167" s="474" t="s">
        <v>2790</v>
      </c>
      <c r="G167" s="475">
        <v>0.0</v>
      </c>
      <c r="M167" s="473" t="s">
        <v>487</v>
      </c>
      <c r="N167" s="406">
        <v>63.9</v>
      </c>
      <c r="O167" s="474">
        <v>63.9</v>
      </c>
      <c r="P167" s="474">
        <v>63.9</v>
      </c>
      <c r="Q167" s="474">
        <v>63.9</v>
      </c>
      <c r="R167" s="474" t="s">
        <v>2735</v>
      </c>
      <c r="S167" s="475">
        <v>0.0</v>
      </c>
    </row>
    <row r="168" ht="15.75" customHeight="1">
      <c r="A168" s="473" t="s">
        <v>519</v>
      </c>
      <c r="B168" s="406">
        <v>63.9</v>
      </c>
      <c r="C168" s="474">
        <v>63.9</v>
      </c>
      <c r="D168" s="474">
        <v>63.9</v>
      </c>
      <c r="E168" s="474">
        <v>63.9</v>
      </c>
      <c r="F168" s="474" t="s">
        <v>2791</v>
      </c>
      <c r="G168" s="475">
        <v>0.0</v>
      </c>
      <c r="M168" s="473" t="s">
        <v>488</v>
      </c>
      <c r="N168" s="406">
        <v>63.9</v>
      </c>
      <c r="O168" s="474">
        <v>63.9</v>
      </c>
      <c r="P168" s="474">
        <v>63.9</v>
      </c>
      <c r="Q168" s="474">
        <v>63.9</v>
      </c>
      <c r="R168" s="474" t="s">
        <v>2778</v>
      </c>
      <c r="S168" s="475">
        <v>0.0</v>
      </c>
    </row>
    <row r="169" ht="15.75" customHeight="1">
      <c r="A169" s="473" t="s">
        <v>520</v>
      </c>
      <c r="B169" s="406">
        <v>63.9</v>
      </c>
      <c r="C169" s="474">
        <v>63.9</v>
      </c>
      <c r="D169" s="474">
        <v>63.9</v>
      </c>
      <c r="E169" s="474">
        <v>63.9</v>
      </c>
      <c r="F169" s="474" t="s">
        <v>2782</v>
      </c>
      <c r="G169" s="475">
        <v>0.0</v>
      </c>
      <c r="M169" s="473" t="s">
        <v>489</v>
      </c>
      <c r="N169" s="406">
        <v>63.9</v>
      </c>
      <c r="O169" s="474">
        <v>63.9</v>
      </c>
      <c r="P169" s="474">
        <v>63.9</v>
      </c>
      <c r="Q169" s="474">
        <v>63.9</v>
      </c>
      <c r="R169" s="474" t="s">
        <v>2779</v>
      </c>
      <c r="S169" s="475">
        <v>0.0</v>
      </c>
    </row>
    <row r="170" ht="15.75" customHeight="1">
      <c r="A170" s="473" t="s">
        <v>521</v>
      </c>
      <c r="B170" s="406">
        <v>63.9</v>
      </c>
      <c r="C170" s="474">
        <v>63.9</v>
      </c>
      <c r="D170" s="474">
        <v>63.9</v>
      </c>
      <c r="E170" s="474">
        <v>63.9</v>
      </c>
      <c r="F170" s="474" t="s">
        <v>2743</v>
      </c>
      <c r="G170" s="475">
        <v>0.0</v>
      </c>
      <c r="M170" s="473" t="s">
        <v>4795</v>
      </c>
      <c r="N170" s="406">
        <v>63.9</v>
      </c>
      <c r="O170" s="474">
        <v>63.9</v>
      </c>
      <c r="P170" s="474">
        <v>63.9</v>
      </c>
      <c r="Q170" s="474">
        <v>63.9</v>
      </c>
      <c r="R170" s="474" t="s">
        <v>2746</v>
      </c>
      <c r="S170" s="475">
        <v>0.0</v>
      </c>
    </row>
    <row r="171" ht="15.75" customHeight="1">
      <c r="A171" s="473" t="s">
        <v>522</v>
      </c>
      <c r="B171" s="406">
        <v>63.9</v>
      </c>
      <c r="C171" s="474">
        <v>63.9</v>
      </c>
      <c r="D171" s="474">
        <v>63.9</v>
      </c>
      <c r="E171" s="474">
        <v>63.9</v>
      </c>
      <c r="F171" s="474" t="s">
        <v>2792</v>
      </c>
      <c r="G171" s="475">
        <v>0.0</v>
      </c>
      <c r="M171" s="473" t="s">
        <v>4796</v>
      </c>
      <c r="N171" s="406">
        <v>63.9</v>
      </c>
      <c r="O171" s="474">
        <v>63.9</v>
      </c>
      <c r="P171" s="474">
        <v>63.9</v>
      </c>
      <c r="Q171" s="474">
        <v>63.9</v>
      </c>
      <c r="R171" s="474" t="s">
        <v>2735</v>
      </c>
      <c r="S171" s="475">
        <v>0.0</v>
      </c>
    </row>
    <row r="172" ht="15.75" customHeight="1">
      <c r="A172" s="473" t="s">
        <v>523</v>
      </c>
      <c r="B172" s="406">
        <v>63.9</v>
      </c>
      <c r="C172" s="474">
        <v>63.9</v>
      </c>
      <c r="D172" s="474">
        <v>63.9</v>
      </c>
      <c r="E172" s="474">
        <v>63.9</v>
      </c>
      <c r="F172" s="474" t="s">
        <v>2759</v>
      </c>
      <c r="G172" s="475">
        <v>0.0</v>
      </c>
      <c r="M172" s="473" t="s">
        <v>490</v>
      </c>
      <c r="N172" s="406">
        <v>63.9</v>
      </c>
      <c r="O172" s="474">
        <v>63.9</v>
      </c>
      <c r="P172" s="474">
        <v>63.9</v>
      </c>
      <c r="Q172" s="474">
        <v>63.9</v>
      </c>
      <c r="R172" s="474" t="s">
        <v>2780</v>
      </c>
      <c r="S172" s="475">
        <v>0.0</v>
      </c>
    </row>
    <row r="173" ht="15.75" customHeight="1">
      <c r="A173" s="473" t="s">
        <v>524</v>
      </c>
      <c r="B173" s="406">
        <v>63.9</v>
      </c>
      <c r="C173" s="474">
        <v>63.9</v>
      </c>
      <c r="D173" s="474">
        <v>63.9</v>
      </c>
      <c r="E173" s="474">
        <v>63.9</v>
      </c>
      <c r="F173" s="474" t="s">
        <v>2793</v>
      </c>
      <c r="G173" s="475">
        <v>0.0</v>
      </c>
      <c r="M173" s="473" t="s">
        <v>491</v>
      </c>
      <c r="N173" s="406">
        <v>63.9</v>
      </c>
      <c r="O173" s="474">
        <v>63.9</v>
      </c>
      <c r="P173" s="474">
        <v>63.9</v>
      </c>
      <c r="Q173" s="474">
        <v>63.9</v>
      </c>
      <c r="R173" s="474" t="s">
        <v>2762</v>
      </c>
      <c r="S173" s="475">
        <v>0.0</v>
      </c>
    </row>
    <row r="174" ht="15.75" customHeight="1">
      <c r="A174" s="473" t="s">
        <v>525</v>
      </c>
      <c r="B174" s="406">
        <v>63.9</v>
      </c>
      <c r="C174" s="474">
        <v>63.9</v>
      </c>
      <c r="D174" s="474">
        <v>63.9</v>
      </c>
      <c r="E174" s="474">
        <v>63.9</v>
      </c>
      <c r="F174" s="474" t="s">
        <v>2794</v>
      </c>
      <c r="G174" s="475">
        <v>0.0</v>
      </c>
      <c r="M174" s="473" t="s">
        <v>492</v>
      </c>
      <c r="N174" s="406">
        <v>63.9</v>
      </c>
      <c r="O174" s="474">
        <v>63.9</v>
      </c>
      <c r="P174" s="474">
        <v>63.9</v>
      </c>
      <c r="Q174" s="474">
        <v>63.9</v>
      </c>
      <c r="R174" s="474" t="s">
        <v>2779</v>
      </c>
      <c r="S174" s="475">
        <v>0.0</v>
      </c>
    </row>
    <row r="175" ht="15.75" customHeight="1">
      <c r="A175" s="473" t="s">
        <v>526</v>
      </c>
      <c r="B175" s="406">
        <v>63.9</v>
      </c>
      <c r="C175" s="474">
        <v>63.9</v>
      </c>
      <c r="D175" s="474">
        <v>63.9</v>
      </c>
      <c r="E175" s="474">
        <v>63.9</v>
      </c>
      <c r="F175" s="474" t="s">
        <v>2795</v>
      </c>
      <c r="G175" s="475">
        <v>0.0</v>
      </c>
      <c r="M175" s="473" t="s">
        <v>4797</v>
      </c>
      <c r="N175" s="406">
        <v>63.9</v>
      </c>
      <c r="O175" s="474">
        <v>63.9</v>
      </c>
      <c r="P175" s="474">
        <v>63.9</v>
      </c>
      <c r="Q175" s="474">
        <v>63.9</v>
      </c>
      <c r="R175" s="474" t="s">
        <v>2824</v>
      </c>
      <c r="S175" s="475">
        <v>0.0</v>
      </c>
    </row>
    <row r="176" ht="15.75" customHeight="1">
      <c r="A176" s="473" t="s">
        <v>527</v>
      </c>
      <c r="B176" s="406">
        <v>63.9</v>
      </c>
      <c r="C176" s="474">
        <v>63.9</v>
      </c>
      <c r="D176" s="474">
        <v>63.9</v>
      </c>
      <c r="E176" s="474">
        <v>63.9</v>
      </c>
      <c r="F176" s="474" t="s">
        <v>2785</v>
      </c>
      <c r="G176" s="475">
        <v>0.0</v>
      </c>
      <c r="M176" s="473" t="s">
        <v>493</v>
      </c>
      <c r="N176" s="406">
        <v>63.9</v>
      </c>
      <c r="O176" s="474">
        <v>63.9</v>
      </c>
      <c r="P176" s="474">
        <v>63.9</v>
      </c>
      <c r="Q176" s="474">
        <v>63.9</v>
      </c>
      <c r="R176" s="474" t="s">
        <v>2759</v>
      </c>
      <c r="S176" s="475">
        <v>0.0</v>
      </c>
    </row>
    <row r="177" ht="15.75" customHeight="1">
      <c r="A177" s="473" t="s">
        <v>528</v>
      </c>
      <c r="B177" s="406">
        <v>63.9</v>
      </c>
      <c r="C177" s="474">
        <v>63.9</v>
      </c>
      <c r="D177" s="474">
        <v>63.9</v>
      </c>
      <c r="E177" s="474">
        <v>63.9</v>
      </c>
      <c r="F177" s="474" t="s">
        <v>2796</v>
      </c>
      <c r="G177" s="475">
        <v>0.0</v>
      </c>
      <c r="M177" s="473" t="s">
        <v>494</v>
      </c>
      <c r="N177" s="406">
        <v>63.9</v>
      </c>
      <c r="O177" s="474">
        <v>63.9</v>
      </c>
      <c r="P177" s="474">
        <v>63.9</v>
      </c>
      <c r="Q177" s="474">
        <v>63.9</v>
      </c>
      <c r="R177" s="474" t="s">
        <v>2759</v>
      </c>
      <c r="S177" s="475">
        <v>0.0</v>
      </c>
    </row>
    <row r="178" ht="15.75" customHeight="1">
      <c r="A178" s="473" t="s">
        <v>529</v>
      </c>
      <c r="B178" s="406">
        <v>63.9</v>
      </c>
      <c r="C178" s="474">
        <v>63.9</v>
      </c>
      <c r="D178" s="474">
        <v>63.9</v>
      </c>
      <c r="E178" s="474">
        <v>63.9</v>
      </c>
      <c r="F178" s="474" t="s">
        <v>2797</v>
      </c>
      <c r="G178" s="475">
        <v>0.0</v>
      </c>
      <c r="M178" s="473" t="s">
        <v>4798</v>
      </c>
      <c r="N178" s="406">
        <v>63.9</v>
      </c>
      <c r="O178" s="474">
        <v>63.9</v>
      </c>
      <c r="P178" s="474">
        <v>63.9</v>
      </c>
      <c r="Q178" s="474">
        <v>63.9</v>
      </c>
      <c r="R178" s="474" t="s">
        <v>2856</v>
      </c>
      <c r="S178" s="475">
        <v>0.0</v>
      </c>
    </row>
    <row r="179" ht="15.75" customHeight="1">
      <c r="A179" s="473" t="s">
        <v>530</v>
      </c>
      <c r="B179" s="406">
        <v>63.9</v>
      </c>
      <c r="C179" s="474">
        <v>63.9</v>
      </c>
      <c r="D179" s="474">
        <v>63.9</v>
      </c>
      <c r="E179" s="474">
        <v>63.9</v>
      </c>
      <c r="F179" s="474" t="s">
        <v>2798</v>
      </c>
      <c r="G179" s="475">
        <v>0.0</v>
      </c>
      <c r="M179" s="473" t="s">
        <v>495</v>
      </c>
      <c r="N179" s="406">
        <v>63.9</v>
      </c>
      <c r="O179" s="474">
        <v>63.9</v>
      </c>
      <c r="P179" s="474">
        <v>63.9</v>
      </c>
      <c r="Q179" s="474">
        <v>63.9</v>
      </c>
      <c r="R179" s="474" t="s">
        <v>2781</v>
      </c>
      <c r="S179" s="475">
        <v>0.0</v>
      </c>
    </row>
    <row r="180" ht="15.75" customHeight="1">
      <c r="A180" s="473" t="s">
        <v>531</v>
      </c>
      <c r="B180" s="406">
        <v>63.9</v>
      </c>
      <c r="C180" s="474">
        <v>64.8</v>
      </c>
      <c r="D180" s="474">
        <v>64.8</v>
      </c>
      <c r="E180" s="474">
        <v>63.9</v>
      </c>
      <c r="F180" s="474" t="s">
        <v>2773</v>
      </c>
      <c r="G180" s="475">
        <v>0.0</v>
      </c>
      <c r="M180" s="473" t="s">
        <v>496</v>
      </c>
      <c r="N180" s="406">
        <v>63.9</v>
      </c>
      <c r="O180" s="474">
        <v>63.9</v>
      </c>
      <c r="P180" s="474">
        <v>63.9</v>
      </c>
      <c r="Q180" s="474">
        <v>63.9</v>
      </c>
      <c r="R180" s="474" t="s">
        <v>2782</v>
      </c>
      <c r="S180" s="475">
        <v>0.0</v>
      </c>
    </row>
    <row r="181" ht="15.75" customHeight="1">
      <c r="A181" s="473" t="s">
        <v>532</v>
      </c>
      <c r="B181" s="406">
        <v>63.9</v>
      </c>
      <c r="C181" s="474">
        <v>63.9</v>
      </c>
      <c r="D181" s="474">
        <v>63.9</v>
      </c>
      <c r="E181" s="474">
        <v>63.9</v>
      </c>
      <c r="F181" s="474" t="s">
        <v>2799</v>
      </c>
      <c r="G181" s="475">
        <v>0.0</v>
      </c>
      <c r="M181" s="473" t="s">
        <v>497</v>
      </c>
      <c r="N181" s="406">
        <v>63.9</v>
      </c>
      <c r="O181" s="474">
        <v>63.9</v>
      </c>
      <c r="P181" s="474">
        <v>63.9</v>
      </c>
      <c r="Q181" s="474">
        <v>63.9</v>
      </c>
      <c r="R181" s="474" t="s">
        <v>2768</v>
      </c>
      <c r="S181" s="475">
        <v>0.0</v>
      </c>
    </row>
    <row r="182" ht="15.75" customHeight="1">
      <c r="A182" s="473" t="s">
        <v>533</v>
      </c>
      <c r="B182" s="406">
        <v>63.9</v>
      </c>
      <c r="C182" s="474">
        <v>63.9</v>
      </c>
      <c r="D182" s="474">
        <v>63.9</v>
      </c>
      <c r="E182" s="474">
        <v>63.9</v>
      </c>
      <c r="F182" s="474" t="s">
        <v>2800</v>
      </c>
      <c r="G182" s="475">
        <v>0.0</v>
      </c>
      <c r="M182" s="473" t="s">
        <v>498</v>
      </c>
      <c r="N182" s="406">
        <v>63.9</v>
      </c>
      <c r="O182" s="474">
        <v>63.9</v>
      </c>
      <c r="P182" s="474">
        <v>63.9</v>
      </c>
      <c r="Q182" s="474">
        <v>63.9</v>
      </c>
      <c r="R182" s="474" t="s">
        <v>2783</v>
      </c>
      <c r="S182" s="475">
        <v>0.0</v>
      </c>
    </row>
    <row r="183" ht="15.75" customHeight="1">
      <c r="A183" s="473" t="s">
        <v>534</v>
      </c>
      <c r="B183" s="406">
        <v>63.9</v>
      </c>
      <c r="C183" s="474">
        <v>63.9</v>
      </c>
      <c r="D183" s="474">
        <v>63.9</v>
      </c>
      <c r="E183" s="474">
        <v>63.9</v>
      </c>
      <c r="F183" s="474" t="s">
        <v>2801</v>
      </c>
      <c r="G183" s="475">
        <v>0.0</v>
      </c>
      <c r="M183" s="473" t="s">
        <v>4799</v>
      </c>
      <c r="N183" s="406">
        <v>63.9</v>
      </c>
      <c r="O183" s="474">
        <v>63.9</v>
      </c>
      <c r="P183" s="474">
        <v>63.9</v>
      </c>
      <c r="Q183" s="474">
        <v>63.9</v>
      </c>
      <c r="R183" s="474" t="s">
        <v>2779</v>
      </c>
      <c r="S183" s="475">
        <v>0.0</v>
      </c>
    </row>
    <row r="184" ht="15.75" customHeight="1">
      <c r="A184" s="473" t="s">
        <v>535</v>
      </c>
      <c r="B184" s="406">
        <v>63.9</v>
      </c>
      <c r="C184" s="474">
        <v>63.9</v>
      </c>
      <c r="D184" s="474">
        <v>64.3</v>
      </c>
      <c r="E184" s="474">
        <v>63.9</v>
      </c>
      <c r="F184" s="474" t="s">
        <v>2802</v>
      </c>
      <c r="G184" s="475">
        <v>0.0</v>
      </c>
      <c r="M184" s="473" t="s">
        <v>499</v>
      </c>
      <c r="N184" s="406">
        <v>63.9</v>
      </c>
      <c r="O184" s="474">
        <v>63.9</v>
      </c>
      <c r="P184" s="474">
        <v>63.9</v>
      </c>
      <c r="Q184" s="474">
        <v>63.9</v>
      </c>
      <c r="R184" s="474" t="s">
        <v>2764</v>
      </c>
      <c r="S184" s="475">
        <v>0.0</v>
      </c>
    </row>
    <row r="185" ht="15.75" customHeight="1">
      <c r="A185" s="473" t="s">
        <v>536</v>
      </c>
      <c r="B185" s="406">
        <v>63.9</v>
      </c>
      <c r="C185" s="474">
        <v>63.9</v>
      </c>
      <c r="D185" s="474">
        <v>63.9</v>
      </c>
      <c r="E185" s="474">
        <v>63.9</v>
      </c>
      <c r="F185" s="474" t="s">
        <v>2803</v>
      </c>
      <c r="G185" s="475">
        <v>0.0</v>
      </c>
      <c r="M185" s="473" t="s">
        <v>500</v>
      </c>
      <c r="N185" s="406">
        <v>63.9</v>
      </c>
      <c r="O185" s="474">
        <v>63.9</v>
      </c>
      <c r="P185" s="474">
        <v>63.9</v>
      </c>
      <c r="Q185" s="474">
        <v>63.9</v>
      </c>
      <c r="R185" s="474" t="s">
        <v>2762</v>
      </c>
      <c r="S185" s="475">
        <v>0.0</v>
      </c>
    </row>
    <row r="186" ht="15.75" customHeight="1">
      <c r="A186" s="473" t="s">
        <v>537</v>
      </c>
      <c r="B186" s="406">
        <v>63.9</v>
      </c>
      <c r="C186" s="474">
        <v>64.0</v>
      </c>
      <c r="D186" s="474">
        <v>64.2</v>
      </c>
      <c r="E186" s="474">
        <v>63.9</v>
      </c>
      <c r="F186" s="474" t="s">
        <v>2804</v>
      </c>
      <c r="G186" s="475">
        <v>0.0</v>
      </c>
      <c r="M186" s="473" t="s">
        <v>501</v>
      </c>
      <c r="N186" s="406">
        <v>63.9</v>
      </c>
      <c r="O186" s="474">
        <v>63.9</v>
      </c>
      <c r="P186" s="474">
        <v>63.9</v>
      </c>
      <c r="Q186" s="474">
        <v>63.9</v>
      </c>
      <c r="R186" s="474" t="s">
        <v>2784</v>
      </c>
      <c r="S186" s="475">
        <v>0.0</v>
      </c>
    </row>
    <row r="187" ht="15.75" customHeight="1">
      <c r="A187" s="473" t="s">
        <v>538</v>
      </c>
      <c r="B187" s="406">
        <v>63.9</v>
      </c>
      <c r="C187" s="474">
        <v>63.9</v>
      </c>
      <c r="D187" s="474">
        <v>63.9</v>
      </c>
      <c r="E187" s="474">
        <v>63.9</v>
      </c>
      <c r="F187" s="474" t="s">
        <v>2805</v>
      </c>
      <c r="G187" s="475">
        <v>0.0</v>
      </c>
      <c r="M187" s="473" t="s">
        <v>502</v>
      </c>
      <c r="N187" s="406">
        <v>63.9</v>
      </c>
      <c r="O187" s="474">
        <v>63.9</v>
      </c>
      <c r="P187" s="474">
        <v>63.9</v>
      </c>
      <c r="Q187" s="474">
        <v>63.9</v>
      </c>
      <c r="R187" s="474" t="s">
        <v>2759</v>
      </c>
      <c r="S187" s="475">
        <v>0.0</v>
      </c>
    </row>
    <row r="188" ht="15.75" customHeight="1">
      <c r="A188" s="473" t="s">
        <v>539</v>
      </c>
      <c r="B188" s="406">
        <v>63.9</v>
      </c>
      <c r="C188" s="474">
        <v>64.1</v>
      </c>
      <c r="D188" s="474">
        <v>64.3</v>
      </c>
      <c r="E188" s="474">
        <v>63.9</v>
      </c>
      <c r="F188" s="474" t="s">
        <v>2806</v>
      </c>
      <c r="G188" s="475">
        <v>-0.0031</v>
      </c>
      <c r="M188" s="473" t="s">
        <v>503</v>
      </c>
      <c r="N188" s="406">
        <v>63.9</v>
      </c>
      <c r="O188" s="474">
        <v>63.9</v>
      </c>
      <c r="P188" s="474">
        <v>63.9</v>
      </c>
      <c r="Q188" s="474">
        <v>63.9</v>
      </c>
      <c r="R188" s="474" t="s">
        <v>2759</v>
      </c>
      <c r="S188" s="475">
        <v>0.0</v>
      </c>
    </row>
    <row r="189" ht="15.75" customHeight="1">
      <c r="A189" s="473" t="s">
        <v>540</v>
      </c>
      <c r="B189" s="406">
        <v>63.9</v>
      </c>
      <c r="C189" s="474">
        <v>63.9</v>
      </c>
      <c r="D189" s="474">
        <v>64.7</v>
      </c>
      <c r="E189" s="474">
        <v>63.9</v>
      </c>
      <c r="F189" s="474" t="s">
        <v>2807</v>
      </c>
      <c r="G189" s="475">
        <v>-0.0016</v>
      </c>
      <c r="M189" s="473" t="s">
        <v>504</v>
      </c>
      <c r="N189" s="406">
        <v>63.9</v>
      </c>
      <c r="O189" s="474">
        <v>63.9</v>
      </c>
      <c r="P189" s="474">
        <v>63.9</v>
      </c>
      <c r="Q189" s="474">
        <v>63.9</v>
      </c>
      <c r="R189" s="474" t="s">
        <v>2785</v>
      </c>
      <c r="S189" s="475">
        <v>0.0</v>
      </c>
    </row>
    <row r="190" ht="15.75" customHeight="1">
      <c r="A190" s="473" t="s">
        <v>541</v>
      </c>
      <c r="B190" s="406">
        <v>63.9</v>
      </c>
      <c r="C190" s="474">
        <v>64.3</v>
      </c>
      <c r="D190" s="474">
        <v>64.3</v>
      </c>
      <c r="E190" s="474">
        <v>63.9</v>
      </c>
      <c r="F190" s="474" t="s">
        <v>2808</v>
      </c>
      <c r="G190" s="475">
        <v>-0.0078</v>
      </c>
      <c r="M190" s="473" t="s">
        <v>505</v>
      </c>
      <c r="N190" s="406">
        <v>63.9</v>
      </c>
      <c r="O190" s="474">
        <v>63.9</v>
      </c>
      <c r="P190" s="474">
        <v>63.9</v>
      </c>
      <c r="Q190" s="474">
        <v>63.9</v>
      </c>
      <c r="R190" s="474" t="s">
        <v>2747</v>
      </c>
      <c r="S190" s="475">
        <v>0.0</v>
      </c>
    </row>
    <row r="191" ht="15.75" customHeight="1">
      <c r="A191" s="473" t="s">
        <v>542</v>
      </c>
      <c r="B191" s="406">
        <v>64.4</v>
      </c>
      <c r="C191" s="474">
        <v>63.9</v>
      </c>
      <c r="D191" s="474">
        <v>64.9</v>
      </c>
      <c r="E191" s="474">
        <v>63.9</v>
      </c>
      <c r="F191" s="474" t="s">
        <v>2809</v>
      </c>
      <c r="G191" s="475">
        <v>0.0078</v>
      </c>
      <c r="M191" s="473" t="s">
        <v>4800</v>
      </c>
      <c r="N191" s="406">
        <v>63.9</v>
      </c>
      <c r="O191" s="474">
        <v>63.9</v>
      </c>
      <c r="P191" s="474">
        <v>63.9</v>
      </c>
      <c r="Q191" s="474">
        <v>63.9</v>
      </c>
      <c r="R191" s="474" t="s">
        <v>2828</v>
      </c>
      <c r="S191" s="475">
        <v>0.0</v>
      </c>
    </row>
    <row r="192" ht="15.75" customHeight="1">
      <c r="A192" s="473" t="s">
        <v>543</v>
      </c>
      <c r="B192" s="406">
        <v>63.9</v>
      </c>
      <c r="C192" s="474">
        <v>63.9</v>
      </c>
      <c r="D192" s="474">
        <v>65.6</v>
      </c>
      <c r="E192" s="474">
        <v>63.9</v>
      </c>
      <c r="F192" s="474" t="s">
        <v>2810</v>
      </c>
      <c r="G192" s="475">
        <v>0.0</v>
      </c>
      <c r="M192" s="473" t="s">
        <v>506</v>
      </c>
      <c r="N192" s="406">
        <v>63.9</v>
      </c>
      <c r="O192" s="474">
        <v>63.9</v>
      </c>
      <c r="P192" s="474">
        <v>63.9</v>
      </c>
      <c r="Q192" s="474">
        <v>63.9</v>
      </c>
      <c r="R192" s="474" t="s">
        <v>2786</v>
      </c>
      <c r="S192" s="475">
        <v>0.0</v>
      </c>
    </row>
    <row r="193" ht="15.75" customHeight="1">
      <c r="A193" s="473" t="s">
        <v>544</v>
      </c>
      <c r="B193" s="406">
        <v>63.9</v>
      </c>
      <c r="C193" s="474">
        <v>63.9</v>
      </c>
      <c r="D193" s="474">
        <v>63.9</v>
      </c>
      <c r="E193" s="474">
        <v>63.9</v>
      </c>
      <c r="F193" s="474" t="s">
        <v>2811</v>
      </c>
      <c r="G193" s="475">
        <v>0.0</v>
      </c>
      <c r="M193" s="473" t="s">
        <v>507</v>
      </c>
      <c r="N193" s="406">
        <v>63.9</v>
      </c>
      <c r="O193" s="474">
        <v>63.9</v>
      </c>
      <c r="P193" s="474">
        <v>63.9</v>
      </c>
      <c r="Q193" s="474">
        <v>63.9</v>
      </c>
      <c r="R193" s="474" t="s">
        <v>2787</v>
      </c>
      <c r="S193" s="475">
        <v>0.0</v>
      </c>
    </row>
    <row r="194" ht="15.75" customHeight="1">
      <c r="A194" s="473" t="s">
        <v>545</v>
      </c>
      <c r="B194" s="406">
        <v>63.9</v>
      </c>
      <c r="C194" s="474">
        <v>63.9</v>
      </c>
      <c r="D194" s="474">
        <v>63.9</v>
      </c>
      <c r="E194" s="474">
        <v>63.9</v>
      </c>
      <c r="F194" s="474" t="s">
        <v>2812</v>
      </c>
      <c r="G194" s="475">
        <v>0.0</v>
      </c>
      <c r="M194" s="473" t="s">
        <v>508</v>
      </c>
      <c r="N194" s="406">
        <v>63.9</v>
      </c>
      <c r="O194" s="474">
        <v>63.9</v>
      </c>
      <c r="P194" s="474">
        <v>63.9</v>
      </c>
      <c r="Q194" s="474">
        <v>63.9</v>
      </c>
      <c r="R194" s="474" t="s">
        <v>2741</v>
      </c>
      <c r="S194" s="475">
        <v>0.0</v>
      </c>
    </row>
    <row r="195" ht="15.75" customHeight="1">
      <c r="A195" s="473" t="s">
        <v>546</v>
      </c>
      <c r="B195" s="406">
        <v>63.9</v>
      </c>
      <c r="C195" s="474">
        <v>63.9</v>
      </c>
      <c r="D195" s="474">
        <v>63.9</v>
      </c>
      <c r="E195" s="474">
        <v>63.9</v>
      </c>
      <c r="F195" s="474" t="s">
        <v>2813</v>
      </c>
      <c r="G195" s="475">
        <v>0.0</v>
      </c>
      <c r="M195" s="473" t="s">
        <v>509</v>
      </c>
      <c r="N195" s="406">
        <v>63.9</v>
      </c>
      <c r="O195" s="474">
        <v>63.9</v>
      </c>
      <c r="P195" s="474">
        <v>63.9</v>
      </c>
      <c r="Q195" s="474">
        <v>63.9</v>
      </c>
      <c r="R195" s="474" t="s">
        <v>2762</v>
      </c>
      <c r="S195" s="475">
        <v>0.0</v>
      </c>
    </row>
    <row r="196" ht="15.75" customHeight="1">
      <c r="A196" s="473" t="s">
        <v>547</v>
      </c>
      <c r="B196" s="406">
        <v>63.9</v>
      </c>
      <c r="C196" s="474">
        <v>64.1</v>
      </c>
      <c r="D196" s="474">
        <v>64.1</v>
      </c>
      <c r="E196" s="474">
        <v>63.9</v>
      </c>
      <c r="F196" s="474" t="s">
        <v>2814</v>
      </c>
      <c r="G196" s="475">
        <v>-0.0016</v>
      </c>
      <c r="M196" s="473" t="s">
        <v>4801</v>
      </c>
      <c r="N196" s="406">
        <v>63.9</v>
      </c>
      <c r="O196" s="474">
        <v>63.9</v>
      </c>
      <c r="P196" s="474">
        <v>63.9</v>
      </c>
      <c r="Q196" s="474">
        <v>63.9</v>
      </c>
      <c r="R196" s="474" t="s">
        <v>4802</v>
      </c>
      <c r="S196" s="475">
        <v>0.0</v>
      </c>
    </row>
    <row r="197" ht="15.75" customHeight="1">
      <c r="A197" s="473" t="s">
        <v>548</v>
      </c>
      <c r="B197" s="406">
        <v>64.0</v>
      </c>
      <c r="C197" s="474">
        <v>64.1</v>
      </c>
      <c r="D197" s="474">
        <v>64.4</v>
      </c>
      <c r="E197" s="474">
        <v>63.9</v>
      </c>
      <c r="F197" s="474" t="s">
        <v>2815</v>
      </c>
      <c r="G197" s="475">
        <v>-0.0016</v>
      </c>
      <c r="M197" s="473" t="s">
        <v>510</v>
      </c>
      <c r="N197" s="406">
        <v>63.9</v>
      </c>
      <c r="O197" s="474">
        <v>63.9</v>
      </c>
      <c r="P197" s="474">
        <v>63.9</v>
      </c>
      <c r="Q197" s="474">
        <v>63.9</v>
      </c>
      <c r="R197" s="474" t="s">
        <v>2783</v>
      </c>
      <c r="S197" s="475">
        <v>0.0</v>
      </c>
    </row>
    <row r="198" ht="15.75" customHeight="1">
      <c r="A198" s="473" t="s">
        <v>549</v>
      </c>
      <c r="B198" s="406">
        <v>64.5</v>
      </c>
      <c r="C198" s="474">
        <v>64.5</v>
      </c>
      <c r="D198" s="474">
        <v>65.7</v>
      </c>
      <c r="E198" s="474">
        <v>64.0</v>
      </c>
      <c r="F198" s="474" t="s">
        <v>2816</v>
      </c>
      <c r="G198" s="475">
        <v>-0.0107</v>
      </c>
      <c r="M198" s="473" t="s">
        <v>511</v>
      </c>
      <c r="N198" s="406">
        <v>63.9</v>
      </c>
      <c r="O198" s="474">
        <v>63.9</v>
      </c>
      <c r="P198" s="474">
        <v>63.9</v>
      </c>
      <c r="Q198" s="474">
        <v>63.9</v>
      </c>
      <c r="R198" s="474" t="s">
        <v>2745</v>
      </c>
      <c r="S198" s="475">
        <v>0.0</v>
      </c>
    </row>
    <row r="199" ht="15.75" customHeight="1">
      <c r="A199" s="473" t="s">
        <v>550</v>
      </c>
      <c r="B199" s="406">
        <v>65.2</v>
      </c>
      <c r="C199" s="474">
        <v>67.9</v>
      </c>
      <c r="D199" s="474">
        <v>70.0</v>
      </c>
      <c r="E199" s="474">
        <v>65.0</v>
      </c>
      <c r="F199" s="474" t="s">
        <v>2817</v>
      </c>
      <c r="G199" s="475">
        <v>-0.0121</v>
      </c>
      <c r="M199" s="473" t="s">
        <v>512</v>
      </c>
      <c r="N199" s="406">
        <v>63.9</v>
      </c>
      <c r="O199" s="474">
        <v>63.9</v>
      </c>
      <c r="P199" s="474">
        <v>63.9</v>
      </c>
      <c r="Q199" s="474">
        <v>63.9</v>
      </c>
      <c r="R199" s="474" t="s">
        <v>2783</v>
      </c>
      <c r="S199" s="475">
        <v>0.0</v>
      </c>
    </row>
    <row r="200" ht="15.75" customHeight="1">
      <c r="A200" s="473" t="s">
        <v>551</v>
      </c>
      <c r="B200" s="406">
        <v>66.0</v>
      </c>
      <c r="C200" s="474">
        <v>68.1</v>
      </c>
      <c r="D200" s="474">
        <v>70.2</v>
      </c>
      <c r="E200" s="474">
        <v>64.7</v>
      </c>
      <c r="F200" s="474" t="s">
        <v>2818</v>
      </c>
      <c r="G200" s="475">
        <v>-0.0308</v>
      </c>
      <c r="M200" s="473" t="s">
        <v>513</v>
      </c>
      <c r="N200" s="406">
        <v>63.9</v>
      </c>
      <c r="O200" s="474">
        <v>63.9</v>
      </c>
      <c r="P200" s="474">
        <v>63.9</v>
      </c>
      <c r="Q200" s="474">
        <v>63.9</v>
      </c>
      <c r="R200" s="474" t="s">
        <v>2788</v>
      </c>
      <c r="S200" s="475">
        <v>0.0</v>
      </c>
    </row>
    <row r="201" ht="15.75" customHeight="1">
      <c r="A201" s="473" t="s">
        <v>552</v>
      </c>
      <c r="B201" s="406">
        <v>68.1</v>
      </c>
      <c r="C201" s="474">
        <v>67.3</v>
      </c>
      <c r="D201" s="474">
        <v>69.9</v>
      </c>
      <c r="E201" s="474">
        <v>65.8</v>
      </c>
      <c r="F201" s="474" t="s">
        <v>2819</v>
      </c>
      <c r="G201" s="475">
        <v>0.0365</v>
      </c>
      <c r="M201" s="473" t="s">
        <v>4803</v>
      </c>
      <c r="N201" s="406">
        <v>63.9</v>
      </c>
      <c r="O201" s="474">
        <v>63.9</v>
      </c>
      <c r="P201" s="474">
        <v>63.9</v>
      </c>
      <c r="Q201" s="474">
        <v>63.9</v>
      </c>
      <c r="R201" s="474" t="s">
        <v>4804</v>
      </c>
      <c r="S201" s="475">
        <v>0.0</v>
      </c>
    </row>
    <row r="202" ht="15.75" customHeight="1">
      <c r="A202" s="473" t="s">
        <v>553</v>
      </c>
      <c r="B202" s="406">
        <v>64.2</v>
      </c>
      <c r="C202" s="474">
        <v>63.9</v>
      </c>
      <c r="D202" s="474">
        <v>65.6</v>
      </c>
      <c r="E202" s="474">
        <v>63.9</v>
      </c>
      <c r="F202" s="474" t="s">
        <v>2820</v>
      </c>
      <c r="G202" s="475">
        <v>0.0047</v>
      </c>
      <c r="M202" s="473" t="s">
        <v>514</v>
      </c>
      <c r="N202" s="406">
        <v>63.9</v>
      </c>
      <c r="O202" s="474">
        <v>63.9</v>
      </c>
      <c r="P202" s="474">
        <v>63.9</v>
      </c>
      <c r="Q202" s="474">
        <v>63.9</v>
      </c>
      <c r="R202" s="474" t="s">
        <v>2747</v>
      </c>
      <c r="S202" s="475">
        <v>0.0</v>
      </c>
    </row>
    <row r="203" ht="15.75" customHeight="1">
      <c r="A203" s="473" t="s">
        <v>554</v>
      </c>
      <c r="B203" s="406">
        <v>63.9</v>
      </c>
      <c r="C203" s="474">
        <v>63.9</v>
      </c>
      <c r="D203" s="474">
        <v>64.3</v>
      </c>
      <c r="E203" s="474">
        <v>63.9</v>
      </c>
      <c r="F203" s="474" t="s">
        <v>2821</v>
      </c>
      <c r="G203" s="475">
        <v>0.0</v>
      </c>
      <c r="M203" s="473" t="s">
        <v>515</v>
      </c>
      <c r="N203" s="406">
        <v>63.9</v>
      </c>
      <c r="O203" s="474">
        <v>63.9</v>
      </c>
      <c r="P203" s="474">
        <v>63.9</v>
      </c>
      <c r="Q203" s="474">
        <v>63.9</v>
      </c>
      <c r="R203" s="474" t="s">
        <v>2735</v>
      </c>
      <c r="S203" s="475">
        <v>0.0</v>
      </c>
    </row>
    <row r="204" ht="15.75" customHeight="1">
      <c r="A204" s="473" t="s">
        <v>555</v>
      </c>
      <c r="B204" s="406">
        <v>63.9</v>
      </c>
      <c r="C204" s="474">
        <v>63.9</v>
      </c>
      <c r="D204" s="474">
        <v>64.2</v>
      </c>
      <c r="E204" s="474">
        <v>63.9</v>
      </c>
      <c r="F204" s="474" t="s">
        <v>2822</v>
      </c>
      <c r="G204" s="475">
        <v>0.0</v>
      </c>
      <c r="M204" s="473" t="s">
        <v>4805</v>
      </c>
      <c r="N204" s="406">
        <v>63.9</v>
      </c>
      <c r="O204" s="474">
        <v>63.9</v>
      </c>
      <c r="P204" s="474">
        <v>63.9</v>
      </c>
      <c r="Q204" s="474">
        <v>63.9</v>
      </c>
      <c r="R204" s="474" t="s">
        <v>4806</v>
      </c>
      <c r="S204" s="475">
        <v>0.0</v>
      </c>
    </row>
    <row r="205" ht="15.75" customHeight="1">
      <c r="A205" s="473" t="s">
        <v>556</v>
      </c>
      <c r="B205" s="406">
        <v>63.9</v>
      </c>
      <c r="C205" s="474">
        <v>63.9</v>
      </c>
      <c r="D205" s="474">
        <v>65.3</v>
      </c>
      <c r="E205" s="474">
        <v>63.9</v>
      </c>
      <c r="F205" s="474" t="s">
        <v>2823</v>
      </c>
      <c r="G205" s="475">
        <v>0.0</v>
      </c>
      <c r="M205" s="473" t="s">
        <v>516</v>
      </c>
      <c r="N205" s="406">
        <v>63.9</v>
      </c>
      <c r="O205" s="474">
        <v>63.9</v>
      </c>
      <c r="P205" s="474">
        <v>63.9</v>
      </c>
      <c r="Q205" s="474">
        <v>63.9</v>
      </c>
      <c r="R205" s="474" t="s">
        <v>2789</v>
      </c>
      <c r="S205" s="475">
        <v>0.0</v>
      </c>
    </row>
    <row r="206" ht="15.75" customHeight="1">
      <c r="A206" s="473" t="s">
        <v>557</v>
      </c>
      <c r="B206" s="406">
        <v>63.9</v>
      </c>
      <c r="C206" s="474">
        <v>63.9</v>
      </c>
      <c r="D206" s="474">
        <v>63.9</v>
      </c>
      <c r="E206" s="474">
        <v>63.9</v>
      </c>
      <c r="F206" s="474" t="s">
        <v>2824</v>
      </c>
      <c r="G206" s="475">
        <v>0.0</v>
      </c>
      <c r="M206" s="473" t="s">
        <v>517</v>
      </c>
      <c r="N206" s="406">
        <v>63.9</v>
      </c>
      <c r="O206" s="474">
        <v>63.9</v>
      </c>
      <c r="P206" s="474">
        <v>63.9</v>
      </c>
      <c r="Q206" s="474">
        <v>63.9</v>
      </c>
      <c r="R206" s="474" t="s">
        <v>2779</v>
      </c>
      <c r="S206" s="475">
        <v>0.0</v>
      </c>
    </row>
    <row r="207" ht="15.75" customHeight="1">
      <c r="A207" s="473" t="s">
        <v>558</v>
      </c>
      <c r="B207" s="406">
        <v>63.9</v>
      </c>
      <c r="C207" s="474">
        <v>63.9</v>
      </c>
      <c r="D207" s="474">
        <v>63.9</v>
      </c>
      <c r="E207" s="474">
        <v>63.9</v>
      </c>
      <c r="F207" s="474" t="s">
        <v>2825</v>
      </c>
      <c r="G207" s="475">
        <v>0.0</v>
      </c>
      <c r="M207" s="473" t="s">
        <v>518</v>
      </c>
      <c r="N207" s="406">
        <v>63.9</v>
      </c>
      <c r="O207" s="474">
        <v>63.9</v>
      </c>
      <c r="P207" s="474">
        <v>63.9</v>
      </c>
      <c r="Q207" s="474">
        <v>63.9</v>
      </c>
      <c r="R207" s="474" t="s">
        <v>2790</v>
      </c>
      <c r="S207" s="475">
        <v>0.0</v>
      </c>
    </row>
    <row r="208" ht="15.75" customHeight="1">
      <c r="A208" s="473" t="s">
        <v>559</v>
      </c>
      <c r="B208" s="406">
        <v>63.9</v>
      </c>
      <c r="C208" s="474">
        <v>63.9</v>
      </c>
      <c r="D208" s="474">
        <v>63.9</v>
      </c>
      <c r="E208" s="474">
        <v>63.9</v>
      </c>
      <c r="F208" s="474" t="s">
        <v>2826</v>
      </c>
      <c r="G208" s="475">
        <v>0.0</v>
      </c>
      <c r="M208" s="473" t="s">
        <v>519</v>
      </c>
      <c r="N208" s="406">
        <v>63.9</v>
      </c>
      <c r="O208" s="474">
        <v>63.9</v>
      </c>
      <c r="P208" s="474">
        <v>63.9</v>
      </c>
      <c r="Q208" s="474">
        <v>63.9</v>
      </c>
      <c r="R208" s="474" t="s">
        <v>2791</v>
      </c>
      <c r="S208" s="475">
        <v>0.0</v>
      </c>
    </row>
    <row r="209" ht="15.75" customHeight="1">
      <c r="A209" s="473" t="s">
        <v>560</v>
      </c>
      <c r="B209" s="406">
        <v>63.9</v>
      </c>
      <c r="C209" s="474">
        <v>63.9</v>
      </c>
      <c r="D209" s="474">
        <v>63.9</v>
      </c>
      <c r="E209" s="474">
        <v>63.9</v>
      </c>
      <c r="F209" s="474" t="s">
        <v>2827</v>
      </c>
      <c r="G209" s="475">
        <v>0.0</v>
      </c>
      <c r="M209" s="473" t="s">
        <v>4807</v>
      </c>
      <c r="N209" s="406">
        <v>63.9</v>
      </c>
      <c r="O209" s="474">
        <v>63.9</v>
      </c>
      <c r="P209" s="474">
        <v>63.9</v>
      </c>
      <c r="Q209" s="474">
        <v>63.9</v>
      </c>
      <c r="R209" s="474" t="s">
        <v>2761</v>
      </c>
      <c r="S209" s="475">
        <v>0.0</v>
      </c>
    </row>
    <row r="210" ht="15.75" customHeight="1">
      <c r="A210" s="473" t="s">
        <v>561</v>
      </c>
      <c r="B210" s="406">
        <v>63.9</v>
      </c>
      <c r="C210" s="474">
        <v>63.9</v>
      </c>
      <c r="D210" s="474">
        <v>63.9</v>
      </c>
      <c r="E210" s="474">
        <v>63.9</v>
      </c>
      <c r="F210" s="474" t="s">
        <v>2824</v>
      </c>
      <c r="G210" s="475">
        <v>0.0</v>
      </c>
      <c r="M210" s="473" t="s">
        <v>520</v>
      </c>
      <c r="N210" s="406">
        <v>63.9</v>
      </c>
      <c r="O210" s="474">
        <v>63.9</v>
      </c>
      <c r="P210" s="474">
        <v>63.9</v>
      </c>
      <c r="Q210" s="474">
        <v>63.9</v>
      </c>
      <c r="R210" s="474" t="s">
        <v>2782</v>
      </c>
      <c r="S210" s="475">
        <v>0.0</v>
      </c>
    </row>
    <row r="211" ht="15.75" customHeight="1">
      <c r="A211" s="473" t="s">
        <v>562</v>
      </c>
      <c r="B211" s="406">
        <v>63.9</v>
      </c>
      <c r="C211" s="474">
        <v>63.9</v>
      </c>
      <c r="D211" s="474">
        <v>63.9</v>
      </c>
      <c r="E211" s="474">
        <v>63.9</v>
      </c>
      <c r="F211" s="474" t="s">
        <v>2828</v>
      </c>
      <c r="G211" s="475">
        <v>0.0</v>
      </c>
      <c r="M211" s="473" t="s">
        <v>521</v>
      </c>
      <c r="N211" s="406">
        <v>63.9</v>
      </c>
      <c r="O211" s="474">
        <v>63.9</v>
      </c>
      <c r="P211" s="474">
        <v>63.9</v>
      </c>
      <c r="Q211" s="474">
        <v>63.9</v>
      </c>
      <c r="R211" s="474" t="s">
        <v>2743</v>
      </c>
      <c r="S211" s="475">
        <v>0.0</v>
      </c>
    </row>
    <row r="212" ht="15.75" customHeight="1">
      <c r="A212" s="473" t="s">
        <v>563</v>
      </c>
      <c r="B212" s="406">
        <v>63.9</v>
      </c>
      <c r="C212" s="474">
        <v>63.9</v>
      </c>
      <c r="D212" s="474">
        <v>63.9</v>
      </c>
      <c r="E212" s="474">
        <v>63.9</v>
      </c>
      <c r="F212" s="474" t="s">
        <v>2829</v>
      </c>
      <c r="G212" s="475">
        <v>0.0</v>
      </c>
      <c r="M212" s="473" t="s">
        <v>522</v>
      </c>
      <c r="N212" s="406">
        <v>63.9</v>
      </c>
      <c r="O212" s="474">
        <v>63.9</v>
      </c>
      <c r="P212" s="474">
        <v>63.9</v>
      </c>
      <c r="Q212" s="474">
        <v>63.9</v>
      </c>
      <c r="R212" s="474" t="s">
        <v>2792</v>
      </c>
      <c r="S212" s="475">
        <v>0.0</v>
      </c>
    </row>
    <row r="213" ht="15.75" customHeight="1">
      <c r="A213" s="473" t="s">
        <v>564</v>
      </c>
      <c r="B213" s="406">
        <v>63.9</v>
      </c>
      <c r="C213" s="474">
        <v>63.9</v>
      </c>
      <c r="D213" s="474">
        <v>63.9</v>
      </c>
      <c r="E213" s="474">
        <v>63.9</v>
      </c>
      <c r="F213" s="474" t="s">
        <v>2830</v>
      </c>
      <c r="G213" s="475">
        <v>0.0</v>
      </c>
      <c r="M213" s="473" t="s">
        <v>523</v>
      </c>
      <c r="N213" s="406">
        <v>63.9</v>
      </c>
      <c r="O213" s="474">
        <v>63.9</v>
      </c>
      <c r="P213" s="474">
        <v>63.9</v>
      </c>
      <c r="Q213" s="474">
        <v>63.9</v>
      </c>
      <c r="R213" s="474" t="s">
        <v>2759</v>
      </c>
      <c r="S213" s="475">
        <v>0.0</v>
      </c>
    </row>
    <row r="214" ht="15.75" customHeight="1">
      <c r="A214" s="473" t="s">
        <v>565</v>
      </c>
      <c r="B214" s="406">
        <v>63.9</v>
      </c>
      <c r="C214" s="474">
        <v>63.9</v>
      </c>
      <c r="D214" s="474">
        <v>63.9</v>
      </c>
      <c r="E214" s="474">
        <v>63.9</v>
      </c>
      <c r="F214" s="474" t="s">
        <v>2831</v>
      </c>
      <c r="G214" s="475">
        <v>0.0</v>
      </c>
      <c r="M214" s="473" t="s">
        <v>4808</v>
      </c>
      <c r="N214" s="406">
        <v>63.9</v>
      </c>
      <c r="O214" s="474">
        <v>63.9</v>
      </c>
      <c r="P214" s="474">
        <v>63.9</v>
      </c>
      <c r="Q214" s="474">
        <v>63.9</v>
      </c>
      <c r="R214" s="474" t="s">
        <v>4809</v>
      </c>
      <c r="S214" s="475">
        <v>0.0</v>
      </c>
    </row>
    <row r="215" ht="15.75" customHeight="1">
      <c r="A215" s="473" t="s">
        <v>566</v>
      </c>
      <c r="B215" s="406">
        <v>63.9</v>
      </c>
      <c r="C215" s="474">
        <v>63.9</v>
      </c>
      <c r="D215" s="474">
        <v>63.9</v>
      </c>
      <c r="E215" s="474">
        <v>63.9</v>
      </c>
      <c r="F215" s="474" t="s">
        <v>2832</v>
      </c>
      <c r="G215" s="475">
        <v>0.0</v>
      </c>
      <c r="M215" s="473" t="s">
        <v>524</v>
      </c>
      <c r="N215" s="406">
        <v>63.9</v>
      </c>
      <c r="O215" s="474">
        <v>63.9</v>
      </c>
      <c r="P215" s="474">
        <v>63.9</v>
      </c>
      <c r="Q215" s="474">
        <v>63.9</v>
      </c>
      <c r="R215" s="474" t="s">
        <v>2793</v>
      </c>
      <c r="S215" s="475">
        <v>0.0</v>
      </c>
    </row>
    <row r="216" ht="15.75" customHeight="1">
      <c r="A216" s="473" t="s">
        <v>567</v>
      </c>
      <c r="B216" s="406">
        <v>63.9</v>
      </c>
      <c r="C216" s="474">
        <v>63.9</v>
      </c>
      <c r="D216" s="474">
        <v>63.9</v>
      </c>
      <c r="E216" s="474">
        <v>63.9</v>
      </c>
      <c r="F216" s="474" t="s">
        <v>2833</v>
      </c>
      <c r="G216" s="475">
        <v>0.0</v>
      </c>
      <c r="M216" s="473" t="s">
        <v>525</v>
      </c>
      <c r="N216" s="406">
        <v>63.9</v>
      </c>
      <c r="O216" s="474">
        <v>63.9</v>
      </c>
      <c r="P216" s="474">
        <v>63.9</v>
      </c>
      <c r="Q216" s="474">
        <v>63.9</v>
      </c>
      <c r="R216" s="474" t="s">
        <v>2794</v>
      </c>
      <c r="S216" s="475">
        <v>0.0</v>
      </c>
    </row>
    <row r="217" ht="15.75" customHeight="1">
      <c r="A217" s="473" t="s">
        <v>568</v>
      </c>
      <c r="B217" s="406">
        <v>63.9</v>
      </c>
      <c r="C217" s="474">
        <v>63.9</v>
      </c>
      <c r="D217" s="474">
        <v>63.9</v>
      </c>
      <c r="E217" s="474">
        <v>63.9</v>
      </c>
      <c r="F217" s="474" t="s">
        <v>2748</v>
      </c>
      <c r="G217" s="475">
        <v>0.0</v>
      </c>
      <c r="M217" s="473" t="s">
        <v>526</v>
      </c>
      <c r="N217" s="406">
        <v>63.9</v>
      </c>
      <c r="O217" s="474">
        <v>63.9</v>
      </c>
      <c r="P217" s="474">
        <v>63.9</v>
      </c>
      <c r="Q217" s="474">
        <v>63.9</v>
      </c>
      <c r="R217" s="474" t="s">
        <v>2795</v>
      </c>
      <c r="S217" s="475">
        <v>0.0</v>
      </c>
    </row>
    <row r="218" ht="15.75" customHeight="1">
      <c r="A218" s="473" t="s">
        <v>569</v>
      </c>
      <c r="B218" s="406">
        <v>63.9</v>
      </c>
      <c r="C218" s="474">
        <v>63.9</v>
      </c>
      <c r="D218" s="474">
        <v>63.9</v>
      </c>
      <c r="E218" s="474">
        <v>63.9</v>
      </c>
      <c r="F218" s="474" t="s">
        <v>2834</v>
      </c>
      <c r="G218" s="475">
        <v>0.0</v>
      </c>
      <c r="M218" s="473" t="s">
        <v>527</v>
      </c>
      <c r="N218" s="406">
        <v>63.9</v>
      </c>
      <c r="O218" s="474">
        <v>63.9</v>
      </c>
      <c r="P218" s="474">
        <v>63.9</v>
      </c>
      <c r="Q218" s="474">
        <v>63.9</v>
      </c>
      <c r="R218" s="474" t="s">
        <v>2785</v>
      </c>
      <c r="S218" s="475">
        <v>0.0</v>
      </c>
    </row>
    <row r="219" ht="15.75" customHeight="1">
      <c r="A219" s="473" t="s">
        <v>570</v>
      </c>
      <c r="B219" s="406">
        <v>63.9</v>
      </c>
      <c r="C219" s="474">
        <v>63.9</v>
      </c>
      <c r="D219" s="474">
        <v>63.9</v>
      </c>
      <c r="E219" s="474">
        <v>63.9</v>
      </c>
      <c r="F219" s="474" t="s">
        <v>2835</v>
      </c>
      <c r="G219" s="475">
        <v>0.0</v>
      </c>
      <c r="M219" s="473" t="s">
        <v>4810</v>
      </c>
      <c r="N219" s="406">
        <v>63.9</v>
      </c>
      <c r="O219" s="474">
        <v>63.9</v>
      </c>
      <c r="P219" s="474">
        <v>63.9</v>
      </c>
      <c r="Q219" s="474">
        <v>63.9</v>
      </c>
      <c r="R219" s="474" t="s">
        <v>4811</v>
      </c>
      <c r="S219" s="475">
        <v>0.0</v>
      </c>
    </row>
    <row r="220" ht="15.75" customHeight="1">
      <c r="A220" s="473" t="s">
        <v>571</v>
      </c>
      <c r="B220" s="406">
        <v>63.9</v>
      </c>
      <c r="C220" s="474">
        <v>63.9</v>
      </c>
      <c r="D220" s="474">
        <v>63.9</v>
      </c>
      <c r="E220" s="474">
        <v>63.9</v>
      </c>
      <c r="F220" s="474" t="s">
        <v>2762</v>
      </c>
      <c r="G220" s="475">
        <v>0.0</v>
      </c>
      <c r="M220" s="473" t="s">
        <v>528</v>
      </c>
      <c r="N220" s="406">
        <v>63.9</v>
      </c>
      <c r="O220" s="474">
        <v>63.9</v>
      </c>
      <c r="P220" s="474">
        <v>63.9</v>
      </c>
      <c r="Q220" s="474">
        <v>63.9</v>
      </c>
      <c r="R220" s="474" t="s">
        <v>2796</v>
      </c>
      <c r="S220" s="475">
        <v>0.0</v>
      </c>
    </row>
    <row r="221" ht="15.75" customHeight="1">
      <c r="A221" s="473" t="s">
        <v>572</v>
      </c>
      <c r="B221" s="406">
        <v>63.9</v>
      </c>
      <c r="C221" s="474">
        <v>63.9</v>
      </c>
      <c r="D221" s="474">
        <v>63.9</v>
      </c>
      <c r="E221" s="474">
        <v>63.9</v>
      </c>
      <c r="F221" s="474" t="s">
        <v>2836</v>
      </c>
      <c r="G221" s="475">
        <v>0.0</v>
      </c>
      <c r="M221" s="473" t="s">
        <v>529</v>
      </c>
      <c r="N221" s="406">
        <v>63.9</v>
      </c>
      <c r="O221" s="474">
        <v>63.9</v>
      </c>
      <c r="P221" s="474">
        <v>63.9</v>
      </c>
      <c r="Q221" s="474">
        <v>63.9</v>
      </c>
      <c r="R221" s="474" t="s">
        <v>2797</v>
      </c>
      <c r="S221" s="475">
        <v>0.0</v>
      </c>
    </row>
    <row r="222" ht="15.75" customHeight="1">
      <c r="A222" s="473" t="s">
        <v>573</v>
      </c>
      <c r="B222" s="406">
        <v>63.9</v>
      </c>
      <c r="C222" s="474">
        <v>63.9</v>
      </c>
      <c r="D222" s="474">
        <v>63.9</v>
      </c>
      <c r="E222" s="474">
        <v>63.9</v>
      </c>
      <c r="F222" s="474" t="s">
        <v>2837</v>
      </c>
      <c r="G222" s="475">
        <v>0.0</v>
      </c>
      <c r="M222" s="473" t="s">
        <v>530</v>
      </c>
      <c r="N222" s="406">
        <v>63.9</v>
      </c>
      <c r="O222" s="474">
        <v>63.9</v>
      </c>
      <c r="P222" s="474">
        <v>63.9</v>
      </c>
      <c r="Q222" s="474">
        <v>63.9</v>
      </c>
      <c r="R222" s="474" t="s">
        <v>2798</v>
      </c>
      <c r="S222" s="475">
        <v>0.0</v>
      </c>
    </row>
    <row r="223" ht="15.75" customHeight="1">
      <c r="A223" s="473" t="s">
        <v>574</v>
      </c>
      <c r="B223" s="406">
        <v>63.9</v>
      </c>
      <c r="C223" s="474">
        <v>63.9</v>
      </c>
      <c r="D223" s="474">
        <v>63.9</v>
      </c>
      <c r="E223" s="474">
        <v>63.9</v>
      </c>
      <c r="F223" s="474" t="s">
        <v>2838</v>
      </c>
      <c r="G223" s="475">
        <v>0.0</v>
      </c>
      <c r="M223" s="473" t="s">
        <v>531</v>
      </c>
      <c r="N223" s="406">
        <v>63.9</v>
      </c>
      <c r="O223" s="474">
        <v>64.8</v>
      </c>
      <c r="P223" s="474">
        <v>64.8</v>
      </c>
      <c r="Q223" s="474">
        <v>63.9</v>
      </c>
      <c r="R223" s="474" t="s">
        <v>2773</v>
      </c>
      <c r="S223" s="475">
        <v>0.0</v>
      </c>
    </row>
    <row r="224" ht="15.75" customHeight="1">
      <c r="A224" s="473" t="s">
        <v>575</v>
      </c>
      <c r="B224" s="406">
        <v>63.9</v>
      </c>
      <c r="C224" s="474">
        <v>63.9</v>
      </c>
      <c r="D224" s="474">
        <v>63.9</v>
      </c>
      <c r="E224" s="474">
        <v>63.9</v>
      </c>
      <c r="F224" s="474" t="s">
        <v>2783</v>
      </c>
      <c r="G224" s="475">
        <v>0.0</v>
      </c>
      <c r="M224" s="473" t="s">
        <v>4812</v>
      </c>
      <c r="N224" s="406">
        <v>63.9</v>
      </c>
      <c r="O224" s="474">
        <v>63.9</v>
      </c>
      <c r="P224" s="474">
        <v>63.9</v>
      </c>
      <c r="Q224" s="474">
        <v>63.9</v>
      </c>
      <c r="R224" s="474" t="s">
        <v>4813</v>
      </c>
      <c r="S224" s="475">
        <v>0.0</v>
      </c>
    </row>
    <row r="225" ht="15.75" customHeight="1">
      <c r="A225" s="473" t="s">
        <v>576</v>
      </c>
      <c r="B225" s="406">
        <v>63.9</v>
      </c>
      <c r="C225" s="474">
        <v>63.9</v>
      </c>
      <c r="D225" s="474">
        <v>63.9</v>
      </c>
      <c r="E225" s="474">
        <v>63.9</v>
      </c>
      <c r="F225" s="474" t="s">
        <v>2783</v>
      </c>
      <c r="G225" s="475">
        <v>0.0</v>
      </c>
      <c r="M225" s="473" t="s">
        <v>532</v>
      </c>
      <c r="N225" s="406">
        <v>63.9</v>
      </c>
      <c r="O225" s="474">
        <v>63.9</v>
      </c>
      <c r="P225" s="474">
        <v>63.9</v>
      </c>
      <c r="Q225" s="474">
        <v>63.9</v>
      </c>
      <c r="R225" s="474" t="s">
        <v>2799</v>
      </c>
      <c r="S225" s="475">
        <v>0.0</v>
      </c>
    </row>
    <row r="226" ht="15.75" customHeight="1">
      <c r="A226" s="473" t="s">
        <v>577</v>
      </c>
      <c r="B226" s="406">
        <v>63.9</v>
      </c>
      <c r="C226" s="474">
        <v>63.9</v>
      </c>
      <c r="D226" s="474">
        <v>63.9</v>
      </c>
      <c r="E226" s="474">
        <v>63.9</v>
      </c>
      <c r="F226" s="474" t="s">
        <v>2759</v>
      </c>
      <c r="G226" s="475">
        <v>0.0</v>
      </c>
      <c r="M226" s="473" t="s">
        <v>533</v>
      </c>
      <c r="N226" s="406">
        <v>63.9</v>
      </c>
      <c r="O226" s="474">
        <v>63.9</v>
      </c>
      <c r="P226" s="474">
        <v>63.9</v>
      </c>
      <c r="Q226" s="474">
        <v>63.9</v>
      </c>
      <c r="R226" s="474" t="s">
        <v>2800</v>
      </c>
      <c r="S226" s="475">
        <v>0.0</v>
      </c>
    </row>
    <row r="227" ht="15.75" customHeight="1">
      <c r="A227" s="473" t="s">
        <v>578</v>
      </c>
      <c r="B227" s="406">
        <v>63.9</v>
      </c>
      <c r="C227" s="474">
        <v>63.9</v>
      </c>
      <c r="D227" s="474">
        <v>63.9</v>
      </c>
      <c r="E227" s="474">
        <v>63.9</v>
      </c>
      <c r="F227" s="474" t="s">
        <v>2794</v>
      </c>
      <c r="G227" s="475">
        <v>0.0</v>
      </c>
      <c r="M227" s="473" t="s">
        <v>534</v>
      </c>
      <c r="N227" s="406">
        <v>63.9</v>
      </c>
      <c r="O227" s="474">
        <v>63.9</v>
      </c>
      <c r="P227" s="474">
        <v>63.9</v>
      </c>
      <c r="Q227" s="474">
        <v>63.9</v>
      </c>
      <c r="R227" s="474" t="s">
        <v>2801</v>
      </c>
      <c r="S227" s="475">
        <v>0.0</v>
      </c>
    </row>
    <row r="228" ht="15.75" customHeight="1">
      <c r="A228" s="473" t="s">
        <v>579</v>
      </c>
      <c r="B228" s="406">
        <v>63.9</v>
      </c>
      <c r="C228" s="474">
        <v>63.9</v>
      </c>
      <c r="D228" s="474">
        <v>63.9</v>
      </c>
      <c r="E228" s="474">
        <v>63.9</v>
      </c>
      <c r="F228" s="474" t="s">
        <v>2762</v>
      </c>
      <c r="G228" s="475">
        <v>0.0</v>
      </c>
      <c r="M228" s="473" t="s">
        <v>535</v>
      </c>
      <c r="N228" s="406">
        <v>63.9</v>
      </c>
      <c r="O228" s="474">
        <v>63.9</v>
      </c>
      <c r="P228" s="474">
        <v>64.3</v>
      </c>
      <c r="Q228" s="474">
        <v>63.9</v>
      </c>
      <c r="R228" s="474" t="s">
        <v>2802</v>
      </c>
      <c r="S228" s="475">
        <v>0.0</v>
      </c>
    </row>
    <row r="229" ht="15.75" customHeight="1">
      <c r="A229" s="473" t="s">
        <v>580</v>
      </c>
      <c r="B229" s="406">
        <v>63.9</v>
      </c>
      <c r="C229" s="474">
        <v>63.9</v>
      </c>
      <c r="D229" s="474">
        <v>63.9</v>
      </c>
      <c r="E229" s="474">
        <v>63.9</v>
      </c>
      <c r="F229" s="474" t="s">
        <v>2839</v>
      </c>
      <c r="G229" s="475">
        <v>0.0</v>
      </c>
      <c r="M229" s="473" t="s">
        <v>4814</v>
      </c>
      <c r="N229" s="406">
        <v>63.9</v>
      </c>
      <c r="O229" s="474">
        <v>63.9</v>
      </c>
      <c r="P229" s="474">
        <v>63.9</v>
      </c>
      <c r="Q229" s="474">
        <v>63.9</v>
      </c>
      <c r="R229" s="474" t="s">
        <v>4815</v>
      </c>
      <c r="S229" s="475">
        <v>0.0</v>
      </c>
    </row>
    <row r="230" ht="15.75" customHeight="1">
      <c r="A230" s="473" t="s">
        <v>581</v>
      </c>
      <c r="B230" s="406">
        <v>63.9</v>
      </c>
      <c r="C230" s="474">
        <v>63.9</v>
      </c>
      <c r="D230" s="474">
        <v>63.9</v>
      </c>
      <c r="E230" s="474">
        <v>63.9</v>
      </c>
      <c r="F230" s="474" t="s">
        <v>2762</v>
      </c>
      <c r="G230" s="475">
        <v>0.0</v>
      </c>
      <c r="M230" s="473" t="s">
        <v>536</v>
      </c>
      <c r="N230" s="406">
        <v>63.9</v>
      </c>
      <c r="O230" s="474">
        <v>63.9</v>
      </c>
      <c r="P230" s="474">
        <v>63.9</v>
      </c>
      <c r="Q230" s="474">
        <v>63.9</v>
      </c>
      <c r="R230" s="474" t="s">
        <v>2803</v>
      </c>
      <c r="S230" s="475">
        <v>0.0</v>
      </c>
    </row>
    <row r="231" ht="15.75" customHeight="1">
      <c r="A231" s="473" t="s">
        <v>582</v>
      </c>
      <c r="B231" s="406">
        <v>63.9</v>
      </c>
      <c r="C231" s="474">
        <v>63.9</v>
      </c>
      <c r="D231" s="474">
        <v>63.9</v>
      </c>
      <c r="E231" s="474">
        <v>63.9</v>
      </c>
      <c r="F231" s="474" t="s">
        <v>2764</v>
      </c>
      <c r="G231" s="475">
        <v>0.0</v>
      </c>
      <c r="M231" s="473" t="s">
        <v>537</v>
      </c>
      <c r="N231" s="406">
        <v>63.9</v>
      </c>
      <c r="O231" s="474">
        <v>64.0</v>
      </c>
      <c r="P231" s="474">
        <v>64.2</v>
      </c>
      <c r="Q231" s="474">
        <v>63.9</v>
      </c>
      <c r="R231" s="474" t="s">
        <v>2804</v>
      </c>
      <c r="S231" s="475">
        <v>0.0</v>
      </c>
    </row>
    <row r="232" ht="15.75" customHeight="1">
      <c r="A232" s="473" t="s">
        <v>583</v>
      </c>
      <c r="B232" s="406">
        <v>63.9</v>
      </c>
      <c r="C232" s="474">
        <v>63.9</v>
      </c>
      <c r="D232" s="474">
        <v>63.9</v>
      </c>
      <c r="E232" s="474">
        <v>63.9</v>
      </c>
      <c r="F232" s="474" t="s">
        <v>2743</v>
      </c>
      <c r="G232" s="475">
        <v>0.0</v>
      </c>
      <c r="M232" s="473" t="s">
        <v>538</v>
      </c>
      <c r="N232" s="406">
        <v>63.9</v>
      </c>
      <c r="O232" s="474">
        <v>63.9</v>
      </c>
      <c r="P232" s="474">
        <v>63.9</v>
      </c>
      <c r="Q232" s="474">
        <v>63.9</v>
      </c>
      <c r="R232" s="474" t="s">
        <v>2805</v>
      </c>
      <c r="S232" s="475">
        <v>0.0</v>
      </c>
    </row>
    <row r="233" ht="15.75" customHeight="1">
      <c r="A233" s="473" t="s">
        <v>584</v>
      </c>
      <c r="B233" s="406">
        <v>63.9</v>
      </c>
      <c r="C233" s="474">
        <v>63.9</v>
      </c>
      <c r="D233" s="474">
        <v>63.9</v>
      </c>
      <c r="E233" s="474">
        <v>63.9</v>
      </c>
      <c r="F233" s="474" t="s">
        <v>2781</v>
      </c>
      <c r="G233" s="475">
        <v>0.0</v>
      </c>
      <c r="M233" s="473" t="s">
        <v>539</v>
      </c>
      <c r="N233" s="406">
        <v>63.9</v>
      </c>
      <c r="O233" s="474">
        <v>64.1</v>
      </c>
      <c r="P233" s="474">
        <v>64.3</v>
      </c>
      <c r="Q233" s="474">
        <v>63.9</v>
      </c>
      <c r="R233" s="474" t="s">
        <v>2806</v>
      </c>
      <c r="S233" s="475">
        <v>-0.0031</v>
      </c>
    </row>
    <row r="234" ht="15.75" customHeight="1">
      <c r="A234" s="473" t="s">
        <v>585</v>
      </c>
      <c r="B234" s="406">
        <v>63.9</v>
      </c>
      <c r="C234" s="474">
        <v>63.9</v>
      </c>
      <c r="D234" s="474">
        <v>63.9</v>
      </c>
      <c r="E234" s="474">
        <v>63.9</v>
      </c>
      <c r="F234" s="474" t="s">
        <v>2764</v>
      </c>
      <c r="G234" s="475">
        <v>0.0</v>
      </c>
      <c r="M234" s="473" t="s">
        <v>4816</v>
      </c>
      <c r="N234" s="406">
        <v>64.1</v>
      </c>
      <c r="O234" s="474">
        <v>63.9</v>
      </c>
      <c r="P234" s="474">
        <v>64.9</v>
      </c>
      <c r="Q234" s="474">
        <v>63.9</v>
      </c>
      <c r="R234" s="474" t="s">
        <v>4817</v>
      </c>
      <c r="S234" s="475">
        <v>0.0031</v>
      </c>
    </row>
    <row r="235" ht="15.75" customHeight="1">
      <c r="A235" s="473" t="s">
        <v>586</v>
      </c>
      <c r="B235" s="406">
        <v>63.9</v>
      </c>
      <c r="C235" s="474">
        <v>63.9</v>
      </c>
      <c r="D235" s="474">
        <v>63.9</v>
      </c>
      <c r="E235" s="474">
        <v>63.9</v>
      </c>
      <c r="F235" s="474" t="s">
        <v>2784</v>
      </c>
      <c r="G235" s="475">
        <v>0.0</v>
      </c>
      <c r="M235" s="473" t="s">
        <v>540</v>
      </c>
      <c r="N235" s="406">
        <v>63.9</v>
      </c>
      <c r="O235" s="474">
        <v>63.9</v>
      </c>
      <c r="P235" s="474">
        <v>64.7</v>
      </c>
      <c r="Q235" s="474">
        <v>63.9</v>
      </c>
      <c r="R235" s="474" t="s">
        <v>2807</v>
      </c>
      <c r="S235" s="475">
        <v>-0.0016</v>
      </c>
    </row>
    <row r="236" ht="15.75" customHeight="1">
      <c r="A236" s="473" t="s">
        <v>587</v>
      </c>
      <c r="B236" s="406">
        <v>63.9</v>
      </c>
      <c r="C236" s="474">
        <v>63.9</v>
      </c>
      <c r="D236" s="474">
        <v>63.9</v>
      </c>
      <c r="E236" s="474">
        <v>63.9</v>
      </c>
      <c r="F236" s="474" t="s">
        <v>2764</v>
      </c>
      <c r="G236" s="475">
        <v>0.0</v>
      </c>
      <c r="M236" s="473" t="s">
        <v>4818</v>
      </c>
      <c r="N236" s="406">
        <v>64.0</v>
      </c>
      <c r="O236" s="474">
        <v>64.2</v>
      </c>
      <c r="P236" s="474">
        <v>64.3</v>
      </c>
      <c r="Q236" s="474">
        <v>63.9</v>
      </c>
      <c r="R236" s="474" t="s">
        <v>4819</v>
      </c>
      <c r="S236" s="475">
        <v>0.0016</v>
      </c>
    </row>
    <row r="237" ht="15.75" customHeight="1">
      <c r="A237" s="473" t="s">
        <v>588</v>
      </c>
      <c r="B237" s="406">
        <v>63.9</v>
      </c>
      <c r="C237" s="474">
        <v>63.9</v>
      </c>
      <c r="D237" s="474">
        <v>63.9</v>
      </c>
      <c r="E237" s="474">
        <v>63.9</v>
      </c>
      <c r="F237" s="474" t="s">
        <v>2746</v>
      </c>
      <c r="G237" s="475">
        <v>0.0</v>
      </c>
      <c r="M237" s="473" t="s">
        <v>541</v>
      </c>
      <c r="N237" s="406">
        <v>63.9</v>
      </c>
      <c r="O237" s="474">
        <v>64.3</v>
      </c>
      <c r="P237" s="474">
        <v>64.3</v>
      </c>
      <c r="Q237" s="474">
        <v>63.9</v>
      </c>
      <c r="R237" s="474" t="s">
        <v>2808</v>
      </c>
      <c r="S237" s="475">
        <v>-0.0078</v>
      </c>
    </row>
    <row r="238" ht="15.75" customHeight="1">
      <c r="A238" s="473" t="s">
        <v>589</v>
      </c>
      <c r="B238" s="406">
        <v>63.9</v>
      </c>
      <c r="C238" s="474">
        <v>63.9</v>
      </c>
      <c r="D238" s="474">
        <v>63.9</v>
      </c>
      <c r="E238" s="474">
        <v>63.9</v>
      </c>
      <c r="F238" s="474" t="s">
        <v>2840</v>
      </c>
      <c r="G238" s="475">
        <v>0.0</v>
      </c>
      <c r="M238" s="473" t="s">
        <v>542</v>
      </c>
      <c r="N238" s="406">
        <v>64.4</v>
      </c>
      <c r="O238" s="474">
        <v>63.9</v>
      </c>
      <c r="P238" s="474">
        <v>64.9</v>
      </c>
      <c r="Q238" s="474">
        <v>63.9</v>
      </c>
      <c r="R238" s="474" t="s">
        <v>2809</v>
      </c>
      <c r="S238" s="475">
        <v>0.0078</v>
      </c>
    </row>
    <row r="239" ht="15.75" customHeight="1">
      <c r="A239" s="473" t="s">
        <v>590</v>
      </c>
      <c r="B239" s="406">
        <v>63.9</v>
      </c>
      <c r="C239" s="474">
        <v>63.9</v>
      </c>
      <c r="D239" s="474">
        <v>63.9</v>
      </c>
      <c r="E239" s="474">
        <v>63.9</v>
      </c>
      <c r="F239" s="474" t="s">
        <v>2764</v>
      </c>
      <c r="G239" s="475">
        <v>0.0</v>
      </c>
      <c r="M239" s="473" t="s">
        <v>543</v>
      </c>
      <c r="N239" s="406">
        <v>63.9</v>
      </c>
      <c r="O239" s="474">
        <v>63.9</v>
      </c>
      <c r="P239" s="474">
        <v>65.6</v>
      </c>
      <c r="Q239" s="474">
        <v>63.9</v>
      </c>
      <c r="R239" s="474" t="s">
        <v>2810</v>
      </c>
      <c r="S239" s="475">
        <v>0.0</v>
      </c>
    </row>
    <row r="240" ht="15.75" customHeight="1">
      <c r="A240" s="473" t="s">
        <v>591</v>
      </c>
      <c r="B240" s="406">
        <v>63.9</v>
      </c>
      <c r="C240" s="474">
        <v>63.9</v>
      </c>
      <c r="D240" s="474">
        <v>63.9</v>
      </c>
      <c r="E240" s="474">
        <v>63.9</v>
      </c>
      <c r="F240" s="474" t="s">
        <v>2782</v>
      </c>
      <c r="G240" s="475">
        <v>0.0</v>
      </c>
      <c r="M240" s="473" t="s">
        <v>544</v>
      </c>
      <c r="N240" s="406">
        <v>63.9</v>
      </c>
      <c r="O240" s="474">
        <v>63.9</v>
      </c>
      <c r="P240" s="474">
        <v>63.9</v>
      </c>
      <c r="Q240" s="474">
        <v>63.9</v>
      </c>
      <c r="R240" s="474" t="s">
        <v>2811</v>
      </c>
      <c r="S240" s="475">
        <v>0.0</v>
      </c>
    </row>
    <row r="241" ht="15.75" customHeight="1">
      <c r="A241" s="473" t="s">
        <v>592</v>
      </c>
      <c r="B241" s="406">
        <v>63.9</v>
      </c>
      <c r="C241" s="474">
        <v>63.9</v>
      </c>
      <c r="D241" s="474">
        <v>63.9</v>
      </c>
      <c r="E241" s="474">
        <v>63.9</v>
      </c>
      <c r="F241" s="474" t="s">
        <v>2743</v>
      </c>
      <c r="G241" s="475">
        <v>0.0</v>
      </c>
      <c r="M241" s="473" t="s">
        <v>4820</v>
      </c>
      <c r="N241" s="406">
        <v>63.9</v>
      </c>
      <c r="O241" s="474">
        <v>63.9</v>
      </c>
      <c r="P241" s="474">
        <v>63.9</v>
      </c>
      <c r="Q241" s="474">
        <v>63.9</v>
      </c>
      <c r="R241" s="474" t="s">
        <v>4821</v>
      </c>
      <c r="S241" s="475">
        <v>0.0</v>
      </c>
    </row>
    <row r="242" ht="15.75" customHeight="1">
      <c r="A242" s="473" t="s">
        <v>593</v>
      </c>
      <c r="B242" s="406">
        <v>63.9</v>
      </c>
      <c r="C242" s="474">
        <v>63.9</v>
      </c>
      <c r="D242" s="474">
        <v>63.9</v>
      </c>
      <c r="E242" s="474">
        <v>63.9</v>
      </c>
      <c r="F242" s="474" t="s">
        <v>2743</v>
      </c>
      <c r="G242" s="475">
        <v>0.0</v>
      </c>
      <c r="M242" s="473" t="s">
        <v>545</v>
      </c>
      <c r="N242" s="406">
        <v>63.9</v>
      </c>
      <c r="O242" s="474">
        <v>63.9</v>
      </c>
      <c r="P242" s="474">
        <v>63.9</v>
      </c>
      <c r="Q242" s="474">
        <v>63.9</v>
      </c>
      <c r="R242" s="474" t="s">
        <v>2812</v>
      </c>
      <c r="S242" s="475">
        <v>0.0</v>
      </c>
    </row>
    <row r="243" ht="15.75" customHeight="1">
      <c r="A243" s="473" t="s">
        <v>594</v>
      </c>
      <c r="B243" s="406">
        <v>63.9</v>
      </c>
      <c r="C243" s="474">
        <v>63.9</v>
      </c>
      <c r="D243" s="474">
        <v>63.9</v>
      </c>
      <c r="E243" s="474">
        <v>63.9</v>
      </c>
      <c r="F243" s="474" t="s">
        <v>2841</v>
      </c>
      <c r="G243" s="475">
        <v>0.0</v>
      </c>
      <c r="M243" s="473" t="s">
        <v>546</v>
      </c>
      <c r="N243" s="406">
        <v>63.9</v>
      </c>
      <c r="O243" s="474">
        <v>63.9</v>
      </c>
      <c r="P243" s="474">
        <v>63.9</v>
      </c>
      <c r="Q243" s="474">
        <v>63.9</v>
      </c>
      <c r="R243" s="474" t="s">
        <v>2813</v>
      </c>
      <c r="S243" s="475">
        <v>0.0</v>
      </c>
    </row>
    <row r="244" ht="15.75" customHeight="1">
      <c r="A244" s="473" t="s">
        <v>595</v>
      </c>
      <c r="B244" s="406">
        <v>63.9</v>
      </c>
      <c r="C244" s="474">
        <v>63.9</v>
      </c>
      <c r="D244" s="474">
        <v>63.9</v>
      </c>
      <c r="E244" s="474">
        <v>63.9</v>
      </c>
      <c r="F244" s="474" t="s">
        <v>2759</v>
      </c>
      <c r="G244" s="475">
        <v>0.0</v>
      </c>
      <c r="M244" s="473" t="s">
        <v>547</v>
      </c>
      <c r="N244" s="406">
        <v>63.9</v>
      </c>
      <c r="O244" s="474">
        <v>64.1</v>
      </c>
      <c r="P244" s="474">
        <v>64.1</v>
      </c>
      <c r="Q244" s="474">
        <v>63.9</v>
      </c>
      <c r="R244" s="474" t="s">
        <v>2814</v>
      </c>
      <c r="S244" s="475">
        <v>-0.0016</v>
      </c>
    </row>
    <row r="245" ht="15.75" customHeight="1">
      <c r="A245" s="473" t="s">
        <v>596</v>
      </c>
      <c r="B245" s="406">
        <v>63.9</v>
      </c>
      <c r="C245" s="474">
        <v>63.9</v>
      </c>
      <c r="D245" s="474">
        <v>63.9</v>
      </c>
      <c r="E245" s="474">
        <v>63.9</v>
      </c>
      <c r="F245" s="474" t="s">
        <v>2743</v>
      </c>
      <c r="G245" s="475">
        <v>0.0</v>
      </c>
      <c r="M245" s="473" t="s">
        <v>548</v>
      </c>
      <c r="N245" s="406">
        <v>64.0</v>
      </c>
      <c r="O245" s="474">
        <v>64.1</v>
      </c>
      <c r="P245" s="474">
        <v>64.4</v>
      </c>
      <c r="Q245" s="474">
        <v>63.9</v>
      </c>
      <c r="R245" s="474" t="s">
        <v>2815</v>
      </c>
      <c r="S245" s="475">
        <v>-0.0016</v>
      </c>
    </row>
    <row r="246" ht="15.75" customHeight="1">
      <c r="A246" s="473" t="s">
        <v>597</v>
      </c>
      <c r="B246" s="406">
        <v>63.9</v>
      </c>
      <c r="C246" s="474">
        <v>63.9</v>
      </c>
      <c r="D246" s="474">
        <v>63.9</v>
      </c>
      <c r="E246" s="474">
        <v>63.9</v>
      </c>
      <c r="F246" s="474" t="s">
        <v>2759</v>
      </c>
      <c r="G246" s="475">
        <v>0.0</v>
      </c>
      <c r="M246" s="473" t="s">
        <v>4822</v>
      </c>
      <c r="N246" s="406">
        <v>64.1</v>
      </c>
      <c r="O246" s="474">
        <v>64.4</v>
      </c>
      <c r="P246" s="474">
        <v>64.6</v>
      </c>
      <c r="Q246" s="474">
        <v>64.1</v>
      </c>
      <c r="R246" s="474" t="s">
        <v>4823</v>
      </c>
      <c r="S246" s="475">
        <v>-0.0062</v>
      </c>
    </row>
    <row r="247" ht="15.75" customHeight="1">
      <c r="A247" s="473" t="s">
        <v>598</v>
      </c>
      <c r="B247" s="406">
        <v>63.9</v>
      </c>
      <c r="C247" s="474">
        <v>63.9</v>
      </c>
      <c r="D247" s="474">
        <v>63.9</v>
      </c>
      <c r="E247" s="474">
        <v>63.9</v>
      </c>
      <c r="F247" s="474" t="s">
        <v>2842</v>
      </c>
      <c r="G247" s="475">
        <v>0.0</v>
      </c>
      <c r="M247" s="473" t="s">
        <v>549</v>
      </c>
      <c r="N247" s="406">
        <v>64.5</v>
      </c>
      <c r="O247" s="474">
        <v>64.5</v>
      </c>
      <c r="P247" s="474">
        <v>65.7</v>
      </c>
      <c r="Q247" s="474">
        <v>64.0</v>
      </c>
      <c r="R247" s="474" t="s">
        <v>2816</v>
      </c>
      <c r="S247" s="475">
        <v>-0.0107</v>
      </c>
    </row>
    <row r="248" ht="15.75" customHeight="1">
      <c r="A248" s="473" t="s">
        <v>599</v>
      </c>
      <c r="B248" s="406">
        <v>63.9</v>
      </c>
      <c r="C248" s="474">
        <v>63.9</v>
      </c>
      <c r="D248" s="474">
        <v>63.9</v>
      </c>
      <c r="E248" s="474">
        <v>63.9</v>
      </c>
      <c r="F248" s="474" t="s">
        <v>2759</v>
      </c>
      <c r="G248" s="475">
        <v>0.0</v>
      </c>
      <c r="M248" s="473" t="s">
        <v>550</v>
      </c>
      <c r="N248" s="406">
        <v>65.2</v>
      </c>
      <c r="O248" s="474">
        <v>67.9</v>
      </c>
      <c r="P248" s="474">
        <v>70.0</v>
      </c>
      <c r="Q248" s="474">
        <v>65.0</v>
      </c>
      <c r="R248" s="474" t="s">
        <v>2817</v>
      </c>
      <c r="S248" s="475">
        <v>-0.0121</v>
      </c>
    </row>
    <row r="249" ht="15.75" customHeight="1">
      <c r="A249" s="473" t="s">
        <v>600</v>
      </c>
      <c r="B249" s="406">
        <v>63.9</v>
      </c>
      <c r="C249" s="474">
        <v>63.9</v>
      </c>
      <c r="D249" s="474">
        <v>63.9</v>
      </c>
      <c r="E249" s="474">
        <v>63.9</v>
      </c>
      <c r="F249" s="474" t="s">
        <v>2843</v>
      </c>
      <c r="G249" s="475">
        <v>0.0</v>
      </c>
      <c r="M249" s="473" t="s">
        <v>551</v>
      </c>
      <c r="N249" s="406">
        <v>66.0</v>
      </c>
      <c r="O249" s="474">
        <v>68.1</v>
      </c>
      <c r="P249" s="474">
        <v>70.2</v>
      </c>
      <c r="Q249" s="474">
        <v>64.7</v>
      </c>
      <c r="R249" s="474" t="s">
        <v>2818</v>
      </c>
      <c r="S249" s="475">
        <v>-0.0308</v>
      </c>
    </row>
    <row r="250" ht="15.75" customHeight="1">
      <c r="A250" s="473" t="s">
        <v>601</v>
      </c>
      <c r="B250" s="406">
        <v>63.9</v>
      </c>
      <c r="C250" s="474">
        <v>63.9</v>
      </c>
      <c r="D250" s="474">
        <v>63.9</v>
      </c>
      <c r="E250" s="474">
        <v>63.9</v>
      </c>
      <c r="F250" s="474" t="s">
        <v>2764</v>
      </c>
      <c r="G250" s="475">
        <v>0.0</v>
      </c>
      <c r="M250" s="473" t="s">
        <v>552</v>
      </c>
      <c r="N250" s="406">
        <v>68.1</v>
      </c>
      <c r="O250" s="474">
        <v>67.3</v>
      </c>
      <c r="P250" s="474">
        <v>69.9</v>
      </c>
      <c r="Q250" s="474">
        <v>65.8</v>
      </c>
      <c r="R250" s="474" t="s">
        <v>2819</v>
      </c>
      <c r="S250" s="475">
        <v>0.0365</v>
      </c>
    </row>
    <row r="251" ht="15.75" customHeight="1">
      <c r="A251" s="473" t="s">
        <v>602</v>
      </c>
      <c r="B251" s="406">
        <v>63.9</v>
      </c>
      <c r="C251" s="474">
        <v>63.9</v>
      </c>
      <c r="D251" s="474">
        <v>63.9</v>
      </c>
      <c r="E251" s="474">
        <v>63.9</v>
      </c>
      <c r="F251" s="474" t="s">
        <v>2844</v>
      </c>
      <c r="G251" s="475">
        <v>0.0</v>
      </c>
      <c r="M251" s="473" t="s">
        <v>4824</v>
      </c>
      <c r="N251" s="406">
        <v>65.7</v>
      </c>
      <c r="O251" s="474">
        <v>64.3</v>
      </c>
      <c r="P251" s="474">
        <v>66.0</v>
      </c>
      <c r="Q251" s="474">
        <v>63.9</v>
      </c>
      <c r="R251" s="474" t="s">
        <v>4825</v>
      </c>
      <c r="S251" s="475">
        <v>0.0234</v>
      </c>
    </row>
    <row r="252" ht="15.75" customHeight="1">
      <c r="A252" s="473" t="s">
        <v>603</v>
      </c>
      <c r="B252" s="406">
        <v>63.9</v>
      </c>
      <c r="C252" s="474">
        <v>63.9</v>
      </c>
      <c r="D252" s="474">
        <v>63.9</v>
      </c>
      <c r="E252" s="474">
        <v>63.9</v>
      </c>
      <c r="F252" s="474" t="s">
        <v>2764</v>
      </c>
      <c r="G252" s="475">
        <v>0.0</v>
      </c>
      <c r="M252" s="473" t="s">
        <v>553</v>
      </c>
      <c r="N252" s="406">
        <v>64.2</v>
      </c>
      <c r="O252" s="474">
        <v>63.9</v>
      </c>
      <c r="P252" s="474">
        <v>65.6</v>
      </c>
      <c r="Q252" s="474">
        <v>63.9</v>
      </c>
      <c r="R252" s="474" t="s">
        <v>2820</v>
      </c>
      <c r="S252" s="475">
        <v>0.0047</v>
      </c>
    </row>
    <row r="253" ht="15.75" customHeight="1">
      <c r="A253" s="473" t="s">
        <v>604</v>
      </c>
      <c r="B253" s="406">
        <v>63.9</v>
      </c>
      <c r="C253" s="474">
        <v>63.9</v>
      </c>
      <c r="D253" s="474">
        <v>63.9</v>
      </c>
      <c r="E253" s="474">
        <v>63.9</v>
      </c>
      <c r="F253" s="474" t="s">
        <v>2743</v>
      </c>
      <c r="G253" s="475">
        <v>0.0</v>
      </c>
      <c r="M253" s="473" t="s">
        <v>554</v>
      </c>
      <c r="N253" s="406">
        <v>63.9</v>
      </c>
      <c r="O253" s="474">
        <v>63.9</v>
      </c>
      <c r="P253" s="474">
        <v>64.3</v>
      </c>
      <c r="Q253" s="474">
        <v>63.9</v>
      </c>
      <c r="R253" s="474" t="s">
        <v>2821</v>
      </c>
      <c r="S253" s="475">
        <v>0.0</v>
      </c>
    </row>
    <row r="254" ht="15.75" customHeight="1">
      <c r="A254" s="473" t="s">
        <v>605</v>
      </c>
      <c r="B254" s="406">
        <v>63.9</v>
      </c>
      <c r="C254" s="474">
        <v>63.9</v>
      </c>
      <c r="D254" s="474">
        <v>63.9</v>
      </c>
      <c r="E254" s="474">
        <v>63.9</v>
      </c>
      <c r="F254" s="474" t="s">
        <v>2746</v>
      </c>
      <c r="G254" s="475">
        <v>0.0</v>
      </c>
      <c r="M254" s="473" t="s">
        <v>555</v>
      </c>
      <c r="N254" s="406">
        <v>63.9</v>
      </c>
      <c r="O254" s="474">
        <v>63.9</v>
      </c>
      <c r="P254" s="474">
        <v>64.2</v>
      </c>
      <c r="Q254" s="474">
        <v>63.9</v>
      </c>
      <c r="R254" s="474" t="s">
        <v>2822</v>
      </c>
      <c r="S254" s="475">
        <v>0.0</v>
      </c>
    </row>
    <row r="255" ht="15.75" customHeight="1">
      <c r="A255" s="473" t="s">
        <v>606</v>
      </c>
      <c r="B255" s="406">
        <v>63.9</v>
      </c>
      <c r="C255" s="474">
        <v>63.9</v>
      </c>
      <c r="D255" s="474">
        <v>63.9</v>
      </c>
      <c r="E255" s="474">
        <v>63.9</v>
      </c>
      <c r="F255" s="474" t="s">
        <v>2782</v>
      </c>
      <c r="G255" s="475">
        <v>0.0</v>
      </c>
      <c r="M255" s="473" t="s">
        <v>556</v>
      </c>
      <c r="N255" s="406">
        <v>63.9</v>
      </c>
      <c r="O255" s="474">
        <v>63.9</v>
      </c>
      <c r="P255" s="474">
        <v>65.3</v>
      </c>
      <c r="Q255" s="474">
        <v>63.9</v>
      </c>
      <c r="R255" s="474" t="s">
        <v>2823</v>
      </c>
      <c r="S255" s="475">
        <v>0.0</v>
      </c>
    </row>
    <row r="256" ht="16.5" customHeight="1">
      <c r="A256" s="473" t="s">
        <v>607</v>
      </c>
      <c r="B256" s="406">
        <v>63.9</v>
      </c>
      <c r="C256" s="474">
        <v>63.9</v>
      </c>
      <c r="D256" s="474">
        <v>63.9</v>
      </c>
      <c r="E256" s="474">
        <v>63.9</v>
      </c>
      <c r="F256" s="474" t="s">
        <v>2845</v>
      </c>
      <c r="G256" s="475">
        <v>0.0</v>
      </c>
      <c r="M256" s="473" t="s">
        <v>4826</v>
      </c>
      <c r="N256" s="406">
        <v>63.9</v>
      </c>
      <c r="O256" s="474">
        <v>63.9</v>
      </c>
      <c r="P256" s="474">
        <v>64.0</v>
      </c>
      <c r="Q256" s="474">
        <v>63.9</v>
      </c>
      <c r="R256" s="474" t="s">
        <v>4827</v>
      </c>
      <c r="S256" s="475">
        <v>0.0</v>
      </c>
    </row>
    <row r="257" ht="15.75" customHeight="1">
      <c r="A257" s="473" t="s">
        <v>608</v>
      </c>
      <c r="B257" s="406">
        <v>63.9</v>
      </c>
      <c r="C257" s="474">
        <v>63.9</v>
      </c>
      <c r="D257" s="474">
        <v>63.9</v>
      </c>
      <c r="E257" s="474">
        <v>63.9</v>
      </c>
      <c r="F257" s="474" t="s">
        <v>2779</v>
      </c>
      <c r="G257" s="475">
        <v>0.0</v>
      </c>
      <c r="M257" s="473" t="s">
        <v>557</v>
      </c>
      <c r="N257" s="406">
        <v>63.9</v>
      </c>
      <c r="O257" s="474">
        <v>63.9</v>
      </c>
      <c r="P257" s="474">
        <v>63.9</v>
      </c>
      <c r="Q257" s="474">
        <v>63.9</v>
      </c>
      <c r="R257" s="474" t="s">
        <v>2824</v>
      </c>
      <c r="S257" s="475">
        <v>0.0</v>
      </c>
    </row>
    <row r="258" ht="15.75" customHeight="1">
      <c r="A258" s="473" t="s">
        <v>609</v>
      </c>
      <c r="B258" s="406">
        <v>63.9</v>
      </c>
      <c r="C258" s="474">
        <v>63.9</v>
      </c>
      <c r="D258" s="474">
        <v>63.9</v>
      </c>
      <c r="E258" s="474">
        <v>63.9</v>
      </c>
      <c r="F258" s="474" t="s">
        <v>2827</v>
      </c>
      <c r="G258" s="475">
        <v>0.0</v>
      </c>
      <c r="M258" s="473" t="s">
        <v>558</v>
      </c>
      <c r="N258" s="406">
        <v>63.9</v>
      </c>
      <c r="O258" s="474">
        <v>63.9</v>
      </c>
      <c r="P258" s="474">
        <v>63.9</v>
      </c>
      <c r="Q258" s="474">
        <v>63.9</v>
      </c>
      <c r="R258" s="474" t="s">
        <v>2825</v>
      </c>
      <c r="S258" s="475">
        <v>0.0</v>
      </c>
    </row>
    <row r="259" ht="15.75" customHeight="1">
      <c r="A259" s="473" t="s">
        <v>610</v>
      </c>
      <c r="B259" s="406">
        <v>63.9</v>
      </c>
      <c r="C259" s="474">
        <v>63.9</v>
      </c>
      <c r="D259" s="474">
        <v>63.9</v>
      </c>
      <c r="E259" s="474">
        <v>63.9</v>
      </c>
      <c r="F259" s="474" t="s">
        <v>2758</v>
      </c>
      <c r="G259" s="475">
        <v>0.0</v>
      </c>
      <c r="M259" s="473" t="s">
        <v>559</v>
      </c>
      <c r="N259" s="406">
        <v>63.9</v>
      </c>
      <c r="O259" s="474">
        <v>63.9</v>
      </c>
      <c r="P259" s="474">
        <v>63.9</v>
      </c>
      <c r="Q259" s="474">
        <v>63.9</v>
      </c>
      <c r="R259" s="474" t="s">
        <v>2826</v>
      </c>
      <c r="S259" s="475">
        <v>0.0</v>
      </c>
    </row>
    <row r="260" ht="15.75" customHeight="1">
      <c r="A260" s="473" t="s">
        <v>611</v>
      </c>
      <c r="B260" s="406">
        <v>63.9</v>
      </c>
      <c r="C260" s="474">
        <v>63.9</v>
      </c>
      <c r="D260" s="474">
        <v>63.9</v>
      </c>
      <c r="E260" s="474">
        <v>63.9</v>
      </c>
      <c r="F260" s="474" t="s">
        <v>2846</v>
      </c>
      <c r="G260" s="475">
        <v>0.0</v>
      </c>
      <c r="M260" s="473" t="s">
        <v>560</v>
      </c>
      <c r="N260" s="406">
        <v>63.9</v>
      </c>
      <c r="O260" s="474">
        <v>63.9</v>
      </c>
      <c r="P260" s="474">
        <v>63.9</v>
      </c>
      <c r="Q260" s="474">
        <v>63.9</v>
      </c>
      <c r="R260" s="474" t="s">
        <v>2827</v>
      </c>
      <c r="S260" s="475">
        <v>0.0</v>
      </c>
    </row>
    <row r="261" ht="15.75" customHeight="1">
      <c r="A261" s="473" t="s">
        <v>612</v>
      </c>
      <c r="B261" s="406">
        <v>63.9</v>
      </c>
      <c r="C261" s="474">
        <v>63.9</v>
      </c>
      <c r="D261" s="474">
        <v>63.9</v>
      </c>
      <c r="E261" s="474">
        <v>63.9</v>
      </c>
      <c r="F261" s="474" t="s">
        <v>2847</v>
      </c>
      <c r="G261" s="475">
        <v>0.0</v>
      </c>
      <c r="M261" s="473" t="s">
        <v>4828</v>
      </c>
      <c r="N261" s="406">
        <v>63.9</v>
      </c>
      <c r="O261" s="474">
        <v>63.9</v>
      </c>
      <c r="P261" s="474">
        <v>63.9</v>
      </c>
      <c r="Q261" s="474">
        <v>63.9</v>
      </c>
      <c r="R261" s="474" t="s">
        <v>4829</v>
      </c>
      <c r="S261" s="475">
        <v>0.0</v>
      </c>
    </row>
    <row r="262" ht="15.75" customHeight="1">
      <c r="A262" s="473" t="s">
        <v>613</v>
      </c>
      <c r="B262" s="406">
        <v>63.9</v>
      </c>
      <c r="C262" s="474">
        <v>63.9</v>
      </c>
      <c r="D262" s="474">
        <v>63.9</v>
      </c>
      <c r="E262" s="474">
        <v>63.9</v>
      </c>
      <c r="F262" s="474" t="s">
        <v>2848</v>
      </c>
      <c r="G262" s="475">
        <v>0.0</v>
      </c>
      <c r="M262" s="473" t="s">
        <v>561</v>
      </c>
      <c r="N262" s="406">
        <v>63.9</v>
      </c>
      <c r="O262" s="474">
        <v>63.9</v>
      </c>
      <c r="P262" s="474">
        <v>63.9</v>
      </c>
      <c r="Q262" s="474">
        <v>63.9</v>
      </c>
      <c r="R262" s="474" t="s">
        <v>2824</v>
      </c>
      <c r="S262" s="475">
        <v>0.0</v>
      </c>
    </row>
    <row r="263" ht="15.75" customHeight="1">
      <c r="A263" s="473" t="s">
        <v>614</v>
      </c>
      <c r="B263" s="406">
        <v>63.9</v>
      </c>
      <c r="C263" s="474">
        <v>63.9</v>
      </c>
      <c r="D263" s="474">
        <v>63.9</v>
      </c>
      <c r="E263" s="474">
        <v>63.9</v>
      </c>
      <c r="F263" s="474" t="s">
        <v>2849</v>
      </c>
      <c r="G263" s="475">
        <v>0.0</v>
      </c>
      <c r="M263" s="473" t="s">
        <v>562</v>
      </c>
      <c r="N263" s="406">
        <v>63.9</v>
      </c>
      <c r="O263" s="474">
        <v>63.9</v>
      </c>
      <c r="P263" s="474">
        <v>63.9</v>
      </c>
      <c r="Q263" s="474">
        <v>63.9</v>
      </c>
      <c r="R263" s="474" t="s">
        <v>2828</v>
      </c>
      <c r="S263" s="475">
        <v>0.0</v>
      </c>
    </row>
    <row r="264" ht="15.75" customHeight="1">
      <c r="A264" s="473" t="s">
        <v>615</v>
      </c>
      <c r="B264" s="406">
        <v>63.9</v>
      </c>
      <c r="C264" s="474">
        <v>63.9</v>
      </c>
      <c r="D264" s="474">
        <v>63.9</v>
      </c>
      <c r="E264" s="474">
        <v>63.9</v>
      </c>
      <c r="F264" s="474" t="s">
        <v>2824</v>
      </c>
      <c r="G264" s="475">
        <v>0.0</v>
      </c>
      <c r="M264" s="473" t="s">
        <v>563</v>
      </c>
      <c r="N264" s="406">
        <v>63.9</v>
      </c>
      <c r="O264" s="474">
        <v>63.9</v>
      </c>
      <c r="P264" s="474">
        <v>63.9</v>
      </c>
      <c r="Q264" s="474">
        <v>63.9</v>
      </c>
      <c r="R264" s="474" t="s">
        <v>2829</v>
      </c>
      <c r="S264" s="475">
        <v>0.0</v>
      </c>
    </row>
    <row r="265" ht="15.75" customHeight="1">
      <c r="A265" s="473" t="s">
        <v>616</v>
      </c>
      <c r="B265" s="406">
        <v>63.9</v>
      </c>
      <c r="C265" s="474">
        <v>63.9</v>
      </c>
      <c r="D265" s="474">
        <v>63.9</v>
      </c>
      <c r="E265" s="474">
        <v>63.9</v>
      </c>
      <c r="F265" s="474" t="s">
        <v>2850</v>
      </c>
      <c r="G265" s="475">
        <v>0.0</v>
      </c>
      <c r="M265" s="473" t="s">
        <v>564</v>
      </c>
      <c r="N265" s="406">
        <v>63.9</v>
      </c>
      <c r="O265" s="474">
        <v>63.9</v>
      </c>
      <c r="P265" s="474">
        <v>63.9</v>
      </c>
      <c r="Q265" s="474">
        <v>63.9</v>
      </c>
      <c r="R265" s="474" t="s">
        <v>2830</v>
      </c>
      <c r="S265" s="475">
        <v>0.0</v>
      </c>
    </row>
    <row r="266" ht="15.75" customHeight="1">
      <c r="A266" s="473" t="s">
        <v>617</v>
      </c>
      <c r="B266" s="406">
        <v>63.9</v>
      </c>
      <c r="C266" s="474">
        <v>63.9</v>
      </c>
      <c r="D266" s="474">
        <v>63.9</v>
      </c>
      <c r="E266" s="474">
        <v>63.9</v>
      </c>
      <c r="F266" s="474" t="s">
        <v>2783</v>
      </c>
      <c r="G266" s="475">
        <v>0.0</v>
      </c>
      <c r="M266" s="473" t="s">
        <v>4830</v>
      </c>
      <c r="N266" s="406">
        <v>63.9</v>
      </c>
      <c r="O266" s="474">
        <v>63.9</v>
      </c>
      <c r="P266" s="474">
        <v>63.9</v>
      </c>
      <c r="Q266" s="474">
        <v>63.9</v>
      </c>
      <c r="R266" s="474" t="s">
        <v>4831</v>
      </c>
      <c r="S266" s="475">
        <v>0.0</v>
      </c>
    </row>
    <row r="267" ht="15.75" customHeight="1">
      <c r="A267" s="473" t="s">
        <v>618</v>
      </c>
      <c r="B267" s="406">
        <v>63.9</v>
      </c>
      <c r="C267" s="474">
        <v>63.9</v>
      </c>
      <c r="D267" s="474">
        <v>63.9</v>
      </c>
      <c r="E267" s="474">
        <v>63.9</v>
      </c>
      <c r="F267" s="474" t="s">
        <v>2828</v>
      </c>
      <c r="G267" s="475">
        <v>0.0</v>
      </c>
      <c r="M267" s="473" t="s">
        <v>565</v>
      </c>
      <c r="N267" s="406">
        <v>63.9</v>
      </c>
      <c r="O267" s="474">
        <v>63.9</v>
      </c>
      <c r="P267" s="474">
        <v>63.9</v>
      </c>
      <c r="Q267" s="474">
        <v>63.9</v>
      </c>
      <c r="R267" s="474" t="s">
        <v>2831</v>
      </c>
      <c r="S267" s="475">
        <v>0.0</v>
      </c>
    </row>
    <row r="268" ht="15.75" customHeight="1">
      <c r="A268" s="473" t="s">
        <v>619</v>
      </c>
      <c r="B268" s="406">
        <v>63.9</v>
      </c>
      <c r="C268" s="474">
        <v>63.9</v>
      </c>
      <c r="D268" s="474">
        <v>63.9</v>
      </c>
      <c r="E268" s="474">
        <v>63.9</v>
      </c>
      <c r="F268" s="474" t="s">
        <v>2851</v>
      </c>
      <c r="G268" s="475">
        <v>0.0</v>
      </c>
      <c r="M268" s="473" t="s">
        <v>566</v>
      </c>
      <c r="N268" s="406">
        <v>63.9</v>
      </c>
      <c r="O268" s="474">
        <v>63.9</v>
      </c>
      <c r="P268" s="474">
        <v>63.9</v>
      </c>
      <c r="Q268" s="474">
        <v>63.9</v>
      </c>
      <c r="R268" s="474" t="s">
        <v>2832</v>
      </c>
      <c r="S268" s="475">
        <v>0.0</v>
      </c>
    </row>
    <row r="269" ht="15.75" customHeight="1">
      <c r="A269" s="473" t="s">
        <v>620</v>
      </c>
      <c r="B269" s="406">
        <v>63.9</v>
      </c>
      <c r="C269" s="474">
        <v>63.9</v>
      </c>
      <c r="D269" s="474">
        <v>63.9</v>
      </c>
      <c r="E269" s="474">
        <v>63.9</v>
      </c>
      <c r="F269" s="474" t="s">
        <v>2778</v>
      </c>
      <c r="G269" s="475">
        <v>0.0</v>
      </c>
      <c r="M269" s="473" t="s">
        <v>567</v>
      </c>
      <c r="N269" s="406">
        <v>63.9</v>
      </c>
      <c r="O269" s="474">
        <v>63.9</v>
      </c>
      <c r="P269" s="474">
        <v>63.9</v>
      </c>
      <c r="Q269" s="474">
        <v>63.9</v>
      </c>
      <c r="R269" s="474" t="s">
        <v>2833</v>
      </c>
      <c r="S269" s="475">
        <v>0.0</v>
      </c>
    </row>
    <row r="270" ht="15.75" customHeight="1">
      <c r="A270" s="473" t="s">
        <v>621</v>
      </c>
      <c r="B270" s="406">
        <v>63.9</v>
      </c>
      <c r="C270" s="474">
        <v>63.9</v>
      </c>
      <c r="D270" s="474">
        <v>63.9</v>
      </c>
      <c r="E270" s="474">
        <v>63.9</v>
      </c>
      <c r="F270" s="474" t="s">
        <v>2794</v>
      </c>
      <c r="G270" s="475">
        <v>0.0</v>
      </c>
      <c r="M270" s="473" t="s">
        <v>568</v>
      </c>
      <c r="N270" s="406">
        <v>63.9</v>
      </c>
      <c r="O270" s="474">
        <v>63.9</v>
      </c>
      <c r="P270" s="474">
        <v>63.9</v>
      </c>
      <c r="Q270" s="474">
        <v>63.9</v>
      </c>
      <c r="R270" s="474" t="s">
        <v>2748</v>
      </c>
      <c r="S270" s="475">
        <v>0.0</v>
      </c>
    </row>
    <row r="271" ht="15.75" customHeight="1">
      <c r="A271" s="473" t="s">
        <v>622</v>
      </c>
      <c r="B271" s="406">
        <v>63.9</v>
      </c>
      <c r="C271" s="474">
        <v>63.9</v>
      </c>
      <c r="D271" s="474">
        <v>63.9</v>
      </c>
      <c r="E271" s="474">
        <v>63.9</v>
      </c>
      <c r="F271" s="474" t="s">
        <v>2789</v>
      </c>
      <c r="G271" s="475">
        <v>0.0</v>
      </c>
      <c r="M271" s="473" t="s">
        <v>4832</v>
      </c>
      <c r="N271" s="406">
        <v>63.9</v>
      </c>
      <c r="O271" s="474">
        <v>63.9</v>
      </c>
      <c r="P271" s="474">
        <v>63.9</v>
      </c>
      <c r="Q271" s="474">
        <v>63.9</v>
      </c>
      <c r="R271" s="474" t="s">
        <v>4833</v>
      </c>
      <c r="S271" s="475">
        <v>0.0</v>
      </c>
    </row>
    <row r="272" ht="15.75" customHeight="1">
      <c r="A272" s="473" t="s">
        <v>623</v>
      </c>
      <c r="B272" s="406">
        <v>63.9</v>
      </c>
      <c r="C272" s="474">
        <v>63.9</v>
      </c>
      <c r="D272" s="474">
        <v>63.9</v>
      </c>
      <c r="E272" s="474">
        <v>63.9</v>
      </c>
      <c r="F272" s="474" t="s">
        <v>2794</v>
      </c>
      <c r="G272" s="475">
        <v>0.0</v>
      </c>
      <c r="M272" s="473" t="s">
        <v>569</v>
      </c>
      <c r="N272" s="406">
        <v>63.9</v>
      </c>
      <c r="O272" s="474">
        <v>63.9</v>
      </c>
      <c r="P272" s="474">
        <v>63.9</v>
      </c>
      <c r="Q272" s="474">
        <v>63.9</v>
      </c>
      <c r="R272" s="474" t="s">
        <v>2834</v>
      </c>
      <c r="S272" s="475">
        <v>0.0</v>
      </c>
    </row>
    <row r="273" ht="15.75" customHeight="1">
      <c r="A273" s="473" t="s">
        <v>624</v>
      </c>
      <c r="B273" s="406">
        <v>63.9</v>
      </c>
      <c r="C273" s="474">
        <v>63.9</v>
      </c>
      <c r="D273" s="474">
        <v>63.9</v>
      </c>
      <c r="E273" s="474">
        <v>63.9</v>
      </c>
      <c r="F273" s="474" t="s">
        <v>2743</v>
      </c>
      <c r="G273" s="475">
        <v>0.0</v>
      </c>
      <c r="M273" s="473" t="s">
        <v>570</v>
      </c>
      <c r="N273" s="406">
        <v>63.9</v>
      </c>
      <c r="O273" s="474">
        <v>63.9</v>
      </c>
      <c r="P273" s="474">
        <v>63.9</v>
      </c>
      <c r="Q273" s="474">
        <v>63.9</v>
      </c>
      <c r="R273" s="474" t="s">
        <v>2835</v>
      </c>
      <c r="S273" s="475">
        <v>0.0</v>
      </c>
    </row>
    <row r="274" ht="15.75" customHeight="1">
      <c r="A274" s="473" t="s">
        <v>625</v>
      </c>
      <c r="B274" s="406">
        <v>63.9</v>
      </c>
      <c r="C274" s="474">
        <v>63.9</v>
      </c>
      <c r="D274" s="474">
        <v>63.9</v>
      </c>
      <c r="E274" s="474">
        <v>63.9</v>
      </c>
      <c r="F274" s="474" t="s">
        <v>2852</v>
      </c>
      <c r="G274" s="475">
        <v>0.0</v>
      </c>
      <c r="M274" s="473" t="s">
        <v>4834</v>
      </c>
      <c r="N274" s="406">
        <v>63.9</v>
      </c>
      <c r="O274" s="474">
        <v>63.9</v>
      </c>
      <c r="P274" s="474">
        <v>63.9</v>
      </c>
      <c r="Q274" s="474">
        <v>63.9</v>
      </c>
      <c r="R274" s="474" t="s">
        <v>4835</v>
      </c>
      <c r="S274" s="475">
        <v>0.0</v>
      </c>
    </row>
    <row r="275" ht="15.75" customHeight="1">
      <c r="A275" s="473" t="s">
        <v>626</v>
      </c>
      <c r="B275" s="406">
        <v>63.9</v>
      </c>
      <c r="C275" s="474">
        <v>63.9</v>
      </c>
      <c r="D275" s="474">
        <v>63.9</v>
      </c>
      <c r="E275" s="474">
        <v>63.9</v>
      </c>
      <c r="F275" s="474" t="s">
        <v>2746</v>
      </c>
      <c r="G275" s="475">
        <v>0.0</v>
      </c>
      <c r="M275" s="473" t="s">
        <v>571</v>
      </c>
      <c r="N275" s="406">
        <v>63.9</v>
      </c>
      <c r="O275" s="474">
        <v>63.9</v>
      </c>
      <c r="P275" s="474">
        <v>63.9</v>
      </c>
      <c r="Q275" s="474">
        <v>63.9</v>
      </c>
      <c r="R275" s="474" t="s">
        <v>2762</v>
      </c>
      <c r="S275" s="475">
        <v>0.0</v>
      </c>
    </row>
    <row r="276" ht="15.75" customHeight="1">
      <c r="A276" s="473" t="s">
        <v>627</v>
      </c>
      <c r="B276" s="406">
        <v>63.9</v>
      </c>
      <c r="C276" s="474">
        <v>63.9</v>
      </c>
      <c r="D276" s="474">
        <v>63.9</v>
      </c>
      <c r="E276" s="474">
        <v>63.9</v>
      </c>
      <c r="F276" s="474" t="s">
        <v>2794</v>
      </c>
      <c r="G276" s="475">
        <v>0.0</v>
      </c>
      <c r="M276" s="473" t="s">
        <v>572</v>
      </c>
      <c r="N276" s="406">
        <v>63.9</v>
      </c>
      <c r="O276" s="474">
        <v>63.9</v>
      </c>
      <c r="P276" s="474">
        <v>63.9</v>
      </c>
      <c r="Q276" s="474">
        <v>63.9</v>
      </c>
      <c r="R276" s="474" t="s">
        <v>2836</v>
      </c>
      <c r="S276" s="475">
        <v>0.0</v>
      </c>
    </row>
    <row r="277" ht="15.75" customHeight="1">
      <c r="A277" s="473" t="s">
        <v>2853</v>
      </c>
      <c r="B277" s="406">
        <v>63.9</v>
      </c>
      <c r="C277" s="474">
        <v>63.9</v>
      </c>
      <c r="D277" s="474">
        <v>63.9</v>
      </c>
      <c r="E277" s="474">
        <v>63.9</v>
      </c>
      <c r="F277" s="474" t="s">
        <v>2854</v>
      </c>
      <c r="G277" s="475">
        <v>0.0</v>
      </c>
      <c r="M277" s="473" t="s">
        <v>573</v>
      </c>
      <c r="N277" s="406">
        <v>63.9</v>
      </c>
      <c r="O277" s="474">
        <v>63.9</v>
      </c>
      <c r="P277" s="474">
        <v>63.9</v>
      </c>
      <c r="Q277" s="474">
        <v>63.9</v>
      </c>
      <c r="R277" s="474" t="s">
        <v>2837</v>
      </c>
      <c r="S277" s="475">
        <v>0.0</v>
      </c>
    </row>
    <row r="278" ht="15.75" customHeight="1">
      <c r="A278" s="473" t="s">
        <v>629</v>
      </c>
      <c r="B278" s="406">
        <v>63.9</v>
      </c>
      <c r="C278" s="474">
        <v>63.9</v>
      </c>
      <c r="D278" s="474">
        <v>63.9</v>
      </c>
      <c r="E278" s="474">
        <v>63.9</v>
      </c>
      <c r="F278" s="474" t="s">
        <v>2769</v>
      </c>
      <c r="G278" s="475">
        <v>0.0</v>
      </c>
      <c r="M278" s="473" t="s">
        <v>574</v>
      </c>
      <c r="N278" s="406">
        <v>63.9</v>
      </c>
      <c r="O278" s="474">
        <v>63.9</v>
      </c>
      <c r="P278" s="474">
        <v>63.9</v>
      </c>
      <c r="Q278" s="474">
        <v>63.9</v>
      </c>
      <c r="R278" s="474" t="s">
        <v>2838</v>
      </c>
      <c r="S278" s="475">
        <v>0.0</v>
      </c>
    </row>
    <row r="279" ht="15.75" customHeight="1">
      <c r="A279" s="473" t="s">
        <v>630</v>
      </c>
      <c r="B279" s="406">
        <v>63.9</v>
      </c>
      <c r="C279" s="474">
        <v>63.9</v>
      </c>
      <c r="D279" s="474">
        <v>63.9</v>
      </c>
      <c r="E279" s="474">
        <v>63.9</v>
      </c>
      <c r="F279" s="474" t="s">
        <v>2747</v>
      </c>
      <c r="G279" s="475">
        <v>0.0</v>
      </c>
      <c r="M279" s="473" t="s">
        <v>575</v>
      </c>
      <c r="N279" s="406">
        <v>63.9</v>
      </c>
      <c r="O279" s="474">
        <v>63.9</v>
      </c>
      <c r="P279" s="474">
        <v>63.9</v>
      </c>
      <c r="Q279" s="474">
        <v>63.9</v>
      </c>
      <c r="R279" s="474" t="s">
        <v>2783</v>
      </c>
      <c r="S279" s="475">
        <v>0.0</v>
      </c>
    </row>
    <row r="280" ht="15.75" customHeight="1">
      <c r="A280" s="473" t="s">
        <v>631</v>
      </c>
      <c r="B280" s="406">
        <v>63.9</v>
      </c>
      <c r="C280" s="474">
        <v>63.9</v>
      </c>
      <c r="D280" s="474">
        <v>63.9</v>
      </c>
      <c r="E280" s="474">
        <v>63.9</v>
      </c>
      <c r="F280" s="474" t="s">
        <v>2742</v>
      </c>
      <c r="G280" s="475">
        <v>0.0</v>
      </c>
      <c r="M280" s="473" t="s">
        <v>576</v>
      </c>
      <c r="N280" s="406">
        <v>63.9</v>
      </c>
      <c r="O280" s="474">
        <v>63.9</v>
      </c>
      <c r="P280" s="474">
        <v>63.9</v>
      </c>
      <c r="Q280" s="474">
        <v>63.9</v>
      </c>
      <c r="R280" s="474" t="s">
        <v>2783</v>
      </c>
      <c r="S280" s="475">
        <v>0.0</v>
      </c>
    </row>
    <row r="281" ht="15.75" customHeight="1">
      <c r="A281" s="473" t="s">
        <v>632</v>
      </c>
      <c r="B281" s="406">
        <v>63.9</v>
      </c>
      <c r="C281" s="474">
        <v>63.9</v>
      </c>
      <c r="D281" s="474">
        <v>63.9</v>
      </c>
      <c r="E281" s="474">
        <v>63.9</v>
      </c>
      <c r="F281" s="474" t="s">
        <v>2778</v>
      </c>
      <c r="G281" s="475">
        <v>0.0</v>
      </c>
      <c r="M281" s="473" t="s">
        <v>4836</v>
      </c>
      <c r="N281" s="406">
        <v>63.9</v>
      </c>
      <c r="O281" s="474">
        <v>63.9</v>
      </c>
      <c r="P281" s="474">
        <v>63.9</v>
      </c>
      <c r="Q281" s="474">
        <v>63.9</v>
      </c>
      <c r="R281" s="474" t="s">
        <v>4837</v>
      </c>
      <c r="S281" s="475">
        <v>0.0</v>
      </c>
    </row>
    <row r="282" ht="15.75" customHeight="1">
      <c r="A282" s="473" t="s">
        <v>633</v>
      </c>
      <c r="B282" s="406">
        <v>63.9</v>
      </c>
      <c r="C282" s="474">
        <v>63.9</v>
      </c>
      <c r="D282" s="474">
        <v>63.9</v>
      </c>
      <c r="E282" s="474">
        <v>63.9</v>
      </c>
      <c r="F282" s="474" t="s">
        <v>2855</v>
      </c>
      <c r="G282" s="475">
        <v>0.0</v>
      </c>
      <c r="M282" s="473" t="s">
        <v>577</v>
      </c>
      <c r="N282" s="406">
        <v>63.9</v>
      </c>
      <c r="O282" s="474">
        <v>63.9</v>
      </c>
      <c r="P282" s="474">
        <v>63.9</v>
      </c>
      <c r="Q282" s="474">
        <v>63.9</v>
      </c>
      <c r="R282" s="474" t="s">
        <v>2759</v>
      </c>
      <c r="S282" s="475">
        <v>0.0</v>
      </c>
    </row>
    <row r="283" ht="15.75" customHeight="1">
      <c r="A283" s="473" t="s">
        <v>634</v>
      </c>
      <c r="B283" s="406">
        <v>63.9</v>
      </c>
      <c r="C283" s="474">
        <v>63.9</v>
      </c>
      <c r="D283" s="474">
        <v>63.9</v>
      </c>
      <c r="E283" s="474">
        <v>63.9</v>
      </c>
      <c r="F283" s="474" t="s">
        <v>2856</v>
      </c>
      <c r="G283" s="475">
        <v>0.0</v>
      </c>
      <c r="M283" s="473" t="s">
        <v>578</v>
      </c>
      <c r="N283" s="406">
        <v>63.9</v>
      </c>
      <c r="O283" s="474">
        <v>63.9</v>
      </c>
      <c r="P283" s="474">
        <v>63.9</v>
      </c>
      <c r="Q283" s="474">
        <v>63.9</v>
      </c>
      <c r="R283" s="474" t="s">
        <v>2794</v>
      </c>
      <c r="S283" s="475">
        <v>0.0</v>
      </c>
    </row>
    <row r="284" ht="15.75" customHeight="1">
      <c r="A284" s="473" t="s">
        <v>635</v>
      </c>
      <c r="B284" s="406">
        <v>63.9</v>
      </c>
      <c r="C284" s="474">
        <v>63.9</v>
      </c>
      <c r="D284" s="474">
        <v>63.9</v>
      </c>
      <c r="E284" s="474">
        <v>63.9</v>
      </c>
      <c r="F284" s="474" t="s">
        <v>2857</v>
      </c>
      <c r="G284" s="475">
        <v>0.0</v>
      </c>
      <c r="M284" s="473" t="s">
        <v>579</v>
      </c>
      <c r="N284" s="406">
        <v>63.9</v>
      </c>
      <c r="O284" s="474">
        <v>63.9</v>
      </c>
      <c r="P284" s="474">
        <v>63.9</v>
      </c>
      <c r="Q284" s="474">
        <v>63.9</v>
      </c>
      <c r="R284" s="474" t="s">
        <v>2762</v>
      </c>
      <c r="S284" s="475">
        <v>0.0</v>
      </c>
    </row>
    <row r="285" ht="15.75" customHeight="1">
      <c r="A285" s="473" t="s">
        <v>636</v>
      </c>
      <c r="B285" s="406">
        <v>63.9</v>
      </c>
      <c r="C285" s="474">
        <v>63.9</v>
      </c>
      <c r="D285" s="474">
        <v>63.9</v>
      </c>
      <c r="E285" s="474">
        <v>63.9</v>
      </c>
      <c r="F285" s="474" t="s">
        <v>2858</v>
      </c>
      <c r="G285" s="475">
        <v>0.0</v>
      </c>
      <c r="M285" s="473" t="s">
        <v>4838</v>
      </c>
      <c r="N285" s="406">
        <v>63.9</v>
      </c>
      <c r="O285" s="474">
        <v>63.9</v>
      </c>
      <c r="P285" s="474">
        <v>63.9</v>
      </c>
      <c r="Q285" s="474">
        <v>63.9</v>
      </c>
      <c r="R285" s="474" t="s">
        <v>2764</v>
      </c>
      <c r="S285" s="475">
        <v>0.0</v>
      </c>
    </row>
    <row r="286" ht="15.75" customHeight="1">
      <c r="A286" s="473" t="s">
        <v>637</v>
      </c>
      <c r="B286" s="406">
        <v>63.9</v>
      </c>
      <c r="C286" s="474">
        <v>63.9</v>
      </c>
      <c r="D286" s="474">
        <v>63.9</v>
      </c>
      <c r="E286" s="474">
        <v>63.9</v>
      </c>
      <c r="F286" s="474" t="s">
        <v>2859</v>
      </c>
      <c r="G286" s="475">
        <v>0.0</v>
      </c>
      <c r="M286" s="473" t="s">
        <v>580</v>
      </c>
      <c r="N286" s="406">
        <v>63.9</v>
      </c>
      <c r="O286" s="474">
        <v>63.9</v>
      </c>
      <c r="P286" s="474">
        <v>63.9</v>
      </c>
      <c r="Q286" s="474">
        <v>63.9</v>
      </c>
      <c r="R286" s="474" t="s">
        <v>2839</v>
      </c>
      <c r="S286" s="475">
        <v>0.0</v>
      </c>
    </row>
    <row r="287" ht="15.75" customHeight="1">
      <c r="A287" s="473" t="s">
        <v>638</v>
      </c>
      <c r="B287" s="406">
        <v>63.9</v>
      </c>
      <c r="C287" s="474">
        <v>63.9</v>
      </c>
      <c r="D287" s="474">
        <v>63.9</v>
      </c>
      <c r="E287" s="474">
        <v>63.9</v>
      </c>
      <c r="F287" s="474" t="s">
        <v>2860</v>
      </c>
      <c r="G287" s="475">
        <v>0.0</v>
      </c>
      <c r="M287" s="473" t="s">
        <v>581</v>
      </c>
      <c r="N287" s="406">
        <v>63.9</v>
      </c>
      <c r="O287" s="474">
        <v>63.9</v>
      </c>
      <c r="P287" s="474">
        <v>63.9</v>
      </c>
      <c r="Q287" s="474">
        <v>63.9</v>
      </c>
      <c r="R287" s="474" t="s">
        <v>2762</v>
      </c>
      <c r="S287" s="475">
        <v>0.0</v>
      </c>
    </row>
    <row r="288" ht="15.75" customHeight="1">
      <c r="A288" s="473" t="s">
        <v>639</v>
      </c>
      <c r="B288" s="406">
        <v>63.9</v>
      </c>
      <c r="C288" s="474">
        <v>63.9</v>
      </c>
      <c r="D288" s="474">
        <v>63.9</v>
      </c>
      <c r="E288" s="474">
        <v>63.9</v>
      </c>
      <c r="F288" s="474" t="s">
        <v>2861</v>
      </c>
      <c r="G288" s="475">
        <v>0.0</v>
      </c>
      <c r="M288" s="473" t="s">
        <v>582</v>
      </c>
      <c r="N288" s="406">
        <v>63.9</v>
      </c>
      <c r="O288" s="474">
        <v>63.9</v>
      </c>
      <c r="P288" s="474">
        <v>63.9</v>
      </c>
      <c r="Q288" s="474">
        <v>63.9</v>
      </c>
      <c r="R288" s="474" t="s">
        <v>2764</v>
      </c>
      <c r="S288" s="475">
        <v>0.0</v>
      </c>
    </row>
    <row r="289" ht="15.75" customHeight="1">
      <c r="A289" s="473" t="s">
        <v>640</v>
      </c>
      <c r="B289" s="406">
        <v>63.9</v>
      </c>
      <c r="C289" s="474">
        <v>63.9</v>
      </c>
      <c r="D289" s="474">
        <v>63.9</v>
      </c>
      <c r="E289" s="474">
        <v>63.9</v>
      </c>
      <c r="F289" s="474" t="s">
        <v>2862</v>
      </c>
      <c r="G289" s="475">
        <v>0.0</v>
      </c>
      <c r="M289" s="473" t="s">
        <v>583</v>
      </c>
      <c r="N289" s="406">
        <v>63.9</v>
      </c>
      <c r="O289" s="474">
        <v>63.9</v>
      </c>
      <c r="P289" s="474">
        <v>63.9</v>
      </c>
      <c r="Q289" s="474">
        <v>63.9</v>
      </c>
      <c r="R289" s="474" t="s">
        <v>2743</v>
      </c>
      <c r="S289" s="475">
        <v>0.0</v>
      </c>
    </row>
    <row r="290" ht="15.75" customHeight="1">
      <c r="A290" s="473" t="s">
        <v>641</v>
      </c>
      <c r="B290" s="406">
        <v>63.9</v>
      </c>
      <c r="C290" s="474">
        <v>63.9</v>
      </c>
      <c r="D290" s="474">
        <v>63.9</v>
      </c>
      <c r="E290" s="474">
        <v>63.9</v>
      </c>
      <c r="F290" s="474" t="s">
        <v>2863</v>
      </c>
      <c r="G290" s="475">
        <v>0.0</v>
      </c>
      <c r="M290" s="473" t="s">
        <v>4839</v>
      </c>
      <c r="N290" s="406">
        <v>63.9</v>
      </c>
      <c r="O290" s="474">
        <v>63.9</v>
      </c>
      <c r="P290" s="474">
        <v>63.9</v>
      </c>
      <c r="Q290" s="474">
        <v>63.9</v>
      </c>
      <c r="R290" s="474" t="s">
        <v>2764</v>
      </c>
      <c r="S290" s="475">
        <v>0.0</v>
      </c>
    </row>
    <row r="291" ht="15.75" customHeight="1">
      <c r="A291" s="473" t="s">
        <v>642</v>
      </c>
      <c r="B291" s="406">
        <v>63.9</v>
      </c>
      <c r="C291" s="474">
        <v>63.9</v>
      </c>
      <c r="D291" s="474">
        <v>63.9</v>
      </c>
      <c r="E291" s="474">
        <v>63.9</v>
      </c>
      <c r="F291" s="474" t="s">
        <v>2864</v>
      </c>
      <c r="G291" s="475">
        <v>0.0</v>
      </c>
      <c r="M291" s="473" t="s">
        <v>584</v>
      </c>
      <c r="N291" s="406">
        <v>63.9</v>
      </c>
      <c r="O291" s="474">
        <v>63.9</v>
      </c>
      <c r="P291" s="474">
        <v>63.9</v>
      </c>
      <c r="Q291" s="474">
        <v>63.9</v>
      </c>
      <c r="R291" s="474" t="s">
        <v>2781</v>
      </c>
      <c r="S291" s="475">
        <v>0.0</v>
      </c>
    </row>
    <row r="292" ht="15.75" customHeight="1">
      <c r="A292" s="473" t="s">
        <v>643</v>
      </c>
      <c r="B292" s="406">
        <v>63.9</v>
      </c>
      <c r="C292" s="474">
        <v>63.9</v>
      </c>
      <c r="D292" s="474">
        <v>63.9</v>
      </c>
      <c r="E292" s="474">
        <v>63.9</v>
      </c>
      <c r="F292" s="474" t="s">
        <v>2865</v>
      </c>
      <c r="G292" s="475">
        <v>0.0</v>
      </c>
      <c r="M292" s="473" t="s">
        <v>585</v>
      </c>
      <c r="N292" s="406">
        <v>63.9</v>
      </c>
      <c r="O292" s="474">
        <v>63.9</v>
      </c>
      <c r="P292" s="474">
        <v>63.9</v>
      </c>
      <c r="Q292" s="474">
        <v>63.9</v>
      </c>
      <c r="R292" s="474" t="s">
        <v>2764</v>
      </c>
      <c r="S292" s="475">
        <v>0.0</v>
      </c>
    </row>
    <row r="293" ht="15.75" customHeight="1">
      <c r="A293" s="473" t="s">
        <v>644</v>
      </c>
      <c r="B293" s="406">
        <v>63.9</v>
      </c>
      <c r="C293" s="474">
        <v>63.9</v>
      </c>
      <c r="D293" s="474">
        <v>63.9</v>
      </c>
      <c r="E293" s="474">
        <v>63.9</v>
      </c>
      <c r="F293" s="474" t="s">
        <v>2866</v>
      </c>
      <c r="G293" s="475">
        <v>0.0</v>
      </c>
      <c r="M293" s="473" t="s">
        <v>586</v>
      </c>
      <c r="N293" s="406">
        <v>63.9</v>
      </c>
      <c r="O293" s="474">
        <v>63.9</v>
      </c>
      <c r="P293" s="474">
        <v>63.9</v>
      </c>
      <c r="Q293" s="474">
        <v>63.9</v>
      </c>
      <c r="R293" s="474" t="s">
        <v>2784</v>
      </c>
      <c r="S293" s="475">
        <v>0.0</v>
      </c>
    </row>
    <row r="294" ht="15.75" customHeight="1">
      <c r="A294" s="473" t="s">
        <v>645</v>
      </c>
      <c r="B294" s="406">
        <v>63.9</v>
      </c>
      <c r="C294" s="474">
        <v>63.9</v>
      </c>
      <c r="D294" s="474">
        <v>63.9</v>
      </c>
      <c r="E294" s="474">
        <v>63.9</v>
      </c>
      <c r="F294" s="474" t="s">
        <v>2867</v>
      </c>
      <c r="G294" s="475">
        <v>0.0</v>
      </c>
      <c r="M294" s="473" t="s">
        <v>587</v>
      </c>
      <c r="N294" s="406">
        <v>63.9</v>
      </c>
      <c r="O294" s="474">
        <v>63.9</v>
      </c>
      <c r="P294" s="474">
        <v>63.9</v>
      </c>
      <c r="Q294" s="474">
        <v>63.9</v>
      </c>
      <c r="R294" s="474" t="s">
        <v>2764</v>
      </c>
      <c r="S294" s="475">
        <v>0.0</v>
      </c>
    </row>
    <row r="295" ht="15.75" customHeight="1">
      <c r="A295" s="473" t="s">
        <v>646</v>
      </c>
      <c r="B295" s="406">
        <v>63.9</v>
      </c>
      <c r="C295" s="474">
        <v>63.9</v>
      </c>
      <c r="D295" s="474">
        <v>63.9</v>
      </c>
      <c r="E295" s="474">
        <v>63.9</v>
      </c>
      <c r="F295" s="474" t="s">
        <v>2868</v>
      </c>
      <c r="G295" s="475">
        <v>0.0</v>
      </c>
      <c r="M295" s="473" t="s">
        <v>588</v>
      </c>
      <c r="N295" s="406">
        <v>63.9</v>
      </c>
      <c r="O295" s="474">
        <v>63.9</v>
      </c>
      <c r="P295" s="474">
        <v>63.9</v>
      </c>
      <c r="Q295" s="474">
        <v>63.9</v>
      </c>
      <c r="R295" s="474" t="s">
        <v>2746</v>
      </c>
      <c r="S295" s="475">
        <v>0.0</v>
      </c>
    </row>
    <row r="296" ht="15.75" customHeight="1">
      <c r="A296" s="473" t="s">
        <v>647</v>
      </c>
      <c r="B296" s="406">
        <v>63.9</v>
      </c>
      <c r="C296" s="474">
        <v>63.9</v>
      </c>
      <c r="D296" s="474">
        <v>63.9</v>
      </c>
      <c r="E296" s="474">
        <v>63.9</v>
      </c>
      <c r="F296" s="474" t="s">
        <v>2869</v>
      </c>
      <c r="G296" s="475">
        <v>0.0</v>
      </c>
      <c r="M296" s="473" t="s">
        <v>589</v>
      </c>
      <c r="N296" s="406">
        <v>63.9</v>
      </c>
      <c r="O296" s="474">
        <v>63.9</v>
      </c>
      <c r="P296" s="474">
        <v>63.9</v>
      </c>
      <c r="Q296" s="474">
        <v>63.9</v>
      </c>
      <c r="R296" s="474" t="s">
        <v>2840</v>
      </c>
      <c r="S296" s="475">
        <v>0.0</v>
      </c>
    </row>
    <row r="297" ht="15.75" customHeight="1">
      <c r="A297" s="473" t="s">
        <v>648</v>
      </c>
      <c r="B297" s="406">
        <v>63.9</v>
      </c>
      <c r="C297" s="474">
        <v>63.9</v>
      </c>
      <c r="D297" s="474">
        <v>63.9</v>
      </c>
      <c r="E297" s="474">
        <v>63.9</v>
      </c>
      <c r="F297" s="474" t="s">
        <v>2870</v>
      </c>
      <c r="G297" s="475">
        <v>0.0</v>
      </c>
      <c r="M297" s="473" t="s">
        <v>590</v>
      </c>
      <c r="N297" s="406">
        <v>63.9</v>
      </c>
      <c r="O297" s="474">
        <v>63.9</v>
      </c>
      <c r="P297" s="474">
        <v>63.9</v>
      </c>
      <c r="Q297" s="474">
        <v>63.9</v>
      </c>
      <c r="R297" s="474" t="s">
        <v>2764</v>
      </c>
      <c r="S297" s="475">
        <v>0.0</v>
      </c>
    </row>
    <row r="298" ht="15.75" customHeight="1">
      <c r="A298" s="473" t="s">
        <v>649</v>
      </c>
      <c r="B298" s="406">
        <v>63.9</v>
      </c>
      <c r="C298" s="474">
        <v>64.0</v>
      </c>
      <c r="D298" s="474">
        <v>64.0</v>
      </c>
      <c r="E298" s="474">
        <v>63.9</v>
      </c>
      <c r="F298" s="474" t="s">
        <v>2871</v>
      </c>
      <c r="G298" s="475">
        <v>-0.0031</v>
      </c>
      <c r="M298" s="473" t="s">
        <v>4840</v>
      </c>
      <c r="N298" s="406">
        <v>63.9</v>
      </c>
      <c r="O298" s="474">
        <v>63.9</v>
      </c>
      <c r="P298" s="474">
        <v>63.9</v>
      </c>
      <c r="Q298" s="474">
        <v>63.9</v>
      </c>
      <c r="R298" s="474" t="s">
        <v>4841</v>
      </c>
      <c r="S298" s="475">
        <v>0.0</v>
      </c>
    </row>
    <row r="299" ht="15.75" customHeight="1">
      <c r="A299" s="473" t="s">
        <v>650</v>
      </c>
      <c r="B299" s="406">
        <v>64.1</v>
      </c>
      <c r="C299" s="474">
        <v>64.7</v>
      </c>
      <c r="D299" s="474">
        <v>64.7</v>
      </c>
      <c r="E299" s="474">
        <v>63.9</v>
      </c>
      <c r="F299" s="474" t="s">
        <v>2872</v>
      </c>
      <c r="G299" s="475">
        <v>-0.0093</v>
      </c>
      <c r="M299" s="473" t="s">
        <v>591</v>
      </c>
      <c r="N299" s="406">
        <v>63.9</v>
      </c>
      <c r="O299" s="474">
        <v>63.9</v>
      </c>
      <c r="P299" s="474">
        <v>63.9</v>
      </c>
      <c r="Q299" s="474">
        <v>63.9</v>
      </c>
      <c r="R299" s="474" t="s">
        <v>2782</v>
      </c>
      <c r="S299" s="475">
        <v>0.0</v>
      </c>
    </row>
    <row r="300" ht="15.75" customHeight="1">
      <c r="A300" s="473" t="s">
        <v>651</v>
      </c>
      <c r="B300" s="406">
        <v>64.7</v>
      </c>
      <c r="C300" s="474">
        <v>64.0</v>
      </c>
      <c r="D300" s="474">
        <v>66.0</v>
      </c>
      <c r="E300" s="474">
        <v>63.9</v>
      </c>
      <c r="F300" s="474" t="s">
        <v>2873</v>
      </c>
      <c r="G300" s="475">
        <v>0.0078</v>
      </c>
      <c r="M300" s="473" t="s">
        <v>592</v>
      </c>
      <c r="N300" s="406">
        <v>63.9</v>
      </c>
      <c r="O300" s="474">
        <v>63.9</v>
      </c>
      <c r="P300" s="474">
        <v>63.9</v>
      </c>
      <c r="Q300" s="474">
        <v>63.9</v>
      </c>
      <c r="R300" s="474" t="s">
        <v>2743</v>
      </c>
      <c r="S300" s="475">
        <v>0.0</v>
      </c>
    </row>
    <row r="301" ht="15.75" customHeight="1">
      <c r="A301" s="473" t="s">
        <v>652</v>
      </c>
      <c r="B301" s="406">
        <v>64.2</v>
      </c>
      <c r="C301" s="474">
        <v>64.0</v>
      </c>
      <c r="D301" s="474">
        <v>64.8</v>
      </c>
      <c r="E301" s="474">
        <v>63.9</v>
      </c>
      <c r="F301" s="474" t="s">
        <v>2874</v>
      </c>
      <c r="G301" s="475">
        <v>-0.0123</v>
      </c>
      <c r="M301" s="473" t="s">
        <v>593</v>
      </c>
      <c r="N301" s="406">
        <v>63.9</v>
      </c>
      <c r="O301" s="474">
        <v>63.9</v>
      </c>
      <c r="P301" s="474">
        <v>63.9</v>
      </c>
      <c r="Q301" s="474">
        <v>63.9</v>
      </c>
      <c r="R301" s="474" t="s">
        <v>2743</v>
      </c>
      <c r="S301" s="475">
        <v>0.0</v>
      </c>
    </row>
    <row r="302" ht="15.75" customHeight="1">
      <c r="A302" s="473" t="s">
        <v>653</v>
      </c>
      <c r="B302" s="406">
        <v>64.9</v>
      </c>
      <c r="C302" s="474">
        <v>64.2</v>
      </c>
      <c r="D302" s="474">
        <v>65.0</v>
      </c>
      <c r="E302" s="474">
        <v>64.0</v>
      </c>
      <c r="F302" s="474" t="s">
        <v>2875</v>
      </c>
      <c r="G302" s="475">
        <v>0.0109</v>
      </c>
      <c r="M302" s="473" t="s">
        <v>594</v>
      </c>
      <c r="N302" s="406">
        <v>63.9</v>
      </c>
      <c r="O302" s="474">
        <v>63.9</v>
      </c>
      <c r="P302" s="474">
        <v>63.9</v>
      </c>
      <c r="Q302" s="474">
        <v>63.9</v>
      </c>
      <c r="R302" s="474" t="s">
        <v>2841</v>
      </c>
      <c r="S302" s="475">
        <v>0.0</v>
      </c>
    </row>
    <row r="303" ht="15.75" customHeight="1">
      <c r="A303" s="473" t="s">
        <v>654</v>
      </c>
      <c r="B303" s="406">
        <v>64.2</v>
      </c>
      <c r="C303" s="474">
        <v>66.9</v>
      </c>
      <c r="D303" s="474">
        <v>66.9</v>
      </c>
      <c r="E303" s="474">
        <v>64.0</v>
      </c>
      <c r="F303" s="474" t="s">
        <v>2876</v>
      </c>
      <c r="G303" s="475">
        <v>0.0031</v>
      </c>
      <c r="M303" s="473" t="s">
        <v>4842</v>
      </c>
      <c r="N303" s="406">
        <v>63.9</v>
      </c>
      <c r="O303" s="474">
        <v>63.9</v>
      </c>
      <c r="P303" s="474">
        <v>63.9</v>
      </c>
      <c r="Q303" s="474">
        <v>63.9</v>
      </c>
      <c r="R303" s="474" t="s">
        <v>2762</v>
      </c>
      <c r="S303" s="475">
        <v>0.0</v>
      </c>
    </row>
    <row r="304" ht="15.75" customHeight="1">
      <c r="A304" s="473" t="s">
        <v>655</v>
      </c>
      <c r="B304" s="406">
        <v>64.0</v>
      </c>
      <c r="C304" s="474">
        <v>63.9</v>
      </c>
      <c r="D304" s="474">
        <v>64.5</v>
      </c>
      <c r="E304" s="474">
        <v>63.9</v>
      </c>
      <c r="F304" s="474" t="s">
        <v>2877</v>
      </c>
      <c r="G304" s="475">
        <v>0.0016</v>
      </c>
      <c r="M304" s="473" t="s">
        <v>595</v>
      </c>
      <c r="N304" s="406">
        <v>63.9</v>
      </c>
      <c r="O304" s="474">
        <v>63.9</v>
      </c>
      <c r="P304" s="474">
        <v>63.9</v>
      </c>
      <c r="Q304" s="474">
        <v>63.9</v>
      </c>
      <c r="R304" s="474" t="s">
        <v>2759</v>
      </c>
      <c r="S304" s="475">
        <v>0.0</v>
      </c>
    </row>
    <row r="305" ht="15.75" customHeight="1">
      <c r="A305" s="473" t="s">
        <v>656</v>
      </c>
      <c r="B305" s="406">
        <v>63.9</v>
      </c>
      <c r="C305" s="474">
        <v>63.9</v>
      </c>
      <c r="D305" s="474">
        <v>63.9</v>
      </c>
      <c r="E305" s="474">
        <v>63.9</v>
      </c>
      <c r="F305" s="474" t="s">
        <v>2878</v>
      </c>
      <c r="G305" s="475">
        <v>0.0</v>
      </c>
      <c r="M305" s="473" t="s">
        <v>596</v>
      </c>
      <c r="N305" s="406">
        <v>63.9</v>
      </c>
      <c r="O305" s="474">
        <v>63.9</v>
      </c>
      <c r="P305" s="474">
        <v>63.9</v>
      </c>
      <c r="Q305" s="474">
        <v>63.9</v>
      </c>
      <c r="R305" s="474" t="s">
        <v>2743</v>
      </c>
      <c r="S305" s="475">
        <v>0.0</v>
      </c>
    </row>
    <row r="306" ht="15.75" customHeight="1">
      <c r="A306" s="473" t="s">
        <v>657</v>
      </c>
      <c r="B306" s="406">
        <v>64.6</v>
      </c>
      <c r="C306" s="474">
        <v>64.0</v>
      </c>
      <c r="D306" s="474">
        <v>65.0</v>
      </c>
      <c r="E306" s="474">
        <v>64.0</v>
      </c>
      <c r="F306" s="474" t="s">
        <v>2879</v>
      </c>
      <c r="G306" s="475">
        <v>0.0094</v>
      </c>
      <c r="M306" s="473" t="s">
        <v>597</v>
      </c>
      <c r="N306" s="406">
        <v>63.9</v>
      </c>
      <c r="O306" s="474">
        <v>63.9</v>
      </c>
      <c r="P306" s="474">
        <v>63.9</v>
      </c>
      <c r="Q306" s="474">
        <v>63.9</v>
      </c>
      <c r="R306" s="474" t="s">
        <v>2759</v>
      </c>
      <c r="S306" s="475">
        <v>0.0</v>
      </c>
    </row>
    <row r="307" ht="15.75" customHeight="1">
      <c r="A307" s="473" t="s">
        <v>658</v>
      </c>
      <c r="B307" s="406">
        <v>64.0</v>
      </c>
      <c r="C307" s="474">
        <v>64.0</v>
      </c>
      <c r="D307" s="474">
        <v>65.0</v>
      </c>
      <c r="E307" s="474">
        <v>63.9</v>
      </c>
      <c r="F307" s="474" t="s">
        <v>2880</v>
      </c>
      <c r="G307" s="475">
        <v>-0.0062</v>
      </c>
      <c r="M307" s="473" t="s">
        <v>598</v>
      </c>
      <c r="N307" s="406">
        <v>63.9</v>
      </c>
      <c r="O307" s="474">
        <v>63.9</v>
      </c>
      <c r="P307" s="474">
        <v>63.9</v>
      </c>
      <c r="Q307" s="474">
        <v>63.9</v>
      </c>
      <c r="R307" s="474" t="s">
        <v>2842</v>
      </c>
      <c r="S307" s="475">
        <v>0.0</v>
      </c>
    </row>
    <row r="308" ht="15.75" customHeight="1">
      <c r="A308" s="473" t="s">
        <v>659</v>
      </c>
      <c r="B308" s="406">
        <v>64.4</v>
      </c>
      <c r="C308" s="474">
        <v>63.9</v>
      </c>
      <c r="D308" s="474">
        <v>65.2</v>
      </c>
      <c r="E308" s="474">
        <v>63.9</v>
      </c>
      <c r="F308" s="474" t="s">
        <v>2881</v>
      </c>
      <c r="G308" s="475">
        <v>0.0078</v>
      </c>
      <c r="M308" s="473" t="s">
        <v>599</v>
      </c>
      <c r="N308" s="406">
        <v>63.9</v>
      </c>
      <c r="O308" s="474">
        <v>63.9</v>
      </c>
      <c r="P308" s="474">
        <v>63.9</v>
      </c>
      <c r="Q308" s="474">
        <v>63.9</v>
      </c>
      <c r="R308" s="474" t="s">
        <v>2759</v>
      </c>
      <c r="S308" s="475">
        <v>0.0</v>
      </c>
    </row>
    <row r="309" ht="15.75" customHeight="1">
      <c r="A309" s="473" t="s">
        <v>660</v>
      </c>
      <c r="B309" s="406">
        <v>63.9</v>
      </c>
      <c r="C309" s="474">
        <v>63.9</v>
      </c>
      <c r="D309" s="474">
        <v>64.5</v>
      </c>
      <c r="E309" s="474">
        <v>63.9</v>
      </c>
      <c r="F309" s="474" t="s">
        <v>2882</v>
      </c>
      <c r="G309" s="475">
        <v>0.0</v>
      </c>
      <c r="M309" s="473" t="s">
        <v>600</v>
      </c>
      <c r="N309" s="406">
        <v>63.9</v>
      </c>
      <c r="O309" s="474">
        <v>63.9</v>
      </c>
      <c r="P309" s="474">
        <v>63.9</v>
      </c>
      <c r="Q309" s="474">
        <v>63.9</v>
      </c>
      <c r="R309" s="474" t="s">
        <v>2843</v>
      </c>
      <c r="S309" s="475">
        <v>0.0</v>
      </c>
    </row>
    <row r="310" ht="15.75" customHeight="1">
      <c r="A310" s="473" t="s">
        <v>661</v>
      </c>
      <c r="B310" s="406">
        <v>64.2</v>
      </c>
      <c r="C310" s="474">
        <v>64.9</v>
      </c>
      <c r="D310" s="474">
        <v>64.9</v>
      </c>
      <c r="E310" s="474">
        <v>63.9</v>
      </c>
      <c r="F310" s="474" t="s">
        <v>2883</v>
      </c>
      <c r="G310" s="475">
        <v>0.0016</v>
      </c>
      <c r="M310" s="473" t="s">
        <v>4843</v>
      </c>
      <c r="N310" s="406">
        <v>63.9</v>
      </c>
      <c r="O310" s="474">
        <v>63.9</v>
      </c>
      <c r="P310" s="474">
        <v>63.9</v>
      </c>
      <c r="Q310" s="474">
        <v>63.9</v>
      </c>
      <c r="R310" s="474" t="s">
        <v>2743</v>
      </c>
      <c r="S310" s="475">
        <v>0.0</v>
      </c>
    </row>
    <row r="311" ht="15.75" customHeight="1">
      <c r="A311" s="473" t="s">
        <v>662</v>
      </c>
      <c r="B311" s="406">
        <v>64.1</v>
      </c>
      <c r="C311" s="474">
        <v>63.9</v>
      </c>
      <c r="D311" s="474">
        <v>64.5</v>
      </c>
      <c r="E311" s="474">
        <v>63.9</v>
      </c>
      <c r="F311" s="474" t="s">
        <v>2884</v>
      </c>
      <c r="G311" s="475">
        <v>0.0016</v>
      </c>
      <c r="M311" s="473" t="s">
        <v>601</v>
      </c>
      <c r="N311" s="406">
        <v>63.9</v>
      </c>
      <c r="O311" s="474">
        <v>63.9</v>
      </c>
      <c r="P311" s="474">
        <v>63.9</v>
      </c>
      <c r="Q311" s="474">
        <v>63.9</v>
      </c>
      <c r="R311" s="474" t="s">
        <v>2764</v>
      </c>
      <c r="S311" s="475">
        <v>0.0</v>
      </c>
    </row>
    <row r="312" ht="15.75" customHeight="1">
      <c r="A312" s="473" t="s">
        <v>663</v>
      </c>
      <c r="B312" s="406">
        <v>64.0</v>
      </c>
      <c r="C312" s="474">
        <v>63.9</v>
      </c>
      <c r="D312" s="474">
        <v>64.5</v>
      </c>
      <c r="E312" s="474">
        <v>63.9</v>
      </c>
      <c r="F312" s="474" t="s">
        <v>2885</v>
      </c>
      <c r="G312" s="475">
        <v>0.0016</v>
      </c>
      <c r="M312" s="473" t="s">
        <v>602</v>
      </c>
      <c r="N312" s="406">
        <v>63.9</v>
      </c>
      <c r="O312" s="474">
        <v>63.9</v>
      </c>
      <c r="P312" s="474">
        <v>63.9</v>
      </c>
      <c r="Q312" s="474">
        <v>63.9</v>
      </c>
      <c r="R312" s="474" t="s">
        <v>2844</v>
      </c>
      <c r="S312" s="475">
        <v>0.0</v>
      </c>
    </row>
    <row r="313" ht="15.75" customHeight="1">
      <c r="A313" s="473" t="s">
        <v>664</v>
      </c>
      <c r="B313" s="406">
        <v>63.9</v>
      </c>
      <c r="C313" s="474">
        <v>64.0</v>
      </c>
      <c r="D313" s="474">
        <v>64.5</v>
      </c>
      <c r="E313" s="474">
        <v>63.9</v>
      </c>
      <c r="F313" s="474" t="s">
        <v>2886</v>
      </c>
      <c r="G313" s="475">
        <v>-0.0184</v>
      </c>
      <c r="M313" s="473" t="s">
        <v>603</v>
      </c>
      <c r="N313" s="406">
        <v>63.9</v>
      </c>
      <c r="O313" s="474">
        <v>63.9</v>
      </c>
      <c r="P313" s="474">
        <v>63.9</v>
      </c>
      <c r="Q313" s="474">
        <v>63.9</v>
      </c>
      <c r="R313" s="474" t="s">
        <v>2764</v>
      </c>
      <c r="S313" s="475">
        <v>0.0</v>
      </c>
    </row>
    <row r="314" ht="15.75" customHeight="1">
      <c r="A314" s="473" t="s">
        <v>665</v>
      </c>
      <c r="B314" s="406">
        <v>65.3</v>
      </c>
      <c r="C314" s="474">
        <v>65.5</v>
      </c>
      <c r="D314" s="474">
        <v>66.6</v>
      </c>
      <c r="E314" s="474">
        <v>65.0</v>
      </c>
      <c r="F314" s="474" t="s">
        <v>2887</v>
      </c>
      <c r="G314" s="475">
        <v>-0.0091</v>
      </c>
      <c r="M314" s="473" t="s">
        <v>604</v>
      </c>
      <c r="N314" s="406">
        <v>63.9</v>
      </c>
      <c r="O314" s="474">
        <v>63.9</v>
      </c>
      <c r="P314" s="474">
        <v>63.9</v>
      </c>
      <c r="Q314" s="474">
        <v>63.9</v>
      </c>
      <c r="R314" s="474" t="s">
        <v>2743</v>
      </c>
      <c r="S314" s="475">
        <v>0.0</v>
      </c>
    </row>
    <row r="315" ht="15.75" customHeight="1">
      <c r="A315" s="473" t="s">
        <v>666</v>
      </c>
      <c r="B315" s="406">
        <v>65.9</v>
      </c>
      <c r="C315" s="474">
        <v>64.7</v>
      </c>
      <c r="D315" s="474">
        <v>66.2</v>
      </c>
      <c r="E315" s="474">
        <v>64.6</v>
      </c>
      <c r="F315" s="474" t="s">
        <v>2888</v>
      </c>
      <c r="G315" s="475">
        <v>0.0107</v>
      </c>
      <c r="M315" s="473" t="s">
        <v>4844</v>
      </c>
      <c r="N315" s="406">
        <v>63.9</v>
      </c>
      <c r="O315" s="474">
        <v>63.9</v>
      </c>
      <c r="P315" s="474">
        <v>63.9</v>
      </c>
      <c r="Q315" s="474">
        <v>63.9</v>
      </c>
      <c r="R315" s="474" t="s">
        <v>4802</v>
      </c>
      <c r="S315" s="475">
        <v>0.0</v>
      </c>
    </row>
    <row r="316" ht="15.75" customHeight="1">
      <c r="A316" s="473" t="s">
        <v>667</v>
      </c>
      <c r="B316" s="406">
        <v>65.2</v>
      </c>
      <c r="C316" s="474">
        <v>65.3</v>
      </c>
      <c r="D316" s="474">
        <v>66.0</v>
      </c>
      <c r="E316" s="474">
        <v>65.0</v>
      </c>
      <c r="F316" s="474" t="s">
        <v>2889</v>
      </c>
      <c r="G316" s="475">
        <v>0.0</v>
      </c>
      <c r="M316" s="473" t="s">
        <v>605</v>
      </c>
      <c r="N316" s="406">
        <v>63.9</v>
      </c>
      <c r="O316" s="474">
        <v>63.9</v>
      </c>
      <c r="P316" s="474">
        <v>63.9</v>
      </c>
      <c r="Q316" s="474">
        <v>63.9</v>
      </c>
      <c r="R316" s="474" t="s">
        <v>2746</v>
      </c>
      <c r="S316" s="475">
        <v>0.0</v>
      </c>
    </row>
    <row r="317" ht="15.75" customHeight="1">
      <c r="A317" s="473" t="s">
        <v>668</v>
      </c>
      <c r="B317" s="406">
        <v>65.2</v>
      </c>
      <c r="C317" s="474">
        <v>66.5</v>
      </c>
      <c r="D317" s="474">
        <v>66.7</v>
      </c>
      <c r="E317" s="474">
        <v>65.0</v>
      </c>
      <c r="F317" s="474" t="s">
        <v>2890</v>
      </c>
      <c r="G317" s="475">
        <v>-0.021</v>
      </c>
      <c r="M317" s="473" t="s">
        <v>606</v>
      </c>
      <c r="N317" s="406">
        <v>63.9</v>
      </c>
      <c r="O317" s="474">
        <v>63.9</v>
      </c>
      <c r="P317" s="474">
        <v>63.9</v>
      </c>
      <c r="Q317" s="474">
        <v>63.9</v>
      </c>
      <c r="R317" s="474" t="s">
        <v>2782</v>
      </c>
      <c r="S317" s="475">
        <v>0.0</v>
      </c>
    </row>
    <row r="318" ht="15.75" customHeight="1">
      <c r="A318" s="473" t="s">
        <v>669</v>
      </c>
      <c r="B318" s="406">
        <v>66.6</v>
      </c>
      <c r="C318" s="474">
        <v>67.4</v>
      </c>
      <c r="D318" s="474">
        <v>67.7</v>
      </c>
      <c r="E318" s="474">
        <v>66.5</v>
      </c>
      <c r="F318" s="474" t="s">
        <v>2891</v>
      </c>
      <c r="G318" s="475">
        <v>-0.0133</v>
      </c>
      <c r="M318" s="473" t="s">
        <v>607</v>
      </c>
      <c r="N318" s="406">
        <v>63.9</v>
      </c>
      <c r="O318" s="474">
        <v>63.9</v>
      </c>
      <c r="P318" s="474">
        <v>63.9</v>
      </c>
      <c r="Q318" s="474">
        <v>63.9</v>
      </c>
      <c r="R318" s="474" t="s">
        <v>2845</v>
      </c>
      <c r="S318" s="475">
        <v>0.0</v>
      </c>
    </row>
    <row r="319" ht="15.75" customHeight="1">
      <c r="A319" s="473" t="s">
        <v>670</v>
      </c>
      <c r="B319" s="406">
        <v>67.5</v>
      </c>
      <c r="C319" s="474">
        <v>67.2</v>
      </c>
      <c r="D319" s="474">
        <v>68.0</v>
      </c>
      <c r="E319" s="474">
        <v>66.2</v>
      </c>
      <c r="F319" s="474" t="s">
        <v>2892</v>
      </c>
      <c r="G319" s="475">
        <v>-0.003</v>
      </c>
      <c r="M319" s="473" t="s">
        <v>4845</v>
      </c>
      <c r="N319" s="406">
        <v>63.9</v>
      </c>
      <c r="O319" s="474">
        <v>63.9</v>
      </c>
      <c r="P319" s="474">
        <v>63.9</v>
      </c>
      <c r="Q319" s="474">
        <v>63.9</v>
      </c>
      <c r="R319" s="474" t="s">
        <v>2747</v>
      </c>
      <c r="S319" s="475">
        <v>0.0</v>
      </c>
    </row>
    <row r="320" ht="15.75" customHeight="1">
      <c r="A320" s="473" t="s">
        <v>671</v>
      </c>
      <c r="B320" s="406">
        <v>67.7</v>
      </c>
      <c r="C320" s="474">
        <v>67.0</v>
      </c>
      <c r="D320" s="474">
        <v>68.8</v>
      </c>
      <c r="E320" s="474">
        <v>67.0</v>
      </c>
      <c r="F320" s="474" t="s">
        <v>2893</v>
      </c>
      <c r="G320" s="475">
        <v>0.0104</v>
      </c>
      <c r="M320" s="473" t="s">
        <v>608</v>
      </c>
      <c r="N320" s="406">
        <v>63.9</v>
      </c>
      <c r="O320" s="474">
        <v>63.9</v>
      </c>
      <c r="P320" s="474">
        <v>63.9</v>
      </c>
      <c r="Q320" s="474">
        <v>63.9</v>
      </c>
      <c r="R320" s="474" t="s">
        <v>2779</v>
      </c>
      <c r="S320" s="475">
        <v>0.0</v>
      </c>
    </row>
    <row r="321" ht="15.75" customHeight="1">
      <c r="A321" s="473" t="s">
        <v>672</v>
      </c>
      <c r="B321" s="406">
        <v>65.6</v>
      </c>
      <c r="C321" s="474">
        <v>65.5</v>
      </c>
      <c r="D321" s="474">
        <v>66.5</v>
      </c>
      <c r="E321" s="474">
        <v>65.3</v>
      </c>
      <c r="F321" s="474" t="s">
        <v>2894</v>
      </c>
      <c r="G321" s="475">
        <v>0.0031</v>
      </c>
      <c r="M321" s="473" t="s">
        <v>609</v>
      </c>
      <c r="N321" s="406">
        <v>63.9</v>
      </c>
      <c r="O321" s="474">
        <v>63.9</v>
      </c>
      <c r="P321" s="474">
        <v>63.9</v>
      </c>
      <c r="Q321" s="474">
        <v>63.9</v>
      </c>
      <c r="R321" s="474" t="s">
        <v>2827</v>
      </c>
      <c r="S321" s="475">
        <v>0.0</v>
      </c>
    </row>
    <row r="322" ht="15.75" customHeight="1">
      <c r="A322" s="473" t="s">
        <v>673</v>
      </c>
      <c r="B322" s="406">
        <v>65.4</v>
      </c>
      <c r="C322" s="474">
        <v>66.8</v>
      </c>
      <c r="D322" s="474">
        <v>66.8</v>
      </c>
      <c r="E322" s="474">
        <v>65.0</v>
      </c>
      <c r="F322" s="474" t="s">
        <v>2895</v>
      </c>
      <c r="G322" s="475">
        <v>-0.0091</v>
      </c>
      <c r="M322" s="473" t="s">
        <v>610</v>
      </c>
      <c r="N322" s="406">
        <v>63.9</v>
      </c>
      <c r="O322" s="474">
        <v>63.9</v>
      </c>
      <c r="P322" s="474">
        <v>63.9</v>
      </c>
      <c r="Q322" s="474">
        <v>63.9</v>
      </c>
      <c r="R322" s="474" t="s">
        <v>2758</v>
      </c>
      <c r="S322" s="475">
        <v>0.0</v>
      </c>
    </row>
    <row r="323" ht="15.75" customHeight="1">
      <c r="A323" s="473" t="s">
        <v>674</v>
      </c>
      <c r="B323" s="406">
        <v>66.0</v>
      </c>
      <c r="C323" s="474">
        <v>67.0</v>
      </c>
      <c r="D323" s="474">
        <v>67.0</v>
      </c>
      <c r="E323" s="474">
        <v>65.7</v>
      </c>
      <c r="F323" s="474" t="s">
        <v>2896</v>
      </c>
      <c r="G323" s="475">
        <v>-0.0105</v>
      </c>
      <c r="M323" s="473" t="s">
        <v>2634</v>
      </c>
      <c r="N323" s="406">
        <v>63.9</v>
      </c>
      <c r="O323" s="474">
        <v>63.9</v>
      </c>
      <c r="P323" s="474">
        <v>63.9</v>
      </c>
      <c r="Q323" s="474">
        <v>63.9</v>
      </c>
      <c r="R323" s="474" t="s">
        <v>2856</v>
      </c>
      <c r="S323" s="475">
        <v>0.0</v>
      </c>
    </row>
    <row r="324" ht="15.75" customHeight="1">
      <c r="A324" s="473" t="s">
        <v>675</v>
      </c>
      <c r="B324" s="406">
        <v>66.7</v>
      </c>
      <c r="C324" s="474">
        <v>67.6</v>
      </c>
      <c r="D324" s="474">
        <v>67.6</v>
      </c>
      <c r="E324" s="474">
        <v>66.5</v>
      </c>
      <c r="F324" s="474" t="s">
        <v>2897</v>
      </c>
      <c r="G324" s="475">
        <v>-0.0133</v>
      </c>
      <c r="M324" s="473" t="s">
        <v>611</v>
      </c>
      <c r="N324" s="406">
        <v>63.9</v>
      </c>
      <c r="O324" s="474">
        <v>63.9</v>
      </c>
      <c r="P324" s="474">
        <v>63.9</v>
      </c>
      <c r="Q324" s="474">
        <v>63.9</v>
      </c>
      <c r="R324" s="474" t="s">
        <v>2846</v>
      </c>
      <c r="S324" s="475">
        <v>0.0</v>
      </c>
    </row>
    <row r="325" ht="15.75" customHeight="1">
      <c r="A325" s="473" t="s">
        <v>676</v>
      </c>
      <c r="B325" s="406">
        <v>66.4</v>
      </c>
      <c r="C325" s="474">
        <v>66.7</v>
      </c>
      <c r="D325" s="474">
        <v>66.7</v>
      </c>
      <c r="E325" s="474">
        <v>64.2</v>
      </c>
      <c r="F325" s="474" t="s">
        <v>2898</v>
      </c>
      <c r="G325" s="475">
        <v>0.0153</v>
      </c>
      <c r="M325" s="473" t="s">
        <v>612</v>
      </c>
      <c r="N325" s="406">
        <v>63.9</v>
      </c>
      <c r="O325" s="474">
        <v>63.9</v>
      </c>
      <c r="P325" s="474">
        <v>63.9</v>
      </c>
      <c r="Q325" s="474">
        <v>63.9</v>
      </c>
      <c r="R325" s="474" t="s">
        <v>2847</v>
      </c>
      <c r="S325" s="475">
        <v>0.0</v>
      </c>
    </row>
    <row r="326" ht="15.75" customHeight="1">
      <c r="A326" s="473" t="s">
        <v>677</v>
      </c>
      <c r="B326" s="406">
        <v>65.4</v>
      </c>
      <c r="C326" s="474">
        <v>66.1</v>
      </c>
      <c r="D326" s="474">
        <v>66.4</v>
      </c>
      <c r="E326" s="474">
        <v>65.0</v>
      </c>
      <c r="F326" s="474" t="s">
        <v>2899</v>
      </c>
      <c r="G326" s="475">
        <v>-0.0091</v>
      </c>
      <c r="M326" s="473" t="s">
        <v>613</v>
      </c>
      <c r="N326" s="406">
        <v>63.9</v>
      </c>
      <c r="O326" s="474">
        <v>63.9</v>
      </c>
      <c r="P326" s="474">
        <v>63.9</v>
      </c>
      <c r="Q326" s="474">
        <v>63.9</v>
      </c>
      <c r="R326" s="474" t="s">
        <v>2848</v>
      </c>
      <c r="S326" s="475">
        <v>0.0</v>
      </c>
    </row>
    <row r="327" ht="15.75" customHeight="1">
      <c r="A327" s="473" t="s">
        <v>678</v>
      </c>
      <c r="B327" s="406">
        <v>66.0</v>
      </c>
      <c r="C327" s="474">
        <v>67.0</v>
      </c>
      <c r="D327" s="474">
        <v>68.5</v>
      </c>
      <c r="E327" s="474">
        <v>65.5</v>
      </c>
      <c r="F327" s="474" t="s">
        <v>2900</v>
      </c>
      <c r="G327" s="475">
        <v>0.0107</v>
      </c>
      <c r="M327" s="473" t="s">
        <v>614</v>
      </c>
      <c r="N327" s="406">
        <v>63.9</v>
      </c>
      <c r="O327" s="474">
        <v>63.9</v>
      </c>
      <c r="P327" s="474">
        <v>63.9</v>
      </c>
      <c r="Q327" s="474">
        <v>63.9</v>
      </c>
      <c r="R327" s="474" t="s">
        <v>2849</v>
      </c>
      <c r="S327" s="475">
        <v>0.0</v>
      </c>
    </row>
    <row r="328" ht="15.75" customHeight="1">
      <c r="A328" s="473" t="s">
        <v>679</v>
      </c>
      <c r="B328" s="406">
        <v>65.3</v>
      </c>
      <c r="C328" s="474">
        <v>66.2</v>
      </c>
      <c r="D328" s="474">
        <v>67.6</v>
      </c>
      <c r="E328" s="474">
        <v>64.0</v>
      </c>
      <c r="F328" s="474" t="s">
        <v>2901</v>
      </c>
      <c r="G328" s="475">
        <v>-0.0195</v>
      </c>
      <c r="M328" s="473" t="s">
        <v>4846</v>
      </c>
      <c r="N328" s="406">
        <v>63.9</v>
      </c>
      <c r="O328" s="474">
        <v>63.9</v>
      </c>
      <c r="P328" s="474">
        <v>63.9</v>
      </c>
      <c r="Q328" s="474">
        <v>63.9</v>
      </c>
      <c r="R328" s="474" t="s">
        <v>2741</v>
      </c>
      <c r="S328" s="475">
        <v>0.0</v>
      </c>
    </row>
    <row r="329" ht="15.75" customHeight="1">
      <c r="A329" s="473" t="s">
        <v>680</v>
      </c>
      <c r="B329" s="406">
        <v>67.0</v>
      </c>
      <c r="C329" s="474">
        <v>67.7</v>
      </c>
      <c r="D329" s="474">
        <v>67.7</v>
      </c>
      <c r="E329" s="474">
        <v>66.7</v>
      </c>
      <c r="F329" s="474" t="s">
        <v>2902</v>
      </c>
      <c r="G329" s="475">
        <v>0.0</v>
      </c>
      <c r="M329" s="473" t="s">
        <v>615</v>
      </c>
      <c r="N329" s="406">
        <v>63.9</v>
      </c>
      <c r="O329" s="474">
        <v>63.9</v>
      </c>
      <c r="P329" s="474">
        <v>63.9</v>
      </c>
      <c r="Q329" s="474">
        <v>63.9</v>
      </c>
      <c r="R329" s="474" t="s">
        <v>2824</v>
      </c>
      <c r="S329" s="475">
        <v>0.0</v>
      </c>
    </row>
    <row r="330" ht="15.75" customHeight="1">
      <c r="A330" s="473" t="s">
        <v>681</v>
      </c>
      <c r="B330" s="406">
        <v>67.0</v>
      </c>
      <c r="C330" s="474">
        <v>68.0</v>
      </c>
      <c r="D330" s="474">
        <v>68.0</v>
      </c>
      <c r="E330" s="474">
        <v>66.7</v>
      </c>
      <c r="F330" s="474" t="s">
        <v>2903</v>
      </c>
      <c r="G330" s="475">
        <v>-0.0089</v>
      </c>
      <c r="M330" s="473" t="s">
        <v>616</v>
      </c>
      <c r="N330" s="406">
        <v>63.9</v>
      </c>
      <c r="O330" s="474">
        <v>63.9</v>
      </c>
      <c r="P330" s="474">
        <v>63.9</v>
      </c>
      <c r="Q330" s="474">
        <v>63.9</v>
      </c>
      <c r="R330" s="474" t="s">
        <v>2850</v>
      </c>
      <c r="S330" s="475">
        <v>0.0</v>
      </c>
    </row>
    <row r="331" ht="15.75" customHeight="1">
      <c r="A331" s="473" t="s">
        <v>682</v>
      </c>
      <c r="B331" s="406">
        <v>67.6</v>
      </c>
      <c r="C331" s="474">
        <v>67.8</v>
      </c>
      <c r="D331" s="474">
        <v>68.2</v>
      </c>
      <c r="E331" s="474">
        <v>67.0</v>
      </c>
      <c r="F331" s="474" t="s">
        <v>2904</v>
      </c>
      <c r="G331" s="475">
        <v>-0.0015</v>
      </c>
      <c r="M331" s="473" t="s">
        <v>617</v>
      </c>
      <c r="N331" s="406">
        <v>63.9</v>
      </c>
      <c r="O331" s="474">
        <v>63.9</v>
      </c>
      <c r="P331" s="474">
        <v>63.9</v>
      </c>
      <c r="Q331" s="474">
        <v>63.9</v>
      </c>
      <c r="R331" s="474" t="s">
        <v>2783</v>
      </c>
      <c r="S331" s="475">
        <v>0.0</v>
      </c>
    </row>
    <row r="332" ht="15.75" customHeight="1">
      <c r="A332" s="473" t="s">
        <v>683</v>
      </c>
      <c r="B332" s="406">
        <v>67.7</v>
      </c>
      <c r="C332" s="474">
        <v>67.5</v>
      </c>
      <c r="D332" s="474">
        <v>68.2</v>
      </c>
      <c r="E332" s="474">
        <v>67.5</v>
      </c>
      <c r="F332" s="474" t="s">
        <v>2905</v>
      </c>
      <c r="G332" s="475">
        <v>-0.0015</v>
      </c>
      <c r="M332" s="473" t="s">
        <v>618</v>
      </c>
      <c r="N332" s="406">
        <v>63.9</v>
      </c>
      <c r="O332" s="474">
        <v>63.9</v>
      </c>
      <c r="P332" s="474">
        <v>63.9</v>
      </c>
      <c r="Q332" s="474">
        <v>63.9</v>
      </c>
      <c r="R332" s="474" t="s">
        <v>2828</v>
      </c>
      <c r="S332" s="475">
        <v>0.0</v>
      </c>
    </row>
    <row r="333" ht="15.75" customHeight="1">
      <c r="A333" s="473" t="s">
        <v>684</v>
      </c>
      <c r="B333" s="406">
        <v>68.1</v>
      </c>
      <c r="C333" s="474">
        <v>67.8</v>
      </c>
      <c r="D333" s="474">
        <v>69.4</v>
      </c>
      <c r="E333" s="474">
        <v>67.8</v>
      </c>
      <c r="F333" s="474" t="s">
        <v>2906</v>
      </c>
      <c r="G333" s="475">
        <v>-0.0044</v>
      </c>
      <c r="M333" s="473" t="s">
        <v>4847</v>
      </c>
      <c r="N333" s="406">
        <v>63.9</v>
      </c>
      <c r="O333" s="474">
        <v>63.9</v>
      </c>
      <c r="P333" s="474">
        <v>63.9</v>
      </c>
      <c r="Q333" s="474">
        <v>63.9</v>
      </c>
      <c r="R333" s="474" t="s">
        <v>4848</v>
      </c>
      <c r="S333" s="475">
        <v>0.0</v>
      </c>
    </row>
    <row r="334" ht="15.75" customHeight="1">
      <c r="A334" s="473" t="s">
        <v>685</v>
      </c>
      <c r="B334" s="406">
        <v>68.4</v>
      </c>
      <c r="C334" s="474">
        <v>67.2</v>
      </c>
      <c r="D334" s="474">
        <v>69.6</v>
      </c>
      <c r="E334" s="474">
        <v>66.4</v>
      </c>
      <c r="F334" s="474" t="s">
        <v>2907</v>
      </c>
      <c r="G334" s="475">
        <v>0.0074</v>
      </c>
      <c r="M334" s="473" t="s">
        <v>619</v>
      </c>
      <c r="N334" s="406">
        <v>63.9</v>
      </c>
      <c r="O334" s="474">
        <v>63.9</v>
      </c>
      <c r="P334" s="474">
        <v>63.9</v>
      </c>
      <c r="Q334" s="474">
        <v>63.9</v>
      </c>
      <c r="R334" s="474" t="s">
        <v>2851</v>
      </c>
      <c r="S334" s="475">
        <v>0.0</v>
      </c>
    </row>
    <row r="335" ht="15.75" customHeight="1">
      <c r="A335" s="473" t="s">
        <v>686</v>
      </c>
      <c r="B335" s="406">
        <v>67.9</v>
      </c>
      <c r="C335" s="474">
        <v>68.9</v>
      </c>
      <c r="D335" s="474">
        <v>68.9</v>
      </c>
      <c r="E335" s="474">
        <v>67.0</v>
      </c>
      <c r="F335" s="474" t="s">
        <v>2908</v>
      </c>
      <c r="G335" s="475">
        <v>-0.0088</v>
      </c>
      <c r="M335" s="473" t="s">
        <v>620</v>
      </c>
      <c r="N335" s="406">
        <v>63.9</v>
      </c>
      <c r="O335" s="474">
        <v>63.9</v>
      </c>
      <c r="P335" s="474">
        <v>63.9</v>
      </c>
      <c r="Q335" s="474">
        <v>63.9</v>
      </c>
      <c r="R335" s="474" t="s">
        <v>2778</v>
      </c>
      <c r="S335" s="475">
        <v>0.0</v>
      </c>
    </row>
    <row r="336" ht="15.75" customHeight="1">
      <c r="A336" s="473" t="s">
        <v>687</v>
      </c>
      <c r="B336" s="406">
        <v>68.5</v>
      </c>
      <c r="C336" s="474">
        <v>70.0</v>
      </c>
      <c r="D336" s="474">
        <v>70.2</v>
      </c>
      <c r="E336" s="474">
        <v>68.1</v>
      </c>
      <c r="F336" s="474" t="s">
        <v>2909</v>
      </c>
      <c r="G336" s="475">
        <v>-0.0214</v>
      </c>
      <c r="M336" s="473" t="s">
        <v>4849</v>
      </c>
      <c r="N336" s="406">
        <v>63.9</v>
      </c>
      <c r="O336" s="474">
        <v>63.9</v>
      </c>
      <c r="P336" s="474">
        <v>63.9</v>
      </c>
      <c r="Q336" s="474">
        <v>63.9</v>
      </c>
      <c r="R336" s="474" t="s">
        <v>2846</v>
      </c>
      <c r="S336" s="475">
        <v>0.0</v>
      </c>
    </row>
    <row r="337" ht="15.75" customHeight="1">
      <c r="A337" s="473" t="s">
        <v>688</v>
      </c>
      <c r="B337" s="406">
        <v>70.0</v>
      </c>
      <c r="C337" s="474">
        <v>69.3</v>
      </c>
      <c r="D337" s="474">
        <v>70.4</v>
      </c>
      <c r="E337" s="474">
        <v>69.3</v>
      </c>
      <c r="F337" s="474" t="s">
        <v>2910</v>
      </c>
      <c r="G337" s="475">
        <v>0.0101</v>
      </c>
      <c r="M337" s="473" t="s">
        <v>621</v>
      </c>
      <c r="N337" s="406">
        <v>63.9</v>
      </c>
      <c r="O337" s="474">
        <v>63.9</v>
      </c>
      <c r="P337" s="474">
        <v>63.9</v>
      </c>
      <c r="Q337" s="474">
        <v>63.9</v>
      </c>
      <c r="R337" s="474" t="s">
        <v>2794</v>
      </c>
      <c r="S337" s="475">
        <v>0.0</v>
      </c>
    </row>
    <row r="338" ht="15.75" customHeight="1">
      <c r="A338" s="473" t="s">
        <v>689</v>
      </c>
      <c r="B338" s="406">
        <v>69.3</v>
      </c>
      <c r="C338" s="474">
        <v>68.8</v>
      </c>
      <c r="D338" s="474">
        <v>69.8</v>
      </c>
      <c r="E338" s="474">
        <v>67.7</v>
      </c>
      <c r="F338" s="474" t="s">
        <v>2911</v>
      </c>
      <c r="G338" s="475">
        <v>0.0146</v>
      </c>
      <c r="M338" s="473" t="s">
        <v>622</v>
      </c>
      <c r="N338" s="406">
        <v>63.9</v>
      </c>
      <c r="O338" s="474">
        <v>63.9</v>
      </c>
      <c r="P338" s="474">
        <v>63.9</v>
      </c>
      <c r="Q338" s="474">
        <v>63.9</v>
      </c>
      <c r="R338" s="474" t="s">
        <v>2789</v>
      </c>
      <c r="S338" s="475">
        <v>0.0</v>
      </c>
    </row>
    <row r="339" ht="15.75" customHeight="1">
      <c r="A339" s="473" t="s">
        <v>690</v>
      </c>
      <c r="B339" s="406">
        <v>68.3</v>
      </c>
      <c r="C339" s="474">
        <v>68.0</v>
      </c>
      <c r="D339" s="474">
        <v>69.1</v>
      </c>
      <c r="E339" s="474">
        <v>67.0</v>
      </c>
      <c r="F339" s="474" t="s">
        <v>2912</v>
      </c>
      <c r="G339" s="475">
        <v>0.0044</v>
      </c>
      <c r="M339" s="473" t="s">
        <v>623</v>
      </c>
      <c r="N339" s="406">
        <v>63.9</v>
      </c>
      <c r="O339" s="474">
        <v>63.9</v>
      </c>
      <c r="P339" s="474">
        <v>63.9</v>
      </c>
      <c r="Q339" s="474">
        <v>63.9</v>
      </c>
      <c r="R339" s="474" t="s">
        <v>2794</v>
      </c>
      <c r="S339" s="475">
        <v>0.0</v>
      </c>
    </row>
    <row r="340" ht="15.75" customHeight="1">
      <c r="A340" s="473" t="s">
        <v>691</v>
      </c>
      <c r="B340" s="406">
        <v>68.0</v>
      </c>
      <c r="C340" s="474">
        <v>68.2</v>
      </c>
      <c r="D340" s="474">
        <v>68.9</v>
      </c>
      <c r="E340" s="474">
        <v>67.7</v>
      </c>
      <c r="F340" s="474" t="s">
        <v>2913</v>
      </c>
      <c r="G340" s="475">
        <v>-0.0029</v>
      </c>
      <c r="M340" s="473" t="s">
        <v>624</v>
      </c>
      <c r="N340" s="406">
        <v>63.9</v>
      </c>
      <c r="O340" s="474">
        <v>63.9</v>
      </c>
      <c r="P340" s="474">
        <v>63.9</v>
      </c>
      <c r="Q340" s="474">
        <v>63.9</v>
      </c>
      <c r="R340" s="474" t="s">
        <v>2743</v>
      </c>
      <c r="S340" s="475">
        <v>0.0</v>
      </c>
    </row>
    <row r="341" ht="15.75" customHeight="1">
      <c r="A341" s="473" t="s">
        <v>692</v>
      </c>
      <c r="B341" s="406">
        <v>67.2</v>
      </c>
      <c r="C341" s="474">
        <v>66.5</v>
      </c>
      <c r="D341" s="474">
        <v>67.5</v>
      </c>
      <c r="E341" s="474">
        <v>66.5</v>
      </c>
      <c r="F341" s="474" t="s">
        <v>2914</v>
      </c>
      <c r="G341" s="475">
        <v>0.0045</v>
      </c>
      <c r="M341" s="473" t="s">
        <v>4850</v>
      </c>
      <c r="N341" s="406">
        <v>63.9</v>
      </c>
      <c r="O341" s="474">
        <v>63.9</v>
      </c>
      <c r="P341" s="474">
        <v>63.9</v>
      </c>
      <c r="Q341" s="474">
        <v>63.9</v>
      </c>
      <c r="R341" s="474" t="s">
        <v>2852</v>
      </c>
      <c r="S341" s="475">
        <v>0.0</v>
      </c>
    </row>
    <row r="342" ht="15.75" customHeight="1">
      <c r="A342" s="473" t="s">
        <v>693</v>
      </c>
      <c r="B342" s="406">
        <v>66.9</v>
      </c>
      <c r="C342" s="474">
        <v>66.8</v>
      </c>
      <c r="D342" s="474">
        <v>67.2</v>
      </c>
      <c r="E342" s="474">
        <v>66.5</v>
      </c>
      <c r="F342" s="474" t="s">
        <v>2915</v>
      </c>
      <c r="G342" s="475">
        <v>0.0015</v>
      </c>
      <c r="M342" s="473" t="s">
        <v>625</v>
      </c>
      <c r="N342" s="406">
        <v>63.9</v>
      </c>
      <c r="O342" s="474">
        <v>63.9</v>
      </c>
      <c r="P342" s="474">
        <v>63.9</v>
      </c>
      <c r="Q342" s="474">
        <v>63.9</v>
      </c>
      <c r="R342" s="474" t="s">
        <v>2852</v>
      </c>
      <c r="S342" s="475">
        <v>0.0</v>
      </c>
    </row>
    <row r="343" ht="15.75" customHeight="1">
      <c r="A343" s="473" t="s">
        <v>694</v>
      </c>
      <c r="B343" s="406">
        <v>66.8</v>
      </c>
      <c r="C343" s="474">
        <v>66.9</v>
      </c>
      <c r="D343" s="474">
        <v>67.2</v>
      </c>
      <c r="E343" s="474">
        <v>66.7</v>
      </c>
      <c r="F343" s="474" t="s">
        <v>2916</v>
      </c>
      <c r="G343" s="475">
        <v>0.0015</v>
      </c>
      <c r="M343" s="473" t="s">
        <v>626</v>
      </c>
      <c r="N343" s="406">
        <v>63.9</v>
      </c>
      <c r="O343" s="474">
        <v>63.9</v>
      </c>
      <c r="P343" s="474">
        <v>63.9</v>
      </c>
      <c r="Q343" s="474">
        <v>63.9</v>
      </c>
      <c r="R343" s="474" t="s">
        <v>2746</v>
      </c>
      <c r="S343" s="475">
        <v>0.0</v>
      </c>
    </row>
    <row r="344" ht="15.75" customHeight="1">
      <c r="A344" s="473" t="s">
        <v>695</v>
      </c>
      <c r="B344" s="406">
        <v>66.7</v>
      </c>
      <c r="C344" s="474">
        <v>66.5</v>
      </c>
      <c r="D344" s="474">
        <v>67.3</v>
      </c>
      <c r="E344" s="474">
        <v>66.2</v>
      </c>
      <c r="F344" s="474" t="s">
        <v>2917</v>
      </c>
      <c r="G344" s="475">
        <v>0.0106</v>
      </c>
      <c r="M344" s="473" t="s">
        <v>627</v>
      </c>
      <c r="N344" s="406">
        <v>63.9</v>
      </c>
      <c r="O344" s="474">
        <v>63.9</v>
      </c>
      <c r="P344" s="474">
        <v>63.9</v>
      </c>
      <c r="Q344" s="474">
        <v>63.9</v>
      </c>
      <c r="R344" s="474" t="s">
        <v>2794</v>
      </c>
      <c r="S344" s="475">
        <v>0.0</v>
      </c>
    </row>
    <row r="345" ht="15.75" customHeight="1">
      <c r="A345" s="473" t="s">
        <v>696</v>
      </c>
      <c r="B345" s="406">
        <v>66.0</v>
      </c>
      <c r="C345" s="474">
        <v>65.2</v>
      </c>
      <c r="D345" s="474">
        <v>66.9</v>
      </c>
      <c r="E345" s="474">
        <v>65.2</v>
      </c>
      <c r="F345" s="474" t="s">
        <v>2918</v>
      </c>
      <c r="G345" s="475">
        <v>0.0123</v>
      </c>
      <c r="M345" s="473" t="s">
        <v>2853</v>
      </c>
      <c r="N345" s="406">
        <v>63.9</v>
      </c>
      <c r="O345" s="474">
        <v>63.9</v>
      </c>
      <c r="P345" s="474">
        <v>63.9</v>
      </c>
      <c r="Q345" s="474">
        <v>63.9</v>
      </c>
      <c r="R345" s="474" t="s">
        <v>2854</v>
      </c>
      <c r="S345" s="475">
        <v>0.0</v>
      </c>
    </row>
    <row r="346" ht="15.75" customHeight="1">
      <c r="A346" s="473" t="s">
        <v>697</v>
      </c>
      <c r="B346" s="406">
        <v>65.2</v>
      </c>
      <c r="C346" s="474">
        <v>65.0</v>
      </c>
      <c r="D346" s="474">
        <v>66.7</v>
      </c>
      <c r="E346" s="474">
        <v>64.8</v>
      </c>
      <c r="F346" s="474" t="s">
        <v>2919</v>
      </c>
      <c r="G346" s="475">
        <v>0.0031</v>
      </c>
      <c r="M346" s="473" t="s">
        <v>629</v>
      </c>
      <c r="N346" s="406">
        <v>63.9</v>
      </c>
      <c r="O346" s="474">
        <v>63.9</v>
      </c>
      <c r="P346" s="474">
        <v>63.9</v>
      </c>
      <c r="Q346" s="474">
        <v>63.9</v>
      </c>
      <c r="R346" s="474" t="s">
        <v>2769</v>
      </c>
      <c r="S346" s="475">
        <v>0.0</v>
      </c>
    </row>
    <row r="347" ht="15.75" customHeight="1">
      <c r="A347" s="473" t="s">
        <v>698</v>
      </c>
      <c r="B347" s="406">
        <v>64.3</v>
      </c>
      <c r="C347" s="474">
        <v>64.8</v>
      </c>
      <c r="D347" s="474">
        <v>65.3</v>
      </c>
      <c r="E347" s="474">
        <v>64.0</v>
      </c>
      <c r="F347" s="474" t="s">
        <v>2920</v>
      </c>
      <c r="G347" s="475">
        <v>-0.0092</v>
      </c>
      <c r="M347" s="473" t="s">
        <v>4851</v>
      </c>
      <c r="N347" s="406">
        <v>63.9</v>
      </c>
      <c r="O347" s="474">
        <v>63.9</v>
      </c>
      <c r="P347" s="474">
        <v>63.9</v>
      </c>
      <c r="Q347" s="474">
        <v>63.9</v>
      </c>
      <c r="R347" s="474" t="s">
        <v>2824</v>
      </c>
      <c r="S347" s="475">
        <v>0.0</v>
      </c>
    </row>
    <row r="348" ht="15.75" customHeight="1">
      <c r="A348" s="473" t="s">
        <v>699</v>
      </c>
      <c r="B348" s="406">
        <v>64.9</v>
      </c>
      <c r="C348" s="474">
        <v>65.6</v>
      </c>
      <c r="D348" s="474">
        <v>66.0</v>
      </c>
      <c r="E348" s="474">
        <v>64.5</v>
      </c>
      <c r="F348" s="474" t="s">
        <v>2921</v>
      </c>
      <c r="G348" s="475">
        <v>-0.0182</v>
      </c>
      <c r="M348" s="473" t="s">
        <v>630</v>
      </c>
      <c r="N348" s="406">
        <v>63.9</v>
      </c>
      <c r="O348" s="474">
        <v>63.9</v>
      </c>
      <c r="P348" s="474">
        <v>63.9</v>
      </c>
      <c r="Q348" s="474">
        <v>63.9</v>
      </c>
      <c r="R348" s="474" t="s">
        <v>2747</v>
      </c>
      <c r="S348" s="475">
        <v>0.0</v>
      </c>
    </row>
    <row r="349" ht="15.75" customHeight="1">
      <c r="A349" s="473" t="s">
        <v>700</v>
      </c>
      <c r="B349" s="406">
        <v>66.1</v>
      </c>
      <c r="C349" s="474">
        <v>67.4</v>
      </c>
      <c r="D349" s="474">
        <v>67.4</v>
      </c>
      <c r="E349" s="474">
        <v>66.0</v>
      </c>
      <c r="F349" s="474" t="s">
        <v>2922</v>
      </c>
      <c r="G349" s="475">
        <v>-0.0015</v>
      </c>
      <c r="M349" s="473" t="s">
        <v>631</v>
      </c>
      <c r="N349" s="406">
        <v>63.9</v>
      </c>
      <c r="O349" s="474">
        <v>63.9</v>
      </c>
      <c r="P349" s="474">
        <v>63.9</v>
      </c>
      <c r="Q349" s="474">
        <v>63.9</v>
      </c>
      <c r="R349" s="474" t="s">
        <v>2742</v>
      </c>
      <c r="S349" s="475">
        <v>0.0</v>
      </c>
    </row>
    <row r="350" ht="15.75" customHeight="1">
      <c r="A350" s="473" t="s">
        <v>701</v>
      </c>
      <c r="B350" s="406">
        <v>66.0</v>
      </c>
      <c r="C350" s="474">
        <v>66.0</v>
      </c>
      <c r="D350" s="474">
        <v>66.0</v>
      </c>
      <c r="E350" s="474">
        <v>65.6</v>
      </c>
      <c r="F350" s="474" t="s">
        <v>2923</v>
      </c>
      <c r="G350" s="475">
        <v>0.0</v>
      </c>
      <c r="M350" s="473" t="s">
        <v>632</v>
      </c>
      <c r="N350" s="406">
        <v>63.9</v>
      </c>
      <c r="O350" s="474">
        <v>63.9</v>
      </c>
      <c r="P350" s="474">
        <v>63.9</v>
      </c>
      <c r="Q350" s="474">
        <v>63.9</v>
      </c>
      <c r="R350" s="474" t="s">
        <v>2778</v>
      </c>
      <c r="S350" s="475">
        <v>0.0</v>
      </c>
    </row>
    <row r="351" ht="15.75" customHeight="1">
      <c r="A351" s="473" t="s">
        <v>702</v>
      </c>
      <c r="B351" s="406">
        <v>66.0</v>
      </c>
      <c r="C351" s="474">
        <v>67.5</v>
      </c>
      <c r="D351" s="474">
        <v>67.5</v>
      </c>
      <c r="E351" s="474">
        <v>65.5</v>
      </c>
      <c r="F351" s="474" t="s">
        <v>2924</v>
      </c>
      <c r="G351" s="475">
        <v>0.003</v>
      </c>
      <c r="M351" s="473" t="s">
        <v>633</v>
      </c>
      <c r="N351" s="406">
        <v>63.9</v>
      </c>
      <c r="O351" s="474">
        <v>63.9</v>
      </c>
      <c r="P351" s="474">
        <v>63.9</v>
      </c>
      <c r="Q351" s="474">
        <v>63.9</v>
      </c>
      <c r="R351" s="474" t="s">
        <v>2855</v>
      </c>
      <c r="S351" s="475">
        <v>0.0</v>
      </c>
    </row>
    <row r="352" ht="15.75" customHeight="1">
      <c r="A352" s="473" t="s">
        <v>703</v>
      </c>
      <c r="B352" s="406">
        <v>65.8</v>
      </c>
      <c r="C352" s="474">
        <v>65.7</v>
      </c>
      <c r="D352" s="474">
        <v>65.8</v>
      </c>
      <c r="E352" s="474">
        <v>64.9</v>
      </c>
      <c r="F352" s="474" t="s">
        <v>2657</v>
      </c>
      <c r="G352" s="475">
        <v>0.0123</v>
      </c>
      <c r="M352" s="473" t="s">
        <v>4852</v>
      </c>
      <c r="N352" s="406">
        <v>63.9</v>
      </c>
      <c r="O352" s="474">
        <v>63.9</v>
      </c>
      <c r="P352" s="474">
        <v>63.9</v>
      </c>
      <c r="Q352" s="474">
        <v>63.9</v>
      </c>
      <c r="R352" s="474" t="s">
        <v>4853</v>
      </c>
      <c r="S352" s="475">
        <v>0.0</v>
      </c>
    </row>
    <row r="353" ht="15.75" customHeight="1">
      <c r="A353" s="473" t="s">
        <v>704</v>
      </c>
      <c r="B353" s="406">
        <v>65.0</v>
      </c>
      <c r="C353" s="474">
        <v>67.1</v>
      </c>
      <c r="D353" s="474">
        <v>67.1</v>
      </c>
      <c r="E353" s="474">
        <v>65.0</v>
      </c>
      <c r="F353" s="474" t="s">
        <v>2925</v>
      </c>
      <c r="G353" s="475">
        <v>0.0062</v>
      </c>
      <c r="M353" s="473" t="s">
        <v>634</v>
      </c>
      <c r="N353" s="406">
        <v>63.9</v>
      </c>
      <c r="O353" s="474">
        <v>63.9</v>
      </c>
      <c r="P353" s="474">
        <v>63.9</v>
      </c>
      <c r="Q353" s="474">
        <v>63.9</v>
      </c>
      <c r="R353" s="474" t="s">
        <v>2856</v>
      </c>
      <c r="S353" s="475">
        <v>0.0</v>
      </c>
    </row>
    <row r="354" ht="15.75" customHeight="1">
      <c r="A354" s="473" t="s">
        <v>705</v>
      </c>
      <c r="B354" s="406">
        <v>62.8</v>
      </c>
      <c r="C354" s="474">
        <v>63.1</v>
      </c>
      <c r="D354" s="474">
        <v>63.8</v>
      </c>
      <c r="E354" s="474">
        <v>62.7</v>
      </c>
      <c r="F354" s="474" t="s">
        <v>2926</v>
      </c>
      <c r="G354" s="475">
        <v>-0.0172</v>
      </c>
      <c r="M354" s="473" t="s">
        <v>635</v>
      </c>
      <c r="N354" s="406">
        <v>63.9</v>
      </c>
      <c r="O354" s="474">
        <v>63.9</v>
      </c>
      <c r="P354" s="474">
        <v>63.9</v>
      </c>
      <c r="Q354" s="474">
        <v>63.9</v>
      </c>
      <c r="R354" s="474" t="s">
        <v>2857</v>
      </c>
      <c r="S354" s="475">
        <v>0.0</v>
      </c>
    </row>
    <row r="355" ht="15.75" customHeight="1">
      <c r="A355" s="473" t="s">
        <v>706</v>
      </c>
      <c r="B355" s="406">
        <v>63.9</v>
      </c>
      <c r="C355" s="474">
        <v>66.3</v>
      </c>
      <c r="D355" s="474">
        <v>66.3</v>
      </c>
      <c r="E355" s="474">
        <v>63.8</v>
      </c>
      <c r="F355" s="474" t="s">
        <v>2927</v>
      </c>
      <c r="G355" s="475">
        <v>-0.0154</v>
      </c>
      <c r="M355" s="473" t="s">
        <v>636</v>
      </c>
      <c r="N355" s="406">
        <v>63.9</v>
      </c>
      <c r="O355" s="474">
        <v>63.9</v>
      </c>
      <c r="P355" s="474">
        <v>63.9</v>
      </c>
      <c r="Q355" s="474">
        <v>63.9</v>
      </c>
      <c r="R355" s="474" t="s">
        <v>2858</v>
      </c>
      <c r="S355" s="475">
        <v>0.0</v>
      </c>
    </row>
    <row r="356" ht="15.75" customHeight="1">
      <c r="A356" s="473" t="s">
        <v>707</v>
      </c>
      <c r="B356" s="406">
        <v>64.9</v>
      </c>
      <c r="C356" s="474">
        <v>66.5</v>
      </c>
      <c r="D356" s="474">
        <v>66.5</v>
      </c>
      <c r="E356" s="474">
        <v>64.5</v>
      </c>
      <c r="F356" s="474" t="s">
        <v>2928</v>
      </c>
      <c r="G356" s="475">
        <v>0.0031</v>
      </c>
      <c r="M356" s="473" t="s">
        <v>637</v>
      </c>
      <c r="N356" s="406">
        <v>63.9</v>
      </c>
      <c r="O356" s="474">
        <v>63.9</v>
      </c>
      <c r="P356" s="474">
        <v>63.9</v>
      </c>
      <c r="Q356" s="474">
        <v>63.9</v>
      </c>
      <c r="R356" s="474" t="s">
        <v>2859</v>
      </c>
      <c r="S356" s="475">
        <v>0.0</v>
      </c>
    </row>
    <row r="357" ht="15.75" customHeight="1">
      <c r="A357" s="473" t="s">
        <v>708</v>
      </c>
      <c r="B357" s="406">
        <v>64.7</v>
      </c>
      <c r="C357" s="474">
        <v>63.0</v>
      </c>
      <c r="D357" s="474">
        <v>65.0</v>
      </c>
      <c r="E357" s="474">
        <v>62.3</v>
      </c>
      <c r="F357" s="474" t="s">
        <v>2929</v>
      </c>
      <c r="G357" s="475">
        <v>0.0205</v>
      </c>
      <c r="M357" s="473" t="s">
        <v>4854</v>
      </c>
      <c r="N357" s="406">
        <v>63.9</v>
      </c>
      <c r="O357" s="474">
        <v>63.9</v>
      </c>
      <c r="P357" s="474">
        <v>63.9</v>
      </c>
      <c r="Q357" s="474">
        <v>63.9</v>
      </c>
      <c r="R357" s="474" t="s">
        <v>4855</v>
      </c>
      <c r="S357" s="475">
        <v>0.0</v>
      </c>
    </row>
    <row r="358" ht="15.75" customHeight="1">
      <c r="A358" s="473" t="s">
        <v>709</v>
      </c>
      <c r="B358" s="406">
        <v>64.3</v>
      </c>
      <c r="C358" s="474">
        <v>66.0</v>
      </c>
      <c r="D358" s="474">
        <v>66.0</v>
      </c>
      <c r="E358" s="474">
        <v>63.9</v>
      </c>
      <c r="F358" s="474" t="s">
        <v>2930</v>
      </c>
      <c r="G358" s="475">
        <v>0.0063</v>
      </c>
      <c r="M358" s="473" t="s">
        <v>638</v>
      </c>
      <c r="N358" s="406">
        <v>63.9</v>
      </c>
      <c r="O358" s="474">
        <v>63.9</v>
      </c>
      <c r="P358" s="474">
        <v>63.9</v>
      </c>
      <c r="Q358" s="474">
        <v>63.9</v>
      </c>
      <c r="R358" s="474" t="s">
        <v>2860</v>
      </c>
      <c r="S358" s="475">
        <v>0.0</v>
      </c>
    </row>
    <row r="359" ht="15.75" customHeight="1">
      <c r="A359" s="473" t="s">
        <v>710</v>
      </c>
      <c r="B359" s="406">
        <v>63.9</v>
      </c>
      <c r="C359" s="474">
        <v>65.8</v>
      </c>
      <c r="D359" s="474">
        <v>65.8</v>
      </c>
      <c r="E359" s="474">
        <v>63.6</v>
      </c>
      <c r="F359" s="474" t="s">
        <v>2931</v>
      </c>
      <c r="G359" s="475">
        <v>-0.0124</v>
      </c>
      <c r="M359" s="473" t="s">
        <v>639</v>
      </c>
      <c r="N359" s="406">
        <v>63.9</v>
      </c>
      <c r="O359" s="474">
        <v>63.9</v>
      </c>
      <c r="P359" s="474">
        <v>63.9</v>
      </c>
      <c r="Q359" s="474">
        <v>63.9</v>
      </c>
      <c r="R359" s="474" t="s">
        <v>2861</v>
      </c>
      <c r="S359" s="475">
        <v>0.0</v>
      </c>
    </row>
    <row r="360" ht="15.75" customHeight="1">
      <c r="A360" s="473" t="s">
        <v>711</v>
      </c>
      <c r="B360" s="406">
        <v>64.7</v>
      </c>
      <c r="C360" s="474">
        <v>64.6</v>
      </c>
      <c r="D360" s="474">
        <v>65.5</v>
      </c>
      <c r="E360" s="474">
        <v>64.6</v>
      </c>
      <c r="F360" s="474" t="s">
        <v>2932</v>
      </c>
      <c r="G360" s="475">
        <v>-0.0182</v>
      </c>
      <c r="M360" s="473" t="s">
        <v>640</v>
      </c>
      <c r="N360" s="406">
        <v>63.9</v>
      </c>
      <c r="O360" s="474">
        <v>63.9</v>
      </c>
      <c r="P360" s="474">
        <v>63.9</v>
      </c>
      <c r="Q360" s="474">
        <v>63.9</v>
      </c>
      <c r="R360" s="474" t="s">
        <v>2862</v>
      </c>
      <c r="S360" s="475">
        <v>0.0</v>
      </c>
    </row>
    <row r="361" ht="15.75" customHeight="1">
      <c r="A361" s="473" t="s">
        <v>712</v>
      </c>
      <c r="B361" s="406">
        <v>65.9</v>
      </c>
      <c r="C361" s="474">
        <v>67.7</v>
      </c>
      <c r="D361" s="474">
        <v>67.7</v>
      </c>
      <c r="E361" s="474">
        <v>65.9</v>
      </c>
      <c r="F361" s="474" t="s">
        <v>2933</v>
      </c>
      <c r="G361" s="475">
        <v>-0.0193</v>
      </c>
      <c r="M361" s="473" t="s">
        <v>641</v>
      </c>
      <c r="N361" s="406">
        <v>63.9</v>
      </c>
      <c r="O361" s="474">
        <v>63.9</v>
      </c>
      <c r="P361" s="474">
        <v>63.9</v>
      </c>
      <c r="Q361" s="474">
        <v>63.9</v>
      </c>
      <c r="R361" s="474" t="s">
        <v>2863</v>
      </c>
      <c r="S361" s="475">
        <v>0.0</v>
      </c>
    </row>
    <row r="362" ht="15.75" customHeight="1">
      <c r="A362" s="473" t="s">
        <v>713</v>
      </c>
      <c r="B362" s="406">
        <v>67.4</v>
      </c>
      <c r="C362" s="474">
        <v>67.0</v>
      </c>
      <c r="D362" s="474">
        <v>67.8</v>
      </c>
      <c r="E362" s="474">
        <v>66.3</v>
      </c>
      <c r="F362" s="474" t="s">
        <v>2934</v>
      </c>
      <c r="G362" s="475">
        <v>0.0151</v>
      </c>
      <c r="M362" s="473" t="s">
        <v>4856</v>
      </c>
      <c r="N362" s="406">
        <v>63.9</v>
      </c>
      <c r="O362" s="474">
        <v>63.9</v>
      </c>
      <c r="P362" s="474">
        <v>63.9</v>
      </c>
      <c r="Q362" s="474">
        <v>63.9</v>
      </c>
      <c r="R362" s="474" t="s">
        <v>4857</v>
      </c>
      <c r="S362" s="475">
        <v>0.0</v>
      </c>
    </row>
    <row r="363" ht="15.75" customHeight="1">
      <c r="A363" s="473" t="s">
        <v>714</v>
      </c>
      <c r="B363" s="406">
        <v>66.4</v>
      </c>
      <c r="C363" s="474">
        <v>67.0</v>
      </c>
      <c r="D363" s="474">
        <v>67.1</v>
      </c>
      <c r="E363" s="474">
        <v>66.1</v>
      </c>
      <c r="F363" s="474" t="s">
        <v>2935</v>
      </c>
      <c r="G363" s="475">
        <v>-0.0104</v>
      </c>
      <c r="M363" s="473" t="s">
        <v>642</v>
      </c>
      <c r="N363" s="406">
        <v>63.9</v>
      </c>
      <c r="O363" s="474">
        <v>63.9</v>
      </c>
      <c r="P363" s="474">
        <v>63.9</v>
      </c>
      <c r="Q363" s="474">
        <v>63.9</v>
      </c>
      <c r="R363" s="474" t="s">
        <v>2864</v>
      </c>
      <c r="S363" s="475">
        <v>0.0</v>
      </c>
    </row>
    <row r="364" ht="15.75" customHeight="1">
      <c r="A364" s="473" t="s">
        <v>715</v>
      </c>
      <c r="B364" s="406">
        <v>67.1</v>
      </c>
      <c r="C364" s="474">
        <v>66.1</v>
      </c>
      <c r="D364" s="474">
        <v>67.8</v>
      </c>
      <c r="E364" s="474">
        <v>66.0</v>
      </c>
      <c r="F364" s="474" t="s">
        <v>2936</v>
      </c>
      <c r="G364" s="475">
        <v>0.0</v>
      </c>
      <c r="M364" s="473" t="s">
        <v>643</v>
      </c>
      <c r="N364" s="406">
        <v>63.9</v>
      </c>
      <c r="O364" s="474">
        <v>63.9</v>
      </c>
      <c r="P364" s="474">
        <v>63.9</v>
      </c>
      <c r="Q364" s="474">
        <v>63.9</v>
      </c>
      <c r="R364" s="474" t="s">
        <v>2865</v>
      </c>
      <c r="S364" s="475">
        <v>0.0</v>
      </c>
    </row>
    <row r="365" ht="15.75" customHeight="1">
      <c r="A365" s="473" t="s">
        <v>716</v>
      </c>
      <c r="B365" s="406">
        <v>67.1</v>
      </c>
      <c r="C365" s="474">
        <v>66.5</v>
      </c>
      <c r="D365" s="474">
        <v>67.5</v>
      </c>
      <c r="E365" s="474">
        <v>66.5</v>
      </c>
      <c r="F365" s="474" t="s">
        <v>2937</v>
      </c>
      <c r="G365" s="475">
        <v>0.003</v>
      </c>
      <c r="M365" s="473" t="s">
        <v>644</v>
      </c>
      <c r="N365" s="406">
        <v>63.9</v>
      </c>
      <c r="O365" s="474">
        <v>63.9</v>
      </c>
      <c r="P365" s="474">
        <v>63.9</v>
      </c>
      <c r="Q365" s="474">
        <v>63.9</v>
      </c>
      <c r="R365" s="474" t="s">
        <v>2866</v>
      </c>
      <c r="S365" s="475">
        <v>0.0</v>
      </c>
    </row>
    <row r="366" ht="15.75" customHeight="1">
      <c r="A366" s="473" t="s">
        <v>717</v>
      </c>
      <c r="B366" s="406">
        <v>66.9</v>
      </c>
      <c r="C366" s="474">
        <v>67.0</v>
      </c>
      <c r="D366" s="474">
        <v>67.5</v>
      </c>
      <c r="E366" s="474">
        <v>66.7</v>
      </c>
      <c r="F366" s="474" t="s">
        <v>2938</v>
      </c>
      <c r="G366" s="475">
        <v>-0.0015</v>
      </c>
      <c r="M366" s="473" t="s">
        <v>4858</v>
      </c>
      <c r="N366" s="406">
        <v>63.9</v>
      </c>
      <c r="O366" s="474">
        <v>63.9</v>
      </c>
      <c r="P366" s="474">
        <v>63.9</v>
      </c>
      <c r="Q366" s="474">
        <v>63.9</v>
      </c>
      <c r="R366" s="474" t="s">
        <v>3741</v>
      </c>
      <c r="S366" s="475">
        <v>0.0</v>
      </c>
    </row>
    <row r="367" ht="15.75" customHeight="1">
      <c r="A367" s="473" t="s">
        <v>718</v>
      </c>
      <c r="B367" s="406">
        <v>67.0</v>
      </c>
      <c r="C367" s="474">
        <v>67.3</v>
      </c>
      <c r="D367" s="474">
        <v>67.7</v>
      </c>
      <c r="E367" s="474">
        <v>66.5</v>
      </c>
      <c r="F367" s="474" t="s">
        <v>2939</v>
      </c>
      <c r="G367" s="475">
        <v>0.0</v>
      </c>
      <c r="M367" s="473" t="s">
        <v>645</v>
      </c>
      <c r="N367" s="406">
        <v>63.9</v>
      </c>
      <c r="O367" s="474">
        <v>63.9</v>
      </c>
      <c r="P367" s="474">
        <v>63.9</v>
      </c>
      <c r="Q367" s="474">
        <v>63.9</v>
      </c>
      <c r="R367" s="474" t="s">
        <v>2867</v>
      </c>
      <c r="S367" s="475">
        <v>0.0</v>
      </c>
    </row>
    <row r="368" ht="15.75" customHeight="1">
      <c r="A368" s="473" t="s">
        <v>719</v>
      </c>
      <c r="B368" s="406">
        <v>67.0</v>
      </c>
      <c r="C368" s="474">
        <v>68.0</v>
      </c>
      <c r="D368" s="474">
        <v>68.0</v>
      </c>
      <c r="E368" s="474">
        <v>66.8</v>
      </c>
      <c r="F368" s="474" t="s">
        <v>2940</v>
      </c>
      <c r="G368" s="475">
        <v>0.0015</v>
      </c>
      <c r="M368" s="473" t="s">
        <v>646</v>
      </c>
      <c r="N368" s="406">
        <v>63.9</v>
      </c>
      <c r="O368" s="474">
        <v>63.9</v>
      </c>
      <c r="P368" s="474">
        <v>63.9</v>
      </c>
      <c r="Q368" s="474">
        <v>63.9</v>
      </c>
      <c r="R368" s="474" t="s">
        <v>2868</v>
      </c>
      <c r="S368" s="475">
        <v>0.0</v>
      </c>
    </row>
    <row r="369" ht="15.75" customHeight="1">
      <c r="A369" s="473" t="s">
        <v>720</v>
      </c>
      <c r="B369" s="406">
        <v>66.9</v>
      </c>
      <c r="C369" s="474">
        <v>67.0</v>
      </c>
      <c r="D369" s="474">
        <v>67.2</v>
      </c>
      <c r="E369" s="474">
        <v>66.8</v>
      </c>
      <c r="F369" s="474" t="s">
        <v>2941</v>
      </c>
      <c r="G369" s="475">
        <v>-0.0045</v>
      </c>
      <c r="M369" s="473" t="s">
        <v>647</v>
      </c>
      <c r="N369" s="406">
        <v>63.9</v>
      </c>
      <c r="O369" s="474">
        <v>63.9</v>
      </c>
      <c r="P369" s="474">
        <v>63.9</v>
      </c>
      <c r="Q369" s="474">
        <v>63.9</v>
      </c>
      <c r="R369" s="474" t="s">
        <v>2869</v>
      </c>
      <c r="S369" s="475">
        <v>0.0</v>
      </c>
    </row>
    <row r="370" ht="15.75" customHeight="1">
      <c r="A370" s="473" t="s">
        <v>721</v>
      </c>
      <c r="B370" s="406">
        <v>67.2</v>
      </c>
      <c r="C370" s="474">
        <v>66.3</v>
      </c>
      <c r="D370" s="474">
        <v>67.7</v>
      </c>
      <c r="E370" s="474">
        <v>66.3</v>
      </c>
      <c r="F370" s="474" t="s">
        <v>2942</v>
      </c>
      <c r="G370" s="475">
        <v>0.0136</v>
      </c>
      <c r="M370" s="473" t="s">
        <v>648</v>
      </c>
      <c r="N370" s="406">
        <v>63.9</v>
      </c>
      <c r="O370" s="474">
        <v>63.9</v>
      </c>
      <c r="P370" s="474">
        <v>63.9</v>
      </c>
      <c r="Q370" s="474">
        <v>63.9</v>
      </c>
      <c r="R370" s="474" t="s">
        <v>2870</v>
      </c>
      <c r="S370" s="475">
        <v>0.0</v>
      </c>
    </row>
    <row r="371" ht="15.75" customHeight="1">
      <c r="A371" s="473" t="s">
        <v>722</v>
      </c>
      <c r="B371" s="406">
        <v>66.3</v>
      </c>
      <c r="C371" s="474">
        <v>67.3</v>
      </c>
      <c r="D371" s="474">
        <v>67.5</v>
      </c>
      <c r="E371" s="474">
        <v>66.0</v>
      </c>
      <c r="F371" s="474" t="s">
        <v>2943</v>
      </c>
      <c r="G371" s="475">
        <v>-0.006</v>
      </c>
      <c r="M371" s="473" t="s">
        <v>4859</v>
      </c>
      <c r="N371" s="406">
        <v>63.9</v>
      </c>
      <c r="O371" s="474">
        <v>63.9</v>
      </c>
      <c r="P371" s="474">
        <v>63.9</v>
      </c>
      <c r="Q371" s="474">
        <v>63.9</v>
      </c>
      <c r="R371" s="474" t="s">
        <v>3560</v>
      </c>
      <c r="S371" s="475">
        <v>0.0</v>
      </c>
    </row>
    <row r="372" ht="15.75" customHeight="1">
      <c r="A372" s="473" t="s">
        <v>723</v>
      </c>
      <c r="B372" s="406">
        <v>66.7</v>
      </c>
      <c r="C372" s="474">
        <v>67.0</v>
      </c>
      <c r="D372" s="474">
        <v>67.4</v>
      </c>
      <c r="E372" s="474">
        <v>66.4</v>
      </c>
      <c r="F372" s="474" t="s">
        <v>2944</v>
      </c>
      <c r="G372" s="475">
        <v>0.006</v>
      </c>
      <c r="M372" s="473" t="s">
        <v>649</v>
      </c>
      <c r="N372" s="406">
        <v>63.9</v>
      </c>
      <c r="O372" s="474">
        <v>64.0</v>
      </c>
      <c r="P372" s="474">
        <v>64.0</v>
      </c>
      <c r="Q372" s="474">
        <v>63.9</v>
      </c>
      <c r="R372" s="474" t="s">
        <v>2871</v>
      </c>
      <c r="S372" s="475">
        <v>-0.0031</v>
      </c>
    </row>
    <row r="373" ht="15.75" customHeight="1">
      <c r="A373" s="473" t="s">
        <v>724</v>
      </c>
      <c r="B373" s="406">
        <v>66.3</v>
      </c>
      <c r="C373" s="474">
        <v>66.8</v>
      </c>
      <c r="D373" s="474">
        <v>67.2</v>
      </c>
      <c r="E373" s="474">
        <v>66.1</v>
      </c>
      <c r="F373" s="474" t="s">
        <v>2945</v>
      </c>
      <c r="G373" s="475">
        <v>-0.0075</v>
      </c>
      <c r="M373" s="473" t="s">
        <v>650</v>
      </c>
      <c r="N373" s="406">
        <v>64.1</v>
      </c>
      <c r="O373" s="474">
        <v>64.7</v>
      </c>
      <c r="P373" s="474">
        <v>64.7</v>
      </c>
      <c r="Q373" s="474">
        <v>63.9</v>
      </c>
      <c r="R373" s="474" t="s">
        <v>2872</v>
      </c>
      <c r="S373" s="475">
        <v>-0.0093</v>
      </c>
    </row>
    <row r="374" ht="15.75" customHeight="1">
      <c r="A374" s="473" t="s">
        <v>725</v>
      </c>
      <c r="B374" s="406">
        <v>66.8</v>
      </c>
      <c r="C374" s="474">
        <v>66.5</v>
      </c>
      <c r="D374" s="474">
        <v>67.2</v>
      </c>
      <c r="E374" s="474">
        <v>66.5</v>
      </c>
      <c r="F374" s="474" t="s">
        <v>2946</v>
      </c>
      <c r="G374" s="475">
        <v>-0.0015</v>
      </c>
      <c r="M374" s="473" t="s">
        <v>651</v>
      </c>
      <c r="N374" s="406">
        <v>64.7</v>
      </c>
      <c r="O374" s="474">
        <v>64.0</v>
      </c>
      <c r="P374" s="474">
        <v>66.0</v>
      </c>
      <c r="Q374" s="474">
        <v>63.9</v>
      </c>
      <c r="R374" s="474" t="s">
        <v>2873</v>
      </c>
      <c r="S374" s="475">
        <v>0.0078</v>
      </c>
    </row>
    <row r="375" ht="15.75" customHeight="1">
      <c r="A375" s="473" t="s">
        <v>726</v>
      </c>
      <c r="B375" s="406">
        <v>66.9</v>
      </c>
      <c r="C375" s="474">
        <v>67.3</v>
      </c>
      <c r="D375" s="474">
        <v>68.0</v>
      </c>
      <c r="E375" s="474">
        <v>66.5</v>
      </c>
      <c r="F375" s="474" t="s">
        <v>2947</v>
      </c>
      <c r="G375" s="475">
        <v>0.0106</v>
      </c>
      <c r="M375" s="473" t="s">
        <v>652</v>
      </c>
      <c r="N375" s="406">
        <v>64.2</v>
      </c>
      <c r="O375" s="474">
        <v>64.0</v>
      </c>
      <c r="P375" s="474">
        <v>64.8</v>
      </c>
      <c r="Q375" s="474">
        <v>63.9</v>
      </c>
      <c r="R375" s="474" t="s">
        <v>2874</v>
      </c>
      <c r="S375" s="475">
        <v>-0.0123</v>
      </c>
    </row>
    <row r="376" ht="15.75" customHeight="1">
      <c r="A376" s="473" t="s">
        <v>727</v>
      </c>
      <c r="B376" s="406">
        <v>66.2</v>
      </c>
      <c r="C376" s="474">
        <v>66.3</v>
      </c>
      <c r="D376" s="474">
        <v>66.6</v>
      </c>
      <c r="E376" s="474">
        <v>66.0</v>
      </c>
      <c r="F376" s="474" t="s">
        <v>2948</v>
      </c>
      <c r="G376" s="475">
        <v>0.0</v>
      </c>
      <c r="M376" s="473" t="s">
        <v>4860</v>
      </c>
      <c r="N376" s="406">
        <v>65.0</v>
      </c>
      <c r="O376" s="474">
        <v>65.4</v>
      </c>
      <c r="P376" s="474">
        <v>65.4</v>
      </c>
      <c r="Q376" s="474">
        <v>65.0</v>
      </c>
      <c r="R376" s="474" t="s">
        <v>4861</v>
      </c>
      <c r="S376" s="475">
        <v>0.0015</v>
      </c>
    </row>
    <row r="377" ht="15.75" customHeight="1">
      <c r="A377" s="473" t="s">
        <v>728</v>
      </c>
      <c r="B377" s="406">
        <v>66.2</v>
      </c>
      <c r="C377" s="474">
        <v>66.2</v>
      </c>
      <c r="D377" s="474">
        <v>66.6</v>
      </c>
      <c r="E377" s="474">
        <v>66.1</v>
      </c>
      <c r="F377" s="474" t="s">
        <v>2949</v>
      </c>
      <c r="G377" s="475">
        <v>-0.006</v>
      </c>
      <c r="M377" s="473" t="s">
        <v>653</v>
      </c>
      <c r="N377" s="406">
        <v>64.9</v>
      </c>
      <c r="O377" s="474">
        <v>64.2</v>
      </c>
      <c r="P377" s="474">
        <v>65.0</v>
      </c>
      <c r="Q377" s="474">
        <v>64.0</v>
      </c>
      <c r="R377" s="474" t="s">
        <v>2875</v>
      </c>
      <c r="S377" s="475">
        <v>0.0109</v>
      </c>
    </row>
    <row r="378" ht="15.75" customHeight="1">
      <c r="A378" s="473" t="s">
        <v>729</v>
      </c>
      <c r="B378" s="406">
        <v>66.6</v>
      </c>
      <c r="C378" s="474">
        <v>67.9</v>
      </c>
      <c r="D378" s="474">
        <v>67.9</v>
      </c>
      <c r="E378" s="474">
        <v>66.4</v>
      </c>
      <c r="F378" s="474" t="s">
        <v>2950</v>
      </c>
      <c r="G378" s="475">
        <v>-0.003</v>
      </c>
      <c r="M378" s="473" t="s">
        <v>654</v>
      </c>
      <c r="N378" s="406">
        <v>64.2</v>
      </c>
      <c r="O378" s="474">
        <v>66.9</v>
      </c>
      <c r="P378" s="474">
        <v>66.9</v>
      </c>
      <c r="Q378" s="474">
        <v>64.0</v>
      </c>
      <c r="R378" s="474" t="s">
        <v>2876</v>
      </c>
      <c r="S378" s="475">
        <v>0.0031</v>
      </c>
    </row>
    <row r="379" ht="15.75" customHeight="1">
      <c r="A379" s="473" t="s">
        <v>730</v>
      </c>
      <c r="B379" s="406">
        <v>66.8</v>
      </c>
      <c r="C379" s="474">
        <v>67.2</v>
      </c>
      <c r="D379" s="474">
        <v>67.9</v>
      </c>
      <c r="E379" s="474">
        <v>66.5</v>
      </c>
      <c r="F379" s="474" t="s">
        <v>2951</v>
      </c>
      <c r="G379" s="475">
        <v>-0.006</v>
      </c>
      <c r="M379" s="473" t="s">
        <v>655</v>
      </c>
      <c r="N379" s="406">
        <v>64.0</v>
      </c>
      <c r="O379" s="474">
        <v>63.9</v>
      </c>
      <c r="P379" s="474">
        <v>64.5</v>
      </c>
      <c r="Q379" s="474">
        <v>63.9</v>
      </c>
      <c r="R379" s="474" t="s">
        <v>2877</v>
      </c>
      <c r="S379" s="475">
        <v>0.0016</v>
      </c>
    </row>
    <row r="380" ht="15.75" customHeight="1">
      <c r="A380" s="473" t="s">
        <v>731</v>
      </c>
      <c r="B380" s="406">
        <v>67.2</v>
      </c>
      <c r="C380" s="474">
        <v>67.5</v>
      </c>
      <c r="D380" s="474">
        <v>67.5</v>
      </c>
      <c r="E380" s="474">
        <v>66.5</v>
      </c>
      <c r="F380" s="474" t="s">
        <v>2952</v>
      </c>
      <c r="G380" s="475">
        <v>-0.0015</v>
      </c>
      <c r="M380" s="473" t="s">
        <v>656</v>
      </c>
      <c r="N380" s="406">
        <v>63.9</v>
      </c>
      <c r="O380" s="474">
        <v>63.9</v>
      </c>
      <c r="P380" s="474">
        <v>63.9</v>
      </c>
      <c r="Q380" s="474">
        <v>63.9</v>
      </c>
      <c r="R380" s="474" t="s">
        <v>2878</v>
      </c>
      <c r="S380" s="475">
        <v>0.0</v>
      </c>
    </row>
    <row r="381" ht="15.75" customHeight="1">
      <c r="A381" s="473" t="s">
        <v>732</v>
      </c>
      <c r="B381" s="406">
        <v>67.3</v>
      </c>
      <c r="C381" s="474">
        <v>67.1</v>
      </c>
      <c r="D381" s="474">
        <v>67.5</v>
      </c>
      <c r="E381" s="474">
        <v>67.0</v>
      </c>
      <c r="F381" s="474" t="s">
        <v>2953</v>
      </c>
      <c r="G381" s="475">
        <v>0.0045</v>
      </c>
      <c r="M381" s="473" t="s">
        <v>4862</v>
      </c>
      <c r="N381" s="406">
        <v>63.9</v>
      </c>
      <c r="O381" s="474">
        <v>64.5</v>
      </c>
      <c r="P381" s="474">
        <v>64.5</v>
      </c>
      <c r="Q381" s="474">
        <v>63.9</v>
      </c>
      <c r="R381" s="474" t="s">
        <v>4863</v>
      </c>
      <c r="S381" s="475">
        <v>-0.0108</v>
      </c>
    </row>
    <row r="382" ht="15.75" customHeight="1">
      <c r="A382" s="473" t="s">
        <v>733</v>
      </c>
      <c r="B382" s="406">
        <v>67.0</v>
      </c>
      <c r="C382" s="474">
        <v>68.1</v>
      </c>
      <c r="D382" s="474">
        <v>68.1</v>
      </c>
      <c r="E382" s="474">
        <v>66.7</v>
      </c>
      <c r="F382" s="474" t="s">
        <v>2954</v>
      </c>
      <c r="G382" s="475">
        <v>-0.003</v>
      </c>
      <c r="M382" s="473" t="s">
        <v>657</v>
      </c>
      <c r="N382" s="406">
        <v>64.6</v>
      </c>
      <c r="O382" s="474">
        <v>64.0</v>
      </c>
      <c r="P382" s="474">
        <v>65.0</v>
      </c>
      <c r="Q382" s="474">
        <v>64.0</v>
      </c>
      <c r="R382" s="474" t="s">
        <v>2879</v>
      </c>
      <c r="S382" s="475">
        <v>0.0094</v>
      </c>
    </row>
    <row r="383" ht="15.75" customHeight="1">
      <c r="A383" s="473" t="s">
        <v>734</v>
      </c>
      <c r="B383" s="406">
        <v>67.2</v>
      </c>
      <c r="C383" s="474">
        <v>68.3</v>
      </c>
      <c r="D383" s="474">
        <v>68.3</v>
      </c>
      <c r="E383" s="474">
        <v>66.8</v>
      </c>
      <c r="F383" s="474" t="s">
        <v>2955</v>
      </c>
      <c r="G383" s="475">
        <v>-0.003</v>
      </c>
      <c r="M383" s="473" t="s">
        <v>658</v>
      </c>
      <c r="N383" s="406">
        <v>64.0</v>
      </c>
      <c r="O383" s="474">
        <v>64.0</v>
      </c>
      <c r="P383" s="474">
        <v>65.0</v>
      </c>
      <c r="Q383" s="474">
        <v>63.9</v>
      </c>
      <c r="R383" s="474" t="s">
        <v>2880</v>
      </c>
      <c r="S383" s="475">
        <v>-0.0062</v>
      </c>
    </row>
    <row r="384" ht="15.75" customHeight="1">
      <c r="A384" s="473" t="s">
        <v>735</v>
      </c>
      <c r="B384" s="406">
        <v>67.4</v>
      </c>
      <c r="C384" s="474">
        <v>68.0</v>
      </c>
      <c r="D384" s="474">
        <v>68.2</v>
      </c>
      <c r="E384" s="474">
        <v>67.2</v>
      </c>
      <c r="F384" s="474" t="s">
        <v>2956</v>
      </c>
      <c r="G384" s="475">
        <v>-0.0117</v>
      </c>
      <c r="M384" s="473" t="s">
        <v>659</v>
      </c>
      <c r="N384" s="406">
        <v>64.4</v>
      </c>
      <c r="O384" s="474">
        <v>63.9</v>
      </c>
      <c r="P384" s="474">
        <v>65.2</v>
      </c>
      <c r="Q384" s="474">
        <v>63.9</v>
      </c>
      <c r="R384" s="474" t="s">
        <v>2881</v>
      </c>
      <c r="S384" s="475">
        <v>0.0078</v>
      </c>
    </row>
    <row r="385" ht="15.75" customHeight="1">
      <c r="A385" s="473" t="s">
        <v>736</v>
      </c>
      <c r="B385" s="406">
        <v>68.2</v>
      </c>
      <c r="C385" s="474">
        <v>69.2</v>
      </c>
      <c r="D385" s="474">
        <v>69.3</v>
      </c>
      <c r="E385" s="474">
        <v>68.0</v>
      </c>
      <c r="F385" s="474" t="s">
        <v>2957</v>
      </c>
      <c r="G385" s="475">
        <v>-0.0116</v>
      </c>
      <c r="M385" s="473" t="s">
        <v>660</v>
      </c>
      <c r="N385" s="406">
        <v>63.9</v>
      </c>
      <c r="O385" s="474">
        <v>63.9</v>
      </c>
      <c r="P385" s="474">
        <v>64.5</v>
      </c>
      <c r="Q385" s="474">
        <v>63.9</v>
      </c>
      <c r="R385" s="474" t="s">
        <v>2882</v>
      </c>
      <c r="S385" s="475">
        <v>0.0</v>
      </c>
    </row>
    <row r="386" ht="15.75" customHeight="1">
      <c r="A386" s="473" t="s">
        <v>737</v>
      </c>
      <c r="B386" s="406">
        <v>69.0</v>
      </c>
      <c r="C386" s="474">
        <v>68.3</v>
      </c>
      <c r="D386" s="474">
        <v>69.5</v>
      </c>
      <c r="E386" s="474">
        <v>68.0</v>
      </c>
      <c r="F386" s="474" t="s">
        <v>2958</v>
      </c>
      <c r="G386" s="475">
        <v>0.0162</v>
      </c>
      <c r="M386" s="473" t="s">
        <v>4864</v>
      </c>
      <c r="N386" s="406">
        <v>63.9</v>
      </c>
      <c r="O386" s="474">
        <v>64.1</v>
      </c>
      <c r="P386" s="474">
        <v>64.2</v>
      </c>
      <c r="Q386" s="474">
        <v>63.9</v>
      </c>
      <c r="R386" s="474" t="s">
        <v>4865</v>
      </c>
      <c r="S386" s="475">
        <v>-0.0047</v>
      </c>
    </row>
    <row r="387" ht="15.75" customHeight="1">
      <c r="A387" s="473" t="s">
        <v>738</v>
      </c>
      <c r="B387" s="406">
        <v>67.9</v>
      </c>
      <c r="C387" s="474">
        <v>67.4</v>
      </c>
      <c r="D387" s="474">
        <v>68.2</v>
      </c>
      <c r="E387" s="474">
        <v>67.2</v>
      </c>
      <c r="F387" s="474" t="s">
        <v>2959</v>
      </c>
      <c r="G387" s="475">
        <v>0.0074</v>
      </c>
      <c r="M387" s="473" t="s">
        <v>661</v>
      </c>
      <c r="N387" s="406">
        <v>64.2</v>
      </c>
      <c r="O387" s="474">
        <v>64.9</v>
      </c>
      <c r="P387" s="474">
        <v>64.9</v>
      </c>
      <c r="Q387" s="474">
        <v>63.9</v>
      </c>
      <c r="R387" s="474" t="s">
        <v>2883</v>
      </c>
      <c r="S387" s="475">
        <v>0.0016</v>
      </c>
    </row>
    <row r="388" ht="15.75" customHeight="1">
      <c r="A388" s="473" t="s">
        <v>739</v>
      </c>
      <c r="B388" s="406">
        <v>67.4</v>
      </c>
      <c r="C388" s="474">
        <v>67.4</v>
      </c>
      <c r="D388" s="474">
        <v>68.2</v>
      </c>
      <c r="E388" s="474">
        <v>66.9</v>
      </c>
      <c r="F388" s="474" t="s">
        <v>2960</v>
      </c>
      <c r="G388" s="475">
        <v>0.006</v>
      </c>
      <c r="M388" s="473" t="s">
        <v>662</v>
      </c>
      <c r="N388" s="406">
        <v>64.1</v>
      </c>
      <c r="O388" s="474">
        <v>63.9</v>
      </c>
      <c r="P388" s="474">
        <v>64.5</v>
      </c>
      <c r="Q388" s="474">
        <v>63.9</v>
      </c>
      <c r="R388" s="474" t="s">
        <v>2884</v>
      </c>
      <c r="S388" s="475">
        <v>0.0016</v>
      </c>
    </row>
    <row r="389" ht="15.75" customHeight="1">
      <c r="A389" s="473" t="s">
        <v>740</v>
      </c>
      <c r="B389" s="406">
        <v>67.0</v>
      </c>
      <c r="C389" s="474">
        <v>67.1</v>
      </c>
      <c r="D389" s="474">
        <v>67.8</v>
      </c>
      <c r="E389" s="474">
        <v>65.8</v>
      </c>
      <c r="F389" s="474" t="s">
        <v>2961</v>
      </c>
      <c r="G389" s="475">
        <v>-0.0015</v>
      </c>
      <c r="M389" s="473" t="s">
        <v>663</v>
      </c>
      <c r="N389" s="406">
        <v>64.0</v>
      </c>
      <c r="O389" s="474">
        <v>63.9</v>
      </c>
      <c r="P389" s="474">
        <v>64.5</v>
      </c>
      <c r="Q389" s="474">
        <v>63.9</v>
      </c>
      <c r="R389" s="474" t="s">
        <v>2885</v>
      </c>
      <c r="S389" s="475">
        <v>0.0016</v>
      </c>
    </row>
    <row r="390" ht="15.75" customHeight="1">
      <c r="A390" s="473" t="s">
        <v>741</v>
      </c>
      <c r="B390" s="406">
        <v>67.1</v>
      </c>
      <c r="C390" s="474">
        <v>68.7</v>
      </c>
      <c r="D390" s="474">
        <v>68.7</v>
      </c>
      <c r="E390" s="474">
        <v>66.5</v>
      </c>
      <c r="F390" s="474" t="s">
        <v>2962</v>
      </c>
      <c r="G390" s="475">
        <v>-0.003</v>
      </c>
      <c r="M390" s="473" t="s">
        <v>664</v>
      </c>
      <c r="N390" s="406">
        <v>63.9</v>
      </c>
      <c r="O390" s="474">
        <v>64.0</v>
      </c>
      <c r="P390" s="474">
        <v>64.5</v>
      </c>
      <c r="Q390" s="474">
        <v>63.9</v>
      </c>
      <c r="R390" s="474" t="s">
        <v>2886</v>
      </c>
      <c r="S390" s="475">
        <v>-0.0184</v>
      </c>
    </row>
    <row r="391" ht="15.75" customHeight="1">
      <c r="A391" s="473" t="s">
        <v>742</v>
      </c>
      <c r="B391" s="406">
        <v>67.3</v>
      </c>
      <c r="C391" s="474">
        <v>67.6</v>
      </c>
      <c r="D391" s="474">
        <v>67.7</v>
      </c>
      <c r="E391" s="474">
        <v>66.9</v>
      </c>
      <c r="F391" s="474" t="s">
        <v>2963</v>
      </c>
      <c r="G391" s="475">
        <v>0.0015</v>
      </c>
      <c r="M391" s="473" t="s">
        <v>4866</v>
      </c>
      <c r="N391" s="406">
        <v>65.1</v>
      </c>
      <c r="O391" s="474">
        <v>65.2</v>
      </c>
      <c r="P391" s="474">
        <v>66.0</v>
      </c>
      <c r="Q391" s="474">
        <v>63.9</v>
      </c>
      <c r="R391" s="474" t="s">
        <v>4867</v>
      </c>
      <c r="S391" s="475">
        <v>-0.0031</v>
      </c>
    </row>
    <row r="392" ht="15.75" customHeight="1">
      <c r="A392" s="473" t="s">
        <v>743</v>
      </c>
      <c r="B392" s="406">
        <v>67.2</v>
      </c>
      <c r="C392" s="474">
        <v>68.3</v>
      </c>
      <c r="D392" s="474">
        <v>68.3</v>
      </c>
      <c r="E392" s="474">
        <v>66.9</v>
      </c>
      <c r="F392" s="474" t="s">
        <v>2964</v>
      </c>
      <c r="G392" s="475">
        <v>-0.0044</v>
      </c>
      <c r="M392" s="473" t="s">
        <v>665</v>
      </c>
      <c r="N392" s="406">
        <v>65.3</v>
      </c>
      <c r="O392" s="474">
        <v>65.5</v>
      </c>
      <c r="P392" s="474">
        <v>66.6</v>
      </c>
      <c r="Q392" s="474">
        <v>65.0</v>
      </c>
      <c r="R392" s="474" t="s">
        <v>2887</v>
      </c>
      <c r="S392" s="475">
        <v>-0.0091</v>
      </c>
    </row>
    <row r="393" ht="15.75" customHeight="1">
      <c r="A393" s="473" t="s">
        <v>744</v>
      </c>
      <c r="B393" s="406">
        <v>67.5</v>
      </c>
      <c r="C393" s="474">
        <v>69.3</v>
      </c>
      <c r="D393" s="474">
        <v>69.3</v>
      </c>
      <c r="E393" s="474">
        <v>67.3</v>
      </c>
      <c r="F393" s="474" t="s">
        <v>2965</v>
      </c>
      <c r="G393" s="475">
        <v>-0.0074</v>
      </c>
      <c r="M393" s="473" t="s">
        <v>666</v>
      </c>
      <c r="N393" s="406">
        <v>65.9</v>
      </c>
      <c r="O393" s="474">
        <v>64.7</v>
      </c>
      <c r="P393" s="474">
        <v>66.2</v>
      </c>
      <c r="Q393" s="474">
        <v>64.6</v>
      </c>
      <c r="R393" s="474" t="s">
        <v>2888</v>
      </c>
      <c r="S393" s="475">
        <v>0.0107</v>
      </c>
    </row>
    <row r="394" ht="15.75" customHeight="1">
      <c r="A394" s="473" t="s">
        <v>745</v>
      </c>
      <c r="B394" s="406">
        <v>68.0</v>
      </c>
      <c r="C394" s="474">
        <v>70.0</v>
      </c>
      <c r="D394" s="474">
        <v>70.0</v>
      </c>
      <c r="E394" s="474">
        <v>67.0</v>
      </c>
      <c r="F394" s="474" t="s">
        <v>2966</v>
      </c>
      <c r="G394" s="475">
        <v>0.0241</v>
      </c>
      <c r="M394" s="473" t="s">
        <v>667</v>
      </c>
      <c r="N394" s="406">
        <v>65.2</v>
      </c>
      <c r="O394" s="474">
        <v>65.3</v>
      </c>
      <c r="P394" s="474">
        <v>66.0</v>
      </c>
      <c r="Q394" s="474">
        <v>65.0</v>
      </c>
      <c r="R394" s="474" t="s">
        <v>2889</v>
      </c>
      <c r="S394" s="475">
        <v>0.0</v>
      </c>
    </row>
    <row r="395" ht="15.75" customHeight="1">
      <c r="A395" s="473" t="s">
        <v>746</v>
      </c>
      <c r="B395" s="406">
        <v>66.4</v>
      </c>
      <c r="C395" s="474">
        <v>67.1</v>
      </c>
      <c r="D395" s="474">
        <v>67.1</v>
      </c>
      <c r="E395" s="474">
        <v>66.0</v>
      </c>
      <c r="F395" s="474" t="s">
        <v>2967</v>
      </c>
      <c r="G395" s="475">
        <v>-0.0075</v>
      </c>
      <c r="M395" s="473" t="s">
        <v>668</v>
      </c>
      <c r="N395" s="406">
        <v>65.2</v>
      </c>
      <c r="O395" s="474">
        <v>66.5</v>
      </c>
      <c r="P395" s="474">
        <v>66.7</v>
      </c>
      <c r="Q395" s="474">
        <v>65.0</v>
      </c>
      <c r="R395" s="474" t="s">
        <v>2890</v>
      </c>
      <c r="S395" s="475">
        <v>-0.021</v>
      </c>
    </row>
    <row r="396" ht="15.75" customHeight="1">
      <c r="A396" s="473" t="s">
        <v>747</v>
      </c>
      <c r="B396" s="406">
        <v>66.9</v>
      </c>
      <c r="C396" s="474">
        <v>66.4</v>
      </c>
      <c r="D396" s="474">
        <v>67.3</v>
      </c>
      <c r="E396" s="474">
        <v>65.9</v>
      </c>
      <c r="F396" s="474" t="s">
        <v>2968</v>
      </c>
      <c r="G396" s="475">
        <v>0.009</v>
      </c>
      <c r="M396" s="473" t="s">
        <v>669</v>
      </c>
      <c r="N396" s="406">
        <v>66.6</v>
      </c>
      <c r="O396" s="474">
        <v>67.4</v>
      </c>
      <c r="P396" s="474">
        <v>67.7</v>
      </c>
      <c r="Q396" s="474">
        <v>66.5</v>
      </c>
      <c r="R396" s="474" t="s">
        <v>2891</v>
      </c>
      <c r="S396" s="475">
        <v>-0.0133</v>
      </c>
    </row>
    <row r="397" ht="15.75" customHeight="1">
      <c r="A397" s="473" t="s">
        <v>748</v>
      </c>
      <c r="B397" s="406">
        <v>66.3</v>
      </c>
      <c r="C397" s="474">
        <v>69.0</v>
      </c>
      <c r="D397" s="474">
        <v>69.0</v>
      </c>
      <c r="E397" s="474">
        <v>65.5</v>
      </c>
      <c r="F397" s="474" t="s">
        <v>2969</v>
      </c>
      <c r="G397" s="475">
        <v>-0.0321</v>
      </c>
      <c r="M397" s="473" t="s">
        <v>670</v>
      </c>
      <c r="N397" s="406">
        <v>67.5</v>
      </c>
      <c r="O397" s="474">
        <v>67.2</v>
      </c>
      <c r="P397" s="474">
        <v>68.0</v>
      </c>
      <c r="Q397" s="474">
        <v>66.2</v>
      </c>
      <c r="R397" s="474" t="s">
        <v>2892</v>
      </c>
      <c r="S397" s="475">
        <v>-0.003</v>
      </c>
    </row>
    <row r="398" ht="15.75" customHeight="1">
      <c r="A398" s="473" t="s">
        <v>749</v>
      </c>
      <c r="B398" s="406">
        <v>68.5</v>
      </c>
      <c r="C398" s="474">
        <v>68.7</v>
      </c>
      <c r="D398" s="474">
        <v>68.9</v>
      </c>
      <c r="E398" s="474">
        <v>66.9</v>
      </c>
      <c r="F398" s="474" t="s">
        <v>2970</v>
      </c>
      <c r="G398" s="475">
        <v>0.0379</v>
      </c>
      <c r="M398" s="473" t="s">
        <v>671</v>
      </c>
      <c r="N398" s="406">
        <v>67.7</v>
      </c>
      <c r="O398" s="474">
        <v>67.0</v>
      </c>
      <c r="P398" s="474">
        <v>68.8</v>
      </c>
      <c r="Q398" s="474">
        <v>67.0</v>
      </c>
      <c r="R398" s="474" t="s">
        <v>2893</v>
      </c>
      <c r="S398" s="475">
        <v>0.0104</v>
      </c>
    </row>
    <row r="399" ht="15.75" customHeight="1">
      <c r="A399" s="473" t="s">
        <v>750</v>
      </c>
      <c r="B399" s="406">
        <v>66.0</v>
      </c>
      <c r="C399" s="474">
        <v>68.7</v>
      </c>
      <c r="D399" s="474">
        <v>68.7</v>
      </c>
      <c r="E399" s="474">
        <v>65.2</v>
      </c>
      <c r="F399" s="474" t="s">
        <v>2971</v>
      </c>
      <c r="G399" s="475">
        <v>-0.0379</v>
      </c>
      <c r="M399" s="473" t="s">
        <v>4868</v>
      </c>
      <c r="N399" s="406">
        <v>67.0</v>
      </c>
      <c r="O399" s="474">
        <v>65.8</v>
      </c>
      <c r="P399" s="474">
        <v>67.4</v>
      </c>
      <c r="Q399" s="474">
        <v>65.0</v>
      </c>
      <c r="R399" s="474" t="s">
        <v>4869</v>
      </c>
      <c r="S399" s="475">
        <v>0.0213</v>
      </c>
    </row>
    <row r="400" ht="15.75" customHeight="1">
      <c r="A400" s="473" t="s">
        <v>751</v>
      </c>
      <c r="B400" s="406">
        <v>68.6</v>
      </c>
      <c r="C400" s="474">
        <v>70.0</v>
      </c>
      <c r="D400" s="474">
        <v>70.9</v>
      </c>
      <c r="E400" s="474">
        <v>68.3</v>
      </c>
      <c r="F400" s="474" t="s">
        <v>2972</v>
      </c>
      <c r="G400" s="475">
        <v>-0.0242</v>
      </c>
      <c r="M400" s="473" t="s">
        <v>672</v>
      </c>
      <c r="N400" s="406">
        <v>65.6</v>
      </c>
      <c r="O400" s="474">
        <v>65.5</v>
      </c>
      <c r="P400" s="474">
        <v>66.5</v>
      </c>
      <c r="Q400" s="474">
        <v>65.3</v>
      </c>
      <c r="R400" s="474" t="s">
        <v>2894</v>
      </c>
      <c r="S400" s="475">
        <v>0.0031</v>
      </c>
    </row>
    <row r="401" ht="15.75" customHeight="1">
      <c r="A401" s="473" t="s">
        <v>752</v>
      </c>
      <c r="B401" s="406">
        <v>70.3</v>
      </c>
      <c r="C401" s="474">
        <v>72.6</v>
      </c>
      <c r="D401" s="474">
        <v>74.7</v>
      </c>
      <c r="E401" s="474">
        <v>69.3</v>
      </c>
      <c r="F401" s="474" t="s">
        <v>2973</v>
      </c>
      <c r="G401" s="475">
        <v>-0.0357</v>
      </c>
      <c r="M401" s="473" t="s">
        <v>673</v>
      </c>
      <c r="N401" s="406">
        <v>65.4</v>
      </c>
      <c r="O401" s="474">
        <v>66.8</v>
      </c>
      <c r="P401" s="474">
        <v>66.8</v>
      </c>
      <c r="Q401" s="474">
        <v>65.0</v>
      </c>
      <c r="R401" s="474" t="s">
        <v>2895</v>
      </c>
      <c r="S401" s="475">
        <v>-0.0091</v>
      </c>
    </row>
    <row r="402" ht="15.75" customHeight="1">
      <c r="A402" s="473" t="s">
        <v>753</v>
      </c>
      <c r="B402" s="406">
        <v>72.9</v>
      </c>
      <c r="C402" s="474">
        <v>74.0</v>
      </c>
      <c r="D402" s="474">
        <v>74.1</v>
      </c>
      <c r="E402" s="474">
        <v>71.5</v>
      </c>
      <c r="F402" s="474" t="s">
        <v>2974</v>
      </c>
      <c r="G402" s="475">
        <v>-0.0135</v>
      </c>
      <c r="M402" s="473" t="s">
        <v>674</v>
      </c>
      <c r="N402" s="406">
        <v>66.0</v>
      </c>
      <c r="O402" s="474">
        <v>67.0</v>
      </c>
      <c r="P402" s="474">
        <v>67.0</v>
      </c>
      <c r="Q402" s="474">
        <v>65.7</v>
      </c>
      <c r="R402" s="474" t="s">
        <v>2896</v>
      </c>
      <c r="S402" s="475">
        <v>-0.0105</v>
      </c>
    </row>
    <row r="403" ht="15.75" customHeight="1">
      <c r="A403" s="473" t="s">
        <v>754</v>
      </c>
      <c r="B403" s="406">
        <v>73.9</v>
      </c>
      <c r="C403" s="474">
        <v>74.6</v>
      </c>
      <c r="D403" s="474">
        <v>75.7</v>
      </c>
      <c r="E403" s="474">
        <v>73.0</v>
      </c>
      <c r="F403" s="474" t="s">
        <v>2975</v>
      </c>
      <c r="G403" s="475">
        <v>-0.0134</v>
      </c>
      <c r="M403" s="473" t="s">
        <v>675</v>
      </c>
      <c r="N403" s="406">
        <v>66.7</v>
      </c>
      <c r="O403" s="474">
        <v>67.6</v>
      </c>
      <c r="P403" s="474">
        <v>67.6</v>
      </c>
      <c r="Q403" s="474">
        <v>66.5</v>
      </c>
      <c r="R403" s="474" t="s">
        <v>2897</v>
      </c>
      <c r="S403" s="475">
        <v>-0.0133</v>
      </c>
    </row>
    <row r="404" ht="15.75" customHeight="1">
      <c r="A404" s="473" t="s">
        <v>755</v>
      </c>
      <c r="B404" s="406">
        <v>74.9</v>
      </c>
      <c r="C404" s="474">
        <v>75.2</v>
      </c>
      <c r="D404" s="474">
        <v>75.8</v>
      </c>
      <c r="E404" s="474">
        <v>74.2</v>
      </c>
      <c r="F404" s="474" t="s">
        <v>2976</v>
      </c>
      <c r="G404" s="475">
        <v>-0.0053</v>
      </c>
      <c r="M404" s="473" t="s">
        <v>4870</v>
      </c>
      <c r="N404" s="406">
        <v>67.6</v>
      </c>
      <c r="O404" s="474">
        <v>66.4</v>
      </c>
      <c r="P404" s="474">
        <v>68.6</v>
      </c>
      <c r="Q404" s="474">
        <v>66.4</v>
      </c>
      <c r="R404" s="474" t="s">
        <v>4871</v>
      </c>
      <c r="S404" s="475">
        <v>0.0181</v>
      </c>
    </row>
    <row r="405" ht="15.75" customHeight="1">
      <c r="A405" s="473" t="s">
        <v>756</v>
      </c>
      <c r="B405" s="406">
        <v>75.3</v>
      </c>
      <c r="C405" s="474">
        <v>76.4</v>
      </c>
      <c r="D405" s="474">
        <v>76.4</v>
      </c>
      <c r="E405" s="474">
        <v>75.0</v>
      </c>
      <c r="F405" s="474" t="s">
        <v>2977</v>
      </c>
      <c r="G405" s="475">
        <v>-0.0079</v>
      </c>
      <c r="M405" s="473" t="s">
        <v>676</v>
      </c>
      <c r="N405" s="406">
        <v>66.4</v>
      </c>
      <c r="O405" s="474">
        <v>66.7</v>
      </c>
      <c r="P405" s="474">
        <v>66.7</v>
      </c>
      <c r="Q405" s="474">
        <v>64.2</v>
      </c>
      <c r="R405" s="474" t="s">
        <v>2898</v>
      </c>
      <c r="S405" s="475">
        <v>0.0153</v>
      </c>
    </row>
    <row r="406" ht="15.75" customHeight="1">
      <c r="A406" s="473" t="s">
        <v>757</v>
      </c>
      <c r="B406" s="406">
        <v>75.9</v>
      </c>
      <c r="C406" s="474">
        <v>76.5</v>
      </c>
      <c r="D406" s="474">
        <v>77.0</v>
      </c>
      <c r="E406" s="474">
        <v>75.6</v>
      </c>
      <c r="F406" s="474" t="s">
        <v>2978</v>
      </c>
      <c r="G406" s="475">
        <v>0.0013</v>
      </c>
      <c r="M406" s="473" t="s">
        <v>677</v>
      </c>
      <c r="N406" s="406">
        <v>65.4</v>
      </c>
      <c r="O406" s="474">
        <v>66.1</v>
      </c>
      <c r="P406" s="474">
        <v>66.4</v>
      </c>
      <c r="Q406" s="474">
        <v>65.0</v>
      </c>
      <c r="R406" s="474" t="s">
        <v>2899</v>
      </c>
      <c r="S406" s="475">
        <v>-0.0091</v>
      </c>
    </row>
    <row r="407" ht="15.75" customHeight="1">
      <c r="A407" s="473" t="s">
        <v>758</v>
      </c>
      <c r="B407" s="406">
        <v>75.8</v>
      </c>
      <c r="C407" s="474">
        <v>76.0</v>
      </c>
      <c r="D407" s="474">
        <v>76.4</v>
      </c>
      <c r="E407" s="474">
        <v>75.3</v>
      </c>
      <c r="F407" s="474" t="s">
        <v>2979</v>
      </c>
      <c r="G407" s="475">
        <v>-0.0013</v>
      </c>
      <c r="M407" s="473" t="s">
        <v>678</v>
      </c>
      <c r="N407" s="406">
        <v>66.0</v>
      </c>
      <c r="O407" s="474">
        <v>67.0</v>
      </c>
      <c r="P407" s="474">
        <v>68.5</v>
      </c>
      <c r="Q407" s="474">
        <v>65.5</v>
      </c>
      <c r="R407" s="474" t="s">
        <v>2900</v>
      </c>
      <c r="S407" s="475">
        <v>0.0107</v>
      </c>
    </row>
    <row r="408" ht="15.75" customHeight="1">
      <c r="A408" s="473" t="s">
        <v>759</v>
      </c>
      <c r="B408" s="406">
        <v>75.9</v>
      </c>
      <c r="C408" s="474">
        <v>75.3</v>
      </c>
      <c r="D408" s="474">
        <v>76.8</v>
      </c>
      <c r="E408" s="474">
        <v>75.3</v>
      </c>
      <c r="F408" s="474" t="s">
        <v>2980</v>
      </c>
      <c r="G408" s="475">
        <v>0.0</v>
      </c>
      <c r="M408" s="473" t="s">
        <v>679</v>
      </c>
      <c r="N408" s="406">
        <v>65.3</v>
      </c>
      <c r="O408" s="474">
        <v>66.2</v>
      </c>
      <c r="P408" s="474">
        <v>67.6</v>
      </c>
      <c r="Q408" s="474">
        <v>64.0</v>
      </c>
      <c r="R408" s="474" t="s">
        <v>2901</v>
      </c>
      <c r="S408" s="475">
        <v>-0.0195</v>
      </c>
    </row>
    <row r="409" ht="15.75" customHeight="1">
      <c r="A409" s="473" t="s">
        <v>760</v>
      </c>
      <c r="B409" s="406">
        <v>75.9</v>
      </c>
      <c r="C409" s="474">
        <v>76.0</v>
      </c>
      <c r="D409" s="474">
        <v>76.7</v>
      </c>
      <c r="E409" s="474">
        <v>75.6</v>
      </c>
      <c r="F409" s="474" t="s">
        <v>2981</v>
      </c>
      <c r="G409" s="475">
        <v>-0.0026</v>
      </c>
      <c r="M409" s="473" t="s">
        <v>4872</v>
      </c>
      <c r="N409" s="406">
        <v>66.6</v>
      </c>
      <c r="O409" s="474">
        <v>67.6</v>
      </c>
      <c r="P409" s="474">
        <v>67.6</v>
      </c>
      <c r="Q409" s="474">
        <v>66.2</v>
      </c>
      <c r="R409" s="474" t="s">
        <v>4873</v>
      </c>
      <c r="S409" s="475">
        <v>-0.006</v>
      </c>
    </row>
    <row r="410" ht="15.75" customHeight="1">
      <c r="A410" s="473" t="s">
        <v>761</v>
      </c>
      <c r="B410" s="406">
        <v>76.1</v>
      </c>
      <c r="C410" s="474">
        <v>75.9</v>
      </c>
      <c r="D410" s="474">
        <v>76.4</v>
      </c>
      <c r="E410" s="474">
        <v>75.9</v>
      </c>
      <c r="F410" s="474" t="s">
        <v>2982</v>
      </c>
      <c r="G410" s="475">
        <v>-0.0013</v>
      </c>
      <c r="M410" s="473" t="s">
        <v>680</v>
      </c>
      <c r="N410" s="406">
        <v>67.0</v>
      </c>
      <c r="O410" s="474">
        <v>67.7</v>
      </c>
      <c r="P410" s="474">
        <v>67.7</v>
      </c>
      <c r="Q410" s="474">
        <v>66.7</v>
      </c>
      <c r="R410" s="474" t="s">
        <v>2902</v>
      </c>
      <c r="S410" s="475">
        <v>0.0</v>
      </c>
    </row>
    <row r="411" ht="15.75" customHeight="1">
      <c r="A411" s="473" t="s">
        <v>762</v>
      </c>
      <c r="B411" s="406">
        <v>76.2</v>
      </c>
      <c r="C411" s="474">
        <v>76.1</v>
      </c>
      <c r="D411" s="474">
        <v>76.7</v>
      </c>
      <c r="E411" s="474">
        <v>75.8</v>
      </c>
      <c r="F411" s="474" t="s">
        <v>2983</v>
      </c>
      <c r="G411" s="475">
        <v>0.0026</v>
      </c>
      <c r="M411" s="473" t="s">
        <v>681</v>
      </c>
      <c r="N411" s="406">
        <v>67.0</v>
      </c>
      <c r="O411" s="474">
        <v>68.0</v>
      </c>
      <c r="P411" s="474">
        <v>68.0</v>
      </c>
      <c r="Q411" s="474">
        <v>66.7</v>
      </c>
      <c r="R411" s="474" t="s">
        <v>2903</v>
      </c>
      <c r="S411" s="475">
        <v>-0.0089</v>
      </c>
    </row>
    <row r="412" ht="15.75" customHeight="1">
      <c r="A412" s="473" t="s">
        <v>763</v>
      </c>
      <c r="B412" s="406">
        <v>76.0</v>
      </c>
      <c r="C412" s="474">
        <v>77.0</v>
      </c>
      <c r="D412" s="474">
        <v>77.2</v>
      </c>
      <c r="E412" s="474">
        <v>75.2</v>
      </c>
      <c r="F412" s="474" t="s">
        <v>2984</v>
      </c>
      <c r="G412" s="475">
        <v>-0.0256</v>
      </c>
      <c r="M412" s="473" t="s">
        <v>682</v>
      </c>
      <c r="N412" s="406">
        <v>67.6</v>
      </c>
      <c r="O412" s="474">
        <v>67.8</v>
      </c>
      <c r="P412" s="474">
        <v>68.2</v>
      </c>
      <c r="Q412" s="474">
        <v>67.0</v>
      </c>
      <c r="R412" s="474" t="s">
        <v>2904</v>
      </c>
      <c r="S412" s="475">
        <v>-0.0015</v>
      </c>
    </row>
    <row r="413" ht="15.75" customHeight="1">
      <c r="A413" s="473" t="s">
        <v>764</v>
      </c>
      <c r="B413" s="406">
        <v>78.0</v>
      </c>
      <c r="C413" s="474">
        <v>77.8</v>
      </c>
      <c r="D413" s="474">
        <v>78.6</v>
      </c>
      <c r="E413" s="474">
        <v>77.7</v>
      </c>
      <c r="F413" s="474" t="s">
        <v>2985</v>
      </c>
      <c r="G413" s="475">
        <v>0.0</v>
      </c>
      <c r="M413" s="473" t="s">
        <v>683</v>
      </c>
      <c r="N413" s="406">
        <v>67.7</v>
      </c>
      <c r="O413" s="474">
        <v>67.5</v>
      </c>
      <c r="P413" s="474">
        <v>68.2</v>
      </c>
      <c r="Q413" s="474">
        <v>67.5</v>
      </c>
      <c r="R413" s="474" t="s">
        <v>2905</v>
      </c>
      <c r="S413" s="475">
        <v>-0.0015</v>
      </c>
    </row>
    <row r="414" ht="15.75" customHeight="1">
      <c r="A414" s="473" t="s">
        <v>765</v>
      </c>
      <c r="B414" s="406">
        <v>78.0</v>
      </c>
      <c r="C414" s="474">
        <v>78.4</v>
      </c>
      <c r="D414" s="474">
        <v>79.0</v>
      </c>
      <c r="E414" s="474">
        <v>77.6</v>
      </c>
      <c r="F414" s="474" t="s">
        <v>2986</v>
      </c>
      <c r="G414" s="475">
        <v>-0.0051</v>
      </c>
      <c r="M414" s="473" t="s">
        <v>4874</v>
      </c>
      <c r="N414" s="406">
        <v>67.8</v>
      </c>
      <c r="O414" s="474">
        <v>69.0</v>
      </c>
      <c r="P414" s="474">
        <v>69.0</v>
      </c>
      <c r="Q414" s="474">
        <v>67.5</v>
      </c>
      <c r="R414" s="474" t="s">
        <v>4875</v>
      </c>
      <c r="S414" s="475">
        <v>-0.0044</v>
      </c>
    </row>
    <row r="415" ht="15.75" customHeight="1">
      <c r="A415" s="473" t="s">
        <v>766</v>
      </c>
      <c r="B415" s="406">
        <v>78.4</v>
      </c>
      <c r="C415" s="474">
        <v>77.2</v>
      </c>
      <c r="D415" s="474">
        <v>78.9</v>
      </c>
      <c r="E415" s="474">
        <v>77.1</v>
      </c>
      <c r="F415" s="474" t="s">
        <v>2987</v>
      </c>
      <c r="G415" s="475">
        <v>0.009</v>
      </c>
      <c r="M415" s="473" t="s">
        <v>684</v>
      </c>
      <c r="N415" s="406">
        <v>68.1</v>
      </c>
      <c r="O415" s="474">
        <v>67.8</v>
      </c>
      <c r="P415" s="474">
        <v>69.4</v>
      </c>
      <c r="Q415" s="474">
        <v>67.8</v>
      </c>
      <c r="R415" s="474" t="s">
        <v>2906</v>
      </c>
      <c r="S415" s="475">
        <v>-0.0044</v>
      </c>
    </row>
    <row r="416" ht="15.75" customHeight="1">
      <c r="A416" s="473" t="s">
        <v>767</v>
      </c>
      <c r="B416" s="406">
        <v>77.7</v>
      </c>
      <c r="C416" s="474">
        <v>76.4</v>
      </c>
      <c r="D416" s="474">
        <v>78.0</v>
      </c>
      <c r="E416" s="474">
        <v>76.4</v>
      </c>
      <c r="F416" s="474" t="s">
        <v>2988</v>
      </c>
      <c r="G416" s="475">
        <v>0.0197</v>
      </c>
      <c r="M416" s="473" t="s">
        <v>685</v>
      </c>
      <c r="N416" s="406">
        <v>68.4</v>
      </c>
      <c r="O416" s="474">
        <v>67.2</v>
      </c>
      <c r="P416" s="474">
        <v>69.6</v>
      </c>
      <c r="Q416" s="474">
        <v>66.4</v>
      </c>
      <c r="R416" s="474" t="s">
        <v>2907</v>
      </c>
      <c r="S416" s="475">
        <v>0.0074</v>
      </c>
    </row>
    <row r="417" ht="15.75" customHeight="1">
      <c r="A417" s="473" t="s">
        <v>768</v>
      </c>
      <c r="B417" s="406">
        <v>76.2</v>
      </c>
      <c r="C417" s="474">
        <v>74.7</v>
      </c>
      <c r="D417" s="474">
        <v>76.9</v>
      </c>
      <c r="E417" s="474">
        <v>74.6</v>
      </c>
      <c r="F417" s="474" t="s">
        <v>2989</v>
      </c>
      <c r="G417" s="475">
        <v>0.0013</v>
      </c>
      <c r="M417" s="473" t="s">
        <v>686</v>
      </c>
      <c r="N417" s="406">
        <v>67.9</v>
      </c>
      <c r="O417" s="474">
        <v>68.9</v>
      </c>
      <c r="P417" s="474">
        <v>68.9</v>
      </c>
      <c r="Q417" s="474">
        <v>67.0</v>
      </c>
      <c r="R417" s="474" t="s">
        <v>2908</v>
      </c>
      <c r="S417" s="475">
        <v>-0.0088</v>
      </c>
    </row>
    <row r="418" ht="15.75" customHeight="1">
      <c r="A418" s="473" t="s">
        <v>769</v>
      </c>
      <c r="B418" s="406">
        <v>76.1</v>
      </c>
      <c r="C418" s="474">
        <v>76.7</v>
      </c>
      <c r="D418" s="474">
        <v>76.7</v>
      </c>
      <c r="E418" s="474">
        <v>75.7</v>
      </c>
      <c r="F418" s="474" t="s">
        <v>2990</v>
      </c>
      <c r="G418" s="475">
        <v>-0.0104</v>
      </c>
      <c r="M418" s="473" t="s">
        <v>687</v>
      </c>
      <c r="N418" s="406">
        <v>68.5</v>
      </c>
      <c r="O418" s="474">
        <v>70.0</v>
      </c>
      <c r="P418" s="474">
        <v>70.2</v>
      </c>
      <c r="Q418" s="474">
        <v>68.1</v>
      </c>
      <c r="R418" s="474" t="s">
        <v>2909</v>
      </c>
      <c r="S418" s="475">
        <v>-0.0214</v>
      </c>
    </row>
    <row r="419" ht="15.75" customHeight="1">
      <c r="A419" s="473" t="s">
        <v>770</v>
      </c>
      <c r="B419" s="406">
        <v>76.9</v>
      </c>
      <c r="C419" s="474">
        <v>76.8</v>
      </c>
      <c r="D419" s="474">
        <v>77.3</v>
      </c>
      <c r="E419" s="474">
        <v>76.6</v>
      </c>
      <c r="F419" s="474" t="s">
        <v>2991</v>
      </c>
      <c r="G419" s="475">
        <v>-0.009</v>
      </c>
      <c r="M419" s="473" t="s">
        <v>4876</v>
      </c>
      <c r="N419" s="406">
        <v>70.0</v>
      </c>
      <c r="O419" s="474">
        <v>71.3</v>
      </c>
      <c r="P419" s="474">
        <v>72.6</v>
      </c>
      <c r="Q419" s="474">
        <v>69.3</v>
      </c>
      <c r="R419" s="474" t="s">
        <v>4877</v>
      </c>
      <c r="S419" s="475">
        <v>0.0</v>
      </c>
    </row>
    <row r="420" ht="15.75" customHeight="1">
      <c r="A420" s="473" t="s">
        <v>771</v>
      </c>
      <c r="B420" s="406">
        <v>77.6</v>
      </c>
      <c r="C420" s="474">
        <v>77.9</v>
      </c>
      <c r="D420" s="474">
        <v>77.9</v>
      </c>
      <c r="E420" s="474">
        <v>75.9</v>
      </c>
      <c r="F420" s="474" t="s">
        <v>2992</v>
      </c>
      <c r="G420" s="475">
        <v>0.0078</v>
      </c>
      <c r="M420" s="473" t="s">
        <v>688</v>
      </c>
      <c r="N420" s="406">
        <v>70.0</v>
      </c>
      <c r="O420" s="474">
        <v>69.3</v>
      </c>
      <c r="P420" s="474">
        <v>70.4</v>
      </c>
      <c r="Q420" s="474">
        <v>69.3</v>
      </c>
      <c r="R420" s="474" t="s">
        <v>2910</v>
      </c>
      <c r="S420" s="475">
        <v>0.0101</v>
      </c>
    </row>
    <row r="421" ht="15.75" customHeight="1">
      <c r="A421" s="473" t="s">
        <v>772</v>
      </c>
      <c r="B421" s="406">
        <v>77.0</v>
      </c>
      <c r="C421" s="474">
        <v>77.8</v>
      </c>
      <c r="D421" s="474">
        <v>77.8</v>
      </c>
      <c r="E421" s="474">
        <v>76.9</v>
      </c>
      <c r="F421" s="474" t="s">
        <v>2993</v>
      </c>
      <c r="G421" s="475">
        <v>-0.0141</v>
      </c>
      <c r="M421" s="473" t="s">
        <v>689</v>
      </c>
      <c r="N421" s="406">
        <v>69.3</v>
      </c>
      <c r="O421" s="474">
        <v>68.8</v>
      </c>
      <c r="P421" s="474">
        <v>69.8</v>
      </c>
      <c r="Q421" s="474">
        <v>67.7</v>
      </c>
      <c r="R421" s="474" t="s">
        <v>2911</v>
      </c>
      <c r="S421" s="475">
        <v>0.0146</v>
      </c>
    </row>
    <row r="422" ht="15.75" customHeight="1">
      <c r="A422" s="473" t="s">
        <v>773</v>
      </c>
      <c r="B422" s="406">
        <v>78.1</v>
      </c>
      <c r="C422" s="474">
        <v>77.8</v>
      </c>
      <c r="D422" s="474">
        <v>79.2</v>
      </c>
      <c r="E422" s="474">
        <v>77.5</v>
      </c>
      <c r="F422" s="474" t="s">
        <v>2994</v>
      </c>
      <c r="G422" s="475">
        <v>0.0064</v>
      </c>
      <c r="M422" s="473" t="s">
        <v>690</v>
      </c>
      <c r="N422" s="406">
        <v>68.3</v>
      </c>
      <c r="O422" s="474">
        <v>68.0</v>
      </c>
      <c r="P422" s="474">
        <v>69.1</v>
      </c>
      <c r="Q422" s="474">
        <v>67.0</v>
      </c>
      <c r="R422" s="474" t="s">
        <v>2912</v>
      </c>
      <c r="S422" s="475">
        <v>0.0044</v>
      </c>
    </row>
    <row r="423" ht="15.75" customHeight="1">
      <c r="A423" s="473" t="s">
        <v>774</v>
      </c>
      <c r="B423" s="406">
        <v>77.6</v>
      </c>
      <c r="C423" s="474">
        <v>77.5</v>
      </c>
      <c r="D423" s="474">
        <v>77.9</v>
      </c>
      <c r="E423" s="474">
        <v>77.1</v>
      </c>
      <c r="F423" s="474" t="s">
        <v>2995</v>
      </c>
      <c r="G423" s="475">
        <v>0.0013</v>
      </c>
      <c r="M423" s="473" t="s">
        <v>691</v>
      </c>
      <c r="N423" s="406">
        <v>68.0</v>
      </c>
      <c r="O423" s="474">
        <v>68.2</v>
      </c>
      <c r="P423" s="474">
        <v>68.9</v>
      </c>
      <c r="Q423" s="474">
        <v>67.7</v>
      </c>
      <c r="R423" s="474" t="s">
        <v>2913</v>
      </c>
      <c r="S423" s="475">
        <v>-0.0029</v>
      </c>
    </row>
    <row r="424" ht="15.75" customHeight="1">
      <c r="A424" s="473" t="s">
        <v>775</v>
      </c>
      <c r="B424" s="406">
        <v>77.5</v>
      </c>
      <c r="C424" s="474">
        <v>77.4</v>
      </c>
      <c r="D424" s="474">
        <v>77.8</v>
      </c>
      <c r="E424" s="474">
        <v>76.9</v>
      </c>
      <c r="F424" s="474" t="s">
        <v>2996</v>
      </c>
      <c r="G424" s="475">
        <v>-0.0013</v>
      </c>
      <c r="M424" s="473" t="s">
        <v>4878</v>
      </c>
      <c r="N424" s="406">
        <v>68.2</v>
      </c>
      <c r="O424" s="474">
        <v>66.6</v>
      </c>
      <c r="P424" s="474">
        <v>69.0</v>
      </c>
      <c r="Q424" s="474">
        <v>66.6</v>
      </c>
      <c r="R424" s="474" t="s">
        <v>4879</v>
      </c>
      <c r="S424" s="475">
        <v>0.0149</v>
      </c>
    </row>
    <row r="425" ht="15.75" customHeight="1">
      <c r="A425" s="473" t="s">
        <v>776</v>
      </c>
      <c r="B425" s="406">
        <v>77.6</v>
      </c>
      <c r="C425" s="474">
        <v>78.1</v>
      </c>
      <c r="D425" s="474">
        <v>78.1</v>
      </c>
      <c r="E425" s="474">
        <v>76.5</v>
      </c>
      <c r="F425" s="474" t="s">
        <v>2997</v>
      </c>
      <c r="G425" s="475">
        <v>0.0</v>
      </c>
      <c r="M425" s="473" t="s">
        <v>692</v>
      </c>
      <c r="N425" s="406">
        <v>67.2</v>
      </c>
      <c r="O425" s="474">
        <v>66.5</v>
      </c>
      <c r="P425" s="474">
        <v>67.5</v>
      </c>
      <c r="Q425" s="474">
        <v>66.5</v>
      </c>
      <c r="R425" s="474" t="s">
        <v>2914</v>
      </c>
      <c r="S425" s="475">
        <v>0.0045</v>
      </c>
    </row>
    <row r="426" ht="15.75" customHeight="1">
      <c r="A426" s="473" t="s">
        <v>777</v>
      </c>
      <c r="B426" s="406">
        <v>77.6</v>
      </c>
      <c r="C426" s="474">
        <v>76.5</v>
      </c>
      <c r="D426" s="474">
        <v>78.0</v>
      </c>
      <c r="E426" s="474">
        <v>76.1</v>
      </c>
      <c r="F426" s="474" t="s">
        <v>2998</v>
      </c>
      <c r="G426" s="475">
        <v>0.0091</v>
      </c>
      <c r="M426" s="473" t="s">
        <v>693</v>
      </c>
      <c r="N426" s="406">
        <v>66.9</v>
      </c>
      <c r="O426" s="474">
        <v>66.8</v>
      </c>
      <c r="P426" s="474">
        <v>67.2</v>
      </c>
      <c r="Q426" s="474">
        <v>66.5</v>
      </c>
      <c r="R426" s="474" t="s">
        <v>2915</v>
      </c>
      <c r="S426" s="475">
        <v>0.0015</v>
      </c>
    </row>
    <row r="427" ht="15.75" customHeight="1">
      <c r="A427" s="473" t="s">
        <v>778</v>
      </c>
      <c r="B427" s="406">
        <v>76.9</v>
      </c>
      <c r="C427" s="474">
        <v>76.5</v>
      </c>
      <c r="D427" s="474">
        <v>77.1</v>
      </c>
      <c r="E427" s="474">
        <v>76.0</v>
      </c>
      <c r="F427" s="474" t="s">
        <v>2999</v>
      </c>
      <c r="G427" s="475">
        <v>0.0</v>
      </c>
      <c r="M427" s="473" t="s">
        <v>694</v>
      </c>
      <c r="N427" s="406">
        <v>66.8</v>
      </c>
      <c r="O427" s="474">
        <v>66.9</v>
      </c>
      <c r="P427" s="474">
        <v>67.2</v>
      </c>
      <c r="Q427" s="474">
        <v>66.7</v>
      </c>
      <c r="R427" s="474" t="s">
        <v>2916</v>
      </c>
      <c r="S427" s="475">
        <v>0.0015</v>
      </c>
    </row>
    <row r="428" ht="15.75" customHeight="1">
      <c r="A428" s="473" t="s">
        <v>779</v>
      </c>
      <c r="B428" s="406">
        <v>76.9</v>
      </c>
      <c r="C428" s="474">
        <v>75.3</v>
      </c>
      <c r="D428" s="474">
        <v>76.6</v>
      </c>
      <c r="E428" s="474">
        <v>75.3</v>
      </c>
      <c r="F428" s="474" t="s">
        <v>3000</v>
      </c>
      <c r="G428" s="475">
        <v>0.0226</v>
      </c>
      <c r="M428" s="473" t="s">
        <v>695</v>
      </c>
      <c r="N428" s="406">
        <v>66.7</v>
      </c>
      <c r="O428" s="474">
        <v>66.5</v>
      </c>
      <c r="P428" s="474">
        <v>67.3</v>
      </c>
      <c r="Q428" s="474">
        <v>66.2</v>
      </c>
      <c r="R428" s="474" t="s">
        <v>2917</v>
      </c>
      <c r="S428" s="475">
        <v>0.0106</v>
      </c>
    </row>
    <row r="429" ht="15.75" customHeight="1">
      <c r="A429" s="473" t="s">
        <v>780</v>
      </c>
      <c r="B429" s="406">
        <v>75.2</v>
      </c>
      <c r="C429" s="474">
        <v>75.5</v>
      </c>
      <c r="D429" s="474">
        <v>75.8</v>
      </c>
      <c r="E429" s="474">
        <v>74.2</v>
      </c>
      <c r="F429" s="474" t="s">
        <v>3001</v>
      </c>
      <c r="G429" s="475">
        <v>-0.0066</v>
      </c>
      <c r="M429" s="473" t="s">
        <v>4880</v>
      </c>
      <c r="N429" s="406">
        <v>66.0</v>
      </c>
      <c r="O429" s="474">
        <v>66.6</v>
      </c>
      <c r="P429" s="474">
        <v>66.9</v>
      </c>
      <c r="Q429" s="474">
        <v>65.4</v>
      </c>
      <c r="R429" s="474" t="s">
        <v>4881</v>
      </c>
      <c r="S429" s="475">
        <v>0.0</v>
      </c>
    </row>
    <row r="430" ht="15.75" customHeight="1">
      <c r="A430" s="473" t="s">
        <v>781</v>
      </c>
      <c r="B430" s="406">
        <v>75.7</v>
      </c>
      <c r="C430" s="474">
        <v>75.3</v>
      </c>
      <c r="D430" s="474">
        <v>76.0</v>
      </c>
      <c r="E430" s="474">
        <v>75.1</v>
      </c>
      <c r="F430" s="474" t="s">
        <v>3002</v>
      </c>
      <c r="G430" s="475">
        <v>0.0093</v>
      </c>
      <c r="M430" s="473" t="s">
        <v>696</v>
      </c>
      <c r="N430" s="406">
        <v>66.0</v>
      </c>
      <c r="O430" s="474">
        <v>65.2</v>
      </c>
      <c r="P430" s="474">
        <v>66.9</v>
      </c>
      <c r="Q430" s="474">
        <v>65.2</v>
      </c>
      <c r="R430" s="474" t="s">
        <v>2918</v>
      </c>
      <c r="S430" s="475">
        <v>0.0123</v>
      </c>
    </row>
    <row r="431" ht="15.75" customHeight="1">
      <c r="A431" s="473" t="s">
        <v>782</v>
      </c>
      <c r="B431" s="406">
        <v>75.0</v>
      </c>
      <c r="C431" s="474">
        <v>76.0</v>
      </c>
      <c r="D431" s="474">
        <v>76.9</v>
      </c>
      <c r="E431" s="474">
        <v>74.8</v>
      </c>
      <c r="F431" s="474" t="s">
        <v>3003</v>
      </c>
      <c r="G431" s="475">
        <v>-0.0106</v>
      </c>
      <c r="M431" s="473" t="s">
        <v>697</v>
      </c>
      <c r="N431" s="406">
        <v>65.2</v>
      </c>
      <c r="O431" s="474">
        <v>65.0</v>
      </c>
      <c r="P431" s="474">
        <v>66.7</v>
      </c>
      <c r="Q431" s="474">
        <v>64.8</v>
      </c>
      <c r="R431" s="474" t="s">
        <v>2919</v>
      </c>
      <c r="S431" s="475">
        <v>0.0031</v>
      </c>
    </row>
    <row r="432" ht="15.75" customHeight="1">
      <c r="A432" s="473" t="s">
        <v>783</v>
      </c>
      <c r="B432" s="406">
        <v>75.8</v>
      </c>
      <c r="C432" s="474">
        <v>75.0</v>
      </c>
      <c r="D432" s="474">
        <v>76.0</v>
      </c>
      <c r="E432" s="474">
        <v>74.7</v>
      </c>
      <c r="F432" s="474" t="s">
        <v>3004</v>
      </c>
      <c r="G432" s="475">
        <v>0.0107</v>
      </c>
      <c r="M432" s="473" t="s">
        <v>4882</v>
      </c>
      <c r="N432" s="406">
        <v>65.0</v>
      </c>
      <c r="O432" s="474">
        <v>65.5</v>
      </c>
      <c r="P432" s="474">
        <v>65.5</v>
      </c>
      <c r="Q432" s="474">
        <v>64.5</v>
      </c>
      <c r="R432" s="474" t="s">
        <v>4883</v>
      </c>
      <c r="S432" s="475">
        <v>0.0109</v>
      </c>
    </row>
    <row r="433" ht="15.75" customHeight="1">
      <c r="A433" s="473" t="s">
        <v>784</v>
      </c>
      <c r="B433" s="406">
        <v>75.0</v>
      </c>
      <c r="C433" s="474">
        <v>73.5</v>
      </c>
      <c r="D433" s="474">
        <v>75.6</v>
      </c>
      <c r="E433" s="474">
        <v>73.5</v>
      </c>
      <c r="F433" s="474" t="s">
        <v>3005</v>
      </c>
      <c r="G433" s="475">
        <v>0.0163</v>
      </c>
      <c r="M433" s="473" t="s">
        <v>698</v>
      </c>
      <c r="N433" s="406">
        <v>64.3</v>
      </c>
      <c r="O433" s="474">
        <v>64.8</v>
      </c>
      <c r="P433" s="474">
        <v>65.3</v>
      </c>
      <c r="Q433" s="474">
        <v>64.0</v>
      </c>
      <c r="R433" s="474" t="s">
        <v>2920</v>
      </c>
      <c r="S433" s="475">
        <v>-0.0092</v>
      </c>
    </row>
    <row r="434" ht="15.75" customHeight="1">
      <c r="A434" s="473" t="s">
        <v>785</v>
      </c>
      <c r="B434" s="406">
        <v>73.8</v>
      </c>
      <c r="C434" s="474">
        <v>73.7</v>
      </c>
      <c r="D434" s="474">
        <v>74.0</v>
      </c>
      <c r="E434" s="474">
        <v>73.5</v>
      </c>
      <c r="F434" s="474" t="s">
        <v>3006</v>
      </c>
      <c r="G434" s="475">
        <v>0.0014</v>
      </c>
      <c r="M434" s="473" t="s">
        <v>699</v>
      </c>
      <c r="N434" s="406">
        <v>64.9</v>
      </c>
      <c r="O434" s="474">
        <v>65.6</v>
      </c>
      <c r="P434" s="474">
        <v>66.0</v>
      </c>
      <c r="Q434" s="474">
        <v>64.5</v>
      </c>
      <c r="R434" s="474" t="s">
        <v>2921</v>
      </c>
      <c r="S434" s="475">
        <v>-0.0182</v>
      </c>
    </row>
    <row r="435" ht="15.75" customHeight="1">
      <c r="A435" s="473" t="s">
        <v>786</v>
      </c>
      <c r="B435" s="406">
        <v>73.7</v>
      </c>
      <c r="C435" s="474">
        <v>73.5</v>
      </c>
      <c r="D435" s="474">
        <v>74.1</v>
      </c>
      <c r="E435" s="474">
        <v>73.2</v>
      </c>
      <c r="F435" s="474" t="s">
        <v>3007</v>
      </c>
      <c r="G435" s="475">
        <v>0.0055</v>
      </c>
      <c r="M435" s="473" t="s">
        <v>700</v>
      </c>
      <c r="N435" s="406">
        <v>66.1</v>
      </c>
      <c r="O435" s="474">
        <v>67.4</v>
      </c>
      <c r="P435" s="474">
        <v>67.4</v>
      </c>
      <c r="Q435" s="474">
        <v>66.0</v>
      </c>
      <c r="R435" s="474" t="s">
        <v>2922</v>
      </c>
      <c r="S435" s="475">
        <v>-0.0015</v>
      </c>
    </row>
    <row r="436" ht="15.75" customHeight="1">
      <c r="A436" s="473" t="s">
        <v>787</v>
      </c>
      <c r="B436" s="406">
        <v>73.3</v>
      </c>
      <c r="C436" s="474">
        <v>73.4</v>
      </c>
      <c r="D436" s="474">
        <v>73.5</v>
      </c>
      <c r="E436" s="474">
        <v>72.9</v>
      </c>
      <c r="F436" s="474" t="s">
        <v>3008</v>
      </c>
      <c r="G436" s="475">
        <v>0.0152</v>
      </c>
      <c r="M436" s="473" t="s">
        <v>4884</v>
      </c>
      <c r="N436" s="406">
        <v>66.2</v>
      </c>
      <c r="O436" s="474">
        <v>66.0</v>
      </c>
      <c r="P436" s="474">
        <v>66.7</v>
      </c>
      <c r="Q436" s="474">
        <v>65.0</v>
      </c>
      <c r="R436" s="474" t="s">
        <v>4885</v>
      </c>
      <c r="S436" s="475">
        <v>0.003</v>
      </c>
    </row>
    <row r="437" ht="15.75" customHeight="1">
      <c r="A437" s="473" t="s">
        <v>788</v>
      </c>
      <c r="B437" s="406">
        <v>72.2</v>
      </c>
      <c r="C437" s="474">
        <v>72.6</v>
      </c>
      <c r="D437" s="474">
        <v>73.3</v>
      </c>
      <c r="E437" s="474">
        <v>72.0</v>
      </c>
      <c r="F437" s="474" t="s">
        <v>3009</v>
      </c>
      <c r="G437" s="475">
        <v>-0.011</v>
      </c>
      <c r="M437" s="473" t="s">
        <v>701</v>
      </c>
      <c r="N437" s="406">
        <v>66.0</v>
      </c>
      <c r="O437" s="474">
        <v>66.0</v>
      </c>
      <c r="P437" s="474">
        <v>66.0</v>
      </c>
      <c r="Q437" s="474">
        <v>65.6</v>
      </c>
      <c r="R437" s="474" t="s">
        <v>2923</v>
      </c>
      <c r="S437" s="475">
        <v>0.0</v>
      </c>
    </row>
    <row r="438" ht="15.75" customHeight="1">
      <c r="A438" s="473" t="s">
        <v>789</v>
      </c>
      <c r="B438" s="406">
        <v>73.0</v>
      </c>
      <c r="C438" s="474">
        <v>74.7</v>
      </c>
      <c r="D438" s="474">
        <v>74.7</v>
      </c>
      <c r="E438" s="474">
        <v>72.7</v>
      </c>
      <c r="F438" s="474" t="s">
        <v>3010</v>
      </c>
      <c r="G438" s="475">
        <v>-0.0108</v>
      </c>
      <c r="M438" s="473" t="s">
        <v>702</v>
      </c>
      <c r="N438" s="406">
        <v>66.0</v>
      </c>
      <c r="O438" s="474">
        <v>67.5</v>
      </c>
      <c r="P438" s="474">
        <v>67.5</v>
      </c>
      <c r="Q438" s="474">
        <v>65.5</v>
      </c>
      <c r="R438" s="474" t="s">
        <v>2924</v>
      </c>
      <c r="S438" s="475">
        <v>0.003</v>
      </c>
    </row>
    <row r="439" ht="15.75" customHeight="1">
      <c r="A439" s="473" t="s">
        <v>790</v>
      </c>
      <c r="B439" s="406">
        <v>73.8</v>
      </c>
      <c r="C439" s="474">
        <v>74.3</v>
      </c>
      <c r="D439" s="474">
        <v>74.5</v>
      </c>
      <c r="E439" s="474">
        <v>73.6</v>
      </c>
      <c r="F439" s="474" t="s">
        <v>3011</v>
      </c>
      <c r="G439" s="475">
        <v>-0.0054</v>
      </c>
      <c r="M439" s="473" t="s">
        <v>703</v>
      </c>
      <c r="N439" s="406">
        <v>65.8</v>
      </c>
      <c r="O439" s="474">
        <v>65.7</v>
      </c>
      <c r="P439" s="474">
        <v>65.8</v>
      </c>
      <c r="Q439" s="474">
        <v>64.9</v>
      </c>
      <c r="R439" s="474" t="s">
        <v>2657</v>
      </c>
      <c r="S439" s="475">
        <v>0.0123</v>
      </c>
    </row>
    <row r="440" ht="15.75" customHeight="1">
      <c r="A440" s="473" t="s">
        <v>791</v>
      </c>
      <c r="B440" s="406">
        <v>74.2</v>
      </c>
      <c r="C440" s="474">
        <v>74.4</v>
      </c>
      <c r="D440" s="474">
        <v>74.4</v>
      </c>
      <c r="E440" s="474">
        <v>73.8</v>
      </c>
      <c r="F440" s="474" t="s">
        <v>3012</v>
      </c>
      <c r="G440" s="475">
        <v>-0.0027</v>
      </c>
      <c r="M440" s="473" t="s">
        <v>704</v>
      </c>
      <c r="N440" s="406">
        <v>65.0</v>
      </c>
      <c r="O440" s="474">
        <v>67.1</v>
      </c>
      <c r="P440" s="474">
        <v>67.1</v>
      </c>
      <c r="Q440" s="474">
        <v>65.0</v>
      </c>
      <c r="R440" s="474" t="s">
        <v>2925</v>
      </c>
      <c r="S440" s="475">
        <v>0.0062</v>
      </c>
    </row>
    <row r="441" ht="15.75" customHeight="1">
      <c r="A441" s="473" t="s">
        <v>792</v>
      </c>
      <c r="B441" s="406">
        <v>74.4</v>
      </c>
      <c r="C441" s="474">
        <v>74.1</v>
      </c>
      <c r="D441" s="474">
        <v>74.7</v>
      </c>
      <c r="E441" s="474">
        <v>73.8</v>
      </c>
      <c r="F441" s="474" t="s">
        <v>3013</v>
      </c>
      <c r="G441" s="475">
        <v>0.004</v>
      </c>
      <c r="M441" s="473" t="s">
        <v>4886</v>
      </c>
      <c r="N441" s="406">
        <v>64.6</v>
      </c>
      <c r="O441" s="474">
        <v>64.0</v>
      </c>
      <c r="P441" s="474">
        <v>65.1</v>
      </c>
      <c r="Q441" s="474">
        <v>64.0</v>
      </c>
      <c r="R441" s="474" t="s">
        <v>4887</v>
      </c>
      <c r="S441" s="475">
        <v>0.0287</v>
      </c>
    </row>
    <row r="442" ht="15.75" customHeight="1">
      <c r="A442" s="473" t="s">
        <v>793</v>
      </c>
      <c r="B442" s="406">
        <v>74.1</v>
      </c>
      <c r="C442" s="474">
        <v>73.3</v>
      </c>
      <c r="D442" s="474">
        <v>74.6</v>
      </c>
      <c r="E442" s="474">
        <v>72.4</v>
      </c>
      <c r="F442" s="474" t="s">
        <v>3014</v>
      </c>
      <c r="G442" s="475">
        <v>0.0263</v>
      </c>
      <c r="M442" s="473" t="s">
        <v>705</v>
      </c>
      <c r="N442" s="406">
        <v>62.8</v>
      </c>
      <c r="O442" s="474">
        <v>63.1</v>
      </c>
      <c r="P442" s="474">
        <v>63.8</v>
      </c>
      <c r="Q442" s="474">
        <v>62.7</v>
      </c>
      <c r="R442" s="474" t="s">
        <v>2926</v>
      </c>
      <c r="S442" s="475">
        <v>-0.0172</v>
      </c>
    </row>
    <row r="443" ht="15.75" customHeight="1">
      <c r="A443" s="473" t="s">
        <v>794</v>
      </c>
      <c r="B443" s="406">
        <v>72.2</v>
      </c>
      <c r="C443" s="474">
        <v>72.7</v>
      </c>
      <c r="D443" s="474">
        <v>75.0</v>
      </c>
      <c r="E443" s="474">
        <v>71.2</v>
      </c>
      <c r="F443" s="474" t="s">
        <v>3015</v>
      </c>
      <c r="G443" s="475">
        <v>0.0084</v>
      </c>
      <c r="M443" s="473" t="s">
        <v>706</v>
      </c>
      <c r="N443" s="406">
        <v>63.9</v>
      </c>
      <c r="O443" s="474">
        <v>66.3</v>
      </c>
      <c r="P443" s="474">
        <v>66.3</v>
      </c>
      <c r="Q443" s="474">
        <v>63.8</v>
      </c>
      <c r="R443" s="474" t="s">
        <v>2927</v>
      </c>
      <c r="S443" s="475">
        <v>-0.0154</v>
      </c>
    </row>
    <row r="444" ht="15.75" customHeight="1">
      <c r="A444" s="473" t="s">
        <v>795</v>
      </c>
      <c r="B444" s="406">
        <v>71.6</v>
      </c>
      <c r="C444" s="474">
        <v>69.0</v>
      </c>
      <c r="D444" s="474">
        <v>72.0</v>
      </c>
      <c r="E444" s="474">
        <v>69.0</v>
      </c>
      <c r="F444" s="474" t="s">
        <v>3016</v>
      </c>
      <c r="G444" s="475">
        <v>0.0437</v>
      </c>
      <c r="M444" s="473" t="s">
        <v>707</v>
      </c>
      <c r="N444" s="406">
        <v>64.9</v>
      </c>
      <c r="O444" s="474">
        <v>66.5</v>
      </c>
      <c r="P444" s="474">
        <v>66.5</v>
      </c>
      <c r="Q444" s="474">
        <v>64.5</v>
      </c>
      <c r="R444" s="474" t="s">
        <v>2928</v>
      </c>
      <c r="S444" s="475">
        <v>0.0031</v>
      </c>
    </row>
    <row r="445" ht="15.75" customHeight="1">
      <c r="A445" s="473" t="s">
        <v>796</v>
      </c>
      <c r="B445" s="406">
        <v>68.6</v>
      </c>
      <c r="C445" s="474">
        <v>69.0</v>
      </c>
      <c r="D445" s="474">
        <v>69.5</v>
      </c>
      <c r="E445" s="474">
        <v>66.0</v>
      </c>
      <c r="F445" s="474" t="s">
        <v>3017</v>
      </c>
      <c r="G445" s="475">
        <v>0.0044</v>
      </c>
      <c r="M445" s="473" t="s">
        <v>708</v>
      </c>
      <c r="N445" s="406">
        <v>64.7</v>
      </c>
      <c r="O445" s="474">
        <v>63.0</v>
      </c>
      <c r="P445" s="474">
        <v>65.0</v>
      </c>
      <c r="Q445" s="474">
        <v>62.3</v>
      </c>
      <c r="R445" s="474" t="s">
        <v>2929</v>
      </c>
      <c r="S445" s="475">
        <v>0.0205</v>
      </c>
    </row>
    <row r="446" ht="15.75" customHeight="1">
      <c r="A446" s="473" t="s">
        <v>797</v>
      </c>
      <c r="B446" s="406">
        <v>68.3</v>
      </c>
      <c r="C446" s="474">
        <v>70.9</v>
      </c>
      <c r="D446" s="474">
        <v>71.3</v>
      </c>
      <c r="E446" s="474">
        <v>68.2</v>
      </c>
      <c r="F446" s="474" t="s">
        <v>3018</v>
      </c>
      <c r="G446" s="475">
        <v>-0.0367</v>
      </c>
      <c r="M446" s="473" t="s">
        <v>4888</v>
      </c>
      <c r="N446" s="406">
        <v>63.4</v>
      </c>
      <c r="O446" s="474">
        <v>65.8</v>
      </c>
      <c r="P446" s="474">
        <v>65.8</v>
      </c>
      <c r="Q446" s="474">
        <v>63.3</v>
      </c>
      <c r="R446" s="474" t="s">
        <v>4889</v>
      </c>
      <c r="S446" s="475">
        <v>-0.014</v>
      </c>
    </row>
    <row r="447" ht="15.75" customHeight="1">
      <c r="A447" s="473" t="s">
        <v>798</v>
      </c>
      <c r="B447" s="406">
        <v>70.9</v>
      </c>
      <c r="C447" s="474">
        <v>71.2</v>
      </c>
      <c r="D447" s="474">
        <v>72.5</v>
      </c>
      <c r="E447" s="474">
        <v>70.8</v>
      </c>
      <c r="F447" s="474" t="s">
        <v>3019</v>
      </c>
      <c r="G447" s="475">
        <v>-0.0028</v>
      </c>
      <c r="M447" s="473" t="s">
        <v>709</v>
      </c>
      <c r="N447" s="406">
        <v>64.3</v>
      </c>
      <c r="O447" s="474">
        <v>66.0</v>
      </c>
      <c r="P447" s="474">
        <v>66.0</v>
      </c>
      <c r="Q447" s="474">
        <v>63.9</v>
      </c>
      <c r="R447" s="474" t="s">
        <v>2930</v>
      </c>
      <c r="S447" s="475">
        <v>0.0063</v>
      </c>
    </row>
    <row r="448" ht="15.75" customHeight="1">
      <c r="A448" s="473" t="s">
        <v>799</v>
      </c>
      <c r="B448" s="406">
        <v>71.1</v>
      </c>
      <c r="C448" s="474">
        <v>71.8</v>
      </c>
      <c r="D448" s="474">
        <v>71.8</v>
      </c>
      <c r="E448" s="474">
        <v>70.9</v>
      </c>
      <c r="F448" s="474" t="s">
        <v>3020</v>
      </c>
      <c r="G448" s="475">
        <v>-0.0097</v>
      </c>
      <c r="M448" s="473" t="s">
        <v>710</v>
      </c>
      <c r="N448" s="406">
        <v>63.9</v>
      </c>
      <c r="O448" s="474">
        <v>65.8</v>
      </c>
      <c r="P448" s="474">
        <v>65.8</v>
      </c>
      <c r="Q448" s="474">
        <v>63.6</v>
      </c>
      <c r="R448" s="474" t="s">
        <v>2931</v>
      </c>
      <c r="S448" s="475">
        <v>-0.0124</v>
      </c>
    </row>
    <row r="449" ht="15.75" customHeight="1">
      <c r="A449" s="473" t="s">
        <v>800</v>
      </c>
      <c r="B449" s="406">
        <v>71.8</v>
      </c>
      <c r="C449" s="474">
        <v>72.8</v>
      </c>
      <c r="D449" s="474">
        <v>73.0</v>
      </c>
      <c r="E449" s="474">
        <v>71.5</v>
      </c>
      <c r="F449" s="474" t="s">
        <v>3021</v>
      </c>
      <c r="G449" s="475">
        <v>-0.0137</v>
      </c>
      <c r="M449" s="473" t="s">
        <v>711</v>
      </c>
      <c r="N449" s="406">
        <v>64.7</v>
      </c>
      <c r="O449" s="474">
        <v>64.6</v>
      </c>
      <c r="P449" s="474">
        <v>65.5</v>
      </c>
      <c r="Q449" s="474">
        <v>64.6</v>
      </c>
      <c r="R449" s="474" t="s">
        <v>2932</v>
      </c>
      <c r="S449" s="475">
        <v>-0.0182</v>
      </c>
    </row>
    <row r="450" ht="15.75" customHeight="1">
      <c r="A450" s="473" t="s">
        <v>801</v>
      </c>
      <c r="B450" s="406">
        <v>72.8</v>
      </c>
      <c r="C450" s="474">
        <v>73.3</v>
      </c>
      <c r="D450" s="474">
        <v>73.8</v>
      </c>
      <c r="E450" s="474">
        <v>72.8</v>
      </c>
      <c r="F450" s="474" t="s">
        <v>3022</v>
      </c>
      <c r="G450" s="475">
        <v>-0.0041</v>
      </c>
      <c r="M450" s="473" t="s">
        <v>712</v>
      </c>
      <c r="N450" s="406">
        <v>65.9</v>
      </c>
      <c r="O450" s="474">
        <v>67.7</v>
      </c>
      <c r="P450" s="474">
        <v>67.7</v>
      </c>
      <c r="Q450" s="474">
        <v>65.9</v>
      </c>
      <c r="R450" s="474" t="s">
        <v>2933</v>
      </c>
      <c r="S450" s="475">
        <v>-0.0193</v>
      </c>
    </row>
    <row r="451" ht="15.75" customHeight="1">
      <c r="A451" s="473" t="s">
        <v>802</v>
      </c>
      <c r="B451" s="406">
        <v>73.1</v>
      </c>
      <c r="C451" s="474">
        <v>72.8</v>
      </c>
      <c r="D451" s="474">
        <v>73.9</v>
      </c>
      <c r="E451" s="474">
        <v>72.8</v>
      </c>
      <c r="F451" s="474" t="s">
        <v>3023</v>
      </c>
      <c r="G451" s="475">
        <v>0.0041</v>
      </c>
      <c r="M451" s="473" t="s">
        <v>4890</v>
      </c>
      <c r="N451" s="406">
        <v>67.2</v>
      </c>
      <c r="O451" s="474">
        <v>67.9</v>
      </c>
      <c r="P451" s="474">
        <v>67.9</v>
      </c>
      <c r="Q451" s="474">
        <v>66.7</v>
      </c>
      <c r="R451" s="474" t="s">
        <v>3886</v>
      </c>
      <c r="S451" s="475">
        <v>-0.003</v>
      </c>
    </row>
    <row r="452" ht="15.75" customHeight="1">
      <c r="A452" s="473" t="s">
        <v>803</v>
      </c>
      <c r="B452" s="406">
        <v>72.8</v>
      </c>
      <c r="C452" s="474">
        <v>73.8</v>
      </c>
      <c r="D452" s="474">
        <v>73.8</v>
      </c>
      <c r="E452" s="474">
        <v>72.3</v>
      </c>
      <c r="F452" s="474" t="s">
        <v>3024</v>
      </c>
      <c r="G452" s="475">
        <v>-0.0149</v>
      </c>
      <c r="M452" s="473" t="s">
        <v>713</v>
      </c>
      <c r="N452" s="406">
        <v>67.4</v>
      </c>
      <c r="O452" s="474">
        <v>67.0</v>
      </c>
      <c r="P452" s="474">
        <v>67.8</v>
      </c>
      <c r="Q452" s="474">
        <v>66.3</v>
      </c>
      <c r="R452" s="474" t="s">
        <v>2934</v>
      </c>
      <c r="S452" s="475">
        <v>0.0151</v>
      </c>
    </row>
    <row r="453" ht="15.75" customHeight="1">
      <c r="A453" s="473" t="s">
        <v>804</v>
      </c>
      <c r="B453" s="406">
        <v>73.9</v>
      </c>
      <c r="C453" s="474">
        <v>77.2</v>
      </c>
      <c r="D453" s="474">
        <v>77.2</v>
      </c>
      <c r="E453" s="474">
        <v>73.7</v>
      </c>
      <c r="F453" s="474" t="s">
        <v>3025</v>
      </c>
      <c r="G453" s="475">
        <v>-0.0302</v>
      </c>
      <c r="M453" s="473" t="s">
        <v>714</v>
      </c>
      <c r="N453" s="406">
        <v>66.4</v>
      </c>
      <c r="O453" s="474">
        <v>67.0</v>
      </c>
      <c r="P453" s="474">
        <v>67.1</v>
      </c>
      <c r="Q453" s="474">
        <v>66.1</v>
      </c>
      <c r="R453" s="474" t="s">
        <v>2935</v>
      </c>
      <c r="S453" s="475">
        <v>-0.0104</v>
      </c>
    </row>
    <row r="454" ht="15.75" customHeight="1">
      <c r="A454" s="473" t="s">
        <v>805</v>
      </c>
      <c r="B454" s="406">
        <v>76.2</v>
      </c>
      <c r="C454" s="474">
        <v>75.7</v>
      </c>
      <c r="D454" s="474">
        <v>76.4</v>
      </c>
      <c r="E454" s="474">
        <v>75.7</v>
      </c>
      <c r="F454" s="474" t="s">
        <v>3026</v>
      </c>
      <c r="G454" s="475">
        <v>0.004</v>
      </c>
      <c r="M454" s="473" t="s">
        <v>715</v>
      </c>
      <c r="N454" s="406">
        <v>67.1</v>
      </c>
      <c r="O454" s="474">
        <v>66.1</v>
      </c>
      <c r="P454" s="474">
        <v>67.8</v>
      </c>
      <c r="Q454" s="474">
        <v>66.0</v>
      </c>
      <c r="R454" s="474" t="s">
        <v>2936</v>
      </c>
      <c r="S454" s="475">
        <v>0.0</v>
      </c>
    </row>
    <row r="455" ht="15.75" customHeight="1">
      <c r="A455" s="473" t="s">
        <v>806</v>
      </c>
      <c r="B455" s="406">
        <v>75.9</v>
      </c>
      <c r="C455" s="474">
        <v>76.1</v>
      </c>
      <c r="D455" s="474">
        <v>76.5</v>
      </c>
      <c r="E455" s="474">
        <v>75.6</v>
      </c>
      <c r="F455" s="474" t="s">
        <v>3027</v>
      </c>
      <c r="G455" s="475">
        <v>-0.0052</v>
      </c>
      <c r="M455" s="473" t="s">
        <v>716</v>
      </c>
      <c r="N455" s="406">
        <v>67.1</v>
      </c>
      <c r="O455" s="474">
        <v>66.5</v>
      </c>
      <c r="P455" s="474">
        <v>67.5</v>
      </c>
      <c r="Q455" s="474">
        <v>66.5</v>
      </c>
      <c r="R455" s="474" t="s">
        <v>2937</v>
      </c>
      <c r="S455" s="475">
        <v>0.003</v>
      </c>
    </row>
    <row r="456" ht="15.75" customHeight="1">
      <c r="A456" s="473" t="s">
        <v>3028</v>
      </c>
      <c r="B456" s="406">
        <v>76.3</v>
      </c>
      <c r="C456" s="474">
        <v>76.3</v>
      </c>
      <c r="D456" s="474">
        <v>76.9</v>
      </c>
      <c r="E456" s="474">
        <v>75.8</v>
      </c>
      <c r="F456" s="474" t="s">
        <v>3029</v>
      </c>
      <c r="G456" s="475">
        <v>-0.0039</v>
      </c>
      <c r="M456" s="473" t="s">
        <v>717</v>
      </c>
      <c r="N456" s="406">
        <v>66.9</v>
      </c>
      <c r="O456" s="474">
        <v>67.0</v>
      </c>
      <c r="P456" s="474">
        <v>67.5</v>
      </c>
      <c r="Q456" s="474">
        <v>66.7</v>
      </c>
      <c r="R456" s="474" t="s">
        <v>2938</v>
      </c>
      <c r="S456" s="475">
        <v>-0.0015</v>
      </c>
    </row>
    <row r="457" ht="15.75" customHeight="1">
      <c r="A457" s="473" t="s">
        <v>808</v>
      </c>
      <c r="B457" s="406">
        <v>76.6</v>
      </c>
      <c r="C457" s="474">
        <v>76.4</v>
      </c>
      <c r="D457" s="474">
        <v>77.4</v>
      </c>
      <c r="E457" s="474">
        <v>76.4</v>
      </c>
      <c r="F457" s="474" t="s">
        <v>3030</v>
      </c>
      <c r="G457" s="475">
        <v>-0.0026</v>
      </c>
      <c r="M457" s="473" t="s">
        <v>718</v>
      </c>
      <c r="N457" s="406">
        <v>67.0</v>
      </c>
      <c r="O457" s="474">
        <v>67.3</v>
      </c>
      <c r="P457" s="474">
        <v>67.7</v>
      </c>
      <c r="Q457" s="474">
        <v>66.5</v>
      </c>
      <c r="R457" s="474" t="s">
        <v>2939</v>
      </c>
      <c r="S457" s="475">
        <v>0.0</v>
      </c>
    </row>
    <row r="458" ht="15.75" customHeight="1">
      <c r="A458" s="473" t="s">
        <v>809</v>
      </c>
      <c r="B458" s="406">
        <v>76.8</v>
      </c>
      <c r="C458" s="474">
        <v>76.1</v>
      </c>
      <c r="D458" s="474">
        <v>76.9</v>
      </c>
      <c r="E458" s="474">
        <v>76.1</v>
      </c>
      <c r="F458" s="474" t="s">
        <v>3031</v>
      </c>
      <c r="G458" s="475">
        <v>0.0066</v>
      </c>
      <c r="M458" s="473" t="s">
        <v>719</v>
      </c>
      <c r="N458" s="406">
        <v>67.0</v>
      </c>
      <c r="O458" s="474">
        <v>68.0</v>
      </c>
      <c r="P458" s="474">
        <v>68.0</v>
      </c>
      <c r="Q458" s="474">
        <v>66.8</v>
      </c>
      <c r="R458" s="474" t="s">
        <v>2940</v>
      </c>
      <c r="S458" s="475">
        <v>0.0015</v>
      </c>
    </row>
    <row r="459" ht="15.75" customHeight="1">
      <c r="A459" s="473" t="s">
        <v>810</v>
      </c>
      <c r="B459" s="406">
        <v>76.3</v>
      </c>
      <c r="C459" s="474">
        <v>76.1</v>
      </c>
      <c r="D459" s="474">
        <v>76.9</v>
      </c>
      <c r="E459" s="474">
        <v>75.8</v>
      </c>
      <c r="F459" s="474" t="s">
        <v>3032</v>
      </c>
      <c r="G459" s="475">
        <v>-0.0013</v>
      </c>
      <c r="M459" s="473" t="s">
        <v>720</v>
      </c>
      <c r="N459" s="406">
        <v>66.9</v>
      </c>
      <c r="O459" s="474">
        <v>67.0</v>
      </c>
      <c r="P459" s="474">
        <v>67.2</v>
      </c>
      <c r="Q459" s="474">
        <v>66.8</v>
      </c>
      <c r="R459" s="474" t="s">
        <v>2941</v>
      </c>
      <c r="S459" s="475">
        <v>-0.0045</v>
      </c>
    </row>
    <row r="460" ht="15.75" customHeight="1">
      <c r="A460" s="473" t="s">
        <v>811</v>
      </c>
      <c r="B460" s="406">
        <v>76.4</v>
      </c>
      <c r="C460" s="474">
        <v>76.2</v>
      </c>
      <c r="D460" s="474">
        <v>76.8</v>
      </c>
      <c r="E460" s="474">
        <v>76.0</v>
      </c>
      <c r="F460" s="474" t="s">
        <v>3033</v>
      </c>
      <c r="G460" s="475">
        <v>-0.0013</v>
      </c>
      <c r="M460" s="473" t="s">
        <v>721</v>
      </c>
      <c r="N460" s="406">
        <v>67.2</v>
      </c>
      <c r="O460" s="474">
        <v>66.3</v>
      </c>
      <c r="P460" s="474">
        <v>67.7</v>
      </c>
      <c r="Q460" s="474">
        <v>66.3</v>
      </c>
      <c r="R460" s="474" t="s">
        <v>2942</v>
      </c>
      <c r="S460" s="475">
        <v>0.0136</v>
      </c>
    </row>
    <row r="461" ht="15.75" customHeight="1">
      <c r="A461" s="473" t="s">
        <v>812</v>
      </c>
      <c r="B461" s="406">
        <v>76.5</v>
      </c>
      <c r="C461" s="474">
        <v>77.0</v>
      </c>
      <c r="D461" s="474">
        <v>77.0</v>
      </c>
      <c r="E461" s="474">
        <v>76.0</v>
      </c>
      <c r="F461" s="474" t="s">
        <v>3034</v>
      </c>
      <c r="G461" s="475">
        <v>-0.0039</v>
      </c>
      <c r="M461" s="473" t="s">
        <v>722</v>
      </c>
      <c r="N461" s="406">
        <v>66.3</v>
      </c>
      <c r="O461" s="474">
        <v>67.3</v>
      </c>
      <c r="P461" s="474">
        <v>67.5</v>
      </c>
      <c r="Q461" s="474">
        <v>66.0</v>
      </c>
      <c r="R461" s="474" t="s">
        <v>2943</v>
      </c>
      <c r="S461" s="475">
        <v>-0.006</v>
      </c>
    </row>
    <row r="462" ht="15.75" customHeight="1">
      <c r="A462" s="473" t="s">
        <v>813</v>
      </c>
      <c r="B462" s="406">
        <v>76.8</v>
      </c>
      <c r="C462" s="474">
        <v>76.1</v>
      </c>
      <c r="D462" s="474">
        <v>77.0</v>
      </c>
      <c r="E462" s="474">
        <v>76.1</v>
      </c>
      <c r="F462" s="474" t="s">
        <v>3035</v>
      </c>
      <c r="G462" s="475">
        <v>0.0052</v>
      </c>
      <c r="M462" s="473" t="s">
        <v>723</v>
      </c>
      <c r="N462" s="406">
        <v>66.7</v>
      </c>
      <c r="O462" s="474">
        <v>67.0</v>
      </c>
      <c r="P462" s="474">
        <v>67.4</v>
      </c>
      <c r="Q462" s="474">
        <v>66.4</v>
      </c>
      <c r="R462" s="474" t="s">
        <v>2944</v>
      </c>
      <c r="S462" s="475">
        <v>0.006</v>
      </c>
    </row>
    <row r="463" ht="15.75" customHeight="1">
      <c r="A463" s="473" t="s">
        <v>814</v>
      </c>
      <c r="B463" s="406">
        <v>76.4</v>
      </c>
      <c r="C463" s="474">
        <v>76.3</v>
      </c>
      <c r="D463" s="474">
        <v>77.3</v>
      </c>
      <c r="E463" s="474">
        <v>75.8</v>
      </c>
      <c r="F463" s="474" t="s">
        <v>3036</v>
      </c>
      <c r="G463" s="475">
        <v>0.0013</v>
      </c>
      <c r="M463" s="473" t="s">
        <v>724</v>
      </c>
      <c r="N463" s="406">
        <v>66.3</v>
      </c>
      <c r="O463" s="474">
        <v>66.8</v>
      </c>
      <c r="P463" s="474">
        <v>67.2</v>
      </c>
      <c r="Q463" s="474">
        <v>66.1</v>
      </c>
      <c r="R463" s="474" t="s">
        <v>2945</v>
      </c>
      <c r="S463" s="475">
        <v>-0.0075</v>
      </c>
    </row>
    <row r="464" ht="15.75" customHeight="1">
      <c r="A464" s="473" t="s">
        <v>815</v>
      </c>
      <c r="B464" s="406">
        <v>76.3</v>
      </c>
      <c r="C464" s="474">
        <v>76.0</v>
      </c>
      <c r="D464" s="474">
        <v>76.5</v>
      </c>
      <c r="E464" s="474">
        <v>75.5</v>
      </c>
      <c r="F464" s="474" t="s">
        <v>3037</v>
      </c>
      <c r="G464" s="475">
        <v>0.0053</v>
      </c>
      <c r="M464" s="473" t="s">
        <v>725</v>
      </c>
      <c r="N464" s="406">
        <v>66.8</v>
      </c>
      <c r="O464" s="474">
        <v>66.5</v>
      </c>
      <c r="P464" s="474">
        <v>67.2</v>
      </c>
      <c r="Q464" s="474">
        <v>66.5</v>
      </c>
      <c r="R464" s="474" t="s">
        <v>2946</v>
      </c>
      <c r="S464" s="475">
        <v>-0.0015</v>
      </c>
    </row>
    <row r="465" ht="15.75" customHeight="1">
      <c r="A465" s="473" t="s">
        <v>816</v>
      </c>
      <c r="B465" s="406">
        <v>75.9</v>
      </c>
      <c r="C465" s="474">
        <v>76.2</v>
      </c>
      <c r="D465" s="474">
        <v>76.5</v>
      </c>
      <c r="E465" s="474">
        <v>75.7</v>
      </c>
      <c r="F465" s="474" t="s">
        <v>3038</v>
      </c>
      <c r="G465" s="475">
        <v>-0.0039</v>
      </c>
      <c r="M465" s="473" t="s">
        <v>726</v>
      </c>
      <c r="N465" s="406">
        <v>66.9</v>
      </c>
      <c r="O465" s="474">
        <v>67.3</v>
      </c>
      <c r="P465" s="474">
        <v>68.0</v>
      </c>
      <c r="Q465" s="474">
        <v>66.5</v>
      </c>
      <c r="R465" s="474" t="s">
        <v>2947</v>
      </c>
      <c r="S465" s="475">
        <v>0.0106</v>
      </c>
    </row>
    <row r="466" ht="15.75" customHeight="1">
      <c r="A466" s="473" t="s">
        <v>817</v>
      </c>
      <c r="B466" s="406">
        <v>76.2</v>
      </c>
      <c r="C466" s="474">
        <v>76.0</v>
      </c>
      <c r="D466" s="474">
        <v>76.5</v>
      </c>
      <c r="E466" s="474">
        <v>75.5</v>
      </c>
      <c r="F466" s="474" t="s">
        <v>3039</v>
      </c>
      <c r="G466" s="475">
        <v>0.0093</v>
      </c>
      <c r="M466" s="473" t="s">
        <v>727</v>
      </c>
      <c r="N466" s="406">
        <v>66.2</v>
      </c>
      <c r="O466" s="474">
        <v>66.3</v>
      </c>
      <c r="P466" s="474">
        <v>66.6</v>
      </c>
      <c r="Q466" s="474">
        <v>66.0</v>
      </c>
      <c r="R466" s="474" t="s">
        <v>2948</v>
      </c>
      <c r="S466" s="475">
        <v>0.0</v>
      </c>
    </row>
    <row r="467" ht="15.75" customHeight="1">
      <c r="A467" s="473" t="s">
        <v>818</v>
      </c>
      <c r="B467" s="406">
        <v>75.5</v>
      </c>
      <c r="C467" s="474">
        <v>76.5</v>
      </c>
      <c r="D467" s="474">
        <v>77.2</v>
      </c>
      <c r="E467" s="474">
        <v>75.1</v>
      </c>
      <c r="F467" s="474" t="s">
        <v>3040</v>
      </c>
      <c r="G467" s="475">
        <v>-0.0169</v>
      </c>
      <c r="M467" s="473" t="s">
        <v>728</v>
      </c>
      <c r="N467" s="406">
        <v>66.2</v>
      </c>
      <c r="O467" s="474">
        <v>66.2</v>
      </c>
      <c r="P467" s="474">
        <v>66.6</v>
      </c>
      <c r="Q467" s="474">
        <v>66.1</v>
      </c>
      <c r="R467" s="474" t="s">
        <v>2949</v>
      </c>
      <c r="S467" s="475">
        <v>-0.006</v>
      </c>
    </row>
    <row r="468" ht="15.75" customHeight="1">
      <c r="A468" s="473" t="s">
        <v>819</v>
      </c>
      <c r="B468" s="406">
        <v>76.8</v>
      </c>
      <c r="C468" s="474">
        <v>77.4</v>
      </c>
      <c r="D468" s="474">
        <v>77.6</v>
      </c>
      <c r="E468" s="474">
        <v>76.5</v>
      </c>
      <c r="F468" s="474" t="s">
        <v>3041</v>
      </c>
      <c r="G468" s="475">
        <v>-0.0039</v>
      </c>
      <c r="M468" s="473" t="s">
        <v>729</v>
      </c>
      <c r="N468" s="406">
        <v>66.6</v>
      </c>
      <c r="O468" s="474">
        <v>67.9</v>
      </c>
      <c r="P468" s="474">
        <v>67.9</v>
      </c>
      <c r="Q468" s="474">
        <v>66.4</v>
      </c>
      <c r="R468" s="474" t="s">
        <v>2950</v>
      </c>
      <c r="S468" s="475">
        <v>-0.003</v>
      </c>
    </row>
    <row r="469" ht="15.75" customHeight="1">
      <c r="A469" s="473" t="s">
        <v>820</v>
      </c>
      <c r="B469" s="406">
        <v>77.1</v>
      </c>
      <c r="C469" s="474">
        <v>74.7</v>
      </c>
      <c r="D469" s="474">
        <v>77.5</v>
      </c>
      <c r="E469" s="474">
        <v>74.7</v>
      </c>
      <c r="F469" s="474" t="s">
        <v>3042</v>
      </c>
      <c r="G469" s="475">
        <v>0.0185</v>
      </c>
      <c r="M469" s="473" t="s">
        <v>730</v>
      </c>
      <c r="N469" s="406">
        <v>66.8</v>
      </c>
      <c r="O469" s="474">
        <v>67.2</v>
      </c>
      <c r="P469" s="474">
        <v>67.9</v>
      </c>
      <c r="Q469" s="474">
        <v>66.5</v>
      </c>
      <c r="R469" s="474" t="s">
        <v>2951</v>
      </c>
      <c r="S469" s="475">
        <v>-0.006</v>
      </c>
    </row>
    <row r="470" ht="15.75" customHeight="1">
      <c r="A470" s="473" t="s">
        <v>821</v>
      </c>
      <c r="B470" s="406">
        <v>75.7</v>
      </c>
      <c r="C470" s="474">
        <v>76.1</v>
      </c>
      <c r="D470" s="474">
        <v>76.3</v>
      </c>
      <c r="E470" s="474">
        <v>75.5</v>
      </c>
      <c r="F470" s="474" t="s">
        <v>3043</v>
      </c>
      <c r="G470" s="475">
        <v>-0.0039</v>
      </c>
      <c r="M470" s="473" t="s">
        <v>731</v>
      </c>
      <c r="N470" s="406">
        <v>67.2</v>
      </c>
      <c r="O470" s="474">
        <v>67.5</v>
      </c>
      <c r="P470" s="474">
        <v>67.5</v>
      </c>
      <c r="Q470" s="474">
        <v>66.5</v>
      </c>
      <c r="R470" s="474" t="s">
        <v>2952</v>
      </c>
      <c r="S470" s="475">
        <v>-0.0015</v>
      </c>
    </row>
    <row r="471" ht="15.75" customHeight="1">
      <c r="A471" s="473" t="s">
        <v>822</v>
      </c>
      <c r="B471" s="406">
        <v>76.0</v>
      </c>
      <c r="C471" s="474">
        <v>77.5</v>
      </c>
      <c r="D471" s="474">
        <v>77.5</v>
      </c>
      <c r="E471" s="474">
        <v>75.3</v>
      </c>
      <c r="F471" s="474" t="s">
        <v>3044</v>
      </c>
      <c r="G471" s="475">
        <v>-0.0181</v>
      </c>
      <c r="M471" s="473" t="s">
        <v>732</v>
      </c>
      <c r="N471" s="406">
        <v>67.3</v>
      </c>
      <c r="O471" s="474">
        <v>67.1</v>
      </c>
      <c r="P471" s="474">
        <v>67.5</v>
      </c>
      <c r="Q471" s="474">
        <v>67.0</v>
      </c>
      <c r="R471" s="474" t="s">
        <v>2953</v>
      </c>
      <c r="S471" s="475">
        <v>0.0045</v>
      </c>
    </row>
    <row r="472" ht="15.75" customHeight="1">
      <c r="A472" s="473" t="s">
        <v>823</v>
      </c>
      <c r="B472" s="406">
        <v>77.4</v>
      </c>
      <c r="C472" s="474">
        <v>79.9</v>
      </c>
      <c r="D472" s="474">
        <v>79.9</v>
      </c>
      <c r="E472" s="474">
        <v>76.8</v>
      </c>
      <c r="F472" s="474" t="s">
        <v>3045</v>
      </c>
      <c r="G472" s="475">
        <v>-0.0178</v>
      </c>
      <c r="M472" s="473" t="s">
        <v>733</v>
      </c>
      <c r="N472" s="406">
        <v>67.0</v>
      </c>
      <c r="O472" s="474">
        <v>68.1</v>
      </c>
      <c r="P472" s="474">
        <v>68.1</v>
      </c>
      <c r="Q472" s="474">
        <v>66.7</v>
      </c>
      <c r="R472" s="474" t="s">
        <v>2954</v>
      </c>
      <c r="S472" s="475">
        <v>-0.003</v>
      </c>
    </row>
    <row r="473" ht="15.75" customHeight="1">
      <c r="A473" s="473" t="s">
        <v>824</v>
      </c>
      <c r="B473" s="406">
        <v>78.8</v>
      </c>
      <c r="C473" s="474">
        <v>79.4</v>
      </c>
      <c r="D473" s="474">
        <v>79.9</v>
      </c>
      <c r="E473" s="474">
        <v>78.1</v>
      </c>
      <c r="F473" s="474" t="s">
        <v>3046</v>
      </c>
      <c r="G473" s="475">
        <v>-0.0038</v>
      </c>
      <c r="M473" s="473" t="s">
        <v>734</v>
      </c>
      <c r="N473" s="406">
        <v>67.2</v>
      </c>
      <c r="O473" s="474">
        <v>68.3</v>
      </c>
      <c r="P473" s="474">
        <v>68.3</v>
      </c>
      <c r="Q473" s="474">
        <v>66.8</v>
      </c>
      <c r="R473" s="474" t="s">
        <v>2955</v>
      </c>
      <c r="S473" s="475">
        <v>-0.003</v>
      </c>
    </row>
    <row r="474" ht="15.75" customHeight="1">
      <c r="A474" s="473" t="s">
        <v>825</v>
      </c>
      <c r="B474" s="406">
        <v>79.1</v>
      </c>
      <c r="C474" s="474">
        <v>77.9</v>
      </c>
      <c r="D474" s="474">
        <v>79.4</v>
      </c>
      <c r="E474" s="474">
        <v>76.6</v>
      </c>
      <c r="F474" s="474" t="s">
        <v>3047</v>
      </c>
      <c r="G474" s="475">
        <v>0.0246</v>
      </c>
      <c r="M474" s="473" t="s">
        <v>735</v>
      </c>
      <c r="N474" s="406">
        <v>67.4</v>
      </c>
      <c r="O474" s="474">
        <v>68.0</v>
      </c>
      <c r="P474" s="474">
        <v>68.2</v>
      </c>
      <c r="Q474" s="474">
        <v>67.2</v>
      </c>
      <c r="R474" s="474" t="s">
        <v>2956</v>
      </c>
      <c r="S474" s="475">
        <v>-0.0117</v>
      </c>
    </row>
    <row r="475" ht="15.75" customHeight="1">
      <c r="A475" s="473" t="s">
        <v>826</v>
      </c>
      <c r="B475" s="406">
        <v>77.2</v>
      </c>
      <c r="C475" s="474">
        <v>77.2</v>
      </c>
      <c r="D475" s="474">
        <v>78.6</v>
      </c>
      <c r="E475" s="474">
        <v>76.5</v>
      </c>
      <c r="F475" s="474" t="s">
        <v>3048</v>
      </c>
      <c r="G475" s="475">
        <v>-0.009</v>
      </c>
      <c r="M475" s="473" t="s">
        <v>736</v>
      </c>
      <c r="N475" s="406">
        <v>68.2</v>
      </c>
      <c r="O475" s="474">
        <v>69.2</v>
      </c>
      <c r="P475" s="474">
        <v>69.3</v>
      </c>
      <c r="Q475" s="474">
        <v>68.0</v>
      </c>
      <c r="R475" s="474" t="s">
        <v>2957</v>
      </c>
      <c r="S475" s="475">
        <v>-0.0116</v>
      </c>
    </row>
    <row r="476" ht="15.75" customHeight="1">
      <c r="A476" s="473" t="s">
        <v>827</v>
      </c>
      <c r="B476" s="406">
        <v>77.9</v>
      </c>
      <c r="C476" s="474">
        <v>77.8</v>
      </c>
      <c r="D476" s="474">
        <v>79.2</v>
      </c>
      <c r="E476" s="474">
        <v>76.2</v>
      </c>
      <c r="F476" s="474" t="s">
        <v>3049</v>
      </c>
      <c r="G476" s="475">
        <v>-0.0013</v>
      </c>
      <c r="M476" s="473" t="s">
        <v>737</v>
      </c>
      <c r="N476" s="406">
        <v>69.0</v>
      </c>
      <c r="O476" s="474">
        <v>68.3</v>
      </c>
      <c r="P476" s="474">
        <v>69.5</v>
      </c>
      <c r="Q476" s="474">
        <v>68.0</v>
      </c>
      <c r="R476" s="474" t="s">
        <v>2958</v>
      </c>
      <c r="S476" s="475">
        <v>0.0162</v>
      </c>
    </row>
    <row r="477" ht="15.75" customHeight="1">
      <c r="A477" s="473" t="s">
        <v>828</v>
      </c>
      <c r="B477" s="406">
        <v>78.0</v>
      </c>
      <c r="C477" s="474">
        <v>78.7</v>
      </c>
      <c r="D477" s="474">
        <v>79.2</v>
      </c>
      <c r="E477" s="474">
        <v>77.8</v>
      </c>
      <c r="F477" s="474" t="s">
        <v>3050</v>
      </c>
      <c r="G477" s="475">
        <v>-0.0038</v>
      </c>
      <c r="M477" s="473" t="s">
        <v>738</v>
      </c>
      <c r="N477" s="406">
        <v>67.9</v>
      </c>
      <c r="O477" s="474">
        <v>67.4</v>
      </c>
      <c r="P477" s="474">
        <v>68.2</v>
      </c>
      <c r="Q477" s="474">
        <v>67.2</v>
      </c>
      <c r="R477" s="474" t="s">
        <v>2959</v>
      </c>
      <c r="S477" s="475">
        <v>0.0074</v>
      </c>
    </row>
    <row r="478" ht="15.75" customHeight="1">
      <c r="A478" s="473" t="s">
        <v>829</v>
      </c>
      <c r="B478" s="406">
        <v>78.3</v>
      </c>
      <c r="C478" s="474">
        <v>77.9</v>
      </c>
      <c r="D478" s="474">
        <v>79.9</v>
      </c>
      <c r="E478" s="474">
        <v>77.8</v>
      </c>
      <c r="F478" s="474" t="s">
        <v>3051</v>
      </c>
      <c r="G478" s="475">
        <v>0.0142</v>
      </c>
      <c r="M478" s="473" t="s">
        <v>739</v>
      </c>
      <c r="N478" s="406">
        <v>67.4</v>
      </c>
      <c r="O478" s="474">
        <v>67.4</v>
      </c>
      <c r="P478" s="474">
        <v>68.2</v>
      </c>
      <c r="Q478" s="474">
        <v>66.9</v>
      </c>
      <c r="R478" s="474" t="s">
        <v>2960</v>
      </c>
      <c r="S478" s="475">
        <v>0.006</v>
      </c>
    </row>
    <row r="479" ht="15.75" customHeight="1">
      <c r="A479" s="473" t="s">
        <v>830</v>
      </c>
      <c r="B479" s="406">
        <v>77.2</v>
      </c>
      <c r="C479" s="474">
        <v>76.2</v>
      </c>
      <c r="D479" s="474">
        <v>78.2</v>
      </c>
      <c r="E479" s="474">
        <v>76.2</v>
      </c>
      <c r="F479" s="474" t="s">
        <v>3052</v>
      </c>
      <c r="G479" s="475">
        <v>0.0145</v>
      </c>
      <c r="M479" s="473" t="s">
        <v>740</v>
      </c>
      <c r="N479" s="406">
        <v>67.0</v>
      </c>
      <c r="O479" s="474">
        <v>67.1</v>
      </c>
      <c r="P479" s="474">
        <v>67.8</v>
      </c>
      <c r="Q479" s="474">
        <v>65.8</v>
      </c>
      <c r="R479" s="474" t="s">
        <v>2961</v>
      </c>
      <c r="S479" s="475">
        <v>-0.0015</v>
      </c>
    </row>
    <row r="480" ht="15.75" customHeight="1">
      <c r="A480" s="473" t="s">
        <v>831</v>
      </c>
      <c r="B480" s="406">
        <v>76.1</v>
      </c>
      <c r="C480" s="474">
        <v>75.3</v>
      </c>
      <c r="D480" s="474">
        <v>77.7</v>
      </c>
      <c r="E480" s="474">
        <v>75.3</v>
      </c>
      <c r="F480" s="474" t="s">
        <v>3053</v>
      </c>
      <c r="G480" s="475">
        <v>0.012</v>
      </c>
      <c r="M480" s="473" t="s">
        <v>741</v>
      </c>
      <c r="N480" s="406">
        <v>67.1</v>
      </c>
      <c r="O480" s="474">
        <v>68.7</v>
      </c>
      <c r="P480" s="474">
        <v>68.7</v>
      </c>
      <c r="Q480" s="474">
        <v>66.5</v>
      </c>
      <c r="R480" s="474" t="s">
        <v>2962</v>
      </c>
      <c r="S480" s="475">
        <v>-0.003</v>
      </c>
    </row>
    <row r="481" ht="15.75" customHeight="1">
      <c r="A481" s="473" t="s">
        <v>832</v>
      </c>
      <c r="B481" s="406">
        <v>75.2</v>
      </c>
      <c r="C481" s="474">
        <v>74.0</v>
      </c>
      <c r="D481" s="474">
        <v>75.7</v>
      </c>
      <c r="E481" s="474">
        <v>74.0</v>
      </c>
      <c r="F481" s="474" t="s">
        <v>3054</v>
      </c>
      <c r="G481" s="475">
        <v>0.0094</v>
      </c>
      <c r="M481" s="473" t="s">
        <v>742</v>
      </c>
      <c r="N481" s="406">
        <v>67.3</v>
      </c>
      <c r="O481" s="474">
        <v>67.6</v>
      </c>
      <c r="P481" s="474">
        <v>67.7</v>
      </c>
      <c r="Q481" s="474">
        <v>66.9</v>
      </c>
      <c r="R481" s="474" t="s">
        <v>2963</v>
      </c>
      <c r="S481" s="475">
        <v>0.0015</v>
      </c>
    </row>
    <row r="482" ht="15.75" customHeight="1">
      <c r="A482" s="473" t="s">
        <v>833</v>
      </c>
      <c r="B482" s="406">
        <v>74.5</v>
      </c>
      <c r="C482" s="474">
        <v>74.0</v>
      </c>
      <c r="D482" s="474">
        <v>75.0</v>
      </c>
      <c r="E482" s="474">
        <v>73.3</v>
      </c>
      <c r="F482" s="474" t="s">
        <v>3055</v>
      </c>
      <c r="G482" s="475">
        <v>0.0136</v>
      </c>
      <c r="M482" s="473" t="s">
        <v>743</v>
      </c>
      <c r="N482" s="406">
        <v>67.2</v>
      </c>
      <c r="O482" s="474">
        <v>68.3</v>
      </c>
      <c r="P482" s="474">
        <v>68.3</v>
      </c>
      <c r="Q482" s="474">
        <v>66.9</v>
      </c>
      <c r="R482" s="474" t="s">
        <v>2964</v>
      </c>
      <c r="S482" s="475">
        <v>-0.0044</v>
      </c>
    </row>
    <row r="483" ht="15.75" customHeight="1">
      <c r="A483" s="473" t="s">
        <v>834</v>
      </c>
      <c r="B483" s="406">
        <v>73.5</v>
      </c>
      <c r="C483" s="474">
        <v>75.8</v>
      </c>
      <c r="D483" s="474">
        <v>75.9</v>
      </c>
      <c r="E483" s="474">
        <v>72.1</v>
      </c>
      <c r="F483" s="474" t="s">
        <v>3056</v>
      </c>
      <c r="G483" s="475">
        <v>-0.0252</v>
      </c>
      <c r="M483" s="473" t="s">
        <v>744</v>
      </c>
      <c r="N483" s="406">
        <v>67.5</v>
      </c>
      <c r="O483" s="474">
        <v>69.3</v>
      </c>
      <c r="P483" s="474">
        <v>69.3</v>
      </c>
      <c r="Q483" s="474">
        <v>67.3</v>
      </c>
      <c r="R483" s="474" t="s">
        <v>2965</v>
      </c>
      <c r="S483" s="475">
        <v>-0.0074</v>
      </c>
    </row>
    <row r="484" ht="15.75" customHeight="1">
      <c r="A484" s="473" t="s">
        <v>835</v>
      </c>
      <c r="B484" s="406">
        <v>75.4</v>
      </c>
      <c r="C484" s="474">
        <v>76.9</v>
      </c>
      <c r="D484" s="474">
        <v>77.6</v>
      </c>
      <c r="E484" s="474">
        <v>75.3</v>
      </c>
      <c r="F484" s="474" t="s">
        <v>3057</v>
      </c>
      <c r="G484" s="475">
        <v>-0.0053</v>
      </c>
      <c r="M484" s="473" t="s">
        <v>745</v>
      </c>
      <c r="N484" s="406">
        <v>68.0</v>
      </c>
      <c r="O484" s="474">
        <v>70.0</v>
      </c>
      <c r="P484" s="474">
        <v>70.0</v>
      </c>
      <c r="Q484" s="474">
        <v>67.0</v>
      </c>
      <c r="R484" s="474" t="s">
        <v>2966</v>
      </c>
      <c r="S484" s="475">
        <v>0.0241</v>
      </c>
    </row>
    <row r="485" ht="15.75" customHeight="1">
      <c r="A485" s="473" t="s">
        <v>836</v>
      </c>
      <c r="B485" s="406">
        <v>75.8</v>
      </c>
      <c r="C485" s="474">
        <v>73.3</v>
      </c>
      <c r="D485" s="474">
        <v>77.1</v>
      </c>
      <c r="E485" s="474">
        <v>72.7</v>
      </c>
      <c r="F485" s="474" t="s">
        <v>3058</v>
      </c>
      <c r="G485" s="475">
        <v>0.0355</v>
      </c>
      <c r="M485" s="473" t="s">
        <v>746</v>
      </c>
      <c r="N485" s="406">
        <v>66.4</v>
      </c>
      <c r="O485" s="474">
        <v>67.1</v>
      </c>
      <c r="P485" s="474">
        <v>67.1</v>
      </c>
      <c r="Q485" s="474">
        <v>66.0</v>
      </c>
      <c r="R485" s="474" t="s">
        <v>2967</v>
      </c>
      <c r="S485" s="475">
        <v>-0.0075</v>
      </c>
    </row>
    <row r="486" ht="15.75" customHeight="1">
      <c r="A486" s="473" t="s">
        <v>837</v>
      </c>
      <c r="B486" s="406">
        <v>73.2</v>
      </c>
      <c r="C486" s="474">
        <v>72.4</v>
      </c>
      <c r="D486" s="474">
        <v>73.6</v>
      </c>
      <c r="E486" s="474">
        <v>72.1</v>
      </c>
      <c r="F486" s="474" t="s">
        <v>3059</v>
      </c>
      <c r="G486" s="475">
        <v>0.0055</v>
      </c>
      <c r="M486" s="473" t="s">
        <v>747</v>
      </c>
      <c r="N486" s="406">
        <v>66.9</v>
      </c>
      <c r="O486" s="474">
        <v>66.4</v>
      </c>
      <c r="P486" s="474">
        <v>67.3</v>
      </c>
      <c r="Q486" s="474">
        <v>65.9</v>
      </c>
      <c r="R486" s="474" t="s">
        <v>2968</v>
      </c>
      <c r="S486" s="475">
        <v>0.009</v>
      </c>
    </row>
    <row r="487" ht="15.75" customHeight="1">
      <c r="A487" s="473" t="s">
        <v>838</v>
      </c>
      <c r="B487" s="406">
        <v>72.8</v>
      </c>
      <c r="C487" s="474">
        <v>72.4</v>
      </c>
      <c r="D487" s="474">
        <v>72.9</v>
      </c>
      <c r="E487" s="474">
        <v>72.0</v>
      </c>
      <c r="F487" s="474" t="s">
        <v>3060</v>
      </c>
      <c r="G487" s="475">
        <v>0.0125</v>
      </c>
      <c r="M487" s="473" t="s">
        <v>748</v>
      </c>
      <c r="N487" s="406">
        <v>66.3</v>
      </c>
      <c r="O487" s="474">
        <v>69.0</v>
      </c>
      <c r="P487" s="474">
        <v>69.0</v>
      </c>
      <c r="Q487" s="474">
        <v>65.5</v>
      </c>
      <c r="R487" s="474" t="s">
        <v>2969</v>
      </c>
      <c r="S487" s="475">
        <v>-0.0321</v>
      </c>
    </row>
    <row r="488" ht="15.75" customHeight="1">
      <c r="A488" s="473" t="s">
        <v>839</v>
      </c>
      <c r="B488" s="406">
        <v>71.9</v>
      </c>
      <c r="C488" s="474">
        <v>71.4</v>
      </c>
      <c r="D488" s="474">
        <v>72.5</v>
      </c>
      <c r="E488" s="474">
        <v>71.4</v>
      </c>
      <c r="F488" s="474" t="s">
        <v>3061</v>
      </c>
      <c r="G488" s="475">
        <v>0.007</v>
      </c>
      <c r="M488" s="473" t="s">
        <v>749</v>
      </c>
      <c r="N488" s="406">
        <v>68.5</v>
      </c>
      <c r="O488" s="474">
        <v>68.7</v>
      </c>
      <c r="P488" s="474">
        <v>68.9</v>
      </c>
      <c r="Q488" s="474">
        <v>66.9</v>
      </c>
      <c r="R488" s="474" t="s">
        <v>2970</v>
      </c>
      <c r="S488" s="475">
        <v>0.0379</v>
      </c>
    </row>
    <row r="489" ht="15.75" customHeight="1">
      <c r="A489" s="473" t="s">
        <v>840</v>
      </c>
      <c r="B489" s="406">
        <v>71.4</v>
      </c>
      <c r="C489" s="474">
        <v>72.0</v>
      </c>
      <c r="D489" s="474">
        <v>72.5</v>
      </c>
      <c r="E489" s="474">
        <v>71.1</v>
      </c>
      <c r="F489" s="474" t="s">
        <v>3062</v>
      </c>
      <c r="G489" s="475">
        <v>0.0</v>
      </c>
      <c r="M489" s="473" t="s">
        <v>750</v>
      </c>
      <c r="N489" s="406">
        <v>66.0</v>
      </c>
      <c r="O489" s="474">
        <v>68.7</v>
      </c>
      <c r="P489" s="474">
        <v>68.7</v>
      </c>
      <c r="Q489" s="474">
        <v>65.2</v>
      </c>
      <c r="R489" s="474" t="s">
        <v>2971</v>
      </c>
      <c r="S489" s="475">
        <v>-0.0379</v>
      </c>
    </row>
    <row r="490" ht="15.75" customHeight="1">
      <c r="A490" s="473" t="s">
        <v>841</v>
      </c>
      <c r="B490" s="406">
        <v>71.4</v>
      </c>
      <c r="C490" s="474">
        <v>72.0</v>
      </c>
      <c r="D490" s="474">
        <v>72.0</v>
      </c>
      <c r="E490" s="474">
        <v>71.0</v>
      </c>
      <c r="F490" s="474" t="s">
        <v>3063</v>
      </c>
      <c r="G490" s="475">
        <v>0.0042</v>
      </c>
      <c r="M490" s="473" t="s">
        <v>751</v>
      </c>
      <c r="N490" s="406">
        <v>68.6</v>
      </c>
      <c r="O490" s="474">
        <v>70.0</v>
      </c>
      <c r="P490" s="474">
        <v>70.9</v>
      </c>
      <c r="Q490" s="474">
        <v>68.3</v>
      </c>
      <c r="R490" s="474" t="s">
        <v>2972</v>
      </c>
      <c r="S490" s="475">
        <v>-0.0242</v>
      </c>
    </row>
    <row r="491" ht="15.75" customHeight="1">
      <c r="A491" s="473" t="s">
        <v>842</v>
      </c>
      <c r="B491" s="406">
        <v>71.1</v>
      </c>
      <c r="C491" s="474">
        <v>70.5</v>
      </c>
      <c r="D491" s="474">
        <v>71.5</v>
      </c>
      <c r="E491" s="474">
        <v>70.2</v>
      </c>
      <c r="F491" s="474" t="s">
        <v>3064</v>
      </c>
      <c r="G491" s="475">
        <v>0.0085</v>
      </c>
      <c r="M491" s="473" t="s">
        <v>752</v>
      </c>
      <c r="N491" s="406">
        <v>70.3</v>
      </c>
      <c r="O491" s="474">
        <v>72.6</v>
      </c>
      <c r="P491" s="474">
        <v>74.7</v>
      </c>
      <c r="Q491" s="474">
        <v>69.3</v>
      </c>
      <c r="R491" s="474" t="s">
        <v>2973</v>
      </c>
      <c r="S491" s="475">
        <v>-0.0357</v>
      </c>
    </row>
    <row r="492" ht="15.75" customHeight="1">
      <c r="A492" s="473" t="s">
        <v>843</v>
      </c>
      <c r="B492" s="406">
        <v>70.5</v>
      </c>
      <c r="C492" s="474">
        <v>70.6</v>
      </c>
      <c r="D492" s="474">
        <v>71.0</v>
      </c>
      <c r="E492" s="474">
        <v>70.4</v>
      </c>
      <c r="F492" s="474" t="s">
        <v>3065</v>
      </c>
      <c r="G492" s="475">
        <v>0.0014</v>
      </c>
      <c r="M492" s="473" t="s">
        <v>753</v>
      </c>
      <c r="N492" s="406">
        <v>72.9</v>
      </c>
      <c r="O492" s="474">
        <v>74.0</v>
      </c>
      <c r="P492" s="474">
        <v>74.1</v>
      </c>
      <c r="Q492" s="474">
        <v>71.5</v>
      </c>
      <c r="R492" s="474" t="s">
        <v>2974</v>
      </c>
      <c r="S492" s="475">
        <v>-0.0135</v>
      </c>
    </row>
    <row r="493" ht="15.75" customHeight="1">
      <c r="A493" s="473" t="s">
        <v>844</v>
      </c>
      <c r="B493" s="406">
        <v>70.4</v>
      </c>
      <c r="C493" s="474">
        <v>70.3</v>
      </c>
      <c r="D493" s="474">
        <v>71.2</v>
      </c>
      <c r="E493" s="474">
        <v>70.2</v>
      </c>
      <c r="F493" s="474" t="s">
        <v>3066</v>
      </c>
      <c r="G493" s="475">
        <v>0.0014</v>
      </c>
      <c r="M493" s="473" t="s">
        <v>754</v>
      </c>
      <c r="N493" s="406">
        <v>73.9</v>
      </c>
      <c r="O493" s="474">
        <v>74.6</v>
      </c>
      <c r="P493" s="474">
        <v>75.7</v>
      </c>
      <c r="Q493" s="474">
        <v>73.0</v>
      </c>
      <c r="R493" s="474" t="s">
        <v>2975</v>
      </c>
      <c r="S493" s="475">
        <v>-0.0134</v>
      </c>
    </row>
    <row r="494" ht="15.75" customHeight="1">
      <c r="A494" s="473" t="s">
        <v>845</v>
      </c>
      <c r="B494" s="406">
        <v>70.3</v>
      </c>
      <c r="C494" s="474">
        <v>70.0</v>
      </c>
      <c r="D494" s="474">
        <v>71.0</v>
      </c>
      <c r="E494" s="474">
        <v>69.7</v>
      </c>
      <c r="F494" s="474" t="s">
        <v>3067</v>
      </c>
      <c r="G494" s="475">
        <v>0.0072</v>
      </c>
      <c r="M494" s="473" t="s">
        <v>755</v>
      </c>
      <c r="N494" s="406">
        <v>74.9</v>
      </c>
      <c r="O494" s="474">
        <v>75.2</v>
      </c>
      <c r="P494" s="474">
        <v>75.8</v>
      </c>
      <c r="Q494" s="474">
        <v>74.2</v>
      </c>
      <c r="R494" s="474" t="s">
        <v>2976</v>
      </c>
      <c r="S494" s="475">
        <v>-0.0053</v>
      </c>
    </row>
    <row r="495" ht="15.75" customHeight="1">
      <c r="A495" s="473" t="s">
        <v>846</v>
      </c>
      <c r="B495" s="406">
        <v>69.8</v>
      </c>
      <c r="C495" s="474">
        <v>70.0</v>
      </c>
      <c r="D495" s="474">
        <v>70.5</v>
      </c>
      <c r="E495" s="474">
        <v>69.6</v>
      </c>
      <c r="F495" s="474" t="s">
        <v>3068</v>
      </c>
      <c r="G495" s="475">
        <v>0.0029</v>
      </c>
      <c r="M495" s="473" t="s">
        <v>756</v>
      </c>
      <c r="N495" s="406">
        <v>75.3</v>
      </c>
      <c r="O495" s="474">
        <v>76.4</v>
      </c>
      <c r="P495" s="474">
        <v>76.4</v>
      </c>
      <c r="Q495" s="474">
        <v>75.0</v>
      </c>
      <c r="R495" s="474" t="s">
        <v>2977</v>
      </c>
      <c r="S495" s="475">
        <v>-0.0079</v>
      </c>
    </row>
    <row r="496" ht="15.75" customHeight="1">
      <c r="A496" s="473" t="s">
        <v>847</v>
      </c>
      <c r="B496" s="406">
        <v>69.6</v>
      </c>
      <c r="C496" s="474">
        <v>71.1</v>
      </c>
      <c r="D496" s="474">
        <v>71.3</v>
      </c>
      <c r="E496" s="474">
        <v>69.2</v>
      </c>
      <c r="F496" s="474" t="s">
        <v>3069</v>
      </c>
      <c r="G496" s="475">
        <v>-0.0225</v>
      </c>
      <c r="M496" s="473" t="s">
        <v>757</v>
      </c>
      <c r="N496" s="406">
        <v>75.9</v>
      </c>
      <c r="O496" s="474">
        <v>76.5</v>
      </c>
      <c r="P496" s="474">
        <v>77.0</v>
      </c>
      <c r="Q496" s="474">
        <v>75.6</v>
      </c>
      <c r="R496" s="474" t="s">
        <v>2978</v>
      </c>
      <c r="S496" s="475">
        <v>0.0013</v>
      </c>
    </row>
    <row r="497" ht="15.75" customHeight="1">
      <c r="A497" s="473" t="s">
        <v>848</v>
      </c>
      <c r="B497" s="406">
        <v>71.2</v>
      </c>
      <c r="C497" s="474">
        <v>71.4</v>
      </c>
      <c r="D497" s="474">
        <v>71.8</v>
      </c>
      <c r="E497" s="474">
        <v>71.0</v>
      </c>
      <c r="F497" s="474" t="s">
        <v>3070</v>
      </c>
      <c r="G497" s="475">
        <v>-0.0028</v>
      </c>
      <c r="M497" s="473" t="s">
        <v>758</v>
      </c>
      <c r="N497" s="406">
        <v>75.8</v>
      </c>
      <c r="O497" s="474">
        <v>76.0</v>
      </c>
      <c r="P497" s="474">
        <v>76.4</v>
      </c>
      <c r="Q497" s="474">
        <v>75.3</v>
      </c>
      <c r="R497" s="474" t="s">
        <v>2979</v>
      </c>
      <c r="S497" s="475">
        <v>-0.0013</v>
      </c>
    </row>
    <row r="498" ht="15.75" customHeight="1">
      <c r="A498" s="473" t="s">
        <v>849</v>
      </c>
      <c r="B498" s="406">
        <v>71.4</v>
      </c>
      <c r="C498" s="474">
        <v>71.5</v>
      </c>
      <c r="D498" s="474">
        <v>72.4</v>
      </c>
      <c r="E498" s="474">
        <v>71.3</v>
      </c>
      <c r="F498" s="474" t="s">
        <v>3071</v>
      </c>
      <c r="G498" s="475">
        <v>-0.0014</v>
      </c>
      <c r="M498" s="473" t="s">
        <v>759</v>
      </c>
      <c r="N498" s="406">
        <v>75.9</v>
      </c>
      <c r="O498" s="474">
        <v>75.3</v>
      </c>
      <c r="P498" s="474">
        <v>76.8</v>
      </c>
      <c r="Q498" s="474">
        <v>75.3</v>
      </c>
      <c r="R498" s="474" t="s">
        <v>2980</v>
      </c>
      <c r="S498" s="475">
        <v>0.0</v>
      </c>
    </row>
    <row r="499" ht="15.75" customHeight="1">
      <c r="A499" s="473" t="s">
        <v>850</v>
      </c>
      <c r="B499" s="406">
        <v>71.5</v>
      </c>
      <c r="C499" s="474">
        <v>72.0</v>
      </c>
      <c r="D499" s="474">
        <v>72.3</v>
      </c>
      <c r="E499" s="474">
        <v>71.4</v>
      </c>
      <c r="F499" s="474" t="s">
        <v>3072</v>
      </c>
      <c r="G499" s="475">
        <v>-0.0111</v>
      </c>
      <c r="M499" s="473" t="s">
        <v>760</v>
      </c>
      <c r="N499" s="406">
        <v>75.9</v>
      </c>
      <c r="O499" s="474">
        <v>76.0</v>
      </c>
      <c r="P499" s="474">
        <v>76.7</v>
      </c>
      <c r="Q499" s="474">
        <v>75.6</v>
      </c>
      <c r="R499" s="474" t="s">
        <v>2981</v>
      </c>
      <c r="S499" s="475">
        <v>-0.0026</v>
      </c>
    </row>
    <row r="500" ht="15.75" customHeight="1">
      <c r="A500" s="473" t="s">
        <v>851</v>
      </c>
      <c r="B500" s="406">
        <v>72.3</v>
      </c>
      <c r="C500" s="474">
        <v>72.0</v>
      </c>
      <c r="D500" s="474">
        <v>73.5</v>
      </c>
      <c r="E500" s="474">
        <v>72.0</v>
      </c>
      <c r="F500" s="474" t="s">
        <v>3073</v>
      </c>
      <c r="G500" s="475">
        <v>-0.0082</v>
      </c>
      <c r="M500" s="473" t="s">
        <v>761</v>
      </c>
      <c r="N500" s="406">
        <v>76.1</v>
      </c>
      <c r="O500" s="474">
        <v>75.9</v>
      </c>
      <c r="P500" s="474">
        <v>76.4</v>
      </c>
      <c r="Q500" s="474">
        <v>75.9</v>
      </c>
      <c r="R500" s="474" t="s">
        <v>2982</v>
      </c>
      <c r="S500" s="475">
        <v>-0.0013</v>
      </c>
    </row>
    <row r="501" ht="15.75" customHeight="1">
      <c r="A501" s="473" t="s">
        <v>852</v>
      </c>
      <c r="B501" s="406">
        <v>72.9</v>
      </c>
      <c r="C501" s="474">
        <v>71.5</v>
      </c>
      <c r="D501" s="474">
        <v>73.4</v>
      </c>
      <c r="E501" s="474">
        <v>71.5</v>
      </c>
      <c r="F501" s="474" t="s">
        <v>3074</v>
      </c>
      <c r="G501" s="475">
        <v>0.0167</v>
      </c>
      <c r="M501" s="473" t="s">
        <v>762</v>
      </c>
      <c r="N501" s="406">
        <v>76.2</v>
      </c>
      <c r="O501" s="474">
        <v>76.1</v>
      </c>
      <c r="P501" s="474">
        <v>76.7</v>
      </c>
      <c r="Q501" s="474">
        <v>75.8</v>
      </c>
      <c r="R501" s="474" t="s">
        <v>2983</v>
      </c>
      <c r="S501" s="475">
        <v>0.0026</v>
      </c>
    </row>
    <row r="502" ht="15.75" customHeight="1">
      <c r="A502" s="473" t="s">
        <v>853</v>
      </c>
      <c r="B502" s="406">
        <v>71.7</v>
      </c>
      <c r="C502" s="474">
        <v>72.5</v>
      </c>
      <c r="D502" s="474">
        <v>72.5</v>
      </c>
      <c r="E502" s="474">
        <v>70.5</v>
      </c>
      <c r="F502" s="474" t="s">
        <v>3075</v>
      </c>
      <c r="G502" s="475">
        <v>0.0042</v>
      </c>
      <c r="M502" s="473" t="s">
        <v>763</v>
      </c>
      <c r="N502" s="406">
        <v>76.0</v>
      </c>
      <c r="O502" s="474">
        <v>77.0</v>
      </c>
      <c r="P502" s="474">
        <v>77.2</v>
      </c>
      <c r="Q502" s="474">
        <v>75.2</v>
      </c>
      <c r="R502" s="474" t="s">
        <v>2984</v>
      </c>
      <c r="S502" s="475">
        <v>-0.0256</v>
      </c>
    </row>
    <row r="503" ht="15.75" customHeight="1">
      <c r="A503" s="473" t="s">
        <v>854</v>
      </c>
      <c r="B503" s="406">
        <v>71.4</v>
      </c>
      <c r="C503" s="474">
        <v>72.4</v>
      </c>
      <c r="D503" s="474">
        <v>72.4</v>
      </c>
      <c r="E503" s="474">
        <v>70.7</v>
      </c>
      <c r="F503" s="474" t="s">
        <v>3076</v>
      </c>
      <c r="G503" s="475">
        <v>-0.0083</v>
      </c>
      <c r="M503" s="473" t="s">
        <v>764</v>
      </c>
      <c r="N503" s="406">
        <v>78.0</v>
      </c>
      <c r="O503" s="474">
        <v>77.8</v>
      </c>
      <c r="P503" s="474">
        <v>78.6</v>
      </c>
      <c r="Q503" s="474">
        <v>77.7</v>
      </c>
      <c r="R503" s="474" t="s">
        <v>2985</v>
      </c>
      <c r="S503" s="475">
        <v>0.0</v>
      </c>
    </row>
    <row r="504" ht="15.75" customHeight="1">
      <c r="A504" s="473" t="s">
        <v>855</v>
      </c>
      <c r="B504" s="406">
        <v>72.0</v>
      </c>
      <c r="C504" s="474">
        <v>72.1</v>
      </c>
      <c r="D504" s="474">
        <v>73.0</v>
      </c>
      <c r="E504" s="474">
        <v>71.7</v>
      </c>
      <c r="F504" s="474" t="s">
        <v>3077</v>
      </c>
      <c r="G504" s="475">
        <v>-0.0083</v>
      </c>
      <c r="M504" s="473" t="s">
        <v>765</v>
      </c>
      <c r="N504" s="406">
        <v>78.0</v>
      </c>
      <c r="O504" s="474">
        <v>78.4</v>
      </c>
      <c r="P504" s="474">
        <v>79.0</v>
      </c>
      <c r="Q504" s="474">
        <v>77.6</v>
      </c>
      <c r="R504" s="474" t="s">
        <v>2986</v>
      </c>
      <c r="S504" s="475">
        <v>-0.0051</v>
      </c>
    </row>
    <row r="505" ht="15.75" customHeight="1">
      <c r="A505" s="473" t="s">
        <v>856</v>
      </c>
      <c r="B505" s="406">
        <v>72.6</v>
      </c>
      <c r="C505" s="474">
        <v>72.5</v>
      </c>
      <c r="D505" s="474">
        <v>73.5</v>
      </c>
      <c r="E505" s="474">
        <v>72.3</v>
      </c>
      <c r="F505" s="474" t="s">
        <v>3078</v>
      </c>
      <c r="G505" s="475">
        <v>0.0055</v>
      </c>
      <c r="M505" s="473" t="s">
        <v>766</v>
      </c>
      <c r="N505" s="406">
        <v>78.4</v>
      </c>
      <c r="O505" s="474">
        <v>77.2</v>
      </c>
      <c r="P505" s="474">
        <v>78.9</v>
      </c>
      <c r="Q505" s="474">
        <v>77.1</v>
      </c>
      <c r="R505" s="474" t="s">
        <v>2987</v>
      </c>
      <c r="S505" s="475">
        <v>0.009</v>
      </c>
    </row>
    <row r="506" ht="15.75" customHeight="1">
      <c r="A506" s="473" t="s">
        <v>857</v>
      </c>
      <c r="B506" s="406">
        <v>72.2</v>
      </c>
      <c r="C506" s="474">
        <v>72.2</v>
      </c>
      <c r="D506" s="474">
        <v>73.4</v>
      </c>
      <c r="E506" s="474">
        <v>72.0</v>
      </c>
      <c r="F506" s="474" t="s">
        <v>3079</v>
      </c>
      <c r="G506" s="475">
        <v>-0.0082</v>
      </c>
      <c r="M506" s="473" t="s">
        <v>767</v>
      </c>
      <c r="N506" s="406">
        <v>77.7</v>
      </c>
      <c r="O506" s="474">
        <v>76.4</v>
      </c>
      <c r="P506" s="474">
        <v>78.0</v>
      </c>
      <c r="Q506" s="474">
        <v>76.4</v>
      </c>
      <c r="R506" s="474" t="s">
        <v>2988</v>
      </c>
      <c r="S506" s="475">
        <v>0.0197</v>
      </c>
    </row>
    <row r="507" ht="15.75" customHeight="1">
      <c r="A507" s="473" t="s">
        <v>858</v>
      </c>
      <c r="B507" s="406">
        <v>72.8</v>
      </c>
      <c r="C507" s="474">
        <v>72.9</v>
      </c>
      <c r="D507" s="474">
        <v>73.0</v>
      </c>
      <c r="E507" s="474">
        <v>72.2</v>
      </c>
      <c r="F507" s="474" t="s">
        <v>3080</v>
      </c>
      <c r="G507" s="475">
        <v>0.0111</v>
      </c>
      <c r="M507" s="473" t="s">
        <v>768</v>
      </c>
      <c r="N507" s="406">
        <v>76.2</v>
      </c>
      <c r="O507" s="474">
        <v>74.7</v>
      </c>
      <c r="P507" s="474">
        <v>76.9</v>
      </c>
      <c r="Q507" s="474">
        <v>74.6</v>
      </c>
      <c r="R507" s="474" t="s">
        <v>2989</v>
      </c>
      <c r="S507" s="475">
        <v>0.0013</v>
      </c>
    </row>
    <row r="508" ht="15.75" customHeight="1">
      <c r="A508" s="473" t="s">
        <v>859</v>
      </c>
      <c r="B508" s="406">
        <v>72.0</v>
      </c>
      <c r="C508" s="474">
        <v>72.9</v>
      </c>
      <c r="D508" s="474">
        <v>73.0</v>
      </c>
      <c r="E508" s="474">
        <v>71.9</v>
      </c>
      <c r="F508" s="474" t="s">
        <v>3081</v>
      </c>
      <c r="G508" s="475">
        <v>-0.0123</v>
      </c>
      <c r="M508" s="473" t="s">
        <v>769</v>
      </c>
      <c r="N508" s="406">
        <v>76.1</v>
      </c>
      <c r="O508" s="474">
        <v>76.7</v>
      </c>
      <c r="P508" s="474">
        <v>76.7</v>
      </c>
      <c r="Q508" s="474">
        <v>75.7</v>
      </c>
      <c r="R508" s="474" t="s">
        <v>2990</v>
      </c>
      <c r="S508" s="475">
        <v>-0.0104</v>
      </c>
    </row>
    <row r="509" ht="15.75" customHeight="1">
      <c r="A509" s="473" t="s">
        <v>860</v>
      </c>
      <c r="B509" s="406">
        <v>72.9</v>
      </c>
      <c r="C509" s="474">
        <v>73.0</v>
      </c>
      <c r="D509" s="474">
        <v>73.4</v>
      </c>
      <c r="E509" s="474">
        <v>71.6</v>
      </c>
      <c r="F509" s="474" t="s">
        <v>3082</v>
      </c>
      <c r="G509" s="475">
        <v>-0.0109</v>
      </c>
      <c r="M509" s="473" t="s">
        <v>770</v>
      </c>
      <c r="N509" s="406">
        <v>76.9</v>
      </c>
      <c r="O509" s="474">
        <v>76.8</v>
      </c>
      <c r="P509" s="474">
        <v>77.3</v>
      </c>
      <c r="Q509" s="474">
        <v>76.6</v>
      </c>
      <c r="R509" s="474" t="s">
        <v>2991</v>
      </c>
      <c r="S509" s="475">
        <v>-0.009</v>
      </c>
    </row>
    <row r="510" ht="15.75" customHeight="1">
      <c r="A510" s="473" t="s">
        <v>861</v>
      </c>
      <c r="B510" s="406">
        <v>73.7</v>
      </c>
      <c r="C510" s="474">
        <v>66.2</v>
      </c>
      <c r="D510" s="474">
        <v>74.0</v>
      </c>
      <c r="E510" s="474">
        <v>66.2</v>
      </c>
      <c r="F510" s="474" t="s">
        <v>3083</v>
      </c>
      <c r="G510" s="475">
        <v>0.0854</v>
      </c>
      <c r="M510" s="473" t="s">
        <v>771</v>
      </c>
      <c r="N510" s="406">
        <v>77.6</v>
      </c>
      <c r="O510" s="474">
        <v>77.9</v>
      </c>
      <c r="P510" s="474">
        <v>77.9</v>
      </c>
      <c r="Q510" s="474">
        <v>75.9</v>
      </c>
      <c r="R510" s="474" t="s">
        <v>2992</v>
      </c>
      <c r="S510" s="475">
        <v>0.0078</v>
      </c>
    </row>
    <row r="511" ht="15.75" customHeight="1">
      <c r="A511" s="473" t="s">
        <v>862</v>
      </c>
      <c r="B511" s="406">
        <v>67.9</v>
      </c>
      <c r="C511" s="474">
        <v>69.0</v>
      </c>
      <c r="D511" s="474">
        <v>69.0</v>
      </c>
      <c r="E511" s="474">
        <v>67.7</v>
      </c>
      <c r="F511" s="474" t="s">
        <v>3084</v>
      </c>
      <c r="G511" s="475">
        <v>0.0104</v>
      </c>
      <c r="M511" s="473" t="s">
        <v>772</v>
      </c>
      <c r="N511" s="406">
        <v>77.0</v>
      </c>
      <c r="O511" s="474">
        <v>77.8</v>
      </c>
      <c r="P511" s="474">
        <v>77.8</v>
      </c>
      <c r="Q511" s="474">
        <v>76.9</v>
      </c>
      <c r="R511" s="474" t="s">
        <v>2993</v>
      </c>
      <c r="S511" s="475">
        <v>-0.0141</v>
      </c>
    </row>
    <row r="512" ht="15.75" customHeight="1">
      <c r="A512" s="473" t="s">
        <v>863</v>
      </c>
      <c r="B512" s="406">
        <v>67.2</v>
      </c>
      <c r="C512" s="474">
        <v>68.4</v>
      </c>
      <c r="D512" s="474">
        <v>68.4</v>
      </c>
      <c r="E512" s="474">
        <v>67.0</v>
      </c>
      <c r="F512" s="474" t="s">
        <v>3085</v>
      </c>
      <c r="G512" s="475">
        <v>-0.0044</v>
      </c>
      <c r="M512" s="473" t="s">
        <v>773</v>
      </c>
      <c r="N512" s="406">
        <v>78.1</v>
      </c>
      <c r="O512" s="474">
        <v>77.8</v>
      </c>
      <c r="P512" s="474">
        <v>79.2</v>
      </c>
      <c r="Q512" s="474">
        <v>77.5</v>
      </c>
      <c r="R512" s="474" t="s">
        <v>2994</v>
      </c>
      <c r="S512" s="475">
        <v>0.0064</v>
      </c>
    </row>
    <row r="513" ht="15.75" customHeight="1">
      <c r="A513" s="473" t="s">
        <v>864</v>
      </c>
      <c r="B513" s="406">
        <v>67.5</v>
      </c>
      <c r="C513" s="474">
        <v>67.5</v>
      </c>
      <c r="D513" s="474">
        <v>67.7</v>
      </c>
      <c r="E513" s="474">
        <v>66.8</v>
      </c>
      <c r="F513" s="474" t="s">
        <v>3086</v>
      </c>
      <c r="G513" s="475">
        <v>0.003</v>
      </c>
      <c r="M513" s="473" t="s">
        <v>774</v>
      </c>
      <c r="N513" s="406">
        <v>77.6</v>
      </c>
      <c r="O513" s="474">
        <v>77.5</v>
      </c>
      <c r="P513" s="474">
        <v>77.9</v>
      </c>
      <c r="Q513" s="474">
        <v>77.1</v>
      </c>
      <c r="R513" s="474" t="s">
        <v>2995</v>
      </c>
      <c r="S513" s="475">
        <v>0.0013</v>
      </c>
    </row>
    <row r="514" ht="15.75" customHeight="1">
      <c r="A514" s="473" t="s">
        <v>865</v>
      </c>
      <c r="B514" s="406">
        <v>67.3</v>
      </c>
      <c r="C514" s="474">
        <v>68.5</v>
      </c>
      <c r="D514" s="474">
        <v>69.0</v>
      </c>
      <c r="E514" s="474">
        <v>67.2</v>
      </c>
      <c r="F514" s="474" t="s">
        <v>3087</v>
      </c>
      <c r="G514" s="475">
        <v>-0.0204</v>
      </c>
      <c r="M514" s="473" t="s">
        <v>775</v>
      </c>
      <c r="N514" s="406">
        <v>77.5</v>
      </c>
      <c r="O514" s="474">
        <v>77.4</v>
      </c>
      <c r="P514" s="474">
        <v>77.8</v>
      </c>
      <c r="Q514" s="474">
        <v>76.9</v>
      </c>
      <c r="R514" s="474" t="s">
        <v>2996</v>
      </c>
      <c r="S514" s="475">
        <v>-0.0013</v>
      </c>
    </row>
    <row r="515" ht="15.75" customHeight="1">
      <c r="A515" s="473" t="s">
        <v>866</v>
      </c>
      <c r="B515" s="406">
        <v>68.7</v>
      </c>
      <c r="C515" s="474">
        <v>68.8</v>
      </c>
      <c r="D515" s="474">
        <v>69.6</v>
      </c>
      <c r="E515" s="474">
        <v>68.1</v>
      </c>
      <c r="F515" s="474" t="s">
        <v>3088</v>
      </c>
      <c r="G515" s="475">
        <v>-0.0058</v>
      </c>
      <c r="M515" s="473" t="s">
        <v>776</v>
      </c>
      <c r="N515" s="406">
        <v>77.6</v>
      </c>
      <c r="O515" s="474">
        <v>78.1</v>
      </c>
      <c r="P515" s="474">
        <v>78.1</v>
      </c>
      <c r="Q515" s="474">
        <v>76.5</v>
      </c>
      <c r="R515" s="474" t="s">
        <v>2997</v>
      </c>
      <c r="S515" s="475">
        <v>0.0</v>
      </c>
    </row>
    <row r="516" ht="15.75" customHeight="1">
      <c r="A516" s="473" t="s">
        <v>867</v>
      </c>
      <c r="B516" s="406">
        <v>69.1</v>
      </c>
      <c r="C516" s="474">
        <v>69.3</v>
      </c>
      <c r="D516" s="474">
        <v>69.9</v>
      </c>
      <c r="E516" s="474">
        <v>68.9</v>
      </c>
      <c r="F516" s="474" t="s">
        <v>3089</v>
      </c>
      <c r="G516" s="475">
        <v>-0.0014</v>
      </c>
      <c r="M516" s="473" t="s">
        <v>777</v>
      </c>
      <c r="N516" s="406">
        <v>77.6</v>
      </c>
      <c r="O516" s="474">
        <v>76.5</v>
      </c>
      <c r="P516" s="474">
        <v>78.0</v>
      </c>
      <c r="Q516" s="474">
        <v>76.1</v>
      </c>
      <c r="R516" s="474" t="s">
        <v>2998</v>
      </c>
      <c r="S516" s="475">
        <v>0.0091</v>
      </c>
    </row>
    <row r="517" ht="15.75" customHeight="1">
      <c r="A517" s="473" t="s">
        <v>868</v>
      </c>
      <c r="B517" s="406">
        <v>69.2</v>
      </c>
      <c r="C517" s="474">
        <v>70.2</v>
      </c>
      <c r="D517" s="474">
        <v>71.1</v>
      </c>
      <c r="E517" s="474">
        <v>69.0</v>
      </c>
      <c r="F517" s="474" t="s">
        <v>3090</v>
      </c>
      <c r="G517" s="475">
        <v>-0.0142</v>
      </c>
      <c r="M517" s="473" t="s">
        <v>778</v>
      </c>
      <c r="N517" s="406">
        <v>76.9</v>
      </c>
      <c r="O517" s="474">
        <v>76.5</v>
      </c>
      <c r="P517" s="474">
        <v>77.1</v>
      </c>
      <c r="Q517" s="474">
        <v>76.0</v>
      </c>
      <c r="R517" s="474" t="s">
        <v>2999</v>
      </c>
      <c r="S517" s="475">
        <v>0.0</v>
      </c>
    </row>
    <row r="518" ht="15.75" customHeight="1">
      <c r="A518" s="473" t="s">
        <v>869</v>
      </c>
      <c r="B518" s="406">
        <v>70.2</v>
      </c>
      <c r="C518" s="474">
        <v>69.9</v>
      </c>
      <c r="D518" s="474">
        <v>71.0</v>
      </c>
      <c r="E518" s="474">
        <v>69.0</v>
      </c>
      <c r="F518" s="474" t="s">
        <v>3091</v>
      </c>
      <c r="G518" s="475">
        <v>0.0043</v>
      </c>
      <c r="M518" s="473" t="s">
        <v>779</v>
      </c>
      <c r="N518" s="406">
        <v>76.9</v>
      </c>
      <c r="O518" s="474">
        <v>75.3</v>
      </c>
      <c r="P518" s="474">
        <v>76.6</v>
      </c>
      <c r="Q518" s="474">
        <v>75.3</v>
      </c>
      <c r="R518" s="474" t="s">
        <v>3000</v>
      </c>
      <c r="S518" s="475">
        <v>0.0226</v>
      </c>
    </row>
    <row r="519" ht="15.75" customHeight="1">
      <c r="A519" s="473" t="s">
        <v>870</v>
      </c>
      <c r="B519" s="406">
        <v>69.9</v>
      </c>
      <c r="C519" s="474">
        <v>71.0</v>
      </c>
      <c r="D519" s="474">
        <v>72.0</v>
      </c>
      <c r="E519" s="474">
        <v>69.8</v>
      </c>
      <c r="F519" s="474" t="s">
        <v>3092</v>
      </c>
      <c r="G519" s="475">
        <v>-0.0398</v>
      </c>
      <c r="M519" s="473" t="s">
        <v>780</v>
      </c>
      <c r="N519" s="406">
        <v>75.2</v>
      </c>
      <c r="O519" s="474">
        <v>75.5</v>
      </c>
      <c r="P519" s="474">
        <v>75.8</v>
      </c>
      <c r="Q519" s="474">
        <v>74.2</v>
      </c>
      <c r="R519" s="474" t="s">
        <v>3001</v>
      </c>
      <c r="S519" s="475">
        <v>-0.0066</v>
      </c>
    </row>
    <row r="520" ht="15.75" customHeight="1">
      <c r="A520" s="473" t="s">
        <v>871</v>
      </c>
      <c r="B520" s="406">
        <v>72.8</v>
      </c>
      <c r="C520" s="474">
        <v>71.0</v>
      </c>
      <c r="D520" s="474">
        <v>73.2</v>
      </c>
      <c r="E520" s="474">
        <v>70.5</v>
      </c>
      <c r="F520" s="474" t="s">
        <v>3093</v>
      </c>
      <c r="G520" s="475">
        <v>0.0254</v>
      </c>
      <c r="M520" s="473" t="s">
        <v>781</v>
      </c>
      <c r="N520" s="406">
        <v>75.7</v>
      </c>
      <c r="O520" s="474">
        <v>75.3</v>
      </c>
      <c r="P520" s="474">
        <v>76.0</v>
      </c>
      <c r="Q520" s="474">
        <v>75.1</v>
      </c>
      <c r="R520" s="474" t="s">
        <v>3002</v>
      </c>
      <c r="S520" s="475">
        <v>0.0093</v>
      </c>
    </row>
    <row r="521" ht="15.75" customHeight="1">
      <c r="A521" s="473" t="s">
        <v>872</v>
      </c>
      <c r="B521" s="406">
        <v>71.0</v>
      </c>
      <c r="C521" s="474">
        <v>71.3</v>
      </c>
      <c r="D521" s="474">
        <v>71.9</v>
      </c>
      <c r="E521" s="474">
        <v>69.5</v>
      </c>
      <c r="F521" s="474" t="s">
        <v>3094</v>
      </c>
      <c r="G521" s="475">
        <v>-0.0028</v>
      </c>
      <c r="M521" s="473" t="s">
        <v>782</v>
      </c>
      <c r="N521" s="406">
        <v>75.0</v>
      </c>
      <c r="O521" s="474">
        <v>76.0</v>
      </c>
      <c r="P521" s="474">
        <v>76.9</v>
      </c>
      <c r="Q521" s="474">
        <v>74.8</v>
      </c>
      <c r="R521" s="474" t="s">
        <v>3003</v>
      </c>
      <c r="S521" s="475">
        <v>-0.0106</v>
      </c>
    </row>
    <row r="522" ht="15.75" customHeight="1">
      <c r="A522" s="473" t="s">
        <v>873</v>
      </c>
      <c r="B522" s="406">
        <v>71.2</v>
      </c>
      <c r="C522" s="474">
        <v>70.4</v>
      </c>
      <c r="D522" s="474">
        <v>71.8</v>
      </c>
      <c r="E522" s="474">
        <v>69.4</v>
      </c>
      <c r="F522" s="474" t="s">
        <v>3095</v>
      </c>
      <c r="G522" s="475">
        <v>0.0142</v>
      </c>
      <c r="M522" s="473" t="s">
        <v>783</v>
      </c>
      <c r="N522" s="406">
        <v>75.8</v>
      </c>
      <c r="O522" s="474">
        <v>75.0</v>
      </c>
      <c r="P522" s="474">
        <v>76.0</v>
      </c>
      <c r="Q522" s="474">
        <v>74.7</v>
      </c>
      <c r="R522" s="474" t="s">
        <v>3004</v>
      </c>
      <c r="S522" s="475">
        <v>0.0107</v>
      </c>
    </row>
    <row r="523" ht="15.75" customHeight="1">
      <c r="A523" s="473" t="s">
        <v>874</v>
      </c>
      <c r="B523" s="406">
        <v>70.2</v>
      </c>
      <c r="C523" s="474">
        <v>69.1</v>
      </c>
      <c r="D523" s="474">
        <v>70.5</v>
      </c>
      <c r="E523" s="474">
        <v>68.5</v>
      </c>
      <c r="F523" s="474" t="s">
        <v>3096</v>
      </c>
      <c r="G523" s="475">
        <v>0.04</v>
      </c>
      <c r="M523" s="473" t="s">
        <v>784</v>
      </c>
      <c r="N523" s="406">
        <v>75.0</v>
      </c>
      <c r="O523" s="474">
        <v>73.5</v>
      </c>
      <c r="P523" s="474">
        <v>75.6</v>
      </c>
      <c r="Q523" s="474">
        <v>73.5</v>
      </c>
      <c r="R523" s="474" t="s">
        <v>3005</v>
      </c>
      <c r="S523" s="475">
        <v>0.0163</v>
      </c>
    </row>
    <row r="524" ht="15.75" customHeight="1">
      <c r="A524" s="473" t="s">
        <v>875</v>
      </c>
      <c r="B524" s="406">
        <v>67.5</v>
      </c>
      <c r="C524" s="474">
        <v>68.1</v>
      </c>
      <c r="D524" s="474">
        <v>69.2</v>
      </c>
      <c r="E524" s="474">
        <v>67.2</v>
      </c>
      <c r="F524" s="474" t="s">
        <v>3097</v>
      </c>
      <c r="G524" s="475">
        <v>-0.0117</v>
      </c>
      <c r="M524" s="473" t="s">
        <v>785</v>
      </c>
      <c r="N524" s="406">
        <v>73.8</v>
      </c>
      <c r="O524" s="474">
        <v>73.7</v>
      </c>
      <c r="P524" s="474">
        <v>74.0</v>
      </c>
      <c r="Q524" s="474">
        <v>73.5</v>
      </c>
      <c r="R524" s="474" t="s">
        <v>3006</v>
      </c>
      <c r="S524" s="475">
        <v>0.0014</v>
      </c>
    </row>
    <row r="525" ht="15.75" customHeight="1">
      <c r="A525" s="473" t="s">
        <v>876</v>
      </c>
      <c r="B525" s="406">
        <v>68.3</v>
      </c>
      <c r="C525" s="474">
        <v>66.9</v>
      </c>
      <c r="D525" s="474">
        <v>68.9</v>
      </c>
      <c r="E525" s="474">
        <v>66.9</v>
      </c>
      <c r="F525" s="474" t="s">
        <v>3098</v>
      </c>
      <c r="G525" s="475">
        <v>0.024</v>
      </c>
      <c r="M525" s="473" t="s">
        <v>786</v>
      </c>
      <c r="N525" s="406">
        <v>73.7</v>
      </c>
      <c r="O525" s="474">
        <v>73.5</v>
      </c>
      <c r="P525" s="474">
        <v>74.1</v>
      </c>
      <c r="Q525" s="474">
        <v>73.2</v>
      </c>
      <c r="R525" s="474" t="s">
        <v>3007</v>
      </c>
      <c r="S525" s="475">
        <v>0.0055</v>
      </c>
    </row>
    <row r="526" ht="15.75" customHeight="1">
      <c r="A526" s="473" t="s">
        <v>877</v>
      </c>
      <c r="B526" s="406">
        <v>66.7</v>
      </c>
      <c r="C526" s="474">
        <v>64.5</v>
      </c>
      <c r="D526" s="474">
        <v>67.0</v>
      </c>
      <c r="E526" s="474">
        <v>64.4</v>
      </c>
      <c r="F526" s="474" t="s">
        <v>3099</v>
      </c>
      <c r="G526" s="475">
        <v>0.0357</v>
      </c>
      <c r="M526" s="473" t="s">
        <v>787</v>
      </c>
      <c r="N526" s="406">
        <v>73.3</v>
      </c>
      <c r="O526" s="474">
        <v>73.4</v>
      </c>
      <c r="P526" s="474">
        <v>73.5</v>
      </c>
      <c r="Q526" s="474">
        <v>72.9</v>
      </c>
      <c r="R526" s="474" t="s">
        <v>3008</v>
      </c>
      <c r="S526" s="475">
        <v>0.0152</v>
      </c>
    </row>
    <row r="527" ht="15.75" customHeight="1">
      <c r="A527" s="473" t="s">
        <v>878</v>
      </c>
      <c r="B527" s="406">
        <v>64.4</v>
      </c>
      <c r="C527" s="474">
        <v>64.8</v>
      </c>
      <c r="D527" s="474">
        <v>65.0</v>
      </c>
      <c r="E527" s="474">
        <v>64.0</v>
      </c>
      <c r="F527" s="474" t="s">
        <v>3100</v>
      </c>
      <c r="G527" s="475">
        <v>-0.0062</v>
      </c>
      <c r="M527" s="473" t="s">
        <v>788</v>
      </c>
      <c r="N527" s="406">
        <v>72.2</v>
      </c>
      <c r="O527" s="474">
        <v>72.6</v>
      </c>
      <c r="P527" s="474">
        <v>73.3</v>
      </c>
      <c r="Q527" s="474">
        <v>72.0</v>
      </c>
      <c r="R527" s="474" t="s">
        <v>3009</v>
      </c>
      <c r="S527" s="475">
        <v>-0.011</v>
      </c>
    </row>
    <row r="528" ht="15.75" customHeight="1">
      <c r="A528" s="473" t="s">
        <v>879</v>
      </c>
      <c r="B528" s="406">
        <v>64.8</v>
      </c>
      <c r="C528" s="474">
        <v>64.1</v>
      </c>
      <c r="D528" s="474">
        <v>65.2</v>
      </c>
      <c r="E528" s="474">
        <v>64.1</v>
      </c>
      <c r="F528" s="474" t="s">
        <v>3101</v>
      </c>
      <c r="G528" s="475">
        <v>0.0109</v>
      </c>
      <c r="M528" s="473" t="s">
        <v>789</v>
      </c>
      <c r="N528" s="406">
        <v>73.0</v>
      </c>
      <c r="O528" s="474">
        <v>74.7</v>
      </c>
      <c r="P528" s="474">
        <v>74.7</v>
      </c>
      <c r="Q528" s="474">
        <v>72.7</v>
      </c>
      <c r="R528" s="474" t="s">
        <v>3010</v>
      </c>
      <c r="S528" s="475">
        <v>-0.0108</v>
      </c>
    </row>
    <row r="529" ht="15.75" customHeight="1">
      <c r="A529" s="473" t="s">
        <v>880</v>
      </c>
      <c r="B529" s="406">
        <v>64.1</v>
      </c>
      <c r="C529" s="474">
        <v>63.6</v>
      </c>
      <c r="D529" s="474">
        <v>64.9</v>
      </c>
      <c r="E529" s="474">
        <v>63.1</v>
      </c>
      <c r="F529" s="474" t="s">
        <v>3102</v>
      </c>
      <c r="G529" s="475">
        <v>0.0031</v>
      </c>
      <c r="M529" s="473" t="s">
        <v>790</v>
      </c>
      <c r="N529" s="406">
        <v>73.8</v>
      </c>
      <c r="O529" s="474">
        <v>74.3</v>
      </c>
      <c r="P529" s="474">
        <v>74.5</v>
      </c>
      <c r="Q529" s="474">
        <v>73.6</v>
      </c>
      <c r="R529" s="474" t="s">
        <v>3011</v>
      </c>
      <c r="S529" s="475">
        <v>-0.0054</v>
      </c>
    </row>
    <row r="530" ht="15.75" customHeight="1">
      <c r="A530" s="473" t="s">
        <v>881</v>
      </c>
      <c r="B530" s="406">
        <v>63.9</v>
      </c>
      <c r="C530" s="474">
        <v>66.6</v>
      </c>
      <c r="D530" s="474">
        <v>67.9</v>
      </c>
      <c r="E530" s="474">
        <v>63.2</v>
      </c>
      <c r="F530" s="474" t="s">
        <v>3103</v>
      </c>
      <c r="G530" s="475">
        <v>-0.0377</v>
      </c>
      <c r="M530" s="473" t="s">
        <v>791</v>
      </c>
      <c r="N530" s="406">
        <v>74.2</v>
      </c>
      <c r="O530" s="474">
        <v>74.4</v>
      </c>
      <c r="P530" s="474">
        <v>74.4</v>
      </c>
      <c r="Q530" s="474">
        <v>73.8</v>
      </c>
      <c r="R530" s="474" t="s">
        <v>3012</v>
      </c>
      <c r="S530" s="475">
        <v>-0.0027</v>
      </c>
    </row>
    <row r="531" ht="15.75" customHeight="1">
      <c r="A531" s="473" t="s">
        <v>882</v>
      </c>
      <c r="B531" s="406">
        <v>66.4</v>
      </c>
      <c r="C531" s="474">
        <v>66.6</v>
      </c>
      <c r="D531" s="474">
        <v>67.8</v>
      </c>
      <c r="E531" s="474">
        <v>65.9</v>
      </c>
      <c r="F531" s="474" t="s">
        <v>3104</v>
      </c>
      <c r="G531" s="475">
        <v>-0.003</v>
      </c>
      <c r="M531" s="473" t="s">
        <v>792</v>
      </c>
      <c r="N531" s="406">
        <v>74.4</v>
      </c>
      <c r="O531" s="474">
        <v>74.1</v>
      </c>
      <c r="P531" s="474">
        <v>74.7</v>
      </c>
      <c r="Q531" s="474">
        <v>73.8</v>
      </c>
      <c r="R531" s="474" t="s">
        <v>3013</v>
      </c>
      <c r="S531" s="475">
        <v>0.004</v>
      </c>
    </row>
    <row r="532" ht="15.75" customHeight="1">
      <c r="A532" s="473" t="s">
        <v>883</v>
      </c>
      <c r="B532" s="406">
        <v>66.6</v>
      </c>
      <c r="C532" s="474">
        <v>67.7</v>
      </c>
      <c r="D532" s="474">
        <v>67.7</v>
      </c>
      <c r="E532" s="474">
        <v>66.5</v>
      </c>
      <c r="F532" s="474" t="s">
        <v>3105</v>
      </c>
      <c r="G532" s="475">
        <v>-0.0162</v>
      </c>
      <c r="M532" s="473" t="s">
        <v>793</v>
      </c>
      <c r="N532" s="406">
        <v>74.1</v>
      </c>
      <c r="O532" s="474">
        <v>73.3</v>
      </c>
      <c r="P532" s="474">
        <v>74.6</v>
      </c>
      <c r="Q532" s="474">
        <v>72.4</v>
      </c>
      <c r="R532" s="474" t="s">
        <v>3014</v>
      </c>
      <c r="S532" s="475">
        <v>0.0263</v>
      </c>
    </row>
    <row r="533" ht="15.75" customHeight="1">
      <c r="A533" s="473" t="s">
        <v>884</v>
      </c>
      <c r="B533" s="406">
        <v>67.7</v>
      </c>
      <c r="C533" s="474">
        <v>68.5</v>
      </c>
      <c r="D533" s="474">
        <v>69.0</v>
      </c>
      <c r="E533" s="474">
        <v>67.5</v>
      </c>
      <c r="F533" s="474" t="s">
        <v>3106</v>
      </c>
      <c r="G533" s="475">
        <v>-0.0073</v>
      </c>
      <c r="M533" s="473" t="s">
        <v>794</v>
      </c>
      <c r="N533" s="406">
        <v>72.2</v>
      </c>
      <c r="O533" s="474">
        <v>72.7</v>
      </c>
      <c r="P533" s="474">
        <v>75.0</v>
      </c>
      <c r="Q533" s="474">
        <v>71.2</v>
      </c>
      <c r="R533" s="474" t="s">
        <v>3015</v>
      </c>
      <c r="S533" s="475">
        <v>0.0084</v>
      </c>
    </row>
    <row r="534" ht="15.75" customHeight="1">
      <c r="A534" s="473" t="s">
        <v>885</v>
      </c>
      <c r="B534" s="406">
        <v>68.2</v>
      </c>
      <c r="C534" s="474">
        <v>68.0</v>
      </c>
      <c r="D534" s="474">
        <v>69.0</v>
      </c>
      <c r="E534" s="474">
        <v>67.5</v>
      </c>
      <c r="F534" s="474" t="s">
        <v>3107</v>
      </c>
      <c r="G534" s="475">
        <v>0.0089</v>
      </c>
      <c r="M534" s="473" t="s">
        <v>795</v>
      </c>
      <c r="N534" s="406">
        <v>71.6</v>
      </c>
      <c r="O534" s="474">
        <v>69.0</v>
      </c>
      <c r="P534" s="474">
        <v>72.0</v>
      </c>
      <c r="Q534" s="474">
        <v>69.0</v>
      </c>
      <c r="R534" s="474" t="s">
        <v>3016</v>
      </c>
      <c r="S534" s="475">
        <v>0.0437</v>
      </c>
    </row>
    <row r="535" ht="15.75" customHeight="1">
      <c r="A535" s="473" t="s">
        <v>886</v>
      </c>
      <c r="B535" s="406">
        <v>67.6</v>
      </c>
      <c r="C535" s="474">
        <v>70.7</v>
      </c>
      <c r="D535" s="474">
        <v>71.0</v>
      </c>
      <c r="E535" s="474">
        <v>67.4</v>
      </c>
      <c r="F535" s="474" t="s">
        <v>3108</v>
      </c>
      <c r="G535" s="475">
        <v>-0.0398</v>
      </c>
      <c r="M535" s="473" t="s">
        <v>796</v>
      </c>
      <c r="N535" s="406">
        <v>68.6</v>
      </c>
      <c r="O535" s="474">
        <v>69.0</v>
      </c>
      <c r="P535" s="474">
        <v>69.5</v>
      </c>
      <c r="Q535" s="474">
        <v>66.0</v>
      </c>
      <c r="R535" s="474" t="s">
        <v>3017</v>
      </c>
      <c r="S535" s="475">
        <v>0.0044</v>
      </c>
    </row>
    <row r="536" ht="15.75" customHeight="1">
      <c r="A536" s="473" t="s">
        <v>887</v>
      </c>
      <c r="B536" s="406">
        <v>70.4</v>
      </c>
      <c r="C536" s="474">
        <v>70.5</v>
      </c>
      <c r="D536" s="474">
        <v>71.7</v>
      </c>
      <c r="E536" s="474">
        <v>69.1</v>
      </c>
      <c r="F536" s="474" t="s">
        <v>3109</v>
      </c>
      <c r="G536" s="475">
        <v>0.0043</v>
      </c>
      <c r="M536" s="473" t="s">
        <v>797</v>
      </c>
      <c r="N536" s="406">
        <v>68.3</v>
      </c>
      <c r="O536" s="474">
        <v>70.9</v>
      </c>
      <c r="P536" s="474">
        <v>71.3</v>
      </c>
      <c r="Q536" s="474">
        <v>68.2</v>
      </c>
      <c r="R536" s="474" t="s">
        <v>3018</v>
      </c>
      <c r="S536" s="475">
        <v>-0.0367</v>
      </c>
    </row>
    <row r="537" ht="15.75" customHeight="1">
      <c r="A537" s="473" t="s">
        <v>888</v>
      </c>
      <c r="B537" s="406">
        <v>70.1</v>
      </c>
      <c r="C537" s="474">
        <v>72.0</v>
      </c>
      <c r="D537" s="474">
        <v>72.0</v>
      </c>
      <c r="E537" s="474">
        <v>69.4</v>
      </c>
      <c r="F537" s="474" t="s">
        <v>3110</v>
      </c>
      <c r="G537" s="475">
        <v>-0.0264</v>
      </c>
      <c r="M537" s="473" t="s">
        <v>798</v>
      </c>
      <c r="N537" s="406">
        <v>70.9</v>
      </c>
      <c r="O537" s="474">
        <v>71.2</v>
      </c>
      <c r="P537" s="474">
        <v>72.5</v>
      </c>
      <c r="Q537" s="474">
        <v>70.8</v>
      </c>
      <c r="R537" s="474" t="s">
        <v>3019</v>
      </c>
      <c r="S537" s="475">
        <v>-0.0028</v>
      </c>
    </row>
    <row r="538" ht="15.75" customHeight="1">
      <c r="A538" s="473" t="s">
        <v>889</v>
      </c>
      <c r="B538" s="406">
        <v>72.0</v>
      </c>
      <c r="C538" s="474">
        <v>72.6</v>
      </c>
      <c r="D538" s="474">
        <v>74.8</v>
      </c>
      <c r="E538" s="474">
        <v>71.7</v>
      </c>
      <c r="F538" s="474" t="s">
        <v>3111</v>
      </c>
      <c r="G538" s="475">
        <v>0.03</v>
      </c>
      <c r="M538" s="473" t="s">
        <v>799</v>
      </c>
      <c r="N538" s="406">
        <v>71.1</v>
      </c>
      <c r="O538" s="474">
        <v>71.8</v>
      </c>
      <c r="P538" s="474">
        <v>71.8</v>
      </c>
      <c r="Q538" s="474">
        <v>70.9</v>
      </c>
      <c r="R538" s="474" t="s">
        <v>3020</v>
      </c>
      <c r="S538" s="475">
        <v>-0.0097</v>
      </c>
    </row>
    <row r="539" ht="15.75" customHeight="1">
      <c r="A539" s="473" t="s">
        <v>890</v>
      </c>
      <c r="B539" s="406">
        <v>69.9</v>
      </c>
      <c r="C539" s="474">
        <v>72.3</v>
      </c>
      <c r="D539" s="474">
        <v>72.4</v>
      </c>
      <c r="E539" s="474">
        <v>68.1</v>
      </c>
      <c r="F539" s="474" t="s">
        <v>3112</v>
      </c>
      <c r="G539" s="475">
        <v>-0.0305</v>
      </c>
      <c r="M539" s="473" t="s">
        <v>800</v>
      </c>
      <c r="N539" s="406">
        <v>71.8</v>
      </c>
      <c r="O539" s="474">
        <v>72.8</v>
      </c>
      <c r="P539" s="474">
        <v>73.0</v>
      </c>
      <c r="Q539" s="474">
        <v>71.5</v>
      </c>
      <c r="R539" s="474" t="s">
        <v>3021</v>
      </c>
      <c r="S539" s="475">
        <v>-0.0137</v>
      </c>
    </row>
    <row r="540" ht="15.75" customHeight="1">
      <c r="A540" s="473" t="s">
        <v>891</v>
      </c>
      <c r="B540" s="406">
        <v>72.1</v>
      </c>
      <c r="C540" s="474">
        <v>73.0</v>
      </c>
      <c r="D540" s="474">
        <v>74.6</v>
      </c>
      <c r="E540" s="474">
        <v>71.5</v>
      </c>
      <c r="F540" s="474" t="s">
        <v>3113</v>
      </c>
      <c r="G540" s="475">
        <v>-0.0055</v>
      </c>
      <c r="M540" s="473" t="s">
        <v>801</v>
      </c>
      <c r="N540" s="406">
        <v>72.8</v>
      </c>
      <c r="O540" s="474">
        <v>73.3</v>
      </c>
      <c r="P540" s="474">
        <v>73.8</v>
      </c>
      <c r="Q540" s="474">
        <v>72.8</v>
      </c>
      <c r="R540" s="474" t="s">
        <v>3022</v>
      </c>
      <c r="S540" s="475">
        <v>-0.0041</v>
      </c>
    </row>
    <row r="541" ht="15.75" customHeight="1">
      <c r="A541" s="473" t="s">
        <v>892</v>
      </c>
      <c r="B541" s="406">
        <v>72.5</v>
      </c>
      <c r="C541" s="474">
        <v>71.9</v>
      </c>
      <c r="D541" s="474">
        <v>74.9</v>
      </c>
      <c r="E541" s="474">
        <v>70.2</v>
      </c>
      <c r="F541" s="474" t="s">
        <v>3114</v>
      </c>
      <c r="G541" s="475">
        <v>0.0055</v>
      </c>
      <c r="M541" s="473" t="s">
        <v>802</v>
      </c>
      <c r="N541" s="406">
        <v>73.1</v>
      </c>
      <c r="O541" s="474">
        <v>72.8</v>
      </c>
      <c r="P541" s="474">
        <v>73.9</v>
      </c>
      <c r="Q541" s="474">
        <v>72.8</v>
      </c>
      <c r="R541" s="474" t="s">
        <v>3023</v>
      </c>
      <c r="S541" s="475">
        <v>0.0041</v>
      </c>
    </row>
    <row r="542" ht="15.75" customHeight="1">
      <c r="A542" s="473" t="s">
        <v>893</v>
      </c>
      <c r="B542" s="406">
        <v>72.1</v>
      </c>
      <c r="C542" s="474">
        <v>73.2</v>
      </c>
      <c r="D542" s="474">
        <v>74.0</v>
      </c>
      <c r="E542" s="474">
        <v>71.9</v>
      </c>
      <c r="F542" s="474" t="s">
        <v>3115</v>
      </c>
      <c r="G542" s="475">
        <v>-0.0014</v>
      </c>
      <c r="M542" s="473" t="s">
        <v>803</v>
      </c>
      <c r="N542" s="406">
        <v>72.8</v>
      </c>
      <c r="O542" s="474">
        <v>73.8</v>
      </c>
      <c r="P542" s="474">
        <v>73.8</v>
      </c>
      <c r="Q542" s="474">
        <v>72.3</v>
      </c>
      <c r="R542" s="474" t="s">
        <v>3024</v>
      </c>
      <c r="S542" s="475">
        <v>-0.0149</v>
      </c>
    </row>
    <row r="543" ht="15.75" customHeight="1">
      <c r="A543" s="473" t="s">
        <v>894</v>
      </c>
      <c r="B543" s="406">
        <v>72.2</v>
      </c>
      <c r="C543" s="474">
        <v>73.1</v>
      </c>
      <c r="D543" s="474">
        <v>73.9</v>
      </c>
      <c r="E543" s="474">
        <v>71.9</v>
      </c>
      <c r="F543" s="474" t="s">
        <v>3116</v>
      </c>
      <c r="G543" s="475">
        <v>-0.019</v>
      </c>
      <c r="M543" s="473" t="s">
        <v>804</v>
      </c>
      <c r="N543" s="406">
        <v>73.9</v>
      </c>
      <c r="O543" s="474">
        <v>77.2</v>
      </c>
      <c r="P543" s="474">
        <v>77.2</v>
      </c>
      <c r="Q543" s="474">
        <v>73.7</v>
      </c>
      <c r="R543" s="474" t="s">
        <v>3025</v>
      </c>
      <c r="S543" s="475">
        <v>-0.0302</v>
      </c>
    </row>
    <row r="544" ht="15.75" customHeight="1">
      <c r="A544" s="473" t="s">
        <v>895</v>
      </c>
      <c r="B544" s="406">
        <v>73.6</v>
      </c>
      <c r="C544" s="474">
        <v>75.2</v>
      </c>
      <c r="D544" s="474">
        <v>76.7</v>
      </c>
      <c r="E544" s="474">
        <v>73.3</v>
      </c>
      <c r="F544" s="474" t="s">
        <v>3117</v>
      </c>
      <c r="G544" s="475">
        <v>-0.02</v>
      </c>
      <c r="M544" s="473" t="s">
        <v>805</v>
      </c>
      <c r="N544" s="406">
        <v>76.2</v>
      </c>
      <c r="O544" s="474">
        <v>75.7</v>
      </c>
      <c r="P544" s="474">
        <v>76.4</v>
      </c>
      <c r="Q544" s="474">
        <v>75.7</v>
      </c>
      <c r="R544" s="474" t="s">
        <v>3026</v>
      </c>
      <c r="S544" s="475">
        <v>0.004</v>
      </c>
    </row>
    <row r="545" ht="15.75" customHeight="1">
      <c r="A545" s="473" t="s">
        <v>896</v>
      </c>
      <c r="B545" s="406">
        <v>75.1</v>
      </c>
      <c r="C545" s="474">
        <v>78.0</v>
      </c>
      <c r="D545" s="474">
        <v>78.3</v>
      </c>
      <c r="E545" s="474">
        <v>74.7</v>
      </c>
      <c r="F545" s="474" t="s">
        <v>3118</v>
      </c>
      <c r="G545" s="475">
        <v>-0.0359</v>
      </c>
      <c r="M545" s="473" t="s">
        <v>806</v>
      </c>
      <c r="N545" s="406">
        <v>75.9</v>
      </c>
      <c r="O545" s="474">
        <v>76.1</v>
      </c>
      <c r="P545" s="474">
        <v>76.5</v>
      </c>
      <c r="Q545" s="474">
        <v>75.6</v>
      </c>
      <c r="R545" s="474" t="s">
        <v>3027</v>
      </c>
      <c r="S545" s="475">
        <v>-0.0052</v>
      </c>
    </row>
    <row r="546" ht="15.75" customHeight="1">
      <c r="A546" s="473" t="s">
        <v>897</v>
      </c>
      <c r="B546" s="406">
        <v>77.9</v>
      </c>
      <c r="C546" s="474">
        <v>78.5</v>
      </c>
      <c r="D546" s="474">
        <v>79.3</v>
      </c>
      <c r="E546" s="474">
        <v>77.5</v>
      </c>
      <c r="F546" s="474" t="s">
        <v>3119</v>
      </c>
      <c r="G546" s="475">
        <v>-0.0026</v>
      </c>
      <c r="M546" s="473" t="s">
        <v>3028</v>
      </c>
      <c r="N546" s="406">
        <v>76.3</v>
      </c>
      <c r="O546" s="474">
        <v>76.3</v>
      </c>
      <c r="P546" s="474">
        <v>76.9</v>
      </c>
      <c r="Q546" s="474">
        <v>75.8</v>
      </c>
      <c r="R546" s="474" t="s">
        <v>3029</v>
      </c>
      <c r="S546" s="475">
        <v>-0.0039</v>
      </c>
    </row>
    <row r="547" ht="15.75" customHeight="1">
      <c r="A547" s="473" t="s">
        <v>898</v>
      </c>
      <c r="B547" s="406">
        <v>78.1</v>
      </c>
      <c r="C547" s="474">
        <v>77.0</v>
      </c>
      <c r="D547" s="474">
        <v>79.1</v>
      </c>
      <c r="E547" s="474">
        <v>77.0</v>
      </c>
      <c r="F547" s="474" t="s">
        <v>3120</v>
      </c>
      <c r="G547" s="475">
        <v>-0.0114</v>
      </c>
      <c r="M547" s="473" t="s">
        <v>808</v>
      </c>
      <c r="N547" s="406">
        <v>76.6</v>
      </c>
      <c r="O547" s="474">
        <v>76.4</v>
      </c>
      <c r="P547" s="474">
        <v>77.4</v>
      </c>
      <c r="Q547" s="474">
        <v>76.4</v>
      </c>
      <c r="R547" s="474" t="s">
        <v>3030</v>
      </c>
      <c r="S547" s="475">
        <v>-0.0026</v>
      </c>
    </row>
    <row r="548" ht="15.75" customHeight="1">
      <c r="A548" s="473" t="s">
        <v>899</v>
      </c>
      <c r="B548" s="406">
        <v>79.0</v>
      </c>
      <c r="C548" s="474">
        <v>80.6</v>
      </c>
      <c r="D548" s="474">
        <v>81.7</v>
      </c>
      <c r="E548" s="474">
        <v>78.2</v>
      </c>
      <c r="F548" s="474" t="s">
        <v>3121</v>
      </c>
      <c r="G548" s="475">
        <v>-0.0113</v>
      </c>
      <c r="M548" s="473" t="s">
        <v>809</v>
      </c>
      <c r="N548" s="406">
        <v>76.8</v>
      </c>
      <c r="O548" s="474">
        <v>76.1</v>
      </c>
      <c r="P548" s="474">
        <v>76.9</v>
      </c>
      <c r="Q548" s="474">
        <v>76.1</v>
      </c>
      <c r="R548" s="474" t="s">
        <v>3031</v>
      </c>
      <c r="S548" s="475">
        <v>0.0066</v>
      </c>
    </row>
    <row r="549" ht="15.75" customHeight="1">
      <c r="A549" s="473" t="s">
        <v>900</v>
      </c>
      <c r="B549" s="406">
        <v>79.9</v>
      </c>
      <c r="C549" s="474">
        <v>78.2</v>
      </c>
      <c r="D549" s="474">
        <v>82.5</v>
      </c>
      <c r="E549" s="474">
        <v>78.2</v>
      </c>
      <c r="F549" s="474" t="s">
        <v>3122</v>
      </c>
      <c r="G549" s="475">
        <v>0.0296</v>
      </c>
      <c r="M549" s="473" t="s">
        <v>810</v>
      </c>
      <c r="N549" s="406">
        <v>76.3</v>
      </c>
      <c r="O549" s="474">
        <v>76.1</v>
      </c>
      <c r="P549" s="474">
        <v>76.9</v>
      </c>
      <c r="Q549" s="474">
        <v>75.8</v>
      </c>
      <c r="R549" s="474" t="s">
        <v>3032</v>
      </c>
      <c r="S549" s="475">
        <v>-0.0013</v>
      </c>
    </row>
    <row r="550" ht="15.75" customHeight="1">
      <c r="A550" s="473" t="s">
        <v>901</v>
      </c>
      <c r="B550" s="406">
        <v>77.6</v>
      </c>
      <c r="C550" s="474">
        <v>75.8</v>
      </c>
      <c r="D550" s="474">
        <v>77.9</v>
      </c>
      <c r="E550" s="474">
        <v>74.4</v>
      </c>
      <c r="F550" s="474" t="s">
        <v>3123</v>
      </c>
      <c r="G550" s="475">
        <v>0.0251</v>
      </c>
      <c r="M550" s="473" t="s">
        <v>811</v>
      </c>
      <c r="N550" s="406">
        <v>76.4</v>
      </c>
      <c r="O550" s="474">
        <v>76.2</v>
      </c>
      <c r="P550" s="474">
        <v>76.8</v>
      </c>
      <c r="Q550" s="474">
        <v>76.0</v>
      </c>
      <c r="R550" s="474" t="s">
        <v>3033</v>
      </c>
      <c r="S550" s="475">
        <v>-0.0013</v>
      </c>
    </row>
    <row r="551" ht="15.75" customHeight="1">
      <c r="A551" s="473" t="s">
        <v>902</v>
      </c>
      <c r="B551" s="406">
        <v>75.7</v>
      </c>
      <c r="C551" s="474">
        <v>74.3</v>
      </c>
      <c r="D551" s="474">
        <v>77.6</v>
      </c>
      <c r="E551" s="474">
        <v>74.3</v>
      </c>
      <c r="F551" s="474" t="s">
        <v>3124</v>
      </c>
      <c r="G551" s="475">
        <v>0.0244</v>
      </c>
      <c r="M551" s="473" t="s">
        <v>812</v>
      </c>
      <c r="N551" s="406">
        <v>76.5</v>
      </c>
      <c r="O551" s="474">
        <v>77.0</v>
      </c>
      <c r="P551" s="474">
        <v>77.0</v>
      </c>
      <c r="Q551" s="474">
        <v>76.0</v>
      </c>
      <c r="R551" s="474" t="s">
        <v>3034</v>
      </c>
      <c r="S551" s="475">
        <v>-0.0039</v>
      </c>
    </row>
    <row r="552" ht="15.75" customHeight="1">
      <c r="A552" s="473" t="s">
        <v>903</v>
      </c>
      <c r="B552" s="406">
        <v>73.9</v>
      </c>
      <c r="C552" s="474">
        <v>72.5</v>
      </c>
      <c r="D552" s="474">
        <v>74.1</v>
      </c>
      <c r="E552" s="474">
        <v>72.5</v>
      </c>
      <c r="F552" s="474" t="s">
        <v>3125</v>
      </c>
      <c r="G552" s="475">
        <v>0.0207</v>
      </c>
      <c r="M552" s="473" t="s">
        <v>813</v>
      </c>
      <c r="N552" s="406">
        <v>76.8</v>
      </c>
      <c r="O552" s="474">
        <v>76.1</v>
      </c>
      <c r="P552" s="474">
        <v>77.0</v>
      </c>
      <c r="Q552" s="474">
        <v>76.1</v>
      </c>
      <c r="R552" s="474" t="s">
        <v>3035</v>
      </c>
      <c r="S552" s="475">
        <v>0.0052</v>
      </c>
    </row>
    <row r="553" ht="15.75" customHeight="1">
      <c r="A553" s="473" t="s">
        <v>904</v>
      </c>
      <c r="B553" s="406">
        <v>72.4</v>
      </c>
      <c r="C553" s="474">
        <v>72.8</v>
      </c>
      <c r="D553" s="474">
        <v>72.9</v>
      </c>
      <c r="E553" s="474">
        <v>71.8</v>
      </c>
      <c r="F553" s="474" t="s">
        <v>3126</v>
      </c>
      <c r="G553" s="475">
        <v>0.0014</v>
      </c>
      <c r="M553" s="473" t="s">
        <v>814</v>
      </c>
      <c r="N553" s="406">
        <v>76.4</v>
      </c>
      <c r="O553" s="474">
        <v>76.3</v>
      </c>
      <c r="P553" s="474">
        <v>77.3</v>
      </c>
      <c r="Q553" s="474">
        <v>75.8</v>
      </c>
      <c r="R553" s="474" t="s">
        <v>3036</v>
      </c>
      <c r="S553" s="475">
        <v>0.0013</v>
      </c>
    </row>
    <row r="554" ht="15.75" customHeight="1">
      <c r="A554" s="473" t="s">
        <v>905</v>
      </c>
      <c r="B554" s="406">
        <v>72.3</v>
      </c>
      <c r="C554" s="474">
        <v>73.0</v>
      </c>
      <c r="D554" s="474">
        <v>73.4</v>
      </c>
      <c r="E554" s="474">
        <v>71.4</v>
      </c>
      <c r="F554" s="474" t="s">
        <v>3127</v>
      </c>
      <c r="G554" s="475">
        <v>-0.0096</v>
      </c>
      <c r="M554" s="473" t="s">
        <v>815</v>
      </c>
      <c r="N554" s="406">
        <v>76.3</v>
      </c>
      <c r="O554" s="474">
        <v>76.0</v>
      </c>
      <c r="P554" s="474">
        <v>76.5</v>
      </c>
      <c r="Q554" s="474">
        <v>75.5</v>
      </c>
      <c r="R554" s="474" t="s">
        <v>3037</v>
      </c>
      <c r="S554" s="475">
        <v>0.0053</v>
      </c>
    </row>
    <row r="555" ht="15.75" customHeight="1">
      <c r="A555" s="473" t="s">
        <v>906</v>
      </c>
      <c r="B555" s="406">
        <v>73.0</v>
      </c>
      <c r="C555" s="474">
        <v>72.0</v>
      </c>
      <c r="D555" s="474">
        <v>73.5</v>
      </c>
      <c r="E555" s="474">
        <v>72.0</v>
      </c>
      <c r="F555" s="474" t="s">
        <v>3128</v>
      </c>
      <c r="G555" s="475">
        <v>0.0196</v>
      </c>
      <c r="M555" s="473" t="s">
        <v>816</v>
      </c>
      <c r="N555" s="406">
        <v>75.9</v>
      </c>
      <c r="O555" s="474">
        <v>76.2</v>
      </c>
      <c r="P555" s="474">
        <v>76.5</v>
      </c>
      <c r="Q555" s="474">
        <v>75.7</v>
      </c>
      <c r="R555" s="474" t="s">
        <v>3038</v>
      </c>
      <c r="S555" s="475">
        <v>-0.0039</v>
      </c>
    </row>
    <row r="556" ht="15.75" customHeight="1">
      <c r="A556" s="473" t="s">
        <v>907</v>
      </c>
      <c r="B556" s="406">
        <v>71.6</v>
      </c>
      <c r="C556" s="474">
        <v>70.0</v>
      </c>
      <c r="D556" s="474">
        <v>72.3</v>
      </c>
      <c r="E556" s="474">
        <v>70.0</v>
      </c>
      <c r="F556" s="474" t="s">
        <v>3129</v>
      </c>
      <c r="G556" s="475">
        <v>0.0229</v>
      </c>
      <c r="M556" s="473" t="s">
        <v>817</v>
      </c>
      <c r="N556" s="406">
        <v>76.2</v>
      </c>
      <c r="O556" s="474">
        <v>76.0</v>
      </c>
      <c r="P556" s="474">
        <v>76.5</v>
      </c>
      <c r="Q556" s="474">
        <v>75.5</v>
      </c>
      <c r="R556" s="474" t="s">
        <v>3039</v>
      </c>
      <c r="S556" s="475">
        <v>0.0093</v>
      </c>
    </row>
    <row r="557" ht="15.75" customHeight="1">
      <c r="A557" s="473" t="s">
        <v>908</v>
      </c>
      <c r="B557" s="406">
        <v>70.0</v>
      </c>
      <c r="C557" s="474">
        <v>70.0</v>
      </c>
      <c r="D557" s="474">
        <v>70.2</v>
      </c>
      <c r="E557" s="474">
        <v>69.8</v>
      </c>
      <c r="F557" s="474" t="s">
        <v>3130</v>
      </c>
      <c r="G557" s="475">
        <v>0.0029</v>
      </c>
      <c r="M557" s="473" t="s">
        <v>818</v>
      </c>
      <c r="N557" s="406">
        <v>75.5</v>
      </c>
      <c r="O557" s="474">
        <v>76.5</v>
      </c>
      <c r="P557" s="474">
        <v>77.2</v>
      </c>
      <c r="Q557" s="474">
        <v>75.1</v>
      </c>
      <c r="R557" s="474" t="s">
        <v>3040</v>
      </c>
      <c r="S557" s="475">
        <v>-0.0169</v>
      </c>
    </row>
    <row r="558" ht="15.75" customHeight="1">
      <c r="A558" s="473" t="s">
        <v>909</v>
      </c>
      <c r="B558" s="406">
        <v>69.8</v>
      </c>
      <c r="C558" s="474">
        <v>70.6</v>
      </c>
      <c r="D558" s="474">
        <v>70.6</v>
      </c>
      <c r="E558" s="474">
        <v>69.5</v>
      </c>
      <c r="F558" s="474" t="s">
        <v>3131</v>
      </c>
      <c r="G558" s="475">
        <v>0.0</v>
      </c>
      <c r="M558" s="473" t="s">
        <v>819</v>
      </c>
      <c r="N558" s="406">
        <v>76.8</v>
      </c>
      <c r="O558" s="474">
        <v>77.4</v>
      </c>
      <c r="P558" s="474">
        <v>77.6</v>
      </c>
      <c r="Q558" s="474">
        <v>76.5</v>
      </c>
      <c r="R558" s="474" t="s">
        <v>3041</v>
      </c>
      <c r="S558" s="475">
        <v>-0.0039</v>
      </c>
    </row>
    <row r="559" ht="15.75" customHeight="1">
      <c r="A559" s="473" t="s">
        <v>910</v>
      </c>
      <c r="B559" s="406">
        <v>69.8</v>
      </c>
      <c r="C559" s="474">
        <v>71.0</v>
      </c>
      <c r="D559" s="474">
        <v>71.0</v>
      </c>
      <c r="E559" s="474">
        <v>69.7</v>
      </c>
      <c r="F559" s="474" t="s">
        <v>3132</v>
      </c>
      <c r="G559" s="475">
        <v>-0.0071</v>
      </c>
      <c r="M559" s="473" t="s">
        <v>820</v>
      </c>
      <c r="N559" s="406">
        <v>77.1</v>
      </c>
      <c r="O559" s="474">
        <v>74.7</v>
      </c>
      <c r="P559" s="474">
        <v>77.5</v>
      </c>
      <c r="Q559" s="474">
        <v>74.7</v>
      </c>
      <c r="R559" s="474" t="s">
        <v>3042</v>
      </c>
      <c r="S559" s="475">
        <v>0.0185</v>
      </c>
    </row>
    <row r="560" ht="15.75" customHeight="1">
      <c r="A560" s="473" t="s">
        <v>911</v>
      </c>
      <c r="B560" s="406">
        <v>70.3</v>
      </c>
      <c r="C560" s="474">
        <v>70.7</v>
      </c>
      <c r="D560" s="474">
        <v>70.7</v>
      </c>
      <c r="E560" s="474">
        <v>69.2</v>
      </c>
      <c r="F560" s="474" t="s">
        <v>3133</v>
      </c>
      <c r="G560" s="475">
        <v>0.0057</v>
      </c>
      <c r="M560" s="473" t="s">
        <v>821</v>
      </c>
      <c r="N560" s="406">
        <v>75.7</v>
      </c>
      <c r="O560" s="474">
        <v>76.1</v>
      </c>
      <c r="P560" s="474">
        <v>76.3</v>
      </c>
      <c r="Q560" s="474">
        <v>75.5</v>
      </c>
      <c r="R560" s="474" t="s">
        <v>3043</v>
      </c>
      <c r="S560" s="475">
        <v>-0.0039</v>
      </c>
    </row>
    <row r="561" ht="15.75" customHeight="1">
      <c r="A561" s="473" t="s">
        <v>912</v>
      </c>
      <c r="B561" s="406">
        <v>69.9</v>
      </c>
      <c r="C561" s="474">
        <v>70.9</v>
      </c>
      <c r="D561" s="474">
        <v>70.9</v>
      </c>
      <c r="E561" s="474">
        <v>69.7</v>
      </c>
      <c r="F561" s="474" t="s">
        <v>3134</v>
      </c>
      <c r="G561" s="475">
        <v>-0.0029</v>
      </c>
      <c r="M561" s="473" t="s">
        <v>822</v>
      </c>
      <c r="N561" s="406">
        <v>76.0</v>
      </c>
      <c r="O561" s="474">
        <v>77.5</v>
      </c>
      <c r="P561" s="474">
        <v>77.5</v>
      </c>
      <c r="Q561" s="474">
        <v>75.3</v>
      </c>
      <c r="R561" s="474" t="s">
        <v>3044</v>
      </c>
      <c r="S561" s="475">
        <v>-0.0181</v>
      </c>
    </row>
    <row r="562" ht="15.75" customHeight="1">
      <c r="A562" s="473" t="s">
        <v>913</v>
      </c>
      <c r="B562" s="406">
        <v>70.1</v>
      </c>
      <c r="C562" s="474">
        <v>70.1</v>
      </c>
      <c r="D562" s="474">
        <v>71.0</v>
      </c>
      <c r="E562" s="474">
        <v>70.0</v>
      </c>
      <c r="F562" s="474" t="s">
        <v>3135</v>
      </c>
      <c r="G562" s="475">
        <v>0.0014</v>
      </c>
      <c r="M562" s="473" t="s">
        <v>823</v>
      </c>
      <c r="N562" s="406">
        <v>77.4</v>
      </c>
      <c r="O562" s="474">
        <v>79.9</v>
      </c>
      <c r="P562" s="474">
        <v>79.9</v>
      </c>
      <c r="Q562" s="474">
        <v>76.8</v>
      </c>
      <c r="R562" s="474" t="s">
        <v>3045</v>
      </c>
      <c r="S562" s="475">
        <v>-0.0178</v>
      </c>
    </row>
    <row r="563" ht="15.75" customHeight="1">
      <c r="A563" s="473" t="s">
        <v>914</v>
      </c>
      <c r="B563" s="406">
        <v>70.0</v>
      </c>
      <c r="C563" s="474">
        <v>71.2</v>
      </c>
      <c r="D563" s="474">
        <v>72.2</v>
      </c>
      <c r="E563" s="474">
        <v>69.8</v>
      </c>
      <c r="F563" s="474" t="s">
        <v>3136</v>
      </c>
      <c r="G563" s="475">
        <v>-0.0155</v>
      </c>
      <c r="M563" s="473" t="s">
        <v>824</v>
      </c>
      <c r="N563" s="406">
        <v>78.8</v>
      </c>
      <c r="O563" s="474">
        <v>79.4</v>
      </c>
      <c r="P563" s="474">
        <v>79.9</v>
      </c>
      <c r="Q563" s="474">
        <v>78.1</v>
      </c>
      <c r="R563" s="474" t="s">
        <v>3046</v>
      </c>
      <c r="S563" s="475">
        <v>-0.0038</v>
      </c>
    </row>
    <row r="564" ht="15.75" customHeight="1">
      <c r="A564" s="473" t="s">
        <v>915</v>
      </c>
      <c r="B564" s="406">
        <v>71.1</v>
      </c>
      <c r="C564" s="474">
        <v>71.0</v>
      </c>
      <c r="D564" s="474">
        <v>72.0</v>
      </c>
      <c r="E564" s="474">
        <v>69.8</v>
      </c>
      <c r="F564" s="474" t="s">
        <v>3137</v>
      </c>
      <c r="G564" s="475">
        <v>0.0028</v>
      </c>
      <c r="M564" s="473" t="s">
        <v>825</v>
      </c>
      <c r="N564" s="406">
        <v>79.1</v>
      </c>
      <c r="O564" s="474">
        <v>77.9</v>
      </c>
      <c r="P564" s="474">
        <v>79.4</v>
      </c>
      <c r="Q564" s="474">
        <v>76.6</v>
      </c>
      <c r="R564" s="474" t="s">
        <v>3047</v>
      </c>
      <c r="S564" s="475">
        <v>0.0246</v>
      </c>
    </row>
    <row r="565" ht="15.75" customHeight="1">
      <c r="A565" s="473" t="s">
        <v>916</v>
      </c>
      <c r="B565" s="406">
        <v>70.9</v>
      </c>
      <c r="C565" s="474">
        <v>74.2</v>
      </c>
      <c r="D565" s="474">
        <v>74.3</v>
      </c>
      <c r="E565" s="474">
        <v>70.6</v>
      </c>
      <c r="F565" s="474" t="s">
        <v>3138</v>
      </c>
      <c r="G565" s="475">
        <v>-0.0327</v>
      </c>
      <c r="M565" s="473" t="s">
        <v>826</v>
      </c>
      <c r="N565" s="406">
        <v>77.2</v>
      </c>
      <c r="O565" s="474">
        <v>77.2</v>
      </c>
      <c r="P565" s="474">
        <v>78.6</v>
      </c>
      <c r="Q565" s="474">
        <v>76.5</v>
      </c>
      <c r="R565" s="474" t="s">
        <v>3048</v>
      </c>
      <c r="S565" s="475">
        <v>-0.009</v>
      </c>
    </row>
    <row r="566" ht="15.75" customHeight="1">
      <c r="A566" s="473" t="s">
        <v>917</v>
      </c>
      <c r="B566" s="406">
        <v>73.3</v>
      </c>
      <c r="C566" s="474">
        <v>72.4</v>
      </c>
      <c r="D566" s="474">
        <v>73.6</v>
      </c>
      <c r="E566" s="474">
        <v>70.6</v>
      </c>
      <c r="F566" s="474" t="s">
        <v>3139</v>
      </c>
      <c r="G566" s="475">
        <v>0.0152</v>
      </c>
      <c r="M566" s="473" t="s">
        <v>827</v>
      </c>
      <c r="N566" s="406">
        <v>77.9</v>
      </c>
      <c r="O566" s="474">
        <v>77.8</v>
      </c>
      <c r="P566" s="474">
        <v>79.2</v>
      </c>
      <c r="Q566" s="474">
        <v>76.2</v>
      </c>
      <c r="R566" s="474" t="s">
        <v>3049</v>
      </c>
      <c r="S566" s="475">
        <v>-0.0013</v>
      </c>
    </row>
    <row r="567" ht="15.75" customHeight="1">
      <c r="A567" s="473" t="s">
        <v>918</v>
      </c>
      <c r="B567" s="406">
        <v>72.2</v>
      </c>
      <c r="C567" s="474">
        <v>73.8</v>
      </c>
      <c r="D567" s="474">
        <v>75.6</v>
      </c>
      <c r="E567" s="474">
        <v>72.0</v>
      </c>
      <c r="F567" s="474" t="s">
        <v>3140</v>
      </c>
      <c r="G567" s="475">
        <v>-0.0123</v>
      </c>
      <c r="M567" s="473" t="s">
        <v>828</v>
      </c>
      <c r="N567" s="406">
        <v>78.0</v>
      </c>
      <c r="O567" s="474">
        <v>78.7</v>
      </c>
      <c r="P567" s="474">
        <v>79.2</v>
      </c>
      <c r="Q567" s="474">
        <v>77.8</v>
      </c>
      <c r="R567" s="474" t="s">
        <v>3050</v>
      </c>
      <c r="S567" s="475">
        <v>-0.0038</v>
      </c>
    </row>
    <row r="568" ht="15.75" customHeight="1">
      <c r="A568" s="473" t="s">
        <v>919</v>
      </c>
      <c r="B568" s="406">
        <v>73.1</v>
      </c>
      <c r="C568" s="474">
        <v>70.1</v>
      </c>
      <c r="D568" s="474">
        <v>74.0</v>
      </c>
      <c r="E568" s="474">
        <v>69.7</v>
      </c>
      <c r="F568" s="474" t="s">
        <v>3141</v>
      </c>
      <c r="G568" s="475">
        <v>0.0428</v>
      </c>
      <c r="M568" s="473" t="s">
        <v>829</v>
      </c>
      <c r="N568" s="406">
        <v>78.3</v>
      </c>
      <c r="O568" s="474">
        <v>77.9</v>
      </c>
      <c r="P568" s="474">
        <v>79.9</v>
      </c>
      <c r="Q568" s="474">
        <v>77.8</v>
      </c>
      <c r="R568" s="474" t="s">
        <v>3051</v>
      </c>
      <c r="S568" s="475">
        <v>0.0142</v>
      </c>
    </row>
    <row r="569" ht="15.75" customHeight="1">
      <c r="A569" s="473" t="s">
        <v>920</v>
      </c>
      <c r="B569" s="406">
        <v>70.1</v>
      </c>
      <c r="C569" s="474">
        <v>70.3</v>
      </c>
      <c r="D569" s="474">
        <v>70.9</v>
      </c>
      <c r="E569" s="474">
        <v>70.0</v>
      </c>
      <c r="F569" s="474" t="s">
        <v>3142</v>
      </c>
      <c r="G569" s="475">
        <v>-0.0085</v>
      </c>
      <c r="M569" s="473" t="s">
        <v>830</v>
      </c>
      <c r="N569" s="406">
        <v>77.2</v>
      </c>
      <c r="O569" s="474">
        <v>76.2</v>
      </c>
      <c r="P569" s="474">
        <v>78.2</v>
      </c>
      <c r="Q569" s="474">
        <v>76.2</v>
      </c>
      <c r="R569" s="474" t="s">
        <v>3052</v>
      </c>
      <c r="S569" s="475">
        <v>0.0145</v>
      </c>
    </row>
    <row r="570" ht="15.75" customHeight="1">
      <c r="A570" s="473" t="s">
        <v>921</v>
      </c>
      <c r="B570" s="406">
        <v>70.7</v>
      </c>
      <c r="C570" s="474">
        <v>69.0</v>
      </c>
      <c r="D570" s="474">
        <v>71.5</v>
      </c>
      <c r="E570" s="474">
        <v>69.0</v>
      </c>
      <c r="F570" s="474" t="s">
        <v>3143</v>
      </c>
      <c r="G570" s="475">
        <v>0.0246</v>
      </c>
      <c r="M570" s="473" t="s">
        <v>831</v>
      </c>
      <c r="N570" s="406">
        <v>76.1</v>
      </c>
      <c r="O570" s="474">
        <v>75.3</v>
      </c>
      <c r="P570" s="474">
        <v>77.7</v>
      </c>
      <c r="Q570" s="474">
        <v>75.3</v>
      </c>
      <c r="R570" s="474" t="s">
        <v>3053</v>
      </c>
      <c r="S570" s="475">
        <v>0.012</v>
      </c>
    </row>
    <row r="571" ht="15.75" customHeight="1">
      <c r="A571" s="473" t="s">
        <v>922</v>
      </c>
      <c r="B571" s="406">
        <v>69.0</v>
      </c>
      <c r="C571" s="474">
        <v>69.1</v>
      </c>
      <c r="D571" s="474">
        <v>69.6</v>
      </c>
      <c r="E571" s="474">
        <v>68.1</v>
      </c>
      <c r="F571" s="474" t="s">
        <v>3144</v>
      </c>
      <c r="G571" s="475">
        <v>-0.0014</v>
      </c>
      <c r="M571" s="473" t="s">
        <v>832</v>
      </c>
      <c r="N571" s="406">
        <v>75.2</v>
      </c>
      <c r="O571" s="474">
        <v>74.0</v>
      </c>
      <c r="P571" s="474">
        <v>75.7</v>
      </c>
      <c r="Q571" s="474">
        <v>74.0</v>
      </c>
      <c r="R571" s="474" t="s">
        <v>3054</v>
      </c>
      <c r="S571" s="475">
        <v>0.0094</v>
      </c>
    </row>
    <row r="572" ht="15.75" customHeight="1">
      <c r="A572" s="473" t="s">
        <v>923</v>
      </c>
      <c r="B572" s="406">
        <v>69.1</v>
      </c>
      <c r="C572" s="474">
        <v>68.3</v>
      </c>
      <c r="D572" s="474">
        <v>69.4</v>
      </c>
      <c r="E572" s="474">
        <v>68.1</v>
      </c>
      <c r="F572" s="474" t="s">
        <v>3145</v>
      </c>
      <c r="G572" s="475">
        <v>0.0162</v>
      </c>
      <c r="M572" s="473" t="s">
        <v>833</v>
      </c>
      <c r="N572" s="406">
        <v>74.5</v>
      </c>
      <c r="O572" s="474">
        <v>74.0</v>
      </c>
      <c r="P572" s="474">
        <v>75.0</v>
      </c>
      <c r="Q572" s="474">
        <v>73.3</v>
      </c>
      <c r="R572" s="474" t="s">
        <v>3055</v>
      </c>
      <c r="S572" s="475">
        <v>0.0136</v>
      </c>
    </row>
    <row r="573" ht="15.75" customHeight="1">
      <c r="A573" s="473" t="s">
        <v>924</v>
      </c>
      <c r="B573" s="406">
        <v>68.0</v>
      </c>
      <c r="C573" s="474">
        <v>67.2</v>
      </c>
      <c r="D573" s="474">
        <v>68.4</v>
      </c>
      <c r="E573" s="474">
        <v>67.2</v>
      </c>
      <c r="F573" s="474" t="s">
        <v>3146</v>
      </c>
      <c r="G573" s="475">
        <v>0.018</v>
      </c>
      <c r="M573" s="473" t="s">
        <v>834</v>
      </c>
      <c r="N573" s="406">
        <v>73.5</v>
      </c>
      <c r="O573" s="474">
        <v>75.8</v>
      </c>
      <c r="P573" s="474">
        <v>75.9</v>
      </c>
      <c r="Q573" s="474">
        <v>72.1</v>
      </c>
      <c r="R573" s="474" t="s">
        <v>3056</v>
      </c>
      <c r="S573" s="475">
        <v>-0.0252</v>
      </c>
    </row>
    <row r="574" ht="15.75" customHeight="1">
      <c r="A574" s="473" t="s">
        <v>925</v>
      </c>
      <c r="B574" s="406">
        <v>66.8</v>
      </c>
      <c r="C574" s="474">
        <v>67.0</v>
      </c>
      <c r="D574" s="474">
        <v>67.2</v>
      </c>
      <c r="E574" s="474">
        <v>66.4</v>
      </c>
      <c r="F574" s="474" t="s">
        <v>3147</v>
      </c>
      <c r="G574" s="475">
        <v>0.003</v>
      </c>
      <c r="M574" s="473" t="s">
        <v>835</v>
      </c>
      <c r="N574" s="406">
        <v>75.4</v>
      </c>
      <c r="O574" s="474">
        <v>76.9</v>
      </c>
      <c r="P574" s="474">
        <v>77.6</v>
      </c>
      <c r="Q574" s="474">
        <v>75.3</v>
      </c>
      <c r="R574" s="474" t="s">
        <v>3057</v>
      </c>
      <c r="S574" s="475">
        <v>-0.0053</v>
      </c>
    </row>
    <row r="575" ht="15.75" customHeight="1">
      <c r="A575" s="473" t="s">
        <v>926</v>
      </c>
      <c r="B575" s="406">
        <v>66.6</v>
      </c>
      <c r="C575" s="474">
        <v>66.0</v>
      </c>
      <c r="D575" s="474">
        <v>67.2</v>
      </c>
      <c r="E575" s="474">
        <v>65.1</v>
      </c>
      <c r="F575" s="474" t="s">
        <v>3148</v>
      </c>
      <c r="G575" s="475">
        <v>0.0168</v>
      </c>
      <c r="M575" s="473" t="s">
        <v>836</v>
      </c>
      <c r="N575" s="406">
        <v>75.8</v>
      </c>
      <c r="O575" s="474">
        <v>73.3</v>
      </c>
      <c r="P575" s="474">
        <v>77.1</v>
      </c>
      <c r="Q575" s="474">
        <v>72.7</v>
      </c>
      <c r="R575" s="474" t="s">
        <v>3058</v>
      </c>
      <c r="S575" s="475">
        <v>0.0355</v>
      </c>
    </row>
    <row r="576" ht="15.75" customHeight="1">
      <c r="A576" s="473" t="s">
        <v>927</v>
      </c>
      <c r="B576" s="406">
        <v>65.5</v>
      </c>
      <c r="C576" s="474">
        <v>65.8</v>
      </c>
      <c r="D576" s="474">
        <v>66.0</v>
      </c>
      <c r="E576" s="474">
        <v>65.1</v>
      </c>
      <c r="F576" s="474" t="s">
        <v>3149</v>
      </c>
      <c r="G576" s="475">
        <v>-0.0046</v>
      </c>
      <c r="M576" s="473" t="s">
        <v>837</v>
      </c>
      <c r="N576" s="406">
        <v>73.2</v>
      </c>
      <c r="O576" s="474">
        <v>72.4</v>
      </c>
      <c r="P576" s="474">
        <v>73.6</v>
      </c>
      <c r="Q576" s="474">
        <v>72.1</v>
      </c>
      <c r="R576" s="474" t="s">
        <v>3059</v>
      </c>
      <c r="S576" s="475">
        <v>0.0055</v>
      </c>
    </row>
    <row r="577" ht="15.75" customHeight="1">
      <c r="A577" s="473" t="s">
        <v>928</v>
      </c>
      <c r="B577" s="406">
        <v>65.8</v>
      </c>
      <c r="C577" s="474">
        <v>65.6</v>
      </c>
      <c r="D577" s="474">
        <v>66.4</v>
      </c>
      <c r="E577" s="474">
        <v>65.6</v>
      </c>
      <c r="F577" s="474" t="s">
        <v>3150</v>
      </c>
      <c r="G577" s="475">
        <v>-0.0045</v>
      </c>
      <c r="M577" s="473" t="s">
        <v>838</v>
      </c>
      <c r="N577" s="406">
        <v>72.8</v>
      </c>
      <c r="O577" s="474">
        <v>72.4</v>
      </c>
      <c r="P577" s="474">
        <v>72.9</v>
      </c>
      <c r="Q577" s="474">
        <v>72.0</v>
      </c>
      <c r="R577" s="474" t="s">
        <v>3060</v>
      </c>
      <c r="S577" s="475">
        <v>0.0125</v>
      </c>
    </row>
    <row r="578" ht="15.75" customHeight="1">
      <c r="A578" s="473" t="s">
        <v>929</v>
      </c>
      <c r="B578" s="406">
        <v>66.1</v>
      </c>
      <c r="C578" s="474">
        <v>66.6</v>
      </c>
      <c r="D578" s="474">
        <v>67.1</v>
      </c>
      <c r="E578" s="474">
        <v>65.8</v>
      </c>
      <c r="F578" s="474" t="s">
        <v>3151</v>
      </c>
      <c r="G578" s="475">
        <v>-0.0075</v>
      </c>
      <c r="M578" s="473" t="s">
        <v>839</v>
      </c>
      <c r="N578" s="406">
        <v>71.9</v>
      </c>
      <c r="O578" s="474">
        <v>71.4</v>
      </c>
      <c r="P578" s="474">
        <v>72.5</v>
      </c>
      <c r="Q578" s="474">
        <v>71.4</v>
      </c>
      <c r="R578" s="474" t="s">
        <v>3061</v>
      </c>
      <c r="S578" s="475">
        <v>0.007</v>
      </c>
    </row>
    <row r="579" ht="15.75" customHeight="1">
      <c r="A579" s="473" t="s">
        <v>930</v>
      </c>
      <c r="B579" s="406">
        <v>66.6</v>
      </c>
      <c r="C579" s="474">
        <v>67.0</v>
      </c>
      <c r="D579" s="474">
        <v>67.5</v>
      </c>
      <c r="E579" s="474">
        <v>66.5</v>
      </c>
      <c r="F579" s="474" t="s">
        <v>3152</v>
      </c>
      <c r="G579" s="475">
        <v>0.0015</v>
      </c>
      <c r="M579" s="473" t="s">
        <v>840</v>
      </c>
      <c r="N579" s="406">
        <v>71.4</v>
      </c>
      <c r="O579" s="474">
        <v>72.0</v>
      </c>
      <c r="P579" s="474">
        <v>72.5</v>
      </c>
      <c r="Q579" s="474">
        <v>71.1</v>
      </c>
      <c r="R579" s="474" t="s">
        <v>3062</v>
      </c>
      <c r="S579" s="475">
        <v>0.0</v>
      </c>
    </row>
    <row r="580" ht="15.75" customHeight="1">
      <c r="A580" s="473" t="s">
        <v>931</v>
      </c>
      <c r="B580" s="406">
        <v>66.5</v>
      </c>
      <c r="C580" s="474">
        <v>67.5</v>
      </c>
      <c r="D580" s="474">
        <v>67.5</v>
      </c>
      <c r="E580" s="474">
        <v>66.2</v>
      </c>
      <c r="F580" s="474" t="s">
        <v>3153</v>
      </c>
      <c r="G580" s="475">
        <v>-0.0119</v>
      </c>
      <c r="M580" s="473" t="s">
        <v>841</v>
      </c>
      <c r="N580" s="406">
        <v>71.4</v>
      </c>
      <c r="O580" s="474">
        <v>72.0</v>
      </c>
      <c r="P580" s="474">
        <v>72.0</v>
      </c>
      <c r="Q580" s="474">
        <v>71.0</v>
      </c>
      <c r="R580" s="474" t="s">
        <v>3063</v>
      </c>
      <c r="S580" s="475">
        <v>0.0042</v>
      </c>
    </row>
    <row r="581" ht="15.75" customHeight="1">
      <c r="A581" s="473" t="s">
        <v>932</v>
      </c>
      <c r="B581" s="406">
        <v>67.3</v>
      </c>
      <c r="C581" s="474">
        <v>66.0</v>
      </c>
      <c r="D581" s="474">
        <v>68.1</v>
      </c>
      <c r="E581" s="474">
        <v>66.0</v>
      </c>
      <c r="F581" s="474" t="s">
        <v>3154</v>
      </c>
      <c r="G581" s="475">
        <v>0.0228</v>
      </c>
      <c r="M581" s="473" t="s">
        <v>842</v>
      </c>
      <c r="N581" s="406">
        <v>71.1</v>
      </c>
      <c r="O581" s="474">
        <v>70.5</v>
      </c>
      <c r="P581" s="474">
        <v>71.5</v>
      </c>
      <c r="Q581" s="474">
        <v>70.2</v>
      </c>
      <c r="R581" s="474" t="s">
        <v>3064</v>
      </c>
      <c r="S581" s="475">
        <v>0.0085</v>
      </c>
    </row>
    <row r="582" ht="15.75" customHeight="1">
      <c r="A582" s="473" t="s">
        <v>933</v>
      </c>
      <c r="B582" s="406">
        <v>65.8</v>
      </c>
      <c r="C582" s="474">
        <v>66.3</v>
      </c>
      <c r="D582" s="474">
        <v>67.0</v>
      </c>
      <c r="E582" s="474">
        <v>65.0</v>
      </c>
      <c r="F582" s="474" t="s">
        <v>3155</v>
      </c>
      <c r="G582" s="475">
        <v>-0.003</v>
      </c>
      <c r="M582" s="473" t="s">
        <v>843</v>
      </c>
      <c r="N582" s="406">
        <v>70.5</v>
      </c>
      <c r="O582" s="474">
        <v>70.6</v>
      </c>
      <c r="P582" s="474">
        <v>71.0</v>
      </c>
      <c r="Q582" s="474">
        <v>70.4</v>
      </c>
      <c r="R582" s="474" t="s">
        <v>3065</v>
      </c>
      <c r="S582" s="475">
        <v>0.0014</v>
      </c>
    </row>
    <row r="583" ht="15.75" customHeight="1">
      <c r="A583" s="473" t="s">
        <v>934</v>
      </c>
      <c r="B583" s="406">
        <v>66.0</v>
      </c>
      <c r="C583" s="474">
        <v>67.4</v>
      </c>
      <c r="D583" s="474">
        <v>68.5</v>
      </c>
      <c r="E583" s="474">
        <v>65.8</v>
      </c>
      <c r="F583" s="474" t="s">
        <v>3156</v>
      </c>
      <c r="G583" s="475">
        <v>-0.0149</v>
      </c>
      <c r="M583" s="473" t="s">
        <v>844</v>
      </c>
      <c r="N583" s="406">
        <v>70.4</v>
      </c>
      <c r="O583" s="474">
        <v>70.3</v>
      </c>
      <c r="P583" s="474">
        <v>71.2</v>
      </c>
      <c r="Q583" s="474">
        <v>70.2</v>
      </c>
      <c r="R583" s="474" t="s">
        <v>3066</v>
      </c>
      <c r="S583" s="475">
        <v>0.0014</v>
      </c>
    </row>
    <row r="584" ht="15.75" customHeight="1">
      <c r="A584" s="473" t="s">
        <v>935</v>
      </c>
      <c r="B584" s="406">
        <v>67.0</v>
      </c>
      <c r="C584" s="474">
        <v>67.0</v>
      </c>
      <c r="D584" s="474">
        <v>69.4</v>
      </c>
      <c r="E584" s="474">
        <v>66.1</v>
      </c>
      <c r="F584" s="474" t="s">
        <v>3157</v>
      </c>
      <c r="G584" s="475">
        <v>0.0015</v>
      </c>
      <c r="M584" s="473" t="s">
        <v>845</v>
      </c>
      <c r="N584" s="406">
        <v>70.3</v>
      </c>
      <c r="O584" s="474">
        <v>70.0</v>
      </c>
      <c r="P584" s="474">
        <v>71.0</v>
      </c>
      <c r="Q584" s="474">
        <v>69.7</v>
      </c>
      <c r="R584" s="474" t="s">
        <v>3067</v>
      </c>
      <c r="S584" s="475">
        <v>0.0072</v>
      </c>
    </row>
    <row r="585" ht="15.75" customHeight="1">
      <c r="A585" s="473" t="s">
        <v>936</v>
      </c>
      <c r="B585" s="406">
        <v>66.9</v>
      </c>
      <c r="C585" s="474">
        <v>66.0</v>
      </c>
      <c r="D585" s="474">
        <v>67.2</v>
      </c>
      <c r="E585" s="474">
        <v>65.0</v>
      </c>
      <c r="F585" s="474" t="s">
        <v>3158</v>
      </c>
      <c r="G585" s="475">
        <v>0.0261</v>
      </c>
      <c r="M585" s="473" t="s">
        <v>846</v>
      </c>
      <c r="N585" s="406">
        <v>69.8</v>
      </c>
      <c r="O585" s="474">
        <v>70.0</v>
      </c>
      <c r="P585" s="474">
        <v>70.5</v>
      </c>
      <c r="Q585" s="474">
        <v>69.6</v>
      </c>
      <c r="R585" s="474" t="s">
        <v>3068</v>
      </c>
      <c r="S585" s="475">
        <v>0.0029</v>
      </c>
    </row>
    <row r="586" ht="15.75" customHeight="1">
      <c r="A586" s="473" t="s">
        <v>937</v>
      </c>
      <c r="B586" s="406">
        <v>65.2</v>
      </c>
      <c r="C586" s="474">
        <v>63.9</v>
      </c>
      <c r="D586" s="474">
        <v>67.0</v>
      </c>
      <c r="E586" s="474">
        <v>63.1</v>
      </c>
      <c r="F586" s="474" t="s">
        <v>3159</v>
      </c>
      <c r="G586" s="475">
        <v>0.03</v>
      </c>
      <c r="M586" s="473" t="s">
        <v>847</v>
      </c>
      <c r="N586" s="406">
        <v>69.6</v>
      </c>
      <c r="O586" s="474">
        <v>71.1</v>
      </c>
      <c r="P586" s="474">
        <v>71.3</v>
      </c>
      <c r="Q586" s="474">
        <v>69.2</v>
      </c>
      <c r="R586" s="474" t="s">
        <v>3069</v>
      </c>
      <c r="S586" s="475">
        <v>-0.0225</v>
      </c>
    </row>
    <row r="587" ht="15.75" customHeight="1">
      <c r="A587" s="473" t="s">
        <v>938</v>
      </c>
      <c r="B587" s="406">
        <v>63.3</v>
      </c>
      <c r="C587" s="474">
        <v>63.0</v>
      </c>
      <c r="D587" s="474">
        <v>64.2</v>
      </c>
      <c r="E587" s="474">
        <v>62.0</v>
      </c>
      <c r="F587" s="474" t="s">
        <v>3160</v>
      </c>
      <c r="G587" s="475">
        <v>-0.0078</v>
      </c>
      <c r="M587" s="473" t="s">
        <v>848</v>
      </c>
      <c r="N587" s="406">
        <v>71.2</v>
      </c>
      <c r="O587" s="474">
        <v>71.4</v>
      </c>
      <c r="P587" s="474">
        <v>71.8</v>
      </c>
      <c r="Q587" s="474">
        <v>71.0</v>
      </c>
      <c r="R587" s="474" t="s">
        <v>3070</v>
      </c>
      <c r="S587" s="475">
        <v>-0.0028</v>
      </c>
    </row>
    <row r="588" ht="15.75" customHeight="1">
      <c r="A588" s="473" t="s">
        <v>939</v>
      </c>
      <c r="B588" s="406">
        <v>63.8</v>
      </c>
      <c r="C588" s="474">
        <v>64.9</v>
      </c>
      <c r="D588" s="474">
        <v>64.9</v>
      </c>
      <c r="E588" s="474">
        <v>62.8</v>
      </c>
      <c r="F588" s="474" t="s">
        <v>3161</v>
      </c>
      <c r="G588" s="475">
        <v>-0.0139</v>
      </c>
      <c r="M588" s="473" t="s">
        <v>849</v>
      </c>
      <c r="N588" s="406">
        <v>71.4</v>
      </c>
      <c r="O588" s="474">
        <v>71.5</v>
      </c>
      <c r="P588" s="474">
        <v>72.4</v>
      </c>
      <c r="Q588" s="474">
        <v>71.3</v>
      </c>
      <c r="R588" s="474" t="s">
        <v>3071</v>
      </c>
      <c r="S588" s="475">
        <v>-0.0014</v>
      </c>
    </row>
    <row r="589" ht="15.75" customHeight="1">
      <c r="A589" s="473" t="s">
        <v>940</v>
      </c>
      <c r="B589" s="406">
        <v>64.7</v>
      </c>
      <c r="C589" s="474">
        <v>62.0</v>
      </c>
      <c r="D589" s="474">
        <v>65.1</v>
      </c>
      <c r="E589" s="474">
        <v>61.3</v>
      </c>
      <c r="F589" s="474" t="s">
        <v>3051</v>
      </c>
      <c r="G589" s="475">
        <v>0.0469</v>
      </c>
      <c r="M589" s="473" t="s">
        <v>850</v>
      </c>
      <c r="N589" s="406">
        <v>71.5</v>
      </c>
      <c r="O589" s="474">
        <v>72.0</v>
      </c>
      <c r="P589" s="474">
        <v>72.3</v>
      </c>
      <c r="Q589" s="474">
        <v>71.4</v>
      </c>
      <c r="R589" s="474" t="s">
        <v>3072</v>
      </c>
      <c r="S589" s="475">
        <v>-0.0111</v>
      </c>
    </row>
    <row r="590" ht="15.75" customHeight="1">
      <c r="A590" s="473" t="s">
        <v>941</v>
      </c>
      <c r="B590" s="406">
        <v>61.8</v>
      </c>
      <c r="C590" s="474">
        <v>61.0</v>
      </c>
      <c r="D590" s="474">
        <v>62.1</v>
      </c>
      <c r="E590" s="474">
        <v>60.0</v>
      </c>
      <c r="F590" s="474" t="s">
        <v>3162</v>
      </c>
      <c r="G590" s="475">
        <v>0.0049</v>
      </c>
      <c r="M590" s="473" t="s">
        <v>851</v>
      </c>
      <c r="N590" s="406">
        <v>72.3</v>
      </c>
      <c r="O590" s="474">
        <v>72.0</v>
      </c>
      <c r="P590" s="474">
        <v>73.5</v>
      </c>
      <c r="Q590" s="474">
        <v>72.0</v>
      </c>
      <c r="R590" s="474" t="s">
        <v>3073</v>
      </c>
      <c r="S590" s="475">
        <v>-0.0082</v>
      </c>
    </row>
    <row r="591" ht="15.75" customHeight="1">
      <c r="A591" s="473" t="s">
        <v>942</v>
      </c>
      <c r="B591" s="406">
        <v>61.5</v>
      </c>
      <c r="C591" s="474">
        <v>61.9</v>
      </c>
      <c r="D591" s="474">
        <v>61.9</v>
      </c>
      <c r="E591" s="474">
        <v>60.7</v>
      </c>
      <c r="F591" s="474" t="s">
        <v>3163</v>
      </c>
      <c r="G591" s="475">
        <v>-0.0032</v>
      </c>
      <c r="M591" s="473" t="s">
        <v>852</v>
      </c>
      <c r="N591" s="406">
        <v>72.9</v>
      </c>
      <c r="O591" s="474">
        <v>71.5</v>
      </c>
      <c r="P591" s="474">
        <v>73.4</v>
      </c>
      <c r="Q591" s="474">
        <v>71.5</v>
      </c>
      <c r="R591" s="474" t="s">
        <v>3074</v>
      </c>
      <c r="S591" s="475">
        <v>0.0167</v>
      </c>
    </row>
    <row r="592" ht="15.75" customHeight="1">
      <c r="A592" s="473" t="s">
        <v>943</v>
      </c>
      <c r="B592" s="406">
        <v>61.7</v>
      </c>
      <c r="C592" s="474">
        <v>59.5</v>
      </c>
      <c r="D592" s="474">
        <v>61.9</v>
      </c>
      <c r="E592" s="474">
        <v>59.5</v>
      </c>
      <c r="F592" s="474" t="s">
        <v>3164</v>
      </c>
      <c r="G592" s="475">
        <v>0.0422</v>
      </c>
      <c r="M592" s="473" t="s">
        <v>853</v>
      </c>
      <c r="N592" s="406">
        <v>71.7</v>
      </c>
      <c r="O592" s="474">
        <v>72.5</v>
      </c>
      <c r="P592" s="474">
        <v>72.5</v>
      </c>
      <c r="Q592" s="474">
        <v>70.5</v>
      </c>
      <c r="R592" s="474" t="s">
        <v>3075</v>
      </c>
      <c r="S592" s="475">
        <v>0.0042</v>
      </c>
    </row>
    <row r="593" ht="15.75" customHeight="1">
      <c r="A593" s="473" t="s">
        <v>944</v>
      </c>
      <c r="B593" s="406">
        <v>59.2</v>
      </c>
      <c r="C593" s="474">
        <v>59.2</v>
      </c>
      <c r="D593" s="474">
        <v>59.7</v>
      </c>
      <c r="E593" s="474">
        <v>58.6</v>
      </c>
      <c r="F593" s="474" t="s">
        <v>3165</v>
      </c>
      <c r="G593" s="475">
        <v>0.0034</v>
      </c>
      <c r="M593" s="473" t="s">
        <v>854</v>
      </c>
      <c r="N593" s="406">
        <v>71.4</v>
      </c>
      <c r="O593" s="474">
        <v>72.4</v>
      </c>
      <c r="P593" s="474">
        <v>72.4</v>
      </c>
      <c r="Q593" s="474">
        <v>70.7</v>
      </c>
      <c r="R593" s="474" t="s">
        <v>3076</v>
      </c>
      <c r="S593" s="475">
        <v>-0.0083</v>
      </c>
    </row>
    <row r="594" ht="15.75" customHeight="1">
      <c r="A594" s="473" t="s">
        <v>945</v>
      </c>
      <c r="B594" s="406">
        <v>59.0</v>
      </c>
      <c r="C594" s="474">
        <v>59.4</v>
      </c>
      <c r="D594" s="474">
        <v>60.8</v>
      </c>
      <c r="E594" s="474">
        <v>58.8</v>
      </c>
      <c r="F594" s="474" t="s">
        <v>3166</v>
      </c>
      <c r="G594" s="475">
        <v>-0.0051</v>
      </c>
      <c r="M594" s="473" t="s">
        <v>855</v>
      </c>
      <c r="N594" s="406">
        <v>72.0</v>
      </c>
      <c r="O594" s="474">
        <v>72.1</v>
      </c>
      <c r="P594" s="474">
        <v>73.0</v>
      </c>
      <c r="Q594" s="474">
        <v>71.7</v>
      </c>
      <c r="R594" s="474" t="s">
        <v>3077</v>
      </c>
      <c r="S594" s="475">
        <v>-0.0083</v>
      </c>
    </row>
    <row r="595" ht="15.75" customHeight="1">
      <c r="A595" s="473" t="s">
        <v>946</v>
      </c>
      <c r="B595" s="406">
        <v>59.3</v>
      </c>
      <c r="C595" s="474">
        <v>59.9</v>
      </c>
      <c r="D595" s="474">
        <v>60.2</v>
      </c>
      <c r="E595" s="474">
        <v>58.0</v>
      </c>
      <c r="F595" s="474" t="s">
        <v>3167</v>
      </c>
      <c r="G595" s="475">
        <v>-0.01</v>
      </c>
      <c r="M595" s="473" t="s">
        <v>856</v>
      </c>
      <c r="N595" s="406">
        <v>72.6</v>
      </c>
      <c r="O595" s="474">
        <v>72.5</v>
      </c>
      <c r="P595" s="474">
        <v>73.5</v>
      </c>
      <c r="Q595" s="474">
        <v>72.3</v>
      </c>
      <c r="R595" s="474" t="s">
        <v>3078</v>
      </c>
      <c r="S595" s="475">
        <v>0.0055</v>
      </c>
    </row>
    <row r="596" ht="15.75" customHeight="1">
      <c r="A596" s="473" t="s">
        <v>947</v>
      </c>
      <c r="B596" s="406">
        <v>59.9</v>
      </c>
      <c r="C596" s="474">
        <v>61.0</v>
      </c>
      <c r="D596" s="474">
        <v>61.6</v>
      </c>
      <c r="E596" s="474">
        <v>58.5</v>
      </c>
      <c r="F596" s="474" t="s">
        <v>3168</v>
      </c>
      <c r="G596" s="475">
        <v>0.0034</v>
      </c>
      <c r="M596" s="473" t="s">
        <v>857</v>
      </c>
      <c r="N596" s="406">
        <v>72.2</v>
      </c>
      <c r="O596" s="474">
        <v>72.2</v>
      </c>
      <c r="P596" s="474">
        <v>73.4</v>
      </c>
      <c r="Q596" s="474">
        <v>72.0</v>
      </c>
      <c r="R596" s="474" t="s">
        <v>3079</v>
      </c>
      <c r="S596" s="475">
        <v>-0.0082</v>
      </c>
    </row>
    <row r="597" ht="15.75" customHeight="1">
      <c r="A597" s="473" t="s">
        <v>948</v>
      </c>
      <c r="B597" s="406">
        <v>59.7</v>
      </c>
      <c r="C597" s="474">
        <v>58.0</v>
      </c>
      <c r="D597" s="474">
        <v>60.9</v>
      </c>
      <c r="E597" s="474">
        <v>57.5</v>
      </c>
      <c r="F597" s="474" t="s">
        <v>3169</v>
      </c>
      <c r="G597" s="475">
        <v>0.0437</v>
      </c>
      <c r="M597" s="473" t="s">
        <v>858</v>
      </c>
      <c r="N597" s="406">
        <v>72.8</v>
      </c>
      <c r="O597" s="474">
        <v>72.9</v>
      </c>
      <c r="P597" s="474">
        <v>73.0</v>
      </c>
      <c r="Q597" s="474">
        <v>72.2</v>
      </c>
      <c r="R597" s="474" t="s">
        <v>3080</v>
      </c>
      <c r="S597" s="475">
        <v>0.0111</v>
      </c>
    </row>
    <row r="598" ht="15.75" customHeight="1">
      <c r="A598" s="473" t="s">
        <v>949</v>
      </c>
      <c r="B598" s="406">
        <v>57.2</v>
      </c>
      <c r="C598" s="474">
        <v>56.8</v>
      </c>
      <c r="D598" s="474">
        <v>57.7</v>
      </c>
      <c r="E598" s="474">
        <v>56.8</v>
      </c>
      <c r="F598" s="474" t="s">
        <v>3170</v>
      </c>
      <c r="G598" s="475">
        <v>0.0035</v>
      </c>
      <c r="M598" s="473" t="s">
        <v>859</v>
      </c>
      <c r="N598" s="406">
        <v>72.0</v>
      </c>
      <c r="O598" s="474">
        <v>72.9</v>
      </c>
      <c r="P598" s="474">
        <v>73.0</v>
      </c>
      <c r="Q598" s="474">
        <v>71.9</v>
      </c>
      <c r="R598" s="474" t="s">
        <v>3081</v>
      </c>
      <c r="S598" s="475">
        <v>-0.0123</v>
      </c>
    </row>
    <row r="599" ht="15.75" customHeight="1">
      <c r="A599" s="473" t="s">
        <v>950</v>
      </c>
      <c r="B599" s="406">
        <v>57.0</v>
      </c>
      <c r="C599" s="474">
        <v>56.9</v>
      </c>
      <c r="D599" s="474">
        <v>57.0</v>
      </c>
      <c r="E599" s="474">
        <v>56.4</v>
      </c>
      <c r="F599" s="474" t="s">
        <v>3171</v>
      </c>
      <c r="G599" s="475">
        <v>0.0124</v>
      </c>
      <c r="M599" s="473" t="s">
        <v>860</v>
      </c>
      <c r="N599" s="406">
        <v>72.9</v>
      </c>
      <c r="O599" s="474">
        <v>73.0</v>
      </c>
      <c r="P599" s="474">
        <v>73.4</v>
      </c>
      <c r="Q599" s="474">
        <v>71.6</v>
      </c>
      <c r="R599" s="474" t="s">
        <v>3082</v>
      </c>
      <c r="S599" s="475">
        <v>-0.0109</v>
      </c>
    </row>
    <row r="600" ht="15.75" customHeight="1">
      <c r="A600" s="473" t="s">
        <v>951</v>
      </c>
      <c r="B600" s="406">
        <v>56.3</v>
      </c>
      <c r="C600" s="474">
        <v>55.6</v>
      </c>
      <c r="D600" s="474">
        <v>56.5</v>
      </c>
      <c r="E600" s="474">
        <v>55.4</v>
      </c>
      <c r="F600" s="474" t="s">
        <v>3172</v>
      </c>
      <c r="G600" s="475">
        <v>0.0108</v>
      </c>
      <c r="M600" s="473" t="s">
        <v>861</v>
      </c>
      <c r="N600" s="406">
        <v>73.7</v>
      </c>
      <c r="O600" s="474">
        <v>66.2</v>
      </c>
      <c r="P600" s="474">
        <v>74.0</v>
      </c>
      <c r="Q600" s="474">
        <v>66.2</v>
      </c>
      <c r="R600" s="474" t="s">
        <v>3083</v>
      </c>
      <c r="S600" s="475">
        <v>0.0854</v>
      </c>
    </row>
    <row r="601" ht="15.75" customHeight="1">
      <c r="A601" s="473" t="s">
        <v>952</v>
      </c>
      <c r="B601" s="406">
        <v>55.7</v>
      </c>
      <c r="C601" s="474">
        <v>56.0</v>
      </c>
      <c r="D601" s="474">
        <v>56.2</v>
      </c>
      <c r="E601" s="474">
        <v>55.6</v>
      </c>
      <c r="F601" s="474" t="s">
        <v>3173</v>
      </c>
      <c r="G601" s="475">
        <v>-0.0036</v>
      </c>
      <c r="M601" s="473" t="s">
        <v>862</v>
      </c>
      <c r="N601" s="406">
        <v>67.9</v>
      </c>
      <c r="O601" s="474">
        <v>69.0</v>
      </c>
      <c r="P601" s="474">
        <v>69.0</v>
      </c>
      <c r="Q601" s="474">
        <v>67.7</v>
      </c>
      <c r="R601" s="474" t="s">
        <v>3084</v>
      </c>
      <c r="S601" s="475">
        <v>0.0104</v>
      </c>
    </row>
    <row r="602" ht="15.75" customHeight="1">
      <c r="A602" s="473" t="s">
        <v>953</v>
      </c>
      <c r="B602" s="406">
        <v>55.9</v>
      </c>
      <c r="C602" s="474">
        <v>56.0</v>
      </c>
      <c r="D602" s="474">
        <v>56.6</v>
      </c>
      <c r="E602" s="474">
        <v>55.6</v>
      </c>
      <c r="F602" s="474" t="s">
        <v>3174</v>
      </c>
      <c r="G602" s="475">
        <v>-0.0071</v>
      </c>
      <c r="M602" s="473" t="s">
        <v>863</v>
      </c>
      <c r="N602" s="406">
        <v>67.2</v>
      </c>
      <c r="O602" s="474">
        <v>68.4</v>
      </c>
      <c r="P602" s="474">
        <v>68.4</v>
      </c>
      <c r="Q602" s="474">
        <v>67.0</v>
      </c>
      <c r="R602" s="474" t="s">
        <v>3085</v>
      </c>
      <c r="S602" s="475">
        <v>-0.0044</v>
      </c>
    </row>
    <row r="603" ht="15.75" customHeight="1">
      <c r="A603" s="473" t="s">
        <v>954</v>
      </c>
      <c r="B603" s="406">
        <v>56.3</v>
      </c>
      <c r="C603" s="474">
        <v>56.9</v>
      </c>
      <c r="D603" s="474">
        <v>57.0</v>
      </c>
      <c r="E603" s="474">
        <v>56.1</v>
      </c>
      <c r="F603" s="474" t="s">
        <v>3175</v>
      </c>
      <c r="G603" s="475">
        <v>-0.0053</v>
      </c>
      <c r="M603" s="473" t="s">
        <v>864</v>
      </c>
      <c r="N603" s="406">
        <v>67.5</v>
      </c>
      <c r="O603" s="474">
        <v>67.5</v>
      </c>
      <c r="P603" s="474">
        <v>67.7</v>
      </c>
      <c r="Q603" s="474">
        <v>66.8</v>
      </c>
      <c r="R603" s="474" t="s">
        <v>3086</v>
      </c>
      <c r="S603" s="475">
        <v>0.003</v>
      </c>
    </row>
    <row r="604" ht="15.75" customHeight="1">
      <c r="A604" s="473" t="s">
        <v>955</v>
      </c>
      <c r="B604" s="406">
        <v>56.6</v>
      </c>
      <c r="C604" s="474">
        <v>57.0</v>
      </c>
      <c r="D604" s="474">
        <v>57.1</v>
      </c>
      <c r="E604" s="474">
        <v>56.4</v>
      </c>
      <c r="F604" s="474" t="s">
        <v>3176</v>
      </c>
      <c r="G604" s="475">
        <v>-0.0018</v>
      </c>
      <c r="M604" s="473" t="s">
        <v>865</v>
      </c>
      <c r="N604" s="406">
        <v>67.3</v>
      </c>
      <c r="O604" s="474">
        <v>68.5</v>
      </c>
      <c r="P604" s="474">
        <v>69.0</v>
      </c>
      <c r="Q604" s="474">
        <v>67.2</v>
      </c>
      <c r="R604" s="474" t="s">
        <v>3087</v>
      </c>
      <c r="S604" s="475">
        <v>-0.0204</v>
      </c>
    </row>
    <row r="605" ht="15.75" customHeight="1">
      <c r="A605" s="473" t="s">
        <v>956</v>
      </c>
      <c r="B605" s="406">
        <v>56.7</v>
      </c>
      <c r="C605" s="474">
        <v>56.6</v>
      </c>
      <c r="D605" s="474">
        <v>57.4</v>
      </c>
      <c r="E605" s="474">
        <v>56.5</v>
      </c>
      <c r="F605" s="474" t="s">
        <v>3177</v>
      </c>
      <c r="G605" s="475">
        <v>0.0</v>
      </c>
      <c r="M605" s="473" t="s">
        <v>866</v>
      </c>
      <c r="N605" s="406">
        <v>68.7</v>
      </c>
      <c r="O605" s="474">
        <v>68.8</v>
      </c>
      <c r="P605" s="474">
        <v>69.6</v>
      </c>
      <c r="Q605" s="474">
        <v>68.1</v>
      </c>
      <c r="R605" s="474" t="s">
        <v>3088</v>
      </c>
      <c r="S605" s="475">
        <v>-0.0058</v>
      </c>
    </row>
    <row r="606" ht="15.75" customHeight="1">
      <c r="A606" s="473" t="s">
        <v>957</v>
      </c>
      <c r="B606" s="406">
        <v>56.7</v>
      </c>
      <c r="C606" s="474">
        <v>58.4</v>
      </c>
      <c r="D606" s="474">
        <v>58.4</v>
      </c>
      <c r="E606" s="474">
        <v>56.4</v>
      </c>
      <c r="F606" s="474" t="s">
        <v>3178</v>
      </c>
      <c r="G606" s="475">
        <v>-0.0173</v>
      </c>
      <c r="M606" s="473" t="s">
        <v>867</v>
      </c>
      <c r="N606" s="406">
        <v>69.1</v>
      </c>
      <c r="O606" s="474">
        <v>69.3</v>
      </c>
      <c r="P606" s="474">
        <v>69.9</v>
      </c>
      <c r="Q606" s="474">
        <v>68.9</v>
      </c>
      <c r="R606" s="474" t="s">
        <v>3089</v>
      </c>
      <c r="S606" s="475">
        <v>-0.0014</v>
      </c>
    </row>
    <row r="607" ht="15.75" customHeight="1">
      <c r="A607" s="473" t="s">
        <v>958</v>
      </c>
      <c r="B607" s="406">
        <v>57.7</v>
      </c>
      <c r="C607" s="474">
        <v>55.7</v>
      </c>
      <c r="D607" s="474">
        <v>57.9</v>
      </c>
      <c r="E607" s="474">
        <v>55.7</v>
      </c>
      <c r="F607" s="474" t="s">
        <v>3179</v>
      </c>
      <c r="G607" s="475">
        <v>0.0304</v>
      </c>
      <c r="M607" s="473" t="s">
        <v>868</v>
      </c>
      <c r="N607" s="406">
        <v>69.2</v>
      </c>
      <c r="O607" s="474">
        <v>70.2</v>
      </c>
      <c r="P607" s="474">
        <v>71.1</v>
      </c>
      <c r="Q607" s="474">
        <v>69.0</v>
      </c>
      <c r="R607" s="474" t="s">
        <v>3090</v>
      </c>
      <c r="S607" s="475">
        <v>-0.0142</v>
      </c>
    </row>
    <row r="608" ht="15.75" customHeight="1">
      <c r="A608" s="473" t="s">
        <v>959</v>
      </c>
      <c r="B608" s="406">
        <v>56.0</v>
      </c>
      <c r="C608" s="474">
        <v>56.0</v>
      </c>
      <c r="D608" s="474">
        <v>56.5</v>
      </c>
      <c r="E608" s="474">
        <v>55.1</v>
      </c>
      <c r="F608" s="474" t="s">
        <v>3180</v>
      </c>
      <c r="G608" s="475">
        <v>0.0</v>
      </c>
      <c r="M608" s="473" t="s">
        <v>869</v>
      </c>
      <c r="N608" s="406">
        <v>70.2</v>
      </c>
      <c r="O608" s="474">
        <v>69.9</v>
      </c>
      <c r="P608" s="474">
        <v>71.0</v>
      </c>
      <c r="Q608" s="474">
        <v>69.0</v>
      </c>
      <c r="R608" s="474" t="s">
        <v>3091</v>
      </c>
      <c r="S608" s="475">
        <v>0.0043</v>
      </c>
    </row>
    <row r="609" ht="15.75" customHeight="1">
      <c r="A609" s="473" t="s">
        <v>960</v>
      </c>
      <c r="B609" s="406">
        <v>56.0</v>
      </c>
      <c r="C609" s="474">
        <v>55.8</v>
      </c>
      <c r="D609" s="474">
        <v>56.5</v>
      </c>
      <c r="E609" s="474">
        <v>55.1</v>
      </c>
      <c r="F609" s="474" t="s">
        <v>3180</v>
      </c>
      <c r="G609" s="475">
        <v>0.0072</v>
      </c>
      <c r="M609" s="473" t="s">
        <v>870</v>
      </c>
      <c r="N609" s="406">
        <v>69.9</v>
      </c>
      <c r="O609" s="474">
        <v>71.0</v>
      </c>
      <c r="P609" s="474">
        <v>72.0</v>
      </c>
      <c r="Q609" s="474">
        <v>69.8</v>
      </c>
      <c r="R609" s="474" t="s">
        <v>3092</v>
      </c>
      <c r="S609" s="475">
        <v>-0.0398</v>
      </c>
    </row>
    <row r="610" ht="15.75" customHeight="1">
      <c r="A610" s="473" t="s">
        <v>961</v>
      </c>
      <c r="B610" s="406">
        <v>55.6</v>
      </c>
      <c r="C610" s="474">
        <v>56.2</v>
      </c>
      <c r="D610" s="474">
        <v>56.5</v>
      </c>
      <c r="E610" s="474">
        <v>55.5</v>
      </c>
      <c r="F610" s="474" t="s">
        <v>3181</v>
      </c>
      <c r="G610" s="475">
        <v>-0.0107</v>
      </c>
      <c r="M610" s="473" t="s">
        <v>871</v>
      </c>
      <c r="N610" s="406">
        <v>72.8</v>
      </c>
      <c r="O610" s="474">
        <v>71.0</v>
      </c>
      <c r="P610" s="474">
        <v>73.2</v>
      </c>
      <c r="Q610" s="474">
        <v>70.5</v>
      </c>
      <c r="R610" s="474" t="s">
        <v>3093</v>
      </c>
      <c r="S610" s="475">
        <v>0.0254</v>
      </c>
    </row>
    <row r="611" ht="15.75" customHeight="1">
      <c r="A611" s="473" t="s">
        <v>962</v>
      </c>
      <c r="B611" s="406">
        <v>56.2</v>
      </c>
      <c r="C611" s="474">
        <v>56.0</v>
      </c>
      <c r="D611" s="474">
        <v>57.0</v>
      </c>
      <c r="E611" s="474">
        <v>55.3</v>
      </c>
      <c r="F611" s="474" t="s">
        <v>3182</v>
      </c>
      <c r="G611" s="475">
        <v>0.0036</v>
      </c>
      <c r="M611" s="473" t="s">
        <v>872</v>
      </c>
      <c r="N611" s="406">
        <v>71.0</v>
      </c>
      <c r="O611" s="474">
        <v>71.3</v>
      </c>
      <c r="P611" s="474">
        <v>71.9</v>
      </c>
      <c r="Q611" s="474">
        <v>69.5</v>
      </c>
      <c r="R611" s="474" t="s">
        <v>3094</v>
      </c>
      <c r="S611" s="475">
        <v>-0.0028</v>
      </c>
    </row>
    <row r="612" ht="15.75" customHeight="1">
      <c r="A612" s="473" t="s">
        <v>963</v>
      </c>
      <c r="B612" s="406">
        <v>56.0</v>
      </c>
      <c r="C612" s="474">
        <v>56.4</v>
      </c>
      <c r="D612" s="474">
        <v>56.6</v>
      </c>
      <c r="E612" s="474">
        <v>55.7</v>
      </c>
      <c r="F612" s="474" t="s">
        <v>3183</v>
      </c>
      <c r="G612" s="475">
        <v>-0.0158</v>
      </c>
      <c r="M612" s="473" t="s">
        <v>873</v>
      </c>
      <c r="N612" s="406">
        <v>71.2</v>
      </c>
      <c r="O612" s="474">
        <v>70.4</v>
      </c>
      <c r="P612" s="474">
        <v>71.8</v>
      </c>
      <c r="Q612" s="474">
        <v>69.4</v>
      </c>
      <c r="R612" s="474" t="s">
        <v>3095</v>
      </c>
      <c r="S612" s="475">
        <v>0.0142</v>
      </c>
    </row>
    <row r="613" ht="15.75" customHeight="1">
      <c r="A613" s="473" t="s">
        <v>964</v>
      </c>
      <c r="B613" s="406">
        <v>56.9</v>
      </c>
      <c r="C613" s="474">
        <v>57.1</v>
      </c>
      <c r="D613" s="474">
        <v>58.0</v>
      </c>
      <c r="E613" s="474">
        <v>56.1</v>
      </c>
      <c r="F613" s="474" t="s">
        <v>3184</v>
      </c>
      <c r="G613" s="475">
        <v>0.0018</v>
      </c>
      <c r="M613" s="473" t="s">
        <v>874</v>
      </c>
      <c r="N613" s="406">
        <v>70.2</v>
      </c>
      <c r="O613" s="474">
        <v>69.1</v>
      </c>
      <c r="P613" s="474">
        <v>70.5</v>
      </c>
      <c r="Q613" s="474">
        <v>68.5</v>
      </c>
      <c r="R613" s="474" t="s">
        <v>3096</v>
      </c>
      <c r="S613" s="475">
        <v>0.04</v>
      </c>
    </row>
    <row r="614" ht="15.75" customHeight="1">
      <c r="A614" s="473" t="s">
        <v>965</v>
      </c>
      <c r="B614" s="406">
        <v>56.8</v>
      </c>
      <c r="C614" s="474">
        <v>59.0</v>
      </c>
      <c r="D614" s="474">
        <v>59.3</v>
      </c>
      <c r="E614" s="474">
        <v>56.4</v>
      </c>
      <c r="F614" s="474" t="s">
        <v>3185</v>
      </c>
      <c r="G614" s="475">
        <v>-0.0357</v>
      </c>
      <c r="M614" s="473" t="s">
        <v>875</v>
      </c>
      <c r="N614" s="406">
        <v>67.5</v>
      </c>
      <c r="O614" s="474">
        <v>68.1</v>
      </c>
      <c r="P614" s="474">
        <v>69.2</v>
      </c>
      <c r="Q614" s="474">
        <v>67.2</v>
      </c>
      <c r="R614" s="474" t="s">
        <v>3097</v>
      </c>
      <c r="S614" s="475">
        <v>-0.0117</v>
      </c>
    </row>
    <row r="615" ht="15.75" customHeight="1">
      <c r="A615" s="473" t="s">
        <v>966</v>
      </c>
      <c r="B615" s="406">
        <v>58.9</v>
      </c>
      <c r="C615" s="474">
        <v>59.0</v>
      </c>
      <c r="D615" s="474">
        <v>59.4</v>
      </c>
      <c r="E615" s="474">
        <v>57.8</v>
      </c>
      <c r="F615" s="474" t="s">
        <v>3186</v>
      </c>
      <c r="G615" s="475">
        <v>0.0068</v>
      </c>
      <c r="M615" s="473" t="s">
        <v>876</v>
      </c>
      <c r="N615" s="406">
        <v>68.3</v>
      </c>
      <c r="O615" s="474">
        <v>66.9</v>
      </c>
      <c r="P615" s="474">
        <v>68.9</v>
      </c>
      <c r="Q615" s="474">
        <v>66.9</v>
      </c>
      <c r="R615" s="474" t="s">
        <v>3098</v>
      </c>
      <c r="S615" s="475">
        <v>0.024</v>
      </c>
    </row>
    <row r="616" ht="15.75" customHeight="1">
      <c r="A616" s="473" t="s">
        <v>967</v>
      </c>
      <c r="B616" s="406">
        <v>58.5</v>
      </c>
      <c r="C616" s="474">
        <v>59.5</v>
      </c>
      <c r="D616" s="474">
        <v>60.3</v>
      </c>
      <c r="E616" s="474">
        <v>58.2</v>
      </c>
      <c r="F616" s="474" t="s">
        <v>3187</v>
      </c>
      <c r="G616" s="475">
        <v>-0.0017</v>
      </c>
      <c r="M616" s="473" t="s">
        <v>877</v>
      </c>
      <c r="N616" s="406">
        <v>66.7</v>
      </c>
      <c r="O616" s="474">
        <v>64.5</v>
      </c>
      <c r="P616" s="474">
        <v>67.0</v>
      </c>
      <c r="Q616" s="474">
        <v>64.4</v>
      </c>
      <c r="R616" s="474" t="s">
        <v>3099</v>
      </c>
      <c r="S616" s="475">
        <v>0.0357</v>
      </c>
    </row>
    <row r="617" ht="15.75" customHeight="1">
      <c r="A617" s="473" t="s">
        <v>968</v>
      </c>
      <c r="B617" s="406">
        <v>58.6</v>
      </c>
      <c r="C617" s="474">
        <v>59.3</v>
      </c>
      <c r="D617" s="474">
        <v>59.8</v>
      </c>
      <c r="E617" s="474">
        <v>57.2</v>
      </c>
      <c r="F617" s="474" t="s">
        <v>3188</v>
      </c>
      <c r="G617" s="475">
        <v>-0.0118</v>
      </c>
      <c r="M617" s="473" t="s">
        <v>878</v>
      </c>
      <c r="N617" s="406">
        <v>64.4</v>
      </c>
      <c r="O617" s="474">
        <v>64.8</v>
      </c>
      <c r="P617" s="474">
        <v>65.0</v>
      </c>
      <c r="Q617" s="474">
        <v>64.0</v>
      </c>
      <c r="R617" s="474" t="s">
        <v>3100</v>
      </c>
      <c r="S617" s="475">
        <v>-0.0062</v>
      </c>
    </row>
    <row r="618" ht="15.75" customHeight="1">
      <c r="A618" s="473" t="s">
        <v>969</v>
      </c>
      <c r="B618" s="406">
        <v>59.3</v>
      </c>
      <c r="C618" s="474">
        <v>64.0</v>
      </c>
      <c r="D618" s="474">
        <v>64.1</v>
      </c>
      <c r="E618" s="474">
        <v>58.5</v>
      </c>
      <c r="F618" s="474" t="s">
        <v>3189</v>
      </c>
      <c r="G618" s="475">
        <v>0.0017</v>
      </c>
      <c r="M618" s="473" t="s">
        <v>879</v>
      </c>
      <c r="N618" s="406">
        <v>64.8</v>
      </c>
      <c r="O618" s="474">
        <v>64.1</v>
      </c>
      <c r="P618" s="474">
        <v>65.2</v>
      </c>
      <c r="Q618" s="474">
        <v>64.1</v>
      </c>
      <c r="R618" s="474" t="s">
        <v>3101</v>
      </c>
      <c r="S618" s="475">
        <v>0.0109</v>
      </c>
    </row>
    <row r="619" ht="15.75" customHeight="1">
      <c r="A619" s="473" t="s">
        <v>970</v>
      </c>
      <c r="B619" s="406">
        <v>59.2</v>
      </c>
      <c r="C619" s="474">
        <v>59.2</v>
      </c>
      <c r="D619" s="474">
        <v>59.2</v>
      </c>
      <c r="E619" s="474">
        <v>59.2</v>
      </c>
      <c r="F619" s="474" t="s">
        <v>3190</v>
      </c>
      <c r="G619" s="475">
        <v>0.0983</v>
      </c>
      <c r="M619" s="473" t="s">
        <v>880</v>
      </c>
      <c r="N619" s="406">
        <v>64.1</v>
      </c>
      <c r="O619" s="474">
        <v>63.6</v>
      </c>
      <c r="P619" s="474">
        <v>64.9</v>
      </c>
      <c r="Q619" s="474">
        <v>63.1</v>
      </c>
      <c r="R619" s="474" t="s">
        <v>3102</v>
      </c>
      <c r="S619" s="475">
        <v>0.0031</v>
      </c>
    </row>
    <row r="620" ht="15.75" customHeight="1">
      <c r="A620" s="473" t="s">
        <v>971</v>
      </c>
      <c r="B620" s="406">
        <v>53.9</v>
      </c>
      <c r="C620" s="474">
        <v>53.7</v>
      </c>
      <c r="D620" s="474">
        <v>55.7</v>
      </c>
      <c r="E620" s="474">
        <v>53.2</v>
      </c>
      <c r="F620" s="474" t="s">
        <v>3191</v>
      </c>
      <c r="G620" s="475">
        <v>0.0019</v>
      </c>
      <c r="M620" s="473" t="s">
        <v>881</v>
      </c>
      <c r="N620" s="406">
        <v>63.9</v>
      </c>
      <c r="O620" s="474">
        <v>66.6</v>
      </c>
      <c r="P620" s="474">
        <v>67.9</v>
      </c>
      <c r="Q620" s="474">
        <v>63.2</v>
      </c>
      <c r="R620" s="474" t="s">
        <v>3103</v>
      </c>
      <c r="S620" s="475">
        <v>-0.0377</v>
      </c>
    </row>
    <row r="621" ht="15.75" customHeight="1">
      <c r="A621" s="473" t="s">
        <v>972</v>
      </c>
      <c r="B621" s="406">
        <v>53.8</v>
      </c>
      <c r="C621" s="474">
        <v>55.7</v>
      </c>
      <c r="D621" s="474">
        <v>55.7</v>
      </c>
      <c r="E621" s="474">
        <v>53.5</v>
      </c>
      <c r="F621" s="474" t="s">
        <v>3192</v>
      </c>
      <c r="G621" s="475">
        <v>-0.0341</v>
      </c>
      <c r="M621" s="473" t="s">
        <v>882</v>
      </c>
      <c r="N621" s="406">
        <v>66.4</v>
      </c>
      <c r="O621" s="474">
        <v>66.6</v>
      </c>
      <c r="P621" s="474">
        <v>67.8</v>
      </c>
      <c r="Q621" s="474">
        <v>65.9</v>
      </c>
      <c r="R621" s="474" t="s">
        <v>3104</v>
      </c>
      <c r="S621" s="475">
        <v>-0.003</v>
      </c>
    </row>
    <row r="622" ht="15.75" customHeight="1">
      <c r="A622" s="473" t="s">
        <v>973</v>
      </c>
      <c r="B622" s="406">
        <v>55.7</v>
      </c>
      <c r="C622" s="474">
        <v>56.4</v>
      </c>
      <c r="D622" s="474">
        <v>57.8</v>
      </c>
      <c r="E622" s="474">
        <v>55.2</v>
      </c>
      <c r="F622" s="474" t="s">
        <v>3193</v>
      </c>
      <c r="G622" s="475">
        <v>0.0</v>
      </c>
      <c r="M622" s="473" t="s">
        <v>883</v>
      </c>
      <c r="N622" s="406">
        <v>66.6</v>
      </c>
      <c r="O622" s="474">
        <v>67.7</v>
      </c>
      <c r="P622" s="474">
        <v>67.7</v>
      </c>
      <c r="Q622" s="474">
        <v>66.5</v>
      </c>
      <c r="R622" s="474" t="s">
        <v>3105</v>
      </c>
      <c r="S622" s="475">
        <v>-0.0162</v>
      </c>
    </row>
    <row r="623" ht="15.75" customHeight="1">
      <c r="A623" s="473" t="s">
        <v>974</v>
      </c>
      <c r="B623" s="406">
        <v>55.7</v>
      </c>
      <c r="C623" s="474">
        <v>52.5</v>
      </c>
      <c r="D623" s="474">
        <v>57.8</v>
      </c>
      <c r="E623" s="474">
        <v>52.5</v>
      </c>
      <c r="F623" s="474" t="s">
        <v>3194</v>
      </c>
      <c r="G623" s="475">
        <v>0.0569</v>
      </c>
      <c r="M623" s="473" t="s">
        <v>884</v>
      </c>
      <c r="N623" s="406">
        <v>67.7</v>
      </c>
      <c r="O623" s="474">
        <v>68.5</v>
      </c>
      <c r="P623" s="474">
        <v>69.0</v>
      </c>
      <c r="Q623" s="474">
        <v>67.5</v>
      </c>
      <c r="R623" s="474" t="s">
        <v>3106</v>
      </c>
      <c r="S623" s="475">
        <v>-0.0073</v>
      </c>
    </row>
    <row r="624" ht="15.75" customHeight="1">
      <c r="A624" s="473" t="s">
        <v>975</v>
      </c>
      <c r="B624" s="406">
        <v>52.7</v>
      </c>
      <c r="C624" s="474">
        <v>51.4</v>
      </c>
      <c r="D624" s="474">
        <v>54.3</v>
      </c>
      <c r="E624" s="474">
        <v>51.0</v>
      </c>
      <c r="F624" s="474" t="s">
        <v>3195</v>
      </c>
      <c r="G624" s="475">
        <v>0.0374</v>
      </c>
      <c r="M624" s="473" t="s">
        <v>885</v>
      </c>
      <c r="N624" s="406">
        <v>68.2</v>
      </c>
      <c r="O624" s="474">
        <v>68.0</v>
      </c>
      <c r="P624" s="474">
        <v>69.0</v>
      </c>
      <c r="Q624" s="474">
        <v>67.5</v>
      </c>
      <c r="R624" s="474" t="s">
        <v>3107</v>
      </c>
      <c r="S624" s="475">
        <v>0.0089</v>
      </c>
    </row>
    <row r="625" ht="15.75" customHeight="1">
      <c r="A625" s="473" t="s">
        <v>976</v>
      </c>
      <c r="B625" s="406">
        <v>50.8</v>
      </c>
      <c r="C625" s="474">
        <v>51.6</v>
      </c>
      <c r="D625" s="474">
        <v>52.0</v>
      </c>
      <c r="E625" s="474">
        <v>50.6</v>
      </c>
      <c r="F625" s="474" t="s">
        <v>3196</v>
      </c>
      <c r="G625" s="475">
        <v>-0.0268</v>
      </c>
      <c r="M625" s="473" t="s">
        <v>886</v>
      </c>
      <c r="N625" s="406">
        <v>67.6</v>
      </c>
      <c r="O625" s="474">
        <v>70.7</v>
      </c>
      <c r="P625" s="474">
        <v>71.0</v>
      </c>
      <c r="Q625" s="474">
        <v>67.4</v>
      </c>
      <c r="R625" s="474" t="s">
        <v>3108</v>
      </c>
      <c r="S625" s="475">
        <v>-0.0398</v>
      </c>
    </row>
    <row r="626" ht="15.75" customHeight="1">
      <c r="A626" s="473" t="s">
        <v>977</v>
      </c>
      <c r="B626" s="406">
        <v>52.2</v>
      </c>
      <c r="C626" s="474">
        <v>53.5</v>
      </c>
      <c r="D626" s="474">
        <v>53.5</v>
      </c>
      <c r="E626" s="474">
        <v>51.9</v>
      </c>
      <c r="F626" s="474" t="s">
        <v>3197</v>
      </c>
      <c r="G626" s="475">
        <v>-0.0114</v>
      </c>
      <c r="M626" s="473" t="s">
        <v>887</v>
      </c>
      <c r="N626" s="406">
        <v>70.4</v>
      </c>
      <c r="O626" s="474">
        <v>70.5</v>
      </c>
      <c r="P626" s="474">
        <v>71.7</v>
      </c>
      <c r="Q626" s="474">
        <v>69.1</v>
      </c>
      <c r="R626" s="474" t="s">
        <v>3109</v>
      </c>
      <c r="S626" s="475">
        <v>0.0043</v>
      </c>
    </row>
    <row r="627" ht="15.75" customHeight="1">
      <c r="A627" s="473" t="s">
        <v>978</v>
      </c>
      <c r="B627" s="406">
        <v>52.8</v>
      </c>
      <c r="C627" s="474">
        <v>50.7</v>
      </c>
      <c r="D627" s="474">
        <v>53.1</v>
      </c>
      <c r="E627" s="474">
        <v>50.7</v>
      </c>
      <c r="F627" s="474" t="s">
        <v>3198</v>
      </c>
      <c r="G627" s="475">
        <v>0.0455</v>
      </c>
      <c r="M627" s="473" t="s">
        <v>888</v>
      </c>
      <c r="N627" s="406">
        <v>70.1</v>
      </c>
      <c r="O627" s="474">
        <v>72.0</v>
      </c>
      <c r="P627" s="474">
        <v>72.0</v>
      </c>
      <c r="Q627" s="474">
        <v>69.4</v>
      </c>
      <c r="R627" s="474" t="s">
        <v>3110</v>
      </c>
      <c r="S627" s="475">
        <v>-0.0264</v>
      </c>
    </row>
    <row r="628" ht="15.75" customHeight="1">
      <c r="A628" s="473" t="s">
        <v>979</v>
      </c>
      <c r="B628" s="406">
        <v>50.5</v>
      </c>
      <c r="C628" s="474">
        <v>50.9</v>
      </c>
      <c r="D628" s="474">
        <v>51.0</v>
      </c>
      <c r="E628" s="474">
        <v>50.3</v>
      </c>
      <c r="F628" s="474" t="s">
        <v>3199</v>
      </c>
      <c r="G628" s="475">
        <v>-0.0079</v>
      </c>
      <c r="M628" s="473" t="s">
        <v>889</v>
      </c>
      <c r="N628" s="406">
        <v>72.0</v>
      </c>
      <c r="O628" s="474">
        <v>72.6</v>
      </c>
      <c r="P628" s="474">
        <v>74.8</v>
      </c>
      <c r="Q628" s="474">
        <v>71.7</v>
      </c>
      <c r="R628" s="474" t="s">
        <v>3111</v>
      </c>
      <c r="S628" s="475">
        <v>0.03</v>
      </c>
    </row>
    <row r="629" ht="15.75" customHeight="1">
      <c r="A629" s="473" t="s">
        <v>980</v>
      </c>
      <c r="B629" s="406">
        <v>50.9</v>
      </c>
      <c r="C629" s="474">
        <v>50.2</v>
      </c>
      <c r="D629" s="474">
        <v>51.6</v>
      </c>
      <c r="E629" s="474">
        <v>50.2</v>
      </c>
      <c r="F629" s="474" t="s">
        <v>3200</v>
      </c>
      <c r="G629" s="475">
        <v>-0.0039</v>
      </c>
      <c r="M629" s="473" t="s">
        <v>890</v>
      </c>
      <c r="N629" s="406">
        <v>69.9</v>
      </c>
      <c r="O629" s="474">
        <v>72.3</v>
      </c>
      <c r="P629" s="474">
        <v>72.4</v>
      </c>
      <c r="Q629" s="474">
        <v>68.1</v>
      </c>
      <c r="R629" s="474" t="s">
        <v>3112</v>
      </c>
      <c r="S629" s="475">
        <v>-0.0305</v>
      </c>
    </row>
    <row r="630" ht="15.75" customHeight="1">
      <c r="A630" s="473" t="s">
        <v>981</v>
      </c>
      <c r="B630" s="406">
        <v>51.1</v>
      </c>
      <c r="C630" s="474">
        <v>52.0</v>
      </c>
      <c r="D630" s="474">
        <v>52.5</v>
      </c>
      <c r="E630" s="474">
        <v>50.6</v>
      </c>
      <c r="F630" s="474" t="s">
        <v>3201</v>
      </c>
      <c r="G630" s="475">
        <v>0.0039</v>
      </c>
      <c r="M630" s="473" t="s">
        <v>891</v>
      </c>
      <c r="N630" s="406">
        <v>72.1</v>
      </c>
      <c r="O630" s="474">
        <v>73.0</v>
      </c>
      <c r="P630" s="474">
        <v>74.6</v>
      </c>
      <c r="Q630" s="474">
        <v>71.5</v>
      </c>
      <c r="R630" s="474" t="s">
        <v>3113</v>
      </c>
      <c r="S630" s="475">
        <v>-0.0055</v>
      </c>
    </row>
    <row r="631" ht="15.75" customHeight="1">
      <c r="A631" s="473" t="s">
        <v>982</v>
      </c>
      <c r="B631" s="406">
        <v>50.9</v>
      </c>
      <c r="C631" s="474">
        <v>52.5</v>
      </c>
      <c r="D631" s="474">
        <v>52.5</v>
      </c>
      <c r="E631" s="474">
        <v>50.3</v>
      </c>
      <c r="F631" s="474" t="s">
        <v>3202</v>
      </c>
      <c r="G631" s="475">
        <v>-0.0212</v>
      </c>
      <c r="M631" s="473" t="s">
        <v>892</v>
      </c>
      <c r="N631" s="406">
        <v>72.5</v>
      </c>
      <c r="O631" s="474">
        <v>71.9</v>
      </c>
      <c r="P631" s="474">
        <v>74.9</v>
      </c>
      <c r="Q631" s="474">
        <v>70.2</v>
      </c>
      <c r="R631" s="474" t="s">
        <v>3114</v>
      </c>
      <c r="S631" s="475">
        <v>0.0055</v>
      </c>
    </row>
    <row r="632" ht="15.75" customHeight="1">
      <c r="A632" s="473" t="s">
        <v>983</v>
      </c>
      <c r="B632" s="406">
        <v>52.0</v>
      </c>
      <c r="C632" s="474">
        <v>52.0</v>
      </c>
      <c r="D632" s="474">
        <v>52.5</v>
      </c>
      <c r="E632" s="474">
        <v>50.0</v>
      </c>
      <c r="F632" s="474" t="s">
        <v>3203</v>
      </c>
      <c r="G632" s="475">
        <v>0.0176</v>
      </c>
      <c r="M632" s="473" t="s">
        <v>893</v>
      </c>
      <c r="N632" s="406">
        <v>72.1</v>
      </c>
      <c r="O632" s="474">
        <v>73.2</v>
      </c>
      <c r="P632" s="474">
        <v>74.0</v>
      </c>
      <c r="Q632" s="474">
        <v>71.9</v>
      </c>
      <c r="R632" s="474" t="s">
        <v>3115</v>
      </c>
      <c r="S632" s="475">
        <v>-0.0014</v>
      </c>
    </row>
    <row r="633" ht="15.75" customHeight="1">
      <c r="A633" s="473" t="s">
        <v>984</v>
      </c>
      <c r="B633" s="406">
        <v>51.1</v>
      </c>
      <c r="C633" s="474">
        <v>48.9</v>
      </c>
      <c r="D633" s="474">
        <v>51.9</v>
      </c>
      <c r="E633" s="474">
        <v>48.8</v>
      </c>
      <c r="F633" s="474" t="s">
        <v>3204</v>
      </c>
      <c r="G633" s="475">
        <v>0.045</v>
      </c>
      <c r="M633" s="473" t="s">
        <v>894</v>
      </c>
      <c r="N633" s="406">
        <v>72.2</v>
      </c>
      <c r="O633" s="474">
        <v>73.1</v>
      </c>
      <c r="P633" s="474">
        <v>73.9</v>
      </c>
      <c r="Q633" s="474">
        <v>71.9</v>
      </c>
      <c r="R633" s="474" t="s">
        <v>3116</v>
      </c>
      <c r="S633" s="475">
        <v>-0.019</v>
      </c>
    </row>
    <row r="634" ht="15.75" customHeight="1">
      <c r="A634" s="473" t="s">
        <v>985</v>
      </c>
      <c r="B634" s="406">
        <v>48.9</v>
      </c>
      <c r="C634" s="474">
        <v>49.5</v>
      </c>
      <c r="D634" s="474">
        <v>49.5</v>
      </c>
      <c r="E634" s="474">
        <v>48.8</v>
      </c>
      <c r="F634" s="474" t="s">
        <v>3205</v>
      </c>
      <c r="G634" s="475">
        <v>-0.0181</v>
      </c>
      <c r="M634" s="473" t="s">
        <v>895</v>
      </c>
      <c r="N634" s="406">
        <v>73.6</v>
      </c>
      <c r="O634" s="474">
        <v>75.2</v>
      </c>
      <c r="P634" s="474">
        <v>76.7</v>
      </c>
      <c r="Q634" s="474">
        <v>73.3</v>
      </c>
      <c r="R634" s="474" t="s">
        <v>3117</v>
      </c>
      <c r="S634" s="475">
        <v>-0.02</v>
      </c>
    </row>
    <row r="635" ht="15.75" customHeight="1">
      <c r="A635" s="473" t="s">
        <v>986</v>
      </c>
      <c r="B635" s="406">
        <v>49.8</v>
      </c>
      <c r="C635" s="474">
        <v>48.5</v>
      </c>
      <c r="D635" s="474">
        <v>49.9</v>
      </c>
      <c r="E635" s="474">
        <v>48.1</v>
      </c>
      <c r="F635" s="474" t="s">
        <v>3206</v>
      </c>
      <c r="G635" s="475">
        <v>0.0268</v>
      </c>
      <c r="M635" s="473" t="s">
        <v>896</v>
      </c>
      <c r="N635" s="406">
        <v>75.1</v>
      </c>
      <c r="O635" s="474">
        <v>78.0</v>
      </c>
      <c r="P635" s="474">
        <v>78.3</v>
      </c>
      <c r="Q635" s="474">
        <v>74.7</v>
      </c>
      <c r="R635" s="474" t="s">
        <v>3118</v>
      </c>
      <c r="S635" s="475">
        <v>-0.0359</v>
      </c>
    </row>
    <row r="636" ht="15.75" customHeight="1">
      <c r="A636" s="473" t="s">
        <v>987</v>
      </c>
      <c r="B636" s="406">
        <v>48.5</v>
      </c>
      <c r="C636" s="474">
        <v>50.0</v>
      </c>
      <c r="D636" s="474">
        <v>50.3</v>
      </c>
      <c r="E636" s="474">
        <v>48.2</v>
      </c>
      <c r="F636" s="474" t="s">
        <v>3207</v>
      </c>
      <c r="G636" s="475">
        <v>-0.0222</v>
      </c>
      <c r="M636" s="473" t="s">
        <v>897</v>
      </c>
      <c r="N636" s="406">
        <v>77.9</v>
      </c>
      <c r="O636" s="474">
        <v>78.5</v>
      </c>
      <c r="P636" s="474">
        <v>79.3</v>
      </c>
      <c r="Q636" s="474">
        <v>77.5</v>
      </c>
      <c r="R636" s="474" t="s">
        <v>3119</v>
      </c>
      <c r="S636" s="475">
        <v>-0.0026</v>
      </c>
    </row>
    <row r="637" ht="15.75" customHeight="1">
      <c r="A637" s="473" t="s">
        <v>988</v>
      </c>
      <c r="B637" s="406">
        <v>49.6</v>
      </c>
      <c r="C637" s="474">
        <v>49.1</v>
      </c>
      <c r="D637" s="474">
        <v>50.0</v>
      </c>
      <c r="E637" s="474">
        <v>49.1</v>
      </c>
      <c r="F637" s="474" t="s">
        <v>3208</v>
      </c>
      <c r="G637" s="475">
        <v>-0.002</v>
      </c>
      <c r="M637" s="473" t="s">
        <v>898</v>
      </c>
      <c r="N637" s="406">
        <v>78.1</v>
      </c>
      <c r="O637" s="474">
        <v>77.0</v>
      </c>
      <c r="P637" s="474">
        <v>79.1</v>
      </c>
      <c r="Q637" s="474">
        <v>77.0</v>
      </c>
      <c r="R637" s="474" t="s">
        <v>3120</v>
      </c>
      <c r="S637" s="475">
        <v>-0.0114</v>
      </c>
    </row>
    <row r="638" ht="15.75" customHeight="1">
      <c r="A638" s="473" t="s">
        <v>989</v>
      </c>
      <c r="B638" s="406">
        <v>49.7</v>
      </c>
      <c r="C638" s="474">
        <v>49.8</v>
      </c>
      <c r="D638" s="474">
        <v>50.1</v>
      </c>
      <c r="E638" s="474">
        <v>49.0</v>
      </c>
      <c r="F638" s="474" t="s">
        <v>3209</v>
      </c>
      <c r="G638" s="475">
        <v>-0.002</v>
      </c>
      <c r="M638" s="473" t="s">
        <v>899</v>
      </c>
      <c r="N638" s="406">
        <v>79.0</v>
      </c>
      <c r="O638" s="474">
        <v>80.6</v>
      </c>
      <c r="P638" s="474">
        <v>81.7</v>
      </c>
      <c r="Q638" s="474">
        <v>78.2</v>
      </c>
      <c r="R638" s="474" t="s">
        <v>3121</v>
      </c>
      <c r="S638" s="475">
        <v>-0.0113</v>
      </c>
    </row>
    <row r="639" ht="15.75" customHeight="1">
      <c r="A639" s="473" t="s">
        <v>990</v>
      </c>
      <c r="B639" s="406">
        <v>49.8</v>
      </c>
      <c r="C639" s="474">
        <v>50.1</v>
      </c>
      <c r="D639" s="474">
        <v>50.1</v>
      </c>
      <c r="E639" s="474">
        <v>49.1</v>
      </c>
      <c r="F639" s="474" t="s">
        <v>3210</v>
      </c>
      <c r="G639" s="475">
        <v>-0.004</v>
      </c>
      <c r="M639" s="473" t="s">
        <v>900</v>
      </c>
      <c r="N639" s="406">
        <v>79.9</v>
      </c>
      <c r="O639" s="474">
        <v>78.2</v>
      </c>
      <c r="P639" s="474">
        <v>82.5</v>
      </c>
      <c r="Q639" s="474">
        <v>78.2</v>
      </c>
      <c r="R639" s="474" t="s">
        <v>3122</v>
      </c>
      <c r="S639" s="475">
        <v>0.0296</v>
      </c>
    </row>
    <row r="640" ht="15.75" customHeight="1">
      <c r="A640" s="473" t="s">
        <v>991</v>
      </c>
      <c r="B640" s="406">
        <v>50.0</v>
      </c>
      <c r="C640" s="474">
        <v>50.8</v>
      </c>
      <c r="D640" s="474">
        <v>50.8</v>
      </c>
      <c r="E640" s="474">
        <v>50.0</v>
      </c>
      <c r="F640" s="474" t="s">
        <v>3211</v>
      </c>
      <c r="G640" s="475">
        <v>-0.0157</v>
      </c>
      <c r="M640" s="473" t="s">
        <v>901</v>
      </c>
      <c r="N640" s="406">
        <v>77.6</v>
      </c>
      <c r="O640" s="474">
        <v>75.8</v>
      </c>
      <c r="P640" s="474">
        <v>77.9</v>
      </c>
      <c r="Q640" s="474">
        <v>74.4</v>
      </c>
      <c r="R640" s="474" t="s">
        <v>3123</v>
      </c>
      <c r="S640" s="475">
        <v>0.0251</v>
      </c>
    </row>
    <row r="641" ht="15.75" customHeight="1">
      <c r="A641" s="473" t="s">
        <v>992</v>
      </c>
      <c r="B641" s="406">
        <v>50.8</v>
      </c>
      <c r="C641" s="474">
        <v>51.8</v>
      </c>
      <c r="D641" s="474">
        <v>51.8</v>
      </c>
      <c r="E641" s="474">
        <v>50.4</v>
      </c>
      <c r="F641" s="474" t="s">
        <v>3212</v>
      </c>
      <c r="G641" s="475">
        <v>-0.002</v>
      </c>
      <c r="M641" s="473" t="s">
        <v>902</v>
      </c>
      <c r="N641" s="406">
        <v>75.7</v>
      </c>
      <c r="O641" s="474">
        <v>74.3</v>
      </c>
      <c r="P641" s="474">
        <v>77.6</v>
      </c>
      <c r="Q641" s="474">
        <v>74.3</v>
      </c>
      <c r="R641" s="474" t="s">
        <v>3124</v>
      </c>
      <c r="S641" s="475">
        <v>0.0244</v>
      </c>
    </row>
    <row r="642" ht="15.75" customHeight="1">
      <c r="A642" s="473" t="s">
        <v>993</v>
      </c>
      <c r="B642" s="406">
        <v>50.9</v>
      </c>
      <c r="C642" s="474">
        <v>49.7</v>
      </c>
      <c r="D642" s="474">
        <v>51.0</v>
      </c>
      <c r="E642" s="474">
        <v>48.8</v>
      </c>
      <c r="F642" s="474" t="s">
        <v>3213</v>
      </c>
      <c r="G642" s="475">
        <v>0.0409</v>
      </c>
      <c r="M642" s="473" t="s">
        <v>903</v>
      </c>
      <c r="N642" s="406">
        <v>73.9</v>
      </c>
      <c r="O642" s="474">
        <v>72.5</v>
      </c>
      <c r="P642" s="474">
        <v>74.1</v>
      </c>
      <c r="Q642" s="474">
        <v>72.5</v>
      </c>
      <c r="R642" s="474" t="s">
        <v>3125</v>
      </c>
      <c r="S642" s="475">
        <v>0.0207</v>
      </c>
    </row>
    <row r="643" ht="15.75" customHeight="1">
      <c r="A643" s="473" t="s">
        <v>994</v>
      </c>
      <c r="B643" s="406">
        <v>48.9</v>
      </c>
      <c r="C643" s="474">
        <v>50.0</v>
      </c>
      <c r="D643" s="474">
        <v>50.0</v>
      </c>
      <c r="E643" s="474">
        <v>48.6</v>
      </c>
      <c r="F643" s="474" t="s">
        <v>3214</v>
      </c>
      <c r="G643" s="475">
        <v>-0.002</v>
      </c>
      <c r="M643" s="473" t="s">
        <v>904</v>
      </c>
      <c r="N643" s="406">
        <v>72.4</v>
      </c>
      <c r="O643" s="474">
        <v>72.8</v>
      </c>
      <c r="P643" s="474">
        <v>72.9</v>
      </c>
      <c r="Q643" s="474">
        <v>71.8</v>
      </c>
      <c r="R643" s="474" t="s">
        <v>3126</v>
      </c>
      <c r="S643" s="475">
        <v>0.0014</v>
      </c>
    </row>
    <row r="644" ht="15.75" customHeight="1">
      <c r="A644" s="473" t="s">
        <v>995</v>
      </c>
      <c r="B644" s="406">
        <v>49.0</v>
      </c>
      <c r="C644" s="474">
        <v>50.0</v>
      </c>
      <c r="D644" s="474">
        <v>50.0</v>
      </c>
      <c r="E644" s="474">
        <v>48.0</v>
      </c>
      <c r="F644" s="474" t="s">
        <v>3215</v>
      </c>
      <c r="G644" s="475">
        <v>-0.0061</v>
      </c>
      <c r="M644" s="473" t="s">
        <v>905</v>
      </c>
      <c r="N644" s="406">
        <v>72.3</v>
      </c>
      <c r="O644" s="474">
        <v>73.0</v>
      </c>
      <c r="P644" s="474">
        <v>73.4</v>
      </c>
      <c r="Q644" s="474">
        <v>71.4</v>
      </c>
      <c r="R644" s="474" t="s">
        <v>3127</v>
      </c>
      <c r="S644" s="475">
        <v>-0.0096</v>
      </c>
    </row>
    <row r="645" ht="15.75" customHeight="1">
      <c r="A645" s="473" t="s">
        <v>996</v>
      </c>
      <c r="B645" s="406">
        <v>49.3</v>
      </c>
      <c r="C645" s="474">
        <v>48.0</v>
      </c>
      <c r="D645" s="474">
        <v>50.0</v>
      </c>
      <c r="E645" s="474">
        <v>48.0</v>
      </c>
      <c r="F645" s="474" t="s">
        <v>3216</v>
      </c>
      <c r="G645" s="475">
        <v>0.0249</v>
      </c>
      <c r="M645" s="473" t="s">
        <v>906</v>
      </c>
      <c r="N645" s="406">
        <v>73.0</v>
      </c>
      <c r="O645" s="474">
        <v>72.0</v>
      </c>
      <c r="P645" s="474">
        <v>73.5</v>
      </c>
      <c r="Q645" s="474">
        <v>72.0</v>
      </c>
      <c r="R645" s="474" t="s">
        <v>3128</v>
      </c>
      <c r="S645" s="475">
        <v>0.0196</v>
      </c>
    </row>
    <row r="646" ht="15.75" customHeight="1">
      <c r="A646" s="473" t="s">
        <v>997</v>
      </c>
      <c r="B646" s="406">
        <v>48.1</v>
      </c>
      <c r="C646" s="474">
        <v>47.9</v>
      </c>
      <c r="D646" s="474">
        <v>49.0</v>
      </c>
      <c r="E646" s="474">
        <v>47.0</v>
      </c>
      <c r="F646" s="474" t="s">
        <v>3217</v>
      </c>
      <c r="G646" s="475">
        <v>0.0191</v>
      </c>
      <c r="M646" s="473" t="s">
        <v>907</v>
      </c>
      <c r="N646" s="406">
        <v>71.6</v>
      </c>
      <c r="O646" s="474">
        <v>70.0</v>
      </c>
      <c r="P646" s="474">
        <v>72.3</v>
      </c>
      <c r="Q646" s="474">
        <v>70.0</v>
      </c>
      <c r="R646" s="474" t="s">
        <v>3129</v>
      </c>
      <c r="S646" s="475">
        <v>0.0229</v>
      </c>
    </row>
    <row r="647" ht="15.75" customHeight="1">
      <c r="A647" s="473" t="s">
        <v>998</v>
      </c>
      <c r="B647" s="406">
        <v>47.2</v>
      </c>
      <c r="C647" s="474">
        <v>47.1</v>
      </c>
      <c r="D647" s="474">
        <v>47.8</v>
      </c>
      <c r="E647" s="474">
        <v>47.1</v>
      </c>
      <c r="F647" s="474" t="s">
        <v>3218</v>
      </c>
      <c r="G647" s="475">
        <v>-0.0021</v>
      </c>
      <c r="M647" s="473" t="s">
        <v>908</v>
      </c>
      <c r="N647" s="406">
        <v>70.0</v>
      </c>
      <c r="O647" s="474">
        <v>70.0</v>
      </c>
      <c r="P647" s="474">
        <v>70.2</v>
      </c>
      <c r="Q647" s="474">
        <v>69.8</v>
      </c>
      <c r="R647" s="474" t="s">
        <v>3130</v>
      </c>
      <c r="S647" s="475">
        <v>0.0029</v>
      </c>
    </row>
    <row r="648" ht="15.75" customHeight="1">
      <c r="A648" s="473" t="s">
        <v>999</v>
      </c>
      <c r="B648" s="406">
        <v>47.3</v>
      </c>
      <c r="C648" s="474">
        <v>48.2</v>
      </c>
      <c r="D648" s="474">
        <v>48.3</v>
      </c>
      <c r="E648" s="474">
        <v>47.1</v>
      </c>
      <c r="F648" s="474" t="s">
        <v>3219</v>
      </c>
      <c r="G648" s="475">
        <v>-0.0187</v>
      </c>
      <c r="M648" s="473" t="s">
        <v>909</v>
      </c>
      <c r="N648" s="406">
        <v>69.8</v>
      </c>
      <c r="O648" s="474">
        <v>70.6</v>
      </c>
      <c r="P648" s="474">
        <v>70.6</v>
      </c>
      <c r="Q648" s="474">
        <v>69.5</v>
      </c>
      <c r="R648" s="474" t="s">
        <v>3131</v>
      </c>
      <c r="S648" s="475">
        <v>0.0</v>
      </c>
    </row>
    <row r="649" ht="15.75" customHeight="1">
      <c r="A649" s="473" t="s">
        <v>1000</v>
      </c>
      <c r="B649" s="406">
        <v>48.2</v>
      </c>
      <c r="C649" s="474">
        <v>47.8</v>
      </c>
      <c r="D649" s="474">
        <v>49.0</v>
      </c>
      <c r="E649" s="474">
        <v>46.2</v>
      </c>
      <c r="F649" s="474" t="s">
        <v>3220</v>
      </c>
      <c r="G649" s="475">
        <v>0.0084</v>
      </c>
      <c r="M649" s="473" t="s">
        <v>910</v>
      </c>
      <c r="N649" s="406">
        <v>69.8</v>
      </c>
      <c r="O649" s="474">
        <v>71.0</v>
      </c>
      <c r="P649" s="474">
        <v>71.0</v>
      </c>
      <c r="Q649" s="474">
        <v>69.7</v>
      </c>
      <c r="R649" s="474" t="s">
        <v>3132</v>
      </c>
      <c r="S649" s="475">
        <v>-0.0071</v>
      </c>
    </row>
    <row r="650" ht="15.75" customHeight="1">
      <c r="A650" s="473" t="s">
        <v>1001</v>
      </c>
      <c r="B650" s="406">
        <v>47.8</v>
      </c>
      <c r="C650" s="474">
        <v>47.7</v>
      </c>
      <c r="D650" s="474">
        <v>48.0</v>
      </c>
      <c r="E650" s="474">
        <v>46.3</v>
      </c>
      <c r="F650" s="474" t="s">
        <v>3221</v>
      </c>
      <c r="G650" s="475">
        <v>0.0084</v>
      </c>
      <c r="M650" s="473" t="s">
        <v>911</v>
      </c>
      <c r="N650" s="406">
        <v>70.3</v>
      </c>
      <c r="O650" s="474">
        <v>70.7</v>
      </c>
      <c r="P650" s="474">
        <v>70.7</v>
      </c>
      <c r="Q650" s="474">
        <v>69.2</v>
      </c>
      <c r="R650" s="474" t="s">
        <v>3133</v>
      </c>
      <c r="S650" s="475">
        <v>0.0057</v>
      </c>
    </row>
    <row r="651" ht="15.75" customHeight="1">
      <c r="A651" s="473" t="s">
        <v>1002</v>
      </c>
      <c r="B651" s="406">
        <v>47.4</v>
      </c>
      <c r="C651" s="474">
        <v>44.2</v>
      </c>
      <c r="D651" s="474">
        <v>47.7</v>
      </c>
      <c r="E651" s="474">
        <v>44.2</v>
      </c>
      <c r="F651" s="474" t="s">
        <v>3222</v>
      </c>
      <c r="G651" s="475">
        <v>0.0395</v>
      </c>
      <c r="M651" s="473" t="s">
        <v>912</v>
      </c>
      <c r="N651" s="406">
        <v>69.9</v>
      </c>
      <c r="O651" s="474">
        <v>70.9</v>
      </c>
      <c r="P651" s="474">
        <v>70.9</v>
      </c>
      <c r="Q651" s="474">
        <v>69.7</v>
      </c>
      <c r="R651" s="474" t="s">
        <v>3134</v>
      </c>
      <c r="S651" s="475">
        <v>-0.0029</v>
      </c>
    </row>
    <row r="652" ht="15.75" customHeight="1">
      <c r="A652" s="473" t="s">
        <v>1003</v>
      </c>
      <c r="B652" s="406">
        <v>45.6</v>
      </c>
      <c r="C652" s="474">
        <v>46.0</v>
      </c>
      <c r="D652" s="474">
        <v>46.0</v>
      </c>
      <c r="E652" s="474">
        <v>45.5</v>
      </c>
      <c r="F652" s="474" t="s">
        <v>3223</v>
      </c>
      <c r="G652" s="475">
        <v>-0.0236</v>
      </c>
      <c r="M652" s="473" t="s">
        <v>913</v>
      </c>
      <c r="N652" s="406">
        <v>70.1</v>
      </c>
      <c r="O652" s="474">
        <v>70.1</v>
      </c>
      <c r="P652" s="474">
        <v>71.0</v>
      </c>
      <c r="Q652" s="474">
        <v>70.0</v>
      </c>
      <c r="R652" s="474" t="s">
        <v>3135</v>
      </c>
      <c r="S652" s="475">
        <v>0.0014</v>
      </c>
    </row>
    <row r="653" ht="15.75" customHeight="1">
      <c r="A653" s="473" t="s">
        <v>1004</v>
      </c>
      <c r="B653" s="406">
        <v>46.7</v>
      </c>
      <c r="C653" s="474">
        <v>47.5</v>
      </c>
      <c r="D653" s="474">
        <v>48.4</v>
      </c>
      <c r="E653" s="474">
        <v>46.0</v>
      </c>
      <c r="F653" s="474" t="s">
        <v>3224</v>
      </c>
      <c r="G653" s="475">
        <v>-0.0064</v>
      </c>
      <c r="M653" s="473" t="s">
        <v>914</v>
      </c>
      <c r="N653" s="406">
        <v>70.0</v>
      </c>
      <c r="O653" s="474">
        <v>71.2</v>
      </c>
      <c r="P653" s="474">
        <v>72.2</v>
      </c>
      <c r="Q653" s="474">
        <v>69.8</v>
      </c>
      <c r="R653" s="474" t="s">
        <v>3136</v>
      </c>
      <c r="S653" s="475">
        <v>-0.0155</v>
      </c>
    </row>
    <row r="654" ht="15.75" customHeight="1">
      <c r="A654" s="473" t="s">
        <v>1005</v>
      </c>
      <c r="B654" s="406">
        <v>47.0</v>
      </c>
      <c r="C654" s="474">
        <v>44.7</v>
      </c>
      <c r="D654" s="474">
        <v>47.4</v>
      </c>
      <c r="E654" s="474">
        <v>44.7</v>
      </c>
      <c r="F654" s="474" t="s">
        <v>3225</v>
      </c>
      <c r="G654" s="475">
        <v>0.0515</v>
      </c>
      <c r="M654" s="473" t="s">
        <v>915</v>
      </c>
      <c r="N654" s="406">
        <v>71.1</v>
      </c>
      <c r="O654" s="474">
        <v>71.0</v>
      </c>
      <c r="P654" s="474">
        <v>72.0</v>
      </c>
      <c r="Q654" s="474">
        <v>69.8</v>
      </c>
      <c r="R654" s="474" t="s">
        <v>3137</v>
      </c>
      <c r="S654" s="475">
        <v>0.0028</v>
      </c>
    </row>
    <row r="655" ht="15.75" customHeight="1">
      <c r="A655" s="473" t="s">
        <v>1006</v>
      </c>
      <c r="B655" s="406">
        <v>44.7</v>
      </c>
      <c r="C655" s="474">
        <v>45.5</v>
      </c>
      <c r="D655" s="474">
        <v>45.5</v>
      </c>
      <c r="E655" s="474">
        <v>44.0</v>
      </c>
      <c r="F655" s="474" t="s">
        <v>3226</v>
      </c>
      <c r="G655" s="475">
        <v>-0.0022</v>
      </c>
      <c r="M655" s="473" t="s">
        <v>916</v>
      </c>
      <c r="N655" s="406">
        <v>70.9</v>
      </c>
      <c r="O655" s="474">
        <v>74.2</v>
      </c>
      <c r="P655" s="474">
        <v>74.3</v>
      </c>
      <c r="Q655" s="474">
        <v>70.6</v>
      </c>
      <c r="R655" s="474" t="s">
        <v>3138</v>
      </c>
      <c r="S655" s="475">
        <v>-0.0327</v>
      </c>
    </row>
    <row r="656" ht="15.75" customHeight="1">
      <c r="A656" s="473" t="s">
        <v>1007</v>
      </c>
      <c r="B656" s="406">
        <v>44.8</v>
      </c>
      <c r="C656" s="474">
        <v>45.8</v>
      </c>
      <c r="D656" s="474">
        <v>46.8</v>
      </c>
      <c r="E656" s="474">
        <v>44.5</v>
      </c>
      <c r="F656" s="474" t="s">
        <v>3227</v>
      </c>
      <c r="G656" s="475">
        <v>-0.0088</v>
      </c>
      <c r="M656" s="473" t="s">
        <v>917</v>
      </c>
      <c r="N656" s="406">
        <v>73.3</v>
      </c>
      <c r="O656" s="474">
        <v>72.4</v>
      </c>
      <c r="P656" s="474">
        <v>73.6</v>
      </c>
      <c r="Q656" s="474">
        <v>70.6</v>
      </c>
      <c r="R656" s="474" t="s">
        <v>3139</v>
      </c>
      <c r="S656" s="475">
        <v>0.0152</v>
      </c>
    </row>
    <row r="657" ht="15.75" customHeight="1">
      <c r="A657" s="473" t="s">
        <v>1008</v>
      </c>
      <c r="B657" s="406">
        <v>45.2</v>
      </c>
      <c r="C657" s="474">
        <v>44.0</v>
      </c>
      <c r="D657" s="474">
        <v>45.8</v>
      </c>
      <c r="E657" s="474">
        <v>43.0</v>
      </c>
      <c r="F657" s="474" t="s">
        <v>3228</v>
      </c>
      <c r="G657" s="475">
        <v>0.0296</v>
      </c>
      <c r="M657" s="473" t="s">
        <v>918</v>
      </c>
      <c r="N657" s="406">
        <v>72.2</v>
      </c>
      <c r="O657" s="474">
        <v>73.8</v>
      </c>
      <c r="P657" s="474">
        <v>75.6</v>
      </c>
      <c r="Q657" s="474">
        <v>72.0</v>
      </c>
      <c r="R657" s="474" t="s">
        <v>3140</v>
      </c>
      <c r="S657" s="475">
        <v>-0.0123</v>
      </c>
    </row>
    <row r="658" ht="15.75" customHeight="1">
      <c r="A658" s="473" t="s">
        <v>1009</v>
      </c>
      <c r="B658" s="406">
        <v>43.9</v>
      </c>
      <c r="C658" s="474">
        <v>43.7</v>
      </c>
      <c r="D658" s="474">
        <v>44.4</v>
      </c>
      <c r="E658" s="474">
        <v>43.6</v>
      </c>
      <c r="F658" s="474" t="s">
        <v>3229</v>
      </c>
      <c r="G658" s="475">
        <v>-0.0045</v>
      </c>
      <c r="M658" s="473" t="s">
        <v>919</v>
      </c>
      <c r="N658" s="406">
        <v>73.1</v>
      </c>
      <c r="O658" s="474">
        <v>70.1</v>
      </c>
      <c r="P658" s="474">
        <v>74.0</v>
      </c>
      <c r="Q658" s="474">
        <v>69.7</v>
      </c>
      <c r="R658" s="474" t="s">
        <v>3141</v>
      </c>
      <c r="S658" s="475">
        <v>0.0428</v>
      </c>
    </row>
    <row r="659" ht="15.75" customHeight="1">
      <c r="A659" s="473" t="s">
        <v>1010</v>
      </c>
      <c r="B659" s="406">
        <v>44.1</v>
      </c>
      <c r="C659" s="474">
        <v>43.5</v>
      </c>
      <c r="D659" s="474">
        <v>44.5</v>
      </c>
      <c r="E659" s="474">
        <v>43.1</v>
      </c>
      <c r="F659" s="474" t="s">
        <v>3230</v>
      </c>
      <c r="G659" s="475">
        <v>0.0092</v>
      </c>
      <c r="M659" s="473" t="s">
        <v>920</v>
      </c>
      <c r="N659" s="406">
        <v>70.1</v>
      </c>
      <c r="O659" s="474">
        <v>70.3</v>
      </c>
      <c r="P659" s="474">
        <v>70.9</v>
      </c>
      <c r="Q659" s="474">
        <v>70.0</v>
      </c>
      <c r="R659" s="474" t="s">
        <v>3142</v>
      </c>
      <c r="S659" s="475">
        <v>-0.0085</v>
      </c>
    </row>
    <row r="660" ht="15.75" customHeight="1">
      <c r="A660" s="473" t="s">
        <v>1011</v>
      </c>
      <c r="B660" s="406">
        <v>43.7</v>
      </c>
      <c r="C660" s="474">
        <v>42.5</v>
      </c>
      <c r="D660" s="474">
        <v>43.7</v>
      </c>
      <c r="E660" s="474">
        <v>42.0</v>
      </c>
      <c r="F660" s="474" t="s">
        <v>3231</v>
      </c>
      <c r="G660" s="475">
        <v>0.0116</v>
      </c>
      <c r="M660" s="473" t="s">
        <v>921</v>
      </c>
      <c r="N660" s="406">
        <v>70.7</v>
      </c>
      <c r="O660" s="474">
        <v>69.0</v>
      </c>
      <c r="P660" s="474">
        <v>71.5</v>
      </c>
      <c r="Q660" s="474">
        <v>69.0</v>
      </c>
      <c r="R660" s="474" t="s">
        <v>3143</v>
      </c>
      <c r="S660" s="475">
        <v>0.0246</v>
      </c>
    </row>
    <row r="661" ht="15.75" customHeight="1">
      <c r="A661" s="473" t="s">
        <v>1012</v>
      </c>
      <c r="B661" s="406">
        <v>43.2</v>
      </c>
      <c r="C661" s="474">
        <v>41.3</v>
      </c>
      <c r="D661" s="474">
        <v>44.0</v>
      </c>
      <c r="E661" s="474">
        <v>41.3</v>
      </c>
      <c r="F661" s="474" t="s">
        <v>3232</v>
      </c>
      <c r="G661" s="475">
        <v>0.046</v>
      </c>
      <c r="M661" s="473" t="s">
        <v>922</v>
      </c>
      <c r="N661" s="406">
        <v>69.0</v>
      </c>
      <c r="O661" s="474">
        <v>69.1</v>
      </c>
      <c r="P661" s="474">
        <v>69.6</v>
      </c>
      <c r="Q661" s="474">
        <v>68.1</v>
      </c>
      <c r="R661" s="474" t="s">
        <v>3144</v>
      </c>
      <c r="S661" s="475">
        <v>-0.0014</v>
      </c>
    </row>
    <row r="662" ht="15.75" customHeight="1">
      <c r="A662" s="473" t="s">
        <v>1013</v>
      </c>
      <c r="B662" s="406">
        <v>41.3</v>
      </c>
      <c r="C662" s="474">
        <v>42.8</v>
      </c>
      <c r="D662" s="474">
        <v>43.5</v>
      </c>
      <c r="E662" s="474">
        <v>40.8</v>
      </c>
      <c r="F662" s="474" t="s">
        <v>3233</v>
      </c>
      <c r="G662" s="475">
        <v>-0.0328</v>
      </c>
      <c r="M662" s="473" t="s">
        <v>923</v>
      </c>
      <c r="N662" s="406">
        <v>69.1</v>
      </c>
      <c r="O662" s="474">
        <v>68.3</v>
      </c>
      <c r="P662" s="474">
        <v>69.4</v>
      </c>
      <c r="Q662" s="474">
        <v>68.1</v>
      </c>
      <c r="R662" s="474" t="s">
        <v>3145</v>
      </c>
      <c r="S662" s="475">
        <v>0.0162</v>
      </c>
    </row>
    <row r="663" ht="15.75" customHeight="1">
      <c r="A663" s="473" t="s">
        <v>1014</v>
      </c>
      <c r="B663" s="406">
        <v>42.7</v>
      </c>
      <c r="C663" s="474">
        <v>41.5</v>
      </c>
      <c r="D663" s="474">
        <v>43.9</v>
      </c>
      <c r="E663" s="474">
        <v>40.7</v>
      </c>
      <c r="F663" s="474" t="s">
        <v>3011</v>
      </c>
      <c r="G663" s="475">
        <v>-0.007</v>
      </c>
      <c r="M663" s="473" t="s">
        <v>924</v>
      </c>
      <c r="N663" s="406">
        <v>68.0</v>
      </c>
      <c r="O663" s="474">
        <v>67.2</v>
      </c>
      <c r="P663" s="474">
        <v>68.4</v>
      </c>
      <c r="Q663" s="474">
        <v>67.2</v>
      </c>
      <c r="R663" s="474" t="s">
        <v>3146</v>
      </c>
      <c r="S663" s="475">
        <v>0.018</v>
      </c>
    </row>
    <row r="664" ht="15.75" customHeight="1">
      <c r="A664" s="473" t="s">
        <v>1015</v>
      </c>
      <c r="B664" s="406">
        <v>43.0</v>
      </c>
      <c r="C664" s="474">
        <v>43.0</v>
      </c>
      <c r="D664" s="474">
        <v>44.5</v>
      </c>
      <c r="E664" s="474">
        <v>42.6</v>
      </c>
      <c r="F664" s="474" t="s">
        <v>3234</v>
      </c>
      <c r="G664" s="475">
        <v>0.0023</v>
      </c>
      <c r="M664" s="473" t="s">
        <v>925</v>
      </c>
      <c r="N664" s="406">
        <v>66.8</v>
      </c>
      <c r="O664" s="474">
        <v>67.0</v>
      </c>
      <c r="P664" s="474">
        <v>67.2</v>
      </c>
      <c r="Q664" s="474">
        <v>66.4</v>
      </c>
      <c r="R664" s="474" t="s">
        <v>3147</v>
      </c>
      <c r="S664" s="475">
        <v>0.003</v>
      </c>
    </row>
    <row r="665" ht="15.75" customHeight="1">
      <c r="A665" s="473" t="s">
        <v>1016</v>
      </c>
      <c r="B665" s="406">
        <v>42.9</v>
      </c>
      <c r="C665" s="474">
        <v>42.8</v>
      </c>
      <c r="D665" s="474">
        <v>43.1</v>
      </c>
      <c r="E665" s="474">
        <v>42.0</v>
      </c>
      <c r="F665" s="474" t="s">
        <v>3235</v>
      </c>
      <c r="G665" s="475">
        <v>0.0313</v>
      </c>
      <c r="M665" s="473" t="s">
        <v>926</v>
      </c>
      <c r="N665" s="406">
        <v>66.6</v>
      </c>
      <c r="O665" s="474">
        <v>66.0</v>
      </c>
      <c r="P665" s="474">
        <v>67.2</v>
      </c>
      <c r="Q665" s="474">
        <v>65.1</v>
      </c>
      <c r="R665" s="474" t="s">
        <v>3148</v>
      </c>
      <c r="S665" s="475">
        <v>0.0168</v>
      </c>
    </row>
    <row r="666" ht="15.75" customHeight="1">
      <c r="A666" s="473" t="s">
        <v>1017</v>
      </c>
      <c r="B666" s="406">
        <v>41.6</v>
      </c>
      <c r="C666" s="474">
        <v>41.0</v>
      </c>
      <c r="D666" s="474">
        <v>43.8</v>
      </c>
      <c r="E666" s="474">
        <v>40.5</v>
      </c>
      <c r="F666" s="474" t="s">
        <v>3236</v>
      </c>
      <c r="G666" s="475">
        <v>0.0171</v>
      </c>
      <c r="M666" s="473" t="s">
        <v>927</v>
      </c>
      <c r="N666" s="406">
        <v>65.5</v>
      </c>
      <c r="O666" s="474">
        <v>65.8</v>
      </c>
      <c r="P666" s="474">
        <v>66.0</v>
      </c>
      <c r="Q666" s="474">
        <v>65.1</v>
      </c>
      <c r="R666" s="474" t="s">
        <v>3149</v>
      </c>
      <c r="S666" s="475">
        <v>-0.0046</v>
      </c>
    </row>
    <row r="667" ht="15.75" customHeight="1">
      <c r="A667" s="473" t="s">
        <v>1018</v>
      </c>
      <c r="B667" s="406">
        <v>40.9</v>
      </c>
      <c r="C667" s="474">
        <v>40.6</v>
      </c>
      <c r="D667" s="474">
        <v>41.7</v>
      </c>
      <c r="E667" s="474">
        <v>40.6</v>
      </c>
      <c r="F667" s="474" t="s">
        <v>3237</v>
      </c>
      <c r="G667" s="475">
        <v>0.0099</v>
      </c>
      <c r="M667" s="473" t="s">
        <v>928</v>
      </c>
      <c r="N667" s="406">
        <v>65.8</v>
      </c>
      <c r="O667" s="474">
        <v>65.6</v>
      </c>
      <c r="P667" s="474">
        <v>66.4</v>
      </c>
      <c r="Q667" s="474">
        <v>65.6</v>
      </c>
      <c r="R667" s="474" t="s">
        <v>3150</v>
      </c>
      <c r="S667" s="475">
        <v>-0.0045</v>
      </c>
    </row>
    <row r="668" ht="15.75" customHeight="1">
      <c r="A668" s="473" t="s">
        <v>1019</v>
      </c>
      <c r="B668" s="406">
        <v>40.5</v>
      </c>
      <c r="C668" s="474">
        <v>41.9</v>
      </c>
      <c r="D668" s="474">
        <v>41.9</v>
      </c>
      <c r="E668" s="474">
        <v>40.4</v>
      </c>
      <c r="F668" s="474" t="s">
        <v>3238</v>
      </c>
      <c r="G668" s="475">
        <v>-0.0493</v>
      </c>
      <c r="M668" s="473" t="s">
        <v>929</v>
      </c>
      <c r="N668" s="406">
        <v>66.1</v>
      </c>
      <c r="O668" s="474">
        <v>66.6</v>
      </c>
      <c r="P668" s="474">
        <v>67.1</v>
      </c>
      <c r="Q668" s="474">
        <v>65.8</v>
      </c>
      <c r="R668" s="474" t="s">
        <v>3151</v>
      </c>
      <c r="S668" s="475">
        <v>-0.0075</v>
      </c>
    </row>
    <row r="669" ht="15.75" customHeight="1">
      <c r="A669" s="473" t="s">
        <v>1020</v>
      </c>
      <c r="B669" s="406">
        <v>42.6</v>
      </c>
      <c r="C669" s="474">
        <v>42.6</v>
      </c>
      <c r="D669" s="474">
        <v>42.6</v>
      </c>
      <c r="E669" s="474">
        <v>41.9</v>
      </c>
      <c r="F669" s="474" t="s">
        <v>3239</v>
      </c>
      <c r="G669" s="475">
        <v>0.0</v>
      </c>
      <c r="M669" s="473" t="s">
        <v>930</v>
      </c>
      <c r="N669" s="406">
        <v>66.6</v>
      </c>
      <c r="O669" s="474">
        <v>67.0</v>
      </c>
      <c r="P669" s="474">
        <v>67.5</v>
      </c>
      <c r="Q669" s="474">
        <v>66.5</v>
      </c>
      <c r="R669" s="474" t="s">
        <v>3152</v>
      </c>
      <c r="S669" s="475">
        <v>0.0015</v>
      </c>
    </row>
    <row r="670" ht="15.75" customHeight="1">
      <c r="A670" s="473" t="s">
        <v>1021</v>
      </c>
      <c r="B670" s="406">
        <v>42.6</v>
      </c>
      <c r="C670" s="474">
        <v>43.5</v>
      </c>
      <c r="D670" s="474">
        <v>43.6</v>
      </c>
      <c r="E670" s="474">
        <v>42.5</v>
      </c>
      <c r="F670" s="474" t="s">
        <v>3240</v>
      </c>
      <c r="G670" s="475">
        <v>-0.0318</v>
      </c>
      <c r="M670" s="473" t="s">
        <v>931</v>
      </c>
      <c r="N670" s="406">
        <v>66.5</v>
      </c>
      <c r="O670" s="474">
        <v>67.5</v>
      </c>
      <c r="P670" s="474">
        <v>67.5</v>
      </c>
      <c r="Q670" s="474">
        <v>66.2</v>
      </c>
      <c r="R670" s="474" t="s">
        <v>3153</v>
      </c>
      <c r="S670" s="475">
        <v>-0.0119</v>
      </c>
    </row>
    <row r="671" ht="15.75" customHeight="1">
      <c r="A671" s="473" t="s">
        <v>1022</v>
      </c>
      <c r="B671" s="406">
        <v>44.0</v>
      </c>
      <c r="C671" s="474">
        <v>43.6</v>
      </c>
      <c r="D671" s="474">
        <v>45.1</v>
      </c>
      <c r="E671" s="474">
        <v>43.2</v>
      </c>
      <c r="F671" s="474" t="s">
        <v>3241</v>
      </c>
      <c r="G671" s="475">
        <v>0.0233</v>
      </c>
      <c r="M671" s="473" t="s">
        <v>932</v>
      </c>
      <c r="N671" s="406">
        <v>67.3</v>
      </c>
      <c r="O671" s="474">
        <v>66.0</v>
      </c>
      <c r="P671" s="474">
        <v>68.1</v>
      </c>
      <c r="Q671" s="474">
        <v>66.0</v>
      </c>
      <c r="R671" s="474" t="s">
        <v>3154</v>
      </c>
      <c r="S671" s="475">
        <v>0.0228</v>
      </c>
    </row>
    <row r="672" ht="15.75" customHeight="1">
      <c r="A672" s="473" t="s">
        <v>1023</v>
      </c>
      <c r="B672" s="406">
        <v>43.0</v>
      </c>
      <c r="C672" s="474">
        <v>43.5</v>
      </c>
      <c r="D672" s="474">
        <v>43.5</v>
      </c>
      <c r="E672" s="474">
        <v>42.0</v>
      </c>
      <c r="F672" s="474" t="s">
        <v>3242</v>
      </c>
      <c r="G672" s="475">
        <v>-0.0115</v>
      </c>
      <c r="M672" s="473" t="s">
        <v>933</v>
      </c>
      <c r="N672" s="406">
        <v>65.8</v>
      </c>
      <c r="O672" s="474">
        <v>66.3</v>
      </c>
      <c r="P672" s="474">
        <v>67.0</v>
      </c>
      <c r="Q672" s="474">
        <v>65.0</v>
      </c>
      <c r="R672" s="474" t="s">
        <v>3155</v>
      </c>
      <c r="S672" s="475">
        <v>-0.003</v>
      </c>
    </row>
    <row r="673" ht="15.75" customHeight="1">
      <c r="A673" s="473" t="s">
        <v>1024</v>
      </c>
      <c r="B673" s="406">
        <v>43.5</v>
      </c>
      <c r="C673" s="474">
        <v>43.7</v>
      </c>
      <c r="D673" s="474">
        <v>43.7</v>
      </c>
      <c r="E673" s="474">
        <v>42.2</v>
      </c>
      <c r="F673" s="474" t="s">
        <v>3235</v>
      </c>
      <c r="G673" s="475">
        <v>0.0023</v>
      </c>
      <c r="M673" s="473" t="s">
        <v>934</v>
      </c>
      <c r="N673" s="406">
        <v>66.0</v>
      </c>
      <c r="O673" s="474">
        <v>67.4</v>
      </c>
      <c r="P673" s="474">
        <v>68.5</v>
      </c>
      <c r="Q673" s="474">
        <v>65.8</v>
      </c>
      <c r="R673" s="474" t="s">
        <v>3156</v>
      </c>
      <c r="S673" s="475">
        <v>-0.0149</v>
      </c>
    </row>
    <row r="674" ht="15.75" customHeight="1">
      <c r="A674" s="473" t="s">
        <v>1025</v>
      </c>
      <c r="B674" s="406">
        <v>43.4</v>
      </c>
      <c r="C674" s="474">
        <v>44.3</v>
      </c>
      <c r="D674" s="474">
        <v>44.4</v>
      </c>
      <c r="E674" s="474">
        <v>43.2</v>
      </c>
      <c r="F674" s="474" t="s">
        <v>3243</v>
      </c>
      <c r="G674" s="475">
        <v>-0.0181</v>
      </c>
      <c r="M674" s="473" t="s">
        <v>935</v>
      </c>
      <c r="N674" s="406">
        <v>67.0</v>
      </c>
      <c r="O674" s="474">
        <v>67.0</v>
      </c>
      <c r="P674" s="474">
        <v>69.4</v>
      </c>
      <c r="Q674" s="474">
        <v>66.1</v>
      </c>
      <c r="R674" s="474" t="s">
        <v>3157</v>
      </c>
      <c r="S674" s="475">
        <v>0.0015</v>
      </c>
    </row>
    <row r="675" ht="15.75" customHeight="1">
      <c r="A675" s="473" t="s">
        <v>1026</v>
      </c>
      <c r="B675" s="406">
        <v>44.2</v>
      </c>
      <c r="C675" s="474">
        <v>45.6</v>
      </c>
      <c r="D675" s="474">
        <v>45.6</v>
      </c>
      <c r="E675" s="474">
        <v>44.0</v>
      </c>
      <c r="F675" s="474" t="s">
        <v>3244</v>
      </c>
      <c r="G675" s="475">
        <v>-0.0156</v>
      </c>
      <c r="M675" s="473" t="s">
        <v>936</v>
      </c>
      <c r="N675" s="406">
        <v>66.9</v>
      </c>
      <c r="O675" s="474">
        <v>66.0</v>
      </c>
      <c r="P675" s="474">
        <v>67.2</v>
      </c>
      <c r="Q675" s="474">
        <v>65.0</v>
      </c>
      <c r="R675" s="474" t="s">
        <v>3158</v>
      </c>
      <c r="S675" s="475">
        <v>0.0261</v>
      </c>
    </row>
    <row r="676" ht="15.75" customHeight="1">
      <c r="A676" s="473" t="s">
        <v>1027</v>
      </c>
      <c r="B676" s="406">
        <v>44.9</v>
      </c>
      <c r="C676" s="474">
        <v>46.0</v>
      </c>
      <c r="D676" s="474">
        <v>46.0</v>
      </c>
      <c r="E676" s="474">
        <v>43.6</v>
      </c>
      <c r="F676" s="474" t="s">
        <v>3245</v>
      </c>
      <c r="G676" s="475">
        <v>0.0181</v>
      </c>
      <c r="M676" s="473" t="s">
        <v>937</v>
      </c>
      <c r="N676" s="406">
        <v>65.2</v>
      </c>
      <c r="O676" s="474">
        <v>63.9</v>
      </c>
      <c r="P676" s="474">
        <v>67.0</v>
      </c>
      <c r="Q676" s="474">
        <v>63.1</v>
      </c>
      <c r="R676" s="474" t="s">
        <v>3159</v>
      </c>
      <c r="S676" s="475">
        <v>0.03</v>
      </c>
    </row>
    <row r="677" ht="15.75" customHeight="1">
      <c r="A677" s="473" t="s">
        <v>1028</v>
      </c>
      <c r="B677" s="406">
        <v>44.1</v>
      </c>
      <c r="C677" s="474">
        <v>45.3</v>
      </c>
      <c r="D677" s="474">
        <v>45.3</v>
      </c>
      <c r="E677" s="474">
        <v>43.9</v>
      </c>
      <c r="F677" s="474" t="s">
        <v>3246</v>
      </c>
      <c r="G677" s="475">
        <v>-0.0265</v>
      </c>
      <c r="M677" s="473" t="s">
        <v>938</v>
      </c>
      <c r="N677" s="406">
        <v>63.3</v>
      </c>
      <c r="O677" s="474">
        <v>63.0</v>
      </c>
      <c r="P677" s="474">
        <v>64.2</v>
      </c>
      <c r="Q677" s="474">
        <v>62.0</v>
      </c>
      <c r="R677" s="474" t="s">
        <v>3160</v>
      </c>
      <c r="S677" s="475">
        <v>-0.0078</v>
      </c>
    </row>
    <row r="678" ht="15.75" customHeight="1">
      <c r="A678" s="473" t="s">
        <v>1029</v>
      </c>
      <c r="B678" s="406">
        <v>45.3</v>
      </c>
      <c r="C678" s="474">
        <v>45.2</v>
      </c>
      <c r="D678" s="474">
        <v>46.5</v>
      </c>
      <c r="E678" s="474">
        <v>45.2</v>
      </c>
      <c r="F678" s="474" t="s">
        <v>3247</v>
      </c>
      <c r="G678" s="475">
        <v>-0.0152</v>
      </c>
      <c r="M678" s="473" t="s">
        <v>939</v>
      </c>
      <c r="N678" s="406">
        <v>63.8</v>
      </c>
      <c r="O678" s="474">
        <v>64.9</v>
      </c>
      <c r="P678" s="474">
        <v>64.9</v>
      </c>
      <c r="Q678" s="474">
        <v>62.8</v>
      </c>
      <c r="R678" s="474" t="s">
        <v>3161</v>
      </c>
      <c r="S678" s="475">
        <v>-0.0139</v>
      </c>
    </row>
    <row r="679" ht="15.75" customHeight="1">
      <c r="A679" s="473" t="s">
        <v>1030</v>
      </c>
      <c r="B679" s="406">
        <v>46.0</v>
      </c>
      <c r="C679" s="474">
        <v>46.3</v>
      </c>
      <c r="D679" s="474">
        <v>46.8</v>
      </c>
      <c r="E679" s="474">
        <v>45.9</v>
      </c>
      <c r="F679" s="474" t="s">
        <v>3248</v>
      </c>
      <c r="G679" s="475">
        <v>0.0</v>
      </c>
      <c r="M679" s="473" t="s">
        <v>940</v>
      </c>
      <c r="N679" s="406">
        <v>64.7</v>
      </c>
      <c r="O679" s="474">
        <v>62.0</v>
      </c>
      <c r="P679" s="474">
        <v>65.1</v>
      </c>
      <c r="Q679" s="474">
        <v>61.3</v>
      </c>
      <c r="R679" s="474" t="s">
        <v>3051</v>
      </c>
      <c r="S679" s="475">
        <v>0.0469</v>
      </c>
    </row>
    <row r="680" ht="15.75" customHeight="1">
      <c r="A680" s="473" t="s">
        <v>1031</v>
      </c>
      <c r="B680" s="406">
        <v>46.0</v>
      </c>
      <c r="C680" s="474">
        <v>46.6</v>
      </c>
      <c r="D680" s="474">
        <v>46.8</v>
      </c>
      <c r="E680" s="474">
        <v>45.8</v>
      </c>
      <c r="F680" s="474" t="s">
        <v>3249</v>
      </c>
      <c r="G680" s="475">
        <v>-0.0129</v>
      </c>
      <c r="M680" s="473" t="s">
        <v>941</v>
      </c>
      <c r="N680" s="406">
        <v>61.8</v>
      </c>
      <c r="O680" s="474">
        <v>61.0</v>
      </c>
      <c r="P680" s="474">
        <v>62.1</v>
      </c>
      <c r="Q680" s="474">
        <v>60.0</v>
      </c>
      <c r="R680" s="474" t="s">
        <v>3162</v>
      </c>
      <c r="S680" s="475">
        <v>0.0049</v>
      </c>
    </row>
    <row r="681" ht="15.75" customHeight="1">
      <c r="A681" s="473" t="s">
        <v>1032</v>
      </c>
      <c r="B681" s="406">
        <v>46.6</v>
      </c>
      <c r="C681" s="474">
        <v>48.0</v>
      </c>
      <c r="D681" s="474">
        <v>48.0</v>
      </c>
      <c r="E681" s="474">
        <v>44.0</v>
      </c>
      <c r="F681" s="474" t="s">
        <v>3250</v>
      </c>
      <c r="G681" s="475">
        <v>-0.021</v>
      </c>
      <c r="M681" s="473" t="s">
        <v>942</v>
      </c>
      <c r="N681" s="406">
        <v>61.5</v>
      </c>
      <c r="O681" s="474">
        <v>61.9</v>
      </c>
      <c r="P681" s="474">
        <v>61.9</v>
      </c>
      <c r="Q681" s="474">
        <v>60.7</v>
      </c>
      <c r="R681" s="474" t="s">
        <v>3163</v>
      </c>
      <c r="S681" s="475">
        <v>-0.0032</v>
      </c>
    </row>
    <row r="682" ht="15.75" customHeight="1">
      <c r="A682" s="473" t="s">
        <v>1033</v>
      </c>
      <c r="B682" s="406">
        <v>47.6</v>
      </c>
      <c r="C682" s="474">
        <v>48.0</v>
      </c>
      <c r="D682" s="474">
        <v>48.4</v>
      </c>
      <c r="E682" s="474">
        <v>47.4</v>
      </c>
      <c r="F682" s="474" t="s">
        <v>3251</v>
      </c>
      <c r="G682" s="475">
        <v>-0.0042</v>
      </c>
      <c r="M682" s="473" t="s">
        <v>943</v>
      </c>
      <c r="N682" s="406">
        <v>61.7</v>
      </c>
      <c r="O682" s="474">
        <v>59.5</v>
      </c>
      <c r="P682" s="474">
        <v>61.9</v>
      </c>
      <c r="Q682" s="474">
        <v>59.5</v>
      </c>
      <c r="R682" s="474" t="s">
        <v>3164</v>
      </c>
      <c r="S682" s="475">
        <v>0.0422</v>
      </c>
    </row>
    <row r="683" ht="15.75" customHeight="1">
      <c r="A683" s="473" t="s">
        <v>1034</v>
      </c>
      <c r="B683" s="406">
        <v>47.8</v>
      </c>
      <c r="C683" s="474">
        <v>48.2</v>
      </c>
      <c r="D683" s="474">
        <v>48.5</v>
      </c>
      <c r="E683" s="474">
        <v>47.7</v>
      </c>
      <c r="F683" s="474" t="s">
        <v>3252</v>
      </c>
      <c r="G683" s="475">
        <v>-0.0185</v>
      </c>
      <c r="M683" s="473" t="s">
        <v>944</v>
      </c>
      <c r="N683" s="406">
        <v>59.2</v>
      </c>
      <c r="O683" s="474">
        <v>59.2</v>
      </c>
      <c r="P683" s="474">
        <v>59.7</v>
      </c>
      <c r="Q683" s="474">
        <v>58.6</v>
      </c>
      <c r="R683" s="474" t="s">
        <v>3165</v>
      </c>
      <c r="S683" s="475">
        <v>0.0034</v>
      </c>
    </row>
    <row r="684" ht="15.75" customHeight="1">
      <c r="A684" s="473" t="s">
        <v>1035</v>
      </c>
      <c r="B684" s="406">
        <v>48.7</v>
      </c>
      <c r="C684" s="474">
        <v>49.5</v>
      </c>
      <c r="D684" s="474">
        <v>49.5</v>
      </c>
      <c r="E684" s="474">
        <v>47.8</v>
      </c>
      <c r="F684" s="474" t="s">
        <v>3253</v>
      </c>
      <c r="G684" s="475">
        <v>0.0041</v>
      </c>
      <c r="M684" s="473" t="s">
        <v>945</v>
      </c>
      <c r="N684" s="406">
        <v>59.0</v>
      </c>
      <c r="O684" s="474">
        <v>59.4</v>
      </c>
      <c r="P684" s="474">
        <v>60.8</v>
      </c>
      <c r="Q684" s="474">
        <v>58.8</v>
      </c>
      <c r="R684" s="474" t="s">
        <v>3166</v>
      </c>
      <c r="S684" s="475">
        <v>-0.0051</v>
      </c>
    </row>
    <row r="685" ht="15.75" customHeight="1">
      <c r="A685" s="473" t="s">
        <v>1036</v>
      </c>
      <c r="B685" s="406">
        <v>48.5</v>
      </c>
      <c r="C685" s="474">
        <v>49.0</v>
      </c>
      <c r="D685" s="474">
        <v>49.7</v>
      </c>
      <c r="E685" s="474">
        <v>48.4</v>
      </c>
      <c r="F685" s="474" t="s">
        <v>3254</v>
      </c>
      <c r="G685" s="475">
        <v>0.0021</v>
      </c>
      <c r="M685" s="473" t="s">
        <v>946</v>
      </c>
      <c r="N685" s="406">
        <v>59.3</v>
      </c>
      <c r="O685" s="474">
        <v>59.9</v>
      </c>
      <c r="P685" s="474">
        <v>60.2</v>
      </c>
      <c r="Q685" s="474">
        <v>58.0</v>
      </c>
      <c r="R685" s="474" t="s">
        <v>3167</v>
      </c>
      <c r="S685" s="475">
        <v>-0.01</v>
      </c>
    </row>
    <row r="686" ht="15.75" customHeight="1">
      <c r="A686" s="473" t="s">
        <v>1037</v>
      </c>
      <c r="B686" s="406">
        <v>48.4</v>
      </c>
      <c r="C686" s="474">
        <v>48.0</v>
      </c>
      <c r="D686" s="474">
        <v>49.1</v>
      </c>
      <c r="E686" s="474">
        <v>47.0</v>
      </c>
      <c r="F686" s="474" t="s">
        <v>3255</v>
      </c>
      <c r="G686" s="475">
        <v>0.0386</v>
      </c>
      <c r="M686" s="473" t="s">
        <v>947</v>
      </c>
      <c r="N686" s="406">
        <v>59.9</v>
      </c>
      <c r="O686" s="474">
        <v>61.0</v>
      </c>
      <c r="P686" s="474">
        <v>61.6</v>
      </c>
      <c r="Q686" s="474">
        <v>58.5</v>
      </c>
      <c r="R686" s="474" t="s">
        <v>3168</v>
      </c>
      <c r="S686" s="475">
        <v>0.0034</v>
      </c>
    </row>
    <row r="687" ht="15.75" customHeight="1">
      <c r="A687" s="473" t="s">
        <v>1038</v>
      </c>
      <c r="B687" s="406">
        <v>46.6</v>
      </c>
      <c r="C687" s="474">
        <v>46.8</v>
      </c>
      <c r="D687" s="474">
        <v>46.9</v>
      </c>
      <c r="E687" s="474">
        <v>46.2</v>
      </c>
      <c r="F687" s="474" t="s">
        <v>3256</v>
      </c>
      <c r="G687" s="475">
        <v>0.0022</v>
      </c>
      <c r="M687" s="473" t="s">
        <v>948</v>
      </c>
      <c r="N687" s="406">
        <v>59.7</v>
      </c>
      <c r="O687" s="474">
        <v>58.0</v>
      </c>
      <c r="P687" s="474">
        <v>60.9</v>
      </c>
      <c r="Q687" s="474">
        <v>57.5</v>
      </c>
      <c r="R687" s="474" t="s">
        <v>3169</v>
      </c>
      <c r="S687" s="475">
        <v>0.0437</v>
      </c>
    </row>
    <row r="688" ht="15.75" customHeight="1">
      <c r="A688" s="473" t="s">
        <v>1039</v>
      </c>
      <c r="B688" s="406">
        <v>46.5</v>
      </c>
      <c r="C688" s="474">
        <v>47.4</v>
      </c>
      <c r="D688" s="474">
        <v>47.8</v>
      </c>
      <c r="E688" s="474">
        <v>46.2</v>
      </c>
      <c r="F688" s="474" t="s">
        <v>3257</v>
      </c>
      <c r="G688" s="475">
        <v>-0.0169</v>
      </c>
      <c r="M688" s="473" t="s">
        <v>949</v>
      </c>
      <c r="N688" s="406">
        <v>57.2</v>
      </c>
      <c r="O688" s="474">
        <v>56.8</v>
      </c>
      <c r="P688" s="474">
        <v>57.7</v>
      </c>
      <c r="Q688" s="474">
        <v>56.8</v>
      </c>
      <c r="R688" s="474" t="s">
        <v>3170</v>
      </c>
      <c r="S688" s="475">
        <v>0.0035</v>
      </c>
    </row>
    <row r="689" ht="15.75" customHeight="1">
      <c r="A689" s="473" t="s">
        <v>1040</v>
      </c>
      <c r="B689" s="406">
        <v>47.3</v>
      </c>
      <c r="C689" s="474">
        <v>45.5</v>
      </c>
      <c r="D689" s="474">
        <v>47.5</v>
      </c>
      <c r="E689" s="474">
        <v>45.2</v>
      </c>
      <c r="F689" s="474" t="s">
        <v>3258</v>
      </c>
      <c r="G689" s="475">
        <v>0.0511</v>
      </c>
      <c r="M689" s="473" t="s">
        <v>950</v>
      </c>
      <c r="N689" s="406">
        <v>57.0</v>
      </c>
      <c r="O689" s="474">
        <v>56.9</v>
      </c>
      <c r="P689" s="474">
        <v>57.0</v>
      </c>
      <c r="Q689" s="474">
        <v>56.4</v>
      </c>
      <c r="R689" s="474" t="s">
        <v>3171</v>
      </c>
      <c r="S689" s="475">
        <v>0.0124</v>
      </c>
    </row>
    <row r="690" ht="15.75" customHeight="1">
      <c r="A690" s="473" t="s">
        <v>1041</v>
      </c>
      <c r="B690" s="406">
        <v>45.0</v>
      </c>
      <c r="C690" s="474">
        <v>43.5</v>
      </c>
      <c r="D690" s="474">
        <v>45.4</v>
      </c>
      <c r="E690" s="474">
        <v>43.5</v>
      </c>
      <c r="F690" s="474" t="s">
        <v>3259</v>
      </c>
      <c r="G690" s="475">
        <v>-0.011</v>
      </c>
      <c r="M690" s="473" t="s">
        <v>951</v>
      </c>
      <c r="N690" s="406">
        <v>56.3</v>
      </c>
      <c r="O690" s="474">
        <v>55.6</v>
      </c>
      <c r="P690" s="474">
        <v>56.5</v>
      </c>
      <c r="Q690" s="474">
        <v>55.4</v>
      </c>
      <c r="R690" s="474" t="s">
        <v>3172</v>
      </c>
      <c r="S690" s="475">
        <v>0.0108</v>
      </c>
    </row>
    <row r="691" ht="15.75" customHeight="1">
      <c r="A691" s="473" t="s">
        <v>1042</v>
      </c>
      <c r="B691" s="406">
        <v>45.5</v>
      </c>
      <c r="C691" s="474">
        <v>45.9</v>
      </c>
      <c r="D691" s="474">
        <v>46.3</v>
      </c>
      <c r="E691" s="474">
        <v>45.0</v>
      </c>
      <c r="F691" s="474" t="s">
        <v>3260</v>
      </c>
      <c r="G691" s="475">
        <v>-0.0087</v>
      </c>
      <c r="M691" s="473" t="s">
        <v>952</v>
      </c>
      <c r="N691" s="406">
        <v>55.7</v>
      </c>
      <c r="O691" s="474">
        <v>56.0</v>
      </c>
      <c r="P691" s="474">
        <v>56.2</v>
      </c>
      <c r="Q691" s="474">
        <v>55.6</v>
      </c>
      <c r="R691" s="474" t="s">
        <v>3173</v>
      </c>
      <c r="S691" s="475">
        <v>-0.0036</v>
      </c>
    </row>
    <row r="692" ht="15.75" customHeight="1">
      <c r="A692" s="473" t="s">
        <v>1043</v>
      </c>
      <c r="B692" s="406">
        <v>45.9</v>
      </c>
      <c r="C692" s="474">
        <v>45.8</v>
      </c>
      <c r="D692" s="474">
        <v>46.0</v>
      </c>
      <c r="E692" s="474">
        <v>45.0</v>
      </c>
      <c r="F692" s="474" t="s">
        <v>3261</v>
      </c>
      <c r="G692" s="475">
        <v>0.0223</v>
      </c>
      <c r="M692" s="473" t="s">
        <v>953</v>
      </c>
      <c r="N692" s="406">
        <v>55.9</v>
      </c>
      <c r="O692" s="474">
        <v>56.0</v>
      </c>
      <c r="P692" s="474">
        <v>56.6</v>
      </c>
      <c r="Q692" s="474">
        <v>55.6</v>
      </c>
      <c r="R692" s="474" t="s">
        <v>3174</v>
      </c>
      <c r="S692" s="475">
        <v>-0.0071</v>
      </c>
    </row>
    <row r="693" ht="15.75" customHeight="1">
      <c r="A693" s="473" t="s">
        <v>1044</v>
      </c>
      <c r="B693" s="406">
        <v>44.9</v>
      </c>
      <c r="C693" s="474">
        <v>45.2</v>
      </c>
      <c r="D693" s="474">
        <v>45.6</v>
      </c>
      <c r="E693" s="474">
        <v>44.8</v>
      </c>
      <c r="F693" s="474" t="s">
        <v>3262</v>
      </c>
      <c r="G693" s="475">
        <v>-0.0066</v>
      </c>
      <c r="M693" s="473" t="s">
        <v>954</v>
      </c>
      <c r="N693" s="406">
        <v>56.3</v>
      </c>
      <c r="O693" s="474">
        <v>56.9</v>
      </c>
      <c r="P693" s="474">
        <v>57.0</v>
      </c>
      <c r="Q693" s="474">
        <v>56.1</v>
      </c>
      <c r="R693" s="474" t="s">
        <v>3175</v>
      </c>
      <c r="S693" s="475">
        <v>-0.0053</v>
      </c>
    </row>
    <row r="694" ht="15.75" customHeight="1">
      <c r="A694" s="473" t="s">
        <v>1045</v>
      </c>
      <c r="B694" s="406">
        <v>45.2</v>
      </c>
      <c r="C694" s="474">
        <v>45.9</v>
      </c>
      <c r="D694" s="474">
        <v>45.9</v>
      </c>
      <c r="E694" s="474">
        <v>44.9</v>
      </c>
      <c r="F694" s="474" t="s">
        <v>3263</v>
      </c>
      <c r="G694" s="475">
        <v>-0.0153</v>
      </c>
      <c r="M694" s="473" t="s">
        <v>955</v>
      </c>
      <c r="N694" s="406">
        <v>56.6</v>
      </c>
      <c r="O694" s="474">
        <v>57.0</v>
      </c>
      <c r="P694" s="474">
        <v>57.1</v>
      </c>
      <c r="Q694" s="474">
        <v>56.4</v>
      </c>
      <c r="R694" s="474" t="s">
        <v>3176</v>
      </c>
      <c r="S694" s="475">
        <v>-0.0018</v>
      </c>
    </row>
    <row r="695" ht="15.75" customHeight="1">
      <c r="A695" s="473" t="s">
        <v>1046</v>
      </c>
      <c r="B695" s="406">
        <v>45.9</v>
      </c>
      <c r="C695" s="474">
        <v>45.6</v>
      </c>
      <c r="D695" s="474">
        <v>46.8</v>
      </c>
      <c r="E695" s="474">
        <v>45.2</v>
      </c>
      <c r="F695" s="474" t="s">
        <v>3264</v>
      </c>
      <c r="G695" s="475">
        <v>0.0066</v>
      </c>
      <c r="M695" s="473" t="s">
        <v>956</v>
      </c>
      <c r="N695" s="406">
        <v>56.7</v>
      </c>
      <c r="O695" s="474">
        <v>56.6</v>
      </c>
      <c r="P695" s="474">
        <v>57.4</v>
      </c>
      <c r="Q695" s="474">
        <v>56.5</v>
      </c>
      <c r="R695" s="474" t="s">
        <v>3177</v>
      </c>
      <c r="S695" s="475">
        <v>0.0</v>
      </c>
    </row>
    <row r="696" ht="15.75" customHeight="1">
      <c r="A696" s="473" t="s">
        <v>1047</v>
      </c>
      <c r="B696" s="406">
        <v>45.6</v>
      </c>
      <c r="C696" s="474">
        <v>46.3</v>
      </c>
      <c r="D696" s="474">
        <v>47.0</v>
      </c>
      <c r="E696" s="474">
        <v>45.1</v>
      </c>
      <c r="F696" s="474" t="s">
        <v>3265</v>
      </c>
      <c r="G696" s="475">
        <v>-0.0151</v>
      </c>
      <c r="M696" s="473" t="s">
        <v>957</v>
      </c>
      <c r="N696" s="406">
        <v>56.7</v>
      </c>
      <c r="O696" s="474">
        <v>58.4</v>
      </c>
      <c r="P696" s="474">
        <v>58.4</v>
      </c>
      <c r="Q696" s="474">
        <v>56.4</v>
      </c>
      <c r="R696" s="474" t="s">
        <v>3178</v>
      </c>
      <c r="S696" s="475">
        <v>-0.0173</v>
      </c>
    </row>
    <row r="697" ht="15.75" customHeight="1">
      <c r="A697" s="473" t="s">
        <v>1048</v>
      </c>
      <c r="B697" s="406">
        <v>46.3</v>
      </c>
      <c r="C697" s="474">
        <v>47.1</v>
      </c>
      <c r="D697" s="474">
        <v>48.0</v>
      </c>
      <c r="E697" s="474">
        <v>46.0</v>
      </c>
      <c r="F697" s="474" t="s">
        <v>3266</v>
      </c>
      <c r="G697" s="475">
        <v>-0.0149</v>
      </c>
      <c r="M697" s="473" t="s">
        <v>958</v>
      </c>
      <c r="N697" s="406">
        <v>57.7</v>
      </c>
      <c r="O697" s="474">
        <v>55.7</v>
      </c>
      <c r="P697" s="474">
        <v>57.9</v>
      </c>
      <c r="Q697" s="474">
        <v>55.7</v>
      </c>
      <c r="R697" s="474" t="s">
        <v>3179</v>
      </c>
      <c r="S697" s="475">
        <v>0.0304</v>
      </c>
    </row>
    <row r="698" ht="15.75" customHeight="1">
      <c r="A698" s="473" t="s">
        <v>1049</v>
      </c>
      <c r="B698" s="406">
        <v>47.0</v>
      </c>
      <c r="C698" s="474">
        <v>46.9</v>
      </c>
      <c r="D698" s="474">
        <v>48.0</v>
      </c>
      <c r="E698" s="474">
        <v>46.0</v>
      </c>
      <c r="F698" s="474" t="s">
        <v>3267</v>
      </c>
      <c r="G698" s="475">
        <v>0.0398</v>
      </c>
      <c r="M698" s="473" t="s">
        <v>959</v>
      </c>
      <c r="N698" s="406">
        <v>56.0</v>
      </c>
      <c r="O698" s="474">
        <v>56.0</v>
      </c>
      <c r="P698" s="474">
        <v>56.5</v>
      </c>
      <c r="Q698" s="474">
        <v>55.1</v>
      </c>
      <c r="R698" s="474" t="s">
        <v>3180</v>
      </c>
      <c r="S698" s="475">
        <v>0.0</v>
      </c>
    </row>
    <row r="699" ht="15.75" customHeight="1">
      <c r="A699" s="473" t="s">
        <v>1050</v>
      </c>
      <c r="B699" s="406">
        <v>45.2</v>
      </c>
      <c r="C699" s="474">
        <v>46.0</v>
      </c>
      <c r="D699" s="474">
        <v>46.5</v>
      </c>
      <c r="E699" s="474">
        <v>44.7</v>
      </c>
      <c r="F699" s="474" t="s">
        <v>3268</v>
      </c>
      <c r="G699" s="475">
        <v>-0.0321</v>
      </c>
      <c r="M699" s="473" t="s">
        <v>960</v>
      </c>
      <c r="N699" s="406">
        <v>56.0</v>
      </c>
      <c r="O699" s="474">
        <v>55.8</v>
      </c>
      <c r="P699" s="474">
        <v>56.5</v>
      </c>
      <c r="Q699" s="474">
        <v>55.1</v>
      </c>
      <c r="R699" s="474" t="s">
        <v>3180</v>
      </c>
      <c r="S699" s="475">
        <v>0.0072</v>
      </c>
    </row>
    <row r="700" ht="15.75" customHeight="1">
      <c r="A700" s="473" t="s">
        <v>1051</v>
      </c>
      <c r="B700" s="406">
        <v>46.7</v>
      </c>
      <c r="C700" s="474">
        <v>48.5</v>
      </c>
      <c r="D700" s="474">
        <v>48.5</v>
      </c>
      <c r="E700" s="474">
        <v>46.3</v>
      </c>
      <c r="F700" s="474" t="s">
        <v>3269</v>
      </c>
      <c r="G700" s="475">
        <v>-0.0489</v>
      </c>
      <c r="M700" s="473" t="s">
        <v>961</v>
      </c>
      <c r="N700" s="406">
        <v>55.6</v>
      </c>
      <c r="O700" s="474">
        <v>56.2</v>
      </c>
      <c r="P700" s="474">
        <v>56.5</v>
      </c>
      <c r="Q700" s="474">
        <v>55.5</v>
      </c>
      <c r="R700" s="474" t="s">
        <v>3181</v>
      </c>
      <c r="S700" s="475">
        <v>-0.0107</v>
      </c>
    </row>
    <row r="701" ht="15.75" customHeight="1">
      <c r="A701" s="473" t="s">
        <v>1052</v>
      </c>
      <c r="B701" s="406">
        <v>49.1</v>
      </c>
      <c r="C701" s="474">
        <v>47.8</v>
      </c>
      <c r="D701" s="474">
        <v>49.7</v>
      </c>
      <c r="E701" s="474">
        <v>47.0</v>
      </c>
      <c r="F701" s="474" t="s">
        <v>3270</v>
      </c>
      <c r="G701" s="475">
        <v>0.0315</v>
      </c>
      <c r="M701" s="473" t="s">
        <v>962</v>
      </c>
      <c r="N701" s="406">
        <v>56.2</v>
      </c>
      <c r="O701" s="474">
        <v>56.0</v>
      </c>
      <c r="P701" s="474">
        <v>57.0</v>
      </c>
      <c r="Q701" s="474">
        <v>55.3</v>
      </c>
      <c r="R701" s="474" t="s">
        <v>3182</v>
      </c>
      <c r="S701" s="475">
        <v>0.0036</v>
      </c>
    </row>
    <row r="702" ht="15.75" customHeight="1">
      <c r="A702" s="473" t="s">
        <v>1053</v>
      </c>
      <c r="B702" s="406">
        <v>47.6</v>
      </c>
      <c r="C702" s="474">
        <v>45.9</v>
      </c>
      <c r="D702" s="474">
        <v>47.9</v>
      </c>
      <c r="E702" s="474">
        <v>45.9</v>
      </c>
      <c r="F702" s="474" t="s">
        <v>3271</v>
      </c>
      <c r="G702" s="475">
        <v>0.0416</v>
      </c>
      <c r="M702" s="473" t="s">
        <v>963</v>
      </c>
      <c r="N702" s="406">
        <v>56.0</v>
      </c>
      <c r="O702" s="474">
        <v>56.4</v>
      </c>
      <c r="P702" s="474">
        <v>56.6</v>
      </c>
      <c r="Q702" s="474">
        <v>55.7</v>
      </c>
      <c r="R702" s="474" t="s">
        <v>3183</v>
      </c>
      <c r="S702" s="475">
        <v>-0.0158</v>
      </c>
    </row>
    <row r="703" ht="15.75" customHeight="1">
      <c r="A703" s="473" t="s">
        <v>1054</v>
      </c>
      <c r="B703" s="406">
        <v>45.7</v>
      </c>
      <c r="C703" s="474">
        <v>47.3</v>
      </c>
      <c r="D703" s="474">
        <v>48.1</v>
      </c>
      <c r="E703" s="474">
        <v>45.5</v>
      </c>
      <c r="F703" s="474" t="s">
        <v>3272</v>
      </c>
      <c r="G703" s="475">
        <v>-0.0479</v>
      </c>
      <c r="M703" s="473" t="s">
        <v>964</v>
      </c>
      <c r="N703" s="406">
        <v>56.9</v>
      </c>
      <c r="O703" s="474">
        <v>57.1</v>
      </c>
      <c r="P703" s="474">
        <v>58.0</v>
      </c>
      <c r="Q703" s="474">
        <v>56.1</v>
      </c>
      <c r="R703" s="474" t="s">
        <v>3184</v>
      </c>
      <c r="S703" s="475">
        <v>0.0018</v>
      </c>
    </row>
    <row r="704" ht="15.75" customHeight="1">
      <c r="A704" s="473" t="s">
        <v>1055</v>
      </c>
      <c r="B704" s="406">
        <v>48.0</v>
      </c>
      <c r="C704" s="474">
        <v>49.9</v>
      </c>
      <c r="D704" s="474">
        <v>49.9</v>
      </c>
      <c r="E704" s="474">
        <v>47.6</v>
      </c>
      <c r="F704" s="474" t="s">
        <v>3273</v>
      </c>
      <c r="G704" s="475">
        <v>-0.0381</v>
      </c>
      <c r="M704" s="473" t="s">
        <v>965</v>
      </c>
      <c r="N704" s="406">
        <v>56.8</v>
      </c>
      <c r="O704" s="474">
        <v>59.0</v>
      </c>
      <c r="P704" s="474">
        <v>59.3</v>
      </c>
      <c r="Q704" s="474">
        <v>56.4</v>
      </c>
      <c r="R704" s="474" t="s">
        <v>3185</v>
      </c>
      <c r="S704" s="475">
        <v>-0.0357</v>
      </c>
    </row>
    <row r="705" ht="15.75" customHeight="1">
      <c r="A705" s="473" t="s">
        <v>1056</v>
      </c>
      <c r="B705" s="406">
        <v>49.9</v>
      </c>
      <c r="C705" s="474">
        <v>48.9</v>
      </c>
      <c r="D705" s="474">
        <v>50.1</v>
      </c>
      <c r="E705" s="474">
        <v>48.9</v>
      </c>
      <c r="F705" s="474" t="s">
        <v>3274</v>
      </c>
      <c r="G705" s="475">
        <v>0.0204</v>
      </c>
      <c r="M705" s="473" t="s">
        <v>966</v>
      </c>
      <c r="N705" s="406">
        <v>58.9</v>
      </c>
      <c r="O705" s="474">
        <v>59.0</v>
      </c>
      <c r="P705" s="474">
        <v>59.4</v>
      </c>
      <c r="Q705" s="474">
        <v>57.8</v>
      </c>
      <c r="R705" s="474" t="s">
        <v>3186</v>
      </c>
      <c r="S705" s="475">
        <v>0.0068</v>
      </c>
    </row>
    <row r="706" ht="15.75" customHeight="1">
      <c r="A706" s="473" t="s">
        <v>1057</v>
      </c>
      <c r="B706" s="406">
        <v>48.9</v>
      </c>
      <c r="C706" s="474">
        <v>49.3</v>
      </c>
      <c r="D706" s="474">
        <v>49.9</v>
      </c>
      <c r="E706" s="474">
        <v>48.1</v>
      </c>
      <c r="F706" s="474" t="s">
        <v>3275</v>
      </c>
      <c r="G706" s="475">
        <v>-0.0121</v>
      </c>
      <c r="M706" s="473" t="s">
        <v>967</v>
      </c>
      <c r="N706" s="406">
        <v>58.5</v>
      </c>
      <c r="O706" s="474">
        <v>59.5</v>
      </c>
      <c r="P706" s="474">
        <v>60.3</v>
      </c>
      <c r="Q706" s="474">
        <v>58.2</v>
      </c>
      <c r="R706" s="474" t="s">
        <v>3187</v>
      </c>
      <c r="S706" s="475">
        <v>-0.0017</v>
      </c>
    </row>
    <row r="707" ht="15.75" customHeight="1">
      <c r="A707" s="473" t="s">
        <v>1058</v>
      </c>
      <c r="B707" s="406">
        <v>49.5</v>
      </c>
      <c r="C707" s="474">
        <v>49.7</v>
      </c>
      <c r="D707" s="474">
        <v>52.3</v>
      </c>
      <c r="E707" s="474">
        <v>49.0</v>
      </c>
      <c r="F707" s="474" t="s">
        <v>3276</v>
      </c>
      <c r="G707" s="475">
        <v>-0.008</v>
      </c>
      <c r="M707" s="473" t="s">
        <v>968</v>
      </c>
      <c r="N707" s="406">
        <v>58.6</v>
      </c>
      <c r="O707" s="474">
        <v>59.3</v>
      </c>
      <c r="P707" s="474">
        <v>59.8</v>
      </c>
      <c r="Q707" s="474">
        <v>57.2</v>
      </c>
      <c r="R707" s="474" t="s">
        <v>3188</v>
      </c>
      <c r="S707" s="475">
        <v>-0.0118</v>
      </c>
    </row>
    <row r="708" ht="15.75" customHeight="1">
      <c r="A708" s="473" t="s">
        <v>1059</v>
      </c>
      <c r="B708" s="406">
        <v>49.9</v>
      </c>
      <c r="C708" s="474">
        <v>52.0</v>
      </c>
      <c r="D708" s="474">
        <v>53.0</v>
      </c>
      <c r="E708" s="474">
        <v>49.8</v>
      </c>
      <c r="F708" s="474" t="s">
        <v>3277</v>
      </c>
      <c r="G708" s="475">
        <v>-0.0254</v>
      </c>
      <c r="M708" s="473" t="s">
        <v>969</v>
      </c>
      <c r="N708" s="406">
        <v>59.3</v>
      </c>
      <c r="O708" s="474">
        <v>64.0</v>
      </c>
      <c r="P708" s="474">
        <v>64.1</v>
      </c>
      <c r="Q708" s="474">
        <v>58.5</v>
      </c>
      <c r="R708" s="474" t="s">
        <v>3189</v>
      </c>
      <c r="S708" s="475">
        <v>0.0017</v>
      </c>
    </row>
    <row r="709" ht="15.75" customHeight="1">
      <c r="A709" s="473" t="s">
        <v>1060</v>
      </c>
      <c r="B709" s="406">
        <v>51.2</v>
      </c>
      <c r="C709" s="474">
        <v>52.9</v>
      </c>
      <c r="D709" s="474">
        <v>55.8</v>
      </c>
      <c r="E709" s="474">
        <v>50.6</v>
      </c>
      <c r="F709" s="474" t="s">
        <v>3278</v>
      </c>
      <c r="G709" s="475">
        <v>0.0689</v>
      </c>
      <c r="M709" s="473" t="s">
        <v>970</v>
      </c>
      <c r="N709" s="406">
        <v>59.2</v>
      </c>
      <c r="O709" s="474">
        <v>59.2</v>
      </c>
      <c r="P709" s="474">
        <v>59.2</v>
      </c>
      <c r="Q709" s="474">
        <v>59.2</v>
      </c>
      <c r="R709" s="474" t="s">
        <v>3190</v>
      </c>
      <c r="S709" s="475">
        <v>0.0983</v>
      </c>
    </row>
    <row r="710" ht="15.75" customHeight="1">
      <c r="A710" s="473" t="s">
        <v>1061</v>
      </c>
      <c r="B710" s="406">
        <v>47.9</v>
      </c>
      <c r="C710" s="474">
        <v>47.9</v>
      </c>
      <c r="D710" s="474">
        <v>48.7</v>
      </c>
      <c r="E710" s="474">
        <v>46.1</v>
      </c>
      <c r="F710" s="474" t="s">
        <v>3279</v>
      </c>
      <c r="G710" s="475">
        <v>0.017</v>
      </c>
      <c r="M710" s="473" t="s">
        <v>971</v>
      </c>
      <c r="N710" s="406">
        <v>53.9</v>
      </c>
      <c r="O710" s="474">
        <v>53.7</v>
      </c>
      <c r="P710" s="474">
        <v>55.7</v>
      </c>
      <c r="Q710" s="474">
        <v>53.2</v>
      </c>
      <c r="R710" s="474" t="s">
        <v>3191</v>
      </c>
      <c r="S710" s="475">
        <v>0.0019</v>
      </c>
    </row>
    <row r="711" ht="15.75" customHeight="1">
      <c r="A711" s="473" t="s">
        <v>1062</v>
      </c>
      <c r="B711" s="406">
        <v>47.1</v>
      </c>
      <c r="C711" s="474">
        <v>47.2</v>
      </c>
      <c r="D711" s="474">
        <v>49.0</v>
      </c>
      <c r="E711" s="474">
        <v>46.5</v>
      </c>
      <c r="F711" s="474" t="s">
        <v>3280</v>
      </c>
      <c r="G711" s="475">
        <v>-0.0021</v>
      </c>
      <c r="M711" s="473" t="s">
        <v>972</v>
      </c>
      <c r="N711" s="406">
        <v>53.8</v>
      </c>
      <c r="O711" s="474">
        <v>55.7</v>
      </c>
      <c r="P711" s="474">
        <v>55.7</v>
      </c>
      <c r="Q711" s="474">
        <v>53.5</v>
      </c>
      <c r="R711" s="474" t="s">
        <v>3192</v>
      </c>
      <c r="S711" s="475">
        <v>-0.0341</v>
      </c>
    </row>
    <row r="712" ht="15.75" customHeight="1">
      <c r="A712" s="473" t="s">
        <v>1063</v>
      </c>
      <c r="B712" s="406">
        <v>47.2</v>
      </c>
      <c r="C712" s="474">
        <v>47.5</v>
      </c>
      <c r="D712" s="474">
        <v>49.8</v>
      </c>
      <c r="E712" s="474">
        <v>46.6</v>
      </c>
      <c r="F712" s="474" t="s">
        <v>3281</v>
      </c>
      <c r="G712" s="475">
        <v>-0.0146</v>
      </c>
      <c r="M712" s="473" t="s">
        <v>973</v>
      </c>
      <c r="N712" s="406">
        <v>55.7</v>
      </c>
      <c r="O712" s="474">
        <v>56.4</v>
      </c>
      <c r="P712" s="474">
        <v>57.8</v>
      </c>
      <c r="Q712" s="474">
        <v>55.2</v>
      </c>
      <c r="R712" s="474" t="s">
        <v>3193</v>
      </c>
      <c r="S712" s="475">
        <v>0.0</v>
      </c>
    </row>
    <row r="713" ht="15.75" customHeight="1">
      <c r="A713" s="473" t="s">
        <v>1064</v>
      </c>
      <c r="B713" s="406">
        <v>47.9</v>
      </c>
      <c r="C713" s="474">
        <v>48.5</v>
      </c>
      <c r="D713" s="474">
        <v>49.0</v>
      </c>
      <c r="E713" s="474">
        <v>47.6</v>
      </c>
      <c r="F713" s="474" t="s">
        <v>3282</v>
      </c>
      <c r="G713" s="475">
        <v>-0.0204</v>
      </c>
      <c r="M713" s="473" t="s">
        <v>974</v>
      </c>
      <c r="N713" s="406">
        <v>55.7</v>
      </c>
      <c r="O713" s="474">
        <v>52.5</v>
      </c>
      <c r="P713" s="474">
        <v>57.8</v>
      </c>
      <c r="Q713" s="474">
        <v>52.5</v>
      </c>
      <c r="R713" s="474" t="s">
        <v>3194</v>
      </c>
      <c r="S713" s="475">
        <v>0.0569</v>
      </c>
    </row>
    <row r="714" ht="15.75" customHeight="1">
      <c r="A714" s="473" t="s">
        <v>1065</v>
      </c>
      <c r="B714" s="406">
        <v>48.9</v>
      </c>
      <c r="C714" s="474">
        <v>51.2</v>
      </c>
      <c r="D714" s="474">
        <v>51.2</v>
      </c>
      <c r="E714" s="474">
        <v>47.3</v>
      </c>
      <c r="F714" s="474" t="s">
        <v>3084</v>
      </c>
      <c r="G714" s="475">
        <v>-0.0431</v>
      </c>
      <c r="M714" s="473" t="s">
        <v>975</v>
      </c>
      <c r="N714" s="406">
        <v>52.7</v>
      </c>
      <c r="O714" s="474">
        <v>51.4</v>
      </c>
      <c r="P714" s="474">
        <v>54.3</v>
      </c>
      <c r="Q714" s="474">
        <v>51.0</v>
      </c>
      <c r="R714" s="474" t="s">
        <v>3195</v>
      </c>
      <c r="S714" s="475">
        <v>0.0374</v>
      </c>
    </row>
    <row r="715" ht="15.75" customHeight="1">
      <c r="A715" s="473" t="s">
        <v>1066</v>
      </c>
      <c r="B715" s="406">
        <v>51.1</v>
      </c>
      <c r="C715" s="474">
        <v>52.5</v>
      </c>
      <c r="D715" s="474">
        <v>54.7</v>
      </c>
      <c r="E715" s="474">
        <v>49.9</v>
      </c>
      <c r="F715" s="474" t="s">
        <v>3283</v>
      </c>
      <c r="G715" s="475">
        <v>0.022</v>
      </c>
      <c r="M715" s="473" t="s">
        <v>976</v>
      </c>
      <c r="N715" s="406">
        <v>50.8</v>
      </c>
      <c r="O715" s="474">
        <v>51.6</v>
      </c>
      <c r="P715" s="474">
        <v>52.0</v>
      </c>
      <c r="Q715" s="474">
        <v>50.6</v>
      </c>
      <c r="R715" s="474" t="s">
        <v>3196</v>
      </c>
      <c r="S715" s="475">
        <v>-0.0268</v>
      </c>
    </row>
    <row r="716" ht="15.75" customHeight="1">
      <c r="A716" s="473" t="s">
        <v>1067</v>
      </c>
      <c r="B716" s="406">
        <v>50.0</v>
      </c>
      <c r="C716" s="474">
        <v>50.8</v>
      </c>
      <c r="D716" s="474">
        <v>50.8</v>
      </c>
      <c r="E716" s="474">
        <v>49.3</v>
      </c>
      <c r="F716" s="474" t="s">
        <v>3284</v>
      </c>
      <c r="G716" s="475">
        <v>0.0101</v>
      </c>
      <c r="M716" s="473" t="s">
        <v>977</v>
      </c>
      <c r="N716" s="406">
        <v>52.2</v>
      </c>
      <c r="O716" s="474">
        <v>53.5</v>
      </c>
      <c r="P716" s="474">
        <v>53.5</v>
      </c>
      <c r="Q716" s="474">
        <v>51.9</v>
      </c>
      <c r="R716" s="474" t="s">
        <v>3197</v>
      </c>
      <c r="S716" s="475">
        <v>-0.0114</v>
      </c>
    </row>
    <row r="717" ht="15.75" customHeight="1">
      <c r="A717" s="473" t="s">
        <v>1068</v>
      </c>
      <c r="B717" s="406">
        <v>49.5</v>
      </c>
      <c r="C717" s="474">
        <v>51.5</v>
      </c>
      <c r="D717" s="474">
        <v>51.5</v>
      </c>
      <c r="E717" s="474">
        <v>48.0</v>
      </c>
      <c r="F717" s="474" t="s">
        <v>3285</v>
      </c>
      <c r="G717" s="475">
        <v>-0.0139</v>
      </c>
      <c r="M717" s="473" t="s">
        <v>978</v>
      </c>
      <c r="N717" s="406">
        <v>52.8</v>
      </c>
      <c r="O717" s="474">
        <v>50.7</v>
      </c>
      <c r="P717" s="474">
        <v>53.1</v>
      </c>
      <c r="Q717" s="474">
        <v>50.7</v>
      </c>
      <c r="R717" s="474" t="s">
        <v>3198</v>
      </c>
      <c r="S717" s="475">
        <v>0.0455</v>
      </c>
    </row>
    <row r="718" ht="15.75" customHeight="1">
      <c r="A718" s="473" t="s">
        <v>1069</v>
      </c>
      <c r="B718" s="406">
        <v>50.2</v>
      </c>
      <c r="C718" s="474">
        <v>52.0</v>
      </c>
      <c r="D718" s="474">
        <v>52.7</v>
      </c>
      <c r="E718" s="474">
        <v>49.2</v>
      </c>
      <c r="F718" s="474" t="s">
        <v>3286</v>
      </c>
      <c r="G718" s="475">
        <v>-0.0195</v>
      </c>
      <c r="M718" s="473" t="s">
        <v>979</v>
      </c>
      <c r="N718" s="406">
        <v>50.5</v>
      </c>
      <c r="O718" s="474">
        <v>50.9</v>
      </c>
      <c r="P718" s="474">
        <v>51.0</v>
      </c>
      <c r="Q718" s="474">
        <v>50.3</v>
      </c>
      <c r="R718" s="474" t="s">
        <v>3199</v>
      </c>
      <c r="S718" s="475">
        <v>-0.0079</v>
      </c>
    </row>
    <row r="719" ht="15.75" customHeight="1">
      <c r="A719" s="473" t="s">
        <v>1070</v>
      </c>
      <c r="B719" s="406">
        <v>51.2</v>
      </c>
      <c r="C719" s="474">
        <v>53.3</v>
      </c>
      <c r="D719" s="474">
        <v>55.0</v>
      </c>
      <c r="E719" s="474">
        <v>51.0</v>
      </c>
      <c r="F719" s="474" t="s">
        <v>3287</v>
      </c>
      <c r="G719" s="475">
        <v>-0.0536</v>
      </c>
      <c r="M719" s="473" t="s">
        <v>980</v>
      </c>
      <c r="N719" s="406">
        <v>50.9</v>
      </c>
      <c r="O719" s="474">
        <v>50.2</v>
      </c>
      <c r="P719" s="474">
        <v>51.6</v>
      </c>
      <c r="Q719" s="474">
        <v>50.2</v>
      </c>
      <c r="R719" s="474" t="s">
        <v>3200</v>
      </c>
      <c r="S719" s="475">
        <v>-0.0039</v>
      </c>
    </row>
    <row r="720" ht="15.75" customHeight="1">
      <c r="A720" s="473" t="s">
        <v>1071</v>
      </c>
      <c r="B720" s="406">
        <v>54.1</v>
      </c>
      <c r="C720" s="474">
        <v>52.9</v>
      </c>
      <c r="D720" s="474">
        <v>56.5</v>
      </c>
      <c r="E720" s="474">
        <v>52.9</v>
      </c>
      <c r="F720" s="474" t="s">
        <v>3288</v>
      </c>
      <c r="G720" s="475">
        <v>0.0464</v>
      </c>
      <c r="M720" s="473" t="s">
        <v>981</v>
      </c>
      <c r="N720" s="406">
        <v>51.1</v>
      </c>
      <c r="O720" s="474">
        <v>52.0</v>
      </c>
      <c r="P720" s="474">
        <v>52.5</v>
      </c>
      <c r="Q720" s="474">
        <v>50.6</v>
      </c>
      <c r="R720" s="474" t="s">
        <v>3201</v>
      </c>
      <c r="S720" s="475">
        <v>0.0039</v>
      </c>
    </row>
    <row r="721" ht="15.75" customHeight="1">
      <c r="A721" s="473" t="s">
        <v>1072</v>
      </c>
      <c r="B721" s="406">
        <v>51.7</v>
      </c>
      <c r="C721" s="474">
        <v>54.5</v>
      </c>
      <c r="D721" s="474">
        <v>54.5</v>
      </c>
      <c r="E721" s="474">
        <v>50.3</v>
      </c>
      <c r="F721" s="474" t="s">
        <v>3289</v>
      </c>
      <c r="G721" s="475">
        <v>-0.0514</v>
      </c>
      <c r="M721" s="473" t="s">
        <v>982</v>
      </c>
      <c r="N721" s="406">
        <v>50.9</v>
      </c>
      <c r="O721" s="474">
        <v>52.5</v>
      </c>
      <c r="P721" s="474">
        <v>52.5</v>
      </c>
      <c r="Q721" s="474">
        <v>50.3</v>
      </c>
      <c r="R721" s="474" t="s">
        <v>3202</v>
      </c>
      <c r="S721" s="475">
        <v>-0.0212</v>
      </c>
    </row>
    <row r="722" ht="15.75" customHeight="1">
      <c r="A722" s="473" t="s">
        <v>1073</v>
      </c>
      <c r="B722" s="406">
        <v>54.5</v>
      </c>
      <c r="C722" s="474">
        <v>50.2</v>
      </c>
      <c r="D722" s="474">
        <v>54.5</v>
      </c>
      <c r="E722" s="474">
        <v>49.9</v>
      </c>
      <c r="F722" s="474" t="s">
        <v>3290</v>
      </c>
      <c r="G722" s="475">
        <v>0.0988</v>
      </c>
      <c r="M722" s="473" t="s">
        <v>983</v>
      </c>
      <c r="N722" s="406">
        <v>52.0</v>
      </c>
      <c r="O722" s="474">
        <v>52.0</v>
      </c>
      <c r="P722" s="474">
        <v>52.5</v>
      </c>
      <c r="Q722" s="474">
        <v>50.0</v>
      </c>
      <c r="R722" s="474" t="s">
        <v>3203</v>
      </c>
      <c r="S722" s="475">
        <v>0.0176</v>
      </c>
    </row>
    <row r="723" ht="15.75" customHeight="1">
      <c r="A723" s="473" t="s">
        <v>1074</v>
      </c>
      <c r="B723" s="406">
        <v>49.6</v>
      </c>
      <c r="C723" s="474">
        <v>45.5</v>
      </c>
      <c r="D723" s="474">
        <v>50.4</v>
      </c>
      <c r="E723" s="474">
        <v>45.5</v>
      </c>
      <c r="F723" s="474" t="s">
        <v>3291</v>
      </c>
      <c r="G723" s="475">
        <v>0.0806</v>
      </c>
      <c r="M723" s="473" t="s">
        <v>984</v>
      </c>
      <c r="N723" s="406">
        <v>51.1</v>
      </c>
      <c r="O723" s="474">
        <v>48.9</v>
      </c>
      <c r="P723" s="474">
        <v>51.9</v>
      </c>
      <c r="Q723" s="474">
        <v>48.8</v>
      </c>
      <c r="R723" s="474" t="s">
        <v>3204</v>
      </c>
      <c r="S723" s="475">
        <v>0.045</v>
      </c>
    </row>
    <row r="724" ht="15.75" customHeight="1">
      <c r="A724" s="473" t="s">
        <v>1075</v>
      </c>
      <c r="B724" s="406">
        <v>45.9</v>
      </c>
      <c r="C724" s="474">
        <v>44.9</v>
      </c>
      <c r="D724" s="474">
        <v>46.0</v>
      </c>
      <c r="E724" s="474">
        <v>44.3</v>
      </c>
      <c r="F724" s="474" t="s">
        <v>3292</v>
      </c>
      <c r="G724" s="475">
        <v>0.0223</v>
      </c>
      <c r="M724" s="473" t="s">
        <v>985</v>
      </c>
      <c r="N724" s="406">
        <v>48.9</v>
      </c>
      <c r="O724" s="474">
        <v>49.5</v>
      </c>
      <c r="P724" s="474">
        <v>49.5</v>
      </c>
      <c r="Q724" s="474">
        <v>48.8</v>
      </c>
      <c r="R724" s="474" t="s">
        <v>3205</v>
      </c>
      <c r="S724" s="475">
        <v>-0.0181</v>
      </c>
    </row>
    <row r="725" ht="15.75" customHeight="1">
      <c r="A725" s="473" t="s">
        <v>1076</v>
      </c>
      <c r="B725" s="406">
        <v>44.9</v>
      </c>
      <c r="C725" s="474">
        <v>43.2</v>
      </c>
      <c r="D725" s="474">
        <v>46.0</v>
      </c>
      <c r="E725" s="474">
        <v>43.2</v>
      </c>
      <c r="F725" s="474" t="s">
        <v>3293</v>
      </c>
      <c r="G725" s="475">
        <v>0.0275</v>
      </c>
      <c r="M725" s="473" t="s">
        <v>986</v>
      </c>
      <c r="N725" s="406">
        <v>49.8</v>
      </c>
      <c r="O725" s="474">
        <v>48.5</v>
      </c>
      <c r="P725" s="474">
        <v>49.9</v>
      </c>
      <c r="Q725" s="474">
        <v>48.1</v>
      </c>
      <c r="R725" s="474" t="s">
        <v>3206</v>
      </c>
      <c r="S725" s="475">
        <v>0.0268</v>
      </c>
    </row>
    <row r="726" ht="15.75" customHeight="1">
      <c r="A726" s="473" t="s">
        <v>1077</v>
      </c>
      <c r="B726" s="406">
        <v>43.7</v>
      </c>
      <c r="C726" s="474">
        <v>44.2</v>
      </c>
      <c r="D726" s="474">
        <v>44.9</v>
      </c>
      <c r="E726" s="474">
        <v>43.0</v>
      </c>
      <c r="F726" s="474" t="s">
        <v>3294</v>
      </c>
      <c r="G726" s="475">
        <v>-0.0246</v>
      </c>
      <c r="M726" s="473" t="s">
        <v>987</v>
      </c>
      <c r="N726" s="406">
        <v>48.5</v>
      </c>
      <c r="O726" s="474">
        <v>50.0</v>
      </c>
      <c r="P726" s="474">
        <v>50.3</v>
      </c>
      <c r="Q726" s="474">
        <v>48.2</v>
      </c>
      <c r="R726" s="474" t="s">
        <v>3207</v>
      </c>
      <c r="S726" s="475">
        <v>-0.0222</v>
      </c>
    </row>
    <row r="727" ht="15.75" customHeight="1">
      <c r="A727" s="473" t="s">
        <v>1078</v>
      </c>
      <c r="B727" s="406">
        <v>44.8</v>
      </c>
      <c r="C727" s="474">
        <v>44.2</v>
      </c>
      <c r="D727" s="474">
        <v>46.5</v>
      </c>
      <c r="E727" s="474">
        <v>43.6</v>
      </c>
      <c r="F727" s="474" t="s">
        <v>3295</v>
      </c>
      <c r="G727" s="475">
        <v>0.0136</v>
      </c>
      <c r="M727" s="473" t="s">
        <v>988</v>
      </c>
      <c r="N727" s="406">
        <v>49.6</v>
      </c>
      <c r="O727" s="474">
        <v>49.1</v>
      </c>
      <c r="P727" s="474">
        <v>50.0</v>
      </c>
      <c r="Q727" s="474">
        <v>49.1</v>
      </c>
      <c r="R727" s="474" t="s">
        <v>3208</v>
      </c>
      <c r="S727" s="475">
        <v>-0.002</v>
      </c>
    </row>
    <row r="728" ht="15.75" customHeight="1">
      <c r="A728" s="473" t="s">
        <v>1079</v>
      </c>
      <c r="B728" s="406">
        <v>44.2</v>
      </c>
      <c r="C728" s="474">
        <v>45.0</v>
      </c>
      <c r="D728" s="474">
        <v>45.0</v>
      </c>
      <c r="E728" s="474">
        <v>43.7</v>
      </c>
      <c r="F728" s="474" t="s">
        <v>3296</v>
      </c>
      <c r="G728" s="475">
        <v>0.0</v>
      </c>
      <c r="M728" s="473" t="s">
        <v>989</v>
      </c>
      <c r="N728" s="406">
        <v>49.7</v>
      </c>
      <c r="O728" s="474">
        <v>49.8</v>
      </c>
      <c r="P728" s="474">
        <v>50.1</v>
      </c>
      <c r="Q728" s="474">
        <v>49.0</v>
      </c>
      <c r="R728" s="474" t="s">
        <v>3209</v>
      </c>
      <c r="S728" s="475">
        <v>-0.002</v>
      </c>
    </row>
    <row r="729" ht="15.75" customHeight="1">
      <c r="A729" s="473" t="s">
        <v>1080</v>
      </c>
      <c r="B729" s="406">
        <v>44.2</v>
      </c>
      <c r="C729" s="474">
        <v>42.6</v>
      </c>
      <c r="D729" s="474">
        <v>44.4</v>
      </c>
      <c r="E729" s="474">
        <v>42.4</v>
      </c>
      <c r="F729" s="474" t="s">
        <v>3297</v>
      </c>
      <c r="G729" s="475">
        <v>0.04</v>
      </c>
      <c r="M729" s="473" t="s">
        <v>990</v>
      </c>
      <c r="N729" s="406">
        <v>49.8</v>
      </c>
      <c r="O729" s="474">
        <v>50.1</v>
      </c>
      <c r="P729" s="474">
        <v>50.1</v>
      </c>
      <c r="Q729" s="474">
        <v>49.1</v>
      </c>
      <c r="R729" s="474" t="s">
        <v>3210</v>
      </c>
      <c r="S729" s="475">
        <v>-0.004</v>
      </c>
    </row>
    <row r="730" ht="15.75" customHeight="1">
      <c r="A730" s="473" t="s">
        <v>1081</v>
      </c>
      <c r="B730" s="406">
        <v>42.5</v>
      </c>
      <c r="C730" s="474">
        <v>43.1</v>
      </c>
      <c r="D730" s="474">
        <v>43.1</v>
      </c>
      <c r="E730" s="474">
        <v>42.1</v>
      </c>
      <c r="F730" s="474" t="s">
        <v>3298</v>
      </c>
      <c r="G730" s="475">
        <v>-0.023</v>
      </c>
      <c r="M730" s="473" t="s">
        <v>991</v>
      </c>
      <c r="N730" s="406">
        <v>50.0</v>
      </c>
      <c r="O730" s="474">
        <v>50.8</v>
      </c>
      <c r="P730" s="474">
        <v>50.8</v>
      </c>
      <c r="Q730" s="474">
        <v>50.0</v>
      </c>
      <c r="R730" s="474" t="s">
        <v>3211</v>
      </c>
      <c r="S730" s="475">
        <v>-0.0157</v>
      </c>
    </row>
    <row r="731" ht="15.75" customHeight="1">
      <c r="A731" s="473" t="s">
        <v>1082</v>
      </c>
      <c r="B731" s="406">
        <v>43.5</v>
      </c>
      <c r="C731" s="474">
        <v>42.4</v>
      </c>
      <c r="D731" s="474">
        <v>43.9</v>
      </c>
      <c r="E731" s="474">
        <v>42.4</v>
      </c>
      <c r="F731" s="474" t="s">
        <v>3299</v>
      </c>
      <c r="G731" s="475">
        <v>0.0093</v>
      </c>
      <c r="M731" s="473" t="s">
        <v>992</v>
      </c>
      <c r="N731" s="406">
        <v>50.8</v>
      </c>
      <c r="O731" s="474">
        <v>51.8</v>
      </c>
      <c r="P731" s="474">
        <v>51.8</v>
      </c>
      <c r="Q731" s="474">
        <v>50.4</v>
      </c>
      <c r="R731" s="474" t="s">
        <v>3212</v>
      </c>
      <c r="S731" s="475">
        <v>-0.002</v>
      </c>
    </row>
    <row r="732" ht="15.75" customHeight="1">
      <c r="A732" s="473" t="s">
        <v>1083</v>
      </c>
      <c r="B732" s="406">
        <v>43.1</v>
      </c>
      <c r="C732" s="474">
        <v>43.8</v>
      </c>
      <c r="D732" s="474">
        <v>43.8</v>
      </c>
      <c r="E732" s="474">
        <v>42.5</v>
      </c>
      <c r="F732" s="474" t="s">
        <v>3300</v>
      </c>
      <c r="G732" s="475">
        <v>-0.016</v>
      </c>
      <c r="M732" s="473" t="s">
        <v>993</v>
      </c>
      <c r="N732" s="406">
        <v>50.9</v>
      </c>
      <c r="O732" s="474">
        <v>49.7</v>
      </c>
      <c r="P732" s="474">
        <v>51.0</v>
      </c>
      <c r="Q732" s="474">
        <v>48.8</v>
      </c>
      <c r="R732" s="474" t="s">
        <v>3213</v>
      </c>
      <c r="S732" s="475">
        <v>0.0409</v>
      </c>
    </row>
    <row r="733" ht="15.75" customHeight="1">
      <c r="A733" s="473" t="s">
        <v>1084</v>
      </c>
      <c r="B733" s="406">
        <v>43.8</v>
      </c>
      <c r="C733" s="474">
        <v>41.0</v>
      </c>
      <c r="D733" s="474">
        <v>44.4</v>
      </c>
      <c r="E733" s="474">
        <v>41.0</v>
      </c>
      <c r="F733" s="474" t="s">
        <v>3301</v>
      </c>
      <c r="G733" s="475">
        <v>0.0788</v>
      </c>
      <c r="M733" s="473" t="s">
        <v>994</v>
      </c>
      <c r="N733" s="406">
        <v>48.9</v>
      </c>
      <c r="O733" s="474">
        <v>50.0</v>
      </c>
      <c r="P733" s="474">
        <v>50.0</v>
      </c>
      <c r="Q733" s="474">
        <v>48.6</v>
      </c>
      <c r="R733" s="474" t="s">
        <v>3214</v>
      </c>
      <c r="S733" s="475">
        <v>-0.002</v>
      </c>
    </row>
    <row r="734" ht="15.75" customHeight="1">
      <c r="A734" s="473" t="s">
        <v>1085</v>
      </c>
      <c r="B734" s="406">
        <v>40.6</v>
      </c>
      <c r="C734" s="474">
        <v>39.1</v>
      </c>
      <c r="D734" s="474">
        <v>41.5</v>
      </c>
      <c r="E734" s="474">
        <v>39.0</v>
      </c>
      <c r="F734" s="474" t="s">
        <v>3302</v>
      </c>
      <c r="G734" s="475">
        <v>0.0437</v>
      </c>
      <c r="M734" s="473" t="s">
        <v>995</v>
      </c>
      <c r="N734" s="406">
        <v>49.0</v>
      </c>
      <c r="O734" s="474">
        <v>50.0</v>
      </c>
      <c r="P734" s="474">
        <v>50.0</v>
      </c>
      <c r="Q734" s="474">
        <v>48.0</v>
      </c>
      <c r="R734" s="474" t="s">
        <v>3215</v>
      </c>
      <c r="S734" s="475">
        <v>-0.0061</v>
      </c>
    </row>
    <row r="735" ht="15.75" customHeight="1">
      <c r="A735" s="473" t="s">
        <v>1086</v>
      </c>
      <c r="B735" s="406">
        <v>38.9</v>
      </c>
      <c r="C735" s="474">
        <v>39.2</v>
      </c>
      <c r="D735" s="474">
        <v>39.8</v>
      </c>
      <c r="E735" s="474">
        <v>38.7</v>
      </c>
      <c r="F735" s="474" t="s">
        <v>3303</v>
      </c>
      <c r="G735" s="475">
        <v>-0.0051</v>
      </c>
      <c r="M735" s="473" t="s">
        <v>996</v>
      </c>
      <c r="N735" s="406">
        <v>49.3</v>
      </c>
      <c r="O735" s="474">
        <v>48.0</v>
      </c>
      <c r="P735" s="474">
        <v>50.0</v>
      </c>
      <c r="Q735" s="474">
        <v>48.0</v>
      </c>
      <c r="R735" s="474" t="s">
        <v>3216</v>
      </c>
      <c r="S735" s="475">
        <v>0.0249</v>
      </c>
    </row>
    <row r="736" ht="15.75" customHeight="1">
      <c r="A736" s="473" t="s">
        <v>1087</v>
      </c>
      <c r="B736" s="406">
        <v>39.1</v>
      </c>
      <c r="C736" s="474">
        <v>40.0</v>
      </c>
      <c r="D736" s="474">
        <v>40.3</v>
      </c>
      <c r="E736" s="474">
        <v>39.0</v>
      </c>
      <c r="F736" s="474" t="s">
        <v>3304</v>
      </c>
      <c r="G736" s="475">
        <v>-0.0225</v>
      </c>
      <c r="M736" s="473" t="s">
        <v>997</v>
      </c>
      <c r="N736" s="406">
        <v>48.1</v>
      </c>
      <c r="O736" s="474">
        <v>47.9</v>
      </c>
      <c r="P736" s="474">
        <v>49.0</v>
      </c>
      <c r="Q736" s="474">
        <v>47.0</v>
      </c>
      <c r="R736" s="474" t="s">
        <v>3217</v>
      </c>
      <c r="S736" s="475">
        <v>0.0191</v>
      </c>
    </row>
    <row r="737" ht="15.75" customHeight="1">
      <c r="A737" s="473" t="s">
        <v>1088</v>
      </c>
      <c r="B737" s="406">
        <v>40.0</v>
      </c>
      <c r="C737" s="474">
        <v>38.8</v>
      </c>
      <c r="D737" s="474">
        <v>40.0</v>
      </c>
      <c r="E737" s="474">
        <v>38.8</v>
      </c>
      <c r="F737" s="474" t="s">
        <v>3305</v>
      </c>
      <c r="G737" s="475">
        <v>0.023</v>
      </c>
      <c r="M737" s="473" t="s">
        <v>998</v>
      </c>
      <c r="N737" s="406">
        <v>47.2</v>
      </c>
      <c r="O737" s="474">
        <v>47.1</v>
      </c>
      <c r="P737" s="474">
        <v>47.8</v>
      </c>
      <c r="Q737" s="474">
        <v>47.1</v>
      </c>
      <c r="R737" s="474" t="s">
        <v>3218</v>
      </c>
      <c r="S737" s="475">
        <v>-0.0021</v>
      </c>
    </row>
    <row r="738" ht="15.75" customHeight="1">
      <c r="A738" s="473" t="s">
        <v>1089</v>
      </c>
      <c r="B738" s="406">
        <v>39.1</v>
      </c>
      <c r="C738" s="474">
        <v>39.2</v>
      </c>
      <c r="D738" s="474">
        <v>39.4</v>
      </c>
      <c r="E738" s="474">
        <v>39.0</v>
      </c>
      <c r="F738" s="474" t="s">
        <v>3306</v>
      </c>
      <c r="G738" s="475">
        <v>-0.0076</v>
      </c>
      <c r="M738" s="473" t="s">
        <v>999</v>
      </c>
      <c r="N738" s="406">
        <v>47.3</v>
      </c>
      <c r="O738" s="474">
        <v>48.2</v>
      </c>
      <c r="P738" s="474">
        <v>48.3</v>
      </c>
      <c r="Q738" s="474">
        <v>47.1</v>
      </c>
      <c r="R738" s="474" t="s">
        <v>3219</v>
      </c>
      <c r="S738" s="475">
        <v>-0.0187</v>
      </c>
    </row>
    <row r="739" ht="15.75" customHeight="1">
      <c r="A739" s="473" t="s">
        <v>1090</v>
      </c>
      <c r="B739" s="406">
        <v>39.4</v>
      </c>
      <c r="C739" s="474">
        <v>40.0</v>
      </c>
      <c r="D739" s="474">
        <v>40.1</v>
      </c>
      <c r="E739" s="474">
        <v>39.1</v>
      </c>
      <c r="F739" s="474" t="s">
        <v>3307</v>
      </c>
      <c r="G739" s="475">
        <v>-0.0175</v>
      </c>
      <c r="M739" s="473" t="s">
        <v>1000</v>
      </c>
      <c r="N739" s="406">
        <v>48.2</v>
      </c>
      <c r="O739" s="474">
        <v>47.8</v>
      </c>
      <c r="P739" s="474">
        <v>49.0</v>
      </c>
      <c r="Q739" s="474">
        <v>46.2</v>
      </c>
      <c r="R739" s="474" t="s">
        <v>3220</v>
      </c>
      <c r="S739" s="475">
        <v>0.0084</v>
      </c>
    </row>
    <row r="740" ht="15.75" customHeight="1">
      <c r="A740" s="473" t="s">
        <v>1091</v>
      </c>
      <c r="B740" s="406">
        <v>40.1</v>
      </c>
      <c r="C740" s="474">
        <v>40.4</v>
      </c>
      <c r="D740" s="474">
        <v>41.0</v>
      </c>
      <c r="E740" s="474">
        <v>40.0</v>
      </c>
      <c r="F740" s="474" t="s">
        <v>3308</v>
      </c>
      <c r="G740" s="475">
        <v>-0.0123</v>
      </c>
      <c r="M740" s="473" t="s">
        <v>1001</v>
      </c>
      <c r="N740" s="406">
        <v>47.8</v>
      </c>
      <c r="O740" s="474">
        <v>47.7</v>
      </c>
      <c r="P740" s="474">
        <v>48.0</v>
      </c>
      <c r="Q740" s="474">
        <v>46.3</v>
      </c>
      <c r="R740" s="474" t="s">
        <v>3221</v>
      </c>
      <c r="S740" s="475">
        <v>0.0084</v>
      </c>
    </row>
    <row r="741" ht="15.75" customHeight="1">
      <c r="A741" s="473" t="s">
        <v>1092</v>
      </c>
      <c r="B741" s="406">
        <v>40.6</v>
      </c>
      <c r="C741" s="474">
        <v>40.5</v>
      </c>
      <c r="D741" s="474">
        <v>40.8</v>
      </c>
      <c r="E741" s="474">
        <v>40.3</v>
      </c>
      <c r="F741" s="474" t="s">
        <v>3309</v>
      </c>
      <c r="G741" s="475">
        <v>-0.0098</v>
      </c>
      <c r="M741" s="473" t="s">
        <v>1002</v>
      </c>
      <c r="N741" s="406">
        <v>47.4</v>
      </c>
      <c r="O741" s="474">
        <v>44.2</v>
      </c>
      <c r="P741" s="474">
        <v>47.7</v>
      </c>
      <c r="Q741" s="474">
        <v>44.2</v>
      </c>
      <c r="R741" s="474" t="s">
        <v>3222</v>
      </c>
      <c r="S741" s="475">
        <v>0.0395</v>
      </c>
    </row>
    <row r="742" ht="15.75" customHeight="1">
      <c r="A742" s="473" t="s">
        <v>1093</v>
      </c>
      <c r="B742" s="406">
        <v>41.0</v>
      </c>
      <c r="C742" s="474">
        <v>41.3</v>
      </c>
      <c r="D742" s="474">
        <v>41.4</v>
      </c>
      <c r="E742" s="474">
        <v>40.7</v>
      </c>
      <c r="F742" s="474" t="s">
        <v>3310</v>
      </c>
      <c r="G742" s="475">
        <v>-0.0049</v>
      </c>
      <c r="M742" s="473" t="s">
        <v>1003</v>
      </c>
      <c r="N742" s="406">
        <v>45.6</v>
      </c>
      <c r="O742" s="474">
        <v>46.0</v>
      </c>
      <c r="P742" s="474">
        <v>46.0</v>
      </c>
      <c r="Q742" s="474">
        <v>45.5</v>
      </c>
      <c r="R742" s="474" t="s">
        <v>3223</v>
      </c>
      <c r="S742" s="475">
        <v>-0.0236</v>
      </c>
    </row>
    <row r="743" ht="15.75" customHeight="1">
      <c r="A743" s="473" t="s">
        <v>1094</v>
      </c>
      <c r="B743" s="406">
        <v>41.2</v>
      </c>
      <c r="C743" s="474">
        <v>41.1</v>
      </c>
      <c r="D743" s="474">
        <v>41.7</v>
      </c>
      <c r="E743" s="474">
        <v>40.6</v>
      </c>
      <c r="F743" s="474" t="s">
        <v>3311</v>
      </c>
      <c r="G743" s="475">
        <v>0.0049</v>
      </c>
      <c r="M743" s="473" t="s">
        <v>1004</v>
      </c>
      <c r="N743" s="406">
        <v>46.7</v>
      </c>
      <c r="O743" s="474">
        <v>47.5</v>
      </c>
      <c r="P743" s="474">
        <v>48.4</v>
      </c>
      <c r="Q743" s="474">
        <v>46.0</v>
      </c>
      <c r="R743" s="474" t="s">
        <v>3224</v>
      </c>
      <c r="S743" s="475">
        <v>-0.0064</v>
      </c>
    </row>
    <row r="744" ht="15.75" customHeight="1">
      <c r="A744" s="473" t="s">
        <v>1095</v>
      </c>
      <c r="B744" s="406">
        <v>41.0</v>
      </c>
      <c r="C744" s="474">
        <v>41.5</v>
      </c>
      <c r="D744" s="474">
        <v>41.5</v>
      </c>
      <c r="E744" s="474">
        <v>40.8</v>
      </c>
      <c r="F744" s="474" t="s">
        <v>3312</v>
      </c>
      <c r="G744" s="475">
        <v>-0.012</v>
      </c>
      <c r="M744" s="473" t="s">
        <v>1005</v>
      </c>
      <c r="N744" s="406">
        <v>47.0</v>
      </c>
      <c r="O744" s="474">
        <v>44.7</v>
      </c>
      <c r="P744" s="474">
        <v>47.4</v>
      </c>
      <c r="Q744" s="474">
        <v>44.7</v>
      </c>
      <c r="R744" s="474" t="s">
        <v>3225</v>
      </c>
      <c r="S744" s="475">
        <v>0.0515</v>
      </c>
    </row>
    <row r="745" ht="15.75" customHeight="1">
      <c r="A745" s="473" t="s">
        <v>1096</v>
      </c>
      <c r="B745" s="406">
        <v>41.5</v>
      </c>
      <c r="C745" s="474">
        <v>41.2</v>
      </c>
      <c r="D745" s="474">
        <v>42.0</v>
      </c>
      <c r="E745" s="474">
        <v>41.2</v>
      </c>
      <c r="F745" s="474" t="s">
        <v>3313</v>
      </c>
      <c r="G745" s="475">
        <v>0.0197</v>
      </c>
      <c r="M745" s="473" t="s">
        <v>1006</v>
      </c>
      <c r="N745" s="406">
        <v>44.7</v>
      </c>
      <c r="O745" s="474">
        <v>45.5</v>
      </c>
      <c r="P745" s="474">
        <v>45.5</v>
      </c>
      <c r="Q745" s="474">
        <v>44.0</v>
      </c>
      <c r="R745" s="474" t="s">
        <v>3226</v>
      </c>
      <c r="S745" s="475">
        <v>-0.0022</v>
      </c>
    </row>
    <row r="746" ht="15.75" customHeight="1">
      <c r="A746" s="473" t="s">
        <v>1097</v>
      </c>
      <c r="B746" s="406">
        <v>40.7</v>
      </c>
      <c r="C746" s="474">
        <v>40.8</v>
      </c>
      <c r="D746" s="474">
        <v>41.0</v>
      </c>
      <c r="E746" s="474">
        <v>40.5</v>
      </c>
      <c r="F746" s="474" t="s">
        <v>3314</v>
      </c>
      <c r="G746" s="475">
        <v>-0.0049</v>
      </c>
      <c r="M746" s="473" t="s">
        <v>1007</v>
      </c>
      <c r="N746" s="406">
        <v>44.8</v>
      </c>
      <c r="O746" s="474">
        <v>45.8</v>
      </c>
      <c r="P746" s="474">
        <v>46.8</v>
      </c>
      <c r="Q746" s="474">
        <v>44.5</v>
      </c>
      <c r="R746" s="474" t="s">
        <v>3227</v>
      </c>
      <c r="S746" s="475">
        <v>-0.0088</v>
      </c>
    </row>
    <row r="747" ht="15.75" customHeight="1">
      <c r="A747" s="473" t="s">
        <v>1098</v>
      </c>
      <c r="B747" s="406">
        <v>40.9</v>
      </c>
      <c r="C747" s="474">
        <v>40.2</v>
      </c>
      <c r="D747" s="474">
        <v>41.5</v>
      </c>
      <c r="E747" s="474">
        <v>40.2</v>
      </c>
      <c r="F747" s="474" t="s">
        <v>3315</v>
      </c>
      <c r="G747" s="475">
        <v>0.0124</v>
      </c>
      <c r="M747" s="473" t="s">
        <v>1008</v>
      </c>
      <c r="N747" s="406">
        <v>45.2</v>
      </c>
      <c r="O747" s="474">
        <v>44.0</v>
      </c>
      <c r="P747" s="474">
        <v>45.8</v>
      </c>
      <c r="Q747" s="474">
        <v>43.0</v>
      </c>
      <c r="R747" s="474" t="s">
        <v>3228</v>
      </c>
      <c r="S747" s="475">
        <v>0.0296</v>
      </c>
    </row>
    <row r="748" ht="15.75" customHeight="1">
      <c r="A748" s="473" t="s">
        <v>1099</v>
      </c>
      <c r="B748" s="406">
        <v>40.4</v>
      </c>
      <c r="C748" s="474">
        <v>40.9</v>
      </c>
      <c r="D748" s="474">
        <v>41.7</v>
      </c>
      <c r="E748" s="474">
        <v>40.0</v>
      </c>
      <c r="F748" s="474" t="s">
        <v>3316</v>
      </c>
      <c r="G748" s="475">
        <v>-0.0049</v>
      </c>
      <c r="M748" s="473" t="s">
        <v>1009</v>
      </c>
      <c r="N748" s="406">
        <v>43.9</v>
      </c>
      <c r="O748" s="474">
        <v>43.7</v>
      </c>
      <c r="P748" s="474">
        <v>44.4</v>
      </c>
      <c r="Q748" s="474">
        <v>43.6</v>
      </c>
      <c r="R748" s="474" t="s">
        <v>3229</v>
      </c>
      <c r="S748" s="475">
        <v>-0.0045</v>
      </c>
    </row>
    <row r="749" ht="15.75" customHeight="1">
      <c r="A749" s="473" t="s">
        <v>1100</v>
      </c>
      <c r="B749" s="406">
        <v>40.6</v>
      </c>
      <c r="C749" s="474">
        <v>38.7</v>
      </c>
      <c r="D749" s="474">
        <v>41.0</v>
      </c>
      <c r="E749" s="474">
        <v>38.6</v>
      </c>
      <c r="F749" s="474" t="s">
        <v>3317</v>
      </c>
      <c r="G749" s="475">
        <v>0.0601</v>
      </c>
      <c r="M749" s="473" t="s">
        <v>1010</v>
      </c>
      <c r="N749" s="406">
        <v>44.1</v>
      </c>
      <c r="O749" s="474">
        <v>43.5</v>
      </c>
      <c r="P749" s="474">
        <v>44.5</v>
      </c>
      <c r="Q749" s="474">
        <v>43.1</v>
      </c>
      <c r="R749" s="474" t="s">
        <v>3230</v>
      </c>
      <c r="S749" s="475">
        <v>0.0092</v>
      </c>
    </row>
    <row r="750" ht="15.75" customHeight="1">
      <c r="A750" s="473" t="s">
        <v>1101</v>
      </c>
      <c r="B750" s="406">
        <v>38.3</v>
      </c>
      <c r="C750" s="474">
        <v>38.1</v>
      </c>
      <c r="D750" s="474">
        <v>38.5</v>
      </c>
      <c r="E750" s="474">
        <v>37.8</v>
      </c>
      <c r="F750" s="474" t="s">
        <v>3318</v>
      </c>
      <c r="G750" s="475">
        <v>0.0186</v>
      </c>
      <c r="M750" s="473" t="s">
        <v>1011</v>
      </c>
      <c r="N750" s="406">
        <v>43.7</v>
      </c>
      <c r="O750" s="474">
        <v>42.5</v>
      </c>
      <c r="P750" s="474">
        <v>43.7</v>
      </c>
      <c r="Q750" s="474">
        <v>42.0</v>
      </c>
      <c r="R750" s="474" t="s">
        <v>3231</v>
      </c>
      <c r="S750" s="475">
        <v>0.0116</v>
      </c>
    </row>
    <row r="751" ht="15.75" customHeight="1">
      <c r="A751" s="473" t="s">
        <v>1102</v>
      </c>
      <c r="B751" s="406">
        <v>37.6</v>
      </c>
      <c r="C751" s="474">
        <v>38.4</v>
      </c>
      <c r="D751" s="474">
        <v>38.4</v>
      </c>
      <c r="E751" s="474">
        <v>37.5</v>
      </c>
      <c r="F751" s="474" t="s">
        <v>3319</v>
      </c>
      <c r="G751" s="475">
        <v>-0.0157</v>
      </c>
      <c r="M751" s="473" t="s">
        <v>1012</v>
      </c>
      <c r="N751" s="406">
        <v>43.2</v>
      </c>
      <c r="O751" s="474">
        <v>41.3</v>
      </c>
      <c r="P751" s="474">
        <v>44.0</v>
      </c>
      <c r="Q751" s="474">
        <v>41.3</v>
      </c>
      <c r="R751" s="474" t="s">
        <v>3232</v>
      </c>
      <c r="S751" s="475">
        <v>0.046</v>
      </c>
    </row>
    <row r="752" ht="15.75" customHeight="1">
      <c r="A752" s="473" t="s">
        <v>1103</v>
      </c>
      <c r="B752" s="406">
        <v>38.2</v>
      </c>
      <c r="C752" s="474">
        <v>38.9</v>
      </c>
      <c r="D752" s="474">
        <v>38.9</v>
      </c>
      <c r="E752" s="474">
        <v>38.0</v>
      </c>
      <c r="F752" s="474" t="s">
        <v>3320</v>
      </c>
      <c r="G752" s="475">
        <v>-0.0052</v>
      </c>
      <c r="M752" s="473" t="s">
        <v>1013</v>
      </c>
      <c r="N752" s="406">
        <v>41.3</v>
      </c>
      <c r="O752" s="474">
        <v>42.8</v>
      </c>
      <c r="P752" s="474">
        <v>43.5</v>
      </c>
      <c r="Q752" s="474">
        <v>40.8</v>
      </c>
      <c r="R752" s="474" t="s">
        <v>3233</v>
      </c>
      <c r="S752" s="475">
        <v>-0.0328</v>
      </c>
    </row>
    <row r="753" ht="15.75" customHeight="1">
      <c r="A753" s="473" t="s">
        <v>1104</v>
      </c>
      <c r="B753" s="406">
        <v>38.4</v>
      </c>
      <c r="C753" s="474">
        <v>38.0</v>
      </c>
      <c r="D753" s="474">
        <v>38.9</v>
      </c>
      <c r="E753" s="474">
        <v>37.7</v>
      </c>
      <c r="F753" s="474" t="s">
        <v>3321</v>
      </c>
      <c r="G753" s="475">
        <v>0.0132</v>
      </c>
      <c r="M753" s="473" t="s">
        <v>1014</v>
      </c>
      <c r="N753" s="406">
        <v>42.7</v>
      </c>
      <c r="O753" s="474">
        <v>41.5</v>
      </c>
      <c r="P753" s="474">
        <v>43.9</v>
      </c>
      <c r="Q753" s="474">
        <v>40.7</v>
      </c>
      <c r="R753" s="474" t="s">
        <v>3011</v>
      </c>
      <c r="S753" s="475">
        <v>-0.007</v>
      </c>
    </row>
    <row r="754" ht="15.75" customHeight="1">
      <c r="A754" s="473" t="s">
        <v>1105</v>
      </c>
      <c r="B754" s="406">
        <v>37.9</v>
      </c>
      <c r="C754" s="474">
        <v>38.0</v>
      </c>
      <c r="D754" s="474">
        <v>38.3</v>
      </c>
      <c r="E754" s="474">
        <v>37.9</v>
      </c>
      <c r="F754" s="474" t="s">
        <v>3322</v>
      </c>
      <c r="G754" s="475">
        <v>-0.0026</v>
      </c>
      <c r="M754" s="473" t="s">
        <v>1015</v>
      </c>
      <c r="N754" s="406">
        <v>43.0</v>
      </c>
      <c r="O754" s="474">
        <v>43.0</v>
      </c>
      <c r="P754" s="474">
        <v>44.5</v>
      </c>
      <c r="Q754" s="474">
        <v>42.6</v>
      </c>
      <c r="R754" s="474" t="s">
        <v>3234</v>
      </c>
      <c r="S754" s="475">
        <v>0.0023</v>
      </c>
    </row>
    <row r="755" ht="15.75" customHeight="1">
      <c r="A755" s="473" t="s">
        <v>1106</v>
      </c>
      <c r="B755" s="406">
        <v>38.0</v>
      </c>
      <c r="C755" s="474">
        <v>37.9</v>
      </c>
      <c r="D755" s="474">
        <v>38.4</v>
      </c>
      <c r="E755" s="474">
        <v>37.5</v>
      </c>
      <c r="F755" s="474" t="s">
        <v>3323</v>
      </c>
      <c r="G755" s="475">
        <v>0.0133</v>
      </c>
      <c r="M755" s="473" t="s">
        <v>1016</v>
      </c>
      <c r="N755" s="406">
        <v>42.9</v>
      </c>
      <c r="O755" s="474">
        <v>42.8</v>
      </c>
      <c r="P755" s="474">
        <v>43.1</v>
      </c>
      <c r="Q755" s="474">
        <v>42.0</v>
      </c>
      <c r="R755" s="474" t="s">
        <v>3235</v>
      </c>
      <c r="S755" s="475">
        <v>0.0313</v>
      </c>
    </row>
    <row r="756" ht="15.75" customHeight="1">
      <c r="A756" s="473" t="s">
        <v>1107</v>
      </c>
      <c r="B756" s="406">
        <v>37.5</v>
      </c>
      <c r="C756" s="474">
        <v>38.0</v>
      </c>
      <c r="D756" s="474">
        <v>39.0</v>
      </c>
      <c r="E756" s="474">
        <v>37.0</v>
      </c>
      <c r="F756" s="474" t="s">
        <v>3324</v>
      </c>
      <c r="G756" s="475">
        <v>-0.0157</v>
      </c>
      <c r="M756" s="473" t="s">
        <v>1017</v>
      </c>
      <c r="N756" s="406">
        <v>41.6</v>
      </c>
      <c r="O756" s="474">
        <v>41.0</v>
      </c>
      <c r="P756" s="474">
        <v>43.8</v>
      </c>
      <c r="Q756" s="474">
        <v>40.5</v>
      </c>
      <c r="R756" s="474" t="s">
        <v>3236</v>
      </c>
      <c r="S756" s="475">
        <v>0.0171</v>
      </c>
    </row>
    <row r="757" ht="15.75" customHeight="1">
      <c r="A757" s="473" t="s">
        <v>1108</v>
      </c>
      <c r="B757" s="406">
        <v>38.1</v>
      </c>
      <c r="C757" s="474">
        <v>38.7</v>
      </c>
      <c r="D757" s="474">
        <v>38.9</v>
      </c>
      <c r="E757" s="474">
        <v>38.0</v>
      </c>
      <c r="F757" s="474" t="s">
        <v>3325</v>
      </c>
      <c r="G757" s="475">
        <v>-0.0231</v>
      </c>
      <c r="M757" s="473" t="s">
        <v>1018</v>
      </c>
      <c r="N757" s="406">
        <v>40.9</v>
      </c>
      <c r="O757" s="474">
        <v>40.6</v>
      </c>
      <c r="P757" s="474">
        <v>41.7</v>
      </c>
      <c r="Q757" s="474">
        <v>40.6</v>
      </c>
      <c r="R757" s="474" t="s">
        <v>3237</v>
      </c>
      <c r="S757" s="475">
        <v>0.0099</v>
      </c>
    </row>
    <row r="758" ht="15.75" customHeight="1">
      <c r="A758" s="473" t="s">
        <v>1109</v>
      </c>
      <c r="B758" s="406">
        <v>39.0</v>
      </c>
      <c r="C758" s="474">
        <v>38.5</v>
      </c>
      <c r="D758" s="474">
        <v>39.5</v>
      </c>
      <c r="E758" s="474">
        <v>38.5</v>
      </c>
      <c r="F758" s="474" t="s">
        <v>3326</v>
      </c>
      <c r="G758" s="475">
        <v>-0.0102</v>
      </c>
      <c r="M758" s="473" t="s">
        <v>1019</v>
      </c>
      <c r="N758" s="406">
        <v>40.5</v>
      </c>
      <c r="O758" s="474">
        <v>41.9</v>
      </c>
      <c r="P758" s="474">
        <v>41.9</v>
      </c>
      <c r="Q758" s="474">
        <v>40.4</v>
      </c>
      <c r="R758" s="474" t="s">
        <v>3238</v>
      </c>
      <c r="S758" s="475">
        <v>-0.0493</v>
      </c>
    </row>
    <row r="759" ht="15.75" customHeight="1">
      <c r="A759" s="473" t="s">
        <v>1110</v>
      </c>
      <c r="B759" s="406">
        <v>39.4</v>
      </c>
      <c r="C759" s="474">
        <v>41.0</v>
      </c>
      <c r="D759" s="474">
        <v>41.7</v>
      </c>
      <c r="E759" s="474">
        <v>39.2</v>
      </c>
      <c r="F759" s="474" t="s">
        <v>3327</v>
      </c>
      <c r="G759" s="475">
        <v>-0.0343</v>
      </c>
      <c r="M759" s="473" t="s">
        <v>1020</v>
      </c>
      <c r="N759" s="406">
        <v>42.6</v>
      </c>
      <c r="O759" s="474">
        <v>42.6</v>
      </c>
      <c r="P759" s="474">
        <v>42.6</v>
      </c>
      <c r="Q759" s="474">
        <v>41.9</v>
      </c>
      <c r="R759" s="474" t="s">
        <v>3239</v>
      </c>
      <c r="S759" s="475">
        <v>0.0</v>
      </c>
    </row>
    <row r="760" ht="15.75" customHeight="1">
      <c r="A760" s="473" t="s">
        <v>1111</v>
      </c>
      <c r="B760" s="406">
        <v>40.8</v>
      </c>
      <c r="C760" s="474">
        <v>39.0</v>
      </c>
      <c r="D760" s="474">
        <v>41.3</v>
      </c>
      <c r="E760" s="474">
        <v>38.2</v>
      </c>
      <c r="F760" s="474" t="s">
        <v>3328</v>
      </c>
      <c r="G760" s="475">
        <v>0.0515</v>
      </c>
      <c r="M760" s="473" t="s">
        <v>1021</v>
      </c>
      <c r="N760" s="406">
        <v>42.6</v>
      </c>
      <c r="O760" s="474">
        <v>43.5</v>
      </c>
      <c r="P760" s="474">
        <v>43.6</v>
      </c>
      <c r="Q760" s="474">
        <v>42.5</v>
      </c>
      <c r="R760" s="474" t="s">
        <v>3240</v>
      </c>
      <c r="S760" s="475">
        <v>-0.0318</v>
      </c>
    </row>
    <row r="761" ht="15.75" customHeight="1">
      <c r="A761" s="473" t="s">
        <v>1112</v>
      </c>
      <c r="B761" s="406">
        <v>38.8</v>
      </c>
      <c r="C761" s="474">
        <v>38.7</v>
      </c>
      <c r="D761" s="474">
        <v>39.0</v>
      </c>
      <c r="E761" s="474">
        <v>37.5</v>
      </c>
      <c r="F761" s="474" t="s">
        <v>2721</v>
      </c>
      <c r="G761" s="475">
        <v>0.0</v>
      </c>
      <c r="M761" s="473" t="s">
        <v>1022</v>
      </c>
      <c r="N761" s="406">
        <v>44.0</v>
      </c>
      <c r="O761" s="474">
        <v>43.6</v>
      </c>
      <c r="P761" s="474">
        <v>45.1</v>
      </c>
      <c r="Q761" s="474">
        <v>43.2</v>
      </c>
      <c r="R761" s="474" t="s">
        <v>3241</v>
      </c>
      <c r="S761" s="475">
        <v>0.0233</v>
      </c>
    </row>
    <row r="762" ht="15.75" customHeight="1">
      <c r="A762" s="473" t="s">
        <v>1113</v>
      </c>
      <c r="B762" s="406">
        <v>38.8</v>
      </c>
      <c r="C762" s="474">
        <v>38.7</v>
      </c>
      <c r="D762" s="474">
        <v>39.2</v>
      </c>
      <c r="E762" s="474">
        <v>38.7</v>
      </c>
      <c r="F762" s="474" t="s">
        <v>3329</v>
      </c>
      <c r="G762" s="475">
        <v>-0.0026</v>
      </c>
      <c r="M762" s="473" t="s">
        <v>1023</v>
      </c>
      <c r="N762" s="406">
        <v>43.0</v>
      </c>
      <c r="O762" s="474">
        <v>43.5</v>
      </c>
      <c r="P762" s="474">
        <v>43.5</v>
      </c>
      <c r="Q762" s="474">
        <v>42.0</v>
      </c>
      <c r="R762" s="474" t="s">
        <v>3242</v>
      </c>
      <c r="S762" s="475">
        <v>-0.0115</v>
      </c>
    </row>
    <row r="763" ht="15.75" customHeight="1">
      <c r="A763" s="473" t="s">
        <v>1114</v>
      </c>
      <c r="B763" s="406">
        <v>38.9</v>
      </c>
      <c r="C763" s="474">
        <v>39.5</v>
      </c>
      <c r="D763" s="474">
        <v>39.5</v>
      </c>
      <c r="E763" s="474">
        <v>38.7</v>
      </c>
      <c r="F763" s="474" t="s">
        <v>3330</v>
      </c>
      <c r="G763" s="475">
        <v>-0.0102</v>
      </c>
      <c r="M763" s="473" t="s">
        <v>1024</v>
      </c>
      <c r="N763" s="406">
        <v>43.5</v>
      </c>
      <c r="O763" s="474">
        <v>43.7</v>
      </c>
      <c r="P763" s="474">
        <v>43.7</v>
      </c>
      <c r="Q763" s="474">
        <v>42.2</v>
      </c>
      <c r="R763" s="474" t="s">
        <v>3235</v>
      </c>
      <c r="S763" s="475">
        <v>0.0023</v>
      </c>
    </row>
    <row r="764" ht="15.75" customHeight="1">
      <c r="A764" s="473" t="s">
        <v>1115</v>
      </c>
      <c r="B764" s="406">
        <v>39.3</v>
      </c>
      <c r="C764" s="474">
        <v>39.1</v>
      </c>
      <c r="D764" s="474">
        <v>39.6</v>
      </c>
      <c r="E764" s="474">
        <v>39.0</v>
      </c>
      <c r="F764" s="474" t="s">
        <v>3331</v>
      </c>
      <c r="G764" s="475">
        <v>0.0051</v>
      </c>
      <c r="M764" s="473" t="s">
        <v>1025</v>
      </c>
      <c r="N764" s="406">
        <v>43.4</v>
      </c>
      <c r="O764" s="474">
        <v>44.3</v>
      </c>
      <c r="P764" s="474">
        <v>44.4</v>
      </c>
      <c r="Q764" s="474">
        <v>43.2</v>
      </c>
      <c r="R764" s="474" t="s">
        <v>3243</v>
      </c>
      <c r="S764" s="475">
        <v>-0.0181</v>
      </c>
    </row>
    <row r="765" ht="15.75" customHeight="1">
      <c r="A765" s="473" t="s">
        <v>1116</v>
      </c>
      <c r="B765" s="406">
        <v>39.1</v>
      </c>
      <c r="C765" s="474">
        <v>39.2</v>
      </c>
      <c r="D765" s="474">
        <v>39.8</v>
      </c>
      <c r="E765" s="474">
        <v>38.5</v>
      </c>
      <c r="F765" s="474" t="s">
        <v>3332</v>
      </c>
      <c r="G765" s="475">
        <v>-0.0026</v>
      </c>
      <c r="M765" s="473" t="s">
        <v>1026</v>
      </c>
      <c r="N765" s="406">
        <v>44.2</v>
      </c>
      <c r="O765" s="474">
        <v>45.6</v>
      </c>
      <c r="P765" s="474">
        <v>45.6</v>
      </c>
      <c r="Q765" s="474">
        <v>44.0</v>
      </c>
      <c r="R765" s="474" t="s">
        <v>3244</v>
      </c>
      <c r="S765" s="475">
        <v>-0.0156</v>
      </c>
    </row>
    <row r="766" ht="15.75" customHeight="1">
      <c r="A766" s="473" t="s">
        <v>1117</v>
      </c>
      <c r="B766" s="406">
        <v>39.2</v>
      </c>
      <c r="C766" s="474">
        <v>40.0</v>
      </c>
      <c r="D766" s="474">
        <v>40.0</v>
      </c>
      <c r="E766" s="474">
        <v>39.0</v>
      </c>
      <c r="F766" s="474" t="s">
        <v>3333</v>
      </c>
      <c r="G766" s="475">
        <v>-0.0051</v>
      </c>
      <c r="M766" s="473" t="s">
        <v>1027</v>
      </c>
      <c r="N766" s="406">
        <v>44.9</v>
      </c>
      <c r="O766" s="474">
        <v>46.0</v>
      </c>
      <c r="P766" s="474">
        <v>46.0</v>
      </c>
      <c r="Q766" s="474">
        <v>43.6</v>
      </c>
      <c r="R766" s="474" t="s">
        <v>3245</v>
      </c>
      <c r="S766" s="475">
        <v>0.0181</v>
      </c>
    </row>
    <row r="767" ht="15.75" customHeight="1">
      <c r="A767" s="473" t="s">
        <v>1118</v>
      </c>
      <c r="B767" s="406">
        <v>39.4</v>
      </c>
      <c r="C767" s="474">
        <v>39.3</v>
      </c>
      <c r="D767" s="474">
        <v>39.8</v>
      </c>
      <c r="E767" s="474">
        <v>38.9</v>
      </c>
      <c r="F767" s="474" t="s">
        <v>3334</v>
      </c>
      <c r="G767" s="475">
        <v>0.0025</v>
      </c>
      <c r="M767" s="473" t="s">
        <v>1028</v>
      </c>
      <c r="N767" s="406">
        <v>44.1</v>
      </c>
      <c r="O767" s="474">
        <v>45.3</v>
      </c>
      <c r="P767" s="474">
        <v>45.3</v>
      </c>
      <c r="Q767" s="474">
        <v>43.9</v>
      </c>
      <c r="R767" s="474" t="s">
        <v>3246</v>
      </c>
      <c r="S767" s="475">
        <v>-0.0265</v>
      </c>
    </row>
    <row r="768" ht="15.75" customHeight="1">
      <c r="A768" s="473" t="s">
        <v>1119</v>
      </c>
      <c r="B768" s="406">
        <v>39.3</v>
      </c>
      <c r="C768" s="474">
        <v>39.5</v>
      </c>
      <c r="D768" s="474">
        <v>42.9</v>
      </c>
      <c r="E768" s="474">
        <v>39.0</v>
      </c>
      <c r="F768" s="474" t="s">
        <v>3335</v>
      </c>
      <c r="G768" s="475">
        <v>0.0026</v>
      </c>
      <c r="M768" s="473" t="s">
        <v>1029</v>
      </c>
      <c r="N768" s="406">
        <v>45.3</v>
      </c>
      <c r="O768" s="474">
        <v>45.2</v>
      </c>
      <c r="P768" s="474">
        <v>46.5</v>
      </c>
      <c r="Q768" s="474">
        <v>45.2</v>
      </c>
      <c r="R768" s="474" t="s">
        <v>3247</v>
      </c>
      <c r="S768" s="475">
        <v>-0.0152</v>
      </c>
    </row>
    <row r="769" ht="15.75" customHeight="1">
      <c r="A769" s="473" t="s">
        <v>1120</v>
      </c>
      <c r="B769" s="406">
        <v>39.2</v>
      </c>
      <c r="C769" s="474">
        <v>39.5</v>
      </c>
      <c r="D769" s="474">
        <v>39.5</v>
      </c>
      <c r="E769" s="474">
        <v>38.9</v>
      </c>
      <c r="F769" s="474" t="s">
        <v>3336</v>
      </c>
      <c r="G769" s="475">
        <v>-0.0051</v>
      </c>
      <c r="M769" s="473" t="s">
        <v>1030</v>
      </c>
      <c r="N769" s="406">
        <v>46.0</v>
      </c>
      <c r="O769" s="474">
        <v>46.3</v>
      </c>
      <c r="P769" s="474">
        <v>46.8</v>
      </c>
      <c r="Q769" s="474">
        <v>45.9</v>
      </c>
      <c r="R769" s="474" t="s">
        <v>3248</v>
      </c>
      <c r="S769" s="475">
        <v>0.0</v>
      </c>
    </row>
    <row r="770" ht="15.75" customHeight="1">
      <c r="A770" s="473" t="s">
        <v>1121</v>
      </c>
      <c r="B770" s="406">
        <v>39.4</v>
      </c>
      <c r="C770" s="474">
        <v>39.3</v>
      </c>
      <c r="D770" s="474">
        <v>39.8</v>
      </c>
      <c r="E770" s="474">
        <v>38.5</v>
      </c>
      <c r="F770" s="474" t="s">
        <v>3337</v>
      </c>
      <c r="G770" s="475">
        <v>0.0181</v>
      </c>
      <c r="M770" s="473" t="s">
        <v>1031</v>
      </c>
      <c r="N770" s="406">
        <v>46.0</v>
      </c>
      <c r="O770" s="474">
        <v>46.6</v>
      </c>
      <c r="P770" s="474">
        <v>46.8</v>
      </c>
      <c r="Q770" s="474">
        <v>45.8</v>
      </c>
      <c r="R770" s="474" t="s">
        <v>3249</v>
      </c>
      <c r="S770" s="475">
        <v>-0.0129</v>
      </c>
    </row>
    <row r="771" ht="15.75" customHeight="1">
      <c r="A771" s="473" t="s">
        <v>1122</v>
      </c>
      <c r="B771" s="406">
        <v>38.7</v>
      </c>
      <c r="C771" s="474">
        <v>38.9</v>
      </c>
      <c r="D771" s="474">
        <v>39.3</v>
      </c>
      <c r="E771" s="474">
        <v>38.5</v>
      </c>
      <c r="F771" s="474" t="s">
        <v>3338</v>
      </c>
      <c r="G771" s="475">
        <v>-0.0051</v>
      </c>
      <c r="M771" s="473" t="s">
        <v>1032</v>
      </c>
      <c r="N771" s="406">
        <v>46.6</v>
      </c>
      <c r="O771" s="474">
        <v>48.0</v>
      </c>
      <c r="P771" s="474">
        <v>48.0</v>
      </c>
      <c r="Q771" s="474">
        <v>44.0</v>
      </c>
      <c r="R771" s="474" t="s">
        <v>3250</v>
      </c>
      <c r="S771" s="475">
        <v>-0.021</v>
      </c>
    </row>
    <row r="772" ht="15.75" customHeight="1">
      <c r="A772" s="473" t="s">
        <v>1123</v>
      </c>
      <c r="B772" s="406">
        <v>38.9</v>
      </c>
      <c r="C772" s="474">
        <v>38.6</v>
      </c>
      <c r="D772" s="474">
        <v>39.4</v>
      </c>
      <c r="E772" s="474">
        <v>38.6</v>
      </c>
      <c r="F772" s="474" t="s">
        <v>3339</v>
      </c>
      <c r="G772" s="475">
        <v>-0.0026</v>
      </c>
      <c r="M772" s="473" t="s">
        <v>1033</v>
      </c>
      <c r="N772" s="406">
        <v>47.6</v>
      </c>
      <c r="O772" s="474">
        <v>48.0</v>
      </c>
      <c r="P772" s="474">
        <v>48.4</v>
      </c>
      <c r="Q772" s="474">
        <v>47.4</v>
      </c>
      <c r="R772" s="474" t="s">
        <v>3251</v>
      </c>
      <c r="S772" s="475">
        <v>-0.0042</v>
      </c>
    </row>
    <row r="773" ht="15.75" customHeight="1">
      <c r="A773" s="473" t="s">
        <v>1124</v>
      </c>
      <c r="B773" s="406">
        <v>39.0</v>
      </c>
      <c r="C773" s="474">
        <v>40.8</v>
      </c>
      <c r="D773" s="474">
        <v>40.8</v>
      </c>
      <c r="E773" s="474">
        <v>38.7</v>
      </c>
      <c r="F773" s="474" t="s">
        <v>3340</v>
      </c>
      <c r="G773" s="475">
        <v>-0.0201</v>
      </c>
      <c r="M773" s="473" t="s">
        <v>1034</v>
      </c>
      <c r="N773" s="406">
        <v>47.8</v>
      </c>
      <c r="O773" s="474">
        <v>48.2</v>
      </c>
      <c r="P773" s="474">
        <v>48.5</v>
      </c>
      <c r="Q773" s="474">
        <v>47.7</v>
      </c>
      <c r="R773" s="474" t="s">
        <v>3252</v>
      </c>
      <c r="S773" s="475">
        <v>-0.0185</v>
      </c>
    </row>
    <row r="774" ht="15.75" customHeight="1">
      <c r="A774" s="473" t="s">
        <v>1125</v>
      </c>
      <c r="B774" s="406">
        <v>39.8</v>
      </c>
      <c r="C774" s="474">
        <v>40.4</v>
      </c>
      <c r="D774" s="474">
        <v>40.4</v>
      </c>
      <c r="E774" s="474">
        <v>39.4</v>
      </c>
      <c r="F774" s="474" t="s">
        <v>3341</v>
      </c>
      <c r="G774" s="475">
        <v>0.0</v>
      </c>
      <c r="M774" s="473" t="s">
        <v>1035</v>
      </c>
      <c r="N774" s="406">
        <v>48.7</v>
      </c>
      <c r="O774" s="474">
        <v>49.5</v>
      </c>
      <c r="P774" s="474">
        <v>49.5</v>
      </c>
      <c r="Q774" s="474">
        <v>47.8</v>
      </c>
      <c r="R774" s="474" t="s">
        <v>3253</v>
      </c>
      <c r="S774" s="475">
        <v>0.0041</v>
      </c>
    </row>
    <row r="775" ht="15.75" customHeight="1">
      <c r="A775" s="473" t="s">
        <v>1126</v>
      </c>
      <c r="B775" s="406">
        <v>39.8</v>
      </c>
      <c r="C775" s="474">
        <v>39.4</v>
      </c>
      <c r="D775" s="474">
        <v>40.7</v>
      </c>
      <c r="E775" s="474">
        <v>39.0</v>
      </c>
      <c r="F775" s="474" t="s">
        <v>3342</v>
      </c>
      <c r="G775" s="475">
        <v>0.0102</v>
      </c>
      <c r="M775" s="473" t="s">
        <v>1036</v>
      </c>
      <c r="N775" s="406">
        <v>48.5</v>
      </c>
      <c r="O775" s="474">
        <v>49.0</v>
      </c>
      <c r="P775" s="474">
        <v>49.7</v>
      </c>
      <c r="Q775" s="474">
        <v>48.4</v>
      </c>
      <c r="R775" s="474" t="s">
        <v>3254</v>
      </c>
      <c r="S775" s="475">
        <v>0.0021</v>
      </c>
    </row>
    <row r="776" ht="15.75" customHeight="1">
      <c r="A776" s="473" t="s">
        <v>1127</v>
      </c>
      <c r="B776" s="406">
        <v>39.4</v>
      </c>
      <c r="C776" s="474">
        <v>39.5</v>
      </c>
      <c r="D776" s="474">
        <v>39.8</v>
      </c>
      <c r="E776" s="474">
        <v>39.1</v>
      </c>
      <c r="F776" s="474" t="s">
        <v>3343</v>
      </c>
      <c r="G776" s="475">
        <v>-0.0025</v>
      </c>
      <c r="M776" s="473" t="s">
        <v>1037</v>
      </c>
      <c r="N776" s="406">
        <v>48.4</v>
      </c>
      <c r="O776" s="474">
        <v>48.0</v>
      </c>
      <c r="P776" s="474">
        <v>49.1</v>
      </c>
      <c r="Q776" s="474">
        <v>47.0</v>
      </c>
      <c r="R776" s="474" t="s">
        <v>3255</v>
      </c>
      <c r="S776" s="475">
        <v>0.0386</v>
      </c>
    </row>
    <row r="777" ht="15.75" customHeight="1">
      <c r="A777" s="473" t="s">
        <v>1128</v>
      </c>
      <c r="B777" s="406">
        <v>39.5</v>
      </c>
      <c r="C777" s="474">
        <v>40.7</v>
      </c>
      <c r="D777" s="474">
        <v>40.7</v>
      </c>
      <c r="E777" s="474">
        <v>39.3</v>
      </c>
      <c r="F777" s="474" t="s">
        <v>3344</v>
      </c>
      <c r="G777" s="475">
        <v>-0.005</v>
      </c>
      <c r="M777" s="473" t="s">
        <v>1038</v>
      </c>
      <c r="N777" s="406">
        <v>46.6</v>
      </c>
      <c r="O777" s="474">
        <v>46.8</v>
      </c>
      <c r="P777" s="474">
        <v>46.9</v>
      </c>
      <c r="Q777" s="474">
        <v>46.2</v>
      </c>
      <c r="R777" s="474" t="s">
        <v>3256</v>
      </c>
      <c r="S777" s="475">
        <v>0.0022</v>
      </c>
    </row>
    <row r="778" ht="15.75" customHeight="1">
      <c r="A778" s="473" t="s">
        <v>1129</v>
      </c>
      <c r="B778" s="406">
        <v>39.7</v>
      </c>
      <c r="C778" s="474">
        <v>39.0</v>
      </c>
      <c r="D778" s="474">
        <v>40.2</v>
      </c>
      <c r="E778" s="474">
        <v>39.0</v>
      </c>
      <c r="F778" s="474" t="s">
        <v>3345</v>
      </c>
      <c r="G778" s="475">
        <v>0.0206</v>
      </c>
      <c r="M778" s="473" t="s">
        <v>1039</v>
      </c>
      <c r="N778" s="406">
        <v>46.5</v>
      </c>
      <c r="O778" s="474">
        <v>47.4</v>
      </c>
      <c r="P778" s="474">
        <v>47.8</v>
      </c>
      <c r="Q778" s="474">
        <v>46.2</v>
      </c>
      <c r="R778" s="474" t="s">
        <v>3257</v>
      </c>
      <c r="S778" s="475">
        <v>-0.0169</v>
      </c>
    </row>
    <row r="779" ht="15.75" customHeight="1">
      <c r="A779" s="473" t="s">
        <v>1130</v>
      </c>
      <c r="B779" s="406">
        <v>38.9</v>
      </c>
      <c r="C779" s="474">
        <v>39.2</v>
      </c>
      <c r="D779" s="474">
        <v>40.0</v>
      </c>
      <c r="E779" s="474">
        <v>38.5</v>
      </c>
      <c r="F779" s="474" t="s">
        <v>3346</v>
      </c>
      <c r="G779" s="475">
        <v>-0.0077</v>
      </c>
      <c r="M779" s="473" t="s">
        <v>1040</v>
      </c>
      <c r="N779" s="406">
        <v>47.3</v>
      </c>
      <c r="O779" s="474">
        <v>45.5</v>
      </c>
      <c r="P779" s="474">
        <v>47.5</v>
      </c>
      <c r="Q779" s="474">
        <v>45.2</v>
      </c>
      <c r="R779" s="474" t="s">
        <v>3258</v>
      </c>
      <c r="S779" s="475">
        <v>0.0511</v>
      </c>
    </row>
    <row r="780" ht="15.75" customHeight="1">
      <c r="A780" s="473" t="s">
        <v>1131</v>
      </c>
      <c r="B780" s="406">
        <v>39.2</v>
      </c>
      <c r="C780" s="474">
        <v>39.4</v>
      </c>
      <c r="D780" s="474">
        <v>40.8</v>
      </c>
      <c r="E780" s="474">
        <v>39.0</v>
      </c>
      <c r="F780" s="474" t="s">
        <v>3347</v>
      </c>
      <c r="G780" s="475">
        <v>-0.0051</v>
      </c>
      <c r="M780" s="473" t="s">
        <v>1041</v>
      </c>
      <c r="N780" s="406">
        <v>45.0</v>
      </c>
      <c r="O780" s="474">
        <v>43.5</v>
      </c>
      <c r="P780" s="474">
        <v>45.4</v>
      </c>
      <c r="Q780" s="474">
        <v>43.5</v>
      </c>
      <c r="R780" s="474" t="s">
        <v>3259</v>
      </c>
      <c r="S780" s="475">
        <v>-0.011</v>
      </c>
    </row>
    <row r="781" ht="15.75" customHeight="1">
      <c r="A781" s="473" t="s">
        <v>1132</v>
      </c>
      <c r="B781" s="406">
        <v>39.4</v>
      </c>
      <c r="C781" s="474">
        <v>40.6</v>
      </c>
      <c r="D781" s="474">
        <v>40.6</v>
      </c>
      <c r="E781" s="474">
        <v>39.2</v>
      </c>
      <c r="F781" s="474" t="s">
        <v>3348</v>
      </c>
      <c r="G781" s="475">
        <v>-0.0025</v>
      </c>
      <c r="M781" s="473" t="s">
        <v>1042</v>
      </c>
      <c r="N781" s="406">
        <v>45.5</v>
      </c>
      <c r="O781" s="474">
        <v>45.9</v>
      </c>
      <c r="P781" s="474">
        <v>46.3</v>
      </c>
      <c r="Q781" s="474">
        <v>45.0</v>
      </c>
      <c r="R781" s="474" t="s">
        <v>3260</v>
      </c>
      <c r="S781" s="475">
        <v>-0.0087</v>
      </c>
    </row>
    <row r="782" ht="15.75" customHeight="1">
      <c r="A782" s="473" t="s">
        <v>1133</v>
      </c>
      <c r="B782" s="406">
        <v>39.5</v>
      </c>
      <c r="C782" s="474">
        <v>39.9</v>
      </c>
      <c r="D782" s="474">
        <v>40.2</v>
      </c>
      <c r="E782" s="474">
        <v>39.5</v>
      </c>
      <c r="F782" s="474" t="s">
        <v>3349</v>
      </c>
      <c r="G782" s="475">
        <v>-0.0075</v>
      </c>
      <c r="M782" s="473" t="s">
        <v>1043</v>
      </c>
      <c r="N782" s="406">
        <v>45.9</v>
      </c>
      <c r="O782" s="474">
        <v>45.8</v>
      </c>
      <c r="P782" s="474">
        <v>46.0</v>
      </c>
      <c r="Q782" s="474">
        <v>45.0</v>
      </c>
      <c r="R782" s="474" t="s">
        <v>3261</v>
      </c>
      <c r="S782" s="475">
        <v>0.0223</v>
      </c>
    </row>
    <row r="783" ht="15.75" customHeight="1">
      <c r="A783" s="473" t="s">
        <v>1134</v>
      </c>
      <c r="B783" s="406">
        <v>39.8</v>
      </c>
      <c r="C783" s="474">
        <v>39.9</v>
      </c>
      <c r="D783" s="474">
        <v>40.8</v>
      </c>
      <c r="E783" s="474">
        <v>39.5</v>
      </c>
      <c r="F783" s="474" t="s">
        <v>3350</v>
      </c>
      <c r="G783" s="475">
        <v>-0.0025</v>
      </c>
      <c r="M783" s="473" t="s">
        <v>1044</v>
      </c>
      <c r="N783" s="406">
        <v>44.9</v>
      </c>
      <c r="O783" s="474">
        <v>45.2</v>
      </c>
      <c r="P783" s="474">
        <v>45.6</v>
      </c>
      <c r="Q783" s="474">
        <v>44.8</v>
      </c>
      <c r="R783" s="474" t="s">
        <v>3262</v>
      </c>
      <c r="S783" s="475">
        <v>-0.0066</v>
      </c>
    </row>
    <row r="784" ht="15.75" customHeight="1">
      <c r="A784" s="473" t="s">
        <v>1135</v>
      </c>
      <c r="B784" s="406">
        <v>39.9</v>
      </c>
      <c r="C784" s="474">
        <v>39.7</v>
      </c>
      <c r="D784" s="474">
        <v>40.8</v>
      </c>
      <c r="E784" s="474">
        <v>39.6</v>
      </c>
      <c r="F784" s="474" t="s">
        <v>3351</v>
      </c>
      <c r="G784" s="475">
        <v>0.0</v>
      </c>
      <c r="M784" s="473" t="s">
        <v>1045</v>
      </c>
      <c r="N784" s="406">
        <v>45.2</v>
      </c>
      <c r="O784" s="474">
        <v>45.9</v>
      </c>
      <c r="P784" s="474">
        <v>45.9</v>
      </c>
      <c r="Q784" s="474">
        <v>44.9</v>
      </c>
      <c r="R784" s="474" t="s">
        <v>3263</v>
      </c>
      <c r="S784" s="475">
        <v>-0.0153</v>
      </c>
    </row>
    <row r="785" ht="15.75" customHeight="1">
      <c r="A785" s="473" t="s">
        <v>1136</v>
      </c>
      <c r="B785" s="406">
        <v>39.9</v>
      </c>
      <c r="C785" s="474">
        <v>41.2</v>
      </c>
      <c r="D785" s="474">
        <v>42.7</v>
      </c>
      <c r="E785" s="474">
        <v>39.6</v>
      </c>
      <c r="F785" s="474" t="s">
        <v>3352</v>
      </c>
      <c r="G785" s="475">
        <v>-0.0268</v>
      </c>
      <c r="M785" s="473" t="s">
        <v>1046</v>
      </c>
      <c r="N785" s="406">
        <v>45.9</v>
      </c>
      <c r="O785" s="474">
        <v>45.6</v>
      </c>
      <c r="P785" s="474">
        <v>46.8</v>
      </c>
      <c r="Q785" s="474">
        <v>45.2</v>
      </c>
      <c r="R785" s="474" t="s">
        <v>3264</v>
      </c>
      <c r="S785" s="475">
        <v>0.0066</v>
      </c>
    </row>
    <row r="786" ht="15.75" customHeight="1">
      <c r="A786" s="473" t="s">
        <v>1137</v>
      </c>
      <c r="B786" s="406">
        <v>41.0</v>
      </c>
      <c r="C786" s="474">
        <v>42.2</v>
      </c>
      <c r="D786" s="474">
        <v>42.2</v>
      </c>
      <c r="E786" s="474">
        <v>40.9</v>
      </c>
      <c r="F786" s="474" t="s">
        <v>3353</v>
      </c>
      <c r="G786" s="475">
        <v>-0.0168</v>
      </c>
      <c r="M786" s="473" t="s">
        <v>1047</v>
      </c>
      <c r="N786" s="406">
        <v>45.6</v>
      </c>
      <c r="O786" s="474">
        <v>46.3</v>
      </c>
      <c r="P786" s="474">
        <v>47.0</v>
      </c>
      <c r="Q786" s="474">
        <v>45.1</v>
      </c>
      <c r="R786" s="474" t="s">
        <v>3265</v>
      </c>
      <c r="S786" s="475">
        <v>-0.0151</v>
      </c>
    </row>
    <row r="787" ht="15.75" customHeight="1">
      <c r="A787" s="473" t="s">
        <v>1138</v>
      </c>
      <c r="B787" s="406">
        <v>41.7</v>
      </c>
      <c r="C787" s="474">
        <v>40.4</v>
      </c>
      <c r="D787" s="474">
        <v>42.8</v>
      </c>
      <c r="E787" s="474">
        <v>40.2</v>
      </c>
      <c r="F787" s="474" t="s">
        <v>3354</v>
      </c>
      <c r="G787" s="475">
        <v>0.0322</v>
      </c>
      <c r="M787" s="473" t="s">
        <v>1048</v>
      </c>
      <c r="N787" s="406">
        <v>46.3</v>
      </c>
      <c r="O787" s="474">
        <v>47.1</v>
      </c>
      <c r="P787" s="474">
        <v>48.0</v>
      </c>
      <c r="Q787" s="474">
        <v>46.0</v>
      </c>
      <c r="R787" s="474" t="s">
        <v>3266</v>
      </c>
      <c r="S787" s="475">
        <v>-0.0149</v>
      </c>
    </row>
    <row r="788" ht="15.75" customHeight="1">
      <c r="A788" s="473" t="s">
        <v>1139</v>
      </c>
      <c r="B788" s="406">
        <v>40.4</v>
      </c>
      <c r="C788" s="474">
        <v>40.8</v>
      </c>
      <c r="D788" s="474">
        <v>41.0</v>
      </c>
      <c r="E788" s="474">
        <v>40.2</v>
      </c>
      <c r="F788" s="474" t="s">
        <v>3355</v>
      </c>
      <c r="G788" s="475">
        <v>-0.0122</v>
      </c>
      <c r="M788" s="473" t="s">
        <v>1049</v>
      </c>
      <c r="N788" s="406">
        <v>47.0</v>
      </c>
      <c r="O788" s="474">
        <v>46.9</v>
      </c>
      <c r="P788" s="474">
        <v>48.0</v>
      </c>
      <c r="Q788" s="474">
        <v>46.0</v>
      </c>
      <c r="R788" s="474" t="s">
        <v>3267</v>
      </c>
      <c r="S788" s="475">
        <v>0.0398</v>
      </c>
    </row>
    <row r="789" ht="15.75" customHeight="1">
      <c r="A789" s="473" t="s">
        <v>1140</v>
      </c>
      <c r="B789" s="406">
        <v>40.9</v>
      </c>
      <c r="C789" s="474">
        <v>41.3</v>
      </c>
      <c r="D789" s="474">
        <v>41.5</v>
      </c>
      <c r="E789" s="474">
        <v>40.8</v>
      </c>
      <c r="F789" s="474" t="s">
        <v>3356</v>
      </c>
      <c r="G789" s="475">
        <v>-0.0121</v>
      </c>
      <c r="M789" s="473" t="s">
        <v>1050</v>
      </c>
      <c r="N789" s="406">
        <v>45.2</v>
      </c>
      <c r="O789" s="474">
        <v>46.0</v>
      </c>
      <c r="P789" s="474">
        <v>46.5</v>
      </c>
      <c r="Q789" s="474">
        <v>44.7</v>
      </c>
      <c r="R789" s="474" t="s">
        <v>3268</v>
      </c>
      <c r="S789" s="475">
        <v>-0.0321</v>
      </c>
    </row>
    <row r="790" ht="15.75" customHeight="1">
      <c r="A790" s="473" t="s">
        <v>1141</v>
      </c>
      <c r="B790" s="406">
        <v>41.4</v>
      </c>
      <c r="C790" s="474">
        <v>41.2</v>
      </c>
      <c r="D790" s="474">
        <v>41.9</v>
      </c>
      <c r="E790" s="474">
        <v>40.7</v>
      </c>
      <c r="F790" s="474" t="s">
        <v>3357</v>
      </c>
      <c r="G790" s="475">
        <v>0.0073</v>
      </c>
      <c r="M790" s="473" t="s">
        <v>1051</v>
      </c>
      <c r="N790" s="406">
        <v>46.7</v>
      </c>
      <c r="O790" s="474">
        <v>48.5</v>
      </c>
      <c r="P790" s="474">
        <v>48.5</v>
      </c>
      <c r="Q790" s="474">
        <v>46.3</v>
      </c>
      <c r="R790" s="474" t="s">
        <v>3269</v>
      </c>
      <c r="S790" s="475">
        <v>-0.0489</v>
      </c>
    </row>
    <row r="791" ht="15.75" customHeight="1">
      <c r="A791" s="473" t="s">
        <v>1142</v>
      </c>
      <c r="B791" s="406">
        <v>41.1</v>
      </c>
      <c r="C791" s="474">
        <v>42.0</v>
      </c>
      <c r="D791" s="474">
        <v>42.0</v>
      </c>
      <c r="E791" s="474">
        <v>41.0</v>
      </c>
      <c r="F791" s="474" t="s">
        <v>3358</v>
      </c>
      <c r="G791" s="475">
        <v>-0.0048</v>
      </c>
      <c r="M791" s="473" t="s">
        <v>1052</v>
      </c>
      <c r="N791" s="406">
        <v>49.1</v>
      </c>
      <c r="O791" s="474">
        <v>47.8</v>
      </c>
      <c r="P791" s="474">
        <v>49.7</v>
      </c>
      <c r="Q791" s="474">
        <v>47.0</v>
      </c>
      <c r="R791" s="474" t="s">
        <v>3270</v>
      </c>
      <c r="S791" s="475">
        <v>0.0315</v>
      </c>
    </row>
    <row r="792" ht="15.75" customHeight="1">
      <c r="A792" s="473" t="s">
        <v>1143</v>
      </c>
      <c r="B792" s="406">
        <v>41.3</v>
      </c>
      <c r="C792" s="474">
        <v>41.9</v>
      </c>
      <c r="D792" s="474">
        <v>41.9</v>
      </c>
      <c r="E792" s="474">
        <v>41.2</v>
      </c>
      <c r="F792" s="474" t="s">
        <v>3359</v>
      </c>
      <c r="G792" s="475">
        <v>0.0</v>
      </c>
      <c r="M792" s="473" t="s">
        <v>1053</v>
      </c>
      <c r="N792" s="406">
        <v>47.6</v>
      </c>
      <c r="O792" s="474">
        <v>45.9</v>
      </c>
      <c r="P792" s="474">
        <v>47.9</v>
      </c>
      <c r="Q792" s="474">
        <v>45.9</v>
      </c>
      <c r="R792" s="474" t="s">
        <v>3271</v>
      </c>
      <c r="S792" s="475">
        <v>0.0416</v>
      </c>
    </row>
    <row r="793" ht="15.75" customHeight="1">
      <c r="A793" s="473" t="s">
        <v>1144</v>
      </c>
      <c r="B793" s="406">
        <v>41.3</v>
      </c>
      <c r="C793" s="474">
        <v>42.0</v>
      </c>
      <c r="D793" s="474">
        <v>42.0</v>
      </c>
      <c r="E793" s="474">
        <v>41.1</v>
      </c>
      <c r="F793" s="474" t="s">
        <v>3360</v>
      </c>
      <c r="G793" s="475">
        <v>-0.0143</v>
      </c>
      <c r="M793" s="473" t="s">
        <v>1054</v>
      </c>
      <c r="N793" s="406">
        <v>45.7</v>
      </c>
      <c r="O793" s="474">
        <v>47.3</v>
      </c>
      <c r="P793" s="474">
        <v>48.1</v>
      </c>
      <c r="Q793" s="474">
        <v>45.5</v>
      </c>
      <c r="R793" s="474" t="s">
        <v>3272</v>
      </c>
      <c r="S793" s="475">
        <v>-0.0479</v>
      </c>
    </row>
    <row r="794" ht="15.75" customHeight="1">
      <c r="A794" s="473" t="s">
        <v>1145</v>
      </c>
      <c r="B794" s="406">
        <v>41.9</v>
      </c>
      <c r="C794" s="474">
        <v>42.0</v>
      </c>
      <c r="D794" s="474">
        <v>42.4</v>
      </c>
      <c r="E794" s="474">
        <v>41.8</v>
      </c>
      <c r="F794" s="474" t="s">
        <v>3361</v>
      </c>
      <c r="G794" s="475">
        <v>-0.0048</v>
      </c>
      <c r="M794" s="473" t="s">
        <v>1055</v>
      </c>
      <c r="N794" s="406">
        <v>48.0</v>
      </c>
      <c r="O794" s="474">
        <v>49.9</v>
      </c>
      <c r="P794" s="474">
        <v>49.9</v>
      </c>
      <c r="Q794" s="474">
        <v>47.6</v>
      </c>
      <c r="R794" s="474" t="s">
        <v>3273</v>
      </c>
      <c r="S794" s="475">
        <v>-0.0381</v>
      </c>
    </row>
    <row r="795" ht="15.75" customHeight="1">
      <c r="A795" s="473" t="s">
        <v>1146</v>
      </c>
      <c r="B795" s="406">
        <v>42.1</v>
      </c>
      <c r="C795" s="474">
        <v>41.8</v>
      </c>
      <c r="D795" s="474">
        <v>42.8</v>
      </c>
      <c r="E795" s="474">
        <v>41.8</v>
      </c>
      <c r="F795" s="474" t="s">
        <v>3362</v>
      </c>
      <c r="G795" s="475">
        <v>0.0072</v>
      </c>
      <c r="M795" s="473" t="s">
        <v>1056</v>
      </c>
      <c r="N795" s="406">
        <v>49.9</v>
      </c>
      <c r="O795" s="474">
        <v>48.9</v>
      </c>
      <c r="P795" s="474">
        <v>50.1</v>
      </c>
      <c r="Q795" s="474">
        <v>48.9</v>
      </c>
      <c r="R795" s="474" t="s">
        <v>3274</v>
      </c>
      <c r="S795" s="475">
        <v>0.0204</v>
      </c>
    </row>
    <row r="796" ht="15.75" customHeight="1">
      <c r="A796" s="473" t="s">
        <v>1147</v>
      </c>
      <c r="B796" s="406">
        <v>41.8</v>
      </c>
      <c r="C796" s="474">
        <v>42.1</v>
      </c>
      <c r="D796" s="474">
        <v>42.5</v>
      </c>
      <c r="E796" s="474">
        <v>41.7</v>
      </c>
      <c r="F796" s="474" t="s">
        <v>3363</v>
      </c>
      <c r="G796" s="475">
        <v>-0.0095</v>
      </c>
      <c r="M796" s="473" t="s">
        <v>1057</v>
      </c>
      <c r="N796" s="406">
        <v>48.9</v>
      </c>
      <c r="O796" s="474">
        <v>49.3</v>
      </c>
      <c r="P796" s="474">
        <v>49.9</v>
      </c>
      <c r="Q796" s="474">
        <v>48.1</v>
      </c>
      <c r="R796" s="474" t="s">
        <v>3275</v>
      </c>
      <c r="S796" s="475">
        <v>-0.0121</v>
      </c>
    </row>
    <row r="797" ht="15.75" customHeight="1">
      <c r="A797" s="473" t="s">
        <v>1148</v>
      </c>
      <c r="B797" s="406">
        <v>42.2</v>
      </c>
      <c r="C797" s="474">
        <v>42.7</v>
      </c>
      <c r="D797" s="474">
        <v>43.6</v>
      </c>
      <c r="E797" s="474">
        <v>41.8</v>
      </c>
      <c r="F797" s="474" t="s">
        <v>3364</v>
      </c>
      <c r="G797" s="475">
        <v>-0.0321</v>
      </c>
      <c r="M797" s="473" t="s">
        <v>1058</v>
      </c>
      <c r="N797" s="406">
        <v>49.5</v>
      </c>
      <c r="O797" s="474">
        <v>49.7</v>
      </c>
      <c r="P797" s="474">
        <v>52.3</v>
      </c>
      <c r="Q797" s="474">
        <v>49.0</v>
      </c>
      <c r="R797" s="474" t="s">
        <v>3276</v>
      </c>
      <c r="S797" s="475">
        <v>-0.008</v>
      </c>
    </row>
    <row r="798" ht="15.75" customHeight="1">
      <c r="A798" s="473" t="s">
        <v>1149</v>
      </c>
      <c r="B798" s="406">
        <v>43.6</v>
      </c>
      <c r="C798" s="474">
        <v>42.3</v>
      </c>
      <c r="D798" s="474">
        <v>44.0</v>
      </c>
      <c r="E798" s="474">
        <v>42.0</v>
      </c>
      <c r="F798" s="474" t="s">
        <v>3365</v>
      </c>
      <c r="G798" s="475">
        <v>0.0187</v>
      </c>
      <c r="M798" s="473" t="s">
        <v>1059</v>
      </c>
      <c r="N798" s="406">
        <v>49.9</v>
      </c>
      <c r="O798" s="474">
        <v>52.0</v>
      </c>
      <c r="P798" s="474">
        <v>53.0</v>
      </c>
      <c r="Q798" s="474">
        <v>49.8</v>
      </c>
      <c r="R798" s="474" t="s">
        <v>3277</v>
      </c>
      <c r="S798" s="475">
        <v>-0.0254</v>
      </c>
    </row>
    <row r="799" ht="15.75" customHeight="1">
      <c r="A799" s="473" t="s">
        <v>1150</v>
      </c>
      <c r="B799" s="406">
        <v>42.8</v>
      </c>
      <c r="C799" s="474">
        <v>43.4</v>
      </c>
      <c r="D799" s="474">
        <v>44.4</v>
      </c>
      <c r="E799" s="474">
        <v>42.5</v>
      </c>
      <c r="F799" s="474" t="s">
        <v>3366</v>
      </c>
      <c r="G799" s="475">
        <v>-0.007</v>
      </c>
      <c r="M799" s="473" t="s">
        <v>1060</v>
      </c>
      <c r="N799" s="406">
        <v>51.2</v>
      </c>
      <c r="O799" s="474">
        <v>52.9</v>
      </c>
      <c r="P799" s="474">
        <v>55.8</v>
      </c>
      <c r="Q799" s="474">
        <v>50.6</v>
      </c>
      <c r="R799" s="474" t="s">
        <v>3278</v>
      </c>
      <c r="S799" s="475">
        <v>0.0689</v>
      </c>
    </row>
    <row r="800" ht="15.75" customHeight="1">
      <c r="A800" s="473" t="s">
        <v>1151</v>
      </c>
      <c r="B800" s="406">
        <v>43.1</v>
      </c>
      <c r="C800" s="474">
        <v>43.8</v>
      </c>
      <c r="D800" s="474">
        <v>43.8</v>
      </c>
      <c r="E800" s="474">
        <v>43.0</v>
      </c>
      <c r="F800" s="474" t="s">
        <v>3367</v>
      </c>
      <c r="G800" s="475">
        <v>-0.0137</v>
      </c>
      <c r="M800" s="473" t="s">
        <v>1061</v>
      </c>
      <c r="N800" s="406">
        <v>47.9</v>
      </c>
      <c r="O800" s="474">
        <v>47.9</v>
      </c>
      <c r="P800" s="474">
        <v>48.7</v>
      </c>
      <c r="Q800" s="474">
        <v>46.1</v>
      </c>
      <c r="R800" s="474" t="s">
        <v>3279</v>
      </c>
      <c r="S800" s="475">
        <v>0.017</v>
      </c>
    </row>
    <row r="801" ht="15.75" customHeight="1">
      <c r="A801" s="473" t="s">
        <v>1152</v>
      </c>
      <c r="B801" s="406">
        <v>43.7</v>
      </c>
      <c r="C801" s="474">
        <v>44.6</v>
      </c>
      <c r="D801" s="474">
        <v>44.9</v>
      </c>
      <c r="E801" s="474">
        <v>43.5</v>
      </c>
      <c r="F801" s="474" t="s">
        <v>2727</v>
      </c>
      <c r="G801" s="475">
        <v>-0.0158</v>
      </c>
      <c r="M801" s="473" t="s">
        <v>1062</v>
      </c>
      <c r="N801" s="406">
        <v>47.1</v>
      </c>
      <c r="O801" s="474">
        <v>47.2</v>
      </c>
      <c r="P801" s="474">
        <v>49.0</v>
      </c>
      <c r="Q801" s="474">
        <v>46.5</v>
      </c>
      <c r="R801" s="474" t="s">
        <v>3280</v>
      </c>
      <c r="S801" s="475">
        <v>-0.0021</v>
      </c>
    </row>
    <row r="802" ht="15.75" customHeight="1">
      <c r="A802" s="473" t="s">
        <v>1153</v>
      </c>
      <c r="B802" s="406">
        <v>44.4</v>
      </c>
      <c r="C802" s="474">
        <v>44.5</v>
      </c>
      <c r="D802" s="474">
        <v>45.5</v>
      </c>
      <c r="E802" s="474">
        <v>43.2</v>
      </c>
      <c r="F802" s="474" t="s">
        <v>3368</v>
      </c>
      <c r="G802" s="475">
        <v>0.0023</v>
      </c>
      <c r="M802" s="473" t="s">
        <v>1063</v>
      </c>
      <c r="N802" s="406">
        <v>47.2</v>
      </c>
      <c r="O802" s="474">
        <v>47.5</v>
      </c>
      <c r="P802" s="474">
        <v>49.8</v>
      </c>
      <c r="Q802" s="474">
        <v>46.6</v>
      </c>
      <c r="R802" s="474" t="s">
        <v>3281</v>
      </c>
      <c r="S802" s="475">
        <v>-0.0146</v>
      </c>
    </row>
    <row r="803" ht="15.75" customHeight="1">
      <c r="A803" s="473" t="s">
        <v>1154</v>
      </c>
      <c r="B803" s="406">
        <v>44.3</v>
      </c>
      <c r="C803" s="474">
        <v>43.1</v>
      </c>
      <c r="D803" s="474">
        <v>44.5</v>
      </c>
      <c r="E803" s="474">
        <v>42.0</v>
      </c>
      <c r="F803" s="474" t="s">
        <v>3369</v>
      </c>
      <c r="G803" s="475">
        <v>0.0278</v>
      </c>
      <c r="M803" s="473" t="s">
        <v>1064</v>
      </c>
      <c r="N803" s="406">
        <v>47.9</v>
      </c>
      <c r="O803" s="474">
        <v>48.5</v>
      </c>
      <c r="P803" s="474">
        <v>49.0</v>
      </c>
      <c r="Q803" s="474">
        <v>47.6</v>
      </c>
      <c r="R803" s="474" t="s">
        <v>3282</v>
      </c>
      <c r="S803" s="475">
        <v>-0.0204</v>
      </c>
    </row>
    <row r="804" ht="15.75" customHeight="1">
      <c r="A804" s="473" t="s">
        <v>1155</v>
      </c>
      <c r="B804" s="406">
        <v>43.1</v>
      </c>
      <c r="C804" s="474">
        <v>41.0</v>
      </c>
      <c r="D804" s="474">
        <v>43.4</v>
      </c>
      <c r="E804" s="474">
        <v>40.9</v>
      </c>
      <c r="F804" s="474" t="s">
        <v>3370</v>
      </c>
      <c r="G804" s="475">
        <v>0.059</v>
      </c>
      <c r="M804" s="473" t="s">
        <v>1065</v>
      </c>
      <c r="N804" s="406">
        <v>48.9</v>
      </c>
      <c r="O804" s="474">
        <v>51.2</v>
      </c>
      <c r="P804" s="474">
        <v>51.2</v>
      </c>
      <c r="Q804" s="474">
        <v>47.3</v>
      </c>
      <c r="R804" s="474" t="s">
        <v>3084</v>
      </c>
      <c r="S804" s="475">
        <v>-0.0431</v>
      </c>
    </row>
    <row r="805" ht="15.75" customHeight="1">
      <c r="A805" s="473" t="s">
        <v>1156</v>
      </c>
      <c r="B805" s="406">
        <v>40.7</v>
      </c>
      <c r="C805" s="474">
        <v>40.9</v>
      </c>
      <c r="D805" s="474">
        <v>41.5</v>
      </c>
      <c r="E805" s="474">
        <v>40.4</v>
      </c>
      <c r="F805" s="474" t="s">
        <v>3371</v>
      </c>
      <c r="G805" s="475">
        <v>0.015</v>
      </c>
      <c r="M805" s="473" t="s">
        <v>1066</v>
      </c>
      <c r="N805" s="406">
        <v>51.1</v>
      </c>
      <c r="O805" s="474">
        <v>52.5</v>
      </c>
      <c r="P805" s="474">
        <v>54.7</v>
      </c>
      <c r="Q805" s="474">
        <v>49.9</v>
      </c>
      <c r="R805" s="474" t="s">
        <v>3283</v>
      </c>
      <c r="S805" s="475">
        <v>0.022</v>
      </c>
    </row>
    <row r="806" ht="15.75" customHeight="1">
      <c r="A806" s="473" t="s">
        <v>1157</v>
      </c>
      <c r="B806" s="406">
        <v>40.1</v>
      </c>
      <c r="C806" s="474">
        <v>40.5</v>
      </c>
      <c r="D806" s="474">
        <v>40.6</v>
      </c>
      <c r="E806" s="474">
        <v>40.0</v>
      </c>
      <c r="F806" s="474" t="s">
        <v>3372</v>
      </c>
      <c r="G806" s="475">
        <v>0.0025</v>
      </c>
      <c r="M806" s="473" t="s">
        <v>1067</v>
      </c>
      <c r="N806" s="406">
        <v>50.0</v>
      </c>
      <c r="O806" s="474">
        <v>50.8</v>
      </c>
      <c r="P806" s="474">
        <v>50.8</v>
      </c>
      <c r="Q806" s="474">
        <v>49.3</v>
      </c>
      <c r="R806" s="474" t="s">
        <v>3284</v>
      </c>
      <c r="S806" s="475">
        <v>0.0101</v>
      </c>
    </row>
    <row r="807" ht="15.75" customHeight="1">
      <c r="A807" s="473" t="s">
        <v>1158</v>
      </c>
      <c r="B807" s="406">
        <v>40.0</v>
      </c>
      <c r="C807" s="474">
        <v>40.8</v>
      </c>
      <c r="D807" s="474">
        <v>41.0</v>
      </c>
      <c r="E807" s="474">
        <v>39.8</v>
      </c>
      <c r="F807" s="474" t="s">
        <v>3373</v>
      </c>
      <c r="G807" s="475">
        <v>-0.0196</v>
      </c>
      <c r="M807" s="473" t="s">
        <v>1068</v>
      </c>
      <c r="N807" s="406">
        <v>49.5</v>
      </c>
      <c r="O807" s="474">
        <v>51.5</v>
      </c>
      <c r="P807" s="474">
        <v>51.5</v>
      </c>
      <c r="Q807" s="474">
        <v>48.0</v>
      </c>
      <c r="R807" s="474" t="s">
        <v>3285</v>
      </c>
      <c r="S807" s="475">
        <v>-0.0139</v>
      </c>
    </row>
    <row r="808" ht="15.75" customHeight="1">
      <c r="A808" s="473" t="s">
        <v>1159</v>
      </c>
      <c r="B808" s="406">
        <v>40.8</v>
      </c>
      <c r="C808" s="474">
        <v>41.1</v>
      </c>
      <c r="D808" s="474">
        <v>41.2</v>
      </c>
      <c r="E808" s="474">
        <v>40.6</v>
      </c>
      <c r="F808" s="474" t="s">
        <v>3374</v>
      </c>
      <c r="G808" s="475">
        <v>-0.0049</v>
      </c>
      <c r="M808" s="473" t="s">
        <v>1069</v>
      </c>
      <c r="N808" s="406">
        <v>50.2</v>
      </c>
      <c r="O808" s="474">
        <v>52.0</v>
      </c>
      <c r="P808" s="474">
        <v>52.7</v>
      </c>
      <c r="Q808" s="474">
        <v>49.2</v>
      </c>
      <c r="R808" s="474" t="s">
        <v>3286</v>
      </c>
      <c r="S808" s="475">
        <v>-0.0195</v>
      </c>
    </row>
    <row r="809" ht="15.75" customHeight="1">
      <c r="A809" s="473" t="s">
        <v>1160</v>
      </c>
      <c r="B809" s="406">
        <v>41.0</v>
      </c>
      <c r="C809" s="474">
        <v>41.1</v>
      </c>
      <c r="D809" s="474">
        <v>41.5</v>
      </c>
      <c r="E809" s="474">
        <v>40.4</v>
      </c>
      <c r="F809" s="474" t="s">
        <v>3375</v>
      </c>
      <c r="G809" s="475">
        <v>0.0123</v>
      </c>
      <c r="M809" s="473" t="s">
        <v>1070</v>
      </c>
      <c r="N809" s="406">
        <v>51.2</v>
      </c>
      <c r="O809" s="474">
        <v>53.3</v>
      </c>
      <c r="P809" s="474">
        <v>55.0</v>
      </c>
      <c r="Q809" s="474">
        <v>51.0</v>
      </c>
      <c r="R809" s="474" t="s">
        <v>3287</v>
      </c>
      <c r="S809" s="475">
        <v>-0.0536</v>
      </c>
    </row>
    <row r="810" ht="15.75" customHeight="1">
      <c r="A810" s="473" t="s">
        <v>1161</v>
      </c>
      <c r="B810" s="406">
        <v>40.5</v>
      </c>
      <c r="C810" s="474">
        <v>39.8</v>
      </c>
      <c r="D810" s="474">
        <v>41.4</v>
      </c>
      <c r="E810" s="474">
        <v>39.7</v>
      </c>
      <c r="F810" s="474" t="s">
        <v>3376</v>
      </c>
      <c r="G810" s="475">
        <v>0.0227</v>
      </c>
      <c r="M810" s="473" t="s">
        <v>1071</v>
      </c>
      <c r="N810" s="406">
        <v>54.1</v>
      </c>
      <c r="O810" s="474">
        <v>52.9</v>
      </c>
      <c r="P810" s="474">
        <v>56.5</v>
      </c>
      <c r="Q810" s="474">
        <v>52.9</v>
      </c>
      <c r="R810" s="474" t="s">
        <v>3288</v>
      </c>
      <c r="S810" s="475">
        <v>0.0464</v>
      </c>
    </row>
    <row r="811" ht="15.75" customHeight="1">
      <c r="A811" s="473" t="s">
        <v>1162</v>
      </c>
      <c r="B811" s="406">
        <v>39.6</v>
      </c>
      <c r="C811" s="474">
        <v>40.0</v>
      </c>
      <c r="D811" s="474">
        <v>40.2</v>
      </c>
      <c r="E811" s="474">
        <v>39.2</v>
      </c>
      <c r="F811" s="474" t="s">
        <v>3377</v>
      </c>
      <c r="G811" s="475">
        <v>0.0102</v>
      </c>
      <c r="M811" s="473" t="s">
        <v>1072</v>
      </c>
      <c r="N811" s="406">
        <v>51.7</v>
      </c>
      <c r="O811" s="474">
        <v>54.5</v>
      </c>
      <c r="P811" s="474">
        <v>54.5</v>
      </c>
      <c r="Q811" s="474">
        <v>50.3</v>
      </c>
      <c r="R811" s="474" t="s">
        <v>3289</v>
      </c>
      <c r="S811" s="475">
        <v>-0.0514</v>
      </c>
    </row>
    <row r="812" ht="15.75" customHeight="1">
      <c r="A812" s="473" t="s">
        <v>1163</v>
      </c>
      <c r="B812" s="406">
        <v>39.2</v>
      </c>
      <c r="C812" s="474">
        <v>39.7</v>
      </c>
      <c r="D812" s="474">
        <v>40.1</v>
      </c>
      <c r="E812" s="474">
        <v>39.0</v>
      </c>
      <c r="F812" s="474" t="s">
        <v>3378</v>
      </c>
      <c r="G812" s="475">
        <v>-0.0101</v>
      </c>
      <c r="M812" s="473" t="s">
        <v>1073</v>
      </c>
      <c r="N812" s="406">
        <v>54.5</v>
      </c>
      <c r="O812" s="474">
        <v>50.2</v>
      </c>
      <c r="P812" s="474">
        <v>54.5</v>
      </c>
      <c r="Q812" s="474">
        <v>49.9</v>
      </c>
      <c r="R812" s="474" t="s">
        <v>3290</v>
      </c>
      <c r="S812" s="475">
        <v>0.0988</v>
      </c>
    </row>
    <row r="813" ht="15.75" customHeight="1">
      <c r="A813" s="473" t="s">
        <v>1164</v>
      </c>
      <c r="B813" s="406">
        <v>39.6</v>
      </c>
      <c r="C813" s="474">
        <v>39.7</v>
      </c>
      <c r="D813" s="474">
        <v>41.5</v>
      </c>
      <c r="E813" s="474">
        <v>39.5</v>
      </c>
      <c r="F813" s="474" t="s">
        <v>3379</v>
      </c>
      <c r="G813" s="475">
        <v>-0.0025</v>
      </c>
      <c r="M813" s="473" t="s">
        <v>1074</v>
      </c>
      <c r="N813" s="406">
        <v>49.6</v>
      </c>
      <c r="O813" s="474">
        <v>45.5</v>
      </c>
      <c r="P813" s="474">
        <v>50.4</v>
      </c>
      <c r="Q813" s="474">
        <v>45.5</v>
      </c>
      <c r="R813" s="474" t="s">
        <v>3291</v>
      </c>
      <c r="S813" s="475">
        <v>0.0806</v>
      </c>
    </row>
    <row r="814" ht="15.75" customHeight="1">
      <c r="A814" s="473" t="s">
        <v>1165</v>
      </c>
      <c r="B814" s="406">
        <v>39.7</v>
      </c>
      <c r="C814" s="474">
        <v>40.1</v>
      </c>
      <c r="D814" s="474">
        <v>40.6</v>
      </c>
      <c r="E814" s="474">
        <v>39.6</v>
      </c>
      <c r="F814" s="474" t="s">
        <v>3380</v>
      </c>
      <c r="G814" s="475">
        <v>-0.0025</v>
      </c>
      <c r="M814" s="473" t="s">
        <v>1075</v>
      </c>
      <c r="N814" s="406">
        <v>45.9</v>
      </c>
      <c r="O814" s="474">
        <v>44.9</v>
      </c>
      <c r="P814" s="474">
        <v>46.0</v>
      </c>
      <c r="Q814" s="474">
        <v>44.3</v>
      </c>
      <c r="R814" s="474" t="s">
        <v>3292</v>
      </c>
      <c r="S814" s="475">
        <v>0.0223</v>
      </c>
    </row>
    <row r="815" ht="15.75" customHeight="1">
      <c r="A815" s="473" t="s">
        <v>1166</v>
      </c>
      <c r="B815" s="406">
        <v>39.8</v>
      </c>
      <c r="C815" s="474">
        <v>39.9</v>
      </c>
      <c r="D815" s="474">
        <v>40.3</v>
      </c>
      <c r="E815" s="474">
        <v>39.0</v>
      </c>
      <c r="F815" s="474" t="s">
        <v>3381</v>
      </c>
      <c r="G815" s="475">
        <v>0.0051</v>
      </c>
      <c r="M815" s="473" t="s">
        <v>1076</v>
      </c>
      <c r="N815" s="406">
        <v>44.9</v>
      </c>
      <c r="O815" s="474">
        <v>43.2</v>
      </c>
      <c r="P815" s="474">
        <v>46.0</v>
      </c>
      <c r="Q815" s="474">
        <v>43.2</v>
      </c>
      <c r="R815" s="474" t="s">
        <v>3293</v>
      </c>
      <c r="S815" s="475">
        <v>0.0275</v>
      </c>
    </row>
    <row r="816" ht="15.75" customHeight="1">
      <c r="A816" s="473" t="s">
        <v>1167</v>
      </c>
      <c r="B816" s="406">
        <v>39.6</v>
      </c>
      <c r="C816" s="474">
        <v>40.2</v>
      </c>
      <c r="D816" s="474">
        <v>40.8</v>
      </c>
      <c r="E816" s="474">
        <v>39.4</v>
      </c>
      <c r="F816" s="474" t="s">
        <v>3382</v>
      </c>
      <c r="G816" s="475">
        <v>-0.01</v>
      </c>
      <c r="M816" s="473" t="s">
        <v>1077</v>
      </c>
      <c r="N816" s="406">
        <v>43.7</v>
      </c>
      <c r="O816" s="474">
        <v>44.2</v>
      </c>
      <c r="P816" s="474">
        <v>44.9</v>
      </c>
      <c r="Q816" s="474">
        <v>43.0</v>
      </c>
      <c r="R816" s="474" t="s">
        <v>3294</v>
      </c>
      <c r="S816" s="475">
        <v>-0.0246</v>
      </c>
    </row>
    <row r="817" ht="15.75" customHeight="1">
      <c r="A817" s="473" t="s">
        <v>1168</v>
      </c>
      <c r="B817" s="406">
        <v>40.0</v>
      </c>
      <c r="C817" s="474">
        <v>40.0</v>
      </c>
      <c r="D817" s="474">
        <v>40.8</v>
      </c>
      <c r="E817" s="474">
        <v>39.5</v>
      </c>
      <c r="F817" s="474" t="s">
        <v>3383</v>
      </c>
      <c r="G817" s="475">
        <v>-0.0025</v>
      </c>
      <c r="M817" s="473" t="s">
        <v>1078</v>
      </c>
      <c r="N817" s="406">
        <v>44.8</v>
      </c>
      <c r="O817" s="474">
        <v>44.2</v>
      </c>
      <c r="P817" s="474">
        <v>46.5</v>
      </c>
      <c r="Q817" s="474">
        <v>43.6</v>
      </c>
      <c r="R817" s="474" t="s">
        <v>3295</v>
      </c>
      <c r="S817" s="475">
        <v>0.0136</v>
      </c>
    </row>
    <row r="818" ht="15.75" customHeight="1">
      <c r="A818" s="473" t="s">
        <v>1169</v>
      </c>
      <c r="B818" s="406">
        <v>40.1</v>
      </c>
      <c r="C818" s="474">
        <v>41.5</v>
      </c>
      <c r="D818" s="474">
        <v>41.6</v>
      </c>
      <c r="E818" s="474">
        <v>39.5</v>
      </c>
      <c r="F818" s="474" t="s">
        <v>3384</v>
      </c>
      <c r="G818" s="475">
        <v>-0.0243</v>
      </c>
      <c r="M818" s="473" t="s">
        <v>1079</v>
      </c>
      <c r="N818" s="406">
        <v>44.2</v>
      </c>
      <c r="O818" s="474">
        <v>45.0</v>
      </c>
      <c r="P818" s="474">
        <v>45.0</v>
      </c>
      <c r="Q818" s="474">
        <v>43.7</v>
      </c>
      <c r="R818" s="474" t="s">
        <v>3296</v>
      </c>
      <c r="S818" s="475">
        <v>0.0</v>
      </c>
    </row>
    <row r="819" ht="15.75" customHeight="1">
      <c r="A819" s="473" t="s">
        <v>1170</v>
      </c>
      <c r="B819" s="406">
        <v>41.1</v>
      </c>
      <c r="C819" s="474">
        <v>39.0</v>
      </c>
      <c r="D819" s="474">
        <v>42.0</v>
      </c>
      <c r="E819" s="474">
        <v>38.6</v>
      </c>
      <c r="F819" s="474" t="s">
        <v>3385</v>
      </c>
      <c r="G819" s="475">
        <v>0.062</v>
      </c>
      <c r="M819" s="473" t="s">
        <v>1080</v>
      </c>
      <c r="N819" s="406">
        <v>44.2</v>
      </c>
      <c r="O819" s="474">
        <v>42.6</v>
      </c>
      <c r="P819" s="474">
        <v>44.4</v>
      </c>
      <c r="Q819" s="474">
        <v>42.4</v>
      </c>
      <c r="R819" s="474" t="s">
        <v>3297</v>
      </c>
      <c r="S819" s="475">
        <v>0.04</v>
      </c>
    </row>
    <row r="820" ht="15.75" customHeight="1">
      <c r="A820" s="473" t="s">
        <v>1171</v>
      </c>
      <c r="B820" s="406">
        <v>38.7</v>
      </c>
      <c r="C820" s="474">
        <v>39.0</v>
      </c>
      <c r="D820" s="474">
        <v>39.3</v>
      </c>
      <c r="E820" s="474">
        <v>38.3</v>
      </c>
      <c r="F820" s="474" t="s">
        <v>3386</v>
      </c>
      <c r="G820" s="475">
        <v>0.0078</v>
      </c>
      <c r="M820" s="473" t="s">
        <v>1081</v>
      </c>
      <c r="N820" s="406">
        <v>42.5</v>
      </c>
      <c r="O820" s="474">
        <v>43.1</v>
      </c>
      <c r="P820" s="474">
        <v>43.1</v>
      </c>
      <c r="Q820" s="474">
        <v>42.1</v>
      </c>
      <c r="R820" s="474" t="s">
        <v>3298</v>
      </c>
      <c r="S820" s="475">
        <v>-0.023</v>
      </c>
    </row>
    <row r="821" ht="15.75" customHeight="1">
      <c r="A821" s="473" t="s">
        <v>1172</v>
      </c>
      <c r="B821" s="406">
        <v>38.4</v>
      </c>
      <c r="C821" s="474">
        <v>39.0</v>
      </c>
      <c r="D821" s="474">
        <v>39.1</v>
      </c>
      <c r="E821" s="474">
        <v>38.2</v>
      </c>
      <c r="F821" s="474" t="s">
        <v>3387</v>
      </c>
      <c r="G821" s="475">
        <v>-0.0052</v>
      </c>
      <c r="M821" s="473" t="s">
        <v>1082</v>
      </c>
      <c r="N821" s="406">
        <v>43.5</v>
      </c>
      <c r="O821" s="474">
        <v>42.4</v>
      </c>
      <c r="P821" s="474">
        <v>43.9</v>
      </c>
      <c r="Q821" s="474">
        <v>42.4</v>
      </c>
      <c r="R821" s="474" t="s">
        <v>3299</v>
      </c>
      <c r="S821" s="475">
        <v>0.0093</v>
      </c>
    </row>
    <row r="822" ht="15.75" customHeight="1">
      <c r="A822" s="473" t="s">
        <v>1173</v>
      </c>
      <c r="B822" s="406">
        <v>38.6</v>
      </c>
      <c r="C822" s="474">
        <v>39.5</v>
      </c>
      <c r="D822" s="474">
        <v>40.1</v>
      </c>
      <c r="E822" s="474">
        <v>38.4</v>
      </c>
      <c r="F822" s="474" t="s">
        <v>3388</v>
      </c>
      <c r="G822" s="475">
        <v>-0.0128</v>
      </c>
      <c r="M822" s="473" t="s">
        <v>1083</v>
      </c>
      <c r="N822" s="406">
        <v>43.1</v>
      </c>
      <c r="O822" s="474">
        <v>43.8</v>
      </c>
      <c r="P822" s="474">
        <v>43.8</v>
      </c>
      <c r="Q822" s="474">
        <v>42.5</v>
      </c>
      <c r="R822" s="474" t="s">
        <v>3300</v>
      </c>
      <c r="S822" s="475">
        <v>-0.016</v>
      </c>
    </row>
    <row r="823" ht="15.75" customHeight="1">
      <c r="A823" s="473" t="s">
        <v>1174</v>
      </c>
      <c r="B823" s="406">
        <v>39.1</v>
      </c>
      <c r="C823" s="474">
        <v>40.1</v>
      </c>
      <c r="D823" s="474">
        <v>40.5</v>
      </c>
      <c r="E823" s="474">
        <v>39.0</v>
      </c>
      <c r="F823" s="474" t="s">
        <v>3389</v>
      </c>
      <c r="G823" s="475">
        <v>-0.0249</v>
      </c>
      <c r="M823" s="473" t="s">
        <v>1084</v>
      </c>
      <c r="N823" s="406">
        <v>43.8</v>
      </c>
      <c r="O823" s="474">
        <v>41.0</v>
      </c>
      <c r="P823" s="474">
        <v>44.4</v>
      </c>
      <c r="Q823" s="474">
        <v>41.0</v>
      </c>
      <c r="R823" s="474" t="s">
        <v>3301</v>
      </c>
      <c r="S823" s="475">
        <v>0.0788</v>
      </c>
    </row>
    <row r="824" ht="15.75" customHeight="1">
      <c r="A824" s="473" t="s">
        <v>1175</v>
      </c>
      <c r="B824" s="406">
        <v>40.1</v>
      </c>
      <c r="C824" s="474">
        <v>40.9</v>
      </c>
      <c r="D824" s="474">
        <v>41.8</v>
      </c>
      <c r="E824" s="474">
        <v>39.5</v>
      </c>
      <c r="F824" s="474" t="s">
        <v>3390</v>
      </c>
      <c r="G824" s="475">
        <v>-0.0074</v>
      </c>
      <c r="M824" s="473" t="s">
        <v>1085</v>
      </c>
      <c r="N824" s="406">
        <v>40.6</v>
      </c>
      <c r="O824" s="474">
        <v>39.1</v>
      </c>
      <c r="P824" s="474">
        <v>41.5</v>
      </c>
      <c r="Q824" s="474">
        <v>39.0</v>
      </c>
      <c r="R824" s="474" t="s">
        <v>3302</v>
      </c>
      <c r="S824" s="475">
        <v>0.0437</v>
      </c>
    </row>
    <row r="825" ht="15.75" customHeight="1">
      <c r="A825" s="473" t="s">
        <v>1176</v>
      </c>
      <c r="B825" s="406">
        <v>40.4</v>
      </c>
      <c r="C825" s="474">
        <v>41.0</v>
      </c>
      <c r="D825" s="474">
        <v>41.5</v>
      </c>
      <c r="E825" s="474">
        <v>40.0</v>
      </c>
      <c r="F825" s="474" t="s">
        <v>3391</v>
      </c>
      <c r="G825" s="475">
        <v>0.0</v>
      </c>
      <c r="M825" s="473" t="s">
        <v>1086</v>
      </c>
      <c r="N825" s="406">
        <v>38.9</v>
      </c>
      <c r="O825" s="474">
        <v>39.2</v>
      </c>
      <c r="P825" s="474">
        <v>39.8</v>
      </c>
      <c r="Q825" s="474">
        <v>38.7</v>
      </c>
      <c r="R825" s="474" t="s">
        <v>3303</v>
      </c>
      <c r="S825" s="475">
        <v>-0.0051</v>
      </c>
    </row>
    <row r="826" ht="15.75" customHeight="1">
      <c r="A826" s="473" t="s">
        <v>1177</v>
      </c>
      <c r="B826" s="406">
        <v>40.4</v>
      </c>
      <c r="C826" s="474">
        <v>73.1</v>
      </c>
      <c r="D826" s="474">
        <v>40.6</v>
      </c>
      <c r="E826" s="474">
        <v>38.6</v>
      </c>
      <c r="F826" s="474" t="s">
        <v>3392</v>
      </c>
      <c r="G826" s="475">
        <v>0.0412</v>
      </c>
      <c r="M826" s="473" t="s">
        <v>1087</v>
      </c>
      <c r="N826" s="406">
        <v>39.1</v>
      </c>
      <c r="O826" s="474">
        <v>40.0</v>
      </c>
      <c r="P826" s="474">
        <v>40.3</v>
      </c>
      <c r="Q826" s="474">
        <v>39.0</v>
      </c>
      <c r="R826" s="474" t="s">
        <v>3304</v>
      </c>
      <c r="S826" s="475">
        <v>-0.0225</v>
      </c>
    </row>
    <row r="827" ht="15.75" customHeight="1">
      <c r="A827" s="473" t="s">
        <v>1178</v>
      </c>
      <c r="B827" s="406">
        <v>38.8</v>
      </c>
      <c r="C827" s="474">
        <v>39.8</v>
      </c>
      <c r="D827" s="474">
        <v>39.8</v>
      </c>
      <c r="E827" s="474">
        <v>38.5</v>
      </c>
      <c r="F827" s="474" t="s">
        <v>3393</v>
      </c>
      <c r="G827" s="475">
        <v>-0.0251</v>
      </c>
      <c r="M827" s="473" t="s">
        <v>1088</v>
      </c>
      <c r="N827" s="406">
        <v>40.0</v>
      </c>
      <c r="O827" s="474">
        <v>38.8</v>
      </c>
      <c r="P827" s="474">
        <v>40.0</v>
      </c>
      <c r="Q827" s="474">
        <v>38.8</v>
      </c>
      <c r="R827" s="474" t="s">
        <v>3305</v>
      </c>
      <c r="S827" s="475">
        <v>0.023</v>
      </c>
    </row>
    <row r="828" ht="15.75" customHeight="1">
      <c r="A828" s="473" t="s">
        <v>1179</v>
      </c>
      <c r="B828" s="406">
        <v>39.8</v>
      </c>
      <c r="C828" s="474">
        <v>38.8</v>
      </c>
      <c r="D828" s="474">
        <v>40.0</v>
      </c>
      <c r="E828" s="474">
        <v>38.0</v>
      </c>
      <c r="F828" s="474" t="s">
        <v>3394</v>
      </c>
      <c r="G828" s="475">
        <v>0.0258</v>
      </c>
      <c r="M828" s="473" t="s">
        <v>1089</v>
      </c>
      <c r="N828" s="406">
        <v>39.1</v>
      </c>
      <c r="O828" s="474">
        <v>39.2</v>
      </c>
      <c r="P828" s="474">
        <v>39.4</v>
      </c>
      <c r="Q828" s="474">
        <v>39.0</v>
      </c>
      <c r="R828" s="474" t="s">
        <v>3306</v>
      </c>
      <c r="S828" s="475">
        <v>-0.0076</v>
      </c>
    </row>
    <row r="829" ht="15.75" customHeight="1">
      <c r="A829" s="473" t="s">
        <v>1180</v>
      </c>
      <c r="B829" s="406">
        <v>38.8</v>
      </c>
      <c r="C829" s="474">
        <v>36.0</v>
      </c>
      <c r="D829" s="474">
        <v>39.1</v>
      </c>
      <c r="E829" s="474">
        <v>35.1</v>
      </c>
      <c r="F829" s="474" t="s">
        <v>3395</v>
      </c>
      <c r="G829" s="475">
        <v>0.0808</v>
      </c>
      <c r="M829" s="473" t="s">
        <v>1090</v>
      </c>
      <c r="N829" s="406">
        <v>39.4</v>
      </c>
      <c r="O829" s="474">
        <v>40.0</v>
      </c>
      <c r="P829" s="474">
        <v>40.1</v>
      </c>
      <c r="Q829" s="474">
        <v>39.1</v>
      </c>
      <c r="R829" s="474" t="s">
        <v>3307</v>
      </c>
      <c r="S829" s="475">
        <v>-0.0175</v>
      </c>
    </row>
    <row r="830" ht="15.75" customHeight="1">
      <c r="A830" s="473" t="s">
        <v>1181</v>
      </c>
      <c r="B830" s="406">
        <v>35.9</v>
      </c>
      <c r="C830" s="474">
        <v>35.1</v>
      </c>
      <c r="D830" s="474">
        <v>36.0</v>
      </c>
      <c r="E830" s="474">
        <v>34.7</v>
      </c>
      <c r="F830" s="474" t="s">
        <v>3396</v>
      </c>
      <c r="G830" s="475">
        <v>0.017</v>
      </c>
      <c r="M830" s="473" t="s">
        <v>1091</v>
      </c>
      <c r="N830" s="406">
        <v>40.1</v>
      </c>
      <c r="O830" s="474">
        <v>40.4</v>
      </c>
      <c r="P830" s="474">
        <v>41.0</v>
      </c>
      <c r="Q830" s="474">
        <v>40.0</v>
      </c>
      <c r="R830" s="474" t="s">
        <v>3308</v>
      </c>
      <c r="S830" s="475">
        <v>-0.0123</v>
      </c>
    </row>
    <row r="831" ht="15.75" customHeight="1">
      <c r="A831" s="473" t="s">
        <v>1182</v>
      </c>
      <c r="B831" s="406">
        <v>35.3</v>
      </c>
      <c r="C831" s="474">
        <v>36.0</v>
      </c>
      <c r="D831" s="474">
        <v>36.0</v>
      </c>
      <c r="E831" s="474">
        <v>34.8</v>
      </c>
      <c r="F831" s="474" t="s">
        <v>3397</v>
      </c>
      <c r="G831" s="475">
        <v>-0.0084</v>
      </c>
      <c r="M831" s="473" t="s">
        <v>1092</v>
      </c>
      <c r="N831" s="406">
        <v>40.6</v>
      </c>
      <c r="O831" s="474">
        <v>40.5</v>
      </c>
      <c r="P831" s="474">
        <v>40.8</v>
      </c>
      <c r="Q831" s="474">
        <v>40.3</v>
      </c>
      <c r="R831" s="474" t="s">
        <v>3309</v>
      </c>
      <c r="S831" s="475">
        <v>-0.0098</v>
      </c>
    </row>
    <row r="832" ht="15.75" customHeight="1">
      <c r="A832" s="473" t="s">
        <v>1183</v>
      </c>
      <c r="B832" s="406">
        <v>35.6</v>
      </c>
      <c r="C832" s="474">
        <v>34.5</v>
      </c>
      <c r="D832" s="474">
        <v>36.3</v>
      </c>
      <c r="E832" s="474">
        <v>34.1</v>
      </c>
      <c r="F832" s="474" t="s">
        <v>3398</v>
      </c>
      <c r="G832" s="475">
        <v>0.0471</v>
      </c>
      <c r="M832" s="473" t="s">
        <v>1093</v>
      </c>
      <c r="N832" s="406">
        <v>41.0</v>
      </c>
      <c r="O832" s="474">
        <v>41.3</v>
      </c>
      <c r="P832" s="474">
        <v>41.4</v>
      </c>
      <c r="Q832" s="474">
        <v>40.7</v>
      </c>
      <c r="R832" s="474" t="s">
        <v>3310</v>
      </c>
      <c r="S832" s="475">
        <v>-0.0049</v>
      </c>
    </row>
    <row r="833" ht="15.75" customHeight="1">
      <c r="A833" s="473" t="s">
        <v>1184</v>
      </c>
      <c r="B833" s="406">
        <v>34.0</v>
      </c>
      <c r="C833" s="474">
        <v>33.8</v>
      </c>
      <c r="D833" s="474">
        <v>34.5</v>
      </c>
      <c r="E833" s="474">
        <v>33.7</v>
      </c>
      <c r="F833" s="474" t="s">
        <v>3399</v>
      </c>
      <c r="G833" s="475">
        <v>0.0059</v>
      </c>
      <c r="M833" s="473" t="s">
        <v>1094</v>
      </c>
      <c r="N833" s="406">
        <v>41.2</v>
      </c>
      <c r="O833" s="474">
        <v>41.1</v>
      </c>
      <c r="P833" s="474">
        <v>41.7</v>
      </c>
      <c r="Q833" s="474">
        <v>40.6</v>
      </c>
      <c r="R833" s="474" t="s">
        <v>3311</v>
      </c>
      <c r="S833" s="475">
        <v>0.0049</v>
      </c>
    </row>
    <row r="834" ht="15.75" customHeight="1">
      <c r="A834" s="473" t="s">
        <v>1185</v>
      </c>
      <c r="B834" s="406">
        <v>33.8</v>
      </c>
      <c r="C834" s="474">
        <v>33.6</v>
      </c>
      <c r="D834" s="474">
        <v>33.8</v>
      </c>
      <c r="E834" s="474">
        <v>33.6</v>
      </c>
      <c r="F834" s="474" t="s">
        <v>3400</v>
      </c>
      <c r="G834" s="475">
        <v>0.003</v>
      </c>
      <c r="M834" s="473" t="s">
        <v>1095</v>
      </c>
      <c r="N834" s="406">
        <v>41.0</v>
      </c>
      <c r="O834" s="474">
        <v>41.5</v>
      </c>
      <c r="P834" s="474">
        <v>41.5</v>
      </c>
      <c r="Q834" s="474">
        <v>40.8</v>
      </c>
      <c r="R834" s="474" t="s">
        <v>3312</v>
      </c>
      <c r="S834" s="475">
        <v>-0.012</v>
      </c>
    </row>
    <row r="835" ht="15.75" customHeight="1">
      <c r="A835" s="473" t="s">
        <v>1186</v>
      </c>
      <c r="B835" s="406">
        <v>33.7</v>
      </c>
      <c r="C835" s="474">
        <v>33.8</v>
      </c>
      <c r="D835" s="474">
        <v>34.0</v>
      </c>
      <c r="E835" s="474">
        <v>33.6</v>
      </c>
      <c r="F835" s="474" t="s">
        <v>3401</v>
      </c>
      <c r="G835" s="475">
        <v>-0.003</v>
      </c>
      <c r="M835" s="473" t="s">
        <v>1096</v>
      </c>
      <c r="N835" s="406">
        <v>41.5</v>
      </c>
      <c r="O835" s="474">
        <v>41.2</v>
      </c>
      <c r="P835" s="474">
        <v>42.0</v>
      </c>
      <c r="Q835" s="474">
        <v>41.2</v>
      </c>
      <c r="R835" s="474" t="s">
        <v>3313</v>
      </c>
      <c r="S835" s="475">
        <v>0.0197</v>
      </c>
    </row>
    <row r="836" ht="15.75" customHeight="1">
      <c r="A836" s="473" t="s">
        <v>1187</v>
      </c>
      <c r="B836" s="406">
        <v>33.8</v>
      </c>
      <c r="C836" s="474">
        <v>33.6</v>
      </c>
      <c r="D836" s="474">
        <v>33.8</v>
      </c>
      <c r="E836" s="474">
        <v>33.6</v>
      </c>
      <c r="F836" s="474" t="s">
        <v>3402</v>
      </c>
      <c r="G836" s="475">
        <v>0.006</v>
      </c>
      <c r="M836" s="473" t="s">
        <v>1097</v>
      </c>
      <c r="N836" s="406">
        <v>40.7</v>
      </c>
      <c r="O836" s="474">
        <v>40.8</v>
      </c>
      <c r="P836" s="474">
        <v>41.0</v>
      </c>
      <c r="Q836" s="474">
        <v>40.5</v>
      </c>
      <c r="R836" s="474" t="s">
        <v>3314</v>
      </c>
      <c r="S836" s="475">
        <v>-0.0049</v>
      </c>
    </row>
    <row r="837" ht="15.75" customHeight="1">
      <c r="A837" s="473" t="s">
        <v>1188</v>
      </c>
      <c r="B837" s="406">
        <v>33.6</v>
      </c>
      <c r="C837" s="474">
        <v>33.6</v>
      </c>
      <c r="D837" s="474">
        <v>33.6</v>
      </c>
      <c r="E837" s="474">
        <v>33.6</v>
      </c>
      <c r="F837" s="474" t="s">
        <v>3403</v>
      </c>
      <c r="G837" s="475">
        <v>0.0</v>
      </c>
      <c r="M837" s="473" t="s">
        <v>1098</v>
      </c>
      <c r="N837" s="406">
        <v>40.9</v>
      </c>
      <c r="O837" s="474">
        <v>40.2</v>
      </c>
      <c r="P837" s="474">
        <v>41.5</v>
      </c>
      <c r="Q837" s="474">
        <v>40.2</v>
      </c>
      <c r="R837" s="474" t="s">
        <v>3315</v>
      </c>
      <c r="S837" s="475">
        <v>0.0124</v>
      </c>
    </row>
    <row r="838" ht="15.75" customHeight="1">
      <c r="A838" s="473" t="s">
        <v>1189</v>
      </c>
      <c r="B838" s="406">
        <v>33.6</v>
      </c>
      <c r="C838" s="474">
        <v>33.6</v>
      </c>
      <c r="D838" s="474">
        <v>33.6</v>
      </c>
      <c r="E838" s="474">
        <v>33.6</v>
      </c>
      <c r="F838" s="474" t="s">
        <v>3404</v>
      </c>
      <c r="G838" s="475">
        <v>0.0</v>
      </c>
      <c r="M838" s="473" t="s">
        <v>1099</v>
      </c>
      <c r="N838" s="406">
        <v>40.4</v>
      </c>
      <c r="O838" s="474">
        <v>40.9</v>
      </c>
      <c r="P838" s="474">
        <v>41.7</v>
      </c>
      <c r="Q838" s="474">
        <v>40.0</v>
      </c>
      <c r="R838" s="474" t="s">
        <v>3316</v>
      </c>
      <c r="S838" s="475">
        <v>-0.0049</v>
      </c>
    </row>
    <row r="839" ht="15.75" customHeight="1">
      <c r="A839" s="473" t="s">
        <v>1190</v>
      </c>
      <c r="B839" s="406">
        <v>33.6</v>
      </c>
      <c r="C839" s="474">
        <v>33.6</v>
      </c>
      <c r="D839" s="474">
        <v>33.6</v>
      </c>
      <c r="E839" s="474">
        <v>33.6</v>
      </c>
      <c r="F839" s="474" t="s">
        <v>3405</v>
      </c>
      <c r="G839" s="475">
        <v>0.0</v>
      </c>
      <c r="M839" s="473" t="s">
        <v>1100</v>
      </c>
      <c r="N839" s="406">
        <v>40.6</v>
      </c>
      <c r="O839" s="474">
        <v>38.7</v>
      </c>
      <c r="P839" s="474">
        <v>41.0</v>
      </c>
      <c r="Q839" s="474">
        <v>38.6</v>
      </c>
      <c r="R839" s="474" t="s">
        <v>3317</v>
      </c>
      <c r="S839" s="475">
        <v>0.0601</v>
      </c>
    </row>
    <row r="840" ht="15.75" customHeight="1">
      <c r="A840" s="473" t="s">
        <v>1191</v>
      </c>
      <c r="B840" s="406">
        <v>33.6</v>
      </c>
      <c r="C840" s="474">
        <v>33.6</v>
      </c>
      <c r="D840" s="474">
        <v>33.6</v>
      </c>
      <c r="E840" s="474">
        <v>33.6</v>
      </c>
      <c r="F840" s="474" t="s">
        <v>3406</v>
      </c>
      <c r="G840" s="475">
        <v>0.0</v>
      </c>
      <c r="M840" s="473" t="s">
        <v>1101</v>
      </c>
      <c r="N840" s="406">
        <v>38.3</v>
      </c>
      <c r="O840" s="474">
        <v>38.1</v>
      </c>
      <c r="P840" s="474">
        <v>38.5</v>
      </c>
      <c r="Q840" s="474">
        <v>37.8</v>
      </c>
      <c r="R840" s="474" t="s">
        <v>3318</v>
      </c>
      <c r="S840" s="475">
        <v>0.0186</v>
      </c>
    </row>
    <row r="841" ht="15.75" customHeight="1">
      <c r="A841" s="473" t="s">
        <v>1192</v>
      </c>
      <c r="B841" s="406">
        <v>33.6</v>
      </c>
      <c r="C841" s="474">
        <v>33.6</v>
      </c>
      <c r="D841" s="474">
        <v>33.6</v>
      </c>
      <c r="E841" s="474">
        <v>33.6</v>
      </c>
      <c r="F841" s="474" t="s">
        <v>3407</v>
      </c>
      <c r="G841" s="475">
        <v>0.0</v>
      </c>
      <c r="M841" s="473" t="s">
        <v>1102</v>
      </c>
      <c r="N841" s="406">
        <v>37.6</v>
      </c>
      <c r="O841" s="474">
        <v>38.4</v>
      </c>
      <c r="P841" s="474">
        <v>38.4</v>
      </c>
      <c r="Q841" s="474">
        <v>37.5</v>
      </c>
      <c r="R841" s="474" t="s">
        <v>3319</v>
      </c>
      <c r="S841" s="475">
        <v>-0.0157</v>
      </c>
    </row>
    <row r="842" ht="15.75" customHeight="1">
      <c r="A842" s="473" t="s">
        <v>1193</v>
      </c>
      <c r="B842" s="406">
        <v>33.6</v>
      </c>
      <c r="C842" s="474">
        <v>33.6</v>
      </c>
      <c r="D842" s="474">
        <v>33.8</v>
      </c>
      <c r="E842" s="474">
        <v>33.6</v>
      </c>
      <c r="F842" s="474" t="s">
        <v>3408</v>
      </c>
      <c r="G842" s="475">
        <v>0.0</v>
      </c>
      <c r="M842" s="473" t="s">
        <v>1103</v>
      </c>
      <c r="N842" s="406">
        <v>38.2</v>
      </c>
      <c r="O842" s="474">
        <v>38.9</v>
      </c>
      <c r="P842" s="474">
        <v>38.9</v>
      </c>
      <c r="Q842" s="474">
        <v>38.0</v>
      </c>
      <c r="R842" s="474" t="s">
        <v>3320</v>
      </c>
      <c r="S842" s="475">
        <v>-0.0052</v>
      </c>
    </row>
    <row r="843" ht="15.75" customHeight="1">
      <c r="A843" s="473" t="s">
        <v>1194</v>
      </c>
      <c r="B843" s="406">
        <v>33.6</v>
      </c>
      <c r="C843" s="474">
        <v>33.6</v>
      </c>
      <c r="D843" s="474">
        <v>33.6</v>
      </c>
      <c r="E843" s="474">
        <v>33.6</v>
      </c>
      <c r="F843" s="474" t="s">
        <v>3409</v>
      </c>
      <c r="G843" s="475">
        <v>0.0</v>
      </c>
      <c r="M843" s="473" t="s">
        <v>1104</v>
      </c>
      <c r="N843" s="406">
        <v>38.4</v>
      </c>
      <c r="O843" s="474">
        <v>38.0</v>
      </c>
      <c r="P843" s="474">
        <v>38.9</v>
      </c>
      <c r="Q843" s="474">
        <v>37.7</v>
      </c>
      <c r="R843" s="474" t="s">
        <v>3321</v>
      </c>
      <c r="S843" s="475">
        <v>0.0132</v>
      </c>
    </row>
    <row r="844" ht="15.75" customHeight="1">
      <c r="A844" s="473" t="s">
        <v>1195</v>
      </c>
      <c r="B844" s="406">
        <v>33.6</v>
      </c>
      <c r="C844" s="474">
        <v>33.6</v>
      </c>
      <c r="D844" s="474">
        <v>33.7</v>
      </c>
      <c r="E844" s="474">
        <v>33.6</v>
      </c>
      <c r="F844" s="474" t="s">
        <v>3410</v>
      </c>
      <c r="G844" s="475">
        <v>-0.003</v>
      </c>
      <c r="M844" s="473" t="s">
        <v>1105</v>
      </c>
      <c r="N844" s="406">
        <v>37.9</v>
      </c>
      <c r="O844" s="474">
        <v>38.0</v>
      </c>
      <c r="P844" s="474">
        <v>38.3</v>
      </c>
      <c r="Q844" s="474">
        <v>37.9</v>
      </c>
      <c r="R844" s="474" t="s">
        <v>3322</v>
      </c>
      <c r="S844" s="475">
        <v>-0.0026</v>
      </c>
    </row>
    <row r="845" ht="15.75" customHeight="1">
      <c r="A845" s="473" t="s">
        <v>1196</v>
      </c>
      <c r="B845" s="406">
        <v>33.7</v>
      </c>
      <c r="C845" s="474">
        <v>33.6</v>
      </c>
      <c r="D845" s="474">
        <v>34.0</v>
      </c>
      <c r="E845" s="474">
        <v>33.6</v>
      </c>
      <c r="F845" s="474" t="s">
        <v>3411</v>
      </c>
      <c r="G845" s="475">
        <v>0.003</v>
      </c>
      <c r="M845" s="473" t="s">
        <v>1106</v>
      </c>
      <c r="N845" s="406">
        <v>38.0</v>
      </c>
      <c r="O845" s="474">
        <v>37.9</v>
      </c>
      <c r="P845" s="474">
        <v>38.4</v>
      </c>
      <c r="Q845" s="474">
        <v>37.5</v>
      </c>
      <c r="R845" s="474" t="s">
        <v>3323</v>
      </c>
      <c r="S845" s="475">
        <v>0.0133</v>
      </c>
    </row>
    <row r="846" ht="15.75" customHeight="1">
      <c r="A846" s="473" t="s">
        <v>1197</v>
      </c>
      <c r="B846" s="406">
        <v>33.6</v>
      </c>
      <c r="C846" s="474">
        <v>34.0</v>
      </c>
      <c r="D846" s="474">
        <v>34.3</v>
      </c>
      <c r="E846" s="474">
        <v>33.6</v>
      </c>
      <c r="F846" s="474" t="s">
        <v>3412</v>
      </c>
      <c r="G846" s="475">
        <v>-0.0088</v>
      </c>
      <c r="M846" s="473" t="s">
        <v>1107</v>
      </c>
      <c r="N846" s="406">
        <v>37.5</v>
      </c>
      <c r="O846" s="474">
        <v>38.0</v>
      </c>
      <c r="P846" s="474">
        <v>39.0</v>
      </c>
      <c r="Q846" s="474">
        <v>37.0</v>
      </c>
      <c r="R846" s="474" t="s">
        <v>3324</v>
      </c>
      <c r="S846" s="475">
        <v>-0.0157</v>
      </c>
    </row>
    <row r="847" ht="15.75" customHeight="1">
      <c r="A847" s="473" t="s">
        <v>1198</v>
      </c>
      <c r="B847" s="406">
        <v>33.9</v>
      </c>
      <c r="C847" s="474">
        <v>33.6</v>
      </c>
      <c r="D847" s="474">
        <v>34.0</v>
      </c>
      <c r="E847" s="474">
        <v>33.6</v>
      </c>
      <c r="F847" s="474" t="s">
        <v>3413</v>
      </c>
      <c r="G847" s="475">
        <v>0.0089</v>
      </c>
      <c r="M847" s="473" t="s">
        <v>1108</v>
      </c>
      <c r="N847" s="406">
        <v>38.1</v>
      </c>
      <c r="O847" s="474">
        <v>38.7</v>
      </c>
      <c r="P847" s="474">
        <v>38.9</v>
      </c>
      <c r="Q847" s="474">
        <v>38.0</v>
      </c>
      <c r="R847" s="474" t="s">
        <v>3325</v>
      </c>
      <c r="S847" s="475">
        <v>-0.0231</v>
      </c>
    </row>
    <row r="848" ht="15.75" customHeight="1">
      <c r="A848" s="473" t="s">
        <v>1199</v>
      </c>
      <c r="B848" s="406">
        <v>33.6</v>
      </c>
      <c r="C848" s="474">
        <v>33.6</v>
      </c>
      <c r="D848" s="474">
        <v>34.3</v>
      </c>
      <c r="E848" s="474">
        <v>33.6</v>
      </c>
      <c r="F848" s="474" t="s">
        <v>3414</v>
      </c>
      <c r="G848" s="475">
        <v>0.0</v>
      </c>
      <c r="M848" s="473" t="s">
        <v>1109</v>
      </c>
      <c r="N848" s="406">
        <v>39.0</v>
      </c>
      <c r="O848" s="474">
        <v>38.5</v>
      </c>
      <c r="P848" s="474">
        <v>39.5</v>
      </c>
      <c r="Q848" s="474">
        <v>38.5</v>
      </c>
      <c r="R848" s="474" t="s">
        <v>3326</v>
      </c>
      <c r="S848" s="475">
        <v>-0.0102</v>
      </c>
    </row>
    <row r="849" ht="15.75" customHeight="1">
      <c r="A849" s="473" t="s">
        <v>1200</v>
      </c>
      <c r="B849" s="406">
        <v>33.6</v>
      </c>
      <c r="C849" s="474">
        <v>33.6</v>
      </c>
      <c r="D849" s="474">
        <v>33.6</v>
      </c>
      <c r="E849" s="474">
        <v>33.6</v>
      </c>
      <c r="F849" s="474" t="s">
        <v>3415</v>
      </c>
      <c r="G849" s="475">
        <v>0.0</v>
      </c>
      <c r="M849" s="473" t="s">
        <v>1110</v>
      </c>
      <c r="N849" s="406">
        <v>39.4</v>
      </c>
      <c r="O849" s="474">
        <v>41.0</v>
      </c>
      <c r="P849" s="474">
        <v>41.7</v>
      </c>
      <c r="Q849" s="474">
        <v>39.2</v>
      </c>
      <c r="R849" s="474" t="s">
        <v>3327</v>
      </c>
      <c r="S849" s="475">
        <v>-0.0343</v>
      </c>
    </row>
    <row r="850" ht="15.75" customHeight="1">
      <c r="A850" s="473" t="s">
        <v>1201</v>
      </c>
      <c r="B850" s="406">
        <v>33.6</v>
      </c>
      <c r="C850" s="474">
        <v>33.6</v>
      </c>
      <c r="D850" s="474">
        <v>33.6</v>
      </c>
      <c r="E850" s="474">
        <v>33.6</v>
      </c>
      <c r="F850" s="474" t="s">
        <v>3416</v>
      </c>
      <c r="G850" s="475">
        <v>0.0</v>
      </c>
      <c r="M850" s="473" t="s">
        <v>1111</v>
      </c>
      <c r="N850" s="406">
        <v>40.8</v>
      </c>
      <c r="O850" s="474">
        <v>39.0</v>
      </c>
      <c r="P850" s="474">
        <v>41.3</v>
      </c>
      <c r="Q850" s="474">
        <v>38.2</v>
      </c>
      <c r="R850" s="474" t="s">
        <v>3328</v>
      </c>
      <c r="S850" s="475">
        <v>0.0515</v>
      </c>
    </row>
    <row r="851" ht="15.75" customHeight="1">
      <c r="A851" s="473" t="s">
        <v>1202</v>
      </c>
      <c r="B851" s="406">
        <v>33.6</v>
      </c>
      <c r="C851" s="474">
        <v>33.6</v>
      </c>
      <c r="D851" s="474">
        <v>33.6</v>
      </c>
      <c r="E851" s="474">
        <v>33.6</v>
      </c>
      <c r="F851" s="474" t="s">
        <v>3417</v>
      </c>
      <c r="G851" s="475">
        <v>0.0</v>
      </c>
      <c r="M851" s="473" t="s">
        <v>1112</v>
      </c>
      <c r="N851" s="406">
        <v>38.8</v>
      </c>
      <c r="O851" s="474">
        <v>38.7</v>
      </c>
      <c r="P851" s="474">
        <v>39.0</v>
      </c>
      <c r="Q851" s="474">
        <v>37.5</v>
      </c>
      <c r="R851" s="474" t="s">
        <v>2721</v>
      </c>
      <c r="S851" s="475">
        <v>0.0</v>
      </c>
    </row>
    <row r="852" ht="15.75" customHeight="1">
      <c r="A852" s="473" t="s">
        <v>1203</v>
      </c>
      <c r="B852" s="406">
        <v>33.6</v>
      </c>
      <c r="C852" s="474">
        <v>33.6</v>
      </c>
      <c r="D852" s="474">
        <v>33.6</v>
      </c>
      <c r="E852" s="474">
        <v>33.6</v>
      </c>
      <c r="F852" s="474" t="s">
        <v>2789</v>
      </c>
      <c r="G852" s="475">
        <v>0.0</v>
      </c>
      <c r="M852" s="473" t="s">
        <v>1113</v>
      </c>
      <c r="N852" s="406">
        <v>38.8</v>
      </c>
      <c r="O852" s="474">
        <v>38.7</v>
      </c>
      <c r="P852" s="474">
        <v>39.2</v>
      </c>
      <c r="Q852" s="474">
        <v>38.7</v>
      </c>
      <c r="R852" s="474" t="s">
        <v>3329</v>
      </c>
      <c r="S852" s="475">
        <v>-0.0026</v>
      </c>
    </row>
    <row r="853" ht="15.75" customHeight="1">
      <c r="A853" s="473" t="s">
        <v>1204</v>
      </c>
      <c r="B853" s="406">
        <v>33.6</v>
      </c>
      <c r="C853" s="474">
        <v>33.6</v>
      </c>
      <c r="D853" s="474">
        <v>33.6</v>
      </c>
      <c r="E853" s="474">
        <v>33.6</v>
      </c>
      <c r="F853" s="474" t="s">
        <v>3418</v>
      </c>
      <c r="G853" s="475">
        <v>0.0</v>
      </c>
      <c r="M853" s="473" t="s">
        <v>1114</v>
      </c>
      <c r="N853" s="406">
        <v>38.9</v>
      </c>
      <c r="O853" s="474">
        <v>39.5</v>
      </c>
      <c r="P853" s="474">
        <v>39.5</v>
      </c>
      <c r="Q853" s="474">
        <v>38.7</v>
      </c>
      <c r="R853" s="474" t="s">
        <v>3330</v>
      </c>
      <c r="S853" s="475">
        <v>-0.0102</v>
      </c>
    </row>
    <row r="854" ht="15.75" customHeight="1">
      <c r="A854" s="473" t="s">
        <v>1205</v>
      </c>
      <c r="B854" s="406">
        <v>33.6</v>
      </c>
      <c r="C854" s="474">
        <v>33.6</v>
      </c>
      <c r="D854" s="474">
        <v>33.6</v>
      </c>
      <c r="E854" s="474">
        <v>33.6</v>
      </c>
      <c r="F854" s="474" t="s">
        <v>3419</v>
      </c>
      <c r="G854" s="475">
        <v>0.0</v>
      </c>
      <c r="M854" s="473" t="s">
        <v>1115</v>
      </c>
      <c r="N854" s="406">
        <v>39.3</v>
      </c>
      <c r="O854" s="474">
        <v>39.1</v>
      </c>
      <c r="P854" s="474">
        <v>39.6</v>
      </c>
      <c r="Q854" s="474">
        <v>39.0</v>
      </c>
      <c r="R854" s="474" t="s">
        <v>3331</v>
      </c>
      <c r="S854" s="475">
        <v>0.0051</v>
      </c>
    </row>
    <row r="855" ht="15.75" customHeight="1">
      <c r="A855" s="473" t="s">
        <v>1206</v>
      </c>
      <c r="B855" s="406">
        <v>33.6</v>
      </c>
      <c r="C855" s="474">
        <v>33.6</v>
      </c>
      <c r="D855" s="474">
        <v>33.6</v>
      </c>
      <c r="E855" s="474">
        <v>33.6</v>
      </c>
      <c r="F855" s="474" t="s">
        <v>2843</v>
      </c>
      <c r="G855" s="475">
        <v>0.0</v>
      </c>
      <c r="M855" s="473" t="s">
        <v>1116</v>
      </c>
      <c r="N855" s="406">
        <v>39.1</v>
      </c>
      <c r="O855" s="474">
        <v>39.2</v>
      </c>
      <c r="P855" s="474">
        <v>39.8</v>
      </c>
      <c r="Q855" s="474">
        <v>38.5</v>
      </c>
      <c r="R855" s="474" t="s">
        <v>3332</v>
      </c>
      <c r="S855" s="475">
        <v>-0.0026</v>
      </c>
    </row>
    <row r="856" ht="15.75" customHeight="1">
      <c r="A856" s="473" t="s">
        <v>1207</v>
      </c>
      <c r="B856" s="406">
        <v>33.6</v>
      </c>
      <c r="C856" s="474">
        <v>33.6</v>
      </c>
      <c r="D856" s="474">
        <v>33.6</v>
      </c>
      <c r="E856" s="474">
        <v>33.6</v>
      </c>
      <c r="F856" s="474" t="s">
        <v>3420</v>
      </c>
      <c r="G856" s="475">
        <v>0.0</v>
      </c>
      <c r="M856" s="473" t="s">
        <v>1117</v>
      </c>
      <c r="N856" s="406">
        <v>39.2</v>
      </c>
      <c r="O856" s="474">
        <v>40.0</v>
      </c>
      <c r="P856" s="474">
        <v>40.0</v>
      </c>
      <c r="Q856" s="474">
        <v>39.0</v>
      </c>
      <c r="R856" s="474" t="s">
        <v>3333</v>
      </c>
      <c r="S856" s="475">
        <v>-0.0051</v>
      </c>
    </row>
    <row r="857" ht="15.75" customHeight="1">
      <c r="A857" s="473" t="s">
        <v>3421</v>
      </c>
      <c r="B857" s="406">
        <v>33.6</v>
      </c>
      <c r="C857" s="474">
        <v>33.6</v>
      </c>
      <c r="D857" s="474">
        <v>33.6</v>
      </c>
      <c r="E857" s="474">
        <v>33.6</v>
      </c>
      <c r="F857" s="474" t="s">
        <v>3422</v>
      </c>
      <c r="G857" s="475">
        <v>0.0</v>
      </c>
      <c r="M857" s="473" t="s">
        <v>1118</v>
      </c>
      <c r="N857" s="406">
        <v>39.4</v>
      </c>
      <c r="O857" s="474">
        <v>39.3</v>
      </c>
      <c r="P857" s="474">
        <v>39.8</v>
      </c>
      <c r="Q857" s="474">
        <v>38.9</v>
      </c>
      <c r="R857" s="474" t="s">
        <v>3334</v>
      </c>
      <c r="S857" s="475">
        <v>0.0025</v>
      </c>
    </row>
    <row r="858" ht="15.75" customHeight="1">
      <c r="A858" s="473" t="s">
        <v>1209</v>
      </c>
      <c r="B858" s="406">
        <v>33.6</v>
      </c>
      <c r="C858" s="474">
        <v>33.6</v>
      </c>
      <c r="D858" s="474">
        <v>33.6</v>
      </c>
      <c r="E858" s="474">
        <v>33.6</v>
      </c>
      <c r="F858" s="474" t="s">
        <v>2764</v>
      </c>
      <c r="G858" s="475">
        <v>0.0</v>
      </c>
      <c r="M858" s="473" t="s">
        <v>1119</v>
      </c>
      <c r="N858" s="406">
        <v>39.3</v>
      </c>
      <c r="O858" s="474">
        <v>39.5</v>
      </c>
      <c r="P858" s="474">
        <v>42.9</v>
      </c>
      <c r="Q858" s="474">
        <v>39.0</v>
      </c>
      <c r="R858" s="474" t="s">
        <v>3335</v>
      </c>
      <c r="S858" s="475">
        <v>0.0026</v>
      </c>
    </row>
    <row r="859" ht="15.75" customHeight="1">
      <c r="A859" s="473" t="s">
        <v>1210</v>
      </c>
      <c r="B859" s="406">
        <v>33.6</v>
      </c>
      <c r="C859" s="474">
        <v>33.6</v>
      </c>
      <c r="D859" s="474">
        <v>33.6</v>
      </c>
      <c r="E859" s="474">
        <v>33.6</v>
      </c>
      <c r="F859" s="474" t="s">
        <v>3423</v>
      </c>
      <c r="G859" s="475">
        <v>0.0</v>
      </c>
      <c r="M859" s="473" t="s">
        <v>1120</v>
      </c>
      <c r="N859" s="406">
        <v>39.2</v>
      </c>
      <c r="O859" s="474">
        <v>39.5</v>
      </c>
      <c r="P859" s="474">
        <v>39.5</v>
      </c>
      <c r="Q859" s="474">
        <v>38.9</v>
      </c>
      <c r="R859" s="474" t="s">
        <v>3336</v>
      </c>
      <c r="S859" s="475">
        <v>-0.0051</v>
      </c>
    </row>
    <row r="860" ht="15.75" customHeight="1">
      <c r="A860" s="473" t="s">
        <v>1211</v>
      </c>
      <c r="B860" s="406">
        <v>33.6</v>
      </c>
      <c r="C860" s="474">
        <v>33.6</v>
      </c>
      <c r="D860" s="474">
        <v>33.6</v>
      </c>
      <c r="E860" s="474">
        <v>33.6</v>
      </c>
      <c r="F860" s="474" t="s">
        <v>2830</v>
      </c>
      <c r="G860" s="475">
        <v>0.0</v>
      </c>
      <c r="M860" s="473" t="s">
        <v>1121</v>
      </c>
      <c r="N860" s="406">
        <v>39.4</v>
      </c>
      <c r="O860" s="474">
        <v>39.3</v>
      </c>
      <c r="P860" s="474">
        <v>39.8</v>
      </c>
      <c r="Q860" s="474">
        <v>38.5</v>
      </c>
      <c r="R860" s="474" t="s">
        <v>3337</v>
      </c>
      <c r="S860" s="475">
        <v>0.0181</v>
      </c>
    </row>
    <row r="861" ht="15.75" customHeight="1">
      <c r="A861" s="473" t="s">
        <v>1212</v>
      </c>
      <c r="B861" s="406">
        <v>33.6</v>
      </c>
      <c r="C861" s="474">
        <v>33.6</v>
      </c>
      <c r="D861" s="474">
        <v>33.6</v>
      </c>
      <c r="E861" s="474">
        <v>33.6</v>
      </c>
      <c r="F861" s="474" t="s">
        <v>3424</v>
      </c>
      <c r="G861" s="475">
        <v>0.0</v>
      </c>
      <c r="M861" s="473" t="s">
        <v>1122</v>
      </c>
      <c r="N861" s="406">
        <v>38.7</v>
      </c>
      <c r="O861" s="474">
        <v>38.9</v>
      </c>
      <c r="P861" s="474">
        <v>39.3</v>
      </c>
      <c r="Q861" s="474">
        <v>38.5</v>
      </c>
      <c r="R861" s="474" t="s">
        <v>3338</v>
      </c>
      <c r="S861" s="475">
        <v>-0.0051</v>
      </c>
    </row>
    <row r="862" ht="15.75" customHeight="1">
      <c r="A862" s="473" t="s">
        <v>1213</v>
      </c>
      <c r="B862" s="406">
        <v>33.6</v>
      </c>
      <c r="C862" s="474">
        <v>33.6</v>
      </c>
      <c r="D862" s="474">
        <v>33.6</v>
      </c>
      <c r="E862" s="474">
        <v>33.6</v>
      </c>
      <c r="F862" s="474" t="s">
        <v>3425</v>
      </c>
      <c r="G862" s="475">
        <v>0.0</v>
      </c>
      <c r="M862" s="473" t="s">
        <v>1123</v>
      </c>
      <c r="N862" s="406">
        <v>38.9</v>
      </c>
      <c r="O862" s="474">
        <v>38.6</v>
      </c>
      <c r="P862" s="474">
        <v>39.4</v>
      </c>
      <c r="Q862" s="474">
        <v>38.6</v>
      </c>
      <c r="R862" s="474" t="s">
        <v>3339</v>
      </c>
      <c r="S862" s="475">
        <v>-0.0026</v>
      </c>
    </row>
    <row r="863" ht="15.75" customHeight="1">
      <c r="A863" s="473" t="s">
        <v>1214</v>
      </c>
      <c r="B863" s="406">
        <v>33.6</v>
      </c>
      <c r="C863" s="474">
        <v>33.6</v>
      </c>
      <c r="D863" s="474">
        <v>33.6</v>
      </c>
      <c r="E863" s="474">
        <v>33.6</v>
      </c>
      <c r="F863" s="474" t="s">
        <v>2748</v>
      </c>
      <c r="G863" s="475">
        <v>0.0</v>
      </c>
      <c r="M863" s="473" t="s">
        <v>1124</v>
      </c>
      <c r="N863" s="406">
        <v>39.0</v>
      </c>
      <c r="O863" s="474">
        <v>40.8</v>
      </c>
      <c r="P863" s="474">
        <v>40.8</v>
      </c>
      <c r="Q863" s="474">
        <v>38.7</v>
      </c>
      <c r="R863" s="474" t="s">
        <v>3340</v>
      </c>
      <c r="S863" s="475">
        <v>-0.0201</v>
      </c>
    </row>
    <row r="864" ht="15.75" customHeight="1">
      <c r="A864" s="473" t="s">
        <v>1215</v>
      </c>
      <c r="B864" s="406">
        <v>33.6</v>
      </c>
      <c r="C864" s="474">
        <v>33.6</v>
      </c>
      <c r="D864" s="474">
        <v>33.6</v>
      </c>
      <c r="E864" s="474">
        <v>33.6</v>
      </c>
      <c r="F864" s="474" t="s">
        <v>3426</v>
      </c>
      <c r="G864" s="475">
        <v>0.0</v>
      </c>
      <c r="M864" s="473" t="s">
        <v>1125</v>
      </c>
      <c r="N864" s="406">
        <v>39.8</v>
      </c>
      <c r="O864" s="474">
        <v>40.4</v>
      </c>
      <c r="P864" s="474">
        <v>40.4</v>
      </c>
      <c r="Q864" s="474">
        <v>39.4</v>
      </c>
      <c r="R864" s="474" t="s">
        <v>3341</v>
      </c>
      <c r="S864" s="475">
        <v>0.0</v>
      </c>
    </row>
    <row r="865" ht="15.75" customHeight="1">
      <c r="A865" s="473" t="s">
        <v>1216</v>
      </c>
      <c r="B865" s="406">
        <v>33.6</v>
      </c>
      <c r="C865" s="474">
        <v>33.6</v>
      </c>
      <c r="D865" s="474">
        <v>33.6</v>
      </c>
      <c r="E865" s="474">
        <v>33.6</v>
      </c>
      <c r="F865" s="474" t="s">
        <v>3427</v>
      </c>
      <c r="G865" s="475">
        <v>0.0</v>
      </c>
      <c r="M865" s="473" t="s">
        <v>1126</v>
      </c>
      <c r="N865" s="406">
        <v>39.8</v>
      </c>
      <c r="O865" s="474">
        <v>39.4</v>
      </c>
      <c r="P865" s="474">
        <v>40.7</v>
      </c>
      <c r="Q865" s="474">
        <v>39.0</v>
      </c>
      <c r="R865" s="474" t="s">
        <v>3342</v>
      </c>
      <c r="S865" s="475">
        <v>0.0102</v>
      </c>
    </row>
    <row r="866" ht="15.75" customHeight="1">
      <c r="A866" s="473" t="s">
        <v>1217</v>
      </c>
      <c r="B866" s="406">
        <v>33.6</v>
      </c>
      <c r="C866" s="474">
        <v>33.6</v>
      </c>
      <c r="D866" s="474">
        <v>33.6</v>
      </c>
      <c r="E866" s="474">
        <v>33.6</v>
      </c>
      <c r="F866" s="474" t="s">
        <v>2758</v>
      </c>
      <c r="G866" s="475">
        <v>0.0</v>
      </c>
      <c r="M866" s="473" t="s">
        <v>1127</v>
      </c>
      <c r="N866" s="406">
        <v>39.4</v>
      </c>
      <c r="O866" s="474">
        <v>39.5</v>
      </c>
      <c r="P866" s="474">
        <v>39.8</v>
      </c>
      <c r="Q866" s="474">
        <v>39.1</v>
      </c>
      <c r="R866" s="474" t="s">
        <v>3343</v>
      </c>
      <c r="S866" s="475">
        <v>-0.0025</v>
      </c>
    </row>
    <row r="867" ht="15.75" customHeight="1">
      <c r="A867" s="473" t="s">
        <v>1218</v>
      </c>
      <c r="B867" s="406">
        <v>33.6</v>
      </c>
      <c r="C867" s="474">
        <v>33.6</v>
      </c>
      <c r="D867" s="474">
        <v>33.6</v>
      </c>
      <c r="E867" s="474">
        <v>33.6</v>
      </c>
      <c r="F867" s="474" t="s">
        <v>3428</v>
      </c>
      <c r="G867" s="475">
        <v>0.0</v>
      </c>
      <c r="M867" s="473" t="s">
        <v>1128</v>
      </c>
      <c r="N867" s="406">
        <v>39.5</v>
      </c>
      <c r="O867" s="474">
        <v>40.7</v>
      </c>
      <c r="P867" s="474">
        <v>40.7</v>
      </c>
      <c r="Q867" s="474">
        <v>39.3</v>
      </c>
      <c r="R867" s="474" t="s">
        <v>3344</v>
      </c>
      <c r="S867" s="475">
        <v>-0.005</v>
      </c>
    </row>
    <row r="868" ht="15.75" customHeight="1">
      <c r="A868" s="473" t="s">
        <v>1219</v>
      </c>
      <c r="B868" s="406">
        <v>33.6</v>
      </c>
      <c r="C868" s="474">
        <v>33.6</v>
      </c>
      <c r="D868" s="474">
        <v>33.6</v>
      </c>
      <c r="E868" s="474">
        <v>33.6</v>
      </c>
      <c r="F868" s="474" t="s">
        <v>2778</v>
      </c>
      <c r="G868" s="475">
        <v>0.0</v>
      </c>
      <c r="M868" s="473" t="s">
        <v>1129</v>
      </c>
      <c r="N868" s="406">
        <v>39.7</v>
      </c>
      <c r="O868" s="474">
        <v>39.0</v>
      </c>
      <c r="P868" s="474">
        <v>40.2</v>
      </c>
      <c r="Q868" s="474">
        <v>39.0</v>
      </c>
      <c r="R868" s="474" t="s">
        <v>3345</v>
      </c>
      <c r="S868" s="475">
        <v>0.0206</v>
      </c>
    </row>
    <row r="869" ht="15.75" customHeight="1">
      <c r="A869" s="473" t="s">
        <v>1220</v>
      </c>
      <c r="B869" s="406">
        <v>33.6</v>
      </c>
      <c r="C869" s="474">
        <v>33.6</v>
      </c>
      <c r="D869" s="474">
        <v>33.6</v>
      </c>
      <c r="E869" s="474">
        <v>33.6</v>
      </c>
      <c r="F869" s="474" t="s">
        <v>3429</v>
      </c>
      <c r="G869" s="475">
        <v>0.0</v>
      </c>
      <c r="M869" s="473" t="s">
        <v>1130</v>
      </c>
      <c r="N869" s="406">
        <v>38.9</v>
      </c>
      <c r="O869" s="474">
        <v>39.2</v>
      </c>
      <c r="P869" s="474">
        <v>40.0</v>
      </c>
      <c r="Q869" s="474">
        <v>38.5</v>
      </c>
      <c r="R869" s="474" t="s">
        <v>3346</v>
      </c>
      <c r="S869" s="475">
        <v>-0.0077</v>
      </c>
    </row>
    <row r="870" ht="15.75" customHeight="1">
      <c r="A870" s="473" t="s">
        <v>1221</v>
      </c>
      <c r="B870" s="406">
        <v>33.6</v>
      </c>
      <c r="C870" s="474">
        <v>33.6</v>
      </c>
      <c r="D870" s="474">
        <v>33.6</v>
      </c>
      <c r="E870" s="474">
        <v>33.6</v>
      </c>
      <c r="F870" s="474" t="s">
        <v>3430</v>
      </c>
      <c r="G870" s="475">
        <v>0.0</v>
      </c>
      <c r="M870" s="473" t="s">
        <v>1131</v>
      </c>
      <c r="N870" s="406">
        <v>39.2</v>
      </c>
      <c r="O870" s="474">
        <v>39.4</v>
      </c>
      <c r="P870" s="474">
        <v>40.8</v>
      </c>
      <c r="Q870" s="474">
        <v>39.0</v>
      </c>
      <c r="R870" s="474" t="s">
        <v>3347</v>
      </c>
      <c r="S870" s="475">
        <v>-0.0051</v>
      </c>
    </row>
    <row r="871" ht="15.75" customHeight="1">
      <c r="A871" s="473" t="s">
        <v>1222</v>
      </c>
      <c r="B871" s="406">
        <v>33.6</v>
      </c>
      <c r="C871" s="474">
        <v>33.6</v>
      </c>
      <c r="D871" s="474">
        <v>33.6</v>
      </c>
      <c r="E871" s="474">
        <v>33.6</v>
      </c>
      <c r="F871" s="474" t="s">
        <v>3431</v>
      </c>
      <c r="G871" s="475">
        <v>0.0</v>
      </c>
      <c r="M871" s="473" t="s">
        <v>1132</v>
      </c>
      <c r="N871" s="406">
        <v>39.4</v>
      </c>
      <c r="O871" s="474">
        <v>40.6</v>
      </c>
      <c r="P871" s="474">
        <v>40.6</v>
      </c>
      <c r="Q871" s="474">
        <v>39.2</v>
      </c>
      <c r="R871" s="474" t="s">
        <v>3348</v>
      </c>
      <c r="S871" s="475">
        <v>-0.0025</v>
      </c>
    </row>
    <row r="872" ht="15.75" customHeight="1">
      <c r="A872" s="473" t="s">
        <v>1223</v>
      </c>
      <c r="B872" s="406">
        <v>33.6</v>
      </c>
      <c r="C872" s="474">
        <v>33.6</v>
      </c>
      <c r="D872" s="474">
        <v>33.6</v>
      </c>
      <c r="E872" s="474">
        <v>33.6</v>
      </c>
      <c r="F872" s="474" t="s">
        <v>3432</v>
      </c>
      <c r="G872" s="475">
        <v>0.0</v>
      </c>
      <c r="M872" s="473" t="s">
        <v>1133</v>
      </c>
      <c r="N872" s="406">
        <v>39.5</v>
      </c>
      <c r="O872" s="474">
        <v>39.9</v>
      </c>
      <c r="P872" s="474">
        <v>40.2</v>
      </c>
      <c r="Q872" s="474">
        <v>39.5</v>
      </c>
      <c r="R872" s="474" t="s">
        <v>3349</v>
      </c>
      <c r="S872" s="475">
        <v>-0.0075</v>
      </c>
    </row>
    <row r="873" ht="15.75" customHeight="1">
      <c r="A873" s="473" t="s">
        <v>1224</v>
      </c>
      <c r="B873" s="406">
        <v>33.6</v>
      </c>
      <c r="C873" s="474">
        <v>33.6</v>
      </c>
      <c r="D873" s="474">
        <v>33.6</v>
      </c>
      <c r="E873" s="474">
        <v>33.6</v>
      </c>
      <c r="F873" s="474" t="s">
        <v>2869</v>
      </c>
      <c r="G873" s="475">
        <v>0.0</v>
      </c>
      <c r="M873" s="473" t="s">
        <v>1134</v>
      </c>
      <c r="N873" s="406">
        <v>39.8</v>
      </c>
      <c r="O873" s="474">
        <v>39.9</v>
      </c>
      <c r="P873" s="474">
        <v>40.8</v>
      </c>
      <c r="Q873" s="474">
        <v>39.5</v>
      </c>
      <c r="R873" s="474" t="s">
        <v>3350</v>
      </c>
      <c r="S873" s="475">
        <v>-0.0025</v>
      </c>
    </row>
    <row r="874" ht="15.75" customHeight="1">
      <c r="A874" s="473" t="s">
        <v>1225</v>
      </c>
      <c r="B874" s="406">
        <v>33.6</v>
      </c>
      <c r="C874" s="474">
        <v>33.6</v>
      </c>
      <c r="D874" s="474">
        <v>33.6</v>
      </c>
      <c r="E874" s="474">
        <v>33.6</v>
      </c>
      <c r="F874" s="474" t="s">
        <v>3433</v>
      </c>
      <c r="G874" s="475">
        <v>0.0</v>
      </c>
      <c r="M874" s="473" t="s">
        <v>1135</v>
      </c>
      <c r="N874" s="406">
        <v>39.9</v>
      </c>
      <c r="O874" s="474">
        <v>39.7</v>
      </c>
      <c r="P874" s="474">
        <v>40.8</v>
      </c>
      <c r="Q874" s="474">
        <v>39.6</v>
      </c>
      <c r="R874" s="474" t="s">
        <v>3351</v>
      </c>
      <c r="S874" s="475">
        <v>0.0</v>
      </c>
    </row>
    <row r="875" ht="15.75" customHeight="1">
      <c r="A875" s="473" t="s">
        <v>1226</v>
      </c>
      <c r="B875" s="406">
        <v>33.6</v>
      </c>
      <c r="C875" s="474">
        <v>33.6</v>
      </c>
      <c r="D875" s="474">
        <v>33.6</v>
      </c>
      <c r="E875" s="474">
        <v>33.6</v>
      </c>
      <c r="F875" s="474" t="s">
        <v>3434</v>
      </c>
      <c r="G875" s="475">
        <v>0.0</v>
      </c>
      <c r="M875" s="473" t="s">
        <v>1136</v>
      </c>
      <c r="N875" s="406">
        <v>39.9</v>
      </c>
      <c r="O875" s="474">
        <v>41.2</v>
      </c>
      <c r="P875" s="474">
        <v>42.7</v>
      </c>
      <c r="Q875" s="474">
        <v>39.6</v>
      </c>
      <c r="R875" s="474" t="s">
        <v>3352</v>
      </c>
      <c r="S875" s="475">
        <v>-0.0268</v>
      </c>
    </row>
    <row r="876" ht="15.75" customHeight="1">
      <c r="A876" s="473" t="s">
        <v>1227</v>
      </c>
      <c r="B876" s="406">
        <v>33.6</v>
      </c>
      <c r="C876" s="474">
        <v>33.6</v>
      </c>
      <c r="D876" s="474">
        <v>33.6</v>
      </c>
      <c r="E876" s="474">
        <v>33.6</v>
      </c>
      <c r="F876" s="474" t="s">
        <v>3434</v>
      </c>
      <c r="G876" s="475">
        <v>0.0</v>
      </c>
      <c r="M876" s="473" t="s">
        <v>1137</v>
      </c>
      <c r="N876" s="406">
        <v>41.0</v>
      </c>
      <c r="O876" s="474">
        <v>42.2</v>
      </c>
      <c r="P876" s="474">
        <v>42.2</v>
      </c>
      <c r="Q876" s="474">
        <v>40.9</v>
      </c>
      <c r="R876" s="474" t="s">
        <v>3353</v>
      </c>
      <c r="S876" s="475">
        <v>-0.0168</v>
      </c>
    </row>
    <row r="877" ht="15.75" customHeight="1">
      <c r="A877" s="473" t="s">
        <v>1228</v>
      </c>
      <c r="B877" s="406">
        <v>33.6</v>
      </c>
      <c r="C877" s="474">
        <v>33.6</v>
      </c>
      <c r="D877" s="474">
        <v>33.6</v>
      </c>
      <c r="E877" s="474">
        <v>33.6</v>
      </c>
      <c r="F877" s="474" t="s">
        <v>3435</v>
      </c>
      <c r="G877" s="475">
        <v>0.0</v>
      </c>
      <c r="M877" s="473" t="s">
        <v>1138</v>
      </c>
      <c r="N877" s="406">
        <v>41.7</v>
      </c>
      <c r="O877" s="474">
        <v>40.4</v>
      </c>
      <c r="P877" s="474">
        <v>42.8</v>
      </c>
      <c r="Q877" s="474">
        <v>40.2</v>
      </c>
      <c r="R877" s="474" t="s">
        <v>3354</v>
      </c>
      <c r="S877" s="475">
        <v>0.0322</v>
      </c>
    </row>
    <row r="878" ht="15.75" customHeight="1">
      <c r="A878" s="473" t="s">
        <v>1229</v>
      </c>
      <c r="B878" s="406">
        <v>33.6</v>
      </c>
      <c r="C878" s="474">
        <v>33.6</v>
      </c>
      <c r="D878" s="474">
        <v>33.6</v>
      </c>
      <c r="E878" s="474">
        <v>33.6</v>
      </c>
      <c r="F878" s="474" t="s">
        <v>3436</v>
      </c>
      <c r="G878" s="475">
        <v>0.0</v>
      </c>
      <c r="M878" s="473" t="s">
        <v>1139</v>
      </c>
      <c r="N878" s="406">
        <v>40.4</v>
      </c>
      <c r="O878" s="474">
        <v>40.8</v>
      </c>
      <c r="P878" s="474">
        <v>41.0</v>
      </c>
      <c r="Q878" s="474">
        <v>40.2</v>
      </c>
      <c r="R878" s="474" t="s">
        <v>3355</v>
      </c>
      <c r="S878" s="475">
        <v>-0.0122</v>
      </c>
    </row>
    <row r="879" ht="15.75" customHeight="1">
      <c r="A879" s="473" t="s">
        <v>1230</v>
      </c>
      <c r="B879" s="406">
        <v>33.6</v>
      </c>
      <c r="C879" s="474">
        <v>34.9</v>
      </c>
      <c r="D879" s="474">
        <v>34.9</v>
      </c>
      <c r="E879" s="474">
        <v>33.6</v>
      </c>
      <c r="F879" s="474" t="s">
        <v>3437</v>
      </c>
      <c r="G879" s="475">
        <v>-0.0372</v>
      </c>
      <c r="M879" s="473" t="s">
        <v>1140</v>
      </c>
      <c r="N879" s="406">
        <v>40.9</v>
      </c>
      <c r="O879" s="474">
        <v>41.3</v>
      </c>
      <c r="P879" s="474">
        <v>41.5</v>
      </c>
      <c r="Q879" s="474">
        <v>40.8</v>
      </c>
      <c r="R879" s="474" t="s">
        <v>3356</v>
      </c>
      <c r="S879" s="475">
        <v>-0.0121</v>
      </c>
    </row>
    <row r="880" ht="15.75" customHeight="1">
      <c r="A880" s="473" t="s">
        <v>1231</v>
      </c>
      <c r="B880" s="406">
        <v>34.9</v>
      </c>
      <c r="C880" s="474">
        <v>34.9</v>
      </c>
      <c r="D880" s="474">
        <v>34.9</v>
      </c>
      <c r="E880" s="474">
        <v>34.9</v>
      </c>
      <c r="F880" s="474" t="s">
        <v>2839</v>
      </c>
      <c r="G880" s="475">
        <v>0.1186</v>
      </c>
      <c r="M880" s="473" t="s">
        <v>1141</v>
      </c>
      <c r="N880" s="406">
        <v>41.4</v>
      </c>
      <c r="O880" s="474">
        <v>41.2</v>
      </c>
      <c r="P880" s="474">
        <v>41.9</v>
      </c>
      <c r="Q880" s="474">
        <v>40.7</v>
      </c>
      <c r="R880" s="474" t="s">
        <v>3357</v>
      </c>
      <c r="S880" s="475">
        <v>0.0073</v>
      </c>
    </row>
    <row r="881" ht="15.75" customHeight="1">
      <c r="A881" s="473" t="s">
        <v>1232</v>
      </c>
      <c r="B881" s="406">
        <v>31.2</v>
      </c>
      <c r="C881" s="474">
        <v>33.0</v>
      </c>
      <c r="D881" s="474">
        <v>33.4</v>
      </c>
      <c r="E881" s="474">
        <v>31.0</v>
      </c>
      <c r="F881" s="474" t="s">
        <v>3438</v>
      </c>
      <c r="G881" s="475">
        <v>-0.028</v>
      </c>
      <c r="M881" s="473" t="s">
        <v>1142</v>
      </c>
      <c r="N881" s="406">
        <v>41.1</v>
      </c>
      <c r="O881" s="474">
        <v>42.0</v>
      </c>
      <c r="P881" s="474">
        <v>42.0</v>
      </c>
      <c r="Q881" s="474">
        <v>41.0</v>
      </c>
      <c r="R881" s="474" t="s">
        <v>3358</v>
      </c>
      <c r="S881" s="475">
        <v>-0.0048</v>
      </c>
    </row>
    <row r="882" ht="15.75" customHeight="1">
      <c r="A882" s="473" t="s">
        <v>1233</v>
      </c>
      <c r="B882" s="406">
        <v>32.1</v>
      </c>
      <c r="C882" s="474">
        <v>34.6</v>
      </c>
      <c r="D882" s="474">
        <v>35.0</v>
      </c>
      <c r="E882" s="474">
        <v>31.6</v>
      </c>
      <c r="F882" s="474" t="s">
        <v>3439</v>
      </c>
      <c r="G882" s="475">
        <v>-0.0446</v>
      </c>
      <c r="M882" s="473" t="s">
        <v>1143</v>
      </c>
      <c r="N882" s="406">
        <v>41.3</v>
      </c>
      <c r="O882" s="474">
        <v>41.9</v>
      </c>
      <c r="P882" s="474">
        <v>41.9</v>
      </c>
      <c r="Q882" s="474">
        <v>41.2</v>
      </c>
      <c r="R882" s="474" t="s">
        <v>3359</v>
      </c>
      <c r="S882" s="475">
        <v>0.0</v>
      </c>
    </row>
    <row r="883" ht="15.75" customHeight="1">
      <c r="A883" s="473" t="s">
        <v>1234</v>
      </c>
      <c r="B883" s="406">
        <v>33.6</v>
      </c>
      <c r="C883" s="474">
        <v>35.0</v>
      </c>
      <c r="D883" s="474">
        <v>35.0</v>
      </c>
      <c r="E883" s="474">
        <v>32.4</v>
      </c>
      <c r="F883" s="474" t="s">
        <v>3440</v>
      </c>
      <c r="G883" s="475">
        <v>-0.04</v>
      </c>
      <c r="M883" s="473" t="s">
        <v>1144</v>
      </c>
      <c r="N883" s="406">
        <v>41.3</v>
      </c>
      <c r="O883" s="474">
        <v>42.0</v>
      </c>
      <c r="P883" s="474">
        <v>42.0</v>
      </c>
      <c r="Q883" s="474">
        <v>41.1</v>
      </c>
      <c r="R883" s="474" t="s">
        <v>3360</v>
      </c>
      <c r="S883" s="475">
        <v>-0.0143</v>
      </c>
    </row>
    <row r="884" ht="15.75" customHeight="1">
      <c r="A884" s="473" t="s">
        <v>1235</v>
      </c>
      <c r="B884" s="406">
        <v>35.0</v>
      </c>
      <c r="C884" s="474">
        <v>36.4</v>
      </c>
      <c r="D884" s="474">
        <v>36.4</v>
      </c>
      <c r="E884" s="474">
        <v>34.8</v>
      </c>
      <c r="F884" s="474" t="s">
        <v>3441</v>
      </c>
      <c r="G884" s="475">
        <v>-0.0331</v>
      </c>
      <c r="M884" s="473" t="s">
        <v>1145</v>
      </c>
      <c r="N884" s="406">
        <v>41.9</v>
      </c>
      <c r="O884" s="474">
        <v>42.0</v>
      </c>
      <c r="P884" s="474">
        <v>42.4</v>
      </c>
      <c r="Q884" s="474">
        <v>41.8</v>
      </c>
      <c r="R884" s="474" t="s">
        <v>3361</v>
      </c>
      <c r="S884" s="475">
        <v>-0.0048</v>
      </c>
    </row>
    <row r="885" ht="15.75" customHeight="1">
      <c r="A885" s="473" t="s">
        <v>1236</v>
      </c>
      <c r="B885" s="406">
        <v>36.2</v>
      </c>
      <c r="C885" s="474">
        <v>36.1</v>
      </c>
      <c r="D885" s="474">
        <v>37.0</v>
      </c>
      <c r="E885" s="474">
        <v>35.6</v>
      </c>
      <c r="F885" s="474" t="s">
        <v>3442</v>
      </c>
      <c r="G885" s="475">
        <v>0.0028</v>
      </c>
      <c r="M885" s="473" t="s">
        <v>1146</v>
      </c>
      <c r="N885" s="406">
        <v>42.1</v>
      </c>
      <c r="O885" s="474">
        <v>41.8</v>
      </c>
      <c r="P885" s="474">
        <v>42.8</v>
      </c>
      <c r="Q885" s="474">
        <v>41.8</v>
      </c>
      <c r="R885" s="474" t="s">
        <v>3362</v>
      </c>
      <c r="S885" s="475">
        <v>0.0072</v>
      </c>
    </row>
    <row r="886" ht="15.75" customHeight="1">
      <c r="A886" s="473" t="s">
        <v>1237</v>
      </c>
      <c r="B886" s="406">
        <v>36.1</v>
      </c>
      <c r="C886" s="474">
        <v>37.0</v>
      </c>
      <c r="D886" s="474">
        <v>37.0</v>
      </c>
      <c r="E886" s="474">
        <v>35.0</v>
      </c>
      <c r="F886" s="474" t="s">
        <v>3443</v>
      </c>
      <c r="G886" s="475">
        <v>0.0285</v>
      </c>
      <c r="M886" s="473" t="s">
        <v>1147</v>
      </c>
      <c r="N886" s="406">
        <v>41.8</v>
      </c>
      <c r="O886" s="474">
        <v>42.1</v>
      </c>
      <c r="P886" s="474">
        <v>42.5</v>
      </c>
      <c r="Q886" s="474">
        <v>41.7</v>
      </c>
      <c r="R886" s="474" t="s">
        <v>3363</v>
      </c>
      <c r="S886" s="475">
        <v>-0.0095</v>
      </c>
    </row>
    <row r="887" ht="15.75" customHeight="1">
      <c r="A887" s="473" t="s">
        <v>1238</v>
      </c>
      <c r="B887" s="406">
        <v>35.1</v>
      </c>
      <c r="C887" s="474">
        <v>37.3</v>
      </c>
      <c r="D887" s="474">
        <v>37.8</v>
      </c>
      <c r="E887" s="474">
        <v>34.6</v>
      </c>
      <c r="F887" s="474" t="s">
        <v>3444</v>
      </c>
      <c r="G887" s="475">
        <v>-0.0787</v>
      </c>
      <c r="M887" s="473" t="s">
        <v>1148</v>
      </c>
      <c r="N887" s="406">
        <v>42.2</v>
      </c>
      <c r="O887" s="474">
        <v>42.7</v>
      </c>
      <c r="P887" s="474">
        <v>43.6</v>
      </c>
      <c r="Q887" s="474">
        <v>41.8</v>
      </c>
      <c r="R887" s="474" t="s">
        <v>3364</v>
      </c>
      <c r="S887" s="475">
        <v>-0.0321</v>
      </c>
    </row>
    <row r="888" ht="15.75" customHeight="1">
      <c r="A888" s="473" t="s">
        <v>1239</v>
      </c>
      <c r="B888" s="406">
        <v>38.1</v>
      </c>
      <c r="C888" s="474">
        <v>38.3</v>
      </c>
      <c r="D888" s="474">
        <v>38.7</v>
      </c>
      <c r="E888" s="474">
        <v>38.0</v>
      </c>
      <c r="F888" s="474" t="s">
        <v>3445</v>
      </c>
      <c r="G888" s="475">
        <v>-0.0231</v>
      </c>
      <c r="M888" s="473" t="s">
        <v>1149</v>
      </c>
      <c r="N888" s="406">
        <v>43.6</v>
      </c>
      <c r="O888" s="474">
        <v>42.3</v>
      </c>
      <c r="P888" s="474">
        <v>44.0</v>
      </c>
      <c r="Q888" s="474">
        <v>42.0</v>
      </c>
      <c r="R888" s="474" t="s">
        <v>3365</v>
      </c>
      <c r="S888" s="475">
        <v>0.0187</v>
      </c>
    </row>
    <row r="889" ht="15.75" customHeight="1">
      <c r="A889" s="473" t="s">
        <v>1240</v>
      </c>
      <c r="B889" s="406">
        <v>39.0</v>
      </c>
      <c r="C889" s="474">
        <v>40.0</v>
      </c>
      <c r="D889" s="474">
        <v>40.0</v>
      </c>
      <c r="E889" s="474">
        <v>39.0</v>
      </c>
      <c r="F889" s="474" t="s">
        <v>3446</v>
      </c>
      <c r="G889" s="475">
        <v>-0.0102</v>
      </c>
      <c r="M889" s="473" t="s">
        <v>1150</v>
      </c>
      <c r="N889" s="406">
        <v>42.8</v>
      </c>
      <c r="O889" s="474">
        <v>43.4</v>
      </c>
      <c r="P889" s="474">
        <v>44.4</v>
      </c>
      <c r="Q889" s="474">
        <v>42.5</v>
      </c>
      <c r="R889" s="474" t="s">
        <v>3366</v>
      </c>
      <c r="S889" s="475">
        <v>-0.007</v>
      </c>
    </row>
    <row r="890" ht="15.75" customHeight="1">
      <c r="A890" s="473" t="s">
        <v>1241</v>
      </c>
      <c r="B890" s="406">
        <v>39.4</v>
      </c>
      <c r="C890" s="474">
        <v>41.0</v>
      </c>
      <c r="D890" s="474">
        <v>41.4</v>
      </c>
      <c r="E890" s="474">
        <v>39.0</v>
      </c>
      <c r="F890" s="474" t="s">
        <v>3447</v>
      </c>
      <c r="G890" s="475">
        <v>-0.0414</v>
      </c>
      <c r="M890" s="473" t="s">
        <v>1151</v>
      </c>
      <c r="N890" s="406">
        <v>43.1</v>
      </c>
      <c r="O890" s="474">
        <v>43.8</v>
      </c>
      <c r="P890" s="474">
        <v>43.8</v>
      </c>
      <c r="Q890" s="474">
        <v>43.0</v>
      </c>
      <c r="R890" s="474" t="s">
        <v>3367</v>
      </c>
      <c r="S890" s="475">
        <v>-0.0137</v>
      </c>
    </row>
    <row r="891" ht="15.75" customHeight="1">
      <c r="A891" s="473" t="s">
        <v>1242</v>
      </c>
      <c r="B891" s="406">
        <v>41.1</v>
      </c>
      <c r="C891" s="474">
        <v>40.6</v>
      </c>
      <c r="D891" s="474">
        <v>41.9</v>
      </c>
      <c r="E891" s="474">
        <v>40.0</v>
      </c>
      <c r="F891" s="474" t="s">
        <v>3448</v>
      </c>
      <c r="G891" s="475">
        <v>0.0301</v>
      </c>
      <c r="M891" s="473" t="s">
        <v>1152</v>
      </c>
      <c r="N891" s="406">
        <v>43.7</v>
      </c>
      <c r="O891" s="474">
        <v>44.6</v>
      </c>
      <c r="P891" s="474">
        <v>44.9</v>
      </c>
      <c r="Q891" s="474">
        <v>43.5</v>
      </c>
      <c r="R891" s="474" t="s">
        <v>2727</v>
      </c>
      <c r="S891" s="475">
        <v>-0.0158</v>
      </c>
    </row>
    <row r="892" ht="15.75" customHeight="1">
      <c r="A892" s="473" t="s">
        <v>1243</v>
      </c>
      <c r="B892" s="406">
        <v>39.9</v>
      </c>
      <c r="C892" s="474">
        <v>38.9</v>
      </c>
      <c r="D892" s="474">
        <v>40.1</v>
      </c>
      <c r="E892" s="474">
        <v>38.4</v>
      </c>
      <c r="F892" s="474" t="s">
        <v>3449</v>
      </c>
      <c r="G892" s="475">
        <v>0.0257</v>
      </c>
      <c r="M892" s="473" t="s">
        <v>1153</v>
      </c>
      <c r="N892" s="406">
        <v>44.4</v>
      </c>
      <c r="O892" s="474">
        <v>44.5</v>
      </c>
      <c r="P892" s="474">
        <v>45.5</v>
      </c>
      <c r="Q892" s="474">
        <v>43.2</v>
      </c>
      <c r="R892" s="474" t="s">
        <v>3368</v>
      </c>
      <c r="S892" s="475">
        <v>0.0023</v>
      </c>
    </row>
    <row r="893" ht="15.75" customHeight="1">
      <c r="A893" s="473" t="s">
        <v>1244</v>
      </c>
      <c r="B893" s="406">
        <v>38.9</v>
      </c>
      <c r="C893" s="474">
        <v>39.6</v>
      </c>
      <c r="D893" s="474">
        <v>39.6</v>
      </c>
      <c r="E893" s="474">
        <v>38.1</v>
      </c>
      <c r="F893" s="474" t="s">
        <v>3450</v>
      </c>
      <c r="G893" s="475">
        <v>-0.0275</v>
      </c>
      <c r="M893" s="473" t="s">
        <v>1154</v>
      </c>
      <c r="N893" s="406">
        <v>44.3</v>
      </c>
      <c r="O893" s="474">
        <v>43.1</v>
      </c>
      <c r="P893" s="474">
        <v>44.5</v>
      </c>
      <c r="Q893" s="474">
        <v>42.0</v>
      </c>
      <c r="R893" s="474" t="s">
        <v>3369</v>
      </c>
      <c r="S893" s="475">
        <v>0.0278</v>
      </c>
    </row>
    <row r="894" ht="15.75" customHeight="1">
      <c r="A894" s="473" t="s">
        <v>1245</v>
      </c>
      <c r="B894" s="406">
        <v>40.0</v>
      </c>
      <c r="C894" s="474">
        <v>41.3</v>
      </c>
      <c r="D894" s="474">
        <v>42.0</v>
      </c>
      <c r="E894" s="474">
        <v>39.8</v>
      </c>
      <c r="F894" s="474" t="s">
        <v>3451</v>
      </c>
      <c r="G894" s="475">
        <v>-0.0315</v>
      </c>
      <c r="M894" s="473" t="s">
        <v>1155</v>
      </c>
      <c r="N894" s="406">
        <v>43.1</v>
      </c>
      <c r="O894" s="474">
        <v>41.0</v>
      </c>
      <c r="P894" s="474">
        <v>43.4</v>
      </c>
      <c r="Q894" s="474">
        <v>40.9</v>
      </c>
      <c r="R894" s="474" t="s">
        <v>3370</v>
      </c>
      <c r="S894" s="475">
        <v>0.059</v>
      </c>
    </row>
    <row r="895" ht="15.75" customHeight="1">
      <c r="A895" s="473" t="s">
        <v>1246</v>
      </c>
      <c r="B895" s="406">
        <v>41.3</v>
      </c>
      <c r="C895" s="474">
        <v>42.6</v>
      </c>
      <c r="D895" s="474">
        <v>43.6</v>
      </c>
      <c r="E895" s="474">
        <v>41.1</v>
      </c>
      <c r="F895" s="474" t="s">
        <v>3452</v>
      </c>
      <c r="G895" s="475">
        <v>-0.0373</v>
      </c>
      <c r="M895" s="473" t="s">
        <v>1156</v>
      </c>
      <c r="N895" s="406">
        <v>40.7</v>
      </c>
      <c r="O895" s="474">
        <v>40.9</v>
      </c>
      <c r="P895" s="474">
        <v>41.5</v>
      </c>
      <c r="Q895" s="474">
        <v>40.4</v>
      </c>
      <c r="R895" s="474" t="s">
        <v>3371</v>
      </c>
      <c r="S895" s="475">
        <v>0.015</v>
      </c>
    </row>
    <row r="896" ht="15.75" customHeight="1">
      <c r="A896" s="473" t="s">
        <v>1247</v>
      </c>
      <c r="B896" s="406">
        <v>42.9</v>
      </c>
      <c r="C896" s="474">
        <v>43.9</v>
      </c>
      <c r="D896" s="474">
        <v>44.6</v>
      </c>
      <c r="E896" s="474">
        <v>42.3</v>
      </c>
      <c r="F896" s="474" t="s">
        <v>3453</v>
      </c>
      <c r="G896" s="475">
        <v>-0.0228</v>
      </c>
      <c r="M896" s="473" t="s">
        <v>1157</v>
      </c>
      <c r="N896" s="406">
        <v>40.1</v>
      </c>
      <c r="O896" s="474">
        <v>40.5</v>
      </c>
      <c r="P896" s="474">
        <v>40.6</v>
      </c>
      <c r="Q896" s="474">
        <v>40.0</v>
      </c>
      <c r="R896" s="474" t="s">
        <v>3372</v>
      </c>
      <c r="S896" s="475">
        <v>0.0025</v>
      </c>
    </row>
    <row r="897" ht="15.75" customHeight="1">
      <c r="A897" s="473" t="s">
        <v>1248</v>
      </c>
      <c r="B897" s="406">
        <v>43.9</v>
      </c>
      <c r="C897" s="474">
        <v>44.2</v>
      </c>
      <c r="D897" s="474">
        <v>46.0</v>
      </c>
      <c r="E897" s="474">
        <v>43.5</v>
      </c>
      <c r="F897" s="474" t="s">
        <v>3454</v>
      </c>
      <c r="G897" s="475">
        <v>-0.009</v>
      </c>
      <c r="M897" s="473" t="s">
        <v>1158</v>
      </c>
      <c r="N897" s="406">
        <v>40.0</v>
      </c>
      <c r="O897" s="474">
        <v>40.8</v>
      </c>
      <c r="P897" s="474">
        <v>41.0</v>
      </c>
      <c r="Q897" s="474">
        <v>39.8</v>
      </c>
      <c r="R897" s="474" t="s">
        <v>3373</v>
      </c>
      <c r="S897" s="475">
        <v>-0.0196</v>
      </c>
    </row>
    <row r="898" ht="15.75" customHeight="1">
      <c r="A898" s="473" t="s">
        <v>1249</v>
      </c>
      <c r="B898" s="406">
        <v>44.3</v>
      </c>
      <c r="C898" s="474">
        <v>47.4</v>
      </c>
      <c r="D898" s="474">
        <v>47.5</v>
      </c>
      <c r="E898" s="474">
        <v>43.9</v>
      </c>
      <c r="F898" s="474" t="s">
        <v>3455</v>
      </c>
      <c r="G898" s="475">
        <v>-0.0634</v>
      </c>
      <c r="M898" s="473" t="s">
        <v>1159</v>
      </c>
      <c r="N898" s="406">
        <v>40.8</v>
      </c>
      <c r="O898" s="474">
        <v>41.1</v>
      </c>
      <c r="P898" s="474">
        <v>41.2</v>
      </c>
      <c r="Q898" s="474">
        <v>40.6</v>
      </c>
      <c r="R898" s="474" t="s">
        <v>3374</v>
      </c>
      <c r="S898" s="475">
        <v>-0.0049</v>
      </c>
    </row>
    <row r="899" ht="15.75" customHeight="1">
      <c r="A899" s="473" t="s">
        <v>1250</v>
      </c>
      <c r="B899" s="406">
        <v>47.3</v>
      </c>
      <c r="C899" s="474">
        <v>44.0</v>
      </c>
      <c r="D899" s="474">
        <v>47.4</v>
      </c>
      <c r="E899" s="474">
        <v>44.0</v>
      </c>
      <c r="F899" s="474" t="s">
        <v>3456</v>
      </c>
      <c r="G899" s="475">
        <v>0.0974</v>
      </c>
      <c r="M899" s="473" t="s">
        <v>1160</v>
      </c>
      <c r="N899" s="406">
        <v>41.0</v>
      </c>
      <c r="O899" s="474">
        <v>41.1</v>
      </c>
      <c r="P899" s="474">
        <v>41.5</v>
      </c>
      <c r="Q899" s="474">
        <v>40.4</v>
      </c>
      <c r="R899" s="474" t="s">
        <v>3375</v>
      </c>
      <c r="S899" s="475">
        <v>0.0123</v>
      </c>
    </row>
    <row r="900" ht="15.75" customHeight="1">
      <c r="A900" s="473" t="s">
        <v>1251</v>
      </c>
      <c r="B900" s="406">
        <v>43.1</v>
      </c>
      <c r="C900" s="474">
        <v>38.9</v>
      </c>
      <c r="D900" s="474">
        <v>43.1</v>
      </c>
      <c r="E900" s="474">
        <v>38.8</v>
      </c>
      <c r="F900" s="474" t="s">
        <v>3457</v>
      </c>
      <c r="G900" s="475">
        <v>0.0995</v>
      </c>
      <c r="M900" s="473" t="s">
        <v>1161</v>
      </c>
      <c r="N900" s="406">
        <v>40.5</v>
      </c>
      <c r="O900" s="474">
        <v>39.8</v>
      </c>
      <c r="P900" s="474">
        <v>41.4</v>
      </c>
      <c r="Q900" s="474">
        <v>39.7</v>
      </c>
      <c r="R900" s="474" t="s">
        <v>3376</v>
      </c>
      <c r="S900" s="475">
        <v>0.0227</v>
      </c>
    </row>
    <row r="901" ht="15.75" customHeight="1">
      <c r="A901" s="473" t="s">
        <v>1252</v>
      </c>
      <c r="B901" s="406">
        <v>39.2</v>
      </c>
      <c r="C901" s="474">
        <v>40.3</v>
      </c>
      <c r="D901" s="474">
        <v>40.9</v>
      </c>
      <c r="E901" s="474">
        <v>38.9</v>
      </c>
      <c r="F901" s="474" t="s">
        <v>3458</v>
      </c>
      <c r="G901" s="475">
        <v>-0.02</v>
      </c>
      <c r="M901" s="473" t="s">
        <v>1162</v>
      </c>
      <c r="N901" s="406">
        <v>39.6</v>
      </c>
      <c r="O901" s="474">
        <v>40.0</v>
      </c>
      <c r="P901" s="474">
        <v>40.2</v>
      </c>
      <c r="Q901" s="474">
        <v>39.2</v>
      </c>
      <c r="R901" s="474" t="s">
        <v>3377</v>
      </c>
      <c r="S901" s="475">
        <v>0.0102</v>
      </c>
    </row>
    <row r="902" ht="15.75" customHeight="1">
      <c r="A902" s="473" t="s">
        <v>1253</v>
      </c>
      <c r="B902" s="406">
        <v>40.0</v>
      </c>
      <c r="C902" s="474">
        <v>40.7</v>
      </c>
      <c r="D902" s="474">
        <v>40.7</v>
      </c>
      <c r="E902" s="474">
        <v>38.5</v>
      </c>
      <c r="F902" s="474" t="s">
        <v>3459</v>
      </c>
      <c r="G902" s="475">
        <v>-0.0074</v>
      </c>
      <c r="M902" s="473" t="s">
        <v>1163</v>
      </c>
      <c r="N902" s="406">
        <v>39.2</v>
      </c>
      <c r="O902" s="474">
        <v>39.7</v>
      </c>
      <c r="P902" s="474">
        <v>40.1</v>
      </c>
      <c r="Q902" s="474">
        <v>39.0</v>
      </c>
      <c r="R902" s="474" t="s">
        <v>3378</v>
      </c>
      <c r="S902" s="475">
        <v>-0.0101</v>
      </c>
    </row>
    <row r="903" ht="15.75" customHeight="1">
      <c r="A903" s="473" t="s">
        <v>1254</v>
      </c>
      <c r="B903" s="406">
        <v>40.3</v>
      </c>
      <c r="C903" s="474">
        <v>39.5</v>
      </c>
      <c r="D903" s="474">
        <v>40.8</v>
      </c>
      <c r="E903" s="474">
        <v>39.5</v>
      </c>
      <c r="F903" s="474" t="s">
        <v>3460</v>
      </c>
      <c r="G903" s="475">
        <v>0.0333</v>
      </c>
      <c r="M903" s="473" t="s">
        <v>1164</v>
      </c>
      <c r="N903" s="406">
        <v>39.6</v>
      </c>
      <c r="O903" s="474">
        <v>39.7</v>
      </c>
      <c r="P903" s="474">
        <v>41.5</v>
      </c>
      <c r="Q903" s="474">
        <v>39.5</v>
      </c>
      <c r="R903" s="474" t="s">
        <v>3379</v>
      </c>
      <c r="S903" s="475">
        <v>-0.0025</v>
      </c>
    </row>
    <row r="904" ht="15.75" customHeight="1">
      <c r="A904" s="473" t="s">
        <v>1255</v>
      </c>
      <c r="B904" s="406">
        <v>39.0</v>
      </c>
      <c r="C904" s="474">
        <v>36.8</v>
      </c>
      <c r="D904" s="474">
        <v>39.3</v>
      </c>
      <c r="E904" s="474">
        <v>36.8</v>
      </c>
      <c r="F904" s="474" t="s">
        <v>3461</v>
      </c>
      <c r="G904" s="475">
        <v>0.0656</v>
      </c>
      <c r="M904" s="473" t="s">
        <v>1165</v>
      </c>
      <c r="N904" s="406">
        <v>39.7</v>
      </c>
      <c r="O904" s="474">
        <v>40.1</v>
      </c>
      <c r="P904" s="474">
        <v>40.6</v>
      </c>
      <c r="Q904" s="474">
        <v>39.6</v>
      </c>
      <c r="R904" s="474" t="s">
        <v>3380</v>
      </c>
      <c r="S904" s="475">
        <v>-0.0025</v>
      </c>
    </row>
    <row r="905" ht="15.75" customHeight="1">
      <c r="A905" s="473" t="s">
        <v>1256</v>
      </c>
      <c r="B905" s="406">
        <v>36.6</v>
      </c>
      <c r="C905" s="474">
        <v>36.8</v>
      </c>
      <c r="D905" s="474">
        <v>37.0</v>
      </c>
      <c r="E905" s="474">
        <v>36.4</v>
      </c>
      <c r="F905" s="474" t="s">
        <v>3462</v>
      </c>
      <c r="G905" s="475">
        <v>-0.0027</v>
      </c>
      <c r="M905" s="473" t="s">
        <v>1166</v>
      </c>
      <c r="N905" s="406">
        <v>39.8</v>
      </c>
      <c r="O905" s="474">
        <v>39.9</v>
      </c>
      <c r="P905" s="474">
        <v>40.3</v>
      </c>
      <c r="Q905" s="474">
        <v>39.0</v>
      </c>
      <c r="R905" s="474" t="s">
        <v>3381</v>
      </c>
      <c r="S905" s="475">
        <v>0.0051</v>
      </c>
    </row>
    <row r="906" ht="15.75" customHeight="1">
      <c r="A906" s="473" t="s">
        <v>1257</v>
      </c>
      <c r="B906" s="406">
        <v>36.7</v>
      </c>
      <c r="C906" s="474">
        <v>36.5</v>
      </c>
      <c r="D906" s="474">
        <v>36.9</v>
      </c>
      <c r="E906" s="474">
        <v>36.5</v>
      </c>
      <c r="F906" s="474" t="s">
        <v>3463</v>
      </c>
      <c r="G906" s="475">
        <v>0.0166</v>
      </c>
      <c r="M906" s="473" t="s">
        <v>1167</v>
      </c>
      <c r="N906" s="406">
        <v>39.6</v>
      </c>
      <c r="O906" s="474">
        <v>40.2</v>
      </c>
      <c r="P906" s="474">
        <v>40.8</v>
      </c>
      <c r="Q906" s="474">
        <v>39.4</v>
      </c>
      <c r="R906" s="474" t="s">
        <v>3382</v>
      </c>
      <c r="S906" s="475">
        <v>-0.01</v>
      </c>
    </row>
    <row r="907" ht="15.75" customHeight="1">
      <c r="A907" s="473" t="s">
        <v>1258</v>
      </c>
      <c r="B907" s="406">
        <v>36.1</v>
      </c>
      <c r="C907" s="474">
        <v>35.8</v>
      </c>
      <c r="D907" s="474">
        <v>36.4</v>
      </c>
      <c r="E907" s="474">
        <v>35.8</v>
      </c>
      <c r="F907" s="474" t="s">
        <v>3464</v>
      </c>
      <c r="G907" s="475">
        <v>0.0084</v>
      </c>
      <c r="M907" s="473" t="s">
        <v>1168</v>
      </c>
      <c r="N907" s="406">
        <v>40.0</v>
      </c>
      <c r="O907" s="474">
        <v>40.0</v>
      </c>
      <c r="P907" s="474">
        <v>40.8</v>
      </c>
      <c r="Q907" s="474">
        <v>39.5</v>
      </c>
      <c r="R907" s="474" t="s">
        <v>3383</v>
      </c>
      <c r="S907" s="475">
        <v>-0.0025</v>
      </c>
    </row>
    <row r="908" ht="15.75" customHeight="1">
      <c r="A908" s="473" t="s">
        <v>1259</v>
      </c>
      <c r="B908" s="406">
        <v>35.8</v>
      </c>
      <c r="C908" s="474">
        <v>36.1</v>
      </c>
      <c r="D908" s="474">
        <v>36.2</v>
      </c>
      <c r="E908" s="474">
        <v>35.6</v>
      </c>
      <c r="F908" s="474" t="s">
        <v>3465</v>
      </c>
      <c r="G908" s="475">
        <v>-0.0083</v>
      </c>
      <c r="M908" s="473" t="s">
        <v>1169</v>
      </c>
      <c r="N908" s="406">
        <v>40.1</v>
      </c>
      <c r="O908" s="474">
        <v>41.5</v>
      </c>
      <c r="P908" s="474">
        <v>41.6</v>
      </c>
      <c r="Q908" s="474">
        <v>39.5</v>
      </c>
      <c r="R908" s="474" t="s">
        <v>3384</v>
      </c>
      <c r="S908" s="475">
        <v>-0.0243</v>
      </c>
    </row>
    <row r="909" ht="15.75" customHeight="1">
      <c r="A909" s="473" t="s">
        <v>1260</v>
      </c>
      <c r="B909" s="406">
        <v>36.1</v>
      </c>
      <c r="C909" s="474">
        <v>36.1</v>
      </c>
      <c r="D909" s="474">
        <v>36.7</v>
      </c>
      <c r="E909" s="474">
        <v>36.0</v>
      </c>
      <c r="F909" s="474" t="s">
        <v>3466</v>
      </c>
      <c r="G909" s="475">
        <v>-0.0137</v>
      </c>
      <c r="M909" s="473" t="s">
        <v>1170</v>
      </c>
      <c r="N909" s="406">
        <v>41.1</v>
      </c>
      <c r="O909" s="474">
        <v>39.0</v>
      </c>
      <c r="P909" s="474">
        <v>42.0</v>
      </c>
      <c r="Q909" s="474">
        <v>38.6</v>
      </c>
      <c r="R909" s="474" t="s">
        <v>3385</v>
      </c>
      <c r="S909" s="475">
        <v>0.062</v>
      </c>
    </row>
    <row r="910" ht="15.75" customHeight="1">
      <c r="A910" s="473" t="s">
        <v>1261</v>
      </c>
      <c r="B910" s="406">
        <v>36.6</v>
      </c>
      <c r="C910" s="474">
        <v>36.7</v>
      </c>
      <c r="D910" s="474">
        <v>36.7</v>
      </c>
      <c r="E910" s="474">
        <v>36.3</v>
      </c>
      <c r="F910" s="474" t="s">
        <v>3467</v>
      </c>
      <c r="G910" s="475">
        <v>-0.0027</v>
      </c>
      <c r="M910" s="473" t="s">
        <v>1171</v>
      </c>
      <c r="N910" s="406">
        <v>38.7</v>
      </c>
      <c r="O910" s="474">
        <v>39.0</v>
      </c>
      <c r="P910" s="474">
        <v>39.3</v>
      </c>
      <c r="Q910" s="474">
        <v>38.3</v>
      </c>
      <c r="R910" s="474" t="s">
        <v>3386</v>
      </c>
      <c r="S910" s="475">
        <v>0.0078</v>
      </c>
    </row>
    <row r="911" ht="15.75" customHeight="1">
      <c r="A911" s="473" t="s">
        <v>1262</v>
      </c>
      <c r="B911" s="406">
        <v>36.7</v>
      </c>
      <c r="C911" s="474">
        <v>36.7</v>
      </c>
      <c r="D911" s="474">
        <v>37.0</v>
      </c>
      <c r="E911" s="474">
        <v>36.4</v>
      </c>
      <c r="F911" s="474" t="s">
        <v>3468</v>
      </c>
      <c r="G911" s="475">
        <v>0.0</v>
      </c>
      <c r="M911" s="473" t="s">
        <v>1172</v>
      </c>
      <c r="N911" s="406">
        <v>38.4</v>
      </c>
      <c r="O911" s="474">
        <v>39.0</v>
      </c>
      <c r="P911" s="474">
        <v>39.1</v>
      </c>
      <c r="Q911" s="474">
        <v>38.2</v>
      </c>
      <c r="R911" s="474" t="s">
        <v>3387</v>
      </c>
      <c r="S911" s="475">
        <v>-0.0052</v>
      </c>
    </row>
    <row r="912" ht="15.75" customHeight="1">
      <c r="A912" s="473" t="s">
        <v>1263</v>
      </c>
      <c r="B912" s="406">
        <v>36.7</v>
      </c>
      <c r="C912" s="474">
        <v>36.5</v>
      </c>
      <c r="D912" s="474">
        <v>36.8</v>
      </c>
      <c r="E912" s="474">
        <v>36.2</v>
      </c>
      <c r="F912" s="474" t="s">
        <v>3469</v>
      </c>
      <c r="G912" s="475">
        <v>0.0138</v>
      </c>
      <c r="M912" s="473" t="s">
        <v>1173</v>
      </c>
      <c r="N912" s="406">
        <v>38.6</v>
      </c>
      <c r="O912" s="474">
        <v>39.5</v>
      </c>
      <c r="P912" s="474">
        <v>40.1</v>
      </c>
      <c r="Q912" s="474">
        <v>38.4</v>
      </c>
      <c r="R912" s="474" t="s">
        <v>3388</v>
      </c>
      <c r="S912" s="475">
        <v>-0.0128</v>
      </c>
    </row>
    <row r="913" ht="15.75" customHeight="1">
      <c r="A913" s="473" t="s">
        <v>1264</v>
      </c>
      <c r="B913" s="406">
        <v>36.2</v>
      </c>
      <c r="C913" s="474">
        <v>35.9</v>
      </c>
      <c r="D913" s="474">
        <v>36.8</v>
      </c>
      <c r="E913" s="474">
        <v>35.9</v>
      </c>
      <c r="F913" s="474" t="s">
        <v>3470</v>
      </c>
      <c r="G913" s="475">
        <v>0.0028</v>
      </c>
      <c r="M913" s="473" t="s">
        <v>1174</v>
      </c>
      <c r="N913" s="406">
        <v>39.1</v>
      </c>
      <c r="O913" s="474">
        <v>40.1</v>
      </c>
      <c r="P913" s="474">
        <v>40.5</v>
      </c>
      <c r="Q913" s="474">
        <v>39.0</v>
      </c>
      <c r="R913" s="474" t="s">
        <v>3389</v>
      </c>
      <c r="S913" s="475">
        <v>-0.0249</v>
      </c>
    </row>
    <row r="914" ht="15.75" customHeight="1">
      <c r="A914" s="473" t="s">
        <v>1265</v>
      </c>
      <c r="B914" s="406">
        <v>36.1</v>
      </c>
      <c r="C914" s="474">
        <v>37.0</v>
      </c>
      <c r="D914" s="474">
        <v>37.0</v>
      </c>
      <c r="E914" s="474">
        <v>36.0</v>
      </c>
      <c r="F914" s="474" t="s">
        <v>3471</v>
      </c>
      <c r="G914" s="475">
        <v>-0.0163</v>
      </c>
      <c r="M914" s="473" t="s">
        <v>1175</v>
      </c>
      <c r="N914" s="406">
        <v>40.1</v>
      </c>
      <c r="O914" s="474">
        <v>40.9</v>
      </c>
      <c r="P914" s="474">
        <v>41.8</v>
      </c>
      <c r="Q914" s="474">
        <v>39.5</v>
      </c>
      <c r="R914" s="474" t="s">
        <v>3390</v>
      </c>
      <c r="S914" s="475">
        <v>-0.0074</v>
      </c>
    </row>
    <row r="915" ht="15.75" customHeight="1">
      <c r="A915" s="473" t="s">
        <v>1266</v>
      </c>
      <c r="B915" s="406">
        <v>36.7</v>
      </c>
      <c r="C915" s="474">
        <v>36.8</v>
      </c>
      <c r="D915" s="474">
        <v>37.0</v>
      </c>
      <c r="E915" s="474">
        <v>36.1</v>
      </c>
      <c r="F915" s="474" t="s">
        <v>3472</v>
      </c>
      <c r="G915" s="475">
        <v>-0.0081</v>
      </c>
      <c r="M915" s="473" t="s">
        <v>1176</v>
      </c>
      <c r="N915" s="406">
        <v>40.4</v>
      </c>
      <c r="O915" s="474">
        <v>41.0</v>
      </c>
      <c r="P915" s="474">
        <v>41.5</v>
      </c>
      <c r="Q915" s="474">
        <v>40.0</v>
      </c>
      <c r="R915" s="474" t="s">
        <v>3391</v>
      </c>
      <c r="S915" s="475">
        <v>0.0</v>
      </c>
    </row>
    <row r="916" ht="15.75" customHeight="1">
      <c r="A916" s="473" t="s">
        <v>1267</v>
      </c>
      <c r="B916" s="406">
        <v>37.0</v>
      </c>
      <c r="C916" s="474">
        <v>37.9</v>
      </c>
      <c r="D916" s="474">
        <v>37.9</v>
      </c>
      <c r="E916" s="474">
        <v>36.9</v>
      </c>
      <c r="F916" s="474" t="s">
        <v>3473</v>
      </c>
      <c r="G916" s="475">
        <v>-0.0237</v>
      </c>
      <c r="M916" s="473" t="s">
        <v>1177</v>
      </c>
      <c r="N916" s="406">
        <v>40.4</v>
      </c>
      <c r="O916" s="474">
        <v>73.1</v>
      </c>
      <c r="P916" s="474">
        <v>40.6</v>
      </c>
      <c r="Q916" s="474">
        <v>38.6</v>
      </c>
      <c r="R916" s="474" t="s">
        <v>3392</v>
      </c>
      <c r="S916" s="475">
        <v>0.0412</v>
      </c>
    </row>
    <row r="917" ht="15.75" customHeight="1">
      <c r="A917" s="473" t="s">
        <v>1268</v>
      </c>
      <c r="B917" s="406">
        <v>37.9</v>
      </c>
      <c r="C917" s="474">
        <v>40.9</v>
      </c>
      <c r="D917" s="474">
        <v>40.9</v>
      </c>
      <c r="E917" s="474">
        <v>37.1</v>
      </c>
      <c r="F917" s="474" t="s">
        <v>3474</v>
      </c>
      <c r="G917" s="475">
        <v>-0.0801</v>
      </c>
      <c r="M917" s="473" t="s">
        <v>1178</v>
      </c>
      <c r="N917" s="406">
        <v>38.8</v>
      </c>
      <c r="O917" s="474">
        <v>39.8</v>
      </c>
      <c r="P917" s="474">
        <v>39.8</v>
      </c>
      <c r="Q917" s="474">
        <v>38.5</v>
      </c>
      <c r="R917" s="474" t="s">
        <v>3393</v>
      </c>
      <c r="S917" s="475">
        <v>-0.0251</v>
      </c>
    </row>
    <row r="918" ht="15.75" customHeight="1">
      <c r="A918" s="473" t="s">
        <v>1269</v>
      </c>
      <c r="B918" s="406">
        <v>41.2</v>
      </c>
      <c r="C918" s="474">
        <v>41.6</v>
      </c>
      <c r="D918" s="474">
        <v>41.6</v>
      </c>
      <c r="E918" s="474">
        <v>40.3</v>
      </c>
      <c r="F918" s="474" t="s">
        <v>3475</v>
      </c>
      <c r="G918" s="475">
        <v>-0.0096</v>
      </c>
      <c r="M918" s="473" t="s">
        <v>1179</v>
      </c>
      <c r="N918" s="406">
        <v>39.8</v>
      </c>
      <c r="O918" s="474">
        <v>38.8</v>
      </c>
      <c r="P918" s="474">
        <v>40.0</v>
      </c>
      <c r="Q918" s="474">
        <v>38.0</v>
      </c>
      <c r="R918" s="474" t="s">
        <v>3394</v>
      </c>
      <c r="S918" s="475">
        <v>0.0258</v>
      </c>
    </row>
    <row r="919" ht="15.75" customHeight="1">
      <c r="A919" s="473" t="s">
        <v>1270</v>
      </c>
      <c r="B919" s="406">
        <v>41.6</v>
      </c>
      <c r="C919" s="474">
        <v>40.0</v>
      </c>
      <c r="D919" s="474">
        <v>42.0</v>
      </c>
      <c r="E919" s="474">
        <v>39.9</v>
      </c>
      <c r="F919" s="474" t="s">
        <v>3476</v>
      </c>
      <c r="G919" s="475">
        <v>0.0479</v>
      </c>
      <c r="M919" s="473" t="s">
        <v>1180</v>
      </c>
      <c r="N919" s="406">
        <v>38.8</v>
      </c>
      <c r="O919" s="474">
        <v>36.0</v>
      </c>
      <c r="P919" s="474">
        <v>39.1</v>
      </c>
      <c r="Q919" s="474">
        <v>35.1</v>
      </c>
      <c r="R919" s="474" t="s">
        <v>3395</v>
      </c>
      <c r="S919" s="475">
        <v>0.0808</v>
      </c>
    </row>
    <row r="920" ht="15.75" customHeight="1">
      <c r="A920" s="473" t="s">
        <v>1271</v>
      </c>
      <c r="B920" s="406">
        <v>39.7</v>
      </c>
      <c r="C920" s="474">
        <v>39.1</v>
      </c>
      <c r="D920" s="474">
        <v>39.8</v>
      </c>
      <c r="E920" s="474">
        <v>38.8</v>
      </c>
      <c r="F920" s="474" t="s">
        <v>3477</v>
      </c>
      <c r="G920" s="475">
        <v>0.0128</v>
      </c>
      <c r="M920" s="473" t="s">
        <v>1181</v>
      </c>
      <c r="N920" s="406">
        <v>35.9</v>
      </c>
      <c r="O920" s="474">
        <v>35.1</v>
      </c>
      <c r="P920" s="474">
        <v>36.0</v>
      </c>
      <c r="Q920" s="474">
        <v>34.7</v>
      </c>
      <c r="R920" s="474" t="s">
        <v>3396</v>
      </c>
      <c r="S920" s="475">
        <v>0.017</v>
      </c>
    </row>
    <row r="921" ht="15.75" customHeight="1">
      <c r="A921" s="473" t="s">
        <v>1272</v>
      </c>
      <c r="B921" s="406">
        <v>39.2</v>
      </c>
      <c r="C921" s="474">
        <v>38.8</v>
      </c>
      <c r="D921" s="474">
        <v>39.4</v>
      </c>
      <c r="E921" s="474">
        <v>38.8</v>
      </c>
      <c r="F921" s="474" t="s">
        <v>3478</v>
      </c>
      <c r="G921" s="475">
        <v>0.0</v>
      </c>
      <c r="M921" s="473" t="s">
        <v>1182</v>
      </c>
      <c r="N921" s="406">
        <v>35.3</v>
      </c>
      <c r="O921" s="474">
        <v>36.0</v>
      </c>
      <c r="P921" s="474">
        <v>36.0</v>
      </c>
      <c r="Q921" s="474">
        <v>34.8</v>
      </c>
      <c r="R921" s="474" t="s">
        <v>3397</v>
      </c>
      <c r="S921" s="475">
        <v>-0.0084</v>
      </c>
    </row>
    <row r="922" ht="15.75" customHeight="1">
      <c r="A922" s="473" t="s">
        <v>1273</v>
      </c>
      <c r="B922" s="406">
        <v>39.2</v>
      </c>
      <c r="C922" s="474">
        <v>38.0</v>
      </c>
      <c r="D922" s="474">
        <v>39.4</v>
      </c>
      <c r="E922" s="474">
        <v>37.7</v>
      </c>
      <c r="F922" s="474" t="s">
        <v>3479</v>
      </c>
      <c r="G922" s="475">
        <v>0.0316</v>
      </c>
      <c r="M922" s="473" t="s">
        <v>1183</v>
      </c>
      <c r="N922" s="406">
        <v>35.6</v>
      </c>
      <c r="O922" s="474">
        <v>34.5</v>
      </c>
      <c r="P922" s="474">
        <v>36.3</v>
      </c>
      <c r="Q922" s="474">
        <v>34.1</v>
      </c>
      <c r="R922" s="474" t="s">
        <v>3398</v>
      </c>
      <c r="S922" s="475">
        <v>0.0471</v>
      </c>
    </row>
    <row r="923" ht="15.75" customHeight="1">
      <c r="A923" s="473" t="s">
        <v>1274</v>
      </c>
      <c r="B923" s="406">
        <v>38.0</v>
      </c>
      <c r="C923" s="474">
        <v>37.6</v>
      </c>
      <c r="D923" s="474">
        <v>38.2</v>
      </c>
      <c r="E923" s="474">
        <v>37.6</v>
      </c>
      <c r="F923" s="474" t="s">
        <v>3480</v>
      </c>
      <c r="G923" s="475">
        <v>0.0326</v>
      </c>
      <c r="M923" s="473" t="s">
        <v>1184</v>
      </c>
      <c r="N923" s="406">
        <v>34.0</v>
      </c>
      <c r="O923" s="474">
        <v>33.8</v>
      </c>
      <c r="P923" s="474">
        <v>34.5</v>
      </c>
      <c r="Q923" s="474">
        <v>33.7</v>
      </c>
      <c r="R923" s="474" t="s">
        <v>3399</v>
      </c>
      <c r="S923" s="475">
        <v>0.0059</v>
      </c>
    </row>
    <row r="924" ht="15.75" customHeight="1">
      <c r="A924" s="473" t="s">
        <v>1275</v>
      </c>
      <c r="B924" s="406">
        <v>36.8</v>
      </c>
      <c r="C924" s="474">
        <v>37.0</v>
      </c>
      <c r="D924" s="474">
        <v>37.4</v>
      </c>
      <c r="E924" s="474">
        <v>36.5</v>
      </c>
      <c r="F924" s="474" t="s">
        <v>3481</v>
      </c>
      <c r="G924" s="475">
        <v>-0.0108</v>
      </c>
      <c r="M924" s="473" t="s">
        <v>1185</v>
      </c>
      <c r="N924" s="406">
        <v>33.8</v>
      </c>
      <c r="O924" s="474">
        <v>33.6</v>
      </c>
      <c r="P924" s="474">
        <v>33.8</v>
      </c>
      <c r="Q924" s="474">
        <v>33.6</v>
      </c>
      <c r="R924" s="474" t="s">
        <v>3400</v>
      </c>
      <c r="S924" s="475">
        <v>0.003</v>
      </c>
    </row>
    <row r="925" ht="15.75" customHeight="1">
      <c r="A925" s="473" t="s">
        <v>1276</v>
      </c>
      <c r="B925" s="406">
        <v>37.2</v>
      </c>
      <c r="C925" s="474">
        <v>37.9</v>
      </c>
      <c r="D925" s="474">
        <v>38.9</v>
      </c>
      <c r="E925" s="474">
        <v>36.9</v>
      </c>
      <c r="F925" s="474" t="s">
        <v>3482</v>
      </c>
      <c r="G925" s="475">
        <v>0.0362</v>
      </c>
      <c r="M925" s="473" t="s">
        <v>1186</v>
      </c>
      <c r="N925" s="406">
        <v>33.7</v>
      </c>
      <c r="O925" s="474">
        <v>33.8</v>
      </c>
      <c r="P925" s="474">
        <v>34.0</v>
      </c>
      <c r="Q925" s="474">
        <v>33.6</v>
      </c>
      <c r="R925" s="474" t="s">
        <v>3401</v>
      </c>
      <c r="S925" s="475">
        <v>-0.003</v>
      </c>
    </row>
    <row r="926" ht="15.75" customHeight="1">
      <c r="A926" s="473" t="s">
        <v>1277</v>
      </c>
      <c r="B926" s="406">
        <v>35.9</v>
      </c>
      <c r="C926" s="474">
        <v>36.1</v>
      </c>
      <c r="D926" s="474">
        <v>36.6</v>
      </c>
      <c r="E926" s="474">
        <v>35.6</v>
      </c>
      <c r="F926" s="474" t="s">
        <v>3483</v>
      </c>
      <c r="G926" s="475">
        <v>-0.0375</v>
      </c>
      <c r="M926" s="473" t="s">
        <v>1187</v>
      </c>
      <c r="N926" s="406">
        <v>33.8</v>
      </c>
      <c r="O926" s="474">
        <v>33.6</v>
      </c>
      <c r="P926" s="474">
        <v>33.8</v>
      </c>
      <c r="Q926" s="474">
        <v>33.6</v>
      </c>
      <c r="R926" s="474" t="s">
        <v>3402</v>
      </c>
      <c r="S926" s="475">
        <v>0.006</v>
      </c>
    </row>
    <row r="927" ht="15.75" customHeight="1">
      <c r="A927" s="473" t="s">
        <v>1278</v>
      </c>
      <c r="B927" s="406">
        <v>37.3</v>
      </c>
      <c r="C927" s="474">
        <v>37.5</v>
      </c>
      <c r="D927" s="474">
        <v>38.1</v>
      </c>
      <c r="E927" s="474">
        <v>36.1</v>
      </c>
      <c r="F927" s="474" t="s">
        <v>3484</v>
      </c>
      <c r="G927" s="475">
        <v>-0.0027</v>
      </c>
      <c r="M927" s="473" t="s">
        <v>1188</v>
      </c>
      <c r="N927" s="406">
        <v>33.6</v>
      </c>
      <c r="O927" s="474">
        <v>33.6</v>
      </c>
      <c r="P927" s="474">
        <v>33.6</v>
      </c>
      <c r="Q927" s="474">
        <v>33.6</v>
      </c>
      <c r="R927" s="474" t="s">
        <v>3403</v>
      </c>
      <c r="S927" s="475">
        <v>0.0</v>
      </c>
    </row>
    <row r="928" ht="15.75" customHeight="1">
      <c r="A928" s="473" t="s">
        <v>1279</v>
      </c>
      <c r="B928" s="406">
        <v>37.4</v>
      </c>
      <c r="C928" s="474">
        <v>38.0</v>
      </c>
      <c r="D928" s="474">
        <v>38.9</v>
      </c>
      <c r="E928" s="474">
        <v>37.4</v>
      </c>
      <c r="F928" s="474" t="s">
        <v>3485</v>
      </c>
      <c r="G928" s="475">
        <v>-0.0106</v>
      </c>
      <c r="M928" s="473" t="s">
        <v>1189</v>
      </c>
      <c r="N928" s="406">
        <v>33.6</v>
      </c>
      <c r="O928" s="474">
        <v>33.6</v>
      </c>
      <c r="P928" s="474">
        <v>33.6</v>
      </c>
      <c r="Q928" s="474">
        <v>33.6</v>
      </c>
      <c r="R928" s="474" t="s">
        <v>3404</v>
      </c>
      <c r="S928" s="475">
        <v>0.0</v>
      </c>
    </row>
    <row r="929" ht="15.75" customHeight="1">
      <c r="A929" s="473" t="s">
        <v>1280</v>
      </c>
      <c r="B929" s="406">
        <v>37.8</v>
      </c>
      <c r="C929" s="474">
        <v>38.8</v>
      </c>
      <c r="D929" s="474">
        <v>38.8</v>
      </c>
      <c r="E929" s="474">
        <v>37.6</v>
      </c>
      <c r="F929" s="474" t="s">
        <v>2671</v>
      </c>
      <c r="G929" s="475">
        <v>-0.0079</v>
      </c>
      <c r="M929" s="473" t="s">
        <v>1190</v>
      </c>
      <c r="N929" s="406">
        <v>33.6</v>
      </c>
      <c r="O929" s="474">
        <v>33.6</v>
      </c>
      <c r="P929" s="474">
        <v>33.6</v>
      </c>
      <c r="Q929" s="474">
        <v>33.6</v>
      </c>
      <c r="R929" s="474" t="s">
        <v>3405</v>
      </c>
      <c r="S929" s="475">
        <v>0.0</v>
      </c>
    </row>
    <row r="930" ht="15.75" customHeight="1">
      <c r="A930" s="473" t="s">
        <v>1281</v>
      </c>
      <c r="B930" s="406">
        <v>38.1</v>
      </c>
      <c r="C930" s="474">
        <v>38.0</v>
      </c>
      <c r="D930" s="474">
        <v>39.5</v>
      </c>
      <c r="E930" s="474">
        <v>37.8</v>
      </c>
      <c r="F930" s="474" t="s">
        <v>3308</v>
      </c>
      <c r="G930" s="475">
        <v>-0.033</v>
      </c>
      <c r="M930" s="473" t="s">
        <v>1191</v>
      </c>
      <c r="N930" s="406">
        <v>33.6</v>
      </c>
      <c r="O930" s="474">
        <v>33.6</v>
      </c>
      <c r="P930" s="474">
        <v>33.6</v>
      </c>
      <c r="Q930" s="474">
        <v>33.6</v>
      </c>
      <c r="R930" s="474" t="s">
        <v>3406</v>
      </c>
      <c r="S930" s="475">
        <v>0.0</v>
      </c>
    </row>
    <row r="931" ht="15.75" customHeight="1">
      <c r="A931" s="473" t="s">
        <v>1282</v>
      </c>
      <c r="B931" s="406">
        <v>39.4</v>
      </c>
      <c r="C931" s="474">
        <v>39.2</v>
      </c>
      <c r="D931" s="474">
        <v>39.5</v>
      </c>
      <c r="E931" s="474">
        <v>37.7</v>
      </c>
      <c r="F931" s="474" t="s">
        <v>3486</v>
      </c>
      <c r="G931" s="475">
        <v>-0.0076</v>
      </c>
      <c r="M931" s="473" t="s">
        <v>1192</v>
      </c>
      <c r="N931" s="406">
        <v>33.6</v>
      </c>
      <c r="O931" s="474">
        <v>33.6</v>
      </c>
      <c r="P931" s="474">
        <v>33.6</v>
      </c>
      <c r="Q931" s="474">
        <v>33.6</v>
      </c>
      <c r="R931" s="474" t="s">
        <v>3407</v>
      </c>
      <c r="S931" s="475">
        <v>0.0</v>
      </c>
    </row>
    <row r="932" ht="15.75" customHeight="1">
      <c r="A932" s="473" t="s">
        <v>1283</v>
      </c>
      <c r="B932" s="406">
        <v>39.7</v>
      </c>
      <c r="C932" s="474">
        <v>39.1</v>
      </c>
      <c r="D932" s="474">
        <v>39.8</v>
      </c>
      <c r="E932" s="474">
        <v>39.1</v>
      </c>
      <c r="F932" s="474" t="s">
        <v>3487</v>
      </c>
      <c r="G932" s="475">
        <v>0.0025</v>
      </c>
      <c r="M932" s="473" t="s">
        <v>1193</v>
      </c>
      <c r="N932" s="406">
        <v>33.6</v>
      </c>
      <c r="O932" s="474">
        <v>33.6</v>
      </c>
      <c r="P932" s="474">
        <v>33.8</v>
      </c>
      <c r="Q932" s="474">
        <v>33.6</v>
      </c>
      <c r="R932" s="474" t="s">
        <v>3408</v>
      </c>
      <c r="S932" s="475">
        <v>0.0</v>
      </c>
    </row>
    <row r="933" ht="15.75" customHeight="1">
      <c r="A933" s="473" t="s">
        <v>1284</v>
      </c>
      <c r="B933" s="406">
        <v>39.6</v>
      </c>
      <c r="C933" s="474">
        <v>40.2</v>
      </c>
      <c r="D933" s="474">
        <v>40.2</v>
      </c>
      <c r="E933" s="474">
        <v>39.5</v>
      </c>
      <c r="F933" s="474" t="s">
        <v>3488</v>
      </c>
      <c r="G933" s="475">
        <v>-0.0149</v>
      </c>
      <c r="M933" s="473" t="s">
        <v>1194</v>
      </c>
      <c r="N933" s="406">
        <v>33.6</v>
      </c>
      <c r="O933" s="474">
        <v>33.6</v>
      </c>
      <c r="P933" s="474">
        <v>33.6</v>
      </c>
      <c r="Q933" s="474">
        <v>33.6</v>
      </c>
      <c r="R933" s="474" t="s">
        <v>3409</v>
      </c>
      <c r="S933" s="475">
        <v>0.0</v>
      </c>
    </row>
    <row r="934" ht="15.75" customHeight="1">
      <c r="A934" s="473" t="s">
        <v>1285</v>
      </c>
      <c r="B934" s="406">
        <v>40.2</v>
      </c>
      <c r="C934" s="474">
        <v>40.4</v>
      </c>
      <c r="D934" s="474">
        <v>40.7</v>
      </c>
      <c r="E934" s="474">
        <v>39.5</v>
      </c>
      <c r="F934" s="474" t="s">
        <v>3489</v>
      </c>
      <c r="G934" s="475">
        <v>0.0101</v>
      </c>
      <c r="M934" s="473" t="s">
        <v>1195</v>
      </c>
      <c r="N934" s="406">
        <v>33.6</v>
      </c>
      <c r="O934" s="474">
        <v>33.6</v>
      </c>
      <c r="P934" s="474">
        <v>33.7</v>
      </c>
      <c r="Q934" s="474">
        <v>33.6</v>
      </c>
      <c r="R934" s="474" t="s">
        <v>3410</v>
      </c>
      <c r="S934" s="475">
        <v>-0.003</v>
      </c>
    </row>
    <row r="935" ht="15.75" customHeight="1">
      <c r="A935" s="473" t="s">
        <v>1286</v>
      </c>
      <c r="B935" s="406">
        <v>39.8</v>
      </c>
      <c r="C935" s="474">
        <v>40.5</v>
      </c>
      <c r="D935" s="474">
        <v>40.5</v>
      </c>
      <c r="E935" s="474">
        <v>39.4</v>
      </c>
      <c r="F935" s="474" t="s">
        <v>3490</v>
      </c>
      <c r="G935" s="475">
        <v>0.0153</v>
      </c>
      <c r="M935" s="473" t="s">
        <v>1196</v>
      </c>
      <c r="N935" s="406">
        <v>33.7</v>
      </c>
      <c r="O935" s="474">
        <v>33.6</v>
      </c>
      <c r="P935" s="474">
        <v>34.0</v>
      </c>
      <c r="Q935" s="474">
        <v>33.6</v>
      </c>
      <c r="R935" s="474" t="s">
        <v>3411</v>
      </c>
      <c r="S935" s="475">
        <v>0.003</v>
      </c>
    </row>
    <row r="936" ht="15.75" customHeight="1">
      <c r="A936" s="473" t="s">
        <v>1287</v>
      </c>
      <c r="B936" s="406">
        <v>39.2</v>
      </c>
      <c r="C936" s="474">
        <v>39.0</v>
      </c>
      <c r="D936" s="474">
        <v>39.7</v>
      </c>
      <c r="E936" s="474">
        <v>38.4</v>
      </c>
      <c r="F936" s="474" t="s">
        <v>3491</v>
      </c>
      <c r="G936" s="475">
        <v>0.0129</v>
      </c>
      <c r="M936" s="473" t="s">
        <v>1197</v>
      </c>
      <c r="N936" s="406">
        <v>33.6</v>
      </c>
      <c r="O936" s="474">
        <v>34.0</v>
      </c>
      <c r="P936" s="474">
        <v>34.3</v>
      </c>
      <c r="Q936" s="474">
        <v>33.6</v>
      </c>
      <c r="R936" s="474" t="s">
        <v>3412</v>
      </c>
      <c r="S936" s="475">
        <v>-0.0088</v>
      </c>
    </row>
    <row r="937" ht="15.75" customHeight="1">
      <c r="A937" s="473" t="s">
        <v>1288</v>
      </c>
      <c r="B937" s="406">
        <v>38.7</v>
      </c>
      <c r="C937" s="474">
        <v>39.8</v>
      </c>
      <c r="D937" s="474">
        <v>39.9</v>
      </c>
      <c r="E937" s="474">
        <v>38.3</v>
      </c>
      <c r="F937" s="474" t="s">
        <v>3492</v>
      </c>
      <c r="G937" s="475">
        <v>-0.0397</v>
      </c>
      <c r="M937" s="473" t="s">
        <v>1198</v>
      </c>
      <c r="N937" s="406">
        <v>33.9</v>
      </c>
      <c r="O937" s="474">
        <v>33.6</v>
      </c>
      <c r="P937" s="474">
        <v>34.0</v>
      </c>
      <c r="Q937" s="474">
        <v>33.6</v>
      </c>
      <c r="R937" s="474" t="s">
        <v>3413</v>
      </c>
      <c r="S937" s="475">
        <v>0.0089</v>
      </c>
    </row>
    <row r="938" ht="15.75" customHeight="1">
      <c r="A938" s="473" t="s">
        <v>1289</v>
      </c>
      <c r="B938" s="406">
        <v>40.3</v>
      </c>
      <c r="C938" s="474">
        <v>39.2</v>
      </c>
      <c r="D938" s="474">
        <v>40.3</v>
      </c>
      <c r="E938" s="474">
        <v>39.2</v>
      </c>
      <c r="F938" s="474" t="s">
        <v>3493</v>
      </c>
      <c r="G938" s="475">
        <v>0.0177</v>
      </c>
      <c r="M938" s="473" t="s">
        <v>1199</v>
      </c>
      <c r="N938" s="406">
        <v>33.6</v>
      </c>
      <c r="O938" s="474">
        <v>33.6</v>
      </c>
      <c r="P938" s="474">
        <v>34.3</v>
      </c>
      <c r="Q938" s="474">
        <v>33.6</v>
      </c>
      <c r="R938" s="474" t="s">
        <v>3414</v>
      </c>
      <c r="S938" s="475">
        <v>0.0</v>
      </c>
    </row>
    <row r="939" ht="15.75" customHeight="1">
      <c r="A939" s="473" t="s">
        <v>1290</v>
      </c>
      <c r="B939" s="406">
        <v>39.6</v>
      </c>
      <c r="C939" s="474">
        <v>39.3</v>
      </c>
      <c r="D939" s="474">
        <v>39.9</v>
      </c>
      <c r="E939" s="474">
        <v>39.3</v>
      </c>
      <c r="F939" s="474" t="s">
        <v>3494</v>
      </c>
      <c r="G939" s="475">
        <v>0.0076</v>
      </c>
      <c r="M939" s="473" t="s">
        <v>1200</v>
      </c>
      <c r="N939" s="406">
        <v>33.6</v>
      </c>
      <c r="O939" s="474">
        <v>33.6</v>
      </c>
      <c r="P939" s="474">
        <v>33.6</v>
      </c>
      <c r="Q939" s="474">
        <v>33.6</v>
      </c>
      <c r="R939" s="474" t="s">
        <v>3415</v>
      </c>
      <c r="S939" s="475">
        <v>0.0</v>
      </c>
    </row>
    <row r="940" ht="15.75" customHeight="1">
      <c r="A940" s="473" t="s">
        <v>1291</v>
      </c>
      <c r="B940" s="406">
        <v>39.3</v>
      </c>
      <c r="C940" s="474">
        <v>39.7</v>
      </c>
      <c r="D940" s="474">
        <v>40.2</v>
      </c>
      <c r="E940" s="474">
        <v>39.0</v>
      </c>
      <c r="F940" s="474" t="s">
        <v>3495</v>
      </c>
      <c r="G940" s="475">
        <v>-0.0076</v>
      </c>
      <c r="M940" s="473" t="s">
        <v>1201</v>
      </c>
      <c r="N940" s="406">
        <v>33.6</v>
      </c>
      <c r="O940" s="474">
        <v>33.6</v>
      </c>
      <c r="P940" s="474">
        <v>33.6</v>
      </c>
      <c r="Q940" s="474">
        <v>33.6</v>
      </c>
      <c r="R940" s="474" t="s">
        <v>3416</v>
      </c>
      <c r="S940" s="475">
        <v>0.0</v>
      </c>
    </row>
    <row r="941" ht="15.75" customHeight="1">
      <c r="A941" s="473" t="s">
        <v>1292</v>
      </c>
      <c r="B941" s="406">
        <v>39.6</v>
      </c>
      <c r="C941" s="474">
        <v>40.4</v>
      </c>
      <c r="D941" s="474">
        <v>40.4</v>
      </c>
      <c r="E941" s="474">
        <v>39.1</v>
      </c>
      <c r="F941" s="474" t="s">
        <v>3496</v>
      </c>
      <c r="G941" s="475">
        <v>-0.0198</v>
      </c>
      <c r="M941" s="473" t="s">
        <v>1202</v>
      </c>
      <c r="N941" s="406">
        <v>33.6</v>
      </c>
      <c r="O941" s="474">
        <v>33.6</v>
      </c>
      <c r="P941" s="474">
        <v>33.6</v>
      </c>
      <c r="Q941" s="474">
        <v>33.6</v>
      </c>
      <c r="R941" s="474" t="s">
        <v>3417</v>
      </c>
      <c r="S941" s="475">
        <v>0.0</v>
      </c>
    </row>
    <row r="942" ht="15.75" customHeight="1">
      <c r="A942" s="473" t="s">
        <v>1293</v>
      </c>
      <c r="B942" s="406">
        <v>40.4</v>
      </c>
      <c r="C942" s="474">
        <v>40.5</v>
      </c>
      <c r="D942" s="474">
        <v>40.5</v>
      </c>
      <c r="E942" s="474">
        <v>40.4</v>
      </c>
      <c r="F942" s="474" t="s">
        <v>3497</v>
      </c>
      <c r="G942" s="475">
        <v>0.005</v>
      </c>
      <c r="M942" s="473" t="s">
        <v>1203</v>
      </c>
      <c r="N942" s="406">
        <v>33.6</v>
      </c>
      <c r="O942" s="474">
        <v>33.6</v>
      </c>
      <c r="P942" s="474">
        <v>33.6</v>
      </c>
      <c r="Q942" s="474">
        <v>33.6</v>
      </c>
      <c r="R942" s="474" t="s">
        <v>2789</v>
      </c>
      <c r="S942" s="475">
        <v>0.0</v>
      </c>
    </row>
    <row r="943" ht="15.75" customHeight="1">
      <c r="A943" s="473" t="s">
        <v>1294</v>
      </c>
      <c r="B943" s="406">
        <v>40.2</v>
      </c>
      <c r="C943" s="474">
        <v>40.0</v>
      </c>
      <c r="D943" s="474">
        <v>40.7</v>
      </c>
      <c r="E943" s="474">
        <v>40.0</v>
      </c>
      <c r="F943" s="474" t="s">
        <v>3498</v>
      </c>
      <c r="G943" s="475">
        <v>0.005</v>
      </c>
      <c r="M943" s="473" t="s">
        <v>1204</v>
      </c>
      <c r="N943" s="406">
        <v>33.6</v>
      </c>
      <c r="O943" s="474">
        <v>33.6</v>
      </c>
      <c r="P943" s="474">
        <v>33.6</v>
      </c>
      <c r="Q943" s="474">
        <v>33.6</v>
      </c>
      <c r="R943" s="474" t="s">
        <v>3418</v>
      </c>
      <c r="S943" s="475">
        <v>0.0</v>
      </c>
    </row>
    <row r="944" ht="15.75" customHeight="1">
      <c r="A944" s="473" t="s">
        <v>1295</v>
      </c>
      <c r="B944" s="406">
        <v>40.0</v>
      </c>
      <c r="C944" s="474">
        <v>41.1</v>
      </c>
      <c r="D944" s="474">
        <v>41.2</v>
      </c>
      <c r="E944" s="474">
        <v>40.0</v>
      </c>
      <c r="F944" s="474" t="s">
        <v>3499</v>
      </c>
      <c r="G944" s="475">
        <v>-0.0268</v>
      </c>
      <c r="M944" s="473" t="s">
        <v>1205</v>
      </c>
      <c r="N944" s="406">
        <v>33.6</v>
      </c>
      <c r="O944" s="474">
        <v>33.6</v>
      </c>
      <c r="P944" s="474">
        <v>33.6</v>
      </c>
      <c r="Q944" s="474">
        <v>33.6</v>
      </c>
      <c r="R944" s="474" t="s">
        <v>3419</v>
      </c>
      <c r="S944" s="475">
        <v>0.0</v>
      </c>
    </row>
    <row r="945" ht="15.75" customHeight="1">
      <c r="A945" s="473" t="s">
        <v>1296</v>
      </c>
      <c r="B945" s="406">
        <v>41.1</v>
      </c>
      <c r="C945" s="474">
        <v>41.5</v>
      </c>
      <c r="D945" s="474">
        <v>41.5</v>
      </c>
      <c r="E945" s="474">
        <v>41.0</v>
      </c>
      <c r="F945" s="474" t="s">
        <v>3500</v>
      </c>
      <c r="G945" s="475">
        <v>-0.0191</v>
      </c>
      <c r="M945" s="473" t="s">
        <v>1206</v>
      </c>
      <c r="N945" s="406">
        <v>33.6</v>
      </c>
      <c r="O945" s="474">
        <v>33.6</v>
      </c>
      <c r="P945" s="474">
        <v>33.6</v>
      </c>
      <c r="Q945" s="474">
        <v>33.6</v>
      </c>
      <c r="R945" s="474" t="s">
        <v>2843</v>
      </c>
      <c r="S945" s="475">
        <v>0.0</v>
      </c>
    </row>
    <row r="946" ht="15.75" customHeight="1">
      <c r="A946" s="473" t="s">
        <v>1297</v>
      </c>
      <c r="B946" s="406">
        <v>41.9</v>
      </c>
      <c r="C946" s="474">
        <v>41.8</v>
      </c>
      <c r="D946" s="474">
        <v>41.9</v>
      </c>
      <c r="E946" s="474">
        <v>41.6</v>
      </c>
      <c r="F946" s="474" t="s">
        <v>3501</v>
      </c>
      <c r="G946" s="475">
        <v>0.0024</v>
      </c>
      <c r="M946" s="473" t="s">
        <v>1207</v>
      </c>
      <c r="N946" s="406">
        <v>33.6</v>
      </c>
      <c r="O946" s="474">
        <v>33.6</v>
      </c>
      <c r="P946" s="474">
        <v>33.6</v>
      </c>
      <c r="Q946" s="474">
        <v>33.6</v>
      </c>
      <c r="R946" s="474" t="s">
        <v>3420</v>
      </c>
      <c r="S946" s="475">
        <v>0.0</v>
      </c>
    </row>
    <row r="947" ht="15.75" customHeight="1">
      <c r="A947" s="473" t="s">
        <v>1298</v>
      </c>
      <c r="B947" s="406">
        <v>41.8</v>
      </c>
      <c r="C947" s="474">
        <v>42.2</v>
      </c>
      <c r="D947" s="474">
        <v>43.0</v>
      </c>
      <c r="E947" s="474">
        <v>41.4</v>
      </c>
      <c r="F947" s="474" t="s">
        <v>3502</v>
      </c>
      <c r="G947" s="475">
        <v>-0.0095</v>
      </c>
      <c r="M947" s="473" t="s">
        <v>3421</v>
      </c>
      <c r="N947" s="406">
        <v>33.6</v>
      </c>
      <c r="O947" s="474">
        <v>33.6</v>
      </c>
      <c r="P947" s="474">
        <v>33.6</v>
      </c>
      <c r="Q947" s="474">
        <v>33.6</v>
      </c>
      <c r="R947" s="474" t="s">
        <v>3422</v>
      </c>
      <c r="S947" s="475">
        <v>0.0</v>
      </c>
    </row>
    <row r="948" ht="15.75" customHeight="1">
      <c r="A948" s="473" t="s">
        <v>1299</v>
      </c>
      <c r="B948" s="406">
        <v>42.2</v>
      </c>
      <c r="C948" s="474">
        <v>42.4</v>
      </c>
      <c r="D948" s="474">
        <v>42.4</v>
      </c>
      <c r="E948" s="474">
        <v>41.7</v>
      </c>
      <c r="F948" s="474" t="s">
        <v>2690</v>
      </c>
      <c r="G948" s="475">
        <v>-0.0047</v>
      </c>
      <c r="M948" s="473" t="s">
        <v>1209</v>
      </c>
      <c r="N948" s="406">
        <v>33.6</v>
      </c>
      <c r="O948" s="474">
        <v>33.6</v>
      </c>
      <c r="P948" s="474">
        <v>33.6</v>
      </c>
      <c r="Q948" s="474">
        <v>33.6</v>
      </c>
      <c r="R948" s="474" t="s">
        <v>2764</v>
      </c>
      <c r="S948" s="475">
        <v>0.0</v>
      </c>
    </row>
    <row r="949" ht="15.75" customHeight="1">
      <c r="A949" s="473" t="s">
        <v>1300</v>
      </c>
      <c r="B949" s="406">
        <v>42.4</v>
      </c>
      <c r="C949" s="474">
        <v>44.5</v>
      </c>
      <c r="D949" s="474">
        <v>44.9</v>
      </c>
      <c r="E949" s="474">
        <v>42.2</v>
      </c>
      <c r="F949" s="474" t="s">
        <v>3503</v>
      </c>
      <c r="G949" s="475">
        <v>-0.0342</v>
      </c>
      <c r="M949" s="473" t="s">
        <v>1210</v>
      </c>
      <c r="N949" s="406">
        <v>33.6</v>
      </c>
      <c r="O949" s="474">
        <v>33.6</v>
      </c>
      <c r="P949" s="474">
        <v>33.6</v>
      </c>
      <c r="Q949" s="474">
        <v>33.6</v>
      </c>
      <c r="R949" s="474" t="s">
        <v>3423</v>
      </c>
      <c r="S949" s="475">
        <v>0.0</v>
      </c>
    </row>
    <row r="950" ht="15.75" customHeight="1">
      <c r="A950" s="473" t="s">
        <v>1301</v>
      </c>
      <c r="B950" s="406">
        <v>43.9</v>
      </c>
      <c r="C950" s="474">
        <v>42.1</v>
      </c>
      <c r="D950" s="474">
        <v>44.9</v>
      </c>
      <c r="E950" s="474">
        <v>42.1</v>
      </c>
      <c r="F950" s="474" t="s">
        <v>3504</v>
      </c>
      <c r="G950" s="475">
        <v>0.0257</v>
      </c>
      <c r="M950" s="473" t="s">
        <v>1211</v>
      </c>
      <c r="N950" s="406">
        <v>33.6</v>
      </c>
      <c r="O950" s="474">
        <v>33.6</v>
      </c>
      <c r="P950" s="474">
        <v>33.6</v>
      </c>
      <c r="Q950" s="474">
        <v>33.6</v>
      </c>
      <c r="R950" s="474" t="s">
        <v>2830</v>
      </c>
      <c r="S950" s="475">
        <v>0.0</v>
      </c>
    </row>
    <row r="951" ht="15.75" customHeight="1">
      <c r="A951" s="473" t="s">
        <v>1302</v>
      </c>
      <c r="B951" s="406">
        <v>42.8</v>
      </c>
      <c r="C951" s="474">
        <v>43.0</v>
      </c>
      <c r="D951" s="474">
        <v>43.3</v>
      </c>
      <c r="E951" s="474">
        <v>42.3</v>
      </c>
      <c r="F951" s="474" t="s">
        <v>3505</v>
      </c>
      <c r="G951" s="475">
        <v>-0.007</v>
      </c>
      <c r="M951" s="473" t="s">
        <v>1212</v>
      </c>
      <c r="N951" s="406">
        <v>33.6</v>
      </c>
      <c r="O951" s="474">
        <v>33.6</v>
      </c>
      <c r="P951" s="474">
        <v>33.6</v>
      </c>
      <c r="Q951" s="474">
        <v>33.6</v>
      </c>
      <c r="R951" s="474" t="s">
        <v>3424</v>
      </c>
      <c r="S951" s="475">
        <v>0.0</v>
      </c>
    </row>
    <row r="952" ht="15.75" customHeight="1">
      <c r="A952" s="473" t="s">
        <v>1303</v>
      </c>
      <c r="B952" s="406">
        <v>43.1</v>
      </c>
      <c r="C952" s="474">
        <v>43.0</v>
      </c>
      <c r="D952" s="474">
        <v>43.8</v>
      </c>
      <c r="E952" s="474">
        <v>43.0</v>
      </c>
      <c r="F952" s="474" t="s">
        <v>3506</v>
      </c>
      <c r="G952" s="475">
        <v>-0.0069</v>
      </c>
      <c r="M952" s="473" t="s">
        <v>1213</v>
      </c>
      <c r="N952" s="406">
        <v>33.6</v>
      </c>
      <c r="O952" s="474">
        <v>33.6</v>
      </c>
      <c r="P952" s="474">
        <v>33.6</v>
      </c>
      <c r="Q952" s="474">
        <v>33.6</v>
      </c>
      <c r="R952" s="474" t="s">
        <v>3425</v>
      </c>
      <c r="S952" s="475">
        <v>0.0</v>
      </c>
    </row>
    <row r="953" ht="15.75" customHeight="1">
      <c r="A953" s="473" t="s">
        <v>1304</v>
      </c>
      <c r="B953" s="406">
        <v>43.4</v>
      </c>
      <c r="C953" s="474">
        <v>43.3</v>
      </c>
      <c r="D953" s="474">
        <v>43.6</v>
      </c>
      <c r="E953" s="474">
        <v>43.0</v>
      </c>
      <c r="F953" s="474" t="s">
        <v>3507</v>
      </c>
      <c r="G953" s="475">
        <v>0.0046</v>
      </c>
      <c r="M953" s="473" t="s">
        <v>1214</v>
      </c>
      <c r="N953" s="406">
        <v>33.6</v>
      </c>
      <c r="O953" s="474">
        <v>33.6</v>
      </c>
      <c r="P953" s="474">
        <v>33.6</v>
      </c>
      <c r="Q953" s="474">
        <v>33.6</v>
      </c>
      <c r="R953" s="474" t="s">
        <v>2748</v>
      </c>
      <c r="S953" s="475">
        <v>0.0</v>
      </c>
    </row>
    <row r="954" ht="15.75" customHeight="1">
      <c r="A954" s="473" t="s">
        <v>1305</v>
      </c>
      <c r="B954" s="406">
        <v>43.2</v>
      </c>
      <c r="C954" s="474">
        <v>44.0</v>
      </c>
      <c r="D954" s="474">
        <v>44.0</v>
      </c>
      <c r="E954" s="474">
        <v>43.1</v>
      </c>
      <c r="F954" s="474" t="s">
        <v>3508</v>
      </c>
      <c r="G954" s="475">
        <v>-0.0159</v>
      </c>
      <c r="M954" s="473" t="s">
        <v>1215</v>
      </c>
      <c r="N954" s="406">
        <v>33.6</v>
      </c>
      <c r="O954" s="474">
        <v>33.6</v>
      </c>
      <c r="P954" s="474">
        <v>33.6</v>
      </c>
      <c r="Q954" s="474">
        <v>33.6</v>
      </c>
      <c r="R954" s="474" t="s">
        <v>3426</v>
      </c>
      <c r="S954" s="475">
        <v>0.0</v>
      </c>
    </row>
    <row r="955" ht="15.75" customHeight="1">
      <c r="A955" s="473" t="s">
        <v>1306</v>
      </c>
      <c r="B955" s="406">
        <v>43.9</v>
      </c>
      <c r="C955" s="474">
        <v>43.8</v>
      </c>
      <c r="D955" s="474">
        <v>44.0</v>
      </c>
      <c r="E955" s="474">
        <v>43.1</v>
      </c>
      <c r="F955" s="474" t="s">
        <v>3509</v>
      </c>
      <c r="G955" s="475">
        <v>0.0023</v>
      </c>
      <c r="M955" s="473" t="s">
        <v>1216</v>
      </c>
      <c r="N955" s="406">
        <v>33.6</v>
      </c>
      <c r="O955" s="474">
        <v>33.6</v>
      </c>
      <c r="P955" s="474">
        <v>33.6</v>
      </c>
      <c r="Q955" s="474">
        <v>33.6</v>
      </c>
      <c r="R955" s="474" t="s">
        <v>3427</v>
      </c>
      <c r="S955" s="475">
        <v>0.0</v>
      </c>
    </row>
    <row r="956" ht="15.75" customHeight="1">
      <c r="A956" s="473" t="s">
        <v>1307</v>
      </c>
      <c r="B956" s="406">
        <v>43.8</v>
      </c>
      <c r="C956" s="474">
        <v>43.5</v>
      </c>
      <c r="D956" s="474">
        <v>44.2</v>
      </c>
      <c r="E956" s="474">
        <v>42.9</v>
      </c>
      <c r="F956" s="474" t="s">
        <v>3510</v>
      </c>
      <c r="G956" s="475">
        <v>0.0046</v>
      </c>
      <c r="M956" s="473" t="s">
        <v>1217</v>
      </c>
      <c r="N956" s="406">
        <v>33.6</v>
      </c>
      <c r="O956" s="474">
        <v>33.6</v>
      </c>
      <c r="P956" s="474">
        <v>33.6</v>
      </c>
      <c r="Q956" s="474">
        <v>33.6</v>
      </c>
      <c r="R956" s="474" t="s">
        <v>2758</v>
      </c>
      <c r="S956" s="475">
        <v>0.0</v>
      </c>
    </row>
    <row r="957" ht="15.75" customHeight="1">
      <c r="A957" s="473" t="s">
        <v>1308</v>
      </c>
      <c r="B957" s="406">
        <v>43.6</v>
      </c>
      <c r="C957" s="474">
        <v>43.0</v>
      </c>
      <c r="D957" s="474">
        <v>44.7</v>
      </c>
      <c r="E957" s="474">
        <v>42.5</v>
      </c>
      <c r="F957" s="474" t="s">
        <v>3511</v>
      </c>
      <c r="G957" s="475">
        <v>0.0023</v>
      </c>
      <c r="M957" s="473" t="s">
        <v>1218</v>
      </c>
      <c r="N957" s="406">
        <v>33.6</v>
      </c>
      <c r="O957" s="474">
        <v>33.6</v>
      </c>
      <c r="P957" s="474">
        <v>33.6</v>
      </c>
      <c r="Q957" s="474">
        <v>33.6</v>
      </c>
      <c r="R957" s="474" t="s">
        <v>3428</v>
      </c>
      <c r="S957" s="475">
        <v>0.0</v>
      </c>
    </row>
    <row r="958" ht="15.75" customHeight="1">
      <c r="A958" s="473" t="s">
        <v>1309</v>
      </c>
      <c r="B958" s="406">
        <v>43.5</v>
      </c>
      <c r="C958" s="474">
        <v>44.3</v>
      </c>
      <c r="D958" s="474">
        <v>45.9</v>
      </c>
      <c r="E958" s="474">
        <v>42.9</v>
      </c>
      <c r="F958" s="474" t="s">
        <v>3512</v>
      </c>
      <c r="G958" s="475">
        <v>-0.0225</v>
      </c>
      <c r="M958" s="473" t="s">
        <v>1219</v>
      </c>
      <c r="N958" s="406">
        <v>33.6</v>
      </c>
      <c r="O958" s="474">
        <v>33.6</v>
      </c>
      <c r="P958" s="474">
        <v>33.6</v>
      </c>
      <c r="Q958" s="474">
        <v>33.6</v>
      </c>
      <c r="R958" s="474" t="s">
        <v>2778</v>
      </c>
      <c r="S958" s="475">
        <v>0.0</v>
      </c>
    </row>
    <row r="959" ht="15.75" customHeight="1">
      <c r="A959" s="473" t="s">
        <v>1310</v>
      </c>
      <c r="B959" s="406">
        <v>44.5</v>
      </c>
      <c r="C959" s="474">
        <v>44.7</v>
      </c>
      <c r="D959" s="474">
        <v>45.4</v>
      </c>
      <c r="E959" s="474">
        <v>44.2</v>
      </c>
      <c r="F959" s="474" t="s">
        <v>3513</v>
      </c>
      <c r="G959" s="475">
        <v>-0.0133</v>
      </c>
      <c r="M959" s="473" t="s">
        <v>1220</v>
      </c>
      <c r="N959" s="406">
        <v>33.6</v>
      </c>
      <c r="O959" s="474">
        <v>33.6</v>
      </c>
      <c r="P959" s="474">
        <v>33.6</v>
      </c>
      <c r="Q959" s="474">
        <v>33.6</v>
      </c>
      <c r="R959" s="474" t="s">
        <v>3429</v>
      </c>
      <c r="S959" s="475">
        <v>0.0</v>
      </c>
    </row>
    <row r="960" ht="15.75" customHeight="1">
      <c r="A960" s="473" t="s">
        <v>1311</v>
      </c>
      <c r="B960" s="406">
        <v>45.1</v>
      </c>
      <c r="C960" s="474">
        <v>47.0</v>
      </c>
      <c r="D960" s="474">
        <v>47.0</v>
      </c>
      <c r="E960" s="474">
        <v>44.6</v>
      </c>
      <c r="F960" s="474" t="s">
        <v>3514</v>
      </c>
      <c r="G960" s="475">
        <v>-0.0343</v>
      </c>
      <c r="M960" s="473" t="s">
        <v>1221</v>
      </c>
      <c r="N960" s="406">
        <v>33.6</v>
      </c>
      <c r="O960" s="474">
        <v>33.6</v>
      </c>
      <c r="P960" s="474">
        <v>33.6</v>
      </c>
      <c r="Q960" s="474">
        <v>33.6</v>
      </c>
      <c r="R960" s="474" t="s">
        <v>3430</v>
      </c>
      <c r="S960" s="475">
        <v>0.0</v>
      </c>
    </row>
    <row r="961" ht="15.75" customHeight="1">
      <c r="A961" s="473" t="s">
        <v>1312</v>
      </c>
      <c r="B961" s="406">
        <v>46.7</v>
      </c>
      <c r="C961" s="474">
        <v>47.0</v>
      </c>
      <c r="D961" s="474">
        <v>47.0</v>
      </c>
      <c r="E961" s="474">
        <v>46.0</v>
      </c>
      <c r="F961" s="474" t="s">
        <v>3515</v>
      </c>
      <c r="G961" s="475">
        <v>0.013</v>
      </c>
      <c r="M961" s="473" t="s">
        <v>1222</v>
      </c>
      <c r="N961" s="406">
        <v>33.6</v>
      </c>
      <c r="O961" s="474">
        <v>33.6</v>
      </c>
      <c r="P961" s="474">
        <v>33.6</v>
      </c>
      <c r="Q961" s="474">
        <v>33.6</v>
      </c>
      <c r="R961" s="474" t="s">
        <v>3431</v>
      </c>
      <c r="S961" s="475">
        <v>0.0</v>
      </c>
    </row>
    <row r="962" ht="15.75" customHeight="1">
      <c r="A962" s="473" t="s">
        <v>1313</v>
      </c>
      <c r="B962" s="406">
        <v>46.1</v>
      </c>
      <c r="C962" s="474">
        <v>47.3</v>
      </c>
      <c r="D962" s="474">
        <v>47.5</v>
      </c>
      <c r="E962" s="474">
        <v>45.0</v>
      </c>
      <c r="F962" s="474" t="s">
        <v>3501</v>
      </c>
      <c r="G962" s="475">
        <v>-0.0128</v>
      </c>
      <c r="M962" s="473" t="s">
        <v>1223</v>
      </c>
      <c r="N962" s="406">
        <v>33.6</v>
      </c>
      <c r="O962" s="474">
        <v>33.6</v>
      </c>
      <c r="P962" s="474">
        <v>33.6</v>
      </c>
      <c r="Q962" s="474">
        <v>33.6</v>
      </c>
      <c r="R962" s="474" t="s">
        <v>3432</v>
      </c>
      <c r="S962" s="475">
        <v>0.0</v>
      </c>
    </row>
    <row r="963" ht="15.75" customHeight="1">
      <c r="A963" s="473" t="s">
        <v>1314</v>
      </c>
      <c r="B963" s="406">
        <v>46.7</v>
      </c>
      <c r="C963" s="474">
        <v>47.6</v>
      </c>
      <c r="D963" s="474">
        <v>47.6</v>
      </c>
      <c r="E963" s="474">
        <v>46.0</v>
      </c>
      <c r="F963" s="474" t="s">
        <v>3516</v>
      </c>
      <c r="G963" s="475">
        <v>-0.0127</v>
      </c>
      <c r="M963" s="473" t="s">
        <v>1224</v>
      </c>
      <c r="N963" s="406">
        <v>33.6</v>
      </c>
      <c r="O963" s="474">
        <v>33.6</v>
      </c>
      <c r="P963" s="474">
        <v>33.6</v>
      </c>
      <c r="Q963" s="474">
        <v>33.6</v>
      </c>
      <c r="R963" s="474" t="s">
        <v>2869</v>
      </c>
      <c r="S963" s="475">
        <v>0.0</v>
      </c>
    </row>
    <row r="964" ht="15.75" customHeight="1">
      <c r="A964" s="473" t="s">
        <v>1315</v>
      </c>
      <c r="B964" s="406">
        <v>47.3</v>
      </c>
      <c r="C964" s="474">
        <v>47.0</v>
      </c>
      <c r="D964" s="474">
        <v>47.4</v>
      </c>
      <c r="E964" s="474">
        <v>46.2</v>
      </c>
      <c r="F964" s="474" t="s">
        <v>3517</v>
      </c>
      <c r="G964" s="475">
        <v>0.0107</v>
      </c>
      <c r="M964" s="473" t="s">
        <v>1225</v>
      </c>
      <c r="N964" s="406">
        <v>33.6</v>
      </c>
      <c r="O964" s="474">
        <v>33.6</v>
      </c>
      <c r="P964" s="474">
        <v>33.6</v>
      </c>
      <c r="Q964" s="474">
        <v>33.6</v>
      </c>
      <c r="R964" s="474" t="s">
        <v>3433</v>
      </c>
      <c r="S964" s="475">
        <v>0.0</v>
      </c>
    </row>
    <row r="965" ht="15.75" customHeight="1">
      <c r="A965" s="473" t="s">
        <v>1316</v>
      </c>
      <c r="B965" s="406">
        <v>46.8</v>
      </c>
      <c r="C965" s="474">
        <v>46.6</v>
      </c>
      <c r="D965" s="474">
        <v>47.5</v>
      </c>
      <c r="E965" s="474">
        <v>46.5</v>
      </c>
      <c r="F965" s="474" t="s">
        <v>3518</v>
      </c>
      <c r="G965" s="475">
        <v>0.0086</v>
      </c>
      <c r="M965" s="473" t="s">
        <v>1226</v>
      </c>
      <c r="N965" s="406">
        <v>33.6</v>
      </c>
      <c r="O965" s="474">
        <v>33.6</v>
      </c>
      <c r="P965" s="474">
        <v>33.6</v>
      </c>
      <c r="Q965" s="474">
        <v>33.6</v>
      </c>
      <c r="R965" s="474" t="s">
        <v>3434</v>
      </c>
      <c r="S965" s="475">
        <v>0.0</v>
      </c>
    </row>
    <row r="966" ht="15.75" customHeight="1">
      <c r="A966" s="473" t="s">
        <v>1317</v>
      </c>
      <c r="B966" s="406">
        <v>46.4</v>
      </c>
      <c r="C966" s="474">
        <v>47.7</v>
      </c>
      <c r="D966" s="474">
        <v>48.8</v>
      </c>
      <c r="E966" s="474">
        <v>46.2</v>
      </c>
      <c r="F966" s="474" t="s">
        <v>3519</v>
      </c>
      <c r="G966" s="475">
        <v>-0.0169</v>
      </c>
      <c r="M966" s="473" t="s">
        <v>1227</v>
      </c>
      <c r="N966" s="406">
        <v>33.6</v>
      </c>
      <c r="O966" s="474">
        <v>33.6</v>
      </c>
      <c r="P966" s="474">
        <v>33.6</v>
      </c>
      <c r="Q966" s="474">
        <v>33.6</v>
      </c>
      <c r="R966" s="474" t="s">
        <v>3434</v>
      </c>
      <c r="S966" s="475">
        <v>0.0</v>
      </c>
    </row>
    <row r="967" ht="15.75" customHeight="1">
      <c r="A967" s="473" t="s">
        <v>1318</v>
      </c>
      <c r="B967" s="406">
        <v>47.2</v>
      </c>
      <c r="C967" s="474">
        <v>48.4</v>
      </c>
      <c r="D967" s="474">
        <v>49.2</v>
      </c>
      <c r="E967" s="474">
        <v>46.2</v>
      </c>
      <c r="F967" s="474" t="s">
        <v>3520</v>
      </c>
      <c r="G967" s="475">
        <v>-0.0407</v>
      </c>
      <c r="M967" s="473" t="s">
        <v>1228</v>
      </c>
      <c r="N967" s="406">
        <v>33.6</v>
      </c>
      <c r="O967" s="474">
        <v>33.6</v>
      </c>
      <c r="P967" s="474">
        <v>33.6</v>
      </c>
      <c r="Q967" s="474">
        <v>33.6</v>
      </c>
      <c r="R967" s="474" t="s">
        <v>3435</v>
      </c>
      <c r="S967" s="475">
        <v>0.0</v>
      </c>
    </row>
    <row r="968" ht="15.75" customHeight="1">
      <c r="A968" s="473" t="s">
        <v>1319</v>
      </c>
      <c r="B968" s="406">
        <v>49.2</v>
      </c>
      <c r="C968" s="474">
        <v>48.1</v>
      </c>
      <c r="D968" s="474">
        <v>49.6</v>
      </c>
      <c r="E968" s="474">
        <v>47.6</v>
      </c>
      <c r="F968" s="474" t="s">
        <v>3521</v>
      </c>
      <c r="G968" s="475">
        <v>0.0186</v>
      </c>
      <c r="M968" s="473" t="s">
        <v>1229</v>
      </c>
      <c r="N968" s="406">
        <v>33.6</v>
      </c>
      <c r="O968" s="474">
        <v>33.6</v>
      </c>
      <c r="P968" s="474">
        <v>33.6</v>
      </c>
      <c r="Q968" s="474">
        <v>33.6</v>
      </c>
      <c r="R968" s="474" t="s">
        <v>3436</v>
      </c>
      <c r="S968" s="475">
        <v>0.0</v>
      </c>
    </row>
    <row r="969" ht="15.75" customHeight="1">
      <c r="A969" s="473" t="s">
        <v>1320</v>
      </c>
      <c r="B969" s="406">
        <v>48.3</v>
      </c>
      <c r="C969" s="474">
        <v>48.0</v>
      </c>
      <c r="D969" s="474">
        <v>49.0</v>
      </c>
      <c r="E969" s="474">
        <v>47.5</v>
      </c>
      <c r="F969" s="474" t="s">
        <v>3522</v>
      </c>
      <c r="G969" s="475">
        <v>0.0062</v>
      </c>
      <c r="M969" s="473" t="s">
        <v>1230</v>
      </c>
      <c r="N969" s="406">
        <v>33.6</v>
      </c>
      <c r="O969" s="474">
        <v>34.9</v>
      </c>
      <c r="P969" s="474">
        <v>34.9</v>
      </c>
      <c r="Q969" s="474">
        <v>33.6</v>
      </c>
      <c r="R969" s="474" t="s">
        <v>3437</v>
      </c>
      <c r="S969" s="475">
        <v>-0.0372</v>
      </c>
    </row>
    <row r="970" ht="15.75" customHeight="1">
      <c r="A970" s="473" t="s">
        <v>1321</v>
      </c>
      <c r="B970" s="406">
        <v>48.0</v>
      </c>
      <c r="C970" s="474">
        <v>47.4</v>
      </c>
      <c r="D970" s="474">
        <v>48.4</v>
      </c>
      <c r="E970" s="474">
        <v>47.4</v>
      </c>
      <c r="F970" s="474" t="s">
        <v>3523</v>
      </c>
      <c r="G970" s="475">
        <v>0.0127</v>
      </c>
      <c r="M970" s="473" t="s">
        <v>1231</v>
      </c>
      <c r="N970" s="406">
        <v>34.9</v>
      </c>
      <c r="O970" s="474">
        <v>34.9</v>
      </c>
      <c r="P970" s="474">
        <v>34.9</v>
      </c>
      <c r="Q970" s="474">
        <v>34.9</v>
      </c>
      <c r="R970" s="474" t="s">
        <v>2839</v>
      </c>
      <c r="S970" s="475">
        <v>0.1186</v>
      </c>
    </row>
    <row r="971" ht="15.75" customHeight="1">
      <c r="A971" s="473" t="s">
        <v>1322</v>
      </c>
      <c r="B971" s="406">
        <v>47.4</v>
      </c>
      <c r="C971" s="474">
        <v>47.0</v>
      </c>
      <c r="D971" s="474">
        <v>47.8</v>
      </c>
      <c r="E971" s="474">
        <v>46.8</v>
      </c>
      <c r="F971" s="474" t="s">
        <v>3524</v>
      </c>
      <c r="G971" s="475">
        <v>-0.0021</v>
      </c>
      <c r="M971" s="473" t="s">
        <v>1232</v>
      </c>
      <c r="N971" s="406">
        <v>31.2</v>
      </c>
      <c r="O971" s="474">
        <v>33.0</v>
      </c>
      <c r="P971" s="474">
        <v>33.4</v>
      </c>
      <c r="Q971" s="474">
        <v>31.0</v>
      </c>
      <c r="R971" s="474" t="s">
        <v>3438</v>
      </c>
      <c r="S971" s="475">
        <v>-0.028</v>
      </c>
    </row>
    <row r="972" ht="15.75" customHeight="1">
      <c r="A972" s="473" t="s">
        <v>1323</v>
      </c>
      <c r="B972" s="406">
        <v>47.5</v>
      </c>
      <c r="C972" s="474">
        <v>48.0</v>
      </c>
      <c r="D972" s="474">
        <v>49.0</v>
      </c>
      <c r="E972" s="474">
        <v>46.8</v>
      </c>
      <c r="F972" s="474" t="s">
        <v>3525</v>
      </c>
      <c r="G972" s="475">
        <v>0.0106</v>
      </c>
      <c r="M972" s="473" t="s">
        <v>1233</v>
      </c>
      <c r="N972" s="406">
        <v>32.1</v>
      </c>
      <c r="O972" s="474">
        <v>34.6</v>
      </c>
      <c r="P972" s="474">
        <v>35.0</v>
      </c>
      <c r="Q972" s="474">
        <v>31.6</v>
      </c>
      <c r="R972" s="474" t="s">
        <v>3439</v>
      </c>
      <c r="S972" s="475">
        <v>-0.0446</v>
      </c>
    </row>
    <row r="973" ht="15.75" customHeight="1">
      <c r="A973" s="473" t="s">
        <v>1324</v>
      </c>
      <c r="B973" s="406">
        <v>47.0</v>
      </c>
      <c r="C973" s="474">
        <v>47.0</v>
      </c>
      <c r="D973" s="474">
        <v>51.0</v>
      </c>
      <c r="E973" s="474">
        <v>46.7</v>
      </c>
      <c r="F973" s="474" t="s">
        <v>3526</v>
      </c>
      <c r="G973" s="475">
        <v>-0.0105</v>
      </c>
      <c r="M973" s="473" t="s">
        <v>1234</v>
      </c>
      <c r="N973" s="406">
        <v>33.6</v>
      </c>
      <c r="O973" s="474">
        <v>35.0</v>
      </c>
      <c r="P973" s="474">
        <v>35.0</v>
      </c>
      <c r="Q973" s="474">
        <v>32.4</v>
      </c>
      <c r="R973" s="474" t="s">
        <v>3440</v>
      </c>
      <c r="S973" s="475">
        <v>-0.04</v>
      </c>
    </row>
    <row r="974" ht="15.75" customHeight="1">
      <c r="A974" s="473" t="s">
        <v>1325</v>
      </c>
      <c r="B974" s="406">
        <v>47.5</v>
      </c>
      <c r="C974" s="474">
        <v>47.0</v>
      </c>
      <c r="D974" s="474">
        <v>48.0</v>
      </c>
      <c r="E974" s="474">
        <v>46.8</v>
      </c>
      <c r="F974" s="474" t="s">
        <v>2991</v>
      </c>
      <c r="G974" s="475">
        <v>-0.0021</v>
      </c>
      <c r="M974" s="473" t="s">
        <v>1235</v>
      </c>
      <c r="N974" s="406">
        <v>35.0</v>
      </c>
      <c r="O974" s="474">
        <v>36.4</v>
      </c>
      <c r="P974" s="474">
        <v>36.4</v>
      </c>
      <c r="Q974" s="474">
        <v>34.8</v>
      </c>
      <c r="R974" s="474" t="s">
        <v>3441</v>
      </c>
      <c r="S974" s="475">
        <v>-0.0331</v>
      </c>
    </row>
    <row r="975" ht="15.75" customHeight="1">
      <c r="A975" s="473" t="s">
        <v>1326</v>
      </c>
      <c r="B975" s="406">
        <v>47.6</v>
      </c>
      <c r="C975" s="474">
        <v>47.2</v>
      </c>
      <c r="D975" s="474">
        <v>47.6</v>
      </c>
      <c r="E975" s="474">
        <v>46.6</v>
      </c>
      <c r="F975" s="474" t="s">
        <v>3527</v>
      </c>
      <c r="G975" s="475">
        <v>0.0085</v>
      </c>
      <c r="M975" s="473" t="s">
        <v>1236</v>
      </c>
      <c r="N975" s="406">
        <v>36.2</v>
      </c>
      <c r="O975" s="474">
        <v>36.1</v>
      </c>
      <c r="P975" s="474">
        <v>37.0</v>
      </c>
      <c r="Q975" s="474">
        <v>35.6</v>
      </c>
      <c r="R975" s="474" t="s">
        <v>3442</v>
      </c>
      <c r="S975" s="475">
        <v>0.0028</v>
      </c>
    </row>
    <row r="976" ht="15.75" customHeight="1">
      <c r="A976" s="473" t="s">
        <v>1327</v>
      </c>
      <c r="B976" s="406">
        <v>47.2</v>
      </c>
      <c r="C976" s="474">
        <v>47.0</v>
      </c>
      <c r="D976" s="474">
        <v>47.4</v>
      </c>
      <c r="E976" s="474">
        <v>46.5</v>
      </c>
      <c r="F976" s="474" t="s">
        <v>3528</v>
      </c>
      <c r="G976" s="475">
        <v>0.0043</v>
      </c>
      <c r="M976" s="473" t="s">
        <v>1237</v>
      </c>
      <c r="N976" s="406">
        <v>36.1</v>
      </c>
      <c r="O976" s="474">
        <v>37.0</v>
      </c>
      <c r="P976" s="474">
        <v>37.0</v>
      </c>
      <c r="Q976" s="474">
        <v>35.0</v>
      </c>
      <c r="R976" s="474" t="s">
        <v>3443</v>
      </c>
      <c r="S976" s="475">
        <v>0.0285</v>
      </c>
    </row>
    <row r="977" ht="15.75" customHeight="1">
      <c r="A977" s="473" t="s">
        <v>1328</v>
      </c>
      <c r="B977" s="406">
        <v>47.0</v>
      </c>
      <c r="C977" s="474">
        <v>46.5</v>
      </c>
      <c r="D977" s="474">
        <v>47.4</v>
      </c>
      <c r="E977" s="474">
        <v>46.0</v>
      </c>
      <c r="F977" s="474" t="s">
        <v>3529</v>
      </c>
      <c r="G977" s="475">
        <v>0.0108</v>
      </c>
      <c r="M977" s="473" t="s">
        <v>1238</v>
      </c>
      <c r="N977" s="406">
        <v>35.1</v>
      </c>
      <c r="O977" s="474">
        <v>37.3</v>
      </c>
      <c r="P977" s="474">
        <v>37.8</v>
      </c>
      <c r="Q977" s="474">
        <v>34.6</v>
      </c>
      <c r="R977" s="474" t="s">
        <v>3444</v>
      </c>
      <c r="S977" s="475">
        <v>-0.0787</v>
      </c>
    </row>
    <row r="978" ht="15.75" customHeight="1">
      <c r="A978" s="473" t="s">
        <v>1329</v>
      </c>
      <c r="B978" s="406">
        <v>46.5</v>
      </c>
      <c r="C978" s="474">
        <v>48.2</v>
      </c>
      <c r="D978" s="474">
        <v>48.6</v>
      </c>
      <c r="E978" s="474">
        <v>46.0</v>
      </c>
      <c r="F978" s="474" t="s">
        <v>3530</v>
      </c>
      <c r="G978" s="475">
        <v>-0.081</v>
      </c>
      <c r="M978" s="473" t="s">
        <v>1239</v>
      </c>
      <c r="N978" s="406">
        <v>38.1</v>
      </c>
      <c r="O978" s="474">
        <v>38.3</v>
      </c>
      <c r="P978" s="474">
        <v>38.7</v>
      </c>
      <c r="Q978" s="474">
        <v>38.0</v>
      </c>
      <c r="R978" s="474" t="s">
        <v>3445</v>
      </c>
      <c r="S978" s="475">
        <v>-0.0231</v>
      </c>
    </row>
    <row r="979" ht="15.75" customHeight="1">
      <c r="A979" s="473" t="s">
        <v>1330</v>
      </c>
      <c r="B979" s="406">
        <v>50.6</v>
      </c>
      <c r="C979" s="474">
        <v>48.4</v>
      </c>
      <c r="D979" s="474">
        <v>51.0</v>
      </c>
      <c r="E979" s="474">
        <v>48.4</v>
      </c>
      <c r="F979" s="474" t="s">
        <v>3531</v>
      </c>
      <c r="G979" s="475">
        <v>0.0348</v>
      </c>
      <c r="M979" s="473" t="s">
        <v>1240</v>
      </c>
      <c r="N979" s="406">
        <v>39.0</v>
      </c>
      <c r="O979" s="474">
        <v>40.0</v>
      </c>
      <c r="P979" s="474">
        <v>40.0</v>
      </c>
      <c r="Q979" s="474">
        <v>39.0</v>
      </c>
      <c r="R979" s="474" t="s">
        <v>3446</v>
      </c>
      <c r="S979" s="475">
        <v>-0.0102</v>
      </c>
    </row>
    <row r="980" ht="15.75" customHeight="1">
      <c r="A980" s="473" t="s">
        <v>1331</v>
      </c>
      <c r="B980" s="406">
        <v>48.9</v>
      </c>
      <c r="C980" s="474">
        <v>48.0</v>
      </c>
      <c r="D980" s="474">
        <v>49.5</v>
      </c>
      <c r="E980" s="474">
        <v>47.2</v>
      </c>
      <c r="F980" s="474" t="s">
        <v>2894</v>
      </c>
      <c r="G980" s="475">
        <v>0.0209</v>
      </c>
      <c r="M980" s="473" t="s">
        <v>1241</v>
      </c>
      <c r="N980" s="406">
        <v>39.4</v>
      </c>
      <c r="O980" s="474">
        <v>41.0</v>
      </c>
      <c r="P980" s="474">
        <v>41.4</v>
      </c>
      <c r="Q980" s="474">
        <v>39.0</v>
      </c>
      <c r="R980" s="474" t="s">
        <v>3447</v>
      </c>
      <c r="S980" s="475">
        <v>-0.0414</v>
      </c>
    </row>
    <row r="981" ht="15.75" customHeight="1">
      <c r="A981" s="473" t="s">
        <v>1332</v>
      </c>
      <c r="B981" s="406">
        <v>47.9</v>
      </c>
      <c r="C981" s="474">
        <v>47.9</v>
      </c>
      <c r="D981" s="474">
        <v>48.5</v>
      </c>
      <c r="E981" s="474">
        <v>47.5</v>
      </c>
      <c r="F981" s="474" t="s">
        <v>3532</v>
      </c>
      <c r="G981" s="475">
        <v>-0.0042</v>
      </c>
      <c r="M981" s="473" t="s">
        <v>1242</v>
      </c>
      <c r="N981" s="406">
        <v>41.1</v>
      </c>
      <c r="O981" s="474">
        <v>40.6</v>
      </c>
      <c r="P981" s="474">
        <v>41.9</v>
      </c>
      <c r="Q981" s="474">
        <v>40.0</v>
      </c>
      <c r="R981" s="474" t="s">
        <v>3448</v>
      </c>
      <c r="S981" s="475">
        <v>0.0301</v>
      </c>
    </row>
    <row r="982" ht="15.75" customHeight="1">
      <c r="A982" s="473" t="s">
        <v>1333</v>
      </c>
      <c r="B982" s="406">
        <v>48.1</v>
      </c>
      <c r="C982" s="474">
        <v>48.9</v>
      </c>
      <c r="D982" s="474">
        <v>49.0</v>
      </c>
      <c r="E982" s="474">
        <v>47.9</v>
      </c>
      <c r="F982" s="474" t="s">
        <v>3533</v>
      </c>
      <c r="G982" s="475">
        <v>-0.0143</v>
      </c>
      <c r="M982" s="473" t="s">
        <v>1243</v>
      </c>
      <c r="N982" s="406">
        <v>39.9</v>
      </c>
      <c r="O982" s="474">
        <v>38.9</v>
      </c>
      <c r="P982" s="474">
        <v>40.1</v>
      </c>
      <c r="Q982" s="474">
        <v>38.4</v>
      </c>
      <c r="R982" s="474" t="s">
        <v>3449</v>
      </c>
      <c r="S982" s="475">
        <v>0.0257</v>
      </c>
    </row>
    <row r="983" ht="15.75" customHeight="1">
      <c r="A983" s="473" t="s">
        <v>1334</v>
      </c>
      <c r="B983" s="406">
        <v>48.8</v>
      </c>
      <c r="C983" s="474">
        <v>49.0</v>
      </c>
      <c r="D983" s="474">
        <v>49.2</v>
      </c>
      <c r="E983" s="474">
        <v>48.6</v>
      </c>
      <c r="F983" s="474" t="s">
        <v>3534</v>
      </c>
      <c r="G983" s="475">
        <v>-0.0081</v>
      </c>
      <c r="M983" s="473" t="s">
        <v>1244</v>
      </c>
      <c r="N983" s="406">
        <v>38.9</v>
      </c>
      <c r="O983" s="474">
        <v>39.6</v>
      </c>
      <c r="P983" s="474">
        <v>39.6</v>
      </c>
      <c r="Q983" s="474">
        <v>38.1</v>
      </c>
      <c r="R983" s="474" t="s">
        <v>3450</v>
      </c>
      <c r="S983" s="475">
        <v>-0.0275</v>
      </c>
    </row>
    <row r="984" ht="15.75" customHeight="1">
      <c r="A984" s="473" t="s">
        <v>1335</v>
      </c>
      <c r="B984" s="406">
        <v>49.2</v>
      </c>
      <c r="C984" s="474">
        <v>48.1</v>
      </c>
      <c r="D984" s="474">
        <v>49.4</v>
      </c>
      <c r="E984" s="474">
        <v>48.1</v>
      </c>
      <c r="F984" s="474" t="s">
        <v>3535</v>
      </c>
      <c r="G984" s="475">
        <v>0.0061</v>
      </c>
      <c r="M984" s="473" t="s">
        <v>1245</v>
      </c>
      <c r="N984" s="406">
        <v>40.0</v>
      </c>
      <c r="O984" s="474">
        <v>41.3</v>
      </c>
      <c r="P984" s="474">
        <v>42.0</v>
      </c>
      <c r="Q984" s="474">
        <v>39.8</v>
      </c>
      <c r="R984" s="474" t="s">
        <v>3451</v>
      </c>
      <c r="S984" s="475">
        <v>-0.0315</v>
      </c>
    </row>
    <row r="985" ht="15.75" customHeight="1">
      <c r="A985" s="473" t="s">
        <v>1336</v>
      </c>
      <c r="B985" s="406">
        <v>48.9</v>
      </c>
      <c r="C985" s="474">
        <v>49.9</v>
      </c>
      <c r="D985" s="474">
        <v>49.9</v>
      </c>
      <c r="E985" s="474">
        <v>48.7</v>
      </c>
      <c r="F985" s="474" t="s">
        <v>3536</v>
      </c>
      <c r="G985" s="475">
        <v>-0.0141</v>
      </c>
      <c r="M985" s="473" t="s">
        <v>1246</v>
      </c>
      <c r="N985" s="406">
        <v>41.3</v>
      </c>
      <c r="O985" s="474">
        <v>42.6</v>
      </c>
      <c r="P985" s="474">
        <v>43.6</v>
      </c>
      <c r="Q985" s="474">
        <v>41.1</v>
      </c>
      <c r="R985" s="474" t="s">
        <v>3452</v>
      </c>
      <c r="S985" s="475">
        <v>-0.0373</v>
      </c>
    </row>
    <row r="986" ht="15.75" customHeight="1">
      <c r="A986" s="473" t="s">
        <v>1337</v>
      </c>
      <c r="B986" s="406">
        <v>49.6</v>
      </c>
      <c r="C986" s="474">
        <v>49.0</v>
      </c>
      <c r="D986" s="474">
        <v>50.4</v>
      </c>
      <c r="E986" s="474">
        <v>47.9</v>
      </c>
      <c r="F986" s="474" t="s">
        <v>3537</v>
      </c>
      <c r="G986" s="475">
        <v>0.0553</v>
      </c>
      <c r="M986" s="473" t="s">
        <v>1247</v>
      </c>
      <c r="N986" s="406">
        <v>42.9</v>
      </c>
      <c r="O986" s="474">
        <v>43.9</v>
      </c>
      <c r="P986" s="474">
        <v>44.6</v>
      </c>
      <c r="Q986" s="474">
        <v>42.3</v>
      </c>
      <c r="R986" s="474" t="s">
        <v>3453</v>
      </c>
      <c r="S986" s="475">
        <v>-0.0228</v>
      </c>
    </row>
    <row r="987" ht="15.75" customHeight="1">
      <c r="A987" s="473" t="s">
        <v>1338</v>
      </c>
      <c r="B987" s="406">
        <v>47.0</v>
      </c>
      <c r="C987" s="474">
        <v>47.4</v>
      </c>
      <c r="D987" s="474">
        <v>47.8</v>
      </c>
      <c r="E987" s="474">
        <v>46.9</v>
      </c>
      <c r="F987" s="474" t="s">
        <v>3538</v>
      </c>
      <c r="G987" s="475">
        <v>-0.0188</v>
      </c>
      <c r="M987" s="473" t="s">
        <v>1248</v>
      </c>
      <c r="N987" s="406">
        <v>43.9</v>
      </c>
      <c r="O987" s="474">
        <v>44.2</v>
      </c>
      <c r="P987" s="474">
        <v>46.0</v>
      </c>
      <c r="Q987" s="474">
        <v>43.5</v>
      </c>
      <c r="R987" s="474" t="s">
        <v>3454</v>
      </c>
      <c r="S987" s="475">
        <v>-0.009</v>
      </c>
    </row>
    <row r="988" ht="15.75" customHeight="1">
      <c r="A988" s="473" t="s">
        <v>1339</v>
      </c>
      <c r="B988" s="406">
        <v>47.9</v>
      </c>
      <c r="C988" s="474">
        <v>49.2</v>
      </c>
      <c r="D988" s="474">
        <v>49.6</v>
      </c>
      <c r="E988" s="474">
        <v>47.8</v>
      </c>
      <c r="F988" s="474" t="s">
        <v>3539</v>
      </c>
      <c r="G988" s="475">
        <v>-0.0204</v>
      </c>
      <c r="M988" s="473" t="s">
        <v>1249</v>
      </c>
      <c r="N988" s="406">
        <v>44.3</v>
      </c>
      <c r="O988" s="474">
        <v>47.4</v>
      </c>
      <c r="P988" s="474">
        <v>47.5</v>
      </c>
      <c r="Q988" s="474">
        <v>43.9</v>
      </c>
      <c r="R988" s="474" t="s">
        <v>3455</v>
      </c>
      <c r="S988" s="475">
        <v>-0.0634</v>
      </c>
    </row>
    <row r="989" ht="15.75" customHeight="1">
      <c r="A989" s="473" t="s">
        <v>1340</v>
      </c>
      <c r="B989" s="406">
        <v>48.9</v>
      </c>
      <c r="C989" s="474">
        <v>49.6</v>
      </c>
      <c r="D989" s="474">
        <v>50.3</v>
      </c>
      <c r="E989" s="474">
        <v>48.7</v>
      </c>
      <c r="F989" s="474" t="s">
        <v>3540</v>
      </c>
      <c r="G989" s="475">
        <v>-0.0141</v>
      </c>
      <c r="M989" s="473" t="s">
        <v>1250</v>
      </c>
      <c r="N989" s="406">
        <v>47.3</v>
      </c>
      <c r="O989" s="474">
        <v>44.0</v>
      </c>
      <c r="P989" s="474">
        <v>47.4</v>
      </c>
      <c r="Q989" s="474">
        <v>44.0</v>
      </c>
      <c r="R989" s="474" t="s">
        <v>3456</v>
      </c>
      <c r="S989" s="475">
        <v>0.0974</v>
      </c>
    </row>
    <row r="990" ht="15.75" customHeight="1">
      <c r="A990" s="473" t="s">
        <v>1341</v>
      </c>
      <c r="B990" s="406">
        <v>49.6</v>
      </c>
      <c r="C990" s="474">
        <v>50.0</v>
      </c>
      <c r="D990" s="474">
        <v>50.0</v>
      </c>
      <c r="E990" s="474">
        <v>49.5</v>
      </c>
      <c r="F990" s="474" t="s">
        <v>3541</v>
      </c>
      <c r="G990" s="475">
        <v>-0.012</v>
      </c>
      <c r="M990" s="473" t="s">
        <v>1251</v>
      </c>
      <c r="N990" s="406">
        <v>43.1</v>
      </c>
      <c r="O990" s="474">
        <v>38.9</v>
      </c>
      <c r="P990" s="474">
        <v>43.1</v>
      </c>
      <c r="Q990" s="474">
        <v>38.8</v>
      </c>
      <c r="R990" s="474" t="s">
        <v>3457</v>
      </c>
      <c r="S990" s="475">
        <v>0.0995</v>
      </c>
    </row>
    <row r="991" ht="15.75" customHeight="1">
      <c r="A991" s="473" t="s">
        <v>1342</v>
      </c>
      <c r="B991" s="406">
        <v>50.2</v>
      </c>
      <c r="C991" s="474">
        <v>50.8</v>
      </c>
      <c r="D991" s="474">
        <v>50.8</v>
      </c>
      <c r="E991" s="474">
        <v>49.6</v>
      </c>
      <c r="F991" s="474" t="s">
        <v>3542</v>
      </c>
      <c r="G991" s="475">
        <v>-0.0118</v>
      </c>
      <c r="M991" s="473" t="s">
        <v>1252</v>
      </c>
      <c r="N991" s="406">
        <v>39.2</v>
      </c>
      <c r="O991" s="474">
        <v>40.3</v>
      </c>
      <c r="P991" s="474">
        <v>40.9</v>
      </c>
      <c r="Q991" s="474">
        <v>38.9</v>
      </c>
      <c r="R991" s="474" t="s">
        <v>3458</v>
      </c>
      <c r="S991" s="475">
        <v>-0.02</v>
      </c>
    </row>
    <row r="992" ht="15.75" customHeight="1">
      <c r="A992" s="473" t="s">
        <v>1343</v>
      </c>
      <c r="B992" s="406">
        <v>50.8</v>
      </c>
      <c r="C992" s="474">
        <v>51.1</v>
      </c>
      <c r="D992" s="474">
        <v>51.1</v>
      </c>
      <c r="E992" s="474">
        <v>50.7</v>
      </c>
      <c r="F992" s="474" t="s">
        <v>3543</v>
      </c>
      <c r="G992" s="475">
        <v>-0.0078</v>
      </c>
      <c r="M992" s="473" t="s">
        <v>1253</v>
      </c>
      <c r="N992" s="406">
        <v>40.0</v>
      </c>
      <c r="O992" s="474">
        <v>40.7</v>
      </c>
      <c r="P992" s="474">
        <v>40.7</v>
      </c>
      <c r="Q992" s="474">
        <v>38.5</v>
      </c>
      <c r="R992" s="474" t="s">
        <v>3459</v>
      </c>
      <c r="S992" s="475">
        <v>-0.0074</v>
      </c>
    </row>
    <row r="993" ht="15.75" customHeight="1">
      <c r="A993" s="473" t="s">
        <v>1344</v>
      </c>
      <c r="B993" s="406">
        <v>51.2</v>
      </c>
      <c r="C993" s="474">
        <v>50.5</v>
      </c>
      <c r="D993" s="474">
        <v>51.3</v>
      </c>
      <c r="E993" s="474">
        <v>50.5</v>
      </c>
      <c r="F993" s="474" t="s">
        <v>3544</v>
      </c>
      <c r="G993" s="475">
        <v>0.002</v>
      </c>
      <c r="M993" s="473" t="s">
        <v>1254</v>
      </c>
      <c r="N993" s="406">
        <v>40.3</v>
      </c>
      <c r="O993" s="474">
        <v>39.5</v>
      </c>
      <c r="P993" s="474">
        <v>40.8</v>
      </c>
      <c r="Q993" s="474">
        <v>39.5</v>
      </c>
      <c r="R993" s="474" t="s">
        <v>3460</v>
      </c>
      <c r="S993" s="475">
        <v>0.0333</v>
      </c>
    </row>
    <row r="994" ht="15.75" customHeight="1">
      <c r="A994" s="473" t="s">
        <v>1345</v>
      </c>
      <c r="B994" s="406">
        <v>51.1</v>
      </c>
      <c r="C994" s="474">
        <v>50.7</v>
      </c>
      <c r="D994" s="474">
        <v>51.4</v>
      </c>
      <c r="E994" s="474">
        <v>50.4</v>
      </c>
      <c r="F994" s="474" t="s">
        <v>3545</v>
      </c>
      <c r="G994" s="475">
        <v>-0.002</v>
      </c>
      <c r="M994" s="473" t="s">
        <v>1255</v>
      </c>
      <c r="N994" s="406">
        <v>39.0</v>
      </c>
      <c r="O994" s="474">
        <v>36.8</v>
      </c>
      <c r="P994" s="474">
        <v>39.3</v>
      </c>
      <c r="Q994" s="474">
        <v>36.8</v>
      </c>
      <c r="R994" s="474" t="s">
        <v>3461</v>
      </c>
      <c r="S994" s="475">
        <v>0.0656</v>
      </c>
    </row>
    <row r="995" ht="15.75" customHeight="1">
      <c r="A995" s="473" t="s">
        <v>1346</v>
      </c>
      <c r="B995" s="406">
        <v>51.2</v>
      </c>
      <c r="C995" s="474">
        <v>51.5</v>
      </c>
      <c r="D995" s="474">
        <v>51.5</v>
      </c>
      <c r="E995" s="474">
        <v>50.1</v>
      </c>
      <c r="F995" s="474" t="s">
        <v>3546</v>
      </c>
      <c r="G995" s="475">
        <v>0.0159</v>
      </c>
      <c r="M995" s="473" t="s">
        <v>1256</v>
      </c>
      <c r="N995" s="406">
        <v>36.6</v>
      </c>
      <c r="O995" s="474">
        <v>36.8</v>
      </c>
      <c r="P995" s="474">
        <v>37.0</v>
      </c>
      <c r="Q995" s="474">
        <v>36.4</v>
      </c>
      <c r="R995" s="474" t="s">
        <v>3462</v>
      </c>
      <c r="S995" s="475">
        <v>-0.0027</v>
      </c>
    </row>
    <row r="996" ht="15.75" customHeight="1">
      <c r="A996" s="473" t="s">
        <v>1347</v>
      </c>
      <c r="B996" s="406">
        <v>50.4</v>
      </c>
      <c r="C996" s="474">
        <v>51.9</v>
      </c>
      <c r="D996" s="474">
        <v>52.0</v>
      </c>
      <c r="E996" s="474">
        <v>50.0</v>
      </c>
      <c r="F996" s="474" t="s">
        <v>2687</v>
      </c>
      <c r="G996" s="475">
        <v>-0.0118</v>
      </c>
      <c r="M996" s="473" t="s">
        <v>1257</v>
      </c>
      <c r="N996" s="406">
        <v>36.7</v>
      </c>
      <c r="O996" s="474">
        <v>36.5</v>
      </c>
      <c r="P996" s="474">
        <v>36.9</v>
      </c>
      <c r="Q996" s="474">
        <v>36.5</v>
      </c>
      <c r="R996" s="474" t="s">
        <v>3463</v>
      </c>
      <c r="S996" s="475">
        <v>0.0166</v>
      </c>
    </row>
    <row r="997" ht="15.75" customHeight="1">
      <c r="A997" s="473" t="s">
        <v>1348</v>
      </c>
      <c r="B997" s="406">
        <v>51.0</v>
      </c>
      <c r="C997" s="474">
        <v>51.7</v>
      </c>
      <c r="D997" s="474">
        <v>52.5</v>
      </c>
      <c r="E997" s="474">
        <v>50.9</v>
      </c>
      <c r="F997" s="474" t="s">
        <v>3547</v>
      </c>
      <c r="G997" s="475">
        <v>-0.0135</v>
      </c>
      <c r="M997" s="473" t="s">
        <v>1258</v>
      </c>
      <c r="N997" s="406">
        <v>36.1</v>
      </c>
      <c r="O997" s="474">
        <v>35.8</v>
      </c>
      <c r="P997" s="474">
        <v>36.4</v>
      </c>
      <c r="Q997" s="474">
        <v>35.8</v>
      </c>
      <c r="R997" s="474" t="s">
        <v>3464</v>
      </c>
      <c r="S997" s="475">
        <v>0.0084</v>
      </c>
    </row>
    <row r="998" ht="15.75" customHeight="1">
      <c r="A998" s="473" t="s">
        <v>1349</v>
      </c>
      <c r="B998" s="406">
        <v>51.7</v>
      </c>
      <c r="C998" s="474">
        <v>50.9</v>
      </c>
      <c r="D998" s="474">
        <v>52.0</v>
      </c>
      <c r="E998" s="474">
        <v>50.8</v>
      </c>
      <c r="F998" s="474" t="s">
        <v>3548</v>
      </c>
      <c r="G998" s="475">
        <v>0.0078</v>
      </c>
      <c r="M998" s="473" t="s">
        <v>1259</v>
      </c>
      <c r="N998" s="406">
        <v>35.8</v>
      </c>
      <c r="O998" s="474">
        <v>36.1</v>
      </c>
      <c r="P998" s="474">
        <v>36.2</v>
      </c>
      <c r="Q998" s="474">
        <v>35.6</v>
      </c>
      <c r="R998" s="474" t="s">
        <v>3465</v>
      </c>
      <c r="S998" s="475">
        <v>-0.0083</v>
      </c>
    </row>
    <row r="999" ht="15.75" customHeight="1">
      <c r="A999" s="473" t="s">
        <v>1350</v>
      </c>
      <c r="B999" s="406">
        <v>51.3</v>
      </c>
      <c r="C999" s="474">
        <v>50.7</v>
      </c>
      <c r="D999" s="474">
        <v>51.5</v>
      </c>
      <c r="E999" s="474">
        <v>50.6</v>
      </c>
      <c r="F999" s="474" t="s">
        <v>3549</v>
      </c>
      <c r="G999" s="475">
        <v>0.0118</v>
      </c>
      <c r="M999" s="473" t="s">
        <v>1260</v>
      </c>
      <c r="N999" s="406">
        <v>36.1</v>
      </c>
      <c r="O999" s="474">
        <v>36.1</v>
      </c>
      <c r="P999" s="474">
        <v>36.7</v>
      </c>
      <c r="Q999" s="474">
        <v>36.0</v>
      </c>
      <c r="R999" s="474" t="s">
        <v>3466</v>
      </c>
      <c r="S999" s="475">
        <v>-0.0137</v>
      </c>
    </row>
    <row r="1000" ht="15.75" customHeight="1">
      <c r="A1000" s="473" t="s">
        <v>1351</v>
      </c>
      <c r="B1000" s="406">
        <v>50.7</v>
      </c>
      <c r="C1000" s="474">
        <v>51.3</v>
      </c>
      <c r="D1000" s="474">
        <v>51.6</v>
      </c>
      <c r="E1000" s="474">
        <v>50.4</v>
      </c>
      <c r="F1000" s="474" t="s">
        <v>3550</v>
      </c>
      <c r="G1000" s="475">
        <v>-0.0078</v>
      </c>
      <c r="M1000" s="473" t="s">
        <v>1261</v>
      </c>
      <c r="N1000" s="406">
        <v>36.6</v>
      </c>
      <c r="O1000" s="474">
        <v>36.7</v>
      </c>
      <c r="P1000" s="474">
        <v>36.7</v>
      </c>
      <c r="Q1000" s="474">
        <v>36.3</v>
      </c>
      <c r="R1000" s="474" t="s">
        <v>3467</v>
      </c>
      <c r="S1000" s="475">
        <v>-0.0027</v>
      </c>
    </row>
    <row r="1001" ht="15.75" customHeight="1">
      <c r="A1001" s="473" t="s">
        <v>1352</v>
      </c>
      <c r="B1001" s="406">
        <v>51.1</v>
      </c>
      <c r="C1001" s="474">
        <v>50.5</v>
      </c>
      <c r="D1001" s="474">
        <v>51.8</v>
      </c>
      <c r="E1001" s="474">
        <v>50.4</v>
      </c>
      <c r="F1001" s="474" t="s">
        <v>3551</v>
      </c>
      <c r="G1001" s="475">
        <v>0.0139</v>
      </c>
      <c r="M1001" s="473" t="s">
        <v>1262</v>
      </c>
      <c r="N1001" s="406">
        <v>36.7</v>
      </c>
      <c r="O1001" s="474">
        <v>36.7</v>
      </c>
      <c r="P1001" s="474">
        <v>37.0</v>
      </c>
      <c r="Q1001" s="474">
        <v>36.4</v>
      </c>
      <c r="R1001" s="474" t="s">
        <v>3468</v>
      </c>
      <c r="S1001" s="475">
        <v>0.0</v>
      </c>
    </row>
    <row r="1002" ht="15.75" customHeight="1">
      <c r="A1002" s="473" t="s">
        <v>1353</v>
      </c>
      <c r="B1002" s="406">
        <v>50.4</v>
      </c>
      <c r="C1002" s="474">
        <v>51.0</v>
      </c>
      <c r="D1002" s="474">
        <v>51.4</v>
      </c>
      <c r="E1002" s="474">
        <v>50.1</v>
      </c>
      <c r="F1002" s="474" t="s">
        <v>3552</v>
      </c>
      <c r="G1002" s="475">
        <v>-0.0118</v>
      </c>
      <c r="M1002" s="473" t="s">
        <v>1263</v>
      </c>
      <c r="N1002" s="406">
        <v>36.7</v>
      </c>
      <c r="O1002" s="474">
        <v>36.5</v>
      </c>
      <c r="P1002" s="474">
        <v>36.8</v>
      </c>
      <c r="Q1002" s="474">
        <v>36.2</v>
      </c>
      <c r="R1002" s="474" t="s">
        <v>3469</v>
      </c>
      <c r="S1002" s="475">
        <v>0.0138</v>
      </c>
    </row>
    <row r="1003" ht="15.75" customHeight="1">
      <c r="A1003" s="473" t="s">
        <v>1354</v>
      </c>
      <c r="B1003" s="406">
        <v>51.0</v>
      </c>
      <c r="C1003" s="474">
        <v>50.7</v>
      </c>
      <c r="D1003" s="474">
        <v>52.8</v>
      </c>
      <c r="E1003" s="474">
        <v>49.8</v>
      </c>
      <c r="F1003" s="474" t="s">
        <v>3553</v>
      </c>
      <c r="G1003" s="475">
        <v>0.002</v>
      </c>
      <c r="M1003" s="473" t="s">
        <v>1264</v>
      </c>
      <c r="N1003" s="406">
        <v>36.2</v>
      </c>
      <c r="O1003" s="474">
        <v>35.9</v>
      </c>
      <c r="P1003" s="474">
        <v>36.8</v>
      </c>
      <c r="Q1003" s="474">
        <v>35.9</v>
      </c>
      <c r="R1003" s="474" t="s">
        <v>3470</v>
      </c>
      <c r="S1003" s="475">
        <v>0.0028</v>
      </c>
    </row>
    <row r="1004" ht="15.75" customHeight="1">
      <c r="A1004" s="473" t="s">
        <v>1355</v>
      </c>
      <c r="B1004" s="406">
        <v>50.9</v>
      </c>
      <c r="C1004" s="474">
        <v>52.9</v>
      </c>
      <c r="D1004" s="474">
        <v>53.3</v>
      </c>
      <c r="E1004" s="474">
        <v>50.7</v>
      </c>
      <c r="F1004" s="474" t="s">
        <v>3554</v>
      </c>
      <c r="G1004" s="475">
        <v>-0.0193</v>
      </c>
      <c r="M1004" s="473" t="s">
        <v>1265</v>
      </c>
      <c r="N1004" s="406">
        <v>36.1</v>
      </c>
      <c r="O1004" s="474">
        <v>37.0</v>
      </c>
      <c r="P1004" s="474">
        <v>37.0</v>
      </c>
      <c r="Q1004" s="474">
        <v>36.0</v>
      </c>
      <c r="R1004" s="474" t="s">
        <v>3471</v>
      </c>
      <c r="S1004" s="475">
        <v>-0.0163</v>
      </c>
    </row>
    <row r="1005" ht="15.75" customHeight="1">
      <c r="A1005" s="473" t="s">
        <v>1356</v>
      </c>
      <c r="B1005" s="406">
        <v>51.9</v>
      </c>
      <c r="C1005" s="474">
        <v>55.9</v>
      </c>
      <c r="D1005" s="474">
        <v>55.9</v>
      </c>
      <c r="E1005" s="474">
        <v>51.6</v>
      </c>
      <c r="F1005" s="474" t="s">
        <v>3555</v>
      </c>
      <c r="G1005" s="475">
        <v>0.0176</v>
      </c>
      <c r="M1005" s="473" t="s">
        <v>1266</v>
      </c>
      <c r="N1005" s="406">
        <v>36.7</v>
      </c>
      <c r="O1005" s="474">
        <v>36.8</v>
      </c>
      <c r="P1005" s="474">
        <v>37.0</v>
      </c>
      <c r="Q1005" s="474">
        <v>36.1</v>
      </c>
      <c r="R1005" s="474" t="s">
        <v>3472</v>
      </c>
      <c r="S1005" s="475">
        <v>-0.0081</v>
      </c>
    </row>
    <row r="1006" ht="15.75" customHeight="1">
      <c r="A1006" s="473" t="s">
        <v>1357</v>
      </c>
      <c r="B1006" s="406">
        <v>51.0</v>
      </c>
      <c r="C1006" s="474">
        <v>50.7</v>
      </c>
      <c r="D1006" s="474">
        <v>51.4</v>
      </c>
      <c r="E1006" s="474">
        <v>50.7</v>
      </c>
      <c r="F1006" s="474" t="s">
        <v>3556</v>
      </c>
      <c r="G1006" s="475">
        <v>0.0059</v>
      </c>
      <c r="M1006" s="473" t="s">
        <v>1267</v>
      </c>
      <c r="N1006" s="406">
        <v>37.0</v>
      </c>
      <c r="O1006" s="474">
        <v>37.9</v>
      </c>
      <c r="P1006" s="474">
        <v>37.9</v>
      </c>
      <c r="Q1006" s="474">
        <v>36.9</v>
      </c>
      <c r="R1006" s="474" t="s">
        <v>3473</v>
      </c>
      <c r="S1006" s="475">
        <v>-0.0237</v>
      </c>
    </row>
    <row r="1007" ht="15.75" customHeight="1">
      <c r="A1007" s="473" t="s">
        <v>1358</v>
      </c>
      <c r="B1007" s="406">
        <v>50.7</v>
      </c>
      <c r="C1007" s="474">
        <v>50.0</v>
      </c>
      <c r="D1007" s="474">
        <v>51.0</v>
      </c>
      <c r="E1007" s="474">
        <v>50.0</v>
      </c>
      <c r="F1007" s="474" t="s">
        <v>3557</v>
      </c>
      <c r="G1007" s="475">
        <v>0.0</v>
      </c>
      <c r="M1007" s="473" t="s">
        <v>1268</v>
      </c>
      <c r="N1007" s="406">
        <v>37.9</v>
      </c>
      <c r="O1007" s="474">
        <v>40.9</v>
      </c>
      <c r="P1007" s="474">
        <v>40.9</v>
      </c>
      <c r="Q1007" s="474">
        <v>37.1</v>
      </c>
      <c r="R1007" s="474" t="s">
        <v>3474</v>
      </c>
      <c r="S1007" s="475">
        <v>-0.0801</v>
      </c>
    </row>
    <row r="1008" ht="15.75" customHeight="1">
      <c r="A1008" s="473" t="s">
        <v>1359</v>
      </c>
      <c r="B1008" s="406">
        <v>50.7</v>
      </c>
      <c r="C1008" s="474">
        <v>51.8</v>
      </c>
      <c r="D1008" s="474">
        <v>51.9</v>
      </c>
      <c r="E1008" s="474">
        <v>50.1</v>
      </c>
      <c r="F1008" s="474" t="s">
        <v>3558</v>
      </c>
      <c r="G1008" s="475">
        <v>-0.025</v>
      </c>
      <c r="M1008" s="473" t="s">
        <v>1269</v>
      </c>
      <c r="N1008" s="406">
        <v>41.2</v>
      </c>
      <c r="O1008" s="474">
        <v>41.6</v>
      </c>
      <c r="P1008" s="474">
        <v>41.6</v>
      </c>
      <c r="Q1008" s="474">
        <v>40.3</v>
      </c>
      <c r="R1008" s="474" t="s">
        <v>3475</v>
      </c>
      <c r="S1008" s="475">
        <v>-0.0096</v>
      </c>
    </row>
    <row r="1009" ht="15.75" customHeight="1">
      <c r="A1009" s="473" t="s">
        <v>1360</v>
      </c>
      <c r="B1009" s="406">
        <v>52.0</v>
      </c>
      <c r="C1009" s="474">
        <v>53.2</v>
      </c>
      <c r="D1009" s="474">
        <v>53.2</v>
      </c>
      <c r="E1009" s="474">
        <v>51.9</v>
      </c>
      <c r="F1009" s="474" t="s">
        <v>3559</v>
      </c>
      <c r="G1009" s="475">
        <v>-0.0114</v>
      </c>
      <c r="M1009" s="473" t="s">
        <v>1270</v>
      </c>
      <c r="N1009" s="406">
        <v>41.6</v>
      </c>
      <c r="O1009" s="474">
        <v>40.0</v>
      </c>
      <c r="P1009" s="474">
        <v>42.0</v>
      </c>
      <c r="Q1009" s="474">
        <v>39.9</v>
      </c>
      <c r="R1009" s="474" t="s">
        <v>3476</v>
      </c>
      <c r="S1009" s="475">
        <v>0.0479</v>
      </c>
    </row>
    <row r="1010" ht="15.75" customHeight="1">
      <c r="A1010" s="473" t="s">
        <v>1361</v>
      </c>
      <c r="B1010" s="406">
        <v>52.6</v>
      </c>
      <c r="C1010" s="474">
        <v>52.4</v>
      </c>
      <c r="D1010" s="474">
        <v>53.4</v>
      </c>
      <c r="E1010" s="474">
        <v>52.4</v>
      </c>
      <c r="F1010" s="474" t="s">
        <v>3560</v>
      </c>
      <c r="G1010" s="475">
        <v>-0.0075</v>
      </c>
      <c r="M1010" s="473" t="s">
        <v>1271</v>
      </c>
      <c r="N1010" s="406">
        <v>39.7</v>
      </c>
      <c r="O1010" s="474">
        <v>39.1</v>
      </c>
      <c r="P1010" s="474">
        <v>39.8</v>
      </c>
      <c r="Q1010" s="474">
        <v>38.8</v>
      </c>
      <c r="R1010" s="474" t="s">
        <v>3477</v>
      </c>
      <c r="S1010" s="475">
        <v>0.0128</v>
      </c>
    </row>
    <row r="1011" ht="15.75" customHeight="1">
      <c r="A1011" s="473" t="s">
        <v>1362</v>
      </c>
      <c r="B1011" s="406">
        <v>53.0</v>
      </c>
      <c r="C1011" s="474">
        <v>53.4</v>
      </c>
      <c r="D1011" s="474">
        <v>53.4</v>
      </c>
      <c r="E1011" s="474">
        <v>52.4</v>
      </c>
      <c r="F1011" s="474" t="s">
        <v>3561</v>
      </c>
      <c r="G1011" s="475">
        <v>-0.0038</v>
      </c>
      <c r="M1011" s="473" t="s">
        <v>1272</v>
      </c>
      <c r="N1011" s="406">
        <v>39.2</v>
      </c>
      <c r="O1011" s="474">
        <v>38.8</v>
      </c>
      <c r="P1011" s="474">
        <v>39.4</v>
      </c>
      <c r="Q1011" s="474">
        <v>38.8</v>
      </c>
      <c r="R1011" s="474" t="s">
        <v>3478</v>
      </c>
      <c r="S1011" s="475">
        <v>0.0</v>
      </c>
    </row>
    <row r="1012" ht="15.75" customHeight="1">
      <c r="A1012" s="473" t="s">
        <v>1363</v>
      </c>
      <c r="B1012" s="406">
        <v>53.2</v>
      </c>
      <c r="C1012" s="474">
        <v>52.4</v>
      </c>
      <c r="D1012" s="474">
        <v>53.5</v>
      </c>
      <c r="E1012" s="474">
        <v>52.4</v>
      </c>
      <c r="F1012" s="474" t="s">
        <v>3562</v>
      </c>
      <c r="G1012" s="475">
        <v>0.0076</v>
      </c>
      <c r="M1012" s="473" t="s">
        <v>1273</v>
      </c>
      <c r="N1012" s="406">
        <v>39.2</v>
      </c>
      <c r="O1012" s="474">
        <v>38.0</v>
      </c>
      <c r="P1012" s="474">
        <v>39.4</v>
      </c>
      <c r="Q1012" s="474">
        <v>37.7</v>
      </c>
      <c r="R1012" s="474" t="s">
        <v>3479</v>
      </c>
      <c r="S1012" s="475">
        <v>0.0316</v>
      </c>
    </row>
    <row r="1013" ht="15.75" customHeight="1">
      <c r="A1013" s="473" t="s">
        <v>1364</v>
      </c>
      <c r="B1013" s="406">
        <v>52.8</v>
      </c>
      <c r="C1013" s="474">
        <v>52.7</v>
      </c>
      <c r="D1013" s="474">
        <v>52.8</v>
      </c>
      <c r="E1013" s="474">
        <v>52.1</v>
      </c>
      <c r="F1013" s="474" t="s">
        <v>3563</v>
      </c>
      <c r="G1013" s="475">
        <v>-0.0056</v>
      </c>
      <c r="M1013" s="473" t="s">
        <v>1274</v>
      </c>
      <c r="N1013" s="406">
        <v>38.0</v>
      </c>
      <c r="O1013" s="474">
        <v>37.6</v>
      </c>
      <c r="P1013" s="474">
        <v>38.2</v>
      </c>
      <c r="Q1013" s="474">
        <v>37.6</v>
      </c>
      <c r="R1013" s="474" t="s">
        <v>3480</v>
      </c>
      <c r="S1013" s="475">
        <v>0.0326</v>
      </c>
    </row>
    <row r="1014" ht="15.75" customHeight="1">
      <c r="A1014" s="473" t="s">
        <v>1365</v>
      </c>
      <c r="B1014" s="406">
        <v>53.1</v>
      </c>
      <c r="C1014" s="474">
        <v>53.9</v>
      </c>
      <c r="D1014" s="474">
        <v>53.9</v>
      </c>
      <c r="E1014" s="474">
        <v>52.5</v>
      </c>
      <c r="F1014" s="474" t="s">
        <v>3564</v>
      </c>
      <c r="G1014" s="475">
        <v>-0.0148</v>
      </c>
      <c r="M1014" s="473" t="s">
        <v>1275</v>
      </c>
      <c r="N1014" s="406">
        <v>36.8</v>
      </c>
      <c r="O1014" s="474">
        <v>37.0</v>
      </c>
      <c r="P1014" s="474">
        <v>37.4</v>
      </c>
      <c r="Q1014" s="474">
        <v>36.5</v>
      </c>
      <c r="R1014" s="474" t="s">
        <v>3481</v>
      </c>
      <c r="S1014" s="475">
        <v>-0.0108</v>
      </c>
    </row>
    <row r="1015" ht="15.75" customHeight="1">
      <c r="A1015" s="473" t="s">
        <v>1366</v>
      </c>
      <c r="B1015" s="406">
        <v>53.9</v>
      </c>
      <c r="C1015" s="474">
        <v>52.7</v>
      </c>
      <c r="D1015" s="474">
        <v>54.0</v>
      </c>
      <c r="E1015" s="474">
        <v>52.7</v>
      </c>
      <c r="F1015" s="474" t="s">
        <v>3565</v>
      </c>
      <c r="G1015" s="475">
        <v>0.0189</v>
      </c>
      <c r="M1015" s="473" t="s">
        <v>1276</v>
      </c>
      <c r="N1015" s="406">
        <v>37.2</v>
      </c>
      <c r="O1015" s="474">
        <v>37.9</v>
      </c>
      <c r="P1015" s="474">
        <v>38.9</v>
      </c>
      <c r="Q1015" s="474">
        <v>36.9</v>
      </c>
      <c r="R1015" s="474" t="s">
        <v>3482</v>
      </c>
      <c r="S1015" s="475">
        <v>0.0362</v>
      </c>
    </row>
    <row r="1016" ht="15.75" customHeight="1">
      <c r="A1016" s="473" t="s">
        <v>1367</v>
      </c>
      <c r="B1016" s="406">
        <v>52.9</v>
      </c>
      <c r="C1016" s="474">
        <v>54.8</v>
      </c>
      <c r="D1016" s="474">
        <v>54.8</v>
      </c>
      <c r="E1016" s="474">
        <v>52.8</v>
      </c>
      <c r="F1016" s="474" t="s">
        <v>3566</v>
      </c>
      <c r="G1016" s="475">
        <v>-0.0347</v>
      </c>
      <c r="M1016" s="473" t="s">
        <v>1277</v>
      </c>
      <c r="N1016" s="406">
        <v>35.9</v>
      </c>
      <c r="O1016" s="474">
        <v>36.1</v>
      </c>
      <c r="P1016" s="474">
        <v>36.6</v>
      </c>
      <c r="Q1016" s="474">
        <v>35.6</v>
      </c>
      <c r="R1016" s="474" t="s">
        <v>3483</v>
      </c>
      <c r="S1016" s="475">
        <v>-0.0375</v>
      </c>
    </row>
    <row r="1017" ht="15.75" customHeight="1">
      <c r="A1017" s="473" t="s">
        <v>1368</v>
      </c>
      <c r="B1017" s="406">
        <v>54.8</v>
      </c>
      <c r="C1017" s="474">
        <v>54.7</v>
      </c>
      <c r="D1017" s="474">
        <v>54.9</v>
      </c>
      <c r="E1017" s="474">
        <v>54.0</v>
      </c>
      <c r="F1017" s="474" t="s">
        <v>3567</v>
      </c>
      <c r="G1017" s="475">
        <v>-0.009</v>
      </c>
      <c r="M1017" s="473" t="s">
        <v>1278</v>
      </c>
      <c r="N1017" s="406">
        <v>37.3</v>
      </c>
      <c r="O1017" s="474">
        <v>37.5</v>
      </c>
      <c r="P1017" s="474">
        <v>38.1</v>
      </c>
      <c r="Q1017" s="474">
        <v>36.1</v>
      </c>
      <c r="R1017" s="474" t="s">
        <v>3484</v>
      </c>
      <c r="S1017" s="475">
        <v>-0.0027</v>
      </c>
    </row>
    <row r="1018" ht="15.75" customHeight="1">
      <c r="A1018" s="473" t="s">
        <v>1369</v>
      </c>
      <c r="B1018" s="406">
        <v>55.3</v>
      </c>
      <c r="C1018" s="474">
        <v>55.8</v>
      </c>
      <c r="D1018" s="474">
        <v>55.8</v>
      </c>
      <c r="E1018" s="474">
        <v>54.8</v>
      </c>
      <c r="F1018" s="474" t="s">
        <v>3568</v>
      </c>
      <c r="G1018" s="475">
        <v>-0.009</v>
      </c>
      <c r="M1018" s="473" t="s">
        <v>1279</v>
      </c>
      <c r="N1018" s="406">
        <v>37.4</v>
      </c>
      <c r="O1018" s="474">
        <v>38.0</v>
      </c>
      <c r="P1018" s="474">
        <v>38.9</v>
      </c>
      <c r="Q1018" s="474">
        <v>37.4</v>
      </c>
      <c r="R1018" s="474" t="s">
        <v>3485</v>
      </c>
      <c r="S1018" s="475">
        <v>-0.0106</v>
      </c>
    </row>
    <row r="1019" ht="15.75" customHeight="1">
      <c r="A1019" s="473" t="s">
        <v>1370</v>
      </c>
      <c r="B1019" s="406">
        <v>55.8</v>
      </c>
      <c r="C1019" s="474">
        <v>55.1</v>
      </c>
      <c r="D1019" s="474">
        <v>55.9</v>
      </c>
      <c r="E1019" s="474">
        <v>54.6</v>
      </c>
      <c r="F1019" s="474" t="s">
        <v>2896</v>
      </c>
      <c r="G1019" s="475">
        <v>0.0127</v>
      </c>
      <c r="M1019" s="473" t="s">
        <v>1280</v>
      </c>
      <c r="N1019" s="406">
        <v>37.8</v>
      </c>
      <c r="O1019" s="474">
        <v>38.8</v>
      </c>
      <c r="P1019" s="474">
        <v>38.8</v>
      </c>
      <c r="Q1019" s="474">
        <v>37.6</v>
      </c>
      <c r="R1019" s="474" t="s">
        <v>2671</v>
      </c>
      <c r="S1019" s="475">
        <v>-0.0079</v>
      </c>
    </row>
    <row r="1020" ht="15.75" customHeight="1">
      <c r="A1020" s="473" t="s">
        <v>1371</v>
      </c>
      <c r="B1020" s="406">
        <v>55.1</v>
      </c>
      <c r="C1020" s="474">
        <v>55.9</v>
      </c>
      <c r="D1020" s="474">
        <v>55.9</v>
      </c>
      <c r="E1020" s="474">
        <v>54.5</v>
      </c>
      <c r="F1020" s="474" t="s">
        <v>3569</v>
      </c>
      <c r="G1020" s="475">
        <v>0.0036</v>
      </c>
      <c r="M1020" s="473" t="s">
        <v>1281</v>
      </c>
      <c r="N1020" s="406">
        <v>38.1</v>
      </c>
      <c r="O1020" s="474">
        <v>38.0</v>
      </c>
      <c r="P1020" s="474">
        <v>39.5</v>
      </c>
      <c r="Q1020" s="474">
        <v>37.8</v>
      </c>
      <c r="R1020" s="474" t="s">
        <v>3308</v>
      </c>
      <c r="S1020" s="475">
        <v>-0.033</v>
      </c>
    </row>
    <row r="1021" ht="15.75" customHeight="1">
      <c r="A1021" s="473" t="s">
        <v>1372</v>
      </c>
      <c r="B1021" s="406">
        <v>54.9</v>
      </c>
      <c r="C1021" s="474">
        <v>56.0</v>
      </c>
      <c r="D1021" s="474">
        <v>56.0</v>
      </c>
      <c r="E1021" s="474">
        <v>54.8</v>
      </c>
      <c r="F1021" s="474" t="s">
        <v>3570</v>
      </c>
      <c r="G1021" s="475">
        <v>-0.009</v>
      </c>
      <c r="M1021" s="473" t="s">
        <v>1282</v>
      </c>
      <c r="N1021" s="406">
        <v>39.4</v>
      </c>
      <c r="O1021" s="474">
        <v>39.2</v>
      </c>
      <c r="P1021" s="474">
        <v>39.5</v>
      </c>
      <c r="Q1021" s="474">
        <v>37.7</v>
      </c>
      <c r="R1021" s="474" t="s">
        <v>3486</v>
      </c>
      <c r="S1021" s="475">
        <v>-0.0076</v>
      </c>
    </row>
    <row r="1022" ht="15.75" customHeight="1">
      <c r="A1022" s="473" t="s">
        <v>1373</v>
      </c>
      <c r="B1022" s="406">
        <v>55.4</v>
      </c>
      <c r="C1022" s="474">
        <v>55.5</v>
      </c>
      <c r="D1022" s="474">
        <v>55.7</v>
      </c>
      <c r="E1022" s="474">
        <v>55.2</v>
      </c>
      <c r="F1022" s="474" t="s">
        <v>3571</v>
      </c>
      <c r="G1022" s="475">
        <v>-0.0018</v>
      </c>
      <c r="M1022" s="473" t="s">
        <v>1283</v>
      </c>
      <c r="N1022" s="406">
        <v>39.7</v>
      </c>
      <c r="O1022" s="474">
        <v>39.1</v>
      </c>
      <c r="P1022" s="474">
        <v>39.8</v>
      </c>
      <c r="Q1022" s="474">
        <v>39.1</v>
      </c>
      <c r="R1022" s="474" t="s">
        <v>3487</v>
      </c>
      <c r="S1022" s="475">
        <v>0.0025</v>
      </c>
    </row>
    <row r="1023" ht="15.75" customHeight="1">
      <c r="A1023" s="473" t="s">
        <v>1374</v>
      </c>
      <c r="B1023" s="406">
        <v>55.5</v>
      </c>
      <c r="C1023" s="474">
        <v>56.0</v>
      </c>
      <c r="D1023" s="474">
        <v>56.0</v>
      </c>
      <c r="E1023" s="474">
        <v>54.9</v>
      </c>
      <c r="F1023" s="474" t="s">
        <v>3572</v>
      </c>
      <c r="G1023" s="475">
        <v>0.0054</v>
      </c>
      <c r="M1023" s="473" t="s">
        <v>1284</v>
      </c>
      <c r="N1023" s="406">
        <v>39.6</v>
      </c>
      <c r="O1023" s="474">
        <v>40.2</v>
      </c>
      <c r="P1023" s="474">
        <v>40.2</v>
      </c>
      <c r="Q1023" s="474">
        <v>39.5</v>
      </c>
      <c r="R1023" s="474" t="s">
        <v>3488</v>
      </c>
      <c r="S1023" s="475">
        <v>-0.0149</v>
      </c>
    </row>
    <row r="1024" ht="15.75" customHeight="1">
      <c r="A1024" s="473" t="s">
        <v>1375</v>
      </c>
      <c r="B1024" s="406">
        <v>55.2</v>
      </c>
      <c r="C1024" s="474">
        <v>55.4</v>
      </c>
      <c r="D1024" s="474">
        <v>55.9</v>
      </c>
      <c r="E1024" s="474">
        <v>55.0</v>
      </c>
      <c r="F1024" s="474" t="s">
        <v>3573</v>
      </c>
      <c r="G1024" s="475">
        <v>0.0036</v>
      </c>
      <c r="M1024" s="473" t="s">
        <v>1285</v>
      </c>
      <c r="N1024" s="406">
        <v>40.2</v>
      </c>
      <c r="O1024" s="474">
        <v>40.4</v>
      </c>
      <c r="P1024" s="474">
        <v>40.7</v>
      </c>
      <c r="Q1024" s="474">
        <v>39.5</v>
      </c>
      <c r="R1024" s="474" t="s">
        <v>3489</v>
      </c>
      <c r="S1024" s="475">
        <v>0.0101</v>
      </c>
    </row>
    <row r="1025" ht="15.75" customHeight="1">
      <c r="A1025" s="473" t="s">
        <v>1376</v>
      </c>
      <c r="B1025" s="406">
        <v>55.0</v>
      </c>
      <c r="C1025" s="474">
        <v>55.5</v>
      </c>
      <c r="D1025" s="474">
        <v>55.5</v>
      </c>
      <c r="E1025" s="474">
        <v>54.4</v>
      </c>
      <c r="F1025" s="474" t="s">
        <v>3574</v>
      </c>
      <c r="G1025" s="475">
        <v>-0.0018</v>
      </c>
      <c r="M1025" s="473" t="s">
        <v>1286</v>
      </c>
      <c r="N1025" s="406">
        <v>39.8</v>
      </c>
      <c r="O1025" s="474">
        <v>40.5</v>
      </c>
      <c r="P1025" s="474">
        <v>40.5</v>
      </c>
      <c r="Q1025" s="474">
        <v>39.4</v>
      </c>
      <c r="R1025" s="474" t="s">
        <v>3490</v>
      </c>
      <c r="S1025" s="475">
        <v>0.0153</v>
      </c>
    </row>
    <row r="1026" ht="15.75" customHeight="1">
      <c r="A1026" s="473" t="s">
        <v>1377</v>
      </c>
      <c r="B1026" s="406">
        <v>55.1</v>
      </c>
      <c r="C1026" s="474">
        <v>54.2</v>
      </c>
      <c r="D1026" s="474">
        <v>55.4</v>
      </c>
      <c r="E1026" s="474">
        <v>54.2</v>
      </c>
      <c r="F1026" s="474" t="s">
        <v>3575</v>
      </c>
      <c r="G1026" s="475">
        <v>0.0092</v>
      </c>
      <c r="M1026" s="473" t="s">
        <v>1287</v>
      </c>
      <c r="N1026" s="406">
        <v>39.2</v>
      </c>
      <c r="O1026" s="474">
        <v>39.0</v>
      </c>
      <c r="P1026" s="474">
        <v>39.7</v>
      </c>
      <c r="Q1026" s="474">
        <v>38.4</v>
      </c>
      <c r="R1026" s="474" t="s">
        <v>3491</v>
      </c>
      <c r="S1026" s="475">
        <v>0.0129</v>
      </c>
    </row>
    <row r="1027" ht="15.75" customHeight="1">
      <c r="A1027" s="473" t="s">
        <v>1378</v>
      </c>
      <c r="B1027" s="406">
        <v>54.6</v>
      </c>
      <c r="C1027" s="474">
        <v>54.3</v>
      </c>
      <c r="D1027" s="474">
        <v>55.0</v>
      </c>
      <c r="E1027" s="474">
        <v>54.3</v>
      </c>
      <c r="F1027" s="474" t="s">
        <v>3576</v>
      </c>
      <c r="G1027" s="475">
        <v>0.0018</v>
      </c>
      <c r="M1027" s="473" t="s">
        <v>1288</v>
      </c>
      <c r="N1027" s="406">
        <v>38.7</v>
      </c>
      <c r="O1027" s="474">
        <v>39.8</v>
      </c>
      <c r="P1027" s="474">
        <v>39.9</v>
      </c>
      <c r="Q1027" s="474">
        <v>38.3</v>
      </c>
      <c r="R1027" s="474" t="s">
        <v>3492</v>
      </c>
      <c r="S1027" s="475">
        <v>-0.0397</v>
      </c>
    </row>
    <row r="1028" ht="15.75" customHeight="1">
      <c r="A1028" s="473" t="s">
        <v>1379</v>
      </c>
      <c r="B1028" s="406">
        <v>54.5</v>
      </c>
      <c r="C1028" s="474">
        <v>55.0</v>
      </c>
      <c r="D1028" s="474">
        <v>55.5</v>
      </c>
      <c r="E1028" s="474">
        <v>54.3</v>
      </c>
      <c r="F1028" s="474" t="s">
        <v>3577</v>
      </c>
      <c r="G1028" s="475">
        <v>-0.0091</v>
      </c>
      <c r="M1028" s="473" t="s">
        <v>1289</v>
      </c>
      <c r="N1028" s="406">
        <v>40.3</v>
      </c>
      <c r="O1028" s="474">
        <v>39.2</v>
      </c>
      <c r="P1028" s="474">
        <v>40.3</v>
      </c>
      <c r="Q1028" s="474">
        <v>39.2</v>
      </c>
      <c r="R1028" s="474" t="s">
        <v>3493</v>
      </c>
      <c r="S1028" s="475">
        <v>0.0177</v>
      </c>
    </row>
    <row r="1029" ht="15.75" customHeight="1">
      <c r="A1029" s="473" t="s">
        <v>1380</v>
      </c>
      <c r="B1029" s="406">
        <v>55.0</v>
      </c>
      <c r="C1029" s="474">
        <v>55.3</v>
      </c>
      <c r="D1029" s="474">
        <v>56.1</v>
      </c>
      <c r="E1029" s="474">
        <v>54.1</v>
      </c>
      <c r="F1029" s="474" t="s">
        <v>3578</v>
      </c>
      <c r="G1029" s="475">
        <v>-0.0054</v>
      </c>
      <c r="M1029" s="473" t="s">
        <v>1290</v>
      </c>
      <c r="N1029" s="406">
        <v>39.6</v>
      </c>
      <c r="O1029" s="474">
        <v>39.3</v>
      </c>
      <c r="P1029" s="474">
        <v>39.9</v>
      </c>
      <c r="Q1029" s="474">
        <v>39.3</v>
      </c>
      <c r="R1029" s="474" t="s">
        <v>3494</v>
      </c>
      <c r="S1029" s="475">
        <v>0.0076</v>
      </c>
    </row>
    <row r="1030" ht="15.75" customHeight="1">
      <c r="A1030" s="473" t="s">
        <v>1381</v>
      </c>
      <c r="B1030" s="406">
        <v>55.3</v>
      </c>
      <c r="C1030" s="474">
        <v>55.5</v>
      </c>
      <c r="D1030" s="474">
        <v>55.5</v>
      </c>
      <c r="E1030" s="474">
        <v>54.4</v>
      </c>
      <c r="F1030" s="474" t="s">
        <v>3579</v>
      </c>
      <c r="G1030" s="475">
        <v>-0.0036</v>
      </c>
      <c r="M1030" s="473" t="s">
        <v>1291</v>
      </c>
      <c r="N1030" s="406">
        <v>39.3</v>
      </c>
      <c r="O1030" s="474">
        <v>39.7</v>
      </c>
      <c r="P1030" s="474">
        <v>40.2</v>
      </c>
      <c r="Q1030" s="474">
        <v>39.0</v>
      </c>
      <c r="R1030" s="474" t="s">
        <v>3495</v>
      </c>
      <c r="S1030" s="475">
        <v>-0.0076</v>
      </c>
    </row>
    <row r="1031" ht="15.75" customHeight="1">
      <c r="A1031" s="473" t="s">
        <v>1382</v>
      </c>
      <c r="B1031" s="406">
        <v>55.5</v>
      </c>
      <c r="C1031" s="474">
        <v>55.3</v>
      </c>
      <c r="D1031" s="474">
        <v>55.9</v>
      </c>
      <c r="E1031" s="474">
        <v>55.3</v>
      </c>
      <c r="F1031" s="474" t="s">
        <v>3580</v>
      </c>
      <c r="G1031" s="475">
        <v>0.0036</v>
      </c>
      <c r="M1031" s="473" t="s">
        <v>1292</v>
      </c>
      <c r="N1031" s="406">
        <v>39.6</v>
      </c>
      <c r="O1031" s="474">
        <v>40.4</v>
      </c>
      <c r="P1031" s="474">
        <v>40.4</v>
      </c>
      <c r="Q1031" s="474">
        <v>39.1</v>
      </c>
      <c r="R1031" s="474" t="s">
        <v>3496</v>
      </c>
      <c r="S1031" s="475">
        <v>-0.0198</v>
      </c>
    </row>
    <row r="1032" ht="15.75" customHeight="1">
      <c r="A1032" s="473" t="s">
        <v>1383</v>
      </c>
      <c r="B1032" s="406">
        <v>55.3</v>
      </c>
      <c r="C1032" s="474">
        <v>55.5</v>
      </c>
      <c r="D1032" s="474">
        <v>55.8</v>
      </c>
      <c r="E1032" s="474">
        <v>55.2</v>
      </c>
      <c r="F1032" s="474" t="s">
        <v>3581</v>
      </c>
      <c r="G1032" s="475">
        <v>0.0</v>
      </c>
      <c r="M1032" s="473" t="s">
        <v>1293</v>
      </c>
      <c r="N1032" s="406">
        <v>40.4</v>
      </c>
      <c r="O1032" s="474">
        <v>40.5</v>
      </c>
      <c r="P1032" s="474">
        <v>40.5</v>
      </c>
      <c r="Q1032" s="474">
        <v>40.4</v>
      </c>
      <c r="R1032" s="474" t="s">
        <v>3497</v>
      </c>
      <c r="S1032" s="475">
        <v>0.005</v>
      </c>
    </row>
    <row r="1033" ht="15.75" customHeight="1">
      <c r="A1033" s="473" t="s">
        <v>1384</v>
      </c>
      <c r="B1033" s="406">
        <v>55.3</v>
      </c>
      <c r="C1033" s="474">
        <v>56.0</v>
      </c>
      <c r="D1033" s="474">
        <v>56.4</v>
      </c>
      <c r="E1033" s="474">
        <v>54.5</v>
      </c>
      <c r="F1033" s="474" t="s">
        <v>3582</v>
      </c>
      <c r="G1033" s="475">
        <v>-0.0143</v>
      </c>
      <c r="M1033" s="473" t="s">
        <v>1294</v>
      </c>
      <c r="N1033" s="406">
        <v>40.2</v>
      </c>
      <c r="O1033" s="474">
        <v>40.0</v>
      </c>
      <c r="P1033" s="474">
        <v>40.7</v>
      </c>
      <c r="Q1033" s="474">
        <v>40.0</v>
      </c>
      <c r="R1033" s="474" t="s">
        <v>3498</v>
      </c>
      <c r="S1033" s="475">
        <v>0.005</v>
      </c>
    </row>
    <row r="1034" ht="15.75" customHeight="1">
      <c r="A1034" s="473" t="s">
        <v>1385</v>
      </c>
      <c r="B1034" s="406">
        <v>56.1</v>
      </c>
      <c r="C1034" s="474">
        <v>56.3</v>
      </c>
      <c r="D1034" s="474">
        <v>56.5</v>
      </c>
      <c r="E1034" s="474">
        <v>55.7</v>
      </c>
      <c r="F1034" s="474" t="s">
        <v>3583</v>
      </c>
      <c r="G1034" s="475">
        <v>-0.0036</v>
      </c>
      <c r="M1034" s="473" t="s">
        <v>1295</v>
      </c>
      <c r="N1034" s="406">
        <v>40.0</v>
      </c>
      <c r="O1034" s="474">
        <v>41.1</v>
      </c>
      <c r="P1034" s="474">
        <v>41.2</v>
      </c>
      <c r="Q1034" s="474">
        <v>40.0</v>
      </c>
      <c r="R1034" s="474" t="s">
        <v>3499</v>
      </c>
      <c r="S1034" s="475">
        <v>-0.0268</v>
      </c>
    </row>
    <row r="1035" ht="15.75" customHeight="1">
      <c r="A1035" s="473" t="s">
        <v>1386</v>
      </c>
      <c r="B1035" s="406">
        <v>56.3</v>
      </c>
      <c r="C1035" s="474">
        <v>53.7</v>
      </c>
      <c r="D1035" s="474">
        <v>56.5</v>
      </c>
      <c r="E1035" s="474">
        <v>53.6</v>
      </c>
      <c r="F1035" s="474" t="s">
        <v>3584</v>
      </c>
      <c r="G1035" s="475">
        <v>0.033</v>
      </c>
      <c r="M1035" s="473" t="s">
        <v>1296</v>
      </c>
      <c r="N1035" s="406">
        <v>41.1</v>
      </c>
      <c r="O1035" s="474">
        <v>41.5</v>
      </c>
      <c r="P1035" s="474">
        <v>41.5</v>
      </c>
      <c r="Q1035" s="474">
        <v>41.0</v>
      </c>
      <c r="R1035" s="474" t="s">
        <v>3500</v>
      </c>
      <c r="S1035" s="475">
        <v>-0.0191</v>
      </c>
    </row>
    <row r="1036" ht="15.75" customHeight="1">
      <c r="A1036" s="473" t="s">
        <v>1387</v>
      </c>
      <c r="B1036" s="406">
        <v>54.5</v>
      </c>
      <c r="C1036" s="474">
        <v>54.0</v>
      </c>
      <c r="D1036" s="474">
        <v>54.9</v>
      </c>
      <c r="E1036" s="474">
        <v>53.9</v>
      </c>
      <c r="F1036" s="474" t="s">
        <v>3585</v>
      </c>
      <c r="G1036" s="475">
        <v>-0.0055</v>
      </c>
      <c r="M1036" s="473" t="s">
        <v>1297</v>
      </c>
      <c r="N1036" s="406">
        <v>41.9</v>
      </c>
      <c r="O1036" s="474">
        <v>41.8</v>
      </c>
      <c r="P1036" s="474">
        <v>41.9</v>
      </c>
      <c r="Q1036" s="474">
        <v>41.6</v>
      </c>
      <c r="R1036" s="474" t="s">
        <v>3501</v>
      </c>
      <c r="S1036" s="475">
        <v>0.0024</v>
      </c>
    </row>
    <row r="1037" ht="15.75" customHeight="1">
      <c r="A1037" s="473" t="s">
        <v>1388</v>
      </c>
      <c r="B1037" s="406">
        <v>54.8</v>
      </c>
      <c r="C1037" s="474">
        <v>53.0</v>
      </c>
      <c r="D1037" s="474">
        <v>55.0</v>
      </c>
      <c r="E1037" s="474">
        <v>53.0</v>
      </c>
      <c r="F1037" s="474" t="s">
        <v>3586</v>
      </c>
      <c r="G1037" s="475">
        <v>0.0281</v>
      </c>
      <c r="M1037" s="473" t="s">
        <v>1298</v>
      </c>
      <c r="N1037" s="406">
        <v>41.8</v>
      </c>
      <c r="O1037" s="474">
        <v>42.2</v>
      </c>
      <c r="P1037" s="474">
        <v>43.0</v>
      </c>
      <c r="Q1037" s="474">
        <v>41.4</v>
      </c>
      <c r="R1037" s="474" t="s">
        <v>3502</v>
      </c>
      <c r="S1037" s="475">
        <v>-0.0095</v>
      </c>
    </row>
    <row r="1038" ht="15.75" customHeight="1">
      <c r="A1038" s="473" t="s">
        <v>1389</v>
      </c>
      <c r="B1038" s="406">
        <v>53.3</v>
      </c>
      <c r="C1038" s="474">
        <v>52.7</v>
      </c>
      <c r="D1038" s="474">
        <v>54.1</v>
      </c>
      <c r="E1038" s="474">
        <v>52.6</v>
      </c>
      <c r="F1038" s="474" t="s">
        <v>3587</v>
      </c>
      <c r="G1038" s="475">
        <v>0.0076</v>
      </c>
      <c r="M1038" s="473" t="s">
        <v>1299</v>
      </c>
      <c r="N1038" s="406">
        <v>42.2</v>
      </c>
      <c r="O1038" s="474">
        <v>42.4</v>
      </c>
      <c r="P1038" s="474">
        <v>42.4</v>
      </c>
      <c r="Q1038" s="474">
        <v>41.7</v>
      </c>
      <c r="R1038" s="474" t="s">
        <v>2690</v>
      </c>
      <c r="S1038" s="475">
        <v>-0.0047</v>
      </c>
    </row>
    <row r="1039" ht="15.75" customHeight="1">
      <c r="A1039" s="473" t="s">
        <v>1390</v>
      </c>
      <c r="B1039" s="406">
        <v>52.9</v>
      </c>
      <c r="C1039" s="474">
        <v>51.8</v>
      </c>
      <c r="D1039" s="474">
        <v>54.8</v>
      </c>
      <c r="E1039" s="474">
        <v>51.7</v>
      </c>
      <c r="F1039" s="474" t="s">
        <v>3588</v>
      </c>
      <c r="G1039" s="475">
        <v>0.0252</v>
      </c>
      <c r="M1039" s="473" t="s">
        <v>1300</v>
      </c>
      <c r="N1039" s="406">
        <v>42.4</v>
      </c>
      <c r="O1039" s="474">
        <v>44.5</v>
      </c>
      <c r="P1039" s="474">
        <v>44.9</v>
      </c>
      <c r="Q1039" s="474">
        <v>42.2</v>
      </c>
      <c r="R1039" s="474" t="s">
        <v>3503</v>
      </c>
      <c r="S1039" s="475">
        <v>-0.0342</v>
      </c>
    </row>
    <row r="1040" ht="15.75" customHeight="1">
      <c r="A1040" s="473" t="s">
        <v>1391</v>
      </c>
      <c r="B1040" s="406">
        <v>51.6</v>
      </c>
      <c r="C1040" s="474">
        <v>52.1</v>
      </c>
      <c r="D1040" s="474">
        <v>52.1</v>
      </c>
      <c r="E1040" s="474">
        <v>51.0</v>
      </c>
      <c r="F1040" s="474" t="s">
        <v>3589</v>
      </c>
      <c r="G1040" s="475">
        <v>-0.0264</v>
      </c>
      <c r="M1040" s="473" t="s">
        <v>1301</v>
      </c>
      <c r="N1040" s="406">
        <v>43.9</v>
      </c>
      <c r="O1040" s="474">
        <v>42.1</v>
      </c>
      <c r="P1040" s="474">
        <v>44.9</v>
      </c>
      <c r="Q1040" s="474">
        <v>42.1</v>
      </c>
      <c r="R1040" s="474" t="s">
        <v>3504</v>
      </c>
      <c r="S1040" s="475">
        <v>0.0257</v>
      </c>
    </row>
    <row r="1041" ht="15.75" customHeight="1">
      <c r="A1041" s="473" t="s">
        <v>1392</v>
      </c>
      <c r="B1041" s="406">
        <v>53.0</v>
      </c>
      <c r="C1041" s="474">
        <v>52.0</v>
      </c>
      <c r="D1041" s="474">
        <v>53.8</v>
      </c>
      <c r="E1041" s="474">
        <v>52.0</v>
      </c>
      <c r="F1041" s="474" t="s">
        <v>3590</v>
      </c>
      <c r="G1041" s="475">
        <v>-0.013</v>
      </c>
      <c r="M1041" s="473" t="s">
        <v>1302</v>
      </c>
      <c r="N1041" s="406">
        <v>42.8</v>
      </c>
      <c r="O1041" s="474">
        <v>43.0</v>
      </c>
      <c r="P1041" s="474">
        <v>43.3</v>
      </c>
      <c r="Q1041" s="474">
        <v>42.3</v>
      </c>
      <c r="R1041" s="474" t="s">
        <v>3505</v>
      </c>
      <c r="S1041" s="475">
        <v>-0.007</v>
      </c>
    </row>
    <row r="1042" ht="15.75" customHeight="1">
      <c r="A1042" s="473" t="s">
        <v>1393</v>
      </c>
      <c r="B1042" s="406">
        <v>53.7</v>
      </c>
      <c r="C1042" s="474">
        <v>55.0</v>
      </c>
      <c r="D1042" s="474">
        <v>55.0</v>
      </c>
      <c r="E1042" s="474">
        <v>53.5</v>
      </c>
      <c r="F1042" s="474" t="s">
        <v>3591</v>
      </c>
      <c r="G1042" s="475">
        <v>-0.0147</v>
      </c>
      <c r="M1042" s="473" t="s">
        <v>1303</v>
      </c>
      <c r="N1042" s="406">
        <v>43.1</v>
      </c>
      <c r="O1042" s="474">
        <v>43.0</v>
      </c>
      <c r="P1042" s="474">
        <v>43.8</v>
      </c>
      <c r="Q1042" s="474">
        <v>43.0</v>
      </c>
      <c r="R1042" s="474" t="s">
        <v>3506</v>
      </c>
      <c r="S1042" s="475">
        <v>-0.0069</v>
      </c>
    </row>
    <row r="1043" ht="15.75" customHeight="1">
      <c r="A1043" s="473" t="s">
        <v>1394</v>
      </c>
      <c r="B1043" s="406">
        <v>54.5</v>
      </c>
      <c r="C1043" s="474">
        <v>54.6</v>
      </c>
      <c r="D1043" s="474">
        <v>55.5</v>
      </c>
      <c r="E1043" s="474">
        <v>54.0</v>
      </c>
      <c r="F1043" s="474" t="s">
        <v>3592</v>
      </c>
      <c r="G1043" s="475">
        <v>-0.0198</v>
      </c>
      <c r="M1043" s="473" t="s">
        <v>1304</v>
      </c>
      <c r="N1043" s="406">
        <v>43.4</v>
      </c>
      <c r="O1043" s="474">
        <v>43.3</v>
      </c>
      <c r="P1043" s="474">
        <v>43.6</v>
      </c>
      <c r="Q1043" s="474">
        <v>43.0</v>
      </c>
      <c r="R1043" s="474" t="s">
        <v>3507</v>
      </c>
      <c r="S1043" s="475">
        <v>0.0046</v>
      </c>
    </row>
    <row r="1044" ht="15.75" customHeight="1">
      <c r="A1044" s="473" t="s">
        <v>1395</v>
      </c>
      <c r="B1044" s="406">
        <v>55.6</v>
      </c>
      <c r="C1044" s="474">
        <v>55.0</v>
      </c>
      <c r="D1044" s="474">
        <v>55.8</v>
      </c>
      <c r="E1044" s="474">
        <v>54.0</v>
      </c>
      <c r="F1044" s="474" t="s">
        <v>3593</v>
      </c>
      <c r="G1044" s="475">
        <v>0.0128</v>
      </c>
      <c r="M1044" s="473" t="s">
        <v>1305</v>
      </c>
      <c r="N1044" s="406">
        <v>43.2</v>
      </c>
      <c r="O1044" s="474">
        <v>44.0</v>
      </c>
      <c r="P1044" s="474">
        <v>44.0</v>
      </c>
      <c r="Q1044" s="474">
        <v>43.1</v>
      </c>
      <c r="R1044" s="474" t="s">
        <v>3508</v>
      </c>
      <c r="S1044" s="475">
        <v>-0.0159</v>
      </c>
    </row>
    <row r="1045" ht="15.75" customHeight="1">
      <c r="A1045" s="473" t="s">
        <v>1396</v>
      </c>
      <c r="B1045" s="406">
        <v>54.9</v>
      </c>
      <c r="C1045" s="474">
        <v>55.2</v>
      </c>
      <c r="D1045" s="474">
        <v>56.4</v>
      </c>
      <c r="E1045" s="474">
        <v>54.2</v>
      </c>
      <c r="F1045" s="474" t="s">
        <v>3594</v>
      </c>
      <c r="G1045" s="475">
        <v>-0.03</v>
      </c>
      <c r="M1045" s="473" t="s">
        <v>1306</v>
      </c>
      <c r="N1045" s="406">
        <v>43.9</v>
      </c>
      <c r="O1045" s="474">
        <v>43.8</v>
      </c>
      <c r="P1045" s="474">
        <v>44.0</v>
      </c>
      <c r="Q1045" s="474">
        <v>43.1</v>
      </c>
      <c r="R1045" s="474" t="s">
        <v>3509</v>
      </c>
      <c r="S1045" s="475">
        <v>0.0023</v>
      </c>
    </row>
    <row r="1046" ht="15.75" customHeight="1">
      <c r="A1046" s="473" t="s">
        <v>1397</v>
      </c>
      <c r="B1046" s="406">
        <v>56.6</v>
      </c>
      <c r="C1046" s="474">
        <v>55.5</v>
      </c>
      <c r="D1046" s="474">
        <v>56.9</v>
      </c>
      <c r="E1046" s="474">
        <v>55.4</v>
      </c>
      <c r="F1046" s="474" t="s">
        <v>3595</v>
      </c>
      <c r="G1046" s="475">
        <v>0.0107</v>
      </c>
      <c r="M1046" s="473" t="s">
        <v>1307</v>
      </c>
      <c r="N1046" s="406">
        <v>43.8</v>
      </c>
      <c r="O1046" s="474">
        <v>43.5</v>
      </c>
      <c r="P1046" s="474">
        <v>44.2</v>
      </c>
      <c r="Q1046" s="474">
        <v>42.9</v>
      </c>
      <c r="R1046" s="474" t="s">
        <v>3510</v>
      </c>
      <c r="S1046" s="475">
        <v>0.0046</v>
      </c>
    </row>
    <row r="1047" ht="15.75" customHeight="1">
      <c r="A1047" s="473" t="s">
        <v>1398</v>
      </c>
      <c r="B1047" s="406">
        <v>56.0</v>
      </c>
      <c r="C1047" s="474">
        <v>56.2</v>
      </c>
      <c r="D1047" s="474">
        <v>57.2</v>
      </c>
      <c r="E1047" s="474">
        <v>55.4</v>
      </c>
      <c r="F1047" s="474" t="s">
        <v>3596</v>
      </c>
      <c r="G1047" s="475">
        <v>-0.0071</v>
      </c>
      <c r="M1047" s="473" t="s">
        <v>1308</v>
      </c>
      <c r="N1047" s="406">
        <v>43.6</v>
      </c>
      <c r="O1047" s="474">
        <v>43.0</v>
      </c>
      <c r="P1047" s="474">
        <v>44.7</v>
      </c>
      <c r="Q1047" s="474">
        <v>42.5</v>
      </c>
      <c r="R1047" s="474" t="s">
        <v>3511</v>
      </c>
      <c r="S1047" s="475">
        <v>0.0023</v>
      </c>
    </row>
    <row r="1048" ht="15.75" customHeight="1">
      <c r="A1048" s="473" t="s">
        <v>1399</v>
      </c>
      <c r="B1048" s="406">
        <v>56.4</v>
      </c>
      <c r="C1048" s="474">
        <v>56.7</v>
      </c>
      <c r="D1048" s="474">
        <v>56.8</v>
      </c>
      <c r="E1048" s="474">
        <v>56.0</v>
      </c>
      <c r="F1048" s="474" t="s">
        <v>3597</v>
      </c>
      <c r="G1048" s="475">
        <v>-0.0053</v>
      </c>
      <c r="M1048" s="473" t="s">
        <v>1309</v>
      </c>
      <c r="N1048" s="406">
        <v>43.5</v>
      </c>
      <c r="O1048" s="474">
        <v>44.3</v>
      </c>
      <c r="P1048" s="474">
        <v>45.9</v>
      </c>
      <c r="Q1048" s="474">
        <v>42.9</v>
      </c>
      <c r="R1048" s="474" t="s">
        <v>3512</v>
      </c>
      <c r="S1048" s="475">
        <v>-0.0225</v>
      </c>
    </row>
    <row r="1049" ht="15.75" customHeight="1">
      <c r="A1049" s="473" t="s">
        <v>1400</v>
      </c>
      <c r="B1049" s="406">
        <v>56.7</v>
      </c>
      <c r="C1049" s="474">
        <v>56.9</v>
      </c>
      <c r="D1049" s="474">
        <v>57.4</v>
      </c>
      <c r="E1049" s="474">
        <v>56.4</v>
      </c>
      <c r="F1049" s="474" t="s">
        <v>3598</v>
      </c>
      <c r="G1049" s="475">
        <v>-0.0139</v>
      </c>
      <c r="M1049" s="473" t="s">
        <v>1310</v>
      </c>
      <c r="N1049" s="406">
        <v>44.5</v>
      </c>
      <c r="O1049" s="474">
        <v>44.7</v>
      </c>
      <c r="P1049" s="474">
        <v>45.4</v>
      </c>
      <c r="Q1049" s="474">
        <v>44.2</v>
      </c>
      <c r="R1049" s="474" t="s">
        <v>3513</v>
      </c>
      <c r="S1049" s="475">
        <v>-0.0133</v>
      </c>
    </row>
    <row r="1050" ht="15.75" customHeight="1">
      <c r="A1050" s="473" t="s">
        <v>1401</v>
      </c>
      <c r="B1050" s="406">
        <v>57.5</v>
      </c>
      <c r="C1050" s="474">
        <v>57.6</v>
      </c>
      <c r="D1050" s="474">
        <v>58.0</v>
      </c>
      <c r="E1050" s="474">
        <v>57.0</v>
      </c>
      <c r="F1050" s="474" t="s">
        <v>3599</v>
      </c>
      <c r="G1050" s="475">
        <v>0.0</v>
      </c>
      <c r="M1050" s="473" t="s">
        <v>1311</v>
      </c>
      <c r="N1050" s="406">
        <v>45.1</v>
      </c>
      <c r="O1050" s="474">
        <v>47.0</v>
      </c>
      <c r="P1050" s="474">
        <v>47.0</v>
      </c>
      <c r="Q1050" s="474">
        <v>44.6</v>
      </c>
      <c r="R1050" s="474" t="s">
        <v>3514</v>
      </c>
      <c r="S1050" s="475">
        <v>-0.0343</v>
      </c>
    </row>
    <row r="1051" ht="15.75" customHeight="1">
      <c r="A1051" s="473" t="s">
        <v>1402</v>
      </c>
      <c r="B1051" s="406">
        <v>57.5</v>
      </c>
      <c r="C1051" s="474">
        <v>57.0</v>
      </c>
      <c r="D1051" s="474">
        <v>57.7</v>
      </c>
      <c r="E1051" s="474">
        <v>56.9</v>
      </c>
      <c r="F1051" s="474" t="s">
        <v>2737</v>
      </c>
      <c r="G1051" s="475">
        <v>0.0017</v>
      </c>
      <c r="M1051" s="473" t="s">
        <v>1312</v>
      </c>
      <c r="N1051" s="406">
        <v>46.7</v>
      </c>
      <c r="O1051" s="474">
        <v>47.0</v>
      </c>
      <c r="P1051" s="474">
        <v>47.0</v>
      </c>
      <c r="Q1051" s="474">
        <v>46.0</v>
      </c>
      <c r="R1051" s="474" t="s">
        <v>3515</v>
      </c>
      <c r="S1051" s="475">
        <v>0.013</v>
      </c>
    </row>
    <row r="1052" ht="15.75" customHeight="1">
      <c r="A1052" s="473" t="s">
        <v>1403</v>
      </c>
      <c r="B1052" s="406">
        <v>57.4</v>
      </c>
      <c r="C1052" s="474">
        <v>58.2</v>
      </c>
      <c r="D1052" s="474">
        <v>58.2</v>
      </c>
      <c r="E1052" s="474">
        <v>57.0</v>
      </c>
      <c r="F1052" s="474" t="s">
        <v>3600</v>
      </c>
      <c r="G1052" s="475">
        <v>0.0017</v>
      </c>
      <c r="M1052" s="473" t="s">
        <v>1313</v>
      </c>
      <c r="N1052" s="406">
        <v>46.1</v>
      </c>
      <c r="O1052" s="474">
        <v>47.3</v>
      </c>
      <c r="P1052" s="474">
        <v>47.5</v>
      </c>
      <c r="Q1052" s="474">
        <v>45.0</v>
      </c>
      <c r="R1052" s="474" t="s">
        <v>3501</v>
      </c>
      <c r="S1052" s="475">
        <v>-0.0128</v>
      </c>
    </row>
    <row r="1053" ht="15.75" customHeight="1">
      <c r="A1053" s="473" t="s">
        <v>1404</v>
      </c>
      <c r="B1053" s="406">
        <v>57.3</v>
      </c>
      <c r="C1053" s="474">
        <v>57.5</v>
      </c>
      <c r="D1053" s="474">
        <v>58.0</v>
      </c>
      <c r="E1053" s="474">
        <v>56.9</v>
      </c>
      <c r="F1053" s="474" t="s">
        <v>3601</v>
      </c>
      <c r="G1053" s="475">
        <v>-0.0035</v>
      </c>
      <c r="M1053" s="473" t="s">
        <v>1314</v>
      </c>
      <c r="N1053" s="406">
        <v>46.7</v>
      </c>
      <c r="O1053" s="474">
        <v>47.6</v>
      </c>
      <c r="P1053" s="474">
        <v>47.6</v>
      </c>
      <c r="Q1053" s="474">
        <v>46.0</v>
      </c>
      <c r="R1053" s="474" t="s">
        <v>3516</v>
      </c>
      <c r="S1053" s="475">
        <v>-0.0127</v>
      </c>
    </row>
    <row r="1054" ht="15.75" customHeight="1">
      <c r="A1054" s="473" t="s">
        <v>1405</v>
      </c>
      <c r="B1054" s="406">
        <v>57.5</v>
      </c>
      <c r="C1054" s="474">
        <v>57.6</v>
      </c>
      <c r="D1054" s="474">
        <v>57.9</v>
      </c>
      <c r="E1054" s="474">
        <v>56.9</v>
      </c>
      <c r="F1054" s="474" t="s">
        <v>3602</v>
      </c>
      <c r="G1054" s="475">
        <v>-0.0137</v>
      </c>
      <c r="M1054" s="473" t="s">
        <v>1315</v>
      </c>
      <c r="N1054" s="406">
        <v>47.3</v>
      </c>
      <c r="O1054" s="474">
        <v>47.0</v>
      </c>
      <c r="P1054" s="474">
        <v>47.4</v>
      </c>
      <c r="Q1054" s="474">
        <v>46.2</v>
      </c>
      <c r="R1054" s="474" t="s">
        <v>3517</v>
      </c>
      <c r="S1054" s="475">
        <v>0.0107</v>
      </c>
    </row>
    <row r="1055" ht="15.75" customHeight="1">
      <c r="A1055" s="473" t="s">
        <v>1406</v>
      </c>
      <c r="B1055" s="406">
        <v>58.3</v>
      </c>
      <c r="C1055" s="474">
        <v>57.4</v>
      </c>
      <c r="D1055" s="474">
        <v>58.6</v>
      </c>
      <c r="E1055" s="474">
        <v>57.4</v>
      </c>
      <c r="F1055" s="474" t="s">
        <v>3603</v>
      </c>
      <c r="G1055" s="475">
        <v>0.0157</v>
      </c>
      <c r="M1055" s="473" t="s">
        <v>1316</v>
      </c>
      <c r="N1055" s="406">
        <v>46.8</v>
      </c>
      <c r="O1055" s="474">
        <v>46.6</v>
      </c>
      <c r="P1055" s="474">
        <v>47.5</v>
      </c>
      <c r="Q1055" s="474">
        <v>46.5</v>
      </c>
      <c r="R1055" s="474" t="s">
        <v>3518</v>
      </c>
      <c r="S1055" s="475">
        <v>0.0086</v>
      </c>
    </row>
    <row r="1056" ht="15.75" customHeight="1">
      <c r="A1056" s="473" t="s">
        <v>1407</v>
      </c>
      <c r="B1056" s="406">
        <v>57.4</v>
      </c>
      <c r="C1056" s="474">
        <v>57.1</v>
      </c>
      <c r="D1056" s="474">
        <v>57.7</v>
      </c>
      <c r="E1056" s="474">
        <v>56.8</v>
      </c>
      <c r="F1056" s="474" t="s">
        <v>3604</v>
      </c>
      <c r="G1056" s="475">
        <v>0.0053</v>
      </c>
      <c r="M1056" s="473" t="s">
        <v>1317</v>
      </c>
      <c r="N1056" s="406">
        <v>46.4</v>
      </c>
      <c r="O1056" s="474">
        <v>47.7</v>
      </c>
      <c r="P1056" s="474">
        <v>48.8</v>
      </c>
      <c r="Q1056" s="474">
        <v>46.2</v>
      </c>
      <c r="R1056" s="474" t="s">
        <v>3519</v>
      </c>
      <c r="S1056" s="475">
        <v>-0.0169</v>
      </c>
    </row>
    <row r="1057" ht="15.75" customHeight="1">
      <c r="A1057" s="473" t="s">
        <v>1408</v>
      </c>
      <c r="B1057" s="406">
        <v>57.1</v>
      </c>
      <c r="C1057" s="474">
        <v>57.1</v>
      </c>
      <c r="D1057" s="474">
        <v>57.5</v>
      </c>
      <c r="E1057" s="474">
        <v>56.5</v>
      </c>
      <c r="F1057" s="474" t="s">
        <v>3605</v>
      </c>
      <c r="G1057" s="475">
        <v>0.0</v>
      </c>
      <c r="M1057" s="473" t="s">
        <v>1318</v>
      </c>
      <c r="N1057" s="406">
        <v>47.2</v>
      </c>
      <c r="O1057" s="474">
        <v>48.4</v>
      </c>
      <c r="P1057" s="474">
        <v>49.2</v>
      </c>
      <c r="Q1057" s="474">
        <v>46.2</v>
      </c>
      <c r="R1057" s="474" t="s">
        <v>3520</v>
      </c>
      <c r="S1057" s="475">
        <v>-0.0407</v>
      </c>
    </row>
    <row r="1058" ht="15.75" customHeight="1">
      <c r="A1058" s="473" t="s">
        <v>1409</v>
      </c>
      <c r="B1058" s="406">
        <v>57.1</v>
      </c>
      <c r="C1058" s="474">
        <v>56.2</v>
      </c>
      <c r="D1058" s="474">
        <v>57.3</v>
      </c>
      <c r="E1058" s="474">
        <v>56.2</v>
      </c>
      <c r="F1058" s="474" t="s">
        <v>3606</v>
      </c>
      <c r="G1058" s="475">
        <v>0.016</v>
      </c>
      <c r="M1058" s="473" t="s">
        <v>1319</v>
      </c>
      <c r="N1058" s="406">
        <v>49.2</v>
      </c>
      <c r="O1058" s="474">
        <v>48.1</v>
      </c>
      <c r="P1058" s="474">
        <v>49.6</v>
      </c>
      <c r="Q1058" s="474">
        <v>47.6</v>
      </c>
      <c r="R1058" s="474" t="s">
        <v>3521</v>
      </c>
      <c r="S1058" s="475">
        <v>0.0186</v>
      </c>
    </row>
    <row r="1059" ht="15.75" customHeight="1">
      <c r="A1059" s="473" t="s">
        <v>1410</v>
      </c>
      <c r="B1059" s="406">
        <v>56.2</v>
      </c>
      <c r="C1059" s="474">
        <v>57.3</v>
      </c>
      <c r="D1059" s="474">
        <v>57.4</v>
      </c>
      <c r="E1059" s="474">
        <v>55.6</v>
      </c>
      <c r="F1059" s="474" t="s">
        <v>3607</v>
      </c>
      <c r="G1059" s="475">
        <v>-0.0175</v>
      </c>
      <c r="M1059" s="473" t="s">
        <v>1320</v>
      </c>
      <c r="N1059" s="406">
        <v>48.3</v>
      </c>
      <c r="O1059" s="474">
        <v>48.0</v>
      </c>
      <c r="P1059" s="474">
        <v>49.0</v>
      </c>
      <c r="Q1059" s="474">
        <v>47.5</v>
      </c>
      <c r="R1059" s="474" t="s">
        <v>3522</v>
      </c>
      <c r="S1059" s="475">
        <v>0.0062</v>
      </c>
    </row>
    <row r="1060" ht="15.75" customHeight="1">
      <c r="A1060" s="473" t="s">
        <v>1411</v>
      </c>
      <c r="B1060" s="406">
        <v>57.2</v>
      </c>
      <c r="C1060" s="474">
        <v>56.6</v>
      </c>
      <c r="D1060" s="474">
        <v>57.3</v>
      </c>
      <c r="E1060" s="474">
        <v>56.0</v>
      </c>
      <c r="F1060" s="474" t="s">
        <v>3608</v>
      </c>
      <c r="G1060" s="475">
        <v>0.0053</v>
      </c>
      <c r="M1060" s="473" t="s">
        <v>1321</v>
      </c>
      <c r="N1060" s="406">
        <v>48.0</v>
      </c>
      <c r="O1060" s="474">
        <v>47.4</v>
      </c>
      <c r="P1060" s="474">
        <v>48.4</v>
      </c>
      <c r="Q1060" s="474">
        <v>47.4</v>
      </c>
      <c r="R1060" s="474" t="s">
        <v>3523</v>
      </c>
      <c r="S1060" s="475">
        <v>0.0127</v>
      </c>
    </row>
    <row r="1061" ht="15.75" customHeight="1">
      <c r="A1061" s="473" t="s">
        <v>1412</v>
      </c>
      <c r="B1061" s="406">
        <v>56.9</v>
      </c>
      <c r="C1061" s="474">
        <v>57.6</v>
      </c>
      <c r="D1061" s="474">
        <v>57.6</v>
      </c>
      <c r="E1061" s="474">
        <v>56.7</v>
      </c>
      <c r="F1061" s="474" t="s">
        <v>3609</v>
      </c>
      <c r="G1061" s="475">
        <v>-0.0122</v>
      </c>
      <c r="M1061" s="473" t="s">
        <v>1322</v>
      </c>
      <c r="N1061" s="406">
        <v>47.4</v>
      </c>
      <c r="O1061" s="474">
        <v>47.0</v>
      </c>
      <c r="P1061" s="474">
        <v>47.8</v>
      </c>
      <c r="Q1061" s="474">
        <v>46.8</v>
      </c>
      <c r="R1061" s="474" t="s">
        <v>3524</v>
      </c>
      <c r="S1061" s="475">
        <v>-0.0021</v>
      </c>
    </row>
    <row r="1062" ht="15.75" customHeight="1">
      <c r="A1062" s="473" t="s">
        <v>1413</v>
      </c>
      <c r="B1062" s="406">
        <v>57.6</v>
      </c>
      <c r="C1062" s="474">
        <v>57.9</v>
      </c>
      <c r="D1062" s="474">
        <v>58.0</v>
      </c>
      <c r="E1062" s="474">
        <v>56.8</v>
      </c>
      <c r="F1062" s="474" t="s">
        <v>3266</v>
      </c>
      <c r="G1062" s="475">
        <v>-0.0017</v>
      </c>
      <c r="M1062" s="473" t="s">
        <v>1323</v>
      </c>
      <c r="N1062" s="406">
        <v>47.5</v>
      </c>
      <c r="O1062" s="474">
        <v>48.0</v>
      </c>
      <c r="P1062" s="474">
        <v>49.0</v>
      </c>
      <c r="Q1062" s="474">
        <v>46.8</v>
      </c>
      <c r="R1062" s="474" t="s">
        <v>3525</v>
      </c>
      <c r="S1062" s="475">
        <v>0.0106</v>
      </c>
    </row>
    <row r="1063" ht="15.75" customHeight="1">
      <c r="A1063" s="473" t="s">
        <v>1414</v>
      </c>
      <c r="B1063" s="406">
        <v>57.7</v>
      </c>
      <c r="C1063" s="474">
        <v>57.9</v>
      </c>
      <c r="D1063" s="474">
        <v>57.9</v>
      </c>
      <c r="E1063" s="474">
        <v>57.6</v>
      </c>
      <c r="F1063" s="474" t="s">
        <v>3610</v>
      </c>
      <c r="G1063" s="475">
        <v>0.0</v>
      </c>
      <c r="M1063" s="473" t="s">
        <v>1324</v>
      </c>
      <c r="N1063" s="406">
        <v>47.0</v>
      </c>
      <c r="O1063" s="474">
        <v>47.0</v>
      </c>
      <c r="P1063" s="474">
        <v>51.0</v>
      </c>
      <c r="Q1063" s="474">
        <v>46.7</v>
      </c>
      <c r="R1063" s="474" t="s">
        <v>3526</v>
      </c>
      <c r="S1063" s="475">
        <v>-0.0105</v>
      </c>
    </row>
    <row r="1064" ht="15.75" customHeight="1">
      <c r="A1064" s="473" t="s">
        <v>1415</v>
      </c>
      <c r="B1064" s="406">
        <v>57.7</v>
      </c>
      <c r="C1064" s="474">
        <v>57.9</v>
      </c>
      <c r="D1064" s="474">
        <v>58.0</v>
      </c>
      <c r="E1064" s="474">
        <v>57.7</v>
      </c>
      <c r="F1064" s="474" t="s">
        <v>3611</v>
      </c>
      <c r="G1064" s="475">
        <v>-0.0017</v>
      </c>
      <c r="M1064" s="473" t="s">
        <v>1325</v>
      </c>
      <c r="N1064" s="406">
        <v>47.5</v>
      </c>
      <c r="O1064" s="474">
        <v>47.0</v>
      </c>
      <c r="P1064" s="474">
        <v>48.0</v>
      </c>
      <c r="Q1064" s="474">
        <v>46.8</v>
      </c>
      <c r="R1064" s="474" t="s">
        <v>2991</v>
      </c>
      <c r="S1064" s="475">
        <v>-0.0021</v>
      </c>
    </row>
    <row r="1065" ht="15.75" customHeight="1">
      <c r="A1065" s="473" t="s">
        <v>1416</v>
      </c>
      <c r="B1065" s="406">
        <v>57.8</v>
      </c>
      <c r="C1065" s="474">
        <v>58.2</v>
      </c>
      <c r="D1065" s="474">
        <v>58.9</v>
      </c>
      <c r="E1065" s="474">
        <v>57.1</v>
      </c>
      <c r="F1065" s="474" t="s">
        <v>3612</v>
      </c>
      <c r="G1065" s="475">
        <v>-0.0086</v>
      </c>
      <c r="M1065" s="473" t="s">
        <v>1326</v>
      </c>
      <c r="N1065" s="406">
        <v>47.6</v>
      </c>
      <c r="O1065" s="474">
        <v>47.2</v>
      </c>
      <c r="P1065" s="474">
        <v>47.6</v>
      </c>
      <c r="Q1065" s="474">
        <v>46.6</v>
      </c>
      <c r="R1065" s="474" t="s">
        <v>3527</v>
      </c>
      <c r="S1065" s="475">
        <v>0.0085</v>
      </c>
    </row>
    <row r="1066" ht="15.75" customHeight="1">
      <c r="A1066" s="473" t="s">
        <v>1417</v>
      </c>
      <c r="B1066" s="406">
        <v>58.3</v>
      </c>
      <c r="C1066" s="474">
        <v>58.5</v>
      </c>
      <c r="D1066" s="474">
        <v>58.7</v>
      </c>
      <c r="E1066" s="474">
        <v>57.7</v>
      </c>
      <c r="F1066" s="474" t="s">
        <v>3613</v>
      </c>
      <c r="G1066" s="475">
        <v>-0.0034</v>
      </c>
      <c r="M1066" s="473" t="s">
        <v>1327</v>
      </c>
      <c r="N1066" s="406">
        <v>47.2</v>
      </c>
      <c r="O1066" s="474">
        <v>47.0</v>
      </c>
      <c r="P1066" s="474">
        <v>47.4</v>
      </c>
      <c r="Q1066" s="474">
        <v>46.5</v>
      </c>
      <c r="R1066" s="474" t="s">
        <v>3528</v>
      </c>
      <c r="S1066" s="475">
        <v>0.0043</v>
      </c>
    </row>
    <row r="1067" ht="15.75" customHeight="1">
      <c r="A1067" s="473" t="s">
        <v>1418</v>
      </c>
      <c r="B1067" s="406">
        <v>58.5</v>
      </c>
      <c r="C1067" s="474">
        <v>58.5</v>
      </c>
      <c r="D1067" s="474">
        <v>58.9</v>
      </c>
      <c r="E1067" s="474">
        <v>58.1</v>
      </c>
      <c r="F1067" s="474" t="s">
        <v>3614</v>
      </c>
      <c r="G1067" s="475">
        <v>-0.0017</v>
      </c>
      <c r="M1067" s="473" t="s">
        <v>1328</v>
      </c>
      <c r="N1067" s="406">
        <v>47.0</v>
      </c>
      <c r="O1067" s="474">
        <v>46.5</v>
      </c>
      <c r="P1067" s="474">
        <v>47.4</v>
      </c>
      <c r="Q1067" s="474">
        <v>46.0</v>
      </c>
      <c r="R1067" s="474" t="s">
        <v>3529</v>
      </c>
      <c r="S1067" s="475">
        <v>0.0108</v>
      </c>
    </row>
    <row r="1068" ht="15.75" customHeight="1">
      <c r="A1068" s="473" t="s">
        <v>1419</v>
      </c>
      <c r="B1068" s="406">
        <v>58.6</v>
      </c>
      <c r="C1068" s="474">
        <v>58.9</v>
      </c>
      <c r="D1068" s="474">
        <v>59.0</v>
      </c>
      <c r="E1068" s="474">
        <v>58.0</v>
      </c>
      <c r="F1068" s="474" t="s">
        <v>3615</v>
      </c>
      <c r="G1068" s="475">
        <v>0.0086</v>
      </c>
      <c r="M1068" s="473" t="s">
        <v>1329</v>
      </c>
      <c r="N1068" s="406">
        <v>46.5</v>
      </c>
      <c r="O1068" s="474">
        <v>48.2</v>
      </c>
      <c r="P1068" s="474">
        <v>48.6</v>
      </c>
      <c r="Q1068" s="474">
        <v>46.0</v>
      </c>
      <c r="R1068" s="474" t="s">
        <v>3530</v>
      </c>
      <c r="S1068" s="475">
        <v>-0.081</v>
      </c>
    </row>
    <row r="1069" ht="15.75" customHeight="1">
      <c r="A1069" s="473" t="s">
        <v>1420</v>
      </c>
      <c r="B1069" s="406">
        <v>58.1</v>
      </c>
      <c r="C1069" s="474">
        <v>57.6</v>
      </c>
      <c r="D1069" s="474">
        <v>58.9</v>
      </c>
      <c r="E1069" s="474">
        <v>57.3</v>
      </c>
      <c r="F1069" s="474" t="s">
        <v>3616</v>
      </c>
      <c r="G1069" s="475">
        <v>0.0087</v>
      </c>
      <c r="M1069" s="473" t="s">
        <v>1330</v>
      </c>
      <c r="N1069" s="406">
        <v>50.6</v>
      </c>
      <c r="O1069" s="474">
        <v>48.4</v>
      </c>
      <c r="P1069" s="474">
        <v>51.0</v>
      </c>
      <c r="Q1069" s="474">
        <v>48.4</v>
      </c>
      <c r="R1069" s="474" t="s">
        <v>3531</v>
      </c>
      <c r="S1069" s="475">
        <v>0.0348</v>
      </c>
    </row>
    <row r="1070" ht="15.75" customHeight="1">
      <c r="A1070" s="473" t="s">
        <v>1421</v>
      </c>
      <c r="B1070" s="406">
        <v>57.6</v>
      </c>
      <c r="C1070" s="474">
        <v>57.6</v>
      </c>
      <c r="D1070" s="474">
        <v>58.0</v>
      </c>
      <c r="E1070" s="474">
        <v>56.9</v>
      </c>
      <c r="F1070" s="474" t="s">
        <v>3617</v>
      </c>
      <c r="G1070" s="475">
        <v>0.0123</v>
      </c>
      <c r="M1070" s="473" t="s">
        <v>1331</v>
      </c>
      <c r="N1070" s="406">
        <v>48.9</v>
      </c>
      <c r="O1070" s="474">
        <v>48.0</v>
      </c>
      <c r="P1070" s="474">
        <v>49.5</v>
      </c>
      <c r="Q1070" s="474">
        <v>47.2</v>
      </c>
      <c r="R1070" s="474" t="s">
        <v>2894</v>
      </c>
      <c r="S1070" s="475">
        <v>0.0209</v>
      </c>
    </row>
    <row r="1071" ht="15.75" customHeight="1">
      <c r="A1071" s="473" t="s">
        <v>1422</v>
      </c>
      <c r="B1071" s="406">
        <v>56.9</v>
      </c>
      <c r="C1071" s="474">
        <v>57.1</v>
      </c>
      <c r="D1071" s="474">
        <v>57.5</v>
      </c>
      <c r="E1071" s="474">
        <v>56.6</v>
      </c>
      <c r="F1071" s="474" t="s">
        <v>3618</v>
      </c>
      <c r="G1071" s="475">
        <v>-0.0035</v>
      </c>
      <c r="M1071" s="473" t="s">
        <v>1332</v>
      </c>
      <c r="N1071" s="406">
        <v>47.9</v>
      </c>
      <c r="O1071" s="474">
        <v>47.9</v>
      </c>
      <c r="P1071" s="474">
        <v>48.5</v>
      </c>
      <c r="Q1071" s="474">
        <v>47.5</v>
      </c>
      <c r="R1071" s="474" t="s">
        <v>3532</v>
      </c>
      <c r="S1071" s="475">
        <v>-0.0042</v>
      </c>
    </row>
    <row r="1072" ht="15.75" customHeight="1">
      <c r="A1072" s="473" t="s">
        <v>1423</v>
      </c>
      <c r="B1072" s="406">
        <v>57.1</v>
      </c>
      <c r="C1072" s="474">
        <v>57.0</v>
      </c>
      <c r="D1072" s="474">
        <v>58.0</v>
      </c>
      <c r="E1072" s="474">
        <v>56.8</v>
      </c>
      <c r="F1072" s="474" t="s">
        <v>3619</v>
      </c>
      <c r="G1072" s="475">
        <v>0.0053</v>
      </c>
      <c r="M1072" s="473" t="s">
        <v>1333</v>
      </c>
      <c r="N1072" s="406">
        <v>48.1</v>
      </c>
      <c r="O1072" s="474">
        <v>48.9</v>
      </c>
      <c r="P1072" s="474">
        <v>49.0</v>
      </c>
      <c r="Q1072" s="474">
        <v>47.9</v>
      </c>
      <c r="R1072" s="474" t="s">
        <v>3533</v>
      </c>
      <c r="S1072" s="475">
        <v>-0.0143</v>
      </c>
    </row>
    <row r="1073" ht="15.75" customHeight="1">
      <c r="A1073" s="473" t="s">
        <v>1424</v>
      </c>
      <c r="B1073" s="406">
        <v>56.8</v>
      </c>
      <c r="C1073" s="474">
        <v>57.3</v>
      </c>
      <c r="D1073" s="474">
        <v>57.9</v>
      </c>
      <c r="E1073" s="474">
        <v>56.4</v>
      </c>
      <c r="F1073" s="474" t="s">
        <v>3620</v>
      </c>
      <c r="G1073" s="475">
        <v>-0.0087</v>
      </c>
      <c r="M1073" s="473" t="s">
        <v>1334</v>
      </c>
      <c r="N1073" s="406">
        <v>48.8</v>
      </c>
      <c r="O1073" s="474">
        <v>49.0</v>
      </c>
      <c r="P1073" s="474">
        <v>49.2</v>
      </c>
      <c r="Q1073" s="474">
        <v>48.6</v>
      </c>
      <c r="R1073" s="474" t="s">
        <v>3534</v>
      </c>
      <c r="S1073" s="475">
        <v>-0.0081</v>
      </c>
    </row>
    <row r="1074" ht="15.75" customHeight="1">
      <c r="A1074" s="473" t="s">
        <v>1425</v>
      </c>
      <c r="B1074" s="406">
        <v>57.3</v>
      </c>
      <c r="C1074" s="474">
        <v>56.8</v>
      </c>
      <c r="D1074" s="474">
        <v>57.6</v>
      </c>
      <c r="E1074" s="474">
        <v>56.5</v>
      </c>
      <c r="F1074" s="474" t="s">
        <v>3621</v>
      </c>
      <c r="G1074" s="475">
        <v>0.0035</v>
      </c>
      <c r="M1074" s="473" t="s">
        <v>1335</v>
      </c>
      <c r="N1074" s="406">
        <v>49.2</v>
      </c>
      <c r="O1074" s="474">
        <v>48.1</v>
      </c>
      <c r="P1074" s="474">
        <v>49.4</v>
      </c>
      <c r="Q1074" s="474">
        <v>48.1</v>
      </c>
      <c r="R1074" s="474" t="s">
        <v>3535</v>
      </c>
      <c r="S1074" s="475">
        <v>0.0061</v>
      </c>
    </row>
    <row r="1075" ht="15.75" customHeight="1">
      <c r="A1075" s="473" t="s">
        <v>1426</v>
      </c>
      <c r="B1075" s="406">
        <v>57.1</v>
      </c>
      <c r="C1075" s="474">
        <v>57.1</v>
      </c>
      <c r="D1075" s="474">
        <v>57.9</v>
      </c>
      <c r="E1075" s="474">
        <v>56.6</v>
      </c>
      <c r="F1075" s="474" t="s">
        <v>3622</v>
      </c>
      <c r="G1075" s="475">
        <v>-0.0121</v>
      </c>
      <c r="M1075" s="473" t="s">
        <v>1336</v>
      </c>
      <c r="N1075" s="406">
        <v>48.9</v>
      </c>
      <c r="O1075" s="474">
        <v>49.9</v>
      </c>
      <c r="P1075" s="474">
        <v>49.9</v>
      </c>
      <c r="Q1075" s="474">
        <v>48.7</v>
      </c>
      <c r="R1075" s="474" t="s">
        <v>3536</v>
      </c>
      <c r="S1075" s="475">
        <v>-0.0141</v>
      </c>
    </row>
    <row r="1076" ht="15.75" customHeight="1">
      <c r="A1076" s="473" t="s">
        <v>1427</v>
      </c>
      <c r="B1076" s="406">
        <v>57.8</v>
      </c>
      <c r="C1076" s="474">
        <v>56.6</v>
      </c>
      <c r="D1076" s="474">
        <v>58.0</v>
      </c>
      <c r="E1076" s="474">
        <v>56.6</v>
      </c>
      <c r="F1076" s="474" t="s">
        <v>3623</v>
      </c>
      <c r="G1076" s="475">
        <v>0.0035</v>
      </c>
      <c r="M1076" s="473" t="s">
        <v>1337</v>
      </c>
      <c r="N1076" s="406">
        <v>49.6</v>
      </c>
      <c r="O1076" s="474">
        <v>49.0</v>
      </c>
      <c r="P1076" s="474">
        <v>50.4</v>
      </c>
      <c r="Q1076" s="474">
        <v>47.9</v>
      </c>
      <c r="R1076" s="474" t="s">
        <v>3537</v>
      </c>
      <c r="S1076" s="475">
        <v>0.0553</v>
      </c>
    </row>
    <row r="1077" ht="15.75" customHeight="1">
      <c r="A1077" s="473" t="s">
        <v>1428</v>
      </c>
      <c r="B1077" s="406">
        <v>57.6</v>
      </c>
      <c r="C1077" s="474">
        <v>57.7</v>
      </c>
      <c r="D1077" s="474">
        <v>57.7</v>
      </c>
      <c r="E1077" s="474">
        <v>56.7</v>
      </c>
      <c r="F1077" s="474" t="s">
        <v>3624</v>
      </c>
      <c r="G1077" s="475">
        <v>0.0088</v>
      </c>
      <c r="M1077" s="473" t="s">
        <v>1338</v>
      </c>
      <c r="N1077" s="406">
        <v>47.0</v>
      </c>
      <c r="O1077" s="474">
        <v>47.4</v>
      </c>
      <c r="P1077" s="474">
        <v>47.8</v>
      </c>
      <c r="Q1077" s="474">
        <v>46.9</v>
      </c>
      <c r="R1077" s="474" t="s">
        <v>3538</v>
      </c>
      <c r="S1077" s="475">
        <v>-0.0188</v>
      </c>
    </row>
    <row r="1078" ht="15.75" customHeight="1">
      <c r="A1078" s="473" t="s">
        <v>1429</v>
      </c>
      <c r="B1078" s="406">
        <v>57.1</v>
      </c>
      <c r="C1078" s="474">
        <v>57.8</v>
      </c>
      <c r="D1078" s="474">
        <v>57.8</v>
      </c>
      <c r="E1078" s="474">
        <v>57.0</v>
      </c>
      <c r="F1078" s="474" t="s">
        <v>3577</v>
      </c>
      <c r="G1078" s="475">
        <v>-0.0121</v>
      </c>
      <c r="M1078" s="473" t="s">
        <v>1339</v>
      </c>
      <c r="N1078" s="406">
        <v>47.9</v>
      </c>
      <c r="O1078" s="474">
        <v>49.2</v>
      </c>
      <c r="P1078" s="474">
        <v>49.6</v>
      </c>
      <c r="Q1078" s="474">
        <v>47.8</v>
      </c>
      <c r="R1078" s="474" t="s">
        <v>3539</v>
      </c>
      <c r="S1078" s="475">
        <v>-0.0204</v>
      </c>
    </row>
    <row r="1079" ht="15.75" customHeight="1">
      <c r="A1079" s="473" t="s">
        <v>1430</v>
      </c>
      <c r="B1079" s="406">
        <v>57.8</v>
      </c>
      <c r="C1079" s="474">
        <v>58.0</v>
      </c>
      <c r="D1079" s="474">
        <v>58.0</v>
      </c>
      <c r="E1079" s="474">
        <v>57.7</v>
      </c>
      <c r="F1079" s="474" t="s">
        <v>2890</v>
      </c>
      <c r="G1079" s="475">
        <v>-0.0017</v>
      </c>
      <c r="M1079" s="473" t="s">
        <v>1340</v>
      </c>
      <c r="N1079" s="406">
        <v>48.9</v>
      </c>
      <c r="O1079" s="474">
        <v>49.6</v>
      </c>
      <c r="P1079" s="474">
        <v>50.3</v>
      </c>
      <c r="Q1079" s="474">
        <v>48.7</v>
      </c>
      <c r="R1079" s="474" t="s">
        <v>3540</v>
      </c>
      <c r="S1079" s="475">
        <v>-0.0141</v>
      </c>
    </row>
    <row r="1080" ht="15.75" customHeight="1">
      <c r="A1080" s="473" t="s">
        <v>1431</v>
      </c>
      <c r="B1080" s="406">
        <v>57.9</v>
      </c>
      <c r="C1080" s="474">
        <v>58.5</v>
      </c>
      <c r="D1080" s="474">
        <v>58.5</v>
      </c>
      <c r="E1080" s="474">
        <v>57.7</v>
      </c>
      <c r="F1080" s="474" t="s">
        <v>3625</v>
      </c>
      <c r="G1080" s="475">
        <v>0.007</v>
      </c>
      <c r="M1080" s="473" t="s">
        <v>1341</v>
      </c>
      <c r="N1080" s="406">
        <v>49.6</v>
      </c>
      <c r="O1080" s="474">
        <v>50.0</v>
      </c>
      <c r="P1080" s="474">
        <v>50.0</v>
      </c>
      <c r="Q1080" s="474">
        <v>49.5</v>
      </c>
      <c r="R1080" s="474" t="s">
        <v>3541</v>
      </c>
      <c r="S1080" s="475">
        <v>-0.012</v>
      </c>
    </row>
    <row r="1081" ht="15.75" customHeight="1">
      <c r="A1081" s="473" t="s">
        <v>1432</v>
      </c>
      <c r="B1081" s="406">
        <v>57.5</v>
      </c>
      <c r="C1081" s="474">
        <v>57.2</v>
      </c>
      <c r="D1081" s="474">
        <v>58.3</v>
      </c>
      <c r="E1081" s="474">
        <v>57.2</v>
      </c>
      <c r="F1081" s="474" t="s">
        <v>3626</v>
      </c>
      <c r="G1081" s="475">
        <v>0.0017</v>
      </c>
      <c r="M1081" s="473" t="s">
        <v>1342</v>
      </c>
      <c r="N1081" s="406">
        <v>50.2</v>
      </c>
      <c r="O1081" s="474">
        <v>50.8</v>
      </c>
      <c r="P1081" s="474">
        <v>50.8</v>
      </c>
      <c r="Q1081" s="474">
        <v>49.6</v>
      </c>
      <c r="R1081" s="474" t="s">
        <v>3542</v>
      </c>
      <c r="S1081" s="475">
        <v>-0.0118</v>
      </c>
    </row>
    <row r="1082" ht="15.75" customHeight="1">
      <c r="A1082" s="473" t="s">
        <v>1433</v>
      </c>
      <c r="B1082" s="406">
        <v>57.4</v>
      </c>
      <c r="C1082" s="474">
        <v>57.6</v>
      </c>
      <c r="D1082" s="474">
        <v>58.0</v>
      </c>
      <c r="E1082" s="474">
        <v>57.1</v>
      </c>
      <c r="F1082" s="474" t="s">
        <v>3627</v>
      </c>
      <c r="G1082" s="475">
        <v>-0.0035</v>
      </c>
      <c r="M1082" s="473" t="s">
        <v>1343</v>
      </c>
      <c r="N1082" s="406">
        <v>50.8</v>
      </c>
      <c r="O1082" s="474">
        <v>51.1</v>
      </c>
      <c r="P1082" s="474">
        <v>51.1</v>
      </c>
      <c r="Q1082" s="474">
        <v>50.7</v>
      </c>
      <c r="R1082" s="474" t="s">
        <v>3543</v>
      </c>
      <c r="S1082" s="475">
        <v>-0.0078</v>
      </c>
    </row>
    <row r="1083" ht="15.75" customHeight="1">
      <c r="A1083" s="473" t="s">
        <v>1434</v>
      </c>
      <c r="B1083" s="406">
        <v>57.6</v>
      </c>
      <c r="C1083" s="474">
        <v>57.9</v>
      </c>
      <c r="D1083" s="474">
        <v>58.3</v>
      </c>
      <c r="E1083" s="474">
        <v>57.5</v>
      </c>
      <c r="F1083" s="474" t="s">
        <v>3628</v>
      </c>
      <c r="G1083" s="475">
        <v>-0.0052</v>
      </c>
      <c r="M1083" s="473" t="s">
        <v>1344</v>
      </c>
      <c r="N1083" s="406">
        <v>51.2</v>
      </c>
      <c r="O1083" s="474">
        <v>50.5</v>
      </c>
      <c r="P1083" s="474">
        <v>51.3</v>
      </c>
      <c r="Q1083" s="474">
        <v>50.5</v>
      </c>
      <c r="R1083" s="474" t="s">
        <v>3544</v>
      </c>
      <c r="S1083" s="475">
        <v>0.002</v>
      </c>
    </row>
    <row r="1084" ht="15.75" customHeight="1">
      <c r="A1084" s="473" t="s">
        <v>1435</v>
      </c>
      <c r="B1084" s="406">
        <v>57.9</v>
      </c>
      <c r="C1084" s="474">
        <v>58.1</v>
      </c>
      <c r="D1084" s="474">
        <v>58.4</v>
      </c>
      <c r="E1084" s="474">
        <v>57.8</v>
      </c>
      <c r="F1084" s="474" t="s">
        <v>3629</v>
      </c>
      <c r="G1084" s="475">
        <v>0.0</v>
      </c>
      <c r="M1084" s="473" t="s">
        <v>1345</v>
      </c>
      <c r="N1084" s="406">
        <v>51.1</v>
      </c>
      <c r="O1084" s="474">
        <v>50.7</v>
      </c>
      <c r="P1084" s="474">
        <v>51.4</v>
      </c>
      <c r="Q1084" s="474">
        <v>50.4</v>
      </c>
      <c r="R1084" s="474" t="s">
        <v>3545</v>
      </c>
      <c r="S1084" s="475">
        <v>-0.002</v>
      </c>
    </row>
    <row r="1085" ht="15.75" customHeight="1">
      <c r="A1085" s="473" t="s">
        <v>1436</v>
      </c>
      <c r="B1085" s="406">
        <v>57.9</v>
      </c>
      <c r="C1085" s="474">
        <v>57.0</v>
      </c>
      <c r="D1085" s="474">
        <v>58.3</v>
      </c>
      <c r="E1085" s="474">
        <v>57.0</v>
      </c>
      <c r="F1085" s="474" t="s">
        <v>3630</v>
      </c>
      <c r="G1085" s="475">
        <v>-0.0052</v>
      </c>
      <c r="M1085" s="473" t="s">
        <v>1346</v>
      </c>
      <c r="N1085" s="406">
        <v>51.2</v>
      </c>
      <c r="O1085" s="474">
        <v>51.5</v>
      </c>
      <c r="P1085" s="474">
        <v>51.5</v>
      </c>
      <c r="Q1085" s="474">
        <v>50.1</v>
      </c>
      <c r="R1085" s="474" t="s">
        <v>3546</v>
      </c>
      <c r="S1085" s="475">
        <v>0.0159</v>
      </c>
    </row>
    <row r="1086" ht="15.75" customHeight="1">
      <c r="A1086" s="473" t="s">
        <v>1437</v>
      </c>
      <c r="B1086" s="406">
        <v>58.2</v>
      </c>
      <c r="C1086" s="474">
        <v>57.9</v>
      </c>
      <c r="D1086" s="474">
        <v>58.5</v>
      </c>
      <c r="E1086" s="474">
        <v>57.7</v>
      </c>
      <c r="F1086" s="474" t="s">
        <v>3631</v>
      </c>
      <c r="G1086" s="475">
        <v>0.0052</v>
      </c>
      <c r="M1086" s="473" t="s">
        <v>1347</v>
      </c>
      <c r="N1086" s="406">
        <v>50.4</v>
      </c>
      <c r="O1086" s="474">
        <v>51.9</v>
      </c>
      <c r="P1086" s="474">
        <v>52.0</v>
      </c>
      <c r="Q1086" s="474">
        <v>50.0</v>
      </c>
      <c r="R1086" s="474" t="s">
        <v>2687</v>
      </c>
      <c r="S1086" s="475">
        <v>-0.0118</v>
      </c>
    </row>
    <row r="1087" ht="15.75" customHeight="1">
      <c r="A1087" s="473" t="s">
        <v>1438</v>
      </c>
      <c r="B1087" s="406">
        <v>57.9</v>
      </c>
      <c r="C1087" s="474">
        <v>58.4</v>
      </c>
      <c r="D1087" s="474">
        <v>58.4</v>
      </c>
      <c r="E1087" s="474">
        <v>57.7</v>
      </c>
      <c r="F1087" s="474" t="s">
        <v>3632</v>
      </c>
      <c r="G1087" s="475">
        <v>-0.0086</v>
      </c>
      <c r="M1087" s="473" t="s">
        <v>1348</v>
      </c>
      <c r="N1087" s="406">
        <v>51.0</v>
      </c>
      <c r="O1087" s="474">
        <v>51.7</v>
      </c>
      <c r="P1087" s="474">
        <v>52.5</v>
      </c>
      <c r="Q1087" s="474">
        <v>50.9</v>
      </c>
      <c r="R1087" s="474" t="s">
        <v>3547</v>
      </c>
      <c r="S1087" s="475">
        <v>-0.0135</v>
      </c>
    </row>
    <row r="1088" ht="15.75" customHeight="1">
      <c r="A1088" s="473" t="s">
        <v>1439</v>
      </c>
      <c r="B1088" s="406">
        <v>58.4</v>
      </c>
      <c r="C1088" s="474">
        <v>58.8</v>
      </c>
      <c r="D1088" s="474">
        <v>58.9</v>
      </c>
      <c r="E1088" s="474">
        <v>57.9</v>
      </c>
      <c r="F1088" s="474" t="s">
        <v>3633</v>
      </c>
      <c r="G1088" s="475">
        <v>-0.0068</v>
      </c>
      <c r="M1088" s="473" t="s">
        <v>1349</v>
      </c>
      <c r="N1088" s="406">
        <v>51.7</v>
      </c>
      <c r="O1088" s="474">
        <v>50.9</v>
      </c>
      <c r="P1088" s="474">
        <v>52.0</v>
      </c>
      <c r="Q1088" s="474">
        <v>50.8</v>
      </c>
      <c r="R1088" s="474" t="s">
        <v>3548</v>
      </c>
      <c r="S1088" s="475">
        <v>0.0078</v>
      </c>
    </row>
    <row r="1089" ht="15.75" customHeight="1">
      <c r="A1089" s="473" t="s">
        <v>1440</v>
      </c>
      <c r="B1089" s="406">
        <v>58.8</v>
      </c>
      <c r="C1089" s="474">
        <v>59.0</v>
      </c>
      <c r="D1089" s="474">
        <v>59.1</v>
      </c>
      <c r="E1089" s="474">
        <v>58.5</v>
      </c>
      <c r="F1089" s="474" t="s">
        <v>3634</v>
      </c>
      <c r="G1089" s="475">
        <v>-0.0084</v>
      </c>
      <c r="M1089" s="473" t="s">
        <v>1350</v>
      </c>
      <c r="N1089" s="406">
        <v>51.3</v>
      </c>
      <c r="O1089" s="474">
        <v>50.7</v>
      </c>
      <c r="P1089" s="474">
        <v>51.5</v>
      </c>
      <c r="Q1089" s="474">
        <v>50.6</v>
      </c>
      <c r="R1089" s="474" t="s">
        <v>3549</v>
      </c>
      <c r="S1089" s="475">
        <v>0.0118</v>
      </c>
    </row>
    <row r="1090" ht="15.75" customHeight="1">
      <c r="A1090" s="473" t="s">
        <v>1441</v>
      </c>
      <c r="B1090" s="406">
        <v>59.3</v>
      </c>
      <c r="C1090" s="474">
        <v>58.9</v>
      </c>
      <c r="D1090" s="474">
        <v>59.7</v>
      </c>
      <c r="E1090" s="474">
        <v>58.8</v>
      </c>
      <c r="F1090" s="474" t="s">
        <v>3635</v>
      </c>
      <c r="G1090" s="475">
        <v>0.0207</v>
      </c>
      <c r="M1090" s="473" t="s">
        <v>1351</v>
      </c>
      <c r="N1090" s="406">
        <v>50.7</v>
      </c>
      <c r="O1090" s="474">
        <v>51.3</v>
      </c>
      <c r="P1090" s="474">
        <v>51.6</v>
      </c>
      <c r="Q1090" s="474">
        <v>50.4</v>
      </c>
      <c r="R1090" s="474" t="s">
        <v>3550</v>
      </c>
      <c r="S1090" s="475">
        <v>-0.0078</v>
      </c>
    </row>
    <row r="1091" ht="15.75" customHeight="1">
      <c r="A1091" s="473" t="s">
        <v>1442</v>
      </c>
      <c r="B1091" s="406">
        <v>58.1</v>
      </c>
      <c r="C1091" s="474">
        <v>57.9</v>
      </c>
      <c r="D1091" s="474">
        <v>58.9</v>
      </c>
      <c r="E1091" s="474">
        <v>57.8</v>
      </c>
      <c r="F1091" s="474" t="s">
        <v>3636</v>
      </c>
      <c r="G1091" s="475">
        <v>0.0052</v>
      </c>
      <c r="M1091" s="473" t="s">
        <v>1352</v>
      </c>
      <c r="N1091" s="406">
        <v>51.1</v>
      </c>
      <c r="O1091" s="474">
        <v>50.5</v>
      </c>
      <c r="P1091" s="474">
        <v>51.8</v>
      </c>
      <c r="Q1091" s="474">
        <v>50.4</v>
      </c>
      <c r="R1091" s="474" t="s">
        <v>3551</v>
      </c>
      <c r="S1091" s="475">
        <v>0.0139</v>
      </c>
    </row>
    <row r="1092" ht="15.75" customHeight="1">
      <c r="A1092" s="473" t="s">
        <v>1443</v>
      </c>
      <c r="B1092" s="406">
        <v>57.8</v>
      </c>
      <c r="C1092" s="474">
        <v>56.5</v>
      </c>
      <c r="D1092" s="474">
        <v>58.3</v>
      </c>
      <c r="E1092" s="474">
        <v>56.5</v>
      </c>
      <c r="F1092" s="474" t="s">
        <v>3637</v>
      </c>
      <c r="G1092" s="475">
        <v>-0.0086</v>
      </c>
      <c r="M1092" s="473" t="s">
        <v>1353</v>
      </c>
      <c r="N1092" s="406">
        <v>50.4</v>
      </c>
      <c r="O1092" s="474">
        <v>51.0</v>
      </c>
      <c r="P1092" s="474">
        <v>51.4</v>
      </c>
      <c r="Q1092" s="474">
        <v>50.1</v>
      </c>
      <c r="R1092" s="474" t="s">
        <v>3552</v>
      </c>
      <c r="S1092" s="475">
        <v>-0.0118</v>
      </c>
    </row>
    <row r="1093" ht="15.75" customHeight="1">
      <c r="A1093" s="473" t="s">
        <v>1444</v>
      </c>
      <c r="B1093" s="406">
        <v>58.3</v>
      </c>
      <c r="C1093" s="474">
        <v>57.0</v>
      </c>
      <c r="D1093" s="474">
        <v>58.4</v>
      </c>
      <c r="E1093" s="474">
        <v>57.0</v>
      </c>
      <c r="F1093" s="474" t="s">
        <v>3638</v>
      </c>
      <c r="G1093" s="475">
        <v>-0.0068</v>
      </c>
      <c r="M1093" s="473" t="s">
        <v>1354</v>
      </c>
      <c r="N1093" s="406">
        <v>51.0</v>
      </c>
      <c r="O1093" s="474">
        <v>50.7</v>
      </c>
      <c r="P1093" s="474">
        <v>52.8</v>
      </c>
      <c r="Q1093" s="474">
        <v>49.8</v>
      </c>
      <c r="R1093" s="474" t="s">
        <v>3553</v>
      </c>
      <c r="S1093" s="475">
        <v>0.002</v>
      </c>
    </row>
    <row r="1094" ht="15.75" customHeight="1">
      <c r="A1094" s="473" t="s">
        <v>1445</v>
      </c>
      <c r="B1094" s="406">
        <v>58.7</v>
      </c>
      <c r="C1094" s="474">
        <v>58.5</v>
      </c>
      <c r="D1094" s="474">
        <v>59.1</v>
      </c>
      <c r="E1094" s="474">
        <v>58.5</v>
      </c>
      <c r="F1094" s="474" t="s">
        <v>3639</v>
      </c>
      <c r="G1094" s="475">
        <v>-0.0034</v>
      </c>
      <c r="M1094" s="473" t="s">
        <v>1355</v>
      </c>
      <c r="N1094" s="406">
        <v>50.9</v>
      </c>
      <c r="O1094" s="474">
        <v>52.9</v>
      </c>
      <c r="P1094" s="474">
        <v>53.3</v>
      </c>
      <c r="Q1094" s="474">
        <v>50.7</v>
      </c>
      <c r="R1094" s="474" t="s">
        <v>3554</v>
      </c>
      <c r="S1094" s="475">
        <v>-0.0193</v>
      </c>
    </row>
    <row r="1095" ht="15.75" customHeight="1">
      <c r="A1095" s="473" t="s">
        <v>1446</v>
      </c>
      <c r="B1095" s="406">
        <v>58.9</v>
      </c>
      <c r="C1095" s="474">
        <v>59.2</v>
      </c>
      <c r="D1095" s="474">
        <v>59.2</v>
      </c>
      <c r="E1095" s="474">
        <v>58.8</v>
      </c>
      <c r="F1095" s="474" t="s">
        <v>3640</v>
      </c>
      <c r="G1095" s="475">
        <v>0.0017</v>
      </c>
      <c r="M1095" s="473" t="s">
        <v>1356</v>
      </c>
      <c r="N1095" s="406">
        <v>51.9</v>
      </c>
      <c r="O1095" s="474">
        <v>55.9</v>
      </c>
      <c r="P1095" s="474">
        <v>55.9</v>
      </c>
      <c r="Q1095" s="474">
        <v>51.6</v>
      </c>
      <c r="R1095" s="474" t="s">
        <v>3555</v>
      </c>
      <c r="S1095" s="475">
        <v>0.0176</v>
      </c>
    </row>
    <row r="1096" ht="15.75" customHeight="1">
      <c r="A1096" s="473" t="s">
        <v>1447</v>
      </c>
      <c r="B1096" s="406">
        <v>58.8</v>
      </c>
      <c r="C1096" s="474">
        <v>58.0</v>
      </c>
      <c r="D1096" s="474">
        <v>59.0</v>
      </c>
      <c r="E1096" s="474">
        <v>58.0</v>
      </c>
      <c r="F1096" s="474" t="s">
        <v>3641</v>
      </c>
      <c r="G1096" s="475">
        <v>-0.0034</v>
      </c>
      <c r="M1096" s="473" t="s">
        <v>1357</v>
      </c>
      <c r="N1096" s="406">
        <v>51.0</v>
      </c>
      <c r="O1096" s="474">
        <v>50.7</v>
      </c>
      <c r="P1096" s="474">
        <v>51.4</v>
      </c>
      <c r="Q1096" s="474">
        <v>50.7</v>
      </c>
      <c r="R1096" s="474" t="s">
        <v>3556</v>
      </c>
      <c r="S1096" s="475">
        <v>0.0059</v>
      </c>
    </row>
    <row r="1097" ht="15.75" customHeight="1">
      <c r="A1097" s="473" t="s">
        <v>1448</v>
      </c>
      <c r="B1097" s="406">
        <v>59.0</v>
      </c>
      <c r="C1097" s="474">
        <v>59.9</v>
      </c>
      <c r="D1097" s="474">
        <v>59.9</v>
      </c>
      <c r="E1097" s="474">
        <v>58.9</v>
      </c>
      <c r="F1097" s="474" t="s">
        <v>3642</v>
      </c>
      <c r="G1097" s="475">
        <v>-0.0134</v>
      </c>
      <c r="M1097" s="473" t="s">
        <v>1358</v>
      </c>
      <c r="N1097" s="406">
        <v>50.7</v>
      </c>
      <c r="O1097" s="474">
        <v>50.0</v>
      </c>
      <c r="P1097" s="474">
        <v>51.0</v>
      </c>
      <c r="Q1097" s="474">
        <v>50.0</v>
      </c>
      <c r="R1097" s="474" t="s">
        <v>3557</v>
      </c>
      <c r="S1097" s="475">
        <v>0.0</v>
      </c>
    </row>
    <row r="1098" ht="15.75" customHeight="1">
      <c r="A1098" s="473" t="s">
        <v>1449</v>
      </c>
      <c r="B1098" s="406">
        <v>59.8</v>
      </c>
      <c r="C1098" s="474">
        <v>60.1</v>
      </c>
      <c r="D1098" s="474">
        <v>60.6</v>
      </c>
      <c r="E1098" s="474">
        <v>59.5</v>
      </c>
      <c r="F1098" s="474" t="s">
        <v>3643</v>
      </c>
      <c r="G1098" s="475">
        <v>0.0</v>
      </c>
      <c r="M1098" s="473" t="s">
        <v>1359</v>
      </c>
      <c r="N1098" s="406">
        <v>50.7</v>
      </c>
      <c r="O1098" s="474">
        <v>51.8</v>
      </c>
      <c r="P1098" s="474">
        <v>51.9</v>
      </c>
      <c r="Q1098" s="474">
        <v>50.1</v>
      </c>
      <c r="R1098" s="474" t="s">
        <v>3558</v>
      </c>
      <c r="S1098" s="475">
        <v>-0.025</v>
      </c>
    </row>
    <row r="1099" ht="15.75" customHeight="1">
      <c r="A1099" s="473" t="s">
        <v>1450</v>
      </c>
      <c r="B1099" s="406">
        <v>59.8</v>
      </c>
      <c r="C1099" s="474">
        <v>57.7</v>
      </c>
      <c r="D1099" s="474">
        <v>60.1</v>
      </c>
      <c r="E1099" s="474">
        <v>57.7</v>
      </c>
      <c r="F1099" s="474" t="s">
        <v>3644</v>
      </c>
      <c r="G1099" s="475">
        <v>0.005</v>
      </c>
      <c r="M1099" s="473" t="s">
        <v>1360</v>
      </c>
      <c r="N1099" s="406">
        <v>52.0</v>
      </c>
      <c r="O1099" s="474">
        <v>53.2</v>
      </c>
      <c r="P1099" s="474">
        <v>53.2</v>
      </c>
      <c r="Q1099" s="474">
        <v>51.9</v>
      </c>
      <c r="R1099" s="474" t="s">
        <v>3559</v>
      </c>
      <c r="S1099" s="475">
        <v>-0.0114</v>
      </c>
    </row>
    <row r="1100" ht="15.75" customHeight="1">
      <c r="A1100" s="473" t="s">
        <v>1451</v>
      </c>
      <c r="B1100" s="406">
        <v>59.5</v>
      </c>
      <c r="C1100" s="474">
        <v>59.5</v>
      </c>
      <c r="D1100" s="474">
        <v>59.5</v>
      </c>
      <c r="E1100" s="474">
        <v>58.8</v>
      </c>
      <c r="F1100" s="474" t="s">
        <v>3645</v>
      </c>
      <c r="G1100" s="475">
        <v>0.0085</v>
      </c>
      <c r="M1100" s="473" t="s">
        <v>1361</v>
      </c>
      <c r="N1100" s="406">
        <v>52.6</v>
      </c>
      <c r="O1100" s="474">
        <v>52.4</v>
      </c>
      <c r="P1100" s="474">
        <v>53.4</v>
      </c>
      <c r="Q1100" s="474">
        <v>52.4</v>
      </c>
      <c r="R1100" s="474" t="s">
        <v>3560</v>
      </c>
      <c r="S1100" s="475">
        <v>-0.0075</v>
      </c>
    </row>
    <row r="1101" ht="15.75" customHeight="1">
      <c r="A1101" s="473" t="s">
        <v>1452</v>
      </c>
      <c r="B1101" s="406">
        <v>59.0</v>
      </c>
      <c r="C1101" s="474">
        <v>59.0</v>
      </c>
      <c r="D1101" s="474">
        <v>59.3</v>
      </c>
      <c r="E1101" s="474">
        <v>57.8</v>
      </c>
      <c r="F1101" s="474" t="s">
        <v>3646</v>
      </c>
      <c r="G1101" s="475">
        <v>0.0068</v>
      </c>
      <c r="M1101" s="473" t="s">
        <v>1362</v>
      </c>
      <c r="N1101" s="406">
        <v>53.0</v>
      </c>
      <c r="O1101" s="474">
        <v>53.4</v>
      </c>
      <c r="P1101" s="474">
        <v>53.4</v>
      </c>
      <c r="Q1101" s="474">
        <v>52.4</v>
      </c>
      <c r="R1101" s="474" t="s">
        <v>3561</v>
      </c>
      <c r="S1101" s="475">
        <v>-0.0038</v>
      </c>
    </row>
    <row r="1102" ht="15.75" customHeight="1">
      <c r="A1102" s="473" t="s">
        <v>1453</v>
      </c>
      <c r="B1102" s="406">
        <v>58.6</v>
      </c>
      <c r="C1102" s="474">
        <v>58.0</v>
      </c>
      <c r="D1102" s="474">
        <v>58.7</v>
      </c>
      <c r="E1102" s="474">
        <v>57.3</v>
      </c>
      <c r="F1102" s="474" t="s">
        <v>3647</v>
      </c>
      <c r="G1102" s="475">
        <v>0.0138</v>
      </c>
      <c r="M1102" s="473" t="s">
        <v>1363</v>
      </c>
      <c r="N1102" s="406">
        <v>53.2</v>
      </c>
      <c r="O1102" s="474">
        <v>52.4</v>
      </c>
      <c r="P1102" s="474">
        <v>53.5</v>
      </c>
      <c r="Q1102" s="474">
        <v>52.4</v>
      </c>
      <c r="R1102" s="474" t="s">
        <v>3562</v>
      </c>
      <c r="S1102" s="475">
        <v>0.0076</v>
      </c>
    </row>
    <row r="1103" ht="15.75" customHeight="1">
      <c r="A1103" s="473" t="s">
        <v>1454</v>
      </c>
      <c r="B1103" s="406">
        <v>57.8</v>
      </c>
      <c r="C1103" s="474">
        <v>57.6</v>
      </c>
      <c r="D1103" s="474">
        <v>58.9</v>
      </c>
      <c r="E1103" s="474">
        <v>56.6</v>
      </c>
      <c r="F1103" s="474" t="s">
        <v>3648</v>
      </c>
      <c r="G1103" s="475">
        <v>0.0123</v>
      </c>
      <c r="M1103" s="473" t="s">
        <v>1364</v>
      </c>
      <c r="N1103" s="406">
        <v>52.8</v>
      </c>
      <c r="O1103" s="474">
        <v>52.7</v>
      </c>
      <c r="P1103" s="474">
        <v>52.8</v>
      </c>
      <c r="Q1103" s="474">
        <v>52.1</v>
      </c>
      <c r="R1103" s="474" t="s">
        <v>3563</v>
      </c>
      <c r="S1103" s="475">
        <v>-0.0056</v>
      </c>
    </row>
    <row r="1104" ht="15.75" customHeight="1">
      <c r="A1104" s="473" t="s">
        <v>1455</v>
      </c>
      <c r="B1104" s="406">
        <v>57.1</v>
      </c>
      <c r="C1104" s="474">
        <v>57.5</v>
      </c>
      <c r="D1104" s="474">
        <v>57.8</v>
      </c>
      <c r="E1104" s="474">
        <v>56.9</v>
      </c>
      <c r="F1104" s="474" t="s">
        <v>3649</v>
      </c>
      <c r="G1104" s="475">
        <v>0.0071</v>
      </c>
      <c r="M1104" s="473" t="s">
        <v>1365</v>
      </c>
      <c r="N1104" s="406">
        <v>53.1</v>
      </c>
      <c r="O1104" s="474">
        <v>53.9</v>
      </c>
      <c r="P1104" s="474">
        <v>53.9</v>
      </c>
      <c r="Q1104" s="474">
        <v>52.5</v>
      </c>
      <c r="R1104" s="474" t="s">
        <v>3564</v>
      </c>
      <c r="S1104" s="475">
        <v>-0.0148</v>
      </c>
    </row>
    <row r="1105" ht="15.75" customHeight="1">
      <c r="A1105" s="473" t="s">
        <v>1456</v>
      </c>
      <c r="B1105" s="406">
        <v>56.7</v>
      </c>
      <c r="C1105" s="474">
        <v>57.3</v>
      </c>
      <c r="D1105" s="474">
        <v>58.4</v>
      </c>
      <c r="E1105" s="474">
        <v>54.0</v>
      </c>
      <c r="F1105" s="474" t="s">
        <v>3650</v>
      </c>
      <c r="G1105" s="475">
        <v>-0.0139</v>
      </c>
      <c r="M1105" s="473" t="s">
        <v>1366</v>
      </c>
      <c r="N1105" s="406">
        <v>53.9</v>
      </c>
      <c r="O1105" s="474">
        <v>52.7</v>
      </c>
      <c r="P1105" s="474">
        <v>54.0</v>
      </c>
      <c r="Q1105" s="474">
        <v>52.7</v>
      </c>
      <c r="R1105" s="474" t="s">
        <v>3565</v>
      </c>
      <c r="S1105" s="475">
        <v>0.0189</v>
      </c>
    </row>
    <row r="1106" ht="15.75" customHeight="1">
      <c r="A1106" s="473" t="s">
        <v>1457</v>
      </c>
      <c r="B1106" s="406">
        <v>57.5</v>
      </c>
      <c r="C1106" s="474">
        <v>58.4</v>
      </c>
      <c r="D1106" s="474">
        <v>58.4</v>
      </c>
      <c r="E1106" s="474">
        <v>57.2</v>
      </c>
      <c r="F1106" s="474" t="s">
        <v>3651</v>
      </c>
      <c r="G1106" s="475">
        <v>-0.0154</v>
      </c>
      <c r="M1106" s="473" t="s">
        <v>1367</v>
      </c>
      <c r="N1106" s="406">
        <v>52.9</v>
      </c>
      <c r="O1106" s="474">
        <v>54.8</v>
      </c>
      <c r="P1106" s="474">
        <v>54.8</v>
      </c>
      <c r="Q1106" s="474">
        <v>52.8</v>
      </c>
      <c r="R1106" s="474" t="s">
        <v>3566</v>
      </c>
      <c r="S1106" s="475">
        <v>-0.0347</v>
      </c>
    </row>
    <row r="1107" ht="15.75" customHeight="1">
      <c r="A1107" s="473" t="s">
        <v>1458</v>
      </c>
      <c r="B1107" s="406">
        <v>58.4</v>
      </c>
      <c r="C1107" s="474">
        <v>59.1</v>
      </c>
      <c r="D1107" s="474">
        <v>59.1</v>
      </c>
      <c r="E1107" s="474">
        <v>58.3</v>
      </c>
      <c r="F1107" s="474" t="s">
        <v>3652</v>
      </c>
      <c r="G1107" s="475">
        <v>-0.0118</v>
      </c>
      <c r="M1107" s="473" t="s">
        <v>1368</v>
      </c>
      <c r="N1107" s="406">
        <v>54.8</v>
      </c>
      <c r="O1107" s="474">
        <v>54.7</v>
      </c>
      <c r="P1107" s="474">
        <v>54.9</v>
      </c>
      <c r="Q1107" s="474">
        <v>54.0</v>
      </c>
      <c r="R1107" s="474" t="s">
        <v>3567</v>
      </c>
      <c r="S1107" s="475">
        <v>-0.009</v>
      </c>
    </row>
    <row r="1108" ht="15.75" customHeight="1">
      <c r="A1108" s="473" t="s">
        <v>1459</v>
      </c>
      <c r="B1108" s="406">
        <v>59.1</v>
      </c>
      <c r="C1108" s="474">
        <v>59.3</v>
      </c>
      <c r="D1108" s="474">
        <v>59.6</v>
      </c>
      <c r="E1108" s="474">
        <v>58.5</v>
      </c>
      <c r="F1108" s="474" t="s">
        <v>3653</v>
      </c>
      <c r="G1108" s="475">
        <v>-0.0034</v>
      </c>
      <c r="M1108" s="473" t="s">
        <v>1369</v>
      </c>
      <c r="N1108" s="406">
        <v>55.3</v>
      </c>
      <c r="O1108" s="474">
        <v>55.8</v>
      </c>
      <c r="P1108" s="474">
        <v>55.8</v>
      </c>
      <c r="Q1108" s="474">
        <v>54.8</v>
      </c>
      <c r="R1108" s="474" t="s">
        <v>3568</v>
      </c>
      <c r="S1108" s="475">
        <v>-0.009</v>
      </c>
    </row>
    <row r="1109" ht="15.75" customHeight="1">
      <c r="A1109" s="473" t="s">
        <v>1460</v>
      </c>
      <c r="B1109" s="406">
        <v>59.3</v>
      </c>
      <c r="C1109" s="474">
        <v>59.7</v>
      </c>
      <c r="D1109" s="474">
        <v>59.9</v>
      </c>
      <c r="E1109" s="474">
        <v>59.0</v>
      </c>
      <c r="F1109" s="474" t="s">
        <v>3654</v>
      </c>
      <c r="G1109" s="475">
        <v>-0.0067</v>
      </c>
      <c r="M1109" s="473" t="s">
        <v>1370</v>
      </c>
      <c r="N1109" s="406">
        <v>55.8</v>
      </c>
      <c r="O1109" s="474">
        <v>55.1</v>
      </c>
      <c r="P1109" s="474">
        <v>55.9</v>
      </c>
      <c r="Q1109" s="474">
        <v>54.6</v>
      </c>
      <c r="R1109" s="474" t="s">
        <v>2896</v>
      </c>
      <c r="S1109" s="475">
        <v>0.0127</v>
      </c>
    </row>
    <row r="1110" ht="15.75" customHeight="1">
      <c r="A1110" s="473" t="s">
        <v>1461</v>
      </c>
      <c r="B1110" s="406">
        <v>59.7</v>
      </c>
      <c r="C1110" s="474">
        <v>59.3</v>
      </c>
      <c r="D1110" s="474">
        <v>59.9</v>
      </c>
      <c r="E1110" s="474">
        <v>58.7</v>
      </c>
      <c r="F1110" s="474" t="s">
        <v>3655</v>
      </c>
      <c r="G1110" s="475">
        <v>0.0102</v>
      </c>
      <c r="M1110" s="473" t="s">
        <v>1371</v>
      </c>
      <c r="N1110" s="406">
        <v>55.1</v>
      </c>
      <c r="O1110" s="474">
        <v>55.9</v>
      </c>
      <c r="P1110" s="474">
        <v>55.9</v>
      </c>
      <c r="Q1110" s="474">
        <v>54.5</v>
      </c>
      <c r="R1110" s="474" t="s">
        <v>3569</v>
      </c>
      <c r="S1110" s="475">
        <v>0.0036</v>
      </c>
    </row>
    <row r="1111" ht="15.75" customHeight="1">
      <c r="A1111" s="473" t="s">
        <v>1462</v>
      </c>
      <c r="B1111" s="406">
        <v>59.1</v>
      </c>
      <c r="C1111" s="474">
        <v>59.3</v>
      </c>
      <c r="D1111" s="474">
        <v>59.4</v>
      </c>
      <c r="E1111" s="474">
        <v>59.0</v>
      </c>
      <c r="F1111" s="474" t="s">
        <v>3656</v>
      </c>
      <c r="G1111" s="475">
        <v>-0.0051</v>
      </c>
      <c r="M1111" s="473" t="s">
        <v>1372</v>
      </c>
      <c r="N1111" s="406">
        <v>54.9</v>
      </c>
      <c r="O1111" s="474">
        <v>56.0</v>
      </c>
      <c r="P1111" s="474">
        <v>56.0</v>
      </c>
      <c r="Q1111" s="474">
        <v>54.8</v>
      </c>
      <c r="R1111" s="474" t="s">
        <v>3570</v>
      </c>
      <c r="S1111" s="475">
        <v>-0.009</v>
      </c>
    </row>
    <row r="1112" ht="15.75" customHeight="1">
      <c r="A1112" s="473" t="s">
        <v>1463</v>
      </c>
      <c r="B1112" s="406">
        <v>59.4</v>
      </c>
      <c r="C1112" s="474">
        <v>59.5</v>
      </c>
      <c r="D1112" s="474">
        <v>59.9</v>
      </c>
      <c r="E1112" s="474">
        <v>58.8</v>
      </c>
      <c r="F1112" s="474" t="s">
        <v>3657</v>
      </c>
      <c r="G1112" s="475">
        <v>-0.0067</v>
      </c>
      <c r="M1112" s="473" t="s">
        <v>1373</v>
      </c>
      <c r="N1112" s="406">
        <v>55.4</v>
      </c>
      <c r="O1112" s="474">
        <v>55.5</v>
      </c>
      <c r="P1112" s="474">
        <v>55.7</v>
      </c>
      <c r="Q1112" s="474">
        <v>55.2</v>
      </c>
      <c r="R1112" s="474" t="s">
        <v>3571</v>
      </c>
      <c r="S1112" s="475">
        <v>-0.0018</v>
      </c>
    </row>
    <row r="1113" ht="15.75" customHeight="1">
      <c r="A1113" s="473" t="s">
        <v>1464</v>
      </c>
      <c r="B1113" s="406">
        <v>59.8</v>
      </c>
      <c r="C1113" s="474">
        <v>59.8</v>
      </c>
      <c r="D1113" s="474">
        <v>59.9</v>
      </c>
      <c r="E1113" s="474">
        <v>59.7</v>
      </c>
      <c r="F1113" s="474" t="s">
        <v>3658</v>
      </c>
      <c r="G1113" s="475">
        <v>0.0</v>
      </c>
      <c r="M1113" s="473" t="s">
        <v>1374</v>
      </c>
      <c r="N1113" s="406">
        <v>55.5</v>
      </c>
      <c r="O1113" s="474">
        <v>56.0</v>
      </c>
      <c r="P1113" s="474">
        <v>56.0</v>
      </c>
      <c r="Q1113" s="474">
        <v>54.9</v>
      </c>
      <c r="R1113" s="474" t="s">
        <v>3572</v>
      </c>
      <c r="S1113" s="475">
        <v>0.0054</v>
      </c>
    </row>
    <row r="1114" ht="15.75" customHeight="1">
      <c r="A1114" s="473" t="s">
        <v>1465</v>
      </c>
      <c r="B1114" s="406">
        <v>59.8</v>
      </c>
      <c r="C1114" s="474">
        <v>60.8</v>
      </c>
      <c r="D1114" s="474">
        <v>60.8</v>
      </c>
      <c r="E1114" s="474">
        <v>59.6</v>
      </c>
      <c r="F1114" s="474" t="s">
        <v>3659</v>
      </c>
      <c r="G1114" s="475">
        <v>-0.0033</v>
      </c>
      <c r="M1114" s="473" t="s">
        <v>1375</v>
      </c>
      <c r="N1114" s="406">
        <v>55.2</v>
      </c>
      <c r="O1114" s="474">
        <v>55.4</v>
      </c>
      <c r="P1114" s="474">
        <v>55.9</v>
      </c>
      <c r="Q1114" s="474">
        <v>55.0</v>
      </c>
      <c r="R1114" s="474" t="s">
        <v>3573</v>
      </c>
      <c r="S1114" s="475">
        <v>0.0036</v>
      </c>
    </row>
    <row r="1115" ht="15.75" customHeight="1">
      <c r="A1115" s="473" t="s">
        <v>1466</v>
      </c>
      <c r="B1115" s="406">
        <v>60.0</v>
      </c>
      <c r="C1115" s="474">
        <v>60.0</v>
      </c>
      <c r="D1115" s="474">
        <v>60.9</v>
      </c>
      <c r="E1115" s="474">
        <v>59.6</v>
      </c>
      <c r="F1115" s="474" t="s">
        <v>3660</v>
      </c>
      <c r="G1115" s="475">
        <v>0.0101</v>
      </c>
      <c r="M1115" s="473" t="s">
        <v>1376</v>
      </c>
      <c r="N1115" s="406">
        <v>55.0</v>
      </c>
      <c r="O1115" s="474">
        <v>55.5</v>
      </c>
      <c r="P1115" s="474">
        <v>55.5</v>
      </c>
      <c r="Q1115" s="474">
        <v>54.4</v>
      </c>
      <c r="R1115" s="474" t="s">
        <v>3574</v>
      </c>
      <c r="S1115" s="475">
        <v>-0.0018</v>
      </c>
    </row>
    <row r="1116" ht="15.75" customHeight="1">
      <c r="A1116" s="473" t="s">
        <v>1467</v>
      </c>
      <c r="B1116" s="406">
        <v>59.4</v>
      </c>
      <c r="C1116" s="474">
        <v>59.4</v>
      </c>
      <c r="D1116" s="474">
        <v>60.0</v>
      </c>
      <c r="E1116" s="474">
        <v>59.4</v>
      </c>
      <c r="F1116" s="474" t="s">
        <v>3661</v>
      </c>
      <c r="G1116" s="475">
        <v>0.0</v>
      </c>
      <c r="M1116" s="473" t="s">
        <v>1377</v>
      </c>
      <c r="N1116" s="406">
        <v>55.1</v>
      </c>
      <c r="O1116" s="474">
        <v>54.2</v>
      </c>
      <c r="P1116" s="474">
        <v>55.4</v>
      </c>
      <c r="Q1116" s="474">
        <v>54.2</v>
      </c>
      <c r="R1116" s="474" t="s">
        <v>3575</v>
      </c>
      <c r="S1116" s="475">
        <v>0.0092</v>
      </c>
    </row>
    <row r="1117" ht="15.75" customHeight="1">
      <c r="A1117" s="473" t="s">
        <v>1468</v>
      </c>
      <c r="B1117" s="406">
        <v>59.4</v>
      </c>
      <c r="C1117" s="474">
        <v>59.4</v>
      </c>
      <c r="D1117" s="474">
        <v>59.9</v>
      </c>
      <c r="E1117" s="474">
        <v>59.1</v>
      </c>
      <c r="F1117" s="474" t="s">
        <v>3662</v>
      </c>
      <c r="G1117" s="475">
        <v>0.0017</v>
      </c>
      <c r="M1117" s="473" t="s">
        <v>1378</v>
      </c>
      <c r="N1117" s="406">
        <v>54.6</v>
      </c>
      <c r="O1117" s="474">
        <v>54.3</v>
      </c>
      <c r="P1117" s="474">
        <v>55.0</v>
      </c>
      <c r="Q1117" s="474">
        <v>54.3</v>
      </c>
      <c r="R1117" s="474" t="s">
        <v>3576</v>
      </c>
      <c r="S1117" s="475">
        <v>0.0018</v>
      </c>
    </row>
    <row r="1118" ht="15.75" customHeight="1">
      <c r="A1118" s="473" t="s">
        <v>1469</v>
      </c>
      <c r="B1118" s="406">
        <v>59.3</v>
      </c>
      <c r="C1118" s="474">
        <v>58.9</v>
      </c>
      <c r="D1118" s="474">
        <v>59.4</v>
      </c>
      <c r="E1118" s="474">
        <v>58.9</v>
      </c>
      <c r="F1118" s="474" t="s">
        <v>3663</v>
      </c>
      <c r="G1118" s="475">
        <v>0.0017</v>
      </c>
      <c r="M1118" s="473" t="s">
        <v>1379</v>
      </c>
      <c r="N1118" s="406">
        <v>54.5</v>
      </c>
      <c r="O1118" s="474">
        <v>55.0</v>
      </c>
      <c r="P1118" s="474">
        <v>55.5</v>
      </c>
      <c r="Q1118" s="474">
        <v>54.3</v>
      </c>
      <c r="R1118" s="474" t="s">
        <v>3577</v>
      </c>
      <c r="S1118" s="475">
        <v>-0.0091</v>
      </c>
    </row>
    <row r="1119" ht="15.75" customHeight="1">
      <c r="A1119" s="473" t="s">
        <v>1470</v>
      </c>
      <c r="B1119" s="406">
        <v>59.2</v>
      </c>
      <c r="C1119" s="474">
        <v>59.0</v>
      </c>
      <c r="D1119" s="474">
        <v>59.5</v>
      </c>
      <c r="E1119" s="474">
        <v>58.6</v>
      </c>
      <c r="F1119" s="474" t="s">
        <v>3664</v>
      </c>
      <c r="G1119" s="475">
        <v>0.0034</v>
      </c>
      <c r="M1119" s="473" t="s">
        <v>1380</v>
      </c>
      <c r="N1119" s="406">
        <v>55.0</v>
      </c>
      <c r="O1119" s="474">
        <v>55.3</v>
      </c>
      <c r="P1119" s="474">
        <v>56.1</v>
      </c>
      <c r="Q1119" s="474">
        <v>54.1</v>
      </c>
      <c r="R1119" s="474" t="s">
        <v>3578</v>
      </c>
      <c r="S1119" s="475">
        <v>-0.0054</v>
      </c>
    </row>
    <row r="1120" ht="15.75" customHeight="1">
      <c r="A1120" s="473" t="s">
        <v>1471</v>
      </c>
      <c r="B1120" s="406">
        <v>59.0</v>
      </c>
      <c r="C1120" s="474">
        <v>59.0</v>
      </c>
      <c r="D1120" s="474">
        <v>59.9</v>
      </c>
      <c r="E1120" s="474">
        <v>58.7</v>
      </c>
      <c r="F1120" s="474" t="s">
        <v>3665</v>
      </c>
      <c r="G1120" s="475">
        <v>-0.0067</v>
      </c>
      <c r="M1120" s="473" t="s">
        <v>1381</v>
      </c>
      <c r="N1120" s="406">
        <v>55.3</v>
      </c>
      <c r="O1120" s="474">
        <v>55.5</v>
      </c>
      <c r="P1120" s="474">
        <v>55.5</v>
      </c>
      <c r="Q1120" s="474">
        <v>54.4</v>
      </c>
      <c r="R1120" s="474" t="s">
        <v>3579</v>
      </c>
      <c r="S1120" s="475">
        <v>-0.0036</v>
      </c>
    </row>
    <row r="1121" ht="15.75" customHeight="1">
      <c r="A1121" s="473" t="s">
        <v>1472</v>
      </c>
      <c r="B1121" s="406">
        <v>59.4</v>
      </c>
      <c r="C1121" s="474">
        <v>59.5</v>
      </c>
      <c r="D1121" s="474">
        <v>60.0</v>
      </c>
      <c r="E1121" s="474">
        <v>59.2</v>
      </c>
      <c r="F1121" s="474" t="s">
        <v>3666</v>
      </c>
      <c r="G1121" s="475">
        <v>-0.005</v>
      </c>
      <c r="M1121" s="473" t="s">
        <v>1382</v>
      </c>
      <c r="N1121" s="406">
        <v>55.5</v>
      </c>
      <c r="O1121" s="474">
        <v>55.3</v>
      </c>
      <c r="P1121" s="474">
        <v>55.9</v>
      </c>
      <c r="Q1121" s="474">
        <v>55.3</v>
      </c>
      <c r="R1121" s="474" t="s">
        <v>3580</v>
      </c>
      <c r="S1121" s="475">
        <v>0.0036</v>
      </c>
    </row>
    <row r="1122" ht="15.75" customHeight="1">
      <c r="A1122" s="473" t="s">
        <v>1473</v>
      </c>
      <c r="B1122" s="406">
        <v>59.7</v>
      </c>
      <c r="C1122" s="474">
        <v>59.5</v>
      </c>
      <c r="D1122" s="474">
        <v>59.9</v>
      </c>
      <c r="E1122" s="474">
        <v>59.3</v>
      </c>
      <c r="F1122" s="474" t="s">
        <v>3667</v>
      </c>
      <c r="G1122" s="475">
        <v>-0.005</v>
      </c>
      <c r="M1122" s="473" t="s">
        <v>1383</v>
      </c>
      <c r="N1122" s="406">
        <v>55.3</v>
      </c>
      <c r="O1122" s="474">
        <v>55.5</v>
      </c>
      <c r="P1122" s="474">
        <v>55.8</v>
      </c>
      <c r="Q1122" s="474">
        <v>55.2</v>
      </c>
      <c r="R1122" s="474" t="s">
        <v>3581</v>
      </c>
      <c r="S1122" s="475">
        <v>0.0</v>
      </c>
    </row>
    <row r="1123" ht="15.75" customHeight="1">
      <c r="A1123" s="473" t="s">
        <v>1474</v>
      </c>
      <c r="B1123" s="406">
        <v>60.0</v>
      </c>
      <c r="C1123" s="474">
        <v>60.0</v>
      </c>
      <c r="D1123" s="474">
        <v>60.8</v>
      </c>
      <c r="E1123" s="474">
        <v>60.0</v>
      </c>
      <c r="F1123" s="474" t="s">
        <v>3243</v>
      </c>
      <c r="G1123" s="475">
        <v>-0.0083</v>
      </c>
      <c r="M1123" s="473" t="s">
        <v>1384</v>
      </c>
      <c r="N1123" s="406">
        <v>55.3</v>
      </c>
      <c r="O1123" s="474">
        <v>56.0</v>
      </c>
      <c r="P1123" s="474">
        <v>56.4</v>
      </c>
      <c r="Q1123" s="474">
        <v>54.5</v>
      </c>
      <c r="R1123" s="474" t="s">
        <v>3582</v>
      </c>
      <c r="S1123" s="475">
        <v>-0.0143</v>
      </c>
    </row>
    <row r="1124" ht="15.75" customHeight="1">
      <c r="A1124" s="473" t="s">
        <v>1475</v>
      </c>
      <c r="B1124" s="406">
        <v>60.5</v>
      </c>
      <c r="C1124" s="474">
        <v>60.3</v>
      </c>
      <c r="D1124" s="474">
        <v>61.0</v>
      </c>
      <c r="E1124" s="474">
        <v>60.2</v>
      </c>
      <c r="F1124" s="474" t="s">
        <v>3668</v>
      </c>
      <c r="G1124" s="475">
        <v>0.005</v>
      </c>
      <c r="M1124" s="473" t="s">
        <v>1385</v>
      </c>
      <c r="N1124" s="406">
        <v>56.1</v>
      </c>
      <c r="O1124" s="474">
        <v>56.3</v>
      </c>
      <c r="P1124" s="474">
        <v>56.5</v>
      </c>
      <c r="Q1124" s="474">
        <v>55.7</v>
      </c>
      <c r="R1124" s="474" t="s">
        <v>3583</v>
      </c>
      <c r="S1124" s="475">
        <v>-0.0036</v>
      </c>
    </row>
    <row r="1125" ht="15.75" customHeight="1">
      <c r="A1125" s="473" t="s">
        <v>1476</v>
      </c>
      <c r="B1125" s="406">
        <v>60.2</v>
      </c>
      <c r="C1125" s="474">
        <v>61.5</v>
      </c>
      <c r="D1125" s="474">
        <v>61.7</v>
      </c>
      <c r="E1125" s="474">
        <v>59.9</v>
      </c>
      <c r="F1125" s="474" t="s">
        <v>3669</v>
      </c>
      <c r="G1125" s="475">
        <v>0.005</v>
      </c>
      <c r="M1125" s="473" t="s">
        <v>1386</v>
      </c>
      <c r="N1125" s="406">
        <v>56.3</v>
      </c>
      <c r="O1125" s="474">
        <v>53.7</v>
      </c>
      <c r="P1125" s="474">
        <v>56.5</v>
      </c>
      <c r="Q1125" s="474">
        <v>53.6</v>
      </c>
      <c r="R1125" s="474" t="s">
        <v>3584</v>
      </c>
      <c r="S1125" s="475">
        <v>0.033</v>
      </c>
    </row>
    <row r="1126" ht="15.75" customHeight="1">
      <c r="A1126" s="473" t="s">
        <v>1477</v>
      </c>
      <c r="B1126" s="406">
        <v>59.9</v>
      </c>
      <c r="C1126" s="474">
        <v>59.4</v>
      </c>
      <c r="D1126" s="474">
        <v>60.9</v>
      </c>
      <c r="E1126" s="474">
        <v>59.3</v>
      </c>
      <c r="F1126" s="474" t="s">
        <v>3670</v>
      </c>
      <c r="G1126" s="475">
        <v>0.0017</v>
      </c>
      <c r="M1126" s="473" t="s">
        <v>1387</v>
      </c>
      <c r="N1126" s="406">
        <v>54.5</v>
      </c>
      <c r="O1126" s="474">
        <v>54.0</v>
      </c>
      <c r="P1126" s="474">
        <v>54.9</v>
      </c>
      <c r="Q1126" s="474">
        <v>53.9</v>
      </c>
      <c r="R1126" s="474" t="s">
        <v>3585</v>
      </c>
      <c r="S1126" s="475">
        <v>-0.0055</v>
      </c>
    </row>
    <row r="1127" ht="15.75" customHeight="1">
      <c r="A1127" s="473" t="s">
        <v>1478</v>
      </c>
      <c r="B1127" s="406">
        <v>59.8</v>
      </c>
      <c r="C1127" s="474">
        <v>60.6</v>
      </c>
      <c r="D1127" s="474">
        <v>61.0</v>
      </c>
      <c r="E1127" s="474">
        <v>59.7</v>
      </c>
      <c r="F1127" s="474" t="s">
        <v>3671</v>
      </c>
      <c r="G1127" s="475">
        <v>-0.0099</v>
      </c>
      <c r="M1127" s="473" t="s">
        <v>1388</v>
      </c>
      <c r="N1127" s="406">
        <v>54.8</v>
      </c>
      <c r="O1127" s="474">
        <v>53.0</v>
      </c>
      <c r="P1127" s="474">
        <v>55.0</v>
      </c>
      <c r="Q1127" s="474">
        <v>53.0</v>
      </c>
      <c r="R1127" s="474" t="s">
        <v>3586</v>
      </c>
      <c r="S1127" s="475">
        <v>0.0281</v>
      </c>
    </row>
    <row r="1128" ht="15.75" customHeight="1">
      <c r="A1128" s="473" t="s">
        <v>1479</v>
      </c>
      <c r="B1128" s="406">
        <v>60.4</v>
      </c>
      <c r="C1128" s="474">
        <v>60.1</v>
      </c>
      <c r="D1128" s="474">
        <v>61.3</v>
      </c>
      <c r="E1128" s="474">
        <v>60.0</v>
      </c>
      <c r="F1128" s="474" t="s">
        <v>3672</v>
      </c>
      <c r="G1128" s="475">
        <v>-0.0049</v>
      </c>
      <c r="M1128" s="473" t="s">
        <v>1389</v>
      </c>
      <c r="N1128" s="406">
        <v>53.3</v>
      </c>
      <c r="O1128" s="474">
        <v>52.7</v>
      </c>
      <c r="P1128" s="474">
        <v>54.1</v>
      </c>
      <c r="Q1128" s="474">
        <v>52.6</v>
      </c>
      <c r="R1128" s="474" t="s">
        <v>3587</v>
      </c>
      <c r="S1128" s="475">
        <v>0.0076</v>
      </c>
    </row>
    <row r="1129" ht="15.75" customHeight="1">
      <c r="A1129" s="473" t="s">
        <v>1480</v>
      </c>
      <c r="B1129" s="406">
        <v>60.7</v>
      </c>
      <c r="C1129" s="474">
        <v>60.8</v>
      </c>
      <c r="D1129" s="474">
        <v>61.0</v>
      </c>
      <c r="E1129" s="474">
        <v>60.1</v>
      </c>
      <c r="F1129" s="474" t="s">
        <v>3673</v>
      </c>
      <c r="G1129" s="475">
        <v>0.005</v>
      </c>
      <c r="M1129" s="473" t="s">
        <v>1390</v>
      </c>
      <c r="N1129" s="406">
        <v>52.9</v>
      </c>
      <c r="O1129" s="474">
        <v>51.8</v>
      </c>
      <c r="P1129" s="474">
        <v>54.8</v>
      </c>
      <c r="Q1129" s="474">
        <v>51.7</v>
      </c>
      <c r="R1129" s="474" t="s">
        <v>3588</v>
      </c>
      <c r="S1129" s="475">
        <v>0.0252</v>
      </c>
    </row>
    <row r="1130" ht="15.75" customHeight="1">
      <c r="A1130" s="473" t="s">
        <v>1481</v>
      </c>
      <c r="B1130" s="406">
        <v>60.4</v>
      </c>
      <c r="C1130" s="474">
        <v>60.0</v>
      </c>
      <c r="D1130" s="474">
        <v>62.1</v>
      </c>
      <c r="E1130" s="474">
        <v>60.0</v>
      </c>
      <c r="F1130" s="474" t="s">
        <v>3674</v>
      </c>
      <c r="G1130" s="475">
        <v>0.0067</v>
      </c>
      <c r="M1130" s="473" t="s">
        <v>1391</v>
      </c>
      <c r="N1130" s="406">
        <v>51.6</v>
      </c>
      <c r="O1130" s="474">
        <v>52.1</v>
      </c>
      <c r="P1130" s="474">
        <v>52.1</v>
      </c>
      <c r="Q1130" s="474">
        <v>51.0</v>
      </c>
      <c r="R1130" s="474" t="s">
        <v>3589</v>
      </c>
      <c r="S1130" s="475">
        <v>-0.0264</v>
      </c>
    </row>
    <row r="1131" ht="15.75" customHeight="1">
      <c r="A1131" s="473" t="s">
        <v>1482</v>
      </c>
      <c r="B1131" s="406">
        <v>60.0</v>
      </c>
      <c r="C1131" s="474">
        <v>60.8</v>
      </c>
      <c r="D1131" s="474">
        <v>61.6</v>
      </c>
      <c r="E1131" s="474">
        <v>59.8</v>
      </c>
      <c r="F1131" s="474" t="s">
        <v>3675</v>
      </c>
      <c r="G1131" s="475">
        <v>-0.0066</v>
      </c>
      <c r="M1131" s="473" t="s">
        <v>1392</v>
      </c>
      <c r="N1131" s="406">
        <v>53.0</v>
      </c>
      <c r="O1131" s="474">
        <v>52.0</v>
      </c>
      <c r="P1131" s="474">
        <v>53.8</v>
      </c>
      <c r="Q1131" s="474">
        <v>52.0</v>
      </c>
      <c r="R1131" s="474" t="s">
        <v>3590</v>
      </c>
      <c r="S1131" s="475">
        <v>-0.013</v>
      </c>
    </row>
    <row r="1132" ht="15.75" customHeight="1">
      <c r="A1132" s="473" t="s">
        <v>1483</v>
      </c>
      <c r="B1132" s="406">
        <v>60.4</v>
      </c>
      <c r="C1132" s="474">
        <v>61.9</v>
      </c>
      <c r="D1132" s="474">
        <v>62.2</v>
      </c>
      <c r="E1132" s="474">
        <v>59.3</v>
      </c>
      <c r="F1132" s="474" t="s">
        <v>3676</v>
      </c>
      <c r="G1132" s="475">
        <v>-0.0227</v>
      </c>
      <c r="M1132" s="473" t="s">
        <v>1393</v>
      </c>
      <c r="N1132" s="406">
        <v>53.7</v>
      </c>
      <c r="O1132" s="474">
        <v>55.0</v>
      </c>
      <c r="P1132" s="474">
        <v>55.0</v>
      </c>
      <c r="Q1132" s="474">
        <v>53.5</v>
      </c>
      <c r="R1132" s="474" t="s">
        <v>3591</v>
      </c>
      <c r="S1132" s="475">
        <v>-0.0147</v>
      </c>
    </row>
    <row r="1133" ht="15.75" customHeight="1">
      <c r="A1133" s="473" t="s">
        <v>1484</v>
      </c>
      <c r="B1133" s="406">
        <v>61.8</v>
      </c>
      <c r="C1133" s="474">
        <v>61.7</v>
      </c>
      <c r="D1133" s="474">
        <v>62.3</v>
      </c>
      <c r="E1133" s="474">
        <v>57.1</v>
      </c>
      <c r="F1133" s="474" t="s">
        <v>3677</v>
      </c>
      <c r="G1133" s="475">
        <v>0.0032</v>
      </c>
      <c r="M1133" s="473" t="s">
        <v>1394</v>
      </c>
      <c r="N1133" s="406">
        <v>54.5</v>
      </c>
      <c r="O1133" s="474">
        <v>54.6</v>
      </c>
      <c r="P1133" s="474">
        <v>55.5</v>
      </c>
      <c r="Q1133" s="474">
        <v>54.0</v>
      </c>
      <c r="R1133" s="474" t="s">
        <v>3592</v>
      </c>
      <c r="S1133" s="475">
        <v>-0.0198</v>
      </c>
    </row>
    <row r="1134" ht="15.75" customHeight="1">
      <c r="A1134" s="473" t="s">
        <v>1485</v>
      </c>
      <c r="B1134" s="406">
        <v>61.6</v>
      </c>
      <c r="C1134" s="474">
        <v>62.5</v>
      </c>
      <c r="D1134" s="474">
        <v>62.5</v>
      </c>
      <c r="E1134" s="474">
        <v>61.1</v>
      </c>
      <c r="F1134" s="474" t="s">
        <v>3678</v>
      </c>
      <c r="G1134" s="475">
        <v>0.0016</v>
      </c>
      <c r="M1134" s="473" t="s">
        <v>1395</v>
      </c>
      <c r="N1134" s="406">
        <v>55.6</v>
      </c>
      <c r="O1134" s="474">
        <v>55.0</v>
      </c>
      <c r="P1134" s="474">
        <v>55.8</v>
      </c>
      <c r="Q1134" s="474">
        <v>54.0</v>
      </c>
      <c r="R1134" s="474" t="s">
        <v>3593</v>
      </c>
      <c r="S1134" s="475">
        <v>0.0128</v>
      </c>
    </row>
    <row r="1135" ht="15.75" customHeight="1">
      <c r="A1135" s="473" t="s">
        <v>1486</v>
      </c>
      <c r="B1135" s="406">
        <v>61.5</v>
      </c>
      <c r="C1135" s="474">
        <v>62.1</v>
      </c>
      <c r="D1135" s="474">
        <v>62.3</v>
      </c>
      <c r="E1135" s="474">
        <v>61.4</v>
      </c>
      <c r="F1135" s="474" t="s">
        <v>3679</v>
      </c>
      <c r="G1135" s="475">
        <v>-0.0113</v>
      </c>
      <c r="M1135" s="473" t="s">
        <v>1396</v>
      </c>
      <c r="N1135" s="406">
        <v>54.9</v>
      </c>
      <c r="O1135" s="474">
        <v>55.2</v>
      </c>
      <c r="P1135" s="474">
        <v>56.4</v>
      </c>
      <c r="Q1135" s="474">
        <v>54.2</v>
      </c>
      <c r="R1135" s="474" t="s">
        <v>3594</v>
      </c>
      <c r="S1135" s="475">
        <v>-0.03</v>
      </c>
    </row>
    <row r="1136" ht="15.75" customHeight="1">
      <c r="A1136" s="473" t="s">
        <v>1487</v>
      </c>
      <c r="B1136" s="406">
        <v>62.2</v>
      </c>
      <c r="C1136" s="474">
        <v>63.3</v>
      </c>
      <c r="D1136" s="474">
        <v>63.4</v>
      </c>
      <c r="E1136" s="474">
        <v>62.1</v>
      </c>
      <c r="F1136" s="474" t="s">
        <v>3680</v>
      </c>
      <c r="G1136" s="475">
        <v>-0.0048</v>
      </c>
      <c r="M1136" s="473" t="s">
        <v>1397</v>
      </c>
      <c r="N1136" s="406">
        <v>56.6</v>
      </c>
      <c r="O1136" s="474">
        <v>55.5</v>
      </c>
      <c r="P1136" s="474">
        <v>56.9</v>
      </c>
      <c r="Q1136" s="474">
        <v>55.4</v>
      </c>
      <c r="R1136" s="474" t="s">
        <v>3595</v>
      </c>
      <c r="S1136" s="475">
        <v>0.0107</v>
      </c>
    </row>
    <row r="1137" ht="15.75" customHeight="1">
      <c r="A1137" s="473" t="s">
        <v>1488</v>
      </c>
      <c r="B1137" s="406">
        <v>62.5</v>
      </c>
      <c r="C1137" s="474">
        <v>63.2</v>
      </c>
      <c r="D1137" s="474">
        <v>63.9</v>
      </c>
      <c r="E1137" s="474">
        <v>62.0</v>
      </c>
      <c r="F1137" s="474" t="s">
        <v>3681</v>
      </c>
      <c r="G1137" s="475">
        <v>-0.0111</v>
      </c>
      <c r="M1137" s="473" t="s">
        <v>1398</v>
      </c>
      <c r="N1137" s="406">
        <v>56.0</v>
      </c>
      <c r="O1137" s="474">
        <v>56.2</v>
      </c>
      <c r="P1137" s="474">
        <v>57.2</v>
      </c>
      <c r="Q1137" s="474">
        <v>55.4</v>
      </c>
      <c r="R1137" s="474" t="s">
        <v>3596</v>
      </c>
      <c r="S1137" s="475">
        <v>-0.0071</v>
      </c>
    </row>
    <row r="1138" ht="15.75" customHeight="1">
      <c r="A1138" s="473" t="s">
        <v>1489</v>
      </c>
      <c r="B1138" s="406">
        <v>63.2</v>
      </c>
      <c r="C1138" s="474">
        <v>63.2</v>
      </c>
      <c r="D1138" s="474">
        <v>63.4</v>
      </c>
      <c r="E1138" s="474">
        <v>63.0</v>
      </c>
      <c r="F1138" s="474" t="s">
        <v>3682</v>
      </c>
      <c r="G1138" s="475">
        <v>0.0064</v>
      </c>
      <c r="M1138" s="473" t="s">
        <v>1399</v>
      </c>
      <c r="N1138" s="406">
        <v>56.4</v>
      </c>
      <c r="O1138" s="474">
        <v>56.7</v>
      </c>
      <c r="P1138" s="474">
        <v>56.8</v>
      </c>
      <c r="Q1138" s="474">
        <v>56.0</v>
      </c>
      <c r="R1138" s="474" t="s">
        <v>3597</v>
      </c>
      <c r="S1138" s="475">
        <v>-0.0053</v>
      </c>
    </row>
    <row r="1139" ht="15.75" customHeight="1">
      <c r="A1139" s="473" t="s">
        <v>1490</v>
      </c>
      <c r="B1139" s="406">
        <v>62.8</v>
      </c>
      <c r="C1139" s="474">
        <v>62.0</v>
      </c>
      <c r="D1139" s="474">
        <v>63.2</v>
      </c>
      <c r="E1139" s="474">
        <v>62.0</v>
      </c>
      <c r="F1139" s="474" t="s">
        <v>3683</v>
      </c>
      <c r="G1139" s="475">
        <v>0.0032</v>
      </c>
      <c r="M1139" s="473" t="s">
        <v>1400</v>
      </c>
      <c r="N1139" s="406">
        <v>56.7</v>
      </c>
      <c r="O1139" s="474">
        <v>56.9</v>
      </c>
      <c r="P1139" s="474">
        <v>57.4</v>
      </c>
      <c r="Q1139" s="474">
        <v>56.4</v>
      </c>
      <c r="R1139" s="474" t="s">
        <v>3598</v>
      </c>
      <c r="S1139" s="475">
        <v>-0.0139</v>
      </c>
    </row>
    <row r="1140" ht="15.75" customHeight="1">
      <c r="A1140" s="473" t="s">
        <v>1491</v>
      </c>
      <c r="B1140" s="406">
        <v>62.6</v>
      </c>
      <c r="C1140" s="474">
        <v>62.4</v>
      </c>
      <c r="D1140" s="474">
        <v>63.0</v>
      </c>
      <c r="E1140" s="474">
        <v>61.7</v>
      </c>
      <c r="F1140" s="474" t="s">
        <v>3684</v>
      </c>
      <c r="G1140" s="475">
        <v>0.0146</v>
      </c>
      <c r="M1140" s="473" t="s">
        <v>1401</v>
      </c>
      <c r="N1140" s="406">
        <v>57.5</v>
      </c>
      <c r="O1140" s="474">
        <v>57.6</v>
      </c>
      <c r="P1140" s="474">
        <v>58.0</v>
      </c>
      <c r="Q1140" s="474">
        <v>57.0</v>
      </c>
      <c r="R1140" s="474" t="s">
        <v>3599</v>
      </c>
      <c r="S1140" s="475">
        <v>0.0</v>
      </c>
    </row>
    <row r="1141" ht="15.75" customHeight="1">
      <c r="A1141" s="473" t="s">
        <v>1492</v>
      </c>
      <c r="B1141" s="406">
        <v>61.7</v>
      </c>
      <c r="C1141" s="474">
        <v>61.5</v>
      </c>
      <c r="D1141" s="474">
        <v>62.5</v>
      </c>
      <c r="E1141" s="474">
        <v>61.5</v>
      </c>
      <c r="F1141" s="474" t="s">
        <v>3685</v>
      </c>
      <c r="G1141" s="475">
        <v>0.0</v>
      </c>
      <c r="M1141" s="473" t="s">
        <v>1402</v>
      </c>
      <c r="N1141" s="406">
        <v>57.5</v>
      </c>
      <c r="O1141" s="474">
        <v>57.0</v>
      </c>
      <c r="P1141" s="474">
        <v>57.7</v>
      </c>
      <c r="Q1141" s="474">
        <v>56.9</v>
      </c>
      <c r="R1141" s="474" t="s">
        <v>2737</v>
      </c>
      <c r="S1141" s="475">
        <v>0.0017</v>
      </c>
    </row>
    <row r="1142" ht="15.75" customHeight="1">
      <c r="A1142" s="473" t="s">
        <v>1493</v>
      </c>
      <c r="B1142" s="406">
        <v>61.7</v>
      </c>
      <c r="C1142" s="474">
        <v>62.0</v>
      </c>
      <c r="D1142" s="474">
        <v>62.7</v>
      </c>
      <c r="E1142" s="474">
        <v>61.6</v>
      </c>
      <c r="F1142" s="474" t="s">
        <v>2652</v>
      </c>
      <c r="G1142" s="475">
        <v>-0.0064</v>
      </c>
      <c r="M1142" s="473" t="s">
        <v>1403</v>
      </c>
      <c r="N1142" s="406">
        <v>57.4</v>
      </c>
      <c r="O1142" s="474">
        <v>58.2</v>
      </c>
      <c r="P1142" s="474">
        <v>58.2</v>
      </c>
      <c r="Q1142" s="474">
        <v>57.0</v>
      </c>
      <c r="R1142" s="474" t="s">
        <v>3600</v>
      </c>
      <c r="S1142" s="475">
        <v>0.0017</v>
      </c>
    </row>
    <row r="1143" ht="15.75" customHeight="1">
      <c r="A1143" s="473" t="s">
        <v>1494</v>
      </c>
      <c r="B1143" s="406">
        <v>62.1</v>
      </c>
      <c r="C1143" s="474">
        <v>62.3</v>
      </c>
      <c r="D1143" s="474">
        <v>62.7</v>
      </c>
      <c r="E1143" s="474">
        <v>62.0</v>
      </c>
      <c r="F1143" s="474" t="s">
        <v>3686</v>
      </c>
      <c r="G1143" s="475">
        <v>-0.0032</v>
      </c>
      <c r="M1143" s="473" t="s">
        <v>1404</v>
      </c>
      <c r="N1143" s="406">
        <v>57.3</v>
      </c>
      <c r="O1143" s="474">
        <v>57.5</v>
      </c>
      <c r="P1143" s="474">
        <v>58.0</v>
      </c>
      <c r="Q1143" s="474">
        <v>56.9</v>
      </c>
      <c r="R1143" s="474" t="s">
        <v>3601</v>
      </c>
      <c r="S1143" s="475">
        <v>-0.0035</v>
      </c>
    </row>
    <row r="1144" ht="15.75" customHeight="1">
      <c r="A1144" s="473" t="s">
        <v>1495</v>
      </c>
      <c r="B1144" s="406">
        <v>62.3</v>
      </c>
      <c r="C1144" s="474">
        <v>63.0</v>
      </c>
      <c r="D1144" s="474">
        <v>63.5</v>
      </c>
      <c r="E1144" s="474">
        <v>62.3</v>
      </c>
      <c r="F1144" s="474" t="s">
        <v>3687</v>
      </c>
      <c r="G1144" s="475">
        <v>-0.0032</v>
      </c>
      <c r="M1144" s="473" t="s">
        <v>1405</v>
      </c>
      <c r="N1144" s="406">
        <v>57.5</v>
      </c>
      <c r="O1144" s="474">
        <v>57.6</v>
      </c>
      <c r="P1144" s="474">
        <v>57.9</v>
      </c>
      <c r="Q1144" s="474">
        <v>56.9</v>
      </c>
      <c r="R1144" s="474" t="s">
        <v>3602</v>
      </c>
      <c r="S1144" s="475">
        <v>-0.0137</v>
      </c>
    </row>
    <row r="1145" ht="15.75" customHeight="1">
      <c r="A1145" s="473" t="s">
        <v>1496</v>
      </c>
      <c r="B1145" s="406">
        <v>62.5</v>
      </c>
      <c r="C1145" s="474">
        <v>63.0</v>
      </c>
      <c r="D1145" s="474">
        <v>63.0</v>
      </c>
      <c r="E1145" s="474">
        <v>62.5</v>
      </c>
      <c r="F1145" s="474" t="s">
        <v>3688</v>
      </c>
      <c r="G1145" s="475">
        <v>-0.0048</v>
      </c>
      <c r="M1145" s="473" t="s">
        <v>1406</v>
      </c>
      <c r="N1145" s="406">
        <v>58.3</v>
      </c>
      <c r="O1145" s="474">
        <v>57.4</v>
      </c>
      <c r="P1145" s="474">
        <v>58.6</v>
      </c>
      <c r="Q1145" s="474">
        <v>57.4</v>
      </c>
      <c r="R1145" s="474" t="s">
        <v>3603</v>
      </c>
      <c r="S1145" s="475">
        <v>0.0157</v>
      </c>
    </row>
    <row r="1146" ht="15.75" customHeight="1">
      <c r="A1146" s="473" t="s">
        <v>1497</v>
      </c>
      <c r="B1146" s="406">
        <v>62.8</v>
      </c>
      <c r="C1146" s="474">
        <v>63.9</v>
      </c>
      <c r="D1146" s="474">
        <v>63.9</v>
      </c>
      <c r="E1146" s="474">
        <v>62.5</v>
      </c>
      <c r="F1146" s="474" t="s">
        <v>3689</v>
      </c>
      <c r="G1146" s="475">
        <v>-0.0032</v>
      </c>
      <c r="M1146" s="473" t="s">
        <v>1407</v>
      </c>
      <c r="N1146" s="406">
        <v>57.4</v>
      </c>
      <c r="O1146" s="474">
        <v>57.1</v>
      </c>
      <c r="P1146" s="474">
        <v>57.7</v>
      </c>
      <c r="Q1146" s="474">
        <v>56.8</v>
      </c>
      <c r="R1146" s="474" t="s">
        <v>3604</v>
      </c>
      <c r="S1146" s="475">
        <v>0.0053</v>
      </c>
    </row>
    <row r="1147" ht="15.75" customHeight="1">
      <c r="A1147" s="473" t="s">
        <v>1498</v>
      </c>
      <c r="B1147" s="406">
        <v>63.0</v>
      </c>
      <c r="C1147" s="474">
        <v>63.2</v>
      </c>
      <c r="D1147" s="474">
        <v>64.2</v>
      </c>
      <c r="E1147" s="474">
        <v>62.9</v>
      </c>
      <c r="F1147" s="474" t="s">
        <v>3690</v>
      </c>
      <c r="G1147" s="475">
        <v>-0.0032</v>
      </c>
      <c r="M1147" s="473" t="s">
        <v>1408</v>
      </c>
      <c r="N1147" s="406">
        <v>57.1</v>
      </c>
      <c r="O1147" s="474">
        <v>57.1</v>
      </c>
      <c r="P1147" s="474">
        <v>57.5</v>
      </c>
      <c r="Q1147" s="474">
        <v>56.5</v>
      </c>
      <c r="R1147" s="474" t="s">
        <v>3605</v>
      </c>
      <c r="S1147" s="475">
        <v>0.0</v>
      </c>
    </row>
    <row r="1148" ht="15.75" customHeight="1">
      <c r="A1148" s="473" t="s">
        <v>1499</v>
      </c>
      <c r="B1148" s="406">
        <v>63.2</v>
      </c>
      <c r="C1148" s="474">
        <v>62.5</v>
      </c>
      <c r="D1148" s="474">
        <v>63.9</v>
      </c>
      <c r="E1148" s="474">
        <v>62.5</v>
      </c>
      <c r="F1148" s="474" t="s">
        <v>3691</v>
      </c>
      <c r="G1148" s="475">
        <v>0.0048</v>
      </c>
      <c r="M1148" s="473" t="s">
        <v>1409</v>
      </c>
      <c r="N1148" s="406">
        <v>57.1</v>
      </c>
      <c r="O1148" s="474">
        <v>56.2</v>
      </c>
      <c r="P1148" s="474">
        <v>57.3</v>
      </c>
      <c r="Q1148" s="474">
        <v>56.2</v>
      </c>
      <c r="R1148" s="474" t="s">
        <v>3606</v>
      </c>
      <c r="S1148" s="475">
        <v>0.016</v>
      </c>
    </row>
    <row r="1149" ht="15.75" customHeight="1">
      <c r="A1149" s="473" t="s">
        <v>1500</v>
      </c>
      <c r="B1149" s="406">
        <v>62.9</v>
      </c>
      <c r="C1149" s="474">
        <v>63.4</v>
      </c>
      <c r="D1149" s="474">
        <v>63.6</v>
      </c>
      <c r="E1149" s="474">
        <v>62.7</v>
      </c>
      <c r="F1149" s="474" t="s">
        <v>3692</v>
      </c>
      <c r="G1149" s="475">
        <v>-0.0094</v>
      </c>
      <c r="M1149" s="473" t="s">
        <v>1410</v>
      </c>
      <c r="N1149" s="406">
        <v>56.2</v>
      </c>
      <c r="O1149" s="474">
        <v>57.3</v>
      </c>
      <c r="P1149" s="474">
        <v>57.4</v>
      </c>
      <c r="Q1149" s="474">
        <v>55.6</v>
      </c>
      <c r="R1149" s="474" t="s">
        <v>3607</v>
      </c>
      <c r="S1149" s="475">
        <v>-0.0175</v>
      </c>
    </row>
    <row r="1150" ht="15.75" customHeight="1">
      <c r="A1150" s="473" t="s">
        <v>1501</v>
      </c>
      <c r="B1150" s="406">
        <v>63.5</v>
      </c>
      <c r="C1150" s="474">
        <v>63.5</v>
      </c>
      <c r="D1150" s="474">
        <v>64.5</v>
      </c>
      <c r="E1150" s="474">
        <v>63.5</v>
      </c>
      <c r="F1150" s="474" t="s">
        <v>3693</v>
      </c>
      <c r="G1150" s="475">
        <v>-0.0047</v>
      </c>
      <c r="M1150" s="473" t="s">
        <v>1411</v>
      </c>
      <c r="N1150" s="406">
        <v>57.2</v>
      </c>
      <c r="O1150" s="474">
        <v>56.6</v>
      </c>
      <c r="P1150" s="474">
        <v>57.3</v>
      </c>
      <c r="Q1150" s="474">
        <v>56.0</v>
      </c>
      <c r="R1150" s="474" t="s">
        <v>3608</v>
      </c>
      <c r="S1150" s="475">
        <v>0.0053</v>
      </c>
    </row>
    <row r="1151" ht="15.75" customHeight="1">
      <c r="A1151" s="473" t="s">
        <v>1502</v>
      </c>
      <c r="B1151" s="406">
        <v>63.8</v>
      </c>
      <c r="C1151" s="474">
        <v>63.8</v>
      </c>
      <c r="D1151" s="474">
        <v>64.0</v>
      </c>
      <c r="E1151" s="474">
        <v>63.5</v>
      </c>
      <c r="F1151" s="474" t="s">
        <v>3694</v>
      </c>
      <c r="G1151" s="475">
        <v>0.0</v>
      </c>
      <c r="M1151" s="473" t="s">
        <v>1412</v>
      </c>
      <c r="N1151" s="406">
        <v>56.9</v>
      </c>
      <c r="O1151" s="474">
        <v>57.6</v>
      </c>
      <c r="P1151" s="474">
        <v>57.6</v>
      </c>
      <c r="Q1151" s="474">
        <v>56.7</v>
      </c>
      <c r="R1151" s="474" t="s">
        <v>3609</v>
      </c>
      <c r="S1151" s="475">
        <v>-0.0122</v>
      </c>
    </row>
    <row r="1152" ht="15.75" customHeight="1">
      <c r="A1152" s="473" t="s">
        <v>1503</v>
      </c>
      <c r="B1152" s="406">
        <v>63.8</v>
      </c>
      <c r="C1152" s="474">
        <v>63.4</v>
      </c>
      <c r="D1152" s="474">
        <v>64.0</v>
      </c>
      <c r="E1152" s="474">
        <v>63.2</v>
      </c>
      <c r="F1152" s="474" t="s">
        <v>3695</v>
      </c>
      <c r="G1152" s="475">
        <v>0.0063</v>
      </c>
      <c r="M1152" s="473" t="s">
        <v>1413</v>
      </c>
      <c r="N1152" s="406">
        <v>57.6</v>
      </c>
      <c r="O1152" s="474">
        <v>57.9</v>
      </c>
      <c r="P1152" s="474">
        <v>58.0</v>
      </c>
      <c r="Q1152" s="474">
        <v>56.8</v>
      </c>
      <c r="R1152" s="474" t="s">
        <v>3266</v>
      </c>
      <c r="S1152" s="475">
        <v>-0.0017</v>
      </c>
    </row>
    <row r="1153" ht="15.75" customHeight="1">
      <c r="A1153" s="473" t="s">
        <v>1504</v>
      </c>
      <c r="B1153" s="406">
        <v>63.4</v>
      </c>
      <c r="C1153" s="474">
        <v>63.1</v>
      </c>
      <c r="D1153" s="474">
        <v>64.0</v>
      </c>
      <c r="E1153" s="474">
        <v>63.0</v>
      </c>
      <c r="F1153" s="474" t="s">
        <v>3696</v>
      </c>
      <c r="G1153" s="475">
        <v>0.0</v>
      </c>
      <c r="M1153" s="473" t="s">
        <v>1414</v>
      </c>
      <c r="N1153" s="406">
        <v>57.7</v>
      </c>
      <c r="O1153" s="474">
        <v>57.9</v>
      </c>
      <c r="P1153" s="474">
        <v>57.9</v>
      </c>
      <c r="Q1153" s="474">
        <v>57.6</v>
      </c>
      <c r="R1153" s="474" t="s">
        <v>3610</v>
      </c>
      <c r="S1153" s="475">
        <v>0.0</v>
      </c>
    </row>
    <row r="1154" ht="15.75" customHeight="1">
      <c r="A1154" s="473" t="s">
        <v>1505</v>
      </c>
      <c r="B1154" s="406">
        <v>63.4</v>
      </c>
      <c r="C1154" s="474">
        <v>64.0</v>
      </c>
      <c r="D1154" s="474">
        <v>64.0</v>
      </c>
      <c r="E1154" s="474">
        <v>62.9</v>
      </c>
      <c r="F1154" s="474" t="s">
        <v>3697</v>
      </c>
      <c r="G1154" s="475">
        <v>-0.0094</v>
      </c>
      <c r="M1154" s="473" t="s">
        <v>1415</v>
      </c>
      <c r="N1154" s="406">
        <v>57.7</v>
      </c>
      <c r="O1154" s="474">
        <v>57.9</v>
      </c>
      <c r="P1154" s="474">
        <v>58.0</v>
      </c>
      <c r="Q1154" s="474">
        <v>57.7</v>
      </c>
      <c r="R1154" s="474" t="s">
        <v>3611</v>
      </c>
      <c r="S1154" s="475">
        <v>-0.0017</v>
      </c>
    </row>
    <row r="1155" ht="15.75" customHeight="1">
      <c r="A1155" s="473" t="s">
        <v>1506</v>
      </c>
      <c r="B1155" s="406">
        <v>64.0</v>
      </c>
      <c r="C1155" s="474">
        <v>64.4</v>
      </c>
      <c r="D1155" s="474">
        <v>64.5</v>
      </c>
      <c r="E1155" s="474">
        <v>63.8</v>
      </c>
      <c r="F1155" s="474" t="s">
        <v>3698</v>
      </c>
      <c r="G1155" s="475">
        <v>-0.0093</v>
      </c>
      <c r="M1155" s="473" t="s">
        <v>1416</v>
      </c>
      <c r="N1155" s="406">
        <v>57.8</v>
      </c>
      <c r="O1155" s="474">
        <v>58.2</v>
      </c>
      <c r="P1155" s="474">
        <v>58.9</v>
      </c>
      <c r="Q1155" s="474">
        <v>57.1</v>
      </c>
      <c r="R1155" s="474" t="s">
        <v>3612</v>
      </c>
      <c r="S1155" s="475">
        <v>-0.0086</v>
      </c>
    </row>
    <row r="1156" ht="15.75" customHeight="1">
      <c r="A1156" s="473" t="s">
        <v>1507</v>
      </c>
      <c r="B1156" s="406">
        <v>64.6</v>
      </c>
      <c r="C1156" s="474">
        <v>65.9</v>
      </c>
      <c r="D1156" s="474">
        <v>65.9</v>
      </c>
      <c r="E1156" s="474">
        <v>64.4</v>
      </c>
      <c r="F1156" s="474" t="s">
        <v>3192</v>
      </c>
      <c r="G1156" s="475">
        <v>-0.0046</v>
      </c>
      <c r="M1156" s="473" t="s">
        <v>1417</v>
      </c>
      <c r="N1156" s="406">
        <v>58.3</v>
      </c>
      <c r="O1156" s="474">
        <v>58.5</v>
      </c>
      <c r="P1156" s="474">
        <v>58.7</v>
      </c>
      <c r="Q1156" s="474">
        <v>57.7</v>
      </c>
      <c r="R1156" s="474" t="s">
        <v>3613</v>
      </c>
      <c r="S1156" s="475">
        <v>-0.0034</v>
      </c>
    </row>
    <row r="1157" ht="15.75" customHeight="1">
      <c r="A1157" s="473" t="s">
        <v>1508</v>
      </c>
      <c r="B1157" s="406">
        <v>64.9</v>
      </c>
      <c r="C1157" s="474">
        <v>64.5</v>
      </c>
      <c r="D1157" s="474">
        <v>65.3</v>
      </c>
      <c r="E1157" s="474">
        <v>64.4</v>
      </c>
      <c r="F1157" s="474" t="s">
        <v>3699</v>
      </c>
      <c r="G1157" s="475">
        <v>0.0015</v>
      </c>
      <c r="M1157" s="473" t="s">
        <v>1418</v>
      </c>
      <c r="N1157" s="406">
        <v>58.5</v>
      </c>
      <c r="O1157" s="474">
        <v>58.5</v>
      </c>
      <c r="P1157" s="474">
        <v>58.9</v>
      </c>
      <c r="Q1157" s="474">
        <v>58.1</v>
      </c>
      <c r="R1157" s="474" t="s">
        <v>3614</v>
      </c>
      <c r="S1157" s="475">
        <v>-0.0017</v>
      </c>
    </row>
    <row r="1158" ht="15.75" customHeight="1">
      <c r="A1158" s="473" t="s">
        <v>1509</v>
      </c>
      <c r="B1158" s="406">
        <v>64.8</v>
      </c>
      <c r="C1158" s="474">
        <v>64.1</v>
      </c>
      <c r="D1158" s="474">
        <v>65.0</v>
      </c>
      <c r="E1158" s="474">
        <v>64.1</v>
      </c>
      <c r="F1158" s="474" t="s">
        <v>3700</v>
      </c>
      <c r="G1158" s="475">
        <v>-0.0015</v>
      </c>
      <c r="M1158" s="473" t="s">
        <v>1419</v>
      </c>
      <c r="N1158" s="406">
        <v>58.6</v>
      </c>
      <c r="O1158" s="474">
        <v>58.9</v>
      </c>
      <c r="P1158" s="474">
        <v>59.0</v>
      </c>
      <c r="Q1158" s="474">
        <v>58.0</v>
      </c>
      <c r="R1158" s="474" t="s">
        <v>3615</v>
      </c>
      <c r="S1158" s="475">
        <v>0.0086</v>
      </c>
    </row>
    <row r="1159" ht="15.75" customHeight="1">
      <c r="A1159" s="473" t="s">
        <v>1510</v>
      </c>
      <c r="B1159" s="406">
        <v>64.9</v>
      </c>
      <c r="C1159" s="474">
        <v>65.1</v>
      </c>
      <c r="D1159" s="474">
        <v>65.1</v>
      </c>
      <c r="E1159" s="474">
        <v>64.0</v>
      </c>
      <c r="F1159" s="474" t="s">
        <v>3701</v>
      </c>
      <c r="G1159" s="475">
        <v>-0.0137</v>
      </c>
      <c r="M1159" s="473" t="s">
        <v>1420</v>
      </c>
      <c r="N1159" s="406">
        <v>58.1</v>
      </c>
      <c r="O1159" s="474">
        <v>57.6</v>
      </c>
      <c r="P1159" s="474">
        <v>58.9</v>
      </c>
      <c r="Q1159" s="474">
        <v>57.3</v>
      </c>
      <c r="R1159" s="474" t="s">
        <v>3616</v>
      </c>
      <c r="S1159" s="475">
        <v>0.0087</v>
      </c>
    </row>
    <row r="1160" ht="15.75" customHeight="1">
      <c r="A1160" s="473" t="s">
        <v>1511</v>
      </c>
      <c r="B1160" s="406">
        <v>65.8</v>
      </c>
      <c r="C1160" s="474">
        <v>64.6</v>
      </c>
      <c r="D1160" s="474">
        <v>66.1</v>
      </c>
      <c r="E1160" s="474">
        <v>64.6</v>
      </c>
      <c r="F1160" s="474" t="s">
        <v>3702</v>
      </c>
      <c r="G1160" s="475">
        <v>0.017</v>
      </c>
      <c r="M1160" s="473" t="s">
        <v>1421</v>
      </c>
      <c r="N1160" s="406">
        <v>57.6</v>
      </c>
      <c r="O1160" s="474">
        <v>57.6</v>
      </c>
      <c r="P1160" s="474">
        <v>58.0</v>
      </c>
      <c r="Q1160" s="474">
        <v>56.9</v>
      </c>
      <c r="R1160" s="474" t="s">
        <v>3617</v>
      </c>
      <c r="S1160" s="475">
        <v>0.0123</v>
      </c>
    </row>
    <row r="1161" ht="15.75" customHeight="1">
      <c r="A1161" s="473" t="s">
        <v>1512</v>
      </c>
      <c r="B1161" s="406">
        <v>64.7</v>
      </c>
      <c r="C1161" s="474">
        <v>64.2</v>
      </c>
      <c r="D1161" s="474">
        <v>64.7</v>
      </c>
      <c r="E1161" s="474">
        <v>64.0</v>
      </c>
      <c r="F1161" s="474" t="s">
        <v>3703</v>
      </c>
      <c r="G1161" s="475">
        <v>0.0078</v>
      </c>
      <c r="M1161" s="473" t="s">
        <v>1422</v>
      </c>
      <c r="N1161" s="406">
        <v>56.9</v>
      </c>
      <c r="O1161" s="474">
        <v>57.1</v>
      </c>
      <c r="P1161" s="474">
        <v>57.5</v>
      </c>
      <c r="Q1161" s="474">
        <v>56.6</v>
      </c>
      <c r="R1161" s="474" t="s">
        <v>3618</v>
      </c>
      <c r="S1161" s="475">
        <v>-0.0035</v>
      </c>
    </row>
    <row r="1162" ht="15.75" customHeight="1">
      <c r="A1162" s="473" t="s">
        <v>1513</v>
      </c>
      <c r="B1162" s="406">
        <v>64.2</v>
      </c>
      <c r="C1162" s="474">
        <v>63.7</v>
      </c>
      <c r="D1162" s="474">
        <v>64.5</v>
      </c>
      <c r="E1162" s="474">
        <v>63.7</v>
      </c>
      <c r="F1162" s="474" t="s">
        <v>3704</v>
      </c>
      <c r="G1162" s="475">
        <v>0.0031</v>
      </c>
      <c r="M1162" s="473" t="s">
        <v>1423</v>
      </c>
      <c r="N1162" s="406">
        <v>57.1</v>
      </c>
      <c r="O1162" s="474">
        <v>57.0</v>
      </c>
      <c r="P1162" s="474">
        <v>58.0</v>
      </c>
      <c r="Q1162" s="474">
        <v>56.8</v>
      </c>
      <c r="R1162" s="474" t="s">
        <v>3619</v>
      </c>
      <c r="S1162" s="475">
        <v>0.0053</v>
      </c>
    </row>
    <row r="1163" ht="15.75" customHeight="1">
      <c r="A1163" s="473" t="s">
        <v>1514</v>
      </c>
      <c r="B1163" s="406">
        <v>64.0</v>
      </c>
      <c r="C1163" s="474">
        <v>64.2</v>
      </c>
      <c r="D1163" s="474">
        <v>64.7</v>
      </c>
      <c r="E1163" s="474">
        <v>63.5</v>
      </c>
      <c r="F1163" s="474" t="s">
        <v>3705</v>
      </c>
      <c r="G1163" s="475">
        <v>-0.0031</v>
      </c>
      <c r="M1163" s="473" t="s">
        <v>1424</v>
      </c>
      <c r="N1163" s="406">
        <v>56.8</v>
      </c>
      <c r="O1163" s="474">
        <v>57.3</v>
      </c>
      <c r="P1163" s="474">
        <v>57.9</v>
      </c>
      <c r="Q1163" s="474">
        <v>56.4</v>
      </c>
      <c r="R1163" s="474" t="s">
        <v>3620</v>
      </c>
      <c r="S1163" s="475">
        <v>-0.0087</v>
      </c>
    </row>
    <row r="1164" ht="15.75" customHeight="1">
      <c r="A1164" s="473" t="s">
        <v>1515</v>
      </c>
      <c r="B1164" s="406">
        <v>64.2</v>
      </c>
      <c r="C1164" s="474">
        <v>63.5</v>
      </c>
      <c r="D1164" s="474">
        <v>64.6</v>
      </c>
      <c r="E1164" s="474">
        <v>63.5</v>
      </c>
      <c r="F1164" s="474" t="s">
        <v>3706</v>
      </c>
      <c r="G1164" s="475">
        <v>0.0031</v>
      </c>
      <c r="M1164" s="473" t="s">
        <v>1425</v>
      </c>
      <c r="N1164" s="406">
        <v>57.3</v>
      </c>
      <c r="O1164" s="474">
        <v>56.8</v>
      </c>
      <c r="P1164" s="474">
        <v>57.6</v>
      </c>
      <c r="Q1164" s="474">
        <v>56.5</v>
      </c>
      <c r="R1164" s="474" t="s">
        <v>3621</v>
      </c>
      <c r="S1164" s="475">
        <v>0.0035</v>
      </c>
    </row>
    <row r="1165" ht="15.75" customHeight="1">
      <c r="A1165" s="473" t="s">
        <v>1516</v>
      </c>
      <c r="B1165" s="406">
        <v>64.0</v>
      </c>
      <c r="C1165" s="474">
        <v>64.3</v>
      </c>
      <c r="D1165" s="474">
        <v>64.5</v>
      </c>
      <c r="E1165" s="474">
        <v>63.5</v>
      </c>
      <c r="F1165" s="474" t="s">
        <v>3707</v>
      </c>
      <c r="G1165" s="475">
        <v>-0.0047</v>
      </c>
      <c r="M1165" s="473" t="s">
        <v>1426</v>
      </c>
      <c r="N1165" s="406">
        <v>57.1</v>
      </c>
      <c r="O1165" s="474">
        <v>57.1</v>
      </c>
      <c r="P1165" s="474">
        <v>57.9</v>
      </c>
      <c r="Q1165" s="474">
        <v>56.6</v>
      </c>
      <c r="R1165" s="474" t="s">
        <v>3622</v>
      </c>
      <c r="S1165" s="475">
        <v>-0.0121</v>
      </c>
    </row>
    <row r="1166" ht="15.75" customHeight="1">
      <c r="A1166" s="473" t="s">
        <v>1517</v>
      </c>
      <c r="B1166" s="406">
        <v>64.3</v>
      </c>
      <c r="C1166" s="474">
        <v>63.3</v>
      </c>
      <c r="D1166" s="474">
        <v>64.8</v>
      </c>
      <c r="E1166" s="474">
        <v>62.9</v>
      </c>
      <c r="F1166" s="474" t="s">
        <v>3708</v>
      </c>
      <c r="G1166" s="475">
        <v>0.0158</v>
      </c>
      <c r="M1166" s="473" t="s">
        <v>1427</v>
      </c>
      <c r="N1166" s="406">
        <v>57.8</v>
      </c>
      <c r="O1166" s="474">
        <v>56.6</v>
      </c>
      <c r="P1166" s="474">
        <v>58.0</v>
      </c>
      <c r="Q1166" s="474">
        <v>56.6</v>
      </c>
      <c r="R1166" s="474" t="s">
        <v>3623</v>
      </c>
      <c r="S1166" s="475">
        <v>0.0035</v>
      </c>
    </row>
    <row r="1167" ht="15.75" customHeight="1">
      <c r="A1167" s="473" t="s">
        <v>1518</v>
      </c>
      <c r="B1167" s="406">
        <v>63.3</v>
      </c>
      <c r="C1167" s="474">
        <v>63.4</v>
      </c>
      <c r="D1167" s="474">
        <v>64.2</v>
      </c>
      <c r="E1167" s="474">
        <v>63.0</v>
      </c>
      <c r="F1167" s="474" t="s">
        <v>3709</v>
      </c>
      <c r="G1167" s="475">
        <v>0.0016</v>
      </c>
      <c r="M1167" s="473" t="s">
        <v>1428</v>
      </c>
      <c r="N1167" s="406">
        <v>57.6</v>
      </c>
      <c r="O1167" s="474">
        <v>57.7</v>
      </c>
      <c r="P1167" s="474">
        <v>57.7</v>
      </c>
      <c r="Q1167" s="474">
        <v>56.7</v>
      </c>
      <c r="R1167" s="474" t="s">
        <v>3624</v>
      </c>
      <c r="S1167" s="475">
        <v>0.0088</v>
      </c>
    </row>
    <row r="1168" ht="15.75" customHeight="1">
      <c r="A1168" s="473" t="s">
        <v>1519</v>
      </c>
      <c r="B1168" s="406">
        <v>63.2</v>
      </c>
      <c r="C1168" s="474">
        <v>62.9</v>
      </c>
      <c r="D1168" s="474">
        <v>63.9</v>
      </c>
      <c r="E1168" s="474">
        <v>62.0</v>
      </c>
      <c r="F1168" s="474" t="s">
        <v>3710</v>
      </c>
      <c r="G1168" s="475">
        <v>0.0048</v>
      </c>
      <c r="M1168" s="473" t="s">
        <v>1429</v>
      </c>
      <c r="N1168" s="406">
        <v>57.1</v>
      </c>
      <c r="O1168" s="474">
        <v>57.8</v>
      </c>
      <c r="P1168" s="474">
        <v>57.8</v>
      </c>
      <c r="Q1168" s="474">
        <v>57.0</v>
      </c>
      <c r="R1168" s="474" t="s">
        <v>3577</v>
      </c>
      <c r="S1168" s="475">
        <v>-0.0121</v>
      </c>
    </row>
    <row r="1169" ht="15.75" customHeight="1">
      <c r="A1169" s="473" t="s">
        <v>1520</v>
      </c>
      <c r="B1169" s="406">
        <v>62.9</v>
      </c>
      <c r="C1169" s="474">
        <v>61.8</v>
      </c>
      <c r="D1169" s="474">
        <v>63.0</v>
      </c>
      <c r="E1169" s="474">
        <v>61.6</v>
      </c>
      <c r="F1169" s="474" t="s">
        <v>3711</v>
      </c>
      <c r="G1169" s="475">
        <v>0.0211</v>
      </c>
      <c r="M1169" s="473" t="s">
        <v>1430</v>
      </c>
      <c r="N1169" s="406">
        <v>57.8</v>
      </c>
      <c r="O1169" s="474">
        <v>58.0</v>
      </c>
      <c r="P1169" s="474">
        <v>58.0</v>
      </c>
      <c r="Q1169" s="474">
        <v>57.7</v>
      </c>
      <c r="R1169" s="474" t="s">
        <v>2890</v>
      </c>
      <c r="S1169" s="475">
        <v>-0.0017</v>
      </c>
    </row>
    <row r="1170" ht="15.75" customHeight="1">
      <c r="A1170" s="473" t="s">
        <v>1521</v>
      </c>
      <c r="B1170" s="406">
        <v>61.6</v>
      </c>
      <c r="C1170" s="474">
        <v>61.4</v>
      </c>
      <c r="D1170" s="474">
        <v>62.0</v>
      </c>
      <c r="E1170" s="474">
        <v>61.3</v>
      </c>
      <c r="F1170" s="474" t="s">
        <v>3712</v>
      </c>
      <c r="G1170" s="475">
        <v>-0.0016</v>
      </c>
      <c r="M1170" s="473" t="s">
        <v>1431</v>
      </c>
      <c r="N1170" s="406">
        <v>57.9</v>
      </c>
      <c r="O1170" s="474">
        <v>58.5</v>
      </c>
      <c r="P1170" s="474">
        <v>58.5</v>
      </c>
      <c r="Q1170" s="474">
        <v>57.7</v>
      </c>
      <c r="R1170" s="474" t="s">
        <v>3625</v>
      </c>
      <c r="S1170" s="475">
        <v>0.007</v>
      </c>
    </row>
    <row r="1171" ht="15.75" customHeight="1">
      <c r="A1171" s="473" t="s">
        <v>1522</v>
      </c>
      <c r="B1171" s="406">
        <v>61.7</v>
      </c>
      <c r="C1171" s="474">
        <v>60.2</v>
      </c>
      <c r="D1171" s="474">
        <v>61.8</v>
      </c>
      <c r="E1171" s="474">
        <v>60.2</v>
      </c>
      <c r="F1171" s="474" t="s">
        <v>3713</v>
      </c>
      <c r="G1171" s="475">
        <v>0.0301</v>
      </c>
      <c r="M1171" s="473" t="s">
        <v>1432</v>
      </c>
      <c r="N1171" s="406">
        <v>57.5</v>
      </c>
      <c r="O1171" s="474">
        <v>57.2</v>
      </c>
      <c r="P1171" s="474">
        <v>58.3</v>
      </c>
      <c r="Q1171" s="474">
        <v>57.2</v>
      </c>
      <c r="R1171" s="474" t="s">
        <v>3626</v>
      </c>
      <c r="S1171" s="475">
        <v>0.0017</v>
      </c>
    </row>
    <row r="1172" ht="15.75" customHeight="1">
      <c r="A1172" s="473" t="s">
        <v>1523</v>
      </c>
      <c r="B1172" s="406">
        <v>59.9</v>
      </c>
      <c r="C1172" s="474">
        <v>60.5</v>
      </c>
      <c r="D1172" s="474">
        <v>60.5</v>
      </c>
      <c r="E1172" s="474">
        <v>59.6</v>
      </c>
      <c r="F1172" s="474" t="s">
        <v>3714</v>
      </c>
      <c r="G1172" s="475">
        <v>-0.0033</v>
      </c>
      <c r="M1172" s="473" t="s">
        <v>1433</v>
      </c>
      <c r="N1172" s="406">
        <v>57.4</v>
      </c>
      <c r="O1172" s="474">
        <v>57.6</v>
      </c>
      <c r="P1172" s="474">
        <v>58.0</v>
      </c>
      <c r="Q1172" s="474">
        <v>57.1</v>
      </c>
      <c r="R1172" s="474" t="s">
        <v>3627</v>
      </c>
      <c r="S1172" s="475">
        <v>-0.0035</v>
      </c>
    </row>
    <row r="1173" ht="15.75" customHeight="1">
      <c r="A1173" s="473" t="s">
        <v>1524</v>
      </c>
      <c r="B1173" s="406">
        <v>60.1</v>
      </c>
      <c r="C1173" s="474">
        <v>60.1</v>
      </c>
      <c r="D1173" s="474">
        <v>60.7</v>
      </c>
      <c r="E1173" s="474">
        <v>59.8</v>
      </c>
      <c r="F1173" s="474" t="s">
        <v>3715</v>
      </c>
      <c r="G1173" s="475">
        <v>0.0017</v>
      </c>
      <c r="M1173" s="473" t="s">
        <v>1434</v>
      </c>
      <c r="N1173" s="406">
        <v>57.6</v>
      </c>
      <c r="O1173" s="474">
        <v>57.9</v>
      </c>
      <c r="P1173" s="474">
        <v>58.3</v>
      </c>
      <c r="Q1173" s="474">
        <v>57.5</v>
      </c>
      <c r="R1173" s="474" t="s">
        <v>3628</v>
      </c>
      <c r="S1173" s="475">
        <v>-0.0052</v>
      </c>
    </row>
    <row r="1174" ht="15.75" customHeight="1">
      <c r="A1174" s="473" t="s">
        <v>1525</v>
      </c>
      <c r="B1174" s="406">
        <v>60.0</v>
      </c>
      <c r="C1174" s="474">
        <v>60.1</v>
      </c>
      <c r="D1174" s="474">
        <v>60.4</v>
      </c>
      <c r="E1174" s="474">
        <v>59.8</v>
      </c>
      <c r="F1174" s="474" t="s">
        <v>3716</v>
      </c>
      <c r="G1174" s="475">
        <v>0.005</v>
      </c>
      <c r="M1174" s="473" t="s">
        <v>1435</v>
      </c>
      <c r="N1174" s="406">
        <v>57.9</v>
      </c>
      <c r="O1174" s="474">
        <v>58.1</v>
      </c>
      <c r="P1174" s="474">
        <v>58.4</v>
      </c>
      <c r="Q1174" s="474">
        <v>57.8</v>
      </c>
      <c r="R1174" s="474" t="s">
        <v>3629</v>
      </c>
      <c r="S1174" s="475">
        <v>0.0</v>
      </c>
    </row>
    <row r="1175" ht="15.75" customHeight="1">
      <c r="A1175" s="473" t="s">
        <v>1526</v>
      </c>
      <c r="B1175" s="406">
        <v>59.7</v>
      </c>
      <c r="C1175" s="474">
        <v>60.7</v>
      </c>
      <c r="D1175" s="474">
        <v>60.7</v>
      </c>
      <c r="E1175" s="474">
        <v>59.5</v>
      </c>
      <c r="F1175" s="474" t="s">
        <v>3717</v>
      </c>
      <c r="G1175" s="475">
        <v>-0.0017</v>
      </c>
      <c r="M1175" s="473" t="s">
        <v>1436</v>
      </c>
      <c r="N1175" s="406">
        <v>57.9</v>
      </c>
      <c r="O1175" s="474">
        <v>57.0</v>
      </c>
      <c r="P1175" s="474">
        <v>58.3</v>
      </c>
      <c r="Q1175" s="474">
        <v>57.0</v>
      </c>
      <c r="R1175" s="474" t="s">
        <v>3630</v>
      </c>
      <c r="S1175" s="475">
        <v>-0.0052</v>
      </c>
    </row>
    <row r="1176" ht="15.75" customHeight="1">
      <c r="A1176" s="473" t="s">
        <v>1527</v>
      </c>
      <c r="B1176" s="406">
        <v>59.8</v>
      </c>
      <c r="C1176" s="474">
        <v>59.9</v>
      </c>
      <c r="D1176" s="474">
        <v>60.5</v>
      </c>
      <c r="E1176" s="474">
        <v>59.7</v>
      </c>
      <c r="F1176" s="474" t="s">
        <v>3718</v>
      </c>
      <c r="G1176" s="475">
        <v>-0.0017</v>
      </c>
      <c r="M1176" s="473" t="s">
        <v>1437</v>
      </c>
      <c r="N1176" s="406">
        <v>58.2</v>
      </c>
      <c r="O1176" s="474">
        <v>57.9</v>
      </c>
      <c r="P1176" s="474">
        <v>58.5</v>
      </c>
      <c r="Q1176" s="474">
        <v>57.7</v>
      </c>
      <c r="R1176" s="474" t="s">
        <v>3631</v>
      </c>
      <c r="S1176" s="475">
        <v>0.0052</v>
      </c>
    </row>
    <row r="1177" ht="15.75" customHeight="1">
      <c r="A1177" s="473" t="s">
        <v>1528</v>
      </c>
      <c r="B1177" s="406">
        <v>59.9</v>
      </c>
      <c r="C1177" s="474">
        <v>59.7</v>
      </c>
      <c r="D1177" s="474">
        <v>60.5</v>
      </c>
      <c r="E1177" s="474">
        <v>59.7</v>
      </c>
      <c r="F1177" s="474" t="s">
        <v>3719</v>
      </c>
      <c r="G1177" s="475">
        <v>0.0</v>
      </c>
      <c r="M1177" s="473" t="s">
        <v>1438</v>
      </c>
      <c r="N1177" s="406">
        <v>57.9</v>
      </c>
      <c r="O1177" s="474">
        <v>58.4</v>
      </c>
      <c r="P1177" s="474">
        <v>58.4</v>
      </c>
      <c r="Q1177" s="474">
        <v>57.7</v>
      </c>
      <c r="R1177" s="474" t="s">
        <v>3632</v>
      </c>
      <c r="S1177" s="475">
        <v>-0.0086</v>
      </c>
    </row>
    <row r="1178" ht="15.75" customHeight="1">
      <c r="A1178" s="473" t="s">
        <v>1529</v>
      </c>
      <c r="B1178" s="406">
        <v>59.9</v>
      </c>
      <c r="C1178" s="474">
        <v>60.6</v>
      </c>
      <c r="D1178" s="474">
        <v>60.6</v>
      </c>
      <c r="E1178" s="474">
        <v>59.7</v>
      </c>
      <c r="F1178" s="474" t="s">
        <v>3720</v>
      </c>
      <c r="G1178" s="475">
        <v>-0.0099</v>
      </c>
      <c r="M1178" s="473" t="s">
        <v>1439</v>
      </c>
      <c r="N1178" s="406">
        <v>58.4</v>
      </c>
      <c r="O1178" s="474">
        <v>58.8</v>
      </c>
      <c r="P1178" s="474">
        <v>58.9</v>
      </c>
      <c r="Q1178" s="474">
        <v>57.9</v>
      </c>
      <c r="R1178" s="474" t="s">
        <v>3633</v>
      </c>
      <c r="S1178" s="475">
        <v>-0.0068</v>
      </c>
    </row>
    <row r="1179" ht="15.75" customHeight="1">
      <c r="A1179" s="473" t="s">
        <v>1530</v>
      </c>
      <c r="B1179" s="406">
        <v>60.5</v>
      </c>
      <c r="C1179" s="474">
        <v>60.1</v>
      </c>
      <c r="D1179" s="474">
        <v>60.8</v>
      </c>
      <c r="E1179" s="474">
        <v>60.1</v>
      </c>
      <c r="F1179" s="474" t="s">
        <v>3721</v>
      </c>
      <c r="G1179" s="475">
        <v>0.0</v>
      </c>
      <c r="M1179" s="473" t="s">
        <v>1440</v>
      </c>
      <c r="N1179" s="406">
        <v>58.8</v>
      </c>
      <c r="O1179" s="474">
        <v>59.0</v>
      </c>
      <c r="P1179" s="474">
        <v>59.1</v>
      </c>
      <c r="Q1179" s="474">
        <v>58.5</v>
      </c>
      <c r="R1179" s="474" t="s">
        <v>3634</v>
      </c>
      <c r="S1179" s="475">
        <v>-0.0084</v>
      </c>
    </row>
    <row r="1180" ht="15.75" customHeight="1">
      <c r="A1180" s="473" t="s">
        <v>1531</v>
      </c>
      <c r="B1180" s="406">
        <v>60.5</v>
      </c>
      <c r="C1180" s="474">
        <v>59.8</v>
      </c>
      <c r="D1180" s="474">
        <v>60.6</v>
      </c>
      <c r="E1180" s="474">
        <v>59.8</v>
      </c>
      <c r="F1180" s="474" t="s">
        <v>3722</v>
      </c>
      <c r="G1180" s="475">
        <v>0.01</v>
      </c>
      <c r="M1180" s="473" t="s">
        <v>1441</v>
      </c>
      <c r="N1180" s="406">
        <v>59.3</v>
      </c>
      <c r="O1180" s="474">
        <v>58.9</v>
      </c>
      <c r="P1180" s="474">
        <v>59.7</v>
      </c>
      <c r="Q1180" s="474">
        <v>58.8</v>
      </c>
      <c r="R1180" s="474" t="s">
        <v>3635</v>
      </c>
      <c r="S1180" s="475">
        <v>0.0207</v>
      </c>
    </row>
    <row r="1181" ht="15.75" customHeight="1">
      <c r="A1181" s="473" t="s">
        <v>1532</v>
      </c>
      <c r="B1181" s="406">
        <v>59.9</v>
      </c>
      <c r="C1181" s="474">
        <v>60.5</v>
      </c>
      <c r="D1181" s="474">
        <v>60.8</v>
      </c>
      <c r="E1181" s="474">
        <v>59.7</v>
      </c>
      <c r="F1181" s="474" t="s">
        <v>3723</v>
      </c>
      <c r="G1181" s="475">
        <v>0.0017</v>
      </c>
      <c r="M1181" s="473" t="s">
        <v>1442</v>
      </c>
      <c r="N1181" s="406">
        <v>58.1</v>
      </c>
      <c r="O1181" s="474">
        <v>57.9</v>
      </c>
      <c r="P1181" s="474">
        <v>58.9</v>
      </c>
      <c r="Q1181" s="474">
        <v>57.8</v>
      </c>
      <c r="R1181" s="474" t="s">
        <v>3636</v>
      </c>
      <c r="S1181" s="475">
        <v>0.0052</v>
      </c>
    </row>
    <row r="1182" ht="15.75" customHeight="1">
      <c r="A1182" s="473" t="s">
        <v>1533</v>
      </c>
      <c r="B1182" s="406">
        <v>59.8</v>
      </c>
      <c r="C1182" s="474">
        <v>60.4</v>
      </c>
      <c r="D1182" s="474">
        <v>60.4</v>
      </c>
      <c r="E1182" s="474">
        <v>59.7</v>
      </c>
      <c r="F1182" s="474" t="s">
        <v>3724</v>
      </c>
      <c r="G1182" s="475">
        <v>0.0034</v>
      </c>
      <c r="M1182" s="473" t="s">
        <v>1443</v>
      </c>
      <c r="N1182" s="406">
        <v>57.8</v>
      </c>
      <c r="O1182" s="474">
        <v>56.5</v>
      </c>
      <c r="P1182" s="474">
        <v>58.3</v>
      </c>
      <c r="Q1182" s="474">
        <v>56.5</v>
      </c>
      <c r="R1182" s="474" t="s">
        <v>3637</v>
      </c>
      <c r="S1182" s="475">
        <v>-0.0086</v>
      </c>
    </row>
    <row r="1183" ht="15.75" customHeight="1">
      <c r="A1183" s="473" t="s">
        <v>1534</v>
      </c>
      <c r="B1183" s="406">
        <v>59.6</v>
      </c>
      <c r="C1183" s="474">
        <v>60.0</v>
      </c>
      <c r="D1183" s="474">
        <v>60.7</v>
      </c>
      <c r="E1183" s="474">
        <v>59.3</v>
      </c>
      <c r="F1183" s="474" t="s">
        <v>3725</v>
      </c>
      <c r="G1183" s="475">
        <v>-0.0083</v>
      </c>
      <c r="M1183" s="473" t="s">
        <v>1444</v>
      </c>
      <c r="N1183" s="406">
        <v>58.3</v>
      </c>
      <c r="O1183" s="474">
        <v>57.0</v>
      </c>
      <c r="P1183" s="474">
        <v>58.4</v>
      </c>
      <c r="Q1183" s="474">
        <v>57.0</v>
      </c>
      <c r="R1183" s="474" t="s">
        <v>3638</v>
      </c>
      <c r="S1183" s="475">
        <v>-0.0068</v>
      </c>
    </row>
    <row r="1184" ht="15.75" customHeight="1">
      <c r="A1184" s="473" t="s">
        <v>1535</v>
      </c>
      <c r="B1184" s="406">
        <v>60.1</v>
      </c>
      <c r="C1184" s="474">
        <v>60.0</v>
      </c>
      <c r="D1184" s="474">
        <v>60.9</v>
      </c>
      <c r="E1184" s="474">
        <v>59.6</v>
      </c>
      <c r="F1184" s="474" t="s">
        <v>3011</v>
      </c>
      <c r="G1184" s="475">
        <v>0.0</v>
      </c>
      <c r="M1184" s="473" t="s">
        <v>1445</v>
      </c>
      <c r="N1184" s="406">
        <v>58.7</v>
      </c>
      <c r="O1184" s="474">
        <v>58.5</v>
      </c>
      <c r="P1184" s="474">
        <v>59.1</v>
      </c>
      <c r="Q1184" s="474">
        <v>58.5</v>
      </c>
      <c r="R1184" s="474" t="s">
        <v>3639</v>
      </c>
      <c r="S1184" s="475">
        <v>-0.0034</v>
      </c>
    </row>
    <row r="1185" ht="15.75" customHeight="1">
      <c r="A1185" s="473" t="s">
        <v>1536</v>
      </c>
      <c r="B1185" s="406">
        <v>60.1</v>
      </c>
      <c r="C1185" s="474">
        <v>60.8</v>
      </c>
      <c r="D1185" s="474">
        <v>60.8</v>
      </c>
      <c r="E1185" s="474">
        <v>60.0</v>
      </c>
      <c r="F1185" s="474" t="s">
        <v>3726</v>
      </c>
      <c r="G1185" s="475">
        <v>-0.0033</v>
      </c>
      <c r="M1185" s="473" t="s">
        <v>1446</v>
      </c>
      <c r="N1185" s="406">
        <v>58.9</v>
      </c>
      <c r="O1185" s="474">
        <v>59.2</v>
      </c>
      <c r="P1185" s="474">
        <v>59.2</v>
      </c>
      <c r="Q1185" s="474">
        <v>58.8</v>
      </c>
      <c r="R1185" s="474" t="s">
        <v>3640</v>
      </c>
      <c r="S1185" s="475">
        <v>0.0017</v>
      </c>
    </row>
    <row r="1186" ht="15.75" customHeight="1">
      <c r="A1186" s="473" t="s">
        <v>1537</v>
      </c>
      <c r="B1186" s="406">
        <v>60.3</v>
      </c>
      <c r="C1186" s="474">
        <v>61.0</v>
      </c>
      <c r="D1186" s="474">
        <v>61.0</v>
      </c>
      <c r="E1186" s="474">
        <v>60.0</v>
      </c>
      <c r="F1186" s="474" t="s">
        <v>3727</v>
      </c>
      <c r="G1186" s="475">
        <v>0.0033</v>
      </c>
      <c r="M1186" s="473" t="s">
        <v>1447</v>
      </c>
      <c r="N1186" s="406">
        <v>58.8</v>
      </c>
      <c r="O1186" s="474">
        <v>58.0</v>
      </c>
      <c r="P1186" s="474">
        <v>59.0</v>
      </c>
      <c r="Q1186" s="474">
        <v>58.0</v>
      </c>
      <c r="R1186" s="474" t="s">
        <v>3641</v>
      </c>
      <c r="S1186" s="475">
        <v>-0.0034</v>
      </c>
    </row>
    <row r="1187" ht="15.75" customHeight="1">
      <c r="A1187" s="473" t="s">
        <v>1538</v>
      </c>
      <c r="B1187" s="406">
        <v>60.1</v>
      </c>
      <c r="C1187" s="474">
        <v>60.6</v>
      </c>
      <c r="D1187" s="474">
        <v>60.7</v>
      </c>
      <c r="E1187" s="474">
        <v>60.0</v>
      </c>
      <c r="F1187" s="474" t="s">
        <v>3728</v>
      </c>
      <c r="G1187" s="475">
        <v>-0.0083</v>
      </c>
      <c r="M1187" s="473" t="s">
        <v>1448</v>
      </c>
      <c r="N1187" s="406">
        <v>59.0</v>
      </c>
      <c r="O1187" s="474">
        <v>59.9</v>
      </c>
      <c r="P1187" s="474">
        <v>59.9</v>
      </c>
      <c r="Q1187" s="474">
        <v>58.9</v>
      </c>
      <c r="R1187" s="474" t="s">
        <v>3642</v>
      </c>
      <c r="S1187" s="475">
        <v>-0.0134</v>
      </c>
    </row>
    <row r="1188" ht="15.75" customHeight="1">
      <c r="A1188" s="473" t="s">
        <v>1539</v>
      </c>
      <c r="B1188" s="406">
        <v>60.6</v>
      </c>
      <c r="C1188" s="474">
        <v>60.9</v>
      </c>
      <c r="D1188" s="474">
        <v>61.0</v>
      </c>
      <c r="E1188" s="474">
        <v>60.0</v>
      </c>
      <c r="F1188" s="474" t="s">
        <v>3729</v>
      </c>
      <c r="G1188" s="475">
        <v>0.005</v>
      </c>
      <c r="M1188" s="473" t="s">
        <v>1449</v>
      </c>
      <c r="N1188" s="406">
        <v>59.8</v>
      </c>
      <c r="O1188" s="474">
        <v>60.1</v>
      </c>
      <c r="P1188" s="474">
        <v>60.6</v>
      </c>
      <c r="Q1188" s="474">
        <v>59.5</v>
      </c>
      <c r="R1188" s="474" t="s">
        <v>3643</v>
      </c>
      <c r="S1188" s="475">
        <v>0.0</v>
      </c>
    </row>
    <row r="1189" ht="15.75" customHeight="1">
      <c r="A1189" s="473" t="s">
        <v>1540</v>
      </c>
      <c r="B1189" s="406">
        <v>60.3</v>
      </c>
      <c r="C1189" s="474">
        <v>60.5</v>
      </c>
      <c r="D1189" s="474">
        <v>60.8</v>
      </c>
      <c r="E1189" s="474">
        <v>60.1</v>
      </c>
      <c r="F1189" s="474" t="s">
        <v>3730</v>
      </c>
      <c r="G1189" s="475">
        <v>-0.0082</v>
      </c>
      <c r="M1189" s="473" t="s">
        <v>1450</v>
      </c>
      <c r="N1189" s="406">
        <v>59.8</v>
      </c>
      <c r="O1189" s="474">
        <v>57.7</v>
      </c>
      <c r="P1189" s="474">
        <v>60.1</v>
      </c>
      <c r="Q1189" s="474">
        <v>57.7</v>
      </c>
      <c r="R1189" s="474" t="s">
        <v>3644</v>
      </c>
      <c r="S1189" s="475">
        <v>0.005</v>
      </c>
    </row>
    <row r="1190" ht="15.75" customHeight="1">
      <c r="A1190" s="473" t="s">
        <v>1541</v>
      </c>
      <c r="B1190" s="406">
        <v>60.8</v>
      </c>
      <c r="C1190" s="474">
        <v>61.0</v>
      </c>
      <c r="D1190" s="474">
        <v>61.8</v>
      </c>
      <c r="E1190" s="474">
        <v>60.3</v>
      </c>
      <c r="F1190" s="474" t="s">
        <v>3731</v>
      </c>
      <c r="G1190" s="475">
        <v>0.0033</v>
      </c>
      <c r="M1190" s="473" t="s">
        <v>1451</v>
      </c>
      <c r="N1190" s="406">
        <v>59.5</v>
      </c>
      <c r="O1190" s="474">
        <v>59.5</v>
      </c>
      <c r="P1190" s="474">
        <v>59.5</v>
      </c>
      <c r="Q1190" s="474">
        <v>58.8</v>
      </c>
      <c r="R1190" s="474" t="s">
        <v>3645</v>
      </c>
      <c r="S1190" s="475">
        <v>0.0085</v>
      </c>
    </row>
    <row r="1191" ht="15.75" customHeight="1">
      <c r="A1191" s="473" t="s">
        <v>1542</v>
      </c>
      <c r="B1191" s="406">
        <v>60.6</v>
      </c>
      <c r="C1191" s="474">
        <v>60.5</v>
      </c>
      <c r="D1191" s="474">
        <v>61.1</v>
      </c>
      <c r="E1191" s="474">
        <v>60.2</v>
      </c>
      <c r="F1191" s="474" t="s">
        <v>3732</v>
      </c>
      <c r="G1191" s="475">
        <v>0.0017</v>
      </c>
      <c r="M1191" s="473" t="s">
        <v>1452</v>
      </c>
      <c r="N1191" s="406">
        <v>59.0</v>
      </c>
      <c r="O1191" s="474">
        <v>59.0</v>
      </c>
      <c r="P1191" s="474">
        <v>59.3</v>
      </c>
      <c r="Q1191" s="474">
        <v>57.8</v>
      </c>
      <c r="R1191" s="474" t="s">
        <v>3646</v>
      </c>
      <c r="S1191" s="475">
        <v>0.0068</v>
      </c>
    </row>
    <row r="1192" ht="15.75" customHeight="1">
      <c r="A1192" s="473" t="s">
        <v>1543</v>
      </c>
      <c r="B1192" s="406">
        <v>60.5</v>
      </c>
      <c r="C1192" s="474">
        <v>60.7</v>
      </c>
      <c r="D1192" s="474">
        <v>61.8</v>
      </c>
      <c r="E1192" s="474">
        <v>60.3</v>
      </c>
      <c r="F1192" s="474" t="s">
        <v>3572</v>
      </c>
      <c r="G1192" s="475">
        <v>-0.0033</v>
      </c>
      <c r="M1192" s="473" t="s">
        <v>1453</v>
      </c>
      <c r="N1192" s="406">
        <v>58.6</v>
      </c>
      <c r="O1192" s="474">
        <v>58.0</v>
      </c>
      <c r="P1192" s="474">
        <v>58.7</v>
      </c>
      <c r="Q1192" s="474">
        <v>57.3</v>
      </c>
      <c r="R1192" s="474" t="s">
        <v>3647</v>
      </c>
      <c r="S1192" s="475">
        <v>0.0138</v>
      </c>
    </row>
    <row r="1193" ht="15.75" customHeight="1">
      <c r="A1193" s="473" t="s">
        <v>1544</v>
      </c>
      <c r="B1193" s="406">
        <v>60.7</v>
      </c>
      <c r="C1193" s="474">
        <v>60.8</v>
      </c>
      <c r="D1193" s="474">
        <v>61.1</v>
      </c>
      <c r="E1193" s="474">
        <v>60.2</v>
      </c>
      <c r="F1193" s="474" t="s">
        <v>3733</v>
      </c>
      <c r="G1193" s="475">
        <v>-0.0016</v>
      </c>
      <c r="M1193" s="473" t="s">
        <v>1454</v>
      </c>
      <c r="N1193" s="406">
        <v>57.8</v>
      </c>
      <c r="O1193" s="474">
        <v>57.6</v>
      </c>
      <c r="P1193" s="474">
        <v>58.9</v>
      </c>
      <c r="Q1193" s="474">
        <v>56.6</v>
      </c>
      <c r="R1193" s="474" t="s">
        <v>3648</v>
      </c>
      <c r="S1193" s="475">
        <v>0.0123</v>
      </c>
    </row>
    <row r="1194" ht="15.75" customHeight="1">
      <c r="A1194" s="473" t="s">
        <v>1545</v>
      </c>
      <c r="B1194" s="406">
        <v>60.8</v>
      </c>
      <c r="C1194" s="474">
        <v>61.3</v>
      </c>
      <c r="D1194" s="474">
        <v>62.0</v>
      </c>
      <c r="E1194" s="474">
        <v>60.2</v>
      </c>
      <c r="F1194" s="474" t="s">
        <v>3734</v>
      </c>
      <c r="G1194" s="475">
        <v>0.01</v>
      </c>
      <c r="M1194" s="473" t="s">
        <v>1455</v>
      </c>
      <c r="N1194" s="406">
        <v>57.1</v>
      </c>
      <c r="O1194" s="474">
        <v>57.5</v>
      </c>
      <c r="P1194" s="474">
        <v>57.8</v>
      </c>
      <c r="Q1194" s="474">
        <v>56.9</v>
      </c>
      <c r="R1194" s="474" t="s">
        <v>3649</v>
      </c>
      <c r="S1194" s="475">
        <v>0.0071</v>
      </c>
    </row>
    <row r="1195" ht="15.75" customHeight="1">
      <c r="A1195" s="473" t="s">
        <v>1546</v>
      </c>
      <c r="B1195" s="406">
        <v>60.2</v>
      </c>
      <c r="C1195" s="474">
        <v>60.1</v>
      </c>
      <c r="D1195" s="474">
        <v>60.5</v>
      </c>
      <c r="E1195" s="474">
        <v>60.0</v>
      </c>
      <c r="F1195" s="474" t="s">
        <v>3735</v>
      </c>
      <c r="G1195" s="475">
        <v>0.0017</v>
      </c>
      <c r="M1195" s="473" t="s">
        <v>1456</v>
      </c>
      <c r="N1195" s="406">
        <v>56.7</v>
      </c>
      <c r="O1195" s="474">
        <v>57.3</v>
      </c>
      <c r="P1195" s="474">
        <v>58.4</v>
      </c>
      <c r="Q1195" s="474">
        <v>54.0</v>
      </c>
      <c r="R1195" s="474" t="s">
        <v>3650</v>
      </c>
      <c r="S1195" s="475">
        <v>-0.0139</v>
      </c>
    </row>
    <row r="1196" ht="15.75" customHeight="1">
      <c r="A1196" s="473" t="s">
        <v>1547</v>
      </c>
      <c r="B1196" s="406">
        <v>60.1</v>
      </c>
      <c r="C1196" s="474">
        <v>60.3</v>
      </c>
      <c r="D1196" s="474">
        <v>60.7</v>
      </c>
      <c r="E1196" s="474">
        <v>60.0</v>
      </c>
      <c r="F1196" s="474" t="s">
        <v>3736</v>
      </c>
      <c r="G1196" s="475">
        <v>-0.0033</v>
      </c>
      <c r="M1196" s="473" t="s">
        <v>1457</v>
      </c>
      <c r="N1196" s="406">
        <v>57.5</v>
      </c>
      <c r="O1196" s="474">
        <v>58.4</v>
      </c>
      <c r="P1196" s="474">
        <v>58.4</v>
      </c>
      <c r="Q1196" s="474">
        <v>57.2</v>
      </c>
      <c r="R1196" s="474" t="s">
        <v>3651</v>
      </c>
      <c r="S1196" s="475">
        <v>-0.0154</v>
      </c>
    </row>
    <row r="1197" ht="15.75" customHeight="1">
      <c r="A1197" s="473" t="s">
        <v>1548</v>
      </c>
      <c r="B1197" s="406">
        <v>60.3</v>
      </c>
      <c r="C1197" s="474">
        <v>60.8</v>
      </c>
      <c r="D1197" s="474">
        <v>61.0</v>
      </c>
      <c r="E1197" s="474">
        <v>59.8</v>
      </c>
      <c r="F1197" s="474" t="s">
        <v>3737</v>
      </c>
      <c r="G1197" s="475">
        <v>-0.0082</v>
      </c>
      <c r="M1197" s="473" t="s">
        <v>1458</v>
      </c>
      <c r="N1197" s="406">
        <v>58.4</v>
      </c>
      <c r="O1197" s="474">
        <v>59.1</v>
      </c>
      <c r="P1197" s="474">
        <v>59.1</v>
      </c>
      <c r="Q1197" s="474">
        <v>58.3</v>
      </c>
      <c r="R1197" s="474" t="s">
        <v>3652</v>
      </c>
      <c r="S1197" s="475">
        <v>-0.0118</v>
      </c>
    </row>
    <row r="1198" ht="15.75" customHeight="1">
      <c r="A1198" s="473" t="s">
        <v>1549</v>
      </c>
      <c r="B1198" s="406">
        <v>60.8</v>
      </c>
      <c r="C1198" s="474">
        <v>60.2</v>
      </c>
      <c r="D1198" s="474">
        <v>61.0</v>
      </c>
      <c r="E1198" s="474">
        <v>60.2</v>
      </c>
      <c r="F1198" s="474" t="s">
        <v>3738</v>
      </c>
      <c r="G1198" s="475">
        <v>0.0033</v>
      </c>
      <c r="M1198" s="473" t="s">
        <v>1459</v>
      </c>
      <c r="N1198" s="406">
        <v>59.1</v>
      </c>
      <c r="O1198" s="474">
        <v>59.3</v>
      </c>
      <c r="P1198" s="474">
        <v>59.6</v>
      </c>
      <c r="Q1198" s="474">
        <v>58.5</v>
      </c>
      <c r="R1198" s="474" t="s">
        <v>3653</v>
      </c>
      <c r="S1198" s="475">
        <v>-0.0034</v>
      </c>
    </row>
    <row r="1199" ht="15.75" customHeight="1">
      <c r="A1199" s="473" t="s">
        <v>1550</v>
      </c>
      <c r="B1199" s="406">
        <v>60.6</v>
      </c>
      <c r="C1199" s="474">
        <v>61.2</v>
      </c>
      <c r="D1199" s="474">
        <v>61.6</v>
      </c>
      <c r="E1199" s="474">
        <v>59.9</v>
      </c>
      <c r="F1199" s="474" t="s">
        <v>3739</v>
      </c>
      <c r="G1199" s="475">
        <v>0.0066</v>
      </c>
      <c r="M1199" s="473" t="s">
        <v>1460</v>
      </c>
      <c r="N1199" s="406">
        <v>59.3</v>
      </c>
      <c r="O1199" s="474">
        <v>59.7</v>
      </c>
      <c r="P1199" s="474">
        <v>59.9</v>
      </c>
      <c r="Q1199" s="474">
        <v>59.0</v>
      </c>
      <c r="R1199" s="474" t="s">
        <v>3654</v>
      </c>
      <c r="S1199" s="475">
        <v>-0.0067</v>
      </c>
    </row>
    <row r="1200" ht="15.75" customHeight="1">
      <c r="A1200" s="473" t="s">
        <v>1551</v>
      </c>
      <c r="B1200" s="406">
        <v>60.2</v>
      </c>
      <c r="C1200" s="474">
        <v>60.6</v>
      </c>
      <c r="D1200" s="474">
        <v>61.6</v>
      </c>
      <c r="E1200" s="474">
        <v>59.7</v>
      </c>
      <c r="F1200" s="474" t="s">
        <v>3740</v>
      </c>
      <c r="G1200" s="475">
        <v>-0.0082</v>
      </c>
      <c r="M1200" s="473" t="s">
        <v>1461</v>
      </c>
      <c r="N1200" s="406">
        <v>59.7</v>
      </c>
      <c r="O1200" s="474">
        <v>59.3</v>
      </c>
      <c r="P1200" s="474">
        <v>59.9</v>
      </c>
      <c r="Q1200" s="474">
        <v>58.7</v>
      </c>
      <c r="R1200" s="474" t="s">
        <v>3655</v>
      </c>
      <c r="S1200" s="475">
        <v>0.0102</v>
      </c>
    </row>
    <row r="1201" ht="15.75" customHeight="1">
      <c r="A1201" s="473" t="s">
        <v>1552</v>
      </c>
      <c r="B1201" s="406">
        <v>60.7</v>
      </c>
      <c r="C1201" s="474">
        <v>62.0</v>
      </c>
      <c r="D1201" s="474">
        <v>62.5</v>
      </c>
      <c r="E1201" s="474">
        <v>60.6</v>
      </c>
      <c r="F1201" s="474" t="s">
        <v>3741</v>
      </c>
      <c r="G1201" s="475">
        <v>-0.0098</v>
      </c>
      <c r="M1201" s="473" t="s">
        <v>1462</v>
      </c>
      <c r="N1201" s="406">
        <v>59.1</v>
      </c>
      <c r="O1201" s="474">
        <v>59.3</v>
      </c>
      <c r="P1201" s="474">
        <v>59.4</v>
      </c>
      <c r="Q1201" s="474">
        <v>59.0</v>
      </c>
      <c r="R1201" s="474" t="s">
        <v>3656</v>
      </c>
      <c r="S1201" s="475">
        <v>-0.0051</v>
      </c>
    </row>
    <row r="1202" ht="15.75" customHeight="1">
      <c r="A1202" s="473" t="s">
        <v>1553</v>
      </c>
      <c r="B1202" s="406">
        <v>61.3</v>
      </c>
      <c r="C1202" s="474">
        <v>62.7</v>
      </c>
      <c r="D1202" s="474">
        <v>62.7</v>
      </c>
      <c r="E1202" s="474">
        <v>61.1</v>
      </c>
      <c r="F1202" s="474" t="s">
        <v>3742</v>
      </c>
      <c r="G1202" s="475">
        <v>-0.0065</v>
      </c>
      <c r="M1202" s="473" t="s">
        <v>1463</v>
      </c>
      <c r="N1202" s="406">
        <v>59.4</v>
      </c>
      <c r="O1202" s="474">
        <v>59.5</v>
      </c>
      <c r="P1202" s="474">
        <v>59.9</v>
      </c>
      <c r="Q1202" s="474">
        <v>58.8</v>
      </c>
      <c r="R1202" s="474" t="s">
        <v>3657</v>
      </c>
      <c r="S1202" s="475">
        <v>-0.0067</v>
      </c>
    </row>
    <row r="1203" ht="15.75" customHeight="1">
      <c r="A1203" s="473" t="s">
        <v>1554</v>
      </c>
      <c r="B1203" s="406">
        <v>61.7</v>
      </c>
      <c r="C1203" s="474">
        <v>63.0</v>
      </c>
      <c r="D1203" s="474">
        <v>63.3</v>
      </c>
      <c r="E1203" s="474">
        <v>61.5</v>
      </c>
      <c r="F1203" s="474" t="s">
        <v>3743</v>
      </c>
      <c r="G1203" s="475">
        <v>-0.0048</v>
      </c>
      <c r="M1203" s="473" t="s">
        <v>1464</v>
      </c>
      <c r="N1203" s="406">
        <v>59.8</v>
      </c>
      <c r="O1203" s="474">
        <v>59.8</v>
      </c>
      <c r="P1203" s="474">
        <v>59.9</v>
      </c>
      <c r="Q1203" s="474">
        <v>59.7</v>
      </c>
      <c r="R1203" s="474" t="s">
        <v>3658</v>
      </c>
      <c r="S1203" s="475">
        <v>0.0</v>
      </c>
    </row>
    <row r="1204" ht="15.75" customHeight="1">
      <c r="A1204" s="473" t="s">
        <v>1555</v>
      </c>
      <c r="B1204" s="406">
        <v>62.0</v>
      </c>
      <c r="C1204" s="474">
        <v>62.1</v>
      </c>
      <c r="D1204" s="474">
        <v>62.5</v>
      </c>
      <c r="E1204" s="474">
        <v>61.9</v>
      </c>
      <c r="F1204" s="474" t="s">
        <v>3744</v>
      </c>
      <c r="G1204" s="475">
        <v>0.0</v>
      </c>
      <c r="M1204" s="473" t="s">
        <v>1465</v>
      </c>
      <c r="N1204" s="406">
        <v>59.8</v>
      </c>
      <c r="O1204" s="474">
        <v>60.8</v>
      </c>
      <c r="P1204" s="474">
        <v>60.8</v>
      </c>
      <c r="Q1204" s="474">
        <v>59.6</v>
      </c>
      <c r="R1204" s="474" t="s">
        <v>3659</v>
      </c>
      <c r="S1204" s="475">
        <v>-0.0033</v>
      </c>
    </row>
    <row r="1205" ht="15.75" customHeight="1">
      <c r="A1205" s="473" t="s">
        <v>1556</v>
      </c>
      <c r="B1205" s="406">
        <v>62.0</v>
      </c>
      <c r="C1205" s="474">
        <v>62.9</v>
      </c>
      <c r="D1205" s="474">
        <v>62.9</v>
      </c>
      <c r="E1205" s="474">
        <v>61.4</v>
      </c>
      <c r="F1205" s="474" t="s">
        <v>3745</v>
      </c>
      <c r="G1205" s="475">
        <v>0.0</v>
      </c>
      <c r="M1205" s="473" t="s">
        <v>1466</v>
      </c>
      <c r="N1205" s="406">
        <v>60.0</v>
      </c>
      <c r="O1205" s="474">
        <v>60.0</v>
      </c>
      <c r="P1205" s="474">
        <v>60.9</v>
      </c>
      <c r="Q1205" s="474">
        <v>59.6</v>
      </c>
      <c r="R1205" s="474" t="s">
        <v>3660</v>
      </c>
      <c r="S1205" s="475">
        <v>0.0101</v>
      </c>
    </row>
    <row r="1206" ht="15.75" customHeight="1">
      <c r="A1206" s="473" t="s">
        <v>1557</v>
      </c>
      <c r="B1206" s="406">
        <v>62.0</v>
      </c>
      <c r="C1206" s="474">
        <v>61.6</v>
      </c>
      <c r="D1206" s="474">
        <v>62.5</v>
      </c>
      <c r="E1206" s="474">
        <v>61.6</v>
      </c>
      <c r="F1206" s="474" t="s">
        <v>3746</v>
      </c>
      <c r="G1206" s="475">
        <v>0.0032</v>
      </c>
      <c r="M1206" s="473" t="s">
        <v>1467</v>
      </c>
      <c r="N1206" s="406">
        <v>59.4</v>
      </c>
      <c r="O1206" s="474">
        <v>59.4</v>
      </c>
      <c r="P1206" s="474">
        <v>60.0</v>
      </c>
      <c r="Q1206" s="474">
        <v>59.4</v>
      </c>
      <c r="R1206" s="474" t="s">
        <v>3661</v>
      </c>
      <c r="S1206" s="475">
        <v>0.0</v>
      </c>
    </row>
    <row r="1207" ht="15.75" customHeight="1">
      <c r="A1207" s="473" t="s">
        <v>1558</v>
      </c>
      <c r="B1207" s="406">
        <v>61.8</v>
      </c>
      <c r="C1207" s="474">
        <v>62.6</v>
      </c>
      <c r="D1207" s="474">
        <v>63.5</v>
      </c>
      <c r="E1207" s="474">
        <v>61.3</v>
      </c>
      <c r="F1207" s="474" t="s">
        <v>3747</v>
      </c>
      <c r="G1207" s="475">
        <v>-0.0128</v>
      </c>
      <c r="M1207" s="473" t="s">
        <v>1468</v>
      </c>
      <c r="N1207" s="406">
        <v>59.4</v>
      </c>
      <c r="O1207" s="474">
        <v>59.4</v>
      </c>
      <c r="P1207" s="474">
        <v>59.9</v>
      </c>
      <c r="Q1207" s="474">
        <v>59.1</v>
      </c>
      <c r="R1207" s="474" t="s">
        <v>3662</v>
      </c>
      <c r="S1207" s="475">
        <v>0.0017</v>
      </c>
    </row>
    <row r="1208" ht="15.75" customHeight="1">
      <c r="A1208" s="473" t="s">
        <v>1559</v>
      </c>
      <c r="B1208" s="406">
        <v>62.6</v>
      </c>
      <c r="C1208" s="474">
        <v>61.7</v>
      </c>
      <c r="D1208" s="474">
        <v>62.8</v>
      </c>
      <c r="E1208" s="474">
        <v>61.7</v>
      </c>
      <c r="F1208" s="474" t="s">
        <v>3748</v>
      </c>
      <c r="G1208" s="475">
        <v>0.0032</v>
      </c>
      <c r="M1208" s="473" t="s">
        <v>1469</v>
      </c>
      <c r="N1208" s="406">
        <v>59.3</v>
      </c>
      <c r="O1208" s="474">
        <v>58.9</v>
      </c>
      <c r="P1208" s="474">
        <v>59.4</v>
      </c>
      <c r="Q1208" s="474">
        <v>58.9</v>
      </c>
      <c r="R1208" s="474" t="s">
        <v>3663</v>
      </c>
      <c r="S1208" s="475">
        <v>0.0017</v>
      </c>
    </row>
    <row r="1209" ht="15.75" customHeight="1">
      <c r="A1209" s="473" t="s">
        <v>1560</v>
      </c>
      <c r="B1209" s="406">
        <v>62.4</v>
      </c>
      <c r="C1209" s="474">
        <v>61.7</v>
      </c>
      <c r="D1209" s="474">
        <v>63.0</v>
      </c>
      <c r="E1209" s="474">
        <v>61.5</v>
      </c>
      <c r="F1209" s="474" t="s">
        <v>3749</v>
      </c>
      <c r="G1209" s="475">
        <v>0.0</v>
      </c>
      <c r="M1209" s="473" t="s">
        <v>1470</v>
      </c>
      <c r="N1209" s="406">
        <v>59.2</v>
      </c>
      <c r="O1209" s="474">
        <v>59.0</v>
      </c>
      <c r="P1209" s="474">
        <v>59.5</v>
      </c>
      <c r="Q1209" s="474">
        <v>58.6</v>
      </c>
      <c r="R1209" s="474" t="s">
        <v>3664</v>
      </c>
      <c r="S1209" s="475">
        <v>0.0034</v>
      </c>
    </row>
    <row r="1210" ht="15.75" customHeight="1">
      <c r="A1210" s="473" t="s">
        <v>1561</v>
      </c>
      <c r="B1210" s="406">
        <v>62.4</v>
      </c>
      <c r="C1210" s="474">
        <v>61.7</v>
      </c>
      <c r="D1210" s="474">
        <v>62.8</v>
      </c>
      <c r="E1210" s="474">
        <v>61.0</v>
      </c>
      <c r="F1210" s="474" t="s">
        <v>3750</v>
      </c>
      <c r="G1210" s="475">
        <v>0.0097</v>
      </c>
      <c r="M1210" s="473" t="s">
        <v>1471</v>
      </c>
      <c r="N1210" s="406">
        <v>59.0</v>
      </c>
      <c r="O1210" s="474">
        <v>59.0</v>
      </c>
      <c r="P1210" s="474">
        <v>59.9</v>
      </c>
      <c r="Q1210" s="474">
        <v>58.7</v>
      </c>
      <c r="R1210" s="474" t="s">
        <v>3665</v>
      </c>
      <c r="S1210" s="475">
        <v>-0.0067</v>
      </c>
    </row>
    <row r="1211" ht="15.75" customHeight="1">
      <c r="A1211" s="473" t="s">
        <v>1562</v>
      </c>
      <c r="B1211" s="406">
        <v>61.8</v>
      </c>
      <c r="C1211" s="474">
        <v>61.8</v>
      </c>
      <c r="D1211" s="474">
        <v>63.0</v>
      </c>
      <c r="E1211" s="474">
        <v>60.3</v>
      </c>
      <c r="F1211" s="474" t="s">
        <v>3751</v>
      </c>
      <c r="G1211" s="475">
        <v>0.0266</v>
      </c>
      <c r="M1211" s="473" t="s">
        <v>1472</v>
      </c>
      <c r="N1211" s="406">
        <v>59.4</v>
      </c>
      <c r="O1211" s="474">
        <v>59.5</v>
      </c>
      <c r="P1211" s="474">
        <v>60.0</v>
      </c>
      <c r="Q1211" s="474">
        <v>59.2</v>
      </c>
      <c r="R1211" s="474" t="s">
        <v>3666</v>
      </c>
      <c r="S1211" s="475">
        <v>-0.005</v>
      </c>
    </row>
    <row r="1212" ht="15.75" customHeight="1">
      <c r="A1212" s="473" t="s">
        <v>1563</v>
      </c>
      <c r="B1212" s="406">
        <v>60.2</v>
      </c>
      <c r="C1212" s="474">
        <v>61.3</v>
      </c>
      <c r="D1212" s="474">
        <v>61.3</v>
      </c>
      <c r="E1212" s="474">
        <v>60.0</v>
      </c>
      <c r="F1212" s="474" t="s">
        <v>3752</v>
      </c>
      <c r="G1212" s="475">
        <v>-0.0195</v>
      </c>
      <c r="M1212" s="473" t="s">
        <v>1473</v>
      </c>
      <c r="N1212" s="406">
        <v>59.7</v>
      </c>
      <c r="O1212" s="474">
        <v>59.5</v>
      </c>
      <c r="P1212" s="474">
        <v>59.9</v>
      </c>
      <c r="Q1212" s="474">
        <v>59.3</v>
      </c>
      <c r="R1212" s="474" t="s">
        <v>3667</v>
      </c>
      <c r="S1212" s="475">
        <v>-0.005</v>
      </c>
    </row>
    <row r="1213" ht="15.75" customHeight="1">
      <c r="A1213" s="473" t="s">
        <v>1564</v>
      </c>
      <c r="B1213" s="406">
        <v>61.4</v>
      </c>
      <c r="C1213" s="474">
        <v>62.4</v>
      </c>
      <c r="D1213" s="474">
        <v>62.5</v>
      </c>
      <c r="E1213" s="474">
        <v>61.3</v>
      </c>
      <c r="F1213" s="474" t="s">
        <v>3753</v>
      </c>
      <c r="G1213" s="475">
        <v>-0.0049</v>
      </c>
      <c r="M1213" s="473" t="s">
        <v>1474</v>
      </c>
      <c r="N1213" s="406">
        <v>60.0</v>
      </c>
      <c r="O1213" s="474">
        <v>60.0</v>
      </c>
      <c r="P1213" s="474">
        <v>60.8</v>
      </c>
      <c r="Q1213" s="474">
        <v>60.0</v>
      </c>
      <c r="R1213" s="474" t="s">
        <v>3243</v>
      </c>
      <c r="S1213" s="475">
        <v>-0.0083</v>
      </c>
    </row>
    <row r="1214" ht="15.75" customHeight="1">
      <c r="A1214" s="473" t="s">
        <v>1565</v>
      </c>
      <c r="B1214" s="406">
        <v>61.7</v>
      </c>
      <c r="C1214" s="474">
        <v>61.5</v>
      </c>
      <c r="D1214" s="474">
        <v>62.4</v>
      </c>
      <c r="E1214" s="474">
        <v>61.0</v>
      </c>
      <c r="F1214" s="474" t="s">
        <v>3754</v>
      </c>
      <c r="G1214" s="475">
        <v>-0.008</v>
      </c>
      <c r="M1214" s="473" t="s">
        <v>1475</v>
      </c>
      <c r="N1214" s="406">
        <v>60.5</v>
      </c>
      <c r="O1214" s="474">
        <v>60.3</v>
      </c>
      <c r="P1214" s="474">
        <v>61.0</v>
      </c>
      <c r="Q1214" s="474">
        <v>60.2</v>
      </c>
      <c r="R1214" s="474" t="s">
        <v>3668</v>
      </c>
      <c r="S1214" s="475">
        <v>0.005</v>
      </c>
    </row>
    <row r="1215" ht="15.75" customHeight="1">
      <c r="A1215" s="473" t="s">
        <v>1566</v>
      </c>
      <c r="B1215" s="406">
        <v>62.2</v>
      </c>
      <c r="C1215" s="474">
        <v>62.8</v>
      </c>
      <c r="D1215" s="474">
        <v>62.8</v>
      </c>
      <c r="E1215" s="474">
        <v>62.0</v>
      </c>
      <c r="F1215" s="474" t="s">
        <v>3755</v>
      </c>
      <c r="G1215" s="475">
        <v>-0.0096</v>
      </c>
      <c r="M1215" s="473" t="s">
        <v>1476</v>
      </c>
      <c r="N1215" s="406">
        <v>60.2</v>
      </c>
      <c r="O1215" s="474">
        <v>61.5</v>
      </c>
      <c r="P1215" s="474">
        <v>61.7</v>
      </c>
      <c r="Q1215" s="474">
        <v>59.9</v>
      </c>
      <c r="R1215" s="474" t="s">
        <v>3669</v>
      </c>
      <c r="S1215" s="475">
        <v>0.005</v>
      </c>
    </row>
    <row r="1216" ht="15.75" customHeight="1">
      <c r="A1216" s="473" t="s">
        <v>1567</v>
      </c>
      <c r="B1216" s="406">
        <v>62.8</v>
      </c>
      <c r="C1216" s="474">
        <v>62.5</v>
      </c>
      <c r="D1216" s="474">
        <v>63.2</v>
      </c>
      <c r="E1216" s="474">
        <v>61.5</v>
      </c>
      <c r="F1216" s="474" t="s">
        <v>3756</v>
      </c>
      <c r="G1216" s="475">
        <v>0.0048</v>
      </c>
      <c r="M1216" s="473" t="s">
        <v>1477</v>
      </c>
      <c r="N1216" s="406">
        <v>59.9</v>
      </c>
      <c r="O1216" s="474">
        <v>59.4</v>
      </c>
      <c r="P1216" s="474">
        <v>60.9</v>
      </c>
      <c r="Q1216" s="474">
        <v>59.3</v>
      </c>
      <c r="R1216" s="474" t="s">
        <v>3670</v>
      </c>
      <c r="S1216" s="475">
        <v>0.0017</v>
      </c>
    </row>
    <row r="1217" ht="15.75" customHeight="1">
      <c r="A1217" s="473" t="s">
        <v>1568</v>
      </c>
      <c r="B1217" s="406">
        <v>62.5</v>
      </c>
      <c r="C1217" s="474">
        <v>68.0</v>
      </c>
      <c r="D1217" s="474">
        <v>68.0</v>
      </c>
      <c r="E1217" s="474">
        <v>60.6</v>
      </c>
      <c r="F1217" s="474" t="s">
        <v>3757</v>
      </c>
      <c r="G1217" s="475">
        <v>-0.015</v>
      </c>
      <c r="M1217" s="473" t="s">
        <v>1478</v>
      </c>
      <c r="N1217" s="406">
        <v>59.8</v>
      </c>
      <c r="O1217" s="474">
        <v>60.6</v>
      </c>
      <c r="P1217" s="474">
        <v>61.0</v>
      </c>
      <c r="Q1217" s="474">
        <v>59.7</v>
      </c>
      <c r="R1217" s="474" t="s">
        <v>3671</v>
      </c>
      <c r="S1217" s="475">
        <v>-0.0099</v>
      </c>
    </row>
    <row r="1218" ht="15.75" customHeight="1">
      <c r="A1218" s="473" t="s">
        <v>1569</v>
      </c>
      <c r="B1218" s="406">
        <v>63.45</v>
      </c>
      <c r="C1218" s="474">
        <v>63.45</v>
      </c>
      <c r="D1218" s="474">
        <v>63.45</v>
      </c>
      <c r="E1218" s="474">
        <v>63.45</v>
      </c>
      <c r="F1218" s="474"/>
      <c r="G1218" s="475">
        <v>0.0</v>
      </c>
      <c r="M1218" s="473" t="s">
        <v>1479</v>
      </c>
      <c r="N1218" s="406">
        <v>60.4</v>
      </c>
      <c r="O1218" s="474">
        <v>60.1</v>
      </c>
      <c r="P1218" s="474">
        <v>61.3</v>
      </c>
      <c r="Q1218" s="474">
        <v>60.0</v>
      </c>
      <c r="R1218" s="474" t="s">
        <v>3672</v>
      </c>
      <c r="S1218" s="475">
        <v>-0.0049</v>
      </c>
    </row>
    <row r="1219" ht="15.75" customHeight="1">
      <c r="A1219" s="473" t="s">
        <v>1570</v>
      </c>
      <c r="B1219" s="406">
        <v>63.45</v>
      </c>
      <c r="C1219" s="474">
        <v>63.55</v>
      </c>
      <c r="D1219" s="474">
        <v>63.64</v>
      </c>
      <c r="E1219" s="474">
        <v>62.64</v>
      </c>
      <c r="F1219" s="474" t="s">
        <v>3758</v>
      </c>
      <c r="G1219" s="475">
        <v>-0.0058</v>
      </c>
      <c r="M1219" s="473" t="s">
        <v>1480</v>
      </c>
      <c r="N1219" s="406">
        <v>60.7</v>
      </c>
      <c r="O1219" s="474">
        <v>60.8</v>
      </c>
      <c r="P1219" s="474">
        <v>61.0</v>
      </c>
      <c r="Q1219" s="474">
        <v>60.1</v>
      </c>
      <c r="R1219" s="474" t="s">
        <v>3673</v>
      </c>
      <c r="S1219" s="475">
        <v>0.005</v>
      </c>
    </row>
    <row r="1220" ht="15.75" customHeight="1">
      <c r="A1220" s="473" t="s">
        <v>1571</v>
      </c>
      <c r="B1220" s="406">
        <v>63.82</v>
      </c>
      <c r="C1220" s="474">
        <v>63.55</v>
      </c>
      <c r="D1220" s="474">
        <v>63.91</v>
      </c>
      <c r="E1220" s="474">
        <v>62.73</v>
      </c>
      <c r="F1220" s="474" t="s">
        <v>3759</v>
      </c>
      <c r="G1220" s="475">
        <v>-0.0028</v>
      </c>
      <c r="M1220" s="473" t="s">
        <v>1481</v>
      </c>
      <c r="N1220" s="406">
        <v>60.4</v>
      </c>
      <c r="O1220" s="474">
        <v>60.0</v>
      </c>
      <c r="P1220" s="474">
        <v>62.1</v>
      </c>
      <c r="Q1220" s="474">
        <v>60.0</v>
      </c>
      <c r="R1220" s="474" t="s">
        <v>3674</v>
      </c>
      <c r="S1220" s="475">
        <v>0.0067</v>
      </c>
    </row>
    <row r="1221" ht="15.75" customHeight="1">
      <c r="A1221" s="473" t="s">
        <v>1572</v>
      </c>
      <c r="B1221" s="406">
        <v>64.0</v>
      </c>
      <c r="C1221" s="474">
        <v>64.45</v>
      </c>
      <c r="D1221" s="474">
        <v>64.45</v>
      </c>
      <c r="E1221" s="474">
        <v>62.73</v>
      </c>
      <c r="F1221" s="474" t="s">
        <v>3760</v>
      </c>
      <c r="G1221" s="475">
        <v>0.0087</v>
      </c>
      <c r="M1221" s="473" t="s">
        <v>1482</v>
      </c>
      <c r="N1221" s="406">
        <v>60.0</v>
      </c>
      <c r="O1221" s="474">
        <v>60.8</v>
      </c>
      <c r="P1221" s="474">
        <v>61.6</v>
      </c>
      <c r="Q1221" s="474">
        <v>59.8</v>
      </c>
      <c r="R1221" s="474" t="s">
        <v>3675</v>
      </c>
      <c r="S1221" s="475">
        <v>-0.0066</v>
      </c>
    </row>
    <row r="1222" ht="15.75" customHeight="1">
      <c r="A1222" s="473" t="s">
        <v>1573</v>
      </c>
      <c r="B1222" s="406">
        <v>63.45</v>
      </c>
      <c r="C1222" s="474">
        <v>64.18</v>
      </c>
      <c r="D1222" s="474">
        <v>64.45</v>
      </c>
      <c r="E1222" s="474">
        <v>63.27</v>
      </c>
      <c r="F1222" s="474" t="s">
        <v>3761</v>
      </c>
      <c r="G1222" s="475">
        <v>-0.01</v>
      </c>
      <c r="M1222" s="473" t="s">
        <v>1483</v>
      </c>
      <c r="N1222" s="406">
        <v>60.4</v>
      </c>
      <c r="O1222" s="474">
        <v>61.9</v>
      </c>
      <c r="P1222" s="474">
        <v>62.2</v>
      </c>
      <c r="Q1222" s="474">
        <v>59.3</v>
      </c>
      <c r="R1222" s="474" t="s">
        <v>3676</v>
      </c>
      <c r="S1222" s="475">
        <v>-0.0227</v>
      </c>
    </row>
    <row r="1223" ht="15.75" customHeight="1">
      <c r="A1223" s="473" t="s">
        <v>1574</v>
      </c>
      <c r="B1223" s="406">
        <v>64.09</v>
      </c>
      <c r="C1223" s="474">
        <v>64.73</v>
      </c>
      <c r="D1223" s="474">
        <v>64.82</v>
      </c>
      <c r="E1223" s="474">
        <v>63.36</v>
      </c>
      <c r="F1223" s="474" t="s">
        <v>3762</v>
      </c>
      <c r="G1223" s="475">
        <v>-0.0181</v>
      </c>
      <c r="M1223" s="473" t="s">
        <v>1484</v>
      </c>
      <c r="N1223" s="406">
        <v>61.8</v>
      </c>
      <c r="O1223" s="474">
        <v>61.7</v>
      </c>
      <c r="P1223" s="474">
        <v>62.3</v>
      </c>
      <c r="Q1223" s="474">
        <v>57.1</v>
      </c>
      <c r="R1223" s="474" t="s">
        <v>3677</v>
      </c>
      <c r="S1223" s="475">
        <v>0.0032</v>
      </c>
    </row>
    <row r="1224" ht="15.75" customHeight="1">
      <c r="A1224" s="473" t="s">
        <v>1575</v>
      </c>
      <c r="B1224" s="406">
        <v>65.27</v>
      </c>
      <c r="C1224" s="474">
        <v>64.0</v>
      </c>
      <c r="D1224" s="474">
        <v>65.45</v>
      </c>
      <c r="E1224" s="474">
        <v>63.0</v>
      </c>
      <c r="F1224" s="474" t="s">
        <v>3763</v>
      </c>
      <c r="G1224" s="475">
        <v>0.0271</v>
      </c>
      <c r="M1224" s="473" t="s">
        <v>1485</v>
      </c>
      <c r="N1224" s="406">
        <v>61.6</v>
      </c>
      <c r="O1224" s="474">
        <v>62.5</v>
      </c>
      <c r="P1224" s="474">
        <v>62.5</v>
      </c>
      <c r="Q1224" s="474">
        <v>61.1</v>
      </c>
      <c r="R1224" s="474" t="s">
        <v>3678</v>
      </c>
      <c r="S1224" s="475">
        <v>0.0016</v>
      </c>
    </row>
    <row r="1225" ht="15.75" customHeight="1">
      <c r="A1225" s="473" t="s">
        <v>1576</v>
      </c>
      <c r="B1225" s="406">
        <v>63.55</v>
      </c>
      <c r="C1225" s="474">
        <v>63.55</v>
      </c>
      <c r="D1225" s="474">
        <v>64.0</v>
      </c>
      <c r="E1225" s="474">
        <v>63.0</v>
      </c>
      <c r="F1225" s="474" t="s">
        <v>3764</v>
      </c>
      <c r="G1225" s="475">
        <v>0.003</v>
      </c>
      <c r="M1225" s="473" t="s">
        <v>1486</v>
      </c>
      <c r="N1225" s="406">
        <v>61.5</v>
      </c>
      <c r="O1225" s="474">
        <v>62.1</v>
      </c>
      <c r="P1225" s="474">
        <v>62.3</v>
      </c>
      <c r="Q1225" s="474">
        <v>61.4</v>
      </c>
      <c r="R1225" s="474" t="s">
        <v>3679</v>
      </c>
      <c r="S1225" s="475">
        <v>-0.0113</v>
      </c>
    </row>
    <row r="1226" ht="15.75" customHeight="1">
      <c r="A1226" s="473" t="s">
        <v>1577</v>
      </c>
      <c r="B1226" s="406">
        <v>63.36</v>
      </c>
      <c r="C1226" s="474">
        <v>63.64</v>
      </c>
      <c r="D1226" s="474">
        <v>63.64</v>
      </c>
      <c r="E1226" s="474">
        <v>63.18</v>
      </c>
      <c r="F1226" s="474" t="s">
        <v>3765</v>
      </c>
      <c r="G1226" s="475">
        <v>0.0043</v>
      </c>
      <c r="M1226" s="473" t="s">
        <v>1487</v>
      </c>
      <c r="N1226" s="406">
        <v>62.2</v>
      </c>
      <c r="O1226" s="474">
        <v>63.3</v>
      </c>
      <c r="P1226" s="474">
        <v>63.4</v>
      </c>
      <c r="Q1226" s="474">
        <v>62.1</v>
      </c>
      <c r="R1226" s="474" t="s">
        <v>3680</v>
      </c>
      <c r="S1226" s="475">
        <v>-0.0048</v>
      </c>
    </row>
    <row r="1227" ht="15.75" customHeight="1">
      <c r="A1227" s="473" t="s">
        <v>1578</v>
      </c>
      <c r="B1227" s="406">
        <v>63.09</v>
      </c>
      <c r="C1227" s="474">
        <v>63.18</v>
      </c>
      <c r="D1227" s="474">
        <v>63.64</v>
      </c>
      <c r="E1227" s="474">
        <v>62.73</v>
      </c>
      <c r="F1227" s="474" t="s">
        <v>3766</v>
      </c>
      <c r="G1227" s="475">
        <v>0.0</v>
      </c>
      <c r="M1227" s="473" t="s">
        <v>1488</v>
      </c>
      <c r="N1227" s="406">
        <v>62.5</v>
      </c>
      <c r="O1227" s="474">
        <v>63.2</v>
      </c>
      <c r="P1227" s="474">
        <v>63.9</v>
      </c>
      <c r="Q1227" s="474">
        <v>62.0</v>
      </c>
      <c r="R1227" s="474" t="s">
        <v>3681</v>
      </c>
      <c r="S1227" s="475">
        <v>-0.0111</v>
      </c>
    </row>
    <row r="1228" ht="15.75" customHeight="1">
      <c r="A1228" s="473" t="s">
        <v>1579</v>
      </c>
      <c r="B1228" s="406">
        <v>63.09</v>
      </c>
      <c r="C1228" s="474">
        <v>63.27</v>
      </c>
      <c r="D1228" s="474">
        <v>64.45</v>
      </c>
      <c r="E1228" s="474">
        <v>62.55</v>
      </c>
      <c r="F1228" s="474" t="s">
        <v>3767</v>
      </c>
      <c r="G1228" s="475">
        <v>-0.01</v>
      </c>
      <c r="M1228" s="473" t="s">
        <v>1489</v>
      </c>
      <c r="N1228" s="406">
        <v>63.2</v>
      </c>
      <c r="O1228" s="474">
        <v>63.2</v>
      </c>
      <c r="P1228" s="474">
        <v>63.4</v>
      </c>
      <c r="Q1228" s="474">
        <v>63.0</v>
      </c>
      <c r="R1228" s="474" t="s">
        <v>3682</v>
      </c>
      <c r="S1228" s="475">
        <v>0.0064</v>
      </c>
    </row>
    <row r="1229" ht="15.75" customHeight="1">
      <c r="A1229" s="473" t="s">
        <v>1580</v>
      </c>
      <c r="B1229" s="406">
        <v>63.73</v>
      </c>
      <c r="C1229" s="474">
        <v>63.64</v>
      </c>
      <c r="D1229" s="474">
        <v>64.45</v>
      </c>
      <c r="E1229" s="474">
        <v>63.09</v>
      </c>
      <c r="F1229" s="474" t="s">
        <v>3768</v>
      </c>
      <c r="G1229" s="475">
        <v>0.0014</v>
      </c>
      <c r="M1229" s="473" t="s">
        <v>1490</v>
      </c>
      <c r="N1229" s="406">
        <v>62.8</v>
      </c>
      <c r="O1229" s="474">
        <v>62.0</v>
      </c>
      <c r="P1229" s="474">
        <v>63.2</v>
      </c>
      <c r="Q1229" s="474">
        <v>62.0</v>
      </c>
      <c r="R1229" s="474" t="s">
        <v>3683</v>
      </c>
      <c r="S1229" s="475">
        <v>0.0032</v>
      </c>
    </row>
    <row r="1230" ht="15.75" customHeight="1">
      <c r="A1230" s="473" t="s">
        <v>1581</v>
      </c>
      <c r="B1230" s="406">
        <v>63.64</v>
      </c>
      <c r="C1230" s="474">
        <v>63.73</v>
      </c>
      <c r="D1230" s="474">
        <v>64.36</v>
      </c>
      <c r="E1230" s="474">
        <v>63.18</v>
      </c>
      <c r="F1230" s="474" t="s">
        <v>3769</v>
      </c>
      <c r="G1230" s="475">
        <v>-0.0014</v>
      </c>
      <c r="M1230" s="473" t="s">
        <v>1491</v>
      </c>
      <c r="N1230" s="406">
        <v>62.6</v>
      </c>
      <c r="O1230" s="474">
        <v>62.4</v>
      </c>
      <c r="P1230" s="474">
        <v>63.0</v>
      </c>
      <c r="Q1230" s="474">
        <v>61.7</v>
      </c>
      <c r="R1230" s="474" t="s">
        <v>3684</v>
      </c>
      <c r="S1230" s="475">
        <v>0.0146</v>
      </c>
    </row>
    <row r="1231" ht="15.75" customHeight="1">
      <c r="A1231" s="473" t="s">
        <v>1582</v>
      </c>
      <c r="B1231" s="406">
        <v>63.73</v>
      </c>
      <c r="C1231" s="474">
        <v>63.18</v>
      </c>
      <c r="D1231" s="474">
        <v>64.0</v>
      </c>
      <c r="E1231" s="474">
        <v>63.18</v>
      </c>
      <c r="F1231" s="474" t="s">
        <v>3770</v>
      </c>
      <c r="G1231" s="475">
        <v>0.0044</v>
      </c>
      <c r="M1231" s="473" t="s">
        <v>1492</v>
      </c>
      <c r="N1231" s="406">
        <v>61.7</v>
      </c>
      <c r="O1231" s="474">
        <v>61.5</v>
      </c>
      <c r="P1231" s="474">
        <v>62.5</v>
      </c>
      <c r="Q1231" s="474">
        <v>61.5</v>
      </c>
      <c r="R1231" s="474" t="s">
        <v>3685</v>
      </c>
      <c r="S1231" s="475">
        <v>0.0</v>
      </c>
    </row>
    <row r="1232" ht="15.75" customHeight="1">
      <c r="A1232" s="473" t="s">
        <v>1583</v>
      </c>
      <c r="B1232" s="406">
        <v>63.45</v>
      </c>
      <c r="C1232" s="474">
        <v>64.18</v>
      </c>
      <c r="D1232" s="474">
        <v>64.55</v>
      </c>
      <c r="E1232" s="474">
        <v>63.18</v>
      </c>
      <c r="F1232" s="474" t="s">
        <v>3771</v>
      </c>
      <c r="G1232" s="475">
        <v>-0.0058</v>
      </c>
      <c r="M1232" s="473" t="s">
        <v>1493</v>
      </c>
      <c r="N1232" s="406">
        <v>61.7</v>
      </c>
      <c r="O1232" s="474">
        <v>62.0</v>
      </c>
      <c r="P1232" s="474">
        <v>62.7</v>
      </c>
      <c r="Q1232" s="474">
        <v>61.6</v>
      </c>
      <c r="R1232" s="474" t="s">
        <v>2652</v>
      </c>
      <c r="S1232" s="475">
        <v>-0.0064</v>
      </c>
    </row>
    <row r="1233" ht="15.75" customHeight="1">
      <c r="A1233" s="473" t="s">
        <v>1584</v>
      </c>
      <c r="B1233" s="406">
        <v>63.82</v>
      </c>
      <c r="C1233" s="474">
        <v>62.73</v>
      </c>
      <c r="D1233" s="474">
        <v>64.09</v>
      </c>
      <c r="E1233" s="474">
        <v>62.64</v>
      </c>
      <c r="F1233" s="474" t="s">
        <v>3772</v>
      </c>
      <c r="G1233" s="475">
        <v>0.0042</v>
      </c>
      <c r="M1233" s="473" t="s">
        <v>1494</v>
      </c>
      <c r="N1233" s="406">
        <v>62.1</v>
      </c>
      <c r="O1233" s="474">
        <v>62.3</v>
      </c>
      <c r="P1233" s="474">
        <v>62.7</v>
      </c>
      <c r="Q1233" s="474">
        <v>62.0</v>
      </c>
      <c r="R1233" s="474" t="s">
        <v>3686</v>
      </c>
      <c r="S1233" s="475">
        <v>-0.0032</v>
      </c>
    </row>
    <row r="1234" ht="15.75" customHeight="1">
      <c r="A1234" s="473" t="s">
        <v>1585</v>
      </c>
      <c r="B1234" s="406">
        <v>63.55</v>
      </c>
      <c r="C1234" s="474">
        <v>64.09</v>
      </c>
      <c r="D1234" s="474">
        <v>65.0</v>
      </c>
      <c r="E1234" s="474">
        <v>62.36</v>
      </c>
      <c r="F1234" s="474" t="s">
        <v>3773</v>
      </c>
      <c r="G1234" s="475">
        <v>-0.0112</v>
      </c>
      <c r="M1234" s="473" t="s">
        <v>1495</v>
      </c>
      <c r="N1234" s="406">
        <v>62.3</v>
      </c>
      <c r="O1234" s="474">
        <v>63.0</v>
      </c>
      <c r="P1234" s="474">
        <v>63.5</v>
      </c>
      <c r="Q1234" s="474">
        <v>62.3</v>
      </c>
      <c r="R1234" s="474" t="s">
        <v>3687</v>
      </c>
      <c r="S1234" s="475">
        <v>-0.0032</v>
      </c>
    </row>
    <row r="1235" ht="15.75" customHeight="1">
      <c r="A1235" s="473" t="s">
        <v>1586</v>
      </c>
      <c r="B1235" s="406">
        <v>64.27</v>
      </c>
      <c r="C1235" s="474">
        <v>64.55</v>
      </c>
      <c r="D1235" s="474">
        <v>65.0</v>
      </c>
      <c r="E1235" s="474">
        <v>64.09</v>
      </c>
      <c r="F1235" s="474" t="s">
        <v>3774</v>
      </c>
      <c r="G1235" s="475">
        <v>0.0366</v>
      </c>
      <c r="M1235" s="473" t="s">
        <v>1496</v>
      </c>
      <c r="N1235" s="406">
        <v>62.5</v>
      </c>
      <c r="O1235" s="474">
        <v>63.0</v>
      </c>
      <c r="P1235" s="474">
        <v>63.0</v>
      </c>
      <c r="Q1235" s="474">
        <v>62.5</v>
      </c>
      <c r="R1235" s="474" t="s">
        <v>3688</v>
      </c>
      <c r="S1235" s="475">
        <v>-0.0048</v>
      </c>
    </row>
    <row r="1236" ht="15.75" customHeight="1">
      <c r="A1236" s="473" t="s">
        <v>1587</v>
      </c>
      <c r="B1236" s="406">
        <v>62.0</v>
      </c>
      <c r="C1236" s="474">
        <v>62.45</v>
      </c>
      <c r="D1236" s="474">
        <v>62.73</v>
      </c>
      <c r="E1236" s="474">
        <v>61.82</v>
      </c>
      <c r="F1236" s="474" t="s">
        <v>3775</v>
      </c>
      <c r="G1236" s="475">
        <v>-0.0029</v>
      </c>
      <c r="M1236" s="473" t="s">
        <v>1497</v>
      </c>
      <c r="N1236" s="406">
        <v>62.8</v>
      </c>
      <c r="O1236" s="474">
        <v>63.9</v>
      </c>
      <c r="P1236" s="474">
        <v>63.9</v>
      </c>
      <c r="Q1236" s="474">
        <v>62.5</v>
      </c>
      <c r="R1236" s="474" t="s">
        <v>3689</v>
      </c>
      <c r="S1236" s="475">
        <v>-0.0032</v>
      </c>
    </row>
    <row r="1237" ht="15.75" customHeight="1">
      <c r="A1237" s="473" t="s">
        <v>1588</v>
      </c>
      <c r="B1237" s="406">
        <v>62.18</v>
      </c>
      <c r="C1237" s="474">
        <v>63.82</v>
      </c>
      <c r="D1237" s="474">
        <v>63.91</v>
      </c>
      <c r="E1237" s="474">
        <v>61.82</v>
      </c>
      <c r="F1237" s="474" t="s">
        <v>3776</v>
      </c>
      <c r="G1237" s="475">
        <v>-0.0312</v>
      </c>
      <c r="M1237" s="473" t="s">
        <v>1498</v>
      </c>
      <c r="N1237" s="406">
        <v>63.0</v>
      </c>
      <c r="O1237" s="474">
        <v>63.2</v>
      </c>
      <c r="P1237" s="474">
        <v>64.2</v>
      </c>
      <c r="Q1237" s="474">
        <v>62.9</v>
      </c>
      <c r="R1237" s="474" t="s">
        <v>3690</v>
      </c>
      <c r="S1237" s="475">
        <v>-0.0032</v>
      </c>
    </row>
    <row r="1238" ht="15.75" customHeight="1">
      <c r="A1238" s="473" t="s">
        <v>1589</v>
      </c>
      <c r="B1238" s="406">
        <v>64.18</v>
      </c>
      <c r="C1238" s="474">
        <v>63.73</v>
      </c>
      <c r="D1238" s="474">
        <v>64.64</v>
      </c>
      <c r="E1238" s="474">
        <v>63.73</v>
      </c>
      <c r="F1238" s="474" t="s">
        <v>3777</v>
      </c>
      <c r="G1238" s="475">
        <v>0.0014</v>
      </c>
      <c r="M1238" s="473" t="s">
        <v>1499</v>
      </c>
      <c r="N1238" s="406">
        <v>63.2</v>
      </c>
      <c r="O1238" s="474">
        <v>62.5</v>
      </c>
      <c r="P1238" s="474">
        <v>63.9</v>
      </c>
      <c r="Q1238" s="474">
        <v>62.5</v>
      </c>
      <c r="R1238" s="474" t="s">
        <v>3691</v>
      </c>
      <c r="S1238" s="475">
        <v>0.0048</v>
      </c>
    </row>
    <row r="1239" ht="15.75" customHeight="1">
      <c r="A1239" s="473" t="s">
        <v>1590</v>
      </c>
      <c r="B1239" s="406">
        <v>64.09</v>
      </c>
      <c r="C1239" s="474">
        <v>64.27</v>
      </c>
      <c r="D1239" s="474">
        <v>64.91</v>
      </c>
      <c r="E1239" s="474">
        <v>62.82</v>
      </c>
      <c r="F1239" s="474" t="s">
        <v>3778</v>
      </c>
      <c r="G1239" s="475">
        <v>-0.0028</v>
      </c>
      <c r="M1239" s="473" t="s">
        <v>1500</v>
      </c>
      <c r="N1239" s="406">
        <v>62.9</v>
      </c>
      <c r="O1239" s="474">
        <v>63.4</v>
      </c>
      <c r="P1239" s="474">
        <v>63.6</v>
      </c>
      <c r="Q1239" s="474">
        <v>62.7</v>
      </c>
      <c r="R1239" s="474" t="s">
        <v>3692</v>
      </c>
      <c r="S1239" s="475">
        <v>-0.0094</v>
      </c>
    </row>
    <row r="1240" ht="15.75" customHeight="1">
      <c r="A1240" s="473" t="s">
        <v>1591</v>
      </c>
      <c r="B1240" s="406">
        <v>64.27</v>
      </c>
      <c r="C1240" s="474">
        <v>65.0</v>
      </c>
      <c r="D1240" s="474">
        <v>65.0</v>
      </c>
      <c r="E1240" s="474">
        <v>64.0</v>
      </c>
      <c r="F1240" s="474" t="s">
        <v>3779</v>
      </c>
      <c r="G1240" s="475">
        <v>-0.0028</v>
      </c>
      <c r="M1240" s="473" t="s">
        <v>1501</v>
      </c>
      <c r="N1240" s="406">
        <v>63.5</v>
      </c>
      <c r="O1240" s="474">
        <v>63.5</v>
      </c>
      <c r="P1240" s="474">
        <v>64.5</v>
      </c>
      <c r="Q1240" s="474">
        <v>63.5</v>
      </c>
      <c r="R1240" s="474" t="s">
        <v>3693</v>
      </c>
      <c r="S1240" s="475">
        <v>-0.0047</v>
      </c>
    </row>
    <row r="1241" ht="15.75" customHeight="1">
      <c r="A1241" s="473" t="s">
        <v>1592</v>
      </c>
      <c r="B1241" s="406">
        <v>64.45</v>
      </c>
      <c r="C1241" s="474">
        <v>64.45</v>
      </c>
      <c r="D1241" s="474">
        <v>65.55</v>
      </c>
      <c r="E1241" s="474">
        <v>64.0</v>
      </c>
      <c r="F1241" s="474" t="s">
        <v>3780</v>
      </c>
      <c r="G1241" s="475">
        <v>0.0</v>
      </c>
      <c r="M1241" s="473" t="s">
        <v>1502</v>
      </c>
      <c r="N1241" s="406">
        <v>63.8</v>
      </c>
      <c r="O1241" s="474">
        <v>63.8</v>
      </c>
      <c r="P1241" s="474">
        <v>64.0</v>
      </c>
      <c r="Q1241" s="474">
        <v>63.5</v>
      </c>
      <c r="R1241" s="474" t="s">
        <v>3694</v>
      </c>
      <c r="S1241" s="475">
        <v>0.0</v>
      </c>
    </row>
    <row r="1242" ht="15.75" customHeight="1">
      <c r="A1242" s="473" t="s">
        <v>1593</v>
      </c>
      <c r="B1242" s="406">
        <v>64.45</v>
      </c>
      <c r="C1242" s="474">
        <v>65.73</v>
      </c>
      <c r="D1242" s="474">
        <v>65.82</v>
      </c>
      <c r="E1242" s="474">
        <v>64.09</v>
      </c>
      <c r="F1242" s="474" t="s">
        <v>3781</v>
      </c>
      <c r="G1242" s="475">
        <v>-0.0126</v>
      </c>
      <c r="M1242" s="473" t="s">
        <v>1503</v>
      </c>
      <c r="N1242" s="406">
        <v>63.8</v>
      </c>
      <c r="O1242" s="474">
        <v>63.4</v>
      </c>
      <c r="P1242" s="474">
        <v>64.0</v>
      </c>
      <c r="Q1242" s="474">
        <v>63.2</v>
      </c>
      <c r="R1242" s="474" t="s">
        <v>3695</v>
      </c>
      <c r="S1242" s="475">
        <v>0.0063</v>
      </c>
    </row>
    <row r="1243" ht="15.75" customHeight="1">
      <c r="A1243" s="473" t="s">
        <v>1594</v>
      </c>
      <c r="B1243" s="406">
        <v>65.27</v>
      </c>
      <c r="C1243" s="474">
        <v>66.09</v>
      </c>
      <c r="D1243" s="474">
        <v>66.09</v>
      </c>
      <c r="E1243" s="474">
        <v>64.91</v>
      </c>
      <c r="F1243" s="474" t="s">
        <v>3782</v>
      </c>
      <c r="G1243" s="475">
        <v>0.0</v>
      </c>
      <c r="M1243" s="473" t="s">
        <v>1504</v>
      </c>
      <c r="N1243" s="406">
        <v>63.4</v>
      </c>
      <c r="O1243" s="474">
        <v>63.1</v>
      </c>
      <c r="P1243" s="474">
        <v>64.0</v>
      </c>
      <c r="Q1243" s="474">
        <v>63.0</v>
      </c>
      <c r="R1243" s="474" t="s">
        <v>3696</v>
      </c>
      <c r="S1243" s="475">
        <v>0.0</v>
      </c>
    </row>
    <row r="1244" ht="15.75" customHeight="1">
      <c r="A1244" s="473" t="s">
        <v>1595</v>
      </c>
      <c r="B1244" s="406">
        <v>65.27</v>
      </c>
      <c r="C1244" s="474">
        <v>64.82</v>
      </c>
      <c r="D1244" s="474">
        <v>66.27</v>
      </c>
      <c r="E1244" s="474">
        <v>64.45</v>
      </c>
      <c r="F1244" s="474" t="s">
        <v>3783</v>
      </c>
      <c r="G1244" s="475">
        <v>0.0055</v>
      </c>
      <c r="M1244" s="473" t="s">
        <v>1505</v>
      </c>
      <c r="N1244" s="406">
        <v>63.4</v>
      </c>
      <c r="O1244" s="474">
        <v>64.0</v>
      </c>
      <c r="P1244" s="474">
        <v>64.0</v>
      </c>
      <c r="Q1244" s="474">
        <v>62.9</v>
      </c>
      <c r="R1244" s="474" t="s">
        <v>3697</v>
      </c>
      <c r="S1244" s="475">
        <v>-0.0094</v>
      </c>
    </row>
    <row r="1245" ht="15.75" customHeight="1">
      <c r="A1245" s="473" t="s">
        <v>1596</v>
      </c>
      <c r="B1245" s="406">
        <v>64.91</v>
      </c>
      <c r="C1245" s="474">
        <v>65.55</v>
      </c>
      <c r="D1245" s="474">
        <v>66.0</v>
      </c>
      <c r="E1245" s="474">
        <v>64.82</v>
      </c>
      <c r="F1245" s="474" t="s">
        <v>3784</v>
      </c>
      <c r="G1245" s="475">
        <v>-0.0179</v>
      </c>
      <c r="M1245" s="473" t="s">
        <v>1506</v>
      </c>
      <c r="N1245" s="406">
        <v>64.0</v>
      </c>
      <c r="O1245" s="474">
        <v>64.4</v>
      </c>
      <c r="P1245" s="474">
        <v>64.5</v>
      </c>
      <c r="Q1245" s="474">
        <v>63.8</v>
      </c>
      <c r="R1245" s="474" t="s">
        <v>3698</v>
      </c>
      <c r="S1245" s="475">
        <v>-0.0093</v>
      </c>
    </row>
    <row r="1246" ht="15.75" customHeight="1">
      <c r="A1246" s="473" t="s">
        <v>1597</v>
      </c>
      <c r="B1246" s="406">
        <v>66.09</v>
      </c>
      <c r="C1246" s="474">
        <v>66.27</v>
      </c>
      <c r="D1246" s="474">
        <v>67.18</v>
      </c>
      <c r="E1246" s="474">
        <v>65.55</v>
      </c>
      <c r="F1246" s="474" t="s">
        <v>3785</v>
      </c>
      <c r="G1246" s="475">
        <v>-0.0014</v>
      </c>
      <c r="M1246" s="473" t="s">
        <v>1507</v>
      </c>
      <c r="N1246" s="406">
        <v>64.6</v>
      </c>
      <c r="O1246" s="474">
        <v>65.9</v>
      </c>
      <c r="P1246" s="474">
        <v>65.9</v>
      </c>
      <c r="Q1246" s="474">
        <v>64.4</v>
      </c>
      <c r="R1246" s="474" t="s">
        <v>3192</v>
      </c>
      <c r="S1246" s="475">
        <v>-0.0046</v>
      </c>
    </row>
    <row r="1247" ht="15.75" customHeight="1">
      <c r="A1247" s="473" t="s">
        <v>1598</v>
      </c>
      <c r="B1247" s="406">
        <v>66.18</v>
      </c>
      <c r="C1247" s="474">
        <v>65.18</v>
      </c>
      <c r="D1247" s="474">
        <v>66.45</v>
      </c>
      <c r="E1247" s="474">
        <v>65.18</v>
      </c>
      <c r="F1247" s="474" t="s">
        <v>3786</v>
      </c>
      <c r="G1247" s="475">
        <v>0.0082</v>
      </c>
      <c r="M1247" s="473" t="s">
        <v>1508</v>
      </c>
      <c r="N1247" s="406">
        <v>64.9</v>
      </c>
      <c r="O1247" s="474">
        <v>64.5</v>
      </c>
      <c r="P1247" s="474">
        <v>65.3</v>
      </c>
      <c r="Q1247" s="474">
        <v>64.4</v>
      </c>
      <c r="R1247" s="474" t="s">
        <v>3699</v>
      </c>
      <c r="S1247" s="475">
        <v>0.0015</v>
      </c>
    </row>
    <row r="1248" ht="15.75" customHeight="1">
      <c r="A1248" s="473" t="s">
        <v>1599</v>
      </c>
      <c r="B1248" s="406">
        <v>65.64</v>
      </c>
      <c r="C1248" s="474">
        <v>66.45</v>
      </c>
      <c r="D1248" s="474">
        <v>66.45</v>
      </c>
      <c r="E1248" s="474">
        <v>65.09</v>
      </c>
      <c r="F1248" s="474" t="s">
        <v>3787</v>
      </c>
      <c r="G1248" s="475">
        <v>-0.0068</v>
      </c>
      <c r="M1248" s="473" t="s">
        <v>1509</v>
      </c>
      <c r="N1248" s="406">
        <v>64.8</v>
      </c>
      <c r="O1248" s="474">
        <v>64.1</v>
      </c>
      <c r="P1248" s="474">
        <v>65.0</v>
      </c>
      <c r="Q1248" s="474">
        <v>64.1</v>
      </c>
      <c r="R1248" s="474" t="s">
        <v>3700</v>
      </c>
      <c r="S1248" s="475">
        <v>-0.0015</v>
      </c>
    </row>
    <row r="1249" ht="15.75" customHeight="1">
      <c r="A1249" s="473" t="s">
        <v>1600</v>
      </c>
      <c r="B1249" s="406">
        <v>66.09</v>
      </c>
      <c r="C1249" s="474">
        <v>66.36</v>
      </c>
      <c r="D1249" s="474">
        <v>67.0</v>
      </c>
      <c r="E1249" s="474">
        <v>65.73</v>
      </c>
      <c r="F1249" s="474" t="s">
        <v>3788</v>
      </c>
      <c r="G1249" s="475">
        <v>-0.0027</v>
      </c>
      <c r="M1249" s="473" t="s">
        <v>1510</v>
      </c>
      <c r="N1249" s="406">
        <v>64.9</v>
      </c>
      <c r="O1249" s="474">
        <v>65.1</v>
      </c>
      <c r="P1249" s="474">
        <v>65.1</v>
      </c>
      <c r="Q1249" s="474">
        <v>64.0</v>
      </c>
      <c r="R1249" s="474" t="s">
        <v>3701</v>
      </c>
      <c r="S1249" s="475">
        <v>-0.0137</v>
      </c>
    </row>
    <row r="1250" ht="15.75" customHeight="1">
      <c r="A1250" s="473" t="s">
        <v>1601</v>
      </c>
      <c r="B1250" s="406">
        <v>66.27</v>
      </c>
      <c r="C1250" s="474">
        <v>64.55</v>
      </c>
      <c r="D1250" s="474">
        <v>66.55</v>
      </c>
      <c r="E1250" s="474">
        <v>64.36</v>
      </c>
      <c r="F1250" s="474" t="s">
        <v>3789</v>
      </c>
      <c r="G1250" s="475">
        <v>0.0224</v>
      </c>
      <c r="M1250" s="473" t="s">
        <v>1511</v>
      </c>
      <c r="N1250" s="406">
        <v>65.8</v>
      </c>
      <c r="O1250" s="474">
        <v>64.6</v>
      </c>
      <c r="P1250" s="474">
        <v>66.1</v>
      </c>
      <c r="Q1250" s="474">
        <v>64.6</v>
      </c>
      <c r="R1250" s="474" t="s">
        <v>3702</v>
      </c>
      <c r="S1250" s="475">
        <v>0.017</v>
      </c>
    </row>
    <row r="1251" ht="15.75" customHeight="1">
      <c r="A1251" s="473" t="s">
        <v>1602</v>
      </c>
      <c r="B1251" s="406">
        <v>64.82</v>
      </c>
      <c r="C1251" s="474">
        <v>64.82</v>
      </c>
      <c r="D1251" s="474">
        <v>65.0</v>
      </c>
      <c r="E1251" s="474">
        <v>64.73</v>
      </c>
      <c r="F1251" s="474" t="s">
        <v>3790</v>
      </c>
      <c r="G1251" s="475">
        <v>-0.0028</v>
      </c>
      <c r="M1251" s="473" t="s">
        <v>1512</v>
      </c>
      <c r="N1251" s="406">
        <v>64.7</v>
      </c>
      <c r="O1251" s="474">
        <v>64.2</v>
      </c>
      <c r="P1251" s="474">
        <v>64.7</v>
      </c>
      <c r="Q1251" s="474">
        <v>64.0</v>
      </c>
      <c r="R1251" s="474" t="s">
        <v>3703</v>
      </c>
      <c r="S1251" s="475">
        <v>0.0078</v>
      </c>
    </row>
    <row r="1252" ht="15.75" customHeight="1">
      <c r="A1252" s="473" t="s">
        <v>1603</v>
      </c>
      <c r="B1252" s="406">
        <v>65.0</v>
      </c>
      <c r="C1252" s="474">
        <v>65.45</v>
      </c>
      <c r="D1252" s="474">
        <v>66.27</v>
      </c>
      <c r="E1252" s="474">
        <v>61.09</v>
      </c>
      <c r="F1252" s="474" t="s">
        <v>3791</v>
      </c>
      <c r="G1252" s="475">
        <v>-0.0084</v>
      </c>
      <c r="M1252" s="473" t="s">
        <v>1513</v>
      </c>
      <c r="N1252" s="406">
        <v>64.2</v>
      </c>
      <c r="O1252" s="474">
        <v>63.7</v>
      </c>
      <c r="P1252" s="474">
        <v>64.5</v>
      </c>
      <c r="Q1252" s="474">
        <v>63.7</v>
      </c>
      <c r="R1252" s="474" t="s">
        <v>3704</v>
      </c>
      <c r="S1252" s="475">
        <v>0.0031</v>
      </c>
    </row>
    <row r="1253" ht="15.75" customHeight="1">
      <c r="A1253" s="473" t="s">
        <v>1604</v>
      </c>
      <c r="B1253" s="406">
        <v>65.55</v>
      </c>
      <c r="C1253" s="474">
        <v>65.73</v>
      </c>
      <c r="D1253" s="474">
        <v>66.0</v>
      </c>
      <c r="E1253" s="474">
        <v>65.18</v>
      </c>
      <c r="F1253" s="474" t="s">
        <v>3792</v>
      </c>
      <c r="G1253" s="475">
        <v>-0.0041</v>
      </c>
      <c r="M1253" s="473" t="s">
        <v>1514</v>
      </c>
      <c r="N1253" s="406">
        <v>64.0</v>
      </c>
      <c r="O1253" s="474">
        <v>64.2</v>
      </c>
      <c r="P1253" s="474">
        <v>64.7</v>
      </c>
      <c r="Q1253" s="474">
        <v>63.5</v>
      </c>
      <c r="R1253" s="474" t="s">
        <v>3705</v>
      </c>
      <c r="S1253" s="475">
        <v>-0.0031</v>
      </c>
    </row>
    <row r="1254" ht="15.75" customHeight="1">
      <c r="A1254" s="473" t="s">
        <v>1605</v>
      </c>
      <c r="B1254" s="406">
        <v>65.82</v>
      </c>
      <c r="C1254" s="474">
        <v>65.55</v>
      </c>
      <c r="D1254" s="474">
        <v>66.18</v>
      </c>
      <c r="E1254" s="474">
        <v>65.18</v>
      </c>
      <c r="F1254" s="474" t="s">
        <v>3793</v>
      </c>
      <c r="G1254" s="475">
        <v>0.0041</v>
      </c>
      <c r="M1254" s="473" t="s">
        <v>1515</v>
      </c>
      <c r="N1254" s="406">
        <v>64.2</v>
      </c>
      <c r="O1254" s="474">
        <v>63.5</v>
      </c>
      <c r="P1254" s="474">
        <v>64.6</v>
      </c>
      <c r="Q1254" s="474">
        <v>63.5</v>
      </c>
      <c r="R1254" s="474" t="s">
        <v>3706</v>
      </c>
      <c r="S1254" s="475">
        <v>0.0031</v>
      </c>
    </row>
    <row r="1255" ht="15.75" customHeight="1">
      <c r="A1255" s="473" t="s">
        <v>1606</v>
      </c>
      <c r="B1255" s="406">
        <v>65.55</v>
      </c>
      <c r="C1255" s="474">
        <v>64.82</v>
      </c>
      <c r="D1255" s="474">
        <v>65.64</v>
      </c>
      <c r="E1255" s="474">
        <v>64.73</v>
      </c>
      <c r="F1255" s="474" t="s">
        <v>3794</v>
      </c>
      <c r="G1255" s="475">
        <v>0.0113</v>
      </c>
      <c r="M1255" s="473" t="s">
        <v>1516</v>
      </c>
      <c r="N1255" s="406">
        <v>64.0</v>
      </c>
      <c r="O1255" s="474">
        <v>64.3</v>
      </c>
      <c r="P1255" s="474">
        <v>64.5</v>
      </c>
      <c r="Q1255" s="474">
        <v>63.5</v>
      </c>
      <c r="R1255" s="474" t="s">
        <v>3707</v>
      </c>
      <c r="S1255" s="475">
        <v>-0.0047</v>
      </c>
    </row>
    <row r="1256" ht="15.75" customHeight="1">
      <c r="A1256" s="473" t="s">
        <v>1607</v>
      </c>
      <c r="B1256" s="406">
        <v>64.82</v>
      </c>
      <c r="C1256" s="474">
        <v>64.55</v>
      </c>
      <c r="D1256" s="474">
        <v>65.18</v>
      </c>
      <c r="E1256" s="474">
        <v>64.45</v>
      </c>
      <c r="F1256" s="474" t="s">
        <v>3795</v>
      </c>
      <c r="G1256" s="475">
        <v>0.0071</v>
      </c>
      <c r="M1256" s="473" t="s">
        <v>1517</v>
      </c>
      <c r="N1256" s="406">
        <v>64.3</v>
      </c>
      <c r="O1256" s="474">
        <v>63.3</v>
      </c>
      <c r="P1256" s="474">
        <v>64.8</v>
      </c>
      <c r="Q1256" s="474">
        <v>62.9</v>
      </c>
      <c r="R1256" s="474" t="s">
        <v>3708</v>
      </c>
      <c r="S1256" s="475">
        <v>0.0158</v>
      </c>
    </row>
    <row r="1257" ht="15.75" customHeight="1">
      <c r="A1257" s="473" t="s">
        <v>1608</v>
      </c>
      <c r="B1257" s="406">
        <v>64.36</v>
      </c>
      <c r="C1257" s="474">
        <v>64.64</v>
      </c>
      <c r="D1257" s="474">
        <v>64.73</v>
      </c>
      <c r="E1257" s="474">
        <v>64.0</v>
      </c>
      <c r="F1257" s="474" t="s">
        <v>3796</v>
      </c>
      <c r="G1257" s="475">
        <v>-0.0043</v>
      </c>
      <c r="M1257" s="473" t="s">
        <v>1518</v>
      </c>
      <c r="N1257" s="406">
        <v>63.3</v>
      </c>
      <c r="O1257" s="474">
        <v>63.4</v>
      </c>
      <c r="P1257" s="474">
        <v>64.2</v>
      </c>
      <c r="Q1257" s="474">
        <v>63.0</v>
      </c>
      <c r="R1257" s="474" t="s">
        <v>3709</v>
      </c>
      <c r="S1257" s="475">
        <v>0.0016</v>
      </c>
    </row>
    <row r="1258" ht="15.75" customHeight="1">
      <c r="A1258" s="473" t="s">
        <v>1609</v>
      </c>
      <c r="B1258" s="406">
        <v>64.64</v>
      </c>
      <c r="C1258" s="474">
        <v>64.09</v>
      </c>
      <c r="D1258" s="474">
        <v>65.09</v>
      </c>
      <c r="E1258" s="474">
        <v>63.91</v>
      </c>
      <c r="F1258" s="474" t="s">
        <v>3797</v>
      </c>
      <c r="G1258" s="475">
        <v>0.0029</v>
      </c>
      <c r="M1258" s="473" t="s">
        <v>1519</v>
      </c>
      <c r="N1258" s="406">
        <v>63.2</v>
      </c>
      <c r="O1258" s="474">
        <v>62.9</v>
      </c>
      <c r="P1258" s="474">
        <v>63.9</v>
      </c>
      <c r="Q1258" s="474">
        <v>62.0</v>
      </c>
      <c r="R1258" s="474" t="s">
        <v>3710</v>
      </c>
      <c r="S1258" s="475">
        <v>0.0048</v>
      </c>
    </row>
    <row r="1259" ht="15.75" customHeight="1">
      <c r="A1259" s="473" t="s">
        <v>1610</v>
      </c>
      <c r="B1259" s="406">
        <v>64.45</v>
      </c>
      <c r="C1259" s="474">
        <v>64.45</v>
      </c>
      <c r="D1259" s="474">
        <v>64.82</v>
      </c>
      <c r="E1259" s="474">
        <v>64.0</v>
      </c>
      <c r="F1259" s="474" t="s">
        <v>3700</v>
      </c>
      <c r="G1259" s="475">
        <v>0.0</v>
      </c>
      <c r="M1259" s="473" t="s">
        <v>1520</v>
      </c>
      <c r="N1259" s="406">
        <v>62.9</v>
      </c>
      <c r="O1259" s="474">
        <v>61.8</v>
      </c>
      <c r="P1259" s="474">
        <v>63.0</v>
      </c>
      <c r="Q1259" s="474">
        <v>61.6</v>
      </c>
      <c r="R1259" s="474" t="s">
        <v>3711</v>
      </c>
      <c r="S1259" s="475">
        <v>0.0211</v>
      </c>
    </row>
    <row r="1260" ht="15.75" customHeight="1">
      <c r="A1260" s="473" t="s">
        <v>1611</v>
      </c>
      <c r="B1260" s="406">
        <v>64.45</v>
      </c>
      <c r="C1260" s="474">
        <v>64.0</v>
      </c>
      <c r="D1260" s="474">
        <v>64.55</v>
      </c>
      <c r="E1260" s="474">
        <v>63.91</v>
      </c>
      <c r="F1260" s="474" t="s">
        <v>3798</v>
      </c>
      <c r="G1260" s="475">
        <v>0.0042</v>
      </c>
      <c r="M1260" s="473" t="s">
        <v>1521</v>
      </c>
      <c r="N1260" s="406">
        <v>61.6</v>
      </c>
      <c r="O1260" s="474">
        <v>61.4</v>
      </c>
      <c r="P1260" s="474">
        <v>62.0</v>
      </c>
      <c r="Q1260" s="474">
        <v>61.3</v>
      </c>
      <c r="R1260" s="474" t="s">
        <v>3712</v>
      </c>
      <c r="S1260" s="475">
        <v>-0.0016</v>
      </c>
    </row>
    <row r="1261" ht="15.75" customHeight="1">
      <c r="A1261" s="473" t="s">
        <v>1612</v>
      </c>
      <c r="B1261" s="406">
        <v>64.18</v>
      </c>
      <c r="C1261" s="474">
        <v>64.18</v>
      </c>
      <c r="D1261" s="474">
        <v>64.55</v>
      </c>
      <c r="E1261" s="474">
        <v>63.64</v>
      </c>
      <c r="F1261" s="474" t="s">
        <v>3799</v>
      </c>
      <c r="G1261" s="475">
        <v>0.0</v>
      </c>
      <c r="M1261" s="473" t="s">
        <v>1522</v>
      </c>
      <c r="N1261" s="406">
        <v>61.7</v>
      </c>
      <c r="O1261" s="474">
        <v>60.2</v>
      </c>
      <c r="P1261" s="474">
        <v>61.8</v>
      </c>
      <c r="Q1261" s="474">
        <v>60.2</v>
      </c>
      <c r="R1261" s="474" t="s">
        <v>3713</v>
      </c>
      <c r="S1261" s="475">
        <v>0.0301</v>
      </c>
    </row>
    <row r="1262" ht="15.75" customHeight="1">
      <c r="A1262" s="473" t="s">
        <v>1613</v>
      </c>
      <c r="B1262" s="406">
        <v>64.18</v>
      </c>
      <c r="C1262" s="474">
        <v>64.09</v>
      </c>
      <c r="D1262" s="474">
        <v>64.91</v>
      </c>
      <c r="E1262" s="474">
        <v>63.64</v>
      </c>
      <c r="F1262" s="474" t="s">
        <v>3800</v>
      </c>
      <c r="G1262" s="475">
        <v>0.0028</v>
      </c>
      <c r="M1262" s="473" t="s">
        <v>1523</v>
      </c>
      <c r="N1262" s="406">
        <v>59.9</v>
      </c>
      <c r="O1262" s="474">
        <v>60.5</v>
      </c>
      <c r="P1262" s="474">
        <v>60.5</v>
      </c>
      <c r="Q1262" s="474">
        <v>59.6</v>
      </c>
      <c r="R1262" s="474" t="s">
        <v>3714</v>
      </c>
      <c r="S1262" s="475">
        <v>-0.0033</v>
      </c>
    </row>
    <row r="1263" ht="15.75" customHeight="1">
      <c r="A1263" s="473" t="s">
        <v>1614</v>
      </c>
      <c r="B1263" s="406">
        <v>64.0</v>
      </c>
      <c r="C1263" s="474">
        <v>64.09</v>
      </c>
      <c r="D1263" s="474">
        <v>64.55</v>
      </c>
      <c r="E1263" s="474">
        <v>63.64</v>
      </c>
      <c r="F1263" s="474" t="s">
        <v>3349</v>
      </c>
      <c r="G1263" s="475">
        <v>-0.0042</v>
      </c>
      <c r="M1263" s="473" t="s">
        <v>1524</v>
      </c>
      <c r="N1263" s="406">
        <v>60.1</v>
      </c>
      <c r="O1263" s="474">
        <v>60.1</v>
      </c>
      <c r="P1263" s="474">
        <v>60.7</v>
      </c>
      <c r="Q1263" s="474">
        <v>59.8</v>
      </c>
      <c r="R1263" s="474" t="s">
        <v>3715</v>
      </c>
      <c r="S1263" s="475">
        <v>0.0017</v>
      </c>
    </row>
    <row r="1264" ht="15.75" customHeight="1">
      <c r="A1264" s="473" t="s">
        <v>1615</v>
      </c>
      <c r="B1264" s="406">
        <v>64.27</v>
      </c>
      <c r="C1264" s="474">
        <v>64.27</v>
      </c>
      <c r="D1264" s="474">
        <v>64.36</v>
      </c>
      <c r="E1264" s="474">
        <v>63.64</v>
      </c>
      <c r="F1264" s="474" t="s">
        <v>3801</v>
      </c>
      <c r="G1264" s="475">
        <v>0.0</v>
      </c>
      <c r="M1264" s="473" t="s">
        <v>1525</v>
      </c>
      <c r="N1264" s="406">
        <v>60.0</v>
      </c>
      <c r="O1264" s="474">
        <v>60.1</v>
      </c>
      <c r="P1264" s="474">
        <v>60.4</v>
      </c>
      <c r="Q1264" s="474">
        <v>59.8</v>
      </c>
      <c r="R1264" s="474" t="s">
        <v>3716</v>
      </c>
      <c r="S1264" s="475">
        <v>0.005</v>
      </c>
    </row>
    <row r="1265" ht="15.75" customHeight="1">
      <c r="A1265" s="473" t="s">
        <v>1616</v>
      </c>
      <c r="B1265" s="406">
        <v>64.27</v>
      </c>
      <c r="C1265" s="474">
        <v>64.64</v>
      </c>
      <c r="D1265" s="474">
        <v>64.73</v>
      </c>
      <c r="E1265" s="474">
        <v>64.18</v>
      </c>
      <c r="F1265" s="474" t="s">
        <v>3802</v>
      </c>
      <c r="G1265" s="475">
        <v>-0.0057</v>
      </c>
      <c r="M1265" s="473" t="s">
        <v>1526</v>
      </c>
      <c r="N1265" s="406">
        <v>59.7</v>
      </c>
      <c r="O1265" s="474">
        <v>60.7</v>
      </c>
      <c r="P1265" s="474">
        <v>60.7</v>
      </c>
      <c r="Q1265" s="474">
        <v>59.5</v>
      </c>
      <c r="R1265" s="474" t="s">
        <v>3717</v>
      </c>
      <c r="S1265" s="475">
        <v>-0.0017</v>
      </c>
    </row>
    <row r="1266" ht="15.75" customHeight="1">
      <c r="A1266" s="473" t="s">
        <v>1617</v>
      </c>
      <c r="B1266" s="406">
        <v>64.64</v>
      </c>
      <c r="C1266" s="474">
        <v>63.73</v>
      </c>
      <c r="D1266" s="474">
        <v>65.18</v>
      </c>
      <c r="E1266" s="474">
        <v>63.73</v>
      </c>
      <c r="F1266" s="474" t="s">
        <v>3803</v>
      </c>
      <c r="G1266" s="475">
        <v>0.01</v>
      </c>
      <c r="M1266" s="473" t="s">
        <v>1527</v>
      </c>
      <c r="N1266" s="406">
        <v>59.8</v>
      </c>
      <c r="O1266" s="474">
        <v>59.9</v>
      </c>
      <c r="P1266" s="474">
        <v>60.5</v>
      </c>
      <c r="Q1266" s="474">
        <v>59.7</v>
      </c>
      <c r="R1266" s="474" t="s">
        <v>3718</v>
      </c>
      <c r="S1266" s="475">
        <v>-0.0017</v>
      </c>
    </row>
    <row r="1267" ht="15.75" customHeight="1">
      <c r="A1267" s="473" t="s">
        <v>1618</v>
      </c>
      <c r="B1267" s="406">
        <v>64.0</v>
      </c>
      <c r="C1267" s="474">
        <v>63.91</v>
      </c>
      <c r="D1267" s="474">
        <v>64.09</v>
      </c>
      <c r="E1267" s="474">
        <v>63.73</v>
      </c>
      <c r="F1267" s="474" t="s">
        <v>3804</v>
      </c>
      <c r="G1267" s="475">
        <v>-0.0014</v>
      </c>
      <c r="M1267" s="473" t="s">
        <v>1528</v>
      </c>
      <c r="N1267" s="406">
        <v>59.9</v>
      </c>
      <c r="O1267" s="474">
        <v>59.7</v>
      </c>
      <c r="P1267" s="474">
        <v>60.5</v>
      </c>
      <c r="Q1267" s="474">
        <v>59.7</v>
      </c>
      <c r="R1267" s="474" t="s">
        <v>3719</v>
      </c>
      <c r="S1267" s="475">
        <v>0.0</v>
      </c>
    </row>
    <row r="1268" ht="15.75" customHeight="1">
      <c r="A1268" s="473" t="s">
        <v>1619</v>
      </c>
      <c r="B1268" s="406">
        <v>64.09</v>
      </c>
      <c r="C1268" s="474">
        <v>64.18</v>
      </c>
      <c r="D1268" s="474">
        <v>64.36</v>
      </c>
      <c r="E1268" s="474">
        <v>63.73</v>
      </c>
      <c r="F1268" s="474" t="s">
        <v>3805</v>
      </c>
      <c r="G1268" s="475">
        <v>-0.0014</v>
      </c>
      <c r="M1268" s="473" t="s">
        <v>1529</v>
      </c>
      <c r="N1268" s="406">
        <v>59.9</v>
      </c>
      <c r="O1268" s="474">
        <v>60.6</v>
      </c>
      <c r="P1268" s="474">
        <v>60.6</v>
      </c>
      <c r="Q1268" s="474">
        <v>59.7</v>
      </c>
      <c r="R1268" s="474" t="s">
        <v>3720</v>
      </c>
      <c r="S1268" s="475">
        <v>-0.0099</v>
      </c>
    </row>
    <row r="1269" ht="15.75" customHeight="1">
      <c r="A1269" s="473" t="s">
        <v>1620</v>
      </c>
      <c r="B1269" s="406">
        <v>64.18</v>
      </c>
      <c r="C1269" s="474">
        <v>64.18</v>
      </c>
      <c r="D1269" s="474">
        <v>64.82</v>
      </c>
      <c r="E1269" s="474">
        <v>63.73</v>
      </c>
      <c r="F1269" s="474" t="s">
        <v>3806</v>
      </c>
      <c r="G1269" s="475">
        <v>0.0</v>
      </c>
      <c r="M1269" s="473" t="s">
        <v>1530</v>
      </c>
      <c r="N1269" s="406">
        <v>60.5</v>
      </c>
      <c r="O1269" s="474">
        <v>60.1</v>
      </c>
      <c r="P1269" s="474">
        <v>60.8</v>
      </c>
      <c r="Q1269" s="474">
        <v>60.1</v>
      </c>
      <c r="R1269" s="474" t="s">
        <v>3721</v>
      </c>
      <c r="S1269" s="475">
        <v>0.0</v>
      </c>
    </row>
    <row r="1270" ht="15.75" customHeight="1">
      <c r="A1270" s="473" t="s">
        <v>1621</v>
      </c>
      <c r="B1270" s="406">
        <v>64.18</v>
      </c>
      <c r="C1270" s="474">
        <v>64.55</v>
      </c>
      <c r="D1270" s="474">
        <v>64.73</v>
      </c>
      <c r="E1270" s="474">
        <v>64.09</v>
      </c>
      <c r="F1270" s="474" t="s">
        <v>3807</v>
      </c>
      <c r="G1270" s="475">
        <v>-0.0014</v>
      </c>
      <c r="M1270" s="473" t="s">
        <v>1531</v>
      </c>
      <c r="N1270" s="406">
        <v>60.5</v>
      </c>
      <c r="O1270" s="474">
        <v>59.8</v>
      </c>
      <c r="P1270" s="474">
        <v>60.6</v>
      </c>
      <c r="Q1270" s="474">
        <v>59.8</v>
      </c>
      <c r="R1270" s="474" t="s">
        <v>3722</v>
      </c>
      <c r="S1270" s="475">
        <v>0.01</v>
      </c>
    </row>
    <row r="1271" ht="15.75" customHeight="1">
      <c r="A1271" s="473" t="s">
        <v>1622</v>
      </c>
      <c r="B1271" s="406">
        <v>64.27</v>
      </c>
      <c r="C1271" s="474">
        <v>64.73</v>
      </c>
      <c r="D1271" s="474">
        <v>64.73</v>
      </c>
      <c r="E1271" s="474">
        <v>63.82</v>
      </c>
      <c r="F1271" s="474" t="s">
        <v>3808</v>
      </c>
      <c r="G1271" s="475">
        <v>0.0099</v>
      </c>
      <c r="M1271" s="473" t="s">
        <v>1532</v>
      </c>
      <c r="N1271" s="406">
        <v>59.9</v>
      </c>
      <c r="O1271" s="474">
        <v>60.5</v>
      </c>
      <c r="P1271" s="474">
        <v>60.8</v>
      </c>
      <c r="Q1271" s="474">
        <v>59.7</v>
      </c>
      <c r="R1271" s="474" t="s">
        <v>3723</v>
      </c>
      <c r="S1271" s="475">
        <v>0.0017</v>
      </c>
    </row>
    <row r="1272" ht="15.75" customHeight="1">
      <c r="A1272" s="473" t="s">
        <v>1623</v>
      </c>
      <c r="B1272" s="406">
        <v>63.64</v>
      </c>
      <c r="C1272" s="474">
        <v>64.64</v>
      </c>
      <c r="D1272" s="474">
        <v>64.82</v>
      </c>
      <c r="E1272" s="474">
        <v>63.55</v>
      </c>
      <c r="F1272" s="474" t="s">
        <v>3809</v>
      </c>
      <c r="G1272" s="475">
        <v>0.0</v>
      </c>
      <c r="M1272" s="473" t="s">
        <v>1533</v>
      </c>
      <c r="N1272" s="406">
        <v>59.8</v>
      </c>
      <c r="O1272" s="474">
        <v>60.4</v>
      </c>
      <c r="P1272" s="474">
        <v>60.4</v>
      </c>
      <c r="Q1272" s="474">
        <v>59.7</v>
      </c>
      <c r="R1272" s="474" t="s">
        <v>3724</v>
      </c>
      <c r="S1272" s="475">
        <v>0.0034</v>
      </c>
    </row>
    <row r="1273" ht="15.75" customHeight="1">
      <c r="A1273" s="473" t="s">
        <v>1624</v>
      </c>
      <c r="B1273" s="406">
        <v>63.64</v>
      </c>
      <c r="C1273" s="474">
        <v>63.91</v>
      </c>
      <c r="D1273" s="474">
        <v>64.91</v>
      </c>
      <c r="E1273" s="474">
        <v>63.27</v>
      </c>
      <c r="F1273" s="474" t="s">
        <v>3810</v>
      </c>
      <c r="G1273" s="475">
        <v>-0.0126</v>
      </c>
      <c r="M1273" s="473" t="s">
        <v>1534</v>
      </c>
      <c r="N1273" s="406">
        <v>59.6</v>
      </c>
      <c r="O1273" s="474">
        <v>60.0</v>
      </c>
      <c r="P1273" s="474">
        <v>60.7</v>
      </c>
      <c r="Q1273" s="474">
        <v>59.3</v>
      </c>
      <c r="R1273" s="474" t="s">
        <v>3725</v>
      </c>
      <c r="S1273" s="475">
        <v>-0.0083</v>
      </c>
    </row>
    <row r="1274" ht="15.75" customHeight="1">
      <c r="A1274" s="473" t="s">
        <v>1625</v>
      </c>
      <c r="B1274" s="406">
        <v>64.45</v>
      </c>
      <c r="C1274" s="474">
        <v>64.55</v>
      </c>
      <c r="D1274" s="474">
        <v>65.0</v>
      </c>
      <c r="E1274" s="474">
        <v>64.0</v>
      </c>
      <c r="F1274" s="474" t="s">
        <v>3811</v>
      </c>
      <c r="G1274" s="475">
        <v>0.007</v>
      </c>
      <c r="M1274" s="473" t="s">
        <v>1535</v>
      </c>
      <c r="N1274" s="406">
        <v>60.1</v>
      </c>
      <c r="O1274" s="474">
        <v>60.0</v>
      </c>
      <c r="P1274" s="474">
        <v>60.9</v>
      </c>
      <c r="Q1274" s="474">
        <v>59.6</v>
      </c>
      <c r="R1274" s="474" t="s">
        <v>3011</v>
      </c>
      <c r="S1274" s="475">
        <v>0.0</v>
      </c>
    </row>
    <row r="1275" ht="15.75" customHeight="1">
      <c r="A1275" s="473" t="s">
        <v>1626</v>
      </c>
      <c r="B1275" s="406">
        <v>64.0</v>
      </c>
      <c r="C1275" s="474">
        <v>64.36</v>
      </c>
      <c r="D1275" s="474">
        <v>64.91</v>
      </c>
      <c r="E1275" s="474">
        <v>63.64</v>
      </c>
      <c r="F1275" s="474" t="s">
        <v>3812</v>
      </c>
      <c r="G1275" s="475">
        <v>-0.0028</v>
      </c>
      <c r="M1275" s="473" t="s">
        <v>1536</v>
      </c>
      <c r="N1275" s="406">
        <v>60.1</v>
      </c>
      <c r="O1275" s="474">
        <v>60.8</v>
      </c>
      <c r="P1275" s="474">
        <v>60.8</v>
      </c>
      <c r="Q1275" s="474">
        <v>60.0</v>
      </c>
      <c r="R1275" s="474" t="s">
        <v>3726</v>
      </c>
      <c r="S1275" s="475">
        <v>-0.0033</v>
      </c>
    </row>
    <row r="1276" ht="15.75" customHeight="1">
      <c r="A1276" s="473" t="s">
        <v>1627</v>
      </c>
      <c r="B1276" s="406">
        <v>64.18</v>
      </c>
      <c r="C1276" s="474">
        <v>65.82</v>
      </c>
      <c r="D1276" s="474">
        <v>65.82</v>
      </c>
      <c r="E1276" s="474">
        <v>63.91</v>
      </c>
      <c r="F1276" s="474" t="s">
        <v>3813</v>
      </c>
      <c r="G1276" s="475">
        <v>-0.0126</v>
      </c>
      <c r="M1276" s="473" t="s">
        <v>1537</v>
      </c>
      <c r="N1276" s="406">
        <v>60.3</v>
      </c>
      <c r="O1276" s="474">
        <v>61.0</v>
      </c>
      <c r="P1276" s="474">
        <v>61.0</v>
      </c>
      <c r="Q1276" s="474">
        <v>60.0</v>
      </c>
      <c r="R1276" s="474" t="s">
        <v>3727</v>
      </c>
      <c r="S1276" s="475">
        <v>0.0033</v>
      </c>
    </row>
    <row r="1277" ht="15.75" customHeight="1">
      <c r="A1277" s="473" t="s">
        <v>1628</v>
      </c>
      <c r="B1277" s="406">
        <v>65.0</v>
      </c>
      <c r="C1277" s="474">
        <v>65.64</v>
      </c>
      <c r="D1277" s="474">
        <v>66.09</v>
      </c>
      <c r="E1277" s="474">
        <v>64.73</v>
      </c>
      <c r="F1277" s="474" t="s">
        <v>3814</v>
      </c>
      <c r="G1277" s="475">
        <v>-0.0028</v>
      </c>
      <c r="M1277" s="473" t="s">
        <v>1538</v>
      </c>
      <c r="N1277" s="406">
        <v>60.1</v>
      </c>
      <c r="O1277" s="474">
        <v>60.6</v>
      </c>
      <c r="P1277" s="474">
        <v>60.7</v>
      </c>
      <c r="Q1277" s="474">
        <v>60.0</v>
      </c>
      <c r="R1277" s="474" t="s">
        <v>3728</v>
      </c>
      <c r="S1277" s="475">
        <v>-0.0083</v>
      </c>
    </row>
    <row r="1278" ht="15.75" customHeight="1">
      <c r="A1278" s="473" t="s">
        <v>1629</v>
      </c>
      <c r="B1278" s="406">
        <v>65.18</v>
      </c>
      <c r="C1278" s="474">
        <v>64.55</v>
      </c>
      <c r="D1278" s="474">
        <v>65.91</v>
      </c>
      <c r="E1278" s="474">
        <v>64.36</v>
      </c>
      <c r="F1278" s="474" t="s">
        <v>3815</v>
      </c>
      <c r="G1278" s="475">
        <v>0.0156</v>
      </c>
      <c r="M1278" s="473" t="s">
        <v>1539</v>
      </c>
      <c r="N1278" s="406">
        <v>60.6</v>
      </c>
      <c r="O1278" s="474">
        <v>60.9</v>
      </c>
      <c r="P1278" s="474">
        <v>61.0</v>
      </c>
      <c r="Q1278" s="474">
        <v>60.0</v>
      </c>
      <c r="R1278" s="474" t="s">
        <v>3729</v>
      </c>
      <c r="S1278" s="475">
        <v>0.005</v>
      </c>
    </row>
    <row r="1279" ht="15.75" customHeight="1">
      <c r="A1279" s="473" t="s">
        <v>1630</v>
      </c>
      <c r="B1279" s="406">
        <v>64.18</v>
      </c>
      <c r="C1279" s="474">
        <v>63.91</v>
      </c>
      <c r="D1279" s="474">
        <v>64.91</v>
      </c>
      <c r="E1279" s="474">
        <v>63.64</v>
      </c>
      <c r="F1279" s="474" t="s">
        <v>3816</v>
      </c>
      <c r="G1279" s="475">
        <v>0.0042</v>
      </c>
      <c r="M1279" s="473" t="s">
        <v>1540</v>
      </c>
      <c r="N1279" s="406">
        <v>60.3</v>
      </c>
      <c r="O1279" s="474">
        <v>60.5</v>
      </c>
      <c r="P1279" s="474">
        <v>60.8</v>
      </c>
      <c r="Q1279" s="474">
        <v>60.1</v>
      </c>
      <c r="R1279" s="474" t="s">
        <v>3730</v>
      </c>
      <c r="S1279" s="475">
        <v>-0.0082</v>
      </c>
    </row>
    <row r="1280" ht="15.75" customHeight="1">
      <c r="A1280" s="473" t="s">
        <v>1631</v>
      </c>
      <c r="B1280" s="406">
        <v>63.91</v>
      </c>
      <c r="C1280" s="474">
        <v>64.36</v>
      </c>
      <c r="D1280" s="474">
        <v>65.0</v>
      </c>
      <c r="E1280" s="474">
        <v>63.82</v>
      </c>
      <c r="F1280" s="474" t="s">
        <v>3817</v>
      </c>
      <c r="G1280" s="475">
        <v>-0.014</v>
      </c>
      <c r="M1280" s="473" t="s">
        <v>1541</v>
      </c>
      <c r="N1280" s="406">
        <v>60.8</v>
      </c>
      <c r="O1280" s="474">
        <v>61.0</v>
      </c>
      <c r="P1280" s="474">
        <v>61.8</v>
      </c>
      <c r="Q1280" s="474">
        <v>60.3</v>
      </c>
      <c r="R1280" s="474" t="s">
        <v>3731</v>
      </c>
      <c r="S1280" s="475">
        <v>0.0033</v>
      </c>
    </row>
    <row r="1281" ht="15.75" customHeight="1">
      <c r="A1281" s="473" t="s">
        <v>1632</v>
      </c>
      <c r="B1281" s="406">
        <v>64.82</v>
      </c>
      <c r="C1281" s="474">
        <v>64.55</v>
      </c>
      <c r="D1281" s="474">
        <v>65.73</v>
      </c>
      <c r="E1281" s="474">
        <v>64.55</v>
      </c>
      <c r="F1281" s="474" t="s">
        <v>3818</v>
      </c>
      <c r="G1281" s="475">
        <v>0.0042</v>
      </c>
      <c r="M1281" s="473" t="s">
        <v>1542</v>
      </c>
      <c r="N1281" s="406">
        <v>60.6</v>
      </c>
      <c r="O1281" s="474">
        <v>60.5</v>
      </c>
      <c r="P1281" s="474">
        <v>61.1</v>
      </c>
      <c r="Q1281" s="474">
        <v>60.2</v>
      </c>
      <c r="R1281" s="474" t="s">
        <v>3732</v>
      </c>
      <c r="S1281" s="475">
        <v>0.0017</v>
      </c>
    </row>
    <row r="1282" ht="15.75" customHeight="1">
      <c r="A1282" s="473" t="s">
        <v>1633</v>
      </c>
      <c r="B1282" s="406">
        <v>64.55</v>
      </c>
      <c r="C1282" s="474">
        <v>64.27</v>
      </c>
      <c r="D1282" s="474">
        <v>65.27</v>
      </c>
      <c r="E1282" s="474">
        <v>64.27</v>
      </c>
      <c r="F1282" s="474" t="s">
        <v>3819</v>
      </c>
      <c r="G1282" s="475">
        <v>0.0044</v>
      </c>
      <c r="M1282" s="473" t="s">
        <v>1543</v>
      </c>
      <c r="N1282" s="406">
        <v>60.5</v>
      </c>
      <c r="O1282" s="474">
        <v>60.7</v>
      </c>
      <c r="P1282" s="474">
        <v>61.8</v>
      </c>
      <c r="Q1282" s="474">
        <v>60.3</v>
      </c>
      <c r="R1282" s="474" t="s">
        <v>3572</v>
      </c>
      <c r="S1282" s="475">
        <v>-0.0033</v>
      </c>
    </row>
    <row r="1283" ht="15.75" customHeight="1">
      <c r="A1283" s="473" t="s">
        <v>1634</v>
      </c>
      <c r="B1283" s="406">
        <v>64.27</v>
      </c>
      <c r="C1283" s="474">
        <v>64.55</v>
      </c>
      <c r="D1283" s="474">
        <v>65.27</v>
      </c>
      <c r="E1283" s="474">
        <v>64.0</v>
      </c>
      <c r="F1283" s="474" t="s">
        <v>3820</v>
      </c>
      <c r="G1283" s="475">
        <v>-0.0071</v>
      </c>
      <c r="M1283" s="473" t="s">
        <v>1544</v>
      </c>
      <c r="N1283" s="406">
        <v>60.7</v>
      </c>
      <c r="O1283" s="474">
        <v>60.8</v>
      </c>
      <c r="P1283" s="474">
        <v>61.1</v>
      </c>
      <c r="Q1283" s="474">
        <v>60.2</v>
      </c>
      <c r="R1283" s="474" t="s">
        <v>3733</v>
      </c>
      <c r="S1283" s="475">
        <v>-0.0016</v>
      </c>
    </row>
    <row r="1284" ht="15.75" customHeight="1">
      <c r="A1284" s="473" t="s">
        <v>1635</v>
      </c>
      <c r="B1284" s="406">
        <v>64.73</v>
      </c>
      <c r="C1284" s="474">
        <v>65.55</v>
      </c>
      <c r="D1284" s="474">
        <v>65.55</v>
      </c>
      <c r="E1284" s="474">
        <v>64.27</v>
      </c>
      <c r="F1284" s="474" t="s">
        <v>3821</v>
      </c>
      <c r="G1284" s="475">
        <v>-0.0139</v>
      </c>
      <c r="M1284" s="473" t="s">
        <v>1545</v>
      </c>
      <c r="N1284" s="406">
        <v>60.8</v>
      </c>
      <c r="O1284" s="474">
        <v>61.3</v>
      </c>
      <c r="P1284" s="474">
        <v>62.0</v>
      </c>
      <c r="Q1284" s="474">
        <v>60.2</v>
      </c>
      <c r="R1284" s="474" t="s">
        <v>3734</v>
      </c>
      <c r="S1284" s="475">
        <v>0.01</v>
      </c>
    </row>
    <row r="1285" ht="15.75" customHeight="1">
      <c r="A1285" s="473" t="s">
        <v>1636</v>
      </c>
      <c r="B1285" s="406">
        <v>65.64</v>
      </c>
      <c r="C1285" s="474">
        <v>65.64</v>
      </c>
      <c r="D1285" s="474">
        <v>66.73</v>
      </c>
      <c r="E1285" s="474">
        <v>65.36</v>
      </c>
      <c r="F1285" s="474" t="s">
        <v>3822</v>
      </c>
      <c r="G1285" s="475">
        <v>0.0043</v>
      </c>
      <c r="M1285" s="473" t="s">
        <v>1546</v>
      </c>
      <c r="N1285" s="406">
        <v>60.2</v>
      </c>
      <c r="O1285" s="474">
        <v>60.1</v>
      </c>
      <c r="P1285" s="474">
        <v>60.5</v>
      </c>
      <c r="Q1285" s="474">
        <v>60.0</v>
      </c>
      <c r="R1285" s="474" t="s">
        <v>3735</v>
      </c>
      <c r="S1285" s="475">
        <v>0.0017</v>
      </c>
    </row>
    <row r="1286" ht="15.75" customHeight="1">
      <c r="A1286" s="473" t="s">
        <v>1637</v>
      </c>
      <c r="B1286" s="406">
        <v>65.36</v>
      </c>
      <c r="C1286" s="474">
        <v>64.82</v>
      </c>
      <c r="D1286" s="474">
        <v>66.27</v>
      </c>
      <c r="E1286" s="474">
        <v>64.09</v>
      </c>
      <c r="F1286" s="474" t="s">
        <v>3823</v>
      </c>
      <c r="G1286" s="475">
        <v>0.0184</v>
      </c>
      <c r="M1286" s="473" t="s">
        <v>1547</v>
      </c>
      <c r="N1286" s="406">
        <v>60.1</v>
      </c>
      <c r="O1286" s="474">
        <v>60.3</v>
      </c>
      <c r="P1286" s="474">
        <v>60.7</v>
      </c>
      <c r="Q1286" s="474">
        <v>60.0</v>
      </c>
      <c r="R1286" s="474" t="s">
        <v>3736</v>
      </c>
      <c r="S1286" s="475">
        <v>-0.0033</v>
      </c>
    </row>
    <row r="1287" ht="15.75" customHeight="1">
      <c r="A1287" s="473" t="s">
        <v>1638</v>
      </c>
      <c r="B1287" s="406">
        <v>64.18</v>
      </c>
      <c r="C1287" s="474">
        <v>65.91</v>
      </c>
      <c r="D1287" s="474">
        <v>66.18</v>
      </c>
      <c r="E1287" s="474">
        <v>63.64</v>
      </c>
      <c r="F1287" s="474" t="s">
        <v>3824</v>
      </c>
      <c r="G1287" s="475">
        <v>-0.0222</v>
      </c>
      <c r="M1287" s="473" t="s">
        <v>1548</v>
      </c>
      <c r="N1287" s="406">
        <v>60.3</v>
      </c>
      <c r="O1287" s="474">
        <v>60.8</v>
      </c>
      <c r="P1287" s="474">
        <v>61.0</v>
      </c>
      <c r="Q1287" s="474">
        <v>59.8</v>
      </c>
      <c r="R1287" s="474" t="s">
        <v>3737</v>
      </c>
      <c r="S1287" s="475">
        <v>-0.0082</v>
      </c>
    </row>
    <row r="1288" ht="15.75" customHeight="1">
      <c r="A1288" s="473" t="s">
        <v>1639</v>
      </c>
      <c r="B1288" s="406">
        <v>65.64</v>
      </c>
      <c r="C1288" s="474">
        <v>65.91</v>
      </c>
      <c r="D1288" s="474">
        <v>66.82</v>
      </c>
      <c r="E1288" s="474">
        <v>65.45</v>
      </c>
      <c r="F1288" s="474" t="s">
        <v>3825</v>
      </c>
      <c r="G1288" s="475">
        <v>0.0029</v>
      </c>
      <c r="M1288" s="473" t="s">
        <v>1549</v>
      </c>
      <c r="N1288" s="406">
        <v>60.8</v>
      </c>
      <c r="O1288" s="474">
        <v>60.2</v>
      </c>
      <c r="P1288" s="474">
        <v>61.0</v>
      </c>
      <c r="Q1288" s="474">
        <v>60.2</v>
      </c>
      <c r="R1288" s="474" t="s">
        <v>3738</v>
      </c>
      <c r="S1288" s="475">
        <v>0.0033</v>
      </c>
    </row>
    <row r="1289" ht="15.75" customHeight="1">
      <c r="A1289" s="473" t="s">
        <v>1640</v>
      </c>
      <c r="B1289" s="406">
        <v>65.45</v>
      </c>
      <c r="C1289" s="474">
        <v>65.18</v>
      </c>
      <c r="D1289" s="474">
        <v>65.91</v>
      </c>
      <c r="E1289" s="474">
        <v>64.64</v>
      </c>
      <c r="F1289" s="474" t="s">
        <v>3826</v>
      </c>
      <c r="G1289" s="475">
        <v>0.0184</v>
      </c>
      <c r="M1289" s="473" t="s">
        <v>1550</v>
      </c>
      <c r="N1289" s="406">
        <v>60.6</v>
      </c>
      <c r="O1289" s="474">
        <v>61.2</v>
      </c>
      <c r="P1289" s="474">
        <v>61.6</v>
      </c>
      <c r="Q1289" s="474">
        <v>59.9</v>
      </c>
      <c r="R1289" s="474" t="s">
        <v>3739</v>
      </c>
      <c r="S1289" s="475">
        <v>0.0066</v>
      </c>
    </row>
    <row r="1290" ht="15.75" customHeight="1">
      <c r="A1290" s="473" t="s">
        <v>1641</v>
      </c>
      <c r="B1290" s="406">
        <v>64.27</v>
      </c>
      <c r="C1290" s="474">
        <v>65.36</v>
      </c>
      <c r="D1290" s="474">
        <v>65.36</v>
      </c>
      <c r="E1290" s="474">
        <v>63.82</v>
      </c>
      <c r="F1290" s="474" t="s">
        <v>3827</v>
      </c>
      <c r="G1290" s="475">
        <v>0.0042</v>
      </c>
      <c r="M1290" s="473" t="s">
        <v>1551</v>
      </c>
      <c r="N1290" s="406">
        <v>60.2</v>
      </c>
      <c r="O1290" s="474">
        <v>60.6</v>
      </c>
      <c r="P1290" s="474">
        <v>61.6</v>
      </c>
      <c r="Q1290" s="474">
        <v>59.7</v>
      </c>
      <c r="R1290" s="474" t="s">
        <v>3740</v>
      </c>
      <c r="S1290" s="475">
        <v>-0.0082</v>
      </c>
    </row>
    <row r="1291" ht="15.75" customHeight="1">
      <c r="A1291" s="473" t="s">
        <v>1642</v>
      </c>
      <c r="B1291" s="406">
        <v>64.0</v>
      </c>
      <c r="C1291" s="474">
        <v>65.55</v>
      </c>
      <c r="D1291" s="474">
        <v>65.55</v>
      </c>
      <c r="E1291" s="474">
        <v>63.73</v>
      </c>
      <c r="F1291" s="474" t="s">
        <v>3828</v>
      </c>
      <c r="G1291" s="475">
        <v>-0.0085</v>
      </c>
      <c r="M1291" s="473" t="s">
        <v>1552</v>
      </c>
      <c r="N1291" s="406">
        <v>60.7</v>
      </c>
      <c r="O1291" s="474">
        <v>62.0</v>
      </c>
      <c r="P1291" s="474">
        <v>62.5</v>
      </c>
      <c r="Q1291" s="474">
        <v>60.6</v>
      </c>
      <c r="R1291" s="474" t="s">
        <v>3741</v>
      </c>
      <c r="S1291" s="475">
        <v>-0.0098</v>
      </c>
    </row>
    <row r="1292" ht="15.75" customHeight="1">
      <c r="A1292" s="473" t="s">
        <v>1643</v>
      </c>
      <c r="B1292" s="406">
        <v>64.55</v>
      </c>
      <c r="C1292" s="474">
        <v>66.64</v>
      </c>
      <c r="D1292" s="474">
        <v>66.64</v>
      </c>
      <c r="E1292" s="474">
        <v>64.09</v>
      </c>
      <c r="F1292" s="474" t="s">
        <v>3829</v>
      </c>
      <c r="G1292" s="475">
        <v>-0.0153</v>
      </c>
      <c r="M1292" s="473" t="s">
        <v>1553</v>
      </c>
      <c r="N1292" s="406">
        <v>61.3</v>
      </c>
      <c r="O1292" s="474">
        <v>62.7</v>
      </c>
      <c r="P1292" s="474">
        <v>62.7</v>
      </c>
      <c r="Q1292" s="474">
        <v>61.1</v>
      </c>
      <c r="R1292" s="474" t="s">
        <v>3742</v>
      </c>
      <c r="S1292" s="475">
        <v>-0.0065</v>
      </c>
    </row>
    <row r="1293" ht="15.75" customHeight="1">
      <c r="A1293" s="473" t="s">
        <v>1644</v>
      </c>
      <c r="B1293" s="406">
        <v>65.55</v>
      </c>
      <c r="C1293" s="474">
        <v>65.55</v>
      </c>
      <c r="D1293" s="474">
        <v>66.82</v>
      </c>
      <c r="E1293" s="474">
        <v>65.09</v>
      </c>
      <c r="F1293" s="474" t="s">
        <v>3830</v>
      </c>
      <c r="G1293" s="475">
        <v>-0.0014</v>
      </c>
      <c r="M1293" s="473" t="s">
        <v>1554</v>
      </c>
      <c r="N1293" s="406">
        <v>61.7</v>
      </c>
      <c r="O1293" s="474">
        <v>63.0</v>
      </c>
      <c r="P1293" s="474">
        <v>63.3</v>
      </c>
      <c r="Q1293" s="474">
        <v>61.5</v>
      </c>
      <c r="R1293" s="474" t="s">
        <v>3743</v>
      </c>
      <c r="S1293" s="475">
        <v>-0.0048</v>
      </c>
    </row>
    <row r="1294" ht="15.75" customHeight="1">
      <c r="A1294" s="473" t="s">
        <v>1645</v>
      </c>
      <c r="B1294" s="406">
        <v>65.64</v>
      </c>
      <c r="C1294" s="474">
        <v>65.18</v>
      </c>
      <c r="D1294" s="474">
        <v>67.27</v>
      </c>
      <c r="E1294" s="474">
        <v>65.18</v>
      </c>
      <c r="F1294" s="474" t="s">
        <v>3831</v>
      </c>
      <c r="G1294" s="475">
        <v>0.0098</v>
      </c>
      <c r="M1294" s="473" t="s">
        <v>1555</v>
      </c>
      <c r="N1294" s="406">
        <v>62.0</v>
      </c>
      <c r="O1294" s="474">
        <v>62.1</v>
      </c>
      <c r="P1294" s="474">
        <v>62.5</v>
      </c>
      <c r="Q1294" s="474">
        <v>61.9</v>
      </c>
      <c r="R1294" s="474" t="s">
        <v>3744</v>
      </c>
      <c r="S1294" s="475">
        <v>0.0</v>
      </c>
    </row>
    <row r="1295" ht="15.75" customHeight="1">
      <c r="A1295" s="473" t="s">
        <v>1646</v>
      </c>
      <c r="B1295" s="406">
        <v>65.0</v>
      </c>
      <c r="C1295" s="474">
        <v>65.18</v>
      </c>
      <c r="D1295" s="474">
        <v>66.09</v>
      </c>
      <c r="E1295" s="474">
        <v>64.73</v>
      </c>
      <c r="F1295" s="474" t="s">
        <v>3832</v>
      </c>
      <c r="G1295" s="475">
        <v>0.0014</v>
      </c>
      <c r="M1295" s="473" t="s">
        <v>1556</v>
      </c>
      <c r="N1295" s="406">
        <v>62.0</v>
      </c>
      <c r="O1295" s="474">
        <v>62.9</v>
      </c>
      <c r="P1295" s="474">
        <v>62.9</v>
      </c>
      <c r="Q1295" s="474">
        <v>61.4</v>
      </c>
      <c r="R1295" s="474" t="s">
        <v>3745</v>
      </c>
      <c r="S1295" s="475">
        <v>0.0</v>
      </c>
    </row>
    <row r="1296" ht="15.75" customHeight="1">
      <c r="A1296" s="473" t="s">
        <v>1647</v>
      </c>
      <c r="B1296" s="406">
        <v>64.91</v>
      </c>
      <c r="C1296" s="474">
        <v>68.09</v>
      </c>
      <c r="D1296" s="474">
        <v>68.18</v>
      </c>
      <c r="E1296" s="474">
        <v>64.18</v>
      </c>
      <c r="F1296" s="474" t="s">
        <v>3833</v>
      </c>
      <c r="G1296" s="475">
        <v>-0.0467</v>
      </c>
      <c r="M1296" s="473" t="s">
        <v>1557</v>
      </c>
      <c r="N1296" s="406">
        <v>62.0</v>
      </c>
      <c r="O1296" s="474">
        <v>61.6</v>
      </c>
      <c r="P1296" s="474">
        <v>62.5</v>
      </c>
      <c r="Q1296" s="474">
        <v>61.6</v>
      </c>
      <c r="R1296" s="474" t="s">
        <v>3746</v>
      </c>
      <c r="S1296" s="475">
        <v>0.0032</v>
      </c>
    </row>
    <row r="1297" ht="15.75" customHeight="1">
      <c r="A1297" s="473" t="s">
        <v>1648</v>
      </c>
      <c r="B1297" s="406">
        <v>68.09</v>
      </c>
      <c r="C1297" s="474">
        <v>67.0</v>
      </c>
      <c r="D1297" s="474">
        <v>69.0</v>
      </c>
      <c r="E1297" s="474">
        <v>66.36</v>
      </c>
      <c r="F1297" s="474" t="s">
        <v>3834</v>
      </c>
      <c r="G1297" s="475">
        <v>0.0275</v>
      </c>
      <c r="M1297" s="473" t="s">
        <v>1558</v>
      </c>
      <c r="N1297" s="406">
        <v>61.8</v>
      </c>
      <c r="O1297" s="474">
        <v>62.6</v>
      </c>
      <c r="P1297" s="474">
        <v>63.5</v>
      </c>
      <c r="Q1297" s="474">
        <v>61.3</v>
      </c>
      <c r="R1297" s="474" t="s">
        <v>3747</v>
      </c>
      <c r="S1297" s="475">
        <v>-0.0128</v>
      </c>
    </row>
    <row r="1298" ht="15.75" customHeight="1">
      <c r="A1298" s="473" t="s">
        <v>1649</v>
      </c>
      <c r="B1298" s="406">
        <v>66.27</v>
      </c>
      <c r="C1298" s="474">
        <v>65.45</v>
      </c>
      <c r="D1298" s="474">
        <v>67.0</v>
      </c>
      <c r="E1298" s="474">
        <v>65.36</v>
      </c>
      <c r="F1298" s="474" t="s">
        <v>3835</v>
      </c>
      <c r="G1298" s="475">
        <v>0.0139</v>
      </c>
      <c r="M1298" s="473" t="s">
        <v>1559</v>
      </c>
      <c r="N1298" s="406">
        <v>62.6</v>
      </c>
      <c r="O1298" s="474">
        <v>61.7</v>
      </c>
      <c r="P1298" s="474">
        <v>62.8</v>
      </c>
      <c r="Q1298" s="474">
        <v>61.7</v>
      </c>
      <c r="R1298" s="474" t="s">
        <v>3748</v>
      </c>
      <c r="S1298" s="475">
        <v>0.0032</v>
      </c>
    </row>
    <row r="1299" ht="15.75" customHeight="1">
      <c r="A1299" s="473" t="s">
        <v>1650</v>
      </c>
      <c r="B1299" s="406">
        <v>65.36</v>
      </c>
      <c r="C1299" s="474">
        <v>64.36</v>
      </c>
      <c r="D1299" s="474">
        <v>67.0</v>
      </c>
      <c r="E1299" s="474">
        <v>63.73</v>
      </c>
      <c r="F1299" s="474" t="s">
        <v>3836</v>
      </c>
      <c r="G1299" s="475">
        <v>0.0241</v>
      </c>
      <c r="M1299" s="473" t="s">
        <v>1560</v>
      </c>
      <c r="N1299" s="406">
        <v>62.4</v>
      </c>
      <c r="O1299" s="474">
        <v>61.7</v>
      </c>
      <c r="P1299" s="474">
        <v>63.0</v>
      </c>
      <c r="Q1299" s="474">
        <v>61.5</v>
      </c>
      <c r="R1299" s="474" t="s">
        <v>3749</v>
      </c>
      <c r="S1299" s="475">
        <v>0.0</v>
      </c>
    </row>
    <row r="1300" ht="15.75" customHeight="1">
      <c r="A1300" s="473" t="s">
        <v>1651</v>
      </c>
      <c r="B1300" s="406">
        <v>63.82</v>
      </c>
      <c r="C1300" s="474">
        <v>63.64</v>
      </c>
      <c r="D1300" s="474">
        <v>64.91</v>
      </c>
      <c r="E1300" s="474">
        <v>62.73</v>
      </c>
      <c r="F1300" s="474" t="s">
        <v>3837</v>
      </c>
      <c r="G1300" s="475">
        <v>-0.0014</v>
      </c>
      <c r="M1300" s="473" t="s">
        <v>1561</v>
      </c>
      <c r="N1300" s="406">
        <v>62.4</v>
      </c>
      <c r="O1300" s="474">
        <v>61.7</v>
      </c>
      <c r="P1300" s="474">
        <v>62.8</v>
      </c>
      <c r="Q1300" s="474">
        <v>61.0</v>
      </c>
      <c r="R1300" s="474" t="s">
        <v>3750</v>
      </c>
      <c r="S1300" s="475">
        <v>0.0097</v>
      </c>
    </row>
    <row r="1301" ht="15.75" customHeight="1">
      <c r="A1301" s="473" t="s">
        <v>1652</v>
      </c>
      <c r="B1301" s="406">
        <v>63.91</v>
      </c>
      <c r="C1301" s="474">
        <v>64.82</v>
      </c>
      <c r="D1301" s="474">
        <v>65.18</v>
      </c>
      <c r="E1301" s="474">
        <v>63.55</v>
      </c>
      <c r="F1301" s="474" t="s">
        <v>3838</v>
      </c>
      <c r="G1301" s="475">
        <v>-0.0014</v>
      </c>
      <c r="M1301" s="473" t="s">
        <v>1562</v>
      </c>
      <c r="N1301" s="406">
        <v>61.8</v>
      </c>
      <c r="O1301" s="474">
        <v>61.8</v>
      </c>
      <c r="P1301" s="474">
        <v>63.0</v>
      </c>
      <c r="Q1301" s="474">
        <v>60.3</v>
      </c>
      <c r="R1301" s="474" t="s">
        <v>3751</v>
      </c>
      <c r="S1301" s="475">
        <v>0.0266</v>
      </c>
    </row>
    <row r="1302" ht="15.75" customHeight="1">
      <c r="A1302" s="473" t="s">
        <v>1653</v>
      </c>
      <c r="B1302" s="406">
        <v>64.0</v>
      </c>
      <c r="C1302" s="474">
        <v>64.36</v>
      </c>
      <c r="D1302" s="474">
        <v>64.64</v>
      </c>
      <c r="E1302" s="474">
        <v>63.73</v>
      </c>
      <c r="F1302" s="474" t="s">
        <v>3839</v>
      </c>
      <c r="G1302" s="475">
        <v>-0.0127</v>
      </c>
      <c r="M1302" s="473" t="s">
        <v>1563</v>
      </c>
      <c r="N1302" s="406">
        <v>60.2</v>
      </c>
      <c r="O1302" s="474">
        <v>61.3</v>
      </c>
      <c r="P1302" s="474">
        <v>61.3</v>
      </c>
      <c r="Q1302" s="474">
        <v>60.0</v>
      </c>
      <c r="R1302" s="474" t="s">
        <v>3752</v>
      </c>
      <c r="S1302" s="475">
        <v>-0.0195</v>
      </c>
    </row>
    <row r="1303" ht="15.75" customHeight="1">
      <c r="A1303" s="473" t="s">
        <v>1654</v>
      </c>
      <c r="B1303" s="406">
        <v>64.82</v>
      </c>
      <c r="C1303" s="474">
        <v>64.45</v>
      </c>
      <c r="D1303" s="474">
        <v>65.18</v>
      </c>
      <c r="E1303" s="474">
        <v>64.0</v>
      </c>
      <c r="F1303" s="474" t="s">
        <v>3840</v>
      </c>
      <c r="G1303" s="475">
        <v>0.0185</v>
      </c>
      <c r="M1303" s="473" t="s">
        <v>1564</v>
      </c>
      <c r="N1303" s="406">
        <v>61.4</v>
      </c>
      <c r="O1303" s="474">
        <v>62.4</v>
      </c>
      <c r="P1303" s="474">
        <v>62.5</v>
      </c>
      <c r="Q1303" s="474">
        <v>61.3</v>
      </c>
      <c r="R1303" s="474" t="s">
        <v>3753</v>
      </c>
      <c r="S1303" s="475">
        <v>-0.0049</v>
      </c>
    </row>
    <row r="1304" ht="15.75" customHeight="1">
      <c r="A1304" s="473" t="s">
        <v>1655</v>
      </c>
      <c r="B1304" s="406">
        <v>63.64</v>
      </c>
      <c r="C1304" s="474">
        <v>65.27</v>
      </c>
      <c r="D1304" s="474">
        <v>65.27</v>
      </c>
      <c r="E1304" s="474">
        <v>63.36</v>
      </c>
      <c r="F1304" s="474" t="s">
        <v>3841</v>
      </c>
      <c r="G1304" s="475">
        <v>-0.0112</v>
      </c>
      <c r="M1304" s="473" t="s">
        <v>1565</v>
      </c>
      <c r="N1304" s="406">
        <v>61.7</v>
      </c>
      <c r="O1304" s="474">
        <v>61.5</v>
      </c>
      <c r="P1304" s="474">
        <v>62.4</v>
      </c>
      <c r="Q1304" s="474">
        <v>61.0</v>
      </c>
      <c r="R1304" s="474" t="s">
        <v>3754</v>
      </c>
      <c r="S1304" s="475">
        <v>-0.008</v>
      </c>
    </row>
    <row r="1305" ht="15.75" customHeight="1">
      <c r="A1305" s="473" t="s">
        <v>1656</v>
      </c>
      <c r="B1305" s="406">
        <v>64.36</v>
      </c>
      <c r="C1305" s="474">
        <v>65.09</v>
      </c>
      <c r="D1305" s="474">
        <v>65.09</v>
      </c>
      <c r="E1305" s="474">
        <v>64.18</v>
      </c>
      <c r="F1305" s="474" t="s">
        <v>3842</v>
      </c>
      <c r="G1305" s="475">
        <v>-0.0112</v>
      </c>
      <c r="M1305" s="473" t="s">
        <v>1566</v>
      </c>
      <c r="N1305" s="406">
        <v>62.2</v>
      </c>
      <c r="O1305" s="474">
        <v>62.8</v>
      </c>
      <c r="P1305" s="474">
        <v>62.8</v>
      </c>
      <c r="Q1305" s="474">
        <v>62.0</v>
      </c>
      <c r="R1305" s="474" t="s">
        <v>3755</v>
      </c>
      <c r="S1305" s="475">
        <v>-0.0096</v>
      </c>
    </row>
    <row r="1306" ht="15.75" customHeight="1">
      <c r="A1306" s="473" t="s">
        <v>1657</v>
      </c>
      <c r="B1306" s="406">
        <v>65.09</v>
      </c>
      <c r="C1306" s="474">
        <v>65.27</v>
      </c>
      <c r="D1306" s="474">
        <v>65.82</v>
      </c>
      <c r="E1306" s="474">
        <v>63.82</v>
      </c>
      <c r="F1306" s="474" t="s">
        <v>3843</v>
      </c>
      <c r="G1306" s="475">
        <v>0.0084</v>
      </c>
      <c r="M1306" s="473" t="s">
        <v>1567</v>
      </c>
      <c r="N1306" s="406">
        <v>62.8</v>
      </c>
      <c r="O1306" s="474">
        <v>62.5</v>
      </c>
      <c r="P1306" s="474">
        <v>63.2</v>
      </c>
      <c r="Q1306" s="474">
        <v>61.5</v>
      </c>
      <c r="R1306" s="474" t="s">
        <v>3756</v>
      </c>
      <c r="S1306" s="475">
        <v>0.0048</v>
      </c>
    </row>
    <row r="1307" ht="15.75" customHeight="1">
      <c r="A1307" s="473" t="s">
        <v>1658</v>
      </c>
      <c r="B1307" s="406">
        <v>64.55</v>
      </c>
      <c r="C1307" s="474">
        <v>62.91</v>
      </c>
      <c r="D1307" s="474">
        <v>66.09</v>
      </c>
      <c r="E1307" s="474">
        <v>62.91</v>
      </c>
      <c r="F1307" s="474" t="s">
        <v>3844</v>
      </c>
      <c r="G1307" s="475">
        <v>0.0231</v>
      </c>
      <c r="M1307" s="473" t="s">
        <v>1568</v>
      </c>
      <c r="N1307" s="406">
        <v>62.5</v>
      </c>
      <c r="O1307" s="474">
        <v>68.0</v>
      </c>
      <c r="P1307" s="474">
        <v>68.0</v>
      </c>
      <c r="Q1307" s="474">
        <v>60.6</v>
      </c>
      <c r="R1307" s="474" t="s">
        <v>3757</v>
      </c>
      <c r="S1307" s="475">
        <v>-0.015</v>
      </c>
    </row>
    <row r="1308" ht="15.75" customHeight="1">
      <c r="A1308" s="473" t="s">
        <v>1659</v>
      </c>
      <c r="B1308" s="406">
        <v>63.09</v>
      </c>
      <c r="C1308" s="474">
        <v>63.18</v>
      </c>
      <c r="D1308" s="474">
        <v>63.82</v>
      </c>
      <c r="E1308" s="474">
        <v>62.73</v>
      </c>
      <c r="F1308" s="474" t="s">
        <v>3845</v>
      </c>
      <c r="G1308" s="475">
        <v>-0.0086</v>
      </c>
      <c r="M1308" s="473" t="s">
        <v>1569</v>
      </c>
      <c r="N1308" s="406">
        <v>63.45</v>
      </c>
      <c r="O1308" s="474">
        <v>63.45</v>
      </c>
      <c r="P1308" s="474">
        <v>63.45</v>
      </c>
      <c r="Q1308" s="474">
        <v>63.45</v>
      </c>
      <c r="R1308" s="474"/>
      <c r="S1308" s="475">
        <v>0.0</v>
      </c>
    </row>
    <row r="1309" ht="15.75" customHeight="1">
      <c r="A1309" s="473" t="s">
        <v>1660</v>
      </c>
      <c r="B1309" s="406">
        <v>63.64</v>
      </c>
      <c r="C1309" s="474">
        <v>63.64</v>
      </c>
      <c r="D1309" s="474">
        <v>64.55</v>
      </c>
      <c r="E1309" s="474">
        <v>63.36</v>
      </c>
      <c r="F1309" s="474" t="s">
        <v>3846</v>
      </c>
      <c r="G1309" s="475">
        <v>-0.0098</v>
      </c>
      <c r="M1309" s="473" t="s">
        <v>1570</v>
      </c>
      <c r="N1309" s="406">
        <v>63.45</v>
      </c>
      <c r="O1309" s="474">
        <v>63.55</v>
      </c>
      <c r="P1309" s="474">
        <v>63.64</v>
      </c>
      <c r="Q1309" s="474">
        <v>62.64</v>
      </c>
      <c r="R1309" s="474" t="s">
        <v>3758</v>
      </c>
      <c r="S1309" s="475">
        <v>-0.0058</v>
      </c>
    </row>
    <row r="1310" ht="15.75" customHeight="1">
      <c r="A1310" s="473" t="s">
        <v>1661</v>
      </c>
      <c r="B1310" s="406">
        <v>64.27</v>
      </c>
      <c r="C1310" s="474">
        <v>64.45</v>
      </c>
      <c r="D1310" s="474">
        <v>64.91</v>
      </c>
      <c r="E1310" s="474">
        <v>64.18</v>
      </c>
      <c r="F1310" s="474" t="s">
        <v>3847</v>
      </c>
      <c r="G1310" s="475">
        <v>-0.0057</v>
      </c>
      <c r="M1310" s="473" t="s">
        <v>1571</v>
      </c>
      <c r="N1310" s="406">
        <v>63.82</v>
      </c>
      <c r="O1310" s="474">
        <v>63.55</v>
      </c>
      <c r="P1310" s="474">
        <v>63.91</v>
      </c>
      <c r="Q1310" s="474">
        <v>62.73</v>
      </c>
      <c r="R1310" s="474" t="s">
        <v>3759</v>
      </c>
      <c r="S1310" s="475">
        <v>-0.0028</v>
      </c>
    </row>
    <row r="1311" ht="15.75" customHeight="1">
      <c r="A1311" s="473" t="s">
        <v>1662</v>
      </c>
      <c r="B1311" s="406">
        <v>64.64</v>
      </c>
      <c r="C1311" s="474">
        <v>65.91</v>
      </c>
      <c r="D1311" s="474">
        <v>65.91</v>
      </c>
      <c r="E1311" s="474">
        <v>64.09</v>
      </c>
      <c r="F1311" s="474" t="s">
        <v>3848</v>
      </c>
      <c r="G1311" s="475">
        <v>-0.0097</v>
      </c>
      <c r="M1311" s="473" t="s">
        <v>1572</v>
      </c>
      <c r="N1311" s="406">
        <v>64.0</v>
      </c>
      <c r="O1311" s="474">
        <v>64.45</v>
      </c>
      <c r="P1311" s="474">
        <v>64.45</v>
      </c>
      <c r="Q1311" s="474">
        <v>62.73</v>
      </c>
      <c r="R1311" s="474" t="s">
        <v>3760</v>
      </c>
      <c r="S1311" s="475">
        <v>0.0087</v>
      </c>
    </row>
    <row r="1312" ht="15.75" customHeight="1">
      <c r="A1312" s="473" t="s">
        <v>1663</v>
      </c>
      <c r="B1312" s="406">
        <v>65.27</v>
      </c>
      <c r="C1312" s="474">
        <v>64.73</v>
      </c>
      <c r="D1312" s="474">
        <v>65.91</v>
      </c>
      <c r="E1312" s="474">
        <v>64.09</v>
      </c>
      <c r="F1312" s="474" t="s">
        <v>3849</v>
      </c>
      <c r="G1312" s="475">
        <v>0.0028</v>
      </c>
      <c r="M1312" s="473" t="s">
        <v>1573</v>
      </c>
      <c r="N1312" s="406">
        <v>63.45</v>
      </c>
      <c r="O1312" s="474">
        <v>64.18</v>
      </c>
      <c r="P1312" s="474">
        <v>64.45</v>
      </c>
      <c r="Q1312" s="474">
        <v>63.27</v>
      </c>
      <c r="R1312" s="474" t="s">
        <v>3761</v>
      </c>
      <c r="S1312" s="475">
        <v>-0.01</v>
      </c>
    </row>
    <row r="1313" ht="15.75" customHeight="1">
      <c r="A1313" s="473" t="s">
        <v>1664</v>
      </c>
      <c r="B1313" s="406">
        <v>65.09</v>
      </c>
      <c r="C1313" s="474">
        <v>65.36</v>
      </c>
      <c r="D1313" s="474">
        <v>65.45</v>
      </c>
      <c r="E1313" s="474">
        <v>64.91</v>
      </c>
      <c r="F1313" s="474" t="s">
        <v>3850</v>
      </c>
      <c r="G1313" s="475">
        <v>-0.0041</v>
      </c>
      <c r="M1313" s="473" t="s">
        <v>1574</v>
      </c>
      <c r="N1313" s="406">
        <v>64.09</v>
      </c>
      <c r="O1313" s="474">
        <v>64.73</v>
      </c>
      <c r="P1313" s="474">
        <v>64.82</v>
      </c>
      <c r="Q1313" s="474">
        <v>63.36</v>
      </c>
      <c r="R1313" s="474" t="s">
        <v>3762</v>
      </c>
      <c r="S1313" s="475">
        <v>-0.0181</v>
      </c>
    </row>
    <row r="1314" ht="15.75" customHeight="1">
      <c r="A1314" s="473" t="s">
        <v>1665</v>
      </c>
      <c r="B1314" s="406">
        <v>65.36</v>
      </c>
      <c r="C1314" s="474">
        <v>67.09</v>
      </c>
      <c r="D1314" s="474">
        <v>67.09</v>
      </c>
      <c r="E1314" s="474">
        <v>65.09</v>
      </c>
      <c r="F1314" s="474" t="s">
        <v>3851</v>
      </c>
      <c r="G1314" s="475">
        <v>-0.0029</v>
      </c>
      <c r="M1314" s="473" t="s">
        <v>1575</v>
      </c>
      <c r="N1314" s="406">
        <v>65.27</v>
      </c>
      <c r="O1314" s="474">
        <v>64.0</v>
      </c>
      <c r="P1314" s="474">
        <v>65.45</v>
      </c>
      <c r="Q1314" s="474">
        <v>63.0</v>
      </c>
      <c r="R1314" s="474" t="s">
        <v>3763</v>
      </c>
      <c r="S1314" s="475">
        <v>0.0271</v>
      </c>
    </row>
    <row r="1315" ht="15.75" customHeight="1">
      <c r="A1315" s="473" t="s">
        <v>1666</v>
      </c>
      <c r="B1315" s="406">
        <v>65.55</v>
      </c>
      <c r="C1315" s="474">
        <v>65.36</v>
      </c>
      <c r="D1315" s="474">
        <v>65.73</v>
      </c>
      <c r="E1315" s="474">
        <v>65.0</v>
      </c>
      <c r="F1315" s="474" t="s">
        <v>3852</v>
      </c>
      <c r="G1315" s="475">
        <v>0.0029</v>
      </c>
      <c r="M1315" s="473" t="s">
        <v>1576</v>
      </c>
      <c r="N1315" s="406">
        <v>63.55</v>
      </c>
      <c r="O1315" s="474">
        <v>63.55</v>
      </c>
      <c r="P1315" s="474">
        <v>64.0</v>
      </c>
      <c r="Q1315" s="474">
        <v>63.0</v>
      </c>
      <c r="R1315" s="474" t="s">
        <v>3764</v>
      </c>
      <c r="S1315" s="475">
        <v>0.003</v>
      </c>
    </row>
    <row r="1316" ht="15.75" customHeight="1">
      <c r="A1316" s="473" t="s">
        <v>1667</v>
      </c>
      <c r="B1316" s="406">
        <v>65.36</v>
      </c>
      <c r="C1316" s="474">
        <v>65.55</v>
      </c>
      <c r="D1316" s="474">
        <v>65.91</v>
      </c>
      <c r="E1316" s="474">
        <v>65.09</v>
      </c>
      <c r="F1316" s="474" t="s">
        <v>3853</v>
      </c>
      <c r="G1316" s="475">
        <v>-0.011</v>
      </c>
      <c r="M1316" s="473" t="s">
        <v>1577</v>
      </c>
      <c r="N1316" s="406">
        <v>63.36</v>
      </c>
      <c r="O1316" s="474">
        <v>63.64</v>
      </c>
      <c r="P1316" s="474">
        <v>63.64</v>
      </c>
      <c r="Q1316" s="474">
        <v>63.18</v>
      </c>
      <c r="R1316" s="474" t="s">
        <v>3765</v>
      </c>
      <c r="S1316" s="475">
        <v>0.0043</v>
      </c>
    </row>
    <row r="1317" ht="15.75" customHeight="1">
      <c r="A1317" s="473" t="s">
        <v>1668</v>
      </c>
      <c r="B1317" s="406">
        <v>66.09</v>
      </c>
      <c r="C1317" s="474">
        <v>65.82</v>
      </c>
      <c r="D1317" s="474">
        <v>66.45</v>
      </c>
      <c r="E1317" s="474">
        <v>65.73</v>
      </c>
      <c r="F1317" s="474" t="s">
        <v>3854</v>
      </c>
      <c r="G1317" s="475">
        <v>0.0014</v>
      </c>
      <c r="M1317" s="473" t="s">
        <v>1578</v>
      </c>
      <c r="N1317" s="406">
        <v>63.09</v>
      </c>
      <c r="O1317" s="474">
        <v>63.18</v>
      </c>
      <c r="P1317" s="474">
        <v>63.64</v>
      </c>
      <c r="Q1317" s="474">
        <v>62.73</v>
      </c>
      <c r="R1317" s="474" t="s">
        <v>3766</v>
      </c>
      <c r="S1317" s="475">
        <v>0.0</v>
      </c>
    </row>
    <row r="1318" ht="15.75" customHeight="1">
      <c r="A1318" s="473" t="s">
        <v>1669</v>
      </c>
      <c r="B1318" s="406">
        <v>66.0</v>
      </c>
      <c r="C1318" s="474">
        <v>65.91</v>
      </c>
      <c r="D1318" s="474">
        <v>66.64</v>
      </c>
      <c r="E1318" s="474">
        <v>65.91</v>
      </c>
      <c r="F1318" s="474" t="s">
        <v>3855</v>
      </c>
      <c r="G1318" s="475">
        <v>0.0014</v>
      </c>
      <c r="M1318" s="473" t="s">
        <v>1579</v>
      </c>
      <c r="N1318" s="406">
        <v>63.09</v>
      </c>
      <c r="O1318" s="474">
        <v>63.27</v>
      </c>
      <c r="P1318" s="474">
        <v>64.45</v>
      </c>
      <c r="Q1318" s="474">
        <v>62.55</v>
      </c>
      <c r="R1318" s="474" t="s">
        <v>3767</v>
      </c>
      <c r="S1318" s="475">
        <v>-0.01</v>
      </c>
    </row>
    <row r="1319" ht="15.75" customHeight="1">
      <c r="A1319" s="473" t="s">
        <v>1670</v>
      </c>
      <c r="B1319" s="406">
        <v>65.91</v>
      </c>
      <c r="C1319" s="474">
        <v>68.55</v>
      </c>
      <c r="D1319" s="474">
        <v>68.55</v>
      </c>
      <c r="E1319" s="474">
        <v>65.55</v>
      </c>
      <c r="F1319" s="474" t="s">
        <v>3856</v>
      </c>
      <c r="G1319" s="475">
        <v>-0.0136</v>
      </c>
      <c r="M1319" s="473" t="s">
        <v>1580</v>
      </c>
      <c r="N1319" s="406">
        <v>63.73</v>
      </c>
      <c r="O1319" s="474">
        <v>63.64</v>
      </c>
      <c r="P1319" s="474">
        <v>64.45</v>
      </c>
      <c r="Q1319" s="474">
        <v>63.09</v>
      </c>
      <c r="R1319" s="474" t="s">
        <v>3768</v>
      </c>
      <c r="S1319" s="475">
        <v>0.0014</v>
      </c>
    </row>
    <row r="1320" ht="15.75" customHeight="1">
      <c r="A1320" s="473" t="s">
        <v>1671</v>
      </c>
      <c r="B1320" s="406">
        <v>66.82</v>
      </c>
      <c r="C1320" s="474">
        <v>67.45</v>
      </c>
      <c r="D1320" s="474">
        <v>68.0</v>
      </c>
      <c r="E1320" s="474">
        <v>66.55</v>
      </c>
      <c r="F1320" s="474" t="s">
        <v>3857</v>
      </c>
      <c r="G1320" s="475">
        <v>-0.008</v>
      </c>
      <c r="M1320" s="473" t="s">
        <v>1581</v>
      </c>
      <c r="N1320" s="406">
        <v>63.64</v>
      </c>
      <c r="O1320" s="474">
        <v>63.73</v>
      </c>
      <c r="P1320" s="474">
        <v>64.36</v>
      </c>
      <c r="Q1320" s="474">
        <v>63.18</v>
      </c>
      <c r="R1320" s="474" t="s">
        <v>3769</v>
      </c>
      <c r="S1320" s="475">
        <v>-0.0014</v>
      </c>
    </row>
    <row r="1321" ht="15.75" customHeight="1">
      <c r="A1321" s="473" t="s">
        <v>1672</v>
      </c>
      <c r="B1321" s="406">
        <v>67.36</v>
      </c>
      <c r="C1321" s="474">
        <v>67.27</v>
      </c>
      <c r="D1321" s="474">
        <v>68.0</v>
      </c>
      <c r="E1321" s="474">
        <v>67.09</v>
      </c>
      <c r="F1321" s="474" t="s">
        <v>3780</v>
      </c>
      <c r="G1321" s="475">
        <v>0.0027</v>
      </c>
      <c r="M1321" s="473" t="s">
        <v>1582</v>
      </c>
      <c r="N1321" s="406">
        <v>63.73</v>
      </c>
      <c r="O1321" s="474">
        <v>63.18</v>
      </c>
      <c r="P1321" s="474">
        <v>64.0</v>
      </c>
      <c r="Q1321" s="474">
        <v>63.18</v>
      </c>
      <c r="R1321" s="474" t="s">
        <v>3770</v>
      </c>
      <c r="S1321" s="475">
        <v>0.0044</v>
      </c>
    </row>
    <row r="1322" ht="15.75" customHeight="1">
      <c r="A1322" s="473" t="s">
        <v>1673</v>
      </c>
      <c r="B1322" s="406">
        <v>67.18</v>
      </c>
      <c r="C1322" s="474">
        <v>67.82</v>
      </c>
      <c r="D1322" s="474">
        <v>67.82</v>
      </c>
      <c r="E1322" s="474">
        <v>67.0</v>
      </c>
      <c r="F1322" s="474" t="s">
        <v>3858</v>
      </c>
      <c r="G1322" s="475">
        <v>-0.0094</v>
      </c>
      <c r="M1322" s="473" t="s">
        <v>1583</v>
      </c>
      <c r="N1322" s="406">
        <v>63.45</v>
      </c>
      <c r="O1322" s="474">
        <v>64.18</v>
      </c>
      <c r="P1322" s="474">
        <v>64.55</v>
      </c>
      <c r="Q1322" s="474">
        <v>63.18</v>
      </c>
      <c r="R1322" s="474" t="s">
        <v>3771</v>
      </c>
      <c r="S1322" s="475">
        <v>-0.0058</v>
      </c>
    </row>
    <row r="1323" ht="15.75" customHeight="1">
      <c r="A1323" s="473" t="s">
        <v>1674</v>
      </c>
      <c r="B1323" s="406">
        <v>67.82</v>
      </c>
      <c r="C1323" s="474">
        <v>68.18</v>
      </c>
      <c r="D1323" s="474">
        <v>69.18</v>
      </c>
      <c r="E1323" s="474">
        <v>67.45</v>
      </c>
      <c r="F1323" s="474" t="s">
        <v>2896</v>
      </c>
      <c r="G1323" s="475">
        <v>-0.0158</v>
      </c>
      <c r="M1323" s="473" t="s">
        <v>1584</v>
      </c>
      <c r="N1323" s="406">
        <v>63.82</v>
      </c>
      <c r="O1323" s="474">
        <v>62.73</v>
      </c>
      <c r="P1323" s="474">
        <v>64.09</v>
      </c>
      <c r="Q1323" s="474">
        <v>62.64</v>
      </c>
      <c r="R1323" s="474" t="s">
        <v>3772</v>
      </c>
      <c r="S1323" s="475">
        <v>0.0042</v>
      </c>
    </row>
    <row r="1324" ht="15.75" customHeight="1">
      <c r="A1324" s="473" t="s">
        <v>1675</v>
      </c>
      <c r="B1324" s="406">
        <v>68.91</v>
      </c>
      <c r="C1324" s="474">
        <v>70.0</v>
      </c>
      <c r="D1324" s="474">
        <v>70.91</v>
      </c>
      <c r="E1324" s="474">
        <v>68.36</v>
      </c>
      <c r="F1324" s="474" t="s">
        <v>3859</v>
      </c>
      <c r="G1324" s="475">
        <v>-0.0168</v>
      </c>
      <c r="M1324" s="473" t="s">
        <v>1585</v>
      </c>
      <c r="N1324" s="406">
        <v>63.55</v>
      </c>
      <c r="O1324" s="474">
        <v>64.09</v>
      </c>
      <c r="P1324" s="474">
        <v>65.0</v>
      </c>
      <c r="Q1324" s="474">
        <v>62.36</v>
      </c>
      <c r="R1324" s="474" t="s">
        <v>3773</v>
      </c>
      <c r="S1324" s="475">
        <v>-0.0112</v>
      </c>
    </row>
    <row r="1325" ht="15.75" customHeight="1">
      <c r="A1325" s="473" t="s">
        <v>1676</v>
      </c>
      <c r="B1325" s="406">
        <v>70.09</v>
      </c>
      <c r="C1325" s="474">
        <v>69.09</v>
      </c>
      <c r="D1325" s="474">
        <v>71.91</v>
      </c>
      <c r="E1325" s="474">
        <v>68.09</v>
      </c>
      <c r="F1325" s="474" t="s">
        <v>3860</v>
      </c>
      <c r="G1325" s="475">
        <v>0.0376</v>
      </c>
      <c r="M1325" s="473" t="s">
        <v>1586</v>
      </c>
      <c r="N1325" s="406">
        <v>64.27</v>
      </c>
      <c r="O1325" s="474">
        <v>64.55</v>
      </c>
      <c r="P1325" s="474">
        <v>65.0</v>
      </c>
      <c r="Q1325" s="474">
        <v>64.09</v>
      </c>
      <c r="R1325" s="474" t="s">
        <v>3774</v>
      </c>
      <c r="S1325" s="475">
        <v>0.0366</v>
      </c>
    </row>
    <row r="1326" ht="15.75" customHeight="1">
      <c r="A1326" s="473" t="s">
        <v>1677</v>
      </c>
      <c r="B1326" s="406">
        <v>67.55</v>
      </c>
      <c r="C1326" s="474">
        <v>67.73</v>
      </c>
      <c r="D1326" s="474">
        <v>68.91</v>
      </c>
      <c r="E1326" s="474">
        <v>66.91</v>
      </c>
      <c r="F1326" s="474" t="s">
        <v>3861</v>
      </c>
      <c r="G1326" s="475">
        <v>0.0042</v>
      </c>
      <c r="M1326" s="473" t="s">
        <v>1587</v>
      </c>
      <c r="N1326" s="406">
        <v>62.0</v>
      </c>
      <c r="O1326" s="474">
        <v>62.45</v>
      </c>
      <c r="P1326" s="474">
        <v>62.73</v>
      </c>
      <c r="Q1326" s="474">
        <v>61.82</v>
      </c>
      <c r="R1326" s="474" t="s">
        <v>3775</v>
      </c>
      <c r="S1326" s="475">
        <v>-0.0029</v>
      </c>
    </row>
    <row r="1327" ht="15.75" customHeight="1">
      <c r="A1327" s="473" t="s">
        <v>1678</v>
      </c>
      <c r="B1327" s="406">
        <v>67.27</v>
      </c>
      <c r="C1327" s="474">
        <v>68.18</v>
      </c>
      <c r="D1327" s="474">
        <v>68.18</v>
      </c>
      <c r="E1327" s="474">
        <v>67.27</v>
      </c>
      <c r="F1327" s="474" t="s">
        <v>3862</v>
      </c>
      <c r="G1327" s="475">
        <v>-0.0133</v>
      </c>
      <c r="M1327" s="473" t="s">
        <v>1588</v>
      </c>
      <c r="N1327" s="406">
        <v>62.18</v>
      </c>
      <c r="O1327" s="474">
        <v>63.82</v>
      </c>
      <c r="P1327" s="474">
        <v>63.91</v>
      </c>
      <c r="Q1327" s="474">
        <v>61.82</v>
      </c>
      <c r="R1327" s="474" t="s">
        <v>3776</v>
      </c>
      <c r="S1327" s="475">
        <v>-0.0312</v>
      </c>
    </row>
    <row r="1328" ht="15.75" customHeight="1">
      <c r="A1328" s="473" t="s">
        <v>1679</v>
      </c>
      <c r="B1328" s="406">
        <v>68.18</v>
      </c>
      <c r="C1328" s="474">
        <v>68.27</v>
      </c>
      <c r="D1328" s="474">
        <v>68.82</v>
      </c>
      <c r="E1328" s="474">
        <v>68.0</v>
      </c>
      <c r="F1328" s="474" t="s">
        <v>3863</v>
      </c>
      <c r="G1328" s="475">
        <v>-0.0013</v>
      </c>
      <c r="M1328" s="473" t="s">
        <v>1589</v>
      </c>
      <c r="N1328" s="406">
        <v>64.18</v>
      </c>
      <c r="O1328" s="474">
        <v>63.73</v>
      </c>
      <c r="P1328" s="474">
        <v>64.64</v>
      </c>
      <c r="Q1328" s="474">
        <v>63.73</v>
      </c>
      <c r="R1328" s="474" t="s">
        <v>3777</v>
      </c>
      <c r="S1328" s="475">
        <v>0.0014</v>
      </c>
    </row>
    <row r="1329" ht="15.75" customHeight="1">
      <c r="A1329" s="473" t="s">
        <v>1680</v>
      </c>
      <c r="B1329" s="406">
        <v>68.27</v>
      </c>
      <c r="C1329" s="474">
        <v>68.18</v>
      </c>
      <c r="D1329" s="474">
        <v>69.09</v>
      </c>
      <c r="E1329" s="474">
        <v>67.73</v>
      </c>
      <c r="F1329" s="474" t="s">
        <v>3765</v>
      </c>
      <c r="G1329" s="475">
        <v>0.008</v>
      </c>
      <c r="M1329" s="473" t="s">
        <v>1590</v>
      </c>
      <c r="N1329" s="406">
        <v>64.09</v>
      </c>
      <c r="O1329" s="474">
        <v>64.27</v>
      </c>
      <c r="P1329" s="474">
        <v>64.91</v>
      </c>
      <c r="Q1329" s="474">
        <v>62.82</v>
      </c>
      <c r="R1329" s="474" t="s">
        <v>3778</v>
      </c>
      <c r="S1329" s="475">
        <v>-0.0028</v>
      </c>
    </row>
    <row r="1330" ht="15.75" customHeight="1">
      <c r="A1330" s="473" t="s">
        <v>1681</v>
      </c>
      <c r="B1330" s="406">
        <v>67.73</v>
      </c>
      <c r="C1330" s="474">
        <v>70.55</v>
      </c>
      <c r="D1330" s="474">
        <v>70.55</v>
      </c>
      <c r="E1330" s="474">
        <v>67.64</v>
      </c>
      <c r="F1330" s="474" t="s">
        <v>3864</v>
      </c>
      <c r="G1330" s="475">
        <v>-0.0299</v>
      </c>
      <c r="M1330" s="473" t="s">
        <v>1591</v>
      </c>
      <c r="N1330" s="406">
        <v>64.27</v>
      </c>
      <c r="O1330" s="474">
        <v>65.0</v>
      </c>
      <c r="P1330" s="474">
        <v>65.0</v>
      </c>
      <c r="Q1330" s="474">
        <v>64.0</v>
      </c>
      <c r="R1330" s="474" t="s">
        <v>3779</v>
      </c>
      <c r="S1330" s="475">
        <v>-0.0028</v>
      </c>
    </row>
    <row r="1331" ht="15.75" customHeight="1">
      <c r="A1331" s="473" t="s">
        <v>1682</v>
      </c>
      <c r="B1331" s="406">
        <v>69.82</v>
      </c>
      <c r="C1331" s="474">
        <v>70.27</v>
      </c>
      <c r="D1331" s="474">
        <v>70.82</v>
      </c>
      <c r="E1331" s="474">
        <v>69.36</v>
      </c>
      <c r="F1331" s="474" t="s">
        <v>3865</v>
      </c>
      <c r="G1331" s="475">
        <v>-0.0051</v>
      </c>
      <c r="M1331" s="473" t="s">
        <v>1592</v>
      </c>
      <c r="N1331" s="406">
        <v>64.45</v>
      </c>
      <c r="O1331" s="474">
        <v>64.45</v>
      </c>
      <c r="P1331" s="474">
        <v>65.55</v>
      </c>
      <c r="Q1331" s="474">
        <v>64.0</v>
      </c>
      <c r="R1331" s="474" t="s">
        <v>3780</v>
      </c>
      <c r="S1331" s="475">
        <v>0.0</v>
      </c>
    </row>
    <row r="1332" ht="15.75" customHeight="1">
      <c r="A1332" s="473" t="s">
        <v>1683</v>
      </c>
      <c r="B1332" s="406">
        <v>70.18</v>
      </c>
      <c r="C1332" s="474">
        <v>69.91</v>
      </c>
      <c r="D1332" s="474">
        <v>71.27</v>
      </c>
      <c r="E1332" s="474">
        <v>69.55</v>
      </c>
      <c r="F1332" s="474" t="s">
        <v>3866</v>
      </c>
      <c r="G1332" s="475">
        <v>0.0105</v>
      </c>
      <c r="M1332" s="473" t="s">
        <v>1593</v>
      </c>
      <c r="N1332" s="406">
        <v>64.45</v>
      </c>
      <c r="O1332" s="474">
        <v>65.73</v>
      </c>
      <c r="P1332" s="474">
        <v>65.82</v>
      </c>
      <c r="Q1332" s="474">
        <v>64.09</v>
      </c>
      <c r="R1332" s="474" t="s">
        <v>3781</v>
      </c>
      <c r="S1332" s="475">
        <v>-0.0126</v>
      </c>
    </row>
    <row r="1333" ht="15.75" customHeight="1">
      <c r="A1333" s="473" t="s">
        <v>1684</v>
      </c>
      <c r="B1333" s="406">
        <v>69.45</v>
      </c>
      <c r="C1333" s="474">
        <v>69.55</v>
      </c>
      <c r="D1333" s="474">
        <v>69.64</v>
      </c>
      <c r="E1333" s="474">
        <v>69.0</v>
      </c>
      <c r="F1333" s="474" t="s">
        <v>3867</v>
      </c>
      <c r="G1333" s="475">
        <v>0.0026</v>
      </c>
      <c r="M1333" s="473" t="s">
        <v>1594</v>
      </c>
      <c r="N1333" s="406">
        <v>65.27</v>
      </c>
      <c r="O1333" s="474">
        <v>66.09</v>
      </c>
      <c r="P1333" s="474">
        <v>66.09</v>
      </c>
      <c r="Q1333" s="474">
        <v>64.91</v>
      </c>
      <c r="R1333" s="474" t="s">
        <v>3782</v>
      </c>
      <c r="S1333" s="475">
        <v>0.0</v>
      </c>
    </row>
    <row r="1334" ht="15.75" customHeight="1">
      <c r="A1334" s="473" t="s">
        <v>1685</v>
      </c>
      <c r="B1334" s="406">
        <v>69.27</v>
      </c>
      <c r="C1334" s="474">
        <v>68.18</v>
      </c>
      <c r="D1334" s="474">
        <v>69.55</v>
      </c>
      <c r="E1334" s="474">
        <v>68.18</v>
      </c>
      <c r="F1334" s="474" t="s">
        <v>3868</v>
      </c>
      <c r="G1334" s="475">
        <v>0.0105</v>
      </c>
      <c r="M1334" s="473" t="s">
        <v>1595</v>
      </c>
      <c r="N1334" s="406">
        <v>65.27</v>
      </c>
      <c r="O1334" s="474">
        <v>64.82</v>
      </c>
      <c r="P1334" s="474">
        <v>66.27</v>
      </c>
      <c r="Q1334" s="474">
        <v>64.45</v>
      </c>
      <c r="R1334" s="474" t="s">
        <v>3783</v>
      </c>
      <c r="S1334" s="475">
        <v>0.0055</v>
      </c>
    </row>
    <row r="1335" ht="15.75" customHeight="1">
      <c r="A1335" s="473" t="s">
        <v>1686</v>
      </c>
      <c r="B1335" s="406">
        <v>68.55</v>
      </c>
      <c r="C1335" s="474">
        <v>67.27</v>
      </c>
      <c r="D1335" s="474">
        <v>68.64</v>
      </c>
      <c r="E1335" s="474">
        <v>67.27</v>
      </c>
      <c r="F1335" s="474" t="s">
        <v>3869</v>
      </c>
      <c r="G1335" s="475">
        <v>0.0135</v>
      </c>
      <c r="M1335" s="473" t="s">
        <v>1596</v>
      </c>
      <c r="N1335" s="406">
        <v>64.91</v>
      </c>
      <c r="O1335" s="474">
        <v>65.55</v>
      </c>
      <c r="P1335" s="474">
        <v>66.0</v>
      </c>
      <c r="Q1335" s="474">
        <v>64.82</v>
      </c>
      <c r="R1335" s="474" t="s">
        <v>3784</v>
      </c>
      <c r="S1335" s="475">
        <v>-0.0179</v>
      </c>
    </row>
    <row r="1336" ht="15.75" customHeight="1">
      <c r="A1336" s="473" t="s">
        <v>1687</v>
      </c>
      <c r="B1336" s="406">
        <v>67.64</v>
      </c>
      <c r="C1336" s="474">
        <v>67.27</v>
      </c>
      <c r="D1336" s="474">
        <v>67.82</v>
      </c>
      <c r="E1336" s="474">
        <v>67.18</v>
      </c>
      <c r="F1336" s="474" t="s">
        <v>3870</v>
      </c>
      <c r="G1336" s="475">
        <v>0.0055</v>
      </c>
      <c r="M1336" s="473" t="s">
        <v>1597</v>
      </c>
      <c r="N1336" s="406">
        <v>66.09</v>
      </c>
      <c r="O1336" s="474">
        <v>66.27</v>
      </c>
      <c r="P1336" s="474">
        <v>67.18</v>
      </c>
      <c r="Q1336" s="474">
        <v>65.55</v>
      </c>
      <c r="R1336" s="474" t="s">
        <v>3785</v>
      </c>
      <c r="S1336" s="475">
        <v>-0.0014</v>
      </c>
    </row>
    <row r="1337" ht="15.75" customHeight="1">
      <c r="A1337" s="473" t="s">
        <v>1688</v>
      </c>
      <c r="B1337" s="406">
        <v>67.27</v>
      </c>
      <c r="C1337" s="474">
        <v>68.0</v>
      </c>
      <c r="D1337" s="474">
        <v>68.0</v>
      </c>
      <c r="E1337" s="474">
        <v>67.27</v>
      </c>
      <c r="F1337" s="474" t="s">
        <v>3871</v>
      </c>
      <c r="G1337" s="475">
        <v>-0.0027</v>
      </c>
      <c r="M1337" s="473" t="s">
        <v>1598</v>
      </c>
      <c r="N1337" s="406">
        <v>66.18</v>
      </c>
      <c r="O1337" s="474">
        <v>65.18</v>
      </c>
      <c r="P1337" s="474">
        <v>66.45</v>
      </c>
      <c r="Q1337" s="474">
        <v>65.18</v>
      </c>
      <c r="R1337" s="474" t="s">
        <v>3786</v>
      </c>
      <c r="S1337" s="475">
        <v>0.0082</v>
      </c>
    </row>
    <row r="1338" ht="15.75" customHeight="1">
      <c r="A1338" s="473" t="s">
        <v>1689</v>
      </c>
      <c r="B1338" s="406">
        <v>67.45</v>
      </c>
      <c r="C1338" s="474">
        <v>67.91</v>
      </c>
      <c r="D1338" s="474">
        <v>68.18</v>
      </c>
      <c r="E1338" s="474">
        <v>67.36</v>
      </c>
      <c r="F1338" s="474" t="s">
        <v>3872</v>
      </c>
      <c r="G1338" s="475">
        <v>-0.0055</v>
      </c>
      <c r="M1338" s="473" t="s">
        <v>1599</v>
      </c>
      <c r="N1338" s="406">
        <v>65.64</v>
      </c>
      <c r="O1338" s="474">
        <v>66.45</v>
      </c>
      <c r="P1338" s="474">
        <v>66.45</v>
      </c>
      <c r="Q1338" s="474">
        <v>65.09</v>
      </c>
      <c r="R1338" s="474" t="s">
        <v>3787</v>
      </c>
      <c r="S1338" s="475">
        <v>-0.0068</v>
      </c>
    </row>
    <row r="1339" ht="15.75" customHeight="1">
      <c r="A1339" s="473" t="s">
        <v>1690</v>
      </c>
      <c r="B1339" s="406">
        <v>67.82</v>
      </c>
      <c r="C1339" s="474">
        <v>69.09</v>
      </c>
      <c r="D1339" s="474">
        <v>70.45</v>
      </c>
      <c r="E1339" s="474">
        <v>67.73</v>
      </c>
      <c r="F1339" s="474" t="s">
        <v>3873</v>
      </c>
      <c r="G1339" s="475">
        <v>-0.0158</v>
      </c>
      <c r="M1339" s="473" t="s">
        <v>1600</v>
      </c>
      <c r="N1339" s="406">
        <v>66.09</v>
      </c>
      <c r="O1339" s="474">
        <v>66.36</v>
      </c>
      <c r="P1339" s="474">
        <v>67.0</v>
      </c>
      <c r="Q1339" s="474">
        <v>65.73</v>
      </c>
      <c r="R1339" s="474" t="s">
        <v>3788</v>
      </c>
      <c r="S1339" s="475">
        <v>-0.0027</v>
      </c>
    </row>
    <row r="1340" ht="15.75" customHeight="1">
      <c r="A1340" s="473" t="s">
        <v>1691</v>
      </c>
      <c r="B1340" s="406">
        <v>68.91</v>
      </c>
      <c r="C1340" s="474">
        <v>69.0</v>
      </c>
      <c r="D1340" s="474">
        <v>69.09</v>
      </c>
      <c r="E1340" s="474">
        <v>68.27</v>
      </c>
      <c r="F1340" s="474" t="s">
        <v>3874</v>
      </c>
      <c r="G1340" s="475">
        <v>-0.0013</v>
      </c>
      <c r="M1340" s="473" t="s">
        <v>1601</v>
      </c>
      <c r="N1340" s="406">
        <v>66.27</v>
      </c>
      <c r="O1340" s="474">
        <v>64.55</v>
      </c>
      <c r="P1340" s="474">
        <v>66.55</v>
      </c>
      <c r="Q1340" s="474">
        <v>64.36</v>
      </c>
      <c r="R1340" s="474" t="s">
        <v>3789</v>
      </c>
      <c r="S1340" s="475">
        <v>0.0224</v>
      </c>
    </row>
    <row r="1341" ht="15.75" customHeight="1">
      <c r="A1341" s="473" t="s">
        <v>1692</v>
      </c>
      <c r="B1341" s="406">
        <v>69.0</v>
      </c>
      <c r="C1341" s="474">
        <v>69.91</v>
      </c>
      <c r="D1341" s="474">
        <v>69.91</v>
      </c>
      <c r="E1341" s="474">
        <v>68.64</v>
      </c>
      <c r="F1341" s="474" t="s">
        <v>3875</v>
      </c>
      <c r="G1341" s="475">
        <v>-0.0065</v>
      </c>
      <c r="M1341" s="473" t="s">
        <v>1602</v>
      </c>
      <c r="N1341" s="406">
        <v>64.82</v>
      </c>
      <c r="O1341" s="474">
        <v>64.82</v>
      </c>
      <c r="P1341" s="474">
        <v>65.0</v>
      </c>
      <c r="Q1341" s="474">
        <v>64.73</v>
      </c>
      <c r="R1341" s="474" t="s">
        <v>3790</v>
      </c>
      <c r="S1341" s="475">
        <v>-0.0028</v>
      </c>
    </row>
    <row r="1342" ht="15.75" customHeight="1">
      <c r="A1342" s="473" t="s">
        <v>1693</v>
      </c>
      <c r="B1342" s="406">
        <v>69.45</v>
      </c>
      <c r="C1342" s="474">
        <v>69.55</v>
      </c>
      <c r="D1342" s="474">
        <v>70.09</v>
      </c>
      <c r="E1342" s="474">
        <v>68.64</v>
      </c>
      <c r="F1342" s="474" t="s">
        <v>3876</v>
      </c>
      <c r="G1342" s="475">
        <v>-0.004</v>
      </c>
      <c r="M1342" s="473" t="s">
        <v>1603</v>
      </c>
      <c r="N1342" s="406">
        <v>65.0</v>
      </c>
      <c r="O1342" s="474">
        <v>65.45</v>
      </c>
      <c r="P1342" s="474">
        <v>66.27</v>
      </c>
      <c r="Q1342" s="474">
        <v>61.09</v>
      </c>
      <c r="R1342" s="474" t="s">
        <v>3791</v>
      </c>
      <c r="S1342" s="475">
        <v>-0.0084</v>
      </c>
    </row>
    <row r="1343" ht="15.75" customHeight="1">
      <c r="A1343" s="473" t="s">
        <v>1694</v>
      </c>
      <c r="B1343" s="406">
        <v>69.73</v>
      </c>
      <c r="C1343" s="474">
        <v>70.55</v>
      </c>
      <c r="D1343" s="474">
        <v>70.55</v>
      </c>
      <c r="E1343" s="474">
        <v>69.55</v>
      </c>
      <c r="F1343" s="474" t="s">
        <v>3877</v>
      </c>
      <c r="G1343" s="475">
        <v>0.0</v>
      </c>
      <c r="M1343" s="473" t="s">
        <v>1604</v>
      </c>
      <c r="N1343" s="406">
        <v>65.55</v>
      </c>
      <c r="O1343" s="474">
        <v>65.73</v>
      </c>
      <c r="P1343" s="474">
        <v>66.0</v>
      </c>
      <c r="Q1343" s="474">
        <v>65.18</v>
      </c>
      <c r="R1343" s="474" t="s">
        <v>3792</v>
      </c>
      <c r="S1343" s="475">
        <v>-0.0041</v>
      </c>
    </row>
    <row r="1344" ht="15.75" customHeight="1">
      <c r="A1344" s="473" t="s">
        <v>1695</v>
      </c>
      <c r="B1344" s="406">
        <v>69.73</v>
      </c>
      <c r="C1344" s="474">
        <v>70.0</v>
      </c>
      <c r="D1344" s="474">
        <v>70.91</v>
      </c>
      <c r="E1344" s="474">
        <v>69.18</v>
      </c>
      <c r="F1344" s="474" t="s">
        <v>3878</v>
      </c>
      <c r="G1344" s="475">
        <v>0.0093</v>
      </c>
      <c r="M1344" s="473" t="s">
        <v>1605</v>
      </c>
      <c r="N1344" s="406">
        <v>65.82</v>
      </c>
      <c r="O1344" s="474">
        <v>65.55</v>
      </c>
      <c r="P1344" s="474">
        <v>66.18</v>
      </c>
      <c r="Q1344" s="474">
        <v>65.18</v>
      </c>
      <c r="R1344" s="474" t="s">
        <v>3793</v>
      </c>
      <c r="S1344" s="475">
        <v>0.0041</v>
      </c>
    </row>
    <row r="1345" ht="15.75" customHeight="1">
      <c r="A1345" s="473" t="s">
        <v>1696</v>
      </c>
      <c r="B1345" s="406">
        <v>69.09</v>
      </c>
      <c r="C1345" s="474">
        <v>68.82</v>
      </c>
      <c r="D1345" s="474">
        <v>69.73</v>
      </c>
      <c r="E1345" s="474">
        <v>68.64</v>
      </c>
      <c r="F1345" s="474" t="s">
        <v>3879</v>
      </c>
      <c r="G1345" s="475">
        <v>-0.0013</v>
      </c>
      <c r="M1345" s="473" t="s">
        <v>1606</v>
      </c>
      <c r="N1345" s="406">
        <v>65.55</v>
      </c>
      <c r="O1345" s="474">
        <v>64.82</v>
      </c>
      <c r="P1345" s="474">
        <v>65.64</v>
      </c>
      <c r="Q1345" s="474">
        <v>64.73</v>
      </c>
      <c r="R1345" s="474" t="s">
        <v>3794</v>
      </c>
      <c r="S1345" s="475">
        <v>0.0113</v>
      </c>
    </row>
    <row r="1346" ht="15.75" customHeight="1">
      <c r="A1346" s="473" t="s">
        <v>1697</v>
      </c>
      <c r="B1346" s="406">
        <v>69.18</v>
      </c>
      <c r="C1346" s="474">
        <v>68.55</v>
      </c>
      <c r="D1346" s="474">
        <v>69.45</v>
      </c>
      <c r="E1346" s="474">
        <v>68.55</v>
      </c>
      <c r="F1346" s="474" t="s">
        <v>3880</v>
      </c>
      <c r="G1346" s="475">
        <v>0.0092</v>
      </c>
      <c r="M1346" s="473" t="s">
        <v>1607</v>
      </c>
      <c r="N1346" s="406">
        <v>64.82</v>
      </c>
      <c r="O1346" s="474">
        <v>64.55</v>
      </c>
      <c r="P1346" s="474">
        <v>65.18</v>
      </c>
      <c r="Q1346" s="474">
        <v>64.45</v>
      </c>
      <c r="R1346" s="474" t="s">
        <v>3795</v>
      </c>
      <c r="S1346" s="475">
        <v>0.0071</v>
      </c>
    </row>
    <row r="1347" ht="15.75" customHeight="1">
      <c r="A1347" s="473" t="s">
        <v>1698</v>
      </c>
      <c r="B1347" s="406">
        <v>68.55</v>
      </c>
      <c r="C1347" s="474">
        <v>67.82</v>
      </c>
      <c r="D1347" s="474">
        <v>69.64</v>
      </c>
      <c r="E1347" s="474">
        <v>67.73</v>
      </c>
      <c r="F1347" s="474" t="s">
        <v>3875</v>
      </c>
      <c r="G1347" s="475">
        <v>0.0015</v>
      </c>
      <c r="M1347" s="473" t="s">
        <v>1608</v>
      </c>
      <c r="N1347" s="406">
        <v>64.36</v>
      </c>
      <c r="O1347" s="474">
        <v>64.64</v>
      </c>
      <c r="P1347" s="474">
        <v>64.73</v>
      </c>
      <c r="Q1347" s="474">
        <v>64.0</v>
      </c>
      <c r="R1347" s="474" t="s">
        <v>3796</v>
      </c>
      <c r="S1347" s="475">
        <v>-0.0043</v>
      </c>
    </row>
    <row r="1348" ht="15.75" customHeight="1">
      <c r="A1348" s="473" t="s">
        <v>1699</v>
      </c>
      <c r="B1348" s="406">
        <v>68.45</v>
      </c>
      <c r="C1348" s="474">
        <v>68.45</v>
      </c>
      <c r="D1348" s="474">
        <v>68.91</v>
      </c>
      <c r="E1348" s="474">
        <v>67.64</v>
      </c>
      <c r="F1348" s="474" t="s">
        <v>3582</v>
      </c>
      <c r="G1348" s="475">
        <v>0.0</v>
      </c>
      <c r="M1348" s="473" t="s">
        <v>1609</v>
      </c>
      <c r="N1348" s="406">
        <v>64.64</v>
      </c>
      <c r="O1348" s="474">
        <v>64.09</v>
      </c>
      <c r="P1348" s="474">
        <v>65.09</v>
      </c>
      <c r="Q1348" s="474">
        <v>63.91</v>
      </c>
      <c r="R1348" s="474" t="s">
        <v>3797</v>
      </c>
      <c r="S1348" s="475">
        <v>0.0029</v>
      </c>
    </row>
    <row r="1349" ht="15.75" customHeight="1">
      <c r="A1349" s="473" t="s">
        <v>1700</v>
      </c>
      <c r="B1349" s="406">
        <v>68.45</v>
      </c>
      <c r="C1349" s="474">
        <v>67.27</v>
      </c>
      <c r="D1349" s="474">
        <v>69.0</v>
      </c>
      <c r="E1349" s="474">
        <v>66.36</v>
      </c>
      <c r="F1349" s="474" t="s">
        <v>3881</v>
      </c>
      <c r="G1349" s="475">
        <v>0.0162</v>
      </c>
      <c r="M1349" s="473" t="s">
        <v>1610</v>
      </c>
      <c r="N1349" s="406">
        <v>64.45</v>
      </c>
      <c r="O1349" s="474">
        <v>64.45</v>
      </c>
      <c r="P1349" s="474">
        <v>64.82</v>
      </c>
      <c r="Q1349" s="474">
        <v>64.0</v>
      </c>
      <c r="R1349" s="474" t="s">
        <v>3700</v>
      </c>
      <c r="S1349" s="475">
        <v>0.0</v>
      </c>
    </row>
    <row r="1350" ht="15.75" customHeight="1">
      <c r="A1350" s="473" t="s">
        <v>1701</v>
      </c>
      <c r="B1350" s="406">
        <v>67.36</v>
      </c>
      <c r="C1350" s="474">
        <v>65.73</v>
      </c>
      <c r="D1350" s="474">
        <v>67.64</v>
      </c>
      <c r="E1350" s="474">
        <v>65.64</v>
      </c>
      <c r="F1350" s="474" t="s">
        <v>3882</v>
      </c>
      <c r="G1350" s="475">
        <v>0.0206</v>
      </c>
      <c r="M1350" s="473" t="s">
        <v>1611</v>
      </c>
      <c r="N1350" s="406">
        <v>64.45</v>
      </c>
      <c r="O1350" s="474">
        <v>64.0</v>
      </c>
      <c r="P1350" s="474">
        <v>64.55</v>
      </c>
      <c r="Q1350" s="474">
        <v>63.91</v>
      </c>
      <c r="R1350" s="474" t="s">
        <v>3798</v>
      </c>
      <c r="S1350" s="475">
        <v>0.0042</v>
      </c>
    </row>
    <row r="1351" ht="15.75" customHeight="1">
      <c r="A1351" s="473" t="s">
        <v>1702</v>
      </c>
      <c r="B1351" s="406">
        <v>66.0</v>
      </c>
      <c r="C1351" s="474">
        <v>67.09</v>
      </c>
      <c r="D1351" s="474">
        <v>67.18</v>
      </c>
      <c r="E1351" s="474">
        <v>65.73</v>
      </c>
      <c r="F1351" s="474" t="s">
        <v>3248</v>
      </c>
      <c r="G1351" s="475">
        <v>-0.0096</v>
      </c>
      <c r="M1351" s="473" t="s">
        <v>1612</v>
      </c>
      <c r="N1351" s="406">
        <v>64.18</v>
      </c>
      <c r="O1351" s="474">
        <v>64.18</v>
      </c>
      <c r="P1351" s="474">
        <v>64.55</v>
      </c>
      <c r="Q1351" s="474">
        <v>63.64</v>
      </c>
      <c r="R1351" s="474" t="s">
        <v>3799</v>
      </c>
      <c r="S1351" s="475">
        <v>0.0</v>
      </c>
    </row>
    <row r="1352" ht="15.75" customHeight="1">
      <c r="A1352" s="473" t="s">
        <v>1703</v>
      </c>
      <c r="B1352" s="406">
        <v>66.64</v>
      </c>
      <c r="C1352" s="474">
        <v>66.0</v>
      </c>
      <c r="D1352" s="474">
        <v>67.27</v>
      </c>
      <c r="E1352" s="474">
        <v>65.45</v>
      </c>
      <c r="F1352" s="474" t="s">
        <v>3883</v>
      </c>
      <c r="G1352" s="475">
        <v>0.0182</v>
      </c>
      <c r="M1352" s="473" t="s">
        <v>1613</v>
      </c>
      <c r="N1352" s="406">
        <v>64.18</v>
      </c>
      <c r="O1352" s="474">
        <v>64.09</v>
      </c>
      <c r="P1352" s="474">
        <v>64.91</v>
      </c>
      <c r="Q1352" s="474">
        <v>63.64</v>
      </c>
      <c r="R1352" s="474" t="s">
        <v>3800</v>
      </c>
      <c r="S1352" s="475">
        <v>0.0028</v>
      </c>
    </row>
    <row r="1353" ht="15.75" customHeight="1">
      <c r="A1353" s="473" t="s">
        <v>1704</v>
      </c>
      <c r="B1353" s="406">
        <v>65.45</v>
      </c>
      <c r="C1353" s="474">
        <v>65.82</v>
      </c>
      <c r="D1353" s="474">
        <v>66.09</v>
      </c>
      <c r="E1353" s="474">
        <v>65.0</v>
      </c>
      <c r="F1353" s="474" t="s">
        <v>3884</v>
      </c>
      <c r="G1353" s="475">
        <v>-0.0097</v>
      </c>
      <c r="M1353" s="473" t="s">
        <v>1614</v>
      </c>
      <c r="N1353" s="406">
        <v>64.0</v>
      </c>
      <c r="O1353" s="474">
        <v>64.09</v>
      </c>
      <c r="P1353" s="474">
        <v>64.55</v>
      </c>
      <c r="Q1353" s="474">
        <v>63.64</v>
      </c>
      <c r="R1353" s="474" t="s">
        <v>3349</v>
      </c>
      <c r="S1353" s="475">
        <v>-0.0042</v>
      </c>
    </row>
    <row r="1354" ht="15.75" customHeight="1">
      <c r="A1354" s="473" t="s">
        <v>1705</v>
      </c>
      <c r="B1354" s="406">
        <v>66.09</v>
      </c>
      <c r="C1354" s="474">
        <v>64.0</v>
      </c>
      <c r="D1354" s="474">
        <v>66.36</v>
      </c>
      <c r="E1354" s="474">
        <v>63.64</v>
      </c>
      <c r="F1354" s="474" t="s">
        <v>3885</v>
      </c>
      <c r="G1354" s="475">
        <v>0.0269</v>
      </c>
      <c r="M1354" s="473" t="s">
        <v>1615</v>
      </c>
      <c r="N1354" s="406">
        <v>64.27</v>
      </c>
      <c r="O1354" s="474">
        <v>64.27</v>
      </c>
      <c r="P1354" s="474">
        <v>64.36</v>
      </c>
      <c r="Q1354" s="474">
        <v>63.64</v>
      </c>
      <c r="R1354" s="474" t="s">
        <v>3801</v>
      </c>
      <c r="S1354" s="475">
        <v>0.0</v>
      </c>
    </row>
    <row r="1355" ht="15.75" customHeight="1">
      <c r="A1355" s="473" t="s">
        <v>1706</v>
      </c>
      <c r="B1355" s="406">
        <v>64.36</v>
      </c>
      <c r="C1355" s="474">
        <v>64.55</v>
      </c>
      <c r="D1355" s="474">
        <v>65.09</v>
      </c>
      <c r="E1355" s="474">
        <v>64.18</v>
      </c>
      <c r="F1355" s="474" t="s">
        <v>3886</v>
      </c>
      <c r="G1355" s="475">
        <v>0.0014</v>
      </c>
      <c r="M1355" s="473" t="s">
        <v>1616</v>
      </c>
      <c r="N1355" s="406">
        <v>64.27</v>
      </c>
      <c r="O1355" s="474">
        <v>64.64</v>
      </c>
      <c r="P1355" s="474">
        <v>64.73</v>
      </c>
      <c r="Q1355" s="474">
        <v>64.18</v>
      </c>
      <c r="R1355" s="474" t="s">
        <v>3802</v>
      </c>
      <c r="S1355" s="475">
        <v>-0.0057</v>
      </c>
    </row>
    <row r="1356" ht="15.75" customHeight="1">
      <c r="A1356" s="473" t="s">
        <v>1707</v>
      </c>
      <c r="B1356" s="406">
        <v>64.27</v>
      </c>
      <c r="C1356" s="474">
        <v>65.27</v>
      </c>
      <c r="D1356" s="474">
        <v>65.36</v>
      </c>
      <c r="E1356" s="474">
        <v>63.82</v>
      </c>
      <c r="F1356" s="474" t="s">
        <v>3887</v>
      </c>
      <c r="G1356" s="475">
        <v>0.0028</v>
      </c>
      <c r="M1356" s="473" t="s">
        <v>1617</v>
      </c>
      <c r="N1356" s="406">
        <v>64.64</v>
      </c>
      <c r="O1356" s="474">
        <v>63.73</v>
      </c>
      <c r="P1356" s="474">
        <v>65.18</v>
      </c>
      <c r="Q1356" s="474">
        <v>63.73</v>
      </c>
      <c r="R1356" s="474" t="s">
        <v>3803</v>
      </c>
      <c r="S1356" s="475">
        <v>0.01</v>
      </c>
    </row>
    <row r="1357" ht="15.75" customHeight="1">
      <c r="A1357" s="473" t="s">
        <v>1708</v>
      </c>
      <c r="B1357" s="406">
        <v>64.09</v>
      </c>
      <c r="C1357" s="474">
        <v>64.55</v>
      </c>
      <c r="D1357" s="474">
        <v>64.64</v>
      </c>
      <c r="E1357" s="474">
        <v>63.64</v>
      </c>
      <c r="F1357" s="474" t="s">
        <v>3888</v>
      </c>
      <c r="G1357" s="475">
        <v>-0.0071</v>
      </c>
      <c r="M1357" s="473" t="s">
        <v>1618</v>
      </c>
      <c r="N1357" s="406">
        <v>64.0</v>
      </c>
      <c r="O1357" s="474">
        <v>63.91</v>
      </c>
      <c r="P1357" s="474">
        <v>64.09</v>
      </c>
      <c r="Q1357" s="474">
        <v>63.73</v>
      </c>
      <c r="R1357" s="474" t="s">
        <v>3804</v>
      </c>
      <c r="S1357" s="475">
        <v>-0.0014</v>
      </c>
    </row>
    <row r="1358" ht="15.75" customHeight="1">
      <c r="A1358" s="473" t="s">
        <v>1709</v>
      </c>
      <c r="B1358" s="406">
        <v>64.55</v>
      </c>
      <c r="C1358" s="474">
        <v>64.09</v>
      </c>
      <c r="D1358" s="474">
        <v>66.27</v>
      </c>
      <c r="E1358" s="474">
        <v>63.82</v>
      </c>
      <c r="F1358" s="474" t="s">
        <v>3889</v>
      </c>
      <c r="G1358" s="475">
        <v>0.0</v>
      </c>
      <c r="M1358" s="473" t="s">
        <v>1619</v>
      </c>
      <c r="N1358" s="406">
        <v>64.09</v>
      </c>
      <c r="O1358" s="474">
        <v>64.18</v>
      </c>
      <c r="P1358" s="474">
        <v>64.36</v>
      </c>
      <c r="Q1358" s="474">
        <v>63.73</v>
      </c>
      <c r="R1358" s="474" t="s">
        <v>3805</v>
      </c>
      <c r="S1358" s="475">
        <v>-0.0014</v>
      </c>
    </row>
    <row r="1359" ht="15.75" customHeight="1">
      <c r="A1359" s="473" t="s">
        <v>1710</v>
      </c>
      <c r="B1359" s="406">
        <v>64.55</v>
      </c>
      <c r="C1359" s="474">
        <v>64.73</v>
      </c>
      <c r="D1359" s="474">
        <v>64.91</v>
      </c>
      <c r="E1359" s="474">
        <v>64.36</v>
      </c>
      <c r="F1359" s="474" t="s">
        <v>3890</v>
      </c>
      <c r="G1359" s="475">
        <v>-0.0124</v>
      </c>
      <c r="M1359" s="473" t="s">
        <v>1620</v>
      </c>
      <c r="N1359" s="406">
        <v>64.18</v>
      </c>
      <c r="O1359" s="474">
        <v>64.18</v>
      </c>
      <c r="P1359" s="474">
        <v>64.82</v>
      </c>
      <c r="Q1359" s="474">
        <v>63.73</v>
      </c>
      <c r="R1359" s="474" t="s">
        <v>3806</v>
      </c>
      <c r="S1359" s="475">
        <v>0.0</v>
      </c>
    </row>
    <row r="1360" ht="15.75" customHeight="1">
      <c r="A1360" s="473" t="s">
        <v>1711</v>
      </c>
      <c r="B1360" s="406">
        <v>65.36</v>
      </c>
      <c r="C1360" s="474">
        <v>64.82</v>
      </c>
      <c r="D1360" s="474">
        <v>65.64</v>
      </c>
      <c r="E1360" s="474">
        <v>64.82</v>
      </c>
      <c r="F1360" s="474" t="s">
        <v>3406</v>
      </c>
      <c r="G1360" s="475">
        <v>0.0069</v>
      </c>
      <c r="M1360" s="473" t="s">
        <v>1621</v>
      </c>
      <c r="N1360" s="406">
        <v>64.18</v>
      </c>
      <c r="O1360" s="474">
        <v>64.55</v>
      </c>
      <c r="P1360" s="474">
        <v>64.73</v>
      </c>
      <c r="Q1360" s="474">
        <v>64.09</v>
      </c>
      <c r="R1360" s="474" t="s">
        <v>3807</v>
      </c>
      <c r="S1360" s="475">
        <v>-0.0014</v>
      </c>
    </row>
    <row r="1361" ht="15.75" customHeight="1">
      <c r="A1361" s="473" t="s">
        <v>1712</v>
      </c>
      <c r="B1361" s="406">
        <v>64.91</v>
      </c>
      <c r="C1361" s="474">
        <v>66.0</v>
      </c>
      <c r="D1361" s="474">
        <v>66.09</v>
      </c>
      <c r="E1361" s="474">
        <v>64.55</v>
      </c>
      <c r="F1361" s="474" t="s">
        <v>3891</v>
      </c>
      <c r="G1361" s="475">
        <v>0.0028</v>
      </c>
      <c r="M1361" s="473" t="s">
        <v>1622</v>
      </c>
      <c r="N1361" s="406">
        <v>64.27</v>
      </c>
      <c r="O1361" s="474">
        <v>64.73</v>
      </c>
      <c r="P1361" s="474">
        <v>64.73</v>
      </c>
      <c r="Q1361" s="474">
        <v>63.82</v>
      </c>
      <c r="R1361" s="474" t="s">
        <v>3808</v>
      </c>
      <c r="S1361" s="475">
        <v>0.0099</v>
      </c>
    </row>
    <row r="1362" ht="15.75" customHeight="1">
      <c r="A1362" s="473" t="s">
        <v>1713</v>
      </c>
      <c r="B1362" s="406">
        <v>64.73</v>
      </c>
      <c r="C1362" s="474">
        <v>64.55</v>
      </c>
      <c r="D1362" s="474">
        <v>66.18</v>
      </c>
      <c r="E1362" s="474">
        <v>64.27</v>
      </c>
      <c r="F1362" s="474" t="s">
        <v>3732</v>
      </c>
      <c r="G1362" s="475">
        <v>0.0043</v>
      </c>
      <c r="M1362" s="473" t="s">
        <v>1623</v>
      </c>
      <c r="N1362" s="406">
        <v>63.64</v>
      </c>
      <c r="O1362" s="474">
        <v>64.64</v>
      </c>
      <c r="P1362" s="474">
        <v>64.82</v>
      </c>
      <c r="Q1362" s="474">
        <v>63.55</v>
      </c>
      <c r="R1362" s="474" t="s">
        <v>3809</v>
      </c>
      <c r="S1362" s="475">
        <v>0.0</v>
      </c>
    </row>
    <row r="1363" ht="15.75" customHeight="1">
      <c r="A1363" s="473" t="s">
        <v>1714</v>
      </c>
      <c r="B1363" s="406">
        <v>64.45</v>
      </c>
      <c r="C1363" s="474">
        <v>64.55</v>
      </c>
      <c r="D1363" s="474">
        <v>64.64</v>
      </c>
      <c r="E1363" s="474">
        <v>64.18</v>
      </c>
      <c r="F1363" s="474" t="s">
        <v>3892</v>
      </c>
      <c r="G1363" s="475">
        <v>-0.0098</v>
      </c>
      <c r="M1363" s="473" t="s">
        <v>1624</v>
      </c>
      <c r="N1363" s="406">
        <v>63.64</v>
      </c>
      <c r="O1363" s="474">
        <v>63.91</v>
      </c>
      <c r="P1363" s="474">
        <v>64.91</v>
      </c>
      <c r="Q1363" s="474">
        <v>63.27</v>
      </c>
      <c r="R1363" s="474" t="s">
        <v>3810</v>
      </c>
      <c r="S1363" s="475">
        <v>-0.0126</v>
      </c>
    </row>
    <row r="1364" ht="15.75" customHeight="1">
      <c r="A1364" s="473" t="s">
        <v>1715</v>
      </c>
      <c r="B1364" s="406">
        <v>65.09</v>
      </c>
      <c r="C1364" s="474">
        <v>65.0</v>
      </c>
      <c r="D1364" s="474">
        <v>65.82</v>
      </c>
      <c r="E1364" s="474">
        <v>64.55</v>
      </c>
      <c r="F1364" s="474" t="s">
        <v>3893</v>
      </c>
      <c r="G1364" s="475">
        <v>-0.0041</v>
      </c>
      <c r="M1364" s="473" t="s">
        <v>1625</v>
      </c>
      <c r="N1364" s="406">
        <v>64.45</v>
      </c>
      <c r="O1364" s="474">
        <v>64.55</v>
      </c>
      <c r="P1364" s="474">
        <v>65.0</v>
      </c>
      <c r="Q1364" s="474">
        <v>64.0</v>
      </c>
      <c r="R1364" s="474" t="s">
        <v>3811</v>
      </c>
      <c r="S1364" s="475">
        <v>0.007</v>
      </c>
    </row>
    <row r="1365" ht="15.75" customHeight="1">
      <c r="A1365" s="473" t="s">
        <v>1716</v>
      </c>
      <c r="B1365" s="406">
        <v>65.36</v>
      </c>
      <c r="C1365" s="474">
        <v>65.45</v>
      </c>
      <c r="D1365" s="474">
        <v>65.45</v>
      </c>
      <c r="E1365" s="474">
        <v>65.09</v>
      </c>
      <c r="F1365" s="474" t="s">
        <v>3894</v>
      </c>
      <c r="G1365" s="475">
        <v>-0.0014</v>
      </c>
      <c r="M1365" s="473" t="s">
        <v>1626</v>
      </c>
      <c r="N1365" s="406">
        <v>64.0</v>
      </c>
      <c r="O1365" s="474">
        <v>64.36</v>
      </c>
      <c r="P1365" s="474">
        <v>64.91</v>
      </c>
      <c r="Q1365" s="474">
        <v>63.64</v>
      </c>
      <c r="R1365" s="474" t="s">
        <v>3812</v>
      </c>
      <c r="S1365" s="475">
        <v>-0.0028</v>
      </c>
    </row>
    <row r="1366" ht="15.75" customHeight="1">
      <c r="A1366" s="473" t="s">
        <v>1717</v>
      </c>
      <c r="B1366" s="406">
        <v>65.45</v>
      </c>
      <c r="C1366" s="474">
        <v>65.55</v>
      </c>
      <c r="D1366" s="474">
        <v>66.09</v>
      </c>
      <c r="E1366" s="474">
        <v>65.36</v>
      </c>
      <c r="F1366" s="474" t="s">
        <v>3895</v>
      </c>
      <c r="G1366" s="475">
        <v>-0.007</v>
      </c>
      <c r="M1366" s="473" t="s">
        <v>1627</v>
      </c>
      <c r="N1366" s="406">
        <v>64.18</v>
      </c>
      <c r="O1366" s="474">
        <v>65.82</v>
      </c>
      <c r="P1366" s="474">
        <v>65.82</v>
      </c>
      <c r="Q1366" s="474">
        <v>63.91</v>
      </c>
      <c r="R1366" s="474" t="s">
        <v>3813</v>
      </c>
      <c r="S1366" s="475">
        <v>-0.0126</v>
      </c>
    </row>
    <row r="1367" ht="15.75" customHeight="1">
      <c r="A1367" s="473" t="s">
        <v>1718</v>
      </c>
      <c r="B1367" s="406">
        <v>65.91</v>
      </c>
      <c r="C1367" s="474">
        <v>66.82</v>
      </c>
      <c r="D1367" s="474">
        <v>66.82</v>
      </c>
      <c r="E1367" s="474">
        <v>65.64</v>
      </c>
      <c r="F1367" s="474" t="s">
        <v>3896</v>
      </c>
      <c r="G1367" s="475">
        <v>-0.0041</v>
      </c>
      <c r="M1367" s="473" t="s">
        <v>1628</v>
      </c>
      <c r="N1367" s="406">
        <v>65.0</v>
      </c>
      <c r="O1367" s="474">
        <v>65.64</v>
      </c>
      <c r="P1367" s="474">
        <v>66.09</v>
      </c>
      <c r="Q1367" s="474">
        <v>64.73</v>
      </c>
      <c r="R1367" s="474" t="s">
        <v>3814</v>
      </c>
      <c r="S1367" s="475">
        <v>-0.0028</v>
      </c>
    </row>
    <row r="1368" ht="15.75" customHeight="1">
      <c r="A1368" s="473" t="s">
        <v>1719</v>
      </c>
      <c r="B1368" s="406">
        <v>66.18</v>
      </c>
      <c r="C1368" s="474">
        <v>66.36</v>
      </c>
      <c r="D1368" s="474">
        <v>66.82</v>
      </c>
      <c r="E1368" s="474">
        <v>65.09</v>
      </c>
      <c r="F1368" s="474" t="s">
        <v>3897</v>
      </c>
      <c r="G1368" s="475">
        <v>-0.0014</v>
      </c>
      <c r="M1368" s="473" t="s">
        <v>1629</v>
      </c>
      <c r="N1368" s="406">
        <v>65.18</v>
      </c>
      <c r="O1368" s="474">
        <v>64.55</v>
      </c>
      <c r="P1368" s="474">
        <v>65.91</v>
      </c>
      <c r="Q1368" s="474">
        <v>64.36</v>
      </c>
      <c r="R1368" s="474" t="s">
        <v>3815</v>
      </c>
      <c r="S1368" s="475">
        <v>0.0156</v>
      </c>
    </row>
    <row r="1369" ht="15.75" customHeight="1">
      <c r="A1369" s="473" t="s">
        <v>1720</v>
      </c>
      <c r="B1369" s="406">
        <v>66.27</v>
      </c>
      <c r="C1369" s="474">
        <v>66.18</v>
      </c>
      <c r="D1369" s="474">
        <v>67.18</v>
      </c>
      <c r="E1369" s="474">
        <v>65.27</v>
      </c>
      <c r="F1369" s="474" t="s">
        <v>3898</v>
      </c>
      <c r="G1369" s="475">
        <v>0.0</v>
      </c>
      <c r="M1369" s="473" t="s">
        <v>1630</v>
      </c>
      <c r="N1369" s="406">
        <v>64.18</v>
      </c>
      <c r="O1369" s="474">
        <v>63.91</v>
      </c>
      <c r="P1369" s="474">
        <v>64.91</v>
      </c>
      <c r="Q1369" s="474">
        <v>63.64</v>
      </c>
      <c r="R1369" s="474" t="s">
        <v>3816</v>
      </c>
      <c r="S1369" s="475">
        <v>0.0042</v>
      </c>
    </row>
    <row r="1370" ht="15.75" customHeight="1">
      <c r="A1370" s="473" t="s">
        <v>1721</v>
      </c>
      <c r="B1370" s="406">
        <v>66.27</v>
      </c>
      <c r="C1370" s="474">
        <v>64.36</v>
      </c>
      <c r="D1370" s="474">
        <v>67.27</v>
      </c>
      <c r="E1370" s="474">
        <v>64.36</v>
      </c>
      <c r="F1370" s="474" t="s">
        <v>3899</v>
      </c>
      <c r="G1370" s="475">
        <v>0.0195</v>
      </c>
      <c r="M1370" s="473" t="s">
        <v>1631</v>
      </c>
      <c r="N1370" s="406">
        <v>63.91</v>
      </c>
      <c r="O1370" s="474">
        <v>64.36</v>
      </c>
      <c r="P1370" s="474">
        <v>65.0</v>
      </c>
      <c r="Q1370" s="474">
        <v>63.82</v>
      </c>
      <c r="R1370" s="474" t="s">
        <v>3817</v>
      </c>
      <c r="S1370" s="475">
        <v>-0.014</v>
      </c>
    </row>
    <row r="1371" ht="15.75" customHeight="1">
      <c r="A1371" s="473" t="s">
        <v>1722</v>
      </c>
      <c r="B1371" s="406">
        <v>65.0</v>
      </c>
      <c r="C1371" s="474">
        <v>64.55</v>
      </c>
      <c r="D1371" s="474">
        <v>65.27</v>
      </c>
      <c r="E1371" s="474">
        <v>64.36</v>
      </c>
      <c r="F1371" s="474" t="s">
        <v>3900</v>
      </c>
      <c r="G1371" s="475">
        <v>0.0085</v>
      </c>
      <c r="M1371" s="473" t="s">
        <v>1632</v>
      </c>
      <c r="N1371" s="406">
        <v>64.82</v>
      </c>
      <c r="O1371" s="474">
        <v>64.55</v>
      </c>
      <c r="P1371" s="474">
        <v>65.73</v>
      </c>
      <c r="Q1371" s="474">
        <v>64.55</v>
      </c>
      <c r="R1371" s="474" t="s">
        <v>3818</v>
      </c>
      <c r="S1371" s="475">
        <v>0.0042</v>
      </c>
    </row>
    <row r="1372" ht="15.75" customHeight="1">
      <c r="A1372" s="473" t="s">
        <v>1723</v>
      </c>
      <c r="B1372" s="406">
        <v>64.45</v>
      </c>
      <c r="C1372" s="474">
        <v>63.82</v>
      </c>
      <c r="D1372" s="474">
        <v>64.64</v>
      </c>
      <c r="E1372" s="474">
        <v>63.82</v>
      </c>
      <c r="F1372" s="474" t="s">
        <v>3901</v>
      </c>
      <c r="G1372" s="475">
        <v>0.0056</v>
      </c>
      <c r="M1372" s="473" t="s">
        <v>1633</v>
      </c>
      <c r="N1372" s="406">
        <v>64.55</v>
      </c>
      <c r="O1372" s="474">
        <v>64.27</v>
      </c>
      <c r="P1372" s="474">
        <v>65.27</v>
      </c>
      <c r="Q1372" s="474">
        <v>64.27</v>
      </c>
      <c r="R1372" s="474" t="s">
        <v>3819</v>
      </c>
      <c r="S1372" s="475">
        <v>0.0044</v>
      </c>
    </row>
    <row r="1373" ht="15.75" customHeight="1">
      <c r="A1373" s="473" t="s">
        <v>1724</v>
      </c>
      <c r="B1373" s="406">
        <v>64.09</v>
      </c>
      <c r="C1373" s="474">
        <v>64.82</v>
      </c>
      <c r="D1373" s="474">
        <v>64.82</v>
      </c>
      <c r="E1373" s="474">
        <v>63.45</v>
      </c>
      <c r="F1373" s="474" t="s">
        <v>3902</v>
      </c>
      <c r="G1373" s="475">
        <v>-0.0014</v>
      </c>
      <c r="M1373" s="473" t="s">
        <v>1634</v>
      </c>
      <c r="N1373" s="406">
        <v>64.27</v>
      </c>
      <c r="O1373" s="474">
        <v>64.55</v>
      </c>
      <c r="P1373" s="474">
        <v>65.27</v>
      </c>
      <c r="Q1373" s="474">
        <v>64.0</v>
      </c>
      <c r="R1373" s="474" t="s">
        <v>3820</v>
      </c>
      <c r="S1373" s="475">
        <v>-0.0071</v>
      </c>
    </row>
    <row r="1374" ht="15.75" customHeight="1">
      <c r="A1374" s="473" t="s">
        <v>1725</v>
      </c>
      <c r="B1374" s="406">
        <v>64.18</v>
      </c>
      <c r="C1374" s="474">
        <v>64.36</v>
      </c>
      <c r="D1374" s="474">
        <v>64.36</v>
      </c>
      <c r="E1374" s="474">
        <v>63.73</v>
      </c>
      <c r="F1374" s="474" t="s">
        <v>3903</v>
      </c>
      <c r="G1374" s="475">
        <v>-0.0042</v>
      </c>
      <c r="M1374" s="473" t="s">
        <v>1635</v>
      </c>
      <c r="N1374" s="406">
        <v>64.73</v>
      </c>
      <c r="O1374" s="474">
        <v>65.55</v>
      </c>
      <c r="P1374" s="474">
        <v>65.55</v>
      </c>
      <c r="Q1374" s="474">
        <v>64.27</v>
      </c>
      <c r="R1374" s="474" t="s">
        <v>3821</v>
      </c>
      <c r="S1374" s="475">
        <v>-0.0139</v>
      </c>
    </row>
    <row r="1375" ht="15.75" customHeight="1">
      <c r="A1375" s="473" t="s">
        <v>1726</v>
      </c>
      <c r="B1375" s="406">
        <v>64.45</v>
      </c>
      <c r="C1375" s="474">
        <v>65.82</v>
      </c>
      <c r="D1375" s="474">
        <v>65.82</v>
      </c>
      <c r="E1375" s="474">
        <v>64.18</v>
      </c>
      <c r="F1375" s="474" t="s">
        <v>3904</v>
      </c>
      <c r="G1375" s="475">
        <v>0.0</v>
      </c>
      <c r="M1375" s="473" t="s">
        <v>1636</v>
      </c>
      <c r="N1375" s="406">
        <v>65.64</v>
      </c>
      <c r="O1375" s="474">
        <v>65.64</v>
      </c>
      <c r="P1375" s="474">
        <v>66.73</v>
      </c>
      <c r="Q1375" s="474">
        <v>65.36</v>
      </c>
      <c r="R1375" s="474" t="s">
        <v>3822</v>
      </c>
      <c r="S1375" s="475">
        <v>0.0043</v>
      </c>
    </row>
    <row r="1376" ht="15.75" customHeight="1">
      <c r="A1376" s="473" t="s">
        <v>1727</v>
      </c>
      <c r="B1376" s="406">
        <v>64.45</v>
      </c>
      <c r="C1376" s="474">
        <v>65.45</v>
      </c>
      <c r="D1376" s="474">
        <v>65.45</v>
      </c>
      <c r="E1376" s="474">
        <v>64.27</v>
      </c>
      <c r="F1376" s="474" t="s">
        <v>3905</v>
      </c>
      <c r="G1376" s="475">
        <v>-0.0085</v>
      </c>
      <c r="M1376" s="473" t="s">
        <v>1637</v>
      </c>
      <c r="N1376" s="406">
        <v>65.36</v>
      </c>
      <c r="O1376" s="474">
        <v>64.82</v>
      </c>
      <c r="P1376" s="474">
        <v>66.27</v>
      </c>
      <c r="Q1376" s="474">
        <v>64.09</v>
      </c>
      <c r="R1376" s="474" t="s">
        <v>3823</v>
      </c>
      <c r="S1376" s="475">
        <v>0.0184</v>
      </c>
    </row>
    <row r="1377" ht="15.75" customHeight="1">
      <c r="A1377" s="473" t="s">
        <v>1728</v>
      </c>
      <c r="B1377" s="406">
        <v>65.0</v>
      </c>
      <c r="C1377" s="474">
        <v>64.55</v>
      </c>
      <c r="D1377" s="474">
        <v>65.27</v>
      </c>
      <c r="E1377" s="474">
        <v>64.55</v>
      </c>
      <c r="F1377" s="474" t="s">
        <v>3906</v>
      </c>
      <c r="G1377" s="475">
        <v>0.0</v>
      </c>
      <c r="M1377" s="473" t="s">
        <v>1638</v>
      </c>
      <c r="N1377" s="406">
        <v>64.18</v>
      </c>
      <c r="O1377" s="474">
        <v>65.91</v>
      </c>
      <c r="P1377" s="474">
        <v>66.18</v>
      </c>
      <c r="Q1377" s="474">
        <v>63.64</v>
      </c>
      <c r="R1377" s="474" t="s">
        <v>3824</v>
      </c>
      <c r="S1377" s="475">
        <v>-0.0222</v>
      </c>
    </row>
    <row r="1378" ht="15.75" customHeight="1">
      <c r="A1378" s="473" t="s">
        <v>1729</v>
      </c>
      <c r="B1378" s="406">
        <v>65.0</v>
      </c>
      <c r="C1378" s="474">
        <v>65.0</v>
      </c>
      <c r="D1378" s="474">
        <v>65.45</v>
      </c>
      <c r="E1378" s="474">
        <v>64.64</v>
      </c>
      <c r="F1378" s="474" t="s">
        <v>3907</v>
      </c>
      <c r="G1378" s="475">
        <v>-0.0028</v>
      </c>
      <c r="M1378" s="473" t="s">
        <v>1639</v>
      </c>
      <c r="N1378" s="406">
        <v>65.64</v>
      </c>
      <c r="O1378" s="474">
        <v>65.91</v>
      </c>
      <c r="P1378" s="474">
        <v>66.82</v>
      </c>
      <c r="Q1378" s="474">
        <v>65.45</v>
      </c>
      <c r="R1378" s="474" t="s">
        <v>3825</v>
      </c>
      <c r="S1378" s="475">
        <v>0.0029</v>
      </c>
    </row>
    <row r="1379" ht="15.75" customHeight="1">
      <c r="A1379" s="473" t="s">
        <v>1730</v>
      </c>
      <c r="B1379" s="406">
        <v>65.18</v>
      </c>
      <c r="C1379" s="474">
        <v>67.0</v>
      </c>
      <c r="D1379" s="474">
        <v>67.0</v>
      </c>
      <c r="E1379" s="474">
        <v>65.0</v>
      </c>
      <c r="F1379" s="474" t="s">
        <v>3908</v>
      </c>
      <c r="G1379" s="475">
        <v>-0.0259</v>
      </c>
      <c r="M1379" s="473" t="s">
        <v>1640</v>
      </c>
      <c r="N1379" s="406">
        <v>65.45</v>
      </c>
      <c r="O1379" s="474">
        <v>65.18</v>
      </c>
      <c r="P1379" s="474">
        <v>65.91</v>
      </c>
      <c r="Q1379" s="474">
        <v>64.64</v>
      </c>
      <c r="R1379" s="474" t="s">
        <v>3826</v>
      </c>
      <c r="S1379" s="475">
        <v>0.0184</v>
      </c>
    </row>
    <row r="1380" ht="15.75" customHeight="1">
      <c r="A1380" s="473" t="s">
        <v>1731</v>
      </c>
      <c r="B1380" s="406">
        <v>66.91</v>
      </c>
      <c r="C1380" s="474">
        <v>66.27</v>
      </c>
      <c r="D1380" s="474">
        <v>67.18</v>
      </c>
      <c r="E1380" s="474">
        <v>66.27</v>
      </c>
      <c r="F1380" s="474" t="s">
        <v>3909</v>
      </c>
      <c r="G1380" s="475">
        <v>0.0083</v>
      </c>
      <c r="M1380" s="473" t="s">
        <v>1641</v>
      </c>
      <c r="N1380" s="406">
        <v>64.27</v>
      </c>
      <c r="O1380" s="474">
        <v>65.36</v>
      </c>
      <c r="P1380" s="474">
        <v>65.36</v>
      </c>
      <c r="Q1380" s="474">
        <v>63.82</v>
      </c>
      <c r="R1380" s="474" t="s">
        <v>3827</v>
      </c>
      <c r="S1380" s="475">
        <v>0.0042</v>
      </c>
    </row>
    <row r="1381" ht="15.75" customHeight="1">
      <c r="A1381" s="473" t="s">
        <v>1732</v>
      </c>
      <c r="B1381" s="406">
        <v>66.36</v>
      </c>
      <c r="C1381" s="474">
        <v>65.91</v>
      </c>
      <c r="D1381" s="474">
        <v>66.64</v>
      </c>
      <c r="E1381" s="474">
        <v>65.91</v>
      </c>
      <c r="F1381" s="474" t="s">
        <v>3910</v>
      </c>
      <c r="G1381" s="475">
        <v>0.0068</v>
      </c>
      <c r="M1381" s="473" t="s">
        <v>1642</v>
      </c>
      <c r="N1381" s="406">
        <v>64.0</v>
      </c>
      <c r="O1381" s="474">
        <v>65.55</v>
      </c>
      <c r="P1381" s="474">
        <v>65.55</v>
      </c>
      <c r="Q1381" s="474">
        <v>63.73</v>
      </c>
      <c r="R1381" s="474" t="s">
        <v>3828</v>
      </c>
      <c r="S1381" s="475">
        <v>-0.0085</v>
      </c>
    </row>
    <row r="1382" ht="15.75" customHeight="1">
      <c r="A1382" s="473" t="s">
        <v>1733</v>
      </c>
      <c r="B1382" s="406">
        <v>65.91</v>
      </c>
      <c r="C1382" s="474">
        <v>66.36</v>
      </c>
      <c r="D1382" s="474">
        <v>66.91</v>
      </c>
      <c r="E1382" s="474">
        <v>65.27</v>
      </c>
      <c r="F1382" s="474" t="s">
        <v>3911</v>
      </c>
      <c r="G1382" s="475">
        <v>-0.0041</v>
      </c>
      <c r="M1382" s="473" t="s">
        <v>1643</v>
      </c>
      <c r="N1382" s="406">
        <v>64.55</v>
      </c>
      <c r="O1382" s="474">
        <v>66.64</v>
      </c>
      <c r="P1382" s="474">
        <v>66.64</v>
      </c>
      <c r="Q1382" s="474">
        <v>64.09</v>
      </c>
      <c r="R1382" s="474" t="s">
        <v>3829</v>
      </c>
      <c r="S1382" s="475">
        <v>-0.0153</v>
      </c>
    </row>
    <row r="1383" ht="15.75" customHeight="1">
      <c r="A1383" s="473" t="s">
        <v>1734</v>
      </c>
      <c r="B1383" s="406">
        <v>66.18</v>
      </c>
      <c r="C1383" s="474">
        <v>67.55</v>
      </c>
      <c r="D1383" s="474">
        <v>67.73</v>
      </c>
      <c r="E1383" s="474">
        <v>65.91</v>
      </c>
      <c r="F1383" s="474" t="s">
        <v>3912</v>
      </c>
      <c r="G1383" s="475">
        <v>-0.0082</v>
      </c>
      <c r="M1383" s="473" t="s">
        <v>1644</v>
      </c>
      <c r="N1383" s="406">
        <v>65.55</v>
      </c>
      <c r="O1383" s="474">
        <v>65.55</v>
      </c>
      <c r="P1383" s="474">
        <v>66.82</v>
      </c>
      <c r="Q1383" s="474">
        <v>65.09</v>
      </c>
      <c r="R1383" s="474" t="s">
        <v>3830</v>
      </c>
      <c r="S1383" s="475">
        <v>-0.0014</v>
      </c>
    </row>
    <row r="1384" ht="15.75" customHeight="1">
      <c r="A1384" s="473" t="s">
        <v>1735</v>
      </c>
      <c r="B1384" s="406">
        <v>66.73</v>
      </c>
      <c r="C1384" s="474">
        <v>66.82</v>
      </c>
      <c r="D1384" s="474">
        <v>67.27</v>
      </c>
      <c r="E1384" s="474">
        <v>66.36</v>
      </c>
      <c r="F1384" s="474" t="s">
        <v>3913</v>
      </c>
      <c r="G1384" s="475">
        <v>0.0083</v>
      </c>
      <c r="M1384" s="473" t="s">
        <v>1645</v>
      </c>
      <c r="N1384" s="406">
        <v>65.64</v>
      </c>
      <c r="O1384" s="474">
        <v>65.18</v>
      </c>
      <c r="P1384" s="474">
        <v>67.27</v>
      </c>
      <c r="Q1384" s="474">
        <v>65.18</v>
      </c>
      <c r="R1384" s="474" t="s">
        <v>3831</v>
      </c>
      <c r="S1384" s="475">
        <v>0.0098</v>
      </c>
    </row>
    <row r="1385" ht="15.75" customHeight="1">
      <c r="A1385" s="473" t="s">
        <v>1736</v>
      </c>
      <c r="B1385" s="406">
        <v>66.18</v>
      </c>
      <c r="C1385" s="474">
        <v>65.91</v>
      </c>
      <c r="D1385" s="474">
        <v>66.73</v>
      </c>
      <c r="E1385" s="474">
        <v>65.45</v>
      </c>
      <c r="F1385" s="474" t="s">
        <v>3554</v>
      </c>
      <c r="G1385" s="475">
        <v>0.0055</v>
      </c>
      <c r="M1385" s="473" t="s">
        <v>1646</v>
      </c>
      <c r="N1385" s="406">
        <v>65.0</v>
      </c>
      <c r="O1385" s="474">
        <v>65.18</v>
      </c>
      <c r="P1385" s="474">
        <v>66.09</v>
      </c>
      <c r="Q1385" s="474">
        <v>64.73</v>
      </c>
      <c r="R1385" s="474" t="s">
        <v>3832</v>
      </c>
      <c r="S1385" s="475">
        <v>0.0014</v>
      </c>
    </row>
    <row r="1386" ht="15.75" customHeight="1">
      <c r="A1386" s="473" t="s">
        <v>1737</v>
      </c>
      <c r="B1386" s="406">
        <v>65.82</v>
      </c>
      <c r="C1386" s="474">
        <v>65.64</v>
      </c>
      <c r="D1386" s="474">
        <v>66.27</v>
      </c>
      <c r="E1386" s="474">
        <v>65.55</v>
      </c>
      <c r="F1386" s="474" t="s">
        <v>3914</v>
      </c>
      <c r="G1386" s="475">
        <v>-0.0041</v>
      </c>
      <c r="M1386" s="473" t="s">
        <v>1647</v>
      </c>
      <c r="N1386" s="406">
        <v>64.91</v>
      </c>
      <c r="O1386" s="474">
        <v>68.09</v>
      </c>
      <c r="P1386" s="474">
        <v>68.18</v>
      </c>
      <c r="Q1386" s="474">
        <v>64.18</v>
      </c>
      <c r="R1386" s="474" t="s">
        <v>3833</v>
      </c>
      <c r="S1386" s="475">
        <v>-0.0467</v>
      </c>
    </row>
    <row r="1387" ht="15.75" customHeight="1">
      <c r="A1387" s="473" t="s">
        <v>1738</v>
      </c>
      <c r="B1387" s="406">
        <v>66.09</v>
      </c>
      <c r="C1387" s="474">
        <v>66.36</v>
      </c>
      <c r="D1387" s="474">
        <v>67.27</v>
      </c>
      <c r="E1387" s="474">
        <v>65.45</v>
      </c>
      <c r="F1387" s="474" t="s">
        <v>3915</v>
      </c>
      <c r="G1387" s="475">
        <v>0.0055</v>
      </c>
      <c r="M1387" s="473" t="s">
        <v>1648</v>
      </c>
      <c r="N1387" s="406">
        <v>68.09</v>
      </c>
      <c r="O1387" s="474">
        <v>67.0</v>
      </c>
      <c r="P1387" s="474">
        <v>69.0</v>
      </c>
      <c r="Q1387" s="474">
        <v>66.36</v>
      </c>
      <c r="R1387" s="474" t="s">
        <v>3834</v>
      </c>
      <c r="S1387" s="475">
        <v>0.0275</v>
      </c>
    </row>
    <row r="1388" ht="15.75" customHeight="1">
      <c r="A1388" s="473" t="s">
        <v>1739</v>
      </c>
      <c r="B1388" s="406">
        <v>65.73</v>
      </c>
      <c r="C1388" s="474">
        <v>64.45</v>
      </c>
      <c r="D1388" s="474">
        <v>68.18</v>
      </c>
      <c r="E1388" s="474">
        <v>63.27</v>
      </c>
      <c r="F1388" s="474" t="s">
        <v>3916</v>
      </c>
      <c r="G1388" s="475">
        <v>0.0199</v>
      </c>
      <c r="M1388" s="473" t="s">
        <v>1649</v>
      </c>
      <c r="N1388" s="406">
        <v>66.27</v>
      </c>
      <c r="O1388" s="474">
        <v>65.45</v>
      </c>
      <c r="P1388" s="474">
        <v>67.0</v>
      </c>
      <c r="Q1388" s="474">
        <v>65.36</v>
      </c>
      <c r="R1388" s="474" t="s">
        <v>3835</v>
      </c>
      <c r="S1388" s="475">
        <v>0.0139</v>
      </c>
    </row>
    <row r="1389" ht="15.75" customHeight="1">
      <c r="A1389" s="473" t="s">
        <v>1740</v>
      </c>
      <c r="B1389" s="406">
        <v>64.45</v>
      </c>
      <c r="C1389" s="474">
        <v>65.55</v>
      </c>
      <c r="D1389" s="474">
        <v>65.91</v>
      </c>
      <c r="E1389" s="474">
        <v>63.64</v>
      </c>
      <c r="F1389" s="474" t="s">
        <v>3917</v>
      </c>
      <c r="G1389" s="475">
        <v>-0.0168</v>
      </c>
      <c r="M1389" s="473" t="s">
        <v>1650</v>
      </c>
      <c r="N1389" s="406">
        <v>65.36</v>
      </c>
      <c r="O1389" s="474">
        <v>64.36</v>
      </c>
      <c r="P1389" s="474">
        <v>67.0</v>
      </c>
      <c r="Q1389" s="474">
        <v>63.73</v>
      </c>
      <c r="R1389" s="474" t="s">
        <v>3836</v>
      </c>
      <c r="S1389" s="475">
        <v>0.0241</v>
      </c>
    </row>
    <row r="1390" ht="15.75" customHeight="1">
      <c r="A1390" s="473" t="s">
        <v>1741</v>
      </c>
      <c r="B1390" s="406">
        <v>65.55</v>
      </c>
      <c r="C1390" s="474">
        <v>68.0</v>
      </c>
      <c r="D1390" s="474">
        <v>68.0</v>
      </c>
      <c r="E1390" s="474">
        <v>65.27</v>
      </c>
      <c r="F1390" s="474" t="s">
        <v>3918</v>
      </c>
      <c r="G1390" s="475">
        <v>-0.015</v>
      </c>
      <c r="M1390" s="473" t="s">
        <v>1651</v>
      </c>
      <c r="N1390" s="406">
        <v>63.82</v>
      </c>
      <c r="O1390" s="474">
        <v>63.64</v>
      </c>
      <c r="P1390" s="474">
        <v>64.91</v>
      </c>
      <c r="Q1390" s="474">
        <v>62.73</v>
      </c>
      <c r="R1390" s="474" t="s">
        <v>3837</v>
      </c>
      <c r="S1390" s="475">
        <v>-0.0014</v>
      </c>
    </row>
    <row r="1391" ht="15.75" customHeight="1">
      <c r="A1391" s="473" t="s">
        <v>1742</v>
      </c>
      <c r="B1391" s="406">
        <v>66.55</v>
      </c>
      <c r="C1391" s="474">
        <v>67.27</v>
      </c>
      <c r="D1391" s="474">
        <v>67.36</v>
      </c>
      <c r="E1391" s="474">
        <v>64.18</v>
      </c>
      <c r="F1391" s="474" t="s">
        <v>3919</v>
      </c>
      <c r="G1391" s="475">
        <v>-0.008</v>
      </c>
      <c r="M1391" s="473" t="s">
        <v>1652</v>
      </c>
      <c r="N1391" s="406">
        <v>63.91</v>
      </c>
      <c r="O1391" s="474">
        <v>64.82</v>
      </c>
      <c r="P1391" s="474">
        <v>65.18</v>
      </c>
      <c r="Q1391" s="474">
        <v>63.55</v>
      </c>
      <c r="R1391" s="474" t="s">
        <v>3838</v>
      </c>
      <c r="S1391" s="475">
        <v>-0.0014</v>
      </c>
    </row>
    <row r="1392" ht="15.75" customHeight="1">
      <c r="A1392" s="473" t="s">
        <v>1743</v>
      </c>
      <c r="B1392" s="406">
        <v>67.09</v>
      </c>
      <c r="C1392" s="474">
        <v>69.09</v>
      </c>
      <c r="D1392" s="474">
        <v>69.09</v>
      </c>
      <c r="E1392" s="474">
        <v>66.73</v>
      </c>
      <c r="F1392" s="474" t="s">
        <v>3920</v>
      </c>
      <c r="G1392" s="475">
        <v>-0.0315</v>
      </c>
      <c r="M1392" s="473" t="s">
        <v>1653</v>
      </c>
      <c r="N1392" s="406">
        <v>64.0</v>
      </c>
      <c r="O1392" s="474">
        <v>64.36</v>
      </c>
      <c r="P1392" s="474">
        <v>64.64</v>
      </c>
      <c r="Q1392" s="474">
        <v>63.73</v>
      </c>
      <c r="R1392" s="474" t="s">
        <v>3839</v>
      </c>
      <c r="S1392" s="475">
        <v>-0.0127</v>
      </c>
    </row>
    <row r="1393" ht="15.75" customHeight="1">
      <c r="A1393" s="473" t="s">
        <v>1744</v>
      </c>
      <c r="B1393" s="406">
        <v>69.27</v>
      </c>
      <c r="C1393" s="474">
        <v>69.18</v>
      </c>
      <c r="D1393" s="474">
        <v>69.55</v>
      </c>
      <c r="E1393" s="474">
        <v>69.18</v>
      </c>
      <c r="F1393" s="474" t="s">
        <v>3566</v>
      </c>
      <c r="G1393" s="475">
        <v>0.0026</v>
      </c>
      <c r="M1393" s="473" t="s">
        <v>1654</v>
      </c>
      <c r="N1393" s="406">
        <v>64.82</v>
      </c>
      <c r="O1393" s="474">
        <v>64.45</v>
      </c>
      <c r="P1393" s="474">
        <v>65.18</v>
      </c>
      <c r="Q1393" s="474">
        <v>64.0</v>
      </c>
      <c r="R1393" s="474" t="s">
        <v>3840</v>
      </c>
      <c r="S1393" s="475">
        <v>0.0185</v>
      </c>
    </row>
    <row r="1394" ht="15.75" customHeight="1">
      <c r="A1394" s="473" t="s">
        <v>1745</v>
      </c>
      <c r="B1394" s="406">
        <v>69.09</v>
      </c>
      <c r="C1394" s="474">
        <v>69.73</v>
      </c>
      <c r="D1394" s="474">
        <v>69.73</v>
      </c>
      <c r="E1394" s="474">
        <v>69.09</v>
      </c>
      <c r="F1394" s="474" t="s">
        <v>3921</v>
      </c>
      <c r="G1394" s="475">
        <v>-0.0092</v>
      </c>
      <c r="M1394" s="473" t="s">
        <v>1655</v>
      </c>
      <c r="N1394" s="406">
        <v>63.64</v>
      </c>
      <c r="O1394" s="474">
        <v>65.27</v>
      </c>
      <c r="P1394" s="474">
        <v>65.27</v>
      </c>
      <c r="Q1394" s="474">
        <v>63.36</v>
      </c>
      <c r="R1394" s="474" t="s">
        <v>3841</v>
      </c>
      <c r="S1394" s="475">
        <v>-0.0112</v>
      </c>
    </row>
    <row r="1395" ht="15.75" customHeight="1">
      <c r="A1395" s="473" t="s">
        <v>1746</v>
      </c>
      <c r="B1395" s="406">
        <v>69.73</v>
      </c>
      <c r="C1395" s="474">
        <v>70.0</v>
      </c>
      <c r="D1395" s="474">
        <v>70.27</v>
      </c>
      <c r="E1395" s="474">
        <v>69.45</v>
      </c>
      <c r="F1395" s="474" t="s">
        <v>3922</v>
      </c>
      <c r="G1395" s="475">
        <v>-0.0077</v>
      </c>
      <c r="M1395" s="473" t="s">
        <v>1656</v>
      </c>
      <c r="N1395" s="406">
        <v>64.36</v>
      </c>
      <c r="O1395" s="474">
        <v>65.09</v>
      </c>
      <c r="P1395" s="474">
        <v>65.09</v>
      </c>
      <c r="Q1395" s="474">
        <v>64.18</v>
      </c>
      <c r="R1395" s="474" t="s">
        <v>3842</v>
      </c>
      <c r="S1395" s="475">
        <v>-0.0112</v>
      </c>
    </row>
    <row r="1396" ht="15.75" customHeight="1">
      <c r="A1396" s="473" t="s">
        <v>1747</v>
      </c>
      <c r="B1396" s="406">
        <v>70.27</v>
      </c>
      <c r="C1396" s="474">
        <v>70.0</v>
      </c>
      <c r="D1396" s="474">
        <v>70.55</v>
      </c>
      <c r="E1396" s="474">
        <v>70.0</v>
      </c>
      <c r="F1396" s="474" t="s">
        <v>3589</v>
      </c>
      <c r="G1396" s="475">
        <v>0.0</v>
      </c>
      <c r="M1396" s="473" t="s">
        <v>1657</v>
      </c>
      <c r="N1396" s="406">
        <v>65.09</v>
      </c>
      <c r="O1396" s="474">
        <v>65.27</v>
      </c>
      <c r="P1396" s="474">
        <v>65.82</v>
      </c>
      <c r="Q1396" s="474">
        <v>63.82</v>
      </c>
      <c r="R1396" s="474" t="s">
        <v>3843</v>
      </c>
      <c r="S1396" s="475">
        <v>0.0084</v>
      </c>
    </row>
    <row r="1397" ht="15.75" customHeight="1">
      <c r="A1397" s="473" t="s">
        <v>1748</v>
      </c>
      <c r="B1397" s="406">
        <v>70.27</v>
      </c>
      <c r="C1397" s="474">
        <v>69.91</v>
      </c>
      <c r="D1397" s="474">
        <v>70.82</v>
      </c>
      <c r="E1397" s="474">
        <v>69.91</v>
      </c>
      <c r="F1397" s="474" t="s">
        <v>3923</v>
      </c>
      <c r="G1397" s="475">
        <v>0.0064</v>
      </c>
      <c r="M1397" s="473" t="s">
        <v>1658</v>
      </c>
      <c r="N1397" s="406">
        <v>64.55</v>
      </c>
      <c r="O1397" s="474">
        <v>62.91</v>
      </c>
      <c r="P1397" s="474">
        <v>66.09</v>
      </c>
      <c r="Q1397" s="474">
        <v>62.91</v>
      </c>
      <c r="R1397" s="474" t="s">
        <v>3844</v>
      </c>
      <c r="S1397" s="475">
        <v>0.0231</v>
      </c>
    </row>
    <row r="1398" ht="15.75" customHeight="1">
      <c r="A1398" s="473" t="s">
        <v>1749</v>
      </c>
      <c r="B1398" s="406">
        <v>69.82</v>
      </c>
      <c r="C1398" s="474">
        <v>70.55</v>
      </c>
      <c r="D1398" s="474">
        <v>70.55</v>
      </c>
      <c r="E1398" s="474">
        <v>69.73</v>
      </c>
      <c r="F1398" s="474" t="s">
        <v>3924</v>
      </c>
      <c r="G1398" s="475">
        <v>0.0</v>
      </c>
      <c r="M1398" s="473" t="s">
        <v>1659</v>
      </c>
      <c r="N1398" s="406">
        <v>63.09</v>
      </c>
      <c r="O1398" s="474">
        <v>63.18</v>
      </c>
      <c r="P1398" s="474">
        <v>63.82</v>
      </c>
      <c r="Q1398" s="474">
        <v>62.73</v>
      </c>
      <c r="R1398" s="474" t="s">
        <v>3845</v>
      </c>
      <c r="S1398" s="475">
        <v>-0.0086</v>
      </c>
    </row>
    <row r="1399" ht="15.75" customHeight="1">
      <c r="A1399" s="473" t="s">
        <v>1750</v>
      </c>
      <c r="B1399" s="406">
        <v>69.82</v>
      </c>
      <c r="C1399" s="474">
        <v>69.73</v>
      </c>
      <c r="D1399" s="474">
        <v>70.36</v>
      </c>
      <c r="E1399" s="474">
        <v>69.55</v>
      </c>
      <c r="F1399" s="474" t="s">
        <v>3925</v>
      </c>
      <c r="G1399" s="475">
        <v>-0.0026</v>
      </c>
      <c r="M1399" s="473" t="s">
        <v>1660</v>
      </c>
      <c r="N1399" s="406">
        <v>63.64</v>
      </c>
      <c r="O1399" s="474">
        <v>63.64</v>
      </c>
      <c r="P1399" s="474">
        <v>64.55</v>
      </c>
      <c r="Q1399" s="474">
        <v>63.36</v>
      </c>
      <c r="R1399" s="474" t="s">
        <v>3846</v>
      </c>
      <c r="S1399" s="475">
        <v>-0.0098</v>
      </c>
    </row>
    <row r="1400" ht="15.75" customHeight="1">
      <c r="A1400" s="473" t="s">
        <v>1751</v>
      </c>
      <c r="B1400" s="406">
        <v>70.0</v>
      </c>
      <c r="C1400" s="474">
        <v>70.0</v>
      </c>
      <c r="D1400" s="474">
        <v>70.27</v>
      </c>
      <c r="E1400" s="474">
        <v>69.64</v>
      </c>
      <c r="F1400" s="474" t="s">
        <v>3926</v>
      </c>
      <c r="G1400" s="475">
        <v>0.0</v>
      </c>
      <c r="M1400" s="473" t="s">
        <v>1661</v>
      </c>
      <c r="N1400" s="406">
        <v>64.27</v>
      </c>
      <c r="O1400" s="474">
        <v>64.45</v>
      </c>
      <c r="P1400" s="474">
        <v>64.91</v>
      </c>
      <c r="Q1400" s="474">
        <v>64.18</v>
      </c>
      <c r="R1400" s="474" t="s">
        <v>3847</v>
      </c>
      <c r="S1400" s="475">
        <v>-0.0057</v>
      </c>
    </row>
    <row r="1401" ht="15.75" customHeight="1">
      <c r="A1401" s="473" t="s">
        <v>1752</v>
      </c>
      <c r="B1401" s="406">
        <v>70.0</v>
      </c>
      <c r="C1401" s="474">
        <v>70.09</v>
      </c>
      <c r="D1401" s="474">
        <v>70.27</v>
      </c>
      <c r="E1401" s="474">
        <v>69.82</v>
      </c>
      <c r="F1401" s="474" t="s">
        <v>3927</v>
      </c>
      <c r="G1401" s="475">
        <v>-0.0038</v>
      </c>
      <c r="M1401" s="473" t="s">
        <v>1662</v>
      </c>
      <c r="N1401" s="406">
        <v>64.64</v>
      </c>
      <c r="O1401" s="474">
        <v>65.91</v>
      </c>
      <c r="P1401" s="474">
        <v>65.91</v>
      </c>
      <c r="Q1401" s="474">
        <v>64.09</v>
      </c>
      <c r="R1401" s="474" t="s">
        <v>3848</v>
      </c>
      <c r="S1401" s="475">
        <v>-0.0097</v>
      </c>
    </row>
    <row r="1402" ht="15.75" customHeight="1">
      <c r="A1402" s="473" t="s">
        <v>1753</v>
      </c>
      <c r="B1402" s="406">
        <v>70.27</v>
      </c>
      <c r="C1402" s="474">
        <v>70.55</v>
      </c>
      <c r="D1402" s="474">
        <v>70.55</v>
      </c>
      <c r="E1402" s="474">
        <v>70.18</v>
      </c>
      <c r="F1402" s="474" t="s">
        <v>3928</v>
      </c>
      <c r="G1402" s="475">
        <v>0.0</v>
      </c>
      <c r="M1402" s="473" t="s">
        <v>1663</v>
      </c>
      <c r="N1402" s="406">
        <v>65.27</v>
      </c>
      <c r="O1402" s="474">
        <v>64.73</v>
      </c>
      <c r="P1402" s="474">
        <v>65.91</v>
      </c>
      <c r="Q1402" s="474">
        <v>64.09</v>
      </c>
      <c r="R1402" s="474" t="s">
        <v>3849</v>
      </c>
      <c r="S1402" s="475">
        <v>0.0028</v>
      </c>
    </row>
    <row r="1403" ht="15.75" customHeight="1">
      <c r="A1403" s="473" t="s">
        <v>1754</v>
      </c>
      <c r="B1403" s="406">
        <v>70.27</v>
      </c>
      <c r="C1403" s="474">
        <v>70.36</v>
      </c>
      <c r="D1403" s="474">
        <v>70.82</v>
      </c>
      <c r="E1403" s="474">
        <v>70.09</v>
      </c>
      <c r="F1403" s="474" t="s">
        <v>3250</v>
      </c>
      <c r="G1403" s="475">
        <v>-0.0052</v>
      </c>
      <c r="M1403" s="473" t="s">
        <v>1664</v>
      </c>
      <c r="N1403" s="406">
        <v>65.09</v>
      </c>
      <c r="O1403" s="474">
        <v>65.36</v>
      </c>
      <c r="P1403" s="474">
        <v>65.45</v>
      </c>
      <c r="Q1403" s="474">
        <v>64.91</v>
      </c>
      <c r="R1403" s="474" t="s">
        <v>3850</v>
      </c>
      <c r="S1403" s="475">
        <v>-0.0041</v>
      </c>
    </row>
    <row r="1404" ht="15.75" customHeight="1">
      <c r="A1404" s="473" t="s">
        <v>1755</v>
      </c>
      <c r="B1404" s="406">
        <v>70.64</v>
      </c>
      <c r="C1404" s="474">
        <v>70.0</v>
      </c>
      <c r="D1404" s="474">
        <v>71.55</v>
      </c>
      <c r="E1404" s="474">
        <v>70.0</v>
      </c>
      <c r="F1404" s="474" t="s">
        <v>3929</v>
      </c>
      <c r="G1404" s="475">
        <v>-0.0025</v>
      </c>
      <c r="M1404" s="473" t="s">
        <v>1665</v>
      </c>
      <c r="N1404" s="406">
        <v>65.36</v>
      </c>
      <c r="O1404" s="474">
        <v>67.09</v>
      </c>
      <c r="P1404" s="474">
        <v>67.09</v>
      </c>
      <c r="Q1404" s="474">
        <v>65.09</v>
      </c>
      <c r="R1404" s="474" t="s">
        <v>3851</v>
      </c>
      <c r="S1404" s="475">
        <v>-0.0029</v>
      </c>
    </row>
    <row r="1405" ht="15.75" customHeight="1">
      <c r="A1405" s="473" t="s">
        <v>1756</v>
      </c>
      <c r="B1405" s="406">
        <v>70.82</v>
      </c>
      <c r="C1405" s="474">
        <v>70.91</v>
      </c>
      <c r="D1405" s="474">
        <v>71.18</v>
      </c>
      <c r="E1405" s="474">
        <v>70.64</v>
      </c>
      <c r="F1405" s="474" t="s">
        <v>3930</v>
      </c>
      <c r="G1405" s="475">
        <v>-0.0013</v>
      </c>
      <c r="M1405" s="473" t="s">
        <v>1666</v>
      </c>
      <c r="N1405" s="406">
        <v>65.55</v>
      </c>
      <c r="O1405" s="474">
        <v>65.36</v>
      </c>
      <c r="P1405" s="474">
        <v>65.73</v>
      </c>
      <c r="Q1405" s="474">
        <v>65.0</v>
      </c>
      <c r="R1405" s="474" t="s">
        <v>3852</v>
      </c>
      <c r="S1405" s="475">
        <v>0.0029</v>
      </c>
    </row>
    <row r="1406" ht="15.75" customHeight="1">
      <c r="A1406" s="473" t="s">
        <v>1757</v>
      </c>
      <c r="B1406" s="406">
        <v>70.91</v>
      </c>
      <c r="C1406" s="474">
        <v>71.64</v>
      </c>
      <c r="D1406" s="474">
        <v>71.64</v>
      </c>
      <c r="E1406" s="474">
        <v>70.82</v>
      </c>
      <c r="F1406" s="474" t="s">
        <v>3931</v>
      </c>
      <c r="G1406" s="475">
        <v>-0.0102</v>
      </c>
      <c r="M1406" s="473" t="s">
        <v>1667</v>
      </c>
      <c r="N1406" s="406">
        <v>65.36</v>
      </c>
      <c r="O1406" s="474">
        <v>65.55</v>
      </c>
      <c r="P1406" s="474">
        <v>65.91</v>
      </c>
      <c r="Q1406" s="474">
        <v>65.09</v>
      </c>
      <c r="R1406" s="474" t="s">
        <v>3853</v>
      </c>
      <c r="S1406" s="475">
        <v>-0.011</v>
      </c>
    </row>
    <row r="1407" ht="15.75" customHeight="1">
      <c r="A1407" s="473" t="s">
        <v>1758</v>
      </c>
      <c r="B1407" s="406">
        <v>71.64</v>
      </c>
      <c r="C1407" s="474">
        <v>71.64</v>
      </c>
      <c r="D1407" s="474">
        <v>72.27</v>
      </c>
      <c r="E1407" s="474">
        <v>71.55</v>
      </c>
      <c r="F1407" s="474" t="s">
        <v>3932</v>
      </c>
      <c r="G1407" s="475">
        <v>-0.0062</v>
      </c>
      <c r="M1407" s="473" t="s">
        <v>1668</v>
      </c>
      <c r="N1407" s="406">
        <v>66.09</v>
      </c>
      <c r="O1407" s="474">
        <v>65.82</v>
      </c>
      <c r="P1407" s="474">
        <v>66.45</v>
      </c>
      <c r="Q1407" s="474">
        <v>65.73</v>
      </c>
      <c r="R1407" s="474" t="s">
        <v>3854</v>
      </c>
      <c r="S1407" s="475">
        <v>0.0014</v>
      </c>
    </row>
    <row r="1408" ht="15.75" customHeight="1">
      <c r="A1408" s="473" t="s">
        <v>1759</v>
      </c>
      <c r="B1408" s="406">
        <v>72.09</v>
      </c>
      <c r="C1408" s="474">
        <v>71.64</v>
      </c>
      <c r="D1408" s="474">
        <v>72.27</v>
      </c>
      <c r="E1408" s="474">
        <v>71.64</v>
      </c>
      <c r="F1408" s="474" t="s">
        <v>3933</v>
      </c>
      <c r="G1408" s="475">
        <v>0.0012</v>
      </c>
      <c r="M1408" s="473" t="s">
        <v>1669</v>
      </c>
      <c r="N1408" s="406">
        <v>66.0</v>
      </c>
      <c r="O1408" s="474">
        <v>65.91</v>
      </c>
      <c r="P1408" s="474">
        <v>66.64</v>
      </c>
      <c r="Q1408" s="474">
        <v>65.91</v>
      </c>
      <c r="R1408" s="474" t="s">
        <v>3855</v>
      </c>
      <c r="S1408" s="475">
        <v>0.0014</v>
      </c>
    </row>
    <row r="1409" ht="15.75" customHeight="1">
      <c r="A1409" s="473" t="s">
        <v>1760</v>
      </c>
      <c r="B1409" s="406">
        <v>72.0</v>
      </c>
      <c r="C1409" s="474">
        <v>71.45</v>
      </c>
      <c r="D1409" s="474">
        <v>72.55</v>
      </c>
      <c r="E1409" s="474">
        <v>71.45</v>
      </c>
      <c r="F1409" s="474" t="s">
        <v>3934</v>
      </c>
      <c r="G1409" s="475">
        <v>0.0038</v>
      </c>
      <c r="M1409" s="473" t="s">
        <v>1670</v>
      </c>
      <c r="N1409" s="406">
        <v>65.91</v>
      </c>
      <c r="O1409" s="474">
        <v>68.55</v>
      </c>
      <c r="P1409" s="474">
        <v>68.55</v>
      </c>
      <c r="Q1409" s="474">
        <v>65.55</v>
      </c>
      <c r="R1409" s="474" t="s">
        <v>3856</v>
      </c>
      <c r="S1409" s="475">
        <v>-0.0136</v>
      </c>
    </row>
    <row r="1410" ht="15.75" customHeight="1">
      <c r="A1410" s="473" t="s">
        <v>1761</v>
      </c>
      <c r="B1410" s="406">
        <v>71.73</v>
      </c>
      <c r="C1410" s="474">
        <v>71.36</v>
      </c>
      <c r="D1410" s="474">
        <v>72.55</v>
      </c>
      <c r="E1410" s="474">
        <v>71.36</v>
      </c>
      <c r="F1410" s="474" t="s">
        <v>3935</v>
      </c>
      <c r="G1410" s="475">
        <v>-0.0062</v>
      </c>
      <c r="M1410" s="473" t="s">
        <v>1671</v>
      </c>
      <c r="N1410" s="406">
        <v>66.82</v>
      </c>
      <c r="O1410" s="474">
        <v>67.45</v>
      </c>
      <c r="P1410" s="474">
        <v>68.0</v>
      </c>
      <c r="Q1410" s="474">
        <v>66.55</v>
      </c>
      <c r="R1410" s="474" t="s">
        <v>3857</v>
      </c>
      <c r="S1410" s="475">
        <v>-0.008</v>
      </c>
    </row>
    <row r="1411" ht="15.75" customHeight="1">
      <c r="A1411" s="473" t="s">
        <v>1762</v>
      </c>
      <c r="B1411" s="406">
        <v>72.18</v>
      </c>
      <c r="C1411" s="474">
        <v>71.91</v>
      </c>
      <c r="D1411" s="474">
        <v>72.45</v>
      </c>
      <c r="E1411" s="474">
        <v>71.55</v>
      </c>
      <c r="F1411" s="474" t="s">
        <v>3936</v>
      </c>
      <c r="G1411" s="475">
        <v>0.0038</v>
      </c>
      <c r="M1411" s="473" t="s">
        <v>1672</v>
      </c>
      <c r="N1411" s="406">
        <v>67.36</v>
      </c>
      <c r="O1411" s="474">
        <v>67.27</v>
      </c>
      <c r="P1411" s="474">
        <v>68.0</v>
      </c>
      <c r="Q1411" s="474">
        <v>67.09</v>
      </c>
      <c r="R1411" s="474" t="s">
        <v>3780</v>
      </c>
      <c r="S1411" s="475">
        <v>0.0027</v>
      </c>
    </row>
    <row r="1412" ht="15.75" customHeight="1">
      <c r="A1412" s="473" t="s">
        <v>1763</v>
      </c>
      <c r="B1412" s="406">
        <v>71.91</v>
      </c>
      <c r="C1412" s="474">
        <v>72.0</v>
      </c>
      <c r="D1412" s="474">
        <v>72.0</v>
      </c>
      <c r="E1412" s="474">
        <v>71.45</v>
      </c>
      <c r="F1412" s="474" t="s">
        <v>3937</v>
      </c>
      <c r="G1412" s="475">
        <v>0.0025</v>
      </c>
      <c r="M1412" s="473" t="s">
        <v>1673</v>
      </c>
      <c r="N1412" s="406">
        <v>67.18</v>
      </c>
      <c r="O1412" s="474">
        <v>67.82</v>
      </c>
      <c r="P1412" s="474">
        <v>67.82</v>
      </c>
      <c r="Q1412" s="474">
        <v>67.0</v>
      </c>
      <c r="R1412" s="474" t="s">
        <v>3858</v>
      </c>
      <c r="S1412" s="475">
        <v>-0.0094</v>
      </c>
    </row>
    <row r="1413" ht="15.75" customHeight="1">
      <c r="A1413" s="473" t="s">
        <v>1764</v>
      </c>
      <c r="B1413" s="406">
        <v>71.73</v>
      </c>
      <c r="C1413" s="474">
        <v>71.36</v>
      </c>
      <c r="D1413" s="474">
        <v>72.0</v>
      </c>
      <c r="E1413" s="474">
        <v>70.91</v>
      </c>
      <c r="F1413" s="474" t="s">
        <v>3938</v>
      </c>
      <c r="G1413" s="475">
        <v>0.0052</v>
      </c>
      <c r="M1413" s="473" t="s">
        <v>1674</v>
      </c>
      <c r="N1413" s="406">
        <v>67.82</v>
      </c>
      <c r="O1413" s="474">
        <v>68.18</v>
      </c>
      <c r="P1413" s="474">
        <v>69.18</v>
      </c>
      <c r="Q1413" s="474">
        <v>67.45</v>
      </c>
      <c r="R1413" s="474" t="s">
        <v>2896</v>
      </c>
      <c r="S1413" s="475">
        <v>-0.0158</v>
      </c>
    </row>
    <row r="1414" ht="15.75" customHeight="1">
      <c r="A1414" s="473" t="s">
        <v>1765</v>
      </c>
      <c r="B1414" s="406">
        <v>71.36</v>
      </c>
      <c r="C1414" s="474">
        <v>70.91</v>
      </c>
      <c r="D1414" s="474">
        <v>72.18</v>
      </c>
      <c r="E1414" s="474">
        <v>70.82</v>
      </c>
      <c r="F1414" s="474" t="s">
        <v>3939</v>
      </c>
      <c r="G1414" s="475">
        <v>0.0063</v>
      </c>
      <c r="M1414" s="473" t="s">
        <v>1675</v>
      </c>
      <c r="N1414" s="406">
        <v>68.91</v>
      </c>
      <c r="O1414" s="474">
        <v>70.0</v>
      </c>
      <c r="P1414" s="474">
        <v>70.91</v>
      </c>
      <c r="Q1414" s="474">
        <v>68.36</v>
      </c>
      <c r="R1414" s="474" t="s">
        <v>3859</v>
      </c>
      <c r="S1414" s="475">
        <v>-0.0168</v>
      </c>
    </row>
    <row r="1415" ht="15.75" customHeight="1">
      <c r="A1415" s="473" t="s">
        <v>1766</v>
      </c>
      <c r="B1415" s="406">
        <v>70.91</v>
      </c>
      <c r="C1415" s="474">
        <v>70.82</v>
      </c>
      <c r="D1415" s="474">
        <v>71.64</v>
      </c>
      <c r="E1415" s="474">
        <v>70.73</v>
      </c>
      <c r="F1415" s="474" t="s">
        <v>3940</v>
      </c>
      <c r="G1415" s="475">
        <v>0.0</v>
      </c>
      <c r="M1415" s="473" t="s">
        <v>1676</v>
      </c>
      <c r="N1415" s="406">
        <v>70.09</v>
      </c>
      <c r="O1415" s="474">
        <v>69.09</v>
      </c>
      <c r="P1415" s="474">
        <v>71.91</v>
      </c>
      <c r="Q1415" s="474">
        <v>68.09</v>
      </c>
      <c r="R1415" s="474" t="s">
        <v>3860</v>
      </c>
      <c r="S1415" s="475">
        <v>0.0376</v>
      </c>
    </row>
    <row r="1416" ht="15.75" customHeight="1">
      <c r="A1416" s="473" t="s">
        <v>1767</v>
      </c>
      <c r="B1416" s="406">
        <v>70.91</v>
      </c>
      <c r="C1416" s="474">
        <v>71.0</v>
      </c>
      <c r="D1416" s="474">
        <v>71.36</v>
      </c>
      <c r="E1416" s="474">
        <v>70.64</v>
      </c>
      <c r="F1416" s="474" t="s">
        <v>3941</v>
      </c>
      <c r="G1416" s="475">
        <v>-0.0013</v>
      </c>
      <c r="M1416" s="473" t="s">
        <v>1677</v>
      </c>
      <c r="N1416" s="406">
        <v>67.55</v>
      </c>
      <c r="O1416" s="474">
        <v>67.73</v>
      </c>
      <c r="P1416" s="474">
        <v>68.91</v>
      </c>
      <c r="Q1416" s="474">
        <v>66.91</v>
      </c>
      <c r="R1416" s="474" t="s">
        <v>3861</v>
      </c>
      <c r="S1416" s="475">
        <v>0.0042</v>
      </c>
    </row>
    <row r="1417" ht="15.75" customHeight="1">
      <c r="A1417" s="473" t="s">
        <v>1768</v>
      </c>
      <c r="B1417" s="406">
        <v>71.0</v>
      </c>
      <c r="C1417" s="474">
        <v>71.18</v>
      </c>
      <c r="D1417" s="474">
        <v>71.36</v>
      </c>
      <c r="E1417" s="474">
        <v>70.91</v>
      </c>
      <c r="F1417" s="474" t="s">
        <v>3942</v>
      </c>
      <c r="G1417" s="475">
        <v>-0.0025</v>
      </c>
      <c r="M1417" s="473" t="s">
        <v>1678</v>
      </c>
      <c r="N1417" s="406">
        <v>67.27</v>
      </c>
      <c r="O1417" s="474">
        <v>68.18</v>
      </c>
      <c r="P1417" s="474">
        <v>68.18</v>
      </c>
      <c r="Q1417" s="474">
        <v>67.27</v>
      </c>
      <c r="R1417" s="474" t="s">
        <v>3862</v>
      </c>
      <c r="S1417" s="475">
        <v>-0.0133</v>
      </c>
    </row>
    <row r="1418" ht="15.75" customHeight="1">
      <c r="A1418" s="473" t="s">
        <v>1769</v>
      </c>
      <c r="B1418" s="406">
        <v>71.18</v>
      </c>
      <c r="C1418" s="474">
        <v>71.0</v>
      </c>
      <c r="D1418" s="474">
        <v>71.73</v>
      </c>
      <c r="E1418" s="474">
        <v>71.0</v>
      </c>
      <c r="F1418" s="474" t="s">
        <v>3943</v>
      </c>
      <c r="G1418" s="475">
        <v>-0.0038</v>
      </c>
      <c r="M1418" s="473" t="s">
        <v>1679</v>
      </c>
      <c r="N1418" s="406">
        <v>68.18</v>
      </c>
      <c r="O1418" s="474">
        <v>68.27</v>
      </c>
      <c r="P1418" s="474">
        <v>68.82</v>
      </c>
      <c r="Q1418" s="474">
        <v>68.0</v>
      </c>
      <c r="R1418" s="474" t="s">
        <v>3863</v>
      </c>
      <c r="S1418" s="475">
        <v>-0.0013</v>
      </c>
    </row>
    <row r="1419" ht="15.75" customHeight="1">
      <c r="A1419" s="473" t="s">
        <v>1770</v>
      </c>
      <c r="B1419" s="406">
        <v>71.45</v>
      </c>
      <c r="C1419" s="474">
        <v>71.0</v>
      </c>
      <c r="D1419" s="474">
        <v>71.82</v>
      </c>
      <c r="E1419" s="474">
        <v>70.55</v>
      </c>
      <c r="F1419" s="474" t="s">
        <v>3944</v>
      </c>
      <c r="G1419" s="475">
        <v>0.0063</v>
      </c>
      <c r="M1419" s="473" t="s">
        <v>1680</v>
      </c>
      <c r="N1419" s="406">
        <v>68.27</v>
      </c>
      <c r="O1419" s="474">
        <v>68.18</v>
      </c>
      <c r="P1419" s="474">
        <v>69.09</v>
      </c>
      <c r="Q1419" s="474">
        <v>67.73</v>
      </c>
      <c r="R1419" s="474" t="s">
        <v>3765</v>
      </c>
      <c r="S1419" s="475">
        <v>0.008</v>
      </c>
    </row>
    <row r="1420" ht="15.75" customHeight="1">
      <c r="A1420" s="473" t="s">
        <v>1771</v>
      </c>
      <c r="B1420" s="406">
        <v>71.0</v>
      </c>
      <c r="C1420" s="474">
        <v>71.36</v>
      </c>
      <c r="D1420" s="474">
        <v>71.36</v>
      </c>
      <c r="E1420" s="474">
        <v>70.73</v>
      </c>
      <c r="F1420" s="474" t="s">
        <v>3945</v>
      </c>
      <c r="G1420" s="475">
        <v>-0.0013</v>
      </c>
      <c r="M1420" s="473" t="s">
        <v>1681</v>
      </c>
      <c r="N1420" s="406">
        <v>67.73</v>
      </c>
      <c r="O1420" s="474">
        <v>70.55</v>
      </c>
      <c r="P1420" s="474">
        <v>70.55</v>
      </c>
      <c r="Q1420" s="474">
        <v>67.64</v>
      </c>
      <c r="R1420" s="474" t="s">
        <v>3864</v>
      </c>
      <c r="S1420" s="475">
        <v>-0.0299</v>
      </c>
    </row>
    <row r="1421" ht="15.75" customHeight="1">
      <c r="A1421" s="473" t="s">
        <v>1772</v>
      </c>
      <c r="B1421" s="406">
        <v>71.09</v>
      </c>
      <c r="C1421" s="474">
        <v>71.09</v>
      </c>
      <c r="D1421" s="474">
        <v>71.27</v>
      </c>
      <c r="E1421" s="474">
        <v>70.91</v>
      </c>
      <c r="F1421" s="474" t="s">
        <v>3946</v>
      </c>
      <c r="G1421" s="475">
        <v>-0.005</v>
      </c>
      <c r="M1421" s="473" t="s">
        <v>1682</v>
      </c>
      <c r="N1421" s="406">
        <v>69.82</v>
      </c>
      <c r="O1421" s="474">
        <v>70.27</v>
      </c>
      <c r="P1421" s="474">
        <v>70.82</v>
      </c>
      <c r="Q1421" s="474">
        <v>69.36</v>
      </c>
      <c r="R1421" s="474" t="s">
        <v>3865</v>
      </c>
      <c r="S1421" s="475">
        <v>-0.0051</v>
      </c>
    </row>
    <row r="1422" ht="15.75" customHeight="1">
      <c r="A1422" s="473" t="s">
        <v>1773</v>
      </c>
      <c r="B1422" s="406">
        <v>71.45</v>
      </c>
      <c r="C1422" s="474">
        <v>71.82</v>
      </c>
      <c r="D1422" s="474">
        <v>71.82</v>
      </c>
      <c r="E1422" s="474">
        <v>70.82</v>
      </c>
      <c r="F1422" s="474" t="s">
        <v>3947</v>
      </c>
      <c r="G1422" s="475">
        <v>-0.0126</v>
      </c>
      <c r="M1422" s="473" t="s">
        <v>1683</v>
      </c>
      <c r="N1422" s="406">
        <v>70.18</v>
      </c>
      <c r="O1422" s="474">
        <v>69.91</v>
      </c>
      <c r="P1422" s="474">
        <v>71.27</v>
      </c>
      <c r="Q1422" s="474">
        <v>69.55</v>
      </c>
      <c r="R1422" s="474" t="s">
        <v>3866</v>
      </c>
      <c r="S1422" s="475">
        <v>0.0105</v>
      </c>
    </row>
    <row r="1423" ht="15.75" customHeight="1">
      <c r="A1423" s="473" t="s">
        <v>1774</v>
      </c>
      <c r="B1423" s="406">
        <v>72.36</v>
      </c>
      <c r="C1423" s="474">
        <v>71.82</v>
      </c>
      <c r="D1423" s="474">
        <v>72.73</v>
      </c>
      <c r="E1423" s="474">
        <v>71.82</v>
      </c>
      <c r="F1423" s="474" t="s">
        <v>3948</v>
      </c>
      <c r="G1423" s="475">
        <v>0.0025</v>
      </c>
      <c r="M1423" s="473" t="s">
        <v>1684</v>
      </c>
      <c r="N1423" s="406">
        <v>69.45</v>
      </c>
      <c r="O1423" s="474">
        <v>69.55</v>
      </c>
      <c r="P1423" s="474">
        <v>69.64</v>
      </c>
      <c r="Q1423" s="474">
        <v>69.0</v>
      </c>
      <c r="R1423" s="474" t="s">
        <v>3867</v>
      </c>
      <c r="S1423" s="475">
        <v>0.0026</v>
      </c>
    </row>
    <row r="1424" ht="15.75" customHeight="1">
      <c r="A1424" s="473" t="s">
        <v>1775</v>
      </c>
      <c r="B1424" s="406">
        <v>72.18</v>
      </c>
      <c r="C1424" s="474">
        <v>71.91</v>
      </c>
      <c r="D1424" s="474">
        <v>73.45</v>
      </c>
      <c r="E1424" s="474">
        <v>71.36</v>
      </c>
      <c r="F1424" s="474" t="s">
        <v>3949</v>
      </c>
      <c r="G1424" s="475">
        <v>0.0075</v>
      </c>
      <c r="M1424" s="473" t="s">
        <v>1685</v>
      </c>
      <c r="N1424" s="406">
        <v>69.27</v>
      </c>
      <c r="O1424" s="474">
        <v>68.18</v>
      </c>
      <c r="P1424" s="474">
        <v>69.55</v>
      </c>
      <c r="Q1424" s="474">
        <v>68.18</v>
      </c>
      <c r="R1424" s="474" t="s">
        <v>3868</v>
      </c>
      <c r="S1424" s="475">
        <v>0.0105</v>
      </c>
    </row>
    <row r="1425" ht="15.75" customHeight="1">
      <c r="A1425" s="473" t="s">
        <v>1776</v>
      </c>
      <c r="B1425" s="406">
        <v>71.64</v>
      </c>
      <c r="C1425" s="474">
        <v>71.18</v>
      </c>
      <c r="D1425" s="474">
        <v>71.82</v>
      </c>
      <c r="E1425" s="474">
        <v>70.82</v>
      </c>
      <c r="F1425" s="474" t="s">
        <v>3950</v>
      </c>
      <c r="G1425" s="475">
        <v>0.0065</v>
      </c>
      <c r="M1425" s="473" t="s">
        <v>1686</v>
      </c>
      <c r="N1425" s="406">
        <v>68.55</v>
      </c>
      <c r="O1425" s="474">
        <v>67.27</v>
      </c>
      <c r="P1425" s="474">
        <v>68.64</v>
      </c>
      <c r="Q1425" s="474">
        <v>67.27</v>
      </c>
      <c r="R1425" s="474" t="s">
        <v>3869</v>
      </c>
      <c r="S1425" s="475">
        <v>0.0135</v>
      </c>
    </row>
    <row r="1426" ht="15.75" customHeight="1">
      <c r="A1426" s="473" t="s">
        <v>1777</v>
      </c>
      <c r="B1426" s="406">
        <v>71.18</v>
      </c>
      <c r="C1426" s="474">
        <v>71.0</v>
      </c>
      <c r="D1426" s="474">
        <v>71.73</v>
      </c>
      <c r="E1426" s="474">
        <v>70.91</v>
      </c>
      <c r="F1426" s="474" t="s">
        <v>3951</v>
      </c>
      <c r="G1426" s="475">
        <v>-0.0013</v>
      </c>
      <c r="M1426" s="473" t="s">
        <v>1687</v>
      </c>
      <c r="N1426" s="406">
        <v>67.64</v>
      </c>
      <c r="O1426" s="474">
        <v>67.27</v>
      </c>
      <c r="P1426" s="474">
        <v>67.82</v>
      </c>
      <c r="Q1426" s="474">
        <v>67.18</v>
      </c>
      <c r="R1426" s="474" t="s">
        <v>3870</v>
      </c>
      <c r="S1426" s="475">
        <v>0.0055</v>
      </c>
    </row>
    <row r="1427" ht="15.75" customHeight="1">
      <c r="A1427" s="473" t="s">
        <v>1778</v>
      </c>
      <c r="B1427" s="406">
        <v>71.27</v>
      </c>
      <c r="C1427" s="474">
        <v>71.55</v>
      </c>
      <c r="D1427" s="474">
        <v>71.64</v>
      </c>
      <c r="E1427" s="474">
        <v>71.0</v>
      </c>
      <c r="F1427" s="474" t="s">
        <v>3952</v>
      </c>
      <c r="G1427" s="475">
        <v>-0.0064</v>
      </c>
      <c r="M1427" s="473" t="s">
        <v>1688</v>
      </c>
      <c r="N1427" s="406">
        <v>67.27</v>
      </c>
      <c r="O1427" s="474">
        <v>68.0</v>
      </c>
      <c r="P1427" s="474">
        <v>68.0</v>
      </c>
      <c r="Q1427" s="474">
        <v>67.27</v>
      </c>
      <c r="R1427" s="474" t="s">
        <v>3871</v>
      </c>
      <c r="S1427" s="475">
        <v>-0.0027</v>
      </c>
    </row>
    <row r="1428" ht="15.75" customHeight="1">
      <c r="A1428" s="473" t="s">
        <v>1779</v>
      </c>
      <c r="B1428" s="406">
        <v>71.73</v>
      </c>
      <c r="C1428" s="474">
        <v>70.91</v>
      </c>
      <c r="D1428" s="474">
        <v>71.82</v>
      </c>
      <c r="E1428" s="474">
        <v>70.82</v>
      </c>
      <c r="F1428" s="474" t="s">
        <v>3953</v>
      </c>
      <c r="G1428" s="475">
        <v>0.0128</v>
      </c>
      <c r="M1428" s="473" t="s">
        <v>1689</v>
      </c>
      <c r="N1428" s="406">
        <v>67.45</v>
      </c>
      <c r="O1428" s="474">
        <v>67.91</v>
      </c>
      <c r="P1428" s="474">
        <v>68.18</v>
      </c>
      <c r="Q1428" s="474">
        <v>67.36</v>
      </c>
      <c r="R1428" s="474" t="s">
        <v>3872</v>
      </c>
      <c r="S1428" s="475">
        <v>-0.0055</v>
      </c>
    </row>
    <row r="1429" ht="15.75" customHeight="1">
      <c r="A1429" s="473" t="s">
        <v>1780</v>
      </c>
      <c r="B1429" s="406">
        <v>70.82</v>
      </c>
      <c r="C1429" s="474">
        <v>71.55</v>
      </c>
      <c r="D1429" s="474">
        <v>71.73</v>
      </c>
      <c r="E1429" s="474">
        <v>70.45</v>
      </c>
      <c r="F1429" s="474" t="s">
        <v>3954</v>
      </c>
      <c r="G1429" s="475">
        <v>-0.0076</v>
      </c>
      <c r="M1429" s="473" t="s">
        <v>1690</v>
      </c>
      <c r="N1429" s="406">
        <v>67.82</v>
      </c>
      <c r="O1429" s="474">
        <v>69.09</v>
      </c>
      <c r="P1429" s="474">
        <v>70.45</v>
      </c>
      <c r="Q1429" s="474">
        <v>67.73</v>
      </c>
      <c r="R1429" s="474" t="s">
        <v>3873</v>
      </c>
      <c r="S1429" s="475">
        <v>-0.0158</v>
      </c>
    </row>
    <row r="1430" ht="15.75" customHeight="1">
      <c r="A1430" s="473" t="s">
        <v>1781</v>
      </c>
      <c r="B1430" s="406">
        <v>71.36</v>
      </c>
      <c r="C1430" s="474">
        <v>71.36</v>
      </c>
      <c r="D1430" s="474">
        <v>71.73</v>
      </c>
      <c r="E1430" s="474">
        <v>70.91</v>
      </c>
      <c r="F1430" s="474" t="s">
        <v>3955</v>
      </c>
      <c r="G1430" s="475">
        <v>0.0051</v>
      </c>
      <c r="M1430" s="473" t="s">
        <v>1691</v>
      </c>
      <c r="N1430" s="406">
        <v>68.91</v>
      </c>
      <c r="O1430" s="474">
        <v>69.0</v>
      </c>
      <c r="P1430" s="474">
        <v>69.09</v>
      </c>
      <c r="Q1430" s="474">
        <v>68.27</v>
      </c>
      <c r="R1430" s="474" t="s">
        <v>3874</v>
      </c>
      <c r="S1430" s="475">
        <v>-0.0013</v>
      </c>
    </row>
    <row r="1431" ht="15.75" customHeight="1">
      <c r="A1431" s="473" t="s">
        <v>1782</v>
      </c>
      <c r="B1431" s="406">
        <v>71.0</v>
      </c>
      <c r="C1431" s="474">
        <v>72.27</v>
      </c>
      <c r="D1431" s="474">
        <v>72.45</v>
      </c>
      <c r="E1431" s="474">
        <v>70.36</v>
      </c>
      <c r="F1431" s="474" t="s">
        <v>3956</v>
      </c>
      <c r="G1431" s="475">
        <v>-0.0163</v>
      </c>
      <c r="M1431" s="473" t="s">
        <v>1692</v>
      </c>
      <c r="N1431" s="406">
        <v>69.0</v>
      </c>
      <c r="O1431" s="474">
        <v>69.91</v>
      </c>
      <c r="P1431" s="474">
        <v>69.91</v>
      </c>
      <c r="Q1431" s="474">
        <v>68.64</v>
      </c>
      <c r="R1431" s="474" t="s">
        <v>3875</v>
      </c>
      <c r="S1431" s="475">
        <v>-0.0065</v>
      </c>
    </row>
    <row r="1432" ht="15.75" customHeight="1">
      <c r="A1432" s="473" t="s">
        <v>1783</v>
      </c>
      <c r="B1432" s="406">
        <v>72.18</v>
      </c>
      <c r="C1432" s="474">
        <v>71.82</v>
      </c>
      <c r="D1432" s="474">
        <v>72.64</v>
      </c>
      <c r="E1432" s="474">
        <v>71.82</v>
      </c>
      <c r="F1432" s="474" t="s">
        <v>3957</v>
      </c>
      <c r="G1432" s="475">
        <v>-0.0012</v>
      </c>
      <c r="M1432" s="473" t="s">
        <v>1693</v>
      </c>
      <c r="N1432" s="406">
        <v>69.45</v>
      </c>
      <c r="O1432" s="474">
        <v>69.55</v>
      </c>
      <c r="P1432" s="474">
        <v>70.09</v>
      </c>
      <c r="Q1432" s="474">
        <v>68.64</v>
      </c>
      <c r="R1432" s="474" t="s">
        <v>3876</v>
      </c>
      <c r="S1432" s="475">
        <v>-0.004</v>
      </c>
    </row>
    <row r="1433" ht="15.75" customHeight="1">
      <c r="A1433" s="473" t="s">
        <v>1784</v>
      </c>
      <c r="B1433" s="406">
        <v>72.27</v>
      </c>
      <c r="C1433" s="474">
        <v>72.64</v>
      </c>
      <c r="D1433" s="474">
        <v>72.73</v>
      </c>
      <c r="E1433" s="474">
        <v>71.91</v>
      </c>
      <c r="F1433" s="474" t="s">
        <v>3958</v>
      </c>
      <c r="G1433" s="475">
        <v>-0.0051</v>
      </c>
      <c r="M1433" s="473" t="s">
        <v>1694</v>
      </c>
      <c r="N1433" s="406">
        <v>69.73</v>
      </c>
      <c r="O1433" s="474">
        <v>70.55</v>
      </c>
      <c r="P1433" s="474">
        <v>70.55</v>
      </c>
      <c r="Q1433" s="474">
        <v>69.55</v>
      </c>
      <c r="R1433" s="474" t="s">
        <v>3877</v>
      </c>
      <c r="S1433" s="475">
        <v>0.0</v>
      </c>
    </row>
    <row r="1434" ht="15.75" customHeight="1">
      <c r="A1434" s="473" t="s">
        <v>1785</v>
      </c>
      <c r="B1434" s="406">
        <v>72.64</v>
      </c>
      <c r="C1434" s="474">
        <v>72.73</v>
      </c>
      <c r="D1434" s="474">
        <v>73.0</v>
      </c>
      <c r="E1434" s="474">
        <v>72.36</v>
      </c>
      <c r="F1434" s="474" t="s">
        <v>3959</v>
      </c>
      <c r="G1434" s="475">
        <v>-0.0012</v>
      </c>
      <c r="M1434" s="473" t="s">
        <v>1695</v>
      </c>
      <c r="N1434" s="406">
        <v>69.73</v>
      </c>
      <c r="O1434" s="474">
        <v>70.0</v>
      </c>
      <c r="P1434" s="474">
        <v>70.91</v>
      </c>
      <c r="Q1434" s="474">
        <v>69.18</v>
      </c>
      <c r="R1434" s="474" t="s">
        <v>3878</v>
      </c>
      <c r="S1434" s="475">
        <v>0.0093</v>
      </c>
    </row>
    <row r="1435" ht="15.75" customHeight="1">
      <c r="A1435" s="473" t="s">
        <v>1786</v>
      </c>
      <c r="B1435" s="406">
        <v>72.73</v>
      </c>
      <c r="C1435" s="474">
        <v>73.36</v>
      </c>
      <c r="D1435" s="474">
        <v>73.45</v>
      </c>
      <c r="E1435" s="474">
        <v>72.45</v>
      </c>
      <c r="F1435" s="474" t="s">
        <v>3960</v>
      </c>
      <c r="G1435" s="475">
        <v>-0.0086</v>
      </c>
      <c r="M1435" s="473" t="s">
        <v>1696</v>
      </c>
      <c r="N1435" s="406">
        <v>69.09</v>
      </c>
      <c r="O1435" s="474">
        <v>68.82</v>
      </c>
      <c r="P1435" s="474">
        <v>69.73</v>
      </c>
      <c r="Q1435" s="474">
        <v>68.64</v>
      </c>
      <c r="R1435" s="474" t="s">
        <v>3879</v>
      </c>
      <c r="S1435" s="475">
        <v>-0.0013</v>
      </c>
    </row>
    <row r="1436" ht="15.75" customHeight="1">
      <c r="A1436" s="473" t="s">
        <v>1787</v>
      </c>
      <c r="B1436" s="406">
        <v>73.36</v>
      </c>
      <c r="C1436" s="474">
        <v>73.09</v>
      </c>
      <c r="D1436" s="474">
        <v>73.73</v>
      </c>
      <c r="E1436" s="474">
        <v>72.82</v>
      </c>
      <c r="F1436" s="474" t="s">
        <v>3961</v>
      </c>
      <c r="G1436" s="475">
        <v>0.0037</v>
      </c>
      <c r="M1436" s="473" t="s">
        <v>1697</v>
      </c>
      <c r="N1436" s="406">
        <v>69.18</v>
      </c>
      <c r="O1436" s="474">
        <v>68.55</v>
      </c>
      <c r="P1436" s="474">
        <v>69.45</v>
      </c>
      <c r="Q1436" s="474">
        <v>68.55</v>
      </c>
      <c r="R1436" s="474" t="s">
        <v>3880</v>
      </c>
      <c r="S1436" s="475">
        <v>0.0092</v>
      </c>
    </row>
    <row r="1437" ht="15.75" customHeight="1">
      <c r="A1437" s="473" t="s">
        <v>1788</v>
      </c>
      <c r="B1437" s="406">
        <v>73.09</v>
      </c>
      <c r="C1437" s="474">
        <v>71.82</v>
      </c>
      <c r="D1437" s="474">
        <v>74.0</v>
      </c>
      <c r="E1437" s="474">
        <v>71.45</v>
      </c>
      <c r="F1437" s="474" t="s">
        <v>3962</v>
      </c>
      <c r="G1437" s="475">
        <v>0.0202</v>
      </c>
      <c r="M1437" s="473" t="s">
        <v>1698</v>
      </c>
      <c r="N1437" s="406">
        <v>68.55</v>
      </c>
      <c r="O1437" s="474">
        <v>67.82</v>
      </c>
      <c r="P1437" s="474">
        <v>69.64</v>
      </c>
      <c r="Q1437" s="474">
        <v>67.73</v>
      </c>
      <c r="R1437" s="474" t="s">
        <v>3875</v>
      </c>
      <c r="S1437" s="475">
        <v>0.0015</v>
      </c>
    </row>
    <row r="1438" ht="15.75" customHeight="1">
      <c r="A1438" s="473" t="s">
        <v>1789</v>
      </c>
      <c r="B1438" s="406">
        <v>71.64</v>
      </c>
      <c r="C1438" s="474">
        <v>71.82</v>
      </c>
      <c r="D1438" s="474">
        <v>71.82</v>
      </c>
      <c r="E1438" s="474">
        <v>71.36</v>
      </c>
      <c r="F1438" s="474" t="s">
        <v>3963</v>
      </c>
      <c r="G1438" s="475">
        <v>0.0039</v>
      </c>
      <c r="M1438" s="473" t="s">
        <v>1699</v>
      </c>
      <c r="N1438" s="406">
        <v>68.45</v>
      </c>
      <c r="O1438" s="474">
        <v>68.45</v>
      </c>
      <c r="P1438" s="474">
        <v>68.91</v>
      </c>
      <c r="Q1438" s="474">
        <v>67.64</v>
      </c>
      <c r="R1438" s="474" t="s">
        <v>3582</v>
      </c>
      <c r="S1438" s="475">
        <v>0.0</v>
      </c>
    </row>
    <row r="1439" ht="15.75" customHeight="1">
      <c r="A1439" s="473" t="s">
        <v>1790</v>
      </c>
      <c r="B1439" s="406">
        <v>71.36</v>
      </c>
      <c r="C1439" s="474">
        <v>72.09</v>
      </c>
      <c r="D1439" s="474">
        <v>72.18</v>
      </c>
      <c r="E1439" s="474">
        <v>71.18</v>
      </c>
      <c r="F1439" s="474" t="s">
        <v>3964</v>
      </c>
      <c r="G1439" s="475">
        <v>-0.0052</v>
      </c>
      <c r="M1439" s="473" t="s">
        <v>1700</v>
      </c>
      <c r="N1439" s="406">
        <v>68.45</v>
      </c>
      <c r="O1439" s="474">
        <v>67.27</v>
      </c>
      <c r="P1439" s="474">
        <v>69.0</v>
      </c>
      <c r="Q1439" s="474">
        <v>66.36</v>
      </c>
      <c r="R1439" s="474" t="s">
        <v>3881</v>
      </c>
      <c r="S1439" s="475">
        <v>0.0162</v>
      </c>
    </row>
    <row r="1440" ht="15.75" customHeight="1">
      <c r="A1440" s="473" t="s">
        <v>1791</v>
      </c>
      <c r="B1440" s="406">
        <v>71.73</v>
      </c>
      <c r="C1440" s="474">
        <v>71.55</v>
      </c>
      <c r="D1440" s="474">
        <v>71.91</v>
      </c>
      <c r="E1440" s="474">
        <v>71.27</v>
      </c>
      <c r="F1440" s="474" t="s">
        <v>3965</v>
      </c>
      <c r="G1440" s="475">
        <v>0.0025</v>
      </c>
      <c r="M1440" s="473" t="s">
        <v>1701</v>
      </c>
      <c r="N1440" s="406">
        <v>67.36</v>
      </c>
      <c r="O1440" s="474">
        <v>65.73</v>
      </c>
      <c r="P1440" s="474">
        <v>67.64</v>
      </c>
      <c r="Q1440" s="474">
        <v>65.64</v>
      </c>
      <c r="R1440" s="474" t="s">
        <v>3882</v>
      </c>
      <c r="S1440" s="475">
        <v>0.0206</v>
      </c>
    </row>
    <row r="1441" ht="15.75" customHeight="1">
      <c r="A1441" s="473" t="s">
        <v>1792</v>
      </c>
      <c r="B1441" s="406">
        <v>71.55</v>
      </c>
      <c r="C1441" s="474">
        <v>71.55</v>
      </c>
      <c r="D1441" s="474">
        <v>72.09</v>
      </c>
      <c r="E1441" s="474">
        <v>70.91</v>
      </c>
      <c r="F1441" s="474" t="s">
        <v>3966</v>
      </c>
      <c r="G1441" s="475">
        <v>-0.0013</v>
      </c>
      <c r="M1441" s="473" t="s">
        <v>1702</v>
      </c>
      <c r="N1441" s="406">
        <v>66.0</v>
      </c>
      <c r="O1441" s="474">
        <v>67.09</v>
      </c>
      <c r="P1441" s="474">
        <v>67.18</v>
      </c>
      <c r="Q1441" s="474">
        <v>65.73</v>
      </c>
      <c r="R1441" s="474" t="s">
        <v>3248</v>
      </c>
      <c r="S1441" s="475">
        <v>-0.0096</v>
      </c>
    </row>
    <row r="1442" ht="15.75" customHeight="1">
      <c r="A1442" s="473" t="s">
        <v>1793</v>
      </c>
      <c r="B1442" s="406">
        <v>71.64</v>
      </c>
      <c r="C1442" s="474">
        <v>72.27</v>
      </c>
      <c r="D1442" s="474">
        <v>72.27</v>
      </c>
      <c r="E1442" s="474">
        <v>71.45</v>
      </c>
      <c r="F1442" s="474" t="s">
        <v>3967</v>
      </c>
      <c r="G1442" s="475">
        <v>0.0013</v>
      </c>
      <c r="M1442" s="473" t="s">
        <v>1703</v>
      </c>
      <c r="N1442" s="406">
        <v>66.64</v>
      </c>
      <c r="O1442" s="474">
        <v>66.0</v>
      </c>
      <c r="P1442" s="474">
        <v>67.27</v>
      </c>
      <c r="Q1442" s="474">
        <v>65.45</v>
      </c>
      <c r="R1442" s="474" t="s">
        <v>3883</v>
      </c>
      <c r="S1442" s="475">
        <v>0.0182</v>
      </c>
    </row>
    <row r="1443" ht="15.75" customHeight="1">
      <c r="A1443" s="473" t="s">
        <v>1794</v>
      </c>
      <c r="B1443" s="406">
        <v>71.55</v>
      </c>
      <c r="C1443" s="474">
        <v>71.45</v>
      </c>
      <c r="D1443" s="474">
        <v>71.73</v>
      </c>
      <c r="E1443" s="474">
        <v>71.18</v>
      </c>
      <c r="F1443" s="474" t="s">
        <v>3968</v>
      </c>
      <c r="G1443" s="475">
        <v>0.0027</v>
      </c>
      <c r="M1443" s="473" t="s">
        <v>1704</v>
      </c>
      <c r="N1443" s="406">
        <v>65.45</v>
      </c>
      <c r="O1443" s="474">
        <v>65.82</v>
      </c>
      <c r="P1443" s="474">
        <v>66.09</v>
      </c>
      <c r="Q1443" s="474">
        <v>65.0</v>
      </c>
      <c r="R1443" s="474" t="s">
        <v>3884</v>
      </c>
      <c r="S1443" s="475">
        <v>-0.0097</v>
      </c>
    </row>
    <row r="1444" ht="15.75" customHeight="1">
      <c r="A1444" s="473" t="s">
        <v>1795</v>
      </c>
      <c r="B1444" s="406">
        <v>71.36</v>
      </c>
      <c r="C1444" s="474">
        <v>71.45</v>
      </c>
      <c r="D1444" s="474">
        <v>71.82</v>
      </c>
      <c r="E1444" s="474">
        <v>71.09</v>
      </c>
      <c r="F1444" s="474" t="s">
        <v>3969</v>
      </c>
      <c r="G1444" s="475">
        <v>-0.0039</v>
      </c>
      <c r="M1444" s="473" t="s">
        <v>1705</v>
      </c>
      <c r="N1444" s="406">
        <v>66.09</v>
      </c>
      <c r="O1444" s="474">
        <v>64.0</v>
      </c>
      <c r="P1444" s="474">
        <v>66.36</v>
      </c>
      <c r="Q1444" s="474">
        <v>63.64</v>
      </c>
      <c r="R1444" s="474" t="s">
        <v>3885</v>
      </c>
      <c r="S1444" s="475">
        <v>0.0269</v>
      </c>
    </row>
    <row r="1445" ht="15.75" customHeight="1">
      <c r="A1445" s="473" t="s">
        <v>1796</v>
      </c>
      <c r="B1445" s="406">
        <v>71.64</v>
      </c>
      <c r="C1445" s="474">
        <v>71.55</v>
      </c>
      <c r="D1445" s="474">
        <v>72.45</v>
      </c>
      <c r="E1445" s="474">
        <v>71.55</v>
      </c>
      <c r="F1445" s="474" t="s">
        <v>3970</v>
      </c>
      <c r="G1445" s="475">
        <v>-0.0013</v>
      </c>
      <c r="M1445" s="473" t="s">
        <v>1706</v>
      </c>
      <c r="N1445" s="406">
        <v>64.36</v>
      </c>
      <c r="O1445" s="474">
        <v>64.55</v>
      </c>
      <c r="P1445" s="474">
        <v>65.09</v>
      </c>
      <c r="Q1445" s="474">
        <v>64.18</v>
      </c>
      <c r="R1445" s="474" t="s">
        <v>3886</v>
      </c>
      <c r="S1445" s="475">
        <v>0.0014</v>
      </c>
    </row>
    <row r="1446" ht="15.75" customHeight="1">
      <c r="A1446" s="473" t="s">
        <v>1797</v>
      </c>
      <c r="B1446" s="406">
        <v>71.73</v>
      </c>
      <c r="C1446" s="474">
        <v>72.73</v>
      </c>
      <c r="D1446" s="474">
        <v>72.73</v>
      </c>
      <c r="E1446" s="474">
        <v>71.36</v>
      </c>
      <c r="F1446" s="474" t="s">
        <v>3971</v>
      </c>
      <c r="G1446" s="475">
        <v>-0.0113</v>
      </c>
      <c r="M1446" s="473" t="s">
        <v>1707</v>
      </c>
      <c r="N1446" s="406">
        <v>64.27</v>
      </c>
      <c r="O1446" s="474">
        <v>65.27</v>
      </c>
      <c r="P1446" s="474">
        <v>65.36</v>
      </c>
      <c r="Q1446" s="474">
        <v>63.82</v>
      </c>
      <c r="R1446" s="474" t="s">
        <v>3887</v>
      </c>
      <c r="S1446" s="475">
        <v>0.0028</v>
      </c>
    </row>
    <row r="1447" ht="15.75" customHeight="1">
      <c r="A1447" s="473" t="s">
        <v>1798</v>
      </c>
      <c r="B1447" s="406">
        <v>72.55</v>
      </c>
      <c r="C1447" s="474">
        <v>73.27</v>
      </c>
      <c r="D1447" s="474">
        <v>73.27</v>
      </c>
      <c r="E1447" s="474">
        <v>72.27</v>
      </c>
      <c r="F1447" s="474" t="s">
        <v>3972</v>
      </c>
      <c r="G1447" s="475">
        <v>-0.0025</v>
      </c>
      <c r="M1447" s="473" t="s">
        <v>1708</v>
      </c>
      <c r="N1447" s="406">
        <v>64.09</v>
      </c>
      <c r="O1447" s="474">
        <v>64.55</v>
      </c>
      <c r="P1447" s="474">
        <v>64.64</v>
      </c>
      <c r="Q1447" s="474">
        <v>63.64</v>
      </c>
      <c r="R1447" s="474" t="s">
        <v>3888</v>
      </c>
      <c r="S1447" s="475">
        <v>-0.0071</v>
      </c>
    </row>
    <row r="1448" ht="15.75" customHeight="1">
      <c r="A1448" s="473" t="s">
        <v>1799</v>
      </c>
      <c r="B1448" s="406">
        <v>72.73</v>
      </c>
      <c r="C1448" s="474">
        <v>73.27</v>
      </c>
      <c r="D1448" s="474">
        <v>73.27</v>
      </c>
      <c r="E1448" s="474">
        <v>72.0</v>
      </c>
      <c r="F1448" s="474" t="s">
        <v>3973</v>
      </c>
      <c r="G1448" s="475">
        <v>0.0064</v>
      </c>
      <c r="M1448" s="473" t="s">
        <v>1709</v>
      </c>
      <c r="N1448" s="406">
        <v>64.55</v>
      </c>
      <c r="O1448" s="474">
        <v>64.09</v>
      </c>
      <c r="P1448" s="474">
        <v>66.27</v>
      </c>
      <c r="Q1448" s="474">
        <v>63.82</v>
      </c>
      <c r="R1448" s="474" t="s">
        <v>3889</v>
      </c>
      <c r="S1448" s="475">
        <v>0.0</v>
      </c>
    </row>
    <row r="1449" ht="15.75" customHeight="1">
      <c r="A1449" s="473" t="s">
        <v>1800</v>
      </c>
      <c r="B1449" s="406">
        <v>72.27</v>
      </c>
      <c r="C1449" s="474">
        <v>73.18</v>
      </c>
      <c r="D1449" s="474">
        <v>73.18</v>
      </c>
      <c r="E1449" s="474">
        <v>71.73</v>
      </c>
      <c r="F1449" s="474" t="s">
        <v>3974</v>
      </c>
      <c r="G1449" s="475">
        <v>-0.0234</v>
      </c>
      <c r="M1449" s="473" t="s">
        <v>1710</v>
      </c>
      <c r="N1449" s="406">
        <v>64.55</v>
      </c>
      <c r="O1449" s="474">
        <v>64.73</v>
      </c>
      <c r="P1449" s="474">
        <v>64.91</v>
      </c>
      <c r="Q1449" s="474">
        <v>64.36</v>
      </c>
      <c r="R1449" s="474" t="s">
        <v>3890</v>
      </c>
      <c r="S1449" s="475">
        <v>-0.0124</v>
      </c>
    </row>
    <row r="1450" ht="15.75" customHeight="1">
      <c r="A1450" s="473" t="s">
        <v>1801</v>
      </c>
      <c r="B1450" s="406">
        <v>74.0</v>
      </c>
      <c r="C1450" s="474">
        <v>74.45</v>
      </c>
      <c r="D1450" s="474">
        <v>74.55</v>
      </c>
      <c r="E1450" s="474">
        <v>73.64</v>
      </c>
      <c r="F1450" s="474" t="s">
        <v>3975</v>
      </c>
      <c r="G1450" s="475">
        <v>0.0012</v>
      </c>
      <c r="M1450" s="473" t="s">
        <v>1711</v>
      </c>
      <c r="N1450" s="406">
        <v>65.36</v>
      </c>
      <c r="O1450" s="474">
        <v>64.82</v>
      </c>
      <c r="P1450" s="474">
        <v>65.64</v>
      </c>
      <c r="Q1450" s="474">
        <v>64.82</v>
      </c>
      <c r="R1450" s="474" t="s">
        <v>3406</v>
      </c>
      <c r="S1450" s="475">
        <v>0.0069</v>
      </c>
    </row>
    <row r="1451" ht="15.75" customHeight="1">
      <c r="A1451" s="473" t="s">
        <v>1802</v>
      </c>
      <c r="B1451" s="406">
        <v>73.91</v>
      </c>
      <c r="C1451" s="474">
        <v>74.73</v>
      </c>
      <c r="D1451" s="474">
        <v>75.27</v>
      </c>
      <c r="E1451" s="474">
        <v>73.27</v>
      </c>
      <c r="F1451" s="474" t="s">
        <v>3976</v>
      </c>
      <c r="G1451" s="475">
        <v>-0.0133</v>
      </c>
      <c r="M1451" s="473" t="s">
        <v>1712</v>
      </c>
      <c r="N1451" s="406">
        <v>64.91</v>
      </c>
      <c r="O1451" s="474">
        <v>66.0</v>
      </c>
      <c r="P1451" s="474">
        <v>66.09</v>
      </c>
      <c r="Q1451" s="474">
        <v>64.55</v>
      </c>
      <c r="R1451" s="474" t="s">
        <v>3891</v>
      </c>
      <c r="S1451" s="475">
        <v>0.0028</v>
      </c>
    </row>
    <row r="1452" ht="15.75" customHeight="1">
      <c r="A1452" s="473" t="s">
        <v>1803</v>
      </c>
      <c r="B1452" s="406">
        <v>74.91</v>
      </c>
      <c r="C1452" s="474">
        <v>74.82</v>
      </c>
      <c r="D1452" s="474">
        <v>75.45</v>
      </c>
      <c r="E1452" s="474">
        <v>74.09</v>
      </c>
      <c r="F1452" s="474" t="s">
        <v>3977</v>
      </c>
      <c r="G1452" s="475">
        <v>0.0012</v>
      </c>
      <c r="M1452" s="473" t="s">
        <v>1713</v>
      </c>
      <c r="N1452" s="406">
        <v>64.73</v>
      </c>
      <c r="O1452" s="474">
        <v>64.55</v>
      </c>
      <c r="P1452" s="474">
        <v>66.18</v>
      </c>
      <c r="Q1452" s="474">
        <v>64.27</v>
      </c>
      <c r="R1452" s="474" t="s">
        <v>3732</v>
      </c>
      <c r="S1452" s="475">
        <v>0.0043</v>
      </c>
    </row>
    <row r="1453" ht="15.75" customHeight="1">
      <c r="A1453" s="473" t="s">
        <v>1804</v>
      </c>
      <c r="B1453" s="406">
        <v>74.82</v>
      </c>
      <c r="C1453" s="474">
        <v>74.09</v>
      </c>
      <c r="D1453" s="474">
        <v>75.27</v>
      </c>
      <c r="E1453" s="474">
        <v>73.82</v>
      </c>
      <c r="F1453" s="474" t="s">
        <v>3978</v>
      </c>
      <c r="G1453" s="475">
        <v>0.0148</v>
      </c>
      <c r="M1453" s="473" t="s">
        <v>1714</v>
      </c>
      <c r="N1453" s="406">
        <v>64.45</v>
      </c>
      <c r="O1453" s="474">
        <v>64.55</v>
      </c>
      <c r="P1453" s="474">
        <v>64.64</v>
      </c>
      <c r="Q1453" s="474">
        <v>64.18</v>
      </c>
      <c r="R1453" s="474" t="s">
        <v>3892</v>
      </c>
      <c r="S1453" s="475">
        <v>-0.0098</v>
      </c>
    </row>
    <row r="1454" ht="15.75" customHeight="1">
      <c r="A1454" s="473" t="s">
        <v>1805</v>
      </c>
      <c r="B1454" s="406">
        <v>73.73</v>
      </c>
      <c r="C1454" s="474">
        <v>72.73</v>
      </c>
      <c r="D1454" s="474">
        <v>74.09</v>
      </c>
      <c r="E1454" s="474">
        <v>72.36</v>
      </c>
      <c r="F1454" s="474" t="s">
        <v>3979</v>
      </c>
      <c r="G1454" s="475">
        <v>0.0137</v>
      </c>
      <c r="M1454" s="473" t="s">
        <v>1715</v>
      </c>
      <c r="N1454" s="406">
        <v>65.09</v>
      </c>
      <c r="O1454" s="474">
        <v>65.0</v>
      </c>
      <c r="P1454" s="474">
        <v>65.82</v>
      </c>
      <c r="Q1454" s="474">
        <v>64.55</v>
      </c>
      <c r="R1454" s="474" t="s">
        <v>3893</v>
      </c>
      <c r="S1454" s="475">
        <v>-0.0041</v>
      </c>
    </row>
    <row r="1455" ht="15.75" customHeight="1">
      <c r="A1455" s="473" t="s">
        <v>1806</v>
      </c>
      <c r="B1455" s="406">
        <v>72.73</v>
      </c>
      <c r="C1455" s="474">
        <v>72.91</v>
      </c>
      <c r="D1455" s="474">
        <v>72.91</v>
      </c>
      <c r="E1455" s="474">
        <v>72.09</v>
      </c>
      <c r="F1455" s="474" t="s">
        <v>3980</v>
      </c>
      <c r="G1455" s="475">
        <v>0.0</v>
      </c>
      <c r="M1455" s="473" t="s">
        <v>1716</v>
      </c>
      <c r="N1455" s="406">
        <v>65.36</v>
      </c>
      <c r="O1455" s="474">
        <v>65.45</v>
      </c>
      <c r="P1455" s="474">
        <v>65.45</v>
      </c>
      <c r="Q1455" s="474">
        <v>65.09</v>
      </c>
      <c r="R1455" s="474" t="s">
        <v>3894</v>
      </c>
      <c r="S1455" s="475">
        <v>-0.0014</v>
      </c>
    </row>
    <row r="1456" ht="15.75" customHeight="1">
      <c r="A1456" s="473" t="s">
        <v>1807</v>
      </c>
      <c r="B1456" s="406">
        <v>72.73</v>
      </c>
      <c r="C1456" s="474">
        <v>73.27</v>
      </c>
      <c r="D1456" s="474">
        <v>73.55</v>
      </c>
      <c r="E1456" s="474">
        <v>72.55</v>
      </c>
      <c r="F1456" s="474" t="s">
        <v>3981</v>
      </c>
      <c r="G1456" s="475">
        <v>0.0</v>
      </c>
      <c r="M1456" s="473" t="s">
        <v>1717</v>
      </c>
      <c r="N1456" s="406">
        <v>65.45</v>
      </c>
      <c r="O1456" s="474">
        <v>65.55</v>
      </c>
      <c r="P1456" s="474">
        <v>66.09</v>
      </c>
      <c r="Q1456" s="474">
        <v>65.36</v>
      </c>
      <c r="R1456" s="474" t="s">
        <v>3895</v>
      </c>
      <c r="S1456" s="475">
        <v>-0.007</v>
      </c>
    </row>
    <row r="1457" ht="15.75" customHeight="1">
      <c r="A1457" s="473" t="s">
        <v>1808</v>
      </c>
      <c r="B1457" s="406">
        <v>72.73</v>
      </c>
      <c r="C1457" s="474">
        <v>73.18</v>
      </c>
      <c r="D1457" s="474">
        <v>73.64</v>
      </c>
      <c r="E1457" s="474">
        <v>72.64</v>
      </c>
      <c r="F1457" s="474" t="s">
        <v>3982</v>
      </c>
      <c r="G1457" s="475">
        <v>-0.0074</v>
      </c>
      <c r="M1457" s="473" t="s">
        <v>1718</v>
      </c>
      <c r="N1457" s="406">
        <v>65.91</v>
      </c>
      <c r="O1457" s="474">
        <v>66.82</v>
      </c>
      <c r="P1457" s="474">
        <v>66.82</v>
      </c>
      <c r="Q1457" s="474">
        <v>65.64</v>
      </c>
      <c r="R1457" s="474" t="s">
        <v>3896</v>
      </c>
      <c r="S1457" s="475">
        <v>-0.0041</v>
      </c>
    </row>
    <row r="1458" ht="15.75" customHeight="1">
      <c r="A1458" s="473" t="s">
        <v>1809</v>
      </c>
      <c r="B1458" s="406">
        <v>73.27</v>
      </c>
      <c r="C1458" s="474">
        <v>73.27</v>
      </c>
      <c r="D1458" s="474">
        <v>74.09</v>
      </c>
      <c r="E1458" s="474">
        <v>72.91</v>
      </c>
      <c r="F1458" s="474" t="s">
        <v>3983</v>
      </c>
      <c r="G1458" s="475">
        <v>0.0</v>
      </c>
      <c r="M1458" s="473" t="s">
        <v>1719</v>
      </c>
      <c r="N1458" s="406">
        <v>66.18</v>
      </c>
      <c r="O1458" s="474">
        <v>66.36</v>
      </c>
      <c r="P1458" s="474">
        <v>66.82</v>
      </c>
      <c r="Q1458" s="474">
        <v>65.09</v>
      </c>
      <c r="R1458" s="474" t="s">
        <v>3897</v>
      </c>
      <c r="S1458" s="475">
        <v>-0.0014</v>
      </c>
    </row>
    <row r="1459" ht="15.75" customHeight="1">
      <c r="A1459" s="473" t="s">
        <v>1810</v>
      </c>
      <c r="B1459" s="406">
        <v>73.27</v>
      </c>
      <c r="C1459" s="474">
        <v>73.36</v>
      </c>
      <c r="D1459" s="474">
        <v>73.64</v>
      </c>
      <c r="E1459" s="474">
        <v>72.91</v>
      </c>
      <c r="F1459" s="474" t="s">
        <v>3984</v>
      </c>
      <c r="G1459" s="475">
        <v>-0.0012</v>
      </c>
      <c r="M1459" s="473" t="s">
        <v>1720</v>
      </c>
      <c r="N1459" s="406">
        <v>66.27</v>
      </c>
      <c r="O1459" s="474">
        <v>66.18</v>
      </c>
      <c r="P1459" s="474">
        <v>67.18</v>
      </c>
      <c r="Q1459" s="474">
        <v>65.27</v>
      </c>
      <c r="R1459" s="474" t="s">
        <v>3898</v>
      </c>
      <c r="S1459" s="475">
        <v>0.0</v>
      </c>
    </row>
    <row r="1460" ht="15.75" customHeight="1">
      <c r="A1460" s="473" t="s">
        <v>1811</v>
      </c>
      <c r="B1460" s="406">
        <v>73.36</v>
      </c>
      <c r="C1460" s="474">
        <v>74.36</v>
      </c>
      <c r="D1460" s="474">
        <v>74.36</v>
      </c>
      <c r="E1460" s="474">
        <v>73.27</v>
      </c>
      <c r="F1460" s="474" t="s">
        <v>3985</v>
      </c>
      <c r="G1460" s="475">
        <v>-0.005</v>
      </c>
      <c r="M1460" s="473" t="s">
        <v>1721</v>
      </c>
      <c r="N1460" s="406">
        <v>66.27</v>
      </c>
      <c r="O1460" s="474">
        <v>64.36</v>
      </c>
      <c r="P1460" s="474">
        <v>67.27</v>
      </c>
      <c r="Q1460" s="474">
        <v>64.36</v>
      </c>
      <c r="R1460" s="474" t="s">
        <v>3899</v>
      </c>
      <c r="S1460" s="475">
        <v>0.0195</v>
      </c>
    </row>
    <row r="1461" ht="15.75" customHeight="1">
      <c r="A1461" s="473" t="s">
        <v>1812</v>
      </c>
      <c r="B1461" s="406">
        <v>73.73</v>
      </c>
      <c r="C1461" s="474">
        <v>74.0</v>
      </c>
      <c r="D1461" s="474">
        <v>74.27</v>
      </c>
      <c r="E1461" s="474">
        <v>73.45</v>
      </c>
      <c r="F1461" s="474" t="s">
        <v>3986</v>
      </c>
      <c r="G1461" s="475">
        <v>-0.0036</v>
      </c>
      <c r="M1461" s="473" t="s">
        <v>1722</v>
      </c>
      <c r="N1461" s="406">
        <v>65.0</v>
      </c>
      <c r="O1461" s="474">
        <v>64.55</v>
      </c>
      <c r="P1461" s="474">
        <v>65.27</v>
      </c>
      <c r="Q1461" s="474">
        <v>64.36</v>
      </c>
      <c r="R1461" s="474" t="s">
        <v>3900</v>
      </c>
      <c r="S1461" s="475">
        <v>0.0085</v>
      </c>
    </row>
    <row r="1462" ht="15.75" customHeight="1">
      <c r="A1462" s="473" t="s">
        <v>1813</v>
      </c>
      <c r="B1462" s="406">
        <v>74.0</v>
      </c>
      <c r="C1462" s="474">
        <v>73.18</v>
      </c>
      <c r="D1462" s="474">
        <v>74.45</v>
      </c>
      <c r="E1462" s="474">
        <v>72.91</v>
      </c>
      <c r="F1462" s="474" t="s">
        <v>3987</v>
      </c>
      <c r="G1462" s="475">
        <v>0.01</v>
      </c>
      <c r="M1462" s="473" t="s">
        <v>1723</v>
      </c>
      <c r="N1462" s="406">
        <v>64.45</v>
      </c>
      <c r="O1462" s="474">
        <v>63.82</v>
      </c>
      <c r="P1462" s="474">
        <v>64.64</v>
      </c>
      <c r="Q1462" s="474">
        <v>63.82</v>
      </c>
      <c r="R1462" s="474" t="s">
        <v>3901</v>
      </c>
      <c r="S1462" s="475">
        <v>0.0056</v>
      </c>
    </row>
    <row r="1463" ht="15.75" customHeight="1">
      <c r="A1463" s="473" t="s">
        <v>1814</v>
      </c>
      <c r="B1463" s="406">
        <v>73.27</v>
      </c>
      <c r="C1463" s="474">
        <v>73.82</v>
      </c>
      <c r="D1463" s="474">
        <v>75.18</v>
      </c>
      <c r="E1463" s="474">
        <v>73.0</v>
      </c>
      <c r="F1463" s="474" t="s">
        <v>3988</v>
      </c>
      <c r="G1463" s="475">
        <v>-0.0087</v>
      </c>
      <c r="M1463" s="473" t="s">
        <v>1724</v>
      </c>
      <c r="N1463" s="406">
        <v>64.09</v>
      </c>
      <c r="O1463" s="474">
        <v>64.82</v>
      </c>
      <c r="P1463" s="474">
        <v>64.82</v>
      </c>
      <c r="Q1463" s="474">
        <v>63.45</v>
      </c>
      <c r="R1463" s="474" t="s">
        <v>3902</v>
      </c>
      <c r="S1463" s="475">
        <v>-0.0014</v>
      </c>
    </row>
    <row r="1464" ht="15.75" customHeight="1">
      <c r="A1464" s="473" t="s">
        <v>1815</v>
      </c>
      <c r="B1464" s="406">
        <v>73.91</v>
      </c>
      <c r="C1464" s="474">
        <v>75.91</v>
      </c>
      <c r="D1464" s="474">
        <v>76.18</v>
      </c>
      <c r="E1464" s="474">
        <v>73.27</v>
      </c>
      <c r="F1464" s="474" t="s">
        <v>3989</v>
      </c>
      <c r="G1464" s="475">
        <v>-0.0169</v>
      </c>
      <c r="M1464" s="473" t="s">
        <v>1725</v>
      </c>
      <c r="N1464" s="406">
        <v>64.18</v>
      </c>
      <c r="O1464" s="474">
        <v>64.36</v>
      </c>
      <c r="P1464" s="474">
        <v>64.36</v>
      </c>
      <c r="Q1464" s="474">
        <v>63.73</v>
      </c>
      <c r="R1464" s="474" t="s">
        <v>3903</v>
      </c>
      <c r="S1464" s="475">
        <v>-0.0042</v>
      </c>
    </row>
    <row r="1465" ht="15.75" customHeight="1">
      <c r="A1465" s="473" t="s">
        <v>1816</v>
      </c>
      <c r="B1465" s="406">
        <v>75.18</v>
      </c>
      <c r="C1465" s="474">
        <v>74.91</v>
      </c>
      <c r="D1465" s="474">
        <v>75.64</v>
      </c>
      <c r="E1465" s="474">
        <v>74.36</v>
      </c>
      <c r="F1465" s="474" t="s">
        <v>3349</v>
      </c>
      <c r="G1465" s="475">
        <v>0.0048</v>
      </c>
      <c r="M1465" s="473" t="s">
        <v>1726</v>
      </c>
      <c r="N1465" s="406">
        <v>64.45</v>
      </c>
      <c r="O1465" s="474">
        <v>65.82</v>
      </c>
      <c r="P1465" s="474">
        <v>65.82</v>
      </c>
      <c r="Q1465" s="474">
        <v>64.18</v>
      </c>
      <c r="R1465" s="474" t="s">
        <v>3904</v>
      </c>
      <c r="S1465" s="475">
        <v>0.0</v>
      </c>
    </row>
    <row r="1466" ht="15.75" customHeight="1">
      <c r="A1466" s="473" t="s">
        <v>1817</v>
      </c>
      <c r="B1466" s="406">
        <v>74.82</v>
      </c>
      <c r="C1466" s="474">
        <v>74.82</v>
      </c>
      <c r="D1466" s="474">
        <v>75.73</v>
      </c>
      <c r="E1466" s="474">
        <v>74.27</v>
      </c>
      <c r="F1466" s="474" t="s">
        <v>3990</v>
      </c>
      <c r="G1466" s="475">
        <v>-0.0012</v>
      </c>
      <c r="M1466" s="473" t="s">
        <v>1727</v>
      </c>
      <c r="N1466" s="406">
        <v>64.45</v>
      </c>
      <c r="O1466" s="474">
        <v>65.45</v>
      </c>
      <c r="P1466" s="474">
        <v>65.45</v>
      </c>
      <c r="Q1466" s="474">
        <v>64.27</v>
      </c>
      <c r="R1466" s="474" t="s">
        <v>3905</v>
      </c>
      <c r="S1466" s="475">
        <v>-0.0085</v>
      </c>
    </row>
    <row r="1467" ht="15.75" customHeight="1">
      <c r="A1467" s="473" t="s">
        <v>1818</v>
      </c>
      <c r="B1467" s="406">
        <v>74.91</v>
      </c>
      <c r="C1467" s="474">
        <v>76.09</v>
      </c>
      <c r="D1467" s="474">
        <v>76.82</v>
      </c>
      <c r="E1467" s="474">
        <v>74.45</v>
      </c>
      <c r="F1467" s="474" t="s">
        <v>3991</v>
      </c>
      <c r="G1467" s="475">
        <v>-0.0072</v>
      </c>
      <c r="M1467" s="473" t="s">
        <v>1728</v>
      </c>
      <c r="N1467" s="406">
        <v>65.0</v>
      </c>
      <c r="O1467" s="474">
        <v>64.55</v>
      </c>
      <c r="P1467" s="474">
        <v>65.27</v>
      </c>
      <c r="Q1467" s="474">
        <v>64.55</v>
      </c>
      <c r="R1467" s="474" t="s">
        <v>3906</v>
      </c>
      <c r="S1467" s="475">
        <v>0.0</v>
      </c>
    </row>
    <row r="1468" ht="15.75" customHeight="1">
      <c r="A1468" s="473" t="s">
        <v>1819</v>
      </c>
      <c r="B1468" s="406">
        <v>75.45</v>
      </c>
      <c r="C1468" s="474">
        <v>75.45</v>
      </c>
      <c r="D1468" s="474">
        <v>75.82</v>
      </c>
      <c r="E1468" s="474">
        <v>75.27</v>
      </c>
      <c r="F1468" s="474" t="s">
        <v>3992</v>
      </c>
      <c r="G1468" s="475">
        <v>-0.0108</v>
      </c>
      <c r="M1468" s="473" t="s">
        <v>1729</v>
      </c>
      <c r="N1468" s="406">
        <v>65.0</v>
      </c>
      <c r="O1468" s="474">
        <v>65.0</v>
      </c>
      <c r="P1468" s="474">
        <v>65.45</v>
      </c>
      <c r="Q1468" s="474">
        <v>64.64</v>
      </c>
      <c r="R1468" s="474" t="s">
        <v>3907</v>
      </c>
      <c r="S1468" s="475">
        <v>-0.0028</v>
      </c>
    </row>
    <row r="1469" ht="15.75" customHeight="1">
      <c r="A1469" s="473" t="s">
        <v>1820</v>
      </c>
      <c r="B1469" s="406">
        <v>76.27</v>
      </c>
      <c r="C1469" s="474">
        <v>76.36</v>
      </c>
      <c r="D1469" s="474">
        <v>76.55</v>
      </c>
      <c r="E1469" s="474">
        <v>75.18</v>
      </c>
      <c r="F1469" s="474" t="s">
        <v>3993</v>
      </c>
      <c r="G1469" s="475">
        <v>0.0145</v>
      </c>
      <c r="M1469" s="473" t="s">
        <v>1730</v>
      </c>
      <c r="N1469" s="406">
        <v>65.18</v>
      </c>
      <c r="O1469" s="474">
        <v>67.0</v>
      </c>
      <c r="P1469" s="474">
        <v>67.0</v>
      </c>
      <c r="Q1469" s="474">
        <v>65.0</v>
      </c>
      <c r="R1469" s="474" t="s">
        <v>3908</v>
      </c>
      <c r="S1469" s="475">
        <v>-0.0259</v>
      </c>
    </row>
    <row r="1470" ht="15.75" customHeight="1">
      <c r="A1470" s="473" t="s">
        <v>1821</v>
      </c>
      <c r="B1470" s="406">
        <v>75.18</v>
      </c>
      <c r="C1470" s="474">
        <v>75.64</v>
      </c>
      <c r="D1470" s="474">
        <v>76.64</v>
      </c>
      <c r="E1470" s="474">
        <v>74.82</v>
      </c>
      <c r="F1470" s="474" t="s">
        <v>3994</v>
      </c>
      <c r="G1470" s="475">
        <v>-0.0143</v>
      </c>
      <c r="M1470" s="473" t="s">
        <v>1731</v>
      </c>
      <c r="N1470" s="406">
        <v>66.91</v>
      </c>
      <c r="O1470" s="474">
        <v>66.27</v>
      </c>
      <c r="P1470" s="474">
        <v>67.18</v>
      </c>
      <c r="Q1470" s="474">
        <v>66.27</v>
      </c>
      <c r="R1470" s="474" t="s">
        <v>3909</v>
      </c>
      <c r="S1470" s="475">
        <v>0.0083</v>
      </c>
    </row>
    <row r="1471" ht="15.75" customHeight="1">
      <c r="A1471" s="473" t="s">
        <v>1822</v>
      </c>
      <c r="B1471" s="406">
        <v>76.27</v>
      </c>
      <c r="C1471" s="474">
        <v>75.55</v>
      </c>
      <c r="D1471" s="474">
        <v>76.64</v>
      </c>
      <c r="E1471" s="474">
        <v>75.27</v>
      </c>
      <c r="F1471" s="474" t="s">
        <v>3995</v>
      </c>
      <c r="G1471" s="475">
        <v>0.0024</v>
      </c>
      <c r="M1471" s="473" t="s">
        <v>1732</v>
      </c>
      <c r="N1471" s="406">
        <v>66.36</v>
      </c>
      <c r="O1471" s="474">
        <v>65.91</v>
      </c>
      <c r="P1471" s="474">
        <v>66.64</v>
      </c>
      <c r="Q1471" s="474">
        <v>65.91</v>
      </c>
      <c r="R1471" s="474" t="s">
        <v>3910</v>
      </c>
      <c r="S1471" s="475">
        <v>0.0068</v>
      </c>
    </row>
    <row r="1472" ht="15.75" customHeight="1">
      <c r="A1472" s="473" t="s">
        <v>1823</v>
      </c>
      <c r="B1472" s="406">
        <v>76.09</v>
      </c>
      <c r="C1472" s="474">
        <v>76.36</v>
      </c>
      <c r="D1472" s="474">
        <v>76.64</v>
      </c>
      <c r="E1472" s="474">
        <v>75.91</v>
      </c>
      <c r="F1472" s="474" t="s">
        <v>3996</v>
      </c>
      <c r="G1472" s="475">
        <v>-0.0012</v>
      </c>
      <c r="M1472" s="473" t="s">
        <v>1733</v>
      </c>
      <c r="N1472" s="406">
        <v>65.91</v>
      </c>
      <c r="O1472" s="474">
        <v>66.36</v>
      </c>
      <c r="P1472" s="474">
        <v>66.91</v>
      </c>
      <c r="Q1472" s="474">
        <v>65.27</v>
      </c>
      <c r="R1472" s="474" t="s">
        <v>3911</v>
      </c>
      <c r="S1472" s="475">
        <v>-0.0041</v>
      </c>
    </row>
    <row r="1473" ht="15.75" customHeight="1">
      <c r="A1473" s="473" t="s">
        <v>1824</v>
      </c>
      <c r="B1473" s="406">
        <v>76.18</v>
      </c>
      <c r="C1473" s="474">
        <v>77.0</v>
      </c>
      <c r="D1473" s="474">
        <v>77.0</v>
      </c>
      <c r="E1473" s="474">
        <v>75.91</v>
      </c>
      <c r="F1473" s="474" t="s">
        <v>3997</v>
      </c>
      <c r="G1473" s="475">
        <v>0.0012</v>
      </c>
      <c r="M1473" s="473" t="s">
        <v>1734</v>
      </c>
      <c r="N1473" s="406">
        <v>66.18</v>
      </c>
      <c r="O1473" s="474">
        <v>67.55</v>
      </c>
      <c r="P1473" s="474">
        <v>67.73</v>
      </c>
      <c r="Q1473" s="474">
        <v>65.91</v>
      </c>
      <c r="R1473" s="474" t="s">
        <v>3912</v>
      </c>
      <c r="S1473" s="475">
        <v>-0.0082</v>
      </c>
    </row>
    <row r="1474" ht="15.75" customHeight="1">
      <c r="A1474" s="473" t="s">
        <v>1825</v>
      </c>
      <c r="B1474" s="406">
        <v>76.09</v>
      </c>
      <c r="C1474" s="474">
        <v>74.55</v>
      </c>
      <c r="D1474" s="474">
        <v>76.82</v>
      </c>
      <c r="E1474" s="474">
        <v>74.55</v>
      </c>
      <c r="F1474" s="474" t="s">
        <v>3998</v>
      </c>
      <c r="G1474" s="475">
        <v>0.0194</v>
      </c>
      <c r="M1474" s="473" t="s">
        <v>1735</v>
      </c>
      <c r="N1474" s="406">
        <v>66.73</v>
      </c>
      <c r="O1474" s="474">
        <v>66.82</v>
      </c>
      <c r="P1474" s="474">
        <v>67.27</v>
      </c>
      <c r="Q1474" s="474">
        <v>66.36</v>
      </c>
      <c r="R1474" s="474" t="s">
        <v>3913</v>
      </c>
      <c r="S1474" s="475">
        <v>0.0083</v>
      </c>
    </row>
    <row r="1475" ht="15.75" customHeight="1">
      <c r="A1475" s="473" t="s">
        <v>1826</v>
      </c>
      <c r="B1475" s="406">
        <v>74.64</v>
      </c>
      <c r="C1475" s="474">
        <v>75.45</v>
      </c>
      <c r="D1475" s="474">
        <v>75.45</v>
      </c>
      <c r="E1475" s="474">
        <v>74.09</v>
      </c>
      <c r="F1475" s="474" t="s">
        <v>3999</v>
      </c>
      <c r="G1475" s="475">
        <v>0.0012</v>
      </c>
      <c r="M1475" s="473" t="s">
        <v>1736</v>
      </c>
      <c r="N1475" s="406">
        <v>66.18</v>
      </c>
      <c r="O1475" s="474">
        <v>65.91</v>
      </c>
      <c r="P1475" s="474">
        <v>66.73</v>
      </c>
      <c r="Q1475" s="474">
        <v>65.45</v>
      </c>
      <c r="R1475" s="474" t="s">
        <v>3554</v>
      </c>
      <c r="S1475" s="475">
        <v>0.0055</v>
      </c>
    </row>
    <row r="1476" ht="15.75" customHeight="1">
      <c r="A1476" s="473" t="s">
        <v>1827</v>
      </c>
      <c r="B1476" s="406">
        <v>74.55</v>
      </c>
      <c r="C1476" s="474">
        <v>75.45</v>
      </c>
      <c r="D1476" s="474">
        <v>75.73</v>
      </c>
      <c r="E1476" s="474">
        <v>73.82</v>
      </c>
      <c r="F1476" s="474" t="s">
        <v>4000</v>
      </c>
      <c r="G1476" s="475">
        <v>-0.0119</v>
      </c>
      <c r="M1476" s="473" t="s">
        <v>1737</v>
      </c>
      <c r="N1476" s="406">
        <v>65.82</v>
      </c>
      <c r="O1476" s="474">
        <v>65.64</v>
      </c>
      <c r="P1476" s="474">
        <v>66.27</v>
      </c>
      <c r="Q1476" s="474">
        <v>65.55</v>
      </c>
      <c r="R1476" s="474" t="s">
        <v>3914</v>
      </c>
      <c r="S1476" s="475">
        <v>-0.0041</v>
      </c>
    </row>
    <row r="1477" ht="15.75" customHeight="1">
      <c r="A1477" s="473" t="s">
        <v>1828</v>
      </c>
      <c r="B1477" s="406">
        <v>75.45</v>
      </c>
      <c r="C1477" s="474">
        <v>75.55</v>
      </c>
      <c r="D1477" s="474">
        <v>75.82</v>
      </c>
      <c r="E1477" s="474">
        <v>75.27</v>
      </c>
      <c r="F1477" s="474" t="s">
        <v>4001</v>
      </c>
      <c r="G1477" s="475">
        <v>-0.0013</v>
      </c>
      <c r="M1477" s="473" t="s">
        <v>1738</v>
      </c>
      <c r="N1477" s="406">
        <v>66.09</v>
      </c>
      <c r="O1477" s="474">
        <v>66.36</v>
      </c>
      <c r="P1477" s="474">
        <v>67.27</v>
      </c>
      <c r="Q1477" s="474">
        <v>65.45</v>
      </c>
      <c r="R1477" s="474" t="s">
        <v>3915</v>
      </c>
      <c r="S1477" s="475">
        <v>0.0055</v>
      </c>
    </row>
    <row r="1478" ht="15.75" customHeight="1">
      <c r="A1478" s="473" t="s">
        <v>1829</v>
      </c>
      <c r="B1478" s="406">
        <v>75.55</v>
      </c>
      <c r="C1478" s="474">
        <v>76.55</v>
      </c>
      <c r="D1478" s="474">
        <v>77.91</v>
      </c>
      <c r="E1478" s="474">
        <v>75.18</v>
      </c>
      <c r="F1478" s="474" t="s">
        <v>4002</v>
      </c>
      <c r="G1478" s="475">
        <v>-0.0094</v>
      </c>
      <c r="M1478" s="473" t="s">
        <v>1739</v>
      </c>
      <c r="N1478" s="406">
        <v>65.73</v>
      </c>
      <c r="O1478" s="474">
        <v>64.45</v>
      </c>
      <c r="P1478" s="474">
        <v>68.18</v>
      </c>
      <c r="Q1478" s="474">
        <v>63.27</v>
      </c>
      <c r="R1478" s="474" t="s">
        <v>3916</v>
      </c>
      <c r="S1478" s="475">
        <v>0.0199</v>
      </c>
    </row>
    <row r="1479" ht="15.75" customHeight="1">
      <c r="A1479" s="473" t="s">
        <v>1830</v>
      </c>
      <c r="B1479" s="406">
        <v>76.27</v>
      </c>
      <c r="C1479" s="474">
        <v>77.36</v>
      </c>
      <c r="D1479" s="474">
        <v>78.36</v>
      </c>
      <c r="E1479" s="474">
        <v>75.45</v>
      </c>
      <c r="F1479" s="474" t="s">
        <v>4003</v>
      </c>
      <c r="G1479" s="475">
        <v>-0.0118</v>
      </c>
      <c r="M1479" s="473" t="s">
        <v>1740</v>
      </c>
      <c r="N1479" s="406">
        <v>64.45</v>
      </c>
      <c r="O1479" s="474">
        <v>65.55</v>
      </c>
      <c r="P1479" s="474">
        <v>65.91</v>
      </c>
      <c r="Q1479" s="474">
        <v>63.64</v>
      </c>
      <c r="R1479" s="474" t="s">
        <v>3917</v>
      </c>
      <c r="S1479" s="475">
        <v>-0.0168</v>
      </c>
    </row>
    <row r="1480" ht="15.75" customHeight="1">
      <c r="A1480" s="473" t="s">
        <v>1831</v>
      </c>
      <c r="B1480" s="406">
        <v>77.18</v>
      </c>
      <c r="C1480" s="474">
        <v>77.91</v>
      </c>
      <c r="D1480" s="474">
        <v>79.0</v>
      </c>
      <c r="E1480" s="474">
        <v>76.82</v>
      </c>
      <c r="F1480" s="474" t="s">
        <v>4004</v>
      </c>
      <c r="G1480" s="475">
        <v>-0.0128</v>
      </c>
      <c r="M1480" s="473" t="s">
        <v>1741</v>
      </c>
      <c r="N1480" s="406">
        <v>65.55</v>
      </c>
      <c r="O1480" s="474">
        <v>68.0</v>
      </c>
      <c r="P1480" s="474">
        <v>68.0</v>
      </c>
      <c r="Q1480" s="474">
        <v>65.27</v>
      </c>
      <c r="R1480" s="474" t="s">
        <v>3918</v>
      </c>
      <c r="S1480" s="475">
        <v>-0.015</v>
      </c>
    </row>
    <row r="1481" ht="15.75" customHeight="1">
      <c r="A1481" s="473" t="s">
        <v>1832</v>
      </c>
      <c r="B1481" s="406">
        <v>78.18</v>
      </c>
      <c r="C1481" s="474">
        <v>77.36</v>
      </c>
      <c r="D1481" s="474">
        <v>79.0</v>
      </c>
      <c r="E1481" s="474">
        <v>77.18</v>
      </c>
      <c r="F1481" s="474" t="s">
        <v>4005</v>
      </c>
      <c r="G1481" s="475">
        <v>0.0118</v>
      </c>
      <c r="M1481" s="473" t="s">
        <v>1742</v>
      </c>
      <c r="N1481" s="406">
        <v>66.55</v>
      </c>
      <c r="O1481" s="474">
        <v>67.27</v>
      </c>
      <c r="P1481" s="474">
        <v>67.36</v>
      </c>
      <c r="Q1481" s="474">
        <v>64.18</v>
      </c>
      <c r="R1481" s="474" t="s">
        <v>3919</v>
      </c>
      <c r="S1481" s="475">
        <v>-0.008</v>
      </c>
    </row>
    <row r="1482" ht="15.75" customHeight="1">
      <c r="A1482" s="473" t="s">
        <v>1833</v>
      </c>
      <c r="B1482" s="406">
        <v>77.27</v>
      </c>
      <c r="C1482" s="474">
        <v>78.82</v>
      </c>
      <c r="D1482" s="474">
        <v>78.82</v>
      </c>
      <c r="E1482" s="474">
        <v>76.91</v>
      </c>
      <c r="F1482" s="474" t="s">
        <v>4006</v>
      </c>
      <c r="G1482" s="475">
        <v>0.0023</v>
      </c>
      <c r="M1482" s="473" t="s">
        <v>1743</v>
      </c>
      <c r="N1482" s="406">
        <v>67.09</v>
      </c>
      <c r="O1482" s="474">
        <v>69.09</v>
      </c>
      <c r="P1482" s="474">
        <v>69.09</v>
      </c>
      <c r="Q1482" s="474">
        <v>66.73</v>
      </c>
      <c r="R1482" s="474" t="s">
        <v>3920</v>
      </c>
      <c r="S1482" s="475">
        <v>-0.0315</v>
      </c>
    </row>
    <row r="1483" ht="15.75" customHeight="1">
      <c r="A1483" s="473" t="s">
        <v>1834</v>
      </c>
      <c r="B1483" s="406">
        <v>77.09</v>
      </c>
      <c r="C1483" s="474">
        <v>77.73</v>
      </c>
      <c r="D1483" s="474">
        <v>79.09</v>
      </c>
      <c r="E1483" s="474">
        <v>76.82</v>
      </c>
      <c r="F1483" s="474" t="s">
        <v>4007</v>
      </c>
      <c r="G1483" s="475">
        <v>0.0012</v>
      </c>
      <c r="M1483" s="473" t="s">
        <v>1744</v>
      </c>
      <c r="N1483" s="406">
        <v>69.27</v>
      </c>
      <c r="O1483" s="474">
        <v>69.18</v>
      </c>
      <c r="P1483" s="474">
        <v>69.55</v>
      </c>
      <c r="Q1483" s="474">
        <v>69.18</v>
      </c>
      <c r="R1483" s="474" t="s">
        <v>3566</v>
      </c>
      <c r="S1483" s="475">
        <v>0.0026</v>
      </c>
    </row>
    <row r="1484" ht="15.75" customHeight="1">
      <c r="A1484" s="473" t="s">
        <v>1835</v>
      </c>
      <c r="B1484" s="406">
        <v>77.0</v>
      </c>
      <c r="C1484" s="474">
        <v>78.0</v>
      </c>
      <c r="D1484" s="474">
        <v>78.18</v>
      </c>
      <c r="E1484" s="474">
        <v>76.82</v>
      </c>
      <c r="F1484" s="474" t="s">
        <v>4008</v>
      </c>
      <c r="G1484" s="475">
        <v>-0.0128</v>
      </c>
      <c r="M1484" s="473" t="s">
        <v>1745</v>
      </c>
      <c r="N1484" s="406">
        <v>69.09</v>
      </c>
      <c r="O1484" s="474">
        <v>69.73</v>
      </c>
      <c r="P1484" s="474">
        <v>69.73</v>
      </c>
      <c r="Q1484" s="474">
        <v>69.09</v>
      </c>
      <c r="R1484" s="474" t="s">
        <v>3921</v>
      </c>
      <c r="S1484" s="475">
        <v>-0.0092</v>
      </c>
    </row>
    <row r="1485" ht="15.75" customHeight="1">
      <c r="A1485" s="473" t="s">
        <v>1836</v>
      </c>
      <c r="B1485" s="406">
        <v>78.0</v>
      </c>
      <c r="C1485" s="474">
        <v>78.36</v>
      </c>
      <c r="D1485" s="474">
        <v>78.36</v>
      </c>
      <c r="E1485" s="474">
        <v>78.0</v>
      </c>
      <c r="F1485" s="474" t="s">
        <v>4009</v>
      </c>
      <c r="G1485" s="475">
        <v>-0.0012</v>
      </c>
      <c r="M1485" s="473" t="s">
        <v>1746</v>
      </c>
      <c r="N1485" s="406">
        <v>69.73</v>
      </c>
      <c r="O1485" s="474">
        <v>70.0</v>
      </c>
      <c r="P1485" s="474">
        <v>70.27</v>
      </c>
      <c r="Q1485" s="474">
        <v>69.45</v>
      </c>
      <c r="R1485" s="474" t="s">
        <v>3922</v>
      </c>
      <c r="S1485" s="475">
        <v>-0.0077</v>
      </c>
    </row>
    <row r="1486" ht="15.75" customHeight="1">
      <c r="A1486" s="473" t="s">
        <v>1837</v>
      </c>
      <c r="B1486" s="406">
        <v>78.09</v>
      </c>
      <c r="C1486" s="474">
        <v>78.64</v>
      </c>
      <c r="D1486" s="474">
        <v>78.64</v>
      </c>
      <c r="E1486" s="474">
        <v>78.0</v>
      </c>
      <c r="F1486" s="474" t="s">
        <v>4010</v>
      </c>
      <c r="G1486" s="475">
        <v>-0.0012</v>
      </c>
      <c r="M1486" s="473" t="s">
        <v>1747</v>
      </c>
      <c r="N1486" s="406">
        <v>70.27</v>
      </c>
      <c r="O1486" s="474">
        <v>70.0</v>
      </c>
      <c r="P1486" s="474">
        <v>70.55</v>
      </c>
      <c r="Q1486" s="474">
        <v>70.0</v>
      </c>
      <c r="R1486" s="474" t="s">
        <v>3589</v>
      </c>
      <c r="S1486" s="475">
        <v>0.0</v>
      </c>
    </row>
    <row r="1487" ht="15.75" customHeight="1">
      <c r="A1487" s="473" t="s">
        <v>1838</v>
      </c>
      <c r="B1487" s="406">
        <v>78.18</v>
      </c>
      <c r="C1487" s="474">
        <v>78.18</v>
      </c>
      <c r="D1487" s="474">
        <v>78.64</v>
      </c>
      <c r="E1487" s="474">
        <v>78.0</v>
      </c>
      <c r="F1487" s="474" t="s">
        <v>4011</v>
      </c>
      <c r="G1487" s="475">
        <v>0.0023</v>
      </c>
      <c r="M1487" s="473" t="s">
        <v>1748</v>
      </c>
      <c r="N1487" s="406">
        <v>70.27</v>
      </c>
      <c r="O1487" s="474">
        <v>69.91</v>
      </c>
      <c r="P1487" s="474">
        <v>70.82</v>
      </c>
      <c r="Q1487" s="474">
        <v>69.91</v>
      </c>
      <c r="R1487" s="474" t="s">
        <v>3923</v>
      </c>
      <c r="S1487" s="475">
        <v>0.0064</v>
      </c>
    </row>
    <row r="1488" ht="15.75" customHeight="1">
      <c r="A1488" s="473" t="s">
        <v>1839</v>
      </c>
      <c r="B1488" s="406">
        <v>78.0</v>
      </c>
      <c r="C1488" s="474">
        <v>78.36</v>
      </c>
      <c r="D1488" s="474">
        <v>78.45</v>
      </c>
      <c r="E1488" s="474">
        <v>77.91</v>
      </c>
      <c r="F1488" s="474" t="s">
        <v>4012</v>
      </c>
      <c r="G1488" s="475">
        <v>-0.007</v>
      </c>
      <c r="M1488" s="473" t="s">
        <v>1749</v>
      </c>
      <c r="N1488" s="406">
        <v>69.82</v>
      </c>
      <c r="O1488" s="474">
        <v>70.55</v>
      </c>
      <c r="P1488" s="474">
        <v>70.55</v>
      </c>
      <c r="Q1488" s="474">
        <v>69.73</v>
      </c>
      <c r="R1488" s="474" t="s">
        <v>3924</v>
      </c>
      <c r="S1488" s="475">
        <v>0.0</v>
      </c>
    </row>
    <row r="1489" ht="15.75" customHeight="1">
      <c r="A1489" s="473" t="s">
        <v>1840</v>
      </c>
      <c r="B1489" s="406">
        <v>78.55</v>
      </c>
      <c r="C1489" s="474">
        <v>79.27</v>
      </c>
      <c r="D1489" s="474">
        <v>79.64</v>
      </c>
      <c r="E1489" s="474">
        <v>78.09</v>
      </c>
      <c r="F1489" s="474" t="s">
        <v>4013</v>
      </c>
      <c r="G1489" s="475">
        <v>-0.008</v>
      </c>
      <c r="M1489" s="473" t="s">
        <v>1750</v>
      </c>
      <c r="N1489" s="406">
        <v>69.82</v>
      </c>
      <c r="O1489" s="474">
        <v>69.73</v>
      </c>
      <c r="P1489" s="474">
        <v>70.36</v>
      </c>
      <c r="Q1489" s="474">
        <v>69.55</v>
      </c>
      <c r="R1489" s="474" t="s">
        <v>3925</v>
      </c>
      <c r="S1489" s="475">
        <v>-0.0026</v>
      </c>
    </row>
    <row r="1490" ht="15.75" customHeight="1">
      <c r="A1490" s="473" t="s">
        <v>1841</v>
      </c>
      <c r="B1490" s="406">
        <v>79.18</v>
      </c>
      <c r="C1490" s="474">
        <v>78.36</v>
      </c>
      <c r="D1490" s="474">
        <v>79.64</v>
      </c>
      <c r="E1490" s="474">
        <v>78.27</v>
      </c>
      <c r="F1490" s="474" t="s">
        <v>4014</v>
      </c>
      <c r="G1490" s="475">
        <v>0.0116</v>
      </c>
      <c r="M1490" s="473" t="s">
        <v>1751</v>
      </c>
      <c r="N1490" s="406">
        <v>70.0</v>
      </c>
      <c r="O1490" s="474">
        <v>70.0</v>
      </c>
      <c r="P1490" s="474">
        <v>70.27</v>
      </c>
      <c r="Q1490" s="474">
        <v>69.64</v>
      </c>
      <c r="R1490" s="474" t="s">
        <v>3926</v>
      </c>
      <c r="S1490" s="475">
        <v>0.0</v>
      </c>
    </row>
    <row r="1491" ht="15.75" customHeight="1">
      <c r="A1491" s="473" t="s">
        <v>1842</v>
      </c>
      <c r="B1491" s="406">
        <v>78.27</v>
      </c>
      <c r="C1491" s="474">
        <v>79.55</v>
      </c>
      <c r="D1491" s="474">
        <v>79.82</v>
      </c>
      <c r="E1491" s="474">
        <v>78.18</v>
      </c>
      <c r="F1491" s="474" t="s">
        <v>4015</v>
      </c>
      <c r="G1491" s="475">
        <v>-0.0115</v>
      </c>
      <c r="M1491" s="473" t="s">
        <v>1752</v>
      </c>
      <c r="N1491" s="406">
        <v>70.0</v>
      </c>
      <c r="O1491" s="474">
        <v>70.09</v>
      </c>
      <c r="P1491" s="474">
        <v>70.27</v>
      </c>
      <c r="Q1491" s="474">
        <v>69.82</v>
      </c>
      <c r="R1491" s="474" t="s">
        <v>3927</v>
      </c>
      <c r="S1491" s="475">
        <v>-0.0038</v>
      </c>
    </row>
    <row r="1492" ht="15.75" customHeight="1">
      <c r="A1492" s="473" t="s">
        <v>1843</v>
      </c>
      <c r="B1492" s="406">
        <v>79.18</v>
      </c>
      <c r="C1492" s="474">
        <v>79.18</v>
      </c>
      <c r="D1492" s="474">
        <v>79.91</v>
      </c>
      <c r="E1492" s="474">
        <v>78.73</v>
      </c>
      <c r="F1492" s="474" t="s">
        <v>4016</v>
      </c>
      <c r="G1492" s="475">
        <v>0.0</v>
      </c>
      <c r="M1492" s="473" t="s">
        <v>1753</v>
      </c>
      <c r="N1492" s="406">
        <v>70.27</v>
      </c>
      <c r="O1492" s="474">
        <v>70.55</v>
      </c>
      <c r="P1492" s="474">
        <v>70.55</v>
      </c>
      <c r="Q1492" s="474">
        <v>70.18</v>
      </c>
      <c r="R1492" s="474" t="s">
        <v>3928</v>
      </c>
      <c r="S1492" s="475">
        <v>0.0</v>
      </c>
    </row>
    <row r="1493" ht="15.75" customHeight="1">
      <c r="A1493" s="473" t="s">
        <v>1844</v>
      </c>
      <c r="B1493" s="406">
        <v>79.18</v>
      </c>
      <c r="C1493" s="474">
        <v>79.55</v>
      </c>
      <c r="D1493" s="474">
        <v>79.91</v>
      </c>
      <c r="E1493" s="474">
        <v>78.73</v>
      </c>
      <c r="F1493" s="474" t="s">
        <v>4016</v>
      </c>
      <c r="G1493" s="475">
        <v>0.0011</v>
      </c>
      <c r="M1493" s="473" t="s">
        <v>1754</v>
      </c>
      <c r="N1493" s="406">
        <v>70.27</v>
      </c>
      <c r="O1493" s="474">
        <v>70.36</v>
      </c>
      <c r="P1493" s="474">
        <v>70.82</v>
      </c>
      <c r="Q1493" s="474">
        <v>70.09</v>
      </c>
      <c r="R1493" s="474" t="s">
        <v>3250</v>
      </c>
      <c r="S1493" s="475">
        <v>-0.0052</v>
      </c>
    </row>
    <row r="1494" ht="15.75" customHeight="1">
      <c r="A1494" s="473" t="s">
        <v>1845</v>
      </c>
      <c r="B1494" s="406">
        <v>79.09</v>
      </c>
      <c r="C1494" s="474">
        <v>79.18</v>
      </c>
      <c r="D1494" s="474">
        <v>79.27</v>
      </c>
      <c r="E1494" s="474">
        <v>78.64</v>
      </c>
      <c r="F1494" s="474" t="s">
        <v>4017</v>
      </c>
      <c r="G1494" s="475">
        <v>0.0011</v>
      </c>
      <c r="M1494" s="473" t="s">
        <v>1755</v>
      </c>
      <c r="N1494" s="406">
        <v>70.64</v>
      </c>
      <c r="O1494" s="474">
        <v>70.0</v>
      </c>
      <c r="P1494" s="474">
        <v>71.55</v>
      </c>
      <c r="Q1494" s="474">
        <v>70.0</v>
      </c>
      <c r="R1494" s="474" t="s">
        <v>3929</v>
      </c>
      <c r="S1494" s="475">
        <v>-0.0025</v>
      </c>
    </row>
    <row r="1495" ht="15.75" customHeight="1">
      <c r="A1495" s="473" t="s">
        <v>1846</v>
      </c>
      <c r="B1495" s="406">
        <v>79.0</v>
      </c>
      <c r="C1495" s="474">
        <v>79.64</v>
      </c>
      <c r="D1495" s="474">
        <v>79.73</v>
      </c>
      <c r="E1495" s="474">
        <v>78.91</v>
      </c>
      <c r="F1495" s="474" t="s">
        <v>4018</v>
      </c>
      <c r="G1495" s="475">
        <v>-0.0023</v>
      </c>
      <c r="M1495" s="473" t="s">
        <v>1756</v>
      </c>
      <c r="N1495" s="406">
        <v>70.82</v>
      </c>
      <c r="O1495" s="474">
        <v>70.91</v>
      </c>
      <c r="P1495" s="474">
        <v>71.18</v>
      </c>
      <c r="Q1495" s="474">
        <v>70.64</v>
      </c>
      <c r="R1495" s="474" t="s">
        <v>3930</v>
      </c>
      <c r="S1495" s="475">
        <v>-0.0013</v>
      </c>
    </row>
    <row r="1496" ht="15.75" customHeight="1">
      <c r="A1496" s="473" t="s">
        <v>1847</v>
      </c>
      <c r="B1496" s="406">
        <v>79.18</v>
      </c>
      <c r="C1496" s="474">
        <v>78.82</v>
      </c>
      <c r="D1496" s="474">
        <v>79.55</v>
      </c>
      <c r="E1496" s="474">
        <v>78.27</v>
      </c>
      <c r="F1496" s="474" t="s">
        <v>4019</v>
      </c>
      <c r="G1496" s="475">
        <v>0.0034</v>
      </c>
      <c r="M1496" s="473" t="s">
        <v>1757</v>
      </c>
      <c r="N1496" s="406">
        <v>70.91</v>
      </c>
      <c r="O1496" s="474">
        <v>71.64</v>
      </c>
      <c r="P1496" s="474">
        <v>71.64</v>
      </c>
      <c r="Q1496" s="474">
        <v>70.82</v>
      </c>
      <c r="R1496" s="474" t="s">
        <v>3931</v>
      </c>
      <c r="S1496" s="475">
        <v>-0.0102</v>
      </c>
    </row>
    <row r="1497" ht="15.75" customHeight="1">
      <c r="A1497" s="473" t="s">
        <v>1848</v>
      </c>
      <c r="B1497" s="406">
        <v>78.91</v>
      </c>
      <c r="C1497" s="474">
        <v>78.64</v>
      </c>
      <c r="D1497" s="474">
        <v>79.0</v>
      </c>
      <c r="E1497" s="474">
        <v>78.36</v>
      </c>
      <c r="F1497" s="474" t="s">
        <v>4020</v>
      </c>
      <c r="G1497" s="475">
        <v>0.0034</v>
      </c>
      <c r="M1497" s="473" t="s">
        <v>1758</v>
      </c>
      <c r="N1497" s="406">
        <v>71.64</v>
      </c>
      <c r="O1497" s="474">
        <v>71.64</v>
      </c>
      <c r="P1497" s="474">
        <v>72.27</v>
      </c>
      <c r="Q1497" s="474">
        <v>71.55</v>
      </c>
      <c r="R1497" s="474" t="s">
        <v>3932</v>
      </c>
      <c r="S1497" s="475">
        <v>-0.0062</v>
      </c>
    </row>
    <row r="1498" ht="15.75" customHeight="1">
      <c r="A1498" s="473" t="s">
        <v>1849</v>
      </c>
      <c r="B1498" s="406">
        <v>78.64</v>
      </c>
      <c r="C1498" s="474">
        <v>80.0</v>
      </c>
      <c r="D1498" s="474">
        <v>80.0</v>
      </c>
      <c r="E1498" s="474">
        <v>78.55</v>
      </c>
      <c r="F1498" s="474" t="s">
        <v>4021</v>
      </c>
      <c r="G1498" s="475">
        <v>0.0047</v>
      </c>
      <c r="M1498" s="473" t="s">
        <v>1759</v>
      </c>
      <c r="N1498" s="406">
        <v>72.09</v>
      </c>
      <c r="O1498" s="474">
        <v>71.64</v>
      </c>
      <c r="P1498" s="474">
        <v>72.27</v>
      </c>
      <c r="Q1498" s="474">
        <v>71.64</v>
      </c>
      <c r="R1498" s="474" t="s">
        <v>3933</v>
      </c>
      <c r="S1498" s="475">
        <v>0.0012</v>
      </c>
    </row>
    <row r="1499" ht="15.75" customHeight="1">
      <c r="A1499" s="473" t="s">
        <v>1850</v>
      </c>
      <c r="B1499" s="406">
        <v>78.27</v>
      </c>
      <c r="C1499" s="474">
        <v>79.18</v>
      </c>
      <c r="D1499" s="474">
        <v>79.82</v>
      </c>
      <c r="E1499" s="474">
        <v>78.09</v>
      </c>
      <c r="F1499" s="474" t="s">
        <v>4022</v>
      </c>
      <c r="G1499" s="475">
        <v>-0.0115</v>
      </c>
      <c r="M1499" s="473" t="s">
        <v>1760</v>
      </c>
      <c r="N1499" s="406">
        <v>72.0</v>
      </c>
      <c r="O1499" s="474">
        <v>71.45</v>
      </c>
      <c r="P1499" s="474">
        <v>72.55</v>
      </c>
      <c r="Q1499" s="474">
        <v>71.45</v>
      </c>
      <c r="R1499" s="474" t="s">
        <v>3934</v>
      </c>
      <c r="S1499" s="475">
        <v>0.0038</v>
      </c>
    </row>
    <row r="1500" ht="15.75" customHeight="1">
      <c r="A1500" s="473" t="s">
        <v>1851</v>
      </c>
      <c r="B1500" s="406">
        <v>79.18</v>
      </c>
      <c r="C1500" s="474">
        <v>80.09</v>
      </c>
      <c r="D1500" s="474">
        <v>80.18</v>
      </c>
      <c r="E1500" s="474">
        <v>79.0</v>
      </c>
      <c r="F1500" s="474" t="s">
        <v>4023</v>
      </c>
      <c r="G1500" s="475">
        <v>-0.0136</v>
      </c>
      <c r="M1500" s="473" t="s">
        <v>1761</v>
      </c>
      <c r="N1500" s="406">
        <v>71.73</v>
      </c>
      <c r="O1500" s="474">
        <v>71.36</v>
      </c>
      <c r="P1500" s="474">
        <v>72.55</v>
      </c>
      <c r="Q1500" s="474">
        <v>71.36</v>
      </c>
      <c r="R1500" s="474" t="s">
        <v>3935</v>
      </c>
      <c r="S1500" s="475">
        <v>-0.0062</v>
      </c>
    </row>
    <row r="1501" ht="15.75" customHeight="1">
      <c r="A1501" s="473" t="s">
        <v>1852</v>
      </c>
      <c r="B1501" s="406">
        <v>80.27</v>
      </c>
      <c r="C1501" s="474">
        <v>79.82</v>
      </c>
      <c r="D1501" s="474">
        <v>81.18</v>
      </c>
      <c r="E1501" s="474">
        <v>79.82</v>
      </c>
      <c r="F1501" s="474" t="s">
        <v>4024</v>
      </c>
      <c r="G1501" s="475">
        <v>0.0034</v>
      </c>
      <c r="M1501" s="473" t="s">
        <v>1762</v>
      </c>
      <c r="N1501" s="406">
        <v>72.18</v>
      </c>
      <c r="O1501" s="474">
        <v>71.91</v>
      </c>
      <c r="P1501" s="474">
        <v>72.45</v>
      </c>
      <c r="Q1501" s="474">
        <v>71.55</v>
      </c>
      <c r="R1501" s="474" t="s">
        <v>3936</v>
      </c>
      <c r="S1501" s="475">
        <v>0.0038</v>
      </c>
    </row>
    <row r="1502" ht="15.75" customHeight="1">
      <c r="A1502" s="473" t="s">
        <v>1853</v>
      </c>
      <c r="B1502" s="406">
        <v>80.0</v>
      </c>
      <c r="C1502" s="474">
        <v>80.82</v>
      </c>
      <c r="D1502" s="474">
        <v>80.82</v>
      </c>
      <c r="E1502" s="474">
        <v>79.64</v>
      </c>
      <c r="F1502" s="474" t="s">
        <v>4025</v>
      </c>
      <c r="G1502" s="475">
        <v>-0.0101</v>
      </c>
      <c r="M1502" s="473" t="s">
        <v>1763</v>
      </c>
      <c r="N1502" s="406">
        <v>71.91</v>
      </c>
      <c r="O1502" s="474">
        <v>72.0</v>
      </c>
      <c r="P1502" s="474">
        <v>72.0</v>
      </c>
      <c r="Q1502" s="474">
        <v>71.45</v>
      </c>
      <c r="R1502" s="474" t="s">
        <v>3937</v>
      </c>
      <c r="S1502" s="475">
        <v>0.0025</v>
      </c>
    </row>
    <row r="1503" ht="15.75" customHeight="1">
      <c r="A1503" s="473" t="s">
        <v>1854</v>
      </c>
      <c r="B1503" s="406">
        <v>80.82</v>
      </c>
      <c r="C1503" s="474">
        <v>80.0</v>
      </c>
      <c r="D1503" s="474">
        <v>81.0</v>
      </c>
      <c r="E1503" s="474">
        <v>79.64</v>
      </c>
      <c r="F1503" s="474" t="s">
        <v>4026</v>
      </c>
      <c r="G1503" s="475">
        <v>0.0125</v>
      </c>
      <c r="M1503" s="473" t="s">
        <v>1764</v>
      </c>
      <c r="N1503" s="406">
        <v>71.73</v>
      </c>
      <c r="O1503" s="474">
        <v>71.36</v>
      </c>
      <c r="P1503" s="474">
        <v>72.0</v>
      </c>
      <c r="Q1503" s="474">
        <v>70.91</v>
      </c>
      <c r="R1503" s="474" t="s">
        <v>3938</v>
      </c>
      <c r="S1503" s="475">
        <v>0.0052</v>
      </c>
    </row>
    <row r="1504" ht="15.75" customHeight="1">
      <c r="A1504" s="473" t="s">
        <v>1855</v>
      </c>
      <c r="B1504" s="406">
        <v>79.82</v>
      </c>
      <c r="C1504" s="474">
        <v>80.73</v>
      </c>
      <c r="D1504" s="474">
        <v>80.73</v>
      </c>
      <c r="E1504" s="474">
        <v>79.18</v>
      </c>
      <c r="F1504" s="474" t="s">
        <v>4027</v>
      </c>
      <c r="G1504" s="475">
        <v>-0.0045</v>
      </c>
      <c r="M1504" s="473" t="s">
        <v>1765</v>
      </c>
      <c r="N1504" s="406">
        <v>71.36</v>
      </c>
      <c r="O1504" s="474">
        <v>70.91</v>
      </c>
      <c r="P1504" s="474">
        <v>72.18</v>
      </c>
      <c r="Q1504" s="474">
        <v>70.82</v>
      </c>
      <c r="R1504" s="474" t="s">
        <v>3939</v>
      </c>
      <c r="S1504" s="475">
        <v>0.0063</v>
      </c>
    </row>
    <row r="1505" ht="15.75" customHeight="1">
      <c r="A1505" s="473" t="s">
        <v>1856</v>
      </c>
      <c r="B1505" s="406">
        <v>80.18</v>
      </c>
      <c r="C1505" s="474">
        <v>79.27</v>
      </c>
      <c r="D1505" s="474">
        <v>80.27</v>
      </c>
      <c r="E1505" s="474">
        <v>79.18</v>
      </c>
      <c r="F1505" s="474" t="s">
        <v>4028</v>
      </c>
      <c r="G1505" s="475">
        <v>0.0126</v>
      </c>
      <c r="M1505" s="473" t="s">
        <v>1766</v>
      </c>
      <c r="N1505" s="406">
        <v>70.91</v>
      </c>
      <c r="O1505" s="474">
        <v>70.82</v>
      </c>
      <c r="P1505" s="474">
        <v>71.64</v>
      </c>
      <c r="Q1505" s="474">
        <v>70.73</v>
      </c>
      <c r="R1505" s="474" t="s">
        <v>3940</v>
      </c>
      <c r="S1505" s="475">
        <v>0.0</v>
      </c>
    </row>
    <row r="1506" ht="15.75" customHeight="1">
      <c r="A1506" s="473" t="s">
        <v>1857</v>
      </c>
      <c r="B1506" s="406">
        <v>79.18</v>
      </c>
      <c r="C1506" s="474">
        <v>80.82</v>
      </c>
      <c r="D1506" s="474">
        <v>80.91</v>
      </c>
      <c r="E1506" s="474">
        <v>78.91</v>
      </c>
      <c r="F1506" s="474" t="s">
        <v>4029</v>
      </c>
      <c r="G1506" s="475">
        <v>-0.0136</v>
      </c>
      <c r="M1506" s="473" t="s">
        <v>1767</v>
      </c>
      <c r="N1506" s="406">
        <v>70.91</v>
      </c>
      <c r="O1506" s="474">
        <v>71.0</v>
      </c>
      <c r="P1506" s="474">
        <v>71.36</v>
      </c>
      <c r="Q1506" s="474">
        <v>70.64</v>
      </c>
      <c r="R1506" s="474" t="s">
        <v>3941</v>
      </c>
      <c r="S1506" s="475">
        <v>-0.0013</v>
      </c>
    </row>
    <row r="1507" ht="15.75" customHeight="1">
      <c r="A1507" s="473" t="s">
        <v>1858</v>
      </c>
      <c r="B1507" s="406">
        <v>80.27</v>
      </c>
      <c r="C1507" s="474">
        <v>81.18</v>
      </c>
      <c r="D1507" s="474">
        <v>81.27</v>
      </c>
      <c r="E1507" s="474">
        <v>79.18</v>
      </c>
      <c r="F1507" s="474" t="s">
        <v>4030</v>
      </c>
      <c r="G1507" s="475">
        <v>-0.0079</v>
      </c>
      <c r="M1507" s="473" t="s">
        <v>1768</v>
      </c>
      <c r="N1507" s="406">
        <v>71.0</v>
      </c>
      <c r="O1507" s="474">
        <v>71.18</v>
      </c>
      <c r="P1507" s="474">
        <v>71.36</v>
      </c>
      <c r="Q1507" s="474">
        <v>70.91</v>
      </c>
      <c r="R1507" s="474" t="s">
        <v>3942</v>
      </c>
      <c r="S1507" s="475">
        <v>-0.0025</v>
      </c>
    </row>
    <row r="1508" ht="15.75" customHeight="1">
      <c r="A1508" s="473" t="s">
        <v>1859</v>
      </c>
      <c r="B1508" s="406">
        <v>80.91</v>
      </c>
      <c r="C1508" s="474">
        <v>82.73</v>
      </c>
      <c r="D1508" s="474">
        <v>82.73</v>
      </c>
      <c r="E1508" s="474">
        <v>80.0</v>
      </c>
      <c r="F1508" s="474" t="s">
        <v>4031</v>
      </c>
      <c r="G1508" s="475">
        <v>-0.0187</v>
      </c>
      <c r="M1508" s="473" t="s">
        <v>1769</v>
      </c>
      <c r="N1508" s="406">
        <v>71.18</v>
      </c>
      <c r="O1508" s="474">
        <v>71.0</v>
      </c>
      <c r="P1508" s="474">
        <v>71.73</v>
      </c>
      <c r="Q1508" s="474">
        <v>71.0</v>
      </c>
      <c r="R1508" s="474" t="s">
        <v>3943</v>
      </c>
      <c r="S1508" s="475">
        <v>-0.0038</v>
      </c>
    </row>
    <row r="1509" ht="15.75" customHeight="1">
      <c r="A1509" s="473" t="s">
        <v>1860</v>
      </c>
      <c r="B1509" s="406">
        <v>82.45</v>
      </c>
      <c r="C1509" s="474">
        <v>83.18</v>
      </c>
      <c r="D1509" s="474">
        <v>83.55</v>
      </c>
      <c r="E1509" s="474">
        <v>82.27</v>
      </c>
      <c r="F1509" s="474" t="s">
        <v>4032</v>
      </c>
      <c r="G1509" s="475">
        <v>-0.0109</v>
      </c>
      <c r="M1509" s="473" t="s">
        <v>1770</v>
      </c>
      <c r="N1509" s="406">
        <v>71.45</v>
      </c>
      <c r="O1509" s="474">
        <v>71.0</v>
      </c>
      <c r="P1509" s="474">
        <v>71.82</v>
      </c>
      <c r="Q1509" s="474">
        <v>70.55</v>
      </c>
      <c r="R1509" s="474" t="s">
        <v>3944</v>
      </c>
      <c r="S1509" s="475">
        <v>0.0063</v>
      </c>
    </row>
    <row r="1510" ht="15.75" customHeight="1">
      <c r="A1510" s="473" t="s">
        <v>1861</v>
      </c>
      <c r="B1510" s="406">
        <v>83.36</v>
      </c>
      <c r="C1510" s="474">
        <v>83.55</v>
      </c>
      <c r="D1510" s="474">
        <v>83.91</v>
      </c>
      <c r="E1510" s="474">
        <v>82.91</v>
      </c>
      <c r="F1510" s="474" t="s">
        <v>4033</v>
      </c>
      <c r="G1510" s="475">
        <v>0.0011</v>
      </c>
      <c r="M1510" s="473" t="s">
        <v>1771</v>
      </c>
      <c r="N1510" s="406">
        <v>71.0</v>
      </c>
      <c r="O1510" s="474">
        <v>71.36</v>
      </c>
      <c r="P1510" s="474">
        <v>71.36</v>
      </c>
      <c r="Q1510" s="474">
        <v>70.73</v>
      </c>
      <c r="R1510" s="474" t="s">
        <v>3945</v>
      </c>
      <c r="S1510" s="475">
        <v>-0.0013</v>
      </c>
    </row>
    <row r="1511" ht="15.75" customHeight="1">
      <c r="A1511" s="473" t="s">
        <v>1862</v>
      </c>
      <c r="B1511" s="406">
        <v>83.27</v>
      </c>
      <c r="C1511" s="474">
        <v>84.18</v>
      </c>
      <c r="D1511" s="474">
        <v>84.18</v>
      </c>
      <c r="E1511" s="474">
        <v>83.0</v>
      </c>
      <c r="F1511" s="474" t="s">
        <v>4034</v>
      </c>
      <c r="G1511" s="475">
        <v>-0.0098</v>
      </c>
      <c r="M1511" s="473" t="s">
        <v>1772</v>
      </c>
      <c r="N1511" s="406">
        <v>71.09</v>
      </c>
      <c r="O1511" s="474">
        <v>71.09</v>
      </c>
      <c r="P1511" s="474">
        <v>71.27</v>
      </c>
      <c r="Q1511" s="474">
        <v>70.91</v>
      </c>
      <c r="R1511" s="474" t="s">
        <v>3946</v>
      </c>
      <c r="S1511" s="475">
        <v>-0.005</v>
      </c>
    </row>
    <row r="1512" ht="15.75" customHeight="1">
      <c r="A1512" s="473" t="s">
        <v>1863</v>
      </c>
      <c r="B1512" s="406">
        <v>84.09</v>
      </c>
      <c r="C1512" s="474">
        <v>84.45</v>
      </c>
      <c r="D1512" s="474">
        <v>85.0</v>
      </c>
      <c r="E1512" s="474">
        <v>83.64</v>
      </c>
      <c r="F1512" s="474" t="s">
        <v>4035</v>
      </c>
      <c r="G1512" s="475">
        <v>-0.0043</v>
      </c>
      <c r="M1512" s="473" t="s">
        <v>1773</v>
      </c>
      <c r="N1512" s="406">
        <v>71.45</v>
      </c>
      <c r="O1512" s="474">
        <v>71.82</v>
      </c>
      <c r="P1512" s="474">
        <v>71.82</v>
      </c>
      <c r="Q1512" s="474">
        <v>70.82</v>
      </c>
      <c r="R1512" s="474" t="s">
        <v>3947</v>
      </c>
      <c r="S1512" s="475">
        <v>-0.0126</v>
      </c>
    </row>
    <row r="1513" ht="15.75" customHeight="1">
      <c r="A1513" s="473" t="s">
        <v>1864</v>
      </c>
      <c r="B1513" s="406">
        <v>84.45</v>
      </c>
      <c r="C1513" s="474">
        <v>82.55</v>
      </c>
      <c r="D1513" s="474">
        <v>84.55</v>
      </c>
      <c r="E1513" s="474">
        <v>82.55</v>
      </c>
      <c r="F1513" s="474" t="s">
        <v>4036</v>
      </c>
      <c r="G1513" s="475">
        <v>0.0265</v>
      </c>
      <c r="M1513" s="473" t="s">
        <v>1774</v>
      </c>
      <c r="N1513" s="406">
        <v>72.36</v>
      </c>
      <c r="O1513" s="474">
        <v>71.82</v>
      </c>
      <c r="P1513" s="474">
        <v>72.73</v>
      </c>
      <c r="Q1513" s="474">
        <v>71.82</v>
      </c>
      <c r="R1513" s="474" t="s">
        <v>3948</v>
      </c>
      <c r="S1513" s="475">
        <v>0.0025</v>
      </c>
    </row>
    <row r="1514" ht="15.75" customHeight="1">
      <c r="A1514" s="473" t="s">
        <v>1865</v>
      </c>
      <c r="B1514" s="406">
        <v>82.27</v>
      </c>
      <c r="C1514" s="474">
        <v>83.0</v>
      </c>
      <c r="D1514" s="474">
        <v>83.0</v>
      </c>
      <c r="E1514" s="474">
        <v>82.18</v>
      </c>
      <c r="F1514" s="474" t="s">
        <v>4037</v>
      </c>
      <c r="G1514" s="475">
        <v>-0.0045</v>
      </c>
      <c r="M1514" s="473" t="s">
        <v>1775</v>
      </c>
      <c r="N1514" s="406">
        <v>72.18</v>
      </c>
      <c r="O1514" s="474">
        <v>71.91</v>
      </c>
      <c r="P1514" s="474">
        <v>73.45</v>
      </c>
      <c r="Q1514" s="474">
        <v>71.36</v>
      </c>
      <c r="R1514" s="474" t="s">
        <v>3949</v>
      </c>
      <c r="S1514" s="475">
        <v>0.0075</v>
      </c>
    </row>
    <row r="1515" ht="15.75" customHeight="1">
      <c r="A1515" s="473" t="s">
        <v>1866</v>
      </c>
      <c r="B1515" s="406">
        <v>82.64</v>
      </c>
      <c r="C1515" s="474">
        <v>82.82</v>
      </c>
      <c r="D1515" s="474">
        <v>83.18</v>
      </c>
      <c r="E1515" s="474">
        <v>82.0</v>
      </c>
      <c r="F1515" s="474" t="s">
        <v>4038</v>
      </c>
      <c r="G1515" s="475">
        <v>-0.0022</v>
      </c>
      <c r="M1515" s="473" t="s">
        <v>1776</v>
      </c>
      <c r="N1515" s="406">
        <v>71.64</v>
      </c>
      <c r="O1515" s="474">
        <v>71.18</v>
      </c>
      <c r="P1515" s="474">
        <v>71.82</v>
      </c>
      <c r="Q1515" s="474">
        <v>70.82</v>
      </c>
      <c r="R1515" s="474" t="s">
        <v>3950</v>
      </c>
      <c r="S1515" s="475">
        <v>0.0065</v>
      </c>
    </row>
    <row r="1516" ht="15.75" customHeight="1">
      <c r="A1516" s="473" t="s">
        <v>1867</v>
      </c>
      <c r="B1516" s="406">
        <v>82.82</v>
      </c>
      <c r="C1516" s="474">
        <v>83.09</v>
      </c>
      <c r="D1516" s="474">
        <v>83.09</v>
      </c>
      <c r="E1516" s="474">
        <v>82.09</v>
      </c>
      <c r="F1516" s="474" t="s">
        <v>4039</v>
      </c>
      <c r="G1516" s="475">
        <v>-0.0032</v>
      </c>
      <c r="M1516" s="473" t="s">
        <v>1777</v>
      </c>
      <c r="N1516" s="406">
        <v>71.18</v>
      </c>
      <c r="O1516" s="474">
        <v>71.0</v>
      </c>
      <c r="P1516" s="474">
        <v>71.73</v>
      </c>
      <c r="Q1516" s="474">
        <v>70.91</v>
      </c>
      <c r="R1516" s="474" t="s">
        <v>3951</v>
      </c>
      <c r="S1516" s="475">
        <v>-0.0013</v>
      </c>
    </row>
    <row r="1517" ht="15.75" customHeight="1">
      <c r="A1517" s="473" t="s">
        <v>1868</v>
      </c>
      <c r="B1517" s="406">
        <v>83.09</v>
      </c>
      <c r="C1517" s="474">
        <v>82.18</v>
      </c>
      <c r="D1517" s="474">
        <v>83.45</v>
      </c>
      <c r="E1517" s="474">
        <v>82.18</v>
      </c>
      <c r="F1517" s="474" t="s">
        <v>4040</v>
      </c>
      <c r="G1517" s="475">
        <v>-0.0011</v>
      </c>
      <c r="M1517" s="473" t="s">
        <v>1778</v>
      </c>
      <c r="N1517" s="406">
        <v>71.27</v>
      </c>
      <c r="O1517" s="474">
        <v>71.55</v>
      </c>
      <c r="P1517" s="474">
        <v>71.64</v>
      </c>
      <c r="Q1517" s="474">
        <v>71.0</v>
      </c>
      <c r="R1517" s="474" t="s">
        <v>3952</v>
      </c>
      <c r="S1517" s="475">
        <v>-0.0064</v>
      </c>
    </row>
    <row r="1518" ht="15.75" customHeight="1">
      <c r="A1518" s="473" t="s">
        <v>1869</v>
      </c>
      <c r="B1518" s="406">
        <v>83.18</v>
      </c>
      <c r="C1518" s="474">
        <v>82.73</v>
      </c>
      <c r="D1518" s="474">
        <v>83.27</v>
      </c>
      <c r="E1518" s="474">
        <v>82.73</v>
      </c>
      <c r="F1518" s="474" t="s">
        <v>4041</v>
      </c>
      <c r="G1518" s="475">
        <v>0.0054</v>
      </c>
      <c r="M1518" s="473" t="s">
        <v>1779</v>
      </c>
      <c r="N1518" s="406">
        <v>71.73</v>
      </c>
      <c r="O1518" s="474">
        <v>70.91</v>
      </c>
      <c r="P1518" s="474">
        <v>71.82</v>
      </c>
      <c r="Q1518" s="474">
        <v>70.82</v>
      </c>
      <c r="R1518" s="474" t="s">
        <v>3953</v>
      </c>
      <c r="S1518" s="475">
        <v>0.0128</v>
      </c>
    </row>
    <row r="1519" ht="15.75" customHeight="1">
      <c r="A1519" s="473" t="s">
        <v>1870</v>
      </c>
      <c r="B1519" s="406">
        <v>82.73</v>
      </c>
      <c r="C1519" s="474">
        <v>83.55</v>
      </c>
      <c r="D1519" s="474">
        <v>83.55</v>
      </c>
      <c r="E1519" s="474">
        <v>82.55</v>
      </c>
      <c r="F1519" s="474" t="s">
        <v>4042</v>
      </c>
      <c r="G1519" s="475">
        <v>0.0</v>
      </c>
      <c r="M1519" s="473" t="s">
        <v>1780</v>
      </c>
      <c r="N1519" s="406">
        <v>70.82</v>
      </c>
      <c r="O1519" s="474">
        <v>71.55</v>
      </c>
      <c r="P1519" s="474">
        <v>71.73</v>
      </c>
      <c r="Q1519" s="474">
        <v>70.45</v>
      </c>
      <c r="R1519" s="474" t="s">
        <v>3954</v>
      </c>
      <c r="S1519" s="475">
        <v>-0.0076</v>
      </c>
    </row>
    <row r="1520" ht="15.75" customHeight="1">
      <c r="A1520" s="473" t="s">
        <v>1871</v>
      </c>
      <c r="B1520" s="406">
        <v>82.73</v>
      </c>
      <c r="C1520" s="474">
        <v>83.18</v>
      </c>
      <c r="D1520" s="474">
        <v>83.27</v>
      </c>
      <c r="E1520" s="474">
        <v>82.55</v>
      </c>
      <c r="F1520" s="474" t="s">
        <v>4043</v>
      </c>
      <c r="G1520" s="475">
        <v>0.0022</v>
      </c>
      <c r="M1520" s="473" t="s">
        <v>1781</v>
      </c>
      <c r="N1520" s="406">
        <v>71.36</v>
      </c>
      <c r="O1520" s="474">
        <v>71.36</v>
      </c>
      <c r="P1520" s="474">
        <v>71.73</v>
      </c>
      <c r="Q1520" s="474">
        <v>70.91</v>
      </c>
      <c r="R1520" s="474" t="s">
        <v>3955</v>
      </c>
      <c r="S1520" s="475">
        <v>0.0051</v>
      </c>
    </row>
    <row r="1521" ht="15.75" customHeight="1">
      <c r="A1521" s="473" t="s">
        <v>1872</v>
      </c>
      <c r="B1521" s="406">
        <v>82.55</v>
      </c>
      <c r="C1521" s="474">
        <v>82.55</v>
      </c>
      <c r="D1521" s="474">
        <v>82.73</v>
      </c>
      <c r="E1521" s="474">
        <v>82.36</v>
      </c>
      <c r="F1521" s="474" t="s">
        <v>4044</v>
      </c>
      <c r="G1521" s="475">
        <v>-0.0022</v>
      </c>
      <c r="M1521" s="473" t="s">
        <v>1782</v>
      </c>
      <c r="N1521" s="406">
        <v>71.0</v>
      </c>
      <c r="O1521" s="474">
        <v>72.27</v>
      </c>
      <c r="P1521" s="474">
        <v>72.45</v>
      </c>
      <c r="Q1521" s="474">
        <v>70.36</v>
      </c>
      <c r="R1521" s="474" t="s">
        <v>3956</v>
      </c>
      <c r="S1521" s="475">
        <v>-0.0163</v>
      </c>
    </row>
    <row r="1522" ht="15.75" customHeight="1">
      <c r="A1522" s="473" t="s">
        <v>1873</v>
      </c>
      <c r="B1522" s="406">
        <v>82.73</v>
      </c>
      <c r="C1522" s="474">
        <v>83.18</v>
      </c>
      <c r="D1522" s="474">
        <v>83.18</v>
      </c>
      <c r="E1522" s="474">
        <v>82.64</v>
      </c>
      <c r="F1522" s="474" t="s">
        <v>4045</v>
      </c>
      <c r="G1522" s="475">
        <v>0.0011</v>
      </c>
      <c r="M1522" s="473" t="s">
        <v>1783</v>
      </c>
      <c r="N1522" s="406">
        <v>72.18</v>
      </c>
      <c r="O1522" s="474">
        <v>71.82</v>
      </c>
      <c r="P1522" s="474">
        <v>72.64</v>
      </c>
      <c r="Q1522" s="474">
        <v>71.82</v>
      </c>
      <c r="R1522" s="474" t="s">
        <v>3957</v>
      </c>
      <c r="S1522" s="475">
        <v>-0.0012</v>
      </c>
    </row>
    <row r="1523" ht="15.75" customHeight="1">
      <c r="A1523" s="473" t="s">
        <v>1874</v>
      </c>
      <c r="B1523" s="406">
        <v>82.64</v>
      </c>
      <c r="C1523" s="474">
        <v>82.73</v>
      </c>
      <c r="D1523" s="474">
        <v>82.91</v>
      </c>
      <c r="E1523" s="474">
        <v>82.36</v>
      </c>
      <c r="F1523" s="474" t="s">
        <v>4046</v>
      </c>
      <c r="G1523" s="475">
        <v>-0.0022</v>
      </c>
      <c r="M1523" s="473" t="s">
        <v>1784</v>
      </c>
      <c r="N1523" s="406">
        <v>72.27</v>
      </c>
      <c r="O1523" s="474">
        <v>72.64</v>
      </c>
      <c r="P1523" s="474">
        <v>72.73</v>
      </c>
      <c r="Q1523" s="474">
        <v>71.91</v>
      </c>
      <c r="R1523" s="474" t="s">
        <v>3958</v>
      </c>
      <c r="S1523" s="475">
        <v>-0.0051</v>
      </c>
    </row>
    <row r="1524" ht="15.75" customHeight="1">
      <c r="A1524" s="473" t="s">
        <v>1875</v>
      </c>
      <c r="B1524" s="406">
        <v>82.82</v>
      </c>
      <c r="C1524" s="474">
        <v>83.27</v>
      </c>
      <c r="D1524" s="474">
        <v>83.27</v>
      </c>
      <c r="E1524" s="474">
        <v>82.64</v>
      </c>
      <c r="F1524" s="474" t="s">
        <v>4047</v>
      </c>
      <c r="G1524" s="475">
        <v>0.0</v>
      </c>
      <c r="M1524" s="473" t="s">
        <v>1785</v>
      </c>
      <c r="N1524" s="406">
        <v>72.64</v>
      </c>
      <c r="O1524" s="474">
        <v>72.73</v>
      </c>
      <c r="P1524" s="474">
        <v>73.0</v>
      </c>
      <c r="Q1524" s="474">
        <v>72.36</v>
      </c>
      <c r="R1524" s="474" t="s">
        <v>3959</v>
      </c>
      <c r="S1524" s="475">
        <v>-0.0012</v>
      </c>
    </row>
    <row r="1525" ht="15.75" customHeight="1">
      <c r="A1525" s="473" t="s">
        <v>1876</v>
      </c>
      <c r="B1525" s="406">
        <v>82.82</v>
      </c>
      <c r="C1525" s="474">
        <v>82.91</v>
      </c>
      <c r="D1525" s="474">
        <v>83.36</v>
      </c>
      <c r="E1525" s="474">
        <v>82.55</v>
      </c>
      <c r="F1525" s="474" t="s">
        <v>4048</v>
      </c>
      <c r="G1525" s="475">
        <v>0.0033</v>
      </c>
      <c r="M1525" s="473" t="s">
        <v>1786</v>
      </c>
      <c r="N1525" s="406">
        <v>72.73</v>
      </c>
      <c r="O1525" s="474">
        <v>73.36</v>
      </c>
      <c r="P1525" s="474">
        <v>73.45</v>
      </c>
      <c r="Q1525" s="474">
        <v>72.45</v>
      </c>
      <c r="R1525" s="474" t="s">
        <v>3960</v>
      </c>
      <c r="S1525" s="475">
        <v>-0.0086</v>
      </c>
    </row>
    <row r="1526" ht="15.75" customHeight="1">
      <c r="A1526" s="473" t="s">
        <v>1877</v>
      </c>
      <c r="B1526" s="406">
        <v>82.55</v>
      </c>
      <c r="C1526" s="474">
        <v>82.91</v>
      </c>
      <c r="D1526" s="474">
        <v>83.09</v>
      </c>
      <c r="E1526" s="474">
        <v>82.36</v>
      </c>
      <c r="F1526" s="474" t="s">
        <v>4049</v>
      </c>
      <c r="G1526" s="475">
        <v>-0.0033</v>
      </c>
      <c r="M1526" s="473" t="s">
        <v>1787</v>
      </c>
      <c r="N1526" s="406">
        <v>73.36</v>
      </c>
      <c r="O1526" s="474">
        <v>73.09</v>
      </c>
      <c r="P1526" s="474">
        <v>73.73</v>
      </c>
      <c r="Q1526" s="474">
        <v>72.82</v>
      </c>
      <c r="R1526" s="474" t="s">
        <v>3961</v>
      </c>
      <c r="S1526" s="475">
        <v>0.0037</v>
      </c>
    </row>
    <row r="1527" ht="15.75" customHeight="1">
      <c r="A1527" s="473" t="s">
        <v>1878</v>
      </c>
      <c r="B1527" s="406">
        <v>82.82</v>
      </c>
      <c r="C1527" s="474">
        <v>83.18</v>
      </c>
      <c r="D1527" s="474">
        <v>83.18</v>
      </c>
      <c r="E1527" s="474">
        <v>82.55</v>
      </c>
      <c r="F1527" s="474" t="s">
        <v>4050</v>
      </c>
      <c r="G1527" s="475">
        <v>0.0011</v>
      </c>
      <c r="M1527" s="473" t="s">
        <v>1788</v>
      </c>
      <c r="N1527" s="406">
        <v>73.09</v>
      </c>
      <c r="O1527" s="474">
        <v>71.82</v>
      </c>
      <c r="P1527" s="474">
        <v>74.0</v>
      </c>
      <c r="Q1527" s="474">
        <v>71.45</v>
      </c>
      <c r="R1527" s="474" t="s">
        <v>3962</v>
      </c>
      <c r="S1527" s="475">
        <v>0.0202</v>
      </c>
    </row>
    <row r="1528" ht="15.75" customHeight="1">
      <c r="A1528" s="473" t="s">
        <v>1879</v>
      </c>
      <c r="B1528" s="406">
        <v>82.73</v>
      </c>
      <c r="C1528" s="474">
        <v>83.55</v>
      </c>
      <c r="D1528" s="474">
        <v>83.55</v>
      </c>
      <c r="E1528" s="474">
        <v>82.55</v>
      </c>
      <c r="F1528" s="474" t="s">
        <v>4051</v>
      </c>
      <c r="G1528" s="475">
        <v>-0.0011</v>
      </c>
      <c r="M1528" s="473" t="s">
        <v>1789</v>
      </c>
      <c r="N1528" s="406">
        <v>71.64</v>
      </c>
      <c r="O1528" s="474">
        <v>71.82</v>
      </c>
      <c r="P1528" s="474">
        <v>71.82</v>
      </c>
      <c r="Q1528" s="474">
        <v>71.36</v>
      </c>
      <c r="R1528" s="474" t="s">
        <v>3963</v>
      </c>
      <c r="S1528" s="475">
        <v>0.0039</v>
      </c>
    </row>
    <row r="1529" ht="15.75" customHeight="1">
      <c r="A1529" s="473" t="s">
        <v>1880</v>
      </c>
      <c r="B1529" s="406">
        <v>82.82</v>
      </c>
      <c r="C1529" s="474">
        <v>82.55</v>
      </c>
      <c r="D1529" s="474">
        <v>83.0</v>
      </c>
      <c r="E1529" s="474">
        <v>82.18</v>
      </c>
      <c r="F1529" s="474" t="s">
        <v>4052</v>
      </c>
      <c r="G1529" s="475">
        <v>0.0</v>
      </c>
      <c r="M1529" s="473" t="s">
        <v>1790</v>
      </c>
      <c r="N1529" s="406">
        <v>71.36</v>
      </c>
      <c r="O1529" s="474">
        <v>72.09</v>
      </c>
      <c r="P1529" s="474">
        <v>72.18</v>
      </c>
      <c r="Q1529" s="474">
        <v>71.18</v>
      </c>
      <c r="R1529" s="474" t="s">
        <v>3964</v>
      </c>
      <c r="S1529" s="475">
        <v>-0.0052</v>
      </c>
    </row>
    <row r="1530" ht="15.75" customHeight="1">
      <c r="A1530" s="473" t="s">
        <v>1881</v>
      </c>
      <c r="B1530" s="406">
        <v>82.82</v>
      </c>
      <c r="C1530" s="474">
        <v>83.18</v>
      </c>
      <c r="D1530" s="474">
        <v>83.55</v>
      </c>
      <c r="E1530" s="474">
        <v>82.0</v>
      </c>
      <c r="F1530" s="474" t="s">
        <v>4053</v>
      </c>
      <c r="G1530" s="475">
        <v>-0.0043</v>
      </c>
      <c r="M1530" s="473" t="s">
        <v>1791</v>
      </c>
      <c r="N1530" s="406">
        <v>71.73</v>
      </c>
      <c r="O1530" s="474">
        <v>71.55</v>
      </c>
      <c r="P1530" s="474">
        <v>71.91</v>
      </c>
      <c r="Q1530" s="474">
        <v>71.27</v>
      </c>
      <c r="R1530" s="474" t="s">
        <v>3965</v>
      </c>
      <c r="S1530" s="475">
        <v>0.0025</v>
      </c>
    </row>
    <row r="1531" ht="15.75" customHeight="1">
      <c r="A1531" s="473" t="s">
        <v>1882</v>
      </c>
      <c r="B1531" s="406">
        <v>83.18</v>
      </c>
      <c r="C1531" s="474">
        <v>83.18</v>
      </c>
      <c r="D1531" s="474">
        <v>83.64</v>
      </c>
      <c r="E1531" s="474">
        <v>83.0</v>
      </c>
      <c r="F1531" s="474" t="s">
        <v>4054</v>
      </c>
      <c r="G1531" s="475">
        <v>0.0011</v>
      </c>
      <c r="M1531" s="473" t="s">
        <v>1792</v>
      </c>
      <c r="N1531" s="406">
        <v>71.55</v>
      </c>
      <c r="O1531" s="474">
        <v>71.55</v>
      </c>
      <c r="P1531" s="474">
        <v>72.09</v>
      </c>
      <c r="Q1531" s="474">
        <v>70.91</v>
      </c>
      <c r="R1531" s="474" t="s">
        <v>3966</v>
      </c>
      <c r="S1531" s="475">
        <v>-0.0013</v>
      </c>
    </row>
    <row r="1532" ht="15.75" customHeight="1">
      <c r="A1532" s="473" t="s">
        <v>1883</v>
      </c>
      <c r="B1532" s="406">
        <v>83.09</v>
      </c>
      <c r="C1532" s="474">
        <v>83.45</v>
      </c>
      <c r="D1532" s="474">
        <v>84.0</v>
      </c>
      <c r="E1532" s="474">
        <v>82.45</v>
      </c>
      <c r="F1532" s="474" t="s">
        <v>4055</v>
      </c>
      <c r="G1532" s="475">
        <v>-0.0011</v>
      </c>
      <c r="M1532" s="473" t="s">
        <v>1793</v>
      </c>
      <c r="N1532" s="406">
        <v>71.64</v>
      </c>
      <c r="O1532" s="474">
        <v>72.27</v>
      </c>
      <c r="P1532" s="474">
        <v>72.27</v>
      </c>
      <c r="Q1532" s="474">
        <v>71.45</v>
      </c>
      <c r="R1532" s="474" t="s">
        <v>3967</v>
      </c>
      <c r="S1532" s="475">
        <v>0.0013</v>
      </c>
    </row>
    <row r="1533" ht="15.75" customHeight="1">
      <c r="A1533" s="473" t="s">
        <v>1884</v>
      </c>
      <c r="B1533" s="406">
        <v>83.18</v>
      </c>
      <c r="C1533" s="474">
        <v>83.36</v>
      </c>
      <c r="D1533" s="474">
        <v>83.36</v>
      </c>
      <c r="E1533" s="474">
        <v>82.55</v>
      </c>
      <c r="F1533" s="474" t="s">
        <v>4056</v>
      </c>
      <c r="G1533" s="475">
        <v>0.0076</v>
      </c>
      <c r="M1533" s="473" t="s">
        <v>1794</v>
      </c>
      <c r="N1533" s="406">
        <v>71.55</v>
      </c>
      <c r="O1533" s="474">
        <v>71.45</v>
      </c>
      <c r="P1533" s="474">
        <v>71.73</v>
      </c>
      <c r="Q1533" s="474">
        <v>71.18</v>
      </c>
      <c r="R1533" s="474" t="s">
        <v>3968</v>
      </c>
      <c r="S1533" s="475">
        <v>0.0027</v>
      </c>
    </row>
    <row r="1534" ht="15.75" customHeight="1">
      <c r="A1534" s="473" t="s">
        <v>1885</v>
      </c>
      <c r="B1534" s="406">
        <v>82.55</v>
      </c>
      <c r="C1534" s="474">
        <v>82.73</v>
      </c>
      <c r="D1534" s="474">
        <v>83.27</v>
      </c>
      <c r="E1534" s="474">
        <v>82.18</v>
      </c>
      <c r="F1534" s="474" t="s">
        <v>4057</v>
      </c>
      <c r="G1534" s="475">
        <v>0.0</v>
      </c>
      <c r="M1534" s="473" t="s">
        <v>1795</v>
      </c>
      <c r="N1534" s="406">
        <v>71.36</v>
      </c>
      <c r="O1534" s="474">
        <v>71.45</v>
      </c>
      <c r="P1534" s="474">
        <v>71.82</v>
      </c>
      <c r="Q1534" s="474">
        <v>71.09</v>
      </c>
      <c r="R1534" s="474" t="s">
        <v>3969</v>
      </c>
      <c r="S1534" s="475">
        <v>-0.0039</v>
      </c>
    </row>
    <row r="1535" ht="15.75" customHeight="1">
      <c r="A1535" s="473" t="s">
        <v>1886</v>
      </c>
      <c r="B1535" s="406">
        <v>82.55</v>
      </c>
      <c r="C1535" s="474">
        <v>82.64</v>
      </c>
      <c r="D1535" s="474">
        <v>83.09</v>
      </c>
      <c r="E1535" s="474">
        <v>82.27</v>
      </c>
      <c r="F1535" s="474" t="s">
        <v>4058</v>
      </c>
      <c r="G1535" s="475">
        <v>0.0045</v>
      </c>
      <c r="M1535" s="473" t="s">
        <v>1796</v>
      </c>
      <c r="N1535" s="406">
        <v>71.64</v>
      </c>
      <c r="O1535" s="474">
        <v>71.55</v>
      </c>
      <c r="P1535" s="474">
        <v>72.45</v>
      </c>
      <c r="Q1535" s="474">
        <v>71.55</v>
      </c>
      <c r="R1535" s="474" t="s">
        <v>3970</v>
      </c>
      <c r="S1535" s="475">
        <v>-0.0013</v>
      </c>
    </row>
    <row r="1536" ht="15.75" customHeight="1">
      <c r="A1536" s="473" t="s">
        <v>1887</v>
      </c>
      <c r="B1536" s="406">
        <v>82.18</v>
      </c>
      <c r="C1536" s="474">
        <v>83.36</v>
      </c>
      <c r="D1536" s="474">
        <v>83.36</v>
      </c>
      <c r="E1536" s="474">
        <v>81.82</v>
      </c>
      <c r="F1536" s="474" t="s">
        <v>4059</v>
      </c>
      <c r="G1536" s="475">
        <v>-0.0056</v>
      </c>
      <c r="M1536" s="473" t="s">
        <v>1797</v>
      </c>
      <c r="N1536" s="406">
        <v>71.73</v>
      </c>
      <c r="O1536" s="474">
        <v>72.73</v>
      </c>
      <c r="P1536" s="474">
        <v>72.73</v>
      </c>
      <c r="Q1536" s="474">
        <v>71.36</v>
      </c>
      <c r="R1536" s="474" t="s">
        <v>3971</v>
      </c>
      <c r="S1536" s="475">
        <v>-0.0113</v>
      </c>
    </row>
    <row r="1537" ht="15.75" customHeight="1">
      <c r="A1537" s="473" t="s">
        <v>1888</v>
      </c>
      <c r="B1537" s="406">
        <v>82.64</v>
      </c>
      <c r="C1537" s="474">
        <v>82.64</v>
      </c>
      <c r="D1537" s="474">
        <v>83.09</v>
      </c>
      <c r="E1537" s="474">
        <v>82.0</v>
      </c>
      <c r="F1537" s="474" t="s">
        <v>4060</v>
      </c>
      <c r="G1537" s="475">
        <v>0.0067</v>
      </c>
      <c r="M1537" s="473" t="s">
        <v>1798</v>
      </c>
      <c r="N1537" s="406">
        <v>72.55</v>
      </c>
      <c r="O1537" s="474">
        <v>73.27</v>
      </c>
      <c r="P1537" s="474">
        <v>73.27</v>
      </c>
      <c r="Q1537" s="474">
        <v>72.27</v>
      </c>
      <c r="R1537" s="474" t="s">
        <v>3972</v>
      </c>
      <c r="S1537" s="475">
        <v>-0.0025</v>
      </c>
    </row>
    <row r="1538" ht="15.75" customHeight="1">
      <c r="A1538" s="473" t="s">
        <v>1889</v>
      </c>
      <c r="B1538" s="406">
        <v>82.09</v>
      </c>
      <c r="C1538" s="474">
        <v>83.09</v>
      </c>
      <c r="D1538" s="474">
        <v>83.27</v>
      </c>
      <c r="E1538" s="474">
        <v>81.82</v>
      </c>
      <c r="F1538" s="474" t="s">
        <v>4061</v>
      </c>
      <c r="G1538" s="475">
        <v>-0.0067</v>
      </c>
      <c r="M1538" s="473" t="s">
        <v>1799</v>
      </c>
      <c r="N1538" s="406">
        <v>72.73</v>
      </c>
      <c r="O1538" s="474">
        <v>73.27</v>
      </c>
      <c r="P1538" s="474">
        <v>73.27</v>
      </c>
      <c r="Q1538" s="474">
        <v>72.0</v>
      </c>
      <c r="R1538" s="474" t="s">
        <v>3973</v>
      </c>
      <c r="S1538" s="475">
        <v>0.0064</v>
      </c>
    </row>
    <row r="1539" ht="15.75" customHeight="1">
      <c r="A1539" s="473" t="s">
        <v>1890</v>
      </c>
      <c r="B1539" s="406">
        <v>82.64</v>
      </c>
      <c r="C1539" s="474">
        <v>82.82</v>
      </c>
      <c r="D1539" s="474">
        <v>82.91</v>
      </c>
      <c r="E1539" s="474">
        <v>82.45</v>
      </c>
      <c r="F1539" s="474" t="s">
        <v>4062</v>
      </c>
      <c r="G1539" s="475">
        <v>-0.0011</v>
      </c>
      <c r="M1539" s="473" t="s">
        <v>1800</v>
      </c>
      <c r="N1539" s="406">
        <v>72.27</v>
      </c>
      <c r="O1539" s="474">
        <v>73.18</v>
      </c>
      <c r="P1539" s="474">
        <v>73.18</v>
      </c>
      <c r="Q1539" s="474">
        <v>71.73</v>
      </c>
      <c r="R1539" s="474" t="s">
        <v>3974</v>
      </c>
      <c r="S1539" s="475">
        <v>-0.0234</v>
      </c>
    </row>
    <row r="1540" ht="15.75" customHeight="1">
      <c r="A1540" s="473" t="s">
        <v>1891</v>
      </c>
      <c r="B1540" s="406">
        <v>82.73</v>
      </c>
      <c r="C1540" s="474">
        <v>81.91</v>
      </c>
      <c r="D1540" s="474">
        <v>83.0</v>
      </c>
      <c r="E1540" s="474">
        <v>81.91</v>
      </c>
      <c r="F1540" s="474" t="s">
        <v>4063</v>
      </c>
      <c r="G1540" s="475">
        <v>0.01</v>
      </c>
      <c r="M1540" s="473" t="s">
        <v>1801</v>
      </c>
      <c r="N1540" s="406">
        <v>74.0</v>
      </c>
      <c r="O1540" s="474">
        <v>74.45</v>
      </c>
      <c r="P1540" s="474">
        <v>74.55</v>
      </c>
      <c r="Q1540" s="474">
        <v>73.64</v>
      </c>
      <c r="R1540" s="474" t="s">
        <v>3975</v>
      </c>
      <c r="S1540" s="475">
        <v>0.0012</v>
      </c>
    </row>
    <row r="1541" ht="15.75" customHeight="1">
      <c r="A1541" s="473" t="s">
        <v>1892</v>
      </c>
      <c r="B1541" s="406">
        <v>81.91</v>
      </c>
      <c r="C1541" s="474">
        <v>81.82</v>
      </c>
      <c r="D1541" s="474">
        <v>82.64</v>
      </c>
      <c r="E1541" s="474">
        <v>81.73</v>
      </c>
      <c r="F1541" s="474" t="s">
        <v>4064</v>
      </c>
      <c r="G1541" s="475">
        <v>0.0022</v>
      </c>
      <c r="M1541" s="473" t="s">
        <v>1802</v>
      </c>
      <c r="N1541" s="406">
        <v>73.91</v>
      </c>
      <c r="O1541" s="474">
        <v>74.73</v>
      </c>
      <c r="P1541" s="474">
        <v>75.27</v>
      </c>
      <c r="Q1541" s="474">
        <v>73.27</v>
      </c>
      <c r="R1541" s="474" t="s">
        <v>3976</v>
      </c>
      <c r="S1541" s="475">
        <v>-0.0133</v>
      </c>
    </row>
    <row r="1542" ht="15.75" customHeight="1">
      <c r="A1542" s="473" t="s">
        <v>1893</v>
      </c>
      <c r="B1542" s="406">
        <v>81.73</v>
      </c>
      <c r="C1542" s="474">
        <v>81.73</v>
      </c>
      <c r="D1542" s="474">
        <v>82.45</v>
      </c>
      <c r="E1542" s="474">
        <v>81.55</v>
      </c>
      <c r="F1542" s="474" t="s">
        <v>4065</v>
      </c>
      <c r="G1542" s="475">
        <v>0.0</v>
      </c>
      <c r="M1542" s="473" t="s">
        <v>1803</v>
      </c>
      <c r="N1542" s="406">
        <v>74.91</v>
      </c>
      <c r="O1542" s="474">
        <v>74.82</v>
      </c>
      <c r="P1542" s="474">
        <v>75.45</v>
      </c>
      <c r="Q1542" s="474">
        <v>74.09</v>
      </c>
      <c r="R1542" s="474" t="s">
        <v>3977</v>
      </c>
      <c r="S1542" s="475">
        <v>0.0012</v>
      </c>
    </row>
    <row r="1543" ht="15.75" customHeight="1">
      <c r="A1543" s="473" t="s">
        <v>1894</v>
      </c>
      <c r="B1543" s="406">
        <v>81.73</v>
      </c>
      <c r="C1543" s="474">
        <v>81.82</v>
      </c>
      <c r="D1543" s="474">
        <v>81.82</v>
      </c>
      <c r="E1543" s="474">
        <v>81.45</v>
      </c>
      <c r="F1543" s="474" t="s">
        <v>4066</v>
      </c>
      <c r="G1543" s="475">
        <v>0.0045</v>
      </c>
      <c r="M1543" s="473" t="s">
        <v>1804</v>
      </c>
      <c r="N1543" s="406">
        <v>74.82</v>
      </c>
      <c r="O1543" s="474">
        <v>74.09</v>
      </c>
      <c r="P1543" s="474">
        <v>75.27</v>
      </c>
      <c r="Q1543" s="474">
        <v>73.82</v>
      </c>
      <c r="R1543" s="474" t="s">
        <v>3978</v>
      </c>
      <c r="S1543" s="475">
        <v>0.0148</v>
      </c>
    </row>
    <row r="1544" ht="15.75" customHeight="1">
      <c r="A1544" s="473" t="s">
        <v>1895</v>
      </c>
      <c r="B1544" s="406">
        <v>81.36</v>
      </c>
      <c r="C1544" s="474">
        <v>81.36</v>
      </c>
      <c r="D1544" s="474">
        <v>81.82</v>
      </c>
      <c r="E1544" s="474">
        <v>81.09</v>
      </c>
      <c r="F1544" s="474" t="s">
        <v>4067</v>
      </c>
      <c r="G1544" s="475">
        <v>0.0</v>
      </c>
      <c r="M1544" s="473" t="s">
        <v>1805</v>
      </c>
      <c r="N1544" s="406">
        <v>73.73</v>
      </c>
      <c r="O1544" s="474">
        <v>72.73</v>
      </c>
      <c r="P1544" s="474">
        <v>74.09</v>
      </c>
      <c r="Q1544" s="474">
        <v>72.36</v>
      </c>
      <c r="R1544" s="474" t="s">
        <v>3979</v>
      </c>
      <c r="S1544" s="475">
        <v>0.0137</v>
      </c>
    </row>
    <row r="1545" ht="15.75" customHeight="1">
      <c r="A1545" s="473" t="s">
        <v>1896</v>
      </c>
      <c r="B1545" s="406">
        <v>81.36</v>
      </c>
      <c r="C1545" s="474">
        <v>81.91</v>
      </c>
      <c r="D1545" s="474">
        <v>82.09</v>
      </c>
      <c r="E1545" s="474">
        <v>80.91</v>
      </c>
      <c r="F1545" s="474" t="s">
        <v>4068</v>
      </c>
      <c r="G1545" s="475">
        <v>-0.0067</v>
      </c>
      <c r="M1545" s="473" t="s">
        <v>1806</v>
      </c>
      <c r="N1545" s="406">
        <v>72.73</v>
      </c>
      <c r="O1545" s="474">
        <v>72.91</v>
      </c>
      <c r="P1545" s="474">
        <v>72.91</v>
      </c>
      <c r="Q1545" s="474">
        <v>72.09</v>
      </c>
      <c r="R1545" s="474" t="s">
        <v>3980</v>
      </c>
      <c r="S1545" s="475">
        <v>0.0</v>
      </c>
    </row>
    <row r="1546" ht="15.75" customHeight="1">
      <c r="A1546" s="473" t="s">
        <v>1897</v>
      </c>
      <c r="B1546" s="406">
        <v>81.91</v>
      </c>
      <c r="C1546" s="474">
        <v>81.82</v>
      </c>
      <c r="D1546" s="474">
        <v>82.09</v>
      </c>
      <c r="E1546" s="474">
        <v>81.36</v>
      </c>
      <c r="F1546" s="474" t="s">
        <v>4069</v>
      </c>
      <c r="G1546" s="475">
        <v>0.0068</v>
      </c>
      <c r="M1546" s="473" t="s">
        <v>1807</v>
      </c>
      <c r="N1546" s="406">
        <v>72.73</v>
      </c>
      <c r="O1546" s="474">
        <v>73.27</v>
      </c>
      <c r="P1546" s="474">
        <v>73.55</v>
      </c>
      <c r="Q1546" s="474">
        <v>72.55</v>
      </c>
      <c r="R1546" s="474" t="s">
        <v>3981</v>
      </c>
      <c r="S1546" s="475">
        <v>0.0</v>
      </c>
    </row>
    <row r="1547" ht="15.75" customHeight="1">
      <c r="A1547" s="473" t="s">
        <v>1898</v>
      </c>
      <c r="B1547" s="406">
        <v>81.36</v>
      </c>
      <c r="C1547" s="474">
        <v>81.82</v>
      </c>
      <c r="D1547" s="474">
        <v>81.82</v>
      </c>
      <c r="E1547" s="474">
        <v>80.91</v>
      </c>
      <c r="F1547" s="474" t="s">
        <v>4070</v>
      </c>
      <c r="G1547" s="475">
        <v>-0.0011</v>
      </c>
      <c r="M1547" s="473" t="s">
        <v>1808</v>
      </c>
      <c r="N1547" s="406">
        <v>72.73</v>
      </c>
      <c r="O1547" s="474">
        <v>73.18</v>
      </c>
      <c r="P1547" s="474">
        <v>73.64</v>
      </c>
      <c r="Q1547" s="474">
        <v>72.64</v>
      </c>
      <c r="R1547" s="474" t="s">
        <v>3982</v>
      </c>
      <c r="S1547" s="475">
        <v>-0.0074</v>
      </c>
    </row>
    <row r="1548" ht="15.75" customHeight="1">
      <c r="A1548" s="473" t="s">
        <v>1899</v>
      </c>
      <c r="B1548" s="406">
        <v>81.45</v>
      </c>
      <c r="C1548" s="474">
        <v>81.82</v>
      </c>
      <c r="D1548" s="474">
        <v>82.09</v>
      </c>
      <c r="E1548" s="474">
        <v>80.45</v>
      </c>
      <c r="F1548" s="474" t="s">
        <v>4071</v>
      </c>
      <c r="G1548" s="475">
        <v>-0.0034</v>
      </c>
      <c r="M1548" s="473" t="s">
        <v>1809</v>
      </c>
      <c r="N1548" s="406">
        <v>73.27</v>
      </c>
      <c r="O1548" s="474">
        <v>73.27</v>
      </c>
      <c r="P1548" s="474">
        <v>74.09</v>
      </c>
      <c r="Q1548" s="474">
        <v>72.91</v>
      </c>
      <c r="R1548" s="474" t="s">
        <v>3983</v>
      </c>
      <c r="S1548" s="475">
        <v>0.0</v>
      </c>
    </row>
    <row r="1549" ht="15.75" customHeight="1">
      <c r="A1549" s="473" t="s">
        <v>1900</v>
      </c>
      <c r="B1549" s="406">
        <v>81.73</v>
      </c>
      <c r="C1549" s="474">
        <v>81.36</v>
      </c>
      <c r="D1549" s="474">
        <v>82.36</v>
      </c>
      <c r="E1549" s="474">
        <v>81.36</v>
      </c>
      <c r="F1549" s="474" t="s">
        <v>3852</v>
      </c>
      <c r="G1549" s="475">
        <v>-0.0044</v>
      </c>
      <c r="M1549" s="473" t="s">
        <v>1810</v>
      </c>
      <c r="N1549" s="406">
        <v>73.27</v>
      </c>
      <c r="O1549" s="474">
        <v>73.36</v>
      </c>
      <c r="P1549" s="474">
        <v>73.64</v>
      </c>
      <c r="Q1549" s="474">
        <v>72.91</v>
      </c>
      <c r="R1549" s="474" t="s">
        <v>3984</v>
      </c>
      <c r="S1549" s="475">
        <v>-0.0012</v>
      </c>
    </row>
    <row r="1550" ht="15.75" customHeight="1">
      <c r="A1550" s="473" t="s">
        <v>1901</v>
      </c>
      <c r="B1550" s="406">
        <v>82.09</v>
      </c>
      <c r="C1550" s="474">
        <v>82.18</v>
      </c>
      <c r="D1550" s="474">
        <v>82.55</v>
      </c>
      <c r="E1550" s="474">
        <v>81.82</v>
      </c>
      <c r="F1550" s="474" t="s">
        <v>4072</v>
      </c>
      <c r="G1550" s="475">
        <v>-0.0033</v>
      </c>
      <c r="M1550" s="473" t="s">
        <v>1811</v>
      </c>
      <c r="N1550" s="406">
        <v>73.36</v>
      </c>
      <c r="O1550" s="474">
        <v>74.36</v>
      </c>
      <c r="P1550" s="474">
        <v>74.36</v>
      </c>
      <c r="Q1550" s="474">
        <v>73.27</v>
      </c>
      <c r="R1550" s="474" t="s">
        <v>3985</v>
      </c>
      <c r="S1550" s="475">
        <v>-0.005</v>
      </c>
    </row>
    <row r="1551" ht="15.75" customHeight="1">
      <c r="A1551" s="473" t="s">
        <v>1902</v>
      </c>
      <c r="B1551" s="406">
        <v>82.36</v>
      </c>
      <c r="C1551" s="474">
        <v>82.09</v>
      </c>
      <c r="D1551" s="474">
        <v>82.64</v>
      </c>
      <c r="E1551" s="474">
        <v>82.09</v>
      </c>
      <c r="F1551" s="474" t="s">
        <v>4073</v>
      </c>
      <c r="G1551" s="475">
        <v>0.0022</v>
      </c>
      <c r="M1551" s="473" t="s">
        <v>1812</v>
      </c>
      <c r="N1551" s="406">
        <v>73.73</v>
      </c>
      <c r="O1551" s="474">
        <v>74.0</v>
      </c>
      <c r="P1551" s="474">
        <v>74.27</v>
      </c>
      <c r="Q1551" s="474">
        <v>73.45</v>
      </c>
      <c r="R1551" s="474" t="s">
        <v>3986</v>
      </c>
      <c r="S1551" s="475">
        <v>-0.0036</v>
      </c>
    </row>
    <row r="1552" ht="15.75" customHeight="1">
      <c r="A1552" s="473" t="s">
        <v>1903</v>
      </c>
      <c r="B1552" s="406">
        <v>82.18</v>
      </c>
      <c r="C1552" s="474">
        <v>82.45</v>
      </c>
      <c r="D1552" s="474">
        <v>82.73</v>
      </c>
      <c r="E1552" s="474">
        <v>82.09</v>
      </c>
      <c r="F1552" s="474" t="s">
        <v>4074</v>
      </c>
      <c r="G1552" s="475">
        <v>-0.0022</v>
      </c>
      <c r="M1552" s="473" t="s">
        <v>1813</v>
      </c>
      <c r="N1552" s="406">
        <v>74.0</v>
      </c>
      <c r="O1552" s="474">
        <v>73.18</v>
      </c>
      <c r="P1552" s="474">
        <v>74.45</v>
      </c>
      <c r="Q1552" s="474">
        <v>72.91</v>
      </c>
      <c r="R1552" s="474" t="s">
        <v>3987</v>
      </c>
      <c r="S1552" s="475">
        <v>0.01</v>
      </c>
    </row>
    <row r="1553" ht="15.75" customHeight="1">
      <c r="A1553" s="473" t="s">
        <v>1904</v>
      </c>
      <c r="B1553" s="406">
        <v>82.36</v>
      </c>
      <c r="C1553" s="474">
        <v>83.36</v>
      </c>
      <c r="D1553" s="474">
        <v>83.36</v>
      </c>
      <c r="E1553" s="474">
        <v>82.27</v>
      </c>
      <c r="F1553" s="474" t="s">
        <v>4075</v>
      </c>
      <c r="G1553" s="475">
        <v>-0.0011</v>
      </c>
      <c r="M1553" s="473" t="s">
        <v>1814</v>
      </c>
      <c r="N1553" s="406">
        <v>73.27</v>
      </c>
      <c r="O1553" s="474">
        <v>73.82</v>
      </c>
      <c r="P1553" s="474">
        <v>75.18</v>
      </c>
      <c r="Q1553" s="474">
        <v>73.0</v>
      </c>
      <c r="R1553" s="474" t="s">
        <v>3988</v>
      </c>
      <c r="S1553" s="475">
        <v>-0.0087</v>
      </c>
    </row>
    <row r="1554" ht="15.75" customHeight="1">
      <c r="A1554" s="473" t="s">
        <v>1905</v>
      </c>
      <c r="B1554" s="406">
        <v>82.45</v>
      </c>
      <c r="C1554" s="474">
        <v>82.73</v>
      </c>
      <c r="D1554" s="474">
        <v>82.73</v>
      </c>
      <c r="E1554" s="474">
        <v>82.0</v>
      </c>
      <c r="F1554" s="474" t="s">
        <v>4053</v>
      </c>
      <c r="G1554" s="475">
        <v>-0.0012</v>
      </c>
      <c r="M1554" s="473" t="s">
        <v>1815</v>
      </c>
      <c r="N1554" s="406">
        <v>73.91</v>
      </c>
      <c r="O1554" s="474">
        <v>75.91</v>
      </c>
      <c r="P1554" s="474">
        <v>76.18</v>
      </c>
      <c r="Q1554" s="474">
        <v>73.27</v>
      </c>
      <c r="R1554" s="474" t="s">
        <v>3989</v>
      </c>
      <c r="S1554" s="475">
        <v>-0.0169</v>
      </c>
    </row>
    <row r="1555" ht="15.75" customHeight="1">
      <c r="A1555" s="473" t="s">
        <v>1906</v>
      </c>
      <c r="B1555" s="406">
        <v>82.55</v>
      </c>
      <c r="C1555" s="474">
        <v>81.82</v>
      </c>
      <c r="D1555" s="474">
        <v>82.91</v>
      </c>
      <c r="E1555" s="474">
        <v>81.64</v>
      </c>
      <c r="F1555" s="474" t="s">
        <v>4076</v>
      </c>
      <c r="G1555" s="475">
        <v>0.0056</v>
      </c>
      <c r="M1555" s="473" t="s">
        <v>1816</v>
      </c>
      <c r="N1555" s="406">
        <v>75.18</v>
      </c>
      <c r="O1555" s="474">
        <v>74.91</v>
      </c>
      <c r="P1555" s="474">
        <v>75.64</v>
      </c>
      <c r="Q1555" s="474">
        <v>74.36</v>
      </c>
      <c r="R1555" s="474" t="s">
        <v>3349</v>
      </c>
      <c r="S1555" s="475">
        <v>0.0048</v>
      </c>
    </row>
    <row r="1556" ht="15.75" customHeight="1">
      <c r="A1556" s="473" t="s">
        <v>1907</v>
      </c>
      <c r="B1556" s="406">
        <v>82.09</v>
      </c>
      <c r="C1556" s="474">
        <v>82.09</v>
      </c>
      <c r="D1556" s="474">
        <v>82.73</v>
      </c>
      <c r="E1556" s="474">
        <v>81.73</v>
      </c>
      <c r="F1556" s="474" t="s">
        <v>4077</v>
      </c>
      <c r="G1556" s="475">
        <v>0.0011</v>
      </c>
      <c r="M1556" s="473" t="s">
        <v>1817</v>
      </c>
      <c r="N1556" s="406">
        <v>74.82</v>
      </c>
      <c r="O1556" s="474">
        <v>74.82</v>
      </c>
      <c r="P1556" s="474">
        <v>75.73</v>
      </c>
      <c r="Q1556" s="474">
        <v>74.27</v>
      </c>
      <c r="R1556" s="474" t="s">
        <v>3990</v>
      </c>
      <c r="S1556" s="475">
        <v>-0.0012</v>
      </c>
    </row>
    <row r="1557" ht="15.75" customHeight="1">
      <c r="A1557" s="473" t="s">
        <v>1908</v>
      </c>
      <c r="B1557" s="406">
        <v>82.0</v>
      </c>
      <c r="C1557" s="474">
        <v>82.27</v>
      </c>
      <c r="D1557" s="474">
        <v>82.55</v>
      </c>
      <c r="E1557" s="474">
        <v>81.82</v>
      </c>
      <c r="F1557" s="474" t="s">
        <v>4078</v>
      </c>
      <c r="G1557" s="475">
        <v>0.0011</v>
      </c>
      <c r="M1557" s="473" t="s">
        <v>1818</v>
      </c>
      <c r="N1557" s="406">
        <v>74.91</v>
      </c>
      <c r="O1557" s="474">
        <v>76.09</v>
      </c>
      <c r="P1557" s="474">
        <v>76.82</v>
      </c>
      <c r="Q1557" s="474">
        <v>74.45</v>
      </c>
      <c r="R1557" s="474" t="s">
        <v>3991</v>
      </c>
      <c r="S1557" s="475">
        <v>-0.0072</v>
      </c>
    </row>
    <row r="1558" ht="15.75" customHeight="1">
      <c r="A1558" s="473" t="s">
        <v>1909</v>
      </c>
      <c r="B1558" s="406">
        <v>81.91</v>
      </c>
      <c r="C1558" s="474">
        <v>82.36</v>
      </c>
      <c r="D1558" s="474">
        <v>82.73</v>
      </c>
      <c r="E1558" s="474">
        <v>81.82</v>
      </c>
      <c r="F1558" s="474" t="s">
        <v>4079</v>
      </c>
      <c r="G1558" s="475">
        <v>-0.0055</v>
      </c>
      <c r="M1558" s="473" t="s">
        <v>1819</v>
      </c>
      <c r="N1558" s="406">
        <v>75.45</v>
      </c>
      <c r="O1558" s="474">
        <v>75.45</v>
      </c>
      <c r="P1558" s="474">
        <v>75.82</v>
      </c>
      <c r="Q1558" s="474">
        <v>75.27</v>
      </c>
      <c r="R1558" s="474" t="s">
        <v>3992</v>
      </c>
      <c r="S1558" s="475">
        <v>-0.0108</v>
      </c>
    </row>
    <row r="1559" ht="15.75" customHeight="1">
      <c r="A1559" s="473" t="s">
        <v>1910</v>
      </c>
      <c r="B1559" s="406">
        <v>82.36</v>
      </c>
      <c r="C1559" s="474">
        <v>82.45</v>
      </c>
      <c r="D1559" s="474">
        <v>82.55</v>
      </c>
      <c r="E1559" s="474">
        <v>82.09</v>
      </c>
      <c r="F1559" s="474" t="s">
        <v>4080</v>
      </c>
      <c r="G1559" s="475">
        <v>-0.0023</v>
      </c>
      <c r="M1559" s="473" t="s">
        <v>1820</v>
      </c>
      <c r="N1559" s="406">
        <v>76.27</v>
      </c>
      <c r="O1559" s="474">
        <v>76.36</v>
      </c>
      <c r="P1559" s="474">
        <v>76.55</v>
      </c>
      <c r="Q1559" s="474">
        <v>75.18</v>
      </c>
      <c r="R1559" s="474" t="s">
        <v>3993</v>
      </c>
      <c r="S1559" s="475">
        <v>0.0145</v>
      </c>
    </row>
    <row r="1560" ht="15.75" customHeight="1">
      <c r="A1560" s="473" t="s">
        <v>1911</v>
      </c>
      <c r="B1560" s="406">
        <v>82.55</v>
      </c>
      <c r="C1560" s="474">
        <v>84.36</v>
      </c>
      <c r="D1560" s="474">
        <v>84.36</v>
      </c>
      <c r="E1560" s="474">
        <v>82.36</v>
      </c>
      <c r="F1560" s="474" t="s">
        <v>4081</v>
      </c>
      <c r="G1560" s="475">
        <v>-0.0054</v>
      </c>
      <c r="M1560" s="473" t="s">
        <v>1821</v>
      </c>
      <c r="N1560" s="406">
        <v>75.18</v>
      </c>
      <c r="O1560" s="474">
        <v>75.64</v>
      </c>
      <c r="P1560" s="474">
        <v>76.64</v>
      </c>
      <c r="Q1560" s="474">
        <v>74.82</v>
      </c>
      <c r="R1560" s="474" t="s">
        <v>3994</v>
      </c>
      <c r="S1560" s="475">
        <v>-0.0143</v>
      </c>
    </row>
    <row r="1561" ht="15.75" customHeight="1">
      <c r="A1561" s="473" t="s">
        <v>1912</v>
      </c>
      <c r="B1561" s="406">
        <v>83.0</v>
      </c>
      <c r="C1561" s="474">
        <v>83.27</v>
      </c>
      <c r="D1561" s="474">
        <v>83.64</v>
      </c>
      <c r="E1561" s="474">
        <v>82.73</v>
      </c>
      <c r="F1561" s="474" t="s">
        <v>4082</v>
      </c>
      <c r="G1561" s="475">
        <v>-0.0022</v>
      </c>
      <c r="M1561" s="473" t="s">
        <v>1822</v>
      </c>
      <c r="N1561" s="406">
        <v>76.27</v>
      </c>
      <c r="O1561" s="474">
        <v>75.55</v>
      </c>
      <c r="P1561" s="474">
        <v>76.64</v>
      </c>
      <c r="Q1561" s="474">
        <v>75.27</v>
      </c>
      <c r="R1561" s="474" t="s">
        <v>3995</v>
      </c>
      <c r="S1561" s="475">
        <v>0.0024</v>
      </c>
    </row>
    <row r="1562" ht="15.75" customHeight="1">
      <c r="A1562" s="473" t="s">
        <v>1913</v>
      </c>
      <c r="B1562" s="406">
        <v>83.18</v>
      </c>
      <c r="C1562" s="474">
        <v>83.55</v>
      </c>
      <c r="D1562" s="474">
        <v>83.64</v>
      </c>
      <c r="E1562" s="474">
        <v>83.0</v>
      </c>
      <c r="F1562" s="474" t="s">
        <v>4083</v>
      </c>
      <c r="G1562" s="475">
        <v>-0.0011</v>
      </c>
      <c r="M1562" s="473" t="s">
        <v>1823</v>
      </c>
      <c r="N1562" s="406">
        <v>76.09</v>
      </c>
      <c r="O1562" s="474">
        <v>76.36</v>
      </c>
      <c r="P1562" s="474">
        <v>76.64</v>
      </c>
      <c r="Q1562" s="474">
        <v>75.91</v>
      </c>
      <c r="R1562" s="474" t="s">
        <v>3996</v>
      </c>
      <c r="S1562" s="475">
        <v>-0.0012</v>
      </c>
    </row>
    <row r="1563" ht="15.75" customHeight="1">
      <c r="A1563" s="473" t="s">
        <v>1914</v>
      </c>
      <c r="B1563" s="406">
        <v>83.27</v>
      </c>
      <c r="C1563" s="474">
        <v>83.27</v>
      </c>
      <c r="D1563" s="474">
        <v>83.73</v>
      </c>
      <c r="E1563" s="474">
        <v>83.09</v>
      </c>
      <c r="F1563" s="474" t="s">
        <v>4084</v>
      </c>
      <c r="G1563" s="475">
        <v>0.0022</v>
      </c>
      <c r="M1563" s="473" t="s">
        <v>1824</v>
      </c>
      <c r="N1563" s="406">
        <v>76.18</v>
      </c>
      <c r="O1563" s="474">
        <v>77.0</v>
      </c>
      <c r="P1563" s="474">
        <v>77.0</v>
      </c>
      <c r="Q1563" s="474">
        <v>75.91</v>
      </c>
      <c r="R1563" s="474" t="s">
        <v>3997</v>
      </c>
      <c r="S1563" s="475">
        <v>0.0012</v>
      </c>
    </row>
    <row r="1564" ht="15.75" customHeight="1">
      <c r="A1564" s="473" t="s">
        <v>1915</v>
      </c>
      <c r="B1564" s="406">
        <v>83.09</v>
      </c>
      <c r="C1564" s="474">
        <v>83.64</v>
      </c>
      <c r="D1564" s="474">
        <v>86.27</v>
      </c>
      <c r="E1564" s="474">
        <v>82.82</v>
      </c>
      <c r="F1564" s="474" t="s">
        <v>4085</v>
      </c>
      <c r="G1564" s="475">
        <v>0.0089</v>
      </c>
      <c r="M1564" s="473" t="s">
        <v>1825</v>
      </c>
      <c r="N1564" s="406">
        <v>76.09</v>
      </c>
      <c r="O1564" s="474">
        <v>74.55</v>
      </c>
      <c r="P1564" s="474">
        <v>76.82</v>
      </c>
      <c r="Q1564" s="474">
        <v>74.55</v>
      </c>
      <c r="R1564" s="474" t="s">
        <v>3998</v>
      </c>
      <c r="S1564" s="475">
        <v>0.0194</v>
      </c>
    </row>
    <row r="1565" ht="15.75" customHeight="1">
      <c r="A1565" s="473" t="s">
        <v>1916</v>
      </c>
      <c r="B1565" s="406">
        <v>82.36</v>
      </c>
      <c r="C1565" s="474">
        <v>83.45</v>
      </c>
      <c r="D1565" s="474">
        <v>83.64</v>
      </c>
      <c r="E1565" s="474">
        <v>82.09</v>
      </c>
      <c r="F1565" s="474" t="s">
        <v>4086</v>
      </c>
      <c r="G1565" s="475">
        <v>-0.0023</v>
      </c>
      <c r="M1565" s="473" t="s">
        <v>1826</v>
      </c>
      <c r="N1565" s="406">
        <v>74.64</v>
      </c>
      <c r="O1565" s="474">
        <v>75.45</v>
      </c>
      <c r="P1565" s="474">
        <v>75.45</v>
      </c>
      <c r="Q1565" s="474">
        <v>74.09</v>
      </c>
      <c r="R1565" s="474" t="s">
        <v>3999</v>
      </c>
      <c r="S1565" s="475">
        <v>0.0012</v>
      </c>
    </row>
    <row r="1566" ht="15.75" customHeight="1">
      <c r="A1566" s="473" t="s">
        <v>1917</v>
      </c>
      <c r="B1566" s="406">
        <v>82.55</v>
      </c>
      <c r="C1566" s="474">
        <v>82.45</v>
      </c>
      <c r="D1566" s="474">
        <v>83.18</v>
      </c>
      <c r="E1566" s="474">
        <v>82.27</v>
      </c>
      <c r="F1566" s="474" t="s">
        <v>4087</v>
      </c>
      <c r="G1566" s="475">
        <v>-0.0022</v>
      </c>
      <c r="M1566" s="473" t="s">
        <v>1827</v>
      </c>
      <c r="N1566" s="406">
        <v>74.55</v>
      </c>
      <c r="O1566" s="474">
        <v>75.45</v>
      </c>
      <c r="P1566" s="474">
        <v>75.73</v>
      </c>
      <c r="Q1566" s="474">
        <v>73.82</v>
      </c>
      <c r="R1566" s="474" t="s">
        <v>4000</v>
      </c>
      <c r="S1566" s="475">
        <v>-0.0119</v>
      </c>
    </row>
    <row r="1567" ht="15.75" customHeight="1">
      <c r="A1567" s="473" t="s">
        <v>1918</v>
      </c>
      <c r="B1567" s="406">
        <v>82.73</v>
      </c>
      <c r="C1567" s="474">
        <v>82.64</v>
      </c>
      <c r="D1567" s="474">
        <v>83.0</v>
      </c>
      <c r="E1567" s="474">
        <v>82.27</v>
      </c>
      <c r="F1567" s="474" t="s">
        <v>4088</v>
      </c>
      <c r="G1567" s="475">
        <v>0.0011</v>
      </c>
      <c r="M1567" s="473" t="s">
        <v>1828</v>
      </c>
      <c r="N1567" s="406">
        <v>75.45</v>
      </c>
      <c r="O1567" s="474">
        <v>75.55</v>
      </c>
      <c r="P1567" s="474">
        <v>75.82</v>
      </c>
      <c r="Q1567" s="474">
        <v>75.27</v>
      </c>
      <c r="R1567" s="474" t="s">
        <v>4001</v>
      </c>
      <c r="S1567" s="475">
        <v>-0.0013</v>
      </c>
    </row>
    <row r="1568" ht="15.75" customHeight="1">
      <c r="A1568" s="473" t="s">
        <v>1919</v>
      </c>
      <c r="B1568" s="406">
        <v>82.64</v>
      </c>
      <c r="C1568" s="474">
        <v>83.64</v>
      </c>
      <c r="D1568" s="474">
        <v>83.73</v>
      </c>
      <c r="E1568" s="474">
        <v>81.82</v>
      </c>
      <c r="F1568" s="474" t="s">
        <v>4089</v>
      </c>
      <c r="G1568" s="475">
        <v>-0.0086</v>
      </c>
      <c r="M1568" s="473" t="s">
        <v>1829</v>
      </c>
      <c r="N1568" s="406">
        <v>75.55</v>
      </c>
      <c r="O1568" s="474">
        <v>76.55</v>
      </c>
      <c r="P1568" s="474">
        <v>77.91</v>
      </c>
      <c r="Q1568" s="474">
        <v>75.18</v>
      </c>
      <c r="R1568" s="474" t="s">
        <v>4002</v>
      </c>
      <c r="S1568" s="475">
        <v>-0.0094</v>
      </c>
    </row>
    <row r="1569" ht="15.75" customHeight="1">
      <c r="A1569" s="473" t="s">
        <v>1920</v>
      </c>
      <c r="B1569" s="406">
        <v>83.36</v>
      </c>
      <c r="C1569" s="474">
        <v>84.09</v>
      </c>
      <c r="D1569" s="474">
        <v>84.09</v>
      </c>
      <c r="E1569" s="474">
        <v>83.18</v>
      </c>
      <c r="F1569" s="474" t="s">
        <v>4090</v>
      </c>
      <c r="G1569" s="475">
        <v>-0.0023</v>
      </c>
      <c r="M1569" s="473" t="s">
        <v>1830</v>
      </c>
      <c r="N1569" s="406">
        <v>76.27</v>
      </c>
      <c r="O1569" s="474">
        <v>77.36</v>
      </c>
      <c r="P1569" s="474">
        <v>78.36</v>
      </c>
      <c r="Q1569" s="474">
        <v>75.45</v>
      </c>
      <c r="R1569" s="474" t="s">
        <v>4003</v>
      </c>
      <c r="S1569" s="475">
        <v>-0.0118</v>
      </c>
    </row>
    <row r="1570" ht="15.75" customHeight="1">
      <c r="A1570" s="473" t="s">
        <v>1921</v>
      </c>
      <c r="B1570" s="406">
        <v>83.55</v>
      </c>
      <c r="C1570" s="474">
        <v>84.45</v>
      </c>
      <c r="D1570" s="474">
        <v>84.55</v>
      </c>
      <c r="E1570" s="474">
        <v>83.18</v>
      </c>
      <c r="F1570" s="474" t="s">
        <v>4091</v>
      </c>
      <c r="G1570" s="475">
        <v>-0.0032</v>
      </c>
      <c r="M1570" s="473" t="s">
        <v>1831</v>
      </c>
      <c r="N1570" s="406">
        <v>77.18</v>
      </c>
      <c r="O1570" s="474">
        <v>77.91</v>
      </c>
      <c r="P1570" s="474">
        <v>79.0</v>
      </c>
      <c r="Q1570" s="474">
        <v>76.82</v>
      </c>
      <c r="R1570" s="474" t="s">
        <v>4004</v>
      </c>
      <c r="S1570" s="475">
        <v>-0.0128</v>
      </c>
    </row>
    <row r="1571" ht="15.75" customHeight="1">
      <c r="A1571" s="473" t="s">
        <v>1922</v>
      </c>
      <c r="B1571" s="406">
        <v>83.82</v>
      </c>
      <c r="C1571" s="474">
        <v>84.45</v>
      </c>
      <c r="D1571" s="474">
        <v>84.45</v>
      </c>
      <c r="E1571" s="474">
        <v>83.64</v>
      </c>
      <c r="F1571" s="474" t="s">
        <v>4092</v>
      </c>
      <c r="G1571" s="475">
        <v>0.0066</v>
      </c>
      <c r="M1571" s="473" t="s">
        <v>1832</v>
      </c>
      <c r="N1571" s="406">
        <v>78.18</v>
      </c>
      <c r="O1571" s="474">
        <v>77.36</v>
      </c>
      <c r="P1571" s="474">
        <v>79.0</v>
      </c>
      <c r="Q1571" s="474">
        <v>77.18</v>
      </c>
      <c r="R1571" s="474" t="s">
        <v>4005</v>
      </c>
      <c r="S1571" s="475">
        <v>0.0118</v>
      </c>
    </row>
    <row r="1572" ht="15.75" customHeight="1">
      <c r="A1572" s="473" t="s">
        <v>1923</v>
      </c>
      <c r="B1572" s="406">
        <v>83.27</v>
      </c>
      <c r="C1572" s="474">
        <v>84.36</v>
      </c>
      <c r="D1572" s="474">
        <v>84.91</v>
      </c>
      <c r="E1572" s="474">
        <v>82.73</v>
      </c>
      <c r="F1572" s="474" t="s">
        <v>4093</v>
      </c>
      <c r="G1572" s="475">
        <v>-0.0034</v>
      </c>
      <c r="M1572" s="473" t="s">
        <v>1833</v>
      </c>
      <c r="N1572" s="406">
        <v>77.27</v>
      </c>
      <c r="O1572" s="474">
        <v>78.82</v>
      </c>
      <c r="P1572" s="474">
        <v>78.82</v>
      </c>
      <c r="Q1572" s="474">
        <v>76.91</v>
      </c>
      <c r="R1572" s="474" t="s">
        <v>4006</v>
      </c>
      <c r="S1572" s="475">
        <v>0.0023</v>
      </c>
    </row>
    <row r="1573" ht="15.75" customHeight="1">
      <c r="A1573" s="473" t="s">
        <v>1924</v>
      </c>
      <c r="B1573" s="406">
        <v>83.55</v>
      </c>
      <c r="C1573" s="474">
        <v>83.55</v>
      </c>
      <c r="D1573" s="474">
        <v>84.91</v>
      </c>
      <c r="E1573" s="474">
        <v>83.18</v>
      </c>
      <c r="F1573" s="474" t="s">
        <v>4094</v>
      </c>
      <c r="G1573" s="475">
        <v>0.0044</v>
      </c>
      <c r="M1573" s="473" t="s">
        <v>1834</v>
      </c>
      <c r="N1573" s="406">
        <v>77.09</v>
      </c>
      <c r="O1573" s="474">
        <v>77.73</v>
      </c>
      <c r="P1573" s="474">
        <v>79.09</v>
      </c>
      <c r="Q1573" s="474">
        <v>76.82</v>
      </c>
      <c r="R1573" s="474" t="s">
        <v>4007</v>
      </c>
      <c r="S1573" s="475">
        <v>0.0012</v>
      </c>
    </row>
    <row r="1574" ht="15.75" customHeight="1">
      <c r="A1574" s="473" t="s">
        <v>1925</v>
      </c>
      <c r="B1574" s="406">
        <v>83.18</v>
      </c>
      <c r="C1574" s="474">
        <v>84.27</v>
      </c>
      <c r="D1574" s="474">
        <v>84.27</v>
      </c>
      <c r="E1574" s="474">
        <v>82.73</v>
      </c>
      <c r="F1574" s="474" t="s">
        <v>4095</v>
      </c>
      <c r="G1574" s="475">
        <v>-0.0108</v>
      </c>
      <c r="M1574" s="473" t="s">
        <v>1835</v>
      </c>
      <c r="N1574" s="406">
        <v>77.0</v>
      </c>
      <c r="O1574" s="474">
        <v>78.0</v>
      </c>
      <c r="P1574" s="474">
        <v>78.18</v>
      </c>
      <c r="Q1574" s="474">
        <v>76.82</v>
      </c>
      <c r="R1574" s="474" t="s">
        <v>4008</v>
      </c>
      <c r="S1574" s="475">
        <v>-0.0128</v>
      </c>
    </row>
    <row r="1575" ht="15.75" customHeight="1">
      <c r="A1575" s="473" t="s">
        <v>1926</v>
      </c>
      <c r="B1575" s="406">
        <v>84.09</v>
      </c>
      <c r="C1575" s="474">
        <v>84.55</v>
      </c>
      <c r="D1575" s="474">
        <v>85.36</v>
      </c>
      <c r="E1575" s="474">
        <v>83.73</v>
      </c>
      <c r="F1575" s="474" t="s">
        <v>4096</v>
      </c>
      <c r="G1575" s="475">
        <v>-0.0054</v>
      </c>
      <c r="M1575" s="473" t="s">
        <v>1836</v>
      </c>
      <c r="N1575" s="406">
        <v>78.0</v>
      </c>
      <c r="O1575" s="474">
        <v>78.36</v>
      </c>
      <c r="P1575" s="474">
        <v>78.36</v>
      </c>
      <c r="Q1575" s="474">
        <v>78.0</v>
      </c>
      <c r="R1575" s="474" t="s">
        <v>4009</v>
      </c>
      <c r="S1575" s="475">
        <v>-0.0012</v>
      </c>
    </row>
    <row r="1576" ht="15.75" customHeight="1">
      <c r="A1576" s="473" t="s">
        <v>1927</v>
      </c>
      <c r="B1576" s="406">
        <v>84.55</v>
      </c>
      <c r="C1576" s="474">
        <v>83.0</v>
      </c>
      <c r="D1576" s="474">
        <v>84.82</v>
      </c>
      <c r="E1576" s="474">
        <v>83.0</v>
      </c>
      <c r="F1576" s="474" t="s">
        <v>4097</v>
      </c>
      <c r="G1576" s="475">
        <v>0.0266</v>
      </c>
      <c r="M1576" s="473" t="s">
        <v>1837</v>
      </c>
      <c r="N1576" s="406">
        <v>78.09</v>
      </c>
      <c r="O1576" s="474">
        <v>78.64</v>
      </c>
      <c r="P1576" s="474">
        <v>78.64</v>
      </c>
      <c r="Q1576" s="474">
        <v>78.0</v>
      </c>
      <c r="R1576" s="474" t="s">
        <v>4010</v>
      </c>
      <c r="S1576" s="475">
        <v>-0.0012</v>
      </c>
    </row>
    <row r="1577" ht="15.75" customHeight="1">
      <c r="A1577" s="473" t="s">
        <v>1928</v>
      </c>
      <c r="B1577" s="406">
        <v>82.36</v>
      </c>
      <c r="C1577" s="474">
        <v>82.27</v>
      </c>
      <c r="D1577" s="474">
        <v>86.55</v>
      </c>
      <c r="E1577" s="474">
        <v>81.0</v>
      </c>
      <c r="F1577" s="474" t="s">
        <v>4098</v>
      </c>
      <c r="G1577" s="475">
        <v>0.0022</v>
      </c>
      <c r="M1577" s="473" t="s">
        <v>1838</v>
      </c>
      <c r="N1577" s="406">
        <v>78.18</v>
      </c>
      <c r="O1577" s="474">
        <v>78.18</v>
      </c>
      <c r="P1577" s="474">
        <v>78.64</v>
      </c>
      <c r="Q1577" s="474">
        <v>78.0</v>
      </c>
      <c r="R1577" s="474" t="s">
        <v>4011</v>
      </c>
      <c r="S1577" s="475">
        <v>0.0023</v>
      </c>
    </row>
    <row r="1578" ht="15.75" customHeight="1">
      <c r="A1578" s="473" t="s">
        <v>1929</v>
      </c>
      <c r="B1578" s="406">
        <v>82.18</v>
      </c>
      <c r="C1578" s="474">
        <v>83.0</v>
      </c>
      <c r="D1578" s="474">
        <v>83.36</v>
      </c>
      <c r="E1578" s="474">
        <v>81.73</v>
      </c>
      <c r="F1578" s="474" t="s">
        <v>4099</v>
      </c>
      <c r="G1578" s="475">
        <v>-0.0099</v>
      </c>
      <c r="M1578" s="473" t="s">
        <v>1839</v>
      </c>
      <c r="N1578" s="406">
        <v>78.0</v>
      </c>
      <c r="O1578" s="474">
        <v>78.36</v>
      </c>
      <c r="P1578" s="474">
        <v>78.45</v>
      </c>
      <c r="Q1578" s="474">
        <v>77.91</v>
      </c>
      <c r="R1578" s="474" t="s">
        <v>4012</v>
      </c>
      <c r="S1578" s="475">
        <v>-0.007</v>
      </c>
    </row>
    <row r="1579" ht="15.75" customHeight="1">
      <c r="A1579" s="473" t="s">
        <v>1930</v>
      </c>
      <c r="B1579" s="406">
        <v>83.0</v>
      </c>
      <c r="C1579" s="474">
        <v>83.27</v>
      </c>
      <c r="D1579" s="474">
        <v>83.91</v>
      </c>
      <c r="E1579" s="474">
        <v>82.73</v>
      </c>
      <c r="F1579" s="474" t="s">
        <v>4100</v>
      </c>
      <c r="G1579" s="475">
        <v>-0.0054</v>
      </c>
      <c r="M1579" s="473" t="s">
        <v>1840</v>
      </c>
      <c r="N1579" s="406">
        <v>78.55</v>
      </c>
      <c r="O1579" s="474">
        <v>79.27</v>
      </c>
      <c r="P1579" s="474">
        <v>79.64</v>
      </c>
      <c r="Q1579" s="474">
        <v>78.09</v>
      </c>
      <c r="R1579" s="474" t="s">
        <v>4013</v>
      </c>
      <c r="S1579" s="475">
        <v>-0.008</v>
      </c>
    </row>
    <row r="1580" ht="15.75" customHeight="1">
      <c r="A1580" s="473" t="s">
        <v>1931</v>
      </c>
      <c r="B1580" s="406">
        <v>83.45</v>
      </c>
      <c r="C1580" s="474">
        <v>83.64</v>
      </c>
      <c r="D1580" s="474">
        <v>84.09</v>
      </c>
      <c r="E1580" s="474">
        <v>83.0</v>
      </c>
      <c r="F1580" s="474" t="s">
        <v>4101</v>
      </c>
      <c r="G1580" s="475">
        <v>0.0032</v>
      </c>
      <c r="M1580" s="473" t="s">
        <v>1841</v>
      </c>
      <c r="N1580" s="406">
        <v>79.18</v>
      </c>
      <c r="O1580" s="474">
        <v>78.36</v>
      </c>
      <c r="P1580" s="474">
        <v>79.64</v>
      </c>
      <c r="Q1580" s="474">
        <v>78.27</v>
      </c>
      <c r="R1580" s="474" t="s">
        <v>4014</v>
      </c>
      <c r="S1580" s="475">
        <v>0.0116</v>
      </c>
    </row>
    <row r="1581" ht="15.75" customHeight="1">
      <c r="A1581" s="473" t="s">
        <v>1932</v>
      </c>
      <c r="B1581" s="406">
        <v>83.18</v>
      </c>
      <c r="C1581" s="474">
        <v>85.36</v>
      </c>
      <c r="D1581" s="474">
        <v>85.36</v>
      </c>
      <c r="E1581" s="474">
        <v>82.18</v>
      </c>
      <c r="F1581" s="474" t="s">
        <v>4102</v>
      </c>
      <c r="G1581" s="475">
        <v>-0.0399</v>
      </c>
      <c r="M1581" s="473" t="s">
        <v>1842</v>
      </c>
      <c r="N1581" s="406">
        <v>78.27</v>
      </c>
      <c r="O1581" s="474">
        <v>79.55</v>
      </c>
      <c r="P1581" s="474">
        <v>79.82</v>
      </c>
      <c r="Q1581" s="474">
        <v>78.18</v>
      </c>
      <c r="R1581" s="474" t="s">
        <v>4015</v>
      </c>
      <c r="S1581" s="475">
        <v>-0.0115</v>
      </c>
    </row>
    <row r="1582" ht="15.75" customHeight="1">
      <c r="A1582" s="473" t="s">
        <v>1933</v>
      </c>
      <c r="B1582" s="406">
        <v>86.64</v>
      </c>
      <c r="C1582" s="474">
        <v>87.82</v>
      </c>
      <c r="D1582" s="474">
        <v>88.36</v>
      </c>
      <c r="E1582" s="474">
        <v>86.36</v>
      </c>
      <c r="F1582" s="474" t="s">
        <v>4103</v>
      </c>
      <c r="G1582" s="475">
        <v>-0.0031</v>
      </c>
      <c r="M1582" s="473" t="s">
        <v>1843</v>
      </c>
      <c r="N1582" s="406">
        <v>79.18</v>
      </c>
      <c r="O1582" s="474">
        <v>79.18</v>
      </c>
      <c r="P1582" s="474">
        <v>79.91</v>
      </c>
      <c r="Q1582" s="474">
        <v>78.73</v>
      </c>
      <c r="R1582" s="474" t="s">
        <v>4016</v>
      </c>
      <c r="S1582" s="475">
        <v>0.0</v>
      </c>
    </row>
    <row r="1583" ht="15.75" customHeight="1">
      <c r="A1583" s="473" t="s">
        <v>1934</v>
      </c>
      <c r="B1583" s="406">
        <v>86.91</v>
      </c>
      <c r="C1583" s="474">
        <v>86.91</v>
      </c>
      <c r="D1583" s="474">
        <v>87.45</v>
      </c>
      <c r="E1583" s="474">
        <v>86.73</v>
      </c>
      <c r="F1583" s="474" t="s">
        <v>4104</v>
      </c>
      <c r="G1583" s="475">
        <v>-0.001</v>
      </c>
      <c r="M1583" s="473" t="s">
        <v>1844</v>
      </c>
      <c r="N1583" s="406">
        <v>79.18</v>
      </c>
      <c r="O1583" s="474">
        <v>79.55</v>
      </c>
      <c r="P1583" s="474">
        <v>79.91</v>
      </c>
      <c r="Q1583" s="474">
        <v>78.73</v>
      </c>
      <c r="R1583" s="474" t="s">
        <v>4016</v>
      </c>
      <c r="S1583" s="475">
        <v>0.0011</v>
      </c>
    </row>
    <row r="1584" ht="15.75" customHeight="1">
      <c r="A1584" s="473" t="s">
        <v>1935</v>
      </c>
      <c r="B1584" s="406">
        <v>87.0</v>
      </c>
      <c r="C1584" s="474">
        <v>87.82</v>
      </c>
      <c r="D1584" s="474">
        <v>88.27</v>
      </c>
      <c r="E1584" s="474">
        <v>86.82</v>
      </c>
      <c r="F1584" s="474" t="s">
        <v>4105</v>
      </c>
      <c r="G1584" s="475">
        <v>-0.0124</v>
      </c>
      <c r="M1584" s="473" t="s">
        <v>1845</v>
      </c>
      <c r="N1584" s="406">
        <v>79.09</v>
      </c>
      <c r="O1584" s="474">
        <v>79.18</v>
      </c>
      <c r="P1584" s="474">
        <v>79.27</v>
      </c>
      <c r="Q1584" s="474">
        <v>78.64</v>
      </c>
      <c r="R1584" s="474" t="s">
        <v>4017</v>
      </c>
      <c r="S1584" s="475">
        <v>0.0011</v>
      </c>
    </row>
    <row r="1585" ht="15.75" customHeight="1">
      <c r="A1585" s="473" t="s">
        <v>1936</v>
      </c>
      <c r="B1585" s="406">
        <v>88.09</v>
      </c>
      <c r="C1585" s="474">
        <v>87.18</v>
      </c>
      <c r="D1585" s="474">
        <v>88.55</v>
      </c>
      <c r="E1585" s="474">
        <v>87.0</v>
      </c>
      <c r="F1585" s="474" t="s">
        <v>4106</v>
      </c>
      <c r="G1585" s="475">
        <v>0.002</v>
      </c>
      <c r="M1585" s="473" t="s">
        <v>1846</v>
      </c>
      <c r="N1585" s="406">
        <v>79.0</v>
      </c>
      <c r="O1585" s="474">
        <v>79.64</v>
      </c>
      <c r="P1585" s="474">
        <v>79.73</v>
      </c>
      <c r="Q1585" s="474">
        <v>78.91</v>
      </c>
      <c r="R1585" s="474" t="s">
        <v>4018</v>
      </c>
      <c r="S1585" s="475">
        <v>-0.0023</v>
      </c>
    </row>
    <row r="1586" ht="15.75" customHeight="1">
      <c r="A1586" s="473" t="s">
        <v>1937</v>
      </c>
      <c r="B1586" s="406">
        <v>87.91</v>
      </c>
      <c r="C1586" s="474">
        <v>87.55</v>
      </c>
      <c r="D1586" s="474">
        <v>88.64</v>
      </c>
      <c r="E1586" s="474">
        <v>86.36</v>
      </c>
      <c r="F1586" s="474" t="s">
        <v>4107</v>
      </c>
      <c r="G1586" s="475">
        <v>-0.001</v>
      </c>
      <c r="M1586" s="473" t="s">
        <v>1847</v>
      </c>
      <c r="N1586" s="406">
        <v>79.18</v>
      </c>
      <c r="O1586" s="474">
        <v>78.82</v>
      </c>
      <c r="P1586" s="474">
        <v>79.55</v>
      </c>
      <c r="Q1586" s="474">
        <v>78.27</v>
      </c>
      <c r="R1586" s="474" t="s">
        <v>4019</v>
      </c>
      <c r="S1586" s="475">
        <v>0.0034</v>
      </c>
    </row>
    <row r="1587" ht="15.75" customHeight="1">
      <c r="A1587" s="473" t="s">
        <v>1938</v>
      </c>
      <c r="B1587" s="406">
        <v>88.0</v>
      </c>
      <c r="C1587" s="474">
        <v>87.91</v>
      </c>
      <c r="D1587" s="474">
        <v>88.55</v>
      </c>
      <c r="E1587" s="474">
        <v>87.82</v>
      </c>
      <c r="F1587" s="474" t="s">
        <v>3076</v>
      </c>
      <c r="G1587" s="475">
        <v>0.0031</v>
      </c>
      <c r="M1587" s="473" t="s">
        <v>1848</v>
      </c>
      <c r="N1587" s="406">
        <v>78.91</v>
      </c>
      <c r="O1587" s="474">
        <v>78.64</v>
      </c>
      <c r="P1587" s="474">
        <v>79.0</v>
      </c>
      <c r="Q1587" s="474">
        <v>78.36</v>
      </c>
      <c r="R1587" s="474" t="s">
        <v>4020</v>
      </c>
      <c r="S1587" s="475">
        <v>0.0034</v>
      </c>
    </row>
    <row r="1588" ht="15.75" customHeight="1">
      <c r="A1588" s="473" t="s">
        <v>1939</v>
      </c>
      <c r="B1588" s="406">
        <v>87.73</v>
      </c>
      <c r="C1588" s="474">
        <v>89.91</v>
      </c>
      <c r="D1588" s="474">
        <v>89.91</v>
      </c>
      <c r="E1588" s="474">
        <v>87.64</v>
      </c>
      <c r="F1588" s="474" t="s">
        <v>4108</v>
      </c>
      <c r="G1588" s="475">
        <v>-0.0163</v>
      </c>
      <c r="M1588" s="473" t="s">
        <v>1849</v>
      </c>
      <c r="N1588" s="406">
        <v>78.64</v>
      </c>
      <c r="O1588" s="474">
        <v>80.0</v>
      </c>
      <c r="P1588" s="474">
        <v>80.0</v>
      </c>
      <c r="Q1588" s="474">
        <v>78.55</v>
      </c>
      <c r="R1588" s="474" t="s">
        <v>4021</v>
      </c>
      <c r="S1588" s="475">
        <v>0.0047</v>
      </c>
    </row>
    <row r="1589" ht="15.75" customHeight="1">
      <c r="A1589" s="473" t="s">
        <v>1940</v>
      </c>
      <c r="B1589" s="406">
        <v>89.18</v>
      </c>
      <c r="C1589" s="474">
        <v>90.0</v>
      </c>
      <c r="D1589" s="474">
        <v>90.0</v>
      </c>
      <c r="E1589" s="474">
        <v>88.82</v>
      </c>
      <c r="F1589" s="474" t="s">
        <v>4109</v>
      </c>
      <c r="G1589" s="475">
        <v>-0.002</v>
      </c>
      <c r="M1589" s="473" t="s">
        <v>1850</v>
      </c>
      <c r="N1589" s="406">
        <v>78.27</v>
      </c>
      <c r="O1589" s="474">
        <v>79.18</v>
      </c>
      <c r="P1589" s="474">
        <v>79.82</v>
      </c>
      <c r="Q1589" s="474">
        <v>78.09</v>
      </c>
      <c r="R1589" s="474" t="s">
        <v>4022</v>
      </c>
      <c r="S1589" s="475">
        <v>-0.0115</v>
      </c>
    </row>
    <row r="1590" ht="15.75" customHeight="1">
      <c r="A1590" s="473" t="s">
        <v>1941</v>
      </c>
      <c r="B1590" s="406">
        <v>89.36</v>
      </c>
      <c r="C1590" s="474">
        <v>89.64</v>
      </c>
      <c r="D1590" s="474">
        <v>89.82</v>
      </c>
      <c r="E1590" s="474">
        <v>88.55</v>
      </c>
      <c r="F1590" s="474" t="s">
        <v>4110</v>
      </c>
      <c r="G1590" s="475">
        <v>-0.0051</v>
      </c>
      <c r="M1590" s="473" t="s">
        <v>1851</v>
      </c>
      <c r="N1590" s="406">
        <v>79.18</v>
      </c>
      <c r="O1590" s="474">
        <v>80.09</v>
      </c>
      <c r="P1590" s="474">
        <v>80.18</v>
      </c>
      <c r="Q1590" s="474">
        <v>79.0</v>
      </c>
      <c r="R1590" s="474" t="s">
        <v>4023</v>
      </c>
      <c r="S1590" s="475">
        <v>-0.0136</v>
      </c>
    </row>
    <row r="1591" ht="15.75" customHeight="1">
      <c r="A1591" s="473" t="s">
        <v>1942</v>
      </c>
      <c r="B1591" s="406">
        <v>89.82</v>
      </c>
      <c r="C1591" s="474">
        <v>91.36</v>
      </c>
      <c r="D1591" s="474">
        <v>92.27</v>
      </c>
      <c r="E1591" s="474">
        <v>89.36</v>
      </c>
      <c r="F1591" s="474" t="s">
        <v>4111</v>
      </c>
      <c r="G1591" s="475">
        <v>-0.005</v>
      </c>
      <c r="M1591" s="473" t="s">
        <v>1852</v>
      </c>
      <c r="N1591" s="406">
        <v>80.27</v>
      </c>
      <c r="O1591" s="474">
        <v>79.82</v>
      </c>
      <c r="P1591" s="474">
        <v>81.18</v>
      </c>
      <c r="Q1591" s="474">
        <v>79.82</v>
      </c>
      <c r="R1591" s="474" t="s">
        <v>4024</v>
      </c>
      <c r="S1591" s="475">
        <v>0.0034</v>
      </c>
    </row>
    <row r="1592" ht="15.75" customHeight="1">
      <c r="A1592" s="473" t="s">
        <v>1943</v>
      </c>
      <c r="B1592" s="406">
        <v>90.27</v>
      </c>
      <c r="C1592" s="474">
        <v>91.82</v>
      </c>
      <c r="D1592" s="474">
        <v>91.82</v>
      </c>
      <c r="E1592" s="474">
        <v>90.0</v>
      </c>
      <c r="F1592" s="474" t="s">
        <v>4112</v>
      </c>
      <c r="G1592" s="475">
        <v>-0.009</v>
      </c>
      <c r="M1592" s="473" t="s">
        <v>1853</v>
      </c>
      <c r="N1592" s="406">
        <v>80.0</v>
      </c>
      <c r="O1592" s="474">
        <v>80.82</v>
      </c>
      <c r="P1592" s="474">
        <v>80.82</v>
      </c>
      <c r="Q1592" s="474">
        <v>79.64</v>
      </c>
      <c r="R1592" s="474" t="s">
        <v>4025</v>
      </c>
      <c r="S1592" s="475">
        <v>-0.0101</v>
      </c>
    </row>
    <row r="1593" ht="15.75" customHeight="1">
      <c r="A1593" s="473" t="s">
        <v>1944</v>
      </c>
      <c r="B1593" s="406">
        <v>91.09</v>
      </c>
      <c r="C1593" s="474">
        <v>92.36</v>
      </c>
      <c r="D1593" s="474">
        <v>93.82</v>
      </c>
      <c r="E1593" s="474">
        <v>90.0</v>
      </c>
      <c r="F1593" s="474" t="s">
        <v>4113</v>
      </c>
      <c r="G1593" s="475">
        <v>-0.0128</v>
      </c>
      <c r="M1593" s="473" t="s">
        <v>1854</v>
      </c>
      <c r="N1593" s="406">
        <v>80.82</v>
      </c>
      <c r="O1593" s="474">
        <v>80.0</v>
      </c>
      <c r="P1593" s="474">
        <v>81.0</v>
      </c>
      <c r="Q1593" s="474">
        <v>79.64</v>
      </c>
      <c r="R1593" s="474" t="s">
        <v>4026</v>
      </c>
      <c r="S1593" s="475">
        <v>0.0125</v>
      </c>
    </row>
    <row r="1594" ht="15.75" customHeight="1">
      <c r="A1594" s="473" t="s">
        <v>1945</v>
      </c>
      <c r="B1594" s="406">
        <v>92.27</v>
      </c>
      <c r="C1594" s="474">
        <v>93.55</v>
      </c>
      <c r="D1594" s="474">
        <v>93.64</v>
      </c>
      <c r="E1594" s="474">
        <v>92.09</v>
      </c>
      <c r="F1594" s="474" t="s">
        <v>4114</v>
      </c>
      <c r="G1594" s="475">
        <v>-0.0126</v>
      </c>
      <c r="M1594" s="473" t="s">
        <v>1855</v>
      </c>
      <c r="N1594" s="406">
        <v>79.82</v>
      </c>
      <c r="O1594" s="474">
        <v>80.73</v>
      </c>
      <c r="P1594" s="474">
        <v>80.73</v>
      </c>
      <c r="Q1594" s="474">
        <v>79.18</v>
      </c>
      <c r="R1594" s="474" t="s">
        <v>4027</v>
      </c>
      <c r="S1594" s="475">
        <v>-0.0045</v>
      </c>
    </row>
    <row r="1595" ht="15.75" customHeight="1">
      <c r="A1595" s="473" t="s">
        <v>1946</v>
      </c>
      <c r="B1595" s="406">
        <v>93.45</v>
      </c>
      <c r="C1595" s="474">
        <v>92.55</v>
      </c>
      <c r="D1595" s="474">
        <v>94.45</v>
      </c>
      <c r="E1595" s="474">
        <v>92.27</v>
      </c>
      <c r="F1595" s="474" t="s">
        <v>4115</v>
      </c>
      <c r="G1595" s="475">
        <v>0.0148</v>
      </c>
      <c r="M1595" s="473" t="s">
        <v>1856</v>
      </c>
      <c r="N1595" s="406">
        <v>80.18</v>
      </c>
      <c r="O1595" s="474">
        <v>79.27</v>
      </c>
      <c r="P1595" s="474">
        <v>80.27</v>
      </c>
      <c r="Q1595" s="474">
        <v>79.18</v>
      </c>
      <c r="R1595" s="474" t="s">
        <v>4028</v>
      </c>
      <c r="S1595" s="475">
        <v>0.0126</v>
      </c>
    </row>
    <row r="1596" ht="15.75" customHeight="1">
      <c r="A1596" s="473" t="s">
        <v>1947</v>
      </c>
      <c r="B1596" s="406">
        <v>92.09</v>
      </c>
      <c r="C1596" s="474">
        <v>90.82</v>
      </c>
      <c r="D1596" s="474">
        <v>92.55</v>
      </c>
      <c r="E1596" s="474">
        <v>90.18</v>
      </c>
      <c r="F1596" s="474" t="s">
        <v>4116</v>
      </c>
      <c r="G1596" s="475">
        <v>0.0263</v>
      </c>
      <c r="M1596" s="473" t="s">
        <v>1857</v>
      </c>
      <c r="N1596" s="406">
        <v>79.18</v>
      </c>
      <c r="O1596" s="474">
        <v>80.82</v>
      </c>
      <c r="P1596" s="474">
        <v>80.91</v>
      </c>
      <c r="Q1596" s="474">
        <v>78.91</v>
      </c>
      <c r="R1596" s="474" t="s">
        <v>4029</v>
      </c>
      <c r="S1596" s="475">
        <v>-0.0136</v>
      </c>
    </row>
    <row r="1597" ht="15.75" customHeight="1">
      <c r="A1597" s="473" t="s">
        <v>1948</v>
      </c>
      <c r="B1597" s="406">
        <v>89.73</v>
      </c>
      <c r="C1597" s="474">
        <v>89.91</v>
      </c>
      <c r="D1597" s="474">
        <v>90.45</v>
      </c>
      <c r="E1597" s="474">
        <v>89.09</v>
      </c>
      <c r="F1597" s="474" t="s">
        <v>4117</v>
      </c>
      <c r="G1597" s="475">
        <v>0.0</v>
      </c>
      <c r="M1597" s="473" t="s">
        <v>1858</v>
      </c>
      <c r="N1597" s="406">
        <v>80.27</v>
      </c>
      <c r="O1597" s="474">
        <v>81.18</v>
      </c>
      <c r="P1597" s="474">
        <v>81.27</v>
      </c>
      <c r="Q1597" s="474">
        <v>79.18</v>
      </c>
      <c r="R1597" s="474" t="s">
        <v>4030</v>
      </c>
      <c r="S1597" s="475">
        <v>-0.0079</v>
      </c>
    </row>
    <row r="1598" ht="15.75" customHeight="1">
      <c r="A1598" s="473" t="s">
        <v>1949</v>
      </c>
      <c r="B1598" s="406">
        <v>89.73</v>
      </c>
      <c r="C1598" s="474">
        <v>90.64</v>
      </c>
      <c r="D1598" s="474">
        <v>91.36</v>
      </c>
      <c r="E1598" s="474">
        <v>89.36</v>
      </c>
      <c r="F1598" s="474" t="s">
        <v>4118</v>
      </c>
      <c r="G1598" s="475">
        <v>-0.014</v>
      </c>
      <c r="M1598" s="473" t="s">
        <v>1859</v>
      </c>
      <c r="N1598" s="406">
        <v>80.91</v>
      </c>
      <c r="O1598" s="474">
        <v>82.73</v>
      </c>
      <c r="P1598" s="474">
        <v>82.73</v>
      </c>
      <c r="Q1598" s="474">
        <v>80.0</v>
      </c>
      <c r="R1598" s="474" t="s">
        <v>4031</v>
      </c>
      <c r="S1598" s="475">
        <v>-0.0187</v>
      </c>
    </row>
    <row r="1599" ht="15.75" customHeight="1">
      <c r="A1599" s="473" t="s">
        <v>1950</v>
      </c>
      <c r="B1599" s="406">
        <v>91.0</v>
      </c>
      <c r="C1599" s="474">
        <v>91.36</v>
      </c>
      <c r="D1599" s="474">
        <v>92.27</v>
      </c>
      <c r="E1599" s="474">
        <v>90.45</v>
      </c>
      <c r="F1599" s="474" t="s">
        <v>4119</v>
      </c>
      <c r="G1599" s="475">
        <v>-0.0049</v>
      </c>
      <c r="M1599" s="473" t="s">
        <v>1860</v>
      </c>
      <c r="N1599" s="406">
        <v>82.45</v>
      </c>
      <c r="O1599" s="474">
        <v>83.18</v>
      </c>
      <c r="P1599" s="474">
        <v>83.55</v>
      </c>
      <c r="Q1599" s="474">
        <v>82.27</v>
      </c>
      <c r="R1599" s="474" t="s">
        <v>4032</v>
      </c>
      <c r="S1599" s="475">
        <v>-0.0109</v>
      </c>
    </row>
    <row r="1600" ht="15.75" customHeight="1">
      <c r="A1600" s="473" t="s">
        <v>1951</v>
      </c>
      <c r="B1600" s="406">
        <v>91.45</v>
      </c>
      <c r="C1600" s="474">
        <v>88.27</v>
      </c>
      <c r="D1600" s="474">
        <v>92.45</v>
      </c>
      <c r="E1600" s="474">
        <v>88.27</v>
      </c>
      <c r="F1600" s="474" t="s">
        <v>4120</v>
      </c>
      <c r="G1600" s="475">
        <v>0.036</v>
      </c>
      <c r="M1600" s="473" t="s">
        <v>1861</v>
      </c>
      <c r="N1600" s="406">
        <v>83.36</v>
      </c>
      <c r="O1600" s="474">
        <v>83.55</v>
      </c>
      <c r="P1600" s="474">
        <v>83.91</v>
      </c>
      <c r="Q1600" s="474">
        <v>82.91</v>
      </c>
      <c r="R1600" s="474" t="s">
        <v>4033</v>
      </c>
      <c r="S1600" s="475">
        <v>0.0011</v>
      </c>
    </row>
    <row r="1601" ht="15.75" customHeight="1">
      <c r="A1601" s="473" t="s">
        <v>1952</v>
      </c>
      <c r="B1601" s="406">
        <v>88.27</v>
      </c>
      <c r="C1601" s="474">
        <v>87.18</v>
      </c>
      <c r="D1601" s="474">
        <v>89.0</v>
      </c>
      <c r="E1601" s="474">
        <v>87.18</v>
      </c>
      <c r="F1601" s="474" t="s">
        <v>4121</v>
      </c>
      <c r="G1601" s="475">
        <v>0.0115</v>
      </c>
      <c r="M1601" s="473" t="s">
        <v>1862</v>
      </c>
      <c r="N1601" s="406">
        <v>83.27</v>
      </c>
      <c r="O1601" s="474">
        <v>84.18</v>
      </c>
      <c r="P1601" s="474">
        <v>84.18</v>
      </c>
      <c r="Q1601" s="474">
        <v>83.0</v>
      </c>
      <c r="R1601" s="474" t="s">
        <v>4034</v>
      </c>
      <c r="S1601" s="475">
        <v>-0.0098</v>
      </c>
    </row>
    <row r="1602" ht="15.75" customHeight="1">
      <c r="A1602" s="473" t="s">
        <v>1953</v>
      </c>
      <c r="B1602" s="406">
        <v>87.27</v>
      </c>
      <c r="C1602" s="474">
        <v>86.91</v>
      </c>
      <c r="D1602" s="474">
        <v>87.36</v>
      </c>
      <c r="E1602" s="474">
        <v>86.55</v>
      </c>
      <c r="F1602" s="474" t="s">
        <v>4122</v>
      </c>
      <c r="G1602" s="475">
        <v>0.001</v>
      </c>
      <c r="M1602" s="473" t="s">
        <v>1863</v>
      </c>
      <c r="N1602" s="406">
        <v>84.09</v>
      </c>
      <c r="O1602" s="474">
        <v>84.45</v>
      </c>
      <c r="P1602" s="474">
        <v>85.0</v>
      </c>
      <c r="Q1602" s="474">
        <v>83.64</v>
      </c>
      <c r="R1602" s="474" t="s">
        <v>4035</v>
      </c>
      <c r="S1602" s="475">
        <v>-0.0043</v>
      </c>
    </row>
    <row r="1603" ht="15.75" customHeight="1">
      <c r="A1603" s="473" t="s">
        <v>1954</v>
      </c>
      <c r="B1603" s="406">
        <v>87.18</v>
      </c>
      <c r="C1603" s="474">
        <v>86.64</v>
      </c>
      <c r="D1603" s="474">
        <v>87.64</v>
      </c>
      <c r="E1603" s="474">
        <v>86.55</v>
      </c>
      <c r="F1603" s="474" t="s">
        <v>4123</v>
      </c>
      <c r="G1603" s="475">
        <v>0.0031</v>
      </c>
      <c r="M1603" s="473" t="s">
        <v>1864</v>
      </c>
      <c r="N1603" s="406">
        <v>84.45</v>
      </c>
      <c r="O1603" s="474">
        <v>82.55</v>
      </c>
      <c r="P1603" s="474">
        <v>84.55</v>
      </c>
      <c r="Q1603" s="474">
        <v>82.55</v>
      </c>
      <c r="R1603" s="474" t="s">
        <v>4036</v>
      </c>
      <c r="S1603" s="475">
        <v>0.0265</v>
      </c>
    </row>
    <row r="1604" ht="15.75" customHeight="1">
      <c r="A1604" s="473" t="s">
        <v>1955</v>
      </c>
      <c r="B1604" s="406">
        <v>86.91</v>
      </c>
      <c r="C1604" s="474">
        <v>87.0</v>
      </c>
      <c r="D1604" s="474">
        <v>87.27</v>
      </c>
      <c r="E1604" s="474">
        <v>86.64</v>
      </c>
      <c r="F1604" s="474" t="s">
        <v>4124</v>
      </c>
      <c r="G1604" s="475">
        <v>0.0</v>
      </c>
      <c r="M1604" s="473" t="s">
        <v>1865</v>
      </c>
      <c r="N1604" s="406">
        <v>82.27</v>
      </c>
      <c r="O1604" s="474">
        <v>83.0</v>
      </c>
      <c r="P1604" s="474">
        <v>83.0</v>
      </c>
      <c r="Q1604" s="474">
        <v>82.18</v>
      </c>
      <c r="R1604" s="474" t="s">
        <v>4037</v>
      </c>
      <c r="S1604" s="475">
        <v>-0.0045</v>
      </c>
    </row>
    <row r="1605" ht="15.75" customHeight="1">
      <c r="A1605" s="473" t="s">
        <v>1956</v>
      </c>
      <c r="B1605" s="406">
        <v>86.91</v>
      </c>
      <c r="C1605" s="474">
        <v>87.27</v>
      </c>
      <c r="D1605" s="474">
        <v>87.45</v>
      </c>
      <c r="E1605" s="474">
        <v>86.73</v>
      </c>
      <c r="F1605" s="474" t="s">
        <v>4125</v>
      </c>
      <c r="G1605" s="475">
        <v>-0.0052</v>
      </c>
      <c r="M1605" s="473" t="s">
        <v>1866</v>
      </c>
      <c r="N1605" s="406">
        <v>82.64</v>
      </c>
      <c r="O1605" s="474">
        <v>82.82</v>
      </c>
      <c r="P1605" s="474">
        <v>83.18</v>
      </c>
      <c r="Q1605" s="474">
        <v>82.0</v>
      </c>
      <c r="R1605" s="474" t="s">
        <v>4038</v>
      </c>
      <c r="S1605" s="475">
        <v>-0.0022</v>
      </c>
    </row>
    <row r="1606" ht="15.75" customHeight="1">
      <c r="A1606" s="473" t="s">
        <v>1957</v>
      </c>
      <c r="B1606" s="406">
        <v>87.36</v>
      </c>
      <c r="C1606" s="474">
        <v>87.73</v>
      </c>
      <c r="D1606" s="474">
        <v>88.18</v>
      </c>
      <c r="E1606" s="474">
        <v>87.18</v>
      </c>
      <c r="F1606" s="474" t="s">
        <v>4126</v>
      </c>
      <c r="G1606" s="475">
        <v>-0.0063</v>
      </c>
      <c r="M1606" s="473" t="s">
        <v>1867</v>
      </c>
      <c r="N1606" s="406">
        <v>82.82</v>
      </c>
      <c r="O1606" s="474">
        <v>83.09</v>
      </c>
      <c r="P1606" s="474">
        <v>83.09</v>
      </c>
      <c r="Q1606" s="474">
        <v>82.09</v>
      </c>
      <c r="R1606" s="474" t="s">
        <v>4039</v>
      </c>
      <c r="S1606" s="475">
        <v>-0.0032</v>
      </c>
    </row>
    <row r="1607" ht="15.75" customHeight="1">
      <c r="A1607" s="473" t="s">
        <v>1958</v>
      </c>
      <c r="B1607" s="406">
        <v>87.91</v>
      </c>
      <c r="C1607" s="474">
        <v>88.73</v>
      </c>
      <c r="D1607" s="474">
        <v>88.73</v>
      </c>
      <c r="E1607" s="474">
        <v>87.73</v>
      </c>
      <c r="F1607" s="474" t="s">
        <v>4127</v>
      </c>
      <c r="G1607" s="475">
        <v>-0.001</v>
      </c>
      <c r="M1607" s="473" t="s">
        <v>1868</v>
      </c>
      <c r="N1607" s="406">
        <v>83.09</v>
      </c>
      <c r="O1607" s="474">
        <v>82.18</v>
      </c>
      <c r="P1607" s="474">
        <v>83.45</v>
      </c>
      <c r="Q1607" s="474">
        <v>82.18</v>
      </c>
      <c r="R1607" s="474" t="s">
        <v>4040</v>
      </c>
      <c r="S1607" s="475">
        <v>-0.0011</v>
      </c>
    </row>
    <row r="1608" ht="15.75" customHeight="1">
      <c r="A1608" s="473" t="s">
        <v>1959</v>
      </c>
      <c r="B1608" s="406">
        <v>88.0</v>
      </c>
      <c r="C1608" s="474">
        <v>86.91</v>
      </c>
      <c r="D1608" s="474">
        <v>88.55</v>
      </c>
      <c r="E1608" s="474">
        <v>86.91</v>
      </c>
      <c r="F1608" s="474" t="s">
        <v>4128</v>
      </c>
      <c r="G1608" s="475">
        <v>0.0094</v>
      </c>
      <c r="M1608" s="473" t="s">
        <v>1869</v>
      </c>
      <c r="N1608" s="406">
        <v>83.18</v>
      </c>
      <c r="O1608" s="474">
        <v>82.73</v>
      </c>
      <c r="P1608" s="474">
        <v>83.27</v>
      </c>
      <c r="Q1608" s="474">
        <v>82.73</v>
      </c>
      <c r="R1608" s="474" t="s">
        <v>4041</v>
      </c>
      <c r="S1608" s="475">
        <v>0.0054</v>
      </c>
    </row>
    <row r="1609" ht="15.75" customHeight="1">
      <c r="A1609" s="473" t="s">
        <v>1960</v>
      </c>
      <c r="B1609" s="406">
        <v>87.18</v>
      </c>
      <c r="C1609" s="474">
        <v>87.45</v>
      </c>
      <c r="D1609" s="474">
        <v>87.91</v>
      </c>
      <c r="E1609" s="474">
        <v>87.09</v>
      </c>
      <c r="F1609" s="474" t="s">
        <v>4129</v>
      </c>
      <c r="G1609" s="475">
        <v>-0.0063</v>
      </c>
      <c r="M1609" s="473" t="s">
        <v>1870</v>
      </c>
      <c r="N1609" s="406">
        <v>82.73</v>
      </c>
      <c r="O1609" s="474">
        <v>83.55</v>
      </c>
      <c r="P1609" s="474">
        <v>83.55</v>
      </c>
      <c r="Q1609" s="474">
        <v>82.55</v>
      </c>
      <c r="R1609" s="474" t="s">
        <v>4042</v>
      </c>
      <c r="S1609" s="475">
        <v>0.0</v>
      </c>
    </row>
    <row r="1610" ht="15.75" customHeight="1">
      <c r="A1610" s="473" t="s">
        <v>1961</v>
      </c>
      <c r="B1610" s="406">
        <v>87.73</v>
      </c>
      <c r="C1610" s="474">
        <v>87.45</v>
      </c>
      <c r="D1610" s="474">
        <v>88.36</v>
      </c>
      <c r="E1610" s="474">
        <v>87.45</v>
      </c>
      <c r="F1610" s="474" t="s">
        <v>4130</v>
      </c>
      <c r="G1610" s="475">
        <v>-0.002</v>
      </c>
      <c r="M1610" s="473" t="s">
        <v>1871</v>
      </c>
      <c r="N1610" s="406">
        <v>82.73</v>
      </c>
      <c r="O1610" s="474">
        <v>83.18</v>
      </c>
      <c r="P1610" s="474">
        <v>83.27</v>
      </c>
      <c r="Q1610" s="474">
        <v>82.55</v>
      </c>
      <c r="R1610" s="474" t="s">
        <v>4043</v>
      </c>
      <c r="S1610" s="475">
        <v>0.0022</v>
      </c>
    </row>
    <row r="1611" ht="15.75" customHeight="1">
      <c r="A1611" s="473" t="s">
        <v>1962</v>
      </c>
      <c r="B1611" s="406">
        <v>87.91</v>
      </c>
      <c r="C1611" s="474">
        <v>88.91</v>
      </c>
      <c r="D1611" s="474">
        <v>88.91</v>
      </c>
      <c r="E1611" s="474">
        <v>87.64</v>
      </c>
      <c r="F1611" s="474" t="s">
        <v>4131</v>
      </c>
      <c r="G1611" s="475">
        <v>-0.0061</v>
      </c>
      <c r="M1611" s="473" t="s">
        <v>1872</v>
      </c>
      <c r="N1611" s="406">
        <v>82.55</v>
      </c>
      <c r="O1611" s="474">
        <v>82.55</v>
      </c>
      <c r="P1611" s="474">
        <v>82.73</v>
      </c>
      <c r="Q1611" s="474">
        <v>82.36</v>
      </c>
      <c r="R1611" s="474" t="s">
        <v>4044</v>
      </c>
      <c r="S1611" s="475">
        <v>-0.0022</v>
      </c>
    </row>
    <row r="1612" ht="15.75" customHeight="1">
      <c r="A1612" s="473" t="s">
        <v>1963</v>
      </c>
      <c r="B1612" s="406">
        <v>88.45</v>
      </c>
      <c r="C1612" s="474">
        <v>88.0</v>
      </c>
      <c r="D1612" s="474">
        <v>88.64</v>
      </c>
      <c r="E1612" s="474">
        <v>87.27</v>
      </c>
      <c r="F1612" s="474" t="s">
        <v>4132</v>
      </c>
      <c r="G1612" s="475">
        <v>0.0092</v>
      </c>
      <c r="M1612" s="473" t="s">
        <v>1873</v>
      </c>
      <c r="N1612" s="406">
        <v>82.73</v>
      </c>
      <c r="O1612" s="474">
        <v>83.18</v>
      </c>
      <c r="P1612" s="474">
        <v>83.18</v>
      </c>
      <c r="Q1612" s="474">
        <v>82.64</v>
      </c>
      <c r="R1612" s="474" t="s">
        <v>4045</v>
      </c>
      <c r="S1612" s="475">
        <v>0.0011</v>
      </c>
    </row>
    <row r="1613" ht="15.75" customHeight="1">
      <c r="A1613" s="473" t="s">
        <v>1964</v>
      </c>
      <c r="B1613" s="406">
        <v>87.64</v>
      </c>
      <c r="C1613" s="474">
        <v>87.82</v>
      </c>
      <c r="D1613" s="474">
        <v>88.09</v>
      </c>
      <c r="E1613" s="474">
        <v>87.45</v>
      </c>
      <c r="F1613" s="474" t="s">
        <v>4133</v>
      </c>
      <c r="G1613" s="475">
        <v>-0.0061</v>
      </c>
      <c r="M1613" s="473" t="s">
        <v>1874</v>
      </c>
      <c r="N1613" s="406">
        <v>82.64</v>
      </c>
      <c r="O1613" s="474">
        <v>82.73</v>
      </c>
      <c r="P1613" s="474">
        <v>82.91</v>
      </c>
      <c r="Q1613" s="474">
        <v>82.36</v>
      </c>
      <c r="R1613" s="474" t="s">
        <v>4046</v>
      </c>
      <c r="S1613" s="475">
        <v>-0.0022</v>
      </c>
    </row>
    <row r="1614" ht="15.75" customHeight="1">
      <c r="A1614" s="473" t="s">
        <v>1965</v>
      </c>
      <c r="B1614" s="406">
        <v>88.18</v>
      </c>
      <c r="C1614" s="474">
        <v>89.0</v>
      </c>
      <c r="D1614" s="474">
        <v>89.09</v>
      </c>
      <c r="E1614" s="474">
        <v>87.82</v>
      </c>
      <c r="F1614" s="474" t="s">
        <v>4134</v>
      </c>
      <c r="G1614" s="475">
        <v>-0.0062</v>
      </c>
      <c r="M1614" s="473" t="s">
        <v>1875</v>
      </c>
      <c r="N1614" s="406">
        <v>82.82</v>
      </c>
      <c r="O1614" s="474">
        <v>83.27</v>
      </c>
      <c r="P1614" s="474">
        <v>83.27</v>
      </c>
      <c r="Q1614" s="474">
        <v>82.64</v>
      </c>
      <c r="R1614" s="474" t="s">
        <v>4047</v>
      </c>
      <c r="S1614" s="475">
        <v>0.0</v>
      </c>
    </row>
    <row r="1615" ht="15.75" customHeight="1">
      <c r="A1615" s="473" t="s">
        <v>1966</v>
      </c>
      <c r="B1615" s="406">
        <v>88.73</v>
      </c>
      <c r="C1615" s="474">
        <v>89.09</v>
      </c>
      <c r="D1615" s="474">
        <v>89.09</v>
      </c>
      <c r="E1615" s="474">
        <v>88.45</v>
      </c>
      <c r="F1615" s="474" t="s">
        <v>4135</v>
      </c>
      <c r="G1615" s="475">
        <v>0.0042</v>
      </c>
      <c r="M1615" s="473" t="s">
        <v>1876</v>
      </c>
      <c r="N1615" s="406">
        <v>82.82</v>
      </c>
      <c r="O1615" s="474">
        <v>82.91</v>
      </c>
      <c r="P1615" s="474">
        <v>83.36</v>
      </c>
      <c r="Q1615" s="474">
        <v>82.55</v>
      </c>
      <c r="R1615" s="474" t="s">
        <v>4048</v>
      </c>
      <c r="S1615" s="475">
        <v>0.0033</v>
      </c>
    </row>
    <row r="1616" ht="15.75" customHeight="1">
      <c r="A1616" s="473" t="s">
        <v>1967</v>
      </c>
      <c r="B1616" s="406">
        <v>88.36</v>
      </c>
      <c r="C1616" s="474">
        <v>88.64</v>
      </c>
      <c r="D1616" s="474">
        <v>89.0</v>
      </c>
      <c r="E1616" s="474">
        <v>87.91</v>
      </c>
      <c r="F1616" s="474" t="s">
        <v>4136</v>
      </c>
      <c r="G1616" s="475">
        <v>0.0</v>
      </c>
      <c r="M1616" s="473" t="s">
        <v>1877</v>
      </c>
      <c r="N1616" s="406">
        <v>82.55</v>
      </c>
      <c r="O1616" s="474">
        <v>82.91</v>
      </c>
      <c r="P1616" s="474">
        <v>83.09</v>
      </c>
      <c r="Q1616" s="474">
        <v>82.36</v>
      </c>
      <c r="R1616" s="474" t="s">
        <v>4049</v>
      </c>
      <c r="S1616" s="475">
        <v>-0.0033</v>
      </c>
    </row>
    <row r="1617" ht="15.75" customHeight="1">
      <c r="A1617" s="473" t="s">
        <v>1968</v>
      </c>
      <c r="B1617" s="406">
        <v>88.36</v>
      </c>
      <c r="C1617" s="474">
        <v>88.18</v>
      </c>
      <c r="D1617" s="474">
        <v>88.91</v>
      </c>
      <c r="E1617" s="474">
        <v>88.09</v>
      </c>
      <c r="F1617" s="474" t="s">
        <v>4137</v>
      </c>
      <c r="G1617" s="475">
        <v>-0.0032</v>
      </c>
      <c r="M1617" s="473" t="s">
        <v>1878</v>
      </c>
      <c r="N1617" s="406">
        <v>82.82</v>
      </c>
      <c r="O1617" s="474">
        <v>83.18</v>
      </c>
      <c r="P1617" s="474">
        <v>83.18</v>
      </c>
      <c r="Q1617" s="474">
        <v>82.55</v>
      </c>
      <c r="R1617" s="474" t="s">
        <v>4050</v>
      </c>
      <c r="S1617" s="475">
        <v>0.0011</v>
      </c>
    </row>
    <row r="1618" ht="15.75" customHeight="1">
      <c r="A1618" s="473" t="s">
        <v>1969</v>
      </c>
      <c r="B1618" s="406">
        <v>88.64</v>
      </c>
      <c r="C1618" s="474">
        <v>87.91</v>
      </c>
      <c r="D1618" s="474">
        <v>89.09</v>
      </c>
      <c r="E1618" s="474">
        <v>87.73</v>
      </c>
      <c r="F1618" s="474" t="s">
        <v>4138</v>
      </c>
      <c r="G1618" s="475">
        <v>0.0032</v>
      </c>
      <c r="M1618" s="473" t="s">
        <v>1879</v>
      </c>
      <c r="N1618" s="406">
        <v>82.73</v>
      </c>
      <c r="O1618" s="474">
        <v>83.55</v>
      </c>
      <c r="P1618" s="474">
        <v>83.55</v>
      </c>
      <c r="Q1618" s="474">
        <v>82.55</v>
      </c>
      <c r="R1618" s="474" t="s">
        <v>4051</v>
      </c>
      <c r="S1618" s="475">
        <v>-0.0011</v>
      </c>
    </row>
    <row r="1619" ht="15.75" customHeight="1">
      <c r="A1619" s="473" t="s">
        <v>1970</v>
      </c>
      <c r="B1619" s="406">
        <v>88.36</v>
      </c>
      <c r="C1619" s="474">
        <v>87.91</v>
      </c>
      <c r="D1619" s="474">
        <v>88.82</v>
      </c>
      <c r="E1619" s="474">
        <v>87.36</v>
      </c>
      <c r="F1619" s="474" t="s">
        <v>4139</v>
      </c>
      <c r="G1619" s="475">
        <v>0.002</v>
      </c>
      <c r="M1619" s="473" t="s">
        <v>1880</v>
      </c>
      <c r="N1619" s="406">
        <v>82.82</v>
      </c>
      <c r="O1619" s="474">
        <v>82.55</v>
      </c>
      <c r="P1619" s="474">
        <v>83.0</v>
      </c>
      <c r="Q1619" s="474">
        <v>82.18</v>
      </c>
      <c r="R1619" s="474" t="s">
        <v>4052</v>
      </c>
      <c r="S1619" s="475">
        <v>0.0</v>
      </c>
    </row>
    <row r="1620" ht="15.75" customHeight="1">
      <c r="A1620" s="473" t="s">
        <v>1971</v>
      </c>
      <c r="B1620" s="406">
        <v>88.18</v>
      </c>
      <c r="C1620" s="474">
        <v>87.82</v>
      </c>
      <c r="D1620" s="474">
        <v>89.09</v>
      </c>
      <c r="E1620" s="474">
        <v>87.64</v>
      </c>
      <c r="F1620" s="474" t="s">
        <v>4140</v>
      </c>
      <c r="G1620" s="475">
        <v>-0.002</v>
      </c>
      <c r="M1620" s="473" t="s">
        <v>1881</v>
      </c>
      <c r="N1620" s="406">
        <v>82.82</v>
      </c>
      <c r="O1620" s="474">
        <v>83.18</v>
      </c>
      <c r="P1620" s="474">
        <v>83.55</v>
      </c>
      <c r="Q1620" s="474">
        <v>82.0</v>
      </c>
      <c r="R1620" s="474" t="s">
        <v>4053</v>
      </c>
      <c r="S1620" s="475">
        <v>-0.0043</v>
      </c>
    </row>
    <row r="1621" ht="15.75" customHeight="1">
      <c r="A1621" s="473" t="s">
        <v>1972</v>
      </c>
      <c r="B1621" s="406">
        <v>88.36</v>
      </c>
      <c r="C1621" s="474">
        <v>89.09</v>
      </c>
      <c r="D1621" s="474">
        <v>89.18</v>
      </c>
      <c r="E1621" s="474">
        <v>88.18</v>
      </c>
      <c r="F1621" s="474" t="s">
        <v>4141</v>
      </c>
      <c r="G1621" s="475">
        <v>0.001</v>
      </c>
      <c r="M1621" s="473" t="s">
        <v>1882</v>
      </c>
      <c r="N1621" s="406">
        <v>83.18</v>
      </c>
      <c r="O1621" s="474">
        <v>83.18</v>
      </c>
      <c r="P1621" s="474">
        <v>83.64</v>
      </c>
      <c r="Q1621" s="474">
        <v>83.0</v>
      </c>
      <c r="R1621" s="474" t="s">
        <v>4054</v>
      </c>
      <c r="S1621" s="475">
        <v>0.0011</v>
      </c>
    </row>
    <row r="1622" ht="15.75" customHeight="1">
      <c r="A1622" s="473" t="s">
        <v>1973</v>
      </c>
      <c r="B1622" s="406">
        <v>88.27</v>
      </c>
      <c r="C1622" s="474">
        <v>88.73</v>
      </c>
      <c r="D1622" s="474">
        <v>90.18</v>
      </c>
      <c r="E1622" s="474">
        <v>87.91</v>
      </c>
      <c r="F1622" s="474" t="s">
        <v>4142</v>
      </c>
      <c r="G1622" s="475">
        <v>-0.0032</v>
      </c>
      <c r="M1622" s="473" t="s">
        <v>1883</v>
      </c>
      <c r="N1622" s="406">
        <v>83.09</v>
      </c>
      <c r="O1622" s="474">
        <v>83.45</v>
      </c>
      <c r="P1622" s="474">
        <v>84.0</v>
      </c>
      <c r="Q1622" s="474">
        <v>82.45</v>
      </c>
      <c r="R1622" s="474" t="s">
        <v>4055</v>
      </c>
      <c r="S1622" s="475">
        <v>-0.0011</v>
      </c>
    </row>
    <row r="1623" ht="15.75" customHeight="1">
      <c r="A1623" s="473" t="s">
        <v>1974</v>
      </c>
      <c r="B1623" s="406">
        <v>88.55</v>
      </c>
      <c r="C1623" s="474">
        <v>88.64</v>
      </c>
      <c r="D1623" s="474">
        <v>88.73</v>
      </c>
      <c r="E1623" s="474">
        <v>87.0</v>
      </c>
      <c r="F1623" s="474" t="s">
        <v>4143</v>
      </c>
      <c r="G1623" s="475">
        <v>0.0126</v>
      </c>
      <c r="M1623" s="473" t="s">
        <v>1884</v>
      </c>
      <c r="N1623" s="406">
        <v>83.18</v>
      </c>
      <c r="O1623" s="474">
        <v>83.36</v>
      </c>
      <c r="P1623" s="474">
        <v>83.36</v>
      </c>
      <c r="Q1623" s="474">
        <v>82.55</v>
      </c>
      <c r="R1623" s="474" t="s">
        <v>4056</v>
      </c>
      <c r="S1623" s="475">
        <v>0.0076</v>
      </c>
    </row>
    <row r="1624" ht="15.75" customHeight="1">
      <c r="A1624" s="473" t="s">
        <v>1975</v>
      </c>
      <c r="B1624" s="406">
        <v>87.45</v>
      </c>
      <c r="C1624" s="474">
        <v>87.36</v>
      </c>
      <c r="D1624" s="474">
        <v>88.55</v>
      </c>
      <c r="E1624" s="474">
        <v>86.82</v>
      </c>
      <c r="F1624" s="474" t="s">
        <v>4144</v>
      </c>
      <c r="G1624" s="475">
        <v>0.001</v>
      </c>
      <c r="M1624" s="473" t="s">
        <v>1885</v>
      </c>
      <c r="N1624" s="406">
        <v>82.55</v>
      </c>
      <c r="O1624" s="474">
        <v>82.73</v>
      </c>
      <c r="P1624" s="474">
        <v>83.27</v>
      </c>
      <c r="Q1624" s="474">
        <v>82.18</v>
      </c>
      <c r="R1624" s="474" t="s">
        <v>4057</v>
      </c>
      <c r="S1624" s="475">
        <v>0.0</v>
      </c>
    </row>
    <row r="1625" ht="15.75" customHeight="1">
      <c r="A1625" s="473" t="s">
        <v>1976</v>
      </c>
      <c r="B1625" s="406">
        <v>87.36</v>
      </c>
      <c r="C1625" s="474">
        <v>88.36</v>
      </c>
      <c r="D1625" s="474">
        <v>88.36</v>
      </c>
      <c r="E1625" s="474">
        <v>87.27</v>
      </c>
      <c r="F1625" s="474" t="s">
        <v>4145</v>
      </c>
      <c r="G1625" s="475">
        <v>-0.0113</v>
      </c>
      <c r="M1625" s="473" t="s">
        <v>1886</v>
      </c>
      <c r="N1625" s="406">
        <v>82.55</v>
      </c>
      <c r="O1625" s="474">
        <v>82.64</v>
      </c>
      <c r="P1625" s="474">
        <v>83.09</v>
      </c>
      <c r="Q1625" s="474">
        <v>82.27</v>
      </c>
      <c r="R1625" s="474" t="s">
        <v>4058</v>
      </c>
      <c r="S1625" s="475">
        <v>0.0045</v>
      </c>
    </row>
    <row r="1626" ht="15.75" customHeight="1">
      <c r="A1626" s="473" t="s">
        <v>1977</v>
      </c>
      <c r="B1626" s="406">
        <v>88.36</v>
      </c>
      <c r="C1626" s="474">
        <v>89.09</v>
      </c>
      <c r="D1626" s="474">
        <v>89.09</v>
      </c>
      <c r="E1626" s="474">
        <v>87.64</v>
      </c>
      <c r="F1626" s="474" t="s">
        <v>4146</v>
      </c>
      <c r="G1626" s="475">
        <v>-0.0202</v>
      </c>
      <c r="M1626" s="473" t="s">
        <v>1887</v>
      </c>
      <c r="N1626" s="406">
        <v>82.18</v>
      </c>
      <c r="O1626" s="474">
        <v>83.36</v>
      </c>
      <c r="P1626" s="474">
        <v>83.36</v>
      </c>
      <c r="Q1626" s="474">
        <v>81.82</v>
      </c>
      <c r="R1626" s="474" t="s">
        <v>4059</v>
      </c>
      <c r="S1626" s="475">
        <v>-0.0056</v>
      </c>
    </row>
    <row r="1627" ht="15.75" customHeight="1">
      <c r="A1627" s="473" t="s">
        <v>1978</v>
      </c>
      <c r="B1627" s="406">
        <v>90.18</v>
      </c>
      <c r="C1627" s="474">
        <v>90.45</v>
      </c>
      <c r="D1627" s="474">
        <v>90.82</v>
      </c>
      <c r="E1627" s="474">
        <v>89.73</v>
      </c>
      <c r="F1627" s="474" t="s">
        <v>4147</v>
      </c>
      <c r="G1627" s="475">
        <v>0.006</v>
      </c>
      <c r="M1627" s="473" t="s">
        <v>1888</v>
      </c>
      <c r="N1627" s="406">
        <v>82.64</v>
      </c>
      <c r="O1627" s="474">
        <v>82.64</v>
      </c>
      <c r="P1627" s="474">
        <v>83.09</v>
      </c>
      <c r="Q1627" s="474">
        <v>82.0</v>
      </c>
      <c r="R1627" s="474" t="s">
        <v>4060</v>
      </c>
      <c r="S1627" s="475">
        <v>0.0067</v>
      </c>
    </row>
    <row r="1628" ht="15.75" customHeight="1">
      <c r="A1628" s="473" t="s">
        <v>1979</v>
      </c>
      <c r="B1628" s="406">
        <v>89.64</v>
      </c>
      <c r="C1628" s="474">
        <v>89.45</v>
      </c>
      <c r="D1628" s="474">
        <v>90.09</v>
      </c>
      <c r="E1628" s="474">
        <v>89.09</v>
      </c>
      <c r="F1628" s="474" t="s">
        <v>4148</v>
      </c>
      <c r="G1628" s="475">
        <v>0.0052</v>
      </c>
      <c r="M1628" s="473" t="s">
        <v>1889</v>
      </c>
      <c r="N1628" s="406">
        <v>82.09</v>
      </c>
      <c r="O1628" s="474">
        <v>83.09</v>
      </c>
      <c r="P1628" s="474">
        <v>83.27</v>
      </c>
      <c r="Q1628" s="474">
        <v>81.82</v>
      </c>
      <c r="R1628" s="474" t="s">
        <v>4061</v>
      </c>
      <c r="S1628" s="475">
        <v>-0.0067</v>
      </c>
    </row>
    <row r="1629" ht="15.75" customHeight="1">
      <c r="A1629" s="473" t="s">
        <v>1980</v>
      </c>
      <c r="B1629" s="406">
        <v>89.18</v>
      </c>
      <c r="C1629" s="474">
        <v>88.82</v>
      </c>
      <c r="D1629" s="474">
        <v>89.82</v>
      </c>
      <c r="E1629" s="474">
        <v>88.73</v>
      </c>
      <c r="F1629" s="474" t="s">
        <v>4149</v>
      </c>
      <c r="G1629" s="475">
        <v>0.0</v>
      </c>
      <c r="M1629" s="473" t="s">
        <v>1890</v>
      </c>
      <c r="N1629" s="406">
        <v>82.64</v>
      </c>
      <c r="O1629" s="474">
        <v>82.82</v>
      </c>
      <c r="P1629" s="474">
        <v>82.91</v>
      </c>
      <c r="Q1629" s="474">
        <v>82.45</v>
      </c>
      <c r="R1629" s="474" t="s">
        <v>4062</v>
      </c>
      <c r="S1629" s="475">
        <v>-0.0011</v>
      </c>
    </row>
    <row r="1630" ht="15.75" customHeight="1">
      <c r="A1630" s="473" t="s">
        <v>1981</v>
      </c>
      <c r="B1630" s="406">
        <v>89.18</v>
      </c>
      <c r="C1630" s="474">
        <v>88.82</v>
      </c>
      <c r="D1630" s="474">
        <v>89.55</v>
      </c>
      <c r="E1630" s="474">
        <v>88.73</v>
      </c>
      <c r="F1630" s="474" t="s">
        <v>4150</v>
      </c>
      <c r="G1630" s="475">
        <v>0.002</v>
      </c>
      <c r="M1630" s="473" t="s">
        <v>1891</v>
      </c>
      <c r="N1630" s="406">
        <v>82.73</v>
      </c>
      <c r="O1630" s="474">
        <v>81.91</v>
      </c>
      <c r="P1630" s="474">
        <v>83.0</v>
      </c>
      <c r="Q1630" s="474">
        <v>81.91</v>
      </c>
      <c r="R1630" s="474" t="s">
        <v>4063</v>
      </c>
      <c r="S1630" s="475">
        <v>0.01</v>
      </c>
    </row>
    <row r="1631" ht="15.75" customHeight="1">
      <c r="A1631" s="473" t="s">
        <v>1982</v>
      </c>
      <c r="B1631" s="406">
        <v>89.0</v>
      </c>
      <c r="C1631" s="474">
        <v>88.91</v>
      </c>
      <c r="D1631" s="474">
        <v>89.73</v>
      </c>
      <c r="E1631" s="474">
        <v>88.27</v>
      </c>
      <c r="F1631" s="474" t="s">
        <v>4151</v>
      </c>
      <c r="G1631" s="475">
        <v>0.0</v>
      </c>
      <c r="M1631" s="473" t="s">
        <v>1892</v>
      </c>
      <c r="N1631" s="406">
        <v>81.91</v>
      </c>
      <c r="O1631" s="474">
        <v>81.82</v>
      </c>
      <c r="P1631" s="474">
        <v>82.64</v>
      </c>
      <c r="Q1631" s="474">
        <v>81.73</v>
      </c>
      <c r="R1631" s="474" t="s">
        <v>4064</v>
      </c>
      <c r="S1631" s="475">
        <v>0.0022</v>
      </c>
    </row>
    <row r="1632" ht="15.75" customHeight="1">
      <c r="A1632" s="473" t="s">
        <v>1983</v>
      </c>
      <c r="B1632" s="406">
        <v>89.0</v>
      </c>
      <c r="C1632" s="474">
        <v>89.91</v>
      </c>
      <c r="D1632" s="474">
        <v>89.91</v>
      </c>
      <c r="E1632" s="474">
        <v>88.73</v>
      </c>
      <c r="F1632" s="474" t="s">
        <v>4152</v>
      </c>
      <c r="G1632" s="475">
        <v>-0.002</v>
      </c>
      <c r="M1632" s="473" t="s">
        <v>1893</v>
      </c>
      <c r="N1632" s="406">
        <v>81.73</v>
      </c>
      <c r="O1632" s="474">
        <v>81.73</v>
      </c>
      <c r="P1632" s="474">
        <v>82.45</v>
      </c>
      <c r="Q1632" s="474">
        <v>81.55</v>
      </c>
      <c r="R1632" s="474" t="s">
        <v>4065</v>
      </c>
      <c r="S1632" s="475">
        <v>0.0</v>
      </c>
    </row>
    <row r="1633" ht="15.75" customHeight="1">
      <c r="A1633" s="473" t="s">
        <v>1984</v>
      </c>
      <c r="B1633" s="406">
        <v>89.18</v>
      </c>
      <c r="C1633" s="474">
        <v>88.27</v>
      </c>
      <c r="D1633" s="474">
        <v>89.55</v>
      </c>
      <c r="E1633" s="474">
        <v>88.18</v>
      </c>
      <c r="F1633" s="474" t="s">
        <v>4153</v>
      </c>
      <c r="G1633" s="475">
        <v>0.003</v>
      </c>
      <c r="M1633" s="473" t="s">
        <v>1894</v>
      </c>
      <c r="N1633" s="406">
        <v>81.73</v>
      </c>
      <c r="O1633" s="474">
        <v>81.82</v>
      </c>
      <c r="P1633" s="474">
        <v>81.82</v>
      </c>
      <c r="Q1633" s="474">
        <v>81.45</v>
      </c>
      <c r="R1633" s="474" t="s">
        <v>4066</v>
      </c>
      <c r="S1633" s="475">
        <v>0.0045</v>
      </c>
    </row>
    <row r="1634" ht="15.75" customHeight="1">
      <c r="A1634" s="473" t="s">
        <v>1985</v>
      </c>
      <c r="B1634" s="406">
        <v>88.91</v>
      </c>
      <c r="C1634" s="474">
        <v>88.82</v>
      </c>
      <c r="D1634" s="474">
        <v>89.45</v>
      </c>
      <c r="E1634" s="474">
        <v>87.82</v>
      </c>
      <c r="F1634" s="474" t="s">
        <v>4154</v>
      </c>
      <c r="G1634" s="475">
        <v>0.0083</v>
      </c>
      <c r="M1634" s="473" t="s">
        <v>1895</v>
      </c>
      <c r="N1634" s="406">
        <v>81.36</v>
      </c>
      <c r="O1634" s="474">
        <v>81.36</v>
      </c>
      <c r="P1634" s="474">
        <v>81.82</v>
      </c>
      <c r="Q1634" s="474">
        <v>81.09</v>
      </c>
      <c r="R1634" s="474" t="s">
        <v>4067</v>
      </c>
      <c r="S1634" s="475">
        <v>0.0</v>
      </c>
    </row>
    <row r="1635" ht="15.75" customHeight="1">
      <c r="A1635" s="473" t="s">
        <v>1986</v>
      </c>
      <c r="B1635" s="406">
        <v>88.18</v>
      </c>
      <c r="C1635" s="474">
        <v>88.36</v>
      </c>
      <c r="D1635" s="474">
        <v>88.73</v>
      </c>
      <c r="E1635" s="474">
        <v>88.09</v>
      </c>
      <c r="F1635" s="474" t="s">
        <v>4155</v>
      </c>
      <c r="G1635" s="475">
        <v>-0.0072</v>
      </c>
      <c r="M1635" s="473" t="s">
        <v>1896</v>
      </c>
      <c r="N1635" s="406">
        <v>81.36</v>
      </c>
      <c r="O1635" s="474">
        <v>81.91</v>
      </c>
      <c r="P1635" s="474">
        <v>82.09</v>
      </c>
      <c r="Q1635" s="474">
        <v>80.91</v>
      </c>
      <c r="R1635" s="474" t="s">
        <v>4068</v>
      </c>
      <c r="S1635" s="475">
        <v>-0.0067</v>
      </c>
    </row>
    <row r="1636" ht="15.75" customHeight="1">
      <c r="A1636" s="473" t="s">
        <v>1987</v>
      </c>
      <c r="B1636" s="406">
        <v>88.82</v>
      </c>
      <c r="C1636" s="474">
        <v>89.0</v>
      </c>
      <c r="D1636" s="474">
        <v>89.18</v>
      </c>
      <c r="E1636" s="474">
        <v>88.45</v>
      </c>
      <c r="F1636" s="474" t="s">
        <v>4156</v>
      </c>
      <c r="G1636" s="475">
        <v>-0.004</v>
      </c>
      <c r="M1636" s="473" t="s">
        <v>1897</v>
      </c>
      <c r="N1636" s="406">
        <v>81.91</v>
      </c>
      <c r="O1636" s="474">
        <v>81.82</v>
      </c>
      <c r="P1636" s="474">
        <v>82.09</v>
      </c>
      <c r="Q1636" s="474">
        <v>81.36</v>
      </c>
      <c r="R1636" s="474" t="s">
        <v>4069</v>
      </c>
      <c r="S1636" s="475">
        <v>0.0068</v>
      </c>
    </row>
    <row r="1637" ht="15.75" customHeight="1">
      <c r="A1637" s="473" t="s">
        <v>1988</v>
      </c>
      <c r="B1637" s="406">
        <v>89.18</v>
      </c>
      <c r="C1637" s="474">
        <v>90.73</v>
      </c>
      <c r="D1637" s="474">
        <v>90.73</v>
      </c>
      <c r="E1637" s="474">
        <v>88.73</v>
      </c>
      <c r="F1637" s="474" t="s">
        <v>4157</v>
      </c>
      <c r="G1637" s="475">
        <v>0.0051</v>
      </c>
      <c r="M1637" s="473" t="s">
        <v>1898</v>
      </c>
      <c r="N1637" s="406">
        <v>81.36</v>
      </c>
      <c r="O1637" s="474">
        <v>81.82</v>
      </c>
      <c r="P1637" s="474">
        <v>81.82</v>
      </c>
      <c r="Q1637" s="474">
        <v>80.91</v>
      </c>
      <c r="R1637" s="474" t="s">
        <v>4070</v>
      </c>
      <c r="S1637" s="475">
        <v>-0.0011</v>
      </c>
    </row>
    <row r="1638" ht="15.75" customHeight="1">
      <c r="A1638" s="473" t="s">
        <v>1989</v>
      </c>
      <c r="B1638" s="406">
        <v>88.73</v>
      </c>
      <c r="C1638" s="474">
        <v>92.18</v>
      </c>
      <c r="D1638" s="474">
        <v>92.18</v>
      </c>
      <c r="E1638" s="474">
        <v>88.64</v>
      </c>
      <c r="F1638" s="474" t="s">
        <v>4158</v>
      </c>
      <c r="G1638" s="475">
        <v>-0.0121</v>
      </c>
      <c r="M1638" s="473" t="s">
        <v>1899</v>
      </c>
      <c r="N1638" s="406">
        <v>81.45</v>
      </c>
      <c r="O1638" s="474">
        <v>81.82</v>
      </c>
      <c r="P1638" s="474">
        <v>82.09</v>
      </c>
      <c r="Q1638" s="474">
        <v>80.45</v>
      </c>
      <c r="R1638" s="474" t="s">
        <v>4071</v>
      </c>
      <c r="S1638" s="475">
        <v>-0.0034</v>
      </c>
    </row>
    <row r="1639" ht="15.75" customHeight="1">
      <c r="A1639" s="473" t="s">
        <v>1990</v>
      </c>
      <c r="B1639" s="406">
        <v>89.82</v>
      </c>
      <c r="C1639" s="474">
        <v>90.0</v>
      </c>
      <c r="D1639" s="474">
        <v>90.36</v>
      </c>
      <c r="E1639" s="474">
        <v>89.27</v>
      </c>
      <c r="F1639" s="474" t="s">
        <v>4159</v>
      </c>
      <c r="G1639" s="475">
        <v>-0.001</v>
      </c>
      <c r="M1639" s="473" t="s">
        <v>1900</v>
      </c>
      <c r="N1639" s="406">
        <v>81.73</v>
      </c>
      <c r="O1639" s="474">
        <v>81.36</v>
      </c>
      <c r="P1639" s="474">
        <v>82.36</v>
      </c>
      <c r="Q1639" s="474">
        <v>81.36</v>
      </c>
      <c r="R1639" s="474" t="s">
        <v>3852</v>
      </c>
      <c r="S1639" s="475">
        <v>-0.0044</v>
      </c>
    </row>
    <row r="1640" ht="15.75" customHeight="1">
      <c r="A1640" s="473" t="s">
        <v>1991</v>
      </c>
      <c r="B1640" s="406">
        <v>89.91</v>
      </c>
      <c r="C1640" s="474">
        <v>90.91</v>
      </c>
      <c r="D1640" s="474">
        <v>91.64</v>
      </c>
      <c r="E1640" s="474">
        <v>89.09</v>
      </c>
      <c r="F1640" s="474" t="s">
        <v>4160</v>
      </c>
      <c r="G1640" s="475">
        <v>-0.0275</v>
      </c>
      <c r="M1640" s="473" t="s">
        <v>1901</v>
      </c>
      <c r="N1640" s="406">
        <v>82.09</v>
      </c>
      <c r="O1640" s="474">
        <v>82.18</v>
      </c>
      <c r="P1640" s="474">
        <v>82.55</v>
      </c>
      <c r="Q1640" s="474">
        <v>81.82</v>
      </c>
      <c r="R1640" s="474" t="s">
        <v>4072</v>
      </c>
      <c r="S1640" s="475">
        <v>-0.0033</v>
      </c>
    </row>
    <row r="1641" ht="15.75" customHeight="1">
      <c r="A1641" s="473" t="s">
        <v>1992</v>
      </c>
      <c r="B1641" s="406">
        <v>92.45</v>
      </c>
      <c r="C1641" s="474">
        <v>92.45</v>
      </c>
      <c r="D1641" s="474">
        <v>92.91</v>
      </c>
      <c r="E1641" s="474">
        <v>90.0</v>
      </c>
      <c r="F1641" s="474" t="s">
        <v>4161</v>
      </c>
      <c r="G1641" s="475">
        <v>0.021</v>
      </c>
      <c r="M1641" s="473" t="s">
        <v>1902</v>
      </c>
      <c r="N1641" s="406">
        <v>82.36</v>
      </c>
      <c r="O1641" s="474">
        <v>82.09</v>
      </c>
      <c r="P1641" s="474">
        <v>82.64</v>
      </c>
      <c r="Q1641" s="474">
        <v>82.09</v>
      </c>
      <c r="R1641" s="474" t="s">
        <v>4073</v>
      </c>
      <c r="S1641" s="475">
        <v>0.0022</v>
      </c>
    </row>
    <row r="1642" ht="15.75" customHeight="1">
      <c r="A1642" s="473" t="s">
        <v>1993</v>
      </c>
      <c r="B1642" s="406">
        <v>90.55</v>
      </c>
      <c r="C1642" s="474">
        <v>91.18</v>
      </c>
      <c r="D1642" s="474">
        <v>92.09</v>
      </c>
      <c r="E1642" s="474">
        <v>90.18</v>
      </c>
      <c r="F1642" s="474" t="s">
        <v>4162</v>
      </c>
      <c r="G1642" s="475">
        <v>-0.0079</v>
      </c>
      <c r="M1642" s="473" t="s">
        <v>1903</v>
      </c>
      <c r="N1642" s="406">
        <v>82.18</v>
      </c>
      <c r="O1642" s="474">
        <v>82.45</v>
      </c>
      <c r="P1642" s="474">
        <v>82.73</v>
      </c>
      <c r="Q1642" s="474">
        <v>82.09</v>
      </c>
      <c r="R1642" s="474" t="s">
        <v>4074</v>
      </c>
      <c r="S1642" s="475">
        <v>-0.0022</v>
      </c>
    </row>
    <row r="1643" ht="15.75" customHeight="1">
      <c r="A1643" s="473" t="s">
        <v>1994</v>
      </c>
      <c r="B1643" s="406">
        <v>91.27</v>
      </c>
      <c r="C1643" s="474">
        <v>91.64</v>
      </c>
      <c r="D1643" s="474">
        <v>92.73</v>
      </c>
      <c r="E1643" s="474">
        <v>90.91</v>
      </c>
      <c r="F1643" s="474" t="s">
        <v>4163</v>
      </c>
      <c r="G1643" s="475">
        <v>-0.007</v>
      </c>
      <c r="M1643" s="473" t="s">
        <v>1904</v>
      </c>
      <c r="N1643" s="406">
        <v>82.36</v>
      </c>
      <c r="O1643" s="474">
        <v>83.36</v>
      </c>
      <c r="P1643" s="474">
        <v>83.36</v>
      </c>
      <c r="Q1643" s="474">
        <v>82.27</v>
      </c>
      <c r="R1643" s="474" t="s">
        <v>4075</v>
      </c>
      <c r="S1643" s="475">
        <v>-0.0011</v>
      </c>
    </row>
    <row r="1644" ht="15.75" customHeight="1">
      <c r="A1644" s="473" t="s">
        <v>1995</v>
      </c>
      <c r="B1644" s="406">
        <v>91.91</v>
      </c>
      <c r="C1644" s="474">
        <v>93.64</v>
      </c>
      <c r="D1644" s="474">
        <v>93.73</v>
      </c>
      <c r="E1644" s="474">
        <v>91.36</v>
      </c>
      <c r="F1644" s="474" t="s">
        <v>4164</v>
      </c>
      <c r="G1644" s="475">
        <v>-0.0049</v>
      </c>
      <c r="M1644" s="473" t="s">
        <v>1905</v>
      </c>
      <c r="N1644" s="406">
        <v>82.45</v>
      </c>
      <c r="O1644" s="474">
        <v>82.73</v>
      </c>
      <c r="P1644" s="474">
        <v>82.73</v>
      </c>
      <c r="Q1644" s="474">
        <v>82.0</v>
      </c>
      <c r="R1644" s="474" t="s">
        <v>4053</v>
      </c>
      <c r="S1644" s="475">
        <v>-0.0012</v>
      </c>
    </row>
    <row r="1645" ht="15.75" customHeight="1">
      <c r="A1645" s="473" t="s">
        <v>1996</v>
      </c>
      <c r="B1645" s="406">
        <v>92.36</v>
      </c>
      <c r="C1645" s="474">
        <v>92.64</v>
      </c>
      <c r="D1645" s="474">
        <v>93.0</v>
      </c>
      <c r="E1645" s="474">
        <v>90.64</v>
      </c>
      <c r="F1645" s="474" t="s">
        <v>4165</v>
      </c>
      <c r="G1645" s="475">
        <v>0.0109</v>
      </c>
      <c r="M1645" s="473" t="s">
        <v>1906</v>
      </c>
      <c r="N1645" s="406">
        <v>82.55</v>
      </c>
      <c r="O1645" s="474">
        <v>81.82</v>
      </c>
      <c r="P1645" s="474">
        <v>82.91</v>
      </c>
      <c r="Q1645" s="474">
        <v>81.64</v>
      </c>
      <c r="R1645" s="474" t="s">
        <v>4076</v>
      </c>
      <c r="S1645" s="475">
        <v>0.0056</v>
      </c>
    </row>
    <row r="1646" ht="15.75" customHeight="1">
      <c r="A1646" s="473" t="s">
        <v>1997</v>
      </c>
      <c r="B1646" s="406">
        <v>91.36</v>
      </c>
      <c r="C1646" s="474">
        <v>92.27</v>
      </c>
      <c r="D1646" s="474">
        <v>92.27</v>
      </c>
      <c r="E1646" s="474">
        <v>90.18</v>
      </c>
      <c r="F1646" s="474" t="s">
        <v>4166</v>
      </c>
      <c r="G1646" s="475">
        <v>-0.0118</v>
      </c>
      <c r="M1646" s="473" t="s">
        <v>1907</v>
      </c>
      <c r="N1646" s="406">
        <v>82.09</v>
      </c>
      <c r="O1646" s="474">
        <v>82.09</v>
      </c>
      <c r="P1646" s="474">
        <v>82.73</v>
      </c>
      <c r="Q1646" s="474">
        <v>81.73</v>
      </c>
      <c r="R1646" s="474" t="s">
        <v>4077</v>
      </c>
      <c r="S1646" s="475">
        <v>0.0011</v>
      </c>
    </row>
    <row r="1647" ht="15.75" customHeight="1">
      <c r="A1647" s="473" t="s">
        <v>1998</v>
      </c>
      <c r="B1647" s="406">
        <v>92.45</v>
      </c>
      <c r="C1647" s="474">
        <v>93.64</v>
      </c>
      <c r="D1647" s="474">
        <v>94.0</v>
      </c>
      <c r="E1647" s="474">
        <v>92.0</v>
      </c>
      <c r="F1647" s="474" t="s">
        <v>4167</v>
      </c>
      <c r="G1647" s="475">
        <v>-0.0078</v>
      </c>
      <c r="M1647" s="473" t="s">
        <v>1908</v>
      </c>
      <c r="N1647" s="406">
        <v>82.0</v>
      </c>
      <c r="O1647" s="474">
        <v>82.27</v>
      </c>
      <c r="P1647" s="474">
        <v>82.55</v>
      </c>
      <c r="Q1647" s="474">
        <v>81.82</v>
      </c>
      <c r="R1647" s="474" t="s">
        <v>4078</v>
      </c>
      <c r="S1647" s="475">
        <v>0.0011</v>
      </c>
    </row>
    <row r="1648" ht="15.75" customHeight="1">
      <c r="A1648" s="473" t="s">
        <v>1999</v>
      </c>
      <c r="B1648" s="406">
        <v>93.18</v>
      </c>
      <c r="C1648" s="474">
        <v>91.27</v>
      </c>
      <c r="D1648" s="474">
        <v>93.64</v>
      </c>
      <c r="E1648" s="474">
        <v>91.27</v>
      </c>
      <c r="F1648" s="474" t="s">
        <v>4168</v>
      </c>
      <c r="G1648" s="475">
        <v>0.0199</v>
      </c>
      <c r="M1648" s="473" t="s">
        <v>1909</v>
      </c>
      <c r="N1648" s="406">
        <v>81.91</v>
      </c>
      <c r="O1648" s="474">
        <v>82.36</v>
      </c>
      <c r="P1648" s="474">
        <v>82.73</v>
      </c>
      <c r="Q1648" s="474">
        <v>81.82</v>
      </c>
      <c r="R1648" s="474" t="s">
        <v>4079</v>
      </c>
      <c r="S1648" s="475">
        <v>-0.0055</v>
      </c>
    </row>
    <row r="1649" ht="15.75" customHeight="1">
      <c r="A1649" s="473" t="s">
        <v>2000</v>
      </c>
      <c r="B1649" s="406">
        <v>91.36</v>
      </c>
      <c r="C1649" s="474">
        <v>90.91</v>
      </c>
      <c r="D1649" s="474">
        <v>92.73</v>
      </c>
      <c r="E1649" s="474">
        <v>90.18</v>
      </c>
      <c r="F1649" s="474" t="s">
        <v>4169</v>
      </c>
      <c r="G1649" s="475">
        <v>0.0131</v>
      </c>
      <c r="M1649" s="473" t="s">
        <v>1910</v>
      </c>
      <c r="N1649" s="406">
        <v>82.36</v>
      </c>
      <c r="O1649" s="474">
        <v>82.45</v>
      </c>
      <c r="P1649" s="474">
        <v>82.55</v>
      </c>
      <c r="Q1649" s="474">
        <v>82.09</v>
      </c>
      <c r="R1649" s="474" t="s">
        <v>4080</v>
      </c>
      <c r="S1649" s="475">
        <v>-0.0023</v>
      </c>
    </row>
    <row r="1650" ht="15.75" customHeight="1">
      <c r="A1650" s="473" t="s">
        <v>2001</v>
      </c>
      <c r="B1650" s="406">
        <v>90.18</v>
      </c>
      <c r="C1650" s="474">
        <v>90.0</v>
      </c>
      <c r="D1650" s="474">
        <v>91.36</v>
      </c>
      <c r="E1650" s="474">
        <v>89.09</v>
      </c>
      <c r="F1650" s="474" t="s">
        <v>4170</v>
      </c>
      <c r="G1650" s="475">
        <v>0.0092</v>
      </c>
      <c r="M1650" s="473" t="s">
        <v>1911</v>
      </c>
      <c r="N1650" s="406">
        <v>82.55</v>
      </c>
      <c r="O1650" s="474">
        <v>84.36</v>
      </c>
      <c r="P1650" s="474">
        <v>84.36</v>
      </c>
      <c r="Q1650" s="474">
        <v>82.36</v>
      </c>
      <c r="R1650" s="474" t="s">
        <v>4081</v>
      </c>
      <c r="S1650" s="475">
        <v>-0.0054</v>
      </c>
    </row>
    <row r="1651" ht="15.75" customHeight="1">
      <c r="A1651" s="473" t="s">
        <v>2002</v>
      </c>
      <c r="B1651" s="406">
        <v>89.36</v>
      </c>
      <c r="C1651" s="474">
        <v>90.09</v>
      </c>
      <c r="D1651" s="474">
        <v>90.55</v>
      </c>
      <c r="E1651" s="474">
        <v>88.18</v>
      </c>
      <c r="F1651" s="474" t="s">
        <v>4171</v>
      </c>
      <c r="G1651" s="475">
        <v>-0.0131</v>
      </c>
      <c r="M1651" s="473" t="s">
        <v>1912</v>
      </c>
      <c r="N1651" s="406">
        <v>83.0</v>
      </c>
      <c r="O1651" s="474">
        <v>83.27</v>
      </c>
      <c r="P1651" s="474">
        <v>83.64</v>
      </c>
      <c r="Q1651" s="474">
        <v>82.73</v>
      </c>
      <c r="R1651" s="474" t="s">
        <v>4082</v>
      </c>
      <c r="S1651" s="475">
        <v>-0.0022</v>
      </c>
    </row>
    <row r="1652" ht="15.75" customHeight="1">
      <c r="A1652" s="473" t="s">
        <v>2003</v>
      </c>
      <c r="B1652" s="406">
        <v>90.55</v>
      </c>
      <c r="C1652" s="474">
        <v>92.18</v>
      </c>
      <c r="D1652" s="474">
        <v>92.18</v>
      </c>
      <c r="E1652" s="474">
        <v>89.36</v>
      </c>
      <c r="F1652" s="474" t="s">
        <v>4172</v>
      </c>
      <c r="G1652" s="475">
        <v>-0.0098</v>
      </c>
      <c r="M1652" s="473" t="s">
        <v>1913</v>
      </c>
      <c r="N1652" s="406">
        <v>83.18</v>
      </c>
      <c r="O1652" s="474">
        <v>83.55</v>
      </c>
      <c r="P1652" s="474">
        <v>83.64</v>
      </c>
      <c r="Q1652" s="474">
        <v>83.0</v>
      </c>
      <c r="R1652" s="474" t="s">
        <v>4083</v>
      </c>
      <c r="S1652" s="475">
        <v>-0.0011</v>
      </c>
    </row>
    <row r="1653" ht="15.75" customHeight="1">
      <c r="A1653" s="473" t="s">
        <v>2004</v>
      </c>
      <c r="B1653" s="406">
        <v>91.45</v>
      </c>
      <c r="C1653" s="474">
        <v>89.09</v>
      </c>
      <c r="D1653" s="474">
        <v>91.73</v>
      </c>
      <c r="E1653" s="474">
        <v>89.09</v>
      </c>
      <c r="F1653" s="474" t="s">
        <v>4173</v>
      </c>
      <c r="G1653" s="475">
        <v>0.0339</v>
      </c>
      <c r="M1653" s="473" t="s">
        <v>1914</v>
      </c>
      <c r="N1653" s="406">
        <v>83.27</v>
      </c>
      <c r="O1653" s="474">
        <v>83.27</v>
      </c>
      <c r="P1653" s="474">
        <v>83.73</v>
      </c>
      <c r="Q1653" s="474">
        <v>83.09</v>
      </c>
      <c r="R1653" s="474" t="s">
        <v>4084</v>
      </c>
      <c r="S1653" s="475">
        <v>0.0022</v>
      </c>
    </row>
    <row r="1654" ht="15.75" customHeight="1">
      <c r="A1654" s="473" t="s">
        <v>2005</v>
      </c>
      <c r="B1654" s="406">
        <v>88.45</v>
      </c>
      <c r="C1654" s="474">
        <v>87.27</v>
      </c>
      <c r="D1654" s="474">
        <v>88.64</v>
      </c>
      <c r="E1654" s="474">
        <v>87.27</v>
      </c>
      <c r="F1654" s="474" t="s">
        <v>4174</v>
      </c>
      <c r="G1654" s="475">
        <v>0.0146</v>
      </c>
      <c r="M1654" s="473" t="s">
        <v>1915</v>
      </c>
      <c r="N1654" s="406">
        <v>83.09</v>
      </c>
      <c r="O1654" s="474">
        <v>83.64</v>
      </c>
      <c r="P1654" s="474">
        <v>86.27</v>
      </c>
      <c r="Q1654" s="474">
        <v>82.82</v>
      </c>
      <c r="R1654" s="474" t="s">
        <v>4085</v>
      </c>
      <c r="S1654" s="475">
        <v>0.0089</v>
      </c>
    </row>
    <row r="1655" ht="15.75" customHeight="1">
      <c r="A1655" s="473" t="s">
        <v>2006</v>
      </c>
      <c r="B1655" s="406">
        <v>87.18</v>
      </c>
      <c r="C1655" s="474">
        <v>87.45</v>
      </c>
      <c r="D1655" s="474">
        <v>88.45</v>
      </c>
      <c r="E1655" s="474">
        <v>86.91</v>
      </c>
      <c r="F1655" s="474" t="s">
        <v>4175</v>
      </c>
      <c r="G1655" s="475">
        <v>0.0031</v>
      </c>
      <c r="M1655" s="473" t="s">
        <v>1916</v>
      </c>
      <c r="N1655" s="406">
        <v>82.36</v>
      </c>
      <c r="O1655" s="474">
        <v>83.45</v>
      </c>
      <c r="P1655" s="474">
        <v>83.64</v>
      </c>
      <c r="Q1655" s="474">
        <v>82.09</v>
      </c>
      <c r="R1655" s="474" t="s">
        <v>4086</v>
      </c>
      <c r="S1655" s="475">
        <v>-0.0023</v>
      </c>
    </row>
    <row r="1656" ht="15.75" customHeight="1">
      <c r="A1656" s="473" t="s">
        <v>2007</v>
      </c>
      <c r="B1656" s="406">
        <v>86.91</v>
      </c>
      <c r="C1656" s="474">
        <v>86.64</v>
      </c>
      <c r="D1656" s="474">
        <v>89.0</v>
      </c>
      <c r="E1656" s="474">
        <v>86.45</v>
      </c>
      <c r="F1656" s="474" t="s">
        <v>4176</v>
      </c>
      <c r="G1656" s="475">
        <v>-0.0041</v>
      </c>
      <c r="M1656" s="473" t="s">
        <v>1917</v>
      </c>
      <c r="N1656" s="406">
        <v>82.55</v>
      </c>
      <c r="O1656" s="474">
        <v>82.45</v>
      </c>
      <c r="P1656" s="474">
        <v>83.18</v>
      </c>
      <c r="Q1656" s="474">
        <v>82.27</v>
      </c>
      <c r="R1656" s="474" t="s">
        <v>4087</v>
      </c>
      <c r="S1656" s="475">
        <v>-0.0022</v>
      </c>
    </row>
    <row r="1657" ht="15.75" customHeight="1">
      <c r="A1657" s="473" t="s">
        <v>2008</v>
      </c>
      <c r="B1657" s="406">
        <v>87.27</v>
      </c>
      <c r="C1657" s="474">
        <v>87.64</v>
      </c>
      <c r="D1657" s="474">
        <v>88.18</v>
      </c>
      <c r="E1657" s="474">
        <v>87.0</v>
      </c>
      <c r="F1657" s="474" t="s">
        <v>4177</v>
      </c>
      <c r="G1657" s="475">
        <v>-0.0042</v>
      </c>
      <c r="M1657" s="473" t="s">
        <v>1918</v>
      </c>
      <c r="N1657" s="406">
        <v>82.73</v>
      </c>
      <c r="O1657" s="474">
        <v>82.64</v>
      </c>
      <c r="P1657" s="474">
        <v>83.0</v>
      </c>
      <c r="Q1657" s="474">
        <v>82.27</v>
      </c>
      <c r="R1657" s="474" t="s">
        <v>4088</v>
      </c>
      <c r="S1657" s="475">
        <v>0.0011</v>
      </c>
    </row>
    <row r="1658" ht="15.75" customHeight="1">
      <c r="A1658" s="473" t="s">
        <v>2009</v>
      </c>
      <c r="B1658" s="406">
        <v>87.64</v>
      </c>
      <c r="C1658" s="474">
        <v>88.27</v>
      </c>
      <c r="D1658" s="474">
        <v>89.91</v>
      </c>
      <c r="E1658" s="474">
        <v>87.09</v>
      </c>
      <c r="F1658" s="474" t="s">
        <v>4178</v>
      </c>
      <c r="G1658" s="475">
        <v>-0.0123</v>
      </c>
      <c r="M1658" s="473" t="s">
        <v>1919</v>
      </c>
      <c r="N1658" s="406">
        <v>82.64</v>
      </c>
      <c r="O1658" s="474">
        <v>83.64</v>
      </c>
      <c r="P1658" s="474">
        <v>83.73</v>
      </c>
      <c r="Q1658" s="474">
        <v>81.82</v>
      </c>
      <c r="R1658" s="474" t="s">
        <v>4089</v>
      </c>
      <c r="S1658" s="475">
        <v>-0.0086</v>
      </c>
    </row>
    <row r="1659" ht="15.75" customHeight="1">
      <c r="A1659" s="473" t="s">
        <v>2010</v>
      </c>
      <c r="B1659" s="406">
        <v>88.73</v>
      </c>
      <c r="C1659" s="474">
        <v>85.0</v>
      </c>
      <c r="D1659" s="474">
        <v>89.09</v>
      </c>
      <c r="E1659" s="474">
        <v>84.73</v>
      </c>
      <c r="F1659" s="474" t="s">
        <v>4179</v>
      </c>
      <c r="G1659" s="475">
        <v>0.0518</v>
      </c>
      <c r="M1659" s="473" t="s">
        <v>1920</v>
      </c>
      <c r="N1659" s="406">
        <v>83.36</v>
      </c>
      <c r="O1659" s="474">
        <v>84.09</v>
      </c>
      <c r="P1659" s="474">
        <v>84.09</v>
      </c>
      <c r="Q1659" s="474">
        <v>83.18</v>
      </c>
      <c r="R1659" s="474" t="s">
        <v>4090</v>
      </c>
      <c r="S1659" s="475">
        <v>-0.0023</v>
      </c>
    </row>
    <row r="1660" ht="15.75" customHeight="1">
      <c r="A1660" s="473" t="s">
        <v>2011</v>
      </c>
      <c r="B1660" s="406">
        <v>84.36</v>
      </c>
      <c r="C1660" s="474">
        <v>85.36</v>
      </c>
      <c r="D1660" s="474">
        <v>86.18</v>
      </c>
      <c r="E1660" s="474">
        <v>83.18</v>
      </c>
      <c r="F1660" s="474" t="s">
        <v>4180</v>
      </c>
      <c r="G1660" s="475">
        <v>0.0</v>
      </c>
      <c r="M1660" s="473" t="s">
        <v>1921</v>
      </c>
      <c r="N1660" s="406">
        <v>83.55</v>
      </c>
      <c r="O1660" s="474">
        <v>84.45</v>
      </c>
      <c r="P1660" s="474">
        <v>84.55</v>
      </c>
      <c r="Q1660" s="474">
        <v>83.18</v>
      </c>
      <c r="R1660" s="474" t="s">
        <v>4091</v>
      </c>
      <c r="S1660" s="475">
        <v>-0.0032</v>
      </c>
    </row>
    <row r="1661" ht="15.75" customHeight="1">
      <c r="A1661" s="473" t="s">
        <v>2012</v>
      </c>
      <c r="B1661" s="406">
        <v>84.36</v>
      </c>
      <c r="C1661" s="474">
        <v>85.18</v>
      </c>
      <c r="D1661" s="474">
        <v>85.45</v>
      </c>
      <c r="E1661" s="474">
        <v>84.09</v>
      </c>
      <c r="F1661" s="474" t="s">
        <v>4181</v>
      </c>
      <c r="G1661" s="475">
        <v>-0.0086</v>
      </c>
      <c r="M1661" s="473" t="s">
        <v>1922</v>
      </c>
      <c r="N1661" s="406">
        <v>83.82</v>
      </c>
      <c r="O1661" s="474">
        <v>84.45</v>
      </c>
      <c r="P1661" s="474">
        <v>84.45</v>
      </c>
      <c r="Q1661" s="474">
        <v>83.64</v>
      </c>
      <c r="R1661" s="474" t="s">
        <v>4092</v>
      </c>
      <c r="S1661" s="475">
        <v>0.0066</v>
      </c>
    </row>
    <row r="1662" ht="15.75" customHeight="1">
      <c r="A1662" s="473" t="s">
        <v>2013</v>
      </c>
      <c r="B1662" s="406">
        <v>85.09</v>
      </c>
      <c r="C1662" s="474">
        <v>85.0</v>
      </c>
      <c r="D1662" s="474">
        <v>85.45</v>
      </c>
      <c r="E1662" s="474">
        <v>84.82</v>
      </c>
      <c r="F1662" s="474" t="s">
        <v>4182</v>
      </c>
      <c r="G1662" s="475">
        <v>0.0011</v>
      </c>
      <c r="M1662" s="473" t="s">
        <v>1923</v>
      </c>
      <c r="N1662" s="406">
        <v>83.27</v>
      </c>
      <c r="O1662" s="474">
        <v>84.36</v>
      </c>
      <c r="P1662" s="474">
        <v>84.91</v>
      </c>
      <c r="Q1662" s="474">
        <v>82.73</v>
      </c>
      <c r="R1662" s="474" t="s">
        <v>4093</v>
      </c>
      <c r="S1662" s="475">
        <v>-0.0034</v>
      </c>
    </row>
    <row r="1663" ht="15.75" customHeight="1">
      <c r="A1663" s="473" t="s">
        <v>2014</v>
      </c>
      <c r="B1663" s="406">
        <v>85.0</v>
      </c>
      <c r="C1663" s="474">
        <v>84.55</v>
      </c>
      <c r="D1663" s="474">
        <v>86.18</v>
      </c>
      <c r="E1663" s="474">
        <v>84.55</v>
      </c>
      <c r="F1663" s="474" t="s">
        <v>4183</v>
      </c>
      <c r="G1663" s="475">
        <v>0.0043</v>
      </c>
      <c r="M1663" s="473" t="s">
        <v>1924</v>
      </c>
      <c r="N1663" s="406">
        <v>83.55</v>
      </c>
      <c r="O1663" s="474">
        <v>83.55</v>
      </c>
      <c r="P1663" s="474">
        <v>84.91</v>
      </c>
      <c r="Q1663" s="474">
        <v>83.18</v>
      </c>
      <c r="R1663" s="474" t="s">
        <v>4094</v>
      </c>
      <c r="S1663" s="475">
        <v>0.0044</v>
      </c>
    </row>
    <row r="1664" ht="15.75" customHeight="1">
      <c r="A1664" s="473" t="s">
        <v>2015</v>
      </c>
      <c r="B1664" s="406">
        <v>84.64</v>
      </c>
      <c r="C1664" s="474">
        <v>85.18</v>
      </c>
      <c r="D1664" s="474">
        <v>85.45</v>
      </c>
      <c r="E1664" s="474">
        <v>84.27</v>
      </c>
      <c r="F1664" s="474" t="s">
        <v>4184</v>
      </c>
      <c r="G1664" s="475">
        <v>0.0</v>
      </c>
      <c r="M1664" s="473" t="s">
        <v>1925</v>
      </c>
      <c r="N1664" s="406">
        <v>83.18</v>
      </c>
      <c r="O1664" s="474">
        <v>84.27</v>
      </c>
      <c r="P1664" s="474">
        <v>84.27</v>
      </c>
      <c r="Q1664" s="474">
        <v>82.73</v>
      </c>
      <c r="R1664" s="474" t="s">
        <v>4095</v>
      </c>
      <c r="S1664" s="475">
        <v>-0.0108</v>
      </c>
    </row>
    <row r="1665" ht="15.75" customHeight="1">
      <c r="A1665" s="473" t="s">
        <v>2016</v>
      </c>
      <c r="B1665" s="406">
        <v>84.64</v>
      </c>
      <c r="C1665" s="474">
        <v>86.36</v>
      </c>
      <c r="D1665" s="474">
        <v>86.36</v>
      </c>
      <c r="E1665" s="474">
        <v>84.27</v>
      </c>
      <c r="F1665" s="474" t="s">
        <v>4185</v>
      </c>
      <c r="G1665" s="475">
        <v>-0.0084</v>
      </c>
      <c r="M1665" s="473" t="s">
        <v>1926</v>
      </c>
      <c r="N1665" s="406">
        <v>84.09</v>
      </c>
      <c r="O1665" s="474">
        <v>84.55</v>
      </c>
      <c r="P1665" s="474">
        <v>85.36</v>
      </c>
      <c r="Q1665" s="474">
        <v>83.73</v>
      </c>
      <c r="R1665" s="474" t="s">
        <v>4096</v>
      </c>
      <c r="S1665" s="475">
        <v>-0.0054</v>
      </c>
    </row>
    <row r="1666" ht="15.75" customHeight="1">
      <c r="A1666" s="473" t="s">
        <v>2017</v>
      </c>
      <c r="B1666" s="406">
        <v>85.36</v>
      </c>
      <c r="C1666" s="474">
        <v>85.91</v>
      </c>
      <c r="D1666" s="474">
        <v>85.91</v>
      </c>
      <c r="E1666" s="474">
        <v>84.73</v>
      </c>
      <c r="F1666" s="474" t="s">
        <v>4186</v>
      </c>
      <c r="G1666" s="475">
        <v>-0.0022</v>
      </c>
      <c r="M1666" s="473" t="s">
        <v>1927</v>
      </c>
      <c r="N1666" s="406">
        <v>84.55</v>
      </c>
      <c r="O1666" s="474">
        <v>83.0</v>
      </c>
      <c r="P1666" s="474">
        <v>84.82</v>
      </c>
      <c r="Q1666" s="474">
        <v>83.0</v>
      </c>
      <c r="R1666" s="474" t="s">
        <v>4097</v>
      </c>
      <c r="S1666" s="475">
        <v>0.0266</v>
      </c>
    </row>
    <row r="1667" ht="15.75" customHeight="1">
      <c r="A1667" s="473" t="s">
        <v>2018</v>
      </c>
      <c r="B1667" s="406">
        <v>85.55</v>
      </c>
      <c r="C1667" s="474">
        <v>85.91</v>
      </c>
      <c r="D1667" s="474">
        <v>86.36</v>
      </c>
      <c r="E1667" s="474">
        <v>85.09</v>
      </c>
      <c r="F1667" s="474" t="s">
        <v>4187</v>
      </c>
      <c r="G1667" s="475">
        <v>0.0065</v>
      </c>
      <c r="M1667" s="473" t="s">
        <v>1928</v>
      </c>
      <c r="N1667" s="406">
        <v>82.36</v>
      </c>
      <c r="O1667" s="474">
        <v>82.27</v>
      </c>
      <c r="P1667" s="474">
        <v>86.55</v>
      </c>
      <c r="Q1667" s="474">
        <v>81.0</v>
      </c>
      <c r="R1667" s="474" t="s">
        <v>4098</v>
      </c>
      <c r="S1667" s="475">
        <v>0.0022</v>
      </c>
    </row>
    <row r="1668" ht="15.75" customHeight="1">
      <c r="A1668" s="473" t="s">
        <v>2019</v>
      </c>
      <c r="B1668" s="406">
        <v>85.0</v>
      </c>
      <c r="C1668" s="474">
        <v>85.82</v>
      </c>
      <c r="D1668" s="474">
        <v>86.36</v>
      </c>
      <c r="E1668" s="474">
        <v>84.45</v>
      </c>
      <c r="F1668" s="474" t="s">
        <v>4188</v>
      </c>
      <c r="G1668" s="475">
        <v>-0.0106</v>
      </c>
      <c r="M1668" s="473" t="s">
        <v>1929</v>
      </c>
      <c r="N1668" s="406">
        <v>82.18</v>
      </c>
      <c r="O1668" s="474">
        <v>83.0</v>
      </c>
      <c r="P1668" s="474">
        <v>83.36</v>
      </c>
      <c r="Q1668" s="474">
        <v>81.73</v>
      </c>
      <c r="R1668" s="474" t="s">
        <v>4099</v>
      </c>
      <c r="S1668" s="475">
        <v>-0.0099</v>
      </c>
    </row>
    <row r="1669" ht="15.75" customHeight="1">
      <c r="A1669" s="473" t="s">
        <v>2020</v>
      </c>
      <c r="B1669" s="406">
        <v>85.91</v>
      </c>
      <c r="C1669" s="474">
        <v>87.18</v>
      </c>
      <c r="D1669" s="474">
        <v>87.27</v>
      </c>
      <c r="E1669" s="474">
        <v>85.55</v>
      </c>
      <c r="F1669" s="474" t="s">
        <v>4189</v>
      </c>
      <c r="G1669" s="475">
        <v>-0.0084</v>
      </c>
      <c r="M1669" s="473" t="s">
        <v>1930</v>
      </c>
      <c r="N1669" s="406">
        <v>83.0</v>
      </c>
      <c r="O1669" s="474">
        <v>83.27</v>
      </c>
      <c r="P1669" s="474">
        <v>83.91</v>
      </c>
      <c r="Q1669" s="474">
        <v>82.73</v>
      </c>
      <c r="R1669" s="474" t="s">
        <v>4100</v>
      </c>
      <c r="S1669" s="475">
        <v>-0.0054</v>
      </c>
    </row>
    <row r="1670" ht="15.75" customHeight="1">
      <c r="A1670" s="473" t="s">
        <v>2021</v>
      </c>
      <c r="B1670" s="406">
        <v>86.64</v>
      </c>
      <c r="C1670" s="474">
        <v>86.82</v>
      </c>
      <c r="D1670" s="474">
        <v>87.09</v>
      </c>
      <c r="E1670" s="474">
        <v>85.55</v>
      </c>
      <c r="F1670" s="474" t="s">
        <v>4190</v>
      </c>
      <c r="G1670" s="475">
        <v>0.0022</v>
      </c>
      <c r="M1670" s="473" t="s">
        <v>1931</v>
      </c>
      <c r="N1670" s="406">
        <v>83.45</v>
      </c>
      <c r="O1670" s="474">
        <v>83.64</v>
      </c>
      <c r="P1670" s="474">
        <v>84.09</v>
      </c>
      <c r="Q1670" s="474">
        <v>83.0</v>
      </c>
      <c r="R1670" s="474" t="s">
        <v>4101</v>
      </c>
      <c r="S1670" s="475">
        <v>0.0032</v>
      </c>
    </row>
    <row r="1671" ht="15.75" customHeight="1">
      <c r="A1671" s="473" t="s">
        <v>2022</v>
      </c>
      <c r="B1671" s="406">
        <v>86.45</v>
      </c>
      <c r="C1671" s="474">
        <v>85.45</v>
      </c>
      <c r="D1671" s="474">
        <v>87.27</v>
      </c>
      <c r="E1671" s="474">
        <v>85.0</v>
      </c>
      <c r="F1671" s="474" t="s">
        <v>4191</v>
      </c>
      <c r="G1671" s="475">
        <v>0.0248</v>
      </c>
      <c r="M1671" s="473" t="s">
        <v>1932</v>
      </c>
      <c r="N1671" s="406">
        <v>83.18</v>
      </c>
      <c r="O1671" s="474">
        <v>85.36</v>
      </c>
      <c r="P1671" s="474">
        <v>85.36</v>
      </c>
      <c r="Q1671" s="474">
        <v>82.18</v>
      </c>
      <c r="R1671" s="474" t="s">
        <v>4102</v>
      </c>
      <c r="S1671" s="475">
        <v>-0.0399</v>
      </c>
    </row>
    <row r="1672" ht="15.75" customHeight="1">
      <c r="A1672" s="473" t="s">
        <v>2023</v>
      </c>
      <c r="B1672" s="406">
        <v>84.36</v>
      </c>
      <c r="C1672" s="474">
        <v>85.36</v>
      </c>
      <c r="D1672" s="474">
        <v>85.36</v>
      </c>
      <c r="E1672" s="474">
        <v>84.18</v>
      </c>
      <c r="F1672" s="474" t="s">
        <v>4192</v>
      </c>
      <c r="G1672" s="475">
        <v>0.0</v>
      </c>
      <c r="M1672" s="473" t="s">
        <v>1933</v>
      </c>
      <c r="N1672" s="406">
        <v>86.64</v>
      </c>
      <c r="O1672" s="474">
        <v>87.82</v>
      </c>
      <c r="P1672" s="474">
        <v>88.36</v>
      </c>
      <c r="Q1672" s="474">
        <v>86.36</v>
      </c>
      <c r="R1672" s="474" t="s">
        <v>4103</v>
      </c>
      <c r="S1672" s="475">
        <v>-0.0031</v>
      </c>
    </row>
    <row r="1673" ht="15.75" customHeight="1">
      <c r="A1673" s="473" t="s">
        <v>2024</v>
      </c>
      <c r="B1673" s="406">
        <v>84.36</v>
      </c>
      <c r="C1673" s="474">
        <v>84.91</v>
      </c>
      <c r="D1673" s="474">
        <v>85.27</v>
      </c>
      <c r="E1673" s="474">
        <v>84.27</v>
      </c>
      <c r="F1673" s="474" t="s">
        <v>4193</v>
      </c>
      <c r="G1673" s="475">
        <v>-0.0065</v>
      </c>
      <c r="M1673" s="473" t="s">
        <v>1934</v>
      </c>
      <c r="N1673" s="406">
        <v>86.91</v>
      </c>
      <c r="O1673" s="474">
        <v>86.91</v>
      </c>
      <c r="P1673" s="474">
        <v>87.45</v>
      </c>
      <c r="Q1673" s="474">
        <v>86.73</v>
      </c>
      <c r="R1673" s="474" t="s">
        <v>4104</v>
      </c>
      <c r="S1673" s="475">
        <v>-0.001</v>
      </c>
    </row>
    <row r="1674" ht="15.75" customHeight="1">
      <c r="A1674" s="473" t="s">
        <v>2025</v>
      </c>
      <c r="B1674" s="406">
        <v>84.91</v>
      </c>
      <c r="C1674" s="474">
        <v>85.82</v>
      </c>
      <c r="D1674" s="474">
        <v>85.91</v>
      </c>
      <c r="E1674" s="474">
        <v>84.64</v>
      </c>
      <c r="F1674" s="474" t="s">
        <v>4194</v>
      </c>
      <c r="G1674" s="475">
        <v>-0.0021</v>
      </c>
      <c r="M1674" s="473" t="s">
        <v>1935</v>
      </c>
      <c r="N1674" s="406">
        <v>87.0</v>
      </c>
      <c r="O1674" s="474">
        <v>87.82</v>
      </c>
      <c r="P1674" s="474">
        <v>88.27</v>
      </c>
      <c r="Q1674" s="474">
        <v>86.82</v>
      </c>
      <c r="R1674" s="474" t="s">
        <v>4105</v>
      </c>
      <c r="S1674" s="475">
        <v>-0.0124</v>
      </c>
    </row>
    <row r="1675" ht="15.75" customHeight="1">
      <c r="A1675" s="473" t="s">
        <v>2026</v>
      </c>
      <c r="B1675" s="406">
        <v>85.09</v>
      </c>
      <c r="C1675" s="474">
        <v>85.45</v>
      </c>
      <c r="D1675" s="474">
        <v>85.45</v>
      </c>
      <c r="E1675" s="474">
        <v>84.73</v>
      </c>
      <c r="F1675" s="474" t="s">
        <v>4195</v>
      </c>
      <c r="G1675" s="475">
        <v>0.0011</v>
      </c>
      <c r="M1675" s="473" t="s">
        <v>1936</v>
      </c>
      <c r="N1675" s="406">
        <v>88.09</v>
      </c>
      <c r="O1675" s="474">
        <v>87.18</v>
      </c>
      <c r="P1675" s="474">
        <v>88.55</v>
      </c>
      <c r="Q1675" s="474">
        <v>87.0</v>
      </c>
      <c r="R1675" s="474" t="s">
        <v>4106</v>
      </c>
      <c r="S1675" s="475">
        <v>0.002</v>
      </c>
    </row>
    <row r="1676" ht="15.75" customHeight="1">
      <c r="A1676" s="473" t="s">
        <v>2027</v>
      </c>
      <c r="B1676" s="406">
        <v>85.0</v>
      </c>
      <c r="C1676" s="474">
        <v>85.55</v>
      </c>
      <c r="D1676" s="474">
        <v>85.91</v>
      </c>
      <c r="E1676" s="474">
        <v>84.64</v>
      </c>
      <c r="F1676" s="474" t="s">
        <v>4196</v>
      </c>
      <c r="G1676" s="475">
        <v>-0.0064</v>
      </c>
      <c r="M1676" s="473" t="s">
        <v>1937</v>
      </c>
      <c r="N1676" s="406">
        <v>87.91</v>
      </c>
      <c r="O1676" s="474">
        <v>87.55</v>
      </c>
      <c r="P1676" s="474">
        <v>88.64</v>
      </c>
      <c r="Q1676" s="474">
        <v>86.36</v>
      </c>
      <c r="R1676" s="474" t="s">
        <v>4107</v>
      </c>
      <c r="S1676" s="475">
        <v>-0.001</v>
      </c>
    </row>
    <row r="1677" ht="15.75" customHeight="1">
      <c r="A1677" s="473" t="s">
        <v>2028</v>
      </c>
      <c r="B1677" s="406">
        <v>85.55</v>
      </c>
      <c r="C1677" s="474">
        <v>84.73</v>
      </c>
      <c r="D1677" s="474">
        <v>86.0</v>
      </c>
      <c r="E1677" s="474">
        <v>84.73</v>
      </c>
      <c r="F1677" s="474" t="s">
        <v>4197</v>
      </c>
      <c r="G1677" s="475">
        <v>0.0075</v>
      </c>
      <c r="M1677" s="473" t="s">
        <v>1938</v>
      </c>
      <c r="N1677" s="406">
        <v>88.0</v>
      </c>
      <c r="O1677" s="474">
        <v>87.91</v>
      </c>
      <c r="P1677" s="474">
        <v>88.55</v>
      </c>
      <c r="Q1677" s="474">
        <v>87.82</v>
      </c>
      <c r="R1677" s="474" t="s">
        <v>3076</v>
      </c>
      <c r="S1677" s="475">
        <v>0.0031</v>
      </c>
    </row>
    <row r="1678" ht="15.75" customHeight="1">
      <c r="A1678" s="473" t="s">
        <v>2029</v>
      </c>
      <c r="B1678" s="406">
        <v>84.91</v>
      </c>
      <c r="C1678" s="474">
        <v>86.82</v>
      </c>
      <c r="D1678" s="474">
        <v>87.0</v>
      </c>
      <c r="E1678" s="474">
        <v>84.55</v>
      </c>
      <c r="F1678" s="474" t="s">
        <v>4198</v>
      </c>
      <c r="G1678" s="475">
        <v>-0.0178</v>
      </c>
      <c r="M1678" s="473" t="s">
        <v>1939</v>
      </c>
      <c r="N1678" s="406">
        <v>87.73</v>
      </c>
      <c r="O1678" s="474">
        <v>89.91</v>
      </c>
      <c r="P1678" s="474">
        <v>89.91</v>
      </c>
      <c r="Q1678" s="474">
        <v>87.64</v>
      </c>
      <c r="R1678" s="474" t="s">
        <v>4108</v>
      </c>
      <c r="S1678" s="475">
        <v>-0.0163</v>
      </c>
    </row>
    <row r="1679" ht="15.75" customHeight="1">
      <c r="A1679" s="473" t="s">
        <v>2030</v>
      </c>
      <c r="B1679" s="406">
        <v>86.45</v>
      </c>
      <c r="C1679" s="474">
        <v>85.73</v>
      </c>
      <c r="D1679" s="474">
        <v>86.91</v>
      </c>
      <c r="E1679" s="474">
        <v>85.0</v>
      </c>
      <c r="F1679" s="474" t="s">
        <v>4199</v>
      </c>
      <c r="G1679" s="475">
        <v>0.0149</v>
      </c>
      <c r="M1679" s="473" t="s">
        <v>1940</v>
      </c>
      <c r="N1679" s="406">
        <v>89.18</v>
      </c>
      <c r="O1679" s="474">
        <v>90.0</v>
      </c>
      <c r="P1679" s="474">
        <v>90.0</v>
      </c>
      <c r="Q1679" s="474">
        <v>88.82</v>
      </c>
      <c r="R1679" s="474" t="s">
        <v>4109</v>
      </c>
      <c r="S1679" s="475">
        <v>-0.002</v>
      </c>
    </row>
    <row r="1680" ht="15.75" customHeight="1">
      <c r="A1680" s="473" t="s">
        <v>2031</v>
      </c>
      <c r="B1680" s="406">
        <v>85.18</v>
      </c>
      <c r="C1680" s="474">
        <v>84.91</v>
      </c>
      <c r="D1680" s="474">
        <v>85.45</v>
      </c>
      <c r="E1680" s="474">
        <v>84.09</v>
      </c>
      <c r="F1680" s="474" t="s">
        <v>4200</v>
      </c>
      <c r="G1680" s="475">
        <v>0.0011</v>
      </c>
      <c r="M1680" s="473" t="s">
        <v>1941</v>
      </c>
      <c r="N1680" s="406">
        <v>89.36</v>
      </c>
      <c r="O1680" s="474">
        <v>89.64</v>
      </c>
      <c r="P1680" s="474">
        <v>89.82</v>
      </c>
      <c r="Q1680" s="474">
        <v>88.55</v>
      </c>
      <c r="R1680" s="474" t="s">
        <v>4110</v>
      </c>
      <c r="S1680" s="475">
        <v>-0.0051</v>
      </c>
    </row>
    <row r="1681" ht="15.75" customHeight="1">
      <c r="A1681" s="473" t="s">
        <v>2032</v>
      </c>
      <c r="B1681" s="406">
        <v>85.09</v>
      </c>
      <c r="C1681" s="474">
        <v>84.82</v>
      </c>
      <c r="D1681" s="474">
        <v>85.27</v>
      </c>
      <c r="E1681" s="474">
        <v>84.64</v>
      </c>
      <c r="F1681" s="474" t="s">
        <v>4201</v>
      </c>
      <c r="G1681" s="475">
        <v>0.0064</v>
      </c>
      <c r="M1681" s="473" t="s">
        <v>1942</v>
      </c>
      <c r="N1681" s="406">
        <v>89.82</v>
      </c>
      <c r="O1681" s="474">
        <v>91.36</v>
      </c>
      <c r="P1681" s="474">
        <v>92.27</v>
      </c>
      <c r="Q1681" s="474">
        <v>89.36</v>
      </c>
      <c r="R1681" s="474" t="s">
        <v>4111</v>
      </c>
      <c r="S1681" s="475">
        <v>-0.005</v>
      </c>
    </row>
    <row r="1682" ht="15.75" customHeight="1">
      <c r="A1682" s="473" t="s">
        <v>2033</v>
      </c>
      <c r="B1682" s="406">
        <v>84.55</v>
      </c>
      <c r="C1682" s="474">
        <v>84.82</v>
      </c>
      <c r="D1682" s="474">
        <v>85.82</v>
      </c>
      <c r="E1682" s="474">
        <v>84.27</v>
      </c>
      <c r="F1682" s="474" t="s">
        <v>4202</v>
      </c>
      <c r="G1682" s="475">
        <v>-0.0074</v>
      </c>
      <c r="M1682" s="473" t="s">
        <v>1943</v>
      </c>
      <c r="N1682" s="406">
        <v>90.27</v>
      </c>
      <c r="O1682" s="474">
        <v>91.82</v>
      </c>
      <c r="P1682" s="474">
        <v>91.82</v>
      </c>
      <c r="Q1682" s="474">
        <v>90.0</v>
      </c>
      <c r="R1682" s="474" t="s">
        <v>4112</v>
      </c>
      <c r="S1682" s="475">
        <v>-0.009</v>
      </c>
    </row>
    <row r="1683" ht="15.75" customHeight="1">
      <c r="A1683" s="473" t="s">
        <v>2034</v>
      </c>
      <c r="B1683" s="406">
        <v>85.18</v>
      </c>
      <c r="C1683" s="474">
        <v>85.0</v>
      </c>
      <c r="D1683" s="474">
        <v>85.45</v>
      </c>
      <c r="E1683" s="474">
        <v>84.18</v>
      </c>
      <c r="F1683" s="474" t="s">
        <v>4203</v>
      </c>
      <c r="G1683" s="475">
        <v>0.0075</v>
      </c>
      <c r="M1683" s="473" t="s">
        <v>1944</v>
      </c>
      <c r="N1683" s="406">
        <v>91.09</v>
      </c>
      <c r="O1683" s="474">
        <v>92.36</v>
      </c>
      <c r="P1683" s="474">
        <v>93.82</v>
      </c>
      <c r="Q1683" s="474">
        <v>90.0</v>
      </c>
      <c r="R1683" s="474" t="s">
        <v>4113</v>
      </c>
      <c r="S1683" s="475">
        <v>-0.0128</v>
      </c>
    </row>
    <row r="1684" ht="15.75" customHeight="1">
      <c r="A1684" s="473" t="s">
        <v>2035</v>
      </c>
      <c r="B1684" s="406">
        <v>84.55</v>
      </c>
      <c r="C1684" s="474">
        <v>84.09</v>
      </c>
      <c r="D1684" s="474">
        <v>85.0</v>
      </c>
      <c r="E1684" s="474">
        <v>83.55</v>
      </c>
      <c r="F1684" s="474" t="s">
        <v>4204</v>
      </c>
      <c r="G1684" s="475">
        <v>0.0076</v>
      </c>
      <c r="M1684" s="473" t="s">
        <v>1945</v>
      </c>
      <c r="N1684" s="406">
        <v>92.27</v>
      </c>
      <c r="O1684" s="474">
        <v>93.55</v>
      </c>
      <c r="P1684" s="474">
        <v>93.64</v>
      </c>
      <c r="Q1684" s="474">
        <v>92.09</v>
      </c>
      <c r="R1684" s="474" t="s">
        <v>4114</v>
      </c>
      <c r="S1684" s="475">
        <v>-0.0126</v>
      </c>
    </row>
    <row r="1685" ht="15.75" customHeight="1">
      <c r="A1685" s="473" t="s">
        <v>2036</v>
      </c>
      <c r="B1685" s="406">
        <v>83.91</v>
      </c>
      <c r="C1685" s="474">
        <v>85.0</v>
      </c>
      <c r="D1685" s="474">
        <v>85.27</v>
      </c>
      <c r="E1685" s="474">
        <v>83.73</v>
      </c>
      <c r="F1685" s="474" t="s">
        <v>4205</v>
      </c>
      <c r="G1685" s="475">
        <v>-0.0011</v>
      </c>
      <c r="M1685" s="473" t="s">
        <v>1946</v>
      </c>
      <c r="N1685" s="406">
        <v>93.45</v>
      </c>
      <c r="O1685" s="474">
        <v>92.55</v>
      </c>
      <c r="P1685" s="474">
        <v>94.45</v>
      </c>
      <c r="Q1685" s="474">
        <v>92.27</v>
      </c>
      <c r="R1685" s="474" t="s">
        <v>4115</v>
      </c>
      <c r="S1685" s="475">
        <v>0.0148</v>
      </c>
    </row>
    <row r="1686" ht="15.75" customHeight="1">
      <c r="A1686" s="473" t="s">
        <v>2037</v>
      </c>
      <c r="B1686" s="406">
        <v>84.0</v>
      </c>
      <c r="C1686" s="474">
        <v>85.45</v>
      </c>
      <c r="D1686" s="474">
        <v>85.45</v>
      </c>
      <c r="E1686" s="474">
        <v>83.73</v>
      </c>
      <c r="F1686" s="474" t="s">
        <v>4206</v>
      </c>
      <c r="G1686" s="475">
        <v>-0.0011</v>
      </c>
      <c r="M1686" s="473" t="s">
        <v>1947</v>
      </c>
      <c r="N1686" s="406">
        <v>92.09</v>
      </c>
      <c r="O1686" s="474">
        <v>90.82</v>
      </c>
      <c r="P1686" s="474">
        <v>92.55</v>
      </c>
      <c r="Q1686" s="474">
        <v>90.18</v>
      </c>
      <c r="R1686" s="474" t="s">
        <v>4116</v>
      </c>
      <c r="S1686" s="475">
        <v>0.0263</v>
      </c>
    </row>
    <row r="1687" ht="15.75" customHeight="1">
      <c r="A1687" s="473" t="s">
        <v>2038</v>
      </c>
      <c r="B1687" s="406">
        <v>84.09</v>
      </c>
      <c r="C1687" s="474">
        <v>85.0</v>
      </c>
      <c r="D1687" s="474">
        <v>85.91</v>
      </c>
      <c r="E1687" s="474">
        <v>84.0</v>
      </c>
      <c r="F1687" s="474" t="s">
        <v>4207</v>
      </c>
      <c r="G1687" s="475">
        <v>-0.0107</v>
      </c>
      <c r="M1687" s="473" t="s">
        <v>1948</v>
      </c>
      <c r="N1687" s="406">
        <v>89.73</v>
      </c>
      <c r="O1687" s="474">
        <v>89.91</v>
      </c>
      <c r="P1687" s="474">
        <v>90.45</v>
      </c>
      <c r="Q1687" s="474">
        <v>89.09</v>
      </c>
      <c r="R1687" s="474" t="s">
        <v>4117</v>
      </c>
      <c r="S1687" s="475">
        <v>0.0</v>
      </c>
    </row>
    <row r="1688" ht="15.75" customHeight="1">
      <c r="A1688" s="473" t="s">
        <v>2039</v>
      </c>
      <c r="B1688" s="406">
        <v>85.0</v>
      </c>
      <c r="C1688" s="474">
        <v>85.64</v>
      </c>
      <c r="D1688" s="474">
        <v>85.91</v>
      </c>
      <c r="E1688" s="474">
        <v>84.82</v>
      </c>
      <c r="F1688" s="474" t="s">
        <v>4208</v>
      </c>
      <c r="G1688" s="475">
        <v>-0.0106</v>
      </c>
      <c r="M1688" s="473" t="s">
        <v>1949</v>
      </c>
      <c r="N1688" s="406">
        <v>89.73</v>
      </c>
      <c r="O1688" s="474">
        <v>90.64</v>
      </c>
      <c r="P1688" s="474">
        <v>91.36</v>
      </c>
      <c r="Q1688" s="474">
        <v>89.36</v>
      </c>
      <c r="R1688" s="474" t="s">
        <v>4118</v>
      </c>
      <c r="S1688" s="475">
        <v>-0.014</v>
      </c>
    </row>
    <row r="1689" ht="15.75" customHeight="1">
      <c r="A1689" s="473" t="s">
        <v>2040</v>
      </c>
      <c r="B1689" s="406">
        <v>85.91</v>
      </c>
      <c r="C1689" s="474">
        <v>86.27</v>
      </c>
      <c r="D1689" s="474">
        <v>86.36</v>
      </c>
      <c r="E1689" s="474">
        <v>85.45</v>
      </c>
      <c r="F1689" s="474" t="s">
        <v>4209</v>
      </c>
      <c r="G1689" s="475">
        <v>0.0042</v>
      </c>
      <c r="M1689" s="473" t="s">
        <v>1950</v>
      </c>
      <c r="N1689" s="406">
        <v>91.0</v>
      </c>
      <c r="O1689" s="474">
        <v>91.36</v>
      </c>
      <c r="P1689" s="474">
        <v>92.27</v>
      </c>
      <c r="Q1689" s="474">
        <v>90.45</v>
      </c>
      <c r="R1689" s="474" t="s">
        <v>4119</v>
      </c>
      <c r="S1689" s="475">
        <v>-0.0049</v>
      </c>
    </row>
    <row r="1690" ht="15.75" customHeight="1">
      <c r="A1690" s="473" t="s">
        <v>2041</v>
      </c>
      <c r="B1690" s="406">
        <v>85.55</v>
      </c>
      <c r="C1690" s="474">
        <v>86.73</v>
      </c>
      <c r="D1690" s="474">
        <v>87.18</v>
      </c>
      <c r="E1690" s="474">
        <v>85.36</v>
      </c>
      <c r="F1690" s="474" t="s">
        <v>4210</v>
      </c>
      <c r="G1690" s="475">
        <v>-0.0063</v>
      </c>
      <c r="M1690" s="473" t="s">
        <v>1951</v>
      </c>
      <c r="N1690" s="406">
        <v>91.45</v>
      </c>
      <c r="O1690" s="474">
        <v>88.27</v>
      </c>
      <c r="P1690" s="474">
        <v>92.45</v>
      </c>
      <c r="Q1690" s="474">
        <v>88.27</v>
      </c>
      <c r="R1690" s="474" t="s">
        <v>4120</v>
      </c>
      <c r="S1690" s="475">
        <v>0.036</v>
      </c>
    </row>
    <row r="1691" ht="15.75" customHeight="1">
      <c r="A1691" s="473" t="s">
        <v>2042</v>
      </c>
      <c r="B1691" s="406">
        <v>86.09</v>
      </c>
      <c r="C1691" s="474">
        <v>85.91</v>
      </c>
      <c r="D1691" s="474">
        <v>87.27</v>
      </c>
      <c r="E1691" s="474">
        <v>85.73</v>
      </c>
      <c r="F1691" s="474" t="s">
        <v>4159</v>
      </c>
      <c r="G1691" s="475">
        <v>0.0053</v>
      </c>
      <c r="M1691" s="473" t="s">
        <v>1952</v>
      </c>
      <c r="N1691" s="406">
        <v>88.27</v>
      </c>
      <c r="O1691" s="474">
        <v>87.18</v>
      </c>
      <c r="P1691" s="474">
        <v>89.0</v>
      </c>
      <c r="Q1691" s="474">
        <v>87.18</v>
      </c>
      <c r="R1691" s="474" t="s">
        <v>4121</v>
      </c>
      <c r="S1691" s="475">
        <v>0.0115</v>
      </c>
    </row>
    <row r="1692" ht="15.75" customHeight="1">
      <c r="A1692" s="473" t="s">
        <v>2043</v>
      </c>
      <c r="B1692" s="406">
        <v>85.64</v>
      </c>
      <c r="C1692" s="474">
        <v>85.09</v>
      </c>
      <c r="D1692" s="474">
        <v>85.91</v>
      </c>
      <c r="E1692" s="474">
        <v>84.55</v>
      </c>
      <c r="F1692" s="474" t="s">
        <v>4211</v>
      </c>
      <c r="G1692" s="475">
        <v>0.0086</v>
      </c>
      <c r="M1692" s="473" t="s">
        <v>1953</v>
      </c>
      <c r="N1692" s="406">
        <v>87.27</v>
      </c>
      <c r="O1692" s="474">
        <v>86.91</v>
      </c>
      <c r="P1692" s="474">
        <v>87.36</v>
      </c>
      <c r="Q1692" s="474">
        <v>86.55</v>
      </c>
      <c r="R1692" s="474" t="s">
        <v>4122</v>
      </c>
      <c r="S1692" s="475">
        <v>0.001</v>
      </c>
    </row>
    <row r="1693" ht="15.75" customHeight="1">
      <c r="A1693" s="473" t="s">
        <v>2044</v>
      </c>
      <c r="B1693" s="406">
        <v>84.91</v>
      </c>
      <c r="C1693" s="474">
        <v>85.64</v>
      </c>
      <c r="D1693" s="474">
        <v>85.64</v>
      </c>
      <c r="E1693" s="474">
        <v>84.55</v>
      </c>
      <c r="F1693" s="474" t="s">
        <v>4212</v>
      </c>
      <c r="G1693" s="475">
        <v>0.0032</v>
      </c>
      <c r="M1693" s="473" t="s">
        <v>1954</v>
      </c>
      <c r="N1693" s="406">
        <v>87.18</v>
      </c>
      <c r="O1693" s="474">
        <v>86.64</v>
      </c>
      <c r="P1693" s="474">
        <v>87.64</v>
      </c>
      <c r="Q1693" s="474">
        <v>86.55</v>
      </c>
      <c r="R1693" s="474" t="s">
        <v>4123</v>
      </c>
      <c r="S1693" s="475">
        <v>0.0031</v>
      </c>
    </row>
    <row r="1694" ht="15.75" customHeight="1">
      <c r="A1694" s="473" t="s">
        <v>2045</v>
      </c>
      <c r="B1694" s="406">
        <v>84.64</v>
      </c>
      <c r="C1694" s="474">
        <v>84.82</v>
      </c>
      <c r="D1694" s="474">
        <v>85.18</v>
      </c>
      <c r="E1694" s="474">
        <v>84.36</v>
      </c>
      <c r="F1694" s="474" t="s">
        <v>4213</v>
      </c>
      <c r="G1694" s="475">
        <v>-0.0011</v>
      </c>
      <c r="M1694" s="473" t="s">
        <v>1955</v>
      </c>
      <c r="N1694" s="406">
        <v>86.91</v>
      </c>
      <c r="O1694" s="474">
        <v>87.0</v>
      </c>
      <c r="P1694" s="474">
        <v>87.27</v>
      </c>
      <c r="Q1694" s="474">
        <v>86.64</v>
      </c>
      <c r="R1694" s="474" t="s">
        <v>4124</v>
      </c>
      <c r="S1694" s="475">
        <v>0.0</v>
      </c>
    </row>
    <row r="1695" ht="15.75" customHeight="1">
      <c r="A1695" s="473" t="s">
        <v>2046</v>
      </c>
      <c r="B1695" s="406">
        <v>84.73</v>
      </c>
      <c r="C1695" s="474">
        <v>84.82</v>
      </c>
      <c r="D1695" s="474">
        <v>85.36</v>
      </c>
      <c r="E1695" s="474">
        <v>84.09</v>
      </c>
      <c r="F1695" s="474" t="s">
        <v>4214</v>
      </c>
      <c r="G1695" s="475">
        <v>0.0065</v>
      </c>
      <c r="M1695" s="473" t="s">
        <v>1956</v>
      </c>
      <c r="N1695" s="406">
        <v>86.91</v>
      </c>
      <c r="O1695" s="474">
        <v>87.27</v>
      </c>
      <c r="P1695" s="474">
        <v>87.45</v>
      </c>
      <c r="Q1695" s="474">
        <v>86.73</v>
      </c>
      <c r="R1695" s="474" t="s">
        <v>4125</v>
      </c>
      <c r="S1695" s="475">
        <v>-0.0052</v>
      </c>
    </row>
    <row r="1696" ht="15.75" customHeight="1">
      <c r="A1696" s="473" t="s">
        <v>2047</v>
      </c>
      <c r="B1696" s="406">
        <v>84.18</v>
      </c>
      <c r="C1696" s="474">
        <v>84.91</v>
      </c>
      <c r="D1696" s="474">
        <v>85.18</v>
      </c>
      <c r="E1696" s="474">
        <v>83.64</v>
      </c>
      <c r="F1696" s="474" t="s">
        <v>4215</v>
      </c>
      <c r="G1696" s="475">
        <v>0.0021</v>
      </c>
      <c r="M1696" s="473" t="s">
        <v>1957</v>
      </c>
      <c r="N1696" s="406">
        <v>87.36</v>
      </c>
      <c r="O1696" s="474">
        <v>87.73</v>
      </c>
      <c r="P1696" s="474">
        <v>88.18</v>
      </c>
      <c r="Q1696" s="474">
        <v>87.18</v>
      </c>
      <c r="R1696" s="474" t="s">
        <v>4126</v>
      </c>
      <c r="S1696" s="475">
        <v>-0.0063</v>
      </c>
    </row>
    <row r="1697" ht="15.75" customHeight="1">
      <c r="A1697" s="473" t="s">
        <v>2048</v>
      </c>
      <c r="B1697" s="406">
        <v>84.0</v>
      </c>
      <c r="C1697" s="474">
        <v>84.82</v>
      </c>
      <c r="D1697" s="474">
        <v>84.82</v>
      </c>
      <c r="E1697" s="474">
        <v>83.73</v>
      </c>
      <c r="F1697" s="474" t="s">
        <v>4216</v>
      </c>
      <c r="G1697" s="475">
        <v>-0.0043</v>
      </c>
      <c r="M1697" s="473" t="s">
        <v>1958</v>
      </c>
      <c r="N1697" s="406">
        <v>87.91</v>
      </c>
      <c r="O1697" s="474">
        <v>88.73</v>
      </c>
      <c r="P1697" s="474">
        <v>88.73</v>
      </c>
      <c r="Q1697" s="474">
        <v>87.73</v>
      </c>
      <c r="R1697" s="474" t="s">
        <v>4127</v>
      </c>
      <c r="S1697" s="475">
        <v>-0.001</v>
      </c>
    </row>
    <row r="1698" ht="15.75" customHeight="1">
      <c r="A1698" s="473" t="s">
        <v>2049</v>
      </c>
      <c r="B1698" s="406">
        <v>84.36</v>
      </c>
      <c r="C1698" s="474">
        <v>84.36</v>
      </c>
      <c r="D1698" s="474">
        <v>84.73</v>
      </c>
      <c r="E1698" s="474">
        <v>84.09</v>
      </c>
      <c r="F1698" s="474" t="s">
        <v>4217</v>
      </c>
      <c r="G1698" s="475">
        <v>0.0011</v>
      </c>
      <c r="M1698" s="473" t="s">
        <v>1959</v>
      </c>
      <c r="N1698" s="406">
        <v>88.0</v>
      </c>
      <c r="O1698" s="474">
        <v>86.91</v>
      </c>
      <c r="P1698" s="474">
        <v>88.55</v>
      </c>
      <c r="Q1698" s="474">
        <v>86.91</v>
      </c>
      <c r="R1698" s="474" t="s">
        <v>4128</v>
      </c>
      <c r="S1698" s="475">
        <v>0.0094</v>
      </c>
    </row>
    <row r="1699" ht="15.75" customHeight="1">
      <c r="A1699" s="473" t="s">
        <v>2050</v>
      </c>
      <c r="B1699" s="406">
        <v>84.27</v>
      </c>
      <c r="C1699" s="474">
        <v>85.36</v>
      </c>
      <c r="D1699" s="474">
        <v>85.36</v>
      </c>
      <c r="E1699" s="474">
        <v>84.0</v>
      </c>
      <c r="F1699" s="474" t="s">
        <v>4218</v>
      </c>
      <c r="G1699" s="475">
        <v>-0.0044</v>
      </c>
      <c r="M1699" s="473" t="s">
        <v>1960</v>
      </c>
      <c r="N1699" s="406">
        <v>87.18</v>
      </c>
      <c r="O1699" s="474">
        <v>87.45</v>
      </c>
      <c r="P1699" s="474">
        <v>87.91</v>
      </c>
      <c r="Q1699" s="474">
        <v>87.09</v>
      </c>
      <c r="R1699" s="474" t="s">
        <v>4129</v>
      </c>
      <c r="S1699" s="475">
        <v>-0.0063</v>
      </c>
    </row>
    <row r="1700" ht="15.75" customHeight="1">
      <c r="A1700" s="473" t="s">
        <v>2051</v>
      </c>
      <c r="B1700" s="406">
        <v>84.64</v>
      </c>
      <c r="C1700" s="474">
        <v>83.82</v>
      </c>
      <c r="D1700" s="474">
        <v>85.0</v>
      </c>
      <c r="E1700" s="474">
        <v>83.82</v>
      </c>
      <c r="F1700" s="474" t="s">
        <v>4219</v>
      </c>
      <c r="G1700" s="475">
        <v>0.0087</v>
      </c>
      <c r="M1700" s="473" t="s">
        <v>1961</v>
      </c>
      <c r="N1700" s="406">
        <v>87.73</v>
      </c>
      <c r="O1700" s="474">
        <v>87.45</v>
      </c>
      <c r="P1700" s="474">
        <v>88.36</v>
      </c>
      <c r="Q1700" s="474">
        <v>87.45</v>
      </c>
      <c r="R1700" s="474" t="s">
        <v>4130</v>
      </c>
      <c r="S1700" s="475">
        <v>-0.002</v>
      </c>
    </row>
    <row r="1701" ht="15.75" customHeight="1">
      <c r="A1701" s="473" t="s">
        <v>2052</v>
      </c>
      <c r="B1701" s="406">
        <v>83.91</v>
      </c>
      <c r="C1701" s="474">
        <v>85.0</v>
      </c>
      <c r="D1701" s="474">
        <v>85.0</v>
      </c>
      <c r="E1701" s="474">
        <v>83.55</v>
      </c>
      <c r="F1701" s="474" t="s">
        <v>3068</v>
      </c>
      <c r="G1701" s="475">
        <v>-0.0076</v>
      </c>
      <c r="M1701" s="473" t="s">
        <v>1962</v>
      </c>
      <c r="N1701" s="406">
        <v>87.91</v>
      </c>
      <c r="O1701" s="474">
        <v>88.91</v>
      </c>
      <c r="P1701" s="474">
        <v>88.91</v>
      </c>
      <c r="Q1701" s="474">
        <v>87.64</v>
      </c>
      <c r="R1701" s="474" t="s">
        <v>4131</v>
      </c>
      <c r="S1701" s="475">
        <v>-0.0061</v>
      </c>
    </row>
    <row r="1702" ht="15.75" customHeight="1">
      <c r="A1702" s="473" t="s">
        <v>2053</v>
      </c>
      <c r="B1702" s="406">
        <v>84.55</v>
      </c>
      <c r="C1702" s="474">
        <v>83.36</v>
      </c>
      <c r="D1702" s="474">
        <v>85.36</v>
      </c>
      <c r="E1702" s="474">
        <v>83.36</v>
      </c>
      <c r="F1702" s="474" t="s">
        <v>4220</v>
      </c>
      <c r="G1702" s="475">
        <v>0.0033</v>
      </c>
      <c r="M1702" s="473" t="s">
        <v>1963</v>
      </c>
      <c r="N1702" s="406">
        <v>88.45</v>
      </c>
      <c r="O1702" s="474">
        <v>88.0</v>
      </c>
      <c r="P1702" s="474">
        <v>88.64</v>
      </c>
      <c r="Q1702" s="474">
        <v>87.27</v>
      </c>
      <c r="R1702" s="474" t="s">
        <v>4132</v>
      </c>
      <c r="S1702" s="475">
        <v>0.0092</v>
      </c>
    </row>
    <row r="1703" ht="15.75" customHeight="1">
      <c r="A1703" s="473" t="s">
        <v>2054</v>
      </c>
      <c r="B1703" s="406">
        <v>84.27</v>
      </c>
      <c r="C1703" s="474">
        <v>85.0</v>
      </c>
      <c r="D1703" s="474">
        <v>85.36</v>
      </c>
      <c r="E1703" s="474">
        <v>81.82</v>
      </c>
      <c r="F1703" s="474" t="s">
        <v>4221</v>
      </c>
      <c r="G1703" s="475">
        <v>0.0064</v>
      </c>
      <c r="M1703" s="473" t="s">
        <v>1964</v>
      </c>
      <c r="N1703" s="406">
        <v>87.64</v>
      </c>
      <c r="O1703" s="474">
        <v>87.82</v>
      </c>
      <c r="P1703" s="474">
        <v>88.09</v>
      </c>
      <c r="Q1703" s="474">
        <v>87.45</v>
      </c>
      <c r="R1703" s="474" t="s">
        <v>4133</v>
      </c>
      <c r="S1703" s="475">
        <v>-0.0061</v>
      </c>
    </row>
    <row r="1704" ht="15.75" customHeight="1">
      <c r="A1704" s="473" t="s">
        <v>2055</v>
      </c>
      <c r="B1704" s="406">
        <v>83.73</v>
      </c>
      <c r="C1704" s="474">
        <v>85.45</v>
      </c>
      <c r="D1704" s="474">
        <v>85.45</v>
      </c>
      <c r="E1704" s="474">
        <v>83.09</v>
      </c>
      <c r="F1704" s="474" t="s">
        <v>4222</v>
      </c>
      <c r="G1704" s="475">
        <v>-0.0191</v>
      </c>
      <c r="M1704" s="473" t="s">
        <v>1965</v>
      </c>
      <c r="N1704" s="406">
        <v>88.18</v>
      </c>
      <c r="O1704" s="474">
        <v>89.0</v>
      </c>
      <c r="P1704" s="474">
        <v>89.09</v>
      </c>
      <c r="Q1704" s="474">
        <v>87.82</v>
      </c>
      <c r="R1704" s="474" t="s">
        <v>4134</v>
      </c>
      <c r="S1704" s="475">
        <v>-0.0062</v>
      </c>
    </row>
    <row r="1705" ht="15.75" customHeight="1">
      <c r="A1705" s="473" t="s">
        <v>2056</v>
      </c>
      <c r="B1705" s="406">
        <v>85.36</v>
      </c>
      <c r="C1705" s="474">
        <v>85.45</v>
      </c>
      <c r="D1705" s="474">
        <v>85.73</v>
      </c>
      <c r="E1705" s="474">
        <v>84.27</v>
      </c>
      <c r="F1705" s="474" t="s">
        <v>4223</v>
      </c>
      <c r="G1705" s="475">
        <v>-0.0033</v>
      </c>
      <c r="M1705" s="473" t="s">
        <v>1966</v>
      </c>
      <c r="N1705" s="406">
        <v>88.73</v>
      </c>
      <c r="O1705" s="474">
        <v>89.09</v>
      </c>
      <c r="P1705" s="474">
        <v>89.09</v>
      </c>
      <c r="Q1705" s="474">
        <v>88.45</v>
      </c>
      <c r="R1705" s="474" t="s">
        <v>4135</v>
      </c>
      <c r="S1705" s="475">
        <v>0.0042</v>
      </c>
    </row>
    <row r="1706" ht="15.75" customHeight="1">
      <c r="A1706" s="473" t="s">
        <v>2057</v>
      </c>
      <c r="B1706" s="406">
        <v>85.64</v>
      </c>
      <c r="C1706" s="474">
        <v>85.36</v>
      </c>
      <c r="D1706" s="474">
        <v>86.27</v>
      </c>
      <c r="E1706" s="474">
        <v>85.09</v>
      </c>
      <c r="F1706" s="474" t="s">
        <v>4224</v>
      </c>
      <c r="G1706" s="475">
        <v>0.0054</v>
      </c>
      <c r="M1706" s="473" t="s">
        <v>1967</v>
      </c>
      <c r="N1706" s="406">
        <v>88.36</v>
      </c>
      <c r="O1706" s="474">
        <v>88.64</v>
      </c>
      <c r="P1706" s="474">
        <v>89.0</v>
      </c>
      <c r="Q1706" s="474">
        <v>87.91</v>
      </c>
      <c r="R1706" s="474" t="s">
        <v>4136</v>
      </c>
      <c r="S1706" s="475">
        <v>0.0</v>
      </c>
    </row>
    <row r="1707" ht="15.75" customHeight="1">
      <c r="A1707" s="473" t="s">
        <v>2058</v>
      </c>
      <c r="B1707" s="406">
        <v>85.18</v>
      </c>
      <c r="C1707" s="474">
        <v>85.09</v>
      </c>
      <c r="D1707" s="474">
        <v>85.55</v>
      </c>
      <c r="E1707" s="474">
        <v>84.27</v>
      </c>
      <c r="F1707" s="474" t="s">
        <v>4225</v>
      </c>
      <c r="G1707" s="475">
        <v>0.0053</v>
      </c>
      <c r="M1707" s="473" t="s">
        <v>1968</v>
      </c>
      <c r="N1707" s="406">
        <v>88.36</v>
      </c>
      <c r="O1707" s="474">
        <v>88.18</v>
      </c>
      <c r="P1707" s="474">
        <v>88.91</v>
      </c>
      <c r="Q1707" s="474">
        <v>88.09</v>
      </c>
      <c r="R1707" s="474" t="s">
        <v>4137</v>
      </c>
      <c r="S1707" s="475">
        <v>-0.0032</v>
      </c>
    </row>
    <row r="1708" ht="15.75" customHeight="1">
      <c r="A1708" s="473" t="s">
        <v>2059</v>
      </c>
      <c r="B1708" s="406">
        <v>84.73</v>
      </c>
      <c r="C1708" s="474">
        <v>84.91</v>
      </c>
      <c r="D1708" s="474">
        <v>85.36</v>
      </c>
      <c r="E1708" s="474">
        <v>83.73</v>
      </c>
      <c r="F1708" s="474" t="s">
        <v>4226</v>
      </c>
      <c r="G1708" s="475">
        <v>0.0055</v>
      </c>
      <c r="M1708" s="473" t="s">
        <v>1969</v>
      </c>
      <c r="N1708" s="406">
        <v>88.64</v>
      </c>
      <c r="O1708" s="474">
        <v>87.91</v>
      </c>
      <c r="P1708" s="474">
        <v>89.09</v>
      </c>
      <c r="Q1708" s="474">
        <v>87.73</v>
      </c>
      <c r="R1708" s="474" t="s">
        <v>4138</v>
      </c>
      <c r="S1708" s="475">
        <v>0.0032</v>
      </c>
    </row>
    <row r="1709" ht="15.75" customHeight="1">
      <c r="A1709" s="473" t="s">
        <v>2060</v>
      </c>
      <c r="B1709" s="406">
        <v>84.27</v>
      </c>
      <c r="C1709" s="474">
        <v>85.36</v>
      </c>
      <c r="D1709" s="474">
        <v>85.36</v>
      </c>
      <c r="E1709" s="474">
        <v>84.09</v>
      </c>
      <c r="F1709" s="474" t="s">
        <v>4227</v>
      </c>
      <c r="G1709" s="475">
        <v>-0.0033</v>
      </c>
      <c r="M1709" s="473" t="s">
        <v>1970</v>
      </c>
      <c r="N1709" s="406">
        <v>88.36</v>
      </c>
      <c r="O1709" s="474">
        <v>87.91</v>
      </c>
      <c r="P1709" s="474">
        <v>88.82</v>
      </c>
      <c r="Q1709" s="474">
        <v>87.36</v>
      </c>
      <c r="R1709" s="474" t="s">
        <v>4139</v>
      </c>
      <c r="S1709" s="475">
        <v>0.002</v>
      </c>
    </row>
    <row r="1710" ht="15.75" customHeight="1">
      <c r="A1710" s="473" t="s">
        <v>2061</v>
      </c>
      <c r="B1710" s="406">
        <v>84.55</v>
      </c>
      <c r="C1710" s="474">
        <v>84.82</v>
      </c>
      <c r="D1710" s="474">
        <v>85.45</v>
      </c>
      <c r="E1710" s="474">
        <v>81.82</v>
      </c>
      <c r="F1710" s="474" t="s">
        <v>4228</v>
      </c>
      <c r="G1710" s="475">
        <v>-0.0138</v>
      </c>
      <c r="M1710" s="473" t="s">
        <v>1971</v>
      </c>
      <c r="N1710" s="406">
        <v>88.18</v>
      </c>
      <c r="O1710" s="474">
        <v>87.82</v>
      </c>
      <c r="P1710" s="474">
        <v>89.09</v>
      </c>
      <c r="Q1710" s="474">
        <v>87.64</v>
      </c>
      <c r="R1710" s="474" t="s">
        <v>4140</v>
      </c>
      <c r="S1710" s="475">
        <v>-0.002</v>
      </c>
    </row>
    <row r="1711" ht="15.75" customHeight="1">
      <c r="A1711" s="473" t="s">
        <v>2062</v>
      </c>
      <c r="B1711" s="406">
        <v>85.73</v>
      </c>
      <c r="C1711" s="474">
        <v>85.36</v>
      </c>
      <c r="D1711" s="474">
        <v>86.36</v>
      </c>
      <c r="E1711" s="474">
        <v>84.55</v>
      </c>
      <c r="F1711" s="474" t="s">
        <v>4229</v>
      </c>
      <c r="G1711" s="475">
        <v>0.0184</v>
      </c>
      <c r="M1711" s="473" t="s">
        <v>1972</v>
      </c>
      <c r="N1711" s="406">
        <v>88.36</v>
      </c>
      <c r="O1711" s="474">
        <v>89.09</v>
      </c>
      <c r="P1711" s="474">
        <v>89.18</v>
      </c>
      <c r="Q1711" s="474">
        <v>88.18</v>
      </c>
      <c r="R1711" s="474" t="s">
        <v>4141</v>
      </c>
      <c r="S1711" s="475">
        <v>0.001</v>
      </c>
    </row>
    <row r="1712" ht="15.75" customHeight="1">
      <c r="A1712" s="473" t="s">
        <v>2063</v>
      </c>
      <c r="B1712" s="406">
        <v>84.18</v>
      </c>
      <c r="C1712" s="474">
        <v>84.09</v>
      </c>
      <c r="D1712" s="474">
        <v>85.27</v>
      </c>
      <c r="E1712" s="474">
        <v>83.73</v>
      </c>
      <c r="F1712" s="474" t="s">
        <v>4230</v>
      </c>
      <c r="G1712" s="475">
        <v>0.0</v>
      </c>
      <c r="M1712" s="473" t="s">
        <v>1973</v>
      </c>
      <c r="N1712" s="406">
        <v>88.27</v>
      </c>
      <c r="O1712" s="474">
        <v>88.73</v>
      </c>
      <c r="P1712" s="474">
        <v>90.18</v>
      </c>
      <c r="Q1712" s="474">
        <v>87.91</v>
      </c>
      <c r="R1712" s="474" t="s">
        <v>4142</v>
      </c>
      <c r="S1712" s="475">
        <v>-0.0032</v>
      </c>
    </row>
    <row r="1713" ht="15.75" customHeight="1">
      <c r="A1713" s="473" t="s">
        <v>2064</v>
      </c>
      <c r="B1713" s="406">
        <v>84.18</v>
      </c>
      <c r="C1713" s="474">
        <v>85.45</v>
      </c>
      <c r="D1713" s="474">
        <v>85.91</v>
      </c>
      <c r="E1713" s="474">
        <v>84.09</v>
      </c>
      <c r="F1713" s="474" t="s">
        <v>4231</v>
      </c>
      <c r="G1713" s="475">
        <v>-0.0149</v>
      </c>
      <c r="M1713" s="473" t="s">
        <v>1974</v>
      </c>
      <c r="N1713" s="406">
        <v>88.55</v>
      </c>
      <c r="O1713" s="474">
        <v>88.64</v>
      </c>
      <c r="P1713" s="474">
        <v>88.73</v>
      </c>
      <c r="Q1713" s="474">
        <v>87.0</v>
      </c>
      <c r="R1713" s="474" t="s">
        <v>4143</v>
      </c>
      <c r="S1713" s="475">
        <v>0.0126</v>
      </c>
    </row>
    <row r="1714" ht="15.75" customHeight="1">
      <c r="A1714" s="473" t="s">
        <v>2065</v>
      </c>
      <c r="B1714" s="406">
        <v>85.45</v>
      </c>
      <c r="C1714" s="474">
        <v>85.82</v>
      </c>
      <c r="D1714" s="474">
        <v>86.55</v>
      </c>
      <c r="E1714" s="474">
        <v>85.0</v>
      </c>
      <c r="F1714" s="474" t="s">
        <v>4232</v>
      </c>
      <c r="G1714" s="475">
        <v>-0.0105</v>
      </c>
      <c r="M1714" s="473" t="s">
        <v>1975</v>
      </c>
      <c r="N1714" s="406">
        <v>87.45</v>
      </c>
      <c r="O1714" s="474">
        <v>87.36</v>
      </c>
      <c r="P1714" s="474">
        <v>88.55</v>
      </c>
      <c r="Q1714" s="474">
        <v>86.82</v>
      </c>
      <c r="R1714" s="474" t="s">
        <v>4144</v>
      </c>
      <c r="S1714" s="475">
        <v>0.001</v>
      </c>
    </row>
    <row r="1715" ht="15.75" customHeight="1">
      <c r="A1715" s="473" t="s">
        <v>2066</v>
      </c>
      <c r="B1715" s="406">
        <v>86.36</v>
      </c>
      <c r="C1715" s="474">
        <v>87.27</v>
      </c>
      <c r="D1715" s="474">
        <v>87.91</v>
      </c>
      <c r="E1715" s="474">
        <v>86.09</v>
      </c>
      <c r="F1715" s="474" t="s">
        <v>4233</v>
      </c>
      <c r="G1715" s="475">
        <v>-0.0114</v>
      </c>
      <c r="M1715" s="473" t="s">
        <v>1976</v>
      </c>
      <c r="N1715" s="406">
        <v>87.36</v>
      </c>
      <c r="O1715" s="474">
        <v>88.36</v>
      </c>
      <c r="P1715" s="474">
        <v>88.36</v>
      </c>
      <c r="Q1715" s="474">
        <v>87.27</v>
      </c>
      <c r="R1715" s="474" t="s">
        <v>4145</v>
      </c>
      <c r="S1715" s="475">
        <v>-0.0113</v>
      </c>
    </row>
    <row r="1716" ht="15.75" customHeight="1">
      <c r="A1716" s="473" t="s">
        <v>2067</v>
      </c>
      <c r="B1716" s="406">
        <v>87.36</v>
      </c>
      <c r="C1716" s="474">
        <v>95.0</v>
      </c>
      <c r="D1716" s="474">
        <v>95.0</v>
      </c>
      <c r="E1716" s="474">
        <v>85.91</v>
      </c>
      <c r="F1716" s="474" t="s">
        <v>4234</v>
      </c>
      <c r="G1716" s="475">
        <v>-0.0813</v>
      </c>
      <c r="M1716" s="473" t="s">
        <v>1977</v>
      </c>
      <c r="N1716" s="406">
        <v>88.36</v>
      </c>
      <c r="O1716" s="474">
        <v>89.09</v>
      </c>
      <c r="P1716" s="474">
        <v>89.09</v>
      </c>
      <c r="Q1716" s="474">
        <v>87.64</v>
      </c>
      <c r="R1716" s="474" t="s">
        <v>4146</v>
      </c>
      <c r="S1716" s="475">
        <v>-0.0202</v>
      </c>
    </row>
    <row r="1717" ht="15.75" customHeight="1">
      <c r="A1717" s="473" t="s">
        <v>2068</v>
      </c>
      <c r="B1717" s="406">
        <v>95.09</v>
      </c>
      <c r="C1717" s="474">
        <v>94.82</v>
      </c>
      <c r="D1717" s="474">
        <v>95.82</v>
      </c>
      <c r="E1717" s="474">
        <v>94.36</v>
      </c>
      <c r="F1717" s="474" t="s">
        <v>4235</v>
      </c>
      <c r="G1717" s="475">
        <v>0.0077</v>
      </c>
      <c r="M1717" s="473" t="s">
        <v>1978</v>
      </c>
      <c r="N1717" s="406">
        <v>90.18</v>
      </c>
      <c r="O1717" s="474">
        <v>90.45</v>
      </c>
      <c r="P1717" s="474">
        <v>90.82</v>
      </c>
      <c r="Q1717" s="474">
        <v>89.73</v>
      </c>
      <c r="R1717" s="474" t="s">
        <v>4147</v>
      </c>
      <c r="S1717" s="475">
        <v>0.006</v>
      </c>
    </row>
    <row r="1718" ht="15.75" customHeight="1">
      <c r="A1718" s="473" t="s">
        <v>2069</v>
      </c>
      <c r="B1718" s="406">
        <v>94.36</v>
      </c>
      <c r="C1718" s="474">
        <v>94.55</v>
      </c>
      <c r="D1718" s="474">
        <v>95.36</v>
      </c>
      <c r="E1718" s="474">
        <v>93.55</v>
      </c>
      <c r="F1718" s="474" t="s">
        <v>4236</v>
      </c>
      <c r="G1718" s="475">
        <v>-0.002</v>
      </c>
      <c r="M1718" s="473" t="s">
        <v>1979</v>
      </c>
      <c r="N1718" s="406">
        <v>89.64</v>
      </c>
      <c r="O1718" s="474">
        <v>89.45</v>
      </c>
      <c r="P1718" s="474">
        <v>90.09</v>
      </c>
      <c r="Q1718" s="474">
        <v>89.09</v>
      </c>
      <c r="R1718" s="474" t="s">
        <v>4148</v>
      </c>
      <c r="S1718" s="475">
        <v>0.0052</v>
      </c>
    </row>
    <row r="1719" ht="15.75" customHeight="1">
      <c r="A1719" s="473" t="s">
        <v>2070</v>
      </c>
      <c r="B1719" s="406">
        <v>94.55</v>
      </c>
      <c r="C1719" s="474">
        <v>95.45</v>
      </c>
      <c r="D1719" s="474">
        <v>95.82</v>
      </c>
      <c r="E1719" s="474">
        <v>93.55</v>
      </c>
      <c r="F1719" s="474" t="s">
        <v>3051</v>
      </c>
      <c r="G1719" s="475">
        <v>-0.0066</v>
      </c>
      <c r="M1719" s="473" t="s">
        <v>1980</v>
      </c>
      <c r="N1719" s="406">
        <v>89.18</v>
      </c>
      <c r="O1719" s="474">
        <v>88.82</v>
      </c>
      <c r="P1719" s="474">
        <v>89.82</v>
      </c>
      <c r="Q1719" s="474">
        <v>88.73</v>
      </c>
      <c r="R1719" s="474" t="s">
        <v>4149</v>
      </c>
      <c r="S1719" s="475">
        <v>0.0</v>
      </c>
    </row>
    <row r="1720" ht="15.75" customHeight="1">
      <c r="A1720" s="473" t="s">
        <v>2071</v>
      </c>
      <c r="B1720" s="406">
        <v>95.18</v>
      </c>
      <c r="C1720" s="474">
        <v>95.18</v>
      </c>
      <c r="D1720" s="474">
        <v>97.27</v>
      </c>
      <c r="E1720" s="474">
        <v>94.45</v>
      </c>
      <c r="F1720" s="474" t="s">
        <v>4237</v>
      </c>
      <c r="G1720" s="475">
        <v>0.0048</v>
      </c>
      <c r="M1720" s="473" t="s">
        <v>1981</v>
      </c>
      <c r="N1720" s="406">
        <v>89.18</v>
      </c>
      <c r="O1720" s="474">
        <v>88.82</v>
      </c>
      <c r="P1720" s="474">
        <v>89.55</v>
      </c>
      <c r="Q1720" s="474">
        <v>88.73</v>
      </c>
      <c r="R1720" s="474" t="s">
        <v>4150</v>
      </c>
      <c r="S1720" s="475">
        <v>0.002</v>
      </c>
    </row>
    <row r="1721" ht="15.75" customHeight="1">
      <c r="A1721" s="473" t="s">
        <v>2072</v>
      </c>
      <c r="B1721" s="406">
        <v>94.73</v>
      </c>
      <c r="C1721" s="474">
        <v>91.55</v>
      </c>
      <c r="D1721" s="474">
        <v>95.27</v>
      </c>
      <c r="E1721" s="474">
        <v>91.0</v>
      </c>
      <c r="F1721" s="474" t="s">
        <v>3290</v>
      </c>
      <c r="G1721" s="475">
        <v>0.041</v>
      </c>
      <c r="M1721" s="473" t="s">
        <v>1982</v>
      </c>
      <c r="N1721" s="406">
        <v>89.0</v>
      </c>
      <c r="O1721" s="474">
        <v>88.91</v>
      </c>
      <c r="P1721" s="474">
        <v>89.73</v>
      </c>
      <c r="Q1721" s="474">
        <v>88.27</v>
      </c>
      <c r="R1721" s="474" t="s">
        <v>4151</v>
      </c>
      <c r="S1721" s="475">
        <v>0.0</v>
      </c>
    </row>
    <row r="1722" ht="15.75" customHeight="1">
      <c r="A1722" s="473" t="s">
        <v>2073</v>
      </c>
      <c r="B1722" s="406">
        <v>91.0</v>
      </c>
      <c r="C1722" s="474">
        <v>91.36</v>
      </c>
      <c r="D1722" s="474">
        <v>91.82</v>
      </c>
      <c r="E1722" s="474">
        <v>90.55</v>
      </c>
      <c r="F1722" s="474" t="s">
        <v>4238</v>
      </c>
      <c r="G1722" s="475">
        <v>0.001</v>
      </c>
      <c r="M1722" s="473" t="s">
        <v>1983</v>
      </c>
      <c r="N1722" s="406">
        <v>89.0</v>
      </c>
      <c r="O1722" s="474">
        <v>89.91</v>
      </c>
      <c r="P1722" s="474">
        <v>89.91</v>
      </c>
      <c r="Q1722" s="474">
        <v>88.73</v>
      </c>
      <c r="R1722" s="474" t="s">
        <v>4152</v>
      </c>
      <c r="S1722" s="475">
        <v>-0.002</v>
      </c>
    </row>
    <row r="1723" ht="15.75" customHeight="1">
      <c r="A1723" s="473" t="s">
        <v>2074</v>
      </c>
      <c r="B1723" s="406">
        <v>90.91</v>
      </c>
      <c r="C1723" s="474">
        <v>90.91</v>
      </c>
      <c r="D1723" s="474">
        <v>91.27</v>
      </c>
      <c r="E1723" s="474">
        <v>90.27</v>
      </c>
      <c r="F1723" s="474" t="s">
        <v>4239</v>
      </c>
      <c r="G1723" s="475">
        <v>0.0061</v>
      </c>
      <c r="M1723" s="473" t="s">
        <v>1984</v>
      </c>
      <c r="N1723" s="406">
        <v>89.18</v>
      </c>
      <c r="O1723" s="474">
        <v>88.27</v>
      </c>
      <c r="P1723" s="474">
        <v>89.55</v>
      </c>
      <c r="Q1723" s="474">
        <v>88.18</v>
      </c>
      <c r="R1723" s="474" t="s">
        <v>4153</v>
      </c>
      <c r="S1723" s="475">
        <v>0.003</v>
      </c>
    </row>
    <row r="1724" ht="15.75" customHeight="1">
      <c r="A1724" s="473" t="s">
        <v>2075</v>
      </c>
      <c r="B1724" s="406">
        <v>90.36</v>
      </c>
      <c r="C1724" s="474">
        <v>91.27</v>
      </c>
      <c r="D1724" s="474">
        <v>91.27</v>
      </c>
      <c r="E1724" s="474">
        <v>90.0</v>
      </c>
      <c r="F1724" s="474" t="s">
        <v>4240</v>
      </c>
      <c r="G1724" s="475">
        <v>-0.0051</v>
      </c>
      <c r="M1724" s="473" t="s">
        <v>1985</v>
      </c>
      <c r="N1724" s="406">
        <v>88.91</v>
      </c>
      <c r="O1724" s="474">
        <v>88.82</v>
      </c>
      <c r="P1724" s="474">
        <v>89.45</v>
      </c>
      <c r="Q1724" s="474">
        <v>87.82</v>
      </c>
      <c r="R1724" s="474" t="s">
        <v>4154</v>
      </c>
      <c r="S1724" s="475">
        <v>0.0083</v>
      </c>
    </row>
    <row r="1725" ht="15.75" customHeight="1">
      <c r="A1725" s="473" t="s">
        <v>2076</v>
      </c>
      <c r="B1725" s="406">
        <v>90.82</v>
      </c>
      <c r="C1725" s="474">
        <v>91.55</v>
      </c>
      <c r="D1725" s="474">
        <v>91.64</v>
      </c>
      <c r="E1725" s="474">
        <v>90.45</v>
      </c>
      <c r="F1725" s="474" t="s">
        <v>4241</v>
      </c>
      <c r="G1725" s="475">
        <v>-0.0049</v>
      </c>
      <c r="M1725" s="473" t="s">
        <v>1986</v>
      </c>
      <c r="N1725" s="406">
        <v>88.18</v>
      </c>
      <c r="O1725" s="474">
        <v>88.36</v>
      </c>
      <c r="P1725" s="474">
        <v>88.73</v>
      </c>
      <c r="Q1725" s="474">
        <v>88.09</v>
      </c>
      <c r="R1725" s="474" t="s">
        <v>4155</v>
      </c>
      <c r="S1725" s="475">
        <v>-0.0072</v>
      </c>
    </row>
    <row r="1726" ht="15.75" customHeight="1">
      <c r="A1726" s="473" t="s">
        <v>2077</v>
      </c>
      <c r="B1726" s="406">
        <v>91.27</v>
      </c>
      <c r="C1726" s="474">
        <v>92.55</v>
      </c>
      <c r="D1726" s="474">
        <v>92.55</v>
      </c>
      <c r="E1726" s="474">
        <v>90.36</v>
      </c>
      <c r="F1726" s="474" t="s">
        <v>4242</v>
      </c>
      <c r="G1726" s="475">
        <v>-0.005</v>
      </c>
      <c r="M1726" s="473" t="s">
        <v>1987</v>
      </c>
      <c r="N1726" s="406">
        <v>88.82</v>
      </c>
      <c r="O1726" s="474">
        <v>89.0</v>
      </c>
      <c r="P1726" s="474">
        <v>89.18</v>
      </c>
      <c r="Q1726" s="474">
        <v>88.45</v>
      </c>
      <c r="R1726" s="474" t="s">
        <v>4156</v>
      </c>
      <c r="S1726" s="475">
        <v>-0.004</v>
      </c>
    </row>
    <row r="1727" ht="15.75" customHeight="1">
      <c r="A1727" s="473" t="s">
        <v>2078</v>
      </c>
      <c r="B1727" s="406">
        <v>91.73</v>
      </c>
      <c r="C1727" s="474">
        <v>91.45</v>
      </c>
      <c r="D1727" s="474">
        <v>92.09</v>
      </c>
      <c r="E1727" s="474">
        <v>91.45</v>
      </c>
      <c r="F1727" s="474" t="s">
        <v>4243</v>
      </c>
      <c r="G1727" s="475">
        <v>0.0031</v>
      </c>
      <c r="M1727" s="473" t="s">
        <v>1988</v>
      </c>
      <c r="N1727" s="406">
        <v>89.18</v>
      </c>
      <c r="O1727" s="474">
        <v>90.73</v>
      </c>
      <c r="P1727" s="474">
        <v>90.73</v>
      </c>
      <c r="Q1727" s="474">
        <v>88.73</v>
      </c>
      <c r="R1727" s="474" t="s">
        <v>4157</v>
      </c>
      <c r="S1727" s="475">
        <v>0.0051</v>
      </c>
    </row>
    <row r="1728" ht="15.75" customHeight="1">
      <c r="A1728" s="473" t="s">
        <v>2079</v>
      </c>
      <c r="B1728" s="406">
        <v>91.45</v>
      </c>
      <c r="C1728" s="474">
        <v>92.36</v>
      </c>
      <c r="D1728" s="474">
        <v>92.36</v>
      </c>
      <c r="E1728" s="474">
        <v>90.73</v>
      </c>
      <c r="F1728" s="474" t="s">
        <v>4244</v>
      </c>
      <c r="G1728" s="475">
        <v>-0.0119</v>
      </c>
      <c r="M1728" s="473" t="s">
        <v>1989</v>
      </c>
      <c r="N1728" s="406">
        <v>88.73</v>
      </c>
      <c r="O1728" s="474">
        <v>92.18</v>
      </c>
      <c r="P1728" s="474">
        <v>92.18</v>
      </c>
      <c r="Q1728" s="474">
        <v>88.64</v>
      </c>
      <c r="R1728" s="474" t="s">
        <v>4158</v>
      </c>
      <c r="S1728" s="475">
        <v>-0.0121</v>
      </c>
    </row>
    <row r="1729" ht="15.75" customHeight="1">
      <c r="A1729" s="473" t="s">
        <v>2080</v>
      </c>
      <c r="B1729" s="406">
        <v>92.55</v>
      </c>
      <c r="C1729" s="474">
        <v>92.0</v>
      </c>
      <c r="D1729" s="474">
        <v>92.91</v>
      </c>
      <c r="E1729" s="474">
        <v>91.91</v>
      </c>
      <c r="F1729" s="474" t="s">
        <v>4245</v>
      </c>
      <c r="G1729" s="475">
        <v>0.007</v>
      </c>
      <c r="M1729" s="473" t="s">
        <v>1990</v>
      </c>
      <c r="N1729" s="406">
        <v>89.82</v>
      </c>
      <c r="O1729" s="474">
        <v>90.0</v>
      </c>
      <c r="P1729" s="474">
        <v>90.36</v>
      </c>
      <c r="Q1729" s="474">
        <v>89.27</v>
      </c>
      <c r="R1729" s="474" t="s">
        <v>4159</v>
      </c>
      <c r="S1729" s="475">
        <v>-0.001</v>
      </c>
    </row>
    <row r="1730" ht="15.75" customHeight="1">
      <c r="A1730" s="473" t="s">
        <v>2081</v>
      </c>
      <c r="B1730" s="406">
        <v>91.91</v>
      </c>
      <c r="C1730" s="474">
        <v>92.09</v>
      </c>
      <c r="D1730" s="474">
        <v>92.45</v>
      </c>
      <c r="E1730" s="474">
        <v>91.64</v>
      </c>
      <c r="F1730" s="474" t="s">
        <v>4246</v>
      </c>
      <c r="G1730" s="475">
        <v>0.0</v>
      </c>
      <c r="M1730" s="473" t="s">
        <v>1991</v>
      </c>
      <c r="N1730" s="406">
        <v>89.91</v>
      </c>
      <c r="O1730" s="474">
        <v>90.91</v>
      </c>
      <c r="P1730" s="474">
        <v>91.64</v>
      </c>
      <c r="Q1730" s="474">
        <v>89.09</v>
      </c>
      <c r="R1730" s="474" t="s">
        <v>4160</v>
      </c>
      <c r="S1730" s="475">
        <v>-0.0275</v>
      </c>
    </row>
    <row r="1731" ht="15.75" customHeight="1">
      <c r="A1731" s="473" t="s">
        <v>2082</v>
      </c>
      <c r="B1731" s="406">
        <v>91.91</v>
      </c>
      <c r="C1731" s="474">
        <v>92.73</v>
      </c>
      <c r="D1731" s="474">
        <v>93.27</v>
      </c>
      <c r="E1731" s="474">
        <v>91.64</v>
      </c>
      <c r="F1731" s="474" t="s">
        <v>4247</v>
      </c>
      <c r="G1731" s="475">
        <v>-0.0058</v>
      </c>
      <c r="M1731" s="473" t="s">
        <v>1992</v>
      </c>
      <c r="N1731" s="406">
        <v>92.45</v>
      </c>
      <c r="O1731" s="474">
        <v>92.45</v>
      </c>
      <c r="P1731" s="474">
        <v>92.91</v>
      </c>
      <c r="Q1731" s="474">
        <v>90.0</v>
      </c>
      <c r="R1731" s="474" t="s">
        <v>4161</v>
      </c>
      <c r="S1731" s="475">
        <v>0.021</v>
      </c>
    </row>
    <row r="1732" ht="15.75" customHeight="1">
      <c r="A1732" s="473" t="s">
        <v>2083</v>
      </c>
      <c r="B1732" s="406">
        <v>92.45</v>
      </c>
      <c r="C1732" s="474">
        <v>93.36</v>
      </c>
      <c r="D1732" s="474">
        <v>93.55</v>
      </c>
      <c r="E1732" s="474">
        <v>92.09</v>
      </c>
      <c r="F1732" s="474" t="s">
        <v>4248</v>
      </c>
      <c r="G1732" s="475">
        <v>-0.004</v>
      </c>
      <c r="M1732" s="473" t="s">
        <v>1993</v>
      </c>
      <c r="N1732" s="406">
        <v>90.55</v>
      </c>
      <c r="O1732" s="474">
        <v>91.18</v>
      </c>
      <c r="P1732" s="474">
        <v>92.09</v>
      </c>
      <c r="Q1732" s="474">
        <v>90.18</v>
      </c>
      <c r="R1732" s="474" t="s">
        <v>4162</v>
      </c>
      <c r="S1732" s="475">
        <v>-0.0079</v>
      </c>
    </row>
    <row r="1733" ht="15.75" customHeight="1">
      <c r="A1733" s="473" t="s">
        <v>2084</v>
      </c>
      <c r="B1733" s="406">
        <v>92.82</v>
      </c>
      <c r="C1733" s="474">
        <v>92.73</v>
      </c>
      <c r="D1733" s="474">
        <v>93.64</v>
      </c>
      <c r="E1733" s="474">
        <v>91.82</v>
      </c>
      <c r="F1733" s="474" t="s">
        <v>4249</v>
      </c>
      <c r="G1733" s="475">
        <v>0.0029</v>
      </c>
      <c r="M1733" s="473" t="s">
        <v>1994</v>
      </c>
      <c r="N1733" s="406">
        <v>91.27</v>
      </c>
      <c r="O1733" s="474">
        <v>91.64</v>
      </c>
      <c r="P1733" s="474">
        <v>92.73</v>
      </c>
      <c r="Q1733" s="474">
        <v>90.91</v>
      </c>
      <c r="R1733" s="474" t="s">
        <v>4163</v>
      </c>
      <c r="S1733" s="475">
        <v>-0.007</v>
      </c>
    </row>
    <row r="1734" ht="15.75" customHeight="1">
      <c r="A1734" s="473" t="s">
        <v>2085</v>
      </c>
      <c r="B1734" s="406">
        <v>92.55</v>
      </c>
      <c r="C1734" s="474">
        <v>92.27</v>
      </c>
      <c r="D1734" s="474">
        <v>93.0</v>
      </c>
      <c r="E1734" s="474">
        <v>91.45</v>
      </c>
      <c r="F1734" s="474" t="s">
        <v>4250</v>
      </c>
      <c r="G1734" s="475">
        <v>0.015</v>
      </c>
      <c r="M1734" s="473" t="s">
        <v>1995</v>
      </c>
      <c r="N1734" s="406">
        <v>91.91</v>
      </c>
      <c r="O1734" s="474">
        <v>93.64</v>
      </c>
      <c r="P1734" s="474">
        <v>93.73</v>
      </c>
      <c r="Q1734" s="474">
        <v>91.36</v>
      </c>
      <c r="R1734" s="474" t="s">
        <v>4164</v>
      </c>
      <c r="S1734" s="475">
        <v>-0.0049</v>
      </c>
    </row>
    <row r="1735" ht="15.75" customHeight="1">
      <c r="A1735" s="473" t="s">
        <v>2086</v>
      </c>
      <c r="B1735" s="406">
        <v>91.18</v>
      </c>
      <c r="C1735" s="474">
        <v>91.45</v>
      </c>
      <c r="D1735" s="474">
        <v>92.55</v>
      </c>
      <c r="E1735" s="474">
        <v>90.64</v>
      </c>
      <c r="F1735" s="474" t="s">
        <v>4251</v>
      </c>
      <c r="G1735" s="475">
        <v>-0.0079</v>
      </c>
      <c r="M1735" s="473" t="s">
        <v>1996</v>
      </c>
      <c r="N1735" s="406">
        <v>92.36</v>
      </c>
      <c r="O1735" s="474">
        <v>92.64</v>
      </c>
      <c r="P1735" s="474">
        <v>93.0</v>
      </c>
      <c r="Q1735" s="474">
        <v>90.64</v>
      </c>
      <c r="R1735" s="474" t="s">
        <v>4165</v>
      </c>
      <c r="S1735" s="475">
        <v>0.0109</v>
      </c>
    </row>
    <row r="1736" ht="15.75" customHeight="1">
      <c r="A1736" s="473" t="s">
        <v>2087</v>
      </c>
      <c r="B1736" s="406">
        <v>91.91</v>
      </c>
      <c r="C1736" s="474">
        <v>93.36</v>
      </c>
      <c r="D1736" s="474">
        <v>93.36</v>
      </c>
      <c r="E1736" s="474">
        <v>91.0</v>
      </c>
      <c r="F1736" s="474" t="s">
        <v>4252</v>
      </c>
      <c r="G1736" s="475">
        <v>-0.0127</v>
      </c>
      <c r="M1736" s="473" t="s">
        <v>1997</v>
      </c>
      <c r="N1736" s="406">
        <v>91.36</v>
      </c>
      <c r="O1736" s="474">
        <v>92.27</v>
      </c>
      <c r="P1736" s="474">
        <v>92.27</v>
      </c>
      <c r="Q1736" s="474">
        <v>90.18</v>
      </c>
      <c r="R1736" s="474" t="s">
        <v>4166</v>
      </c>
      <c r="S1736" s="475">
        <v>-0.0118</v>
      </c>
    </row>
    <row r="1737" ht="15.75" customHeight="1">
      <c r="A1737" s="473" t="s">
        <v>2088</v>
      </c>
      <c r="B1737" s="406">
        <v>93.09</v>
      </c>
      <c r="C1737" s="474">
        <v>93.0</v>
      </c>
      <c r="D1737" s="474">
        <v>94.18</v>
      </c>
      <c r="E1737" s="474">
        <v>92.73</v>
      </c>
      <c r="F1737" s="474" t="s">
        <v>4253</v>
      </c>
      <c r="G1737" s="475">
        <v>0.0058</v>
      </c>
      <c r="M1737" s="473" t="s">
        <v>1998</v>
      </c>
      <c r="N1737" s="406">
        <v>92.45</v>
      </c>
      <c r="O1737" s="474">
        <v>93.64</v>
      </c>
      <c r="P1737" s="474">
        <v>94.0</v>
      </c>
      <c r="Q1737" s="474">
        <v>92.0</v>
      </c>
      <c r="R1737" s="474" t="s">
        <v>4167</v>
      </c>
      <c r="S1737" s="475">
        <v>-0.0078</v>
      </c>
    </row>
    <row r="1738" ht="15.75" customHeight="1">
      <c r="A1738" s="473" t="s">
        <v>2089</v>
      </c>
      <c r="B1738" s="406">
        <v>92.55</v>
      </c>
      <c r="C1738" s="474">
        <v>91.82</v>
      </c>
      <c r="D1738" s="474">
        <v>92.73</v>
      </c>
      <c r="E1738" s="474">
        <v>90.91</v>
      </c>
      <c r="F1738" s="474" t="s">
        <v>4254</v>
      </c>
      <c r="G1738" s="475">
        <v>0.016</v>
      </c>
      <c r="M1738" s="473" t="s">
        <v>1999</v>
      </c>
      <c r="N1738" s="406">
        <v>93.18</v>
      </c>
      <c r="O1738" s="474">
        <v>91.27</v>
      </c>
      <c r="P1738" s="474">
        <v>93.64</v>
      </c>
      <c r="Q1738" s="474">
        <v>91.27</v>
      </c>
      <c r="R1738" s="474" t="s">
        <v>4168</v>
      </c>
      <c r="S1738" s="475">
        <v>0.0199</v>
      </c>
    </row>
    <row r="1739" ht="15.75" customHeight="1">
      <c r="A1739" s="473" t="s">
        <v>2090</v>
      </c>
      <c r="B1739" s="406">
        <v>91.09</v>
      </c>
      <c r="C1739" s="474">
        <v>92.0</v>
      </c>
      <c r="D1739" s="474">
        <v>92.0</v>
      </c>
      <c r="E1739" s="474">
        <v>90.55</v>
      </c>
      <c r="F1739" s="474" t="s">
        <v>4255</v>
      </c>
      <c r="G1739" s="475">
        <v>-0.003</v>
      </c>
      <c r="M1739" s="473" t="s">
        <v>2000</v>
      </c>
      <c r="N1739" s="406">
        <v>91.36</v>
      </c>
      <c r="O1739" s="474">
        <v>90.91</v>
      </c>
      <c r="P1739" s="474">
        <v>92.73</v>
      </c>
      <c r="Q1739" s="474">
        <v>90.18</v>
      </c>
      <c r="R1739" s="474" t="s">
        <v>4169</v>
      </c>
      <c r="S1739" s="475">
        <v>0.0131</v>
      </c>
    </row>
    <row r="1740" ht="15.75" customHeight="1">
      <c r="A1740" s="473" t="s">
        <v>2091</v>
      </c>
      <c r="B1740" s="406">
        <v>91.36</v>
      </c>
      <c r="C1740" s="474">
        <v>91.09</v>
      </c>
      <c r="D1740" s="474">
        <v>92.0</v>
      </c>
      <c r="E1740" s="474">
        <v>91.0</v>
      </c>
      <c r="F1740" s="474" t="s">
        <v>4256</v>
      </c>
      <c r="G1740" s="475">
        <v>0.004</v>
      </c>
      <c r="M1740" s="473" t="s">
        <v>2001</v>
      </c>
      <c r="N1740" s="406">
        <v>90.18</v>
      </c>
      <c r="O1740" s="474">
        <v>90.0</v>
      </c>
      <c r="P1740" s="474">
        <v>91.36</v>
      </c>
      <c r="Q1740" s="474">
        <v>89.09</v>
      </c>
      <c r="R1740" s="474" t="s">
        <v>4170</v>
      </c>
      <c r="S1740" s="475">
        <v>0.0092</v>
      </c>
    </row>
    <row r="1741" ht="15.75" customHeight="1">
      <c r="A1741" s="473" t="s">
        <v>2092</v>
      </c>
      <c r="B1741" s="406">
        <v>91.0</v>
      </c>
      <c r="C1741" s="474">
        <v>90.18</v>
      </c>
      <c r="D1741" s="474">
        <v>91.36</v>
      </c>
      <c r="E1741" s="474">
        <v>89.55</v>
      </c>
      <c r="F1741" s="474" t="s">
        <v>4257</v>
      </c>
      <c r="G1741" s="475">
        <v>0.0091</v>
      </c>
      <c r="M1741" s="473" t="s">
        <v>2002</v>
      </c>
      <c r="N1741" s="406">
        <v>89.36</v>
      </c>
      <c r="O1741" s="474">
        <v>90.09</v>
      </c>
      <c r="P1741" s="474">
        <v>90.55</v>
      </c>
      <c r="Q1741" s="474">
        <v>88.18</v>
      </c>
      <c r="R1741" s="474" t="s">
        <v>4171</v>
      </c>
      <c r="S1741" s="475">
        <v>-0.0131</v>
      </c>
    </row>
    <row r="1742" ht="15.75" customHeight="1">
      <c r="A1742" s="473" t="s">
        <v>2093</v>
      </c>
      <c r="B1742" s="406">
        <v>90.18</v>
      </c>
      <c r="C1742" s="474">
        <v>92.0</v>
      </c>
      <c r="D1742" s="474">
        <v>92.64</v>
      </c>
      <c r="E1742" s="474">
        <v>90.0</v>
      </c>
      <c r="F1742" s="474" t="s">
        <v>4258</v>
      </c>
      <c r="G1742" s="475">
        <v>-0.0188</v>
      </c>
      <c r="M1742" s="473" t="s">
        <v>2003</v>
      </c>
      <c r="N1742" s="406">
        <v>90.55</v>
      </c>
      <c r="O1742" s="474">
        <v>92.18</v>
      </c>
      <c r="P1742" s="474">
        <v>92.18</v>
      </c>
      <c r="Q1742" s="474">
        <v>89.36</v>
      </c>
      <c r="R1742" s="474" t="s">
        <v>4172</v>
      </c>
      <c r="S1742" s="475">
        <v>-0.0098</v>
      </c>
    </row>
    <row r="1743" ht="15.75" customHeight="1">
      <c r="A1743" s="473" t="s">
        <v>2094</v>
      </c>
      <c r="B1743" s="406">
        <v>91.91</v>
      </c>
      <c r="C1743" s="474">
        <v>93.27</v>
      </c>
      <c r="D1743" s="474">
        <v>93.73</v>
      </c>
      <c r="E1743" s="474">
        <v>91.09</v>
      </c>
      <c r="F1743" s="474" t="s">
        <v>4259</v>
      </c>
      <c r="G1743" s="475">
        <v>-0.0146</v>
      </c>
      <c r="M1743" s="473" t="s">
        <v>2004</v>
      </c>
      <c r="N1743" s="406">
        <v>91.45</v>
      </c>
      <c r="O1743" s="474">
        <v>89.09</v>
      </c>
      <c r="P1743" s="474">
        <v>91.73</v>
      </c>
      <c r="Q1743" s="474">
        <v>89.09</v>
      </c>
      <c r="R1743" s="474" t="s">
        <v>4173</v>
      </c>
      <c r="S1743" s="475">
        <v>0.0339</v>
      </c>
    </row>
    <row r="1744" ht="15.75" customHeight="1">
      <c r="A1744" s="473" t="s">
        <v>2095</v>
      </c>
      <c r="B1744" s="406">
        <v>93.27</v>
      </c>
      <c r="C1744" s="474">
        <v>94.55</v>
      </c>
      <c r="D1744" s="474">
        <v>95.18</v>
      </c>
      <c r="E1744" s="474">
        <v>93.0</v>
      </c>
      <c r="F1744" s="474" t="s">
        <v>4260</v>
      </c>
      <c r="G1744" s="475">
        <v>-0.0097</v>
      </c>
      <c r="M1744" s="473" t="s">
        <v>2005</v>
      </c>
      <c r="N1744" s="406">
        <v>88.45</v>
      </c>
      <c r="O1744" s="474">
        <v>87.27</v>
      </c>
      <c r="P1744" s="474">
        <v>88.64</v>
      </c>
      <c r="Q1744" s="474">
        <v>87.27</v>
      </c>
      <c r="R1744" s="474" t="s">
        <v>4174</v>
      </c>
      <c r="S1744" s="475">
        <v>0.0146</v>
      </c>
    </row>
    <row r="1745" ht="15.75" customHeight="1">
      <c r="A1745" s="473" t="s">
        <v>2096</v>
      </c>
      <c r="B1745" s="406">
        <v>94.18</v>
      </c>
      <c r="C1745" s="474">
        <v>93.45</v>
      </c>
      <c r="D1745" s="474">
        <v>94.73</v>
      </c>
      <c r="E1745" s="474">
        <v>93.27</v>
      </c>
      <c r="F1745" s="474" t="s">
        <v>4261</v>
      </c>
      <c r="G1745" s="475">
        <v>0.0147</v>
      </c>
      <c r="M1745" s="473" t="s">
        <v>2006</v>
      </c>
      <c r="N1745" s="406">
        <v>87.18</v>
      </c>
      <c r="O1745" s="474">
        <v>87.45</v>
      </c>
      <c r="P1745" s="474">
        <v>88.45</v>
      </c>
      <c r="Q1745" s="474">
        <v>86.91</v>
      </c>
      <c r="R1745" s="474" t="s">
        <v>4175</v>
      </c>
      <c r="S1745" s="475">
        <v>0.0031</v>
      </c>
    </row>
    <row r="1746" ht="15.75" customHeight="1">
      <c r="A1746" s="473" t="s">
        <v>2097</v>
      </c>
      <c r="B1746" s="406">
        <v>92.82</v>
      </c>
      <c r="C1746" s="474">
        <v>92.27</v>
      </c>
      <c r="D1746" s="474">
        <v>93.55</v>
      </c>
      <c r="E1746" s="474">
        <v>92.27</v>
      </c>
      <c r="F1746" s="474" t="s">
        <v>4262</v>
      </c>
      <c r="G1746" s="475">
        <v>0.0079</v>
      </c>
      <c r="M1746" s="473" t="s">
        <v>2007</v>
      </c>
      <c r="N1746" s="406">
        <v>86.91</v>
      </c>
      <c r="O1746" s="474">
        <v>86.64</v>
      </c>
      <c r="P1746" s="474">
        <v>89.0</v>
      </c>
      <c r="Q1746" s="474">
        <v>86.45</v>
      </c>
      <c r="R1746" s="474" t="s">
        <v>4176</v>
      </c>
      <c r="S1746" s="475">
        <v>-0.0041</v>
      </c>
    </row>
    <row r="1747" ht="15.75" customHeight="1">
      <c r="A1747" s="473" t="s">
        <v>2098</v>
      </c>
      <c r="B1747" s="406">
        <v>92.09</v>
      </c>
      <c r="C1747" s="474">
        <v>91.82</v>
      </c>
      <c r="D1747" s="474">
        <v>92.27</v>
      </c>
      <c r="E1747" s="474">
        <v>90.91</v>
      </c>
      <c r="F1747" s="474" t="s">
        <v>4263</v>
      </c>
      <c r="G1747" s="475">
        <v>0.007</v>
      </c>
      <c r="M1747" s="473" t="s">
        <v>2008</v>
      </c>
      <c r="N1747" s="406">
        <v>87.27</v>
      </c>
      <c r="O1747" s="474">
        <v>87.64</v>
      </c>
      <c r="P1747" s="474">
        <v>88.18</v>
      </c>
      <c r="Q1747" s="474">
        <v>87.0</v>
      </c>
      <c r="R1747" s="474" t="s">
        <v>4177</v>
      </c>
      <c r="S1747" s="475">
        <v>-0.0042</v>
      </c>
    </row>
    <row r="1748" ht="15.75" customHeight="1">
      <c r="A1748" s="473" t="s">
        <v>2099</v>
      </c>
      <c r="B1748" s="406">
        <v>91.45</v>
      </c>
      <c r="C1748" s="474">
        <v>92.45</v>
      </c>
      <c r="D1748" s="474">
        <v>92.82</v>
      </c>
      <c r="E1748" s="474">
        <v>91.18</v>
      </c>
      <c r="F1748" s="474" t="s">
        <v>4264</v>
      </c>
      <c r="G1748" s="475">
        <v>-0.0108</v>
      </c>
      <c r="M1748" s="473" t="s">
        <v>2009</v>
      </c>
      <c r="N1748" s="406">
        <v>87.64</v>
      </c>
      <c r="O1748" s="474">
        <v>88.27</v>
      </c>
      <c r="P1748" s="474">
        <v>89.91</v>
      </c>
      <c r="Q1748" s="474">
        <v>87.09</v>
      </c>
      <c r="R1748" s="474" t="s">
        <v>4178</v>
      </c>
      <c r="S1748" s="475">
        <v>-0.0123</v>
      </c>
    </row>
    <row r="1749" ht="15.75" customHeight="1">
      <c r="A1749" s="473" t="s">
        <v>2100</v>
      </c>
      <c r="B1749" s="406">
        <v>92.45</v>
      </c>
      <c r="C1749" s="474">
        <v>93.36</v>
      </c>
      <c r="D1749" s="474">
        <v>93.45</v>
      </c>
      <c r="E1749" s="474">
        <v>92.0</v>
      </c>
      <c r="F1749" s="474" t="s">
        <v>4265</v>
      </c>
      <c r="G1749" s="475">
        <v>-0.0078</v>
      </c>
      <c r="M1749" s="473" t="s">
        <v>2010</v>
      </c>
      <c r="N1749" s="406">
        <v>88.73</v>
      </c>
      <c r="O1749" s="474">
        <v>85.0</v>
      </c>
      <c r="P1749" s="474">
        <v>89.09</v>
      </c>
      <c r="Q1749" s="474">
        <v>84.73</v>
      </c>
      <c r="R1749" s="474" t="s">
        <v>4179</v>
      </c>
      <c r="S1749" s="475">
        <v>0.0518</v>
      </c>
    </row>
    <row r="1750" ht="15.75" customHeight="1">
      <c r="A1750" s="473" t="s">
        <v>2101</v>
      </c>
      <c r="B1750" s="406">
        <v>93.18</v>
      </c>
      <c r="C1750" s="474">
        <v>94.55</v>
      </c>
      <c r="D1750" s="474">
        <v>95.09</v>
      </c>
      <c r="E1750" s="474">
        <v>92.45</v>
      </c>
      <c r="F1750" s="474" t="s">
        <v>4266</v>
      </c>
      <c r="G1750" s="475">
        <v>-0.0164</v>
      </c>
      <c r="M1750" s="473" t="s">
        <v>2011</v>
      </c>
      <c r="N1750" s="406">
        <v>84.36</v>
      </c>
      <c r="O1750" s="474">
        <v>85.36</v>
      </c>
      <c r="P1750" s="474">
        <v>86.18</v>
      </c>
      <c r="Q1750" s="474">
        <v>83.18</v>
      </c>
      <c r="R1750" s="474" t="s">
        <v>4180</v>
      </c>
      <c r="S1750" s="475">
        <v>0.0</v>
      </c>
    </row>
    <row r="1751" ht="15.75" customHeight="1">
      <c r="A1751" s="473" t="s">
        <v>2102</v>
      </c>
      <c r="B1751" s="406">
        <v>94.73</v>
      </c>
      <c r="C1751" s="474">
        <v>94.55</v>
      </c>
      <c r="D1751" s="474">
        <v>95.27</v>
      </c>
      <c r="E1751" s="474">
        <v>93.45</v>
      </c>
      <c r="F1751" s="474" t="s">
        <v>4267</v>
      </c>
      <c r="G1751" s="475">
        <v>0.0039</v>
      </c>
      <c r="M1751" s="473" t="s">
        <v>2012</v>
      </c>
      <c r="N1751" s="406">
        <v>84.36</v>
      </c>
      <c r="O1751" s="474">
        <v>85.18</v>
      </c>
      <c r="P1751" s="474">
        <v>85.45</v>
      </c>
      <c r="Q1751" s="474">
        <v>84.09</v>
      </c>
      <c r="R1751" s="474" t="s">
        <v>4181</v>
      </c>
      <c r="S1751" s="475">
        <v>-0.0086</v>
      </c>
    </row>
    <row r="1752" ht="15.75" customHeight="1">
      <c r="A1752" s="473" t="s">
        <v>2103</v>
      </c>
      <c r="B1752" s="406">
        <v>94.36</v>
      </c>
      <c r="C1752" s="474">
        <v>94.64</v>
      </c>
      <c r="D1752" s="474">
        <v>94.82</v>
      </c>
      <c r="E1752" s="474">
        <v>92.91</v>
      </c>
      <c r="F1752" s="474" t="s">
        <v>4268</v>
      </c>
      <c r="G1752" s="475">
        <v>0.001</v>
      </c>
      <c r="M1752" s="473" t="s">
        <v>2013</v>
      </c>
      <c r="N1752" s="406">
        <v>85.09</v>
      </c>
      <c r="O1752" s="474">
        <v>85.0</v>
      </c>
      <c r="P1752" s="474">
        <v>85.45</v>
      </c>
      <c r="Q1752" s="474">
        <v>84.82</v>
      </c>
      <c r="R1752" s="474" t="s">
        <v>4182</v>
      </c>
      <c r="S1752" s="475">
        <v>0.0011</v>
      </c>
    </row>
    <row r="1753" ht="15.75" customHeight="1">
      <c r="A1753" s="473" t="s">
        <v>2104</v>
      </c>
      <c r="B1753" s="406">
        <v>94.27</v>
      </c>
      <c r="C1753" s="474">
        <v>92.27</v>
      </c>
      <c r="D1753" s="474">
        <v>94.55</v>
      </c>
      <c r="E1753" s="474">
        <v>92.27</v>
      </c>
      <c r="F1753" s="474" t="s">
        <v>4269</v>
      </c>
      <c r="G1753" s="475">
        <v>0.0247</v>
      </c>
      <c r="M1753" s="473" t="s">
        <v>2014</v>
      </c>
      <c r="N1753" s="406">
        <v>85.0</v>
      </c>
      <c r="O1753" s="474">
        <v>84.55</v>
      </c>
      <c r="P1753" s="474">
        <v>86.18</v>
      </c>
      <c r="Q1753" s="474">
        <v>84.55</v>
      </c>
      <c r="R1753" s="474" t="s">
        <v>4183</v>
      </c>
      <c r="S1753" s="475">
        <v>0.0043</v>
      </c>
    </row>
    <row r="1754" ht="15.75" customHeight="1">
      <c r="A1754" s="473" t="s">
        <v>2105</v>
      </c>
      <c r="B1754" s="406">
        <v>92.0</v>
      </c>
      <c r="C1754" s="474">
        <v>90.0</v>
      </c>
      <c r="D1754" s="474">
        <v>92.73</v>
      </c>
      <c r="E1754" s="474">
        <v>89.55</v>
      </c>
      <c r="F1754" s="474" t="s">
        <v>4270</v>
      </c>
      <c r="G1754" s="475">
        <v>0.0285</v>
      </c>
      <c r="M1754" s="473" t="s">
        <v>2015</v>
      </c>
      <c r="N1754" s="406">
        <v>84.64</v>
      </c>
      <c r="O1754" s="474">
        <v>85.18</v>
      </c>
      <c r="P1754" s="474">
        <v>85.45</v>
      </c>
      <c r="Q1754" s="474">
        <v>84.27</v>
      </c>
      <c r="R1754" s="474" t="s">
        <v>4184</v>
      </c>
      <c r="S1754" s="475">
        <v>0.0</v>
      </c>
    </row>
    <row r="1755" ht="15.75" customHeight="1">
      <c r="A1755" s="473" t="s">
        <v>2106</v>
      </c>
      <c r="B1755" s="406">
        <v>89.45</v>
      </c>
      <c r="C1755" s="474">
        <v>89.45</v>
      </c>
      <c r="D1755" s="474">
        <v>90.09</v>
      </c>
      <c r="E1755" s="474">
        <v>88.09</v>
      </c>
      <c r="F1755" s="474" t="s">
        <v>4271</v>
      </c>
      <c r="G1755" s="475">
        <v>0.001</v>
      </c>
      <c r="M1755" s="473" t="s">
        <v>2016</v>
      </c>
      <c r="N1755" s="406">
        <v>84.64</v>
      </c>
      <c r="O1755" s="474">
        <v>86.36</v>
      </c>
      <c r="P1755" s="474">
        <v>86.36</v>
      </c>
      <c r="Q1755" s="474">
        <v>84.27</v>
      </c>
      <c r="R1755" s="474" t="s">
        <v>4185</v>
      </c>
      <c r="S1755" s="475">
        <v>-0.0084</v>
      </c>
    </row>
    <row r="1756" ht="15.75" customHeight="1">
      <c r="A1756" s="473" t="s">
        <v>2107</v>
      </c>
      <c r="B1756" s="406">
        <v>89.36</v>
      </c>
      <c r="C1756" s="474">
        <v>90.0</v>
      </c>
      <c r="D1756" s="474">
        <v>90.09</v>
      </c>
      <c r="E1756" s="474">
        <v>88.27</v>
      </c>
      <c r="F1756" s="474" t="s">
        <v>4272</v>
      </c>
      <c r="G1756" s="475">
        <v>-0.0111</v>
      </c>
      <c r="M1756" s="473" t="s">
        <v>2017</v>
      </c>
      <c r="N1756" s="406">
        <v>85.36</v>
      </c>
      <c r="O1756" s="474">
        <v>85.91</v>
      </c>
      <c r="P1756" s="474">
        <v>85.91</v>
      </c>
      <c r="Q1756" s="474">
        <v>84.73</v>
      </c>
      <c r="R1756" s="474" t="s">
        <v>4186</v>
      </c>
      <c r="S1756" s="475">
        <v>-0.0022</v>
      </c>
    </row>
    <row r="1757" ht="15.75" customHeight="1">
      <c r="A1757" s="473" t="s">
        <v>2108</v>
      </c>
      <c r="B1757" s="406">
        <v>90.36</v>
      </c>
      <c r="C1757" s="474">
        <v>88.27</v>
      </c>
      <c r="D1757" s="474">
        <v>90.55</v>
      </c>
      <c r="E1757" s="474">
        <v>88.27</v>
      </c>
      <c r="F1757" s="474" t="s">
        <v>4273</v>
      </c>
      <c r="G1757" s="475">
        <v>0.0204</v>
      </c>
      <c r="M1757" s="473" t="s">
        <v>2018</v>
      </c>
      <c r="N1757" s="406">
        <v>85.55</v>
      </c>
      <c r="O1757" s="474">
        <v>85.91</v>
      </c>
      <c r="P1757" s="474">
        <v>86.36</v>
      </c>
      <c r="Q1757" s="474">
        <v>85.09</v>
      </c>
      <c r="R1757" s="474" t="s">
        <v>4187</v>
      </c>
      <c r="S1757" s="475">
        <v>0.0065</v>
      </c>
    </row>
    <row r="1758" ht="15.75" customHeight="1">
      <c r="A1758" s="473" t="s">
        <v>2109</v>
      </c>
      <c r="B1758" s="406">
        <v>88.55</v>
      </c>
      <c r="C1758" s="474">
        <v>88.18</v>
      </c>
      <c r="D1758" s="474">
        <v>88.82</v>
      </c>
      <c r="E1758" s="474">
        <v>87.91</v>
      </c>
      <c r="F1758" s="474" t="s">
        <v>4274</v>
      </c>
      <c r="G1758" s="475">
        <v>0.0052</v>
      </c>
      <c r="M1758" s="473" t="s">
        <v>2019</v>
      </c>
      <c r="N1758" s="406">
        <v>85.0</v>
      </c>
      <c r="O1758" s="474">
        <v>85.82</v>
      </c>
      <c r="P1758" s="474">
        <v>86.36</v>
      </c>
      <c r="Q1758" s="474">
        <v>84.45</v>
      </c>
      <c r="R1758" s="474" t="s">
        <v>4188</v>
      </c>
      <c r="S1758" s="475">
        <v>-0.0106</v>
      </c>
    </row>
    <row r="1759" ht="15.75" customHeight="1">
      <c r="A1759" s="473" t="s">
        <v>2110</v>
      </c>
      <c r="B1759" s="406">
        <v>88.09</v>
      </c>
      <c r="C1759" s="474">
        <v>87.36</v>
      </c>
      <c r="D1759" s="474">
        <v>88.64</v>
      </c>
      <c r="E1759" s="474">
        <v>86.82</v>
      </c>
      <c r="F1759" s="474" t="s">
        <v>4275</v>
      </c>
      <c r="G1759" s="475">
        <v>0.0094</v>
      </c>
      <c r="M1759" s="473" t="s">
        <v>2020</v>
      </c>
      <c r="N1759" s="406">
        <v>85.91</v>
      </c>
      <c r="O1759" s="474">
        <v>87.18</v>
      </c>
      <c r="P1759" s="474">
        <v>87.27</v>
      </c>
      <c r="Q1759" s="474">
        <v>85.55</v>
      </c>
      <c r="R1759" s="474" t="s">
        <v>4189</v>
      </c>
      <c r="S1759" s="475">
        <v>-0.0084</v>
      </c>
    </row>
    <row r="1760" ht="15.75" customHeight="1">
      <c r="A1760" s="473" t="s">
        <v>2111</v>
      </c>
      <c r="B1760" s="406">
        <v>87.27</v>
      </c>
      <c r="C1760" s="474">
        <v>87.36</v>
      </c>
      <c r="D1760" s="474">
        <v>87.82</v>
      </c>
      <c r="E1760" s="474">
        <v>86.64</v>
      </c>
      <c r="F1760" s="474" t="s">
        <v>4276</v>
      </c>
      <c r="G1760" s="475">
        <v>-0.0032</v>
      </c>
      <c r="M1760" s="473" t="s">
        <v>2021</v>
      </c>
      <c r="N1760" s="406">
        <v>86.64</v>
      </c>
      <c r="O1760" s="474">
        <v>86.82</v>
      </c>
      <c r="P1760" s="474">
        <v>87.09</v>
      </c>
      <c r="Q1760" s="474">
        <v>85.55</v>
      </c>
      <c r="R1760" s="474" t="s">
        <v>4190</v>
      </c>
      <c r="S1760" s="475">
        <v>0.0022</v>
      </c>
    </row>
    <row r="1761" ht="15.75" customHeight="1">
      <c r="A1761" s="473" t="s">
        <v>2112</v>
      </c>
      <c r="B1761" s="406">
        <v>87.55</v>
      </c>
      <c r="C1761" s="474">
        <v>87.09</v>
      </c>
      <c r="D1761" s="474">
        <v>88.0</v>
      </c>
      <c r="E1761" s="474">
        <v>87.09</v>
      </c>
      <c r="F1761" s="474" t="s">
        <v>4277</v>
      </c>
      <c r="G1761" s="475">
        <v>0.0032</v>
      </c>
      <c r="M1761" s="473" t="s">
        <v>2022</v>
      </c>
      <c r="N1761" s="406">
        <v>86.45</v>
      </c>
      <c r="O1761" s="474">
        <v>85.45</v>
      </c>
      <c r="P1761" s="474">
        <v>87.27</v>
      </c>
      <c r="Q1761" s="474">
        <v>85.0</v>
      </c>
      <c r="R1761" s="474" t="s">
        <v>4191</v>
      </c>
      <c r="S1761" s="475">
        <v>0.0248</v>
      </c>
    </row>
    <row r="1762" ht="15.75" customHeight="1">
      <c r="A1762" s="473" t="s">
        <v>2113</v>
      </c>
      <c r="B1762" s="406">
        <v>87.27</v>
      </c>
      <c r="C1762" s="474">
        <v>86.91</v>
      </c>
      <c r="D1762" s="474">
        <v>88.09</v>
      </c>
      <c r="E1762" s="474">
        <v>86.82</v>
      </c>
      <c r="F1762" s="474" t="s">
        <v>4278</v>
      </c>
      <c r="G1762" s="475">
        <v>0.0</v>
      </c>
      <c r="M1762" s="473" t="s">
        <v>2023</v>
      </c>
      <c r="N1762" s="406">
        <v>84.36</v>
      </c>
      <c r="O1762" s="474">
        <v>85.36</v>
      </c>
      <c r="P1762" s="474">
        <v>85.36</v>
      </c>
      <c r="Q1762" s="474">
        <v>84.18</v>
      </c>
      <c r="R1762" s="474" t="s">
        <v>4192</v>
      </c>
      <c r="S1762" s="475">
        <v>0.0</v>
      </c>
    </row>
    <row r="1763" ht="15.75" customHeight="1">
      <c r="A1763" s="473" t="s">
        <v>2114</v>
      </c>
      <c r="B1763" s="406">
        <v>87.27</v>
      </c>
      <c r="C1763" s="474">
        <v>87.27</v>
      </c>
      <c r="D1763" s="474">
        <v>88.91</v>
      </c>
      <c r="E1763" s="474">
        <v>87.0</v>
      </c>
      <c r="F1763" s="474" t="s">
        <v>4279</v>
      </c>
      <c r="G1763" s="475">
        <v>-0.0032</v>
      </c>
      <c r="M1763" s="473" t="s">
        <v>2024</v>
      </c>
      <c r="N1763" s="406">
        <v>84.36</v>
      </c>
      <c r="O1763" s="474">
        <v>84.91</v>
      </c>
      <c r="P1763" s="474">
        <v>85.27</v>
      </c>
      <c r="Q1763" s="474">
        <v>84.27</v>
      </c>
      <c r="R1763" s="474" t="s">
        <v>4193</v>
      </c>
      <c r="S1763" s="475">
        <v>-0.0065</v>
      </c>
    </row>
    <row r="1764" ht="15.75" customHeight="1">
      <c r="A1764" s="473" t="s">
        <v>2115</v>
      </c>
      <c r="B1764" s="406">
        <v>87.55</v>
      </c>
      <c r="C1764" s="474">
        <v>86.36</v>
      </c>
      <c r="D1764" s="474">
        <v>87.73</v>
      </c>
      <c r="E1764" s="474">
        <v>86.18</v>
      </c>
      <c r="F1764" s="474" t="s">
        <v>4280</v>
      </c>
      <c r="G1764" s="475">
        <v>0.018</v>
      </c>
      <c r="M1764" s="473" t="s">
        <v>2025</v>
      </c>
      <c r="N1764" s="406">
        <v>84.91</v>
      </c>
      <c r="O1764" s="474">
        <v>85.82</v>
      </c>
      <c r="P1764" s="474">
        <v>85.91</v>
      </c>
      <c r="Q1764" s="474">
        <v>84.64</v>
      </c>
      <c r="R1764" s="474" t="s">
        <v>4194</v>
      </c>
      <c r="S1764" s="475">
        <v>-0.0021</v>
      </c>
    </row>
    <row r="1765" ht="15.75" customHeight="1">
      <c r="A1765" s="473" t="s">
        <v>2116</v>
      </c>
      <c r="B1765" s="406">
        <v>86.0</v>
      </c>
      <c r="C1765" s="474">
        <v>85.27</v>
      </c>
      <c r="D1765" s="474">
        <v>86.27</v>
      </c>
      <c r="E1765" s="474">
        <v>84.64</v>
      </c>
      <c r="F1765" s="474" t="s">
        <v>4281</v>
      </c>
      <c r="G1765" s="475">
        <v>0.0161</v>
      </c>
      <c r="M1765" s="473" t="s">
        <v>2026</v>
      </c>
      <c r="N1765" s="406">
        <v>85.09</v>
      </c>
      <c r="O1765" s="474">
        <v>85.45</v>
      </c>
      <c r="P1765" s="474">
        <v>85.45</v>
      </c>
      <c r="Q1765" s="474">
        <v>84.73</v>
      </c>
      <c r="R1765" s="474" t="s">
        <v>4195</v>
      </c>
      <c r="S1765" s="475">
        <v>0.0011</v>
      </c>
    </row>
    <row r="1766" ht="15.75" customHeight="1">
      <c r="A1766" s="473" t="s">
        <v>2117</v>
      </c>
      <c r="B1766" s="406">
        <v>84.64</v>
      </c>
      <c r="C1766" s="474">
        <v>84.55</v>
      </c>
      <c r="D1766" s="474">
        <v>85.18</v>
      </c>
      <c r="E1766" s="474">
        <v>84.18</v>
      </c>
      <c r="F1766" s="474" t="s">
        <v>4282</v>
      </c>
      <c r="G1766" s="475">
        <v>0.0022</v>
      </c>
      <c r="M1766" s="473" t="s">
        <v>2027</v>
      </c>
      <c r="N1766" s="406">
        <v>85.0</v>
      </c>
      <c r="O1766" s="474">
        <v>85.55</v>
      </c>
      <c r="P1766" s="474">
        <v>85.91</v>
      </c>
      <c r="Q1766" s="474">
        <v>84.64</v>
      </c>
      <c r="R1766" s="474" t="s">
        <v>4196</v>
      </c>
      <c r="S1766" s="475">
        <v>-0.0064</v>
      </c>
    </row>
    <row r="1767" ht="15.75" customHeight="1">
      <c r="A1767" s="473" t="s">
        <v>2118</v>
      </c>
      <c r="B1767" s="406">
        <v>84.45</v>
      </c>
      <c r="C1767" s="474">
        <v>83.64</v>
      </c>
      <c r="D1767" s="474">
        <v>84.91</v>
      </c>
      <c r="E1767" s="474">
        <v>83.45</v>
      </c>
      <c r="F1767" s="474" t="s">
        <v>4283</v>
      </c>
      <c r="G1767" s="475">
        <v>0.0086</v>
      </c>
      <c r="M1767" s="473" t="s">
        <v>2028</v>
      </c>
      <c r="N1767" s="406">
        <v>85.55</v>
      </c>
      <c r="O1767" s="474">
        <v>84.73</v>
      </c>
      <c r="P1767" s="474">
        <v>86.0</v>
      </c>
      <c r="Q1767" s="474">
        <v>84.73</v>
      </c>
      <c r="R1767" s="474" t="s">
        <v>4197</v>
      </c>
      <c r="S1767" s="475">
        <v>0.0075</v>
      </c>
    </row>
    <row r="1768" ht="15.75" customHeight="1">
      <c r="A1768" s="473" t="s">
        <v>2119</v>
      </c>
      <c r="B1768" s="406">
        <v>83.73</v>
      </c>
      <c r="C1768" s="474">
        <v>85.0</v>
      </c>
      <c r="D1768" s="474">
        <v>85.0</v>
      </c>
      <c r="E1768" s="474">
        <v>83.18</v>
      </c>
      <c r="F1768" s="474" t="s">
        <v>4284</v>
      </c>
      <c r="G1768" s="475">
        <v>-0.0108</v>
      </c>
      <c r="M1768" s="473" t="s">
        <v>2029</v>
      </c>
      <c r="N1768" s="406">
        <v>84.91</v>
      </c>
      <c r="O1768" s="474">
        <v>86.82</v>
      </c>
      <c r="P1768" s="474">
        <v>87.0</v>
      </c>
      <c r="Q1768" s="474">
        <v>84.55</v>
      </c>
      <c r="R1768" s="474" t="s">
        <v>4198</v>
      </c>
      <c r="S1768" s="475">
        <v>-0.0178</v>
      </c>
    </row>
    <row r="1769" ht="15.75" customHeight="1">
      <c r="A1769" s="473" t="s">
        <v>2120</v>
      </c>
      <c r="B1769" s="406">
        <v>84.64</v>
      </c>
      <c r="C1769" s="474">
        <v>85.55</v>
      </c>
      <c r="D1769" s="474">
        <v>86.0</v>
      </c>
      <c r="E1769" s="474">
        <v>84.45</v>
      </c>
      <c r="F1769" s="474" t="s">
        <v>4285</v>
      </c>
      <c r="G1769" s="475">
        <v>-0.0021</v>
      </c>
      <c r="M1769" s="473" t="s">
        <v>2030</v>
      </c>
      <c r="N1769" s="406">
        <v>86.45</v>
      </c>
      <c r="O1769" s="474">
        <v>85.73</v>
      </c>
      <c r="P1769" s="474">
        <v>86.91</v>
      </c>
      <c r="Q1769" s="474">
        <v>85.0</v>
      </c>
      <c r="R1769" s="474" t="s">
        <v>4199</v>
      </c>
      <c r="S1769" s="475">
        <v>0.0149</v>
      </c>
    </row>
    <row r="1770" ht="15.75" customHeight="1">
      <c r="A1770" s="473" t="s">
        <v>2121</v>
      </c>
      <c r="B1770" s="406">
        <v>84.82</v>
      </c>
      <c r="C1770" s="474">
        <v>85.45</v>
      </c>
      <c r="D1770" s="474">
        <v>86.18</v>
      </c>
      <c r="E1770" s="474">
        <v>84.55</v>
      </c>
      <c r="F1770" s="474" t="s">
        <v>4286</v>
      </c>
      <c r="G1770" s="475">
        <v>-0.0063</v>
      </c>
      <c r="M1770" s="473" t="s">
        <v>2031</v>
      </c>
      <c r="N1770" s="406">
        <v>85.18</v>
      </c>
      <c r="O1770" s="474">
        <v>84.91</v>
      </c>
      <c r="P1770" s="474">
        <v>85.45</v>
      </c>
      <c r="Q1770" s="474">
        <v>84.09</v>
      </c>
      <c r="R1770" s="474" t="s">
        <v>4200</v>
      </c>
      <c r="S1770" s="475">
        <v>0.0011</v>
      </c>
    </row>
    <row r="1771" ht="15.75" customHeight="1">
      <c r="A1771" s="473" t="s">
        <v>2122</v>
      </c>
      <c r="B1771" s="406">
        <v>83.36</v>
      </c>
      <c r="C1771" s="474">
        <v>84.18</v>
      </c>
      <c r="D1771" s="474">
        <v>84.18</v>
      </c>
      <c r="E1771" s="474">
        <v>83.18</v>
      </c>
      <c r="F1771" s="474" t="s">
        <v>4287</v>
      </c>
      <c r="G1771" s="475">
        <v>-0.0076</v>
      </c>
      <c r="M1771" s="473" t="s">
        <v>2032</v>
      </c>
      <c r="N1771" s="406">
        <v>85.09</v>
      </c>
      <c r="O1771" s="474">
        <v>84.82</v>
      </c>
      <c r="P1771" s="474">
        <v>85.27</v>
      </c>
      <c r="Q1771" s="474">
        <v>84.64</v>
      </c>
      <c r="R1771" s="474" t="s">
        <v>4201</v>
      </c>
      <c r="S1771" s="475">
        <v>0.0064</v>
      </c>
    </row>
    <row r="1772" ht="15.75" customHeight="1">
      <c r="A1772" s="473" t="s">
        <v>2123</v>
      </c>
      <c r="B1772" s="406">
        <v>84.0</v>
      </c>
      <c r="C1772" s="474">
        <v>83.82</v>
      </c>
      <c r="D1772" s="474">
        <v>84.55</v>
      </c>
      <c r="E1772" s="474">
        <v>83.82</v>
      </c>
      <c r="F1772" s="474" t="s">
        <v>4288</v>
      </c>
      <c r="G1772" s="475">
        <v>0.0011</v>
      </c>
      <c r="M1772" s="473" t="s">
        <v>2033</v>
      </c>
      <c r="N1772" s="406">
        <v>84.55</v>
      </c>
      <c r="O1772" s="474">
        <v>84.82</v>
      </c>
      <c r="P1772" s="474">
        <v>85.82</v>
      </c>
      <c r="Q1772" s="474">
        <v>84.27</v>
      </c>
      <c r="R1772" s="474" t="s">
        <v>4202</v>
      </c>
      <c r="S1772" s="475">
        <v>-0.0074</v>
      </c>
    </row>
    <row r="1773" ht="15.75" customHeight="1">
      <c r="A1773" s="473" t="s">
        <v>2124</v>
      </c>
      <c r="B1773" s="406">
        <v>83.91</v>
      </c>
      <c r="C1773" s="474">
        <v>83.64</v>
      </c>
      <c r="D1773" s="474">
        <v>84.18</v>
      </c>
      <c r="E1773" s="474">
        <v>83.18</v>
      </c>
      <c r="F1773" s="474" t="s">
        <v>4289</v>
      </c>
      <c r="G1773" s="475">
        <v>0.0</v>
      </c>
      <c r="M1773" s="473" t="s">
        <v>2034</v>
      </c>
      <c r="N1773" s="406">
        <v>85.18</v>
      </c>
      <c r="O1773" s="474">
        <v>85.0</v>
      </c>
      <c r="P1773" s="474">
        <v>85.45</v>
      </c>
      <c r="Q1773" s="474">
        <v>84.18</v>
      </c>
      <c r="R1773" s="474" t="s">
        <v>4203</v>
      </c>
      <c r="S1773" s="475">
        <v>0.0075</v>
      </c>
    </row>
    <row r="1774" ht="15.75" customHeight="1">
      <c r="A1774" s="473" t="s">
        <v>2125</v>
      </c>
      <c r="B1774" s="406">
        <v>83.91</v>
      </c>
      <c r="C1774" s="474">
        <v>81.91</v>
      </c>
      <c r="D1774" s="474">
        <v>84.18</v>
      </c>
      <c r="E1774" s="474">
        <v>81.91</v>
      </c>
      <c r="F1774" s="474" t="s">
        <v>4290</v>
      </c>
      <c r="G1774" s="475">
        <v>0.0066</v>
      </c>
      <c r="M1774" s="473" t="s">
        <v>2035</v>
      </c>
      <c r="N1774" s="406">
        <v>84.55</v>
      </c>
      <c r="O1774" s="474">
        <v>84.09</v>
      </c>
      <c r="P1774" s="474">
        <v>85.0</v>
      </c>
      <c r="Q1774" s="474">
        <v>83.55</v>
      </c>
      <c r="R1774" s="474" t="s">
        <v>4204</v>
      </c>
      <c r="S1774" s="475">
        <v>0.0076</v>
      </c>
    </row>
    <row r="1775" ht="15.75" customHeight="1">
      <c r="A1775" s="473" t="s">
        <v>2126</v>
      </c>
      <c r="B1775" s="406">
        <v>83.36</v>
      </c>
      <c r="C1775" s="474">
        <v>80.18</v>
      </c>
      <c r="D1775" s="474">
        <v>83.55</v>
      </c>
      <c r="E1775" s="474">
        <v>80.18</v>
      </c>
      <c r="F1775" s="474" t="s">
        <v>4291</v>
      </c>
      <c r="G1775" s="475">
        <v>-0.0066</v>
      </c>
      <c r="M1775" s="473" t="s">
        <v>2036</v>
      </c>
      <c r="N1775" s="406">
        <v>83.91</v>
      </c>
      <c r="O1775" s="474">
        <v>85.0</v>
      </c>
      <c r="P1775" s="474">
        <v>85.27</v>
      </c>
      <c r="Q1775" s="474">
        <v>83.73</v>
      </c>
      <c r="R1775" s="474" t="s">
        <v>4205</v>
      </c>
      <c r="S1775" s="475">
        <v>-0.0011</v>
      </c>
    </row>
    <row r="1776" ht="15.75" customHeight="1">
      <c r="A1776" s="473" t="s">
        <v>2127</v>
      </c>
      <c r="B1776" s="406">
        <v>83.91</v>
      </c>
      <c r="C1776" s="474">
        <v>83.09</v>
      </c>
      <c r="D1776" s="474">
        <v>84.09</v>
      </c>
      <c r="E1776" s="474">
        <v>83.09</v>
      </c>
      <c r="F1776" s="474" t="s">
        <v>4292</v>
      </c>
      <c r="G1776" s="475">
        <v>0.0099</v>
      </c>
      <c r="M1776" s="473" t="s">
        <v>2037</v>
      </c>
      <c r="N1776" s="406">
        <v>84.0</v>
      </c>
      <c r="O1776" s="474">
        <v>85.45</v>
      </c>
      <c r="P1776" s="474">
        <v>85.45</v>
      </c>
      <c r="Q1776" s="474">
        <v>83.73</v>
      </c>
      <c r="R1776" s="474" t="s">
        <v>4206</v>
      </c>
      <c r="S1776" s="475">
        <v>-0.0011</v>
      </c>
    </row>
    <row r="1777" ht="15.75" customHeight="1">
      <c r="A1777" s="473" t="s">
        <v>2128</v>
      </c>
      <c r="B1777" s="406">
        <v>83.09</v>
      </c>
      <c r="C1777" s="474">
        <v>83.18</v>
      </c>
      <c r="D1777" s="474">
        <v>83.55</v>
      </c>
      <c r="E1777" s="474">
        <v>81.73</v>
      </c>
      <c r="F1777" s="474" t="s">
        <v>4293</v>
      </c>
      <c r="G1777" s="475">
        <v>0.0033</v>
      </c>
      <c r="M1777" s="473" t="s">
        <v>2038</v>
      </c>
      <c r="N1777" s="406">
        <v>84.09</v>
      </c>
      <c r="O1777" s="474">
        <v>85.0</v>
      </c>
      <c r="P1777" s="474">
        <v>85.91</v>
      </c>
      <c r="Q1777" s="474">
        <v>84.0</v>
      </c>
      <c r="R1777" s="474" t="s">
        <v>4207</v>
      </c>
      <c r="S1777" s="475">
        <v>-0.0107</v>
      </c>
    </row>
    <row r="1778" ht="15.75" customHeight="1">
      <c r="A1778" s="473" t="s">
        <v>2129</v>
      </c>
      <c r="B1778" s="406">
        <v>82.82</v>
      </c>
      <c r="C1778" s="474">
        <v>82.73</v>
      </c>
      <c r="D1778" s="474">
        <v>83.18</v>
      </c>
      <c r="E1778" s="474">
        <v>82.55</v>
      </c>
      <c r="F1778" s="474" t="s">
        <v>4294</v>
      </c>
      <c r="G1778" s="475">
        <v>0.0033</v>
      </c>
      <c r="M1778" s="473" t="s">
        <v>2039</v>
      </c>
      <c r="N1778" s="406">
        <v>85.0</v>
      </c>
      <c r="O1778" s="474">
        <v>85.64</v>
      </c>
      <c r="P1778" s="474">
        <v>85.91</v>
      </c>
      <c r="Q1778" s="474">
        <v>84.82</v>
      </c>
      <c r="R1778" s="474" t="s">
        <v>4208</v>
      </c>
      <c r="S1778" s="475">
        <v>-0.0106</v>
      </c>
    </row>
    <row r="1779" ht="15.75" customHeight="1">
      <c r="A1779" s="473" t="s">
        <v>2130</v>
      </c>
      <c r="B1779" s="406">
        <v>82.55</v>
      </c>
      <c r="C1779" s="474">
        <v>81.91</v>
      </c>
      <c r="D1779" s="474">
        <v>82.91</v>
      </c>
      <c r="E1779" s="474">
        <v>81.82</v>
      </c>
      <c r="F1779" s="474" t="s">
        <v>4295</v>
      </c>
      <c r="G1779" s="475">
        <v>0.0078</v>
      </c>
      <c r="M1779" s="473" t="s">
        <v>2040</v>
      </c>
      <c r="N1779" s="406">
        <v>85.91</v>
      </c>
      <c r="O1779" s="474">
        <v>86.27</v>
      </c>
      <c r="P1779" s="474">
        <v>86.36</v>
      </c>
      <c r="Q1779" s="474">
        <v>85.45</v>
      </c>
      <c r="R1779" s="474" t="s">
        <v>4209</v>
      </c>
      <c r="S1779" s="475">
        <v>0.0042</v>
      </c>
    </row>
    <row r="1780" ht="15.75" customHeight="1">
      <c r="A1780" s="473" t="s">
        <v>2131</v>
      </c>
      <c r="B1780" s="406">
        <v>81.91</v>
      </c>
      <c r="C1780" s="474">
        <v>82.45</v>
      </c>
      <c r="D1780" s="474">
        <v>82.73</v>
      </c>
      <c r="E1780" s="474">
        <v>80.91</v>
      </c>
      <c r="F1780" s="474" t="s">
        <v>4296</v>
      </c>
      <c r="G1780" s="475">
        <v>-0.0065</v>
      </c>
      <c r="M1780" s="473" t="s">
        <v>2041</v>
      </c>
      <c r="N1780" s="406">
        <v>85.55</v>
      </c>
      <c r="O1780" s="474">
        <v>86.73</v>
      </c>
      <c r="P1780" s="474">
        <v>87.18</v>
      </c>
      <c r="Q1780" s="474">
        <v>85.36</v>
      </c>
      <c r="R1780" s="474" t="s">
        <v>4210</v>
      </c>
      <c r="S1780" s="475">
        <v>-0.0063</v>
      </c>
    </row>
    <row r="1781" ht="15.75" customHeight="1">
      <c r="A1781" s="473" t="s">
        <v>2132</v>
      </c>
      <c r="B1781" s="406">
        <v>82.45</v>
      </c>
      <c r="C1781" s="474">
        <v>82.73</v>
      </c>
      <c r="D1781" s="474">
        <v>83.09</v>
      </c>
      <c r="E1781" s="474">
        <v>82.36</v>
      </c>
      <c r="F1781" s="474" t="s">
        <v>4297</v>
      </c>
      <c r="G1781" s="475">
        <v>-0.0023</v>
      </c>
      <c r="M1781" s="473" t="s">
        <v>2042</v>
      </c>
      <c r="N1781" s="406">
        <v>86.09</v>
      </c>
      <c r="O1781" s="474">
        <v>85.91</v>
      </c>
      <c r="P1781" s="474">
        <v>87.27</v>
      </c>
      <c r="Q1781" s="474">
        <v>85.73</v>
      </c>
      <c r="R1781" s="474" t="s">
        <v>4159</v>
      </c>
      <c r="S1781" s="475">
        <v>0.0053</v>
      </c>
    </row>
    <row r="1782" ht="15.75" customHeight="1">
      <c r="A1782" s="473" t="s">
        <v>2133</v>
      </c>
      <c r="B1782" s="406">
        <v>82.64</v>
      </c>
      <c r="C1782" s="474">
        <v>82.73</v>
      </c>
      <c r="D1782" s="474">
        <v>82.73</v>
      </c>
      <c r="E1782" s="474">
        <v>82.27</v>
      </c>
      <c r="F1782" s="474" t="s">
        <v>4298</v>
      </c>
      <c r="G1782" s="475">
        <v>0.0034</v>
      </c>
      <c r="M1782" s="473" t="s">
        <v>2043</v>
      </c>
      <c r="N1782" s="406">
        <v>85.64</v>
      </c>
      <c r="O1782" s="474">
        <v>85.09</v>
      </c>
      <c r="P1782" s="474">
        <v>85.91</v>
      </c>
      <c r="Q1782" s="474">
        <v>84.55</v>
      </c>
      <c r="R1782" s="474" t="s">
        <v>4211</v>
      </c>
      <c r="S1782" s="475">
        <v>0.0086</v>
      </c>
    </row>
    <row r="1783" ht="15.75" customHeight="1">
      <c r="A1783" s="473" t="s">
        <v>2134</v>
      </c>
      <c r="B1783" s="406">
        <v>82.36</v>
      </c>
      <c r="C1783" s="474">
        <v>83.18</v>
      </c>
      <c r="D1783" s="474">
        <v>83.18</v>
      </c>
      <c r="E1783" s="474">
        <v>81.82</v>
      </c>
      <c r="F1783" s="474" t="s">
        <v>4299</v>
      </c>
      <c r="G1783" s="475">
        <v>-0.0056</v>
      </c>
      <c r="M1783" s="473" t="s">
        <v>2044</v>
      </c>
      <c r="N1783" s="406">
        <v>84.91</v>
      </c>
      <c r="O1783" s="474">
        <v>85.64</v>
      </c>
      <c r="P1783" s="474">
        <v>85.64</v>
      </c>
      <c r="Q1783" s="474">
        <v>84.55</v>
      </c>
      <c r="R1783" s="474" t="s">
        <v>4212</v>
      </c>
      <c r="S1783" s="475">
        <v>0.0032</v>
      </c>
    </row>
    <row r="1784" ht="15.75" customHeight="1">
      <c r="A1784" s="473" t="s">
        <v>2135</v>
      </c>
      <c r="B1784" s="406">
        <v>82.82</v>
      </c>
      <c r="C1784" s="474">
        <v>84.18</v>
      </c>
      <c r="D1784" s="474">
        <v>84.27</v>
      </c>
      <c r="E1784" s="474">
        <v>82.45</v>
      </c>
      <c r="F1784" s="474" t="s">
        <v>4300</v>
      </c>
      <c r="G1784" s="475">
        <v>-0.0098</v>
      </c>
      <c r="M1784" s="473" t="s">
        <v>2045</v>
      </c>
      <c r="N1784" s="406">
        <v>84.64</v>
      </c>
      <c r="O1784" s="474">
        <v>84.82</v>
      </c>
      <c r="P1784" s="474">
        <v>85.18</v>
      </c>
      <c r="Q1784" s="474">
        <v>84.36</v>
      </c>
      <c r="R1784" s="474" t="s">
        <v>4213</v>
      </c>
      <c r="S1784" s="475">
        <v>-0.0011</v>
      </c>
    </row>
    <row r="1785" ht="15.75" customHeight="1">
      <c r="A1785" s="473" t="s">
        <v>2136</v>
      </c>
      <c r="B1785" s="406">
        <v>83.64</v>
      </c>
      <c r="C1785" s="474">
        <v>84.18</v>
      </c>
      <c r="D1785" s="474">
        <v>84.55</v>
      </c>
      <c r="E1785" s="474">
        <v>83.45</v>
      </c>
      <c r="F1785" s="474" t="s">
        <v>4301</v>
      </c>
      <c r="G1785" s="475">
        <v>-0.0054</v>
      </c>
      <c r="M1785" s="473" t="s">
        <v>2046</v>
      </c>
      <c r="N1785" s="406">
        <v>84.73</v>
      </c>
      <c r="O1785" s="474">
        <v>84.82</v>
      </c>
      <c r="P1785" s="474">
        <v>85.36</v>
      </c>
      <c r="Q1785" s="474">
        <v>84.09</v>
      </c>
      <c r="R1785" s="474" t="s">
        <v>4214</v>
      </c>
      <c r="S1785" s="475">
        <v>0.0065</v>
      </c>
    </row>
    <row r="1786" ht="15.75" customHeight="1">
      <c r="A1786" s="473" t="s">
        <v>2137</v>
      </c>
      <c r="B1786" s="406">
        <v>84.09</v>
      </c>
      <c r="C1786" s="474">
        <v>85.45</v>
      </c>
      <c r="D1786" s="474">
        <v>85.45</v>
      </c>
      <c r="E1786" s="474">
        <v>83.64</v>
      </c>
      <c r="F1786" s="474" t="s">
        <v>4302</v>
      </c>
      <c r="G1786" s="475">
        <v>-0.0076</v>
      </c>
      <c r="M1786" s="473" t="s">
        <v>2047</v>
      </c>
      <c r="N1786" s="406">
        <v>84.18</v>
      </c>
      <c r="O1786" s="474">
        <v>84.91</v>
      </c>
      <c r="P1786" s="474">
        <v>85.18</v>
      </c>
      <c r="Q1786" s="474">
        <v>83.64</v>
      </c>
      <c r="R1786" s="474" t="s">
        <v>4215</v>
      </c>
      <c r="S1786" s="475">
        <v>0.0021</v>
      </c>
    </row>
    <row r="1787" ht="15.75" customHeight="1">
      <c r="A1787" s="473" t="s">
        <v>2138</v>
      </c>
      <c r="B1787" s="406">
        <v>84.73</v>
      </c>
      <c r="C1787" s="474">
        <v>85.0</v>
      </c>
      <c r="D1787" s="474">
        <v>85.45</v>
      </c>
      <c r="E1787" s="474">
        <v>84.45</v>
      </c>
      <c r="F1787" s="474" t="s">
        <v>4303</v>
      </c>
      <c r="G1787" s="475">
        <v>0.0011</v>
      </c>
      <c r="M1787" s="473" t="s">
        <v>2048</v>
      </c>
      <c r="N1787" s="406">
        <v>84.0</v>
      </c>
      <c r="O1787" s="474">
        <v>84.82</v>
      </c>
      <c r="P1787" s="474">
        <v>84.82</v>
      </c>
      <c r="Q1787" s="474">
        <v>83.73</v>
      </c>
      <c r="R1787" s="474" t="s">
        <v>4216</v>
      </c>
      <c r="S1787" s="475">
        <v>-0.0043</v>
      </c>
    </row>
    <row r="1788" ht="15.75" customHeight="1">
      <c r="A1788" s="473" t="s">
        <v>2139</v>
      </c>
      <c r="B1788" s="406">
        <v>84.64</v>
      </c>
      <c r="C1788" s="474">
        <v>86.09</v>
      </c>
      <c r="D1788" s="474">
        <v>86.18</v>
      </c>
      <c r="E1788" s="474">
        <v>84.27</v>
      </c>
      <c r="F1788" s="474" t="s">
        <v>4304</v>
      </c>
      <c r="G1788" s="475">
        <v>-0.0148</v>
      </c>
      <c r="M1788" s="473" t="s">
        <v>2049</v>
      </c>
      <c r="N1788" s="406">
        <v>84.36</v>
      </c>
      <c r="O1788" s="474">
        <v>84.36</v>
      </c>
      <c r="P1788" s="474">
        <v>84.73</v>
      </c>
      <c r="Q1788" s="474">
        <v>84.09</v>
      </c>
      <c r="R1788" s="474" t="s">
        <v>4217</v>
      </c>
      <c r="S1788" s="475">
        <v>0.0011</v>
      </c>
    </row>
    <row r="1789" ht="15.75" customHeight="1">
      <c r="A1789" s="473" t="s">
        <v>2140</v>
      </c>
      <c r="B1789" s="406">
        <v>85.91</v>
      </c>
      <c r="C1789" s="474">
        <v>86.18</v>
      </c>
      <c r="D1789" s="474">
        <v>86.36</v>
      </c>
      <c r="E1789" s="474">
        <v>85.64</v>
      </c>
      <c r="F1789" s="474" t="s">
        <v>4305</v>
      </c>
      <c r="G1789" s="475">
        <v>0.0032</v>
      </c>
      <c r="M1789" s="473" t="s">
        <v>2050</v>
      </c>
      <c r="N1789" s="406">
        <v>84.27</v>
      </c>
      <c r="O1789" s="474">
        <v>85.36</v>
      </c>
      <c r="P1789" s="474">
        <v>85.36</v>
      </c>
      <c r="Q1789" s="474">
        <v>84.0</v>
      </c>
      <c r="R1789" s="474" t="s">
        <v>4218</v>
      </c>
      <c r="S1789" s="475">
        <v>-0.0044</v>
      </c>
    </row>
    <row r="1790" ht="15.75" customHeight="1">
      <c r="A1790" s="473" t="s">
        <v>2141</v>
      </c>
      <c r="B1790" s="406">
        <v>85.64</v>
      </c>
      <c r="C1790" s="474">
        <v>84.91</v>
      </c>
      <c r="D1790" s="474">
        <v>85.91</v>
      </c>
      <c r="E1790" s="474">
        <v>84.55</v>
      </c>
      <c r="F1790" s="474" t="s">
        <v>4306</v>
      </c>
      <c r="G1790" s="475">
        <v>0.0107</v>
      </c>
      <c r="M1790" s="473" t="s">
        <v>2051</v>
      </c>
      <c r="N1790" s="406">
        <v>84.64</v>
      </c>
      <c r="O1790" s="474">
        <v>83.82</v>
      </c>
      <c r="P1790" s="474">
        <v>85.0</v>
      </c>
      <c r="Q1790" s="474">
        <v>83.82</v>
      </c>
      <c r="R1790" s="474" t="s">
        <v>4219</v>
      </c>
      <c r="S1790" s="475">
        <v>0.0087</v>
      </c>
    </row>
    <row r="1791" ht="15.75" customHeight="1">
      <c r="A1791" s="473" t="s">
        <v>2142</v>
      </c>
      <c r="B1791" s="406">
        <v>84.73</v>
      </c>
      <c r="C1791" s="474">
        <v>85.27</v>
      </c>
      <c r="D1791" s="474">
        <v>85.55</v>
      </c>
      <c r="E1791" s="474">
        <v>84.09</v>
      </c>
      <c r="F1791" s="474" t="s">
        <v>4307</v>
      </c>
      <c r="G1791" s="475">
        <v>-0.0011</v>
      </c>
      <c r="M1791" s="473" t="s">
        <v>2052</v>
      </c>
      <c r="N1791" s="406">
        <v>83.91</v>
      </c>
      <c r="O1791" s="474">
        <v>85.0</v>
      </c>
      <c r="P1791" s="474">
        <v>85.0</v>
      </c>
      <c r="Q1791" s="474">
        <v>83.55</v>
      </c>
      <c r="R1791" s="474" t="s">
        <v>3068</v>
      </c>
      <c r="S1791" s="475">
        <v>-0.0076</v>
      </c>
    </row>
    <row r="1792" ht="15.75" customHeight="1">
      <c r="A1792" s="473" t="s">
        <v>2143</v>
      </c>
      <c r="B1792" s="406">
        <v>84.82</v>
      </c>
      <c r="C1792" s="474">
        <v>85.45</v>
      </c>
      <c r="D1792" s="474">
        <v>85.73</v>
      </c>
      <c r="E1792" s="474">
        <v>84.36</v>
      </c>
      <c r="F1792" s="474" t="s">
        <v>4308</v>
      </c>
      <c r="G1792" s="475">
        <v>-0.0021</v>
      </c>
      <c r="M1792" s="473" t="s">
        <v>2053</v>
      </c>
      <c r="N1792" s="406">
        <v>84.55</v>
      </c>
      <c r="O1792" s="474">
        <v>83.36</v>
      </c>
      <c r="P1792" s="474">
        <v>85.36</v>
      </c>
      <c r="Q1792" s="474">
        <v>83.36</v>
      </c>
      <c r="R1792" s="474" t="s">
        <v>4220</v>
      </c>
      <c r="S1792" s="475">
        <v>0.0033</v>
      </c>
    </row>
    <row r="1793" ht="15.75" customHeight="1">
      <c r="A1793" s="473" t="s">
        <v>2144</v>
      </c>
      <c r="B1793" s="406">
        <v>85.0</v>
      </c>
      <c r="C1793" s="474">
        <v>85.09</v>
      </c>
      <c r="D1793" s="474">
        <v>86.36</v>
      </c>
      <c r="E1793" s="474">
        <v>84.64</v>
      </c>
      <c r="F1793" s="474" t="s">
        <v>4309</v>
      </c>
      <c r="G1793" s="475">
        <v>-0.0032</v>
      </c>
      <c r="M1793" s="473" t="s">
        <v>2054</v>
      </c>
      <c r="N1793" s="406">
        <v>84.27</v>
      </c>
      <c r="O1793" s="474">
        <v>85.0</v>
      </c>
      <c r="P1793" s="474">
        <v>85.36</v>
      </c>
      <c r="Q1793" s="474">
        <v>81.82</v>
      </c>
      <c r="R1793" s="474" t="s">
        <v>4221</v>
      </c>
      <c r="S1793" s="475">
        <v>0.0064</v>
      </c>
    </row>
    <row r="1794" ht="15.75" customHeight="1">
      <c r="A1794" s="473" t="s">
        <v>2145</v>
      </c>
      <c r="B1794" s="406">
        <v>85.27</v>
      </c>
      <c r="C1794" s="474">
        <v>86.82</v>
      </c>
      <c r="D1794" s="474">
        <v>86.82</v>
      </c>
      <c r="E1794" s="474">
        <v>84.64</v>
      </c>
      <c r="F1794" s="474" t="s">
        <v>4310</v>
      </c>
      <c r="G1794" s="475">
        <v>-0.0148</v>
      </c>
      <c r="M1794" s="473" t="s">
        <v>2055</v>
      </c>
      <c r="N1794" s="406">
        <v>83.73</v>
      </c>
      <c r="O1794" s="474">
        <v>85.45</v>
      </c>
      <c r="P1794" s="474">
        <v>85.45</v>
      </c>
      <c r="Q1794" s="474">
        <v>83.09</v>
      </c>
      <c r="R1794" s="474" t="s">
        <v>4222</v>
      </c>
      <c r="S1794" s="475">
        <v>-0.0191</v>
      </c>
    </row>
    <row r="1795" ht="15.75" customHeight="1">
      <c r="A1795" s="473" t="s">
        <v>2146</v>
      </c>
      <c r="B1795" s="406">
        <v>86.55</v>
      </c>
      <c r="C1795" s="474">
        <v>85.91</v>
      </c>
      <c r="D1795" s="474">
        <v>87.27</v>
      </c>
      <c r="E1795" s="474">
        <v>85.55</v>
      </c>
      <c r="F1795" s="474" t="s">
        <v>4311</v>
      </c>
      <c r="G1795" s="475">
        <v>0.015</v>
      </c>
      <c r="M1795" s="473" t="s">
        <v>2056</v>
      </c>
      <c r="N1795" s="406">
        <v>85.36</v>
      </c>
      <c r="O1795" s="474">
        <v>85.45</v>
      </c>
      <c r="P1795" s="474">
        <v>85.73</v>
      </c>
      <c r="Q1795" s="474">
        <v>84.27</v>
      </c>
      <c r="R1795" s="474" t="s">
        <v>4223</v>
      </c>
      <c r="S1795" s="475">
        <v>-0.0033</v>
      </c>
    </row>
    <row r="1796" ht="15.75" customHeight="1">
      <c r="A1796" s="473" t="s">
        <v>2147</v>
      </c>
      <c r="B1796" s="406">
        <v>85.27</v>
      </c>
      <c r="C1796" s="474">
        <v>85.45</v>
      </c>
      <c r="D1796" s="474">
        <v>85.91</v>
      </c>
      <c r="E1796" s="474">
        <v>84.55</v>
      </c>
      <c r="F1796" s="474" t="s">
        <v>4312</v>
      </c>
      <c r="G1796" s="475">
        <v>0.0042</v>
      </c>
      <c r="M1796" s="473" t="s">
        <v>2057</v>
      </c>
      <c r="N1796" s="406">
        <v>85.64</v>
      </c>
      <c r="O1796" s="474">
        <v>85.36</v>
      </c>
      <c r="P1796" s="474">
        <v>86.27</v>
      </c>
      <c r="Q1796" s="474">
        <v>85.09</v>
      </c>
      <c r="R1796" s="474" t="s">
        <v>4224</v>
      </c>
      <c r="S1796" s="475">
        <v>0.0054</v>
      </c>
    </row>
    <row r="1797" ht="15.75" customHeight="1">
      <c r="A1797" s="473" t="s">
        <v>2148</v>
      </c>
      <c r="B1797" s="406">
        <v>84.91</v>
      </c>
      <c r="C1797" s="474">
        <v>85.27</v>
      </c>
      <c r="D1797" s="474">
        <v>85.45</v>
      </c>
      <c r="E1797" s="474">
        <v>84.27</v>
      </c>
      <c r="F1797" s="474" t="s">
        <v>4313</v>
      </c>
      <c r="G1797" s="475">
        <v>-0.0011</v>
      </c>
      <c r="M1797" s="473" t="s">
        <v>2058</v>
      </c>
      <c r="N1797" s="406">
        <v>85.18</v>
      </c>
      <c r="O1797" s="474">
        <v>85.09</v>
      </c>
      <c r="P1797" s="474">
        <v>85.55</v>
      </c>
      <c r="Q1797" s="474">
        <v>84.27</v>
      </c>
      <c r="R1797" s="474" t="s">
        <v>4225</v>
      </c>
      <c r="S1797" s="475">
        <v>0.0053</v>
      </c>
    </row>
    <row r="1798" ht="15.75" customHeight="1">
      <c r="A1798" s="473" t="s">
        <v>2149</v>
      </c>
      <c r="B1798" s="406">
        <v>85.0</v>
      </c>
      <c r="C1798" s="474">
        <v>85.91</v>
      </c>
      <c r="D1798" s="474">
        <v>86.45</v>
      </c>
      <c r="E1798" s="474">
        <v>84.73</v>
      </c>
      <c r="F1798" s="474" t="s">
        <v>4314</v>
      </c>
      <c r="G1798" s="475">
        <v>-0.0106</v>
      </c>
      <c r="M1798" s="473" t="s">
        <v>2059</v>
      </c>
      <c r="N1798" s="406">
        <v>84.73</v>
      </c>
      <c r="O1798" s="474">
        <v>84.91</v>
      </c>
      <c r="P1798" s="474">
        <v>85.36</v>
      </c>
      <c r="Q1798" s="474">
        <v>83.73</v>
      </c>
      <c r="R1798" s="474" t="s">
        <v>4226</v>
      </c>
      <c r="S1798" s="475">
        <v>0.0055</v>
      </c>
    </row>
    <row r="1799" ht="15.75" customHeight="1">
      <c r="A1799" s="473" t="s">
        <v>2150</v>
      </c>
      <c r="B1799" s="406">
        <v>85.91</v>
      </c>
      <c r="C1799" s="474">
        <v>86.18</v>
      </c>
      <c r="D1799" s="474">
        <v>87.82</v>
      </c>
      <c r="E1799" s="474">
        <v>85.64</v>
      </c>
      <c r="F1799" s="474" t="s">
        <v>4315</v>
      </c>
      <c r="G1799" s="475">
        <v>0.0054</v>
      </c>
      <c r="M1799" s="473" t="s">
        <v>2060</v>
      </c>
      <c r="N1799" s="406">
        <v>84.27</v>
      </c>
      <c r="O1799" s="474">
        <v>85.36</v>
      </c>
      <c r="P1799" s="474">
        <v>85.36</v>
      </c>
      <c r="Q1799" s="474">
        <v>84.09</v>
      </c>
      <c r="R1799" s="474" t="s">
        <v>4227</v>
      </c>
      <c r="S1799" s="475">
        <v>-0.0033</v>
      </c>
    </row>
    <row r="1800" ht="15.75" customHeight="1">
      <c r="A1800" s="473" t="s">
        <v>2151</v>
      </c>
      <c r="B1800" s="406">
        <v>85.45</v>
      </c>
      <c r="C1800" s="474">
        <v>85.55</v>
      </c>
      <c r="D1800" s="474">
        <v>86.09</v>
      </c>
      <c r="E1800" s="474">
        <v>85.27</v>
      </c>
      <c r="F1800" s="474" t="s">
        <v>4316</v>
      </c>
      <c r="G1800" s="475">
        <v>-0.0012</v>
      </c>
      <c r="M1800" s="473" t="s">
        <v>2061</v>
      </c>
      <c r="N1800" s="406">
        <v>84.55</v>
      </c>
      <c r="O1800" s="474">
        <v>84.82</v>
      </c>
      <c r="P1800" s="474">
        <v>85.45</v>
      </c>
      <c r="Q1800" s="474">
        <v>81.82</v>
      </c>
      <c r="R1800" s="474" t="s">
        <v>4228</v>
      </c>
      <c r="S1800" s="475">
        <v>-0.0138</v>
      </c>
    </row>
    <row r="1801" ht="15.75" customHeight="1">
      <c r="A1801" s="473" t="s">
        <v>2152</v>
      </c>
      <c r="B1801" s="406">
        <v>85.55</v>
      </c>
      <c r="C1801" s="474">
        <v>85.45</v>
      </c>
      <c r="D1801" s="474">
        <v>85.82</v>
      </c>
      <c r="E1801" s="474">
        <v>85.0</v>
      </c>
      <c r="F1801" s="474" t="s">
        <v>4317</v>
      </c>
      <c r="G1801" s="475">
        <v>0.0022</v>
      </c>
      <c r="M1801" s="473" t="s">
        <v>2062</v>
      </c>
      <c r="N1801" s="406">
        <v>85.73</v>
      </c>
      <c r="O1801" s="474">
        <v>85.36</v>
      </c>
      <c r="P1801" s="474">
        <v>86.36</v>
      </c>
      <c r="Q1801" s="474">
        <v>84.55</v>
      </c>
      <c r="R1801" s="474" t="s">
        <v>4229</v>
      </c>
      <c r="S1801" s="475">
        <v>0.0184</v>
      </c>
    </row>
    <row r="1802" ht="15.75" customHeight="1">
      <c r="A1802" s="473" t="s">
        <v>2153</v>
      </c>
      <c r="B1802" s="406">
        <v>85.36</v>
      </c>
      <c r="C1802" s="474">
        <v>86.36</v>
      </c>
      <c r="D1802" s="474">
        <v>86.36</v>
      </c>
      <c r="E1802" s="474">
        <v>85.09</v>
      </c>
      <c r="F1802" s="474" t="s">
        <v>4318</v>
      </c>
      <c r="G1802" s="475">
        <v>-0.0022</v>
      </c>
      <c r="M1802" s="473" t="s">
        <v>2063</v>
      </c>
      <c r="N1802" s="406">
        <v>84.18</v>
      </c>
      <c r="O1802" s="474">
        <v>84.09</v>
      </c>
      <c r="P1802" s="474">
        <v>85.27</v>
      </c>
      <c r="Q1802" s="474">
        <v>83.73</v>
      </c>
      <c r="R1802" s="474" t="s">
        <v>4230</v>
      </c>
      <c r="S1802" s="475">
        <v>0.0</v>
      </c>
    </row>
    <row r="1803" ht="15.75" customHeight="1">
      <c r="A1803" s="473" t="s">
        <v>2154</v>
      </c>
      <c r="B1803" s="406">
        <v>85.55</v>
      </c>
      <c r="C1803" s="474">
        <v>87.18</v>
      </c>
      <c r="D1803" s="474">
        <v>87.18</v>
      </c>
      <c r="E1803" s="474">
        <v>85.27</v>
      </c>
      <c r="F1803" s="474" t="s">
        <v>4319</v>
      </c>
      <c r="G1803" s="475">
        <v>-0.0104</v>
      </c>
      <c r="M1803" s="473" t="s">
        <v>2064</v>
      </c>
      <c r="N1803" s="406">
        <v>84.18</v>
      </c>
      <c r="O1803" s="474">
        <v>85.45</v>
      </c>
      <c r="P1803" s="474">
        <v>85.91</v>
      </c>
      <c r="Q1803" s="474">
        <v>84.09</v>
      </c>
      <c r="R1803" s="474" t="s">
        <v>4231</v>
      </c>
      <c r="S1803" s="475">
        <v>-0.0149</v>
      </c>
    </row>
    <row r="1804" ht="15.75" customHeight="1">
      <c r="A1804" s="473" t="s">
        <v>2155</v>
      </c>
      <c r="B1804" s="406">
        <v>86.45</v>
      </c>
      <c r="C1804" s="474">
        <v>87.36</v>
      </c>
      <c r="D1804" s="474">
        <v>88.0</v>
      </c>
      <c r="E1804" s="474">
        <v>86.18</v>
      </c>
      <c r="F1804" s="474" t="s">
        <v>4320</v>
      </c>
      <c r="G1804" s="475">
        <v>-0.0073</v>
      </c>
      <c r="M1804" s="473" t="s">
        <v>2065</v>
      </c>
      <c r="N1804" s="406">
        <v>85.45</v>
      </c>
      <c r="O1804" s="474">
        <v>85.82</v>
      </c>
      <c r="P1804" s="474">
        <v>86.55</v>
      </c>
      <c r="Q1804" s="474">
        <v>85.0</v>
      </c>
      <c r="R1804" s="474" t="s">
        <v>4232</v>
      </c>
      <c r="S1804" s="475">
        <v>-0.0105</v>
      </c>
    </row>
    <row r="1805" ht="15.75" customHeight="1">
      <c r="A1805" s="473" t="s">
        <v>2156</v>
      </c>
      <c r="B1805" s="406">
        <v>87.09</v>
      </c>
      <c r="C1805" s="474">
        <v>87.27</v>
      </c>
      <c r="D1805" s="474">
        <v>89.09</v>
      </c>
      <c r="E1805" s="474">
        <v>86.36</v>
      </c>
      <c r="F1805" s="474" t="s">
        <v>4273</v>
      </c>
      <c r="G1805" s="475">
        <v>0.0</v>
      </c>
      <c r="M1805" s="473" t="s">
        <v>2066</v>
      </c>
      <c r="N1805" s="406">
        <v>86.36</v>
      </c>
      <c r="O1805" s="474">
        <v>87.27</v>
      </c>
      <c r="P1805" s="474">
        <v>87.91</v>
      </c>
      <c r="Q1805" s="474">
        <v>86.09</v>
      </c>
      <c r="R1805" s="474" t="s">
        <v>4233</v>
      </c>
      <c r="S1805" s="475">
        <v>-0.0114</v>
      </c>
    </row>
    <row r="1806" ht="15.75" customHeight="1">
      <c r="A1806" s="473" t="s">
        <v>2157</v>
      </c>
      <c r="B1806" s="406">
        <v>87.09</v>
      </c>
      <c r="C1806" s="474">
        <v>85.27</v>
      </c>
      <c r="D1806" s="474">
        <v>87.36</v>
      </c>
      <c r="E1806" s="474">
        <v>85.18</v>
      </c>
      <c r="F1806" s="474" t="s">
        <v>4321</v>
      </c>
      <c r="G1806" s="475">
        <v>0.0289</v>
      </c>
      <c r="M1806" s="473" t="s">
        <v>2067</v>
      </c>
      <c r="N1806" s="406">
        <v>87.36</v>
      </c>
      <c r="O1806" s="474">
        <v>95.0</v>
      </c>
      <c r="P1806" s="474">
        <v>95.0</v>
      </c>
      <c r="Q1806" s="474">
        <v>85.91</v>
      </c>
      <c r="R1806" s="474" t="s">
        <v>4234</v>
      </c>
      <c r="S1806" s="475">
        <v>-0.0813</v>
      </c>
    </row>
    <row r="1807" ht="15.75" customHeight="1">
      <c r="A1807" s="473" t="s">
        <v>2158</v>
      </c>
      <c r="B1807" s="406">
        <v>84.64</v>
      </c>
      <c r="C1807" s="474">
        <v>85.91</v>
      </c>
      <c r="D1807" s="474">
        <v>86.18</v>
      </c>
      <c r="E1807" s="474">
        <v>84.09</v>
      </c>
      <c r="F1807" s="474" t="s">
        <v>4259</v>
      </c>
      <c r="G1807" s="475">
        <v>-0.0106</v>
      </c>
      <c r="M1807" s="473" t="s">
        <v>2068</v>
      </c>
      <c r="N1807" s="406">
        <v>95.09</v>
      </c>
      <c r="O1807" s="474">
        <v>94.82</v>
      </c>
      <c r="P1807" s="474">
        <v>95.82</v>
      </c>
      <c r="Q1807" s="474">
        <v>94.36</v>
      </c>
      <c r="R1807" s="474" t="s">
        <v>4235</v>
      </c>
      <c r="S1807" s="475">
        <v>0.0077</v>
      </c>
    </row>
    <row r="1808" ht="15.75" customHeight="1">
      <c r="A1808" s="473" t="s">
        <v>2159</v>
      </c>
      <c r="B1808" s="406">
        <v>85.55</v>
      </c>
      <c r="C1808" s="474">
        <v>86.36</v>
      </c>
      <c r="D1808" s="474">
        <v>87.18</v>
      </c>
      <c r="E1808" s="474">
        <v>85.36</v>
      </c>
      <c r="F1808" s="474" t="s">
        <v>4322</v>
      </c>
      <c r="G1808" s="475">
        <v>0.0</v>
      </c>
      <c r="M1808" s="473" t="s">
        <v>2069</v>
      </c>
      <c r="N1808" s="406">
        <v>94.36</v>
      </c>
      <c r="O1808" s="474">
        <v>94.55</v>
      </c>
      <c r="P1808" s="474">
        <v>95.36</v>
      </c>
      <c r="Q1808" s="474">
        <v>93.55</v>
      </c>
      <c r="R1808" s="474" t="s">
        <v>4236</v>
      </c>
      <c r="S1808" s="475">
        <v>-0.002</v>
      </c>
    </row>
    <row r="1809" ht="15.75" customHeight="1">
      <c r="A1809" s="473" t="s">
        <v>2160</v>
      </c>
      <c r="B1809" s="406">
        <v>85.55</v>
      </c>
      <c r="C1809" s="474">
        <v>88.09</v>
      </c>
      <c r="D1809" s="474">
        <v>88.09</v>
      </c>
      <c r="E1809" s="474">
        <v>84.55</v>
      </c>
      <c r="F1809" s="474" t="s">
        <v>4323</v>
      </c>
      <c r="G1809" s="475">
        <v>-0.0238</v>
      </c>
      <c r="M1809" s="473" t="s">
        <v>2070</v>
      </c>
      <c r="N1809" s="406">
        <v>94.55</v>
      </c>
      <c r="O1809" s="474">
        <v>95.45</v>
      </c>
      <c r="P1809" s="474">
        <v>95.82</v>
      </c>
      <c r="Q1809" s="474">
        <v>93.55</v>
      </c>
      <c r="R1809" s="474" t="s">
        <v>3051</v>
      </c>
      <c r="S1809" s="475">
        <v>-0.0066</v>
      </c>
    </row>
    <row r="1810" ht="15.75" customHeight="1">
      <c r="A1810" s="473" t="s">
        <v>2161</v>
      </c>
      <c r="B1810" s="406">
        <v>87.64</v>
      </c>
      <c r="C1810" s="474">
        <v>90.55</v>
      </c>
      <c r="D1810" s="474">
        <v>91.73</v>
      </c>
      <c r="E1810" s="474">
        <v>87.36</v>
      </c>
      <c r="F1810" s="474" t="s">
        <v>4324</v>
      </c>
      <c r="G1810" s="475">
        <v>-0.0311</v>
      </c>
      <c r="M1810" s="473" t="s">
        <v>2071</v>
      </c>
      <c r="N1810" s="406">
        <v>95.18</v>
      </c>
      <c r="O1810" s="474">
        <v>95.18</v>
      </c>
      <c r="P1810" s="474">
        <v>97.27</v>
      </c>
      <c r="Q1810" s="474">
        <v>94.45</v>
      </c>
      <c r="R1810" s="474" t="s">
        <v>4237</v>
      </c>
      <c r="S1810" s="475">
        <v>0.0048</v>
      </c>
    </row>
    <row r="1811" ht="15.75" customHeight="1">
      <c r="A1811" s="473" t="s">
        <v>2162</v>
      </c>
      <c r="B1811" s="406">
        <v>90.45</v>
      </c>
      <c r="C1811" s="474">
        <v>91.36</v>
      </c>
      <c r="D1811" s="474">
        <v>92.18</v>
      </c>
      <c r="E1811" s="474">
        <v>88.91</v>
      </c>
      <c r="F1811" s="474" t="s">
        <v>4325</v>
      </c>
      <c r="G1811" s="475">
        <v>-0.012</v>
      </c>
      <c r="M1811" s="473" t="s">
        <v>2072</v>
      </c>
      <c r="N1811" s="406">
        <v>94.73</v>
      </c>
      <c r="O1811" s="474">
        <v>91.55</v>
      </c>
      <c r="P1811" s="474">
        <v>95.27</v>
      </c>
      <c r="Q1811" s="474">
        <v>91.0</v>
      </c>
      <c r="R1811" s="474" t="s">
        <v>3290</v>
      </c>
      <c r="S1811" s="475">
        <v>0.041</v>
      </c>
    </row>
    <row r="1812" ht="15.75" customHeight="1">
      <c r="A1812" s="473" t="s">
        <v>2163</v>
      </c>
      <c r="B1812" s="406">
        <v>91.55</v>
      </c>
      <c r="C1812" s="474">
        <v>95.45</v>
      </c>
      <c r="D1812" s="474">
        <v>96.36</v>
      </c>
      <c r="E1812" s="474">
        <v>90.91</v>
      </c>
      <c r="F1812" s="474" t="s">
        <v>4326</v>
      </c>
      <c r="G1812" s="475">
        <v>-0.0336</v>
      </c>
      <c r="M1812" s="473" t="s">
        <v>2073</v>
      </c>
      <c r="N1812" s="406">
        <v>91.0</v>
      </c>
      <c r="O1812" s="474">
        <v>91.36</v>
      </c>
      <c r="P1812" s="474">
        <v>91.82</v>
      </c>
      <c r="Q1812" s="474">
        <v>90.55</v>
      </c>
      <c r="R1812" s="474" t="s">
        <v>4238</v>
      </c>
      <c r="S1812" s="475">
        <v>0.001</v>
      </c>
    </row>
    <row r="1813" ht="15.75" customHeight="1">
      <c r="A1813" s="473" t="s">
        <v>2164</v>
      </c>
      <c r="B1813" s="406">
        <v>94.73</v>
      </c>
      <c r="C1813" s="474">
        <v>97.18</v>
      </c>
      <c r="D1813" s="474">
        <v>97.18</v>
      </c>
      <c r="E1813" s="474">
        <v>91.09</v>
      </c>
      <c r="F1813" s="474" t="s">
        <v>4327</v>
      </c>
      <c r="G1813" s="475">
        <v>0.0721</v>
      </c>
      <c r="M1813" s="473" t="s">
        <v>2074</v>
      </c>
      <c r="N1813" s="406">
        <v>90.91</v>
      </c>
      <c r="O1813" s="474">
        <v>90.91</v>
      </c>
      <c r="P1813" s="474">
        <v>91.27</v>
      </c>
      <c r="Q1813" s="474">
        <v>90.27</v>
      </c>
      <c r="R1813" s="474" t="s">
        <v>4239</v>
      </c>
      <c r="S1813" s="475">
        <v>0.0061</v>
      </c>
    </row>
    <row r="1814" ht="15.75" customHeight="1">
      <c r="A1814" s="473" t="s">
        <v>2165</v>
      </c>
      <c r="B1814" s="406">
        <v>88.36</v>
      </c>
      <c r="C1814" s="474">
        <v>87.0</v>
      </c>
      <c r="D1814" s="474">
        <v>88.91</v>
      </c>
      <c r="E1814" s="474">
        <v>86.36</v>
      </c>
      <c r="F1814" s="474" t="s">
        <v>3111</v>
      </c>
      <c r="G1814" s="475">
        <v>0.0199</v>
      </c>
      <c r="M1814" s="473" t="s">
        <v>2075</v>
      </c>
      <c r="N1814" s="406">
        <v>90.36</v>
      </c>
      <c r="O1814" s="474">
        <v>91.27</v>
      </c>
      <c r="P1814" s="474">
        <v>91.27</v>
      </c>
      <c r="Q1814" s="474">
        <v>90.0</v>
      </c>
      <c r="R1814" s="474" t="s">
        <v>4240</v>
      </c>
      <c r="S1814" s="475">
        <v>-0.0051</v>
      </c>
    </row>
    <row r="1815" ht="15.75" customHeight="1">
      <c r="A1815" s="473" t="s">
        <v>2166</v>
      </c>
      <c r="B1815" s="406">
        <v>86.64</v>
      </c>
      <c r="C1815" s="474">
        <v>88.64</v>
      </c>
      <c r="D1815" s="474">
        <v>89.64</v>
      </c>
      <c r="E1815" s="474">
        <v>86.36</v>
      </c>
      <c r="F1815" s="474" t="s">
        <v>4328</v>
      </c>
      <c r="G1815" s="475">
        <v>-0.0175</v>
      </c>
      <c r="M1815" s="473" t="s">
        <v>2076</v>
      </c>
      <c r="N1815" s="406">
        <v>90.82</v>
      </c>
      <c r="O1815" s="474">
        <v>91.55</v>
      </c>
      <c r="P1815" s="474">
        <v>91.64</v>
      </c>
      <c r="Q1815" s="474">
        <v>90.45</v>
      </c>
      <c r="R1815" s="474" t="s">
        <v>4241</v>
      </c>
      <c r="S1815" s="475">
        <v>-0.0049</v>
      </c>
    </row>
    <row r="1816" ht="15.75" customHeight="1">
      <c r="A1816" s="473" t="s">
        <v>2167</v>
      </c>
      <c r="B1816" s="406">
        <v>88.18</v>
      </c>
      <c r="C1816" s="474">
        <v>85.45</v>
      </c>
      <c r="D1816" s="474">
        <v>88.64</v>
      </c>
      <c r="E1816" s="474">
        <v>85.45</v>
      </c>
      <c r="F1816" s="474" t="s">
        <v>4329</v>
      </c>
      <c r="G1816" s="475">
        <v>0.0352</v>
      </c>
      <c r="M1816" s="473" t="s">
        <v>2077</v>
      </c>
      <c r="N1816" s="406">
        <v>91.27</v>
      </c>
      <c r="O1816" s="474">
        <v>92.55</v>
      </c>
      <c r="P1816" s="474">
        <v>92.55</v>
      </c>
      <c r="Q1816" s="474">
        <v>90.36</v>
      </c>
      <c r="R1816" s="474" t="s">
        <v>4242</v>
      </c>
      <c r="S1816" s="475">
        <v>-0.005</v>
      </c>
    </row>
    <row r="1817" ht="15.75" customHeight="1">
      <c r="A1817" s="473" t="s">
        <v>2168</v>
      </c>
      <c r="B1817" s="406">
        <v>85.18</v>
      </c>
      <c r="C1817" s="474">
        <v>83.45</v>
      </c>
      <c r="D1817" s="474">
        <v>85.55</v>
      </c>
      <c r="E1817" s="474">
        <v>83.36</v>
      </c>
      <c r="F1817" s="474" t="s">
        <v>4330</v>
      </c>
      <c r="G1817" s="475">
        <v>0.0331</v>
      </c>
      <c r="M1817" s="473" t="s">
        <v>2078</v>
      </c>
      <c r="N1817" s="406">
        <v>91.73</v>
      </c>
      <c r="O1817" s="474">
        <v>91.45</v>
      </c>
      <c r="P1817" s="474">
        <v>92.09</v>
      </c>
      <c r="Q1817" s="474">
        <v>91.45</v>
      </c>
      <c r="R1817" s="474" t="s">
        <v>4243</v>
      </c>
      <c r="S1817" s="475">
        <v>0.0031</v>
      </c>
    </row>
    <row r="1818" ht="15.75" customHeight="1">
      <c r="A1818" s="473" t="s">
        <v>2169</v>
      </c>
      <c r="B1818" s="406">
        <v>82.45</v>
      </c>
      <c r="C1818" s="474">
        <v>82.73</v>
      </c>
      <c r="D1818" s="474">
        <v>83.45</v>
      </c>
      <c r="E1818" s="474">
        <v>81.36</v>
      </c>
      <c r="F1818" s="474" t="s">
        <v>4331</v>
      </c>
      <c r="G1818" s="475">
        <v>-0.0132</v>
      </c>
      <c r="M1818" s="473" t="s">
        <v>2079</v>
      </c>
      <c r="N1818" s="406">
        <v>91.45</v>
      </c>
      <c r="O1818" s="474">
        <v>92.36</v>
      </c>
      <c r="P1818" s="474">
        <v>92.36</v>
      </c>
      <c r="Q1818" s="474">
        <v>90.73</v>
      </c>
      <c r="R1818" s="474" t="s">
        <v>4244</v>
      </c>
      <c r="S1818" s="475">
        <v>-0.0119</v>
      </c>
    </row>
    <row r="1819" ht="15.75" customHeight="1">
      <c r="A1819" s="473" t="s">
        <v>2170</v>
      </c>
      <c r="B1819" s="406">
        <v>83.55</v>
      </c>
      <c r="C1819" s="474">
        <v>81.82</v>
      </c>
      <c r="D1819" s="474">
        <v>84.09</v>
      </c>
      <c r="E1819" s="474">
        <v>81.18</v>
      </c>
      <c r="F1819" s="474" t="s">
        <v>4332</v>
      </c>
      <c r="G1819" s="475">
        <v>0.0326</v>
      </c>
      <c r="M1819" s="473" t="s">
        <v>2080</v>
      </c>
      <c r="N1819" s="406">
        <v>92.55</v>
      </c>
      <c r="O1819" s="474">
        <v>92.0</v>
      </c>
      <c r="P1819" s="474">
        <v>92.91</v>
      </c>
      <c r="Q1819" s="474">
        <v>91.91</v>
      </c>
      <c r="R1819" s="474" t="s">
        <v>4245</v>
      </c>
      <c r="S1819" s="475">
        <v>0.007</v>
      </c>
    </row>
    <row r="1820" ht="15.75" customHeight="1">
      <c r="A1820" s="473" t="s">
        <v>2171</v>
      </c>
      <c r="B1820" s="406">
        <v>80.91</v>
      </c>
      <c r="C1820" s="474">
        <v>80.82</v>
      </c>
      <c r="D1820" s="474">
        <v>83.55</v>
      </c>
      <c r="E1820" s="474">
        <v>80.0</v>
      </c>
      <c r="F1820" s="474" t="s">
        <v>4333</v>
      </c>
      <c r="G1820" s="475">
        <v>0.0057</v>
      </c>
      <c r="M1820" s="473" t="s">
        <v>2081</v>
      </c>
      <c r="N1820" s="406">
        <v>91.91</v>
      </c>
      <c r="O1820" s="474">
        <v>92.09</v>
      </c>
      <c r="P1820" s="474">
        <v>92.45</v>
      </c>
      <c r="Q1820" s="474">
        <v>91.64</v>
      </c>
      <c r="R1820" s="474" t="s">
        <v>4246</v>
      </c>
      <c r="S1820" s="475">
        <v>0.0</v>
      </c>
    </row>
    <row r="1821" ht="15.75" customHeight="1">
      <c r="A1821" s="473" t="s">
        <v>2172</v>
      </c>
      <c r="B1821" s="406">
        <v>80.45</v>
      </c>
      <c r="C1821" s="474">
        <v>83.73</v>
      </c>
      <c r="D1821" s="474">
        <v>85.0</v>
      </c>
      <c r="E1821" s="474">
        <v>79.09</v>
      </c>
      <c r="F1821" s="474" t="s">
        <v>4334</v>
      </c>
      <c r="G1821" s="475">
        <v>-0.0412</v>
      </c>
      <c r="M1821" s="473" t="s">
        <v>2082</v>
      </c>
      <c r="N1821" s="406">
        <v>91.91</v>
      </c>
      <c r="O1821" s="474">
        <v>92.73</v>
      </c>
      <c r="P1821" s="474">
        <v>93.27</v>
      </c>
      <c r="Q1821" s="474">
        <v>91.64</v>
      </c>
      <c r="R1821" s="474" t="s">
        <v>4247</v>
      </c>
      <c r="S1821" s="475">
        <v>-0.0058</v>
      </c>
    </row>
    <row r="1822" ht="15.75" customHeight="1">
      <c r="A1822" s="473" t="s">
        <v>2173</v>
      </c>
      <c r="B1822" s="406">
        <v>83.91</v>
      </c>
      <c r="C1822" s="474">
        <v>84.18</v>
      </c>
      <c r="D1822" s="474">
        <v>86.64</v>
      </c>
      <c r="E1822" s="474">
        <v>82.91</v>
      </c>
      <c r="F1822" s="474" t="s">
        <v>4335</v>
      </c>
      <c r="G1822" s="475">
        <v>-0.0284</v>
      </c>
      <c r="M1822" s="473" t="s">
        <v>2083</v>
      </c>
      <c r="N1822" s="406">
        <v>92.45</v>
      </c>
      <c r="O1822" s="474">
        <v>93.36</v>
      </c>
      <c r="P1822" s="474">
        <v>93.55</v>
      </c>
      <c r="Q1822" s="474">
        <v>92.09</v>
      </c>
      <c r="R1822" s="474" t="s">
        <v>4248</v>
      </c>
      <c r="S1822" s="475">
        <v>-0.004</v>
      </c>
    </row>
    <row r="1823" ht="15.75" customHeight="1">
      <c r="A1823" s="473" t="s">
        <v>2174</v>
      </c>
      <c r="B1823" s="406">
        <v>86.36</v>
      </c>
      <c r="C1823" s="474">
        <v>88.55</v>
      </c>
      <c r="D1823" s="474">
        <v>88.55</v>
      </c>
      <c r="E1823" s="474">
        <v>86.0</v>
      </c>
      <c r="F1823" s="474" t="s">
        <v>4336</v>
      </c>
      <c r="G1823" s="475">
        <v>-0.0186</v>
      </c>
      <c r="M1823" s="473" t="s">
        <v>2084</v>
      </c>
      <c r="N1823" s="406">
        <v>92.82</v>
      </c>
      <c r="O1823" s="474">
        <v>92.73</v>
      </c>
      <c r="P1823" s="474">
        <v>93.64</v>
      </c>
      <c r="Q1823" s="474">
        <v>91.82</v>
      </c>
      <c r="R1823" s="474" t="s">
        <v>4249</v>
      </c>
      <c r="S1823" s="475">
        <v>0.0029</v>
      </c>
    </row>
    <row r="1824" ht="15.75" customHeight="1">
      <c r="A1824" s="473" t="s">
        <v>2175</v>
      </c>
      <c r="B1824" s="406">
        <v>88.0</v>
      </c>
      <c r="C1824" s="474">
        <v>85.0</v>
      </c>
      <c r="D1824" s="474">
        <v>88.45</v>
      </c>
      <c r="E1824" s="474">
        <v>84.73</v>
      </c>
      <c r="F1824" s="474" t="s">
        <v>4329</v>
      </c>
      <c r="G1824" s="475">
        <v>0.0408</v>
      </c>
      <c r="M1824" s="473" t="s">
        <v>2085</v>
      </c>
      <c r="N1824" s="406">
        <v>92.55</v>
      </c>
      <c r="O1824" s="474">
        <v>92.27</v>
      </c>
      <c r="P1824" s="474">
        <v>93.0</v>
      </c>
      <c r="Q1824" s="474">
        <v>91.45</v>
      </c>
      <c r="R1824" s="474" t="s">
        <v>4250</v>
      </c>
      <c r="S1824" s="475">
        <v>0.015</v>
      </c>
    </row>
    <row r="1825" ht="15.75" customHeight="1">
      <c r="A1825" s="473" t="s">
        <v>2176</v>
      </c>
      <c r="B1825" s="406">
        <v>84.55</v>
      </c>
      <c r="C1825" s="474">
        <v>86.27</v>
      </c>
      <c r="D1825" s="474">
        <v>86.73</v>
      </c>
      <c r="E1825" s="474">
        <v>83.64</v>
      </c>
      <c r="F1825" s="474" t="s">
        <v>4337</v>
      </c>
      <c r="G1825" s="475">
        <v>-0.0179</v>
      </c>
      <c r="M1825" s="473" t="s">
        <v>2086</v>
      </c>
      <c r="N1825" s="406">
        <v>91.18</v>
      </c>
      <c r="O1825" s="474">
        <v>91.45</v>
      </c>
      <c r="P1825" s="474">
        <v>92.55</v>
      </c>
      <c r="Q1825" s="474">
        <v>90.64</v>
      </c>
      <c r="R1825" s="474" t="s">
        <v>4251</v>
      </c>
      <c r="S1825" s="475">
        <v>-0.0079</v>
      </c>
    </row>
    <row r="1826" ht="15.75" customHeight="1">
      <c r="A1826" s="473" t="s">
        <v>2177</v>
      </c>
      <c r="B1826" s="406">
        <v>86.09</v>
      </c>
      <c r="C1826" s="474">
        <v>86.36</v>
      </c>
      <c r="D1826" s="474">
        <v>87.45</v>
      </c>
      <c r="E1826" s="474">
        <v>85.55</v>
      </c>
      <c r="F1826" s="474" t="s">
        <v>4338</v>
      </c>
      <c r="G1826" s="475">
        <v>-0.0031</v>
      </c>
      <c r="M1826" s="473" t="s">
        <v>2087</v>
      </c>
      <c r="N1826" s="406">
        <v>91.91</v>
      </c>
      <c r="O1826" s="474">
        <v>93.36</v>
      </c>
      <c r="P1826" s="474">
        <v>93.36</v>
      </c>
      <c r="Q1826" s="474">
        <v>91.0</v>
      </c>
      <c r="R1826" s="474" t="s">
        <v>4252</v>
      </c>
      <c r="S1826" s="475">
        <v>-0.0127</v>
      </c>
    </row>
    <row r="1827" ht="15.75" customHeight="1">
      <c r="A1827" s="473" t="s">
        <v>2178</v>
      </c>
      <c r="B1827" s="406">
        <v>86.36</v>
      </c>
      <c r="C1827" s="474">
        <v>84.0</v>
      </c>
      <c r="D1827" s="474">
        <v>86.73</v>
      </c>
      <c r="E1827" s="474">
        <v>83.09</v>
      </c>
      <c r="F1827" s="474" t="s">
        <v>4339</v>
      </c>
      <c r="G1827" s="475">
        <v>0.0394</v>
      </c>
      <c r="M1827" s="473" t="s">
        <v>2088</v>
      </c>
      <c r="N1827" s="406">
        <v>93.09</v>
      </c>
      <c r="O1827" s="474">
        <v>93.0</v>
      </c>
      <c r="P1827" s="474">
        <v>94.18</v>
      </c>
      <c r="Q1827" s="474">
        <v>92.73</v>
      </c>
      <c r="R1827" s="474" t="s">
        <v>4253</v>
      </c>
      <c r="S1827" s="475">
        <v>0.0058</v>
      </c>
    </row>
    <row r="1828" ht="15.75" customHeight="1">
      <c r="A1828" s="473" t="s">
        <v>2179</v>
      </c>
      <c r="B1828" s="406">
        <v>83.09</v>
      </c>
      <c r="C1828" s="474">
        <v>84.09</v>
      </c>
      <c r="D1828" s="474">
        <v>84.36</v>
      </c>
      <c r="E1828" s="474">
        <v>82.27</v>
      </c>
      <c r="F1828" s="474" t="s">
        <v>4340</v>
      </c>
      <c r="G1828" s="475">
        <v>-0.0098</v>
      </c>
      <c r="M1828" s="473" t="s">
        <v>2089</v>
      </c>
      <c r="N1828" s="406">
        <v>92.55</v>
      </c>
      <c r="O1828" s="474">
        <v>91.82</v>
      </c>
      <c r="P1828" s="474">
        <v>92.73</v>
      </c>
      <c r="Q1828" s="474">
        <v>90.91</v>
      </c>
      <c r="R1828" s="474" t="s">
        <v>4254</v>
      </c>
      <c r="S1828" s="475">
        <v>0.016</v>
      </c>
    </row>
    <row r="1829" ht="15.75" customHeight="1">
      <c r="A1829" s="473" t="s">
        <v>2180</v>
      </c>
      <c r="B1829" s="406">
        <v>83.91</v>
      </c>
      <c r="C1829" s="474">
        <v>85.45</v>
      </c>
      <c r="D1829" s="474">
        <v>85.45</v>
      </c>
      <c r="E1829" s="474">
        <v>83.55</v>
      </c>
      <c r="F1829" s="474" t="s">
        <v>4341</v>
      </c>
      <c r="G1829" s="475">
        <v>-0.0076</v>
      </c>
      <c r="M1829" s="473" t="s">
        <v>2090</v>
      </c>
      <c r="N1829" s="406">
        <v>91.09</v>
      </c>
      <c r="O1829" s="474">
        <v>92.0</v>
      </c>
      <c r="P1829" s="474">
        <v>92.0</v>
      </c>
      <c r="Q1829" s="474">
        <v>90.55</v>
      </c>
      <c r="R1829" s="474" t="s">
        <v>4255</v>
      </c>
      <c r="S1829" s="475">
        <v>-0.003</v>
      </c>
    </row>
    <row r="1830" ht="15.75" customHeight="1">
      <c r="A1830" s="473" t="s">
        <v>2181</v>
      </c>
      <c r="B1830" s="406">
        <v>84.55</v>
      </c>
      <c r="C1830" s="474">
        <v>82.82</v>
      </c>
      <c r="D1830" s="474">
        <v>85.64</v>
      </c>
      <c r="E1830" s="474">
        <v>82.73</v>
      </c>
      <c r="F1830" s="474" t="s">
        <v>4342</v>
      </c>
      <c r="G1830" s="475">
        <v>0.0231</v>
      </c>
      <c r="M1830" s="473" t="s">
        <v>2091</v>
      </c>
      <c r="N1830" s="406">
        <v>91.36</v>
      </c>
      <c r="O1830" s="474">
        <v>91.09</v>
      </c>
      <c r="P1830" s="474">
        <v>92.0</v>
      </c>
      <c r="Q1830" s="474">
        <v>91.0</v>
      </c>
      <c r="R1830" s="474" t="s">
        <v>4256</v>
      </c>
      <c r="S1830" s="475">
        <v>0.004</v>
      </c>
    </row>
    <row r="1831" ht="15.75" customHeight="1">
      <c r="A1831" s="473" t="s">
        <v>2182</v>
      </c>
      <c r="B1831" s="406">
        <v>82.64</v>
      </c>
      <c r="C1831" s="474">
        <v>83.18</v>
      </c>
      <c r="D1831" s="474">
        <v>83.55</v>
      </c>
      <c r="E1831" s="474">
        <v>82.27</v>
      </c>
      <c r="F1831" s="474" t="s">
        <v>4343</v>
      </c>
      <c r="G1831" s="475">
        <v>-0.0097</v>
      </c>
      <c r="M1831" s="473" t="s">
        <v>2092</v>
      </c>
      <c r="N1831" s="406">
        <v>91.0</v>
      </c>
      <c r="O1831" s="474">
        <v>90.18</v>
      </c>
      <c r="P1831" s="474">
        <v>91.36</v>
      </c>
      <c r="Q1831" s="474">
        <v>89.55</v>
      </c>
      <c r="R1831" s="474" t="s">
        <v>4257</v>
      </c>
      <c r="S1831" s="475">
        <v>0.0091</v>
      </c>
    </row>
    <row r="1832" ht="15.75" customHeight="1">
      <c r="A1832" s="473" t="s">
        <v>2183</v>
      </c>
      <c r="B1832" s="406">
        <v>83.45</v>
      </c>
      <c r="C1832" s="474">
        <v>81.91</v>
      </c>
      <c r="D1832" s="474">
        <v>83.91</v>
      </c>
      <c r="E1832" s="474">
        <v>81.36</v>
      </c>
      <c r="F1832" s="474" t="s">
        <v>4344</v>
      </c>
      <c r="G1832" s="475">
        <v>0.0302</v>
      </c>
      <c r="M1832" s="473" t="s">
        <v>2093</v>
      </c>
      <c r="N1832" s="406">
        <v>90.18</v>
      </c>
      <c r="O1832" s="474">
        <v>92.0</v>
      </c>
      <c r="P1832" s="474">
        <v>92.64</v>
      </c>
      <c r="Q1832" s="474">
        <v>90.0</v>
      </c>
      <c r="R1832" s="474" t="s">
        <v>4258</v>
      </c>
      <c r="S1832" s="475">
        <v>-0.0188</v>
      </c>
    </row>
    <row r="1833" ht="15.75" customHeight="1">
      <c r="A1833" s="473" t="s">
        <v>2184</v>
      </c>
      <c r="B1833" s="406">
        <v>81.0</v>
      </c>
      <c r="C1833" s="474">
        <v>80.82</v>
      </c>
      <c r="D1833" s="474">
        <v>83.18</v>
      </c>
      <c r="E1833" s="474">
        <v>80.64</v>
      </c>
      <c r="F1833" s="474" t="s">
        <v>4345</v>
      </c>
      <c r="G1833" s="475">
        <v>0.008</v>
      </c>
      <c r="M1833" s="473" t="s">
        <v>2094</v>
      </c>
      <c r="N1833" s="406">
        <v>91.91</v>
      </c>
      <c r="O1833" s="474">
        <v>93.27</v>
      </c>
      <c r="P1833" s="474">
        <v>93.73</v>
      </c>
      <c r="Q1833" s="474">
        <v>91.09</v>
      </c>
      <c r="R1833" s="474" t="s">
        <v>4259</v>
      </c>
      <c r="S1833" s="475">
        <v>-0.0146</v>
      </c>
    </row>
    <row r="1834" ht="15.75" customHeight="1">
      <c r="A1834" s="473" t="s">
        <v>2185</v>
      </c>
      <c r="B1834" s="406">
        <v>80.36</v>
      </c>
      <c r="C1834" s="474">
        <v>80.09</v>
      </c>
      <c r="D1834" s="474">
        <v>81.0</v>
      </c>
      <c r="E1834" s="474">
        <v>79.73</v>
      </c>
      <c r="F1834" s="474" t="s">
        <v>4346</v>
      </c>
      <c r="G1834" s="475">
        <v>0.0</v>
      </c>
      <c r="M1834" s="473" t="s">
        <v>2095</v>
      </c>
      <c r="N1834" s="406">
        <v>93.27</v>
      </c>
      <c r="O1834" s="474">
        <v>94.55</v>
      </c>
      <c r="P1834" s="474">
        <v>95.18</v>
      </c>
      <c r="Q1834" s="474">
        <v>93.0</v>
      </c>
      <c r="R1834" s="474" t="s">
        <v>4260</v>
      </c>
      <c r="S1834" s="475">
        <v>-0.0097</v>
      </c>
    </row>
    <row r="1835" ht="15.75" customHeight="1">
      <c r="A1835" s="473" t="s">
        <v>2186</v>
      </c>
      <c r="B1835" s="406">
        <v>80.36</v>
      </c>
      <c r="C1835" s="474">
        <v>80.55</v>
      </c>
      <c r="D1835" s="474">
        <v>81.55</v>
      </c>
      <c r="E1835" s="474">
        <v>80.09</v>
      </c>
      <c r="F1835" s="474" t="s">
        <v>4347</v>
      </c>
      <c r="G1835" s="475">
        <v>-0.0146</v>
      </c>
      <c r="M1835" s="473" t="s">
        <v>2096</v>
      </c>
      <c r="N1835" s="406">
        <v>94.18</v>
      </c>
      <c r="O1835" s="474">
        <v>93.45</v>
      </c>
      <c r="P1835" s="474">
        <v>94.73</v>
      </c>
      <c r="Q1835" s="474">
        <v>93.27</v>
      </c>
      <c r="R1835" s="474" t="s">
        <v>4261</v>
      </c>
      <c r="S1835" s="475">
        <v>0.0147</v>
      </c>
    </row>
    <row r="1836" ht="15.75" customHeight="1">
      <c r="A1836" s="473" t="s">
        <v>2187</v>
      </c>
      <c r="B1836" s="406">
        <v>81.55</v>
      </c>
      <c r="C1836" s="474">
        <v>79.45</v>
      </c>
      <c r="D1836" s="474">
        <v>82.45</v>
      </c>
      <c r="E1836" s="474">
        <v>79.36</v>
      </c>
      <c r="F1836" s="474" t="s">
        <v>4348</v>
      </c>
      <c r="G1836" s="475">
        <v>0.0264</v>
      </c>
      <c r="M1836" s="473" t="s">
        <v>2097</v>
      </c>
      <c r="N1836" s="406">
        <v>92.82</v>
      </c>
      <c r="O1836" s="474">
        <v>92.27</v>
      </c>
      <c r="P1836" s="474">
        <v>93.55</v>
      </c>
      <c r="Q1836" s="474">
        <v>92.27</v>
      </c>
      <c r="R1836" s="474" t="s">
        <v>4262</v>
      </c>
      <c r="S1836" s="475">
        <v>0.0079</v>
      </c>
    </row>
    <row r="1837" ht="15.75" customHeight="1">
      <c r="A1837" s="473" t="s">
        <v>2188</v>
      </c>
      <c r="B1837" s="406">
        <v>79.45</v>
      </c>
      <c r="C1837" s="474">
        <v>78.18</v>
      </c>
      <c r="D1837" s="474">
        <v>80.0</v>
      </c>
      <c r="E1837" s="474">
        <v>78.18</v>
      </c>
      <c r="F1837" s="474" t="s">
        <v>4349</v>
      </c>
      <c r="G1837" s="475">
        <v>0.0023</v>
      </c>
      <c r="M1837" s="473" t="s">
        <v>2098</v>
      </c>
      <c r="N1837" s="406">
        <v>92.09</v>
      </c>
      <c r="O1837" s="474">
        <v>91.82</v>
      </c>
      <c r="P1837" s="474">
        <v>92.27</v>
      </c>
      <c r="Q1837" s="474">
        <v>90.91</v>
      </c>
      <c r="R1837" s="474" t="s">
        <v>4263</v>
      </c>
      <c r="S1837" s="475">
        <v>0.007</v>
      </c>
    </row>
    <row r="1838" ht="15.75" customHeight="1">
      <c r="A1838" s="473" t="s">
        <v>2189</v>
      </c>
      <c r="B1838" s="406">
        <v>79.27</v>
      </c>
      <c r="C1838" s="474">
        <v>78.91</v>
      </c>
      <c r="D1838" s="474">
        <v>80.09</v>
      </c>
      <c r="E1838" s="474">
        <v>78.73</v>
      </c>
      <c r="F1838" s="474" t="s">
        <v>4350</v>
      </c>
      <c r="G1838" s="475">
        <v>0.0105</v>
      </c>
      <c r="M1838" s="473" t="s">
        <v>2099</v>
      </c>
      <c r="N1838" s="406">
        <v>91.45</v>
      </c>
      <c r="O1838" s="474">
        <v>92.45</v>
      </c>
      <c r="P1838" s="474">
        <v>92.82</v>
      </c>
      <c r="Q1838" s="474">
        <v>91.18</v>
      </c>
      <c r="R1838" s="474" t="s">
        <v>4264</v>
      </c>
      <c r="S1838" s="475">
        <v>-0.0108</v>
      </c>
    </row>
    <row r="1839" ht="15.75" customHeight="1">
      <c r="A1839" s="473" t="s">
        <v>2190</v>
      </c>
      <c r="B1839" s="406">
        <v>78.45</v>
      </c>
      <c r="C1839" s="474">
        <v>76.36</v>
      </c>
      <c r="D1839" s="474">
        <v>79.09</v>
      </c>
      <c r="E1839" s="474">
        <v>75.45</v>
      </c>
      <c r="F1839" s="474" t="s">
        <v>4351</v>
      </c>
      <c r="G1839" s="475">
        <v>0.0371</v>
      </c>
      <c r="M1839" s="473" t="s">
        <v>2100</v>
      </c>
      <c r="N1839" s="406">
        <v>92.45</v>
      </c>
      <c r="O1839" s="474">
        <v>93.36</v>
      </c>
      <c r="P1839" s="474">
        <v>93.45</v>
      </c>
      <c r="Q1839" s="474">
        <v>92.0</v>
      </c>
      <c r="R1839" s="474" t="s">
        <v>4265</v>
      </c>
      <c r="S1839" s="475">
        <v>-0.0078</v>
      </c>
    </row>
    <row r="1840" ht="15.75" customHeight="1">
      <c r="A1840" s="473" t="s">
        <v>2191</v>
      </c>
      <c r="B1840" s="406">
        <v>75.64</v>
      </c>
      <c r="C1840" s="474">
        <v>77.27</v>
      </c>
      <c r="D1840" s="474">
        <v>77.27</v>
      </c>
      <c r="E1840" s="474">
        <v>75.27</v>
      </c>
      <c r="F1840" s="474" t="s">
        <v>4352</v>
      </c>
      <c r="G1840" s="475">
        <v>-0.0094</v>
      </c>
      <c r="M1840" s="473" t="s">
        <v>2101</v>
      </c>
      <c r="N1840" s="406">
        <v>93.18</v>
      </c>
      <c r="O1840" s="474">
        <v>94.55</v>
      </c>
      <c r="P1840" s="474">
        <v>95.09</v>
      </c>
      <c r="Q1840" s="474">
        <v>92.45</v>
      </c>
      <c r="R1840" s="474" t="s">
        <v>4266</v>
      </c>
      <c r="S1840" s="475">
        <v>-0.0164</v>
      </c>
    </row>
    <row r="1841" ht="15.75" customHeight="1">
      <c r="A1841" s="473" t="s">
        <v>2192</v>
      </c>
      <c r="B1841" s="406">
        <v>76.36</v>
      </c>
      <c r="C1841" s="474">
        <v>77.91</v>
      </c>
      <c r="D1841" s="474">
        <v>78.36</v>
      </c>
      <c r="E1841" s="474">
        <v>75.09</v>
      </c>
      <c r="F1841" s="474" t="s">
        <v>4353</v>
      </c>
      <c r="G1841" s="475">
        <v>-0.0312</v>
      </c>
      <c r="M1841" s="473" t="s">
        <v>2102</v>
      </c>
      <c r="N1841" s="406">
        <v>94.73</v>
      </c>
      <c r="O1841" s="474">
        <v>94.55</v>
      </c>
      <c r="P1841" s="474">
        <v>95.27</v>
      </c>
      <c r="Q1841" s="474">
        <v>93.45</v>
      </c>
      <c r="R1841" s="474" t="s">
        <v>4267</v>
      </c>
      <c r="S1841" s="475">
        <v>0.0039</v>
      </c>
    </row>
    <row r="1842" ht="15.75" customHeight="1">
      <c r="A1842" s="473" t="s">
        <v>2193</v>
      </c>
      <c r="B1842" s="406">
        <v>78.82</v>
      </c>
      <c r="C1842" s="474">
        <v>78.45</v>
      </c>
      <c r="D1842" s="474">
        <v>79.09</v>
      </c>
      <c r="E1842" s="474">
        <v>77.73</v>
      </c>
      <c r="F1842" s="474" t="s">
        <v>4354</v>
      </c>
      <c r="G1842" s="475">
        <v>0.0034</v>
      </c>
      <c r="M1842" s="473" t="s">
        <v>2103</v>
      </c>
      <c r="N1842" s="406">
        <v>94.36</v>
      </c>
      <c r="O1842" s="474">
        <v>94.64</v>
      </c>
      <c r="P1842" s="474">
        <v>94.82</v>
      </c>
      <c r="Q1842" s="474">
        <v>92.91</v>
      </c>
      <c r="R1842" s="474" t="s">
        <v>4268</v>
      </c>
      <c r="S1842" s="475">
        <v>0.001</v>
      </c>
    </row>
    <row r="1843" ht="15.75" customHeight="1">
      <c r="A1843" s="473" t="s">
        <v>2194</v>
      </c>
      <c r="B1843" s="406">
        <v>78.55</v>
      </c>
      <c r="C1843" s="474">
        <v>79.45</v>
      </c>
      <c r="D1843" s="474">
        <v>79.64</v>
      </c>
      <c r="E1843" s="474">
        <v>78.0</v>
      </c>
      <c r="F1843" s="474" t="s">
        <v>4355</v>
      </c>
      <c r="G1843" s="475">
        <v>-0.0046</v>
      </c>
      <c r="M1843" s="473" t="s">
        <v>2104</v>
      </c>
      <c r="N1843" s="406">
        <v>94.27</v>
      </c>
      <c r="O1843" s="474">
        <v>92.27</v>
      </c>
      <c r="P1843" s="474">
        <v>94.55</v>
      </c>
      <c r="Q1843" s="474">
        <v>92.27</v>
      </c>
      <c r="R1843" s="474" t="s">
        <v>4269</v>
      </c>
      <c r="S1843" s="475">
        <v>0.0247</v>
      </c>
    </row>
    <row r="1844" ht="15.75" customHeight="1">
      <c r="A1844" s="473" t="s">
        <v>2195</v>
      </c>
      <c r="B1844" s="406">
        <v>78.91</v>
      </c>
      <c r="C1844" s="474">
        <v>80.45</v>
      </c>
      <c r="D1844" s="474">
        <v>80.45</v>
      </c>
      <c r="E1844" s="474">
        <v>78.18</v>
      </c>
      <c r="F1844" s="474" t="s">
        <v>4356</v>
      </c>
      <c r="G1844" s="475">
        <v>-0.0191</v>
      </c>
      <c r="M1844" s="473" t="s">
        <v>2105</v>
      </c>
      <c r="N1844" s="406">
        <v>92.0</v>
      </c>
      <c r="O1844" s="474">
        <v>90.0</v>
      </c>
      <c r="P1844" s="474">
        <v>92.73</v>
      </c>
      <c r="Q1844" s="474">
        <v>89.55</v>
      </c>
      <c r="R1844" s="474" t="s">
        <v>4270</v>
      </c>
      <c r="S1844" s="475">
        <v>0.0285</v>
      </c>
    </row>
    <row r="1845" ht="15.75" customHeight="1">
      <c r="A1845" s="473" t="s">
        <v>2196</v>
      </c>
      <c r="B1845" s="406">
        <v>80.45</v>
      </c>
      <c r="C1845" s="474">
        <v>79.82</v>
      </c>
      <c r="D1845" s="474">
        <v>81.0</v>
      </c>
      <c r="E1845" s="474">
        <v>79.45</v>
      </c>
      <c r="F1845" s="474" t="s">
        <v>4357</v>
      </c>
      <c r="G1845" s="475">
        <v>-0.0035</v>
      </c>
      <c r="M1845" s="473" t="s">
        <v>2106</v>
      </c>
      <c r="N1845" s="406">
        <v>89.45</v>
      </c>
      <c r="O1845" s="474">
        <v>89.45</v>
      </c>
      <c r="P1845" s="474">
        <v>90.09</v>
      </c>
      <c r="Q1845" s="474">
        <v>88.09</v>
      </c>
      <c r="R1845" s="474" t="s">
        <v>4271</v>
      </c>
      <c r="S1845" s="475">
        <v>0.001</v>
      </c>
    </row>
    <row r="1846" ht="15.75" customHeight="1">
      <c r="A1846" s="473" t="s">
        <v>2197</v>
      </c>
      <c r="B1846" s="406">
        <v>80.73</v>
      </c>
      <c r="C1846" s="474">
        <v>79.09</v>
      </c>
      <c r="D1846" s="474">
        <v>81.36</v>
      </c>
      <c r="E1846" s="474">
        <v>79.0</v>
      </c>
      <c r="F1846" s="474" t="s">
        <v>4358</v>
      </c>
      <c r="G1846" s="475">
        <v>0.0231</v>
      </c>
      <c r="M1846" s="473" t="s">
        <v>2107</v>
      </c>
      <c r="N1846" s="406">
        <v>89.36</v>
      </c>
      <c r="O1846" s="474">
        <v>90.0</v>
      </c>
      <c r="P1846" s="474">
        <v>90.09</v>
      </c>
      <c r="Q1846" s="474">
        <v>88.27</v>
      </c>
      <c r="R1846" s="474" t="s">
        <v>4272</v>
      </c>
      <c r="S1846" s="475">
        <v>-0.0111</v>
      </c>
    </row>
    <row r="1847" ht="15.75" customHeight="1">
      <c r="A1847" s="473" t="s">
        <v>2198</v>
      </c>
      <c r="B1847" s="406">
        <v>78.91</v>
      </c>
      <c r="C1847" s="474">
        <v>77.27</v>
      </c>
      <c r="D1847" s="474">
        <v>79.91</v>
      </c>
      <c r="E1847" s="474">
        <v>76.82</v>
      </c>
      <c r="F1847" s="474" t="s">
        <v>4359</v>
      </c>
      <c r="G1847" s="475">
        <v>0.0128</v>
      </c>
      <c r="M1847" s="473" t="s">
        <v>2108</v>
      </c>
      <c r="N1847" s="406">
        <v>90.36</v>
      </c>
      <c r="O1847" s="474">
        <v>88.27</v>
      </c>
      <c r="P1847" s="474">
        <v>90.55</v>
      </c>
      <c r="Q1847" s="474">
        <v>88.27</v>
      </c>
      <c r="R1847" s="474" t="s">
        <v>4273</v>
      </c>
      <c r="S1847" s="475">
        <v>0.0204</v>
      </c>
    </row>
    <row r="1848" ht="15.75" customHeight="1">
      <c r="A1848" s="473" t="s">
        <v>2199</v>
      </c>
      <c r="B1848" s="406">
        <v>77.91</v>
      </c>
      <c r="C1848" s="474">
        <v>78.64</v>
      </c>
      <c r="D1848" s="474">
        <v>78.82</v>
      </c>
      <c r="E1848" s="474">
        <v>77.45</v>
      </c>
      <c r="F1848" s="474" t="s">
        <v>4360</v>
      </c>
      <c r="G1848" s="475">
        <v>-0.0127</v>
      </c>
      <c r="M1848" s="473" t="s">
        <v>2109</v>
      </c>
      <c r="N1848" s="406">
        <v>88.55</v>
      </c>
      <c r="O1848" s="474">
        <v>88.18</v>
      </c>
      <c r="P1848" s="474">
        <v>88.82</v>
      </c>
      <c r="Q1848" s="474">
        <v>87.91</v>
      </c>
      <c r="R1848" s="474" t="s">
        <v>4274</v>
      </c>
      <c r="S1848" s="475">
        <v>0.0052</v>
      </c>
    </row>
    <row r="1849" ht="15.75" customHeight="1">
      <c r="A1849" s="473" t="s">
        <v>2200</v>
      </c>
      <c r="B1849" s="406">
        <v>78.91</v>
      </c>
      <c r="C1849" s="474">
        <v>78.27</v>
      </c>
      <c r="D1849" s="474">
        <v>79.91</v>
      </c>
      <c r="E1849" s="474">
        <v>78.27</v>
      </c>
      <c r="F1849" s="474" t="s">
        <v>4361</v>
      </c>
      <c r="G1849" s="475">
        <v>0.0034</v>
      </c>
      <c r="M1849" s="473" t="s">
        <v>2110</v>
      </c>
      <c r="N1849" s="406">
        <v>88.09</v>
      </c>
      <c r="O1849" s="474">
        <v>87.36</v>
      </c>
      <c r="P1849" s="474">
        <v>88.64</v>
      </c>
      <c r="Q1849" s="474">
        <v>86.82</v>
      </c>
      <c r="R1849" s="474" t="s">
        <v>4275</v>
      </c>
      <c r="S1849" s="475">
        <v>0.0094</v>
      </c>
    </row>
    <row r="1850" ht="15.75" customHeight="1">
      <c r="A1850" s="473" t="s">
        <v>2201</v>
      </c>
      <c r="B1850" s="406">
        <v>78.64</v>
      </c>
      <c r="C1850" s="474">
        <v>79.18</v>
      </c>
      <c r="D1850" s="474">
        <v>79.55</v>
      </c>
      <c r="E1850" s="474">
        <v>78.18</v>
      </c>
      <c r="F1850" s="474" t="s">
        <v>4362</v>
      </c>
      <c r="G1850" s="475">
        <v>-0.0079</v>
      </c>
      <c r="M1850" s="473" t="s">
        <v>2111</v>
      </c>
      <c r="N1850" s="406">
        <v>87.27</v>
      </c>
      <c r="O1850" s="474">
        <v>87.36</v>
      </c>
      <c r="P1850" s="474">
        <v>87.82</v>
      </c>
      <c r="Q1850" s="474">
        <v>86.64</v>
      </c>
      <c r="R1850" s="474" t="s">
        <v>4276</v>
      </c>
      <c r="S1850" s="475">
        <v>-0.0032</v>
      </c>
    </row>
    <row r="1851" ht="15.75" customHeight="1">
      <c r="A1851" s="473" t="s">
        <v>2202</v>
      </c>
      <c r="B1851" s="406">
        <v>79.27</v>
      </c>
      <c r="C1851" s="474">
        <v>81.55</v>
      </c>
      <c r="D1851" s="474">
        <v>81.55</v>
      </c>
      <c r="E1851" s="474">
        <v>79.09</v>
      </c>
      <c r="F1851" s="474" t="s">
        <v>4363</v>
      </c>
      <c r="G1851" s="475">
        <v>-0.0246</v>
      </c>
      <c r="M1851" s="473" t="s">
        <v>2112</v>
      </c>
      <c r="N1851" s="406">
        <v>87.55</v>
      </c>
      <c r="O1851" s="474">
        <v>87.09</v>
      </c>
      <c r="P1851" s="474">
        <v>88.0</v>
      </c>
      <c r="Q1851" s="474">
        <v>87.09</v>
      </c>
      <c r="R1851" s="474" t="s">
        <v>4277</v>
      </c>
      <c r="S1851" s="475">
        <v>0.0032</v>
      </c>
    </row>
    <row r="1852" ht="15.75" customHeight="1">
      <c r="A1852" s="473" t="s">
        <v>2203</v>
      </c>
      <c r="B1852" s="406">
        <v>81.27</v>
      </c>
      <c r="C1852" s="474">
        <v>79.55</v>
      </c>
      <c r="D1852" s="474">
        <v>81.82</v>
      </c>
      <c r="E1852" s="474">
        <v>79.55</v>
      </c>
      <c r="F1852" s="474" t="s">
        <v>4364</v>
      </c>
      <c r="G1852" s="475">
        <v>0.0252</v>
      </c>
      <c r="M1852" s="473" t="s">
        <v>2113</v>
      </c>
      <c r="N1852" s="406">
        <v>87.27</v>
      </c>
      <c r="O1852" s="474">
        <v>86.91</v>
      </c>
      <c r="P1852" s="474">
        <v>88.09</v>
      </c>
      <c r="Q1852" s="474">
        <v>86.82</v>
      </c>
      <c r="R1852" s="474" t="s">
        <v>4278</v>
      </c>
      <c r="S1852" s="475">
        <v>0.0</v>
      </c>
    </row>
    <row r="1853" ht="15.75" customHeight="1">
      <c r="A1853" s="473" t="s">
        <v>2204</v>
      </c>
      <c r="B1853" s="406">
        <v>79.27</v>
      </c>
      <c r="C1853" s="474">
        <v>81.82</v>
      </c>
      <c r="D1853" s="474">
        <v>81.82</v>
      </c>
      <c r="E1853" s="474">
        <v>78.91</v>
      </c>
      <c r="F1853" s="474" t="s">
        <v>4365</v>
      </c>
      <c r="G1853" s="475">
        <v>-0.028</v>
      </c>
      <c r="M1853" s="473" t="s">
        <v>2114</v>
      </c>
      <c r="N1853" s="406">
        <v>87.27</v>
      </c>
      <c r="O1853" s="474">
        <v>87.27</v>
      </c>
      <c r="P1853" s="474">
        <v>88.91</v>
      </c>
      <c r="Q1853" s="474">
        <v>87.0</v>
      </c>
      <c r="R1853" s="474" t="s">
        <v>4279</v>
      </c>
      <c r="S1853" s="475">
        <v>-0.0032</v>
      </c>
    </row>
    <row r="1854" ht="15.75" customHeight="1">
      <c r="A1854" s="473" t="s">
        <v>2205</v>
      </c>
      <c r="B1854" s="406">
        <v>81.55</v>
      </c>
      <c r="C1854" s="474">
        <v>82.82</v>
      </c>
      <c r="D1854" s="474">
        <v>83.0</v>
      </c>
      <c r="E1854" s="474">
        <v>80.82</v>
      </c>
      <c r="F1854" s="474" t="s">
        <v>4366</v>
      </c>
      <c r="G1854" s="475">
        <v>-0.0185</v>
      </c>
      <c r="M1854" s="473" t="s">
        <v>2115</v>
      </c>
      <c r="N1854" s="406">
        <v>87.55</v>
      </c>
      <c r="O1854" s="474">
        <v>86.36</v>
      </c>
      <c r="P1854" s="474">
        <v>87.73</v>
      </c>
      <c r="Q1854" s="474">
        <v>86.18</v>
      </c>
      <c r="R1854" s="474" t="s">
        <v>4280</v>
      </c>
      <c r="S1854" s="475">
        <v>0.018</v>
      </c>
    </row>
    <row r="1855" ht="15.75" customHeight="1">
      <c r="A1855" s="473" t="s">
        <v>2206</v>
      </c>
      <c r="B1855" s="406">
        <v>83.09</v>
      </c>
      <c r="C1855" s="474">
        <v>79.0</v>
      </c>
      <c r="D1855" s="474">
        <v>83.64</v>
      </c>
      <c r="E1855" s="474">
        <v>78.18</v>
      </c>
      <c r="F1855" s="474" t="s">
        <v>4367</v>
      </c>
      <c r="G1855" s="475">
        <v>0.0665</v>
      </c>
      <c r="M1855" s="473" t="s">
        <v>2116</v>
      </c>
      <c r="N1855" s="406">
        <v>86.0</v>
      </c>
      <c r="O1855" s="474">
        <v>85.27</v>
      </c>
      <c r="P1855" s="474">
        <v>86.27</v>
      </c>
      <c r="Q1855" s="474">
        <v>84.64</v>
      </c>
      <c r="R1855" s="474" t="s">
        <v>4281</v>
      </c>
      <c r="S1855" s="475">
        <v>0.0161</v>
      </c>
    </row>
    <row r="1856" ht="15.75" customHeight="1">
      <c r="A1856" s="473" t="s">
        <v>2207</v>
      </c>
      <c r="B1856" s="406">
        <v>77.91</v>
      </c>
      <c r="C1856" s="474">
        <v>78.18</v>
      </c>
      <c r="D1856" s="474">
        <v>80.91</v>
      </c>
      <c r="E1856" s="474">
        <v>77.27</v>
      </c>
      <c r="F1856" s="474" t="s">
        <v>4368</v>
      </c>
      <c r="G1856" s="475">
        <v>-0.0603</v>
      </c>
      <c r="M1856" s="473" t="s">
        <v>2117</v>
      </c>
      <c r="N1856" s="406">
        <v>84.64</v>
      </c>
      <c r="O1856" s="474">
        <v>84.55</v>
      </c>
      <c r="P1856" s="474">
        <v>85.18</v>
      </c>
      <c r="Q1856" s="474">
        <v>84.18</v>
      </c>
      <c r="R1856" s="474" t="s">
        <v>4282</v>
      </c>
      <c r="S1856" s="475">
        <v>0.0022</v>
      </c>
    </row>
    <row r="1857" ht="15.75" customHeight="1">
      <c r="A1857" s="473" t="s">
        <v>2208</v>
      </c>
      <c r="B1857" s="406">
        <v>82.91</v>
      </c>
      <c r="C1857" s="474">
        <v>81.45</v>
      </c>
      <c r="D1857" s="474">
        <v>83.18</v>
      </c>
      <c r="E1857" s="474">
        <v>80.0</v>
      </c>
      <c r="F1857" s="474" t="s">
        <v>4369</v>
      </c>
      <c r="G1857" s="475">
        <v>0.0122</v>
      </c>
      <c r="M1857" s="473" t="s">
        <v>2118</v>
      </c>
      <c r="N1857" s="406">
        <v>84.45</v>
      </c>
      <c r="O1857" s="474">
        <v>83.64</v>
      </c>
      <c r="P1857" s="474">
        <v>84.91</v>
      </c>
      <c r="Q1857" s="474">
        <v>83.45</v>
      </c>
      <c r="R1857" s="474" t="s">
        <v>4283</v>
      </c>
      <c r="S1857" s="475">
        <v>0.0086</v>
      </c>
    </row>
    <row r="1858" ht="15.75" customHeight="1">
      <c r="A1858" s="473" t="s">
        <v>2209</v>
      </c>
      <c r="B1858" s="406">
        <v>81.91</v>
      </c>
      <c r="C1858" s="474">
        <v>82.64</v>
      </c>
      <c r="D1858" s="474">
        <v>83.45</v>
      </c>
      <c r="E1858" s="474">
        <v>81.09</v>
      </c>
      <c r="F1858" s="474" t="s">
        <v>4370</v>
      </c>
      <c r="G1858" s="475">
        <v>-0.0163</v>
      </c>
      <c r="M1858" s="473" t="s">
        <v>2119</v>
      </c>
      <c r="N1858" s="406">
        <v>83.73</v>
      </c>
      <c r="O1858" s="474">
        <v>85.0</v>
      </c>
      <c r="P1858" s="474">
        <v>85.0</v>
      </c>
      <c r="Q1858" s="474">
        <v>83.18</v>
      </c>
      <c r="R1858" s="474" t="s">
        <v>4284</v>
      </c>
      <c r="S1858" s="475">
        <v>-0.0108</v>
      </c>
    </row>
    <row r="1859" ht="15.75" customHeight="1">
      <c r="A1859" s="473" t="s">
        <v>2210</v>
      </c>
      <c r="B1859" s="406">
        <v>83.27</v>
      </c>
      <c r="C1859" s="474">
        <v>83.36</v>
      </c>
      <c r="D1859" s="474">
        <v>85.18</v>
      </c>
      <c r="E1859" s="474">
        <v>82.36</v>
      </c>
      <c r="F1859" s="474" t="s">
        <v>4371</v>
      </c>
      <c r="G1859" s="475">
        <v>0.0099</v>
      </c>
      <c r="M1859" s="473" t="s">
        <v>2120</v>
      </c>
      <c r="N1859" s="406">
        <v>84.64</v>
      </c>
      <c r="O1859" s="474">
        <v>85.55</v>
      </c>
      <c r="P1859" s="474">
        <v>86.0</v>
      </c>
      <c r="Q1859" s="474">
        <v>84.45</v>
      </c>
      <c r="R1859" s="474" t="s">
        <v>4285</v>
      </c>
      <c r="S1859" s="475">
        <v>-0.0021</v>
      </c>
    </row>
    <row r="1860" ht="15.75" customHeight="1">
      <c r="A1860" s="473" t="s">
        <v>2211</v>
      </c>
      <c r="B1860" s="406">
        <v>82.45</v>
      </c>
      <c r="C1860" s="474">
        <v>81.73</v>
      </c>
      <c r="D1860" s="474">
        <v>83.18</v>
      </c>
      <c r="E1860" s="474">
        <v>81.0</v>
      </c>
      <c r="F1860" s="474" t="s">
        <v>4372</v>
      </c>
      <c r="G1860" s="475">
        <v>0.0179</v>
      </c>
      <c r="M1860" s="473" t="s">
        <v>2121</v>
      </c>
      <c r="N1860" s="406">
        <v>84.82</v>
      </c>
      <c r="O1860" s="474">
        <v>85.45</v>
      </c>
      <c r="P1860" s="474">
        <v>86.18</v>
      </c>
      <c r="Q1860" s="474">
        <v>84.55</v>
      </c>
      <c r="R1860" s="474" t="s">
        <v>4286</v>
      </c>
      <c r="S1860" s="475">
        <v>-0.0063</v>
      </c>
    </row>
    <row r="1861" ht="15.75" customHeight="1">
      <c r="A1861" s="473" t="s">
        <v>2212</v>
      </c>
      <c r="B1861" s="406">
        <v>81.0</v>
      </c>
      <c r="C1861" s="474">
        <v>81.82</v>
      </c>
      <c r="D1861" s="474">
        <v>81.82</v>
      </c>
      <c r="E1861" s="474">
        <v>81.0</v>
      </c>
      <c r="F1861" s="474" t="s">
        <v>4373</v>
      </c>
      <c r="G1861" s="475">
        <v>-0.0055</v>
      </c>
      <c r="M1861" s="473" t="s">
        <v>4891</v>
      </c>
      <c r="N1861" s="406">
        <v>85.36</v>
      </c>
      <c r="O1861" s="474">
        <v>83.64</v>
      </c>
      <c r="P1861" s="474">
        <v>85.82</v>
      </c>
      <c r="Q1861" s="474">
        <v>83.45</v>
      </c>
      <c r="R1861" s="474" t="s">
        <v>4892</v>
      </c>
      <c r="S1861" s="475">
        <v>0.024</v>
      </c>
    </row>
    <row r="1862" ht="15.75" customHeight="1">
      <c r="A1862" s="473" t="s">
        <v>2213</v>
      </c>
      <c r="B1862" s="406">
        <v>81.45</v>
      </c>
      <c r="C1862" s="474">
        <v>82.64</v>
      </c>
      <c r="D1862" s="474">
        <v>83.09</v>
      </c>
      <c r="E1862" s="474">
        <v>81.27</v>
      </c>
      <c r="F1862" s="474" t="s">
        <v>4374</v>
      </c>
      <c r="G1862" s="475">
        <v>-0.0165</v>
      </c>
      <c r="M1862" s="473" t="s">
        <v>2122</v>
      </c>
      <c r="N1862" s="406">
        <v>83.36</v>
      </c>
      <c r="O1862" s="474">
        <v>84.18</v>
      </c>
      <c r="P1862" s="474">
        <v>84.18</v>
      </c>
      <c r="Q1862" s="474">
        <v>83.18</v>
      </c>
      <c r="R1862" s="474" t="s">
        <v>4287</v>
      </c>
      <c r="S1862" s="475">
        <v>-0.0076</v>
      </c>
    </row>
    <row r="1863" ht="15.75" customHeight="1">
      <c r="A1863" s="473" t="s">
        <v>2214</v>
      </c>
      <c r="B1863" s="406">
        <v>82.82</v>
      </c>
      <c r="C1863" s="474">
        <v>83.91</v>
      </c>
      <c r="D1863" s="474">
        <v>84.09</v>
      </c>
      <c r="E1863" s="474">
        <v>82.64</v>
      </c>
      <c r="F1863" s="474" t="s">
        <v>4375</v>
      </c>
      <c r="G1863" s="475">
        <v>-0.0032</v>
      </c>
      <c r="M1863" s="473" t="s">
        <v>2123</v>
      </c>
      <c r="N1863" s="406">
        <v>84.0</v>
      </c>
      <c r="O1863" s="474">
        <v>83.82</v>
      </c>
      <c r="P1863" s="474">
        <v>84.55</v>
      </c>
      <c r="Q1863" s="474">
        <v>83.82</v>
      </c>
      <c r="R1863" s="474" t="s">
        <v>4288</v>
      </c>
      <c r="S1863" s="475">
        <v>0.0011</v>
      </c>
    </row>
    <row r="1864" ht="15.75" customHeight="1">
      <c r="A1864" s="473" t="s">
        <v>2215</v>
      </c>
      <c r="B1864" s="406">
        <v>83.09</v>
      </c>
      <c r="C1864" s="474">
        <v>83.27</v>
      </c>
      <c r="D1864" s="474">
        <v>84.18</v>
      </c>
      <c r="E1864" s="474">
        <v>82.55</v>
      </c>
      <c r="F1864" s="474" t="s">
        <v>4376</v>
      </c>
      <c r="G1864" s="475">
        <v>-0.0043</v>
      </c>
      <c r="M1864" s="473" t="s">
        <v>2124</v>
      </c>
      <c r="N1864" s="406">
        <v>83.91</v>
      </c>
      <c r="O1864" s="474">
        <v>83.64</v>
      </c>
      <c r="P1864" s="474">
        <v>84.18</v>
      </c>
      <c r="Q1864" s="474">
        <v>83.18</v>
      </c>
      <c r="R1864" s="474" t="s">
        <v>4289</v>
      </c>
      <c r="S1864" s="475">
        <v>0.0</v>
      </c>
    </row>
    <row r="1865" ht="15.75" customHeight="1">
      <c r="A1865" s="473" t="s">
        <v>2216</v>
      </c>
      <c r="B1865" s="406">
        <v>83.45</v>
      </c>
      <c r="C1865" s="474">
        <v>84.55</v>
      </c>
      <c r="D1865" s="474">
        <v>84.55</v>
      </c>
      <c r="E1865" s="474">
        <v>82.73</v>
      </c>
      <c r="F1865" s="474" t="s">
        <v>4377</v>
      </c>
      <c r="G1865" s="475">
        <v>-0.0023</v>
      </c>
      <c r="M1865" s="473" t="s">
        <v>2125</v>
      </c>
      <c r="N1865" s="406">
        <v>83.91</v>
      </c>
      <c r="O1865" s="474">
        <v>81.91</v>
      </c>
      <c r="P1865" s="474">
        <v>84.18</v>
      </c>
      <c r="Q1865" s="474">
        <v>81.91</v>
      </c>
      <c r="R1865" s="474" t="s">
        <v>4290</v>
      </c>
      <c r="S1865" s="475">
        <v>0.0066</v>
      </c>
    </row>
    <row r="1866" ht="15.75" customHeight="1">
      <c r="A1866" s="473" t="s">
        <v>2217</v>
      </c>
      <c r="B1866" s="406">
        <v>83.64</v>
      </c>
      <c r="C1866" s="474">
        <v>83.82</v>
      </c>
      <c r="D1866" s="474">
        <v>84.64</v>
      </c>
      <c r="E1866" s="474">
        <v>83.27</v>
      </c>
      <c r="F1866" s="474" t="s">
        <v>4378</v>
      </c>
      <c r="G1866" s="475">
        <v>-0.0032</v>
      </c>
      <c r="M1866" s="473" t="s">
        <v>2126</v>
      </c>
      <c r="N1866" s="406">
        <v>83.36</v>
      </c>
      <c r="O1866" s="474">
        <v>80.18</v>
      </c>
      <c r="P1866" s="474">
        <v>83.55</v>
      </c>
      <c r="Q1866" s="474">
        <v>80.18</v>
      </c>
      <c r="R1866" s="474" t="s">
        <v>4291</v>
      </c>
      <c r="S1866" s="475">
        <v>-0.0066</v>
      </c>
    </row>
    <row r="1867" ht="15.75" customHeight="1">
      <c r="A1867" s="473" t="s">
        <v>2218</v>
      </c>
      <c r="B1867" s="406">
        <v>83.91</v>
      </c>
      <c r="C1867" s="474">
        <v>86.82</v>
      </c>
      <c r="D1867" s="474">
        <v>86.82</v>
      </c>
      <c r="E1867" s="474">
        <v>83.36</v>
      </c>
      <c r="F1867" s="474" t="s">
        <v>4379</v>
      </c>
      <c r="G1867" s="475">
        <v>-0.0223</v>
      </c>
      <c r="M1867" s="473" t="s">
        <v>2127</v>
      </c>
      <c r="N1867" s="406">
        <v>83.91</v>
      </c>
      <c r="O1867" s="474">
        <v>83.09</v>
      </c>
      <c r="P1867" s="474">
        <v>84.09</v>
      </c>
      <c r="Q1867" s="474">
        <v>83.09</v>
      </c>
      <c r="R1867" s="474" t="s">
        <v>4292</v>
      </c>
      <c r="S1867" s="475">
        <v>0.0099</v>
      </c>
    </row>
    <row r="1868" ht="15.75" customHeight="1">
      <c r="A1868" s="473" t="s">
        <v>2219</v>
      </c>
      <c r="B1868" s="406">
        <v>85.82</v>
      </c>
      <c r="C1868" s="474">
        <v>85.0</v>
      </c>
      <c r="D1868" s="474">
        <v>87.55</v>
      </c>
      <c r="E1868" s="474">
        <v>83.45</v>
      </c>
      <c r="F1868" s="474" t="s">
        <v>4380</v>
      </c>
      <c r="G1868" s="475">
        <v>0.0129</v>
      </c>
      <c r="M1868" s="473" t="s">
        <v>2128</v>
      </c>
      <c r="N1868" s="406">
        <v>83.09</v>
      </c>
      <c r="O1868" s="474">
        <v>83.18</v>
      </c>
      <c r="P1868" s="474">
        <v>83.55</v>
      </c>
      <c r="Q1868" s="474">
        <v>81.73</v>
      </c>
      <c r="R1868" s="474" t="s">
        <v>4293</v>
      </c>
      <c r="S1868" s="475">
        <v>0.0033</v>
      </c>
    </row>
    <row r="1869" ht="15.75" customHeight="1">
      <c r="A1869" s="473" t="s">
        <v>2220</v>
      </c>
      <c r="B1869" s="406">
        <v>84.73</v>
      </c>
      <c r="C1869" s="474">
        <v>84.91</v>
      </c>
      <c r="D1869" s="474">
        <v>88.91</v>
      </c>
      <c r="E1869" s="474">
        <v>84.55</v>
      </c>
      <c r="F1869" s="474" t="s">
        <v>4381</v>
      </c>
      <c r="G1869" s="475">
        <v>-0.0011</v>
      </c>
      <c r="M1869" s="473" t="s">
        <v>2129</v>
      </c>
      <c r="N1869" s="406">
        <v>82.82</v>
      </c>
      <c r="O1869" s="474">
        <v>82.73</v>
      </c>
      <c r="P1869" s="474">
        <v>83.18</v>
      </c>
      <c r="Q1869" s="474">
        <v>82.55</v>
      </c>
      <c r="R1869" s="474" t="s">
        <v>4294</v>
      </c>
      <c r="S1869" s="475">
        <v>0.0033</v>
      </c>
    </row>
    <row r="1870" ht="15.75" customHeight="1">
      <c r="A1870" s="473" t="s">
        <v>2221</v>
      </c>
      <c r="B1870" s="406">
        <v>84.82</v>
      </c>
      <c r="C1870" s="474">
        <v>80.09</v>
      </c>
      <c r="D1870" s="474">
        <v>85.36</v>
      </c>
      <c r="E1870" s="474">
        <v>80.09</v>
      </c>
      <c r="F1870" s="474" t="s">
        <v>4382</v>
      </c>
      <c r="G1870" s="475">
        <v>0.0812</v>
      </c>
      <c r="M1870" s="473" t="s">
        <v>2130</v>
      </c>
      <c r="N1870" s="406">
        <v>82.55</v>
      </c>
      <c r="O1870" s="474">
        <v>81.91</v>
      </c>
      <c r="P1870" s="474">
        <v>82.91</v>
      </c>
      <c r="Q1870" s="474">
        <v>81.82</v>
      </c>
      <c r="R1870" s="474" t="s">
        <v>4295</v>
      </c>
      <c r="S1870" s="475">
        <v>0.0078</v>
      </c>
    </row>
    <row r="1871" ht="15.75" customHeight="1">
      <c r="A1871" s="473" t="s">
        <v>2222</v>
      </c>
      <c r="B1871" s="406">
        <v>78.45</v>
      </c>
      <c r="C1871" s="474">
        <v>80.55</v>
      </c>
      <c r="D1871" s="474">
        <v>80.55</v>
      </c>
      <c r="E1871" s="474">
        <v>77.82</v>
      </c>
      <c r="F1871" s="474" t="s">
        <v>4383</v>
      </c>
      <c r="G1871" s="475">
        <v>-0.0249</v>
      </c>
      <c r="M1871" s="473" t="s">
        <v>2131</v>
      </c>
      <c r="N1871" s="406">
        <v>81.91</v>
      </c>
      <c r="O1871" s="474">
        <v>82.45</v>
      </c>
      <c r="P1871" s="474">
        <v>82.73</v>
      </c>
      <c r="Q1871" s="474">
        <v>80.91</v>
      </c>
      <c r="R1871" s="474" t="s">
        <v>4296</v>
      </c>
      <c r="S1871" s="475">
        <v>-0.0065</v>
      </c>
    </row>
    <row r="1872" ht="15.75" customHeight="1">
      <c r="A1872" s="473" t="s">
        <v>2223</v>
      </c>
      <c r="B1872" s="406">
        <v>80.45</v>
      </c>
      <c r="C1872" s="474">
        <v>77.27</v>
      </c>
      <c r="D1872" s="474">
        <v>80.82</v>
      </c>
      <c r="E1872" s="474">
        <v>77.27</v>
      </c>
      <c r="F1872" s="474" t="s">
        <v>4384</v>
      </c>
      <c r="G1872" s="475">
        <v>0.0424</v>
      </c>
      <c r="M1872" s="473" t="s">
        <v>2132</v>
      </c>
      <c r="N1872" s="406">
        <v>82.45</v>
      </c>
      <c r="O1872" s="474">
        <v>82.73</v>
      </c>
      <c r="P1872" s="474">
        <v>83.09</v>
      </c>
      <c r="Q1872" s="474">
        <v>82.36</v>
      </c>
      <c r="R1872" s="474" t="s">
        <v>4297</v>
      </c>
      <c r="S1872" s="475">
        <v>-0.0023</v>
      </c>
    </row>
    <row r="1873" ht="15.75" customHeight="1">
      <c r="A1873" s="473" t="s">
        <v>2224</v>
      </c>
      <c r="B1873" s="406">
        <v>77.18</v>
      </c>
      <c r="C1873" s="474">
        <v>77.27</v>
      </c>
      <c r="D1873" s="474">
        <v>77.45</v>
      </c>
      <c r="E1873" s="474">
        <v>76.36</v>
      </c>
      <c r="F1873" s="474" t="s">
        <v>4385</v>
      </c>
      <c r="G1873" s="475">
        <v>0.0047</v>
      </c>
      <c r="M1873" s="473" t="s">
        <v>2133</v>
      </c>
      <c r="N1873" s="406">
        <v>82.64</v>
      </c>
      <c r="O1873" s="474">
        <v>82.73</v>
      </c>
      <c r="P1873" s="474">
        <v>82.73</v>
      </c>
      <c r="Q1873" s="474">
        <v>82.27</v>
      </c>
      <c r="R1873" s="474" t="s">
        <v>4298</v>
      </c>
      <c r="S1873" s="475">
        <v>0.0034</v>
      </c>
    </row>
    <row r="1874" ht="15.75" customHeight="1">
      <c r="A1874" s="473" t="s">
        <v>2225</v>
      </c>
      <c r="B1874" s="406">
        <v>76.82</v>
      </c>
      <c r="C1874" s="474">
        <v>77.64</v>
      </c>
      <c r="D1874" s="474">
        <v>78.45</v>
      </c>
      <c r="E1874" s="474">
        <v>75.55</v>
      </c>
      <c r="F1874" s="474" t="s">
        <v>4386</v>
      </c>
      <c r="G1874" s="475">
        <v>-0.0197</v>
      </c>
      <c r="M1874" s="473" t="s">
        <v>2134</v>
      </c>
      <c r="N1874" s="406">
        <v>82.36</v>
      </c>
      <c r="O1874" s="474">
        <v>83.18</v>
      </c>
      <c r="P1874" s="474">
        <v>83.18</v>
      </c>
      <c r="Q1874" s="474">
        <v>81.82</v>
      </c>
      <c r="R1874" s="474" t="s">
        <v>4299</v>
      </c>
      <c r="S1874" s="475">
        <v>-0.0056</v>
      </c>
    </row>
    <row r="1875" ht="15.75" customHeight="1">
      <c r="A1875" s="473" t="s">
        <v>2226</v>
      </c>
      <c r="B1875" s="406">
        <v>78.36</v>
      </c>
      <c r="C1875" s="474">
        <v>81.82</v>
      </c>
      <c r="D1875" s="474">
        <v>81.82</v>
      </c>
      <c r="E1875" s="474">
        <v>78.09</v>
      </c>
      <c r="F1875" s="474" t="s">
        <v>4387</v>
      </c>
      <c r="G1875" s="475">
        <v>-0.0412</v>
      </c>
      <c r="M1875" s="473" t="s">
        <v>2135</v>
      </c>
      <c r="N1875" s="406">
        <v>82.82</v>
      </c>
      <c r="O1875" s="474">
        <v>84.18</v>
      </c>
      <c r="P1875" s="474">
        <v>84.27</v>
      </c>
      <c r="Q1875" s="474">
        <v>82.45</v>
      </c>
      <c r="R1875" s="474" t="s">
        <v>4300</v>
      </c>
      <c r="S1875" s="475">
        <v>-0.0098</v>
      </c>
    </row>
    <row r="1876" ht="15.75" customHeight="1">
      <c r="A1876" s="473" t="s">
        <v>2227</v>
      </c>
      <c r="B1876" s="406">
        <v>81.73</v>
      </c>
      <c r="C1876" s="474">
        <v>84.09</v>
      </c>
      <c r="D1876" s="474">
        <v>84.09</v>
      </c>
      <c r="E1876" s="474">
        <v>81.27</v>
      </c>
      <c r="F1876" s="474" t="s">
        <v>4388</v>
      </c>
      <c r="G1876" s="475">
        <v>-0.0185</v>
      </c>
      <c r="M1876" s="473" t="s">
        <v>2136</v>
      </c>
      <c r="N1876" s="406">
        <v>83.64</v>
      </c>
      <c r="O1876" s="474">
        <v>84.18</v>
      </c>
      <c r="P1876" s="474">
        <v>84.55</v>
      </c>
      <c r="Q1876" s="474">
        <v>83.45</v>
      </c>
      <c r="R1876" s="474" t="s">
        <v>4301</v>
      </c>
      <c r="S1876" s="475">
        <v>-0.0054</v>
      </c>
    </row>
    <row r="1877" ht="15.75" customHeight="1">
      <c r="A1877" s="473" t="s">
        <v>2228</v>
      </c>
      <c r="B1877" s="406">
        <v>83.27</v>
      </c>
      <c r="C1877" s="474">
        <v>82.64</v>
      </c>
      <c r="D1877" s="474">
        <v>83.82</v>
      </c>
      <c r="E1877" s="474">
        <v>82.27</v>
      </c>
      <c r="F1877" s="474" t="s">
        <v>4389</v>
      </c>
      <c r="G1877" s="475">
        <v>0.0155</v>
      </c>
      <c r="M1877" s="473" t="s">
        <v>2137</v>
      </c>
      <c r="N1877" s="406">
        <v>84.09</v>
      </c>
      <c r="O1877" s="474">
        <v>85.45</v>
      </c>
      <c r="P1877" s="474">
        <v>85.45</v>
      </c>
      <c r="Q1877" s="474">
        <v>83.64</v>
      </c>
      <c r="R1877" s="474" t="s">
        <v>4302</v>
      </c>
      <c r="S1877" s="475">
        <v>-0.0076</v>
      </c>
    </row>
    <row r="1878" ht="15.75" customHeight="1">
      <c r="A1878" s="473" t="s">
        <v>2229</v>
      </c>
      <c r="B1878" s="406">
        <v>82.0</v>
      </c>
      <c r="C1878" s="474">
        <v>81.73</v>
      </c>
      <c r="D1878" s="474">
        <v>83.18</v>
      </c>
      <c r="E1878" s="474">
        <v>81.09</v>
      </c>
      <c r="F1878" s="474" t="s">
        <v>4390</v>
      </c>
      <c r="G1878" s="475">
        <v>0.0157</v>
      </c>
      <c r="M1878" s="473" t="s">
        <v>2138</v>
      </c>
      <c r="N1878" s="406">
        <v>84.73</v>
      </c>
      <c r="O1878" s="474">
        <v>85.0</v>
      </c>
      <c r="P1878" s="474">
        <v>85.45</v>
      </c>
      <c r="Q1878" s="474">
        <v>84.45</v>
      </c>
      <c r="R1878" s="474" t="s">
        <v>4303</v>
      </c>
      <c r="S1878" s="475">
        <v>0.0011</v>
      </c>
    </row>
    <row r="1879" ht="15.75" customHeight="1">
      <c r="A1879" s="473" t="s">
        <v>2230</v>
      </c>
      <c r="B1879" s="406">
        <v>80.73</v>
      </c>
      <c r="C1879" s="474">
        <v>82.27</v>
      </c>
      <c r="D1879" s="474">
        <v>82.27</v>
      </c>
      <c r="E1879" s="474">
        <v>80.18</v>
      </c>
      <c r="F1879" s="474" t="s">
        <v>4391</v>
      </c>
      <c r="G1879" s="475">
        <v>-0.0176</v>
      </c>
      <c r="M1879" s="473" t="s">
        <v>2139</v>
      </c>
      <c r="N1879" s="406">
        <v>84.64</v>
      </c>
      <c r="O1879" s="474">
        <v>86.09</v>
      </c>
      <c r="P1879" s="474">
        <v>86.18</v>
      </c>
      <c r="Q1879" s="474">
        <v>84.27</v>
      </c>
      <c r="R1879" s="474" t="s">
        <v>4304</v>
      </c>
      <c r="S1879" s="475">
        <v>-0.0148</v>
      </c>
    </row>
    <row r="1880" ht="15.75" customHeight="1">
      <c r="A1880" s="473" t="s">
        <v>2231</v>
      </c>
      <c r="B1880" s="406">
        <v>82.18</v>
      </c>
      <c r="C1880" s="474">
        <v>83.27</v>
      </c>
      <c r="D1880" s="474">
        <v>83.82</v>
      </c>
      <c r="E1880" s="474">
        <v>81.45</v>
      </c>
      <c r="F1880" s="474" t="s">
        <v>4392</v>
      </c>
      <c r="G1880" s="475">
        <v>-0.0142</v>
      </c>
      <c r="M1880" s="473" t="s">
        <v>2140</v>
      </c>
      <c r="N1880" s="406">
        <v>85.91</v>
      </c>
      <c r="O1880" s="474">
        <v>86.18</v>
      </c>
      <c r="P1880" s="474">
        <v>86.36</v>
      </c>
      <c r="Q1880" s="474">
        <v>85.64</v>
      </c>
      <c r="R1880" s="474" t="s">
        <v>4305</v>
      </c>
      <c r="S1880" s="475">
        <v>0.0032</v>
      </c>
    </row>
    <row r="1881" ht="15.75" customHeight="1">
      <c r="A1881" s="473" t="s">
        <v>2232</v>
      </c>
      <c r="B1881" s="406">
        <v>83.36</v>
      </c>
      <c r="C1881" s="474">
        <v>84.18</v>
      </c>
      <c r="D1881" s="474">
        <v>84.55</v>
      </c>
      <c r="E1881" s="474">
        <v>82.73</v>
      </c>
      <c r="F1881" s="474" t="s">
        <v>4393</v>
      </c>
      <c r="G1881" s="475">
        <v>-0.0108</v>
      </c>
      <c r="M1881" s="473" t="s">
        <v>2141</v>
      </c>
      <c r="N1881" s="406">
        <v>85.64</v>
      </c>
      <c r="O1881" s="474">
        <v>84.91</v>
      </c>
      <c r="P1881" s="474">
        <v>85.91</v>
      </c>
      <c r="Q1881" s="474">
        <v>84.55</v>
      </c>
      <c r="R1881" s="474" t="s">
        <v>4306</v>
      </c>
      <c r="S1881" s="475">
        <v>0.0107</v>
      </c>
    </row>
    <row r="1882" ht="15.75" customHeight="1">
      <c r="A1882" s="473" t="s">
        <v>2233</v>
      </c>
      <c r="B1882" s="406">
        <v>84.27</v>
      </c>
      <c r="C1882" s="474">
        <v>84.27</v>
      </c>
      <c r="D1882" s="474">
        <v>84.55</v>
      </c>
      <c r="E1882" s="474">
        <v>83.73</v>
      </c>
      <c r="F1882" s="474" t="s">
        <v>4394</v>
      </c>
      <c r="G1882" s="475">
        <v>0.0011</v>
      </c>
      <c r="M1882" s="473" t="s">
        <v>2142</v>
      </c>
      <c r="N1882" s="406">
        <v>84.73</v>
      </c>
      <c r="O1882" s="474">
        <v>85.27</v>
      </c>
      <c r="P1882" s="474">
        <v>85.55</v>
      </c>
      <c r="Q1882" s="474">
        <v>84.09</v>
      </c>
      <c r="R1882" s="474" t="s">
        <v>4307</v>
      </c>
      <c r="S1882" s="475">
        <v>-0.0011</v>
      </c>
    </row>
    <row r="1883" ht="15.75" customHeight="1">
      <c r="A1883" s="473" t="s">
        <v>2234</v>
      </c>
      <c r="B1883" s="406">
        <v>84.18</v>
      </c>
      <c r="C1883" s="474">
        <v>84.91</v>
      </c>
      <c r="D1883" s="474">
        <v>84.91</v>
      </c>
      <c r="E1883" s="474">
        <v>83.82</v>
      </c>
      <c r="F1883" s="474" t="s">
        <v>4395</v>
      </c>
      <c r="G1883" s="475">
        <v>-0.0065</v>
      </c>
      <c r="M1883" s="473" t="s">
        <v>2143</v>
      </c>
      <c r="N1883" s="406">
        <v>84.82</v>
      </c>
      <c r="O1883" s="474">
        <v>85.45</v>
      </c>
      <c r="P1883" s="474">
        <v>85.73</v>
      </c>
      <c r="Q1883" s="474">
        <v>84.36</v>
      </c>
      <c r="R1883" s="474" t="s">
        <v>4308</v>
      </c>
      <c r="S1883" s="475">
        <v>-0.0021</v>
      </c>
    </row>
    <row r="1884" ht="15.75" customHeight="1">
      <c r="A1884" s="473" t="s">
        <v>2235</v>
      </c>
      <c r="B1884" s="406">
        <v>84.73</v>
      </c>
      <c r="C1884" s="474">
        <v>85.0</v>
      </c>
      <c r="D1884" s="474">
        <v>85.45</v>
      </c>
      <c r="E1884" s="474">
        <v>84.18</v>
      </c>
      <c r="F1884" s="474" t="s">
        <v>4396</v>
      </c>
      <c r="G1884" s="475">
        <v>-0.0042</v>
      </c>
      <c r="M1884" s="473" t="s">
        <v>2144</v>
      </c>
      <c r="N1884" s="406">
        <v>85.0</v>
      </c>
      <c r="O1884" s="474">
        <v>85.09</v>
      </c>
      <c r="P1884" s="474">
        <v>86.36</v>
      </c>
      <c r="Q1884" s="474">
        <v>84.64</v>
      </c>
      <c r="R1884" s="474" t="s">
        <v>4309</v>
      </c>
      <c r="S1884" s="475">
        <v>-0.0032</v>
      </c>
    </row>
    <row r="1885" ht="15.75" customHeight="1">
      <c r="A1885" s="473" t="s">
        <v>2236</v>
      </c>
      <c r="B1885" s="406">
        <v>85.09</v>
      </c>
      <c r="C1885" s="474">
        <v>84.82</v>
      </c>
      <c r="D1885" s="474">
        <v>85.64</v>
      </c>
      <c r="E1885" s="474">
        <v>84.82</v>
      </c>
      <c r="F1885" s="474" t="s">
        <v>4397</v>
      </c>
      <c r="G1885" s="475">
        <v>-0.0064</v>
      </c>
      <c r="M1885" s="473" t="s">
        <v>2145</v>
      </c>
      <c r="N1885" s="406">
        <v>85.27</v>
      </c>
      <c r="O1885" s="474">
        <v>86.82</v>
      </c>
      <c r="P1885" s="474">
        <v>86.82</v>
      </c>
      <c r="Q1885" s="474">
        <v>84.64</v>
      </c>
      <c r="R1885" s="474" t="s">
        <v>4310</v>
      </c>
      <c r="S1885" s="475">
        <v>-0.0148</v>
      </c>
    </row>
    <row r="1886" ht="15.75" customHeight="1">
      <c r="A1886" s="473" t="s">
        <v>2237</v>
      </c>
      <c r="B1886" s="406">
        <v>85.64</v>
      </c>
      <c r="C1886" s="474">
        <v>86.36</v>
      </c>
      <c r="D1886" s="474">
        <v>87.18</v>
      </c>
      <c r="E1886" s="474">
        <v>85.45</v>
      </c>
      <c r="F1886" s="474" t="s">
        <v>4398</v>
      </c>
      <c r="G1886" s="475">
        <v>-0.0052</v>
      </c>
      <c r="M1886" s="473" t="s">
        <v>2146</v>
      </c>
      <c r="N1886" s="406">
        <v>86.55</v>
      </c>
      <c r="O1886" s="474">
        <v>85.91</v>
      </c>
      <c r="P1886" s="474">
        <v>87.27</v>
      </c>
      <c r="Q1886" s="474">
        <v>85.55</v>
      </c>
      <c r="R1886" s="474" t="s">
        <v>4311</v>
      </c>
      <c r="S1886" s="475">
        <v>0.015</v>
      </c>
    </row>
    <row r="1887" ht="15.75" customHeight="1">
      <c r="A1887" s="473" t="s">
        <v>2238</v>
      </c>
      <c r="B1887" s="406">
        <v>86.09</v>
      </c>
      <c r="C1887" s="474">
        <v>84.82</v>
      </c>
      <c r="D1887" s="474">
        <v>86.82</v>
      </c>
      <c r="E1887" s="474">
        <v>84.82</v>
      </c>
      <c r="F1887" s="474" t="s">
        <v>4399</v>
      </c>
      <c r="G1887" s="475">
        <v>0.0118</v>
      </c>
      <c r="M1887" s="473" t="s">
        <v>2147</v>
      </c>
      <c r="N1887" s="406">
        <v>85.27</v>
      </c>
      <c r="O1887" s="474">
        <v>85.45</v>
      </c>
      <c r="P1887" s="474">
        <v>85.91</v>
      </c>
      <c r="Q1887" s="474">
        <v>84.55</v>
      </c>
      <c r="R1887" s="474" t="s">
        <v>4312</v>
      </c>
      <c r="S1887" s="475">
        <v>0.0042</v>
      </c>
    </row>
    <row r="1888" ht="15.75" customHeight="1">
      <c r="A1888" s="473" t="s">
        <v>2239</v>
      </c>
      <c r="B1888" s="406">
        <v>85.09</v>
      </c>
      <c r="C1888" s="474">
        <v>85.73</v>
      </c>
      <c r="D1888" s="474">
        <v>86.18</v>
      </c>
      <c r="E1888" s="474">
        <v>84.64</v>
      </c>
      <c r="F1888" s="474" t="s">
        <v>4400</v>
      </c>
      <c r="G1888" s="475">
        <v>-0.0085</v>
      </c>
      <c r="M1888" s="473" t="s">
        <v>2148</v>
      </c>
      <c r="N1888" s="406">
        <v>84.91</v>
      </c>
      <c r="O1888" s="474">
        <v>85.27</v>
      </c>
      <c r="P1888" s="474">
        <v>85.45</v>
      </c>
      <c r="Q1888" s="474">
        <v>84.27</v>
      </c>
      <c r="R1888" s="474" t="s">
        <v>4313</v>
      </c>
      <c r="S1888" s="475">
        <v>-0.0011</v>
      </c>
    </row>
    <row r="1889" ht="15.75" customHeight="1">
      <c r="A1889" s="473" t="s">
        <v>2240</v>
      </c>
      <c r="B1889" s="406">
        <v>85.82</v>
      </c>
      <c r="C1889" s="474">
        <v>86.82</v>
      </c>
      <c r="D1889" s="474">
        <v>87.0</v>
      </c>
      <c r="E1889" s="474">
        <v>85.55</v>
      </c>
      <c r="F1889" s="474" t="s">
        <v>4401</v>
      </c>
      <c r="G1889" s="475">
        <v>-0.0052</v>
      </c>
      <c r="M1889" s="473" t="s">
        <v>2149</v>
      </c>
      <c r="N1889" s="406">
        <v>85.0</v>
      </c>
      <c r="O1889" s="474">
        <v>85.91</v>
      </c>
      <c r="P1889" s="474">
        <v>86.45</v>
      </c>
      <c r="Q1889" s="474">
        <v>84.73</v>
      </c>
      <c r="R1889" s="474" t="s">
        <v>4314</v>
      </c>
      <c r="S1889" s="475">
        <v>-0.0106</v>
      </c>
    </row>
    <row r="1890" ht="15.75" customHeight="1">
      <c r="A1890" s="473" t="s">
        <v>2241</v>
      </c>
      <c r="B1890" s="406">
        <v>86.27</v>
      </c>
      <c r="C1890" s="474">
        <v>85.91</v>
      </c>
      <c r="D1890" s="474">
        <v>87.0</v>
      </c>
      <c r="E1890" s="474">
        <v>85.18</v>
      </c>
      <c r="F1890" s="474" t="s">
        <v>4402</v>
      </c>
      <c r="G1890" s="475">
        <v>0.0074</v>
      </c>
      <c r="M1890" s="473" t="s">
        <v>2150</v>
      </c>
      <c r="N1890" s="406">
        <v>85.91</v>
      </c>
      <c r="O1890" s="474">
        <v>86.18</v>
      </c>
      <c r="P1890" s="474">
        <v>87.82</v>
      </c>
      <c r="Q1890" s="474">
        <v>85.64</v>
      </c>
      <c r="R1890" s="474" t="s">
        <v>4315</v>
      </c>
      <c r="S1890" s="475">
        <v>0.0054</v>
      </c>
    </row>
    <row r="1891" ht="15.75" customHeight="1">
      <c r="A1891" s="473" t="s">
        <v>2242</v>
      </c>
      <c r="B1891" s="406">
        <v>85.64</v>
      </c>
      <c r="C1891" s="474">
        <v>87.27</v>
      </c>
      <c r="D1891" s="474">
        <v>87.27</v>
      </c>
      <c r="E1891" s="474">
        <v>85.45</v>
      </c>
      <c r="F1891" s="474" t="s">
        <v>4403</v>
      </c>
      <c r="G1891" s="475">
        <v>-0.0063</v>
      </c>
      <c r="M1891" s="473" t="s">
        <v>2151</v>
      </c>
      <c r="N1891" s="406">
        <v>85.45</v>
      </c>
      <c r="O1891" s="474">
        <v>85.55</v>
      </c>
      <c r="P1891" s="474">
        <v>86.09</v>
      </c>
      <c r="Q1891" s="474">
        <v>85.27</v>
      </c>
      <c r="R1891" s="474" t="s">
        <v>4316</v>
      </c>
      <c r="S1891" s="475">
        <v>-0.0012</v>
      </c>
    </row>
    <row r="1892" ht="15.75" customHeight="1">
      <c r="A1892" s="473" t="s">
        <v>2243</v>
      </c>
      <c r="B1892" s="406">
        <v>86.18</v>
      </c>
      <c r="C1892" s="474">
        <v>87.09</v>
      </c>
      <c r="D1892" s="474">
        <v>87.09</v>
      </c>
      <c r="E1892" s="474">
        <v>85.64</v>
      </c>
      <c r="F1892" s="474" t="s">
        <v>4404</v>
      </c>
      <c r="G1892" s="475">
        <v>-0.0074</v>
      </c>
      <c r="M1892" s="473" t="s">
        <v>2152</v>
      </c>
      <c r="N1892" s="406">
        <v>85.55</v>
      </c>
      <c r="O1892" s="474">
        <v>85.45</v>
      </c>
      <c r="P1892" s="474">
        <v>85.82</v>
      </c>
      <c r="Q1892" s="474">
        <v>85.0</v>
      </c>
      <c r="R1892" s="474" t="s">
        <v>4317</v>
      </c>
      <c r="S1892" s="475">
        <v>0.0022</v>
      </c>
    </row>
    <row r="1893" ht="15.75" customHeight="1">
      <c r="A1893" s="473" t="s">
        <v>2244</v>
      </c>
      <c r="B1893" s="406">
        <v>86.82</v>
      </c>
      <c r="C1893" s="474">
        <v>88.0</v>
      </c>
      <c r="D1893" s="474">
        <v>88.36</v>
      </c>
      <c r="E1893" s="474">
        <v>86.55</v>
      </c>
      <c r="F1893" s="474" t="s">
        <v>4405</v>
      </c>
      <c r="G1893" s="475">
        <v>-0.001</v>
      </c>
      <c r="M1893" s="473" t="s">
        <v>2153</v>
      </c>
      <c r="N1893" s="406">
        <v>85.36</v>
      </c>
      <c r="O1893" s="474">
        <v>86.36</v>
      </c>
      <c r="P1893" s="474">
        <v>86.36</v>
      </c>
      <c r="Q1893" s="474">
        <v>85.09</v>
      </c>
      <c r="R1893" s="474" t="s">
        <v>4318</v>
      </c>
      <c r="S1893" s="475">
        <v>-0.0022</v>
      </c>
    </row>
    <row r="1894" ht="15.75" customHeight="1">
      <c r="A1894" s="473" t="s">
        <v>2245</v>
      </c>
      <c r="B1894" s="406">
        <v>86.91</v>
      </c>
      <c r="C1894" s="474">
        <v>88.0</v>
      </c>
      <c r="D1894" s="474">
        <v>88.45</v>
      </c>
      <c r="E1894" s="474">
        <v>86.64</v>
      </c>
      <c r="F1894" s="474" t="s">
        <v>4406</v>
      </c>
      <c r="G1894" s="475">
        <v>-0.0104</v>
      </c>
      <c r="M1894" s="473" t="s">
        <v>2154</v>
      </c>
      <c r="N1894" s="406">
        <v>85.55</v>
      </c>
      <c r="O1894" s="474">
        <v>87.18</v>
      </c>
      <c r="P1894" s="474">
        <v>87.18</v>
      </c>
      <c r="Q1894" s="474">
        <v>85.27</v>
      </c>
      <c r="R1894" s="474" t="s">
        <v>4319</v>
      </c>
      <c r="S1894" s="475">
        <v>-0.0104</v>
      </c>
    </row>
    <row r="1895" ht="15.75" customHeight="1">
      <c r="A1895" s="473" t="s">
        <v>2246</v>
      </c>
      <c r="B1895" s="406">
        <v>87.82</v>
      </c>
      <c r="C1895" s="474">
        <v>89.36</v>
      </c>
      <c r="D1895" s="474">
        <v>89.36</v>
      </c>
      <c r="E1895" s="474">
        <v>87.45</v>
      </c>
      <c r="F1895" s="474" t="s">
        <v>4407</v>
      </c>
      <c r="G1895" s="475">
        <v>-0.0133</v>
      </c>
      <c r="M1895" s="473" t="s">
        <v>2155</v>
      </c>
      <c r="N1895" s="406">
        <v>86.45</v>
      </c>
      <c r="O1895" s="474">
        <v>87.36</v>
      </c>
      <c r="P1895" s="474">
        <v>88.0</v>
      </c>
      <c r="Q1895" s="474">
        <v>86.18</v>
      </c>
      <c r="R1895" s="474" t="s">
        <v>4320</v>
      </c>
      <c r="S1895" s="475">
        <v>-0.0073</v>
      </c>
    </row>
    <row r="1896" ht="15.75" customHeight="1">
      <c r="A1896" s="473" t="s">
        <v>2247</v>
      </c>
      <c r="B1896" s="406">
        <v>89.0</v>
      </c>
      <c r="C1896" s="474">
        <v>89.09</v>
      </c>
      <c r="D1896" s="474">
        <v>90.27</v>
      </c>
      <c r="E1896" s="474">
        <v>88.64</v>
      </c>
      <c r="F1896" s="474" t="s">
        <v>4407</v>
      </c>
      <c r="G1896" s="475">
        <v>0.0072</v>
      </c>
      <c r="M1896" s="473" t="s">
        <v>2156</v>
      </c>
      <c r="N1896" s="406">
        <v>87.09</v>
      </c>
      <c r="O1896" s="474">
        <v>87.27</v>
      </c>
      <c r="P1896" s="474">
        <v>89.09</v>
      </c>
      <c r="Q1896" s="474">
        <v>86.36</v>
      </c>
      <c r="R1896" s="474" t="s">
        <v>4273</v>
      </c>
      <c r="S1896" s="475">
        <v>0.0</v>
      </c>
    </row>
    <row r="1897" ht="15.75" customHeight="1">
      <c r="A1897" s="473" t="s">
        <v>2248</v>
      </c>
      <c r="B1897" s="406">
        <v>88.36</v>
      </c>
      <c r="C1897" s="474">
        <v>86.55</v>
      </c>
      <c r="D1897" s="474">
        <v>89.27</v>
      </c>
      <c r="E1897" s="474">
        <v>86.36</v>
      </c>
      <c r="F1897" s="474" t="s">
        <v>4407</v>
      </c>
      <c r="G1897" s="475">
        <v>0.0242</v>
      </c>
      <c r="M1897" s="473" t="s">
        <v>2157</v>
      </c>
      <c r="N1897" s="406">
        <v>87.09</v>
      </c>
      <c r="O1897" s="474">
        <v>85.27</v>
      </c>
      <c r="P1897" s="474">
        <v>87.36</v>
      </c>
      <c r="Q1897" s="474">
        <v>85.18</v>
      </c>
      <c r="R1897" s="474" t="s">
        <v>4321</v>
      </c>
      <c r="S1897" s="475">
        <v>0.0289</v>
      </c>
    </row>
    <row r="1898" ht="15.75" customHeight="1">
      <c r="A1898" s="473" t="s">
        <v>2249</v>
      </c>
      <c r="B1898" s="406">
        <v>86.27</v>
      </c>
      <c r="C1898" s="474">
        <v>87.09</v>
      </c>
      <c r="D1898" s="474">
        <v>87.09</v>
      </c>
      <c r="E1898" s="474">
        <v>86.0</v>
      </c>
      <c r="F1898" s="474" t="s">
        <v>4408</v>
      </c>
      <c r="G1898" s="475">
        <v>-0.0063</v>
      </c>
      <c r="M1898" s="473" t="s">
        <v>2158</v>
      </c>
      <c r="N1898" s="406">
        <v>84.64</v>
      </c>
      <c r="O1898" s="474">
        <v>85.91</v>
      </c>
      <c r="P1898" s="474">
        <v>86.18</v>
      </c>
      <c r="Q1898" s="474">
        <v>84.09</v>
      </c>
      <c r="R1898" s="474" t="s">
        <v>4259</v>
      </c>
      <c r="S1898" s="475">
        <v>-0.0106</v>
      </c>
    </row>
    <row r="1899" ht="15.75" customHeight="1">
      <c r="A1899" s="473" t="s">
        <v>2250</v>
      </c>
      <c r="B1899" s="406">
        <v>86.82</v>
      </c>
      <c r="C1899" s="474">
        <v>88.18</v>
      </c>
      <c r="D1899" s="474">
        <v>88.18</v>
      </c>
      <c r="E1899" s="474">
        <v>86.55</v>
      </c>
      <c r="F1899" s="474" t="s">
        <v>4409</v>
      </c>
      <c r="G1899" s="475">
        <v>-0.0083</v>
      </c>
      <c r="M1899" s="473" t="s">
        <v>2159</v>
      </c>
      <c r="N1899" s="406">
        <v>85.55</v>
      </c>
      <c r="O1899" s="474">
        <v>86.36</v>
      </c>
      <c r="P1899" s="474">
        <v>87.18</v>
      </c>
      <c r="Q1899" s="474">
        <v>85.36</v>
      </c>
      <c r="R1899" s="474" t="s">
        <v>4322</v>
      </c>
      <c r="S1899" s="475">
        <v>0.0</v>
      </c>
    </row>
    <row r="1900" ht="15.75" customHeight="1">
      <c r="A1900" s="473" t="s">
        <v>2251</v>
      </c>
      <c r="B1900" s="406">
        <v>86.55</v>
      </c>
      <c r="C1900" s="474">
        <v>86.09</v>
      </c>
      <c r="D1900" s="474">
        <v>88.18</v>
      </c>
      <c r="E1900" s="474">
        <v>86.09</v>
      </c>
      <c r="F1900" s="474" t="s">
        <v>4410</v>
      </c>
      <c r="G1900" s="475">
        <v>0.0053</v>
      </c>
      <c r="M1900" s="473" t="s">
        <v>2160</v>
      </c>
      <c r="N1900" s="406">
        <v>85.55</v>
      </c>
      <c r="O1900" s="474">
        <v>88.09</v>
      </c>
      <c r="P1900" s="474">
        <v>88.09</v>
      </c>
      <c r="Q1900" s="474">
        <v>84.55</v>
      </c>
      <c r="R1900" s="474" t="s">
        <v>4323</v>
      </c>
      <c r="S1900" s="475">
        <v>-0.0238</v>
      </c>
    </row>
    <row r="1901" ht="15.75" customHeight="1">
      <c r="A1901" s="473" t="s">
        <v>2252</v>
      </c>
      <c r="B1901" s="406">
        <v>86.09</v>
      </c>
      <c r="C1901" s="474">
        <v>85.45</v>
      </c>
      <c r="D1901" s="474">
        <v>86.82</v>
      </c>
      <c r="E1901" s="474">
        <v>85.0</v>
      </c>
      <c r="F1901" s="474" t="s">
        <v>4411</v>
      </c>
      <c r="G1901" s="475">
        <v>0.0063</v>
      </c>
      <c r="M1901" s="473" t="s">
        <v>2161</v>
      </c>
      <c r="N1901" s="406">
        <v>87.64</v>
      </c>
      <c r="O1901" s="474">
        <v>90.55</v>
      </c>
      <c r="P1901" s="474">
        <v>91.73</v>
      </c>
      <c r="Q1901" s="474">
        <v>87.36</v>
      </c>
      <c r="R1901" s="474" t="s">
        <v>4324</v>
      </c>
      <c r="S1901" s="475">
        <v>-0.0311</v>
      </c>
    </row>
    <row r="1902" ht="15.75" customHeight="1">
      <c r="A1902" s="473" t="s">
        <v>2253</v>
      </c>
      <c r="B1902" s="406">
        <v>85.55</v>
      </c>
      <c r="C1902" s="474">
        <v>86.36</v>
      </c>
      <c r="D1902" s="474">
        <v>87.27</v>
      </c>
      <c r="E1902" s="474">
        <v>85.18</v>
      </c>
      <c r="F1902" s="474" t="s">
        <v>4412</v>
      </c>
      <c r="G1902" s="475">
        <v>-0.0083</v>
      </c>
      <c r="M1902" s="473" t="s">
        <v>2162</v>
      </c>
      <c r="N1902" s="406">
        <v>90.45</v>
      </c>
      <c r="O1902" s="474">
        <v>91.36</v>
      </c>
      <c r="P1902" s="474">
        <v>92.18</v>
      </c>
      <c r="Q1902" s="474">
        <v>88.91</v>
      </c>
      <c r="R1902" s="474" t="s">
        <v>4325</v>
      </c>
      <c r="S1902" s="475">
        <v>-0.012</v>
      </c>
    </row>
    <row r="1903" ht="15.75" customHeight="1">
      <c r="A1903" s="473" t="s">
        <v>2254</v>
      </c>
      <c r="B1903" s="406">
        <v>86.27</v>
      </c>
      <c r="C1903" s="474">
        <v>87.45</v>
      </c>
      <c r="D1903" s="474">
        <v>87.55</v>
      </c>
      <c r="E1903" s="474">
        <v>86.09</v>
      </c>
      <c r="F1903" s="474" t="s">
        <v>4413</v>
      </c>
      <c r="G1903" s="475">
        <v>-0.0104</v>
      </c>
      <c r="M1903" s="473" t="s">
        <v>2163</v>
      </c>
      <c r="N1903" s="406">
        <v>91.55</v>
      </c>
      <c r="O1903" s="474">
        <v>95.45</v>
      </c>
      <c r="P1903" s="474">
        <v>96.36</v>
      </c>
      <c r="Q1903" s="474">
        <v>90.91</v>
      </c>
      <c r="R1903" s="474" t="s">
        <v>4326</v>
      </c>
      <c r="S1903" s="475">
        <v>-0.0336</v>
      </c>
    </row>
    <row r="1904" ht="15.75" customHeight="1">
      <c r="A1904" s="473" t="s">
        <v>2255</v>
      </c>
      <c r="B1904" s="406">
        <v>87.18</v>
      </c>
      <c r="C1904" s="474">
        <v>88.36</v>
      </c>
      <c r="D1904" s="474">
        <v>88.55</v>
      </c>
      <c r="E1904" s="474">
        <v>87.0</v>
      </c>
      <c r="F1904" s="474" t="s">
        <v>4414</v>
      </c>
      <c r="G1904" s="475">
        <v>-0.0052</v>
      </c>
      <c r="M1904" s="473" t="s">
        <v>2164</v>
      </c>
      <c r="N1904" s="406">
        <v>94.73</v>
      </c>
      <c r="O1904" s="474">
        <v>97.18</v>
      </c>
      <c r="P1904" s="474">
        <v>97.18</v>
      </c>
      <c r="Q1904" s="474">
        <v>91.09</v>
      </c>
      <c r="R1904" s="474" t="s">
        <v>4327</v>
      </c>
      <c r="S1904" s="475">
        <v>0.0721</v>
      </c>
    </row>
    <row r="1905" ht="15.75" customHeight="1">
      <c r="A1905" s="473" t="s">
        <v>2256</v>
      </c>
      <c r="B1905" s="406">
        <v>87.64</v>
      </c>
      <c r="C1905" s="474">
        <v>87.73</v>
      </c>
      <c r="D1905" s="474">
        <v>88.18</v>
      </c>
      <c r="E1905" s="474">
        <v>86.64</v>
      </c>
      <c r="F1905" s="474" t="s">
        <v>4415</v>
      </c>
      <c r="G1905" s="475">
        <v>0.0084</v>
      </c>
      <c r="M1905" s="473" t="s">
        <v>2165</v>
      </c>
      <c r="N1905" s="406">
        <v>88.36</v>
      </c>
      <c r="O1905" s="474">
        <v>87.0</v>
      </c>
      <c r="P1905" s="474">
        <v>88.91</v>
      </c>
      <c r="Q1905" s="474">
        <v>86.36</v>
      </c>
      <c r="R1905" s="474" t="s">
        <v>3111</v>
      </c>
      <c r="S1905" s="475">
        <v>0.0199</v>
      </c>
    </row>
    <row r="1906" ht="15.75" customHeight="1">
      <c r="A1906" s="473" t="s">
        <v>2257</v>
      </c>
      <c r="B1906" s="406">
        <v>86.91</v>
      </c>
      <c r="C1906" s="474">
        <v>88.55</v>
      </c>
      <c r="D1906" s="474">
        <v>89.0</v>
      </c>
      <c r="E1906" s="474">
        <v>86.55</v>
      </c>
      <c r="F1906" s="474" t="s">
        <v>3368</v>
      </c>
      <c r="G1906" s="475">
        <v>-0.0114</v>
      </c>
      <c r="M1906" s="473" t="s">
        <v>2166</v>
      </c>
      <c r="N1906" s="406">
        <v>86.64</v>
      </c>
      <c r="O1906" s="474">
        <v>88.64</v>
      </c>
      <c r="P1906" s="474">
        <v>89.64</v>
      </c>
      <c r="Q1906" s="474">
        <v>86.36</v>
      </c>
      <c r="R1906" s="474" t="s">
        <v>4328</v>
      </c>
      <c r="S1906" s="475">
        <v>-0.0175</v>
      </c>
    </row>
    <row r="1907" ht="15.75" customHeight="1">
      <c r="A1907" s="473" t="s">
        <v>2258</v>
      </c>
      <c r="B1907" s="406">
        <v>87.91</v>
      </c>
      <c r="C1907" s="474">
        <v>88.09</v>
      </c>
      <c r="D1907" s="474">
        <v>89.36</v>
      </c>
      <c r="E1907" s="474">
        <v>87.0</v>
      </c>
      <c r="F1907" s="474" t="s">
        <v>4416</v>
      </c>
      <c r="G1907" s="475">
        <v>0.0147</v>
      </c>
      <c r="M1907" s="473" t="s">
        <v>2167</v>
      </c>
      <c r="N1907" s="406">
        <v>88.18</v>
      </c>
      <c r="O1907" s="474">
        <v>85.45</v>
      </c>
      <c r="P1907" s="474">
        <v>88.64</v>
      </c>
      <c r="Q1907" s="474">
        <v>85.45</v>
      </c>
      <c r="R1907" s="474" t="s">
        <v>4329</v>
      </c>
      <c r="S1907" s="475">
        <v>0.0352</v>
      </c>
    </row>
    <row r="1908" ht="15.75" customHeight="1">
      <c r="A1908" s="473" t="s">
        <v>2259</v>
      </c>
      <c r="B1908" s="406">
        <v>86.64</v>
      </c>
      <c r="C1908" s="474">
        <v>87.18</v>
      </c>
      <c r="D1908" s="474">
        <v>87.64</v>
      </c>
      <c r="E1908" s="474">
        <v>86.18</v>
      </c>
      <c r="F1908" s="474" t="s">
        <v>4417</v>
      </c>
      <c r="G1908" s="475">
        <v>0.0106</v>
      </c>
      <c r="M1908" s="473" t="s">
        <v>2168</v>
      </c>
      <c r="N1908" s="406">
        <v>85.18</v>
      </c>
      <c r="O1908" s="474">
        <v>83.45</v>
      </c>
      <c r="P1908" s="474">
        <v>85.55</v>
      </c>
      <c r="Q1908" s="474">
        <v>83.36</v>
      </c>
      <c r="R1908" s="474" t="s">
        <v>4330</v>
      </c>
      <c r="S1908" s="475">
        <v>0.0331</v>
      </c>
    </row>
    <row r="1909" ht="15.75" customHeight="1">
      <c r="A1909" s="473" t="s">
        <v>2260</v>
      </c>
      <c r="B1909" s="406">
        <v>85.73</v>
      </c>
      <c r="C1909" s="474">
        <v>86.36</v>
      </c>
      <c r="D1909" s="474">
        <v>87.64</v>
      </c>
      <c r="E1909" s="474">
        <v>85.45</v>
      </c>
      <c r="F1909" s="474" t="s">
        <v>4418</v>
      </c>
      <c r="G1909" s="475">
        <v>0.0011</v>
      </c>
      <c r="M1909" s="473" t="s">
        <v>2169</v>
      </c>
      <c r="N1909" s="406">
        <v>82.45</v>
      </c>
      <c r="O1909" s="474">
        <v>82.73</v>
      </c>
      <c r="P1909" s="474">
        <v>83.45</v>
      </c>
      <c r="Q1909" s="474">
        <v>81.36</v>
      </c>
      <c r="R1909" s="474" t="s">
        <v>4331</v>
      </c>
      <c r="S1909" s="475">
        <v>-0.0132</v>
      </c>
    </row>
    <row r="1910" ht="15.75" customHeight="1">
      <c r="A1910" s="473" t="s">
        <v>2261</v>
      </c>
      <c r="B1910" s="406">
        <v>85.64</v>
      </c>
      <c r="C1910" s="474">
        <v>86.55</v>
      </c>
      <c r="D1910" s="474">
        <v>87.0</v>
      </c>
      <c r="E1910" s="474">
        <v>85.27</v>
      </c>
      <c r="F1910" s="474" t="s">
        <v>4419</v>
      </c>
      <c r="G1910" s="475">
        <v>-0.0063</v>
      </c>
      <c r="M1910" s="473" t="s">
        <v>2170</v>
      </c>
      <c r="N1910" s="406">
        <v>83.55</v>
      </c>
      <c r="O1910" s="474">
        <v>81.82</v>
      </c>
      <c r="P1910" s="474">
        <v>84.09</v>
      </c>
      <c r="Q1910" s="474">
        <v>81.18</v>
      </c>
      <c r="R1910" s="474" t="s">
        <v>4332</v>
      </c>
      <c r="S1910" s="475">
        <v>0.0326</v>
      </c>
    </row>
    <row r="1911" ht="15.75" customHeight="1">
      <c r="A1911" s="473" t="s">
        <v>2262</v>
      </c>
      <c r="B1911" s="406">
        <v>86.18</v>
      </c>
      <c r="C1911" s="474">
        <v>88.27</v>
      </c>
      <c r="D1911" s="474">
        <v>89.55</v>
      </c>
      <c r="E1911" s="474">
        <v>85.55</v>
      </c>
      <c r="F1911" s="474" t="s">
        <v>4420</v>
      </c>
      <c r="G1911" s="475">
        <v>-0.0257</v>
      </c>
      <c r="M1911" s="473" t="s">
        <v>2171</v>
      </c>
      <c r="N1911" s="406">
        <v>80.91</v>
      </c>
      <c r="O1911" s="474">
        <v>80.82</v>
      </c>
      <c r="P1911" s="474">
        <v>83.55</v>
      </c>
      <c r="Q1911" s="474">
        <v>80.0</v>
      </c>
      <c r="R1911" s="474" t="s">
        <v>4333</v>
      </c>
      <c r="S1911" s="475">
        <v>0.0057</v>
      </c>
    </row>
    <row r="1912" ht="15.75" customHeight="1">
      <c r="A1912" s="473" t="s">
        <v>2263</v>
      </c>
      <c r="B1912" s="406">
        <v>88.45</v>
      </c>
      <c r="C1912" s="474">
        <v>90.36</v>
      </c>
      <c r="D1912" s="474">
        <v>91.82</v>
      </c>
      <c r="E1912" s="474">
        <v>88.09</v>
      </c>
      <c r="F1912" s="474" t="s">
        <v>4421</v>
      </c>
      <c r="G1912" s="475">
        <v>0.0041</v>
      </c>
      <c r="M1912" s="473" t="s">
        <v>2172</v>
      </c>
      <c r="N1912" s="406">
        <v>80.45</v>
      </c>
      <c r="O1912" s="474">
        <v>83.73</v>
      </c>
      <c r="P1912" s="474">
        <v>85.0</v>
      </c>
      <c r="Q1912" s="474">
        <v>79.09</v>
      </c>
      <c r="R1912" s="474" t="s">
        <v>4334</v>
      </c>
      <c r="S1912" s="475">
        <v>-0.0412</v>
      </c>
    </row>
    <row r="1913" ht="15.75" customHeight="1">
      <c r="A1913" s="473" t="s">
        <v>2264</v>
      </c>
      <c r="B1913" s="406">
        <v>88.09</v>
      </c>
      <c r="C1913" s="474">
        <v>91.55</v>
      </c>
      <c r="D1913" s="474">
        <v>91.82</v>
      </c>
      <c r="E1913" s="474">
        <v>87.73</v>
      </c>
      <c r="F1913" s="474" t="s">
        <v>3111</v>
      </c>
      <c r="G1913" s="475">
        <v>-0.0232</v>
      </c>
      <c r="M1913" s="473" t="s">
        <v>2173</v>
      </c>
      <c r="N1913" s="406">
        <v>83.91</v>
      </c>
      <c r="O1913" s="474">
        <v>84.18</v>
      </c>
      <c r="P1913" s="474">
        <v>86.64</v>
      </c>
      <c r="Q1913" s="474">
        <v>82.91</v>
      </c>
      <c r="R1913" s="474" t="s">
        <v>4335</v>
      </c>
      <c r="S1913" s="475">
        <v>-0.0284</v>
      </c>
    </row>
    <row r="1914" ht="15.75" customHeight="1">
      <c r="A1914" s="473" t="s">
        <v>2265</v>
      </c>
      <c r="B1914" s="406">
        <v>90.18</v>
      </c>
      <c r="C1914" s="474">
        <v>89.91</v>
      </c>
      <c r="D1914" s="474">
        <v>92.36</v>
      </c>
      <c r="E1914" s="474">
        <v>89.09</v>
      </c>
      <c r="F1914" s="474" t="s">
        <v>4422</v>
      </c>
      <c r="G1914" s="475">
        <v>0.005</v>
      </c>
      <c r="M1914" s="473" t="s">
        <v>2174</v>
      </c>
      <c r="N1914" s="406">
        <v>86.36</v>
      </c>
      <c r="O1914" s="474">
        <v>88.55</v>
      </c>
      <c r="P1914" s="474">
        <v>88.55</v>
      </c>
      <c r="Q1914" s="474">
        <v>86.0</v>
      </c>
      <c r="R1914" s="474" t="s">
        <v>4336</v>
      </c>
      <c r="S1914" s="475">
        <v>-0.0186</v>
      </c>
    </row>
    <row r="1915" ht="15.75" customHeight="1">
      <c r="A1915" s="473" t="s">
        <v>2266</v>
      </c>
      <c r="B1915" s="406">
        <v>89.73</v>
      </c>
      <c r="C1915" s="474">
        <v>94.36</v>
      </c>
      <c r="D1915" s="474">
        <v>94.55</v>
      </c>
      <c r="E1915" s="474">
        <v>89.09</v>
      </c>
      <c r="F1915" s="474" t="s">
        <v>4423</v>
      </c>
      <c r="G1915" s="475">
        <v>-0.0324</v>
      </c>
      <c r="M1915" s="473" t="s">
        <v>2175</v>
      </c>
      <c r="N1915" s="406">
        <v>88.0</v>
      </c>
      <c r="O1915" s="474">
        <v>85.0</v>
      </c>
      <c r="P1915" s="474">
        <v>88.45</v>
      </c>
      <c r="Q1915" s="474">
        <v>84.73</v>
      </c>
      <c r="R1915" s="474" t="s">
        <v>4329</v>
      </c>
      <c r="S1915" s="475">
        <v>0.0408</v>
      </c>
    </row>
    <row r="1916" ht="15.75" customHeight="1">
      <c r="A1916" s="473" t="s">
        <v>2267</v>
      </c>
      <c r="B1916" s="406">
        <v>92.73</v>
      </c>
      <c r="C1916" s="474">
        <v>91.27</v>
      </c>
      <c r="D1916" s="474">
        <v>93.36</v>
      </c>
      <c r="E1916" s="474">
        <v>89.64</v>
      </c>
      <c r="F1916" s="474" t="s">
        <v>4424</v>
      </c>
      <c r="G1916" s="475">
        <v>0.0592</v>
      </c>
      <c r="M1916" s="473" t="s">
        <v>2176</v>
      </c>
      <c r="N1916" s="406">
        <v>84.55</v>
      </c>
      <c r="O1916" s="474">
        <v>86.27</v>
      </c>
      <c r="P1916" s="474">
        <v>86.73</v>
      </c>
      <c r="Q1916" s="474">
        <v>83.64</v>
      </c>
      <c r="R1916" s="474" t="s">
        <v>4337</v>
      </c>
      <c r="S1916" s="475">
        <v>-0.0179</v>
      </c>
    </row>
    <row r="1917" ht="15.75" customHeight="1">
      <c r="A1917" s="473" t="s">
        <v>2268</v>
      </c>
      <c r="B1917" s="406">
        <v>87.55</v>
      </c>
      <c r="C1917" s="474">
        <v>86.82</v>
      </c>
      <c r="D1917" s="474">
        <v>88.0</v>
      </c>
      <c r="E1917" s="474">
        <v>86.36</v>
      </c>
      <c r="F1917" s="474" t="s">
        <v>4425</v>
      </c>
      <c r="G1917" s="475">
        <v>-0.0568</v>
      </c>
      <c r="M1917" s="473" t="s">
        <v>2177</v>
      </c>
      <c r="N1917" s="406">
        <v>86.09</v>
      </c>
      <c r="O1917" s="474">
        <v>86.36</v>
      </c>
      <c r="P1917" s="474">
        <v>87.45</v>
      </c>
      <c r="Q1917" s="474">
        <v>85.55</v>
      </c>
      <c r="R1917" s="474" t="s">
        <v>4338</v>
      </c>
      <c r="S1917" s="475">
        <v>-0.0031</v>
      </c>
    </row>
    <row r="1918" ht="15.75" customHeight="1">
      <c r="A1918" s="473" t="s">
        <v>2269</v>
      </c>
      <c r="B1918" s="406">
        <v>92.82</v>
      </c>
      <c r="C1918" s="474">
        <v>93.09</v>
      </c>
      <c r="D1918" s="474">
        <v>95.45</v>
      </c>
      <c r="E1918" s="474">
        <v>92.0</v>
      </c>
      <c r="F1918" s="474" t="s">
        <v>3122</v>
      </c>
      <c r="G1918" s="475">
        <v>-0.0039</v>
      </c>
      <c r="M1918" s="473" t="s">
        <v>2178</v>
      </c>
      <c r="N1918" s="406">
        <v>86.36</v>
      </c>
      <c r="O1918" s="474">
        <v>84.0</v>
      </c>
      <c r="P1918" s="474">
        <v>86.73</v>
      </c>
      <c r="Q1918" s="474">
        <v>83.09</v>
      </c>
      <c r="R1918" s="474" t="s">
        <v>4339</v>
      </c>
      <c r="S1918" s="475">
        <v>0.0394</v>
      </c>
    </row>
    <row r="1919" ht="15.75" customHeight="1">
      <c r="A1919" s="473" t="s">
        <v>2270</v>
      </c>
      <c r="B1919" s="406">
        <v>93.18</v>
      </c>
      <c r="C1919" s="474">
        <v>87.91</v>
      </c>
      <c r="D1919" s="474">
        <v>93.64</v>
      </c>
      <c r="E1919" s="474">
        <v>87.91</v>
      </c>
      <c r="F1919" s="474" t="s">
        <v>4426</v>
      </c>
      <c r="G1919" s="475">
        <v>0.0567</v>
      </c>
      <c r="M1919" s="473" t="s">
        <v>2179</v>
      </c>
      <c r="N1919" s="406">
        <v>83.09</v>
      </c>
      <c r="O1919" s="474">
        <v>84.09</v>
      </c>
      <c r="P1919" s="474">
        <v>84.36</v>
      </c>
      <c r="Q1919" s="474">
        <v>82.27</v>
      </c>
      <c r="R1919" s="474" t="s">
        <v>4340</v>
      </c>
      <c r="S1919" s="475">
        <v>-0.0098</v>
      </c>
    </row>
    <row r="1920" ht="15.75" customHeight="1">
      <c r="A1920" s="473" t="s">
        <v>2271</v>
      </c>
      <c r="B1920" s="406">
        <v>88.18</v>
      </c>
      <c r="C1920" s="474">
        <v>89.0</v>
      </c>
      <c r="D1920" s="474">
        <v>90.36</v>
      </c>
      <c r="E1920" s="474">
        <v>87.82</v>
      </c>
      <c r="F1920" s="474" t="s">
        <v>4427</v>
      </c>
      <c r="G1920" s="475">
        <v>0.0</v>
      </c>
      <c r="M1920" s="473" t="s">
        <v>2180</v>
      </c>
      <c r="N1920" s="406">
        <v>83.91</v>
      </c>
      <c r="O1920" s="474">
        <v>85.45</v>
      </c>
      <c r="P1920" s="474">
        <v>85.45</v>
      </c>
      <c r="Q1920" s="474">
        <v>83.55</v>
      </c>
      <c r="R1920" s="474" t="s">
        <v>4341</v>
      </c>
      <c r="S1920" s="475">
        <v>-0.0076</v>
      </c>
    </row>
    <row r="1921" ht="15.75" customHeight="1">
      <c r="A1921" s="473" t="s">
        <v>2272</v>
      </c>
      <c r="B1921" s="406">
        <v>88.18</v>
      </c>
      <c r="C1921" s="474">
        <v>84.55</v>
      </c>
      <c r="D1921" s="474">
        <v>88.64</v>
      </c>
      <c r="E1921" s="474">
        <v>84.55</v>
      </c>
      <c r="F1921" s="474" t="s">
        <v>4428</v>
      </c>
      <c r="G1921" s="475">
        <v>0.0765</v>
      </c>
      <c r="M1921" s="473" t="s">
        <v>2181</v>
      </c>
      <c r="N1921" s="406">
        <v>84.55</v>
      </c>
      <c r="O1921" s="474">
        <v>82.82</v>
      </c>
      <c r="P1921" s="474">
        <v>85.64</v>
      </c>
      <c r="Q1921" s="474">
        <v>82.73</v>
      </c>
      <c r="R1921" s="474" t="s">
        <v>4342</v>
      </c>
      <c r="S1921" s="475">
        <v>0.0231</v>
      </c>
    </row>
    <row r="1922" ht="15.75" customHeight="1">
      <c r="A1922" s="473" t="s">
        <v>2273</v>
      </c>
      <c r="B1922" s="406">
        <v>81.91</v>
      </c>
      <c r="C1922" s="474">
        <v>84.18</v>
      </c>
      <c r="D1922" s="474">
        <v>82.09</v>
      </c>
      <c r="E1922" s="474">
        <v>82.27</v>
      </c>
      <c r="F1922" s="474" t="s">
        <v>4429</v>
      </c>
      <c r="G1922" s="475">
        <v>0.0</v>
      </c>
      <c r="M1922" s="473" t="s">
        <v>2182</v>
      </c>
      <c r="N1922" s="406">
        <v>82.64</v>
      </c>
      <c r="O1922" s="474">
        <v>83.18</v>
      </c>
      <c r="P1922" s="474">
        <v>83.55</v>
      </c>
      <c r="Q1922" s="474">
        <v>82.27</v>
      </c>
      <c r="R1922" s="474" t="s">
        <v>4343</v>
      </c>
      <c r="S1922" s="475">
        <v>-0.0097</v>
      </c>
    </row>
    <row r="1923" ht="15.75" customHeight="1">
      <c r="A1923" s="473" t="s">
        <v>2274</v>
      </c>
      <c r="B1923" s="406">
        <v>81.91</v>
      </c>
      <c r="C1923" s="474">
        <v>81.91</v>
      </c>
      <c r="D1923" s="474">
        <v>83.27</v>
      </c>
      <c r="E1923" s="474">
        <v>81.73</v>
      </c>
      <c r="F1923" s="474" t="s">
        <v>4430</v>
      </c>
      <c r="G1923" s="475">
        <v>-0.0044</v>
      </c>
      <c r="M1923" s="473" t="s">
        <v>2183</v>
      </c>
      <c r="N1923" s="406">
        <v>83.45</v>
      </c>
      <c r="O1923" s="474">
        <v>81.91</v>
      </c>
      <c r="P1923" s="474">
        <v>83.91</v>
      </c>
      <c r="Q1923" s="474">
        <v>81.36</v>
      </c>
      <c r="R1923" s="474" t="s">
        <v>4344</v>
      </c>
      <c r="S1923" s="475">
        <v>0.0302</v>
      </c>
    </row>
    <row r="1924" ht="15.75" customHeight="1">
      <c r="A1924" s="473" t="s">
        <v>2275</v>
      </c>
      <c r="B1924" s="406">
        <v>82.27</v>
      </c>
      <c r="C1924" s="474">
        <v>82.27</v>
      </c>
      <c r="D1924" s="474">
        <v>83.64</v>
      </c>
      <c r="E1924" s="474">
        <v>82.0</v>
      </c>
      <c r="F1924" s="474" t="s">
        <v>4431</v>
      </c>
      <c r="G1924" s="475">
        <v>-0.0045</v>
      </c>
      <c r="M1924" s="473" t="s">
        <v>2184</v>
      </c>
      <c r="N1924" s="406">
        <v>81.0</v>
      </c>
      <c r="O1924" s="474">
        <v>80.82</v>
      </c>
      <c r="P1924" s="474">
        <v>83.18</v>
      </c>
      <c r="Q1924" s="474">
        <v>80.64</v>
      </c>
      <c r="R1924" s="474" t="s">
        <v>4345</v>
      </c>
      <c r="S1924" s="475">
        <v>0.008</v>
      </c>
    </row>
    <row r="1925" ht="15.75" customHeight="1">
      <c r="A1925" s="473" t="s">
        <v>2276</v>
      </c>
      <c r="B1925" s="406">
        <v>82.64</v>
      </c>
      <c r="C1925" s="474">
        <v>82.64</v>
      </c>
      <c r="D1925" s="474">
        <v>84.36</v>
      </c>
      <c r="E1925" s="474">
        <v>82.36</v>
      </c>
      <c r="F1925" s="474" t="s">
        <v>4432</v>
      </c>
      <c r="G1925" s="475">
        <v>-0.0076</v>
      </c>
      <c r="M1925" s="473" t="s">
        <v>2185</v>
      </c>
      <c r="N1925" s="406">
        <v>80.36</v>
      </c>
      <c r="O1925" s="474">
        <v>80.09</v>
      </c>
      <c r="P1925" s="474">
        <v>81.0</v>
      </c>
      <c r="Q1925" s="474">
        <v>79.73</v>
      </c>
      <c r="R1925" s="474" t="s">
        <v>4346</v>
      </c>
      <c r="S1925" s="475">
        <v>0.0</v>
      </c>
    </row>
    <row r="1926" ht="15.75" customHeight="1">
      <c r="A1926" s="473" t="s">
        <v>2277</v>
      </c>
      <c r="B1926" s="406">
        <v>83.27</v>
      </c>
      <c r="C1926" s="474">
        <v>84.64</v>
      </c>
      <c r="D1926" s="474">
        <v>85.45</v>
      </c>
      <c r="E1926" s="474">
        <v>82.82</v>
      </c>
      <c r="F1926" s="474" t="s">
        <v>4433</v>
      </c>
      <c r="G1926" s="475">
        <v>-0.0108</v>
      </c>
      <c r="M1926" s="473" t="s">
        <v>2186</v>
      </c>
      <c r="N1926" s="406">
        <v>80.36</v>
      </c>
      <c r="O1926" s="474">
        <v>80.55</v>
      </c>
      <c r="P1926" s="474">
        <v>81.55</v>
      </c>
      <c r="Q1926" s="474">
        <v>80.09</v>
      </c>
      <c r="R1926" s="474" t="s">
        <v>4347</v>
      </c>
      <c r="S1926" s="475">
        <v>-0.0146</v>
      </c>
    </row>
    <row r="1927" ht="15.75" customHeight="1">
      <c r="A1927" s="473" t="s">
        <v>2278</v>
      </c>
      <c r="B1927" s="406">
        <v>84.18</v>
      </c>
      <c r="C1927" s="474">
        <v>82.18</v>
      </c>
      <c r="D1927" s="474">
        <v>84.55</v>
      </c>
      <c r="E1927" s="474">
        <v>81.64</v>
      </c>
      <c r="F1927" s="474" t="s">
        <v>4434</v>
      </c>
      <c r="G1927" s="475">
        <v>0.03</v>
      </c>
      <c r="M1927" s="473" t="s">
        <v>2187</v>
      </c>
      <c r="N1927" s="406">
        <v>81.55</v>
      </c>
      <c r="O1927" s="474">
        <v>79.45</v>
      </c>
      <c r="P1927" s="474">
        <v>82.45</v>
      </c>
      <c r="Q1927" s="474">
        <v>79.36</v>
      </c>
      <c r="R1927" s="474" t="s">
        <v>4348</v>
      </c>
      <c r="S1927" s="475">
        <v>0.0264</v>
      </c>
    </row>
    <row r="1928" ht="15.75" customHeight="1">
      <c r="A1928" s="473" t="s">
        <v>2279</v>
      </c>
      <c r="B1928" s="406">
        <v>81.73</v>
      </c>
      <c r="C1928" s="474">
        <v>82.18</v>
      </c>
      <c r="D1928" s="474">
        <v>82.27</v>
      </c>
      <c r="E1928" s="474">
        <v>81.45</v>
      </c>
      <c r="F1928" s="474" t="s">
        <v>4435</v>
      </c>
      <c r="G1928" s="475">
        <v>0.0034</v>
      </c>
      <c r="M1928" s="473" t="s">
        <v>2188</v>
      </c>
      <c r="N1928" s="406">
        <v>79.45</v>
      </c>
      <c r="O1928" s="474">
        <v>78.18</v>
      </c>
      <c r="P1928" s="474">
        <v>80.0</v>
      </c>
      <c r="Q1928" s="474">
        <v>78.18</v>
      </c>
      <c r="R1928" s="474" t="s">
        <v>4349</v>
      </c>
      <c r="S1928" s="475">
        <v>0.0023</v>
      </c>
    </row>
    <row r="1929" ht="15.75" customHeight="1">
      <c r="A1929" s="473" t="s">
        <v>2280</v>
      </c>
      <c r="B1929" s="406">
        <v>81.45</v>
      </c>
      <c r="C1929" s="474">
        <v>82.73</v>
      </c>
      <c r="D1929" s="474">
        <v>82.73</v>
      </c>
      <c r="E1929" s="474">
        <v>81.0</v>
      </c>
      <c r="F1929" s="474" t="s">
        <v>4436</v>
      </c>
      <c r="G1929" s="475">
        <v>-0.01</v>
      </c>
      <c r="M1929" s="473" t="s">
        <v>2189</v>
      </c>
      <c r="N1929" s="406">
        <v>79.27</v>
      </c>
      <c r="O1929" s="474">
        <v>78.91</v>
      </c>
      <c r="P1929" s="474">
        <v>80.09</v>
      </c>
      <c r="Q1929" s="474">
        <v>78.73</v>
      </c>
      <c r="R1929" s="474" t="s">
        <v>4350</v>
      </c>
      <c r="S1929" s="475">
        <v>0.0105</v>
      </c>
    </row>
    <row r="1930" ht="15.75" customHeight="1">
      <c r="A1930" s="473" t="s">
        <v>2281</v>
      </c>
      <c r="B1930" s="406">
        <v>82.27</v>
      </c>
      <c r="C1930" s="474">
        <v>81.0</v>
      </c>
      <c r="D1930" s="474">
        <v>83.45</v>
      </c>
      <c r="E1930" s="474">
        <v>81.0</v>
      </c>
      <c r="F1930" s="474" t="s">
        <v>4437</v>
      </c>
      <c r="G1930" s="475">
        <v>0.0112</v>
      </c>
      <c r="M1930" s="473" t="s">
        <v>2190</v>
      </c>
      <c r="N1930" s="406">
        <v>78.45</v>
      </c>
      <c r="O1930" s="474">
        <v>76.36</v>
      </c>
      <c r="P1930" s="474">
        <v>79.09</v>
      </c>
      <c r="Q1930" s="474">
        <v>75.45</v>
      </c>
      <c r="R1930" s="474" t="s">
        <v>4351</v>
      </c>
      <c r="S1930" s="475">
        <v>0.0371</v>
      </c>
    </row>
    <row r="1931" ht="15.75" customHeight="1">
      <c r="A1931" s="473" t="s">
        <v>2282</v>
      </c>
      <c r="B1931" s="406">
        <v>81.36</v>
      </c>
      <c r="C1931" s="474">
        <v>82.55</v>
      </c>
      <c r="D1931" s="474">
        <v>82.64</v>
      </c>
      <c r="E1931" s="474">
        <v>80.73</v>
      </c>
      <c r="F1931" s="474" t="s">
        <v>4438</v>
      </c>
      <c r="G1931" s="475">
        <v>0.0101</v>
      </c>
      <c r="M1931" s="473" t="s">
        <v>2191</v>
      </c>
      <c r="N1931" s="406">
        <v>75.64</v>
      </c>
      <c r="O1931" s="474">
        <v>77.27</v>
      </c>
      <c r="P1931" s="474">
        <v>77.27</v>
      </c>
      <c r="Q1931" s="474">
        <v>75.27</v>
      </c>
      <c r="R1931" s="474" t="s">
        <v>4352</v>
      </c>
      <c r="S1931" s="475">
        <v>-0.0094</v>
      </c>
    </row>
    <row r="1932" ht="15.75" customHeight="1">
      <c r="A1932" s="473" t="s">
        <v>2283</v>
      </c>
      <c r="B1932" s="406">
        <v>80.55</v>
      </c>
      <c r="C1932" s="474">
        <v>78.64</v>
      </c>
      <c r="D1932" s="474">
        <v>83.36</v>
      </c>
      <c r="E1932" s="474">
        <v>78.27</v>
      </c>
      <c r="F1932" s="474" t="s">
        <v>4439</v>
      </c>
      <c r="G1932" s="475">
        <v>-0.0155</v>
      </c>
      <c r="M1932" s="473" t="s">
        <v>2192</v>
      </c>
      <c r="N1932" s="406">
        <v>76.36</v>
      </c>
      <c r="O1932" s="474">
        <v>77.91</v>
      </c>
      <c r="P1932" s="474">
        <v>78.36</v>
      </c>
      <c r="Q1932" s="474">
        <v>75.09</v>
      </c>
      <c r="R1932" s="474" t="s">
        <v>4353</v>
      </c>
      <c r="S1932" s="475">
        <v>-0.0312</v>
      </c>
    </row>
    <row r="1933" ht="15.75" customHeight="1">
      <c r="A1933" s="473" t="s">
        <v>2284</v>
      </c>
      <c r="B1933" s="406">
        <v>81.82</v>
      </c>
      <c r="C1933" s="474">
        <v>80.91</v>
      </c>
      <c r="D1933" s="474">
        <v>82.27</v>
      </c>
      <c r="E1933" s="474">
        <v>80.55</v>
      </c>
      <c r="F1933" s="474" t="s">
        <v>4440</v>
      </c>
      <c r="G1933" s="475">
        <v>0.0285</v>
      </c>
      <c r="M1933" s="473" t="s">
        <v>2193</v>
      </c>
      <c r="N1933" s="406">
        <v>78.82</v>
      </c>
      <c r="O1933" s="474">
        <v>78.45</v>
      </c>
      <c r="P1933" s="474">
        <v>79.09</v>
      </c>
      <c r="Q1933" s="474">
        <v>77.73</v>
      </c>
      <c r="R1933" s="474" t="s">
        <v>4354</v>
      </c>
      <c r="S1933" s="475">
        <v>0.0034</v>
      </c>
    </row>
    <row r="1934" ht="15.75" customHeight="1">
      <c r="A1934" s="473" t="s">
        <v>2285</v>
      </c>
      <c r="B1934" s="406">
        <v>79.55</v>
      </c>
      <c r="C1934" s="474">
        <v>81.82</v>
      </c>
      <c r="D1934" s="474">
        <v>83.0</v>
      </c>
      <c r="E1934" s="474">
        <v>78.91</v>
      </c>
      <c r="F1934" s="474" t="s">
        <v>4441</v>
      </c>
      <c r="G1934" s="475">
        <v>-0.0245</v>
      </c>
      <c r="M1934" s="473" t="s">
        <v>2194</v>
      </c>
      <c r="N1934" s="406">
        <v>78.55</v>
      </c>
      <c r="O1934" s="474">
        <v>79.45</v>
      </c>
      <c r="P1934" s="474">
        <v>79.64</v>
      </c>
      <c r="Q1934" s="474">
        <v>78.0</v>
      </c>
      <c r="R1934" s="474" t="s">
        <v>4355</v>
      </c>
      <c r="S1934" s="475">
        <v>-0.0046</v>
      </c>
    </row>
    <row r="1935" ht="15.75" customHeight="1">
      <c r="A1935" s="473" t="s">
        <v>2286</v>
      </c>
      <c r="B1935" s="406">
        <v>81.55</v>
      </c>
      <c r="C1935" s="474">
        <v>83.55</v>
      </c>
      <c r="D1935" s="474">
        <v>84.36</v>
      </c>
      <c r="E1935" s="474">
        <v>77.27</v>
      </c>
      <c r="F1935" s="474" t="s">
        <v>4442</v>
      </c>
      <c r="G1935" s="475">
        <v>-0.0185</v>
      </c>
      <c r="M1935" s="473" t="s">
        <v>2195</v>
      </c>
      <c r="N1935" s="406">
        <v>78.91</v>
      </c>
      <c r="O1935" s="474">
        <v>80.45</v>
      </c>
      <c r="P1935" s="474">
        <v>80.45</v>
      </c>
      <c r="Q1935" s="474">
        <v>78.18</v>
      </c>
      <c r="R1935" s="474" t="s">
        <v>4356</v>
      </c>
      <c r="S1935" s="475">
        <v>-0.0191</v>
      </c>
    </row>
    <row r="1936" ht="15.75" customHeight="1">
      <c r="A1936" s="473" t="s">
        <v>2287</v>
      </c>
      <c r="B1936" s="406">
        <v>83.09</v>
      </c>
      <c r="C1936" s="474">
        <v>84.36</v>
      </c>
      <c r="D1936" s="474">
        <v>84.36</v>
      </c>
      <c r="E1936" s="474">
        <v>82.73</v>
      </c>
      <c r="F1936" s="474" t="s">
        <v>4443</v>
      </c>
      <c r="G1936" s="475">
        <v>-0.0119</v>
      </c>
      <c r="M1936" s="473" t="s">
        <v>2196</v>
      </c>
      <c r="N1936" s="406">
        <v>80.45</v>
      </c>
      <c r="O1936" s="474">
        <v>79.82</v>
      </c>
      <c r="P1936" s="474">
        <v>81.0</v>
      </c>
      <c r="Q1936" s="474">
        <v>79.45</v>
      </c>
      <c r="R1936" s="474" t="s">
        <v>4357</v>
      </c>
      <c r="S1936" s="475">
        <v>-0.0035</v>
      </c>
    </row>
    <row r="1937" ht="15.75" customHeight="1">
      <c r="A1937" s="473" t="s">
        <v>2288</v>
      </c>
      <c r="B1937" s="406">
        <v>84.09</v>
      </c>
      <c r="C1937" s="474">
        <v>83.82</v>
      </c>
      <c r="D1937" s="474">
        <v>85.45</v>
      </c>
      <c r="E1937" s="474">
        <v>83.64</v>
      </c>
      <c r="F1937" s="474" t="s">
        <v>4444</v>
      </c>
      <c r="G1937" s="475">
        <v>0.0043</v>
      </c>
      <c r="M1937" s="473" t="s">
        <v>2197</v>
      </c>
      <c r="N1937" s="406">
        <v>80.73</v>
      </c>
      <c r="O1937" s="474">
        <v>79.09</v>
      </c>
      <c r="P1937" s="474">
        <v>81.36</v>
      </c>
      <c r="Q1937" s="474">
        <v>79.0</v>
      </c>
      <c r="R1937" s="474" t="s">
        <v>4358</v>
      </c>
      <c r="S1937" s="475">
        <v>0.0231</v>
      </c>
    </row>
    <row r="1938" ht="15.75" customHeight="1">
      <c r="A1938" s="473" t="s">
        <v>2289</v>
      </c>
      <c r="B1938" s="406">
        <v>83.73</v>
      </c>
      <c r="C1938" s="474">
        <v>82.73</v>
      </c>
      <c r="D1938" s="474">
        <v>84.73</v>
      </c>
      <c r="E1938" s="474">
        <v>82.36</v>
      </c>
      <c r="F1938" s="474" t="s">
        <v>4445</v>
      </c>
      <c r="G1938" s="475">
        <v>0.0099</v>
      </c>
      <c r="M1938" s="473" t="s">
        <v>2198</v>
      </c>
      <c r="N1938" s="406">
        <v>78.91</v>
      </c>
      <c r="O1938" s="474">
        <v>77.27</v>
      </c>
      <c r="P1938" s="474">
        <v>79.91</v>
      </c>
      <c r="Q1938" s="474">
        <v>76.82</v>
      </c>
      <c r="R1938" s="474" t="s">
        <v>4359</v>
      </c>
      <c r="S1938" s="475">
        <v>0.0128</v>
      </c>
    </row>
    <row r="1939" ht="15.75" customHeight="1">
      <c r="A1939" s="473" t="s">
        <v>2290</v>
      </c>
      <c r="B1939" s="406">
        <v>82.91</v>
      </c>
      <c r="C1939" s="474">
        <v>84.64</v>
      </c>
      <c r="D1939" s="474">
        <v>85.0</v>
      </c>
      <c r="E1939" s="474">
        <v>82.64</v>
      </c>
      <c r="F1939" s="474" t="s">
        <v>4446</v>
      </c>
      <c r="G1939" s="475">
        <v>-0.0194</v>
      </c>
      <c r="M1939" s="473" t="s">
        <v>2199</v>
      </c>
      <c r="N1939" s="406">
        <v>77.91</v>
      </c>
      <c r="O1939" s="474">
        <v>78.64</v>
      </c>
      <c r="P1939" s="474">
        <v>78.82</v>
      </c>
      <c r="Q1939" s="474">
        <v>77.45</v>
      </c>
      <c r="R1939" s="474" t="s">
        <v>4360</v>
      </c>
      <c r="S1939" s="475">
        <v>-0.0127</v>
      </c>
    </row>
    <row r="1940" ht="15.75" customHeight="1">
      <c r="A1940" s="473" t="s">
        <v>2291</v>
      </c>
      <c r="B1940" s="406">
        <v>84.55</v>
      </c>
      <c r="C1940" s="474">
        <v>84.55</v>
      </c>
      <c r="D1940" s="474">
        <v>84.91</v>
      </c>
      <c r="E1940" s="474">
        <v>83.91</v>
      </c>
      <c r="F1940" s="474" t="s">
        <v>4447</v>
      </c>
      <c r="G1940" s="475">
        <v>0.0044</v>
      </c>
      <c r="M1940" s="473" t="s">
        <v>2200</v>
      </c>
      <c r="N1940" s="406">
        <v>78.91</v>
      </c>
      <c r="O1940" s="474">
        <v>78.27</v>
      </c>
      <c r="P1940" s="474">
        <v>79.91</v>
      </c>
      <c r="Q1940" s="474">
        <v>78.27</v>
      </c>
      <c r="R1940" s="474" t="s">
        <v>4361</v>
      </c>
      <c r="S1940" s="475">
        <v>0.0034</v>
      </c>
    </row>
    <row r="1941" ht="15.75" customHeight="1">
      <c r="A1941" s="473" t="s">
        <v>2292</v>
      </c>
      <c r="B1941" s="406">
        <v>84.18</v>
      </c>
      <c r="C1941" s="474">
        <v>82.91</v>
      </c>
      <c r="D1941" s="474">
        <v>84.55</v>
      </c>
      <c r="E1941" s="474">
        <v>82.82</v>
      </c>
      <c r="F1941" s="474" t="s">
        <v>4448</v>
      </c>
      <c r="G1941" s="475">
        <v>0.0131</v>
      </c>
      <c r="M1941" s="473" t="s">
        <v>2201</v>
      </c>
      <c r="N1941" s="406">
        <v>78.64</v>
      </c>
      <c r="O1941" s="474">
        <v>79.18</v>
      </c>
      <c r="P1941" s="474">
        <v>79.55</v>
      </c>
      <c r="Q1941" s="474">
        <v>78.18</v>
      </c>
      <c r="R1941" s="474" t="s">
        <v>4362</v>
      </c>
      <c r="S1941" s="475">
        <v>-0.0079</v>
      </c>
    </row>
    <row r="1942" ht="15.75" customHeight="1">
      <c r="A1942" s="473" t="s">
        <v>2293</v>
      </c>
      <c r="B1942" s="406">
        <v>83.09</v>
      </c>
      <c r="C1942" s="474">
        <v>82.55</v>
      </c>
      <c r="D1942" s="474">
        <v>83.64</v>
      </c>
      <c r="E1942" s="474">
        <v>81.55</v>
      </c>
      <c r="F1942" s="474" t="s">
        <v>4449</v>
      </c>
      <c r="G1942" s="475">
        <v>-0.0066</v>
      </c>
      <c r="M1942" s="473" t="s">
        <v>2202</v>
      </c>
      <c r="N1942" s="406">
        <v>79.27</v>
      </c>
      <c r="O1942" s="474">
        <v>81.55</v>
      </c>
      <c r="P1942" s="474">
        <v>81.55</v>
      </c>
      <c r="Q1942" s="474">
        <v>79.09</v>
      </c>
      <c r="R1942" s="474" t="s">
        <v>4363</v>
      </c>
      <c r="S1942" s="475">
        <v>-0.0246</v>
      </c>
    </row>
    <row r="1943" ht="15.75" customHeight="1">
      <c r="A1943" s="473" t="s">
        <v>2294</v>
      </c>
      <c r="B1943" s="406">
        <v>83.64</v>
      </c>
      <c r="C1943" s="474">
        <v>84.18</v>
      </c>
      <c r="D1943" s="474">
        <v>85.18</v>
      </c>
      <c r="E1943" s="474">
        <v>83.18</v>
      </c>
      <c r="F1943" s="474" t="s">
        <v>4450</v>
      </c>
      <c r="G1943" s="475">
        <v>0.0023</v>
      </c>
      <c r="M1943" s="473" t="s">
        <v>2203</v>
      </c>
      <c r="N1943" s="406">
        <v>81.27</v>
      </c>
      <c r="O1943" s="474">
        <v>79.55</v>
      </c>
      <c r="P1943" s="474">
        <v>81.82</v>
      </c>
      <c r="Q1943" s="474">
        <v>79.55</v>
      </c>
      <c r="R1943" s="474" t="s">
        <v>4364</v>
      </c>
      <c r="S1943" s="475">
        <v>0.0252</v>
      </c>
    </row>
    <row r="1944" ht="15.75" customHeight="1">
      <c r="A1944" s="473" t="s">
        <v>2295</v>
      </c>
      <c r="B1944" s="406">
        <v>83.45</v>
      </c>
      <c r="C1944" s="474">
        <v>82.0</v>
      </c>
      <c r="D1944" s="474">
        <v>84.27</v>
      </c>
      <c r="E1944" s="474">
        <v>80.73</v>
      </c>
      <c r="F1944" s="474" t="s">
        <v>4451</v>
      </c>
      <c r="G1944" s="475">
        <v>0.0143</v>
      </c>
      <c r="M1944" s="473" t="s">
        <v>2204</v>
      </c>
      <c r="N1944" s="406">
        <v>79.27</v>
      </c>
      <c r="O1944" s="474">
        <v>81.82</v>
      </c>
      <c r="P1944" s="474">
        <v>81.82</v>
      </c>
      <c r="Q1944" s="474">
        <v>78.91</v>
      </c>
      <c r="R1944" s="474" t="s">
        <v>4365</v>
      </c>
      <c r="S1944" s="475">
        <v>-0.028</v>
      </c>
    </row>
    <row r="1945" ht="15.75" customHeight="1">
      <c r="A1945" s="473" t="s">
        <v>2296</v>
      </c>
      <c r="B1945" s="406">
        <v>82.27</v>
      </c>
      <c r="C1945" s="474">
        <v>84.09</v>
      </c>
      <c r="D1945" s="474">
        <v>84.09</v>
      </c>
      <c r="E1945" s="474">
        <v>81.73</v>
      </c>
      <c r="F1945" s="474" t="s">
        <v>4452</v>
      </c>
      <c r="G1945" s="475">
        <v>-0.0195</v>
      </c>
      <c r="M1945" s="473" t="s">
        <v>2205</v>
      </c>
      <c r="N1945" s="406">
        <v>81.55</v>
      </c>
      <c r="O1945" s="474">
        <v>82.82</v>
      </c>
      <c r="P1945" s="474">
        <v>83.0</v>
      </c>
      <c r="Q1945" s="474">
        <v>80.82</v>
      </c>
      <c r="R1945" s="474" t="s">
        <v>4366</v>
      </c>
      <c r="S1945" s="475">
        <v>-0.0185</v>
      </c>
    </row>
    <row r="1946" ht="15.75" customHeight="1">
      <c r="A1946" s="473" t="s">
        <v>2297</v>
      </c>
      <c r="B1946" s="406">
        <v>83.91</v>
      </c>
      <c r="C1946" s="474">
        <v>86.18</v>
      </c>
      <c r="D1946" s="474">
        <v>89.82</v>
      </c>
      <c r="E1946" s="474">
        <v>82.73</v>
      </c>
      <c r="F1946" s="474" t="s">
        <v>4453</v>
      </c>
      <c r="G1946" s="475">
        <v>0.0032</v>
      </c>
      <c r="M1946" s="473" t="s">
        <v>2206</v>
      </c>
      <c r="N1946" s="406">
        <v>83.09</v>
      </c>
      <c r="O1946" s="474">
        <v>79.0</v>
      </c>
      <c r="P1946" s="474">
        <v>83.64</v>
      </c>
      <c r="Q1946" s="474">
        <v>78.18</v>
      </c>
      <c r="R1946" s="474" t="s">
        <v>4367</v>
      </c>
      <c r="S1946" s="475">
        <v>0.0665</v>
      </c>
    </row>
    <row r="1947" ht="15.75" customHeight="1">
      <c r="A1947" s="473" t="s">
        <v>2298</v>
      </c>
      <c r="B1947" s="406">
        <v>83.64</v>
      </c>
      <c r="C1947" s="474">
        <v>86.36</v>
      </c>
      <c r="D1947" s="474">
        <v>86.36</v>
      </c>
      <c r="E1947" s="474">
        <v>82.91</v>
      </c>
      <c r="F1947" s="474" t="s">
        <v>4454</v>
      </c>
      <c r="G1947" s="475">
        <v>-0.0295</v>
      </c>
      <c r="M1947" s="473" t="s">
        <v>2207</v>
      </c>
      <c r="N1947" s="406">
        <v>77.91</v>
      </c>
      <c r="O1947" s="474">
        <v>78.18</v>
      </c>
      <c r="P1947" s="474">
        <v>80.91</v>
      </c>
      <c r="Q1947" s="474">
        <v>77.27</v>
      </c>
      <c r="R1947" s="474" t="s">
        <v>4368</v>
      </c>
      <c r="S1947" s="475">
        <v>-0.0603</v>
      </c>
    </row>
    <row r="1948" ht="15.75" customHeight="1">
      <c r="A1948" s="473" t="s">
        <v>2299</v>
      </c>
      <c r="B1948" s="406">
        <v>86.18</v>
      </c>
      <c r="C1948" s="474">
        <v>86.09</v>
      </c>
      <c r="D1948" s="474">
        <v>86.82</v>
      </c>
      <c r="E1948" s="474">
        <v>85.45</v>
      </c>
      <c r="F1948" s="474" t="s">
        <v>4455</v>
      </c>
      <c r="G1948" s="475">
        <v>0.0042</v>
      </c>
      <c r="M1948" s="473" t="s">
        <v>2208</v>
      </c>
      <c r="N1948" s="406">
        <v>82.91</v>
      </c>
      <c r="O1948" s="474">
        <v>81.45</v>
      </c>
      <c r="P1948" s="474">
        <v>83.18</v>
      </c>
      <c r="Q1948" s="474">
        <v>80.0</v>
      </c>
      <c r="R1948" s="474" t="s">
        <v>4369</v>
      </c>
      <c r="S1948" s="475">
        <v>0.0122</v>
      </c>
    </row>
    <row r="1949" ht="15.75" customHeight="1">
      <c r="A1949" s="473" t="s">
        <v>2300</v>
      </c>
      <c r="B1949" s="406">
        <v>85.82</v>
      </c>
      <c r="C1949" s="474">
        <v>86.55</v>
      </c>
      <c r="D1949" s="474">
        <v>87.18</v>
      </c>
      <c r="E1949" s="474">
        <v>85.45</v>
      </c>
      <c r="F1949" s="474" t="s">
        <v>4456</v>
      </c>
      <c r="G1949" s="475">
        <v>-0.0052</v>
      </c>
      <c r="M1949" s="473" t="s">
        <v>2209</v>
      </c>
      <c r="N1949" s="406">
        <v>81.91</v>
      </c>
      <c r="O1949" s="474">
        <v>82.64</v>
      </c>
      <c r="P1949" s="474">
        <v>83.45</v>
      </c>
      <c r="Q1949" s="474">
        <v>81.09</v>
      </c>
      <c r="R1949" s="474" t="s">
        <v>4370</v>
      </c>
      <c r="S1949" s="475">
        <v>-0.0163</v>
      </c>
    </row>
    <row r="1950" ht="15.75" customHeight="1">
      <c r="A1950" s="473" t="s">
        <v>2301</v>
      </c>
      <c r="B1950" s="406">
        <v>86.27</v>
      </c>
      <c r="C1950" s="474">
        <v>85.45</v>
      </c>
      <c r="D1950" s="474">
        <v>87.09</v>
      </c>
      <c r="E1950" s="474">
        <v>84.91</v>
      </c>
      <c r="F1950" s="474" t="s">
        <v>4457</v>
      </c>
      <c r="G1950" s="475">
        <v>0.0107</v>
      </c>
      <c r="M1950" s="473" t="s">
        <v>2210</v>
      </c>
      <c r="N1950" s="406">
        <v>83.27</v>
      </c>
      <c r="O1950" s="474">
        <v>83.36</v>
      </c>
      <c r="P1950" s="474">
        <v>85.18</v>
      </c>
      <c r="Q1950" s="474">
        <v>82.36</v>
      </c>
      <c r="R1950" s="474" t="s">
        <v>4371</v>
      </c>
      <c r="S1950" s="475">
        <v>0.0099</v>
      </c>
    </row>
    <row r="1951" ht="15.75" customHeight="1">
      <c r="A1951" s="473" t="s">
        <v>2302</v>
      </c>
      <c r="B1951" s="406">
        <v>85.36</v>
      </c>
      <c r="C1951" s="474">
        <v>86.18</v>
      </c>
      <c r="D1951" s="474">
        <v>87.73</v>
      </c>
      <c r="E1951" s="474">
        <v>84.36</v>
      </c>
      <c r="F1951" s="474" t="s">
        <v>4458</v>
      </c>
      <c r="G1951" s="475">
        <v>0.0206</v>
      </c>
      <c r="M1951" s="473" t="s">
        <v>2211</v>
      </c>
      <c r="N1951" s="406">
        <v>82.45</v>
      </c>
      <c r="O1951" s="474">
        <v>81.73</v>
      </c>
      <c r="P1951" s="474">
        <v>83.18</v>
      </c>
      <c r="Q1951" s="474">
        <v>81.0</v>
      </c>
      <c r="R1951" s="474" t="s">
        <v>4372</v>
      </c>
      <c r="S1951" s="475">
        <v>0.0179</v>
      </c>
    </row>
    <row r="1952" ht="15.75" customHeight="1">
      <c r="A1952" s="473" t="s">
        <v>2303</v>
      </c>
      <c r="B1952" s="406">
        <v>83.64</v>
      </c>
      <c r="C1952" s="474">
        <v>83.45</v>
      </c>
      <c r="D1952" s="474">
        <v>85.82</v>
      </c>
      <c r="E1952" s="474">
        <v>83.18</v>
      </c>
      <c r="F1952" s="474" t="s">
        <v>4459</v>
      </c>
      <c r="G1952" s="475">
        <v>0.0023</v>
      </c>
      <c r="M1952" s="473" t="s">
        <v>2212</v>
      </c>
      <c r="N1952" s="406">
        <v>81.0</v>
      </c>
      <c r="O1952" s="474">
        <v>81.82</v>
      </c>
      <c r="P1952" s="474">
        <v>81.82</v>
      </c>
      <c r="Q1952" s="474">
        <v>81.0</v>
      </c>
      <c r="R1952" s="474" t="s">
        <v>4373</v>
      </c>
      <c r="S1952" s="475">
        <v>-0.0055</v>
      </c>
    </row>
    <row r="1953" ht="15.75" customHeight="1">
      <c r="A1953" s="473" t="s">
        <v>2304</v>
      </c>
      <c r="B1953" s="406">
        <v>83.45</v>
      </c>
      <c r="C1953" s="474">
        <v>84.36</v>
      </c>
      <c r="D1953" s="474">
        <v>84.64</v>
      </c>
      <c r="E1953" s="474">
        <v>82.82</v>
      </c>
      <c r="F1953" s="474" t="s">
        <v>4460</v>
      </c>
      <c r="G1953" s="475">
        <v>-0.013</v>
      </c>
      <c r="M1953" s="473" t="s">
        <v>2213</v>
      </c>
      <c r="N1953" s="406">
        <v>81.45</v>
      </c>
      <c r="O1953" s="474">
        <v>82.64</v>
      </c>
      <c r="P1953" s="474">
        <v>83.09</v>
      </c>
      <c r="Q1953" s="474">
        <v>81.27</v>
      </c>
      <c r="R1953" s="474" t="s">
        <v>4374</v>
      </c>
      <c r="S1953" s="475">
        <v>-0.0165</v>
      </c>
    </row>
    <row r="1954" ht="15.75" customHeight="1">
      <c r="A1954" s="473" t="s">
        <v>2305</v>
      </c>
      <c r="B1954" s="406">
        <v>84.55</v>
      </c>
      <c r="C1954" s="474">
        <v>85.91</v>
      </c>
      <c r="D1954" s="474">
        <v>86.91</v>
      </c>
      <c r="E1954" s="474">
        <v>83.82</v>
      </c>
      <c r="F1954" s="474" t="s">
        <v>3093</v>
      </c>
      <c r="G1954" s="475">
        <v>0.0</v>
      </c>
      <c r="M1954" s="473" t="s">
        <v>2214</v>
      </c>
      <c r="N1954" s="406">
        <v>82.82</v>
      </c>
      <c r="O1954" s="474">
        <v>83.91</v>
      </c>
      <c r="P1954" s="474">
        <v>84.09</v>
      </c>
      <c r="Q1954" s="474">
        <v>82.64</v>
      </c>
      <c r="R1954" s="474" t="s">
        <v>4375</v>
      </c>
      <c r="S1954" s="475">
        <v>-0.0032</v>
      </c>
    </row>
    <row r="1955" ht="15.75" customHeight="1">
      <c r="A1955" s="473" t="s">
        <v>2306</v>
      </c>
      <c r="B1955" s="406">
        <v>84.55</v>
      </c>
      <c r="C1955" s="474">
        <v>81.64</v>
      </c>
      <c r="D1955" s="474">
        <v>84.91</v>
      </c>
      <c r="E1955" s="474">
        <v>80.45</v>
      </c>
      <c r="F1955" s="474" t="s">
        <v>4461</v>
      </c>
      <c r="G1955" s="475">
        <v>0.0473</v>
      </c>
      <c r="M1955" s="473" t="s">
        <v>2215</v>
      </c>
      <c r="N1955" s="406">
        <v>83.09</v>
      </c>
      <c r="O1955" s="474">
        <v>83.27</v>
      </c>
      <c r="P1955" s="474">
        <v>84.18</v>
      </c>
      <c r="Q1955" s="474">
        <v>82.55</v>
      </c>
      <c r="R1955" s="474" t="s">
        <v>4376</v>
      </c>
      <c r="S1955" s="475">
        <v>-0.0043</v>
      </c>
    </row>
    <row r="1956" ht="15.75" customHeight="1">
      <c r="A1956" s="473" t="s">
        <v>2307</v>
      </c>
      <c r="B1956" s="406">
        <v>80.73</v>
      </c>
      <c r="C1956" s="474">
        <v>81.0</v>
      </c>
      <c r="D1956" s="474">
        <v>81.45</v>
      </c>
      <c r="E1956" s="474">
        <v>79.45</v>
      </c>
      <c r="F1956" s="474" t="s">
        <v>4462</v>
      </c>
      <c r="G1956" s="475">
        <v>-0.0198</v>
      </c>
      <c r="M1956" s="473" t="s">
        <v>2216</v>
      </c>
      <c r="N1956" s="406">
        <v>83.45</v>
      </c>
      <c r="O1956" s="474">
        <v>84.55</v>
      </c>
      <c r="P1956" s="474">
        <v>84.55</v>
      </c>
      <c r="Q1956" s="474">
        <v>82.73</v>
      </c>
      <c r="R1956" s="474" t="s">
        <v>4377</v>
      </c>
      <c r="S1956" s="475">
        <v>-0.0023</v>
      </c>
    </row>
    <row r="1957" ht="15.75" customHeight="1">
      <c r="A1957" s="473" t="s">
        <v>2308</v>
      </c>
      <c r="B1957" s="406">
        <v>82.36</v>
      </c>
      <c r="C1957" s="474">
        <v>83.82</v>
      </c>
      <c r="D1957" s="474">
        <v>84.09</v>
      </c>
      <c r="E1957" s="474">
        <v>81.36</v>
      </c>
      <c r="F1957" s="474" t="s">
        <v>4463</v>
      </c>
      <c r="G1957" s="475">
        <v>-0.0227</v>
      </c>
      <c r="M1957" s="473" t="s">
        <v>2217</v>
      </c>
      <c r="N1957" s="406">
        <v>83.64</v>
      </c>
      <c r="O1957" s="474">
        <v>83.82</v>
      </c>
      <c r="P1957" s="474">
        <v>84.64</v>
      </c>
      <c r="Q1957" s="474">
        <v>83.27</v>
      </c>
      <c r="R1957" s="474" t="s">
        <v>4378</v>
      </c>
      <c r="S1957" s="475">
        <v>-0.0032</v>
      </c>
    </row>
    <row r="1958" ht="15.75" customHeight="1">
      <c r="A1958" s="473" t="s">
        <v>2309</v>
      </c>
      <c r="B1958" s="406">
        <v>84.27</v>
      </c>
      <c r="C1958" s="474">
        <v>85.36</v>
      </c>
      <c r="D1958" s="474">
        <v>85.82</v>
      </c>
      <c r="E1958" s="474">
        <v>84.0</v>
      </c>
      <c r="F1958" s="474" t="s">
        <v>4410</v>
      </c>
      <c r="G1958" s="475">
        <v>-0.0107</v>
      </c>
      <c r="M1958" s="473" t="s">
        <v>2218</v>
      </c>
      <c r="N1958" s="406">
        <v>83.91</v>
      </c>
      <c r="O1958" s="474">
        <v>86.82</v>
      </c>
      <c r="P1958" s="474">
        <v>86.82</v>
      </c>
      <c r="Q1958" s="474">
        <v>83.36</v>
      </c>
      <c r="R1958" s="474" t="s">
        <v>4379</v>
      </c>
      <c r="S1958" s="475">
        <v>-0.0223</v>
      </c>
    </row>
    <row r="1959" ht="15.75" customHeight="1">
      <c r="A1959" s="473" t="s">
        <v>2310</v>
      </c>
      <c r="B1959" s="406">
        <v>85.18</v>
      </c>
      <c r="C1959" s="474">
        <v>86.36</v>
      </c>
      <c r="D1959" s="474">
        <v>86.73</v>
      </c>
      <c r="E1959" s="474">
        <v>84.91</v>
      </c>
      <c r="F1959" s="474" t="s">
        <v>4464</v>
      </c>
      <c r="G1959" s="475">
        <v>-0.0126</v>
      </c>
      <c r="M1959" s="473" t="s">
        <v>2219</v>
      </c>
      <c r="N1959" s="406">
        <v>85.82</v>
      </c>
      <c r="O1959" s="474">
        <v>85.0</v>
      </c>
      <c r="P1959" s="474">
        <v>87.55</v>
      </c>
      <c r="Q1959" s="474">
        <v>83.45</v>
      </c>
      <c r="R1959" s="474" t="s">
        <v>4380</v>
      </c>
      <c r="S1959" s="475">
        <v>0.0129</v>
      </c>
    </row>
    <row r="1960" ht="15.75" customHeight="1">
      <c r="A1960" s="473" t="s">
        <v>2311</v>
      </c>
      <c r="B1960" s="406">
        <v>86.27</v>
      </c>
      <c r="C1960" s="474">
        <v>84.36</v>
      </c>
      <c r="D1960" s="474">
        <v>86.73</v>
      </c>
      <c r="E1960" s="474">
        <v>83.91</v>
      </c>
      <c r="F1960" s="474" t="s">
        <v>4465</v>
      </c>
      <c r="G1960" s="475">
        <v>0.0226</v>
      </c>
      <c r="M1960" s="473" t="s">
        <v>2220</v>
      </c>
      <c r="N1960" s="406">
        <v>84.73</v>
      </c>
      <c r="O1960" s="474">
        <v>84.91</v>
      </c>
      <c r="P1960" s="474">
        <v>88.91</v>
      </c>
      <c r="Q1960" s="474">
        <v>84.55</v>
      </c>
      <c r="R1960" s="474" t="s">
        <v>4381</v>
      </c>
      <c r="S1960" s="475">
        <v>-0.0011</v>
      </c>
    </row>
    <row r="1961" ht="15.75" customHeight="1">
      <c r="A1961" s="473" t="s">
        <v>2312</v>
      </c>
      <c r="B1961" s="406">
        <v>84.36</v>
      </c>
      <c r="C1961" s="474">
        <v>85.55</v>
      </c>
      <c r="D1961" s="474">
        <v>86.27</v>
      </c>
      <c r="E1961" s="474">
        <v>83.91</v>
      </c>
      <c r="F1961" s="474" t="s">
        <v>4466</v>
      </c>
      <c r="G1961" s="475">
        <v>-0.0128</v>
      </c>
      <c r="M1961" s="473" t="s">
        <v>2221</v>
      </c>
      <c r="N1961" s="406">
        <v>84.82</v>
      </c>
      <c r="O1961" s="474">
        <v>80.09</v>
      </c>
      <c r="P1961" s="474">
        <v>85.36</v>
      </c>
      <c r="Q1961" s="474">
        <v>80.09</v>
      </c>
      <c r="R1961" s="474" t="s">
        <v>4382</v>
      </c>
      <c r="S1961" s="475">
        <v>0.0812</v>
      </c>
    </row>
    <row r="1962" ht="15.75" customHeight="1">
      <c r="A1962" s="473" t="s">
        <v>2313</v>
      </c>
      <c r="B1962" s="406">
        <v>85.45</v>
      </c>
      <c r="C1962" s="474">
        <v>87.55</v>
      </c>
      <c r="D1962" s="474">
        <v>87.82</v>
      </c>
      <c r="E1962" s="474">
        <v>85.09</v>
      </c>
      <c r="F1962" s="474" t="s">
        <v>4467</v>
      </c>
      <c r="G1962" s="475">
        <v>-0.0188</v>
      </c>
      <c r="M1962" s="473" t="s">
        <v>2222</v>
      </c>
      <c r="N1962" s="406">
        <v>78.45</v>
      </c>
      <c r="O1962" s="474">
        <v>80.55</v>
      </c>
      <c r="P1962" s="474">
        <v>80.55</v>
      </c>
      <c r="Q1962" s="474">
        <v>77.82</v>
      </c>
      <c r="R1962" s="474" t="s">
        <v>4383</v>
      </c>
      <c r="S1962" s="475">
        <v>-0.0249</v>
      </c>
    </row>
    <row r="1963" ht="15.75" customHeight="1">
      <c r="A1963" s="473" t="s">
        <v>2314</v>
      </c>
      <c r="B1963" s="406">
        <v>87.09</v>
      </c>
      <c r="C1963" s="474">
        <v>86.0</v>
      </c>
      <c r="D1963" s="474">
        <v>87.91</v>
      </c>
      <c r="E1963" s="474">
        <v>85.73</v>
      </c>
      <c r="F1963" s="474" t="s">
        <v>4468</v>
      </c>
      <c r="G1963" s="475">
        <v>0.0203</v>
      </c>
      <c r="M1963" s="473" t="s">
        <v>2223</v>
      </c>
      <c r="N1963" s="406">
        <v>80.45</v>
      </c>
      <c r="O1963" s="474">
        <v>77.27</v>
      </c>
      <c r="P1963" s="474">
        <v>80.82</v>
      </c>
      <c r="Q1963" s="474">
        <v>77.27</v>
      </c>
      <c r="R1963" s="474" t="s">
        <v>4384</v>
      </c>
      <c r="S1963" s="475">
        <v>0.0424</v>
      </c>
    </row>
    <row r="1964" ht="15.75" customHeight="1">
      <c r="A1964" s="473" t="s">
        <v>2315</v>
      </c>
      <c r="B1964" s="406">
        <v>85.36</v>
      </c>
      <c r="C1964" s="474">
        <v>86.73</v>
      </c>
      <c r="D1964" s="474">
        <v>87.18</v>
      </c>
      <c r="E1964" s="474">
        <v>84.36</v>
      </c>
      <c r="F1964" s="474" t="s">
        <v>4280</v>
      </c>
      <c r="G1964" s="475">
        <v>-0.0168</v>
      </c>
      <c r="M1964" s="473" t="s">
        <v>2224</v>
      </c>
      <c r="N1964" s="406">
        <v>77.18</v>
      </c>
      <c r="O1964" s="474">
        <v>77.27</v>
      </c>
      <c r="P1964" s="474">
        <v>77.45</v>
      </c>
      <c r="Q1964" s="474">
        <v>76.36</v>
      </c>
      <c r="R1964" s="474" t="s">
        <v>4385</v>
      </c>
      <c r="S1964" s="475">
        <v>0.0047</v>
      </c>
    </row>
    <row r="1965" ht="15.75" customHeight="1">
      <c r="A1965" s="473" t="s">
        <v>2316</v>
      </c>
      <c r="B1965" s="406">
        <v>86.82</v>
      </c>
      <c r="C1965" s="474">
        <v>87.73</v>
      </c>
      <c r="D1965" s="474">
        <v>88.91</v>
      </c>
      <c r="E1965" s="474">
        <v>85.55</v>
      </c>
      <c r="F1965" s="474" t="s">
        <v>4469</v>
      </c>
      <c r="G1965" s="475">
        <v>-0.0052</v>
      </c>
      <c r="M1965" s="473" t="s">
        <v>2225</v>
      </c>
      <c r="N1965" s="406">
        <v>76.82</v>
      </c>
      <c r="O1965" s="474">
        <v>77.64</v>
      </c>
      <c r="P1965" s="474">
        <v>78.45</v>
      </c>
      <c r="Q1965" s="474">
        <v>75.55</v>
      </c>
      <c r="R1965" s="474" t="s">
        <v>4386</v>
      </c>
      <c r="S1965" s="475">
        <v>-0.0197</v>
      </c>
    </row>
    <row r="1966" ht="15.75" customHeight="1">
      <c r="A1966" s="473" t="s">
        <v>2317</v>
      </c>
      <c r="B1966" s="406">
        <v>87.27</v>
      </c>
      <c r="C1966" s="474">
        <v>85.09</v>
      </c>
      <c r="D1966" s="474">
        <v>88.0</v>
      </c>
      <c r="E1966" s="474">
        <v>84.0</v>
      </c>
      <c r="F1966" s="474" t="s">
        <v>4470</v>
      </c>
      <c r="G1966" s="475">
        <v>0.0235</v>
      </c>
      <c r="M1966" s="473" t="s">
        <v>2226</v>
      </c>
      <c r="N1966" s="406">
        <v>78.36</v>
      </c>
      <c r="O1966" s="474">
        <v>81.82</v>
      </c>
      <c r="P1966" s="474">
        <v>81.82</v>
      </c>
      <c r="Q1966" s="474">
        <v>78.09</v>
      </c>
      <c r="R1966" s="474" t="s">
        <v>4387</v>
      </c>
      <c r="S1966" s="475">
        <v>-0.0412</v>
      </c>
    </row>
    <row r="1967" ht="15.75" customHeight="1">
      <c r="A1967" s="473" t="s">
        <v>2318</v>
      </c>
      <c r="B1967" s="406">
        <v>85.27</v>
      </c>
      <c r="C1967" s="474">
        <v>84.55</v>
      </c>
      <c r="D1967" s="474">
        <v>85.73</v>
      </c>
      <c r="E1967" s="474">
        <v>84.09</v>
      </c>
      <c r="F1967" s="474" t="s">
        <v>4471</v>
      </c>
      <c r="G1967" s="475">
        <v>0.0162</v>
      </c>
      <c r="M1967" s="473" t="s">
        <v>2227</v>
      </c>
      <c r="N1967" s="406">
        <v>81.73</v>
      </c>
      <c r="O1967" s="474">
        <v>84.09</v>
      </c>
      <c r="P1967" s="474">
        <v>84.09</v>
      </c>
      <c r="Q1967" s="474">
        <v>81.27</v>
      </c>
      <c r="R1967" s="474" t="s">
        <v>4388</v>
      </c>
      <c r="S1967" s="475">
        <v>-0.0185</v>
      </c>
    </row>
    <row r="1968" ht="15.75" customHeight="1">
      <c r="A1968" s="473" t="s">
        <v>2319</v>
      </c>
      <c r="B1968" s="406">
        <v>83.91</v>
      </c>
      <c r="C1968" s="474">
        <v>82.0</v>
      </c>
      <c r="D1968" s="474">
        <v>84.55</v>
      </c>
      <c r="E1968" s="474">
        <v>81.36</v>
      </c>
      <c r="F1968" s="474" t="s">
        <v>4270</v>
      </c>
      <c r="G1968" s="475">
        <v>0.0336</v>
      </c>
      <c r="M1968" s="473" t="s">
        <v>2228</v>
      </c>
      <c r="N1968" s="406">
        <v>83.27</v>
      </c>
      <c r="O1968" s="474">
        <v>82.64</v>
      </c>
      <c r="P1968" s="474">
        <v>83.82</v>
      </c>
      <c r="Q1968" s="474">
        <v>82.27</v>
      </c>
      <c r="R1968" s="474" t="s">
        <v>4389</v>
      </c>
      <c r="S1968" s="475">
        <v>0.0155</v>
      </c>
    </row>
    <row r="1969" ht="15.75" customHeight="1">
      <c r="A1969" s="473" t="s">
        <v>2320</v>
      </c>
      <c r="B1969" s="406">
        <v>81.18</v>
      </c>
      <c r="C1969" s="474">
        <v>80.45</v>
      </c>
      <c r="D1969" s="474">
        <v>82.27</v>
      </c>
      <c r="E1969" s="474">
        <v>80.45</v>
      </c>
      <c r="F1969" s="474" t="s">
        <v>4234</v>
      </c>
      <c r="G1969" s="475">
        <v>0.0125</v>
      </c>
      <c r="M1969" s="473" t="s">
        <v>2229</v>
      </c>
      <c r="N1969" s="406">
        <v>82.0</v>
      </c>
      <c r="O1969" s="474">
        <v>81.73</v>
      </c>
      <c r="P1969" s="474">
        <v>83.18</v>
      </c>
      <c r="Q1969" s="474">
        <v>81.09</v>
      </c>
      <c r="R1969" s="474" t="s">
        <v>4390</v>
      </c>
      <c r="S1969" s="475">
        <v>0.0157</v>
      </c>
    </row>
    <row r="1970" ht="15.75" customHeight="1">
      <c r="A1970" s="473" t="s">
        <v>2321</v>
      </c>
      <c r="B1970" s="406">
        <v>80.18</v>
      </c>
      <c r="C1970" s="474">
        <v>78.09</v>
      </c>
      <c r="D1970" s="474">
        <v>80.73</v>
      </c>
      <c r="E1970" s="474">
        <v>77.45</v>
      </c>
      <c r="F1970" s="474" t="s">
        <v>4472</v>
      </c>
      <c r="G1970" s="475">
        <v>0.0339</v>
      </c>
      <c r="M1970" s="473" t="s">
        <v>2230</v>
      </c>
      <c r="N1970" s="406">
        <v>80.73</v>
      </c>
      <c r="O1970" s="474">
        <v>82.27</v>
      </c>
      <c r="P1970" s="474">
        <v>82.27</v>
      </c>
      <c r="Q1970" s="474">
        <v>80.18</v>
      </c>
      <c r="R1970" s="474" t="s">
        <v>4391</v>
      </c>
      <c r="S1970" s="475">
        <v>-0.0176</v>
      </c>
    </row>
    <row r="1971" ht="15.75" customHeight="1">
      <c r="A1971" s="473" t="s">
        <v>2322</v>
      </c>
      <c r="B1971" s="406">
        <v>77.55</v>
      </c>
      <c r="C1971" s="474">
        <v>76.73</v>
      </c>
      <c r="D1971" s="474">
        <v>77.82</v>
      </c>
      <c r="E1971" s="474">
        <v>76.36</v>
      </c>
      <c r="F1971" s="474" t="s">
        <v>4473</v>
      </c>
      <c r="G1971" s="475">
        <v>0.0253</v>
      </c>
      <c r="M1971" s="473" t="s">
        <v>2231</v>
      </c>
      <c r="N1971" s="406">
        <v>82.18</v>
      </c>
      <c r="O1971" s="474">
        <v>83.27</v>
      </c>
      <c r="P1971" s="474">
        <v>83.82</v>
      </c>
      <c r="Q1971" s="474">
        <v>81.45</v>
      </c>
      <c r="R1971" s="474" t="s">
        <v>4392</v>
      </c>
      <c r="S1971" s="475">
        <v>-0.0142</v>
      </c>
    </row>
    <row r="1972" ht="15.75" customHeight="1">
      <c r="A1972" s="473" t="s">
        <v>2323</v>
      </c>
      <c r="B1972" s="406">
        <v>75.64</v>
      </c>
      <c r="C1972" s="474">
        <v>77.27</v>
      </c>
      <c r="D1972" s="474">
        <v>77.27</v>
      </c>
      <c r="E1972" s="474">
        <v>75.45</v>
      </c>
      <c r="F1972" s="474" t="s">
        <v>4474</v>
      </c>
      <c r="G1972" s="475">
        <v>-0.0188</v>
      </c>
      <c r="M1972" s="473" t="s">
        <v>2232</v>
      </c>
      <c r="N1972" s="406">
        <v>83.36</v>
      </c>
      <c r="O1972" s="474">
        <v>84.18</v>
      </c>
      <c r="P1972" s="474">
        <v>84.55</v>
      </c>
      <c r="Q1972" s="474">
        <v>82.73</v>
      </c>
      <c r="R1972" s="474" t="s">
        <v>4393</v>
      </c>
      <c r="S1972" s="475">
        <v>-0.0108</v>
      </c>
    </row>
    <row r="1973" ht="15.75" customHeight="1">
      <c r="A1973" s="473" t="s">
        <v>2324</v>
      </c>
      <c r="B1973" s="406">
        <v>77.09</v>
      </c>
      <c r="C1973" s="474">
        <v>76.0</v>
      </c>
      <c r="D1973" s="474">
        <v>78.55</v>
      </c>
      <c r="E1973" s="474">
        <v>75.91</v>
      </c>
      <c r="F1973" s="474" t="s">
        <v>4475</v>
      </c>
      <c r="G1973" s="475">
        <v>0.0192</v>
      </c>
      <c r="M1973" s="473" t="s">
        <v>2233</v>
      </c>
      <c r="N1973" s="406">
        <v>84.27</v>
      </c>
      <c r="O1973" s="474">
        <v>84.27</v>
      </c>
      <c r="P1973" s="474">
        <v>84.55</v>
      </c>
      <c r="Q1973" s="474">
        <v>83.73</v>
      </c>
      <c r="R1973" s="474" t="s">
        <v>4394</v>
      </c>
      <c r="S1973" s="475">
        <v>0.0011</v>
      </c>
    </row>
    <row r="1974" ht="15.75" customHeight="1">
      <c r="A1974" s="473" t="s">
        <v>2325</v>
      </c>
      <c r="B1974" s="406">
        <v>75.64</v>
      </c>
      <c r="C1974" s="474">
        <v>75.45</v>
      </c>
      <c r="D1974" s="474">
        <v>77.09</v>
      </c>
      <c r="E1974" s="474">
        <v>75.09</v>
      </c>
      <c r="F1974" s="474" t="s">
        <v>4476</v>
      </c>
      <c r="G1974" s="475">
        <v>0.0134</v>
      </c>
      <c r="M1974" s="473" t="s">
        <v>2234</v>
      </c>
      <c r="N1974" s="406">
        <v>84.18</v>
      </c>
      <c r="O1974" s="474">
        <v>84.91</v>
      </c>
      <c r="P1974" s="474">
        <v>84.91</v>
      </c>
      <c r="Q1974" s="474">
        <v>83.82</v>
      </c>
      <c r="R1974" s="474" t="s">
        <v>4395</v>
      </c>
      <c r="S1974" s="475">
        <v>-0.0065</v>
      </c>
    </row>
    <row r="1975" ht="15.75" customHeight="1">
      <c r="A1975" s="473" t="s">
        <v>2326</v>
      </c>
      <c r="B1975" s="406">
        <v>74.64</v>
      </c>
      <c r="C1975" s="474">
        <v>76.36</v>
      </c>
      <c r="D1975" s="474">
        <v>76.36</v>
      </c>
      <c r="E1975" s="474">
        <v>74.27</v>
      </c>
      <c r="F1975" s="474" t="s">
        <v>4477</v>
      </c>
      <c r="G1975" s="475">
        <v>-0.0179</v>
      </c>
      <c r="M1975" s="473" t="s">
        <v>2235</v>
      </c>
      <c r="N1975" s="406">
        <v>84.73</v>
      </c>
      <c r="O1975" s="474">
        <v>85.0</v>
      </c>
      <c r="P1975" s="474">
        <v>85.45</v>
      </c>
      <c r="Q1975" s="474">
        <v>84.18</v>
      </c>
      <c r="R1975" s="474" t="s">
        <v>4396</v>
      </c>
      <c r="S1975" s="475">
        <v>-0.0042</v>
      </c>
    </row>
    <row r="1976" ht="15.75" customHeight="1">
      <c r="A1976" s="473" t="s">
        <v>2327</v>
      </c>
      <c r="B1976" s="406">
        <v>76.0</v>
      </c>
      <c r="C1976" s="474">
        <v>77.73</v>
      </c>
      <c r="D1976" s="474">
        <v>78.0</v>
      </c>
      <c r="E1976" s="474">
        <v>75.73</v>
      </c>
      <c r="F1976" s="474" t="s">
        <v>4478</v>
      </c>
      <c r="G1976" s="475">
        <v>-0.0095</v>
      </c>
      <c r="M1976" s="473" t="s">
        <v>2236</v>
      </c>
      <c r="N1976" s="406">
        <v>85.09</v>
      </c>
      <c r="O1976" s="474">
        <v>84.82</v>
      </c>
      <c r="P1976" s="474">
        <v>85.64</v>
      </c>
      <c r="Q1976" s="474">
        <v>84.82</v>
      </c>
      <c r="R1976" s="474" t="s">
        <v>4397</v>
      </c>
      <c r="S1976" s="475">
        <v>-0.0064</v>
      </c>
    </row>
    <row r="1977" ht="15.75" customHeight="1">
      <c r="A1977" s="473" t="s">
        <v>2328</v>
      </c>
      <c r="B1977" s="406">
        <v>76.73</v>
      </c>
      <c r="C1977" s="474">
        <v>75.45</v>
      </c>
      <c r="D1977" s="474">
        <v>77.82</v>
      </c>
      <c r="E1977" s="474">
        <v>75.45</v>
      </c>
      <c r="F1977" s="474" t="s">
        <v>4479</v>
      </c>
      <c r="G1977" s="475">
        <v>0.0194</v>
      </c>
      <c r="M1977" s="473" t="s">
        <v>2237</v>
      </c>
      <c r="N1977" s="406">
        <v>85.64</v>
      </c>
      <c r="O1977" s="474">
        <v>86.36</v>
      </c>
      <c r="P1977" s="474">
        <v>87.18</v>
      </c>
      <c r="Q1977" s="474">
        <v>85.45</v>
      </c>
      <c r="R1977" s="474" t="s">
        <v>4398</v>
      </c>
      <c r="S1977" s="475">
        <v>-0.0052</v>
      </c>
    </row>
    <row r="1978" ht="15.75" customHeight="1">
      <c r="A1978" s="473" t="s">
        <v>2329</v>
      </c>
      <c r="B1978" s="406">
        <v>75.27</v>
      </c>
      <c r="C1978" s="474">
        <v>76.36</v>
      </c>
      <c r="D1978" s="474">
        <v>76.36</v>
      </c>
      <c r="E1978" s="474">
        <v>73.64</v>
      </c>
      <c r="F1978" s="474" t="s">
        <v>4480</v>
      </c>
      <c r="G1978" s="475">
        <v>0.0147</v>
      </c>
      <c r="M1978" s="473" t="s">
        <v>2238</v>
      </c>
      <c r="N1978" s="406">
        <v>86.09</v>
      </c>
      <c r="O1978" s="474">
        <v>84.82</v>
      </c>
      <c r="P1978" s="474">
        <v>86.82</v>
      </c>
      <c r="Q1978" s="474">
        <v>84.82</v>
      </c>
      <c r="R1978" s="474" t="s">
        <v>4399</v>
      </c>
      <c r="S1978" s="475">
        <v>0.0118</v>
      </c>
    </row>
    <row r="1979" ht="15.75" customHeight="1">
      <c r="A1979" s="473" t="s">
        <v>2330</v>
      </c>
      <c r="B1979" s="406">
        <v>74.18</v>
      </c>
      <c r="C1979" s="474">
        <v>73.91</v>
      </c>
      <c r="D1979" s="474">
        <v>74.82</v>
      </c>
      <c r="E1979" s="474">
        <v>73.45</v>
      </c>
      <c r="F1979" s="474" t="s">
        <v>4481</v>
      </c>
      <c r="G1979" s="475">
        <v>0.0</v>
      </c>
      <c r="M1979" s="473" t="s">
        <v>2239</v>
      </c>
      <c r="N1979" s="406">
        <v>85.09</v>
      </c>
      <c r="O1979" s="474">
        <v>85.73</v>
      </c>
      <c r="P1979" s="474">
        <v>86.18</v>
      </c>
      <c r="Q1979" s="474">
        <v>84.64</v>
      </c>
      <c r="R1979" s="474" t="s">
        <v>4400</v>
      </c>
      <c r="S1979" s="475">
        <v>-0.0085</v>
      </c>
    </row>
    <row r="1980" ht="15.75" customHeight="1">
      <c r="A1980" s="473" t="s">
        <v>2331</v>
      </c>
      <c r="B1980" s="406">
        <v>74.18</v>
      </c>
      <c r="C1980" s="474">
        <v>74.09</v>
      </c>
      <c r="D1980" s="474">
        <v>75.36</v>
      </c>
      <c r="E1980" s="474">
        <v>73.73</v>
      </c>
      <c r="F1980" s="474" t="s">
        <v>4482</v>
      </c>
      <c r="G1980" s="475">
        <v>0.0037</v>
      </c>
      <c r="M1980" s="473" t="s">
        <v>2240</v>
      </c>
      <c r="N1980" s="406">
        <v>85.82</v>
      </c>
      <c r="O1980" s="474">
        <v>86.82</v>
      </c>
      <c r="P1980" s="474">
        <v>87.0</v>
      </c>
      <c r="Q1980" s="474">
        <v>85.55</v>
      </c>
      <c r="R1980" s="474" t="s">
        <v>4401</v>
      </c>
      <c r="S1980" s="475">
        <v>-0.0052</v>
      </c>
    </row>
    <row r="1981" ht="15.75" customHeight="1">
      <c r="A1981" s="473" t="s">
        <v>2332</v>
      </c>
      <c r="B1981" s="406">
        <v>73.91</v>
      </c>
      <c r="C1981" s="474">
        <v>74.27</v>
      </c>
      <c r="D1981" s="474">
        <v>74.64</v>
      </c>
      <c r="E1981" s="474">
        <v>73.55</v>
      </c>
      <c r="F1981" s="474" t="s">
        <v>4483</v>
      </c>
      <c r="G1981" s="475">
        <v>-0.011</v>
      </c>
      <c r="M1981" s="473" t="s">
        <v>2241</v>
      </c>
      <c r="N1981" s="406">
        <v>86.27</v>
      </c>
      <c r="O1981" s="474">
        <v>85.91</v>
      </c>
      <c r="P1981" s="474">
        <v>87.0</v>
      </c>
      <c r="Q1981" s="474">
        <v>85.18</v>
      </c>
      <c r="R1981" s="474" t="s">
        <v>4402</v>
      </c>
      <c r="S1981" s="475">
        <v>0.0074</v>
      </c>
    </row>
    <row r="1982" ht="15.75" customHeight="1">
      <c r="A1982" s="473" t="s">
        <v>2333</v>
      </c>
      <c r="B1982" s="406">
        <v>74.73</v>
      </c>
      <c r="C1982" s="474">
        <v>74.91</v>
      </c>
      <c r="D1982" s="474">
        <v>75.27</v>
      </c>
      <c r="E1982" s="474">
        <v>74.27</v>
      </c>
      <c r="F1982" s="474" t="s">
        <v>4484</v>
      </c>
      <c r="G1982" s="475">
        <v>-0.0072</v>
      </c>
      <c r="M1982" s="473" t="s">
        <v>2242</v>
      </c>
      <c r="N1982" s="406">
        <v>85.64</v>
      </c>
      <c r="O1982" s="474">
        <v>87.27</v>
      </c>
      <c r="P1982" s="474">
        <v>87.27</v>
      </c>
      <c r="Q1982" s="474">
        <v>85.45</v>
      </c>
      <c r="R1982" s="474" t="s">
        <v>4403</v>
      </c>
      <c r="S1982" s="475">
        <v>-0.0063</v>
      </c>
    </row>
    <row r="1983" ht="15.75" customHeight="1">
      <c r="A1983" s="473" t="s">
        <v>2334</v>
      </c>
      <c r="B1983" s="406">
        <v>75.27</v>
      </c>
      <c r="C1983" s="474">
        <v>75.55</v>
      </c>
      <c r="D1983" s="474">
        <v>75.64</v>
      </c>
      <c r="E1983" s="474">
        <v>74.55</v>
      </c>
      <c r="F1983" s="474" t="s">
        <v>4485</v>
      </c>
      <c r="G1983" s="475">
        <v>-0.0024</v>
      </c>
      <c r="M1983" s="473" t="s">
        <v>2243</v>
      </c>
      <c r="N1983" s="406">
        <v>86.18</v>
      </c>
      <c r="O1983" s="474">
        <v>87.09</v>
      </c>
      <c r="P1983" s="474">
        <v>87.09</v>
      </c>
      <c r="Q1983" s="474">
        <v>85.64</v>
      </c>
      <c r="R1983" s="474" t="s">
        <v>4404</v>
      </c>
      <c r="S1983" s="475">
        <v>-0.0074</v>
      </c>
    </row>
    <row r="1984" ht="15.75" customHeight="1">
      <c r="A1984" s="473" t="s">
        <v>2335</v>
      </c>
      <c r="B1984" s="406">
        <v>75.45</v>
      </c>
      <c r="C1984" s="474">
        <v>76.73</v>
      </c>
      <c r="D1984" s="474">
        <v>76.82</v>
      </c>
      <c r="E1984" s="474">
        <v>74.0</v>
      </c>
      <c r="F1984" s="474" t="s">
        <v>4486</v>
      </c>
      <c r="G1984" s="475">
        <v>-0.0037</v>
      </c>
      <c r="M1984" s="473" t="s">
        <v>2244</v>
      </c>
      <c r="N1984" s="406">
        <v>86.82</v>
      </c>
      <c r="O1984" s="474">
        <v>88.0</v>
      </c>
      <c r="P1984" s="474">
        <v>88.36</v>
      </c>
      <c r="Q1984" s="474">
        <v>86.55</v>
      </c>
      <c r="R1984" s="474" t="s">
        <v>4405</v>
      </c>
      <c r="S1984" s="475">
        <v>-0.001</v>
      </c>
    </row>
    <row r="1985" ht="15.75" customHeight="1">
      <c r="A1985" s="473" t="s">
        <v>2336</v>
      </c>
      <c r="B1985" s="406">
        <v>75.73</v>
      </c>
      <c r="C1985" s="474">
        <v>75.64</v>
      </c>
      <c r="D1985" s="474">
        <v>76.45</v>
      </c>
      <c r="E1985" s="474">
        <v>75.09</v>
      </c>
      <c r="F1985" s="474" t="s">
        <v>4487</v>
      </c>
      <c r="G1985" s="475">
        <v>0.0061</v>
      </c>
      <c r="M1985" s="473" t="s">
        <v>2245</v>
      </c>
      <c r="N1985" s="406">
        <v>86.91</v>
      </c>
      <c r="O1985" s="474">
        <v>88.0</v>
      </c>
      <c r="P1985" s="474">
        <v>88.45</v>
      </c>
      <c r="Q1985" s="474">
        <v>86.64</v>
      </c>
      <c r="R1985" s="474" t="s">
        <v>4406</v>
      </c>
      <c r="S1985" s="475">
        <v>-0.0104</v>
      </c>
    </row>
    <row r="1986" ht="15.75" customHeight="1">
      <c r="A1986" s="473" t="s">
        <v>2337</v>
      </c>
      <c r="B1986" s="406">
        <v>75.27</v>
      </c>
      <c r="C1986" s="474">
        <v>76.0</v>
      </c>
      <c r="D1986" s="474">
        <v>76.09</v>
      </c>
      <c r="E1986" s="474">
        <v>74.09</v>
      </c>
      <c r="F1986" s="474" t="s">
        <v>4488</v>
      </c>
      <c r="G1986" s="475">
        <v>-0.0024</v>
      </c>
      <c r="M1986" s="473" t="s">
        <v>2246</v>
      </c>
      <c r="N1986" s="406">
        <v>87.82</v>
      </c>
      <c r="O1986" s="474">
        <v>89.36</v>
      </c>
      <c r="P1986" s="474">
        <v>89.36</v>
      </c>
      <c r="Q1986" s="474">
        <v>87.45</v>
      </c>
      <c r="R1986" s="474" t="s">
        <v>4407</v>
      </c>
      <c r="S1986" s="475">
        <v>-0.0133</v>
      </c>
    </row>
    <row r="1987" ht="15.75" customHeight="1">
      <c r="A1987" s="473" t="s">
        <v>2338</v>
      </c>
      <c r="B1987" s="406">
        <v>75.45</v>
      </c>
      <c r="C1987" s="474">
        <v>76.82</v>
      </c>
      <c r="D1987" s="474">
        <v>76.91</v>
      </c>
      <c r="E1987" s="474">
        <v>75.09</v>
      </c>
      <c r="F1987" s="474" t="s">
        <v>4489</v>
      </c>
      <c r="G1987" s="475">
        <v>-0.0096</v>
      </c>
      <c r="M1987" s="473" t="s">
        <v>2247</v>
      </c>
      <c r="N1987" s="406">
        <v>89.0</v>
      </c>
      <c r="O1987" s="474">
        <v>89.09</v>
      </c>
      <c r="P1987" s="474">
        <v>90.27</v>
      </c>
      <c r="Q1987" s="474">
        <v>88.64</v>
      </c>
      <c r="R1987" s="474" t="s">
        <v>4407</v>
      </c>
      <c r="S1987" s="475">
        <v>0.0072</v>
      </c>
    </row>
    <row r="1988" ht="15.75" customHeight="1">
      <c r="A1988" s="473" t="s">
        <v>2339</v>
      </c>
      <c r="B1988" s="406">
        <v>76.18</v>
      </c>
      <c r="C1988" s="474">
        <v>78.09</v>
      </c>
      <c r="D1988" s="474">
        <v>78.09</v>
      </c>
      <c r="E1988" s="474">
        <v>75.82</v>
      </c>
      <c r="F1988" s="474" t="s">
        <v>4490</v>
      </c>
      <c r="G1988" s="475">
        <v>-0.013</v>
      </c>
      <c r="M1988" s="473" t="s">
        <v>2248</v>
      </c>
      <c r="N1988" s="406">
        <v>88.36</v>
      </c>
      <c r="O1988" s="474">
        <v>86.55</v>
      </c>
      <c r="P1988" s="474">
        <v>89.27</v>
      </c>
      <c r="Q1988" s="474">
        <v>86.36</v>
      </c>
      <c r="R1988" s="474" t="s">
        <v>4407</v>
      </c>
      <c r="S1988" s="475">
        <v>0.0242</v>
      </c>
    </row>
    <row r="1989" ht="15.75" customHeight="1">
      <c r="A1989" s="473" t="s">
        <v>2340</v>
      </c>
      <c r="B1989" s="406">
        <v>77.18</v>
      </c>
      <c r="C1989" s="474">
        <v>77.0</v>
      </c>
      <c r="D1989" s="474">
        <v>77.73</v>
      </c>
      <c r="E1989" s="474">
        <v>75.91</v>
      </c>
      <c r="F1989" s="474" t="s">
        <v>4491</v>
      </c>
      <c r="G1989" s="475">
        <v>0.0143</v>
      </c>
      <c r="M1989" s="473" t="s">
        <v>2249</v>
      </c>
      <c r="N1989" s="406">
        <v>86.27</v>
      </c>
      <c r="O1989" s="474">
        <v>87.09</v>
      </c>
      <c r="P1989" s="474">
        <v>87.09</v>
      </c>
      <c r="Q1989" s="474">
        <v>86.0</v>
      </c>
      <c r="R1989" s="474" t="s">
        <v>4408</v>
      </c>
      <c r="S1989" s="475">
        <v>-0.0063</v>
      </c>
    </row>
    <row r="1990" ht="15.75" customHeight="1">
      <c r="A1990" s="473" t="s">
        <v>2341</v>
      </c>
      <c r="B1990" s="406">
        <v>76.09</v>
      </c>
      <c r="C1990" s="474">
        <v>78.55</v>
      </c>
      <c r="D1990" s="474">
        <v>78.82</v>
      </c>
      <c r="E1990" s="474">
        <v>75.45</v>
      </c>
      <c r="F1990" s="474" t="s">
        <v>4492</v>
      </c>
      <c r="G1990" s="475">
        <v>-0.0164</v>
      </c>
      <c r="M1990" s="473" t="s">
        <v>2250</v>
      </c>
      <c r="N1990" s="406">
        <v>86.82</v>
      </c>
      <c r="O1990" s="474">
        <v>88.18</v>
      </c>
      <c r="P1990" s="474">
        <v>88.18</v>
      </c>
      <c r="Q1990" s="474">
        <v>86.55</v>
      </c>
      <c r="R1990" s="474" t="s">
        <v>4409</v>
      </c>
      <c r="S1990" s="475">
        <v>-0.0083</v>
      </c>
    </row>
    <row r="1991" ht="15.75" customHeight="1">
      <c r="A1991" s="473" t="s">
        <v>2342</v>
      </c>
      <c r="B1991" s="406">
        <v>77.36</v>
      </c>
      <c r="C1991" s="474">
        <v>77.82</v>
      </c>
      <c r="D1991" s="474">
        <v>78.64</v>
      </c>
      <c r="E1991" s="474">
        <v>74.55</v>
      </c>
      <c r="F1991" s="474" t="s">
        <v>4493</v>
      </c>
      <c r="G1991" s="475">
        <v>-0.0025</v>
      </c>
      <c r="M1991" s="473" t="s">
        <v>4893</v>
      </c>
      <c r="N1991" s="406">
        <v>87.55</v>
      </c>
      <c r="O1991" s="474">
        <v>86.82</v>
      </c>
      <c r="P1991" s="474">
        <v>88.0</v>
      </c>
      <c r="Q1991" s="474">
        <v>86.36</v>
      </c>
      <c r="R1991" s="474" t="s">
        <v>4425</v>
      </c>
      <c r="S1991" s="475">
        <v>0.0116</v>
      </c>
    </row>
    <row r="1992" ht="15.75" customHeight="1">
      <c r="A1992" s="473" t="s">
        <v>2343</v>
      </c>
      <c r="B1992" s="406">
        <v>77.55</v>
      </c>
      <c r="C1992" s="474">
        <v>80.0</v>
      </c>
      <c r="D1992" s="474">
        <v>80.82</v>
      </c>
      <c r="E1992" s="474">
        <v>76.82</v>
      </c>
      <c r="F1992" s="474" t="s">
        <v>4494</v>
      </c>
      <c r="G1992" s="475">
        <v>-0.0273</v>
      </c>
      <c r="M1992" s="473" t="s">
        <v>2251</v>
      </c>
      <c r="N1992" s="406">
        <v>86.55</v>
      </c>
      <c r="O1992" s="474">
        <v>86.09</v>
      </c>
      <c r="P1992" s="474">
        <v>88.18</v>
      </c>
      <c r="Q1992" s="474">
        <v>86.09</v>
      </c>
      <c r="R1992" s="474" t="s">
        <v>4410</v>
      </c>
      <c r="S1992" s="475">
        <v>0.0053</v>
      </c>
    </row>
    <row r="1993" ht="15.75" customHeight="1">
      <c r="A1993" s="473" t="s">
        <v>2344</v>
      </c>
      <c r="B1993" s="406">
        <v>79.73</v>
      </c>
      <c r="C1993" s="474">
        <v>79.09</v>
      </c>
      <c r="D1993" s="474">
        <v>80.82</v>
      </c>
      <c r="E1993" s="474">
        <v>78.55</v>
      </c>
      <c r="F1993" s="474" t="s">
        <v>4495</v>
      </c>
      <c r="G1993" s="475">
        <v>0.015</v>
      </c>
      <c r="M1993" s="473" t="s">
        <v>2252</v>
      </c>
      <c r="N1993" s="406">
        <v>86.09</v>
      </c>
      <c r="O1993" s="474">
        <v>85.45</v>
      </c>
      <c r="P1993" s="474">
        <v>86.82</v>
      </c>
      <c r="Q1993" s="474">
        <v>85.0</v>
      </c>
      <c r="R1993" s="474" t="s">
        <v>4411</v>
      </c>
      <c r="S1993" s="475">
        <v>0.0063</v>
      </c>
    </row>
    <row r="1994" ht="15.75" customHeight="1">
      <c r="A1994" s="473" t="s">
        <v>2345</v>
      </c>
      <c r="B1994" s="406">
        <v>78.55</v>
      </c>
      <c r="C1994" s="474">
        <v>81.27</v>
      </c>
      <c r="D1994" s="474">
        <v>82.64</v>
      </c>
      <c r="E1994" s="474">
        <v>78.18</v>
      </c>
      <c r="F1994" s="474" t="s">
        <v>4444</v>
      </c>
      <c r="G1994" s="475">
        <v>-0.0345</v>
      </c>
      <c r="M1994" s="473" t="s">
        <v>2253</v>
      </c>
      <c r="N1994" s="406">
        <v>85.55</v>
      </c>
      <c r="O1994" s="474">
        <v>86.36</v>
      </c>
      <c r="P1994" s="474">
        <v>87.27</v>
      </c>
      <c r="Q1994" s="474">
        <v>85.18</v>
      </c>
      <c r="R1994" s="474" t="s">
        <v>4412</v>
      </c>
      <c r="S1994" s="475">
        <v>-0.0083</v>
      </c>
    </row>
    <row r="1995" ht="15.75" customHeight="1">
      <c r="A1995" s="473" t="s">
        <v>2346</v>
      </c>
      <c r="B1995" s="406">
        <v>81.36</v>
      </c>
      <c r="C1995" s="474">
        <v>79.91</v>
      </c>
      <c r="D1995" s="474">
        <v>82.64</v>
      </c>
      <c r="E1995" s="474">
        <v>79.64</v>
      </c>
      <c r="F1995" s="474" t="s">
        <v>4496</v>
      </c>
      <c r="G1995" s="475">
        <v>0.0334</v>
      </c>
      <c r="M1995" s="473" t="s">
        <v>2254</v>
      </c>
      <c r="N1995" s="406">
        <v>86.27</v>
      </c>
      <c r="O1995" s="474">
        <v>87.45</v>
      </c>
      <c r="P1995" s="474">
        <v>87.55</v>
      </c>
      <c r="Q1995" s="474">
        <v>86.09</v>
      </c>
      <c r="R1995" s="474" t="s">
        <v>4413</v>
      </c>
      <c r="S1995" s="475">
        <v>-0.0104</v>
      </c>
    </row>
    <row r="1996" ht="15.75" customHeight="1">
      <c r="A1996" s="473" t="s">
        <v>2347</v>
      </c>
      <c r="B1996" s="406">
        <v>78.73</v>
      </c>
      <c r="C1996" s="474">
        <v>80.0</v>
      </c>
      <c r="D1996" s="474">
        <v>81.55</v>
      </c>
      <c r="E1996" s="474">
        <v>78.18</v>
      </c>
      <c r="F1996" s="474" t="s">
        <v>4497</v>
      </c>
      <c r="G1996" s="475">
        <v>-0.017</v>
      </c>
      <c r="M1996" s="473" t="s">
        <v>2255</v>
      </c>
      <c r="N1996" s="406">
        <v>87.18</v>
      </c>
      <c r="O1996" s="474">
        <v>88.36</v>
      </c>
      <c r="P1996" s="474">
        <v>88.55</v>
      </c>
      <c r="Q1996" s="474">
        <v>87.0</v>
      </c>
      <c r="R1996" s="474" t="s">
        <v>4414</v>
      </c>
      <c r="S1996" s="475">
        <v>-0.0052</v>
      </c>
    </row>
    <row r="1997" ht="15.75" customHeight="1">
      <c r="A1997" s="473" t="s">
        <v>2348</v>
      </c>
      <c r="B1997" s="406">
        <v>80.09</v>
      </c>
      <c r="C1997" s="474">
        <v>83.18</v>
      </c>
      <c r="D1997" s="474">
        <v>83.64</v>
      </c>
      <c r="E1997" s="474">
        <v>79.91</v>
      </c>
      <c r="F1997" s="474" t="s">
        <v>4498</v>
      </c>
      <c r="G1997" s="475">
        <v>-0.0286</v>
      </c>
      <c r="M1997" s="473" t="s">
        <v>2256</v>
      </c>
      <c r="N1997" s="406">
        <v>87.64</v>
      </c>
      <c r="O1997" s="474">
        <v>87.73</v>
      </c>
      <c r="P1997" s="474">
        <v>88.18</v>
      </c>
      <c r="Q1997" s="474">
        <v>86.64</v>
      </c>
      <c r="R1997" s="474" t="s">
        <v>4415</v>
      </c>
      <c r="S1997" s="475">
        <v>0.0084</v>
      </c>
    </row>
    <row r="1998" ht="15.75" customHeight="1">
      <c r="A1998" s="473" t="s">
        <v>2349</v>
      </c>
      <c r="B1998" s="406">
        <v>82.45</v>
      </c>
      <c r="C1998" s="474">
        <v>82.64</v>
      </c>
      <c r="D1998" s="474">
        <v>84.91</v>
      </c>
      <c r="E1998" s="474">
        <v>81.36</v>
      </c>
      <c r="F1998" s="474" t="s">
        <v>4499</v>
      </c>
      <c r="G1998" s="475">
        <v>0.011</v>
      </c>
      <c r="M1998" s="473" t="s">
        <v>2257</v>
      </c>
      <c r="N1998" s="406">
        <v>86.91</v>
      </c>
      <c r="O1998" s="474">
        <v>88.55</v>
      </c>
      <c r="P1998" s="474">
        <v>89.0</v>
      </c>
      <c r="Q1998" s="474">
        <v>86.55</v>
      </c>
      <c r="R1998" s="474" t="s">
        <v>3368</v>
      </c>
      <c r="S1998" s="475">
        <v>-0.0114</v>
      </c>
    </row>
    <row r="1999" ht="15.75" customHeight="1">
      <c r="A1999" s="473" t="s">
        <v>2350</v>
      </c>
      <c r="B1999" s="406">
        <v>81.55</v>
      </c>
      <c r="C1999" s="474">
        <v>79.91</v>
      </c>
      <c r="D1999" s="474">
        <v>82.36</v>
      </c>
      <c r="E1999" s="474">
        <v>79.91</v>
      </c>
      <c r="F1999" s="474" t="s">
        <v>4500</v>
      </c>
      <c r="G1999" s="475">
        <v>0.024</v>
      </c>
      <c r="M1999" s="473" t="s">
        <v>2258</v>
      </c>
      <c r="N1999" s="406">
        <v>87.91</v>
      </c>
      <c r="O1999" s="474">
        <v>88.09</v>
      </c>
      <c r="P1999" s="474">
        <v>89.36</v>
      </c>
      <c r="Q1999" s="474">
        <v>87.0</v>
      </c>
      <c r="R1999" s="474" t="s">
        <v>4416</v>
      </c>
      <c r="S1999" s="475">
        <v>0.0147</v>
      </c>
    </row>
    <row r="2000" ht="15.75" customHeight="1">
      <c r="A2000" s="473" t="s">
        <v>2351</v>
      </c>
      <c r="B2000" s="406">
        <v>79.64</v>
      </c>
      <c r="C2000" s="474">
        <v>83.55</v>
      </c>
      <c r="D2000" s="474">
        <v>83.55</v>
      </c>
      <c r="E2000" s="474">
        <v>79.27</v>
      </c>
      <c r="F2000" s="474" t="s">
        <v>4501</v>
      </c>
      <c r="G2000" s="475">
        <v>-0.0363</v>
      </c>
      <c r="M2000" s="473" t="s">
        <v>2259</v>
      </c>
      <c r="N2000" s="406">
        <v>86.64</v>
      </c>
      <c r="O2000" s="474">
        <v>87.18</v>
      </c>
      <c r="P2000" s="474">
        <v>87.64</v>
      </c>
      <c r="Q2000" s="474">
        <v>86.18</v>
      </c>
      <c r="R2000" s="474" t="s">
        <v>4417</v>
      </c>
      <c r="S2000" s="475">
        <v>0.0106</v>
      </c>
    </row>
    <row r="2001" ht="15.75" customHeight="1">
      <c r="A2001" s="473" t="s">
        <v>2352</v>
      </c>
      <c r="B2001" s="406">
        <v>82.64</v>
      </c>
      <c r="C2001" s="474">
        <v>83.09</v>
      </c>
      <c r="D2001" s="474">
        <v>85.64</v>
      </c>
      <c r="E2001" s="474">
        <v>81.82</v>
      </c>
      <c r="F2001" s="474" t="s">
        <v>4502</v>
      </c>
      <c r="G2001" s="475">
        <v>0.0011</v>
      </c>
      <c r="M2001" s="473" t="s">
        <v>2260</v>
      </c>
      <c r="N2001" s="406">
        <v>85.73</v>
      </c>
      <c r="O2001" s="474">
        <v>86.36</v>
      </c>
      <c r="P2001" s="474">
        <v>87.64</v>
      </c>
      <c r="Q2001" s="474">
        <v>85.45</v>
      </c>
      <c r="R2001" s="474" t="s">
        <v>4418</v>
      </c>
      <c r="S2001" s="475">
        <v>0.0011</v>
      </c>
    </row>
    <row r="2002" ht="15.75" customHeight="1">
      <c r="A2002" s="473" t="s">
        <v>2353</v>
      </c>
      <c r="B2002" s="406">
        <v>82.55</v>
      </c>
      <c r="C2002" s="474">
        <v>80.0</v>
      </c>
      <c r="D2002" s="474">
        <v>83.36</v>
      </c>
      <c r="E2002" s="474">
        <v>79.18</v>
      </c>
      <c r="F2002" s="474" t="s">
        <v>4503</v>
      </c>
      <c r="G2002" s="475">
        <v>0.0342</v>
      </c>
      <c r="M2002" s="473" t="s">
        <v>2261</v>
      </c>
      <c r="N2002" s="406">
        <v>85.64</v>
      </c>
      <c r="O2002" s="474">
        <v>86.55</v>
      </c>
      <c r="P2002" s="474">
        <v>87.0</v>
      </c>
      <c r="Q2002" s="474">
        <v>85.27</v>
      </c>
      <c r="R2002" s="474" t="s">
        <v>4419</v>
      </c>
      <c r="S2002" s="475">
        <v>-0.0063</v>
      </c>
    </row>
    <row r="2003" ht="15.75" customHeight="1">
      <c r="A2003" s="473" t="s">
        <v>2354</v>
      </c>
      <c r="B2003" s="406">
        <v>79.82</v>
      </c>
      <c r="C2003" s="474">
        <v>75.91</v>
      </c>
      <c r="D2003" s="474">
        <v>81.82</v>
      </c>
      <c r="E2003" s="474">
        <v>75.45</v>
      </c>
      <c r="F2003" s="474" t="s">
        <v>4504</v>
      </c>
      <c r="G2003" s="475">
        <v>0.0366</v>
      </c>
      <c r="M2003" s="473" t="s">
        <v>2262</v>
      </c>
      <c r="N2003" s="406">
        <v>86.18</v>
      </c>
      <c r="O2003" s="474">
        <v>88.27</v>
      </c>
      <c r="P2003" s="474">
        <v>89.55</v>
      </c>
      <c r="Q2003" s="474">
        <v>85.55</v>
      </c>
      <c r="R2003" s="474" t="s">
        <v>4420</v>
      </c>
      <c r="S2003" s="475">
        <v>-0.0257</v>
      </c>
    </row>
    <row r="2004" ht="15.75" customHeight="1">
      <c r="A2004" s="473" t="s">
        <v>2355</v>
      </c>
      <c r="B2004" s="406">
        <v>77.0</v>
      </c>
      <c r="C2004" s="474">
        <v>75.45</v>
      </c>
      <c r="D2004" s="474">
        <v>77.18</v>
      </c>
      <c r="E2004" s="474">
        <v>75.09</v>
      </c>
      <c r="F2004" s="474" t="s">
        <v>4505</v>
      </c>
      <c r="G2004" s="475">
        <v>0.0205</v>
      </c>
      <c r="M2004" s="473" t="s">
        <v>2263</v>
      </c>
      <c r="N2004" s="406">
        <v>88.45</v>
      </c>
      <c r="O2004" s="474">
        <v>90.36</v>
      </c>
      <c r="P2004" s="474">
        <v>91.82</v>
      </c>
      <c r="Q2004" s="474">
        <v>88.09</v>
      </c>
      <c r="R2004" s="474" t="s">
        <v>4421</v>
      </c>
      <c r="S2004" s="475">
        <v>0.0041</v>
      </c>
    </row>
    <row r="2005" ht="15.75" customHeight="1">
      <c r="A2005" s="473" t="s">
        <v>2356</v>
      </c>
      <c r="B2005" s="406">
        <v>75.45</v>
      </c>
      <c r="C2005" s="474">
        <v>76.55</v>
      </c>
      <c r="D2005" s="474">
        <v>77.82</v>
      </c>
      <c r="E2005" s="474">
        <v>75.0</v>
      </c>
      <c r="F2005" s="474" t="s">
        <v>4506</v>
      </c>
      <c r="G2005" s="475">
        <v>-0.0131</v>
      </c>
      <c r="M2005" s="473" t="s">
        <v>2264</v>
      </c>
      <c r="N2005" s="406">
        <v>88.09</v>
      </c>
      <c r="O2005" s="474">
        <v>91.55</v>
      </c>
      <c r="P2005" s="474">
        <v>91.82</v>
      </c>
      <c r="Q2005" s="474">
        <v>87.73</v>
      </c>
      <c r="R2005" s="474" t="s">
        <v>3111</v>
      </c>
      <c r="S2005" s="475">
        <v>-0.0232</v>
      </c>
    </row>
    <row r="2006" ht="15.75" customHeight="1">
      <c r="A2006" s="473" t="s">
        <v>2357</v>
      </c>
      <c r="B2006" s="406">
        <v>76.45</v>
      </c>
      <c r="C2006" s="474">
        <v>74.64</v>
      </c>
      <c r="D2006" s="474">
        <v>78.18</v>
      </c>
      <c r="E2006" s="474">
        <v>73.55</v>
      </c>
      <c r="F2006" s="474" t="s">
        <v>4507</v>
      </c>
      <c r="G2006" s="475">
        <v>0.0269</v>
      </c>
      <c r="M2006" s="473" t="s">
        <v>2265</v>
      </c>
      <c r="N2006" s="406">
        <v>90.18</v>
      </c>
      <c r="O2006" s="474">
        <v>89.91</v>
      </c>
      <c r="P2006" s="474">
        <v>92.36</v>
      </c>
      <c r="Q2006" s="474">
        <v>89.09</v>
      </c>
      <c r="R2006" s="474" t="s">
        <v>4422</v>
      </c>
      <c r="S2006" s="475">
        <v>0.005</v>
      </c>
    </row>
    <row r="2007" ht="15.75" customHeight="1">
      <c r="A2007" s="473" t="s">
        <v>2358</v>
      </c>
      <c r="B2007" s="406">
        <v>74.45</v>
      </c>
      <c r="C2007" s="474">
        <v>78.82</v>
      </c>
      <c r="D2007" s="474">
        <v>78.82</v>
      </c>
      <c r="E2007" s="474">
        <v>73.73</v>
      </c>
      <c r="F2007" s="474" t="s">
        <v>4508</v>
      </c>
      <c r="G2007" s="475">
        <v>-0.0422</v>
      </c>
      <c r="M2007" s="473" t="s">
        <v>2266</v>
      </c>
      <c r="N2007" s="406">
        <v>89.73</v>
      </c>
      <c r="O2007" s="474">
        <v>94.36</v>
      </c>
      <c r="P2007" s="474">
        <v>94.55</v>
      </c>
      <c r="Q2007" s="474">
        <v>89.09</v>
      </c>
      <c r="R2007" s="474" t="s">
        <v>4423</v>
      </c>
      <c r="S2007" s="475">
        <v>-0.0324</v>
      </c>
    </row>
    <row r="2008" ht="15.75" customHeight="1">
      <c r="A2008" s="473" t="s">
        <v>2359</v>
      </c>
      <c r="B2008" s="406">
        <v>77.73</v>
      </c>
      <c r="C2008" s="474">
        <v>73.09</v>
      </c>
      <c r="D2008" s="474">
        <v>79.09</v>
      </c>
      <c r="E2008" s="474">
        <v>72.91</v>
      </c>
      <c r="F2008" s="474" t="s">
        <v>4509</v>
      </c>
      <c r="G2008" s="475">
        <v>0.0583</v>
      </c>
      <c r="M2008" s="473" t="s">
        <v>2267</v>
      </c>
      <c r="N2008" s="406">
        <v>92.73</v>
      </c>
      <c r="O2008" s="474">
        <v>91.27</v>
      </c>
      <c r="P2008" s="474">
        <v>93.36</v>
      </c>
      <c r="Q2008" s="474">
        <v>89.64</v>
      </c>
      <c r="R2008" s="474" t="s">
        <v>4424</v>
      </c>
      <c r="S2008" s="475">
        <v>0.0592</v>
      </c>
    </row>
    <row r="2009" ht="15.75" customHeight="1">
      <c r="A2009" s="473" t="s">
        <v>2360</v>
      </c>
      <c r="B2009" s="406">
        <v>73.45</v>
      </c>
      <c r="C2009" s="474">
        <v>74.64</v>
      </c>
      <c r="D2009" s="474">
        <v>76.18</v>
      </c>
      <c r="E2009" s="474">
        <v>73.09</v>
      </c>
      <c r="F2009" s="474" t="s">
        <v>4510</v>
      </c>
      <c r="G2009" s="475">
        <v>-0.0253</v>
      </c>
      <c r="M2009" s="473" t="s">
        <v>2268</v>
      </c>
      <c r="N2009" s="406">
        <v>87.55</v>
      </c>
      <c r="O2009" s="474">
        <v>86.82</v>
      </c>
      <c r="P2009" s="474">
        <v>88.0</v>
      </c>
      <c r="Q2009" s="474">
        <v>86.36</v>
      </c>
      <c r="R2009" s="474" t="s">
        <v>4425</v>
      </c>
      <c r="S2009" s="475">
        <v>-0.0568</v>
      </c>
    </row>
    <row r="2010" ht="15.75" customHeight="1">
      <c r="A2010" s="473" t="s">
        <v>2361</v>
      </c>
      <c r="B2010" s="406">
        <v>75.36</v>
      </c>
      <c r="C2010" s="474">
        <v>72.73</v>
      </c>
      <c r="D2010" s="474">
        <v>76.36</v>
      </c>
      <c r="E2010" s="474">
        <v>72.73</v>
      </c>
      <c r="F2010" s="474" t="s">
        <v>4511</v>
      </c>
      <c r="G2010" s="475">
        <v>0.0493</v>
      </c>
      <c r="M2010" s="473" t="s">
        <v>2269</v>
      </c>
      <c r="N2010" s="406">
        <v>92.82</v>
      </c>
      <c r="O2010" s="474">
        <v>93.09</v>
      </c>
      <c r="P2010" s="474">
        <v>95.45</v>
      </c>
      <c r="Q2010" s="474">
        <v>92.0</v>
      </c>
      <c r="R2010" s="474" t="s">
        <v>3122</v>
      </c>
      <c r="S2010" s="475">
        <v>-0.0039</v>
      </c>
    </row>
    <row r="2011" ht="15.75" customHeight="1">
      <c r="A2011" s="473" t="s">
        <v>2362</v>
      </c>
      <c r="B2011" s="406">
        <v>71.82</v>
      </c>
      <c r="C2011" s="474">
        <v>69.09</v>
      </c>
      <c r="D2011" s="474">
        <v>74.18</v>
      </c>
      <c r="E2011" s="474">
        <v>69.09</v>
      </c>
      <c r="F2011" s="474" t="s">
        <v>4444</v>
      </c>
      <c r="G2011" s="475">
        <v>0.0632</v>
      </c>
      <c r="M2011" s="473" t="s">
        <v>2270</v>
      </c>
      <c r="N2011" s="406">
        <v>93.18</v>
      </c>
      <c r="O2011" s="474">
        <v>87.91</v>
      </c>
      <c r="P2011" s="474">
        <v>93.64</v>
      </c>
      <c r="Q2011" s="474">
        <v>87.91</v>
      </c>
      <c r="R2011" s="474" t="s">
        <v>4426</v>
      </c>
      <c r="S2011" s="475">
        <v>0.0567</v>
      </c>
    </row>
    <row r="2012" ht="15.75" customHeight="1">
      <c r="A2012" s="473" t="s">
        <v>2363</v>
      </c>
      <c r="B2012" s="406">
        <v>67.55</v>
      </c>
      <c r="C2012" s="474">
        <v>66.36</v>
      </c>
      <c r="D2012" s="474">
        <v>68.18</v>
      </c>
      <c r="E2012" s="474">
        <v>66.36</v>
      </c>
      <c r="F2012" s="474" t="s">
        <v>4512</v>
      </c>
      <c r="G2012" s="475">
        <v>0.0055</v>
      </c>
      <c r="M2012" s="473" t="s">
        <v>2271</v>
      </c>
      <c r="N2012" s="406">
        <v>88.18</v>
      </c>
      <c r="O2012" s="474">
        <v>89.0</v>
      </c>
      <c r="P2012" s="474">
        <v>90.36</v>
      </c>
      <c r="Q2012" s="474">
        <v>87.82</v>
      </c>
      <c r="R2012" s="474" t="s">
        <v>4427</v>
      </c>
      <c r="S2012" s="475">
        <v>0.0</v>
      </c>
    </row>
    <row r="2013" ht="15.75" customHeight="1">
      <c r="A2013" s="473" t="s">
        <v>2364</v>
      </c>
      <c r="B2013" s="406">
        <v>67.18</v>
      </c>
      <c r="C2013" s="474">
        <v>68.73</v>
      </c>
      <c r="D2013" s="474">
        <v>69.55</v>
      </c>
      <c r="E2013" s="474">
        <v>66.82</v>
      </c>
      <c r="F2013" s="474" t="s">
        <v>4513</v>
      </c>
      <c r="G2013" s="475">
        <v>-0.0226</v>
      </c>
      <c r="M2013" s="473" t="s">
        <v>2272</v>
      </c>
      <c r="N2013" s="406">
        <v>88.18</v>
      </c>
      <c r="O2013" s="474">
        <v>84.55</v>
      </c>
      <c r="P2013" s="474">
        <v>88.64</v>
      </c>
      <c r="Q2013" s="474">
        <v>84.55</v>
      </c>
      <c r="R2013" s="474" t="s">
        <v>4428</v>
      </c>
      <c r="S2013" s="475">
        <v>0.0765</v>
      </c>
    </row>
    <row r="2014" ht="15.75" customHeight="1">
      <c r="A2014" s="473" t="s">
        <v>2365</v>
      </c>
      <c r="B2014" s="406">
        <v>68.73</v>
      </c>
      <c r="C2014" s="474">
        <v>67.27</v>
      </c>
      <c r="D2014" s="474">
        <v>69.91</v>
      </c>
      <c r="E2014" s="474">
        <v>66.0</v>
      </c>
      <c r="F2014" s="474" t="s">
        <v>4514</v>
      </c>
      <c r="G2014" s="475">
        <v>0.0244</v>
      </c>
      <c r="M2014" s="473" t="s">
        <v>2273</v>
      </c>
      <c r="N2014" s="406">
        <v>81.91</v>
      </c>
      <c r="O2014" s="474">
        <v>84.18</v>
      </c>
      <c r="P2014" s="474">
        <v>82.09</v>
      </c>
      <c r="Q2014" s="474">
        <v>82.27</v>
      </c>
      <c r="R2014" s="474" t="s">
        <v>4429</v>
      </c>
      <c r="S2014" s="475">
        <v>0.0</v>
      </c>
    </row>
    <row r="2015" ht="15.75" customHeight="1">
      <c r="A2015" s="473" t="s">
        <v>2366</v>
      </c>
      <c r="B2015" s="406">
        <v>67.09</v>
      </c>
      <c r="C2015" s="474">
        <v>65.82</v>
      </c>
      <c r="D2015" s="474">
        <v>68.18</v>
      </c>
      <c r="E2015" s="474">
        <v>65.73</v>
      </c>
      <c r="F2015" s="474" t="s">
        <v>4515</v>
      </c>
      <c r="G2015" s="475">
        <v>0.0068</v>
      </c>
      <c r="M2015" s="473" t="s">
        <v>2274</v>
      </c>
      <c r="N2015" s="406">
        <v>81.91</v>
      </c>
      <c r="O2015" s="474">
        <v>81.91</v>
      </c>
      <c r="P2015" s="474">
        <v>83.27</v>
      </c>
      <c r="Q2015" s="474">
        <v>81.73</v>
      </c>
      <c r="R2015" s="474" t="s">
        <v>4430</v>
      </c>
      <c r="S2015" s="475">
        <v>-0.0044</v>
      </c>
    </row>
    <row r="2016" ht="15.75" customHeight="1">
      <c r="A2016" s="473" t="s">
        <v>2367</v>
      </c>
      <c r="B2016" s="406">
        <v>66.64</v>
      </c>
      <c r="C2016" s="474">
        <v>64.27</v>
      </c>
      <c r="D2016" s="474">
        <v>67.18</v>
      </c>
      <c r="E2016" s="474">
        <v>64.18</v>
      </c>
      <c r="F2016" s="474" t="s">
        <v>4516</v>
      </c>
      <c r="G2016" s="475">
        <v>0.0097</v>
      </c>
      <c r="M2016" s="473" t="s">
        <v>2275</v>
      </c>
      <c r="N2016" s="406">
        <v>82.27</v>
      </c>
      <c r="O2016" s="474">
        <v>82.27</v>
      </c>
      <c r="P2016" s="474">
        <v>83.64</v>
      </c>
      <c r="Q2016" s="474">
        <v>82.0</v>
      </c>
      <c r="R2016" s="474" t="s">
        <v>4431</v>
      </c>
      <c r="S2016" s="475">
        <v>-0.0045</v>
      </c>
    </row>
    <row r="2017" ht="15.75" customHeight="1">
      <c r="A2017" s="473" t="s">
        <v>2368</v>
      </c>
      <c r="B2017" s="406">
        <v>66.0</v>
      </c>
      <c r="C2017" s="474">
        <v>67.09</v>
      </c>
      <c r="D2017" s="474">
        <v>67.09</v>
      </c>
      <c r="E2017" s="474">
        <v>65.55</v>
      </c>
      <c r="F2017" s="474" t="s">
        <v>4517</v>
      </c>
      <c r="G2017" s="475">
        <v>0.0055</v>
      </c>
      <c r="M2017" s="473" t="s">
        <v>2276</v>
      </c>
      <c r="N2017" s="406">
        <v>82.64</v>
      </c>
      <c r="O2017" s="474">
        <v>82.64</v>
      </c>
      <c r="P2017" s="474">
        <v>84.36</v>
      </c>
      <c r="Q2017" s="474">
        <v>82.36</v>
      </c>
      <c r="R2017" s="474" t="s">
        <v>4432</v>
      </c>
      <c r="S2017" s="475">
        <v>-0.0076</v>
      </c>
    </row>
    <row r="2018" ht="15.75" customHeight="1">
      <c r="A2018" s="473" t="s">
        <v>2369</v>
      </c>
      <c r="B2018" s="406">
        <v>65.64</v>
      </c>
      <c r="C2018" s="474">
        <v>66.64</v>
      </c>
      <c r="D2018" s="474">
        <v>66.64</v>
      </c>
      <c r="E2018" s="474">
        <v>65.45</v>
      </c>
      <c r="F2018" s="474" t="s">
        <v>4518</v>
      </c>
      <c r="G2018" s="475">
        <v>-0.015</v>
      </c>
      <c r="M2018" s="473" t="s">
        <v>2277</v>
      </c>
      <c r="N2018" s="406">
        <v>83.27</v>
      </c>
      <c r="O2018" s="474">
        <v>84.64</v>
      </c>
      <c r="P2018" s="474">
        <v>85.45</v>
      </c>
      <c r="Q2018" s="474">
        <v>82.82</v>
      </c>
      <c r="R2018" s="474" t="s">
        <v>4433</v>
      </c>
      <c r="S2018" s="475">
        <v>-0.0108</v>
      </c>
    </row>
    <row r="2019" ht="15.75" customHeight="1">
      <c r="A2019" s="473" t="s">
        <v>2370</v>
      </c>
      <c r="B2019" s="406">
        <v>66.64</v>
      </c>
      <c r="C2019" s="474">
        <v>67.27</v>
      </c>
      <c r="D2019" s="474">
        <v>67.82</v>
      </c>
      <c r="E2019" s="474">
        <v>66.27</v>
      </c>
      <c r="F2019" s="474" t="s">
        <v>4519</v>
      </c>
      <c r="G2019" s="475">
        <v>-0.004</v>
      </c>
      <c r="M2019" s="473" t="s">
        <v>2278</v>
      </c>
      <c r="N2019" s="406">
        <v>84.18</v>
      </c>
      <c r="O2019" s="474">
        <v>82.18</v>
      </c>
      <c r="P2019" s="474">
        <v>84.55</v>
      </c>
      <c r="Q2019" s="474">
        <v>81.64</v>
      </c>
      <c r="R2019" s="474" t="s">
        <v>4434</v>
      </c>
      <c r="S2019" s="475">
        <v>0.03</v>
      </c>
    </row>
    <row r="2020" ht="15.75" customHeight="1">
      <c r="A2020" s="473" t="s">
        <v>2371</v>
      </c>
      <c r="B2020" s="406">
        <v>66.91</v>
      </c>
      <c r="C2020" s="474">
        <v>67.0</v>
      </c>
      <c r="D2020" s="474">
        <v>68.73</v>
      </c>
      <c r="E2020" s="474">
        <v>66.73</v>
      </c>
      <c r="F2020" s="474" t="s">
        <v>4520</v>
      </c>
      <c r="G2020" s="475">
        <v>0.0</v>
      </c>
      <c r="M2020" s="473" t="s">
        <v>2279</v>
      </c>
      <c r="N2020" s="406">
        <v>81.73</v>
      </c>
      <c r="O2020" s="474">
        <v>82.18</v>
      </c>
      <c r="P2020" s="474">
        <v>82.27</v>
      </c>
      <c r="Q2020" s="474">
        <v>81.45</v>
      </c>
      <c r="R2020" s="474" t="s">
        <v>4435</v>
      </c>
      <c r="S2020" s="475">
        <v>0.0034</v>
      </c>
    </row>
    <row r="2021" ht="15.75" customHeight="1">
      <c r="A2021" s="473" t="s">
        <v>2372</v>
      </c>
      <c r="B2021" s="406">
        <v>66.91</v>
      </c>
      <c r="C2021" s="474">
        <v>65.27</v>
      </c>
      <c r="D2021" s="474">
        <v>67.36</v>
      </c>
      <c r="E2021" s="474">
        <v>65.09</v>
      </c>
      <c r="F2021" s="474" t="s">
        <v>4521</v>
      </c>
      <c r="G2021" s="475">
        <v>0.028</v>
      </c>
      <c r="M2021" s="473" t="s">
        <v>2280</v>
      </c>
      <c r="N2021" s="406">
        <v>81.45</v>
      </c>
      <c r="O2021" s="474">
        <v>82.73</v>
      </c>
      <c r="P2021" s="474">
        <v>82.73</v>
      </c>
      <c r="Q2021" s="474">
        <v>81.0</v>
      </c>
      <c r="R2021" s="474" t="s">
        <v>4436</v>
      </c>
      <c r="S2021" s="475">
        <v>-0.01</v>
      </c>
    </row>
    <row r="2022" ht="15.75" customHeight="1">
      <c r="A2022" s="473" t="s">
        <v>2373</v>
      </c>
      <c r="B2022" s="406">
        <v>65.09</v>
      </c>
      <c r="C2022" s="474">
        <v>65.45</v>
      </c>
      <c r="D2022" s="474">
        <v>66.82</v>
      </c>
      <c r="E2022" s="474">
        <v>64.55</v>
      </c>
      <c r="F2022" s="474" t="s">
        <v>4522</v>
      </c>
      <c r="G2022" s="475">
        <v>0.0099</v>
      </c>
      <c r="M2022" s="473" t="s">
        <v>2281</v>
      </c>
      <c r="N2022" s="406">
        <v>82.27</v>
      </c>
      <c r="O2022" s="474">
        <v>81.0</v>
      </c>
      <c r="P2022" s="474">
        <v>83.45</v>
      </c>
      <c r="Q2022" s="474">
        <v>81.0</v>
      </c>
      <c r="R2022" s="474" t="s">
        <v>4437</v>
      </c>
      <c r="S2022" s="475">
        <v>0.0112</v>
      </c>
    </row>
    <row r="2023" ht="15.75" customHeight="1">
      <c r="A2023" s="473" t="s">
        <v>2374</v>
      </c>
      <c r="B2023" s="406">
        <v>64.45</v>
      </c>
      <c r="C2023" s="474">
        <v>64.64</v>
      </c>
      <c r="D2023" s="474">
        <v>65.73</v>
      </c>
      <c r="E2023" s="474">
        <v>63.45</v>
      </c>
      <c r="F2023" s="474" t="s">
        <v>4523</v>
      </c>
      <c r="G2023" s="475">
        <v>-0.0195</v>
      </c>
      <c r="M2023" s="473" t="s">
        <v>2282</v>
      </c>
      <c r="N2023" s="406">
        <v>81.36</v>
      </c>
      <c r="O2023" s="474">
        <v>82.55</v>
      </c>
      <c r="P2023" s="474">
        <v>82.64</v>
      </c>
      <c r="Q2023" s="474">
        <v>80.73</v>
      </c>
      <c r="R2023" s="474" t="s">
        <v>4438</v>
      </c>
      <c r="S2023" s="475">
        <v>0.0101</v>
      </c>
    </row>
    <row r="2024" ht="15.75" customHeight="1">
      <c r="A2024" s="473" t="s">
        <v>2375</v>
      </c>
      <c r="B2024" s="406">
        <v>65.73</v>
      </c>
      <c r="C2024" s="474">
        <v>65.55</v>
      </c>
      <c r="D2024" s="474">
        <v>66.55</v>
      </c>
      <c r="E2024" s="474">
        <v>64.55</v>
      </c>
      <c r="F2024" s="474" t="s">
        <v>4524</v>
      </c>
      <c r="G2024" s="475">
        <v>-0.0123</v>
      </c>
      <c r="M2024" s="473" t="s">
        <v>2283</v>
      </c>
      <c r="N2024" s="406">
        <v>80.55</v>
      </c>
      <c r="O2024" s="474">
        <v>78.64</v>
      </c>
      <c r="P2024" s="474">
        <v>83.36</v>
      </c>
      <c r="Q2024" s="474">
        <v>78.27</v>
      </c>
      <c r="R2024" s="474" t="s">
        <v>4439</v>
      </c>
      <c r="S2024" s="475">
        <v>-0.0155</v>
      </c>
    </row>
    <row r="2025" ht="15.75" customHeight="1">
      <c r="A2025" s="473" t="s">
        <v>2376</v>
      </c>
      <c r="B2025" s="406">
        <v>66.55</v>
      </c>
      <c r="C2025" s="474">
        <v>65.82</v>
      </c>
      <c r="D2025" s="474">
        <v>67.18</v>
      </c>
      <c r="E2025" s="474">
        <v>65.82</v>
      </c>
      <c r="F2025" s="474" t="s">
        <v>4525</v>
      </c>
      <c r="G2025" s="475">
        <v>-0.0014</v>
      </c>
      <c r="M2025" s="473" t="s">
        <v>2284</v>
      </c>
      <c r="N2025" s="406">
        <v>81.82</v>
      </c>
      <c r="O2025" s="474">
        <v>80.91</v>
      </c>
      <c r="P2025" s="474">
        <v>82.27</v>
      </c>
      <c r="Q2025" s="474">
        <v>80.55</v>
      </c>
      <c r="R2025" s="474" t="s">
        <v>4440</v>
      </c>
      <c r="S2025" s="475">
        <v>0.0285</v>
      </c>
    </row>
    <row r="2026" ht="15.75" customHeight="1">
      <c r="A2026" s="473" t="s">
        <v>2377</v>
      </c>
      <c r="B2026" s="406">
        <v>66.64</v>
      </c>
      <c r="C2026" s="474">
        <v>66.82</v>
      </c>
      <c r="D2026" s="474">
        <v>67.73</v>
      </c>
      <c r="E2026" s="474">
        <v>65.91</v>
      </c>
      <c r="F2026" s="474" t="s">
        <v>4526</v>
      </c>
      <c r="G2026" s="475">
        <v>-0.008</v>
      </c>
      <c r="M2026" s="473" t="s">
        <v>2285</v>
      </c>
      <c r="N2026" s="406">
        <v>79.55</v>
      </c>
      <c r="O2026" s="474">
        <v>81.82</v>
      </c>
      <c r="P2026" s="474">
        <v>83.0</v>
      </c>
      <c r="Q2026" s="474">
        <v>78.91</v>
      </c>
      <c r="R2026" s="474" t="s">
        <v>4441</v>
      </c>
      <c r="S2026" s="475">
        <v>-0.0245</v>
      </c>
    </row>
    <row r="2027" ht="15.75" customHeight="1">
      <c r="A2027" s="473" t="s">
        <v>2378</v>
      </c>
      <c r="B2027" s="406">
        <v>67.18</v>
      </c>
      <c r="C2027" s="474">
        <v>67.64</v>
      </c>
      <c r="D2027" s="474">
        <v>68.55</v>
      </c>
      <c r="E2027" s="474">
        <v>66.82</v>
      </c>
      <c r="F2027" s="474" t="s">
        <v>4527</v>
      </c>
      <c r="G2027" s="475">
        <v>-0.0055</v>
      </c>
      <c r="M2027" s="473" t="s">
        <v>2286</v>
      </c>
      <c r="N2027" s="406">
        <v>81.55</v>
      </c>
      <c r="O2027" s="474">
        <v>83.55</v>
      </c>
      <c r="P2027" s="474">
        <v>84.36</v>
      </c>
      <c r="Q2027" s="474">
        <v>77.27</v>
      </c>
      <c r="R2027" s="474" t="s">
        <v>4442</v>
      </c>
      <c r="S2027" s="475">
        <v>-0.0185</v>
      </c>
    </row>
    <row r="2028" ht="15.75" customHeight="1">
      <c r="A2028" s="473" t="s">
        <v>2379</v>
      </c>
      <c r="B2028" s="406">
        <v>67.55</v>
      </c>
      <c r="C2028" s="474">
        <v>66.27</v>
      </c>
      <c r="D2028" s="474">
        <v>69.0</v>
      </c>
      <c r="E2028" s="474">
        <v>66.27</v>
      </c>
      <c r="F2028" s="474" t="s">
        <v>4528</v>
      </c>
      <c r="G2028" s="475">
        <v>0.0193</v>
      </c>
      <c r="M2028" s="473" t="s">
        <v>2287</v>
      </c>
      <c r="N2028" s="406">
        <v>83.09</v>
      </c>
      <c r="O2028" s="474">
        <v>84.36</v>
      </c>
      <c r="P2028" s="474">
        <v>84.36</v>
      </c>
      <c r="Q2028" s="474">
        <v>82.73</v>
      </c>
      <c r="R2028" s="474" t="s">
        <v>4443</v>
      </c>
      <c r="S2028" s="475">
        <v>-0.0119</v>
      </c>
    </row>
    <row r="2029" ht="15.75" customHeight="1">
      <c r="A2029" s="473" t="s">
        <v>2380</v>
      </c>
      <c r="B2029" s="406">
        <v>66.27</v>
      </c>
      <c r="C2029" s="474">
        <v>65.27</v>
      </c>
      <c r="D2029" s="474">
        <v>67.73</v>
      </c>
      <c r="E2029" s="474">
        <v>65.27</v>
      </c>
      <c r="F2029" s="474" t="s">
        <v>4529</v>
      </c>
      <c r="G2029" s="475">
        <v>0.0014</v>
      </c>
      <c r="M2029" s="473" t="s">
        <v>2288</v>
      </c>
      <c r="N2029" s="406">
        <v>84.09</v>
      </c>
      <c r="O2029" s="474">
        <v>83.82</v>
      </c>
      <c r="P2029" s="474">
        <v>85.45</v>
      </c>
      <c r="Q2029" s="474">
        <v>83.64</v>
      </c>
      <c r="R2029" s="474" t="s">
        <v>4444</v>
      </c>
      <c r="S2029" s="475">
        <v>0.0043</v>
      </c>
    </row>
    <row r="2030" ht="15.75" customHeight="1">
      <c r="A2030" s="473" t="s">
        <v>2381</v>
      </c>
      <c r="B2030" s="406">
        <v>66.18</v>
      </c>
      <c r="C2030" s="474">
        <v>65.45</v>
      </c>
      <c r="D2030" s="474">
        <v>66.82</v>
      </c>
      <c r="E2030" s="474">
        <v>63.82</v>
      </c>
      <c r="F2030" s="474" t="s">
        <v>4530</v>
      </c>
      <c r="G2030" s="475">
        <v>0.0283</v>
      </c>
      <c r="M2030" s="473" t="s">
        <v>2289</v>
      </c>
      <c r="N2030" s="406">
        <v>83.73</v>
      </c>
      <c r="O2030" s="474">
        <v>82.73</v>
      </c>
      <c r="P2030" s="474">
        <v>84.73</v>
      </c>
      <c r="Q2030" s="474">
        <v>82.36</v>
      </c>
      <c r="R2030" s="474" t="s">
        <v>4445</v>
      </c>
      <c r="S2030" s="475">
        <v>0.0099</v>
      </c>
    </row>
    <row r="2031" ht="15.75" customHeight="1">
      <c r="A2031" s="473" t="s">
        <v>2382</v>
      </c>
      <c r="B2031" s="406">
        <v>64.36</v>
      </c>
      <c r="C2031" s="474">
        <v>60.45</v>
      </c>
      <c r="D2031" s="474">
        <v>65.91</v>
      </c>
      <c r="E2031" s="474">
        <v>60.45</v>
      </c>
      <c r="F2031" s="474" t="s">
        <v>4531</v>
      </c>
      <c r="G2031" s="475">
        <v>0.0598</v>
      </c>
      <c r="M2031" s="473" t="s">
        <v>2290</v>
      </c>
      <c r="N2031" s="406">
        <v>82.91</v>
      </c>
      <c r="O2031" s="474">
        <v>84.64</v>
      </c>
      <c r="P2031" s="474">
        <v>85.0</v>
      </c>
      <c r="Q2031" s="474">
        <v>82.64</v>
      </c>
      <c r="R2031" s="474" t="s">
        <v>4446</v>
      </c>
      <c r="S2031" s="475">
        <v>-0.0194</v>
      </c>
    </row>
    <row r="2032" ht="15.75" customHeight="1">
      <c r="A2032" s="473" t="s">
        <v>2383</v>
      </c>
      <c r="B2032" s="406">
        <v>60.73</v>
      </c>
      <c r="C2032" s="474">
        <v>61.36</v>
      </c>
      <c r="D2032" s="474">
        <v>62.18</v>
      </c>
      <c r="E2032" s="474">
        <v>60.0</v>
      </c>
      <c r="F2032" s="474" t="s">
        <v>4532</v>
      </c>
      <c r="G2032" s="475">
        <v>-0.0275</v>
      </c>
      <c r="M2032" s="473" t="s">
        <v>2291</v>
      </c>
      <c r="N2032" s="406">
        <v>84.55</v>
      </c>
      <c r="O2032" s="474">
        <v>84.55</v>
      </c>
      <c r="P2032" s="474">
        <v>84.91</v>
      </c>
      <c r="Q2032" s="474">
        <v>83.91</v>
      </c>
      <c r="R2032" s="474" t="s">
        <v>4447</v>
      </c>
      <c r="S2032" s="475">
        <v>0.0044</v>
      </c>
    </row>
    <row r="2033" ht="15.75" customHeight="1">
      <c r="A2033" s="473" t="s">
        <v>2384</v>
      </c>
      <c r="B2033" s="406">
        <v>62.45</v>
      </c>
      <c r="C2033" s="474">
        <v>65.91</v>
      </c>
      <c r="D2033" s="474">
        <v>65.91</v>
      </c>
      <c r="E2033" s="474">
        <v>62.0</v>
      </c>
      <c r="F2033" s="474" t="s">
        <v>4533</v>
      </c>
      <c r="G2033" s="475">
        <v>-0.0445</v>
      </c>
      <c r="M2033" s="473" t="s">
        <v>2292</v>
      </c>
      <c r="N2033" s="406">
        <v>84.18</v>
      </c>
      <c r="O2033" s="474">
        <v>82.91</v>
      </c>
      <c r="P2033" s="474">
        <v>84.55</v>
      </c>
      <c r="Q2033" s="474">
        <v>82.82</v>
      </c>
      <c r="R2033" s="474" t="s">
        <v>4448</v>
      </c>
      <c r="S2033" s="475">
        <v>0.0131</v>
      </c>
    </row>
    <row r="2034" ht="15.75" customHeight="1">
      <c r="A2034" s="473" t="s">
        <v>2385</v>
      </c>
      <c r="B2034" s="406">
        <v>65.36</v>
      </c>
      <c r="C2034" s="474">
        <v>65.0</v>
      </c>
      <c r="D2034" s="474">
        <v>66.0</v>
      </c>
      <c r="E2034" s="474">
        <v>64.55</v>
      </c>
      <c r="F2034" s="474" t="s">
        <v>4534</v>
      </c>
      <c r="G2034" s="475">
        <v>0.033</v>
      </c>
      <c r="M2034" s="473" t="s">
        <v>2293</v>
      </c>
      <c r="N2034" s="406">
        <v>83.09</v>
      </c>
      <c r="O2034" s="474">
        <v>82.55</v>
      </c>
      <c r="P2034" s="474">
        <v>83.64</v>
      </c>
      <c r="Q2034" s="474">
        <v>81.55</v>
      </c>
      <c r="R2034" s="474" t="s">
        <v>4449</v>
      </c>
      <c r="S2034" s="475">
        <v>-0.0066</v>
      </c>
    </row>
    <row r="2035" ht="15.75" customHeight="1">
      <c r="A2035" s="473" t="s">
        <v>2386</v>
      </c>
      <c r="B2035" s="406">
        <v>63.27</v>
      </c>
      <c r="C2035" s="474">
        <v>62.0</v>
      </c>
      <c r="D2035" s="474">
        <v>65.91</v>
      </c>
      <c r="E2035" s="474">
        <v>62.0</v>
      </c>
      <c r="F2035" s="474" t="s">
        <v>4535</v>
      </c>
      <c r="G2035" s="475">
        <v>-0.0072</v>
      </c>
      <c r="M2035" s="473" t="s">
        <v>2294</v>
      </c>
      <c r="N2035" s="406">
        <v>83.64</v>
      </c>
      <c r="O2035" s="474">
        <v>84.18</v>
      </c>
      <c r="P2035" s="474">
        <v>85.18</v>
      </c>
      <c r="Q2035" s="474">
        <v>83.18</v>
      </c>
      <c r="R2035" s="474" t="s">
        <v>4450</v>
      </c>
      <c r="S2035" s="475">
        <v>0.0023</v>
      </c>
    </row>
    <row r="2036" ht="15.75" customHeight="1">
      <c r="A2036" s="473" t="s">
        <v>2387</v>
      </c>
      <c r="B2036" s="406">
        <v>63.73</v>
      </c>
      <c r="C2036" s="474">
        <v>69.09</v>
      </c>
      <c r="D2036" s="474">
        <v>69.91</v>
      </c>
      <c r="E2036" s="474">
        <v>63.18</v>
      </c>
      <c r="F2036" s="474" t="s">
        <v>4536</v>
      </c>
      <c r="G2036" s="475">
        <v>-0.0715</v>
      </c>
      <c r="M2036" s="473" t="s">
        <v>2295</v>
      </c>
      <c r="N2036" s="406">
        <v>83.45</v>
      </c>
      <c r="O2036" s="474">
        <v>82.0</v>
      </c>
      <c r="P2036" s="474">
        <v>84.27</v>
      </c>
      <c r="Q2036" s="474">
        <v>80.73</v>
      </c>
      <c r="R2036" s="474" t="s">
        <v>4451</v>
      </c>
      <c r="S2036" s="475">
        <v>0.0143</v>
      </c>
    </row>
    <row r="2037" ht="15.75" customHeight="1">
      <c r="A2037" s="473" t="s">
        <v>2388</v>
      </c>
      <c r="B2037" s="406">
        <v>68.64</v>
      </c>
      <c r="C2037" s="474">
        <v>70.64</v>
      </c>
      <c r="D2037" s="474">
        <v>71.73</v>
      </c>
      <c r="E2037" s="474">
        <v>68.0</v>
      </c>
      <c r="F2037" s="474" t="s">
        <v>4537</v>
      </c>
      <c r="G2037" s="475">
        <v>0.0028</v>
      </c>
      <c r="M2037" s="473" t="s">
        <v>2296</v>
      </c>
      <c r="N2037" s="406">
        <v>82.27</v>
      </c>
      <c r="O2037" s="474">
        <v>84.09</v>
      </c>
      <c r="P2037" s="474">
        <v>84.09</v>
      </c>
      <c r="Q2037" s="474">
        <v>81.73</v>
      </c>
      <c r="R2037" s="474" t="s">
        <v>4452</v>
      </c>
      <c r="S2037" s="475">
        <v>-0.0195</v>
      </c>
    </row>
    <row r="2038" ht="15.75" customHeight="1">
      <c r="A2038" s="473" t="s">
        <v>2389</v>
      </c>
      <c r="B2038" s="406">
        <v>68.45</v>
      </c>
      <c r="C2038" s="474">
        <v>68.82</v>
      </c>
      <c r="D2038" s="474">
        <v>69.91</v>
      </c>
      <c r="E2038" s="474">
        <v>67.73</v>
      </c>
      <c r="F2038" s="474" t="s">
        <v>4538</v>
      </c>
      <c r="G2038" s="475">
        <v>-0.0093</v>
      </c>
      <c r="M2038" s="473" t="s">
        <v>2297</v>
      </c>
      <c r="N2038" s="406">
        <v>83.91</v>
      </c>
      <c r="O2038" s="474">
        <v>86.18</v>
      </c>
      <c r="P2038" s="474">
        <v>89.82</v>
      </c>
      <c r="Q2038" s="474">
        <v>82.73</v>
      </c>
      <c r="R2038" s="474" t="s">
        <v>4453</v>
      </c>
      <c r="S2038" s="475">
        <v>0.0032</v>
      </c>
    </row>
    <row r="2039" ht="15.75" customHeight="1">
      <c r="A2039" s="473" t="s">
        <v>2390</v>
      </c>
      <c r="B2039" s="406">
        <v>69.09</v>
      </c>
      <c r="C2039" s="474">
        <v>70.45</v>
      </c>
      <c r="D2039" s="474">
        <v>73.45</v>
      </c>
      <c r="E2039" s="474">
        <v>68.45</v>
      </c>
      <c r="F2039" s="474" t="s">
        <v>4539</v>
      </c>
      <c r="G2039" s="475">
        <v>-0.0168</v>
      </c>
      <c r="M2039" s="473" t="s">
        <v>2298</v>
      </c>
      <c r="N2039" s="406">
        <v>83.64</v>
      </c>
      <c r="O2039" s="474">
        <v>86.36</v>
      </c>
      <c r="P2039" s="474">
        <v>86.36</v>
      </c>
      <c r="Q2039" s="474">
        <v>82.91</v>
      </c>
      <c r="R2039" s="474" t="s">
        <v>4454</v>
      </c>
      <c r="S2039" s="475">
        <v>-0.0295</v>
      </c>
    </row>
    <row r="2040" ht="15.75" customHeight="1">
      <c r="A2040" s="473" t="s">
        <v>2391</v>
      </c>
      <c r="B2040" s="406">
        <v>70.27</v>
      </c>
      <c r="C2040" s="474">
        <v>73.64</v>
      </c>
      <c r="D2040" s="474">
        <v>75.36</v>
      </c>
      <c r="E2040" s="474">
        <v>69.64</v>
      </c>
      <c r="F2040" s="474" t="s">
        <v>4429</v>
      </c>
      <c r="G2040" s="475">
        <v>-0.0433</v>
      </c>
      <c r="M2040" s="473" t="s">
        <v>2299</v>
      </c>
      <c r="N2040" s="406">
        <v>86.18</v>
      </c>
      <c r="O2040" s="474">
        <v>86.09</v>
      </c>
      <c r="P2040" s="474">
        <v>86.82</v>
      </c>
      <c r="Q2040" s="474">
        <v>85.45</v>
      </c>
      <c r="R2040" s="474" t="s">
        <v>4455</v>
      </c>
      <c r="S2040" s="475">
        <v>0.0042</v>
      </c>
    </row>
    <row r="2041" ht="15.75" customHeight="1">
      <c r="A2041" s="473" t="s">
        <v>2392</v>
      </c>
      <c r="B2041" s="406">
        <v>73.45</v>
      </c>
      <c r="C2041" s="474">
        <v>68.18</v>
      </c>
      <c r="D2041" s="474">
        <v>73.73</v>
      </c>
      <c r="E2041" s="474">
        <v>67.45</v>
      </c>
      <c r="F2041" s="474" t="s">
        <v>4540</v>
      </c>
      <c r="G2041" s="475">
        <v>0.0948</v>
      </c>
      <c r="M2041" s="473" t="s">
        <v>2300</v>
      </c>
      <c r="N2041" s="406">
        <v>85.82</v>
      </c>
      <c r="O2041" s="474">
        <v>86.55</v>
      </c>
      <c r="P2041" s="474">
        <v>87.18</v>
      </c>
      <c r="Q2041" s="474">
        <v>85.45</v>
      </c>
      <c r="R2041" s="474" t="s">
        <v>4456</v>
      </c>
      <c r="S2041" s="475">
        <v>-0.0052</v>
      </c>
    </row>
    <row r="2042" ht="15.75" customHeight="1">
      <c r="A2042" s="473" t="s">
        <v>2393</v>
      </c>
      <c r="B2042" s="406">
        <v>67.09</v>
      </c>
      <c r="C2042" s="474">
        <v>70.82</v>
      </c>
      <c r="D2042" s="474">
        <v>72.45</v>
      </c>
      <c r="E2042" s="474">
        <v>66.18</v>
      </c>
      <c r="F2042" s="474" t="s">
        <v>4169</v>
      </c>
      <c r="G2042" s="475">
        <v>-0.0289</v>
      </c>
      <c r="M2042" s="473" t="s">
        <v>2301</v>
      </c>
      <c r="N2042" s="406">
        <v>86.27</v>
      </c>
      <c r="O2042" s="474">
        <v>85.45</v>
      </c>
      <c r="P2042" s="474">
        <v>87.09</v>
      </c>
      <c r="Q2042" s="474">
        <v>84.91</v>
      </c>
      <c r="R2042" s="474" t="s">
        <v>4457</v>
      </c>
      <c r="S2042" s="475">
        <v>0.0107</v>
      </c>
    </row>
    <row r="2043" ht="15.75" customHeight="1">
      <c r="A2043" s="473" t="s">
        <v>2394</v>
      </c>
      <c r="B2043" s="406">
        <v>69.09</v>
      </c>
      <c r="C2043" s="474">
        <v>64.36</v>
      </c>
      <c r="D2043" s="474">
        <v>70.09</v>
      </c>
      <c r="E2043" s="474">
        <v>62.82</v>
      </c>
      <c r="F2043" s="474" t="s">
        <v>4115</v>
      </c>
      <c r="G2043" s="475">
        <v>0.0826</v>
      </c>
      <c r="M2043" s="473" t="s">
        <v>2302</v>
      </c>
      <c r="N2043" s="406">
        <v>85.36</v>
      </c>
      <c r="O2043" s="474">
        <v>86.18</v>
      </c>
      <c r="P2043" s="474">
        <v>87.73</v>
      </c>
      <c r="Q2043" s="474">
        <v>84.36</v>
      </c>
      <c r="R2043" s="474" t="s">
        <v>4458</v>
      </c>
      <c r="S2043" s="475">
        <v>0.0206</v>
      </c>
    </row>
    <row r="2044" ht="15.75" customHeight="1">
      <c r="A2044" s="473" t="s">
        <v>2395</v>
      </c>
      <c r="B2044" s="406">
        <v>63.82</v>
      </c>
      <c r="C2044" s="474">
        <v>66.0</v>
      </c>
      <c r="D2044" s="474">
        <v>67.09</v>
      </c>
      <c r="E2044" s="474">
        <v>63.27</v>
      </c>
      <c r="F2044" s="474" t="s">
        <v>4541</v>
      </c>
      <c r="G2044" s="475">
        <v>-0.0277</v>
      </c>
      <c r="M2044" s="473" t="s">
        <v>2303</v>
      </c>
      <c r="N2044" s="406">
        <v>83.64</v>
      </c>
      <c r="O2044" s="474">
        <v>83.45</v>
      </c>
      <c r="P2044" s="474">
        <v>85.82</v>
      </c>
      <c r="Q2044" s="474">
        <v>83.18</v>
      </c>
      <c r="R2044" s="474" t="s">
        <v>4459</v>
      </c>
      <c r="S2044" s="475">
        <v>0.0023</v>
      </c>
    </row>
    <row r="2045" ht="15.75" customHeight="1">
      <c r="A2045" s="473" t="s">
        <v>2396</v>
      </c>
      <c r="B2045" s="406">
        <v>65.64</v>
      </c>
      <c r="C2045" s="474">
        <v>63.0</v>
      </c>
      <c r="D2045" s="474">
        <v>66.0</v>
      </c>
      <c r="E2045" s="474">
        <v>61.91</v>
      </c>
      <c r="F2045" s="474" t="s">
        <v>4542</v>
      </c>
      <c r="G2045" s="475">
        <v>0.094</v>
      </c>
      <c r="M2045" s="473" t="s">
        <v>2304</v>
      </c>
      <c r="N2045" s="406">
        <v>83.45</v>
      </c>
      <c r="O2045" s="474">
        <v>84.36</v>
      </c>
      <c r="P2045" s="474">
        <v>84.64</v>
      </c>
      <c r="Q2045" s="474">
        <v>82.82</v>
      </c>
      <c r="R2045" s="474" t="s">
        <v>4460</v>
      </c>
      <c r="S2045" s="475">
        <v>-0.013</v>
      </c>
    </row>
    <row r="2046" ht="15.75" customHeight="1">
      <c r="A2046" s="473" t="s">
        <v>2397</v>
      </c>
      <c r="B2046" s="406">
        <v>60.0</v>
      </c>
      <c r="C2046" s="474">
        <v>59.18</v>
      </c>
      <c r="D2046" s="474">
        <v>60.91</v>
      </c>
      <c r="E2046" s="474">
        <v>59.18</v>
      </c>
      <c r="F2046" s="474" t="s">
        <v>4543</v>
      </c>
      <c r="G2046" s="475">
        <v>-0.003</v>
      </c>
      <c r="M2046" s="473" t="s">
        <v>2305</v>
      </c>
      <c r="N2046" s="406">
        <v>84.55</v>
      </c>
      <c r="O2046" s="474">
        <v>85.91</v>
      </c>
      <c r="P2046" s="474">
        <v>86.91</v>
      </c>
      <c r="Q2046" s="474">
        <v>83.82</v>
      </c>
      <c r="R2046" s="474" t="s">
        <v>3093</v>
      </c>
      <c r="S2046" s="475">
        <v>0.0</v>
      </c>
    </row>
    <row r="2047" ht="15.75" customHeight="1">
      <c r="A2047" s="473" t="s">
        <v>2398</v>
      </c>
      <c r="B2047" s="406">
        <v>60.18</v>
      </c>
      <c r="C2047" s="474">
        <v>60.82</v>
      </c>
      <c r="D2047" s="474">
        <v>61.45</v>
      </c>
      <c r="E2047" s="474">
        <v>60.09</v>
      </c>
      <c r="F2047" s="474" t="s">
        <v>4544</v>
      </c>
      <c r="G2047" s="475">
        <v>-0.0076</v>
      </c>
      <c r="M2047" s="473" t="s">
        <v>2306</v>
      </c>
      <c r="N2047" s="406">
        <v>84.55</v>
      </c>
      <c r="O2047" s="474">
        <v>81.64</v>
      </c>
      <c r="P2047" s="474">
        <v>84.91</v>
      </c>
      <c r="Q2047" s="474">
        <v>80.45</v>
      </c>
      <c r="R2047" s="474" t="s">
        <v>4461</v>
      </c>
      <c r="S2047" s="475">
        <v>0.0473</v>
      </c>
    </row>
    <row r="2048" ht="15.75" customHeight="1">
      <c r="A2048" s="473" t="s">
        <v>2399</v>
      </c>
      <c r="B2048" s="406">
        <v>60.64</v>
      </c>
      <c r="C2048" s="474">
        <v>62.27</v>
      </c>
      <c r="D2048" s="474">
        <v>62.27</v>
      </c>
      <c r="E2048" s="474">
        <v>60.09</v>
      </c>
      <c r="F2048" s="474" t="s">
        <v>4545</v>
      </c>
      <c r="G2048" s="475">
        <v>-0.0234</v>
      </c>
      <c r="M2048" s="473" t="s">
        <v>2307</v>
      </c>
      <c r="N2048" s="406">
        <v>80.73</v>
      </c>
      <c r="O2048" s="474">
        <v>81.0</v>
      </c>
      <c r="P2048" s="474">
        <v>81.45</v>
      </c>
      <c r="Q2048" s="474">
        <v>79.45</v>
      </c>
      <c r="R2048" s="474" t="s">
        <v>4462</v>
      </c>
      <c r="S2048" s="475">
        <v>-0.0198</v>
      </c>
    </row>
    <row r="2049" ht="15.75" customHeight="1">
      <c r="A2049" s="473" t="s">
        <v>2400</v>
      </c>
      <c r="B2049" s="406">
        <v>62.09</v>
      </c>
      <c r="C2049" s="474">
        <v>63.09</v>
      </c>
      <c r="D2049" s="474">
        <v>63.91</v>
      </c>
      <c r="E2049" s="474">
        <v>61.82</v>
      </c>
      <c r="F2049" s="474" t="s">
        <v>4546</v>
      </c>
      <c r="G2049" s="475">
        <v>0.0044</v>
      </c>
      <c r="M2049" s="473" t="s">
        <v>2308</v>
      </c>
      <c r="N2049" s="406">
        <v>82.36</v>
      </c>
      <c r="O2049" s="474">
        <v>83.82</v>
      </c>
      <c r="P2049" s="474">
        <v>84.09</v>
      </c>
      <c r="Q2049" s="474">
        <v>81.36</v>
      </c>
      <c r="R2049" s="474" t="s">
        <v>4463</v>
      </c>
      <c r="S2049" s="475">
        <v>-0.0227</v>
      </c>
    </row>
    <row r="2050" ht="15.75" customHeight="1">
      <c r="A2050" s="473" t="s">
        <v>2401</v>
      </c>
      <c r="B2050" s="406">
        <v>61.82</v>
      </c>
      <c r="C2050" s="474">
        <v>60.91</v>
      </c>
      <c r="D2050" s="474">
        <v>62.73</v>
      </c>
      <c r="E2050" s="474">
        <v>60.36</v>
      </c>
      <c r="F2050" s="474" t="s">
        <v>4547</v>
      </c>
      <c r="G2050" s="475">
        <v>0.0195</v>
      </c>
      <c r="M2050" s="473" t="s">
        <v>2309</v>
      </c>
      <c r="N2050" s="406">
        <v>84.27</v>
      </c>
      <c r="O2050" s="474">
        <v>85.36</v>
      </c>
      <c r="P2050" s="474">
        <v>85.82</v>
      </c>
      <c r="Q2050" s="474">
        <v>84.0</v>
      </c>
      <c r="R2050" s="474" t="s">
        <v>4410</v>
      </c>
      <c r="S2050" s="475">
        <v>-0.0107</v>
      </c>
    </row>
    <row r="2051" ht="15.75" customHeight="1">
      <c r="A2051" s="473" t="s">
        <v>2402</v>
      </c>
      <c r="B2051" s="406">
        <v>60.64</v>
      </c>
      <c r="C2051" s="474">
        <v>60.73</v>
      </c>
      <c r="D2051" s="474">
        <v>61.36</v>
      </c>
      <c r="E2051" s="474">
        <v>58.73</v>
      </c>
      <c r="F2051" s="474" t="s">
        <v>4548</v>
      </c>
      <c r="G2051" s="475">
        <v>0.02</v>
      </c>
      <c r="M2051" s="473" t="s">
        <v>2310</v>
      </c>
      <c r="N2051" s="406">
        <v>85.18</v>
      </c>
      <c r="O2051" s="474">
        <v>86.36</v>
      </c>
      <c r="P2051" s="474">
        <v>86.73</v>
      </c>
      <c r="Q2051" s="474">
        <v>84.91</v>
      </c>
      <c r="R2051" s="474" t="s">
        <v>4464</v>
      </c>
      <c r="S2051" s="475">
        <v>-0.0126</v>
      </c>
    </row>
    <row r="2052" ht="15.75" customHeight="1">
      <c r="A2052" s="473" t="s">
        <v>2403</v>
      </c>
      <c r="B2052" s="406">
        <v>59.45</v>
      </c>
      <c r="C2052" s="474">
        <v>59.09</v>
      </c>
      <c r="D2052" s="474">
        <v>60.82</v>
      </c>
      <c r="E2052" s="474">
        <v>58.45</v>
      </c>
      <c r="F2052" s="474" t="s">
        <v>4549</v>
      </c>
      <c r="G2052" s="475">
        <v>0.0107</v>
      </c>
      <c r="M2052" s="473" t="s">
        <v>2311</v>
      </c>
      <c r="N2052" s="406">
        <v>86.27</v>
      </c>
      <c r="O2052" s="474">
        <v>84.36</v>
      </c>
      <c r="P2052" s="474">
        <v>86.73</v>
      </c>
      <c r="Q2052" s="474">
        <v>83.91</v>
      </c>
      <c r="R2052" s="474" t="s">
        <v>4465</v>
      </c>
      <c r="S2052" s="475">
        <v>0.0226</v>
      </c>
    </row>
    <row r="2053" ht="15.75" customHeight="1">
      <c r="A2053" s="473" t="s">
        <v>2404</v>
      </c>
      <c r="B2053" s="406">
        <v>58.82</v>
      </c>
      <c r="C2053" s="474">
        <v>56.45</v>
      </c>
      <c r="D2053" s="474">
        <v>59.91</v>
      </c>
      <c r="E2053" s="474">
        <v>56.0</v>
      </c>
      <c r="F2053" s="474" t="s">
        <v>4550</v>
      </c>
      <c r="G2053" s="475">
        <v>0.042</v>
      </c>
      <c r="M2053" s="473" t="s">
        <v>2312</v>
      </c>
      <c r="N2053" s="406">
        <v>84.36</v>
      </c>
      <c r="O2053" s="474">
        <v>85.55</v>
      </c>
      <c r="P2053" s="474">
        <v>86.27</v>
      </c>
      <c r="Q2053" s="474">
        <v>83.91</v>
      </c>
      <c r="R2053" s="474" t="s">
        <v>4466</v>
      </c>
      <c r="S2053" s="475">
        <v>-0.0128</v>
      </c>
    </row>
    <row r="2054" ht="15.75" customHeight="1">
      <c r="A2054" s="473" t="s">
        <v>2405</v>
      </c>
      <c r="B2054" s="406">
        <v>56.45</v>
      </c>
      <c r="C2054" s="474">
        <v>55.55</v>
      </c>
      <c r="D2054" s="474">
        <v>56.91</v>
      </c>
      <c r="E2054" s="474">
        <v>55.18</v>
      </c>
      <c r="F2054" s="474" t="s">
        <v>4551</v>
      </c>
      <c r="G2054" s="475">
        <v>0.0032</v>
      </c>
      <c r="M2054" s="473" t="s">
        <v>2313</v>
      </c>
      <c r="N2054" s="406">
        <v>85.45</v>
      </c>
      <c r="O2054" s="474">
        <v>87.55</v>
      </c>
      <c r="P2054" s="474">
        <v>87.82</v>
      </c>
      <c r="Q2054" s="474">
        <v>85.09</v>
      </c>
      <c r="R2054" s="474" t="s">
        <v>4467</v>
      </c>
      <c r="S2054" s="475">
        <v>-0.0188</v>
      </c>
    </row>
    <row r="2055" ht="15.75" customHeight="1">
      <c r="A2055" s="473" t="s">
        <v>2406</v>
      </c>
      <c r="B2055" s="406">
        <v>56.27</v>
      </c>
      <c r="C2055" s="474">
        <v>58.0</v>
      </c>
      <c r="D2055" s="474">
        <v>58.36</v>
      </c>
      <c r="E2055" s="474">
        <v>55.45</v>
      </c>
      <c r="F2055" s="474" t="s">
        <v>4552</v>
      </c>
      <c r="G2055" s="475">
        <v>-0.0065</v>
      </c>
      <c r="M2055" s="473" t="s">
        <v>2314</v>
      </c>
      <c r="N2055" s="406">
        <v>87.09</v>
      </c>
      <c r="O2055" s="474">
        <v>86.0</v>
      </c>
      <c r="P2055" s="474">
        <v>87.91</v>
      </c>
      <c r="Q2055" s="474">
        <v>85.73</v>
      </c>
      <c r="R2055" s="474" t="s">
        <v>4468</v>
      </c>
      <c r="S2055" s="475">
        <v>0.0203</v>
      </c>
    </row>
    <row r="2056" ht="15.75" customHeight="1">
      <c r="A2056" s="473" t="s">
        <v>2407</v>
      </c>
      <c r="B2056" s="406">
        <v>56.64</v>
      </c>
      <c r="C2056" s="474">
        <v>56.73</v>
      </c>
      <c r="D2056" s="474">
        <v>58.36</v>
      </c>
      <c r="E2056" s="474">
        <v>55.36</v>
      </c>
      <c r="F2056" s="474" t="s">
        <v>4553</v>
      </c>
      <c r="G2056" s="475">
        <v>0.0231</v>
      </c>
      <c r="M2056" s="473" t="s">
        <v>2315</v>
      </c>
      <c r="N2056" s="406">
        <v>85.36</v>
      </c>
      <c r="O2056" s="474">
        <v>86.73</v>
      </c>
      <c r="P2056" s="474">
        <v>87.18</v>
      </c>
      <c r="Q2056" s="474">
        <v>84.36</v>
      </c>
      <c r="R2056" s="474" t="s">
        <v>4280</v>
      </c>
      <c r="S2056" s="475">
        <v>-0.0168</v>
      </c>
    </row>
    <row r="2057" ht="15.75" customHeight="1">
      <c r="A2057" s="473" t="s">
        <v>2408</v>
      </c>
      <c r="B2057" s="406">
        <v>55.36</v>
      </c>
      <c r="C2057" s="474">
        <v>52.91</v>
      </c>
      <c r="D2057" s="474">
        <v>56.18</v>
      </c>
      <c r="E2057" s="474">
        <v>52.73</v>
      </c>
      <c r="F2057" s="474" t="s">
        <v>4554</v>
      </c>
      <c r="G2057" s="475">
        <v>0.0463</v>
      </c>
      <c r="M2057" s="473" t="s">
        <v>2316</v>
      </c>
      <c r="N2057" s="406">
        <v>86.82</v>
      </c>
      <c r="O2057" s="474">
        <v>87.73</v>
      </c>
      <c r="P2057" s="474">
        <v>88.91</v>
      </c>
      <c r="Q2057" s="474">
        <v>85.55</v>
      </c>
      <c r="R2057" s="474" t="s">
        <v>4469</v>
      </c>
      <c r="S2057" s="475">
        <v>-0.0052</v>
      </c>
    </row>
    <row r="2058" ht="15.75" customHeight="1">
      <c r="A2058" s="473" t="s">
        <v>2409</v>
      </c>
      <c r="B2058" s="406">
        <v>52.91</v>
      </c>
      <c r="C2058" s="474">
        <v>50.09</v>
      </c>
      <c r="D2058" s="474">
        <v>55.0</v>
      </c>
      <c r="E2058" s="474">
        <v>50.0</v>
      </c>
      <c r="F2058" s="474" t="s">
        <v>4555</v>
      </c>
      <c r="G2058" s="475">
        <v>0.0582</v>
      </c>
      <c r="M2058" s="473" t="s">
        <v>2317</v>
      </c>
      <c r="N2058" s="406">
        <v>87.27</v>
      </c>
      <c r="O2058" s="474">
        <v>85.09</v>
      </c>
      <c r="P2058" s="474">
        <v>88.0</v>
      </c>
      <c r="Q2058" s="474">
        <v>84.0</v>
      </c>
      <c r="R2058" s="474" t="s">
        <v>4470</v>
      </c>
      <c r="S2058" s="475">
        <v>0.0235</v>
      </c>
    </row>
    <row r="2059" ht="15.75" customHeight="1">
      <c r="A2059" s="473" t="s">
        <v>2410</v>
      </c>
      <c r="B2059" s="406">
        <v>50.0</v>
      </c>
      <c r="C2059" s="474">
        <v>50.0</v>
      </c>
      <c r="D2059" s="474">
        <v>52.73</v>
      </c>
      <c r="E2059" s="474">
        <v>49.36</v>
      </c>
      <c r="F2059" s="474" t="s">
        <v>4556</v>
      </c>
      <c r="G2059" s="475">
        <v>0.0148</v>
      </c>
      <c r="M2059" s="473" t="s">
        <v>2318</v>
      </c>
      <c r="N2059" s="406">
        <v>85.27</v>
      </c>
      <c r="O2059" s="474">
        <v>84.55</v>
      </c>
      <c r="P2059" s="474">
        <v>85.73</v>
      </c>
      <c r="Q2059" s="474">
        <v>84.09</v>
      </c>
      <c r="R2059" s="474" t="s">
        <v>4471</v>
      </c>
      <c r="S2059" s="475">
        <v>0.0162</v>
      </c>
    </row>
    <row r="2060" ht="15.75" customHeight="1">
      <c r="A2060" s="473" t="s">
        <v>2411</v>
      </c>
      <c r="B2060" s="406">
        <v>49.27</v>
      </c>
      <c r="C2060" s="474">
        <v>51.82</v>
      </c>
      <c r="D2060" s="474">
        <v>52.73</v>
      </c>
      <c r="E2060" s="474">
        <v>48.82</v>
      </c>
      <c r="F2060" s="474" t="s">
        <v>4557</v>
      </c>
      <c r="G2060" s="475">
        <v>-0.0906</v>
      </c>
      <c r="M2060" s="473" t="s">
        <v>2319</v>
      </c>
      <c r="N2060" s="406">
        <v>83.91</v>
      </c>
      <c r="O2060" s="474">
        <v>82.0</v>
      </c>
      <c r="P2060" s="474">
        <v>84.55</v>
      </c>
      <c r="Q2060" s="474">
        <v>81.36</v>
      </c>
      <c r="R2060" s="474" t="s">
        <v>4270</v>
      </c>
      <c r="S2060" s="475">
        <v>0.0336</v>
      </c>
    </row>
    <row r="2061" ht="15.75" customHeight="1">
      <c r="A2061" s="473" t="s">
        <v>2412</v>
      </c>
      <c r="B2061" s="406">
        <v>54.18</v>
      </c>
      <c r="C2061" s="474">
        <v>59.09</v>
      </c>
      <c r="D2061" s="474">
        <v>59.09</v>
      </c>
      <c r="E2061" s="474">
        <v>52.82</v>
      </c>
      <c r="F2061" s="474" t="s">
        <v>4558</v>
      </c>
      <c r="G2061" s="475">
        <v>-0.0434</v>
      </c>
      <c r="M2061" s="473" t="s">
        <v>2320</v>
      </c>
      <c r="N2061" s="406">
        <v>81.18</v>
      </c>
      <c r="O2061" s="474">
        <v>80.45</v>
      </c>
      <c r="P2061" s="474">
        <v>82.27</v>
      </c>
      <c r="Q2061" s="474">
        <v>80.45</v>
      </c>
      <c r="R2061" s="474" t="s">
        <v>4234</v>
      </c>
      <c r="S2061" s="475">
        <v>0.0125</v>
      </c>
    </row>
    <row r="2062" ht="15.75" customHeight="1">
      <c r="A2062" s="473" t="s">
        <v>2413</v>
      </c>
      <c r="B2062" s="406">
        <v>56.64</v>
      </c>
      <c r="C2062" s="474">
        <v>57.27</v>
      </c>
      <c r="D2062" s="474">
        <v>58.55</v>
      </c>
      <c r="E2062" s="474">
        <v>55.73</v>
      </c>
      <c r="F2062" s="474" t="s">
        <v>4559</v>
      </c>
      <c r="G2062" s="475">
        <v>-0.0141</v>
      </c>
      <c r="M2062" s="473" t="s">
        <v>2321</v>
      </c>
      <c r="N2062" s="406">
        <v>80.18</v>
      </c>
      <c r="O2062" s="474">
        <v>78.09</v>
      </c>
      <c r="P2062" s="474">
        <v>80.73</v>
      </c>
      <c r="Q2062" s="474">
        <v>77.45</v>
      </c>
      <c r="R2062" s="474" t="s">
        <v>4472</v>
      </c>
      <c r="S2062" s="475">
        <v>0.0339</v>
      </c>
    </row>
    <row r="2063" ht="15.75" customHeight="1">
      <c r="A2063" s="473" t="s">
        <v>2414</v>
      </c>
      <c r="B2063" s="406">
        <v>57.45</v>
      </c>
      <c r="C2063" s="474">
        <v>61.0</v>
      </c>
      <c r="D2063" s="474">
        <v>61.82</v>
      </c>
      <c r="E2063" s="474">
        <v>56.82</v>
      </c>
      <c r="F2063" s="474" t="s">
        <v>4560</v>
      </c>
      <c r="G2063" s="475">
        <v>-0.0482</v>
      </c>
      <c r="M2063" s="473" t="s">
        <v>2322</v>
      </c>
      <c r="N2063" s="406">
        <v>77.55</v>
      </c>
      <c r="O2063" s="474">
        <v>76.73</v>
      </c>
      <c r="P2063" s="474">
        <v>77.82</v>
      </c>
      <c r="Q2063" s="474">
        <v>76.36</v>
      </c>
      <c r="R2063" s="474" t="s">
        <v>4473</v>
      </c>
      <c r="S2063" s="475">
        <v>0.0253</v>
      </c>
    </row>
    <row r="2064" ht="15.75" customHeight="1">
      <c r="A2064" s="473" t="s">
        <v>2415</v>
      </c>
      <c r="B2064" s="406">
        <v>60.36</v>
      </c>
      <c r="C2064" s="474">
        <v>61.73</v>
      </c>
      <c r="D2064" s="474">
        <v>62.0</v>
      </c>
      <c r="E2064" s="474">
        <v>60.0</v>
      </c>
      <c r="F2064" s="474" t="s">
        <v>4561</v>
      </c>
      <c r="G2064" s="475">
        <v>-0.0279</v>
      </c>
      <c r="M2064" s="473" t="s">
        <v>2323</v>
      </c>
      <c r="N2064" s="406">
        <v>75.64</v>
      </c>
      <c r="O2064" s="474">
        <v>77.27</v>
      </c>
      <c r="P2064" s="474">
        <v>77.27</v>
      </c>
      <c r="Q2064" s="474">
        <v>75.45</v>
      </c>
      <c r="R2064" s="474" t="s">
        <v>4474</v>
      </c>
      <c r="S2064" s="475">
        <v>-0.0188</v>
      </c>
    </row>
    <row r="2065" ht="15.75" customHeight="1">
      <c r="A2065" s="473" t="s">
        <v>2416</v>
      </c>
      <c r="B2065" s="406">
        <v>62.09</v>
      </c>
      <c r="C2065" s="474">
        <v>64.45</v>
      </c>
      <c r="D2065" s="474">
        <v>64.45</v>
      </c>
      <c r="E2065" s="474">
        <v>61.64</v>
      </c>
      <c r="F2065" s="474" t="s">
        <v>4562</v>
      </c>
      <c r="G2065" s="475">
        <v>-0.0244</v>
      </c>
      <c r="M2065" s="473" t="s">
        <v>2324</v>
      </c>
      <c r="N2065" s="406">
        <v>77.09</v>
      </c>
      <c r="O2065" s="474">
        <v>76.0</v>
      </c>
      <c r="P2065" s="474">
        <v>78.55</v>
      </c>
      <c r="Q2065" s="474">
        <v>75.91</v>
      </c>
      <c r="R2065" s="474" t="s">
        <v>4475</v>
      </c>
      <c r="S2065" s="475">
        <v>0.0192</v>
      </c>
    </row>
    <row r="2066" ht="15.75" customHeight="1">
      <c r="A2066" s="473" t="s">
        <v>2417</v>
      </c>
      <c r="B2066" s="406">
        <v>63.64</v>
      </c>
      <c r="C2066" s="474">
        <v>63.18</v>
      </c>
      <c r="D2066" s="474">
        <v>64.55</v>
      </c>
      <c r="E2066" s="474">
        <v>62.82</v>
      </c>
      <c r="F2066" s="474" t="s">
        <v>4563</v>
      </c>
      <c r="G2066" s="475">
        <v>0.0131</v>
      </c>
      <c r="M2066" s="473" t="s">
        <v>2325</v>
      </c>
      <c r="N2066" s="406">
        <v>75.64</v>
      </c>
      <c r="O2066" s="474">
        <v>75.45</v>
      </c>
      <c r="P2066" s="474">
        <v>77.09</v>
      </c>
      <c r="Q2066" s="474">
        <v>75.09</v>
      </c>
      <c r="R2066" s="474" t="s">
        <v>4476</v>
      </c>
      <c r="S2066" s="475">
        <v>0.0134</v>
      </c>
    </row>
    <row r="2067" ht="15.75" customHeight="1">
      <c r="A2067" s="473" t="s">
        <v>2418</v>
      </c>
      <c r="B2067" s="406">
        <v>62.82</v>
      </c>
      <c r="C2067" s="474">
        <v>63.55</v>
      </c>
      <c r="D2067" s="474">
        <v>64.36</v>
      </c>
      <c r="E2067" s="474">
        <v>61.82</v>
      </c>
      <c r="F2067" s="474" t="s">
        <v>4564</v>
      </c>
      <c r="G2067" s="475">
        <v>0.0029</v>
      </c>
      <c r="M2067" s="473" t="s">
        <v>2326</v>
      </c>
      <c r="N2067" s="406">
        <v>74.64</v>
      </c>
      <c r="O2067" s="474">
        <v>76.36</v>
      </c>
      <c r="P2067" s="474">
        <v>76.36</v>
      </c>
      <c r="Q2067" s="474">
        <v>74.27</v>
      </c>
      <c r="R2067" s="474" t="s">
        <v>4477</v>
      </c>
      <c r="S2067" s="475">
        <v>-0.0179</v>
      </c>
    </row>
    <row r="2068" ht="15.75" customHeight="1">
      <c r="A2068" s="473" t="s">
        <v>2419</v>
      </c>
      <c r="B2068" s="406">
        <v>62.64</v>
      </c>
      <c r="C2068" s="474">
        <v>66.27</v>
      </c>
      <c r="D2068" s="474">
        <v>66.27</v>
      </c>
      <c r="E2068" s="474">
        <v>61.82</v>
      </c>
      <c r="F2068" s="474" t="s">
        <v>4565</v>
      </c>
      <c r="G2068" s="475">
        <v>-0.0363</v>
      </c>
      <c r="M2068" s="473" t="s">
        <v>2327</v>
      </c>
      <c r="N2068" s="406">
        <v>76.0</v>
      </c>
      <c r="O2068" s="474">
        <v>77.73</v>
      </c>
      <c r="P2068" s="474">
        <v>78.0</v>
      </c>
      <c r="Q2068" s="474">
        <v>75.73</v>
      </c>
      <c r="R2068" s="474" t="s">
        <v>4478</v>
      </c>
      <c r="S2068" s="475">
        <v>-0.0095</v>
      </c>
    </row>
    <row r="2069" ht="15.75" customHeight="1">
      <c r="A2069" s="473" t="s">
        <v>2420</v>
      </c>
      <c r="B2069" s="406">
        <v>65.0</v>
      </c>
      <c r="C2069" s="474">
        <v>63.0</v>
      </c>
      <c r="D2069" s="474">
        <v>67.27</v>
      </c>
      <c r="E2069" s="474">
        <v>62.36</v>
      </c>
      <c r="F2069" s="474" t="s">
        <v>4566</v>
      </c>
      <c r="G2069" s="475">
        <v>0.0454</v>
      </c>
      <c r="M2069" s="473" t="s">
        <v>2328</v>
      </c>
      <c r="N2069" s="406">
        <v>76.73</v>
      </c>
      <c r="O2069" s="474">
        <v>75.45</v>
      </c>
      <c r="P2069" s="474">
        <v>77.82</v>
      </c>
      <c r="Q2069" s="474">
        <v>75.45</v>
      </c>
      <c r="R2069" s="474" t="s">
        <v>4479</v>
      </c>
      <c r="S2069" s="475">
        <v>0.0194</v>
      </c>
    </row>
    <row r="2070" ht="15.75" customHeight="1">
      <c r="A2070" s="473" t="s">
        <v>2421</v>
      </c>
      <c r="B2070" s="406">
        <v>62.18</v>
      </c>
      <c r="C2070" s="474">
        <v>65.45</v>
      </c>
      <c r="D2070" s="474">
        <v>65.45</v>
      </c>
      <c r="E2070" s="474">
        <v>61.27</v>
      </c>
      <c r="F2070" s="474" t="s">
        <v>4567</v>
      </c>
      <c r="G2070" s="475">
        <v>-0.0298</v>
      </c>
      <c r="M2070" s="473" t="s">
        <v>2329</v>
      </c>
      <c r="N2070" s="406">
        <v>75.27</v>
      </c>
      <c r="O2070" s="474">
        <v>76.36</v>
      </c>
      <c r="P2070" s="474">
        <v>76.36</v>
      </c>
      <c r="Q2070" s="474">
        <v>73.64</v>
      </c>
      <c r="R2070" s="474" t="s">
        <v>4480</v>
      </c>
      <c r="S2070" s="475">
        <v>0.0147</v>
      </c>
    </row>
    <row r="2071" ht="15.75" customHeight="1">
      <c r="A2071" s="473" t="s">
        <v>2422</v>
      </c>
      <c r="B2071" s="406">
        <v>64.09</v>
      </c>
      <c r="C2071" s="474">
        <v>59.27</v>
      </c>
      <c r="D2071" s="474">
        <v>64.18</v>
      </c>
      <c r="E2071" s="474">
        <v>59.09</v>
      </c>
      <c r="F2071" s="474" t="s">
        <v>4568</v>
      </c>
      <c r="G2071" s="475">
        <v>0.0982</v>
      </c>
      <c r="M2071" s="473" t="s">
        <v>2330</v>
      </c>
      <c r="N2071" s="406">
        <v>74.18</v>
      </c>
      <c r="O2071" s="474">
        <v>73.91</v>
      </c>
      <c r="P2071" s="474">
        <v>74.82</v>
      </c>
      <c r="Q2071" s="474">
        <v>73.45</v>
      </c>
      <c r="R2071" s="474" t="s">
        <v>4481</v>
      </c>
      <c r="S2071" s="475">
        <v>0.0</v>
      </c>
    </row>
    <row r="2072" ht="15.75" customHeight="1">
      <c r="A2072" s="473" t="s">
        <v>2423</v>
      </c>
      <c r="B2072" s="406">
        <v>58.36</v>
      </c>
      <c r="C2072" s="474">
        <v>55.91</v>
      </c>
      <c r="D2072" s="474">
        <v>59.0</v>
      </c>
      <c r="E2072" s="474">
        <v>55.55</v>
      </c>
      <c r="F2072" s="474" t="s">
        <v>4569</v>
      </c>
      <c r="G2072" s="475">
        <v>-0.0048</v>
      </c>
      <c r="M2072" s="473" t="s">
        <v>2331</v>
      </c>
      <c r="N2072" s="406">
        <v>74.18</v>
      </c>
      <c r="O2072" s="474">
        <v>74.09</v>
      </c>
      <c r="P2072" s="474">
        <v>75.36</v>
      </c>
      <c r="Q2072" s="474">
        <v>73.73</v>
      </c>
      <c r="R2072" s="474" t="s">
        <v>4482</v>
      </c>
      <c r="S2072" s="475">
        <v>0.0037</v>
      </c>
    </row>
    <row r="2073" ht="15.75" customHeight="1">
      <c r="A2073" s="473" t="s">
        <v>2424</v>
      </c>
      <c r="B2073" s="406">
        <v>58.64</v>
      </c>
      <c r="C2073" s="474">
        <v>58.64</v>
      </c>
      <c r="D2073" s="474">
        <v>58.64</v>
      </c>
      <c r="E2073" s="474">
        <v>58.64</v>
      </c>
      <c r="F2073" s="474"/>
      <c r="G2073" s="475">
        <v>0.0</v>
      </c>
      <c r="M2073" s="473" t="s">
        <v>2332</v>
      </c>
      <c r="N2073" s="406">
        <v>73.91</v>
      </c>
      <c r="O2073" s="474">
        <v>74.27</v>
      </c>
      <c r="P2073" s="474">
        <v>74.64</v>
      </c>
      <c r="Q2073" s="474">
        <v>73.55</v>
      </c>
      <c r="R2073" s="474" t="s">
        <v>4483</v>
      </c>
      <c r="S2073" s="475">
        <v>-0.011</v>
      </c>
    </row>
    <row r="2074" ht="15.75" customHeight="1">
      <c r="A2074" s="473" t="s">
        <v>2425</v>
      </c>
      <c r="B2074" s="406">
        <v>58.64</v>
      </c>
      <c r="C2074" s="474">
        <v>58.91</v>
      </c>
      <c r="D2074" s="474">
        <v>59.45</v>
      </c>
      <c r="E2074" s="474">
        <v>58.18</v>
      </c>
      <c r="F2074" s="474" t="s">
        <v>4570</v>
      </c>
      <c r="G2074" s="475">
        <v>-0.0061</v>
      </c>
      <c r="M2074" s="473" t="s">
        <v>2333</v>
      </c>
      <c r="N2074" s="406">
        <v>74.73</v>
      </c>
      <c r="O2074" s="474">
        <v>74.91</v>
      </c>
      <c r="P2074" s="474">
        <v>75.27</v>
      </c>
      <c r="Q2074" s="474">
        <v>74.27</v>
      </c>
      <c r="R2074" s="474" t="s">
        <v>4484</v>
      </c>
      <c r="S2074" s="475">
        <v>-0.0072</v>
      </c>
    </row>
    <row r="2075" ht="15.75" customHeight="1">
      <c r="A2075" s="473" t="s">
        <v>2426</v>
      </c>
      <c r="B2075" s="406">
        <v>59.0</v>
      </c>
      <c r="C2075" s="474">
        <v>59.45</v>
      </c>
      <c r="D2075" s="474">
        <v>60.64</v>
      </c>
      <c r="E2075" s="474">
        <v>56.36</v>
      </c>
      <c r="F2075" s="474" t="s">
        <v>4571</v>
      </c>
      <c r="G2075" s="475">
        <v>-0.0181</v>
      </c>
      <c r="M2075" s="473" t="s">
        <v>2334</v>
      </c>
      <c r="N2075" s="406">
        <v>75.27</v>
      </c>
      <c r="O2075" s="474">
        <v>75.55</v>
      </c>
      <c r="P2075" s="474">
        <v>75.64</v>
      </c>
      <c r="Q2075" s="474">
        <v>74.55</v>
      </c>
      <c r="R2075" s="474" t="s">
        <v>4485</v>
      </c>
      <c r="S2075" s="475">
        <v>-0.0024</v>
      </c>
    </row>
    <row r="2076" ht="15.75" customHeight="1">
      <c r="A2076" s="473" t="s">
        <v>2427</v>
      </c>
      <c r="B2076" s="406">
        <v>60.09</v>
      </c>
      <c r="C2076" s="474">
        <v>61.55</v>
      </c>
      <c r="D2076" s="474">
        <v>61.73</v>
      </c>
      <c r="E2076" s="474">
        <v>59.45</v>
      </c>
      <c r="F2076" s="474" t="s">
        <v>4572</v>
      </c>
      <c r="G2076" s="475">
        <v>-0.0266</v>
      </c>
      <c r="M2076" s="473" t="s">
        <v>2335</v>
      </c>
      <c r="N2076" s="406">
        <v>75.45</v>
      </c>
      <c r="O2076" s="474">
        <v>76.73</v>
      </c>
      <c r="P2076" s="474">
        <v>76.82</v>
      </c>
      <c r="Q2076" s="474">
        <v>74.0</v>
      </c>
      <c r="R2076" s="474" t="s">
        <v>4486</v>
      </c>
      <c r="S2076" s="475">
        <v>-0.0037</v>
      </c>
    </row>
    <row r="2077" ht="15.75" customHeight="1">
      <c r="A2077" s="473" t="s">
        <v>2428</v>
      </c>
      <c r="B2077" s="406">
        <v>61.73</v>
      </c>
      <c r="C2077" s="474">
        <v>61.82</v>
      </c>
      <c r="D2077" s="474">
        <v>62.73</v>
      </c>
      <c r="E2077" s="474">
        <v>61.64</v>
      </c>
      <c r="F2077" s="474" t="s">
        <v>4573</v>
      </c>
      <c r="G2077" s="475">
        <v>0.0015</v>
      </c>
      <c r="M2077" s="473" t="s">
        <v>2336</v>
      </c>
      <c r="N2077" s="406">
        <v>75.73</v>
      </c>
      <c r="O2077" s="474">
        <v>75.64</v>
      </c>
      <c r="P2077" s="474">
        <v>76.45</v>
      </c>
      <c r="Q2077" s="474">
        <v>75.09</v>
      </c>
      <c r="R2077" s="474" t="s">
        <v>4487</v>
      </c>
      <c r="S2077" s="475">
        <v>0.0061</v>
      </c>
    </row>
    <row r="2078" ht="15.75" customHeight="1">
      <c r="A2078" s="473" t="s">
        <v>2429</v>
      </c>
      <c r="B2078" s="406">
        <v>61.64</v>
      </c>
      <c r="C2078" s="474">
        <v>60.45</v>
      </c>
      <c r="D2078" s="474">
        <v>61.82</v>
      </c>
      <c r="E2078" s="474">
        <v>60.0</v>
      </c>
      <c r="F2078" s="474" t="s">
        <v>4574</v>
      </c>
      <c r="G2078" s="475">
        <v>0.0212</v>
      </c>
      <c r="M2078" s="473" t="s">
        <v>2337</v>
      </c>
      <c r="N2078" s="406">
        <v>75.27</v>
      </c>
      <c r="O2078" s="474">
        <v>76.0</v>
      </c>
      <c r="P2078" s="474">
        <v>76.09</v>
      </c>
      <c r="Q2078" s="474">
        <v>74.09</v>
      </c>
      <c r="R2078" s="474" t="s">
        <v>4488</v>
      </c>
      <c r="S2078" s="475">
        <v>-0.0024</v>
      </c>
    </row>
    <row r="2079" ht="15.75" customHeight="1">
      <c r="A2079" s="473" t="s">
        <v>2430</v>
      </c>
      <c r="B2079" s="406">
        <v>60.36</v>
      </c>
      <c r="C2079" s="474">
        <v>62.27</v>
      </c>
      <c r="D2079" s="474">
        <v>62.27</v>
      </c>
      <c r="E2079" s="474">
        <v>60.09</v>
      </c>
      <c r="F2079" s="474" t="s">
        <v>4575</v>
      </c>
      <c r="G2079" s="475">
        <v>-0.0208</v>
      </c>
      <c r="M2079" s="473" t="s">
        <v>2338</v>
      </c>
      <c r="N2079" s="406">
        <v>75.45</v>
      </c>
      <c r="O2079" s="474">
        <v>76.82</v>
      </c>
      <c r="P2079" s="474">
        <v>76.91</v>
      </c>
      <c r="Q2079" s="474">
        <v>75.09</v>
      </c>
      <c r="R2079" s="474" t="s">
        <v>4489</v>
      </c>
      <c r="S2079" s="475">
        <v>-0.0096</v>
      </c>
    </row>
    <row r="2080" ht="15.75" customHeight="1">
      <c r="A2080" s="473" t="s">
        <v>2431</v>
      </c>
      <c r="B2080" s="406">
        <v>61.64</v>
      </c>
      <c r="C2080" s="474">
        <v>63.64</v>
      </c>
      <c r="D2080" s="474">
        <v>64.45</v>
      </c>
      <c r="E2080" s="474">
        <v>61.09</v>
      </c>
      <c r="F2080" s="474" t="s">
        <v>4576</v>
      </c>
      <c r="G2080" s="475">
        <v>-0.0622</v>
      </c>
      <c r="M2080" s="473" t="s">
        <v>2339</v>
      </c>
      <c r="N2080" s="406">
        <v>76.18</v>
      </c>
      <c r="O2080" s="474">
        <v>78.09</v>
      </c>
      <c r="P2080" s="474">
        <v>78.09</v>
      </c>
      <c r="Q2080" s="474">
        <v>75.82</v>
      </c>
      <c r="R2080" s="474" t="s">
        <v>4490</v>
      </c>
      <c r="S2080" s="475">
        <v>-0.013</v>
      </c>
    </row>
    <row r="2081" ht="15.75" customHeight="1">
      <c r="A2081" s="473" t="s">
        <v>2432</v>
      </c>
      <c r="B2081" s="406">
        <v>65.73</v>
      </c>
      <c r="C2081" s="474">
        <v>65.91</v>
      </c>
      <c r="D2081" s="474">
        <v>66.82</v>
      </c>
      <c r="E2081" s="474">
        <v>65.36</v>
      </c>
      <c r="F2081" s="474" t="s">
        <v>4577</v>
      </c>
      <c r="G2081" s="475">
        <v>0.0027</v>
      </c>
      <c r="M2081" s="473" t="s">
        <v>2340</v>
      </c>
      <c r="N2081" s="406">
        <v>77.18</v>
      </c>
      <c r="O2081" s="474">
        <v>77.0</v>
      </c>
      <c r="P2081" s="474">
        <v>77.73</v>
      </c>
      <c r="Q2081" s="474">
        <v>75.91</v>
      </c>
      <c r="R2081" s="474" t="s">
        <v>4491</v>
      </c>
      <c r="S2081" s="475">
        <v>0.0143</v>
      </c>
    </row>
    <row r="2082" ht="15.75" customHeight="1">
      <c r="A2082" s="473" t="s">
        <v>2433</v>
      </c>
      <c r="B2082" s="406">
        <v>65.55</v>
      </c>
      <c r="C2082" s="474">
        <v>67.73</v>
      </c>
      <c r="D2082" s="474">
        <v>67.73</v>
      </c>
      <c r="E2082" s="474">
        <v>65.27</v>
      </c>
      <c r="F2082" s="474" t="s">
        <v>4578</v>
      </c>
      <c r="G2082" s="475">
        <v>-0.0348</v>
      </c>
      <c r="M2082" s="473" t="s">
        <v>2341</v>
      </c>
      <c r="N2082" s="406">
        <v>76.09</v>
      </c>
      <c r="O2082" s="474">
        <v>78.55</v>
      </c>
      <c r="P2082" s="474">
        <v>78.82</v>
      </c>
      <c r="Q2082" s="474">
        <v>75.45</v>
      </c>
      <c r="R2082" s="474" t="s">
        <v>4492</v>
      </c>
      <c r="S2082" s="475">
        <v>-0.0164</v>
      </c>
    </row>
    <row r="2083" ht="15.75" customHeight="1">
      <c r="A2083" s="473" t="s">
        <v>2434</v>
      </c>
      <c r="B2083" s="406">
        <v>67.91</v>
      </c>
      <c r="C2083" s="474">
        <v>66.82</v>
      </c>
      <c r="D2083" s="474">
        <v>68.64</v>
      </c>
      <c r="E2083" s="474">
        <v>66.0</v>
      </c>
      <c r="F2083" s="474" t="s">
        <v>4579</v>
      </c>
      <c r="G2083" s="475">
        <v>0.0376</v>
      </c>
      <c r="M2083" s="473" t="s">
        <v>2342</v>
      </c>
      <c r="N2083" s="406">
        <v>77.36</v>
      </c>
      <c r="O2083" s="474">
        <v>77.82</v>
      </c>
      <c r="P2083" s="474">
        <v>78.64</v>
      </c>
      <c r="Q2083" s="474">
        <v>74.55</v>
      </c>
      <c r="R2083" s="474" t="s">
        <v>4493</v>
      </c>
      <c r="S2083" s="475">
        <v>-0.0025</v>
      </c>
    </row>
    <row r="2084" ht="15.75" customHeight="1">
      <c r="A2084" s="473" t="s">
        <v>2435</v>
      </c>
      <c r="B2084" s="406">
        <v>65.45</v>
      </c>
      <c r="C2084" s="474">
        <v>65.45</v>
      </c>
      <c r="D2084" s="474">
        <v>66.09</v>
      </c>
      <c r="E2084" s="474">
        <v>65.18</v>
      </c>
      <c r="F2084" s="474" t="s">
        <v>4580</v>
      </c>
      <c r="G2084" s="475">
        <v>0.0055</v>
      </c>
      <c r="M2084" s="473" t="s">
        <v>2343</v>
      </c>
      <c r="N2084" s="406">
        <v>77.55</v>
      </c>
      <c r="O2084" s="474">
        <v>80.0</v>
      </c>
      <c r="P2084" s="474">
        <v>80.82</v>
      </c>
      <c r="Q2084" s="474">
        <v>76.82</v>
      </c>
      <c r="R2084" s="474" t="s">
        <v>4494</v>
      </c>
      <c r="S2084" s="475">
        <v>-0.0273</v>
      </c>
    </row>
    <row r="2085" ht="15.75" customHeight="1">
      <c r="A2085" s="473" t="s">
        <v>2436</v>
      </c>
      <c r="B2085" s="406">
        <v>65.09</v>
      </c>
      <c r="C2085" s="474">
        <v>66.36</v>
      </c>
      <c r="D2085" s="474">
        <v>66.91</v>
      </c>
      <c r="E2085" s="474">
        <v>64.91</v>
      </c>
      <c r="F2085" s="474" t="s">
        <v>4581</v>
      </c>
      <c r="G2085" s="475">
        <v>-0.0178</v>
      </c>
      <c r="M2085" s="473" t="s">
        <v>2344</v>
      </c>
      <c r="N2085" s="406">
        <v>79.73</v>
      </c>
      <c r="O2085" s="474">
        <v>79.09</v>
      </c>
      <c r="P2085" s="474">
        <v>80.82</v>
      </c>
      <c r="Q2085" s="474">
        <v>78.55</v>
      </c>
      <c r="R2085" s="474" t="s">
        <v>4495</v>
      </c>
      <c r="S2085" s="475">
        <v>0.015</v>
      </c>
    </row>
    <row r="2086" ht="15.75" customHeight="1">
      <c r="A2086" s="473" t="s">
        <v>2437</v>
      </c>
      <c r="B2086" s="406">
        <v>66.27</v>
      </c>
      <c r="C2086" s="474">
        <v>68.45</v>
      </c>
      <c r="D2086" s="474">
        <v>69.55</v>
      </c>
      <c r="E2086" s="474">
        <v>66.09</v>
      </c>
      <c r="F2086" s="474" t="s">
        <v>4582</v>
      </c>
      <c r="G2086" s="475">
        <v>-0.0254</v>
      </c>
      <c r="M2086" s="473" t="s">
        <v>2345</v>
      </c>
      <c r="N2086" s="406">
        <v>78.55</v>
      </c>
      <c r="O2086" s="474">
        <v>81.27</v>
      </c>
      <c r="P2086" s="474">
        <v>82.64</v>
      </c>
      <c r="Q2086" s="474">
        <v>78.18</v>
      </c>
      <c r="R2086" s="474" t="s">
        <v>4444</v>
      </c>
      <c r="S2086" s="475">
        <v>-0.0345</v>
      </c>
    </row>
    <row r="2087" ht="15.75" customHeight="1">
      <c r="A2087" s="473" t="s">
        <v>2438</v>
      </c>
      <c r="B2087" s="406">
        <v>68.0</v>
      </c>
      <c r="C2087" s="474">
        <v>61.45</v>
      </c>
      <c r="D2087" s="474">
        <v>68.45</v>
      </c>
      <c r="E2087" s="474">
        <v>62.73</v>
      </c>
      <c r="F2087" s="474" t="s">
        <v>4583</v>
      </c>
      <c r="G2087" s="475">
        <v>0.0889</v>
      </c>
      <c r="M2087" s="473" t="s">
        <v>2346</v>
      </c>
      <c r="N2087" s="406">
        <v>81.36</v>
      </c>
      <c r="O2087" s="474">
        <v>79.91</v>
      </c>
      <c r="P2087" s="474">
        <v>82.64</v>
      </c>
      <c r="Q2087" s="474">
        <v>79.64</v>
      </c>
      <c r="R2087" s="474" t="s">
        <v>4496</v>
      </c>
      <c r="S2087" s="475">
        <v>0.0334</v>
      </c>
    </row>
    <row r="2088" ht="15.75" customHeight="1">
      <c r="A2088" s="473" t="s">
        <v>2439</v>
      </c>
      <c r="B2088" s="406">
        <v>62.45</v>
      </c>
      <c r="C2088" s="474">
        <v>61.45</v>
      </c>
      <c r="D2088" s="474">
        <v>62.73</v>
      </c>
      <c r="E2088" s="474">
        <v>61.45</v>
      </c>
      <c r="F2088" s="474" t="s">
        <v>4584</v>
      </c>
      <c r="G2088" s="475">
        <v>0.0117</v>
      </c>
      <c r="M2088" s="473" t="s">
        <v>2347</v>
      </c>
      <c r="N2088" s="406">
        <v>78.73</v>
      </c>
      <c r="O2088" s="474">
        <v>80.0</v>
      </c>
      <c r="P2088" s="474">
        <v>81.55</v>
      </c>
      <c r="Q2088" s="474">
        <v>78.18</v>
      </c>
      <c r="R2088" s="474" t="s">
        <v>4497</v>
      </c>
      <c r="S2088" s="475">
        <v>-0.017</v>
      </c>
    </row>
    <row r="2089" ht="15.75" customHeight="1">
      <c r="A2089" s="473" t="s">
        <v>2440</v>
      </c>
      <c r="B2089" s="406">
        <v>61.73</v>
      </c>
      <c r="C2089" s="474">
        <v>62.27</v>
      </c>
      <c r="D2089" s="474">
        <v>62.73</v>
      </c>
      <c r="E2089" s="474">
        <v>59.55</v>
      </c>
      <c r="F2089" s="474" t="s">
        <v>4585</v>
      </c>
      <c r="G2089" s="475">
        <v>-0.0131</v>
      </c>
      <c r="M2089" s="473" t="s">
        <v>2348</v>
      </c>
      <c r="N2089" s="406">
        <v>80.09</v>
      </c>
      <c r="O2089" s="474">
        <v>83.18</v>
      </c>
      <c r="P2089" s="474">
        <v>83.64</v>
      </c>
      <c r="Q2089" s="474">
        <v>79.91</v>
      </c>
      <c r="R2089" s="474" t="s">
        <v>4498</v>
      </c>
      <c r="S2089" s="475">
        <v>-0.0286</v>
      </c>
    </row>
    <row r="2090" ht="15.75" customHeight="1">
      <c r="A2090" s="473" t="s">
        <v>2441</v>
      </c>
      <c r="B2090" s="406">
        <v>62.55</v>
      </c>
      <c r="C2090" s="474">
        <v>64.18</v>
      </c>
      <c r="D2090" s="474">
        <v>64.55</v>
      </c>
      <c r="E2090" s="474">
        <v>62.27</v>
      </c>
      <c r="F2090" s="474" t="s">
        <v>4586</v>
      </c>
      <c r="G2090" s="475">
        <v>-0.0185</v>
      </c>
      <c r="M2090" s="473" t="s">
        <v>2349</v>
      </c>
      <c r="N2090" s="406">
        <v>82.45</v>
      </c>
      <c r="O2090" s="474">
        <v>82.64</v>
      </c>
      <c r="P2090" s="474">
        <v>84.91</v>
      </c>
      <c r="Q2090" s="474">
        <v>81.36</v>
      </c>
      <c r="R2090" s="474" t="s">
        <v>4499</v>
      </c>
      <c r="S2090" s="475">
        <v>0.011</v>
      </c>
    </row>
    <row r="2091" ht="15.75" customHeight="1">
      <c r="A2091" s="473" t="s">
        <v>2442</v>
      </c>
      <c r="B2091" s="406">
        <v>63.73</v>
      </c>
      <c r="C2091" s="474">
        <v>64.0</v>
      </c>
      <c r="D2091" s="474">
        <v>64.73</v>
      </c>
      <c r="E2091" s="474">
        <v>63.45</v>
      </c>
      <c r="F2091" s="474" t="s">
        <v>4587</v>
      </c>
      <c r="G2091" s="475">
        <v>-0.0028</v>
      </c>
      <c r="M2091" s="473" t="s">
        <v>2350</v>
      </c>
      <c r="N2091" s="406">
        <v>81.55</v>
      </c>
      <c r="O2091" s="474">
        <v>79.91</v>
      </c>
      <c r="P2091" s="474">
        <v>82.36</v>
      </c>
      <c r="Q2091" s="474">
        <v>79.91</v>
      </c>
      <c r="R2091" s="474" t="s">
        <v>4500</v>
      </c>
      <c r="S2091" s="475">
        <v>0.024</v>
      </c>
    </row>
    <row r="2092" ht="15.75" customHeight="1">
      <c r="A2092" s="473" t="s">
        <v>2443</v>
      </c>
      <c r="B2092" s="406">
        <v>63.91</v>
      </c>
      <c r="C2092" s="474">
        <v>63.18</v>
      </c>
      <c r="D2092" s="474">
        <v>65.0</v>
      </c>
      <c r="E2092" s="474">
        <v>62.18</v>
      </c>
      <c r="F2092" s="474" t="s">
        <v>4588</v>
      </c>
      <c r="G2092" s="475">
        <v>0.0072</v>
      </c>
      <c r="M2092" s="473" t="s">
        <v>2351</v>
      </c>
      <c r="N2092" s="406">
        <v>79.64</v>
      </c>
      <c r="O2092" s="474">
        <v>83.55</v>
      </c>
      <c r="P2092" s="474">
        <v>83.55</v>
      </c>
      <c r="Q2092" s="474">
        <v>79.27</v>
      </c>
      <c r="R2092" s="474" t="s">
        <v>4501</v>
      </c>
      <c r="S2092" s="475">
        <v>-0.0363</v>
      </c>
    </row>
    <row r="2093" ht="15.75" customHeight="1">
      <c r="A2093" s="473" t="s">
        <v>2444</v>
      </c>
      <c r="B2093" s="406">
        <v>63.45</v>
      </c>
      <c r="C2093" s="474">
        <v>65.18</v>
      </c>
      <c r="D2093" s="474">
        <v>65.45</v>
      </c>
      <c r="E2093" s="474">
        <v>63.09</v>
      </c>
      <c r="F2093" s="474" t="s">
        <v>4589</v>
      </c>
      <c r="G2093" s="475">
        <v>-0.0279</v>
      </c>
      <c r="M2093" s="473" t="s">
        <v>2352</v>
      </c>
      <c r="N2093" s="406">
        <v>82.64</v>
      </c>
      <c r="O2093" s="474">
        <v>83.09</v>
      </c>
      <c r="P2093" s="474">
        <v>85.64</v>
      </c>
      <c r="Q2093" s="474">
        <v>81.82</v>
      </c>
      <c r="R2093" s="474" t="s">
        <v>4502</v>
      </c>
      <c r="S2093" s="475">
        <v>0.0011</v>
      </c>
    </row>
    <row r="2094" ht="15.75" customHeight="1">
      <c r="A2094" s="473" t="s">
        <v>2445</v>
      </c>
      <c r="B2094" s="406">
        <v>65.27</v>
      </c>
      <c r="C2094" s="474">
        <v>65.73</v>
      </c>
      <c r="D2094" s="474">
        <v>66.18</v>
      </c>
      <c r="E2094" s="474">
        <v>65.0</v>
      </c>
      <c r="F2094" s="474" t="s">
        <v>4590</v>
      </c>
      <c r="G2094" s="475">
        <v>-0.0084</v>
      </c>
      <c r="M2094" s="473" t="s">
        <v>2353</v>
      </c>
      <c r="N2094" s="406">
        <v>82.55</v>
      </c>
      <c r="O2094" s="474">
        <v>80.0</v>
      </c>
      <c r="P2094" s="474">
        <v>83.36</v>
      </c>
      <c r="Q2094" s="474">
        <v>79.18</v>
      </c>
      <c r="R2094" s="474" t="s">
        <v>4503</v>
      </c>
      <c r="S2094" s="475">
        <v>0.0342</v>
      </c>
    </row>
    <row r="2095" ht="15.75" customHeight="1">
      <c r="A2095" s="473" t="s">
        <v>2446</v>
      </c>
      <c r="B2095" s="406">
        <v>65.82</v>
      </c>
      <c r="C2095" s="474">
        <v>65.09</v>
      </c>
      <c r="D2095" s="474">
        <v>66.82</v>
      </c>
      <c r="E2095" s="474">
        <v>64.91</v>
      </c>
      <c r="F2095" s="474" t="s">
        <v>4591</v>
      </c>
      <c r="G2095" s="475">
        <v>0.0154</v>
      </c>
      <c r="M2095" s="473" t="s">
        <v>2354</v>
      </c>
      <c r="N2095" s="406">
        <v>79.82</v>
      </c>
      <c r="O2095" s="474">
        <v>75.91</v>
      </c>
      <c r="P2095" s="474">
        <v>81.82</v>
      </c>
      <c r="Q2095" s="474">
        <v>75.45</v>
      </c>
      <c r="R2095" s="474" t="s">
        <v>4504</v>
      </c>
      <c r="S2095" s="475">
        <v>0.0366</v>
      </c>
    </row>
    <row r="2096" ht="15.75" customHeight="1">
      <c r="A2096" s="473" t="s">
        <v>2447</v>
      </c>
      <c r="B2096" s="406">
        <v>64.82</v>
      </c>
      <c r="C2096" s="474">
        <v>64.82</v>
      </c>
      <c r="D2096" s="474">
        <v>65.36</v>
      </c>
      <c r="E2096" s="474">
        <v>64.18</v>
      </c>
      <c r="F2096" s="474" t="s">
        <v>4592</v>
      </c>
      <c r="G2096" s="475">
        <v>0.0</v>
      </c>
      <c r="M2096" s="473" t="s">
        <v>2355</v>
      </c>
      <c r="N2096" s="406">
        <v>77.0</v>
      </c>
      <c r="O2096" s="474">
        <v>75.45</v>
      </c>
      <c r="P2096" s="474">
        <v>77.18</v>
      </c>
      <c r="Q2096" s="474">
        <v>75.09</v>
      </c>
      <c r="R2096" s="474" t="s">
        <v>4505</v>
      </c>
      <c r="S2096" s="475">
        <v>0.0205</v>
      </c>
    </row>
    <row r="2097" ht="15.75" customHeight="1">
      <c r="A2097" s="473" t="s">
        <v>2448</v>
      </c>
      <c r="B2097" s="406">
        <v>64.82</v>
      </c>
      <c r="C2097" s="474">
        <v>64.64</v>
      </c>
      <c r="D2097" s="474">
        <v>65.45</v>
      </c>
      <c r="E2097" s="474">
        <v>64.64</v>
      </c>
      <c r="F2097" s="474" t="s">
        <v>4593</v>
      </c>
      <c r="G2097" s="475">
        <v>0.0</v>
      </c>
      <c r="M2097" s="473" t="s">
        <v>2356</v>
      </c>
      <c r="N2097" s="406">
        <v>75.45</v>
      </c>
      <c r="O2097" s="474">
        <v>76.55</v>
      </c>
      <c r="P2097" s="474">
        <v>77.82</v>
      </c>
      <c r="Q2097" s="474">
        <v>75.0</v>
      </c>
      <c r="R2097" s="474" t="s">
        <v>4506</v>
      </c>
      <c r="S2097" s="475">
        <v>-0.0131</v>
      </c>
    </row>
    <row r="2098" ht="15.75" customHeight="1">
      <c r="A2098" s="473" t="s">
        <v>2449</v>
      </c>
      <c r="B2098" s="406">
        <v>64.82</v>
      </c>
      <c r="C2098" s="474">
        <v>64.55</v>
      </c>
      <c r="D2098" s="474">
        <v>65.36</v>
      </c>
      <c r="E2098" s="474">
        <v>64.36</v>
      </c>
      <c r="F2098" s="474" t="s">
        <v>4594</v>
      </c>
      <c r="G2098" s="475">
        <v>0.0057</v>
      </c>
      <c r="M2098" s="473" t="s">
        <v>2357</v>
      </c>
      <c r="N2098" s="406">
        <v>76.45</v>
      </c>
      <c r="O2098" s="474">
        <v>74.64</v>
      </c>
      <c r="P2098" s="474">
        <v>78.18</v>
      </c>
      <c r="Q2098" s="474">
        <v>73.55</v>
      </c>
      <c r="R2098" s="474" t="s">
        <v>4507</v>
      </c>
      <c r="S2098" s="475">
        <v>0.0269</v>
      </c>
    </row>
    <row r="2099" ht="15.75" customHeight="1">
      <c r="A2099" s="473" t="s">
        <v>2450</v>
      </c>
      <c r="B2099" s="406">
        <v>64.45</v>
      </c>
      <c r="C2099" s="474">
        <v>66.09</v>
      </c>
      <c r="D2099" s="474">
        <v>66.09</v>
      </c>
      <c r="E2099" s="474">
        <v>63.64</v>
      </c>
      <c r="F2099" s="474" t="s">
        <v>4595</v>
      </c>
      <c r="G2099" s="475">
        <v>-0.0261</v>
      </c>
      <c r="M2099" s="473" t="s">
        <v>2358</v>
      </c>
      <c r="N2099" s="406">
        <v>74.45</v>
      </c>
      <c r="O2099" s="474">
        <v>78.82</v>
      </c>
      <c r="P2099" s="474">
        <v>78.82</v>
      </c>
      <c r="Q2099" s="474">
        <v>73.73</v>
      </c>
      <c r="R2099" s="474" t="s">
        <v>4508</v>
      </c>
      <c r="S2099" s="475">
        <v>-0.0422</v>
      </c>
    </row>
    <row r="2100" ht="15.75" customHeight="1">
      <c r="A2100" s="473" t="s">
        <v>2451</v>
      </c>
      <c r="B2100" s="406">
        <v>66.18</v>
      </c>
      <c r="C2100" s="474">
        <v>66.64</v>
      </c>
      <c r="D2100" s="474">
        <v>67.27</v>
      </c>
      <c r="E2100" s="474">
        <v>65.91</v>
      </c>
      <c r="F2100" s="474" t="s">
        <v>4596</v>
      </c>
      <c r="G2100" s="475">
        <v>-0.0082</v>
      </c>
      <c r="M2100" s="473" t="s">
        <v>2359</v>
      </c>
      <c r="N2100" s="406">
        <v>77.73</v>
      </c>
      <c r="O2100" s="474">
        <v>73.09</v>
      </c>
      <c r="P2100" s="474">
        <v>79.09</v>
      </c>
      <c r="Q2100" s="474">
        <v>72.91</v>
      </c>
      <c r="R2100" s="474" t="s">
        <v>4509</v>
      </c>
      <c r="S2100" s="475">
        <v>0.0583</v>
      </c>
    </row>
    <row r="2101" ht="15.75" customHeight="1">
      <c r="A2101" s="473" t="s">
        <v>2452</v>
      </c>
      <c r="B2101" s="406">
        <v>66.73</v>
      </c>
      <c r="C2101" s="474">
        <v>68.18</v>
      </c>
      <c r="D2101" s="474">
        <v>68.18</v>
      </c>
      <c r="E2101" s="474">
        <v>66.27</v>
      </c>
      <c r="F2101" s="474" t="s">
        <v>4597</v>
      </c>
      <c r="G2101" s="475">
        <v>0.0042</v>
      </c>
      <c r="M2101" s="473" t="s">
        <v>2360</v>
      </c>
      <c r="N2101" s="406">
        <v>73.45</v>
      </c>
      <c r="O2101" s="474">
        <v>74.64</v>
      </c>
      <c r="P2101" s="474">
        <v>76.18</v>
      </c>
      <c r="Q2101" s="474">
        <v>73.09</v>
      </c>
      <c r="R2101" s="474" t="s">
        <v>4510</v>
      </c>
      <c r="S2101" s="475">
        <v>-0.0253</v>
      </c>
    </row>
    <row r="2102" ht="15.75" customHeight="1">
      <c r="A2102" s="473" t="s">
        <v>2453</v>
      </c>
      <c r="B2102" s="406">
        <v>66.45</v>
      </c>
      <c r="C2102" s="474">
        <v>68.18</v>
      </c>
      <c r="D2102" s="474">
        <v>69.27</v>
      </c>
      <c r="E2102" s="474">
        <v>66.18</v>
      </c>
      <c r="F2102" s="474" t="s">
        <v>4598</v>
      </c>
      <c r="G2102" s="475">
        <v>-0.0122</v>
      </c>
      <c r="M2102" s="473" t="s">
        <v>2361</v>
      </c>
      <c r="N2102" s="406">
        <v>75.36</v>
      </c>
      <c r="O2102" s="474">
        <v>72.73</v>
      </c>
      <c r="P2102" s="474">
        <v>76.36</v>
      </c>
      <c r="Q2102" s="474">
        <v>72.73</v>
      </c>
      <c r="R2102" s="474" t="s">
        <v>4511</v>
      </c>
      <c r="S2102" s="475">
        <v>0.0493</v>
      </c>
    </row>
    <row r="2103" ht="15.75" customHeight="1">
      <c r="A2103" s="473" t="s">
        <v>2454</v>
      </c>
      <c r="B2103" s="406">
        <v>67.27</v>
      </c>
      <c r="C2103" s="474">
        <v>66.36</v>
      </c>
      <c r="D2103" s="474">
        <v>70.55</v>
      </c>
      <c r="E2103" s="474">
        <v>66.36</v>
      </c>
      <c r="F2103" s="474" t="s">
        <v>4599</v>
      </c>
      <c r="G2103" s="475">
        <v>-0.0415</v>
      </c>
      <c r="M2103" s="473" t="s">
        <v>2362</v>
      </c>
      <c r="N2103" s="406">
        <v>71.82</v>
      </c>
      <c r="O2103" s="474">
        <v>69.09</v>
      </c>
      <c r="P2103" s="474">
        <v>74.18</v>
      </c>
      <c r="Q2103" s="474">
        <v>69.09</v>
      </c>
      <c r="R2103" s="474" t="s">
        <v>4444</v>
      </c>
      <c r="S2103" s="475">
        <v>0.0632</v>
      </c>
    </row>
    <row r="2104" ht="15.75" customHeight="1">
      <c r="A2104" s="473" t="s">
        <v>2455</v>
      </c>
      <c r="B2104" s="406">
        <v>70.18</v>
      </c>
      <c r="C2104" s="474">
        <v>70.91</v>
      </c>
      <c r="D2104" s="474">
        <v>71.73</v>
      </c>
      <c r="E2104" s="474">
        <v>70.0</v>
      </c>
      <c r="F2104" s="474" t="s">
        <v>4600</v>
      </c>
      <c r="G2104" s="475">
        <v>-0.0013</v>
      </c>
      <c r="M2104" s="473" t="s">
        <v>2363</v>
      </c>
      <c r="N2104" s="406">
        <v>67.55</v>
      </c>
      <c r="O2104" s="474">
        <v>66.36</v>
      </c>
      <c r="P2104" s="474">
        <v>68.18</v>
      </c>
      <c r="Q2104" s="474">
        <v>66.36</v>
      </c>
      <c r="R2104" s="474" t="s">
        <v>4512</v>
      </c>
      <c r="S2104" s="475">
        <v>0.0055</v>
      </c>
    </row>
    <row r="2105" ht="15.75" customHeight="1">
      <c r="A2105" s="473" t="s">
        <v>2456</v>
      </c>
      <c r="B2105" s="406">
        <v>70.27</v>
      </c>
      <c r="C2105" s="474">
        <v>71.0</v>
      </c>
      <c r="D2105" s="474">
        <v>71.36</v>
      </c>
      <c r="E2105" s="474">
        <v>69.91</v>
      </c>
      <c r="F2105" s="474" t="s">
        <v>4601</v>
      </c>
      <c r="G2105" s="475">
        <v>-0.0103</v>
      </c>
      <c r="M2105" s="473" t="s">
        <v>2364</v>
      </c>
      <c r="N2105" s="406">
        <v>67.18</v>
      </c>
      <c r="O2105" s="474">
        <v>68.73</v>
      </c>
      <c r="P2105" s="474">
        <v>69.55</v>
      </c>
      <c r="Q2105" s="474">
        <v>66.82</v>
      </c>
      <c r="R2105" s="474" t="s">
        <v>4513</v>
      </c>
      <c r="S2105" s="475">
        <v>-0.0226</v>
      </c>
    </row>
    <row r="2106" ht="15.75" customHeight="1">
      <c r="A2106" s="473" t="s">
        <v>2457</v>
      </c>
      <c r="B2106" s="406">
        <v>71.0</v>
      </c>
      <c r="C2106" s="474">
        <v>72.36</v>
      </c>
      <c r="D2106" s="474">
        <v>72.36</v>
      </c>
      <c r="E2106" s="474">
        <v>70.0</v>
      </c>
      <c r="F2106" s="474" t="s">
        <v>4602</v>
      </c>
      <c r="G2106" s="475">
        <v>0.0104</v>
      </c>
      <c r="M2106" s="473" t="s">
        <v>2365</v>
      </c>
      <c r="N2106" s="406">
        <v>68.73</v>
      </c>
      <c r="O2106" s="474">
        <v>67.27</v>
      </c>
      <c r="P2106" s="474">
        <v>69.91</v>
      </c>
      <c r="Q2106" s="474">
        <v>66.0</v>
      </c>
      <c r="R2106" s="474" t="s">
        <v>4514</v>
      </c>
      <c r="S2106" s="475">
        <v>0.0244</v>
      </c>
    </row>
    <row r="2107" ht="15.75" customHeight="1">
      <c r="A2107" s="473" t="s">
        <v>2458</v>
      </c>
      <c r="B2107" s="406">
        <v>70.27</v>
      </c>
      <c r="C2107" s="474">
        <v>71.45</v>
      </c>
      <c r="D2107" s="474">
        <v>71.45</v>
      </c>
      <c r="E2107" s="474">
        <v>69.91</v>
      </c>
      <c r="F2107" s="474" t="s">
        <v>4603</v>
      </c>
      <c r="G2107" s="475">
        <v>-0.0052</v>
      </c>
      <c r="M2107" s="473" t="s">
        <v>2366</v>
      </c>
      <c r="N2107" s="406">
        <v>67.09</v>
      </c>
      <c r="O2107" s="474">
        <v>65.82</v>
      </c>
      <c r="P2107" s="474">
        <v>68.18</v>
      </c>
      <c r="Q2107" s="474">
        <v>65.73</v>
      </c>
      <c r="R2107" s="474" t="s">
        <v>4515</v>
      </c>
      <c r="S2107" s="475">
        <v>0.0068</v>
      </c>
    </row>
    <row r="2108" ht="15.75" customHeight="1">
      <c r="A2108" s="473" t="s">
        <v>2459</v>
      </c>
      <c r="B2108" s="406">
        <v>70.64</v>
      </c>
      <c r="C2108" s="474">
        <v>72.73</v>
      </c>
      <c r="D2108" s="474">
        <v>72.73</v>
      </c>
      <c r="E2108" s="474">
        <v>70.45</v>
      </c>
      <c r="F2108" s="474" t="s">
        <v>4604</v>
      </c>
      <c r="G2108" s="475">
        <v>-0.0013</v>
      </c>
      <c r="M2108" s="473" t="s">
        <v>2367</v>
      </c>
      <c r="N2108" s="406">
        <v>66.64</v>
      </c>
      <c r="O2108" s="474">
        <v>64.27</v>
      </c>
      <c r="P2108" s="474">
        <v>67.18</v>
      </c>
      <c r="Q2108" s="474">
        <v>64.18</v>
      </c>
      <c r="R2108" s="474" t="s">
        <v>4516</v>
      </c>
      <c r="S2108" s="475">
        <v>0.0097</v>
      </c>
    </row>
    <row r="2109" ht="15.75" customHeight="1">
      <c r="A2109" s="473" t="s">
        <v>2460</v>
      </c>
      <c r="B2109" s="406">
        <v>70.73</v>
      </c>
      <c r="C2109" s="474">
        <v>70.64</v>
      </c>
      <c r="D2109" s="474">
        <v>71.36</v>
      </c>
      <c r="E2109" s="474">
        <v>70.0</v>
      </c>
      <c r="F2109" s="474" t="s">
        <v>4605</v>
      </c>
      <c r="G2109" s="475">
        <v>0.0</v>
      </c>
      <c r="M2109" s="473" t="s">
        <v>2368</v>
      </c>
      <c r="N2109" s="406">
        <v>66.0</v>
      </c>
      <c r="O2109" s="474">
        <v>67.09</v>
      </c>
      <c r="P2109" s="474">
        <v>67.09</v>
      </c>
      <c r="Q2109" s="474">
        <v>65.55</v>
      </c>
      <c r="R2109" s="474" t="s">
        <v>4517</v>
      </c>
      <c r="S2109" s="475">
        <v>0.0055</v>
      </c>
    </row>
    <row r="2110" ht="15.75" customHeight="1">
      <c r="A2110" s="473" t="s">
        <v>2461</v>
      </c>
      <c r="B2110" s="406">
        <v>70.73</v>
      </c>
      <c r="C2110" s="474">
        <v>72.91</v>
      </c>
      <c r="D2110" s="474">
        <v>74.0</v>
      </c>
      <c r="E2110" s="474">
        <v>70.18</v>
      </c>
      <c r="F2110" s="474" t="s">
        <v>4606</v>
      </c>
      <c r="G2110" s="475">
        <v>-0.0407</v>
      </c>
      <c r="M2110" s="473" t="s">
        <v>2369</v>
      </c>
      <c r="N2110" s="406">
        <v>65.64</v>
      </c>
      <c r="O2110" s="474">
        <v>66.64</v>
      </c>
      <c r="P2110" s="474">
        <v>66.64</v>
      </c>
      <c r="Q2110" s="474">
        <v>65.45</v>
      </c>
      <c r="R2110" s="474" t="s">
        <v>4518</v>
      </c>
      <c r="S2110" s="475">
        <v>-0.015</v>
      </c>
    </row>
    <row r="2111" ht="15.75" customHeight="1">
      <c r="A2111" s="473" t="s">
        <v>2462</v>
      </c>
      <c r="B2111" s="406">
        <v>73.73</v>
      </c>
      <c r="C2111" s="474">
        <v>75.09</v>
      </c>
      <c r="D2111" s="474">
        <v>75.09</v>
      </c>
      <c r="E2111" s="474">
        <v>73.64</v>
      </c>
      <c r="F2111" s="474" t="s">
        <v>4607</v>
      </c>
      <c r="G2111" s="475">
        <v>-0.0024</v>
      </c>
      <c r="M2111" s="473" t="s">
        <v>2370</v>
      </c>
      <c r="N2111" s="406">
        <v>66.64</v>
      </c>
      <c r="O2111" s="474">
        <v>67.27</v>
      </c>
      <c r="P2111" s="474">
        <v>67.82</v>
      </c>
      <c r="Q2111" s="474">
        <v>66.27</v>
      </c>
      <c r="R2111" s="474" t="s">
        <v>4519</v>
      </c>
      <c r="S2111" s="475">
        <v>-0.004</v>
      </c>
    </row>
    <row r="2112" ht="15.75" customHeight="1">
      <c r="A2112" s="473" t="s">
        <v>2463</v>
      </c>
      <c r="B2112" s="406">
        <v>73.91</v>
      </c>
      <c r="C2112" s="474">
        <v>73.73</v>
      </c>
      <c r="D2112" s="474">
        <v>74.55</v>
      </c>
      <c r="E2112" s="474">
        <v>73.45</v>
      </c>
      <c r="F2112" s="474" t="s">
        <v>4608</v>
      </c>
      <c r="G2112" s="475">
        <v>0.0024</v>
      </c>
      <c r="M2112" s="473" t="s">
        <v>2371</v>
      </c>
      <c r="N2112" s="406">
        <v>66.91</v>
      </c>
      <c r="O2112" s="474">
        <v>67.0</v>
      </c>
      <c r="P2112" s="474">
        <v>68.73</v>
      </c>
      <c r="Q2112" s="474">
        <v>66.73</v>
      </c>
      <c r="R2112" s="474" t="s">
        <v>4520</v>
      </c>
      <c r="S2112" s="475">
        <v>0.0</v>
      </c>
    </row>
    <row r="2113" ht="15.75" customHeight="1">
      <c r="A2113" s="473" t="s">
        <v>2464</v>
      </c>
      <c r="B2113" s="406">
        <v>73.73</v>
      </c>
      <c r="C2113" s="474">
        <v>75.45</v>
      </c>
      <c r="D2113" s="474">
        <v>75.45</v>
      </c>
      <c r="E2113" s="474">
        <v>73.18</v>
      </c>
      <c r="F2113" s="474" t="s">
        <v>4609</v>
      </c>
      <c r="G2113" s="475">
        <v>-0.011</v>
      </c>
      <c r="M2113" s="473" t="s">
        <v>2372</v>
      </c>
      <c r="N2113" s="406">
        <v>66.91</v>
      </c>
      <c r="O2113" s="474">
        <v>65.27</v>
      </c>
      <c r="P2113" s="474">
        <v>67.36</v>
      </c>
      <c r="Q2113" s="474">
        <v>65.09</v>
      </c>
      <c r="R2113" s="474" t="s">
        <v>4521</v>
      </c>
      <c r="S2113" s="475">
        <v>0.028</v>
      </c>
    </row>
    <row r="2114" ht="15.75" customHeight="1">
      <c r="A2114" s="473" t="s">
        <v>2465</v>
      </c>
      <c r="B2114" s="406">
        <v>74.55</v>
      </c>
      <c r="C2114" s="474">
        <v>72.73</v>
      </c>
      <c r="D2114" s="474">
        <v>75.45</v>
      </c>
      <c r="E2114" s="474">
        <v>72.73</v>
      </c>
      <c r="F2114" s="474" t="s">
        <v>4610</v>
      </c>
      <c r="G2114" s="475">
        <v>0.0276</v>
      </c>
      <c r="M2114" s="473" t="s">
        <v>2373</v>
      </c>
      <c r="N2114" s="406">
        <v>65.09</v>
      </c>
      <c r="O2114" s="474">
        <v>65.45</v>
      </c>
      <c r="P2114" s="474">
        <v>66.82</v>
      </c>
      <c r="Q2114" s="474">
        <v>64.55</v>
      </c>
      <c r="R2114" s="474" t="s">
        <v>4522</v>
      </c>
      <c r="S2114" s="475">
        <v>0.0099</v>
      </c>
    </row>
    <row r="2115" ht="15.75" customHeight="1">
      <c r="A2115" s="473" t="s">
        <v>2466</v>
      </c>
      <c r="B2115" s="406">
        <v>72.55</v>
      </c>
      <c r="C2115" s="474">
        <v>72.18</v>
      </c>
      <c r="D2115" s="474">
        <v>73.64</v>
      </c>
      <c r="E2115" s="474">
        <v>70.91</v>
      </c>
      <c r="F2115" s="474" t="s">
        <v>4611</v>
      </c>
      <c r="G2115" s="475">
        <v>0.0167</v>
      </c>
      <c r="M2115" s="473" t="s">
        <v>2374</v>
      </c>
      <c r="N2115" s="406">
        <v>64.45</v>
      </c>
      <c r="O2115" s="474">
        <v>64.64</v>
      </c>
      <c r="P2115" s="474">
        <v>65.73</v>
      </c>
      <c r="Q2115" s="474">
        <v>63.45</v>
      </c>
      <c r="R2115" s="474" t="s">
        <v>4523</v>
      </c>
      <c r="S2115" s="475">
        <v>-0.0195</v>
      </c>
    </row>
    <row r="2116" ht="15.75" customHeight="1">
      <c r="A2116" s="473" t="s">
        <v>2467</v>
      </c>
      <c r="B2116" s="406">
        <v>71.36</v>
      </c>
      <c r="C2116" s="474">
        <v>69.45</v>
      </c>
      <c r="D2116" s="474">
        <v>71.64</v>
      </c>
      <c r="E2116" s="474">
        <v>69.36</v>
      </c>
      <c r="F2116" s="474" t="s">
        <v>4612</v>
      </c>
      <c r="G2116" s="475">
        <v>0.026</v>
      </c>
      <c r="M2116" s="473" t="s">
        <v>2375</v>
      </c>
      <c r="N2116" s="406">
        <v>65.73</v>
      </c>
      <c r="O2116" s="474">
        <v>65.55</v>
      </c>
      <c r="P2116" s="474">
        <v>66.55</v>
      </c>
      <c r="Q2116" s="474">
        <v>64.55</v>
      </c>
      <c r="R2116" s="474" t="s">
        <v>4524</v>
      </c>
      <c r="S2116" s="475">
        <v>-0.0123</v>
      </c>
    </row>
    <row r="2117" ht="15.75" customHeight="1">
      <c r="A2117" s="473" t="s">
        <v>2468</v>
      </c>
      <c r="B2117" s="406">
        <v>69.55</v>
      </c>
      <c r="C2117" s="474">
        <v>69.82</v>
      </c>
      <c r="D2117" s="474">
        <v>70.0</v>
      </c>
      <c r="E2117" s="474">
        <v>69.0</v>
      </c>
      <c r="F2117" s="474" t="s">
        <v>4613</v>
      </c>
      <c r="G2117" s="475">
        <v>0.0</v>
      </c>
      <c r="M2117" s="473" t="s">
        <v>2376</v>
      </c>
      <c r="N2117" s="406">
        <v>66.55</v>
      </c>
      <c r="O2117" s="474">
        <v>65.82</v>
      </c>
      <c r="P2117" s="474">
        <v>67.18</v>
      </c>
      <c r="Q2117" s="474">
        <v>65.82</v>
      </c>
      <c r="R2117" s="474" t="s">
        <v>4525</v>
      </c>
      <c r="S2117" s="475">
        <v>-0.0014</v>
      </c>
    </row>
    <row r="2118" ht="15.75" customHeight="1">
      <c r="A2118" s="473" t="s">
        <v>2469</v>
      </c>
      <c r="B2118" s="406">
        <v>69.55</v>
      </c>
      <c r="C2118" s="474">
        <v>69.09</v>
      </c>
      <c r="D2118" s="474">
        <v>69.91</v>
      </c>
      <c r="E2118" s="474">
        <v>68.18</v>
      </c>
      <c r="F2118" s="474" t="s">
        <v>4614</v>
      </c>
      <c r="G2118" s="475">
        <v>0.008</v>
      </c>
      <c r="M2118" s="473" t="s">
        <v>2377</v>
      </c>
      <c r="N2118" s="406">
        <v>66.64</v>
      </c>
      <c r="O2118" s="474">
        <v>66.82</v>
      </c>
      <c r="P2118" s="474">
        <v>67.73</v>
      </c>
      <c r="Q2118" s="474">
        <v>65.91</v>
      </c>
      <c r="R2118" s="474" t="s">
        <v>4526</v>
      </c>
      <c r="S2118" s="475">
        <v>-0.008</v>
      </c>
    </row>
    <row r="2119" ht="15.75" customHeight="1">
      <c r="A2119" s="473" t="s">
        <v>2470</v>
      </c>
      <c r="B2119" s="406">
        <v>69.0</v>
      </c>
      <c r="C2119" s="474">
        <v>67.27</v>
      </c>
      <c r="D2119" s="474">
        <v>70.0</v>
      </c>
      <c r="E2119" s="474">
        <v>67.27</v>
      </c>
      <c r="F2119" s="474" t="s">
        <v>4615</v>
      </c>
      <c r="G2119" s="475">
        <v>0.0188</v>
      </c>
      <c r="M2119" s="473" t="s">
        <v>2378</v>
      </c>
      <c r="N2119" s="406">
        <v>67.18</v>
      </c>
      <c r="O2119" s="474">
        <v>67.64</v>
      </c>
      <c r="P2119" s="474">
        <v>68.55</v>
      </c>
      <c r="Q2119" s="474">
        <v>66.82</v>
      </c>
      <c r="R2119" s="474" t="s">
        <v>4527</v>
      </c>
      <c r="S2119" s="475">
        <v>-0.0055</v>
      </c>
    </row>
    <row r="2120" ht="15.75" customHeight="1">
      <c r="A2120" s="473" t="s">
        <v>2471</v>
      </c>
      <c r="B2120" s="406">
        <v>67.73</v>
      </c>
      <c r="C2120" s="474">
        <v>67.91</v>
      </c>
      <c r="D2120" s="474">
        <v>69.91</v>
      </c>
      <c r="E2120" s="474">
        <v>66.36</v>
      </c>
      <c r="F2120" s="474" t="s">
        <v>4616</v>
      </c>
      <c r="G2120" s="475">
        <v>-0.0299</v>
      </c>
      <c r="M2120" s="473" t="s">
        <v>2379</v>
      </c>
      <c r="N2120" s="406">
        <v>67.55</v>
      </c>
      <c r="O2120" s="474">
        <v>66.27</v>
      </c>
      <c r="P2120" s="474">
        <v>69.0</v>
      </c>
      <c r="Q2120" s="474">
        <v>66.27</v>
      </c>
      <c r="R2120" s="474" t="s">
        <v>4528</v>
      </c>
      <c r="S2120" s="475">
        <v>0.0193</v>
      </c>
    </row>
    <row r="2121" ht="15.75" customHeight="1">
      <c r="A2121" s="473" t="s">
        <v>2472</v>
      </c>
      <c r="B2121" s="406">
        <v>69.82</v>
      </c>
      <c r="C2121" s="474">
        <v>68.91</v>
      </c>
      <c r="D2121" s="474">
        <v>70.55</v>
      </c>
      <c r="E2121" s="474">
        <v>68.27</v>
      </c>
      <c r="F2121" s="474" t="s">
        <v>4617</v>
      </c>
      <c r="G2121" s="475">
        <v>-0.0242</v>
      </c>
      <c r="M2121" s="473" t="s">
        <v>2380</v>
      </c>
      <c r="N2121" s="406">
        <v>66.27</v>
      </c>
      <c r="O2121" s="474">
        <v>65.27</v>
      </c>
      <c r="P2121" s="474">
        <v>67.73</v>
      </c>
      <c r="Q2121" s="474">
        <v>65.27</v>
      </c>
      <c r="R2121" s="474" t="s">
        <v>4529</v>
      </c>
      <c r="S2121" s="475">
        <v>0.0014</v>
      </c>
    </row>
    <row r="2122" ht="15.75" customHeight="1">
      <c r="A2122" s="473" t="s">
        <v>2473</v>
      </c>
      <c r="B2122" s="406">
        <v>71.55</v>
      </c>
      <c r="C2122" s="474">
        <v>72.73</v>
      </c>
      <c r="D2122" s="474">
        <v>74.09</v>
      </c>
      <c r="E2122" s="474">
        <v>70.55</v>
      </c>
      <c r="F2122" s="474" t="s">
        <v>4618</v>
      </c>
      <c r="G2122" s="475">
        <v>-0.0247</v>
      </c>
      <c r="M2122" s="473" t="s">
        <v>2381</v>
      </c>
      <c r="N2122" s="406">
        <v>66.18</v>
      </c>
      <c r="O2122" s="474">
        <v>65.45</v>
      </c>
      <c r="P2122" s="474">
        <v>66.82</v>
      </c>
      <c r="Q2122" s="474">
        <v>63.82</v>
      </c>
      <c r="R2122" s="474" t="s">
        <v>4530</v>
      </c>
      <c r="S2122" s="475">
        <v>0.0283</v>
      </c>
    </row>
    <row r="2123" ht="15.75" customHeight="1">
      <c r="A2123" s="473" t="s">
        <v>2474</v>
      </c>
      <c r="B2123" s="406">
        <v>73.36</v>
      </c>
      <c r="C2123" s="474">
        <v>73.64</v>
      </c>
      <c r="D2123" s="474">
        <v>74.73</v>
      </c>
      <c r="E2123" s="474">
        <v>73.0</v>
      </c>
      <c r="F2123" s="474" t="s">
        <v>4619</v>
      </c>
      <c r="G2123" s="475">
        <v>-0.016</v>
      </c>
      <c r="M2123" s="473" t="s">
        <v>2382</v>
      </c>
      <c r="N2123" s="406">
        <v>64.36</v>
      </c>
      <c r="O2123" s="474">
        <v>60.45</v>
      </c>
      <c r="P2123" s="474">
        <v>65.91</v>
      </c>
      <c r="Q2123" s="474">
        <v>60.45</v>
      </c>
      <c r="R2123" s="474" t="s">
        <v>4531</v>
      </c>
      <c r="S2123" s="475">
        <v>0.0598</v>
      </c>
    </row>
    <row r="2124" ht="15.75" customHeight="1">
      <c r="A2124" s="473" t="s">
        <v>2475</v>
      </c>
      <c r="B2124" s="406">
        <v>74.55</v>
      </c>
      <c r="C2124" s="474">
        <v>74.18</v>
      </c>
      <c r="D2124" s="474">
        <v>75.0</v>
      </c>
      <c r="E2124" s="474">
        <v>72.82</v>
      </c>
      <c r="F2124" s="474" t="s">
        <v>4620</v>
      </c>
      <c r="G2124" s="475">
        <v>0.0111</v>
      </c>
      <c r="M2124" s="473" t="s">
        <v>2383</v>
      </c>
      <c r="N2124" s="406">
        <v>60.73</v>
      </c>
      <c r="O2124" s="474">
        <v>61.36</v>
      </c>
      <c r="P2124" s="474">
        <v>62.18</v>
      </c>
      <c r="Q2124" s="474">
        <v>60.0</v>
      </c>
      <c r="R2124" s="474" t="s">
        <v>4532</v>
      </c>
      <c r="S2124" s="475">
        <v>-0.0275</v>
      </c>
    </row>
    <row r="2125" ht="15.75" customHeight="1">
      <c r="A2125" s="473" t="s">
        <v>2476</v>
      </c>
      <c r="B2125" s="406">
        <v>73.73</v>
      </c>
      <c r="C2125" s="474">
        <v>74.91</v>
      </c>
      <c r="D2125" s="474">
        <v>75.45</v>
      </c>
      <c r="E2125" s="474">
        <v>72.73</v>
      </c>
      <c r="F2125" s="474" t="s">
        <v>4621</v>
      </c>
      <c r="G2125" s="475">
        <v>-0.0061</v>
      </c>
      <c r="M2125" s="473" t="s">
        <v>2384</v>
      </c>
      <c r="N2125" s="406">
        <v>62.45</v>
      </c>
      <c r="O2125" s="474">
        <v>65.91</v>
      </c>
      <c r="P2125" s="474">
        <v>65.91</v>
      </c>
      <c r="Q2125" s="474">
        <v>62.0</v>
      </c>
      <c r="R2125" s="474" t="s">
        <v>4533</v>
      </c>
      <c r="S2125" s="475">
        <v>-0.0445</v>
      </c>
    </row>
    <row r="2126" ht="15.75" customHeight="1">
      <c r="A2126" s="473" t="s">
        <v>2477</v>
      </c>
      <c r="B2126" s="406">
        <v>74.18</v>
      </c>
      <c r="C2126" s="474">
        <v>75.45</v>
      </c>
      <c r="D2126" s="474">
        <v>75.45</v>
      </c>
      <c r="E2126" s="474">
        <v>73.45</v>
      </c>
      <c r="F2126" s="474" t="s">
        <v>4622</v>
      </c>
      <c r="G2126" s="475">
        <v>-0.0239</v>
      </c>
      <c r="M2126" s="473" t="s">
        <v>2385</v>
      </c>
      <c r="N2126" s="406">
        <v>65.36</v>
      </c>
      <c r="O2126" s="474">
        <v>65.0</v>
      </c>
      <c r="P2126" s="474">
        <v>66.0</v>
      </c>
      <c r="Q2126" s="474">
        <v>64.55</v>
      </c>
      <c r="R2126" s="474" t="s">
        <v>4534</v>
      </c>
      <c r="S2126" s="475">
        <v>0.033</v>
      </c>
    </row>
    <row r="2127" ht="15.75" customHeight="1">
      <c r="A2127" s="473" t="s">
        <v>2478</v>
      </c>
      <c r="B2127" s="406">
        <v>76.0</v>
      </c>
      <c r="C2127" s="474">
        <v>76.55</v>
      </c>
      <c r="D2127" s="474">
        <v>78.27</v>
      </c>
      <c r="E2127" s="474">
        <v>75.45</v>
      </c>
      <c r="F2127" s="474" t="s">
        <v>4623</v>
      </c>
      <c r="G2127" s="475">
        <v>-0.0095</v>
      </c>
      <c r="M2127" s="473" t="s">
        <v>2386</v>
      </c>
      <c r="N2127" s="406">
        <v>63.27</v>
      </c>
      <c r="O2127" s="474">
        <v>62.0</v>
      </c>
      <c r="P2127" s="474">
        <v>65.91</v>
      </c>
      <c r="Q2127" s="474">
        <v>62.0</v>
      </c>
      <c r="R2127" s="474" t="s">
        <v>4535</v>
      </c>
      <c r="S2127" s="475">
        <v>-0.0072</v>
      </c>
    </row>
    <row r="2128" ht="15.75" customHeight="1">
      <c r="A2128" s="473" t="s">
        <v>2479</v>
      </c>
      <c r="B2128" s="406">
        <v>76.73</v>
      </c>
      <c r="C2128" s="474">
        <v>78.55</v>
      </c>
      <c r="D2128" s="474">
        <v>78.55</v>
      </c>
      <c r="E2128" s="474">
        <v>76.45</v>
      </c>
      <c r="F2128" s="474" t="s">
        <v>4624</v>
      </c>
      <c r="G2128" s="475">
        <v>-0.0342</v>
      </c>
      <c r="M2128" s="473" t="s">
        <v>2387</v>
      </c>
      <c r="N2128" s="406">
        <v>63.73</v>
      </c>
      <c r="O2128" s="474">
        <v>69.09</v>
      </c>
      <c r="P2128" s="474">
        <v>69.91</v>
      </c>
      <c r="Q2128" s="474">
        <v>63.18</v>
      </c>
      <c r="R2128" s="474" t="s">
        <v>4536</v>
      </c>
      <c r="S2128" s="475">
        <v>-0.0715</v>
      </c>
    </row>
    <row r="2129" ht="15.75" customHeight="1">
      <c r="A2129" s="473" t="s">
        <v>2480</v>
      </c>
      <c r="B2129" s="406">
        <v>79.45</v>
      </c>
      <c r="C2129" s="474">
        <v>79.82</v>
      </c>
      <c r="D2129" s="474">
        <v>80.0</v>
      </c>
      <c r="E2129" s="474">
        <v>78.45</v>
      </c>
      <c r="F2129" s="474" t="s">
        <v>4625</v>
      </c>
      <c r="G2129" s="475">
        <v>0.0151</v>
      </c>
      <c r="M2129" s="473" t="s">
        <v>2388</v>
      </c>
      <c r="N2129" s="406">
        <v>68.64</v>
      </c>
      <c r="O2129" s="474">
        <v>70.64</v>
      </c>
      <c r="P2129" s="474">
        <v>71.73</v>
      </c>
      <c r="Q2129" s="474">
        <v>68.0</v>
      </c>
      <c r="R2129" s="474" t="s">
        <v>4537</v>
      </c>
      <c r="S2129" s="475">
        <v>0.0028</v>
      </c>
    </row>
    <row r="2130" ht="15.75" customHeight="1">
      <c r="A2130" s="473" t="s">
        <v>2481</v>
      </c>
      <c r="B2130" s="406">
        <v>78.27</v>
      </c>
      <c r="C2130" s="474">
        <v>79.36</v>
      </c>
      <c r="D2130" s="474">
        <v>79.45</v>
      </c>
      <c r="E2130" s="474">
        <v>77.73</v>
      </c>
      <c r="F2130" s="474" t="s">
        <v>4626</v>
      </c>
      <c r="G2130" s="475">
        <v>-0.0216</v>
      </c>
      <c r="M2130" s="473" t="s">
        <v>2389</v>
      </c>
      <c r="N2130" s="406">
        <v>68.45</v>
      </c>
      <c r="O2130" s="474">
        <v>68.82</v>
      </c>
      <c r="P2130" s="474">
        <v>69.91</v>
      </c>
      <c r="Q2130" s="474">
        <v>67.73</v>
      </c>
      <c r="R2130" s="474" t="s">
        <v>4538</v>
      </c>
      <c r="S2130" s="475">
        <v>-0.0093</v>
      </c>
    </row>
    <row r="2131" ht="15.75" customHeight="1">
      <c r="A2131" s="473" t="s">
        <v>2482</v>
      </c>
      <c r="B2131" s="406">
        <v>80.0</v>
      </c>
      <c r="C2131" s="474">
        <v>80.18</v>
      </c>
      <c r="D2131" s="474">
        <v>80.82</v>
      </c>
      <c r="E2131" s="474">
        <v>79.55</v>
      </c>
      <c r="F2131" s="474" t="s">
        <v>4627</v>
      </c>
      <c r="G2131" s="475">
        <v>-0.0123</v>
      </c>
      <c r="M2131" s="473" t="s">
        <v>2390</v>
      </c>
      <c r="N2131" s="406">
        <v>69.09</v>
      </c>
      <c r="O2131" s="474">
        <v>70.45</v>
      </c>
      <c r="P2131" s="474">
        <v>73.45</v>
      </c>
      <c r="Q2131" s="474">
        <v>68.45</v>
      </c>
      <c r="R2131" s="474" t="s">
        <v>4539</v>
      </c>
      <c r="S2131" s="475">
        <v>-0.0168</v>
      </c>
    </row>
    <row r="2132" ht="15.75" customHeight="1">
      <c r="A2132" s="473" t="s">
        <v>2483</v>
      </c>
      <c r="B2132" s="406">
        <v>81.0</v>
      </c>
      <c r="C2132" s="474">
        <v>80.91</v>
      </c>
      <c r="D2132" s="474">
        <v>81.82</v>
      </c>
      <c r="E2132" s="474">
        <v>80.0</v>
      </c>
      <c r="F2132" s="474" t="s">
        <v>4628</v>
      </c>
      <c r="G2132" s="475">
        <v>0.0011</v>
      </c>
      <c r="M2132" s="473" t="s">
        <v>2391</v>
      </c>
      <c r="N2132" s="406">
        <v>70.27</v>
      </c>
      <c r="O2132" s="474">
        <v>73.64</v>
      </c>
      <c r="P2132" s="474">
        <v>75.36</v>
      </c>
      <c r="Q2132" s="474">
        <v>69.64</v>
      </c>
      <c r="R2132" s="474" t="s">
        <v>4429</v>
      </c>
      <c r="S2132" s="475">
        <v>-0.0433</v>
      </c>
    </row>
    <row r="2133" ht="15.75" customHeight="1">
      <c r="A2133" s="473" t="s">
        <v>2484</v>
      </c>
      <c r="B2133" s="406">
        <v>80.91</v>
      </c>
      <c r="C2133" s="474">
        <v>82.36</v>
      </c>
      <c r="D2133" s="474">
        <v>82.36</v>
      </c>
      <c r="E2133" s="474">
        <v>80.45</v>
      </c>
      <c r="F2133" s="474" t="s">
        <v>4629</v>
      </c>
      <c r="G2133" s="475">
        <v>-0.0089</v>
      </c>
      <c r="M2133" s="473" t="s">
        <v>2392</v>
      </c>
      <c r="N2133" s="406">
        <v>73.45</v>
      </c>
      <c r="O2133" s="474">
        <v>68.18</v>
      </c>
      <c r="P2133" s="474">
        <v>73.73</v>
      </c>
      <c r="Q2133" s="474">
        <v>67.45</v>
      </c>
      <c r="R2133" s="474" t="s">
        <v>4540</v>
      </c>
      <c r="S2133" s="475">
        <v>0.0948</v>
      </c>
    </row>
    <row r="2134" ht="15.75" customHeight="1">
      <c r="A2134" s="473" t="s">
        <v>2485</v>
      </c>
      <c r="B2134" s="406">
        <v>81.64</v>
      </c>
      <c r="C2134" s="474">
        <v>81.82</v>
      </c>
      <c r="D2134" s="474">
        <v>82.45</v>
      </c>
      <c r="E2134" s="474">
        <v>81.18</v>
      </c>
      <c r="F2134" s="474" t="s">
        <v>4630</v>
      </c>
      <c r="G2134" s="475">
        <v>0.0113</v>
      </c>
      <c r="M2134" s="473" t="s">
        <v>2393</v>
      </c>
      <c r="N2134" s="406">
        <v>67.09</v>
      </c>
      <c r="O2134" s="474">
        <v>70.82</v>
      </c>
      <c r="P2134" s="474">
        <v>72.45</v>
      </c>
      <c r="Q2134" s="474">
        <v>66.18</v>
      </c>
      <c r="R2134" s="474" t="s">
        <v>4169</v>
      </c>
      <c r="S2134" s="475">
        <v>-0.0289</v>
      </c>
    </row>
    <row r="2135" ht="15.75" customHeight="1">
      <c r="A2135" s="473" t="s">
        <v>2486</v>
      </c>
      <c r="B2135" s="406">
        <v>80.73</v>
      </c>
      <c r="C2135" s="474">
        <v>81.82</v>
      </c>
      <c r="D2135" s="474">
        <v>82.0</v>
      </c>
      <c r="E2135" s="474">
        <v>80.0</v>
      </c>
      <c r="F2135" s="474" t="s">
        <v>4631</v>
      </c>
      <c r="G2135" s="475">
        <v>0.0046</v>
      </c>
      <c r="M2135" s="473" t="s">
        <v>2394</v>
      </c>
      <c r="N2135" s="406">
        <v>69.09</v>
      </c>
      <c r="O2135" s="474">
        <v>64.36</v>
      </c>
      <c r="P2135" s="474">
        <v>70.09</v>
      </c>
      <c r="Q2135" s="474">
        <v>62.82</v>
      </c>
      <c r="R2135" s="474" t="s">
        <v>4115</v>
      </c>
      <c r="S2135" s="475">
        <v>0.0826</v>
      </c>
    </row>
    <row r="2136" ht="15.75" customHeight="1">
      <c r="A2136" s="473" t="s">
        <v>2487</v>
      </c>
      <c r="B2136" s="406">
        <v>80.36</v>
      </c>
      <c r="C2136" s="474">
        <v>82.27</v>
      </c>
      <c r="D2136" s="474">
        <v>82.91</v>
      </c>
      <c r="E2136" s="474">
        <v>80.0</v>
      </c>
      <c r="F2136" s="474" t="s">
        <v>4632</v>
      </c>
      <c r="G2136" s="475">
        <v>-0.0318</v>
      </c>
      <c r="M2136" s="473" t="s">
        <v>2395</v>
      </c>
      <c r="N2136" s="406">
        <v>63.82</v>
      </c>
      <c r="O2136" s="474">
        <v>66.0</v>
      </c>
      <c r="P2136" s="474">
        <v>67.09</v>
      </c>
      <c r="Q2136" s="474">
        <v>63.27</v>
      </c>
      <c r="R2136" s="474" t="s">
        <v>4541</v>
      </c>
      <c r="S2136" s="475">
        <v>-0.0277</v>
      </c>
    </row>
    <row r="2137" ht="15.75" customHeight="1">
      <c r="A2137" s="473" t="s">
        <v>2488</v>
      </c>
      <c r="B2137" s="406">
        <v>83.0</v>
      </c>
      <c r="C2137" s="474">
        <v>85.82</v>
      </c>
      <c r="D2137" s="474">
        <v>85.82</v>
      </c>
      <c r="E2137" s="474">
        <v>82.73</v>
      </c>
      <c r="F2137" s="474" t="s">
        <v>4633</v>
      </c>
      <c r="G2137" s="475">
        <v>-0.0215</v>
      </c>
      <c r="M2137" s="473" t="s">
        <v>2396</v>
      </c>
      <c r="N2137" s="406">
        <v>65.64</v>
      </c>
      <c r="O2137" s="474">
        <v>63.0</v>
      </c>
      <c r="P2137" s="474">
        <v>66.0</v>
      </c>
      <c r="Q2137" s="474">
        <v>61.91</v>
      </c>
      <c r="R2137" s="474" t="s">
        <v>4542</v>
      </c>
      <c r="S2137" s="475">
        <v>0.094</v>
      </c>
    </row>
    <row r="2138" ht="15.75" customHeight="1">
      <c r="A2138" s="473" t="s">
        <v>2489</v>
      </c>
      <c r="B2138" s="406">
        <v>84.82</v>
      </c>
      <c r="C2138" s="474">
        <v>82.91</v>
      </c>
      <c r="D2138" s="474">
        <v>86.36</v>
      </c>
      <c r="E2138" s="474">
        <v>82.91</v>
      </c>
      <c r="F2138" s="474" t="s">
        <v>4634</v>
      </c>
      <c r="G2138" s="475">
        <v>0.023</v>
      </c>
      <c r="M2138" s="473" t="s">
        <v>2397</v>
      </c>
      <c r="N2138" s="406">
        <v>60.0</v>
      </c>
      <c r="O2138" s="474">
        <v>59.18</v>
      </c>
      <c r="P2138" s="474">
        <v>60.91</v>
      </c>
      <c r="Q2138" s="474">
        <v>59.18</v>
      </c>
      <c r="R2138" s="474" t="s">
        <v>4543</v>
      </c>
      <c r="S2138" s="475">
        <v>-0.003</v>
      </c>
    </row>
    <row r="2139" ht="15.75" customHeight="1">
      <c r="A2139" s="473" t="s">
        <v>2490</v>
      </c>
      <c r="B2139" s="406">
        <v>82.91</v>
      </c>
      <c r="C2139" s="474">
        <v>81.64</v>
      </c>
      <c r="D2139" s="474">
        <v>83.64</v>
      </c>
      <c r="E2139" s="474">
        <v>81.09</v>
      </c>
      <c r="F2139" s="474" t="s">
        <v>4635</v>
      </c>
      <c r="G2139" s="475">
        <v>0.0306</v>
      </c>
      <c r="M2139" s="473" t="s">
        <v>2398</v>
      </c>
      <c r="N2139" s="406">
        <v>60.18</v>
      </c>
      <c r="O2139" s="474">
        <v>60.82</v>
      </c>
      <c r="P2139" s="474">
        <v>61.45</v>
      </c>
      <c r="Q2139" s="474">
        <v>60.09</v>
      </c>
      <c r="R2139" s="474" t="s">
        <v>4544</v>
      </c>
      <c r="S2139" s="475">
        <v>-0.0076</v>
      </c>
    </row>
    <row r="2140" ht="15.75" customHeight="1">
      <c r="A2140" s="473" t="s">
        <v>2491</v>
      </c>
      <c r="B2140" s="406">
        <v>80.45</v>
      </c>
      <c r="C2140" s="474">
        <v>80.27</v>
      </c>
      <c r="D2140" s="474">
        <v>81.36</v>
      </c>
      <c r="E2140" s="474">
        <v>80.27</v>
      </c>
      <c r="F2140" s="474" t="s">
        <v>4636</v>
      </c>
      <c r="G2140" s="475">
        <v>-0.0123</v>
      </c>
      <c r="M2140" s="473" t="s">
        <v>2399</v>
      </c>
      <c r="N2140" s="406">
        <v>60.64</v>
      </c>
      <c r="O2140" s="474">
        <v>62.27</v>
      </c>
      <c r="P2140" s="474">
        <v>62.27</v>
      </c>
      <c r="Q2140" s="474">
        <v>60.09</v>
      </c>
      <c r="R2140" s="474" t="s">
        <v>4545</v>
      </c>
      <c r="S2140" s="475">
        <v>-0.0234</v>
      </c>
    </row>
    <row r="2141" ht="15.75" customHeight="1">
      <c r="A2141" s="473" t="s">
        <v>2492</v>
      </c>
      <c r="B2141" s="406">
        <v>81.45</v>
      </c>
      <c r="C2141" s="474">
        <v>83.45</v>
      </c>
      <c r="D2141" s="474">
        <v>83.45</v>
      </c>
      <c r="E2141" s="474">
        <v>80.27</v>
      </c>
      <c r="F2141" s="474" t="s">
        <v>4637</v>
      </c>
      <c r="G2141" s="475">
        <v>0.0216</v>
      </c>
      <c r="M2141" s="473" t="s">
        <v>2400</v>
      </c>
      <c r="N2141" s="406">
        <v>62.09</v>
      </c>
      <c r="O2141" s="474">
        <v>63.09</v>
      </c>
      <c r="P2141" s="474">
        <v>63.91</v>
      </c>
      <c r="Q2141" s="474">
        <v>61.82</v>
      </c>
      <c r="R2141" s="474" t="s">
        <v>4546</v>
      </c>
      <c r="S2141" s="475">
        <v>0.0044</v>
      </c>
    </row>
    <row r="2142" ht="15.75" customHeight="1">
      <c r="A2142" s="473" t="s">
        <v>2493</v>
      </c>
      <c r="B2142" s="406">
        <v>79.73</v>
      </c>
      <c r="C2142" s="474">
        <v>79.64</v>
      </c>
      <c r="D2142" s="474">
        <v>80.45</v>
      </c>
      <c r="E2142" s="474">
        <v>79.45</v>
      </c>
      <c r="F2142" s="474" t="s">
        <v>4638</v>
      </c>
      <c r="G2142" s="475">
        <v>-0.0011</v>
      </c>
      <c r="M2142" s="473" t="s">
        <v>2401</v>
      </c>
      <c r="N2142" s="406">
        <v>61.82</v>
      </c>
      <c r="O2142" s="474">
        <v>60.91</v>
      </c>
      <c r="P2142" s="474">
        <v>62.73</v>
      </c>
      <c r="Q2142" s="474">
        <v>60.36</v>
      </c>
      <c r="R2142" s="474" t="s">
        <v>4547</v>
      </c>
      <c r="S2142" s="475">
        <v>0.0195</v>
      </c>
    </row>
    <row r="2143" ht="15.75" customHeight="1">
      <c r="A2143" s="473" t="s">
        <v>2494</v>
      </c>
      <c r="B2143" s="406">
        <v>79.82</v>
      </c>
      <c r="C2143" s="474">
        <v>81.09</v>
      </c>
      <c r="D2143" s="474">
        <v>81.09</v>
      </c>
      <c r="E2143" s="474">
        <v>79.45</v>
      </c>
      <c r="F2143" s="474" t="s">
        <v>4639</v>
      </c>
      <c r="G2143" s="475">
        <v>0.0023</v>
      </c>
      <c r="M2143" s="473" t="s">
        <v>2402</v>
      </c>
      <c r="N2143" s="406">
        <v>60.64</v>
      </c>
      <c r="O2143" s="474">
        <v>60.73</v>
      </c>
      <c r="P2143" s="474">
        <v>61.36</v>
      </c>
      <c r="Q2143" s="474">
        <v>58.73</v>
      </c>
      <c r="R2143" s="474" t="s">
        <v>4548</v>
      </c>
      <c r="S2143" s="475">
        <v>0.02</v>
      </c>
    </row>
    <row r="2144" ht="15.75" customHeight="1">
      <c r="A2144" s="473" t="s">
        <v>2495</v>
      </c>
      <c r="B2144" s="406">
        <v>79.64</v>
      </c>
      <c r="C2144" s="474">
        <v>81.73</v>
      </c>
      <c r="D2144" s="474">
        <v>81.73</v>
      </c>
      <c r="E2144" s="474">
        <v>79.09</v>
      </c>
      <c r="F2144" s="474" t="s">
        <v>4640</v>
      </c>
      <c r="G2144" s="475">
        <v>-0.0157</v>
      </c>
      <c r="M2144" s="473" t="s">
        <v>2403</v>
      </c>
      <c r="N2144" s="406">
        <v>59.45</v>
      </c>
      <c r="O2144" s="474">
        <v>59.09</v>
      </c>
      <c r="P2144" s="474">
        <v>60.82</v>
      </c>
      <c r="Q2144" s="474">
        <v>58.45</v>
      </c>
      <c r="R2144" s="474" t="s">
        <v>4549</v>
      </c>
      <c r="S2144" s="475">
        <v>0.0107</v>
      </c>
    </row>
    <row r="2145" ht="15.75" customHeight="1">
      <c r="A2145" s="473" t="s">
        <v>2496</v>
      </c>
      <c r="B2145" s="406">
        <v>80.91</v>
      </c>
      <c r="C2145" s="474">
        <v>80.91</v>
      </c>
      <c r="D2145" s="474">
        <v>82.64</v>
      </c>
      <c r="E2145" s="474">
        <v>80.45</v>
      </c>
      <c r="F2145" s="474" t="s">
        <v>4641</v>
      </c>
      <c r="G2145" s="475">
        <v>-0.022</v>
      </c>
      <c r="M2145" s="473" t="s">
        <v>2404</v>
      </c>
      <c r="N2145" s="406">
        <v>58.82</v>
      </c>
      <c r="O2145" s="474">
        <v>56.45</v>
      </c>
      <c r="P2145" s="474">
        <v>59.91</v>
      </c>
      <c r="Q2145" s="474">
        <v>56.0</v>
      </c>
      <c r="R2145" s="474" t="s">
        <v>4550</v>
      </c>
      <c r="S2145" s="475">
        <v>0.042</v>
      </c>
    </row>
    <row r="2146" ht="15.75" customHeight="1">
      <c r="A2146" s="473" t="s">
        <v>2497</v>
      </c>
      <c r="B2146" s="406">
        <v>82.73</v>
      </c>
      <c r="C2146" s="474">
        <v>80.91</v>
      </c>
      <c r="D2146" s="474">
        <v>83.0</v>
      </c>
      <c r="E2146" s="474">
        <v>80.91</v>
      </c>
      <c r="F2146" s="474" t="s">
        <v>4642</v>
      </c>
      <c r="G2146" s="475">
        <v>-0.0033</v>
      </c>
      <c r="M2146" s="473" t="s">
        <v>2405</v>
      </c>
      <c r="N2146" s="406">
        <v>56.45</v>
      </c>
      <c r="O2146" s="474">
        <v>55.55</v>
      </c>
      <c r="P2146" s="474">
        <v>56.91</v>
      </c>
      <c r="Q2146" s="474">
        <v>55.18</v>
      </c>
      <c r="R2146" s="474" t="s">
        <v>4551</v>
      </c>
      <c r="S2146" s="475">
        <v>0.0032</v>
      </c>
    </row>
    <row r="2147" ht="15.75" customHeight="1">
      <c r="A2147" s="473" t="s">
        <v>2498</v>
      </c>
      <c r="B2147" s="406">
        <v>83.0</v>
      </c>
      <c r="C2147" s="474">
        <v>83.18</v>
      </c>
      <c r="D2147" s="474">
        <v>83.45</v>
      </c>
      <c r="E2147" s="474">
        <v>80.27</v>
      </c>
      <c r="F2147" s="474" t="s">
        <v>4643</v>
      </c>
      <c r="G2147" s="475">
        <v>0.027</v>
      </c>
      <c r="M2147" s="473" t="s">
        <v>2406</v>
      </c>
      <c r="N2147" s="406">
        <v>56.27</v>
      </c>
      <c r="O2147" s="474">
        <v>58.0</v>
      </c>
      <c r="P2147" s="474">
        <v>58.36</v>
      </c>
      <c r="Q2147" s="474">
        <v>55.45</v>
      </c>
      <c r="R2147" s="474" t="s">
        <v>4552</v>
      </c>
      <c r="S2147" s="475">
        <v>-0.0065</v>
      </c>
    </row>
    <row r="2148" ht="15.75" customHeight="1">
      <c r="A2148" s="473" t="s">
        <v>2499</v>
      </c>
      <c r="B2148" s="406">
        <v>80.82</v>
      </c>
      <c r="C2148" s="474">
        <v>80.0</v>
      </c>
      <c r="D2148" s="474">
        <v>81.73</v>
      </c>
      <c r="E2148" s="474">
        <v>79.64</v>
      </c>
      <c r="F2148" s="474" t="s">
        <v>4644</v>
      </c>
      <c r="G2148" s="475">
        <v>0.0102</v>
      </c>
      <c r="M2148" s="473" t="s">
        <v>2407</v>
      </c>
      <c r="N2148" s="406">
        <v>56.64</v>
      </c>
      <c r="O2148" s="474">
        <v>56.73</v>
      </c>
      <c r="P2148" s="474">
        <v>58.36</v>
      </c>
      <c r="Q2148" s="474">
        <v>55.36</v>
      </c>
      <c r="R2148" s="474" t="s">
        <v>4553</v>
      </c>
      <c r="S2148" s="475">
        <v>0.0231</v>
      </c>
    </row>
    <row r="2149" ht="15.75" customHeight="1">
      <c r="A2149" s="473" t="s">
        <v>2500</v>
      </c>
      <c r="B2149" s="406">
        <v>80.0</v>
      </c>
      <c r="C2149" s="474">
        <v>82.55</v>
      </c>
      <c r="D2149" s="474">
        <v>82.55</v>
      </c>
      <c r="E2149" s="474">
        <v>79.73</v>
      </c>
      <c r="F2149" s="474" t="s">
        <v>4645</v>
      </c>
      <c r="G2149" s="475">
        <v>-0.0056</v>
      </c>
      <c r="M2149" s="473" t="s">
        <v>2408</v>
      </c>
      <c r="N2149" s="406">
        <v>55.36</v>
      </c>
      <c r="O2149" s="474">
        <v>52.91</v>
      </c>
      <c r="P2149" s="474">
        <v>56.18</v>
      </c>
      <c r="Q2149" s="474">
        <v>52.73</v>
      </c>
      <c r="R2149" s="474" t="s">
        <v>4554</v>
      </c>
      <c r="S2149" s="475">
        <v>0.0463</v>
      </c>
    </row>
    <row r="2150" ht="15.75" customHeight="1">
      <c r="A2150" s="473" t="s">
        <v>2501</v>
      </c>
      <c r="B2150" s="406">
        <v>80.45</v>
      </c>
      <c r="C2150" s="474">
        <v>80.73</v>
      </c>
      <c r="D2150" s="474">
        <v>82.0</v>
      </c>
      <c r="E2150" s="474">
        <v>80.27</v>
      </c>
      <c r="F2150" s="474" t="s">
        <v>4646</v>
      </c>
      <c r="G2150" s="475">
        <v>0.0022</v>
      </c>
      <c r="M2150" s="473" t="s">
        <v>2409</v>
      </c>
      <c r="N2150" s="406">
        <v>52.91</v>
      </c>
      <c r="O2150" s="474">
        <v>50.09</v>
      </c>
      <c r="P2150" s="474">
        <v>55.0</v>
      </c>
      <c r="Q2150" s="474">
        <v>50.0</v>
      </c>
      <c r="R2150" s="474" t="s">
        <v>4555</v>
      </c>
      <c r="S2150" s="475">
        <v>0.0582</v>
      </c>
    </row>
    <row r="2151" ht="15.75" customHeight="1">
      <c r="A2151" s="473" t="s">
        <v>2502</v>
      </c>
      <c r="B2151" s="406">
        <v>80.27</v>
      </c>
      <c r="C2151" s="474">
        <v>78.36</v>
      </c>
      <c r="D2151" s="474">
        <v>80.91</v>
      </c>
      <c r="E2151" s="474">
        <v>78.36</v>
      </c>
      <c r="F2151" s="474" t="s">
        <v>4647</v>
      </c>
      <c r="G2151" s="475">
        <v>-0.0011</v>
      </c>
      <c r="M2151" s="473" t="s">
        <v>2410</v>
      </c>
      <c r="N2151" s="406">
        <v>50.0</v>
      </c>
      <c r="O2151" s="474">
        <v>50.0</v>
      </c>
      <c r="P2151" s="474">
        <v>52.73</v>
      </c>
      <c r="Q2151" s="474">
        <v>49.36</v>
      </c>
      <c r="R2151" s="474" t="s">
        <v>4556</v>
      </c>
      <c r="S2151" s="475">
        <v>0.0148</v>
      </c>
    </row>
    <row r="2152" ht="15.75" customHeight="1">
      <c r="A2152" s="473" t="s">
        <v>2503</v>
      </c>
      <c r="B2152" s="406">
        <v>80.36</v>
      </c>
      <c r="C2152" s="474">
        <v>79.64</v>
      </c>
      <c r="D2152" s="474">
        <v>81.82</v>
      </c>
      <c r="E2152" s="474">
        <v>79.64</v>
      </c>
      <c r="F2152" s="474" t="s">
        <v>4648</v>
      </c>
      <c r="G2152" s="475">
        <v>-0.0101</v>
      </c>
      <c r="M2152" s="473" t="s">
        <v>2411</v>
      </c>
      <c r="N2152" s="406">
        <v>49.27</v>
      </c>
      <c r="O2152" s="474">
        <v>51.82</v>
      </c>
      <c r="P2152" s="474">
        <v>52.73</v>
      </c>
      <c r="Q2152" s="474">
        <v>48.82</v>
      </c>
      <c r="R2152" s="474" t="s">
        <v>4557</v>
      </c>
      <c r="S2152" s="475">
        <v>-0.0906</v>
      </c>
    </row>
    <row r="2153" ht="15.75" customHeight="1">
      <c r="A2153" s="473" t="s">
        <v>2504</v>
      </c>
      <c r="B2153" s="406">
        <v>81.18</v>
      </c>
      <c r="C2153" s="474">
        <v>77.27</v>
      </c>
      <c r="D2153" s="474">
        <v>82.73</v>
      </c>
      <c r="E2153" s="474">
        <v>77.27</v>
      </c>
      <c r="F2153" s="474" t="s">
        <v>4649</v>
      </c>
      <c r="G2153" s="475">
        <v>-0.0022</v>
      </c>
      <c r="M2153" s="473" t="s">
        <v>2412</v>
      </c>
      <c r="N2153" s="406">
        <v>54.18</v>
      </c>
      <c r="O2153" s="474">
        <v>59.09</v>
      </c>
      <c r="P2153" s="474">
        <v>59.09</v>
      </c>
      <c r="Q2153" s="474">
        <v>52.82</v>
      </c>
      <c r="R2153" s="474" t="s">
        <v>4558</v>
      </c>
      <c r="S2153" s="475">
        <v>-0.0434</v>
      </c>
    </row>
    <row r="2154" ht="15.75" customHeight="1">
      <c r="A2154" s="473" t="s">
        <v>2505</v>
      </c>
      <c r="B2154" s="406">
        <v>81.36</v>
      </c>
      <c r="C2154" s="474">
        <v>81.09</v>
      </c>
      <c r="D2154" s="474">
        <v>83.91</v>
      </c>
      <c r="E2154" s="474">
        <v>80.27</v>
      </c>
      <c r="F2154" s="474" t="s">
        <v>4650</v>
      </c>
      <c r="G2154" s="475">
        <v>-0.0011</v>
      </c>
      <c r="M2154" s="473" t="s">
        <v>2413</v>
      </c>
      <c r="N2154" s="406">
        <v>56.64</v>
      </c>
      <c r="O2154" s="474">
        <v>57.27</v>
      </c>
      <c r="P2154" s="474">
        <v>58.55</v>
      </c>
      <c r="Q2154" s="474">
        <v>55.73</v>
      </c>
      <c r="R2154" s="474" t="s">
        <v>4559</v>
      </c>
      <c r="S2154" s="475">
        <v>-0.0141</v>
      </c>
    </row>
    <row r="2155" ht="15.75" customHeight="1">
      <c r="A2155" s="473" t="s">
        <v>2506</v>
      </c>
      <c r="B2155" s="406">
        <v>81.45</v>
      </c>
      <c r="C2155" s="474">
        <v>80.18</v>
      </c>
      <c r="D2155" s="474">
        <v>81.82</v>
      </c>
      <c r="E2155" s="474">
        <v>80.18</v>
      </c>
      <c r="F2155" s="474" t="s">
        <v>4651</v>
      </c>
      <c r="G2155" s="475">
        <v>-0.0045</v>
      </c>
      <c r="M2155" s="473" t="s">
        <v>2414</v>
      </c>
      <c r="N2155" s="406">
        <v>57.45</v>
      </c>
      <c r="O2155" s="474">
        <v>61.0</v>
      </c>
      <c r="P2155" s="474">
        <v>61.82</v>
      </c>
      <c r="Q2155" s="474">
        <v>56.82</v>
      </c>
      <c r="R2155" s="474" t="s">
        <v>4560</v>
      </c>
      <c r="S2155" s="475">
        <v>-0.0482</v>
      </c>
    </row>
    <row r="2156" ht="15.75" customHeight="1">
      <c r="A2156" s="473" t="s">
        <v>2507</v>
      </c>
      <c r="B2156" s="406">
        <v>81.82</v>
      </c>
      <c r="C2156" s="474">
        <v>77.73</v>
      </c>
      <c r="D2156" s="474">
        <v>82.18</v>
      </c>
      <c r="E2156" s="474">
        <v>77.73</v>
      </c>
      <c r="F2156" s="474" t="s">
        <v>4652</v>
      </c>
      <c r="G2156" s="475">
        <v>0.0045</v>
      </c>
      <c r="M2156" s="473" t="s">
        <v>2415</v>
      </c>
      <c r="N2156" s="406">
        <v>60.36</v>
      </c>
      <c r="O2156" s="474">
        <v>61.73</v>
      </c>
      <c r="P2156" s="474">
        <v>62.0</v>
      </c>
      <c r="Q2156" s="474">
        <v>60.0</v>
      </c>
      <c r="R2156" s="474" t="s">
        <v>4561</v>
      </c>
      <c r="S2156" s="475">
        <v>-0.0279</v>
      </c>
    </row>
    <row r="2157" ht="15.75" customHeight="1">
      <c r="A2157" s="473" t="s">
        <v>2508</v>
      </c>
      <c r="B2157" s="406">
        <v>81.45</v>
      </c>
      <c r="C2157" s="474">
        <v>83.36</v>
      </c>
      <c r="D2157" s="474">
        <v>83.36</v>
      </c>
      <c r="E2157" s="474">
        <v>81.45</v>
      </c>
      <c r="F2157" s="474" t="s">
        <v>3471</v>
      </c>
      <c r="G2157" s="475">
        <v>-0.0272</v>
      </c>
      <c r="M2157" s="473" t="s">
        <v>2416</v>
      </c>
      <c r="N2157" s="406">
        <v>62.09</v>
      </c>
      <c r="O2157" s="474">
        <v>64.45</v>
      </c>
      <c r="P2157" s="474">
        <v>64.45</v>
      </c>
      <c r="Q2157" s="474">
        <v>61.64</v>
      </c>
      <c r="R2157" s="474" t="s">
        <v>4562</v>
      </c>
      <c r="S2157" s="475">
        <v>-0.0244</v>
      </c>
    </row>
    <row r="2158" ht="15.75" customHeight="1">
      <c r="A2158" s="473" t="s">
        <v>2509</v>
      </c>
      <c r="B2158" s="406">
        <v>83.73</v>
      </c>
      <c r="C2158" s="474">
        <v>84.73</v>
      </c>
      <c r="D2158" s="474">
        <v>84.73</v>
      </c>
      <c r="E2158" s="474">
        <v>83.55</v>
      </c>
      <c r="F2158" s="474" t="s">
        <v>4653</v>
      </c>
      <c r="G2158" s="475">
        <v>-0.0149</v>
      </c>
      <c r="M2158" s="473" t="s">
        <v>2417</v>
      </c>
      <c r="N2158" s="406">
        <v>63.64</v>
      </c>
      <c r="O2158" s="474">
        <v>63.18</v>
      </c>
      <c r="P2158" s="474">
        <v>64.55</v>
      </c>
      <c r="Q2158" s="474">
        <v>62.82</v>
      </c>
      <c r="R2158" s="474" t="s">
        <v>4563</v>
      </c>
      <c r="S2158" s="475">
        <v>0.0131</v>
      </c>
    </row>
    <row r="2159" ht="15.75" customHeight="1">
      <c r="A2159" s="473" t="s">
        <v>2510</v>
      </c>
      <c r="B2159" s="406">
        <v>85.0</v>
      </c>
      <c r="C2159" s="474">
        <v>84.18</v>
      </c>
      <c r="D2159" s="474">
        <v>85.45</v>
      </c>
      <c r="E2159" s="474">
        <v>84.09</v>
      </c>
      <c r="F2159" s="474" t="s">
        <v>4654</v>
      </c>
      <c r="G2159" s="475">
        <v>0.0119</v>
      </c>
      <c r="M2159" s="473" t="s">
        <v>2418</v>
      </c>
      <c r="N2159" s="406">
        <v>62.82</v>
      </c>
      <c r="O2159" s="474">
        <v>63.55</v>
      </c>
      <c r="P2159" s="474">
        <v>64.36</v>
      </c>
      <c r="Q2159" s="474">
        <v>61.82</v>
      </c>
      <c r="R2159" s="474" t="s">
        <v>4564</v>
      </c>
      <c r="S2159" s="475">
        <v>0.0029</v>
      </c>
    </row>
    <row r="2160" ht="15.75" customHeight="1">
      <c r="A2160" s="473" t="s">
        <v>2511</v>
      </c>
      <c r="B2160" s="406">
        <v>84.0</v>
      </c>
      <c r="C2160" s="474">
        <v>83.09</v>
      </c>
      <c r="D2160" s="474">
        <v>84.91</v>
      </c>
      <c r="E2160" s="474">
        <v>82.45</v>
      </c>
      <c r="F2160" s="474" t="s">
        <v>4655</v>
      </c>
      <c r="G2160" s="475">
        <v>0.0221</v>
      </c>
      <c r="M2160" s="473" t="s">
        <v>2419</v>
      </c>
      <c r="N2160" s="406">
        <v>62.64</v>
      </c>
      <c r="O2160" s="474">
        <v>66.27</v>
      </c>
      <c r="P2160" s="474">
        <v>66.27</v>
      </c>
      <c r="Q2160" s="474">
        <v>61.82</v>
      </c>
      <c r="R2160" s="474" t="s">
        <v>4565</v>
      </c>
      <c r="S2160" s="475">
        <v>-0.0363</v>
      </c>
    </row>
    <row r="2161" ht="15.75" customHeight="1">
      <c r="A2161" s="473" t="s">
        <v>2512</v>
      </c>
      <c r="B2161" s="406">
        <v>82.18</v>
      </c>
      <c r="C2161" s="474">
        <v>80.09</v>
      </c>
      <c r="D2161" s="474">
        <v>82.73</v>
      </c>
      <c r="E2161" s="474">
        <v>80.0</v>
      </c>
      <c r="F2161" s="474" t="s">
        <v>4656</v>
      </c>
      <c r="G2161" s="475">
        <v>0.0226</v>
      </c>
      <c r="M2161" s="473" t="s">
        <v>2420</v>
      </c>
      <c r="N2161" s="406">
        <v>65.0</v>
      </c>
      <c r="O2161" s="474">
        <v>63.0</v>
      </c>
      <c r="P2161" s="474">
        <v>67.27</v>
      </c>
      <c r="Q2161" s="474">
        <v>62.36</v>
      </c>
      <c r="R2161" s="474" t="s">
        <v>4566</v>
      </c>
      <c r="S2161" s="475">
        <v>0.0454</v>
      </c>
    </row>
    <row r="2162" ht="15.75" customHeight="1">
      <c r="A2162" s="473" t="s">
        <v>2513</v>
      </c>
      <c r="B2162" s="406">
        <v>80.36</v>
      </c>
      <c r="C2162" s="474">
        <v>80.18</v>
      </c>
      <c r="D2162" s="474">
        <v>80.91</v>
      </c>
      <c r="E2162" s="474">
        <v>78.55</v>
      </c>
      <c r="F2162" s="474" t="s">
        <v>4657</v>
      </c>
      <c r="G2162" s="475">
        <v>0.023</v>
      </c>
      <c r="M2162" s="473" t="s">
        <v>2421</v>
      </c>
      <c r="N2162" s="406">
        <v>62.18</v>
      </c>
      <c r="O2162" s="474">
        <v>65.45</v>
      </c>
      <c r="P2162" s="474">
        <v>65.45</v>
      </c>
      <c r="Q2162" s="474">
        <v>61.27</v>
      </c>
      <c r="R2162" s="474" t="s">
        <v>4567</v>
      </c>
      <c r="S2162" s="475">
        <v>-0.0298</v>
      </c>
    </row>
    <row r="2163" ht="15.75" customHeight="1">
      <c r="A2163" s="473" t="s">
        <v>2514</v>
      </c>
      <c r="B2163" s="406">
        <v>78.55</v>
      </c>
      <c r="C2163" s="474">
        <v>77.45</v>
      </c>
      <c r="D2163" s="474">
        <v>79.91</v>
      </c>
      <c r="E2163" s="474">
        <v>77.27</v>
      </c>
      <c r="F2163" s="474" t="s">
        <v>4658</v>
      </c>
      <c r="G2163" s="475">
        <v>0.0036</v>
      </c>
      <c r="M2163" s="473" t="s">
        <v>2422</v>
      </c>
      <c r="N2163" s="406">
        <v>64.09</v>
      </c>
      <c r="O2163" s="474">
        <v>59.27</v>
      </c>
      <c r="P2163" s="474">
        <v>64.18</v>
      </c>
      <c r="Q2163" s="474">
        <v>59.09</v>
      </c>
      <c r="R2163" s="474" t="s">
        <v>4568</v>
      </c>
      <c r="S2163" s="475">
        <v>0.0982</v>
      </c>
    </row>
    <row r="2164" ht="15.75" customHeight="1">
      <c r="A2164" s="473" t="s">
        <v>2515</v>
      </c>
      <c r="B2164" s="406">
        <v>78.27</v>
      </c>
      <c r="C2164" s="474">
        <v>80.27</v>
      </c>
      <c r="D2164" s="474">
        <v>81.18</v>
      </c>
      <c r="E2164" s="474">
        <v>78.18</v>
      </c>
      <c r="F2164" s="474" t="s">
        <v>4659</v>
      </c>
      <c r="G2164" s="475">
        <v>-0.0227</v>
      </c>
      <c r="M2164" s="473" t="s">
        <v>2423</v>
      </c>
      <c r="N2164" s="406">
        <v>58.36</v>
      </c>
      <c r="O2164" s="474">
        <v>55.91</v>
      </c>
      <c r="P2164" s="474">
        <v>59.0</v>
      </c>
      <c r="Q2164" s="474">
        <v>55.55</v>
      </c>
      <c r="R2164" s="474" t="s">
        <v>4569</v>
      </c>
      <c r="S2164" s="475">
        <v>-0.0048</v>
      </c>
    </row>
    <row r="2165" ht="15.75" customHeight="1">
      <c r="A2165" s="473" t="s">
        <v>2516</v>
      </c>
      <c r="B2165" s="406">
        <v>80.09</v>
      </c>
      <c r="C2165" s="474">
        <v>80.82</v>
      </c>
      <c r="D2165" s="474">
        <v>82.09</v>
      </c>
      <c r="E2165" s="474">
        <v>79.64</v>
      </c>
      <c r="F2165" s="474" t="s">
        <v>4660</v>
      </c>
      <c r="G2165" s="475">
        <v>0.0126</v>
      </c>
      <c r="M2165" s="473" t="s">
        <v>2424</v>
      </c>
      <c r="N2165" s="406">
        <v>58.64</v>
      </c>
      <c r="O2165" s="474">
        <v>58.64</v>
      </c>
      <c r="P2165" s="474">
        <v>58.64</v>
      </c>
      <c r="Q2165" s="474">
        <v>58.64</v>
      </c>
      <c r="R2165" s="474"/>
      <c r="S2165" s="475">
        <v>0.0</v>
      </c>
    </row>
    <row r="2166" ht="15.75" customHeight="1">
      <c r="A2166" s="473" t="s">
        <v>2517</v>
      </c>
      <c r="B2166" s="406">
        <v>79.09</v>
      </c>
      <c r="C2166" s="474">
        <v>79.09</v>
      </c>
      <c r="D2166" s="474">
        <v>81.73</v>
      </c>
      <c r="E2166" s="474">
        <v>79.09</v>
      </c>
      <c r="F2166" s="474" t="s">
        <v>4661</v>
      </c>
      <c r="G2166" s="475">
        <v>-0.0181</v>
      </c>
      <c r="M2166" s="473" t="s">
        <v>2425</v>
      </c>
      <c r="N2166" s="406">
        <v>58.64</v>
      </c>
      <c r="O2166" s="474">
        <v>58.91</v>
      </c>
      <c r="P2166" s="474">
        <v>59.45</v>
      </c>
      <c r="Q2166" s="474">
        <v>58.18</v>
      </c>
      <c r="R2166" s="474" t="s">
        <v>4570</v>
      </c>
      <c r="S2166" s="475">
        <v>-0.0061</v>
      </c>
    </row>
    <row r="2167" ht="15.75" customHeight="1">
      <c r="A2167" s="473" t="s">
        <v>2518</v>
      </c>
      <c r="B2167" s="406">
        <v>80.55</v>
      </c>
      <c r="C2167" s="474">
        <v>83.73</v>
      </c>
      <c r="D2167" s="474">
        <v>84.45</v>
      </c>
      <c r="E2167" s="474">
        <v>80.18</v>
      </c>
      <c r="F2167" s="474" t="s">
        <v>4662</v>
      </c>
      <c r="G2167" s="475">
        <v>-0.0316</v>
      </c>
      <c r="M2167" s="473" t="s">
        <v>2426</v>
      </c>
      <c r="N2167" s="406">
        <v>59.0</v>
      </c>
      <c r="O2167" s="474">
        <v>59.45</v>
      </c>
      <c r="P2167" s="474">
        <v>60.64</v>
      </c>
      <c r="Q2167" s="474">
        <v>56.36</v>
      </c>
      <c r="R2167" s="474" t="s">
        <v>4571</v>
      </c>
      <c r="S2167" s="475">
        <v>-0.0181</v>
      </c>
    </row>
    <row r="2168" ht="15.75" customHeight="1">
      <c r="A2168" s="473" t="s">
        <v>2519</v>
      </c>
      <c r="B2168" s="406">
        <v>83.18</v>
      </c>
      <c r="C2168" s="474">
        <v>85.55</v>
      </c>
      <c r="D2168" s="474">
        <v>85.55</v>
      </c>
      <c r="E2168" s="474">
        <v>82.73</v>
      </c>
      <c r="F2168" s="474" t="s">
        <v>4663</v>
      </c>
      <c r="G2168" s="475">
        <v>-0.0224</v>
      </c>
      <c r="M2168" s="473" t="s">
        <v>2427</v>
      </c>
      <c r="N2168" s="406">
        <v>60.09</v>
      </c>
      <c r="O2168" s="474">
        <v>61.55</v>
      </c>
      <c r="P2168" s="474">
        <v>61.73</v>
      </c>
      <c r="Q2168" s="474">
        <v>59.45</v>
      </c>
      <c r="R2168" s="474" t="s">
        <v>4572</v>
      </c>
      <c r="S2168" s="475">
        <v>-0.0266</v>
      </c>
    </row>
    <row r="2169" ht="15.75" customHeight="1">
      <c r="A2169" s="473" t="s">
        <v>2520</v>
      </c>
      <c r="B2169" s="406">
        <v>85.09</v>
      </c>
      <c r="C2169" s="474">
        <v>83.91</v>
      </c>
      <c r="D2169" s="474">
        <v>87.09</v>
      </c>
      <c r="E2169" s="474">
        <v>83.91</v>
      </c>
      <c r="F2169" s="474" t="s">
        <v>4664</v>
      </c>
      <c r="G2169" s="475">
        <v>0.0011</v>
      </c>
      <c r="M2169" s="473" t="s">
        <v>2428</v>
      </c>
      <c r="N2169" s="406">
        <v>61.73</v>
      </c>
      <c r="O2169" s="474">
        <v>61.82</v>
      </c>
      <c r="P2169" s="474">
        <v>62.73</v>
      </c>
      <c r="Q2169" s="474">
        <v>61.64</v>
      </c>
      <c r="R2169" s="474" t="s">
        <v>4573</v>
      </c>
      <c r="S2169" s="475">
        <v>0.0015</v>
      </c>
    </row>
    <row r="2170" ht="15.75" customHeight="1">
      <c r="A2170" s="473" t="s">
        <v>2521</v>
      </c>
      <c r="B2170" s="406">
        <v>85.0</v>
      </c>
      <c r="C2170" s="474">
        <v>86.55</v>
      </c>
      <c r="D2170" s="474">
        <v>88.09</v>
      </c>
      <c r="E2170" s="474">
        <v>84.82</v>
      </c>
      <c r="F2170" s="474" t="s">
        <v>4665</v>
      </c>
      <c r="G2170" s="475">
        <v>-0.0157</v>
      </c>
      <c r="M2170" s="473" t="s">
        <v>2429</v>
      </c>
      <c r="N2170" s="406">
        <v>61.64</v>
      </c>
      <c r="O2170" s="474">
        <v>60.45</v>
      </c>
      <c r="P2170" s="474">
        <v>61.82</v>
      </c>
      <c r="Q2170" s="474">
        <v>60.0</v>
      </c>
      <c r="R2170" s="474" t="s">
        <v>4574</v>
      </c>
      <c r="S2170" s="475">
        <v>0.0212</v>
      </c>
    </row>
    <row r="2171" ht="15.75" customHeight="1">
      <c r="A2171" s="473" t="s">
        <v>2522</v>
      </c>
      <c r="B2171" s="406">
        <v>86.36</v>
      </c>
      <c r="C2171" s="474">
        <v>88.18</v>
      </c>
      <c r="D2171" s="474">
        <v>88.36</v>
      </c>
      <c r="E2171" s="474">
        <v>85.91</v>
      </c>
      <c r="F2171" s="474" t="s">
        <v>4666</v>
      </c>
      <c r="G2171" s="475">
        <v>-0.0125</v>
      </c>
      <c r="M2171" s="473" t="s">
        <v>2430</v>
      </c>
      <c r="N2171" s="406">
        <v>60.36</v>
      </c>
      <c r="O2171" s="474">
        <v>62.27</v>
      </c>
      <c r="P2171" s="474">
        <v>62.27</v>
      </c>
      <c r="Q2171" s="474">
        <v>60.09</v>
      </c>
      <c r="R2171" s="474" t="s">
        <v>4575</v>
      </c>
      <c r="S2171" s="475">
        <v>-0.0208</v>
      </c>
    </row>
    <row r="2172" ht="15.75" customHeight="1">
      <c r="A2172" s="473" t="s">
        <v>2523</v>
      </c>
      <c r="B2172" s="406">
        <v>87.45</v>
      </c>
      <c r="C2172" s="474">
        <v>90.91</v>
      </c>
      <c r="D2172" s="474">
        <v>90.91</v>
      </c>
      <c r="E2172" s="474">
        <v>87.27</v>
      </c>
      <c r="F2172" s="474" t="s">
        <v>4667</v>
      </c>
      <c r="G2172" s="475">
        <v>-0.0264</v>
      </c>
      <c r="M2172" s="473" t="s">
        <v>2431</v>
      </c>
      <c r="N2172" s="406">
        <v>61.64</v>
      </c>
      <c r="O2172" s="474">
        <v>63.64</v>
      </c>
      <c r="P2172" s="474">
        <v>64.45</v>
      </c>
      <c r="Q2172" s="474">
        <v>61.09</v>
      </c>
      <c r="R2172" s="474" t="s">
        <v>4576</v>
      </c>
      <c r="S2172" s="475">
        <v>-0.0622</v>
      </c>
    </row>
    <row r="2173" ht="15.75" customHeight="1">
      <c r="A2173" s="473" t="s">
        <v>2524</v>
      </c>
      <c r="B2173" s="406">
        <v>89.82</v>
      </c>
      <c r="C2173" s="474">
        <v>92.73</v>
      </c>
      <c r="D2173" s="474">
        <v>95.36</v>
      </c>
      <c r="E2173" s="474">
        <v>89.18</v>
      </c>
      <c r="F2173" s="474" t="s">
        <v>4668</v>
      </c>
      <c r="G2173" s="475">
        <v>-0.0417</v>
      </c>
      <c r="M2173" s="473" t="s">
        <v>2432</v>
      </c>
      <c r="N2173" s="406">
        <v>65.73</v>
      </c>
      <c r="O2173" s="474">
        <v>65.91</v>
      </c>
      <c r="P2173" s="474">
        <v>66.82</v>
      </c>
      <c r="Q2173" s="474">
        <v>65.36</v>
      </c>
      <c r="R2173" s="474" t="s">
        <v>4577</v>
      </c>
      <c r="S2173" s="475">
        <v>0.0027</v>
      </c>
    </row>
    <row r="2174" ht="15.75" customHeight="1">
      <c r="A2174" s="473" t="s">
        <v>2525</v>
      </c>
      <c r="B2174" s="406">
        <v>93.73</v>
      </c>
      <c r="C2174" s="474">
        <v>88.18</v>
      </c>
      <c r="D2174" s="474">
        <v>94.45</v>
      </c>
      <c r="E2174" s="474">
        <v>88.18</v>
      </c>
      <c r="F2174" s="474" t="s">
        <v>4669</v>
      </c>
      <c r="G2174" s="475">
        <v>0.0651</v>
      </c>
      <c r="M2174" s="473" t="s">
        <v>2433</v>
      </c>
      <c r="N2174" s="406">
        <v>65.55</v>
      </c>
      <c r="O2174" s="474">
        <v>67.73</v>
      </c>
      <c r="P2174" s="474">
        <v>67.73</v>
      </c>
      <c r="Q2174" s="474">
        <v>65.27</v>
      </c>
      <c r="R2174" s="474" t="s">
        <v>4578</v>
      </c>
      <c r="S2174" s="475">
        <v>-0.0348</v>
      </c>
    </row>
    <row r="2175" ht="15.75" customHeight="1">
      <c r="A2175" s="473" t="s">
        <v>2526</v>
      </c>
      <c r="B2175" s="406">
        <v>88.0</v>
      </c>
      <c r="C2175" s="474">
        <v>89.09</v>
      </c>
      <c r="D2175" s="474">
        <v>90.64</v>
      </c>
      <c r="E2175" s="474">
        <v>87.27</v>
      </c>
      <c r="F2175" s="474" t="s">
        <v>4670</v>
      </c>
      <c r="G2175" s="475">
        <v>-0.0082</v>
      </c>
      <c r="M2175" s="473" t="s">
        <v>2434</v>
      </c>
      <c r="N2175" s="406">
        <v>67.91</v>
      </c>
      <c r="O2175" s="474">
        <v>66.82</v>
      </c>
      <c r="P2175" s="474">
        <v>68.64</v>
      </c>
      <c r="Q2175" s="474">
        <v>66.0</v>
      </c>
      <c r="R2175" s="474" t="s">
        <v>4579</v>
      </c>
      <c r="S2175" s="475">
        <v>0.0376</v>
      </c>
    </row>
    <row r="2176" ht="15.75" customHeight="1">
      <c r="A2176" s="473" t="s">
        <v>2527</v>
      </c>
      <c r="B2176" s="406">
        <v>88.73</v>
      </c>
      <c r="C2176" s="474">
        <v>87.91</v>
      </c>
      <c r="D2176" s="474">
        <v>92.73</v>
      </c>
      <c r="E2176" s="474">
        <v>87.91</v>
      </c>
      <c r="F2176" s="474" t="s">
        <v>4671</v>
      </c>
      <c r="G2176" s="475">
        <v>0.0073</v>
      </c>
      <c r="M2176" s="473" t="s">
        <v>2435</v>
      </c>
      <c r="N2176" s="406">
        <v>65.45</v>
      </c>
      <c r="O2176" s="474">
        <v>65.45</v>
      </c>
      <c r="P2176" s="474">
        <v>66.09</v>
      </c>
      <c r="Q2176" s="474">
        <v>65.18</v>
      </c>
      <c r="R2176" s="474" t="s">
        <v>4580</v>
      </c>
      <c r="S2176" s="475">
        <v>0.0055</v>
      </c>
    </row>
    <row r="2177" ht="15.75" customHeight="1">
      <c r="A2177" s="473" t="s">
        <v>2528</v>
      </c>
      <c r="B2177" s="406">
        <v>88.09</v>
      </c>
      <c r="C2177" s="474">
        <v>91.91</v>
      </c>
      <c r="D2177" s="474">
        <v>92.55</v>
      </c>
      <c r="E2177" s="474">
        <v>87.36</v>
      </c>
      <c r="F2177" s="474" t="s">
        <v>4672</v>
      </c>
      <c r="G2177" s="475">
        <v>-0.0444</v>
      </c>
      <c r="M2177" s="473" t="s">
        <v>2436</v>
      </c>
      <c r="N2177" s="406">
        <v>65.09</v>
      </c>
      <c r="O2177" s="474">
        <v>66.36</v>
      </c>
      <c r="P2177" s="474">
        <v>66.91</v>
      </c>
      <c r="Q2177" s="474">
        <v>64.91</v>
      </c>
      <c r="R2177" s="474" t="s">
        <v>4581</v>
      </c>
      <c r="S2177" s="475">
        <v>-0.0178</v>
      </c>
    </row>
    <row r="2178" ht="15.75" customHeight="1">
      <c r="A2178" s="473" t="s">
        <v>2529</v>
      </c>
      <c r="B2178" s="406">
        <v>92.18</v>
      </c>
      <c r="C2178" s="474">
        <v>91.55</v>
      </c>
      <c r="D2178" s="474">
        <v>94.0</v>
      </c>
      <c r="E2178" s="474">
        <v>90.91</v>
      </c>
      <c r="F2178" s="474" t="s">
        <v>4673</v>
      </c>
      <c r="G2178" s="475">
        <v>0.014</v>
      </c>
      <c r="M2178" s="473" t="s">
        <v>2437</v>
      </c>
      <c r="N2178" s="406">
        <v>66.27</v>
      </c>
      <c r="O2178" s="474">
        <v>68.45</v>
      </c>
      <c r="P2178" s="474">
        <v>69.55</v>
      </c>
      <c r="Q2178" s="474">
        <v>66.09</v>
      </c>
      <c r="R2178" s="474" t="s">
        <v>4582</v>
      </c>
      <c r="S2178" s="475">
        <v>-0.0254</v>
      </c>
    </row>
    <row r="2179" ht="15.75" customHeight="1">
      <c r="A2179" s="473" t="s">
        <v>2530</v>
      </c>
      <c r="B2179" s="406">
        <v>90.91</v>
      </c>
      <c r="C2179" s="474">
        <v>87.64</v>
      </c>
      <c r="D2179" s="474">
        <v>92.73</v>
      </c>
      <c r="E2179" s="474">
        <v>87.27</v>
      </c>
      <c r="F2179" s="474" t="s">
        <v>4674</v>
      </c>
      <c r="G2179" s="475">
        <v>0.0396</v>
      </c>
      <c r="M2179" s="473" t="s">
        <v>2438</v>
      </c>
      <c r="N2179" s="406">
        <v>68.0</v>
      </c>
      <c r="O2179" s="474">
        <v>61.45</v>
      </c>
      <c r="P2179" s="474">
        <v>68.45</v>
      </c>
      <c r="Q2179" s="474">
        <v>62.73</v>
      </c>
      <c r="R2179" s="474" t="s">
        <v>4583</v>
      </c>
      <c r="S2179" s="475">
        <v>0.0889</v>
      </c>
    </row>
    <row r="2180" ht="15.75" customHeight="1">
      <c r="A2180" s="473" t="s">
        <v>2531</v>
      </c>
      <c r="B2180" s="406">
        <v>87.45</v>
      </c>
      <c r="C2180" s="474">
        <v>91.82</v>
      </c>
      <c r="D2180" s="474">
        <v>91.82</v>
      </c>
      <c r="E2180" s="474">
        <v>86.0</v>
      </c>
      <c r="F2180" s="474" t="s">
        <v>4675</v>
      </c>
      <c r="G2180" s="475">
        <v>-0.0428</v>
      </c>
      <c r="M2180" s="473" t="s">
        <v>2439</v>
      </c>
      <c r="N2180" s="406">
        <v>62.45</v>
      </c>
      <c r="O2180" s="474">
        <v>61.45</v>
      </c>
      <c r="P2180" s="474">
        <v>62.73</v>
      </c>
      <c r="Q2180" s="474">
        <v>61.45</v>
      </c>
      <c r="R2180" s="474" t="s">
        <v>4584</v>
      </c>
      <c r="S2180" s="475">
        <v>0.0117</v>
      </c>
    </row>
    <row r="2181" ht="15.75" customHeight="1">
      <c r="A2181" s="473" t="s">
        <v>2532</v>
      </c>
      <c r="B2181" s="406">
        <v>91.36</v>
      </c>
      <c r="C2181" s="474">
        <v>91.82</v>
      </c>
      <c r="D2181" s="474">
        <v>94.55</v>
      </c>
      <c r="E2181" s="474">
        <v>90.82</v>
      </c>
      <c r="F2181" s="474" t="s">
        <v>4676</v>
      </c>
      <c r="G2181" s="475">
        <v>-0.0195</v>
      </c>
      <c r="M2181" s="473" t="s">
        <v>2440</v>
      </c>
      <c r="N2181" s="406">
        <v>61.73</v>
      </c>
      <c r="O2181" s="474">
        <v>62.27</v>
      </c>
      <c r="P2181" s="474">
        <v>62.73</v>
      </c>
      <c r="Q2181" s="474">
        <v>59.55</v>
      </c>
      <c r="R2181" s="474" t="s">
        <v>4585</v>
      </c>
      <c r="S2181" s="475">
        <v>-0.0131</v>
      </c>
    </row>
    <row r="2182" ht="15.75" customHeight="1">
      <c r="A2182" s="473" t="s">
        <v>2533</v>
      </c>
      <c r="B2182" s="406">
        <v>93.18</v>
      </c>
      <c r="C2182" s="474">
        <v>91.91</v>
      </c>
      <c r="D2182" s="474">
        <v>95.27</v>
      </c>
      <c r="E2182" s="474">
        <v>91.18</v>
      </c>
      <c r="F2182" s="474" t="s">
        <v>4677</v>
      </c>
      <c r="G2182" s="475">
        <v>0.0138</v>
      </c>
      <c r="M2182" s="473" t="s">
        <v>2441</v>
      </c>
      <c r="N2182" s="406">
        <v>62.55</v>
      </c>
      <c r="O2182" s="474">
        <v>64.18</v>
      </c>
      <c r="P2182" s="474">
        <v>64.55</v>
      </c>
      <c r="Q2182" s="474">
        <v>62.27</v>
      </c>
      <c r="R2182" s="474" t="s">
        <v>4586</v>
      </c>
      <c r="S2182" s="475">
        <v>-0.0185</v>
      </c>
    </row>
    <row r="2183" ht="15.75" customHeight="1">
      <c r="A2183" s="473" t="s">
        <v>2534</v>
      </c>
      <c r="B2183" s="406">
        <v>91.91</v>
      </c>
      <c r="C2183" s="474">
        <v>92.73</v>
      </c>
      <c r="D2183" s="474">
        <v>94.55</v>
      </c>
      <c r="E2183" s="474">
        <v>91.36</v>
      </c>
      <c r="F2183" s="474" t="s">
        <v>4678</v>
      </c>
      <c r="G2183" s="475">
        <v>-0.0288</v>
      </c>
      <c r="M2183" s="473" t="s">
        <v>2442</v>
      </c>
      <c r="N2183" s="406">
        <v>63.73</v>
      </c>
      <c r="O2183" s="474">
        <v>64.0</v>
      </c>
      <c r="P2183" s="474">
        <v>64.73</v>
      </c>
      <c r="Q2183" s="474">
        <v>63.45</v>
      </c>
      <c r="R2183" s="474" t="s">
        <v>4587</v>
      </c>
      <c r="S2183" s="475">
        <v>-0.0028</v>
      </c>
    </row>
    <row r="2184" ht="15.75" customHeight="1">
      <c r="A2184" s="473" t="s">
        <v>2535</v>
      </c>
      <c r="B2184" s="406">
        <v>94.64</v>
      </c>
      <c r="C2184" s="474">
        <v>98.18</v>
      </c>
      <c r="D2184" s="474">
        <v>98.18</v>
      </c>
      <c r="E2184" s="474">
        <v>93.64</v>
      </c>
      <c r="F2184" s="474" t="s">
        <v>4663</v>
      </c>
      <c r="G2184" s="475">
        <v>-0.0085</v>
      </c>
      <c r="M2184" s="473" t="s">
        <v>2443</v>
      </c>
      <c r="N2184" s="406">
        <v>63.91</v>
      </c>
      <c r="O2184" s="474">
        <v>63.18</v>
      </c>
      <c r="P2184" s="474">
        <v>65.0</v>
      </c>
      <c r="Q2184" s="474">
        <v>62.18</v>
      </c>
      <c r="R2184" s="474" t="s">
        <v>4588</v>
      </c>
      <c r="S2184" s="475">
        <v>0.0072</v>
      </c>
    </row>
    <row r="2185" ht="15.75" customHeight="1">
      <c r="A2185" s="473" t="s">
        <v>2536</v>
      </c>
      <c r="B2185" s="406">
        <v>95.45</v>
      </c>
      <c r="C2185" s="474">
        <v>93.64</v>
      </c>
      <c r="D2185" s="474">
        <v>95.91</v>
      </c>
      <c r="E2185" s="474">
        <v>91.18</v>
      </c>
      <c r="F2185" s="474" t="s">
        <v>4679</v>
      </c>
      <c r="G2185" s="475">
        <v>0.0324</v>
      </c>
      <c r="M2185" s="473" t="s">
        <v>2444</v>
      </c>
      <c r="N2185" s="406">
        <v>63.45</v>
      </c>
      <c r="O2185" s="474">
        <v>65.18</v>
      </c>
      <c r="P2185" s="474">
        <v>65.45</v>
      </c>
      <c r="Q2185" s="474">
        <v>63.09</v>
      </c>
      <c r="R2185" s="474" t="s">
        <v>4589</v>
      </c>
      <c r="S2185" s="475">
        <v>-0.0279</v>
      </c>
    </row>
    <row r="2186" ht="15.75" customHeight="1">
      <c r="A2186" s="473" t="s">
        <v>2537</v>
      </c>
      <c r="B2186" s="406">
        <v>92.45</v>
      </c>
      <c r="C2186" s="474">
        <v>95.27</v>
      </c>
      <c r="D2186" s="474">
        <v>95.27</v>
      </c>
      <c r="E2186" s="474">
        <v>91.18</v>
      </c>
      <c r="F2186" s="474" t="s">
        <v>4680</v>
      </c>
      <c r="G2186" s="475">
        <v>-0.003</v>
      </c>
      <c r="M2186" s="473" t="s">
        <v>2445</v>
      </c>
      <c r="N2186" s="406">
        <v>65.27</v>
      </c>
      <c r="O2186" s="474">
        <v>65.73</v>
      </c>
      <c r="P2186" s="474">
        <v>66.18</v>
      </c>
      <c r="Q2186" s="474">
        <v>65.0</v>
      </c>
      <c r="R2186" s="474" t="s">
        <v>4590</v>
      </c>
      <c r="S2186" s="475">
        <v>-0.0084</v>
      </c>
    </row>
    <row r="2187" ht="15.75" customHeight="1">
      <c r="A2187" s="473" t="s">
        <v>2538</v>
      </c>
      <c r="B2187" s="406">
        <v>92.73</v>
      </c>
      <c r="C2187" s="474">
        <v>95.91</v>
      </c>
      <c r="D2187" s="474">
        <v>95.91</v>
      </c>
      <c r="E2187" s="474">
        <v>92.27</v>
      </c>
      <c r="F2187" s="474" t="s">
        <v>4681</v>
      </c>
      <c r="G2187" s="475">
        <v>-0.0107</v>
      </c>
      <c r="M2187" s="473" t="s">
        <v>2446</v>
      </c>
      <c r="N2187" s="406">
        <v>65.82</v>
      </c>
      <c r="O2187" s="474">
        <v>65.09</v>
      </c>
      <c r="P2187" s="474">
        <v>66.82</v>
      </c>
      <c r="Q2187" s="474">
        <v>64.91</v>
      </c>
      <c r="R2187" s="474" t="s">
        <v>4591</v>
      </c>
      <c r="S2187" s="475">
        <v>0.0154</v>
      </c>
    </row>
    <row r="2188" ht="15.75" customHeight="1">
      <c r="A2188" s="473" t="s">
        <v>2539</v>
      </c>
      <c r="B2188" s="406">
        <v>93.73</v>
      </c>
      <c r="C2188" s="474">
        <v>98.27</v>
      </c>
      <c r="D2188" s="474">
        <v>99.09</v>
      </c>
      <c r="E2188" s="474">
        <v>93.55</v>
      </c>
      <c r="F2188" s="474" t="s">
        <v>4682</v>
      </c>
      <c r="G2188" s="475">
        <v>-0.04</v>
      </c>
      <c r="M2188" s="473" t="s">
        <v>2447</v>
      </c>
      <c r="N2188" s="406">
        <v>64.82</v>
      </c>
      <c r="O2188" s="474">
        <v>64.82</v>
      </c>
      <c r="P2188" s="474">
        <v>65.36</v>
      </c>
      <c r="Q2188" s="474">
        <v>64.18</v>
      </c>
      <c r="R2188" s="474" t="s">
        <v>4592</v>
      </c>
      <c r="S2188" s="475">
        <v>0.0</v>
      </c>
    </row>
    <row r="2189" ht="15.75" customHeight="1">
      <c r="A2189" s="473" t="s">
        <v>2540</v>
      </c>
      <c r="B2189" s="406">
        <v>97.64</v>
      </c>
      <c r="C2189" s="474">
        <v>98.09</v>
      </c>
      <c r="D2189" s="474">
        <v>99.0</v>
      </c>
      <c r="E2189" s="474">
        <v>96.27</v>
      </c>
      <c r="F2189" s="474" t="s">
        <v>4683</v>
      </c>
      <c r="G2189" s="475">
        <v>0.0152</v>
      </c>
      <c r="M2189" s="473" t="s">
        <v>2448</v>
      </c>
      <c r="N2189" s="406">
        <v>64.82</v>
      </c>
      <c r="O2189" s="474">
        <v>64.64</v>
      </c>
      <c r="P2189" s="474">
        <v>65.45</v>
      </c>
      <c r="Q2189" s="474">
        <v>64.64</v>
      </c>
      <c r="R2189" s="474" t="s">
        <v>4593</v>
      </c>
      <c r="S2189" s="475">
        <v>0.0</v>
      </c>
    </row>
    <row r="2190" ht="15.75" customHeight="1">
      <c r="A2190" s="473" t="s">
        <v>2541</v>
      </c>
      <c r="B2190" s="406">
        <v>96.18</v>
      </c>
      <c r="C2190" s="474">
        <v>97.18</v>
      </c>
      <c r="D2190" s="474">
        <v>98.09</v>
      </c>
      <c r="E2190" s="474">
        <v>93.64</v>
      </c>
      <c r="F2190" s="474" t="s">
        <v>4684</v>
      </c>
      <c r="G2190" s="475">
        <v>0.0</v>
      </c>
      <c r="M2190" s="473" t="s">
        <v>2449</v>
      </c>
      <c r="N2190" s="406">
        <v>64.82</v>
      </c>
      <c r="O2190" s="474">
        <v>64.55</v>
      </c>
      <c r="P2190" s="474">
        <v>65.36</v>
      </c>
      <c r="Q2190" s="474">
        <v>64.36</v>
      </c>
      <c r="R2190" s="474" t="s">
        <v>4594</v>
      </c>
      <c r="S2190" s="475">
        <v>0.0057</v>
      </c>
    </row>
    <row r="2191" ht="15.75" customHeight="1">
      <c r="A2191" s="473" t="s">
        <v>2542</v>
      </c>
      <c r="B2191" s="406">
        <v>96.18</v>
      </c>
      <c r="C2191" s="474">
        <v>100.0</v>
      </c>
      <c r="D2191" s="474">
        <v>100.0</v>
      </c>
      <c r="E2191" s="474">
        <v>94.73</v>
      </c>
      <c r="F2191" s="474" t="s">
        <v>4685</v>
      </c>
      <c r="G2191" s="475">
        <v>-0.0285</v>
      </c>
      <c r="M2191" s="473" t="s">
        <v>2450</v>
      </c>
      <c r="N2191" s="406">
        <v>64.45</v>
      </c>
      <c r="O2191" s="474">
        <v>66.09</v>
      </c>
      <c r="P2191" s="474">
        <v>66.09</v>
      </c>
      <c r="Q2191" s="474">
        <v>63.64</v>
      </c>
      <c r="R2191" s="474" t="s">
        <v>4595</v>
      </c>
      <c r="S2191" s="475">
        <v>-0.0261</v>
      </c>
    </row>
    <row r="2192" ht="15.75" customHeight="1">
      <c r="A2192" s="473" t="s">
        <v>2543</v>
      </c>
      <c r="B2192" s="406">
        <v>99.0</v>
      </c>
      <c r="C2192" s="474">
        <v>103.64</v>
      </c>
      <c r="D2192" s="474">
        <v>103.64</v>
      </c>
      <c r="E2192" s="474">
        <v>98.18</v>
      </c>
      <c r="F2192" s="474" t="s">
        <v>4686</v>
      </c>
      <c r="G2192" s="475">
        <v>-0.0215</v>
      </c>
      <c r="M2192" s="473" t="s">
        <v>2451</v>
      </c>
      <c r="N2192" s="406">
        <v>66.18</v>
      </c>
      <c r="O2192" s="474">
        <v>66.64</v>
      </c>
      <c r="P2192" s="474">
        <v>67.27</v>
      </c>
      <c r="Q2192" s="474">
        <v>65.91</v>
      </c>
      <c r="R2192" s="474" t="s">
        <v>4596</v>
      </c>
      <c r="S2192" s="475">
        <v>-0.0082</v>
      </c>
    </row>
    <row r="2193" ht="15.75" customHeight="1">
      <c r="A2193" s="473" t="s">
        <v>2544</v>
      </c>
      <c r="B2193" s="406">
        <v>101.18</v>
      </c>
      <c r="C2193" s="474">
        <v>104.55</v>
      </c>
      <c r="D2193" s="474">
        <v>104.55</v>
      </c>
      <c r="E2193" s="474">
        <v>100.0</v>
      </c>
      <c r="F2193" s="474" t="s">
        <v>4687</v>
      </c>
      <c r="G2193" s="475">
        <v>-0.0063</v>
      </c>
      <c r="M2193" s="473" t="s">
        <v>2452</v>
      </c>
      <c r="N2193" s="406">
        <v>66.73</v>
      </c>
      <c r="O2193" s="474">
        <v>68.18</v>
      </c>
      <c r="P2193" s="474">
        <v>68.18</v>
      </c>
      <c r="Q2193" s="474">
        <v>66.27</v>
      </c>
      <c r="R2193" s="474" t="s">
        <v>4597</v>
      </c>
      <c r="S2193" s="475">
        <v>0.0042</v>
      </c>
    </row>
    <row r="2194" ht="15.75" customHeight="1">
      <c r="A2194" s="473" t="s">
        <v>2545</v>
      </c>
      <c r="B2194" s="406">
        <v>101.82</v>
      </c>
      <c r="C2194" s="474">
        <v>105.45</v>
      </c>
      <c r="D2194" s="474">
        <v>106.45</v>
      </c>
      <c r="E2194" s="474">
        <v>101.45</v>
      </c>
      <c r="F2194" s="474" t="s">
        <v>4410</v>
      </c>
      <c r="G2194" s="475">
        <v>-0.0243</v>
      </c>
      <c r="M2194" s="473" t="s">
        <v>2453</v>
      </c>
      <c r="N2194" s="406">
        <v>66.45</v>
      </c>
      <c r="O2194" s="474">
        <v>68.18</v>
      </c>
      <c r="P2194" s="474">
        <v>69.27</v>
      </c>
      <c r="Q2194" s="474">
        <v>66.18</v>
      </c>
      <c r="R2194" s="474" t="s">
        <v>4598</v>
      </c>
      <c r="S2194" s="475">
        <v>-0.0122</v>
      </c>
    </row>
    <row r="2195" ht="15.75" customHeight="1">
      <c r="A2195" s="473" t="s">
        <v>2546</v>
      </c>
      <c r="B2195" s="406">
        <v>104.36</v>
      </c>
      <c r="C2195" s="474">
        <v>105.45</v>
      </c>
      <c r="D2195" s="474">
        <v>106.27</v>
      </c>
      <c r="E2195" s="474">
        <v>102.91</v>
      </c>
      <c r="F2195" s="474" t="s">
        <v>4688</v>
      </c>
      <c r="G2195" s="475">
        <v>9.0E-4</v>
      </c>
      <c r="M2195" s="473" t="s">
        <v>2454</v>
      </c>
      <c r="N2195" s="406">
        <v>67.27</v>
      </c>
      <c r="O2195" s="474">
        <v>66.36</v>
      </c>
      <c r="P2195" s="474">
        <v>70.55</v>
      </c>
      <c r="Q2195" s="474">
        <v>66.36</v>
      </c>
      <c r="R2195" s="474" t="s">
        <v>4599</v>
      </c>
      <c r="S2195" s="475">
        <v>-0.0415</v>
      </c>
    </row>
    <row r="2196" ht="15.75" customHeight="1">
      <c r="A2196" s="473" t="s">
        <v>2547</v>
      </c>
      <c r="B2196" s="406">
        <v>104.27</v>
      </c>
      <c r="C2196" s="474">
        <v>107.27</v>
      </c>
      <c r="D2196" s="474">
        <v>107.27</v>
      </c>
      <c r="E2196" s="474">
        <v>103.64</v>
      </c>
      <c r="F2196" s="474" t="s">
        <v>4689</v>
      </c>
      <c r="G2196" s="475">
        <v>-0.0222</v>
      </c>
      <c r="M2196" s="473" t="s">
        <v>2455</v>
      </c>
      <c r="N2196" s="406">
        <v>70.18</v>
      </c>
      <c r="O2196" s="474">
        <v>70.91</v>
      </c>
      <c r="P2196" s="474">
        <v>71.73</v>
      </c>
      <c r="Q2196" s="474">
        <v>70.0</v>
      </c>
      <c r="R2196" s="474" t="s">
        <v>4600</v>
      </c>
      <c r="S2196" s="475">
        <v>-0.0013</v>
      </c>
    </row>
    <row r="2197" ht="15.75" customHeight="1">
      <c r="A2197" s="473" t="s">
        <v>2548</v>
      </c>
      <c r="B2197" s="406">
        <v>106.64</v>
      </c>
      <c r="C2197" s="474">
        <v>102.18</v>
      </c>
      <c r="D2197" s="474">
        <v>107.55</v>
      </c>
      <c r="E2197" s="474">
        <v>100.91</v>
      </c>
      <c r="F2197" s="474" t="s">
        <v>3123</v>
      </c>
      <c r="G2197" s="475">
        <v>0.0446</v>
      </c>
      <c r="M2197" s="473" t="s">
        <v>2456</v>
      </c>
      <c r="N2197" s="406">
        <v>70.27</v>
      </c>
      <c r="O2197" s="474">
        <v>71.0</v>
      </c>
      <c r="P2197" s="474">
        <v>71.36</v>
      </c>
      <c r="Q2197" s="474">
        <v>69.91</v>
      </c>
      <c r="R2197" s="474" t="s">
        <v>4601</v>
      </c>
      <c r="S2197" s="475">
        <v>-0.0103</v>
      </c>
    </row>
    <row r="2198" ht="15.75" customHeight="1">
      <c r="A2198" s="473" t="s">
        <v>2549</v>
      </c>
      <c r="B2198" s="406">
        <v>102.09</v>
      </c>
      <c r="C2198" s="474">
        <v>106.36</v>
      </c>
      <c r="D2198" s="474">
        <v>107.91</v>
      </c>
      <c r="E2198" s="474">
        <v>100.91</v>
      </c>
      <c r="F2198" s="474" t="s">
        <v>4329</v>
      </c>
      <c r="G2198" s="475">
        <v>-0.0285</v>
      </c>
      <c r="M2198" s="473" t="s">
        <v>2457</v>
      </c>
      <c r="N2198" s="406">
        <v>71.0</v>
      </c>
      <c r="O2198" s="474">
        <v>72.36</v>
      </c>
      <c r="P2198" s="474">
        <v>72.36</v>
      </c>
      <c r="Q2198" s="474">
        <v>70.0</v>
      </c>
      <c r="R2198" s="474" t="s">
        <v>4602</v>
      </c>
      <c r="S2198" s="475">
        <v>0.0104</v>
      </c>
    </row>
    <row r="2199" ht="15.75" customHeight="1">
      <c r="A2199" s="473" t="s">
        <v>2550</v>
      </c>
      <c r="B2199" s="406">
        <v>105.09</v>
      </c>
      <c r="C2199" s="474">
        <v>103.64</v>
      </c>
      <c r="D2199" s="474">
        <v>106.27</v>
      </c>
      <c r="E2199" s="474">
        <v>101.73</v>
      </c>
      <c r="F2199" s="474" t="s">
        <v>3093</v>
      </c>
      <c r="G2199" s="475">
        <v>0.0221</v>
      </c>
      <c r="M2199" s="473" t="s">
        <v>2458</v>
      </c>
      <c r="N2199" s="406">
        <v>70.27</v>
      </c>
      <c r="O2199" s="474">
        <v>71.45</v>
      </c>
      <c r="P2199" s="474">
        <v>71.45</v>
      </c>
      <c r="Q2199" s="474">
        <v>69.91</v>
      </c>
      <c r="R2199" s="474" t="s">
        <v>4603</v>
      </c>
      <c r="S2199" s="475">
        <v>-0.0052</v>
      </c>
    </row>
    <row r="2200" ht="15.75" customHeight="1">
      <c r="A2200" s="473" t="s">
        <v>2551</v>
      </c>
      <c r="B2200" s="406">
        <v>102.82</v>
      </c>
      <c r="C2200" s="474">
        <v>106.45</v>
      </c>
      <c r="D2200" s="474">
        <v>107.73</v>
      </c>
      <c r="E2200" s="474">
        <v>101.55</v>
      </c>
      <c r="F2200" s="474" t="s">
        <v>4542</v>
      </c>
      <c r="G2200" s="475">
        <v>-0.0292</v>
      </c>
      <c r="M2200" s="473" t="s">
        <v>2459</v>
      </c>
      <c r="N2200" s="406">
        <v>70.64</v>
      </c>
      <c r="O2200" s="474">
        <v>72.73</v>
      </c>
      <c r="P2200" s="474">
        <v>72.73</v>
      </c>
      <c r="Q2200" s="474">
        <v>70.45</v>
      </c>
      <c r="R2200" s="474" t="s">
        <v>4604</v>
      </c>
      <c r="S2200" s="475">
        <v>-0.0013</v>
      </c>
    </row>
    <row r="2201" ht="15.75" customHeight="1">
      <c r="A2201" s="473" t="s">
        <v>2552</v>
      </c>
      <c r="B2201" s="406">
        <v>105.91</v>
      </c>
      <c r="C2201" s="474">
        <v>113.45</v>
      </c>
      <c r="D2201" s="474">
        <v>113.45</v>
      </c>
      <c r="E2201" s="474">
        <v>104.64</v>
      </c>
      <c r="F2201" s="474" t="s">
        <v>4690</v>
      </c>
      <c r="G2201" s="475">
        <v>-0.0482</v>
      </c>
      <c r="M2201" s="473" t="s">
        <v>2460</v>
      </c>
      <c r="N2201" s="406">
        <v>70.73</v>
      </c>
      <c r="O2201" s="474">
        <v>70.64</v>
      </c>
      <c r="P2201" s="474">
        <v>71.36</v>
      </c>
      <c r="Q2201" s="474">
        <v>70.0</v>
      </c>
      <c r="R2201" s="474" t="s">
        <v>4605</v>
      </c>
      <c r="S2201" s="475">
        <v>0.0</v>
      </c>
    </row>
    <row r="2202" ht="15.75" customHeight="1">
      <c r="A2202" s="473" t="s">
        <v>2553</v>
      </c>
      <c r="B2202" s="406">
        <v>111.27</v>
      </c>
      <c r="C2202" s="474">
        <v>108.18</v>
      </c>
      <c r="D2202" s="474">
        <v>113.64</v>
      </c>
      <c r="E2202" s="474">
        <v>108.18</v>
      </c>
      <c r="F2202" s="474" t="s">
        <v>4691</v>
      </c>
      <c r="G2202" s="475">
        <v>0.0082</v>
      </c>
      <c r="M2202" s="473" t="s">
        <v>2461</v>
      </c>
      <c r="N2202" s="406">
        <v>70.73</v>
      </c>
      <c r="O2202" s="474">
        <v>72.91</v>
      </c>
      <c r="P2202" s="474">
        <v>74.0</v>
      </c>
      <c r="Q2202" s="474">
        <v>70.18</v>
      </c>
      <c r="R2202" s="474" t="s">
        <v>4606</v>
      </c>
      <c r="S2202" s="475">
        <v>-0.0407</v>
      </c>
    </row>
    <row r="2203" ht="15.75" customHeight="1">
      <c r="A2203" s="473" t="s">
        <v>2554</v>
      </c>
      <c r="B2203" s="406">
        <v>110.36</v>
      </c>
      <c r="C2203" s="474">
        <v>106.55</v>
      </c>
      <c r="D2203" s="474">
        <v>113.64</v>
      </c>
      <c r="E2203" s="474">
        <v>106.45</v>
      </c>
      <c r="F2203" s="474" t="s">
        <v>4692</v>
      </c>
      <c r="G2203" s="475">
        <v>0.042</v>
      </c>
      <c r="M2203" s="473" t="s">
        <v>2462</v>
      </c>
      <c r="N2203" s="406">
        <v>73.73</v>
      </c>
      <c r="O2203" s="474">
        <v>75.09</v>
      </c>
      <c r="P2203" s="474">
        <v>75.09</v>
      </c>
      <c r="Q2203" s="474">
        <v>73.64</v>
      </c>
      <c r="R2203" s="474" t="s">
        <v>4607</v>
      </c>
      <c r="S2203" s="475">
        <v>-0.0024</v>
      </c>
    </row>
    <row r="2204" ht="15.75" customHeight="1">
      <c r="A2204" s="473" t="s">
        <v>2555</v>
      </c>
      <c r="B2204" s="406">
        <v>105.91</v>
      </c>
      <c r="C2204" s="474">
        <v>101.45</v>
      </c>
      <c r="D2204" s="474">
        <v>106.91</v>
      </c>
      <c r="E2204" s="474">
        <v>99.55</v>
      </c>
      <c r="F2204" s="474" t="s">
        <v>4693</v>
      </c>
      <c r="G2204" s="475">
        <v>0.0591</v>
      </c>
      <c r="M2204" s="473" t="s">
        <v>2463</v>
      </c>
      <c r="N2204" s="406">
        <v>73.91</v>
      </c>
      <c r="O2204" s="474">
        <v>73.73</v>
      </c>
      <c r="P2204" s="474">
        <v>74.55</v>
      </c>
      <c r="Q2204" s="474">
        <v>73.45</v>
      </c>
      <c r="R2204" s="474" t="s">
        <v>4608</v>
      </c>
      <c r="S2204" s="475">
        <v>0.0024</v>
      </c>
    </row>
    <row r="2205" ht="15.75" customHeight="1">
      <c r="A2205" s="473" t="s">
        <v>2556</v>
      </c>
      <c r="B2205" s="406">
        <v>100.0</v>
      </c>
      <c r="C2205" s="474">
        <v>100.0</v>
      </c>
      <c r="D2205" s="474">
        <v>102.64</v>
      </c>
      <c r="E2205" s="474">
        <v>97.55</v>
      </c>
      <c r="F2205" s="474" t="s">
        <v>4694</v>
      </c>
      <c r="G2205" s="475">
        <v>0.0064</v>
      </c>
      <c r="M2205" s="473" t="s">
        <v>2464</v>
      </c>
      <c r="N2205" s="406">
        <v>73.73</v>
      </c>
      <c r="O2205" s="474">
        <v>75.45</v>
      </c>
      <c r="P2205" s="474">
        <v>75.45</v>
      </c>
      <c r="Q2205" s="474">
        <v>73.18</v>
      </c>
      <c r="R2205" s="474" t="s">
        <v>4609</v>
      </c>
      <c r="S2205" s="475">
        <v>-0.011</v>
      </c>
    </row>
    <row r="2206" ht="15.75" customHeight="1">
      <c r="A2206" s="473" t="s">
        <v>2557</v>
      </c>
      <c r="B2206" s="406">
        <v>99.36</v>
      </c>
      <c r="C2206" s="474">
        <v>102.73</v>
      </c>
      <c r="D2206" s="474">
        <v>104.45</v>
      </c>
      <c r="E2206" s="474">
        <v>98.64</v>
      </c>
      <c r="F2206" s="474" t="s">
        <v>4695</v>
      </c>
      <c r="G2206" s="475">
        <v>-0.0345</v>
      </c>
      <c r="M2206" s="473" t="s">
        <v>2465</v>
      </c>
      <c r="N2206" s="406">
        <v>74.55</v>
      </c>
      <c r="O2206" s="474">
        <v>72.73</v>
      </c>
      <c r="P2206" s="474">
        <v>75.45</v>
      </c>
      <c r="Q2206" s="474">
        <v>72.73</v>
      </c>
      <c r="R2206" s="474" t="s">
        <v>4610</v>
      </c>
      <c r="S2206" s="475">
        <v>0.0276</v>
      </c>
    </row>
    <row r="2207" ht="15.75" customHeight="1">
      <c r="A2207" s="473" t="s">
        <v>2558</v>
      </c>
      <c r="B2207" s="406">
        <v>102.91</v>
      </c>
      <c r="C2207" s="474">
        <v>98.0</v>
      </c>
      <c r="D2207" s="474">
        <v>104.45</v>
      </c>
      <c r="E2207" s="474">
        <v>98.0</v>
      </c>
      <c r="F2207" s="474" t="s">
        <v>4696</v>
      </c>
      <c r="G2207" s="475">
        <v>0.0619</v>
      </c>
      <c r="M2207" s="473" t="s">
        <v>2466</v>
      </c>
      <c r="N2207" s="406">
        <v>72.55</v>
      </c>
      <c r="O2207" s="474">
        <v>72.18</v>
      </c>
      <c r="P2207" s="474">
        <v>73.64</v>
      </c>
      <c r="Q2207" s="474">
        <v>70.91</v>
      </c>
      <c r="R2207" s="474" t="s">
        <v>4611</v>
      </c>
      <c r="S2207" s="475">
        <v>0.0167</v>
      </c>
    </row>
    <row r="2208" ht="15.75" customHeight="1">
      <c r="A2208" s="473" t="s">
        <v>2559</v>
      </c>
      <c r="B2208" s="406">
        <v>96.91</v>
      </c>
      <c r="C2208" s="474">
        <v>97.27</v>
      </c>
      <c r="D2208" s="474">
        <v>99.0</v>
      </c>
      <c r="E2208" s="474">
        <v>95.36</v>
      </c>
      <c r="F2208" s="474" t="s">
        <v>4697</v>
      </c>
      <c r="G2208" s="475">
        <v>-0.0028</v>
      </c>
      <c r="M2208" s="473" t="s">
        <v>2467</v>
      </c>
      <c r="N2208" s="406">
        <v>71.36</v>
      </c>
      <c r="O2208" s="474">
        <v>69.45</v>
      </c>
      <c r="P2208" s="474">
        <v>71.64</v>
      </c>
      <c r="Q2208" s="474">
        <v>69.36</v>
      </c>
      <c r="R2208" s="474" t="s">
        <v>4612</v>
      </c>
      <c r="S2208" s="475">
        <v>0.026</v>
      </c>
    </row>
    <row r="2209" ht="15.75" customHeight="1">
      <c r="A2209" s="473" t="s">
        <v>2560</v>
      </c>
      <c r="B2209" s="406">
        <v>97.18</v>
      </c>
      <c r="C2209" s="474">
        <v>90.91</v>
      </c>
      <c r="D2209" s="474">
        <v>98.18</v>
      </c>
      <c r="E2209" s="474">
        <v>89.73</v>
      </c>
      <c r="F2209" s="474" t="s">
        <v>4698</v>
      </c>
      <c r="G2209" s="475">
        <v>0.0711</v>
      </c>
      <c r="M2209" s="473" t="s">
        <v>2468</v>
      </c>
      <c r="N2209" s="406">
        <v>69.55</v>
      </c>
      <c r="O2209" s="474">
        <v>69.82</v>
      </c>
      <c r="P2209" s="474">
        <v>70.0</v>
      </c>
      <c r="Q2209" s="474">
        <v>69.0</v>
      </c>
      <c r="R2209" s="474" t="s">
        <v>4613</v>
      </c>
      <c r="S2209" s="475">
        <v>0.0</v>
      </c>
    </row>
    <row r="2210" ht="15.75" customHeight="1">
      <c r="A2210" s="473" t="s">
        <v>2561</v>
      </c>
      <c r="B2210" s="406">
        <v>90.73</v>
      </c>
      <c r="C2210" s="474">
        <v>94.45</v>
      </c>
      <c r="D2210" s="474">
        <v>95.18</v>
      </c>
      <c r="E2210" s="474">
        <v>89.91</v>
      </c>
      <c r="F2210" s="474" t="s">
        <v>4699</v>
      </c>
      <c r="G2210" s="475">
        <v>-0.0254</v>
      </c>
      <c r="M2210" s="473" t="s">
        <v>2469</v>
      </c>
      <c r="N2210" s="406">
        <v>69.55</v>
      </c>
      <c r="O2210" s="474">
        <v>69.09</v>
      </c>
      <c r="P2210" s="474">
        <v>69.91</v>
      </c>
      <c r="Q2210" s="474">
        <v>68.18</v>
      </c>
      <c r="R2210" s="474" t="s">
        <v>4614</v>
      </c>
      <c r="S2210" s="475">
        <v>0.008</v>
      </c>
    </row>
    <row r="2211" ht="15.75" customHeight="1">
      <c r="A2211" s="473" t="s">
        <v>2562</v>
      </c>
      <c r="B2211" s="406">
        <v>93.09</v>
      </c>
      <c r="C2211" s="474">
        <v>88.73</v>
      </c>
      <c r="D2211" s="474">
        <v>93.64</v>
      </c>
      <c r="E2211" s="474">
        <v>87.73</v>
      </c>
      <c r="F2211" s="474" t="s">
        <v>4700</v>
      </c>
      <c r="G2211" s="475">
        <v>0.0611</v>
      </c>
      <c r="M2211" s="473" t="s">
        <v>2470</v>
      </c>
      <c r="N2211" s="406">
        <v>69.0</v>
      </c>
      <c r="O2211" s="474">
        <v>67.27</v>
      </c>
      <c r="P2211" s="474">
        <v>70.0</v>
      </c>
      <c r="Q2211" s="474">
        <v>67.27</v>
      </c>
      <c r="R2211" s="474" t="s">
        <v>4615</v>
      </c>
      <c r="S2211" s="475">
        <v>0.0188</v>
      </c>
    </row>
    <row r="2212" ht="15.75" customHeight="1">
      <c r="A2212" s="473" t="s">
        <v>2563</v>
      </c>
      <c r="B2212" s="406">
        <v>87.73</v>
      </c>
      <c r="C2212" s="474">
        <v>86.27</v>
      </c>
      <c r="D2212" s="474">
        <v>88.55</v>
      </c>
      <c r="E2212" s="474">
        <v>86.27</v>
      </c>
      <c r="F2212" s="474" t="s">
        <v>4701</v>
      </c>
      <c r="G2212" s="475">
        <v>0.0321</v>
      </c>
      <c r="M2212" s="473" t="s">
        <v>2471</v>
      </c>
      <c r="N2212" s="406">
        <v>67.73</v>
      </c>
      <c r="O2212" s="474">
        <v>67.91</v>
      </c>
      <c r="P2212" s="474">
        <v>69.91</v>
      </c>
      <c r="Q2212" s="474">
        <v>66.36</v>
      </c>
      <c r="R2212" s="474" t="s">
        <v>4616</v>
      </c>
      <c r="S2212" s="475">
        <v>-0.0299</v>
      </c>
    </row>
    <row r="2213" ht="15.75" customHeight="1">
      <c r="A2213" s="473" t="s">
        <v>2564</v>
      </c>
      <c r="B2213" s="406">
        <v>85.0</v>
      </c>
      <c r="C2213" s="474">
        <v>86.27</v>
      </c>
      <c r="D2213" s="474">
        <v>87.55</v>
      </c>
      <c r="E2213" s="474">
        <v>84.64</v>
      </c>
      <c r="F2213" s="474" t="s">
        <v>4702</v>
      </c>
      <c r="G2213" s="475">
        <v>0.0</v>
      </c>
      <c r="M2213" s="473" t="s">
        <v>2472</v>
      </c>
      <c r="N2213" s="406">
        <v>69.82</v>
      </c>
      <c r="O2213" s="474">
        <v>68.91</v>
      </c>
      <c r="P2213" s="474">
        <v>70.55</v>
      </c>
      <c r="Q2213" s="474">
        <v>68.27</v>
      </c>
      <c r="R2213" s="474" t="s">
        <v>4617</v>
      </c>
      <c r="S2213" s="475">
        <v>-0.0242</v>
      </c>
    </row>
    <row r="2214" ht="15.75" customHeight="1">
      <c r="A2214" s="473" t="s">
        <v>2565</v>
      </c>
      <c r="B2214" s="406">
        <v>85.0</v>
      </c>
      <c r="C2214" s="474">
        <v>85.55</v>
      </c>
      <c r="D2214" s="474">
        <v>86.36</v>
      </c>
      <c r="E2214" s="474">
        <v>84.64</v>
      </c>
      <c r="F2214" s="474" t="s">
        <v>4273</v>
      </c>
      <c r="G2214" s="475">
        <v>0.0043</v>
      </c>
      <c r="M2214" s="473" t="s">
        <v>2473</v>
      </c>
      <c r="N2214" s="406">
        <v>71.55</v>
      </c>
      <c r="O2214" s="474">
        <v>72.73</v>
      </c>
      <c r="P2214" s="474">
        <v>74.09</v>
      </c>
      <c r="Q2214" s="474">
        <v>70.55</v>
      </c>
      <c r="R2214" s="474" t="s">
        <v>4618</v>
      </c>
      <c r="S2214" s="475">
        <v>-0.0247</v>
      </c>
    </row>
    <row r="2215" ht="15.75" customHeight="1">
      <c r="A2215" s="473" t="s">
        <v>2566</v>
      </c>
      <c r="B2215" s="406">
        <v>84.64</v>
      </c>
      <c r="C2215" s="474">
        <v>87.0</v>
      </c>
      <c r="D2215" s="474">
        <v>87.55</v>
      </c>
      <c r="E2215" s="474">
        <v>84.36</v>
      </c>
      <c r="F2215" s="474" t="s">
        <v>4703</v>
      </c>
      <c r="G2215" s="475">
        <v>-0.0251</v>
      </c>
      <c r="M2215" s="473" t="s">
        <v>2474</v>
      </c>
      <c r="N2215" s="406">
        <v>73.36</v>
      </c>
      <c r="O2215" s="474">
        <v>73.64</v>
      </c>
      <c r="P2215" s="474">
        <v>74.73</v>
      </c>
      <c r="Q2215" s="474">
        <v>73.0</v>
      </c>
      <c r="R2215" s="474" t="s">
        <v>4619</v>
      </c>
      <c r="S2215" s="475">
        <v>-0.016</v>
      </c>
    </row>
    <row r="2216" ht="15.75" customHeight="1">
      <c r="A2216" s="473" t="s">
        <v>2567</v>
      </c>
      <c r="B2216" s="406">
        <v>86.82</v>
      </c>
      <c r="C2216" s="474">
        <v>90.91</v>
      </c>
      <c r="D2216" s="474">
        <v>91.82</v>
      </c>
      <c r="E2216" s="474">
        <v>86.36</v>
      </c>
      <c r="F2216" s="474" t="s">
        <v>3189</v>
      </c>
      <c r="G2216" s="475">
        <v>-0.0305</v>
      </c>
      <c r="M2216" s="473" t="s">
        <v>2475</v>
      </c>
      <c r="N2216" s="406">
        <v>74.55</v>
      </c>
      <c r="O2216" s="474">
        <v>74.18</v>
      </c>
      <c r="P2216" s="474">
        <v>75.0</v>
      </c>
      <c r="Q2216" s="474">
        <v>72.82</v>
      </c>
      <c r="R2216" s="474" t="s">
        <v>4620</v>
      </c>
      <c r="S2216" s="475">
        <v>0.0111</v>
      </c>
    </row>
    <row r="2217" ht="15.75" customHeight="1">
      <c r="A2217" s="473" t="s">
        <v>2568</v>
      </c>
      <c r="B2217" s="406">
        <v>89.55</v>
      </c>
      <c r="C2217" s="474">
        <v>88.18</v>
      </c>
      <c r="D2217" s="474">
        <v>90.82</v>
      </c>
      <c r="E2217" s="474">
        <v>88.09</v>
      </c>
      <c r="F2217" s="474" t="s">
        <v>4704</v>
      </c>
      <c r="G2217" s="475">
        <v>0.0197</v>
      </c>
      <c r="M2217" s="473" t="s">
        <v>2476</v>
      </c>
      <c r="N2217" s="406">
        <v>73.73</v>
      </c>
      <c r="O2217" s="474">
        <v>74.91</v>
      </c>
      <c r="P2217" s="474">
        <v>75.45</v>
      </c>
      <c r="Q2217" s="474">
        <v>72.73</v>
      </c>
      <c r="R2217" s="474" t="s">
        <v>4621</v>
      </c>
      <c r="S2217" s="475">
        <v>-0.0061</v>
      </c>
    </row>
    <row r="2218" ht="15.75" customHeight="1">
      <c r="A2218" s="473" t="s">
        <v>2569</v>
      </c>
      <c r="B2218" s="406">
        <v>87.82</v>
      </c>
      <c r="C2218" s="474">
        <v>88.18</v>
      </c>
      <c r="D2218" s="474">
        <v>88.36</v>
      </c>
      <c r="E2218" s="474">
        <v>86.09</v>
      </c>
      <c r="F2218" s="474" t="s">
        <v>4705</v>
      </c>
      <c r="G2218" s="475">
        <v>0.018</v>
      </c>
      <c r="M2218" s="473" t="s">
        <v>2477</v>
      </c>
      <c r="N2218" s="406">
        <v>74.18</v>
      </c>
      <c r="O2218" s="474">
        <v>75.45</v>
      </c>
      <c r="P2218" s="474">
        <v>75.45</v>
      </c>
      <c r="Q2218" s="474">
        <v>73.45</v>
      </c>
      <c r="R2218" s="474" t="s">
        <v>4622</v>
      </c>
      <c r="S2218" s="475">
        <v>-0.0239</v>
      </c>
    </row>
    <row r="2219" ht="15.75" customHeight="1">
      <c r="A2219" s="473" t="s">
        <v>2570</v>
      </c>
      <c r="B2219" s="406">
        <v>86.27</v>
      </c>
      <c r="C2219" s="474">
        <v>86.64</v>
      </c>
      <c r="D2219" s="474">
        <v>88.09</v>
      </c>
      <c r="E2219" s="474">
        <v>85.36</v>
      </c>
      <c r="F2219" s="474" t="s">
        <v>4407</v>
      </c>
      <c r="G2219" s="475">
        <v>-0.0021</v>
      </c>
      <c r="M2219" s="473" t="s">
        <v>2478</v>
      </c>
      <c r="N2219" s="406">
        <v>76.0</v>
      </c>
      <c r="O2219" s="474">
        <v>76.55</v>
      </c>
      <c r="P2219" s="474">
        <v>78.27</v>
      </c>
      <c r="Q2219" s="474">
        <v>75.45</v>
      </c>
      <c r="R2219" s="474" t="s">
        <v>4623</v>
      </c>
      <c r="S2219" s="475">
        <v>-0.0095</v>
      </c>
    </row>
    <row r="2220" ht="15.75" customHeight="1">
      <c r="A2220" s="473" t="s">
        <v>2571</v>
      </c>
      <c r="B2220" s="406">
        <v>86.45</v>
      </c>
      <c r="C2220" s="474">
        <v>88.64</v>
      </c>
      <c r="D2220" s="474">
        <v>89.55</v>
      </c>
      <c r="E2220" s="474">
        <v>86.27</v>
      </c>
      <c r="F2220" s="474" t="s">
        <v>4416</v>
      </c>
      <c r="G2220" s="475">
        <v>-0.0247</v>
      </c>
      <c r="M2220" s="473" t="s">
        <v>2479</v>
      </c>
      <c r="N2220" s="406">
        <v>76.73</v>
      </c>
      <c r="O2220" s="474">
        <v>78.55</v>
      </c>
      <c r="P2220" s="474">
        <v>78.55</v>
      </c>
      <c r="Q2220" s="474">
        <v>76.45</v>
      </c>
      <c r="R2220" s="474" t="s">
        <v>4624</v>
      </c>
      <c r="S2220" s="475">
        <v>-0.0342</v>
      </c>
    </row>
    <row r="2221" ht="15.75" customHeight="1">
      <c r="A2221" s="473" t="s">
        <v>2572</v>
      </c>
      <c r="B2221" s="406">
        <v>88.64</v>
      </c>
      <c r="C2221" s="474">
        <v>86.64</v>
      </c>
      <c r="D2221" s="474">
        <v>89.73</v>
      </c>
      <c r="E2221" s="474">
        <v>85.45</v>
      </c>
      <c r="F2221" s="474" t="s">
        <v>3291</v>
      </c>
      <c r="G2221" s="475">
        <v>0.0296</v>
      </c>
      <c r="M2221" s="473" t="s">
        <v>2480</v>
      </c>
      <c r="N2221" s="406">
        <v>79.45</v>
      </c>
      <c r="O2221" s="474">
        <v>79.82</v>
      </c>
      <c r="P2221" s="474">
        <v>80.0</v>
      </c>
      <c r="Q2221" s="474">
        <v>78.45</v>
      </c>
      <c r="R2221" s="474" t="s">
        <v>4625</v>
      </c>
      <c r="S2221" s="475">
        <v>0.0151</v>
      </c>
    </row>
    <row r="2222" ht="15.75" customHeight="1">
      <c r="A2222" s="473" t="s">
        <v>2573</v>
      </c>
      <c r="B2222" s="406">
        <v>86.09</v>
      </c>
      <c r="C2222" s="474">
        <v>87.91</v>
      </c>
      <c r="D2222" s="474">
        <v>88.82</v>
      </c>
      <c r="E2222" s="474">
        <v>84.82</v>
      </c>
      <c r="F2222" s="474" t="s">
        <v>4472</v>
      </c>
      <c r="G2222" s="475">
        <v>-0.0042</v>
      </c>
      <c r="M2222" s="473" t="s">
        <v>2481</v>
      </c>
      <c r="N2222" s="406">
        <v>78.27</v>
      </c>
      <c r="O2222" s="474">
        <v>79.36</v>
      </c>
      <c r="P2222" s="474">
        <v>79.45</v>
      </c>
      <c r="Q2222" s="474">
        <v>77.73</v>
      </c>
      <c r="R2222" s="474" t="s">
        <v>4626</v>
      </c>
      <c r="S2222" s="475">
        <v>-0.0216</v>
      </c>
    </row>
    <row r="2223" ht="15.75" customHeight="1">
      <c r="A2223" s="473" t="s">
        <v>2574</v>
      </c>
      <c r="B2223" s="406">
        <v>86.45</v>
      </c>
      <c r="C2223" s="474">
        <v>89.82</v>
      </c>
      <c r="D2223" s="474">
        <v>89.91</v>
      </c>
      <c r="E2223" s="474">
        <v>86.0</v>
      </c>
      <c r="F2223" s="474" t="s">
        <v>4706</v>
      </c>
      <c r="G2223" s="475">
        <v>-0.0375</v>
      </c>
      <c r="M2223" s="473" t="s">
        <v>2482</v>
      </c>
      <c r="N2223" s="406">
        <v>80.0</v>
      </c>
      <c r="O2223" s="474">
        <v>80.18</v>
      </c>
      <c r="P2223" s="474">
        <v>80.82</v>
      </c>
      <c r="Q2223" s="474">
        <v>79.55</v>
      </c>
      <c r="R2223" s="474" t="s">
        <v>4627</v>
      </c>
      <c r="S2223" s="475">
        <v>-0.0123</v>
      </c>
    </row>
    <row r="2224" ht="15.75" customHeight="1">
      <c r="A2224" s="473" t="s">
        <v>2575</v>
      </c>
      <c r="B2224" s="406">
        <v>89.82</v>
      </c>
      <c r="C2224" s="474">
        <v>93.09</v>
      </c>
      <c r="D2224" s="474">
        <v>95.27</v>
      </c>
      <c r="E2224" s="474">
        <v>88.27</v>
      </c>
      <c r="F2224" s="474" t="s">
        <v>4707</v>
      </c>
      <c r="G2224" s="475">
        <v>-0.0139</v>
      </c>
      <c r="M2224" s="473" t="s">
        <v>2483</v>
      </c>
      <c r="N2224" s="406">
        <v>81.0</v>
      </c>
      <c r="O2224" s="474">
        <v>80.91</v>
      </c>
      <c r="P2224" s="474">
        <v>81.82</v>
      </c>
      <c r="Q2224" s="474">
        <v>80.0</v>
      </c>
      <c r="R2224" s="474" t="s">
        <v>4628</v>
      </c>
      <c r="S2224" s="475">
        <v>0.0011</v>
      </c>
    </row>
    <row r="2225" ht="15.75" customHeight="1">
      <c r="A2225" s="473" t="s">
        <v>2576</v>
      </c>
      <c r="B2225" s="406">
        <v>91.09</v>
      </c>
      <c r="C2225" s="474">
        <v>91.73</v>
      </c>
      <c r="D2225" s="474">
        <v>92.45</v>
      </c>
      <c r="E2225" s="474">
        <v>87.73</v>
      </c>
      <c r="F2225" s="474" t="s">
        <v>4708</v>
      </c>
      <c r="G2225" s="475">
        <v>0.006</v>
      </c>
      <c r="M2225" s="473" t="s">
        <v>2484</v>
      </c>
      <c r="N2225" s="406">
        <v>80.91</v>
      </c>
      <c r="O2225" s="474">
        <v>82.36</v>
      </c>
      <c r="P2225" s="474">
        <v>82.36</v>
      </c>
      <c r="Q2225" s="474">
        <v>80.45</v>
      </c>
      <c r="R2225" s="474" t="s">
        <v>4629</v>
      </c>
      <c r="S2225" s="475">
        <v>-0.0089</v>
      </c>
    </row>
    <row r="2226" ht="15.75" customHeight="1">
      <c r="A2226" s="473" t="s">
        <v>2577</v>
      </c>
      <c r="B2226" s="406">
        <v>90.55</v>
      </c>
      <c r="C2226" s="474">
        <v>88.18</v>
      </c>
      <c r="D2226" s="474">
        <v>94.36</v>
      </c>
      <c r="E2226" s="474">
        <v>88.18</v>
      </c>
      <c r="F2226" s="474" t="s">
        <v>4709</v>
      </c>
      <c r="G2226" s="475">
        <v>0.0215</v>
      </c>
      <c r="M2226" s="473" t="s">
        <v>2485</v>
      </c>
      <c r="N2226" s="406">
        <v>81.64</v>
      </c>
      <c r="O2226" s="474">
        <v>81.82</v>
      </c>
      <c r="P2226" s="474">
        <v>82.45</v>
      </c>
      <c r="Q2226" s="474">
        <v>81.18</v>
      </c>
      <c r="R2226" s="474" t="s">
        <v>4630</v>
      </c>
      <c r="S2226" s="475">
        <v>0.0113</v>
      </c>
    </row>
    <row r="2227" ht="15.75" customHeight="1">
      <c r="A2227" s="473" t="s">
        <v>2578</v>
      </c>
      <c r="B2227" s="406">
        <v>88.64</v>
      </c>
      <c r="C2227" s="474">
        <v>84.55</v>
      </c>
      <c r="D2227" s="474">
        <v>89.09</v>
      </c>
      <c r="E2227" s="474">
        <v>83.82</v>
      </c>
      <c r="F2227" s="474" t="s">
        <v>4710</v>
      </c>
      <c r="G2227" s="475">
        <v>0.0484</v>
      </c>
      <c r="M2227" s="473" t="s">
        <v>2486</v>
      </c>
      <c r="N2227" s="406">
        <v>80.73</v>
      </c>
      <c r="O2227" s="474">
        <v>81.82</v>
      </c>
      <c r="P2227" s="474">
        <v>82.0</v>
      </c>
      <c r="Q2227" s="474">
        <v>80.0</v>
      </c>
      <c r="R2227" s="474" t="s">
        <v>4631</v>
      </c>
      <c r="S2227" s="475">
        <v>0.0046</v>
      </c>
    </row>
    <row r="2228" ht="15.75" customHeight="1">
      <c r="A2228" s="473" t="s">
        <v>2579</v>
      </c>
      <c r="B2228" s="406">
        <v>84.55</v>
      </c>
      <c r="C2228" s="474">
        <v>84.0</v>
      </c>
      <c r="D2228" s="474">
        <v>86.09</v>
      </c>
      <c r="E2228" s="474">
        <v>83.45</v>
      </c>
      <c r="F2228" s="474" t="s">
        <v>4711</v>
      </c>
      <c r="G2228" s="475">
        <v>-0.0021</v>
      </c>
      <c r="M2228" s="473" t="s">
        <v>2487</v>
      </c>
      <c r="N2228" s="406">
        <v>80.36</v>
      </c>
      <c r="O2228" s="474">
        <v>82.27</v>
      </c>
      <c r="P2228" s="474">
        <v>82.91</v>
      </c>
      <c r="Q2228" s="474">
        <v>80.0</v>
      </c>
      <c r="R2228" s="474" t="s">
        <v>4632</v>
      </c>
      <c r="S2228" s="475">
        <v>-0.0318</v>
      </c>
    </row>
    <row r="2229" ht="15.75" customHeight="1">
      <c r="A2229" s="473" t="s">
        <v>2580</v>
      </c>
      <c r="B2229" s="406">
        <v>84.73</v>
      </c>
      <c r="C2229" s="474">
        <v>83.27</v>
      </c>
      <c r="D2229" s="474">
        <v>85.45</v>
      </c>
      <c r="E2229" s="474">
        <v>81.09</v>
      </c>
      <c r="F2229" s="474" t="s">
        <v>4712</v>
      </c>
      <c r="G2229" s="475">
        <v>0.0175</v>
      </c>
      <c r="M2229" s="473" t="s">
        <v>2488</v>
      </c>
      <c r="N2229" s="406">
        <v>83.0</v>
      </c>
      <c r="O2229" s="474">
        <v>85.82</v>
      </c>
      <c r="P2229" s="474">
        <v>85.82</v>
      </c>
      <c r="Q2229" s="474">
        <v>82.73</v>
      </c>
      <c r="R2229" s="474" t="s">
        <v>4633</v>
      </c>
      <c r="S2229" s="475">
        <v>-0.0215</v>
      </c>
    </row>
    <row r="2230" ht="15.75" customHeight="1">
      <c r="A2230" s="473" t="s">
        <v>2581</v>
      </c>
      <c r="B2230" s="406">
        <v>83.27</v>
      </c>
      <c r="C2230" s="474">
        <v>78.91</v>
      </c>
      <c r="D2230" s="474">
        <v>84.45</v>
      </c>
      <c r="E2230" s="474">
        <v>78.64</v>
      </c>
      <c r="F2230" s="474" t="s">
        <v>4713</v>
      </c>
      <c r="G2230" s="475">
        <v>0.0738</v>
      </c>
      <c r="M2230" s="473" t="s">
        <v>2489</v>
      </c>
      <c r="N2230" s="406">
        <v>84.82</v>
      </c>
      <c r="O2230" s="474">
        <v>82.91</v>
      </c>
      <c r="P2230" s="474">
        <v>86.36</v>
      </c>
      <c r="Q2230" s="474">
        <v>82.91</v>
      </c>
      <c r="R2230" s="474" t="s">
        <v>4634</v>
      </c>
      <c r="S2230" s="475">
        <v>0.023</v>
      </c>
    </row>
    <row r="2231" ht="15.75" customHeight="1">
      <c r="A2231" s="473" t="s">
        <v>2582</v>
      </c>
      <c r="B2231" s="406">
        <v>77.55</v>
      </c>
      <c r="C2231" s="474">
        <v>77.27</v>
      </c>
      <c r="D2231" s="474">
        <v>78.64</v>
      </c>
      <c r="E2231" s="474">
        <v>76.55</v>
      </c>
      <c r="F2231" s="474" t="s">
        <v>4469</v>
      </c>
      <c r="G2231" s="475">
        <v>0.018</v>
      </c>
      <c r="M2231" s="473" t="s">
        <v>2490</v>
      </c>
      <c r="N2231" s="406">
        <v>82.91</v>
      </c>
      <c r="O2231" s="474">
        <v>81.64</v>
      </c>
      <c r="P2231" s="474">
        <v>83.64</v>
      </c>
      <c r="Q2231" s="474">
        <v>81.09</v>
      </c>
      <c r="R2231" s="474" t="s">
        <v>4635</v>
      </c>
      <c r="S2231" s="475">
        <v>0.0306</v>
      </c>
    </row>
    <row r="2232" ht="15.75" customHeight="1">
      <c r="A2232" s="473" t="s">
        <v>2583</v>
      </c>
      <c r="B2232" s="406">
        <v>76.18</v>
      </c>
      <c r="C2232" s="474">
        <v>77.82</v>
      </c>
      <c r="D2232" s="474">
        <v>77.91</v>
      </c>
      <c r="E2232" s="474">
        <v>75.0</v>
      </c>
      <c r="F2232" s="474" t="s">
        <v>3457</v>
      </c>
      <c r="G2232" s="475">
        <v>-0.0024</v>
      </c>
      <c r="M2232" s="473" t="s">
        <v>2491</v>
      </c>
      <c r="N2232" s="406">
        <v>80.45</v>
      </c>
      <c r="O2232" s="474">
        <v>80.27</v>
      </c>
      <c r="P2232" s="474">
        <v>81.36</v>
      </c>
      <c r="Q2232" s="474">
        <v>80.27</v>
      </c>
      <c r="R2232" s="474" t="s">
        <v>4636</v>
      </c>
      <c r="S2232" s="475">
        <v>-0.0123</v>
      </c>
    </row>
    <row r="2233" ht="15.75" customHeight="1">
      <c r="A2233" s="473" t="s">
        <v>2584</v>
      </c>
      <c r="B2233" s="406">
        <v>76.36</v>
      </c>
      <c r="C2233" s="474">
        <v>80.36</v>
      </c>
      <c r="D2233" s="474">
        <v>81.09</v>
      </c>
      <c r="E2233" s="474">
        <v>76.0</v>
      </c>
      <c r="F2233" s="474" t="s">
        <v>4714</v>
      </c>
      <c r="G2233" s="475">
        <v>-0.0378</v>
      </c>
      <c r="M2233" s="473" t="s">
        <v>2492</v>
      </c>
      <c r="N2233" s="406">
        <v>81.45</v>
      </c>
      <c r="O2233" s="474">
        <v>83.45</v>
      </c>
      <c r="P2233" s="474">
        <v>83.45</v>
      </c>
      <c r="Q2233" s="474">
        <v>80.27</v>
      </c>
      <c r="R2233" s="474" t="s">
        <v>4637</v>
      </c>
      <c r="S2233" s="475">
        <v>0.0216</v>
      </c>
    </row>
    <row r="2234" ht="15.75" customHeight="1">
      <c r="A2234" s="473" t="s">
        <v>2585</v>
      </c>
      <c r="B2234" s="406">
        <v>79.36</v>
      </c>
      <c r="C2234" s="474">
        <v>74.09</v>
      </c>
      <c r="D2234" s="474">
        <v>80.18</v>
      </c>
      <c r="E2234" s="474">
        <v>74.09</v>
      </c>
      <c r="F2234" s="474" t="s">
        <v>4715</v>
      </c>
      <c r="G2234" s="475">
        <v>0.0805</v>
      </c>
      <c r="M2234" s="473" t="s">
        <v>2493</v>
      </c>
      <c r="N2234" s="406">
        <v>79.73</v>
      </c>
      <c r="O2234" s="474">
        <v>79.64</v>
      </c>
      <c r="P2234" s="474">
        <v>80.45</v>
      </c>
      <c r="Q2234" s="474">
        <v>79.45</v>
      </c>
      <c r="R2234" s="474" t="s">
        <v>4638</v>
      </c>
      <c r="S2234" s="475">
        <v>-0.0011</v>
      </c>
    </row>
    <row r="2235" ht="15.75" customHeight="1">
      <c r="A2235" s="473" t="s">
        <v>2586</v>
      </c>
      <c r="B2235" s="406">
        <v>73.45</v>
      </c>
      <c r="C2235" s="474">
        <v>70.91</v>
      </c>
      <c r="D2235" s="474">
        <v>74.0</v>
      </c>
      <c r="E2235" s="474">
        <v>70.91</v>
      </c>
      <c r="F2235" s="474" t="s">
        <v>4716</v>
      </c>
      <c r="G2235" s="475">
        <v>0.0358</v>
      </c>
      <c r="M2235" s="473" t="s">
        <v>2494</v>
      </c>
      <c r="N2235" s="406">
        <v>79.82</v>
      </c>
      <c r="O2235" s="474">
        <v>81.09</v>
      </c>
      <c r="P2235" s="474">
        <v>81.09</v>
      </c>
      <c r="Q2235" s="474">
        <v>79.45</v>
      </c>
      <c r="R2235" s="474" t="s">
        <v>4639</v>
      </c>
      <c r="S2235" s="475">
        <v>0.0023</v>
      </c>
    </row>
    <row r="2236" ht="15.75" customHeight="1">
      <c r="A2236" s="473" t="s">
        <v>2587</v>
      </c>
      <c r="B2236" s="406">
        <v>70.91</v>
      </c>
      <c r="C2236" s="474">
        <v>72.73</v>
      </c>
      <c r="D2236" s="474">
        <v>72.73</v>
      </c>
      <c r="E2236" s="474">
        <v>70.64</v>
      </c>
      <c r="F2236" s="474" t="s">
        <v>4717</v>
      </c>
      <c r="G2236" s="475">
        <v>-0.0038</v>
      </c>
      <c r="M2236" s="473" t="s">
        <v>2495</v>
      </c>
      <c r="N2236" s="406">
        <v>79.64</v>
      </c>
      <c r="O2236" s="474">
        <v>81.73</v>
      </c>
      <c r="P2236" s="474">
        <v>81.73</v>
      </c>
      <c r="Q2236" s="474">
        <v>79.09</v>
      </c>
      <c r="R2236" s="474" t="s">
        <v>4640</v>
      </c>
      <c r="S2236" s="475">
        <v>-0.0157</v>
      </c>
    </row>
    <row r="2237" ht="15.75" customHeight="1">
      <c r="A2237" s="473" t="s">
        <v>2588</v>
      </c>
      <c r="B2237" s="406">
        <v>71.18</v>
      </c>
      <c r="C2237" s="474">
        <v>72.91</v>
      </c>
      <c r="D2237" s="474">
        <v>73.18</v>
      </c>
      <c r="E2237" s="474">
        <v>71.09</v>
      </c>
      <c r="F2237" s="474" t="s">
        <v>4718</v>
      </c>
      <c r="G2237" s="475">
        <v>-0.0201</v>
      </c>
      <c r="M2237" s="473" t="s">
        <v>2496</v>
      </c>
      <c r="N2237" s="406">
        <v>80.91</v>
      </c>
      <c r="O2237" s="474">
        <v>80.91</v>
      </c>
      <c r="P2237" s="474">
        <v>82.64</v>
      </c>
      <c r="Q2237" s="474">
        <v>80.45</v>
      </c>
      <c r="R2237" s="474" t="s">
        <v>4641</v>
      </c>
      <c r="S2237" s="475">
        <v>-0.022</v>
      </c>
    </row>
    <row r="2238" ht="15.75" customHeight="1">
      <c r="A2238" s="473" t="s">
        <v>2589</v>
      </c>
      <c r="B2238" s="406">
        <v>72.64</v>
      </c>
      <c r="C2238" s="474">
        <v>73.18</v>
      </c>
      <c r="D2238" s="474">
        <v>74.73</v>
      </c>
      <c r="E2238" s="474">
        <v>72.27</v>
      </c>
      <c r="F2238" s="474" t="s">
        <v>4719</v>
      </c>
      <c r="G2238" s="475">
        <v>-0.0062</v>
      </c>
      <c r="M2238" s="473" t="s">
        <v>2497</v>
      </c>
      <c r="N2238" s="406">
        <v>82.73</v>
      </c>
      <c r="O2238" s="474">
        <v>80.91</v>
      </c>
      <c r="P2238" s="474">
        <v>83.0</v>
      </c>
      <c r="Q2238" s="474">
        <v>80.91</v>
      </c>
      <c r="R2238" s="474" t="s">
        <v>4642</v>
      </c>
      <c r="S2238" s="475">
        <v>-0.0033</v>
      </c>
    </row>
    <row r="2239" ht="15.75" customHeight="1">
      <c r="A2239" s="473" t="s">
        <v>2590</v>
      </c>
      <c r="B2239" s="406">
        <v>73.09</v>
      </c>
      <c r="C2239" s="474">
        <v>70.91</v>
      </c>
      <c r="D2239" s="474">
        <v>73.55</v>
      </c>
      <c r="E2239" s="474">
        <v>70.73</v>
      </c>
      <c r="F2239" s="474" t="s">
        <v>4720</v>
      </c>
      <c r="G2239" s="475">
        <v>0.0281</v>
      </c>
      <c r="M2239" s="473" t="s">
        <v>2498</v>
      </c>
      <c r="N2239" s="406">
        <v>83.0</v>
      </c>
      <c r="O2239" s="474">
        <v>83.18</v>
      </c>
      <c r="P2239" s="474">
        <v>83.45</v>
      </c>
      <c r="Q2239" s="474">
        <v>80.27</v>
      </c>
      <c r="R2239" s="474" t="s">
        <v>4643</v>
      </c>
      <c r="S2239" s="475">
        <v>0.027</v>
      </c>
    </row>
    <row r="2240" ht="15.75" customHeight="1">
      <c r="A2240" s="473" t="s">
        <v>2591</v>
      </c>
      <c r="B2240" s="406">
        <v>71.09</v>
      </c>
      <c r="C2240" s="474">
        <v>72.82</v>
      </c>
      <c r="D2240" s="474">
        <v>72.82</v>
      </c>
      <c r="E2240" s="474">
        <v>69.0</v>
      </c>
      <c r="F2240" s="474" t="s">
        <v>4721</v>
      </c>
      <c r="G2240" s="475">
        <v>-0.0309</v>
      </c>
      <c r="M2240" s="473" t="s">
        <v>2499</v>
      </c>
      <c r="N2240" s="406">
        <v>80.82</v>
      </c>
      <c r="O2240" s="474">
        <v>80.0</v>
      </c>
      <c r="P2240" s="474">
        <v>81.73</v>
      </c>
      <c r="Q2240" s="474">
        <v>79.64</v>
      </c>
      <c r="R2240" s="474" t="s">
        <v>4644</v>
      </c>
      <c r="S2240" s="475">
        <v>0.0102</v>
      </c>
    </row>
    <row r="2241" ht="15.75" customHeight="1">
      <c r="A2241" s="473" t="s">
        <v>2592</v>
      </c>
      <c r="B2241" s="406">
        <v>73.36</v>
      </c>
      <c r="C2241" s="474">
        <v>73.64</v>
      </c>
      <c r="D2241" s="474">
        <v>73.91</v>
      </c>
      <c r="E2241" s="474">
        <v>73.18</v>
      </c>
      <c r="F2241" s="474" t="s">
        <v>4722</v>
      </c>
      <c r="G2241" s="475">
        <v>0.0012</v>
      </c>
      <c r="M2241" s="473" t="s">
        <v>2500</v>
      </c>
      <c r="N2241" s="406">
        <v>80.0</v>
      </c>
      <c r="O2241" s="474">
        <v>82.55</v>
      </c>
      <c r="P2241" s="474">
        <v>82.55</v>
      </c>
      <c r="Q2241" s="474">
        <v>79.73</v>
      </c>
      <c r="R2241" s="474" t="s">
        <v>4645</v>
      </c>
      <c r="S2241" s="475">
        <v>-0.0056</v>
      </c>
    </row>
    <row r="2242" ht="15.75" customHeight="1">
      <c r="A2242" s="473" t="s">
        <v>2593</v>
      </c>
      <c r="B2242" s="406">
        <v>73.27</v>
      </c>
      <c r="C2242" s="474">
        <v>74.09</v>
      </c>
      <c r="D2242" s="474">
        <v>74.73</v>
      </c>
      <c r="E2242" s="474">
        <v>73.0</v>
      </c>
      <c r="F2242" s="474" t="s">
        <v>4723</v>
      </c>
      <c r="G2242" s="475">
        <v>-0.0147</v>
      </c>
      <c r="M2242" s="473" t="s">
        <v>2501</v>
      </c>
      <c r="N2242" s="406">
        <v>80.45</v>
      </c>
      <c r="O2242" s="474">
        <v>80.73</v>
      </c>
      <c r="P2242" s="474">
        <v>82.0</v>
      </c>
      <c r="Q2242" s="474">
        <v>80.27</v>
      </c>
      <c r="R2242" s="474" t="s">
        <v>4646</v>
      </c>
      <c r="S2242" s="475">
        <v>0.0022</v>
      </c>
    </row>
    <row r="2243" ht="15.75" customHeight="1">
      <c r="A2243" s="473" t="s">
        <v>2594</v>
      </c>
      <c r="B2243" s="406">
        <v>74.36</v>
      </c>
      <c r="C2243" s="474">
        <v>73.09</v>
      </c>
      <c r="D2243" s="474">
        <v>74.82</v>
      </c>
      <c r="E2243" s="474">
        <v>73.09</v>
      </c>
      <c r="F2243" s="474" t="s">
        <v>4724</v>
      </c>
      <c r="G2243" s="475">
        <v>0.0149</v>
      </c>
      <c r="M2243" s="473" t="s">
        <v>2502</v>
      </c>
      <c r="N2243" s="406">
        <v>80.27</v>
      </c>
      <c r="O2243" s="474">
        <v>78.36</v>
      </c>
      <c r="P2243" s="474">
        <v>80.91</v>
      </c>
      <c r="Q2243" s="474">
        <v>78.36</v>
      </c>
      <c r="R2243" s="474" t="s">
        <v>4647</v>
      </c>
      <c r="S2243" s="475">
        <v>-0.0011</v>
      </c>
    </row>
    <row r="2244" ht="15.75" customHeight="1">
      <c r="A2244" s="473" t="s">
        <v>2595</v>
      </c>
      <c r="B2244" s="406">
        <v>73.27</v>
      </c>
      <c r="C2244" s="474">
        <v>73.36</v>
      </c>
      <c r="D2244" s="474">
        <v>74.0</v>
      </c>
      <c r="E2244" s="474">
        <v>72.45</v>
      </c>
      <c r="F2244" s="474" t="s">
        <v>4725</v>
      </c>
      <c r="G2244" s="475">
        <v>-0.005</v>
      </c>
      <c r="M2244" s="473" t="s">
        <v>2503</v>
      </c>
      <c r="N2244" s="406">
        <v>80.36</v>
      </c>
      <c r="O2244" s="474">
        <v>79.64</v>
      </c>
      <c r="P2244" s="474">
        <v>81.82</v>
      </c>
      <c r="Q2244" s="474">
        <v>79.64</v>
      </c>
      <c r="R2244" s="474" t="s">
        <v>4648</v>
      </c>
      <c r="S2244" s="475">
        <v>-0.0101</v>
      </c>
    </row>
    <row r="2245" ht="15.75" customHeight="1">
      <c r="A2245" s="473" t="s">
        <v>2596</v>
      </c>
      <c r="B2245" s="406">
        <v>73.64</v>
      </c>
      <c r="C2245" s="474">
        <v>74.91</v>
      </c>
      <c r="D2245" s="474">
        <v>74.91</v>
      </c>
      <c r="E2245" s="474">
        <v>72.91</v>
      </c>
      <c r="F2245" s="474" t="s">
        <v>4726</v>
      </c>
      <c r="G2245" s="475">
        <v>-0.0109</v>
      </c>
      <c r="M2245" s="473" t="s">
        <v>2504</v>
      </c>
      <c r="N2245" s="406">
        <v>81.18</v>
      </c>
      <c r="O2245" s="474">
        <v>77.27</v>
      </c>
      <c r="P2245" s="474">
        <v>82.73</v>
      </c>
      <c r="Q2245" s="474">
        <v>77.27</v>
      </c>
      <c r="R2245" s="474" t="s">
        <v>4649</v>
      </c>
      <c r="S2245" s="475">
        <v>-0.0022</v>
      </c>
    </row>
    <row r="2246" ht="15.75" customHeight="1">
      <c r="A2246" s="473" t="s">
        <v>2597</v>
      </c>
      <c r="B2246" s="406">
        <v>74.45</v>
      </c>
      <c r="C2246" s="474">
        <v>74.55</v>
      </c>
      <c r="D2246" s="474">
        <v>76.09</v>
      </c>
      <c r="E2246" s="474">
        <v>74.09</v>
      </c>
      <c r="F2246" s="474" t="s">
        <v>4727</v>
      </c>
      <c r="G2246" s="475">
        <v>0.0036</v>
      </c>
      <c r="M2246" s="473" t="s">
        <v>2505</v>
      </c>
      <c r="N2246" s="406">
        <v>81.36</v>
      </c>
      <c r="O2246" s="474">
        <v>81.09</v>
      </c>
      <c r="P2246" s="474">
        <v>83.91</v>
      </c>
      <c r="Q2246" s="474">
        <v>80.27</v>
      </c>
      <c r="R2246" s="474" t="s">
        <v>4650</v>
      </c>
      <c r="S2246" s="475">
        <v>-0.0011</v>
      </c>
    </row>
    <row r="2247" ht="15.75" customHeight="1">
      <c r="A2247" s="473" t="s">
        <v>2598</v>
      </c>
      <c r="B2247" s="406">
        <v>74.18</v>
      </c>
      <c r="C2247" s="474">
        <v>72.64</v>
      </c>
      <c r="D2247" s="474">
        <v>74.73</v>
      </c>
      <c r="E2247" s="474">
        <v>72.64</v>
      </c>
      <c r="F2247" s="474" t="s">
        <v>4728</v>
      </c>
      <c r="G2247" s="475">
        <v>0.0303</v>
      </c>
      <c r="M2247" s="473" t="s">
        <v>2506</v>
      </c>
      <c r="N2247" s="406">
        <v>81.45</v>
      </c>
      <c r="O2247" s="474">
        <v>80.18</v>
      </c>
      <c r="P2247" s="474">
        <v>81.82</v>
      </c>
      <c r="Q2247" s="474">
        <v>80.18</v>
      </c>
      <c r="R2247" s="474" t="s">
        <v>4651</v>
      </c>
      <c r="S2247" s="475">
        <v>-0.0045</v>
      </c>
    </row>
    <row r="2248" ht="15.75" customHeight="1">
      <c r="A2248" s="473" t="s">
        <v>2599</v>
      </c>
      <c r="B2248" s="406">
        <v>72.0</v>
      </c>
      <c r="C2248" s="474">
        <v>71.45</v>
      </c>
      <c r="D2248" s="474">
        <v>72.55</v>
      </c>
      <c r="E2248" s="474">
        <v>70.91</v>
      </c>
      <c r="F2248" s="474" t="s">
        <v>4729</v>
      </c>
      <c r="G2248" s="475">
        <v>0.0013</v>
      </c>
      <c r="M2248" s="473" t="s">
        <v>2507</v>
      </c>
      <c r="N2248" s="406">
        <v>81.82</v>
      </c>
      <c r="O2248" s="474">
        <v>77.73</v>
      </c>
      <c r="P2248" s="474">
        <v>82.18</v>
      </c>
      <c r="Q2248" s="474">
        <v>77.73</v>
      </c>
      <c r="R2248" s="474" t="s">
        <v>4652</v>
      </c>
      <c r="S2248" s="475">
        <v>0.0045</v>
      </c>
    </row>
    <row r="2249" ht="15.75" customHeight="1">
      <c r="A2249" s="473" t="s">
        <v>2600</v>
      </c>
      <c r="B2249" s="406">
        <v>71.91</v>
      </c>
      <c r="C2249" s="474">
        <v>70.27</v>
      </c>
      <c r="D2249" s="474">
        <v>72.27</v>
      </c>
      <c r="E2249" s="474">
        <v>70.09</v>
      </c>
      <c r="F2249" s="474" t="s">
        <v>4730</v>
      </c>
      <c r="G2249" s="475">
        <v>0.0286</v>
      </c>
      <c r="M2249" s="473" t="s">
        <v>2508</v>
      </c>
      <c r="N2249" s="406">
        <v>81.45</v>
      </c>
      <c r="O2249" s="474">
        <v>83.36</v>
      </c>
      <c r="P2249" s="474">
        <v>83.36</v>
      </c>
      <c r="Q2249" s="474">
        <v>81.45</v>
      </c>
      <c r="R2249" s="474" t="s">
        <v>3471</v>
      </c>
      <c r="S2249" s="475">
        <v>-0.0272</v>
      </c>
    </row>
    <row r="2250" ht="15.75" customHeight="1">
      <c r="A2250" s="473" t="s">
        <v>2601</v>
      </c>
      <c r="B2250" s="406">
        <v>69.91</v>
      </c>
      <c r="C2250" s="474">
        <v>70.09</v>
      </c>
      <c r="D2250" s="474">
        <v>70.27</v>
      </c>
      <c r="E2250" s="474">
        <v>69.82</v>
      </c>
      <c r="F2250" s="474" t="s">
        <v>4731</v>
      </c>
      <c r="G2250" s="475">
        <v>-0.0064</v>
      </c>
      <c r="M2250" s="473" t="s">
        <v>2509</v>
      </c>
      <c r="N2250" s="406">
        <v>83.73</v>
      </c>
      <c r="O2250" s="474">
        <v>84.73</v>
      </c>
      <c r="P2250" s="474">
        <v>84.73</v>
      </c>
      <c r="Q2250" s="474">
        <v>83.55</v>
      </c>
      <c r="R2250" s="474" t="s">
        <v>4653</v>
      </c>
      <c r="S2250" s="475">
        <v>-0.0149</v>
      </c>
    </row>
    <row r="2251" ht="15.75" customHeight="1">
      <c r="A2251" s="473" t="s">
        <v>2602</v>
      </c>
      <c r="B2251" s="406">
        <v>70.36</v>
      </c>
      <c r="C2251" s="474">
        <v>71.64</v>
      </c>
      <c r="D2251" s="474">
        <v>71.64</v>
      </c>
      <c r="E2251" s="474">
        <v>70.09</v>
      </c>
      <c r="F2251" s="474" t="s">
        <v>4732</v>
      </c>
      <c r="G2251" s="475">
        <v>-0.0191</v>
      </c>
      <c r="M2251" s="473" t="s">
        <v>2510</v>
      </c>
      <c r="N2251" s="406">
        <v>85.0</v>
      </c>
      <c r="O2251" s="474">
        <v>84.18</v>
      </c>
      <c r="P2251" s="474">
        <v>85.45</v>
      </c>
      <c r="Q2251" s="474">
        <v>84.09</v>
      </c>
      <c r="R2251" s="474" t="s">
        <v>4654</v>
      </c>
      <c r="S2251" s="475">
        <v>0.0119</v>
      </c>
    </row>
    <row r="2252" ht="15.75" customHeight="1">
      <c r="A2252" s="473" t="s">
        <v>2603</v>
      </c>
      <c r="B2252" s="406">
        <v>71.73</v>
      </c>
      <c r="C2252" s="474">
        <v>72.18</v>
      </c>
      <c r="D2252" s="474">
        <v>73.27</v>
      </c>
      <c r="E2252" s="474">
        <v>71.64</v>
      </c>
      <c r="F2252" s="474" t="s">
        <v>4733</v>
      </c>
      <c r="G2252" s="475">
        <v>0.0</v>
      </c>
      <c r="M2252" s="473" t="s">
        <v>2511</v>
      </c>
      <c r="N2252" s="406">
        <v>84.0</v>
      </c>
      <c r="O2252" s="474">
        <v>83.09</v>
      </c>
      <c r="P2252" s="474">
        <v>84.91</v>
      </c>
      <c r="Q2252" s="474">
        <v>82.45</v>
      </c>
      <c r="R2252" s="474" t="s">
        <v>4655</v>
      </c>
      <c r="S2252" s="475">
        <v>0.0221</v>
      </c>
    </row>
    <row r="2253" ht="15.75" customHeight="1">
      <c r="A2253" s="473" t="s">
        <v>2604</v>
      </c>
      <c r="B2253" s="406">
        <v>71.73</v>
      </c>
      <c r="C2253" s="474">
        <v>71.91</v>
      </c>
      <c r="D2253" s="474">
        <v>72.09</v>
      </c>
      <c r="E2253" s="474">
        <v>70.91</v>
      </c>
      <c r="F2253" s="474" t="s">
        <v>4734</v>
      </c>
      <c r="G2253" s="475">
        <v>-0.0013</v>
      </c>
      <c r="M2253" s="473" t="s">
        <v>2512</v>
      </c>
      <c r="N2253" s="406">
        <v>82.18</v>
      </c>
      <c r="O2253" s="474">
        <v>80.09</v>
      </c>
      <c r="P2253" s="474">
        <v>82.73</v>
      </c>
      <c r="Q2253" s="474">
        <v>80.0</v>
      </c>
      <c r="R2253" s="474" t="s">
        <v>4656</v>
      </c>
      <c r="S2253" s="475">
        <v>0.0226</v>
      </c>
    </row>
    <row r="2254" ht="15.75" customHeight="1">
      <c r="A2254" s="473" t="s">
        <v>2605</v>
      </c>
      <c r="B2254" s="406">
        <v>71.82</v>
      </c>
      <c r="C2254" s="474">
        <v>73.64</v>
      </c>
      <c r="D2254" s="474">
        <v>73.91</v>
      </c>
      <c r="E2254" s="474">
        <v>71.45</v>
      </c>
      <c r="F2254" s="474" t="s">
        <v>4683</v>
      </c>
      <c r="G2254" s="475">
        <v>-0.021</v>
      </c>
      <c r="M2254" s="473" t="s">
        <v>2513</v>
      </c>
      <c r="N2254" s="406">
        <v>80.36</v>
      </c>
      <c r="O2254" s="474">
        <v>80.18</v>
      </c>
      <c r="P2254" s="474">
        <v>80.91</v>
      </c>
      <c r="Q2254" s="474">
        <v>78.55</v>
      </c>
      <c r="R2254" s="474" t="s">
        <v>4657</v>
      </c>
      <c r="S2254" s="475">
        <v>0.023</v>
      </c>
    </row>
    <row r="2255" ht="15.75" customHeight="1">
      <c r="A2255" s="473" t="s">
        <v>2606</v>
      </c>
      <c r="B2255" s="406">
        <v>73.36</v>
      </c>
      <c r="C2255" s="474">
        <v>75.0</v>
      </c>
      <c r="D2255" s="474">
        <v>75.09</v>
      </c>
      <c r="E2255" s="474">
        <v>72.73</v>
      </c>
      <c r="F2255" s="474" t="s">
        <v>4735</v>
      </c>
      <c r="G2255" s="475">
        <v>-0.0171</v>
      </c>
      <c r="M2255" s="473" t="s">
        <v>2514</v>
      </c>
      <c r="N2255" s="406">
        <v>78.55</v>
      </c>
      <c r="O2255" s="474">
        <v>77.45</v>
      </c>
      <c r="P2255" s="474">
        <v>79.91</v>
      </c>
      <c r="Q2255" s="474">
        <v>77.27</v>
      </c>
      <c r="R2255" s="474" t="s">
        <v>4658</v>
      </c>
      <c r="S2255" s="475">
        <v>0.0036</v>
      </c>
    </row>
    <row r="2256" ht="15.75" customHeight="1">
      <c r="A2256" s="473" t="s">
        <v>2607</v>
      </c>
      <c r="B2256" s="406">
        <v>74.64</v>
      </c>
      <c r="C2256" s="474">
        <v>75.0</v>
      </c>
      <c r="D2256" s="474">
        <v>76.18</v>
      </c>
      <c r="E2256" s="474">
        <v>74.55</v>
      </c>
      <c r="F2256" s="474" t="s">
        <v>4726</v>
      </c>
      <c r="G2256" s="475">
        <v>0.0</v>
      </c>
      <c r="M2256" s="473" t="s">
        <v>2515</v>
      </c>
      <c r="N2256" s="406">
        <v>78.27</v>
      </c>
      <c r="O2256" s="474">
        <v>80.27</v>
      </c>
      <c r="P2256" s="474">
        <v>81.18</v>
      </c>
      <c r="Q2256" s="474">
        <v>78.18</v>
      </c>
      <c r="R2256" s="474" t="s">
        <v>4659</v>
      </c>
      <c r="S2256" s="475">
        <v>-0.0227</v>
      </c>
    </row>
    <row r="2257" ht="15.75" customHeight="1">
      <c r="A2257" s="473" t="s">
        <v>2608</v>
      </c>
      <c r="B2257" s="406">
        <v>74.64</v>
      </c>
      <c r="C2257" s="474">
        <v>76.64</v>
      </c>
      <c r="D2257" s="474">
        <v>76.91</v>
      </c>
      <c r="E2257" s="474">
        <v>74.45</v>
      </c>
      <c r="F2257" s="474" t="s">
        <v>4736</v>
      </c>
      <c r="G2257" s="475">
        <v>-0.0202</v>
      </c>
      <c r="M2257" s="473" t="s">
        <v>2516</v>
      </c>
      <c r="N2257" s="406">
        <v>80.09</v>
      </c>
      <c r="O2257" s="474">
        <v>80.82</v>
      </c>
      <c r="P2257" s="474">
        <v>82.09</v>
      </c>
      <c r="Q2257" s="474">
        <v>79.64</v>
      </c>
      <c r="R2257" s="474" t="s">
        <v>4660</v>
      </c>
      <c r="S2257" s="475">
        <v>0.0126</v>
      </c>
    </row>
    <row r="2258" ht="15.75" customHeight="1">
      <c r="M2258" s="473" t="s">
        <v>2517</v>
      </c>
      <c r="N2258" s="406">
        <v>79.09</v>
      </c>
      <c r="O2258" s="474">
        <v>79.09</v>
      </c>
      <c r="P2258" s="474">
        <v>81.73</v>
      </c>
      <c r="Q2258" s="474">
        <v>79.09</v>
      </c>
      <c r="R2258" s="474" t="s">
        <v>4661</v>
      </c>
      <c r="S2258" s="475">
        <v>-0.0181</v>
      </c>
    </row>
    <row r="2259" ht="15.75" customHeight="1">
      <c r="M2259" s="473" t="s">
        <v>2518</v>
      </c>
      <c r="N2259" s="406">
        <v>80.55</v>
      </c>
      <c r="O2259" s="474">
        <v>83.73</v>
      </c>
      <c r="P2259" s="474">
        <v>84.45</v>
      </c>
      <c r="Q2259" s="474">
        <v>80.18</v>
      </c>
      <c r="R2259" s="474" t="s">
        <v>4662</v>
      </c>
      <c r="S2259" s="475">
        <v>-0.0316</v>
      </c>
    </row>
    <row r="2260" ht="15.75" customHeight="1">
      <c r="M2260" s="473" t="s">
        <v>2519</v>
      </c>
      <c r="N2260" s="406">
        <v>83.18</v>
      </c>
      <c r="O2260" s="474">
        <v>85.55</v>
      </c>
      <c r="P2260" s="474">
        <v>85.55</v>
      </c>
      <c r="Q2260" s="474">
        <v>82.73</v>
      </c>
      <c r="R2260" s="474" t="s">
        <v>4663</v>
      </c>
      <c r="S2260" s="475">
        <v>-0.0224</v>
      </c>
    </row>
    <row r="2261" ht="15.75" customHeight="1">
      <c r="M2261" s="473" t="s">
        <v>2520</v>
      </c>
      <c r="N2261" s="406">
        <v>85.09</v>
      </c>
      <c r="O2261" s="474">
        <v>83.91</v>
      </c>
      <c r="P2261" s="474">
        <v>87.09</v>
      </c>
      <c r="Q2261" s="474">
        <v>83.91</v>
      </c>
      <c r="R2261" s="474" t="s">
        <v>4664</v>
      </c>
      <c r="S2261" s="475">
        <v>0.0011</v>
      </c>
    </row>
    <row r="2262" ht="15.75" customHeight="1">
      <c r="M2262" s="473" t="s">
        <v>2521</v>
      </c>
      <c r="N2262" s="406">
        <v>85.0</v>
      </c>
      <c r="O2262" s="474">
        <v>86.55</v>
      </c>
      <c r="P2262" s="474">
        <v>88.09</v>
      </c>
      <c r="Q2262" s="474">
        <v>84.82</v>
      </c>
      <c r="R2262" s="474" t="s">
        <v>4665</v>
      </c>
      <c r="S2262" s="475">
        <v>-0.0157</v>
      </c>
    </row>
    <row r="2263" ht="15.75" customHeight="1">
      <c r="M2263" s="473" t="s">
        <v>2522</v>
      </c>
      <c r="N2263" s="406">
        <v>86.36</v>
      </c>
      <c r="O2263" s="474">
        <v>88.18</v>
      </c>
      <c r="P2263" s="474">
        <v>88.36</v>
      </c>
      <c r="Q2263" s="474">
        <v>85.91</v>
      </c>
      <c r="R2263" s="474" t="s">
        <v>4666</v>
      </c>
      <c r="S2263" s="475">
        <v>-0.0125</v>
      </c>
    </row>
    <row r="2264" ht="15.75" customHeight="1">
      <c r="M2264" s="473" t="s">
        <v>2523</v>
      </c>
      <c r="N2264" s="406">
        <v>87.45</v>
      </c>
      <c r="O2264" s="474">
        <v>90.91</v>
      </c>
      <c r="P2264" s="474">
        <v>90.91</v>
      </c>
      <c r="Q2264" s="474">
        <v>87.27</v>
      </c>
      <c r="R2264" s="474" t="s">
        <v>4667</v>
      </c>
      <c r="S2264" s="475">
        <v>-0.0264</v>
      </c>
    </row>
    <row r="2265" ht="15.75" customHeight="1">
      <c r="M2265" s="473" t="s">
        <v>2524</v>
      </c>
      <c r="N2265" s="406">
        <v>89.82</v>
      </c>
      <c r="O2265" s="474">
        <v>92.73</v>
      </c>
      <c r="P2265" s="474">
        <v>95.36</v>
      </c>
      <c r="Q2265" s="474">
        <v>89.18</v>
      </c>
      <c r="R2265" s="474" t="s">
        <v>4668</v>
      </c>
      <c r="S2265" s="475">
        <v>-0.0417</v>
      </c>
    </row>
    <row r="2266" ht="15.75" customHeight="1">
      <c r="M2266" s="473" t="s">
        <v>2525</v>
      </c>
      <c r="N2266" s="406">
        <v>93.73</v>
      </c>
      <c r="O2266" s="474">
        <v>88.18</v>
      </c>
      <c r="P2266" s="474">
        <v>94.45</v>
      </c>
      <c r="Q2266" s="474">
        <v>88.18</v>
      </c>
      <c r="R2266" s="474" t="s">
        <v>4669</v>
      </c>
      <c r="S2266" s="475">
        <v>0.0651</v>
      </c>
    </row>
    <row r="2267" ht="15.75" customHeight="1">
      <c r="M2267" s="473" t="s">
        <v>2526</v>
      </c>
      <c r="N2267" s="406">
        <v>88.0</v>
      </c>
      <c r="O2267" s="474">
        <v>89.09</v>
      </c>
      <c r="P2267" s="474">
        <v>90.64</v>
      </c>
      <c r="Q2267" s="474">
        <v>87.27</v>
      </c>
      <c r="R2267" s="474" t="s">
        <v>4670</v>
      </c>
      <c r="S2267" s="475">
        <v>-0.0082</v>
      </c>
    </row>
    <row r="2268" ht="15.75" customHeight="1">
      <c r="M2268" s="473" t="s">
        <v>2527</v>
      </c>
      <c r="N2268" s="406">
        <v>88.73</v>
      </c>
      <c r="O2268" s="474">
        <v>87.91</v>
      </c>
      <c r="P2268" s="474">
        <v>92.73</v>
      </c>
      <c r="Q2268" s="474">
        <v>87.91</v>
      </c>
      <c r="R2268" s="474" t="s">
        <v>4671</v>
      </c>
      <c r="S2268" s="475">
        <v>0.0073</v>
      </c>
    </row>
    <row r="2269" ht="15.75" customHeight="1">
      <c r="M2269" s="473" t="s">
        <v>2528</v>
      </c>
      <c r="N2269" s="406">
        <v>88.09</v>
      </c>
      <c r="O2269" s="474">
        <v>91.91</v>
      </c>
      <c r="P2269" s="474">
        <v>92.55</v>
      </c>
      <c r="Q2269" s="474">
        <v>87.36</v>
      </c>
      <c r="R2269" s="474" t="s">
        <v>4672</v>
      </c>
      <c r="S2269" s="475">
        <v>-0.0444</v>
      </c>
    </row>
    <row r="2270" ht="15.75" customHeight="1">
      <c r="M2270" s="473" t="s">
        <v>2529</v>
      </c>
      <c r="N2270" s="406">
        <v>92.18</v>
      </c>
      <c r="O2270" s="474">
        <v>91.55</v>
      </c>
      <c r="P2270" s="474">
        <v>94.0</v>
      </c>
      <c r="Q2270" s="474">
        <v>90.91</v>
      </c>
      <c r="R2270" s="474" t="s">
        <v>4673</v>
      </c>
      <c r="S2270" s="475">
        <v>0.014</v>
      </c>
    </row>
    <row r="2271" ht="15.75" customHeight="1">
      <c r="M2271" s="473" t="s">
        <v>2530</v>
      </c>
      <c r="N2271" s="406">
        <v>90.91</v>
      </c>
      <c r="O2271" s="474">
        <v>87.64</v>
      </c>
      <c r="P2271" s="474">
        <v>92.73</v>
      </c>
      <c r="Q2271" s="474">
        <v>87.27</v>
      </c>
      <c r="R2271" s="474" t="s">
        <v>4674</v>
      </c>
      <c r="S2271" s="475">
        <v>0.0396</v>
      </c>
    </row>
    <row r="2272" ht="15.75" customHeight="1">
      <c r="M2272" s="473" t="s">
        <v>2531</v>
      </c>
      <c r="N2272" s="406">
        <v>87.45</v>
      </c>
      <c r="O2272" s="474">
        <v>91.82</v>
      </c>
      <c r="P2272" s="474">
        <v>91.82</v>
      </c>
      <c r="Q2272" s="474">
        <v>86.0</v>
      </c>
      <c r="R2272" s="474" t="s">
        <v>4675</v>
      </c>
      <c r="S2272" s="475">
        <v>-0.0428</v>
      </c>
    </row>
    <row r="2273" ht="15.75" customHeight="1">
      <c r="M2273" s="473" t="s">
        <v>2532</v>
      </c>
      <c r="N2273" s="406">
        <v>91.36</v>
      </c>
      <c r="O2273" s="474">
        <v>91.82</v>
      </c>
      <c r="P2273" s="474">
        <v>94.55</v>
      </c>
      <c r="Q2273" s="474">
        <v>90.82</v>
      </c>
      <c r="R2273" s="474" t="s">
        <v>4676</v>
      </c>
      <c r="S2273" s="475">
        <v>-0.0195</v>
      </c>
    </row>
    <row r="2274" ht="15.75" customHeight="1">
      <c r="M2274" s="473" t="s">
        <v>2533</v>
      </c>
      <c r="N2274" s="406">
        <v>93.18</v>
      </c>
      <c r="O2274" s="474">
        <v>91.91</v>
      </c>
      <c r="P2274" s="474">
        <v>95.27</v>
      </c>
      <c r="Q2274" s="474">
        <v>91.18</v>
      </c>
      <c r="R2274" s="474" t="s">
        <v>4677</v>
      </c>
      <c r="S2274" s="475">
        <v>0.0138</v>
      </c>
    </row>
    <row r="2275" ht="15.75" customHeight="1">
      <c r="M2275" s="473" t="s">
        <v>2534</v>
      </c>
      <c r="N2275" s="406">
        <v>91.91</v>
      </c>
      <c r="O2275" s="474">
        <v>92.73</v>
      </c>
      <c r="P2275" s="474">
        <v>94.55</v>
      </c>
      <c r="Q2275" s="474">
        <v>91.36</v>
      </c>
      <c r="R2275" s="474" t="s">
        <v>4678</v>
      </c>
      <c r="S2275" s="475">
        <v>-0.0288</v>
      </c>
    </row>
    <row r="2276" ht="15.75" customHeight="1">
      <c r="M2276" s="473" t="s">
        <v>2535</v>
      </c>
      <c r="N2276" s="406">
        <v>94.64</v>
      </c>
      <c r="O2276" s="474">
        <v>98.18</v>
      </c>
      <c r="P2276" s="474">
        <v>98.18</v>
      </c>
      <c r="Q2276" s="474">
        <v>93.64</v>
      </c>
      <c r="R2276" s="474" t="s">
        <v>4663</v>
      </c>
      <c r="S2276" s="475">
        <v>-0.0085</v>
      </c>
    </row>
    <row r="2277" ht="15.75" customHeight="1">
      <c r="M2277" s="473" t="s">
        <v>2536</v>
      </c>
      <c r="N2277" s="406">
        <v>95.45</v>
      </c>
      <c r="O2277" s="474">
        <v>93.64</v>
      </c>
      <c r="P2277" s="474">
        <v>95.91</v>
      </c>
      <c r="Q2277" s="474">
        <v>91.18</v>
      </c>
      <c r="R2277" s="474" t="s">
        <v>4679</v>
      </c>
      <c r="S2277" s="475">
        <v>0.0324</v>
      </c>
    </row>
    <row r="2278" ht="15.75" customHeight="1">
      <c r="M2278" s="473" t="s">
        <v>2537</v>
      </c>
      <c r="N2278" s="406">
        <v>92.45</v>
      </c>
      <c r="O2278" s="474">
        <v>95.27</v>
      </c>
      <c r="P2278" s="474">
        <v>95.27</v>
      </c>
      <c r="Q2278" s="474">
        <v>91.18</v>
      </c>
      <c r="R2278" s="474" t="s">
        <v>4680</v>
      </c>
      <c r="S2278" s="475">
        <v>-0.003</v>
      </c>
    </row>
    <row r="2279" ht="15.75" customHeight="1">
      <c r="M2279" s="473" t="s">
        <v>2538</v>
      </c>
      <c r="N2279" s="406">
        <v>92.73</v>
      </c>
      <c r="O2279" s="474">
        <v>95.91</v>
      </c>
      <c r="P2279" s="474">
        <v>95.91</v>
      </c>
      <c r="Q2279" s="474">
        <v>92.27</v>
      </c>
      <c r="R2279" s="474" t="s">
        <v>4681</v>
      </c>
      <c r="S2279" s="475">
        <v>-0.0107</v>
      </c>
    </row>
    <row r="2280" ht="15.75" customHeight="1">
      <c r="M2280" s="473" t="s">
        <v>2539</v>
      </c>
      <c r="N2280" s="406">
        <v>93.73</v>
      </c>
      <c r="O2280" s="474">
        <v>98.27</v>
      </c>
      <c r="P2280" s="474">
        <v>99.09</v>
      </c>
      <c r="Q2280" s="474">
        <v>93.55</v>
      </c>
      <c r="R2280" s="474" t="s">
        <v>4682</v>
      </c>
      <c r="S2280" s="475">
        <v>-0.04</v>
      </c>
    </row>
    <row r="2281" ht="15.75" customHeight="1">
      <c r="M2281" s="473" t="s">
        <v>2540</v>
      </c>
      <c r="N2281" s="406">
        <v>97.64</v>
      </c>
      <c r="O2281" s="474">
        <v>98.09</v>
      </c>
      <c r="P2281" s="474">
        <v>99.0</v>
      </c>
      <c r="Q2281" s="474">
        <v>96.27</v>
      </c>
      <c r="R2281" s="474" t="s">
        <v>4683</v>
      </c>
      <c r="S2281" s="475">
        <v>0.0152</v>
      </c>
    </row>
    <row r="2282" ht="15.75" customHeight="1">
      <c r="M2282" s="473" t="s">
        <v>2541</v>
      </c>
      <c r="N2282" s="406">
        <v>96.18</v>
      </c>
      <c r="O2282" s="474">
        <v>97.18</v>
      </c>
      <c r="P2282" s="474">
        <v>98.09</v>
      </c>
      <c r="Q2282" s="474">
        <v>93.64</v>
      </c>
      <c r="R2282" s="474" t="s">
        <v>4684</v>
      </c>
      <c r="S2282" s="475">
        <v>0.0</v>
      </c>
    </row>
    <row r="2283" ht="15.75" customHeight="1">
      <c r="M2283" s="473" t="s">
        <v>2542</v>
      </c>
      <c r="N2283" s="406">
        <v>96.18</v>
      </c>
      <c r="O2283" s="474">
        <v>100.0</v>
      </c>
      <c r="P2283" s="474">
        <v>100.0</v>
      </c>
      <c r="Q2283" s="474">
        <v>94.73</v>
      </c>
      <c r="R2283" s="474" t="s">
        <v>4685</v>
      </c>
      <c r="S2283" s="475">
        <v>-0.0285</v>
      </c>
    </row>
    <row r="2284" ht="15.75" customHeight="1">
      <c r="M2284" s="473" t="s">
        <v>2543</v>
      </c>
      <c r="N2284" s="406">
        <v>99.0</v>
      </c>
      <c r="O2284" s="474">
        <v>103.64</v>
      </c>
      <c r="P2284" s="474">
        <v>103.64</v>
      </c>
      <c r="Q2284" s="474">
        <v>98.18</v>
      </c>
      <c r="R2284" s="474" t="s">
        <v>4686</v>
      </c>
      <c r="S2284" s="475">
        <v>-0.0215</v>
      </c>
    </row>
    <row r="2285" ht="15.75" customHeight="1">
      <c r="M2285" s="473" t="s">
        <v>2544</v>
      </c>
      <c r="N2285" s="406">
        <v>101.18</v>
      </c>
      <c r="O2285" s="474">
        <v>104.55</v>
      </c>
      <c r="P2285" s="474">
        <v>104.55</v>
      </c>
      <c r="Q2285" s="474">
        <v>100.0</v>
      </c>
      <c r="R2285" s="474" t="s">
        <v>4687</v>
      </c>
      <c r="S2285" s="475">
        <v>-0.0063</v>
      </c>
    </row>
    <row r="2286" ht="15.75" customHeight="1">
      <c r="M2286" s="473" t="s">
        <v>2545</v>
      </c>
      <c r="N2286" s="406">
        <v>101.82</v>
      </c>
      <c r="O2286" s="474">
        <v>105.45</v>
      </c>
      <c r="P2286" s="474">
        <v>106.45</v>
      </c>
      <c r="Q2286" s="474">
        <v>101.45</v>
      </c>
      <c r="R2286" s="474" t="s">
        <v>4410</v>
      </c>
      <c r="S2286" s="475">
        <v>-0.0243</v>
      </c>
    </row>
    <row r="2287" ht="15.75" customHeight="1">
      <c r="M2287" s="473" t="s">
        <v>2546</v>
      </c>
      <c r="N2287" s="406">
        <v>104.36</v>
      </c>
      <c r="O2287" s="474">
        <v>105.45</v>
      </c>
      <c r="P2287" s="474">
        <v>106.27</v>
      </c>
      <c r="Q2287" s="474">
        <v>102.91</v>
      </c>
      <c r="R2287" s="474" t="s">
        <v>4688</v>
      </c>
      <c r="S2287" s="475">
        <v>9.0E-4</v>
      </c>
    </row>
    <row r="2288" ht="15.75" customHeight="1">
      <c r="M2288" s="473" t="s">
        <v>2547</v>
      </c>
      <c r="N2288" s="406">
        <v>104.27</v>
      </c>
      <c r="O2288" s="474">
        <v>107.27</v>
      </c>
      <c r="P2288" s="474">
        <v>107.27</v>
      </c>
      <c r="Q2288" s="474">
        <v>103.64</v>
      </c>
      <c r="R2288" s="474" t="s">
        <v>4689</v>
      </c>
      <c r="S2288" s="475">
        <v>-0.0222</v>
      </c>
    </row>
    <row r="2289" ht="15.75" customHeight="1">
      <c r="M2289" s="473" t="s">
        <v>2548</v>
      </c>
      <c r="N2289" s="406">
        <v>106.64</v>
      </c>
      <c r="O2289" s="474">
        <v>102.18</v>
      </c>
      <c r="P2289" s="474">
        <v>107.55</v>
      </c>
      <c r="Q2289" s="474">
        <v>100.91</v>
      </c>
      <c r="R2289" s="474" t="s">
        <v>3123</v>
      </c>
      <c r="S2289" s="475">
        <v>0.0446</v>
      </c>
    </row>
    <row r="2290" ht="15.75" customHeight="1">
      <c r="M2290" s="473" t="s">
        <v>2549</v>
      </c>
      <c r="N2290" s="406">
        <v>102.09</v>
      </c>
      <c r="O2290" s="474">
        <v>106.36</v>
      </c>
      <c r="P2290" s="474">
        <v>107.91</v>
      </c>
      <c r="Q2290" s="474">
        <v>100.91</v>
      </c>
      <c r="R2290" s="474" t="s">
        <v>4329</v>
      </c>
      <c r="S2290" s="475">
        <v>-0.0285</v>
      </c>
    </row>
    <row r="2291" ht="15.75" customHeight="1">
      <c r="M2291" s="473" t="s">
        <v>2550</v>
      </c>
      <c r="N2291" s="406">
        <v>105.09</v>
      </c>
      <c r="O2291" s="474">
        <v>103.64</v>
      </c>
      <c r="P2291" s="474">
        <v>106.27</v>
      </c>
      <c r="Q2291" s="474">
        <v>101.73</v>
      </c>
      <c r="R2291" s="474" t="s">
        <v>3093</v>
      </c>
      <c r="S2291" s="475">
        <v>0.0221</v>
      </c>
    </row>
    <row r="2292" ht="15.75" customHeight="1">
      <c r="M2292" s="473" t="s">
        <v>2551</v>
      </c>
      <c r="N2292" s="406">
        <v>102.82</v>
      </c>
      <c r="O2292" s="474">
        <v>106.45</v>
      </c>
      <c r="P2292" s="474">
        <v>107.73</v>
      </c>
      <c r="Q2292" s="474">
        <v>101.55</v>
      </c>
      <c r="R2292" s="474" t="s">
        <v>4542</v>
      </c>
      <c r="S2292" s="475">
        <v>-0.0292</v>
      </c>
    </row>
    <row r="2293" ht="15.75" customHeight="1">
      <c r="M2293" s="473" t="s">
        <v>2552</v>
      </c>
      <c r="N2293" s="406">
        <v>105.91</v>
      </c>
      <c r="O2293" s="474">
        <v>113.45</v>
      </c>
      <c r="P2293" s="474">
        <v>113.45</v>
      </c>
      <c r="Q2293" s="474">
        <v>104.64</v>
      </c>
      <c r="R2293" s="474" t="s">
        <v>4690</v>
      </c>
      <c r="S2293" s="475">
        <v>-0.0482</v>
      </c>
    </row>
    <row r="2294" ht="15.75" customHeight="1">
      <c r="M2294" s="473" t="s">
        <v>2553</v>
      </c>
      <c r="N2294" s="406">
        <v>111.27</v>
      </c>
      <c r="O2294" s="474">
        <v>108.18</v>
      </c>
      <c r="P2294" s="474">
        <v>113.64</v>
      </c>
      <c r="Q2294" s="474">
        <v>108.18</v>
      </c>
      <c r="R2294" s="474" t="s">
        <v>4691</v>
      </c>
      <c r="S2294" s="475">
        <v>0.0082</v>
      </c>
    </row>
    <row r="2295" ht="15.75" customHeight="1">
      <c r="M2295" s="473" t="s">
        <v>2554</v>
      </c>
      <c r="N2295" s="406">
        <v>110.36</v>
      </c>
      <c r="O2295" s="474">
        <v>106.55</v>
      </c>
      <c r="P2295" s="474">
        <v>113.64</v>
      </c>
      <c r="Q2295" s="474">
        <v>106.45</v>
      </c>
      <c r="R2295" s="474" t="s">
        <v>4692</v>
      </c>
      <c r="S2295" s="475">
        <v>0.042</v>
      </c>
    </row>
    <row r="2296" ht="15.75" customHeight="1">
      <c r="M2296" s="473" t="s">
        <v>2555</v>
      </c>
      <c r="N2296" s="406">
        <v>105.91</v>
      </c>
      <c r="O2296" s="474">
        <v>101.45</v>
      </c>
      <c r="P2296" s="474">
        <v>106.91</v>
      </c>
      <c r="Q2296" s="474">
        <v>99.55</v>
      </c>
      <c r="R2296" s="474" t="s">
        <v>4693</v>
      </c>
      <c r="S2296" s="475">
        <v>0.0591</v>
      </c>
    </row>
    <row r="2297" ht="15.75" customHeight="1">
      <c r="M2297" s="473" t="s">
        <v>2556</v>
      </c>
      <c r="N2297" s="406">
        <v>100.0</v>
      </c>
      <c r="O2297" s="474">
        <v>100.0</v>
      </c>
      <c r="P2297" s="474">
        <v>102.64</v>
      </c>
      <c r="Q2297" s="474">
        <v>97.55</v>
      </c>
      <c r="R2297" s="474" t="s">
        <v>4694</v>
      </c>
      <c r="S2297" s="475">
        <v>0.0064</v>
      </c>
    </row>
    <row r="2298" ht="15.75" customHeight="1">
      <c r="M2298" s="473" t="s">
        <v>2557</v>
      </c>
      <c r="N2298" s="406">
        <v>99.36</v>
      </c>
      <c r="O2298" s="474">
        <v>102.73</v>
      </c>
      <c r="P2298" s="474">
        <v>104.45</v>
      </c>
      <c r="Q2298" s="474">
        <v>98.64</v>
      </c>
      <c r="R2298" s="474" t="s">
        <v>4695</v>
      </c>
      <c r="S2298" s="475">
        <v>-0.0345</v>
      </c>
    </row>
    <row r="2299" ht="15.75" customHeight="1">
      <c r="M2299" s="473" t="s">
        <v>2558</v>
      </c>
      <c r="N2299" s="406">
        <v>102.91</v>
      </c>
      <c r="O2299" s="474">
        <v>98.0</v>
      </c>
      <c r="P2299" s="474">
        <v>104.45</v>
      </c>
      <c r="Q2299" s="474">
        <v>98.0</v>
      </c>
      <c r="R2299" s="474" t="s">
        <v>4696</v>
      </c>
      <c r="S2299" s="475">
        <v>0.0619</v>
      </c>
    </row>
    <row r="2300" ht="15.75" customHeight="1">
      <c r="M2300" s="473" t="s">
        <v>2559</v>
      </c>
      <c r="N2300" s="406">
        <v>96.91</v>
      </c>
      <c r="O2300" s="474">
        <v>97.27</v>
      </c>
      <c r="P2300" s="474">
        <v>99.0</v>
      </c>
      <c r="Q2300" s="474">
        <v>95.36</v>
      </c>
      <c r="R2300" s="474" t="s">
        <v>4697</v>
      </c>
      <c r="S2300" s="475">
        <v>-0.0028</v>
      </c>
    </row>
    <row r="2301" ht="15.75" customHeight="1">
      <c r="M2301" s="473" t="s">
        <v>2560</v>
      </c>
      <c r="N2301" s="406">
        <v>97.18</v>
      </c>
      <c r="O2301" s="474">
        <v>90.91</v>
      </c>
      <c r="P2301" s="474">
        <v>98.18</v>
      </c>
      <c r="Q2301" s="474">
        <v>89.73</v>
      </c>
      <c r="R2301" s="474" t="s">
        <v>4698</v>
      </c>
      <c r="S2301" s="475">
        <v>0.0711</v>
      </c>
    </row>
    <row r="2302" ht="15.75" customHeight="1">
      <c r="M2302" s="473" t="s">
        <v>2561</v>
      </c>
      <c r="N2302" s="406">
        <v>90.73</v>
      </c>
      <c r="O2302" s="474">
        <v>94.45</v>
      </c>
      <c r="P2302" s="474">
        <v>95.18</v>
      </c>
      <c r="Q2302" s="474">
        <v>89.91</v>
      </c>
      <c r="R2302" s="474" t="s">
        <v>4699</v>
      </c>
      <c r="S2302" s="475">
        <v>-0.0254</v>
      </c>
    </row>
    <row r="2303" ht="15.75" customHeight="1">
      <c r="M2303" s="473" t="s">
        <v>2562</v>
      </c>
      <c r="N2303" s="406">
        <v>93.09</v>
      </c>
      <c r="O2303" s="474">
        <v>88.73</v>
      </c>
      <c r="P2303" s="474">
        <v>93.64</v>
      </c>
      <c r="Q2303" s="474">
        <v>87.73</v>
      </c>
      <c r="R2303" s="474" t="s">
        <v>4700</v>
      </c>
      <c r="S2303" s="475">
        <v>0.0611</v>
      </c>
    </row>
    <row r="2304" ht="15.75" customHeight="1">
      <c r="M2304" s="473" t="s">
        <v>2563</v>
      </c>
      <c r="N2304" s="406">
        <v>87.73</v>
      </c>
      <c r="O2304" s="474">
        <v>86.27</v>
      </c>
      <c r="P2304" s="474">
        <v>88.55</v>
      </c>
      <c r="Q2304" s="474">
        <v>86.27</v>
      </c>
      <c r="R2304" s="474" t="s">
        <v>4701</v>
      </c>
      <c r="S2304" s="475">
        <v>0.0321</v>
      </c>
    </row>
    <row r="2305" ht="15.75" customHeight="1">
      <c r="M2305" s="473" t="s">
        <v>2564</v>
      </c>
      <c r="N2305" s="406">
        <v>85.0</v>
      </c>
      <c r="O2305" s="474">
        <v>86.27</v>
      </c>
      <c r="P2305" s="474">
        <v>87.55</v>
      </c>
      <c r="Q2305" s="474">
        <v>84.64</v>
      </c>
      <c r="R2305" s="474" t="s">
        <v>4702</v>
      </c>
      <c r="S2305" s="475">
        <v>0.0</v>
      </c>
    </row>
    <row r="2306" ht="15.75" customHeight="1">
      <c r="M2306" s="473" t="s">
        <v>2565</v>
      </c>
      <c r="N2306" s="406">
        <v>85.0</v>
      </c>
      <c r="O2306" s="474">
        <v>85.55</v>
      </c>
      <c r="P2306" s="474">
        <v>86.36</v>
      </c>
      <c r="Q2306" s="474">
        <v>84.64</v>
      </c>
      <c r="R2306" s="474" t="s">
        <v>4273</v>
      </c>
      <c r="S2306" s="475">
        <v>0.0043</v>
      </c>
    </row>
    <row r="2307" ht="15.75" customHeight="1">
      <c r="M2307" s="473" t="s">
        <v>2566</v>
      </c>
      <c r="N2307" s="406">
        <v>84.64</v>
      </c>
      <c r="O2307" s="474">
        <v>87.0</v>
      </c>
      <c r="P2307" s="474">
        <v>87.55</v>
      </c>
      <c r="Q2307" s="474">
        <v>84.36</v>
      </c>
      <c r="R2307" s="474" t="s">
        <v>4703</v>
      </c>
      <c r="S2307" s="475">
        <v>-0.0251</v>
      </c>
    </row>
    <row r="2308" ht="15.75" customHeight="1">
      <c r="M2308" s="473" t="s">
        <v>2567</v>
      </c>
      <c r="N2308" s="406">
        <v>86.82</v>
      </c>
      <c r="O2308" s="474">
        <v>90.91</v>
      </c>
      <c r="P2308" s="474">
        <v>91.82</v>
      </c>
      <c r="Q2308" s="474">
        <v>86.36</v>
      </c>
      <c r="R2308" s="474" t="s">
        <v>3189</v>
      </c>
      <c r="S2308" s="475">
        <v>-0.0305</v>
      </c>
    </row>
    <row r="2309" ht="15.75" customHeight="1">
      <c r="M2309" s="473" t="s">
        <v>2568</v>
      </c>
      <c r="N2309" s="406">
        <v>89.55</v>
      </c>
      <c r="O2309" s="474">
        <v>88.18</v>
      </c>
      <c r="P2309" s="474">
        <v>90.82</v>
      </c>
      <c r="Q2309" s="474">
        <v>88.09</v>
      </c>
      <c r="R2309" s="474" t="s">
        <v>4704</v>
      </c>
      <c r="S2309" s="475">
        <v>0.0197</v>
      </c>
    </row>
    <row r="2310" ht="15.75" customHeight="1">
      <c r="M2310" s="473" t="s">
        <v>2569</v>
      </c>
      <c r="N2310" s="406">
        <v>87.82</v>
      </c>
      <c r="O2310" s="474">
        <v>88.18</v>
      </c>
      <c r="P2310" s="474">
        <v>88.36</v>
      </c>
      <c r="Q2310" s="474">
        <v>86.09</v>
      </c>
      <c r="R2310" s="474" t="s">
        <v>4705</v>
      </c>
      <c r="S2310" s="475">
        <v>0.018</v>
      </c>
    </row>
    <row r="2311" ht="15.75" customHeight="1">
      <c r="M2311" s="473" t="s">
        <v>2570</v>
      </c>
      <c r="N2311" s="406">
        <v>86.27</v>
      </c>
      <c r="O2311" s="474">
        <v>86.64</v>
      </c>
      <c r="P2311" s="474">
        <v>88.09</v>
      </c>
      <c r="Q2311" s="474">
        <v>85.36</v>
      </c>
      <c r="R2311" s="474" t="s">
        <v>4407</v>
      </c>
      <c r="S2311" s="475">
        <v>-0.0021</v>
      </c>
    </row>
    <row r="2312" ht="15.75" customHeight="1">
      <c r="M2312" s="473" t="s">
        <v>2571</v>
      </c>
      <c r="N2312" s="406">
        <v>86.45</v>
      </c>
      <c r="O2312" s="474">
        <v>88.64</v>
      </c>
      <c r="P2312" s="474">
        <v>89.55</v>
      </c>
      <c r="Q2312" s="474">
        <v>86.27</v>
      </c>
      <c r="R2312" s="474" t="s">
        <v>4416</v>
      </c>
      <c r="S2312" s="475">
        <v>-0.0247</v>
      </c>
    </row>
    <row r="2313" ht="15.75" customHeight="1">
      <c r="M2313" s="473" t="s">
        <v>2572</v>
      </c>
      <c r="N2313" s="406">
        <v>88.64</v>
      </c>
      <c r="O2313" s="474">
        <v>86.64</v>
      </c>
      <c r="P2313" s="474">
        <v>89.73</v>
      </c>
      <c r="Q2313" s="474">
        <v>85.45</v>
      </c>
      <c r="R2313" s="474" t="s">
        <v>3291</v>
      </c>
      <c r="S2313" s="475">
        <v>0.0296</v>
      </c>
    </row>
    <row r="2314" ht="15.75" customHeight="1">
      <c r="M2314" s="473" t="s">
        <v>2573</v>
      </c>
      <c r="N2314" s="406">
        <v>86.09</v>
      </c>
      <c r="O2314" s="474">
        <v>87.91</v>
      </c>
      <c r="P2314" s="474">
        <v>88.82</v>
      </c>
      <c r="Q2314" s="474">
        <v>84.82</v>
      </c>
      <c r="R2314" s="474" t="s">
        <v>4472</v>
      </c>
      <c r="S2314" s="475">
        <v>-0.0042</v>
      </c>
    </row>
    <row r="2315" ht="15.75" customHeight="1">
      <c r="M2315" s="473" t="s">
        <v>2574</v>
      </c>
      <c r="N2315" s="406">
        <v>86.45</v>
      </c>
      <c r="O2315" s="474">
        <v>89.82</v>
      </c>
      <c r="P2315" s="474">
        <v>89.91</v>
      </c>
      <c r="Q2315" s="474">
        <v>86.0</v>
      </c>
      <c r="R2315" s="474" t="s">
        <v>4706</v>
      </c>
      <c r="S2315" s="475">
        <v>-0.0375</v>
      </c>
    </row>
    <row r="2316" ht="15.75" customHeight="1">
      <c r="M2316" s="473" t="s">
        <v>2575</v>
      </c>
      <c r="N2316" s="406">
        <v>89.82</v>
      </c>
      <c r="O2316" s="474">
        <v>93.09</v>
      </c>
      <c r="P2316" s="474">
        <v>95.27</v>
      </c>
      <c r="Q2316" s="474">
        <v>88.27</v>
      </c>
      <c r="R2316" s="474" t="s">
        <v>4707</v>
      </c>
      <c r="S2316" s="475">
        <v>-0.0139</v>
      </c>
    </row>
    <row r="2317" ht="15.75" customHeight="1">
      <c r="M2317" s="473" t="s">
        <v>2576</v>
      </c>
      <c r="N2317" s="406">
        <v>91.09</v>
      </c>
      <c r="O2317" s="474">
        <v>91.73</v>
      </c>
      <c r="P2317" s="474">
        <v>92.45</v>
      </c>
      <c r="Q2317" s="474">
        <v>87.73</v>
      </c>
      <c r="R2317" s="474" t="s">
        <v>4708</v>
      </c>
      <c r="S2317" s="475">
        <v>0.006</v>
      </c>
    </row>
    <row r="2318" ht="15.75" customHeight="1">
      <c r="M2318" s="473" t="s">
        <v>2577</v>
      </c>
      <c r="N2318" s="406">
        <v>90.55</v>
      </c>
      <c r="O2318" s="474">
        <v>88.18</v>
      </c>
      <c r="P2318" s="474">
        <v>94.36</v>
      </c>
      <c r="Q2318" s="474">
        <v>88.18</v>
      </c>
      <c r="R2318" s="474" t="s">
        <v>4709</v>
      </c>
      <c r="S2318" s="475">
        <v>0.0215</v>
      </c>
    </row>
    <row r="2319" ht="15.75" customHeight="1">
      <c r="M2319" s="473" t="s">
        <v>2578</v>
      </c>
      <c r="N2319" s="406">
        <v>88.64</v>
      </c>
      <c r="O2319" s="474">
        <v>84.55</v>
      </c>
      <c r="P2319" s="474">
        <v>89.09</v>
      </c>
      <c r="Q2319" s="474">
        <v>83.82</v>
      </c>
      <c r="R2319" s="474" t="s">
        <v>4710</v>
      </c>
      <c r="S2319" s="475">
        <v>0.0484</v>
      </c>
    </row>
    <row r="2320" ht="15.75" customHeight="1">
      <c r="M2320" s="473" t="s">
        <v>2579</v>
      </c>
      <c r="N2320" s="406">
        <v>84.55</v>
      </c>
      <c r="O2320" s="474">
        <v>84.0</v>
      </c>
      <c r="P2320" s="474">
        <v>86.09</v>
      </c>
      <c r="Q2320" s="474">
        <v>83.45</v>
      </c>
      <c r="R2320" s="474" t="s">
        <v>4711</v>
      </c>
      <c r="S2320" s="475">
        <v>-0.0021</v>
      </c>
    </row>
    <row r="2321" ht="15.75" customHeight="1">
      <c r="M2321" s="473" t="s">
        <v>2580</v>
      </c>
      <c r="N2321" s="406">
        <v>84.73</v>
      </c>
      <c r="O2321" s="474">
        <v>83.27</v>
      </c>
      <c r="P2321" s="474">
        <v>85.45</v>
      </c>
      <c r="Q2321" s="474">
        <v>81.09</v>
      </c>
      <c r="R2321" s="474" t="s">
        <v>4712</v>
      </c>
      <c r="S2321" s="475">
        <v>0.0175</v>
      </c>
    </row>
    <row r="2322" ht="15.75" customHeight="1">
      <c r="M2322" s="473" t="s">
        <v>2581</v>
      </c>
      <c r="N2322" s="406">
        <v>83.27</v>
      </c>
      <c r="O2322" s="474">
        <v>78.91</v>
      </c>
      <c r="P2322" s="474">
        <v>84.45</v>
      </c>
      <c r="Q2322" s="474">
        <v>78.64</v>
      </c>
      <c r="R2322" s="474" t="s">
        <v>4713</v>
      </c>
      <c r="S2322" s="475">
        <v>0.0738</v>
      </c>
    </row>
    <row r="2323" ht="15.75" customHeight="1">
      <c r="M2323" s="473" t="s">
        <v>2582</v>
      </c>
      <c r="N2323" s="406">
        <v>77.55</v>
      </c>
      <c r="O2323" s="474">
        <v>77.27</v>
      </c>
      <c r="P2323" s="474">
        <v>78.64</v>
      </c>
      <c r="Q2323" s="474">
        <v>76.55</v>
      </c>
      <c r="R2323" s="474" t="s">
        <v>4469</v>
      </c>
      <c r="S2323" s="475">
        <v>0.018</v>
      </c>
    </row>
    <row r="2324" ht="15.75" customHeight="1">
      <c r="M2324" s="473" t="s">
        <v>2583</v>
      </c>
      <c r="N2324" s="406">
        <v>76.18</v>
      </c>
      <c r="O2324" s="474">
        <v>77.82</v>
      </c>
      <c r="P2324" s="474">
        <v>77.91</v>
      </c>
      <c r="Q2324" s="474">
        <v>75.0</v>
      </c>
      <c r="R2324" s="474" t="s">
        <v>3457</v>
      </c>
      <c r="S2324" s="475">
        <v>-0.0024</v>
      </c>
    </row>
    <row r="2325" ht="15.75" customHeight="1">
      <c r="M2325" s="473" t="s">
        <v>2584</v>
      </c>
      <c r="N2325" s="406">
        <v>76.36</v>
      </c>
      <c r="O2325" s="474">
        <v>80.36</v>
      </c>
      <c r="P2325" s="474">
        <v>81.09</v>
      </c>
      <c r="Q2325" s="474">
        <v>76.0</v>
      </c>
      <c r="R2325" s="474" t="s">
        <v>4714</v>
      </c>
      <c r="S2325" s="475">
        <v>-0.0378</v>
      </c>
    </row>
    <row r="2326" ht="15.75" customHeight="1">
      <c r="M2326" s="473" t="s">
        <v>2585</v>
      </c>
      <c r="N2326" s="406">
        <v>79.36</v>
      </c>
      <c r="O2326" s="474">
        <v>74.09</v>
      </c>
      <c r="P2326" s="474">
        <v>80.18</v>
      </c>
      <c r="Q2326" s="474">
        <v>74.09</v>
      </c>
      <c r="R2326" s="474" t="s">
        <v>4715</v>
      </c>
      <c r="S2326" s="475">
        <v>0.0805</v>
      </c>
    </row>
    <row r="2327" ht="15.75" customHeight="1">
      <c r="M2327" s="473" t="s">
        <v>2586</v>
      </c>
      <c r="N2327" s="406">
        <v>73.45</v>
      </c>
      <c r="O2327" s="474">
        <v>70.91</v>
      </c>
      <c r="P2327" s="474">
        <v>74.0</v>
      </c>
      <c r="Q2327" s="474">
        <v>70.91</v>
      </c>
      <c r="R2327" s="474" t="s">
        <v>4716</v>
      </c>
      <c r="S2327" s="475">
        <v>0.0358</v>
      </c>
    </row>
    <row r="2328" ht="15.75" customHeight="1">
      <c r="M2328" s="473" t="s">
        <v>2587</v>
      </c>
      <c r="N2328" s="406">
        <v>70.91</v>
      </c>
      <c r="O2328" s="474">
        <v>72.73</v>
      </c>
      <c r="P2328" s="474">
        <v>72.73</v>
      </c>
      <c r="Q2328" s="474">
        <v>70.64</v>
      </c>
      <c r="R2328" s="474" t="s">
        <v>4717</v>
      </c>
      <c r="S2328" s="475">
        <v>-0.0038</v>
      </c>
    </row>
    <row r="2329" ht="15.75" customHeight="1">
      <c r="M2329" s="473" t="s">
        <v>2588</v>
      </c>
      <c r="N2329" s="406">
        <v>71.18</v>
      </c>
      <c r="O2329" s="474">
        <v>72.91</v>
      </c>
      <c r="P2329" s="474">
        <v>73.18</v>
      </c>
      <c r="Q2329" s="474">
        <v>71.09</v>
      </c>
      <c r="R2329" s="474" t="s">
        <v>4718</v>
      </c>
      <c r="S2329" s="475">
        <v>-0.0201</v>
      </c>
    </row>
    <row r="2330" ht="15.75" customHeight="1">
      <c r="M2330" s="473" t="s">
        <v>2589</v>
      </c>
      <c r="N2330" s="406">
        <v>72.64</v>
      </c>
      <c r="O2330" s="474">
        <v>73.18</v>
      </c>
      <c r="P2330" s="474">
        <v>74.73</v>
      </c>
      <c r="Q2330" s="474">
        <v>72.27</v>
      </c>
      <c r="R2330" s="474" t="s">
        <v>4719</v>
      </c>
      <c r="S2330" s="475">
        <v>-0.0062</v>
      </c>
    </row>
    <row r="2331" ht="15.75" customHeight="1">
      <c r="M2331" s="473" t="s">
        <v>2590</v>
      </c>
      <c r="N2331" s="406">
        <v>73.09</v>
      </c>
      <c r="O2331" s="474">
        <v>70.91</v>
      </c>
      <c r="P2331" s="474">
        <v>73.55</v>
      </c>
      <c r="Q2331" s="474">
        <v>70.73</v>
      </c>
      <c r="R2331" s="474" t="s">
        <v>4720</v>
      </c>
      <c r="S2331" s="475">
        <v>0.0281</v>
      </c>
    </row>
    <row r="2332" ht="15.75" customHeight="1">
      <c r="M2332" s="473" t="s">
        <v>2591</v>
      </c>
      <c r="N2332" s="406">
        <v>71.09</v>
      </c>
      <c r="O2332" s="474">
        <v>72.82</v>
      </c>
      <c r="P2332" s="474">
        <v>72.82</v>
      </c>
      <c r="Q2332" s="474">
        <v>69.0</v>
      </c>
      <c r="R2332" s="474" t="s">
        <v>4721</v>
      </c>
      <c r="S2332" s="475">
        <v>-0.0309</v>
      </c>
    </row>
    <row r="2333" ht="15.75" customHeight="1">
      <c r="M2333" s="473" t="s">
        <v>2592</v>
      </c>
      <c r="N2333" s="406">
        <v>73.36</v>
      </c>
      <c r="O2333" s="474">
        <v>73.64</v>
      </c>
      <c r="P2333" s="474">
        <v>73.91</v>
      </c>
      <c r="Q2333" s="474">
        <v>73.18</v>
      </c>
      <c r="R2333" s="474" t="s">
        <v>4722</v>
      </c>
      <c r="S2333" s="475">
        <v>0.0012</v>
      </c>
    </row>
    <row r="2334" ht="15.75" customHeight="1">
      <c r="M2334" s="473" t="s">
        <v>2593</v>
      </c>
      <c r="N2334" s="406">
        <v>73.27</v>
      </c>
      <c r="O2334" s="474">
        <v>74.09</v>
      </c>
      <c r="P2334" s="474">
        <v>74.73</v>
      </c>
      <c r="Q2334" s="474">
        <v>73.0</v>
      </c>
      <c r="R2334" s="474" t="s">
        <v>4723</v>
      </c>
      <c r="S2334" s="475">
        <v>-0.0147</v>
      </c>
    </row>
    <row r="2335" ht="15.75" customHeight="1">
      <c r="M2335" s="473" t="s">
        <v>2594</v>
      </c>
      <c r="N2335" s="406">
        <v>74.36</v>
      </c>
      <c r="O2335" s="474">
        <v>73.09</v>
      </c>
      <c r="P2335" s="474">
        <v>74.82</v>
      </c>
      <c r="Q2335" s="474">
        <v>73.09</v>
      </c>
      <c r="R2335" s="474" t="s">
        <v>4724</v>
      </c>
      <c r="S2335" s="475">
        <v>0.0149</v>
      </c>
    </row>
    <row r="2336" ht="15.75" customHeight="1">
      <c r="M2336" s="473" t="s">
        <v>2595</v>
      </c>
      <c r="N2336" s="406">
        <v>73.27</v>
      </c>
      <c r="O2336" s="474">
        <v>73.36</v>
      </c>
      <c r="P2336" s="474">
        <v>74.0</v>
      </c>
      <c r="Q2336" s="474">
        <v>72.45</v>
      </c>
      <c r="R2336" s="474" t="s">
        <v>4725</v>
      </c>
      <c r="S2336" s="475">
        <v>-0.005</v>
      </c>
    </row>
    <row r="2337" ht="15.75" customHeight="1">
      <c r="M2337" s="473" t="s">
        <v>2596</v>
      </c>
      <c r="N2337" s="406">
        <v>73.64</v>
      </c>
      <c r="O2337" s="474">
        <v>74.91</v>
      </c>
      <c r="P2337" s="474">
        <v>74.91</v>
      </c>
      <c r="Q2337" s="474">
        <v>72.91</v>
      </c>
      <c r="R2337" s="474" t="s">
        <v>4726</v>
      </c>
      <c r="S2337" s="475">
        <v>-0.0109</v>
      </c>
    </row>
    <row r="2338" ht="15.75" customHeight="1">
      <c r="M2338" s="473" t="s">
        <v>2597</v>
      </c>
      <c r="N2338" s="406">
        <v>74.45</v>
      </c>
      <c r="O2338" s="474">
        <v>74.55</v>
      </c>
      <c r="P2338" s="474">
        <v>76.09</v>
      </c>
      <c r="Q2338" s="474">
        <v>74.09</v>
      </c>
      <c r="R2338" s="474" t="s">
        <v>4727</v>
      </c>
      <c r="S2338" s="475">
        <v>0.0036</v>
      </c>
    </row>
    <row r="2339" ht="15.75" customHeight="1">
      <c r="M2339" s="473" t="s">
        <v>2598</v>
      </c>
      <c r="N2339" s="406">
        <v>74.18</v>
      </c>
      <c r="O2339" s="474">
        <v>72.64</v>
      </c>
      <c r="P2339" s="474">
        <v>74.73</v>
      </c>
      <c r="Q2339" s="474">
        <v>72.64</v>
      </c>
      <c r="R2339" s="474" t="s">
        <v>4728</v>
      </c>
      <c r="S2339" s="475">
        <v>0.0303</v>
      </c>
    </row>
    <row r="2340" ht="15.75" customHeight="1">
      <c r="M2340" s="473" t="s">
        <v>2599</v>
      </c>
      <c r="N2340" s="406">
        <v>72.0</v>
      </c>
      <c r="O2340" s="474">
        <v>71.45</v>
      </c>
      <c r="P2340" s="474">
        <v>72.55</v>
      </c>
      <c r="Q2340" s="474">
        <v>70.91</v>
      </c>
      <c r="R2340" s="474" t="s">
        <v>4729</v>
      </c>
      <c r="S2340" s="475">
        <v>0.0013</v>
      </c>
    </row>
    <row r="2341" ht="15.75" customHeight="1">
      <c r="M2341" s="473" t="s">
        <v>2600</v>
      </c>
      <c r="N2341" s="406">
        <v>71.91</v>
      </c>
      <c r="O2341" s="474">
        <v>70.27</v>
      </c>
      <c r="P2341" s="474">
        <v>72.27</v>
      </c>
      <c r="Q2341" s="474">
        <v>70.09</v>
      </c>
      <c r="R2341" s="474" t="s">
        <v>4730</v>
      </c>
      <c r="S2341" s="475">
        <v>0.0286</v>
      </c>
    </row>
    <row r="2342" ht="15.75" customHeight="1">
      <c r="M2342" s="473" t="s">
        <v>2601</v>
      </c>
      <c r="N2342" s="406">
        <v>69.91</v>
      </c>
      <c r="O2342" s="474">
        <v>70.09</v>
      </c>
      <c r="P2342" s="474">
        <v>70.27</v>
      </c>
      <c r="Q2342" s="474">
        <v>69.82</v>
      </c>
      <c r="R2342" s="474" t="s">
        <v>4731</v>
      </c>
      <c r="S2342" s="475">
        <v>-0.0064</v>
      </c>
    </row>
    <row r="2343" ht="15.75" customHeight="1">
      <c r="M2343" s="473" t="s">
        <v>2602</v>
      </c>
      <c r="N2343" s="406">
        <v>70.36</v>
      </c>
      <c r="O2343" s="474">
        <v>71.64</v>
      </c>
      <c r="P2343" s="474">
        <v>71.64</v>
      </c>
      <c r="Q2343" s="474">
        <v>70.09</v>
      </c>
      <c r="R2343" s="474" t="s">
        <v>4732</v>
      </c>
      <c r="S2343" s="475">
        <v>-0.0191</v>
      </c>
    </row>
    <row r="2344" ht="15.75" customHeight="1">
      <c r="M2344" s="473" t="s">
        <v>2603</v>
      </c>
      <c r="N2344" s="406">
        <v>71.73</v>
      </c>
      <c r="O2344" s="474">
        <v>72.18</v>
      </c>
      <c r="P2344" s="474">
        <v>73.27</v>
      </c>
      <c r="Q2344" s="474">
        <v>71.64</v>
      </c>
      <c r="R2344" s="474" t="s">
        <v>4733</v>
      </c>
      <c r="S2344" s="475">
        <v>0.0</v>
      </c>
    </row>
    <row r="2345" ht="15.75" customHeight="1">
      <c r="M2345" s="473" t="s">
        <v>2604</v>
      </c>
      <c r="N2345" s="406">
        <v>71.73</v>
      </c>
      <c r="O2345" s="474">
        <v>71.91</v>
      </c>
      <c r="P2345" s="474">
        <v>72.09</v>
      </c>
      <c r="Q2345" s="474">
        <v>70.91</v>
      </c>
      <c r="R2345" s="474" t="s">
        <v>4734</v>
      </c>
      <c r="S2345" s="475">
        <v>-0.0013</v>
      </c>
    </row>
    <row r="2346" ht="15.75" customHeight="1">
      <c r="M2346" s="473" t="s">
        <v>2605</v>
      </c>
      <c r="N2346" s="406">
        <v>71.82</v>
      </c>
      <c r="O2346" s="474">
        <v>73.64</v>
      </c>
      <c r="P2346" s="474">
        <v>73.91</v>
      </c>
      <c r="Q2346" s="474">
        <v>71.45</v>
      </c>
      <c r="R2346" s="474" t="s">
        <v>4683</v>
      </c>
      <c r="S2346" s="475">
        <v>-0.021</v>
      </c>
    </row>
    <row r="2347" ht="15.75" customHeight="1">
      <c r="M2347" s="473" t="s">
        <v>2606</v>
      </c>
      <c r="N2347" s="406">
        <v>73.36</v>
      </c>
      <c r="O2347" s="474">
        <v>75.0</v>
      </c>
      <c r="P2347" s="474">
        <v>75.09</v>
      </c>
      <c r="Q2347" s="474">
        <v>72.73</v>
      </c>
      <c r="R2347" s="474" t="s">
        <v>4735</v>
      </c>
      <c r="S2347" s="475">
        <v>-0.0171</v>
      </c>
    </row>
    <row r="2348" ht="15.75" customHeight="1">
      <c r="M2348" s="473" t="s">
        <v>2607</v>
      </c>
      <c r="N2348" s="406">
        <v>74.64</v>
      </c>
      <c r="O2348" s="474">
        <v>75.0</v>
      </c>
      <c r="P2348" s="474">
        <v>76.18</v>
      </c>
      <c r="Q2348" s="474">
        <v>74.55</v>
      </c>
      <c r="R2348" s="474" t="s">
        <v>4726</v>
      </c>
      <c r="S2348" s="475">
        <v>0.0</v>
      </c>
    </row>
    <row r="2349" ht="15.75" customHeight="1">
      <c r="M2349" s="473" t="s">
        <v>2608</v>
      </c>
      <c r="N2349" s="406">
        <v>74.64</v>
      </c>
      <c r="O2349" s="474">
        <v>76.64</v>
      </c>
      <c r="P2349" s="474">
        <v>76.91</v>
      </c>
      <c r="Q2349" s="474">
        <v>74.45</v>
      </c>
      <c r="R2349" s="474" t="s">
        <v>4736</v>
      </c>
      <c r="S2349" s="475">
        <v>-0.0202</v>
      </c>
    </row>
  </sheetData>
  <mergeCells count="1">
    <mergeCell ref="J3:L4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8.71"/>
    <col customWidth="1" min="3" max="3" width="11.86"/>
    <col customWidth="1" min="4" max="4" width="13.57"/>
    <col customWidth="1" min="5" max="10" width="8.71"/>
    <col customWidth="1" min="11" max="11" width="6.14"/>
    <col customWidth="1" min="12" max="12" width="10.43"/>
    <col customWidth="1" min="13" max="15" width="8.71"/>
  </cols>
  <sheetData>
    <row r="1">
      <c r="A1" s="401" t="s">
        <v>347</v>
      </c>
      <c r="B1" s="2"/>
      <c r="C1" s="3"/>
      <c r="D1" s="402" t="s">
        <v>2</v>
      </c>
      <c r="E1" s="2"/>
      <c r="F1" s="3"/>
    </row>
    <row r="2">
      <c r="A2" s="220" t="s">
        <v>348</v>
      </c>
      <c r="B2" s="220" t="s">
        <v>349</v>
      </c>
      <c r="C2" s="220" t="s">
        <v>350</v>
      </c>
      <c r="D2" s="220" t="s">
        <v>348</v>
      </c>
      <c r="E2" s="220" t="s">
        <v>337</v>
      </c>
      <c r="F2" s="220" t="s">
        <v>350</v>
      </c>
    </row>
    <row r="3">
      <c r="A3" s="403" t="s">
        <v>351</v>
      </c>
      <c r="B3" s="404">
        <v>5497.56</v>
      </c>
      <c r="C3" s="405">
        <f t="shared" ref="C3:C2257" si="1">(B3/B4)-1</f>
        <v>0.02302264303</v>
      </c>
      <c r="D3" s="403" t="s">
        <v>351</v>
      </c>
      <c r="E3" s="406">
        <v>58.5</v>
      </c>
      <c r="F3" s="405">
        <f t="shared" ref="F3:F2257" si="2">(E3/E4)-1</f>
        <v>0.015625</v>
      </c>
    </row>
    <row r="4">
      <c r="A4" s="403" t="s">
        <v>352</v>
      </c>
      <c r="B4" s="404">
        <v>5373.84</v>
      </c>
      <c r="C4" s="405">
        <f t="shared" si="1"/>
        <v>0.006301273925</v>
      </c>
      <c r="D4" s="403" t="s">
        <v>352</v>
      </c>
      <c r="E4" s="406">
        <v>57.6</v>
      </c>
      <c r="F4" s="405">
        <f t="shared" si="2"/>
        <v>0</v>
      </c>
    </row>
    <row r="5">
      <c r="A5" s="403" t="s">
        <v>353</v>
      </c>
      <c r="B5" s="404">
        <v>5340.19</v>
      </c>
      <c r="C5" s="405">
        <f t="shared" si="1"/>
        <v>-0.002841985954</v>
      </c>
      <c r="D5" s="403" t="s">
        <v>353</v>
      </c>
      <c r="E5" s="406">
        <v>57.6</v>
      </c>
      <c r="F5" s="405">
        <f t="shared" si="2"/>
        <v>-0.02538071066</v>
      </c>
    </row>
    <row r="6">
      <c r="A6" s="403" t="s">
        <v>354</v>
      </c>
      <c r="B6" s="404">
        <v>5355.41</v>
      </c>
      <c r="C6" s="405">
        <f t="shared" si="1"/>
        <v>0.009936409993</v>
      </c>
      <c r="D6" s="403" t="s">
        <v>354</v>
      </c>
      <c r="E6" s="406">
        <v>59.1</v>
      </c>
      <c r="F6" s="405">
        <f t="shared" si="2"/>
        <v>0.005102040816</v>
      </c>
    </row>
    <row r="7">
      <c r="A7" s="403" t="s">
        <v>355</v>
      </c>
      <c r="B7" s="404">
        <v>5302.72</v>
      </c>
      <c r="C7" s="405">
        <f t="shared" si="1"/>
        <v>0.01161424233</v>
      </c>
      <c r="D7" s="403" t="s">
        <v>355</v>
      </c>
      <c r="E7" s="406">
        <v>58.8</v>
      </c>
      <c r="F7" s="405">
        <f t="shared" si="2"/>
        <v>0.03886925795</v>
      </c>
    </row>
    <row r="8">
      <c r="A8" s="403" t="s">
        <v>356</v>
      </c>
      <c r="B8" s="404">
        <v>5241.84</v>
      </c>
      <c r="C8" s="405">
        <f t="shared" si="1"/>
        <v>0.004147358621</v>
      </c>
      <c r="D8" s="403" t="s">
        <v>356</v>
      </c>
      <c r="E8" s="406">
        <v>56.6</v>
      </c>
      <c r="F8" s="405">
        <f t="shared" si="2"/>
        <v>-0.01393728223</v>
      </c>
    </row>
    <row r="9">
      <c r="A9" s="403" t="s">
        <v>357</v>
      </c>
      <c r="B9" s="404">
        <v>5220.19</v>
      </c>
      <c r="C9" s="405">
        <f t="shared" si="1"/>
        <v>-0.004565104221</v>
      </c>
      <c r="D9" s="403" t="s">
        <v>357</v>
      </c>
      <c r="E9" s="406">
        <v>57.4</v>
      </c>
      <c r="F9" s="405">
        <f t="shared" si="2"/>
        <v>0.05514705882</v>
      </c>
    </row>
    <row r="10">
      <c r="A10" s="403" t="s">
        <v>358</v>
      </c>
      <c r="B10" s="404">
        <v>5244.13</v>
      </c>
      <c r="C10" s="405">
        <f t="shared" si="1"/>
        <v>0.01603253393</v>
      </c>
      <c r="D10" s="403" t="s">
        <v>358</v>
      </c>
      <c r="E10" s="406">
        <v>54.4</v>
      </c>
      <c r="F10" s="405">
        <f t="shared" si="2"/>
        <v>0.03816793893</v>
      </c>
    </row>
    <row r="11">
      <c r="A11" s="403" t="s">
        <v>359</v>
      </c>
      <c r="B11" s="404">
        <v>5161.38</v>
      </c>
      <c r="C11" s="405">
        <f t="shared" si="1"/>
        <v>0.008513407102</v>
      </c>
      <c r="D11" s="403" t="s">
        <v>359</v>
      </c>
      <c r="E11" s="406">
        <v>52.4</v>
      </c>
      <c r="F11" s="405">
        <f t="shared" si="2"/>
        <v>0.01550387597</v>
      </c>
    </row>
    <row r="12">
      <c r="A12" s="403" t="s">
        <v>360</v>
      </c>
      <c r="B12" s="404">
        <v>5117.81</v>
      </c>
      <c r="C12" s="405">
        <f t="shared" si="1"/>
        <v>0.006808703179</v>
      </c>
      <c r="D12" s="403" t="s">
        <v>360</v>
      </c>
      <c r="E12" s="406">
        <v>51.6</v>
      </c>
      <c r="F12" s="405">
        <f t="shared" si="2"/>
        <v>0.02380952381</v>
      </c>
    </row>
    <row r="13">
      <c r="A13" s="403" t="s">
        <v>361</v>
      </c>
      <c r="B13" s="404">
        <v>5083.2</v>
      </c>
      <c r="C13" s="405">
        <f t="shared" si="1"/>
        <v>0.002599595268</v>
      </c>
      <c r="D13" s="403" t="s">
        <v>361</v>
      </c>
      <c r="E13" s="406">
        <v>50.4</v>
      </c>
      <c r="F13" s="405">
        <f t="shared" si="2"/>
        <v>-0.007874015748</v>
      </c>
    </row>
    <row r="14">
      <c r="A14" s="403" t="s">
        <v>362</v>
      </c>
      <c r="B14" s="404">
        <v>5070.02</v>
      </c>
      <c r="C14" s="405">
        <f t="shared" si="1"/>
        <v>-0.007025219893</v>
      </c>
      <c r="D14" s="403" t="s">
        <v>362</v>
      </c>
      <c r="E14" s="406">
        <v>50.8</v>
      </c>
      <c r="F14" s="405">
        <f t="shared" si="2"/>
        <v>-0.02307692308</v>
      </c>
    </row>
    <row r="15">
      <c r="A15" s="403" t="s">
        <v>363</v>
      </c>
      <c r="B15" s="404">
        <v>5105.89</v>
      </c>
      <c r="C15" s="405">
        <f t="shared" si="1"/>
        <v>-0.02509489586</v>
      </c>
      <c r="D15" s="403" t="s">
        <v>363</v>
      </c>
      <c r="E15" s="406">
        <v>52.0</v>
      </c>
      <c r="F15" s="405">
        <f t="shared" si="2"/>
        <v>-0.02621722846</v>
      </c>
    </row>
    <row r="16">
      <c r="A16" s="403" t="s">
        <v>364</v>
      </c>
      <c r="B16" s="404">
        <v>5237.32</v>
      </c>
      <c r="C16" s="405">
        <f t="shared" si="1"/>
        <v>0.002478767775</v>
      </c>
      <c r="D16" s="403" t="s">
        <v>364</v>
      </c>
      <c r="E16" s="406">
        <v>53.4</v>
      </c>
      <c r="F16" s="405">
        <f t="shared" si="2"/>
        <v>-0.01838235294</v>
      </c>
    </row>
    <row r="17">
      <c r="A17" s="403" t="s">
        <v>365</v>
      </c>
      <c r="B17" s="404">
        <v>5224.37</v>
      </c>
      <c r="C17" s="405">
        <f t="shared" si="1"/>
        <v>-0.00441350502</v>
      </c>
      <c r="D17" s="403" t="s">
        <v>365</v>
      </c>
      <c r="E17" s="406">
        <v>54.4</v>
      </c>
      <c r="F17" s="405">
        <f t="shared" si="2"/>
        <v>0</v>
      </c>
    </row>
    <row r="18">
      <c r="A18" s="403" t="s">
        <v>366</v>
      </c>
      <c r="B18" s="404">
        <v>5247.53</v>
      </c>
      <c r="C18" s="405">
        <f t="shared" si="1"/>
        <v>0.002272887886</v>
      </c>
      <c r="D18" s="403" t="s">
        <v>366</v>
      </c>
      <c r="E18" s="406">
        <v>54.4</v>
      </c>
      <c r="F18" s="405">
        <f t="shared" si="2"/>
        <v>-0.005484460695</v>
      </c>
      <c r="H18" s="407" t="s">
        <v>367</v>
      </c>
      <c r="I18" s="2"/>
      <c r="J18" s="2"/>
      <c r="K18" s="3"/>
      <c r="L18" s="408">
        <v>1.123</v>
      </c>
    </row>
    <row r="19">
      <c r="A19" s="403" t="s">
        <v>368</v>
      </c>
      <c r="B19" s="404">
        <v>5235.63</v>
      </c>
      <c r="C19" s="405">
        <f t="shared" si="1"/>
        <v>-0.003109315379</v>
      </c>
      <c r="D19" s="403" t="s">
        <v>368</v>
      </c>
      <c r="E19" s="406">
        <v>54.7</v>
      </c>
      <c r="F19" s="405">
        <f t="shared" si="2"/>
        <v>-0.01441441441</v>
      </c>
    </row>
    <row r="20">
      <c r="A20" s="403" t="s">
        <v>369</v>
      </c>
      <c r="B20" s="404">
        <v>5251.96</v>
      </c>
      <c r="C20" s="405">
        <f t="shared" si="1"/>
        <v>0.004481183048</v>
      </c>
      <c r="D20" s="403" t="s">
        <v>369</v>
      </c>
      <c r="E20" s="406">
        <v>55.5</v>
      </c>
      <c r="F20" s="405">
        <f t="shared" si="2"/>
        <v>0.02022058824</v>
      </c>
      <c r="H20" s="409" t="s">
        <v>370</v>
      </c>
      <c r="I20" s="89"/>
      <c r="J20" s="89"/>
      <c r="K20" s="90"/>
      <c r="L20" s="410">
        <f>SLOPE(F3:F2258,C3:C2258)</f>
        <v>1.12304202</v>
      </c>
    </row>
    <row r="21" ht="15.75" customHeight="1">
      <c r="A21" s="403" t="s">
        <v>371</v>
      </c>
      <c r="B21" s="404">
        <v>5228.53</v>
      </c>
      <c r="C21" s="405">
        <f t="shared" si="1"/>
        <v>-0.009538008062</v>
      </c>
      <c r="D21" s="403" t="s">
        <v>371</v>
      </c>
      <c r="E21" s="406">
        <v>54.4</v>
      </c>
      <c r="F21" s="405">
        <f t="shared" si="2"/>
        <v>-0.01090909091</v>
      </c>
      <c r="H21" s="92"/>
      <c r="K21" s="93"/>
    </row>
    <row r="22" ht="15.75" customHeight="1">
      <c r="A22" s="403" t="s">
        <v>372</v>
      </c>
      <c r="B22" s="404">
        <v>5278.88</v>
      </c>
      <c r="C22" s="405">
        <f t="shared" si="1"/>
        <v>-0.005957985282</v>
      </c>
      <c r="D22" s="403" t="s">
        <v>372</v>
      </c>
      <c r="E22" s="406">
        <v>55.0</v>
      </c>
      <c r="F22" s="405">
        <f t="shared" si="2"/>
        <v>-0.01079136691</v>
      </c>
      <c r="H22" s="101"/>
      <c r="I22" s="102"/>
      <c r="J22" s="102"/>
      <c r="K22" s="103"/>
    </row>
    <row r="23" ht="15.75" customHeight="1">
      <c r="A23" s="403" t="s">
        <v>373</v>
      </c>
      <c r="B23" s="404">
        <v>5310.52</v>
      </c>
      <c r="C23" s="405">
        <f t="shared" si="1"/>
        <v>-0.0003538890144</v>
      </c>
      <c r="D23" s="403" t="s">
        <v>373</v>
      </c>
      <c r="E23" s="406">
        <v>55.6</v>
      </c>
      <c r="F23" s="405">
        <f t="shared" si="2"/>
        <v>-0.008912655971</v>
      </c>
    </row>
    <row r="24" ht="15.75" customHeight="1">
      <c r="A24" s="403" t="s">
        <v>374</v>
      </c>
      <c r="B24" s="404">
        <v>5312.4</v>
      </c>
      <c r="C24" s="405">
        <f t="shared" si="1"/>
        <v>-0.01092886001</v>
      </c>
      <c r="D24" s="403" t="s">
        <v>374</v>
      </c>
      <c r="E24" s="406">
        <v>56.1</v>
      </c>
      <c r="F24" s="405">
        <f t="shared" si="2"/>
        <v>0.001785714286</v>
      </c>
    </row>
    <row r="25" ht="15.75" customHeight="1">
      <c r="A25" s="403" t="s">
        <v>375</v>
      </c>
      <c r="B25" s="404">
        <v>5371.1</v>
      </c>
      <c r="C25" s="405">
        <f t="shared" si="1"/>
        <v>-0.004180842287</v>
      </c>
      <c r="D25" s="403" t="s">
        <v>375</v>
      </c>
      <c r="E25" s="406">
        <v>56.0</v>
      </c>
      <c r="F25" s="405">
        <f t="shared" si="2"/>
        <v>-0.005328596803</v>
      </c>
    </row>
    <row r="26" ht="15.75" customHeight="1">
      <c r="A26" s="403" t="s">
        <v>376</v>
      </c>
      <c r="B26" s="404">
        <v>5393.65</v>
      </c>
      <c r="C26" s="405">
        <f t="shared" si="1"/>
        <v>-0.02243258625</v>
      </c>
      <c r="D26" s="403" t="s">
        <v>376</v>
      </c>
      <c r="E26" s="406">
        <v>56.3</v>
      </c>
      <c r="F26" s="405">
        <f t="shared" si="2"/>
        <v>-0.01745200698</v>
      </c>
    </row>
    <row r="27" ht="15.75" customHeight="1">
      <c r="A27" s="403" t="s">
        <v>377</v>
      </c>
      <c r="B27" s="404">
        <v>5517.42</v>
      </c>
      <c r="C27" s="405">
        <f t="shared" si="1"/>
        <v>-0.00180555053</v>
      </c>
      <c r="D27" s="403" t="s">
        <v>377</v>
      </c>
      <c r="E27" s="406">
        <v>57.3</v>
      </c>
      <c r="F27" s="405">
        <f t="shared" si="2"/>
        <v>0.008802816901</v>
      </c>
    </row>
    <row r="28" ht="15.75" customHeight="1">
      <c r="A28" s="403" t="s">
        <v>378</v>
      </c>
      <c r="B28" s="404">
        <v>5527.4</v>
      </c>
      <c r="C28" s="405">
        <f t="shared" si="1"/>
        <v>-0.01042319384</v>
      </c>
      <c r="D28" s="403" t="s">
        <v>378</v>
      </c>
      <c r="E28" s="406">
        <v>56.8</v>
      </c>
      <c r="F28" s="405">
        <f t="shared" si="2"/>
        <v>0.007092198582</v>
      </c>
    </row>
    <row r="29" ht="15.75" customHeight="1">
      <c r="A29" s="403" t="s">
        <v>379</v>
      </c>
      <c r="B29" s="404">
        <v>5585.62</v>
      </c>
      <c r="C29" s="405">
        <f t="shared" si="1"/>
        <v>-0.01431858769</v>
      </c>
      <c r="D29" s="403" t="s">
        <v>379</v>
      </c>
      <c r="E29" s="406">
        <v>56.4</v>
      </c>
      <c r="F29" s="405">
        <f t="shared" si="2"/>
        <v>-0.02083333333</v>
      </c>
    </row>
    <row r="30" ht="15.75" customHeight="1">
      <c r="A30" s="403" t="s">
        <v>380</v>
      </c>
      <c r="B30" s="404">
        <v>5666.76</v>
      </c>
      <c r="C30" s="405">
        <f t="shared" si="1"/>
        <v>0.001008646806</v>
      </c>
      <c r="D30" s="403" t="s">
        <v>380</v>
      </c>
      <c r="E30" s="406">
        <v>57.6</v>
      </c>
      <c r="F30" s="405">
        <f t="shared" si="2"/>
        <v>-0.00518134715</v>
      </c>
    </row>
    <row r="31" ht="15.75" customHeight="1">
      <c r="A31" s="403" t="s">
        <v>381</v>
      </c>
      <c r="B31" s="404">
        <v>5661.05</v>
      </c>
      <c r="C31" s="405">
        <f t="shared" si="1"/>
        <v>-0.005224239911</v>
      </c>
      <c r="D31" s="403" t="s">
        <v>381</v>
      </c>
      <c r="E31" s="406">
        <v>57.9</v>
      </c>
      <c r="F31" s="405">
        <f t="shared" si="2"/>
        <v>-0.006861063465</v>
      </c>
    </row>
    <row r="32" ht="15.75" customHeight="1">
      <c r="A32" s="403" t="s">
        <v>382</v>
      </c>
      <c r="B32" s="404">
        <v>5690.78</v>
      </c>
      <c r="C32" s="405">
        <f t="shared" si="1"/>
        <v>-0.006025906157</v>
      </c>
      <c r="D32" s="403" t="s">
        <v>382</v>
      </c>
      <c r="E32" s="406">
        <v>58.3</v>
      </c>
      <c r="F32" s="405">
        <f t="shared" si="2"/>
        <v>0</v>
      </c>
    </row>
    <row r="33" ht="15.75" customHeight="1">
      <c r="A33" s="403" t="s">
        <v>383</v>
      </c>
      <c r="B33" s="404">
        <v>5725.28</v>
      </c>
      <c r="C33" s="405">
        <f t="shared" si="1"/>
        <v>-0.0003038229306</v>
      </c>
      <c r="D33" s="403" t="s">
        <v>383</v>
      </c>
      <c r="E33" s="406">
        <v>58.3</v>
      </c>
      <c r="F33" s="405">
        <f t="shared" si="2"/>
        <v>-0.001712328767</v>
      </c>
    </row>
    <row r="34" ht="15.75" customHeight="1">
      <c r="A34" s="403" t="s">
        <v>384</v>
      </c>
      <c r="B34" s="404">
        <v>5727.02</v>
      </c>
      <c r="C34" s="405">
        <f t="shared" si="1"/>
        <v>0.01983207643</v>
      </c>
      <c r="D34" s="403" t="s">
        <v>384</v>
      </c>
      <c r="E34" s="406">
        <v>58.4</v>
      </c>
      <c r="F34" s="405">
        <f t="shared" si="2"/>
        <v>-0.005110732538</v>
      </c>
    </row>
    <row r="35" ht="15.75" customHeight="1">
      <c r="A35" s="403" t="s">
        <v>385</v>
      </c>
      <c r="B35" s="404">
        <v>5615.65</v>
      </c>
      <c r="C35" s="405">
        <f t="shared" si="1"/>
        <v>0.005550929781</v>
      </c>
      <c r="D35" s="403" t="s">
        <v>385</v>
      </c>
      <c r="E35" s="406">
        <v>58.7</v>
      </c>
      <c r="F35" s="405">
        <f t="shared" si="2"/>
        <v>-0.01344537815</v>
      </c>
    </row>
    <row r="36" ht="15.75" customHeight="1">
      <c r="A36" s="403" t="s">
        <v>386</v>
      </c>
      <c r="B36" s="404">
        <v>5584.65</v>
      </c>
      <c r="C36" s="405">
        <f t="shared" si="1"/>
        <v>0.002685966364</v>
      </c>
      <c r="D36" s="403" t="s">
        <v>386</v>
      </c>
      <c r="E36" s="406">
        <v>59.5</v>
      </c>
      <c r="F36" s="405">
        <f t="shared" si="2"/>
        <v>0.04569420035</v>
      </c>
    </row>
    <row r="37" ht="15.75" customHeight="1">
      <c r="A37" s="403" t="s">
        <v>387</v>
      </c>
      <c r="B37" s="404">
        <v>5569.69</v>
      </c>
      <c r="C37" s="405">
        <f t="shared" si="1"/>
        <v>0.009279729201</v>
      </c>
      <c r="D37" s="403" t="s">
        <v>387</v>
      </c>
      <c r="E37" s="406">
        <v>56.9</v>
      </c>
      <c r="F37" s="405">
        <f t="shared" si="2"/>
        <v>0.04788213628</v>
      </c>
    </row>
    <row r="38" ht="15.75" customHeight="1">
      <c r="A38" s="403" t="s">
        <v>388</v>
      </c>
      <c r="B38" s="404">
        <v>5518.48</v>
      </c>
      <c r="C38" s="405">
        <f t="shared" si="1"/>
        <v>-0.01084250319</v>
      </c>
      <c r="D38" s="403" t="s">
        <v>388</v>
      </c>
      <c r="E38" s="406">
        <v>54.3</v>
      </c>
      <c r="F38" s="405">
        <f t="shared" si="2"/>
        <v>-0.00731261426</v>
      </c>
    </row>
    <row r="39" ht="15.75" customHeight="1">
      <c r="A39" s="403" t="s">
        <v>389</v>
      </c>
      <c r="B39" s="404">
        <v>5578.97</v>
      </c>
      <c r="C39" s="405">
        <f t="shared" si="1"/>
        <v>-0.009698931946</v>
      </c>
      <c r="D39" s="403" t="s">
        <v>389</v>
      </c>
      <c r="E39" s="406">
        <v>54.7</v>
      </c>
      <c r="F39" s="405">
        <f t="shared" si="2"/>
        <v>0.009225092251</v>
      </c>
    </row>
    <row r="40" ht="15.75" customHeight="1">
      <c r="A40" s="403" t="s">
        <v>390</v>
      </c>
      <c r="B40" s="404">
        <v>5633.61</v>
      </c>
      <c r="C40" s="405">
        <f t="shared" si="1"/>
        <v>-0.007270651134</v>
      </c>
      <c r="D40" s="403" t="s">
        <v>390</v>
      </c>
      <c r="E40" s="406">
        <v>54.2</v>
      </c>
      <c r="F40" s="405">
        <f t="shared" si="2"/>
        <v>-0.0198915009</v>
      </c>
    </row>
    <row r="41" ht="15.75" customHeight="1">
      <c r="A41" s="403" t="s">
        <v>391</v>
      </c>
      <c r="B41" s="404">
        <v>5674.87</v>
      </c>
      <c r="C41" s="405">
        <f t="shared" si="1"/>
        <v>-0.002078537779</v>
      </c>
      <c r="D41" s="403" t="s">
        <v>391</v>
      </c>
      <c r="E41" s="406">
        <v>55.3</v>
      </c>
      <c r="F41" s="405">
        <f t="shared" si="2"/>
        <v>-0.0264084507</v>
      </c>
    </row>
    <row r="42" ht="15.75" customHeight="1">
      <c r="A42" s="403" t="s">
        <v>392</v>
      </c>
      <c r="B42" s="404">
        <v>5686.69</v>
      </c>
      <c r="C42" s="405">
        <f t="shared" si="1"/>
        <v>-0.0133731915</v>
      </c>
      <c r="D42" s="403" t="s">
        <v>392</v>
      </c>
      <c r="E42" s="406">
        <v>56.8</v>
      </c>
      <c r="F42" s="405">
        <f t="shared" si="2"/>
        <v>-0.00872600349</v>
      </c>
    </row>
    <row r="43" ht="15.75" customHeight="1">
      <c r="A43" s="403" t="s">
        <v>393</v>
      </c>
      <c r="B43" s="404">
        <v>5763.77</v>
      </c>
      <c r="C43" s="405">
        <f t="shared" si="1"/>
        <v>-0.001871997617</v>
      </c>
      <c r="D43" s="403" t="s">
        <v>393</v>
      </c>
      <c r="E43" s="406">
        <v>57.3</v>
      </c>
      <c r="F43" s="405">
        <f t="shared" si="2"/>
        <v>0.00350262697</v>
      </c>
    </row>
    <row r="44" ht="15.75" customHeight="1">
      <c r="A44" s="403" t="s">
        <v>394</v>
      </c>
      <c r="B44" s="404">
        <v>5774.58</v>
      </c>
      <c r="C44" s="405">
        <f t="shared" si="1"/>
        <v>-0.0007250677912</v>
      </c>
      <c r="D44" s="403" t="s">
        <v>394</v>
      </c>
      <c r="E44" s="406">
        <v>57.1</v>
      </c>
      <c r="F44" s="405">
        <f t="shared" si="2"/>
        <v>-0.01381692573</v>
      </c>
    </row>
    <row r="45" ht="15.75" customHeight="1">
      <c r="A45" s="403" t="s">
        <v>395</v>
      </c>
      <c r="B45" s="404">
        <v>5778.77</v>
      </c>
      <c r="C45" s="405">
        <f t="shared" si="1"/>
        <v>-0.01454957206</v>
      </c>
      <c r="D45" s="403" t="s">
        <v>395</v>
      </c>
      <c r="E45" s="406">
        <v>57.9</v>
      </c>
      <c r="F45" s="405">
        <f t="shared" si="2"/>
        <v>-0.003442340792</v>
      </c>
    </row>
    <row r="46" ht="15.75" customHeight="1">
      <c r="A46" s="403" t="s">
        <v>396</v>
      </c>
      <c r="B46" s="404">
        <v>5864.09</v>
      </c>
      <c r="C46" s="405">
        <f t="shared" si="1"/>
        <v>0.0006586772192</v>
      </c>
      <c r="D46" s="403" t="s">
        <v>396</v>
      </c>
      <c r="E46" s="406">
        <v>58.1</v>
      </c>
      <c r="F46" s="405">
        <f t="shared" si="2"/>
        <v>0.003454231434</v>
      </c>
    </row>
    <row r="47" ht="15.75" customHeight="1">
      <c r="A47" s="403" t="s">
        <v>397</v>
      </c>
      <c r="B47" s="404">
        <v>5860.23</v>
      </c>
      <c r="C47" s="405">
        <f t="shared" si="1"/>
        <v>0.0110608476</v>
      </c>
      <c r="D47" s="403" t="s">
        <v>397</v>
      </c>
      <c r="E47" s="406">
        <v>57.9</v>
      </c>
      <c r="F47" s="405">
        <f t="shared" si="2"/>
        <v>0</v>
      </c>
    </row>
    <row r="48" ht="15.75" customHeight="1">
      <c r="A48" s="403" t="s">
        <v>398</v>
      </c>
      <c r="B48" s="404">
        <v>5796.12</v>
      </c>
      <c r="C48" s="405">
        <f t="shared" si="1"/>
        <v>0.003469481032</v>
      </c>
      <c r="D48" s="403" t="s">
        <v>398</v>
      </c>
      <c r="E48" s="406">
        <v>57.9</v>
      </c>
      <c r="F48" s="405">
        <f t="shared" si="2"/>
        <v>0.001730103806</v>
      </c>
    </row>
    <row r="49" ht="15.75" customHeight="1">
      <c r="A49" s="403" t="s">
        <v>399</v>
      </c>
      <c r="B49" s="404">
        <v>5776.08</v>
      </c>
      <c r="C49" s="405">
        <f t="shared" si="1"/>
        <v>0.006566290255</v>
      </c>
      <c r="D49" s="403" t="s">
        <v>399</v>
      </c>
      <c r="E49" s="406">
        <v>57.8</v>
      </c>
      <c r="F49" s="405">
        <f t="shared" si="2"/>
        <v>-0.003448275862</v>
      </c>
    </row>
    <row r="50" ht="15.75" customHeight="1">
      <c r="A50" s="403" t="s">
        <v>400</v>
      </c>
      <c r="B50" s="404">
        <v>5738.4</v>
      </c>
      <c r="C50" s="405">
        <f t="shared" si="1"/>
        <v>-0.003988627725</v>
      </c>
      <c r="D50" s="403" t="s">
        <v>400</v>
      </c>
      <c r="E50" s="406">
        <v>58.0</v>
      </c>
      <c r="F50" s="405">
        <f t="shared" si="2"/>
        <v>-0.005145797599</v>
      </c>
    </row>
    <row r="51" ht="15.75" customHeight="1">
      <c r="A51" s="403" t="s">
        <v>401</v>
      </c>
      <c r="B51" s="404">
        <v>5761.38</v>
      </c>
      <c r="C51" s="405">
        <f t="shared" si="1"/>
        <v>-0.002933373483</v>
      </c>
      <c r="D51" s="403" t="s">
        <v>401</v>
      </c>
      <c r="E51" s="406">
        <v>58.3</v>
      </c>
      <c r="F51" s="405">
        <f t="shared" si="2"/>
        <v>-0.006814310051</v>
      </c>
    </row>
    <row r="52" ht="15.75" customHeight="1">
      <c r="A52" s="403" t="s">
        <v>402</v>
      </c>
      <c r="B52" s="404">
        <v>5778.33</v>
      </c>
      <c r="C52" s="405">
        <f t="shared" si="1"/>
        <v>0.002715750311</v>
      </c>
      <c r="D52" s="403" t="s">
        <v>402</v>
      </c>
      <c r="E52" s="406">
        <v>58.7</v>
      </c>
      <c r="F52" s="405">
        <f t="shared" si="2"/>
        <v>0.005136986301</v>
      </c>
    </row>
    <row r="53" ht="15.75" customHeight="1">
      <c r="A53" s="403" t="s">
        <v>403</v>
      </c>
      <c r="B53" s="404">
        <v>5762.68</v>
      </c>
      <c r="C53" s="405">
        <f t="shared" si="1"/>
        <v>-0.01229091645</v>
      </c>
      <c r="D53" s="403" t="s">
        <v>403</v>
      </c>
      <c r="E53" s="406">
        <v>58.4</v>
      </c>
      <c r="F53" s="405">
        <f t="shared" si="2"/>
        <v>0.001715265866</v>
      </c>
    </row>
    <row r="54" ht="15.75" customHeight="1">
      <c r="A54" s="403" t="s">
        <v>404</v>
      </c>
      <c r="B54" s="404">
        <v>5834.39</v>
      </c>
      <c r="C54" s="405">
        <f t="shared" si="1"/>
        <v>-0.0180538772</v>
      </c>
      <c r="D54" s="403" t="s">
        <v>404</v>
      </c>
      <c r="E54" s="406">
        <v>58.3</v>
      </c>
      <c r="F54" s="405">
        <f t="shared" si="2"/>
        <v>-0.01018675722</v>
      </c>
    </row>
    <row r="55" ht="15.75" customHeight="1">
      <c r="A55" s="403" t="s">
        <v>405</v>
      </c>
      <c r="B55" s="404">
        <v>5941.66</v>
      </c>
      <c r="C55" s="405">
        <f t="shared" si="1"/>
        <v>0.01176314329</v>
      </c>
      <c r="D55" s="403" t="s">
        <v>405</v>
      </c>
      <c r="E55" s="406">
        <v>58.9</v>
      </c>
      <c r="F55" s="405">
        <f t="shared" si="2"/>
        <v>-0.001694915254</v>
      </c>
    </row>
    <row r="56" ht="15.75" customHeight="1">
      <c r="A56" s="403" t="s">
        <v>406</v>
      </c>
      <c r="B56" s="404">
        <v>5872.58</v>
      </c>
      <c r="C56" s="405">
        <f t="shared" si="1"/>
        <v>0.01005830653</v>
      </c>
      <c r="D56" s="403" t="s">
        <v>406</v>
      </c>
      <c r="E56" s="406">
        <v>59.0</v>
      </c>
      <c r="F56" s="405">
        <f t="shared" si="2"/>
        <v>-0.001692047377</v>
      </c>
    </row>
    <row r="57" ht="15.75" customHeight="1">
      <c r="A57" s="403" t="s">
        <v>407</v>
      </c>
      <c r="B57" s="404">
        <v>5814.1</v>
      </c>
      <c r="C57" s="405">
        <f t="shared" si="1"/>
        <v>-0.01426527235</v>
      </c>
      <c r="D57" s="403" t="s">
        <v>407</v>
      </c>
      <c r="E57" s="406">
        <v>59.1</v>
      </c>
      <c r="F57" s="405">
        <f t="shared" si="2"/>
        <v>0.01896551724</v>
      </c>
    </row>
    <row r="58" ht="15.75" customHeight="1">
      <c r="A58" s="403" t="s">
        <v>408</v>
      </c>
      <c r="B58" s="404">
        <v>5898.24</v>
      </c>
      <c r="C58" s="405">
        <f t="shared" si="1"/>
        <v>-0.01169563207</v>
      </c>
      <c r="D58" s="403" t="s">
        <v>408</v>
      </c>
      <c r="E58" s="406">
        <v>58.0</v>
      </c>
      <c r="F58" s="405">
        <f t="shared" si="2"/>
        <v>-0.005145797599</v>
      </c>
    </row>
    <row r="59" ht="15.75" customHeight="1">
      <c r="A59" s="403" t="s">
        <v>409</v>
      </c>
      <c r="B59" s="404">
        <v>5968.04</v>
      </c>
      <c r="C59" s="405">
        <f t="shared" si="1"/>
        <v>-0.001016050926</v>
      </c>
      <c r="D59" s="403" t="s">
        <v>409</v>
      </c>
      <c r="E59" s="406">
        <v>58.3</v>
      </c>
      <c r="F59" s="405">
        <f t="shared" si="2"/>
        <v>0.008650519031</v>
      </c>
    </row>
    <row r="60" ht="15.75" customHeight="1">
      <c r="A60" s="403" t="s">
        <v>410</v>
      </c>
      <c r="B60" s="404">
        <v>5974.11</v>
      </c>
      <c r="C60" s="405">
        <f t="shared" si="1"/>
        <v>-0.005455411129</v>
      </c>
      <c r="D60" s="403" t="s">
        <v>410</v>
      </c>
      <c r="E60" s="406">
        <v>57.8</v>
      </c>
      <c r="F60" s="405">
        <f t="shared" si="2"/>
        <v>-0.003448275862</v>
      </c>
    </row>
    <row r="61" ht="15.75" customHeight="1">
      <c r="A61" s="403" t="s">
        <v>411</v>
      </c>
      <c r="B61" s="404">
        <v>6006.88</v>
      </c>
      <c r="C61" s="405">
        <f t="shared" si="1"/>
        <v>-0.008502258851</v>
      </c>
      <c r="D61" s="403" t="s">
        <v>411</v>
      </c>
      <c r="E61" s="406">
        <v>58.0</v>
      </c>
      <c r="F61" s="405">
        <f t="shared" si="2"/>
        <v>-0.006849315068</v>
      </c>
    </row>
    <row r="62" ht="15.75" customHeight="1">
      <c r="A62" s="403" t="s">
        <v>412</v>
      </c>
      <c r="B62" s="404">
        <v>6058.39</v>
      </c>
      <c r="C62" s="405">
        <f t="shared" si="1"/>
        <v>-0.008894509191</v>
      </c>
      <c r="D62" s="403" t="s">
        <v>412</v>
      </c>
      <c r="E62" s="406">
        <v>58.4</v>
      </c>
      <c r="F62" s="405">
        <f t="shared" si="2"/>
        <v>-0.01683501684</v>
      </c>
    </row>
    <row r="63" ht="15.75" customHeight="1">
      <c r="A63" s="403" t="s">
        <v>413</v>
      </c>
      <c r="B63" s="404">
        <v>6112.76</v>
      </c>
      <c r="C63" s="405">
        <f t="shared" si="1"/>
        <v>-0.008656955567</v>
      </c>
      <c r="D63" s="403" t="s">
        <v>413</v>
      </c>
      <c r="E63" s="406">
        <v>59.4</v>
      </c>
      <c r="F63" s="405">
        <f t="shared" si="2"/>
        <v>-0.001680672269</v>
      </c>
    </row>
    <row r="64" ht="15.75" customHeight="1">
      <c r="A64" s="403" t="s">
        <v>414</v>
      </c>
      <c r="B64" s="404">
        <v>6166.14</v>
      </c>
      <c r="C64" s="405">
        <f t="shared" si="1"/>
        <v>0.005708563171</v>
      </c>
      <c r="D64" s="403" t="s">
        <v>414</v>
      </c>
      <c r="E64" s="406">
        <v>59.5</v>
      </c>
      <c r="F64" s="405">
        <f t="shared" si="2"/>
        <v>0.005067567568</v>
      </c>
    </row>
    <row r="65" ht="15.75" customHeight="1">
      <c r="A65" s="403" t="s">
        <v>415</v>
      </c>
      <c r="B65" s="404">
        <v>6131.14</v>
      </c>
      <c r="C65" s="405">
        <f t="shared" si="1"/>
        <v>-0.007143030647</v>
      </c>
      <c r="D65" s="403" t="s">
        <v>415</v>
      </c>
      <c r="E65" s="406">
        <v>59.2</v>
      </c>
      <c r="F65" s="405">
        <f t="shared" si="2"/>
        <v>-0.01333333333</v>
      </c>
    </row>
    <row r="66" ht="15.75" customHeight="1">
      <c r="A66" s="403" t="s">
        <v>416</v>
      </c>
      <c r="B66" s="404">
        <v>6175.25</v>
      </c>
      <c r="C66" s="405">
        <f t="shared" si="1"/>
        <v>-0.01267719129</v>
      </c>
      <c r="D66" s="403" t="s">
        <v>416</v>
      </c>
      <c r="E66" s="406">
        <v>60.0</v>
      </c>
      <c r="F66" s="405">
        <f t="shared" si="2"/>
        <v>-0.001663893511</v>
      </c>
    </row>
    <row r="67" ht="15.75" customHeight="1">
      <c r="A67" s="403" t="s">
        <v>417</v>
      </c>
      <c r="B67" s="404">
        <v>6254.54</v>
      </c>
      <c r="C67" s="405">
        <f t="shared" si="1"/>
        <v>-0.002247700056</v>
      </c>
      <c r="D67" s="403" t="s">
        <v>417</v>
      </c>
      <c r="E67" s="406">
        <v>60.1</v>
      </c>
      <c r="F67" s="405">
        <f t="shared" si="2"/>
        <v>-0.001661129568</v>
      </c>
    </row>
    <row r="68" ht="15.75" customHeight="1">
      <c r="A68" s="403" t="s">
        <v>418</v>
      </c>
      <c r="B68" s="404">
        <v>6268.63</v>
      </c>
      <c r="C68" s="405">
        <f t="shared" si="1"/>
        <v>-0.0006536229042</v>
      </c>
      <c r="D68" s="403" t="s">
        <v>418</v>
      </c>
      <c r="E68" s="406">
        <v>60.2</v>
      </c>
      <c r="F68" s="405">
        <f t="shared" si="2"/>
        <v>-0.01149425287</v>
      </c>
    </row>
    <row r="69" ht="15.75" customHeight="1">
      <c r="A69" s="403" t="s">
        <v>419</v>
      </c>
      <c r="B69" s="404">
        <v>6272.73</v>
      </c>
      <c r="C69" s="405">
        <f t="shared" si="1"/>
        <v>-0.0001960484287</v>
      </c>
      <c r="D69" s="403" t="s">
        <v>419</v>
      </c>
      <c r="E69" s="406">
        <v>60.9</v>
      </c>
      <c r="F69" s="405">
        <f t="shared" si="2"/>
        <v>0</v>
      </c>
    </row>
    <row r="70" ht="15.75" customHeight="1">
      <c r="A70" s="403" t="s">
        <v>420</v>
      </c>
      <c r="B70" s="404">
        <v>6273.96</v>
      </c>
      <c r="C70" s="405">
        <f t="shared" si="1"/>
        <v>0.002850004715</v>
      </c>
      <c r="D70" s="403" t="s">
        <v>420</v>
      </c>
      <c r="E70" s="406">
        <v>60.9</v>
      </c>
      <c r="F70" s="405">
        <f t="shared" si="2"/>
        <v>0.02871621622</v>
      </c>
    </row>
    <row r="71" ht="15.75" customHeight="1">
      <c r="A71" s="403" t="s">
        <v>421</v>
      </c>
      <c r="B71" s="404">
        <v>6256.13</v>
      </c>
      <c r="C71" s="405">
        <f t="shared" si="1"/>
        <v>-0.0004553457592</v>
      </c>
      <c r="D71" s="403" t="s">
        <v>421</v>
      </c>
      <c r="E71" s="406">
        <v>59.2</v>
      </c>
      <c r="F71" s="405">
        <f t="shared" si="2"/>
        <v>-0.03109656301</v>
      </c>
    </row>
    <row r="72" ht="15.75" customHeight="1">
      <c r="A72" s="403" t="s">
        <v>422</v>
      </c>
      <c r="B72" s="404">
        <v>6258.98</v>
      </c>
      <c r="C72" s="405">
        <f t="shared" si="1"/>
        <v>-0.01219491024</v>
      </c>
      <c r="D72" s="403" t="s">
        <v>422</v>
      </c>
      <c r="E72" s="406">
        <v>61.1</v>
      </c>
      <c r="F72" s="405">
        <f t="shared" si="2"/>
        <v>-0.004885993485</v>
      </c>
    </row>
    <row r="73" ht="15.75" customHeight="1">
      <c r="A73" s="403" t="s">
        <v>423</v>
      </c>
      <c r="B73" s="404">
        <v>6336.25</v>
      </c>
      <c r="C73" s="405">
        <f t="shared" si="1"/>
        <v>-0.005538692373</v>
      </c>
      <c r="D73" s="403" t="s">
        <v>423</v>
      </c>
      <c r="E73" s="406">
        <v>61.4</v>
      </c>
      <c r="F73" s="405">
        <f t="shared" si="2"/>
        <v>-0.00162601626</v>
      </c>
    </row>
    <row r="74" ht="15.75" customHeight="1">
      <c r="A74" s="403" t="s">
        <v>424</v>
      </c>
      <c r="B74" s="404">
        <v>6371.54</v>
      </c>
      <c r="C74" s="405">
        <f t="shared" si="1"/>
        <v>-0.003640446486</v>
      </c>
      <c r="D74" s="403" t="s">
        <v>424</v>
      </c>
      <c r="E74" s="406">
        <v>61.5</v>
      </c>
      <c r="F74" s="405">
        <f t="shared" si="2"/>
        <v>-0.02070063694</v>
      </c>
    </row>
    <row r="75" ht="15.75" customHeight="1">
      <c r="A75" s="403" t="s">
        <v>425</v>
      </c>
      <c r="B75" s="404">
        <v>6394.82</v>
      </c>
      <c r="C75" s="405">
        <f t="shared" si="1"/>
        <v>-0.004686432381</v>
      </c>
      <c r="D75" s="403" t="s">
        <v>425</v>
      </c>
      <c r="E75" s="406">
        <v>62.8</v>
      </c>
      <c r="F75" s="405">
        <f t="shared" si="2"/>
        <v>-0.007898894155</v>
      </c>
    </row>
    <row r="76" ht="15.75" customHeight="1">
      <c r="A76" s="403" t="s">
        <v>426</v>
      </c>
      <c r="B76" s="404">
        <v>6424.93</v>
      </c>
      <c r="C76" s="405">
        <f t="shared" si="1"/>
        <v>0.00809307507</v>
      </c>
      <c r="D76" s="403" t="s">
        <v>426</v>
      </c>
      <c r="E76" s="406">
        <v>63.3</v>
      </c>
      <c r="F76" s="405">
        <f t="shared" si="2"/>
        <v>-0.01248049922</v>
      </c>
    </row>
    <row r="77" ht="15.75" customHeight="1">
      <c r="A77" s="403" t="s">
        <v>427</v>
      </c>
      <c r="B77" s="404">
        <v>6373.35</v>
      </c>
      <c r="C77" s="405">
        <f t="shared" si="1"/>
        <v>0.003282172373</v>
      </c>
      <c r="D77" s="403" t="s">
        <v>427</v>
      </c>
      <c r="E77" s="406">
        <v>64.1</v>
      </c>
      <c r="F77" s="405">
        <f t="shared" si="2"/>
        <v>0</v>
      </c>
    </row>
    <row r="78" ht="15.75" customHeight="1">
      <c r="A78" s="403" t="s">
        <v>428</v>
      </c>
      <c r="B78" s="404">
        <v>6352.5</v>
      </c>
      <c r="C78" s="405">
        <f t="shared" si="1"/>
        <v>0.001014802886</v>
      </c>
      <c r="D78" s="403" t="s">
        <v>428</v>
      </c>
      <c r="E78" s="406">
        <v>64.1</v>
      </c>
      <c r="F78" s="405">
        <f t="shared" si="2"/>
        <v>0.003129890454</v>
      </c>
    </row>
    <row r="79" ht="15.75" customHeight="1">
      <c r="A79" s="403" t="s">
        <v>429</v>
      </c>
      <c r="B79" s="404">
        <v>6346.06</v>
      </c>
      <c r="C79" s="405">
        <f t="shared" si="1"/>
        <v>0.003710498845</v>
      </c>
      <c r="D79" s="403" t="s">
        <v>429</v>
      </c>
      <c r="E79" s="406">
        <v>63.9</v>
      </c>
      <c r="F79" s="405">
        <f t="shared" si="2"/>
        <v>-0.0015625</v>
      </c>
    </row>
    <row r="80" ht="15.75" customHeight="1">
      <c r="A80" s="403" t="s">
        <v>430</v>
      </c>
      <c r="B80" s="404">
        <v>6322.6</v>
      </c>
      <c r="C80" s="405">
        <f t="shared" si="1"/>
        <v>0.01747830299</v>
      </c>
      <c r="D80" s="403" t="s">
        <v>430</v>
      </c>
      <c r="E80" s="406">
        <v>64.0</v>
      </c>
      <c r="F80" s="405">
        <f t="shared" si="2"/>
        <v>0.01426307448</v>
      </c>
    </row>
    <row r="81" ht="15.75" customHeight="1">
      <c r="A81" s="403" t="s">
        <v>431</v>
      </c>
      <c r="B81" s="404">
        <v>6213.99</v>
      </c>
      <c r="C81" s="405">
        <f t="shared" si="1"/>
        <v>0.009856435692</v>
      </c>
      <c r="D81" s="403" t="s">
        <v>431</v>
      </c>
      <c r="E81" s="406">
        <v>63.1</v>
      </c>
      <c r="F81" s="405">
        <f t="shared" si="2"/>
        <v>0.001587301587</v>
      </c>
    </row>
    <row r="82" ht="15.75" customHeight="1">
      <c r="A82" s="403" t="s">
        <v>432</v>
      </c>
      <c r="B82" s="404">
        <v>6153.34</v>
      </c>
      <c r="C82" s="405">
        <f t="shared" si="1"/>
        <v>0.0005072989259</v>
      </c>
      <c r="D82" s="403" t="s">
        <v>432</v>
      </c>
      <c r="E82" s="406">
        <v>63.0</v>
      </c>
      <c r="F82" s="405">
        <f t="shared" si="2"/>
        <v>-0.004739336493</v>
      </c>
    </row>
    <row r="83" ht="15.75" customHeight="1">
      <c r="A83" s="403" t="s">
        <v>433</v>
      </c>
      <c r="B83" s="404">
        <v>6150.22</v>
      </c>
      <c r="C83" s="405">
        <f t="shared" si="1"/>
        <v>0.008690831738</v>
      </c>
      <c r="D83" s="403" t="s">
        <v>433</v>
      </c>
      <c r="E83" s="406">
        <v>63.3</v>
      </c>
      <c r="F83" s="405">
        <f t="shared" si="2"/>
        <v>0.09895833333</v>
      </c>
    </row>
    <row r="84" ht="15.75" customHeight="1">
      <c r="A84" s="403" t="s">
        <v>434</v>
      </c>
      <c r="B84" s="404">
        <v>6097.23</v>
      </c>
      <c r="C84" s="405">
        <f t="shared" si="1"/>
        <v>-0.00961274509</v>
      </c>
      <c r="D84" s="403" t="s">
        <v>434</v>
      </c>
      <c r="E84" s="406">
        <v>57.6</v>
      </c>
      <c r="F84" s="405">
        <f t="shared" si="2"/>
        <v>-0.00518134715</v>
      </c>
    </row>
    <row r="85" ht="15.75" customHeight="1">
      <c r="A85" s="403" t="s">
        <v>435</v>
      </c>
      <c r="B85" s="404">
        <v>6156.41</v>
      </c>
      <c r="C85" s="405">
        <f t="shared" si="1"/>
        <v>-0.01128054411</v>
      </c>
      <c r="D85" s="403" t="s">
        <v>435</v>
      </c>
      <c r="E85" s="406">
        <v>57.9</v>
      </c>
      <c r="F85" s="405">
        <f t="shared" si="2"/>
        <v>-0.03177257525</v>
      </c>
    </row>
    <row r="86" ht="15.75" customHeight="1">
      <c r="A86" s="403" t="s">
        <v>436</v>
      </c>
      <c r="B86" s="404">
        <v>6226.65</v>
      </c>
      <c r="C86" s="405">
        <f t="shared" si="1"/>
        <v>-0.00790438892</v>
      </c>
      <c r="D86" s="403" t="s">
        <v>436</v>
      </c>
      <c r="E86" s="406">
        <v>59.8</v>
      </c>
      <c r="F86" s="405">
        <f t="shared" si="2"/>
        <v>-0.003333333333</v>
      </c>
    </row>
    <row r="87" ht="15.75" customHeight="1">
      <c r="A87" s="403" t="s">
        <v>437</v>
      </c>
      <c r="B87" s="404">
        <v>6276.26</v>
      </c>
      <c r="C87" s="405">
        <f t="shared" si="1"/>
        <v>0.003509579794</v>
      </c>
      <c r="D87" s="403" t="s">
        <v>437</v>
      </c>
      <c r="E87" s="406">
        <v>60.0</v>
      </c>
      <c r="F87" s="405">
        <f t="shared" si="2"/>
        <v>-0.06103286385</v>
      </c>
    </row>
    <row r="88" ht="15.75" customHeight="1">
      <c r="A88" s="403" t="s">
        <v>438</v>
      </c>
      <c r="B88" s="404">
        <v>6254.31</v>
      </c>
      <c r="C88" s="405">
        <f t="shared" si="1"/>
        <v>-0.01301138121</v>
      </c>
      <c r="D88" s="403" t="s">
        <v>438</v>
      </c>
      <c r="E88" s="406">
        <v>63.9</v>
      </c>
      <c r="F88" s="405">
        <f t="shared" si="2"/>
        <v>0</v>
      </c>
    </row>
    <row r="89" ht="15.75" customHeight="1">
      <c r="A89" s="403" t="s">
        <v>439</v>
      </c>
      <c r="B89" s="404">
        <v>6336.76</v>
      </c>
      <c r="C89" s="405">
        <f t="shared" si="1"/>
        <v>-0.001489077733</v>
      </c>
      <c r="D89" s="403" t="s">
        <v>439</v>
      </c>
      <c r="E89" s="406">
        <v>63.9</v>
      </c>
      <c r="F89" s="405">
        <f t="shared" si="2"/>
        <v>0</v>
      </c>
    </row>
    <row r="90" ht="15.75" customHeight="1">
      <c r="A90" s="403" t="s">
        <v>440</v>
      </c>
      <c r="B90" s="404">
        <v>6346.21</v>
      </c>
      <c r="C90" s="405">
        <f t="shared" si="1"/>
        <v>0.002305890603</v>
      </c>
      <c r="D90" s="403" t="s">
        <v>440</v>
      </c>
      <c r="E90" s="406">
        <v>63.9</v>
      </c>
      <c r="F90" s="405">
        <f t="shared" si="2"/>
        <v>0</v>
      </c>
    </row>
    <row r="91" ht="15.75" customHeight="1">
      <c r="A91" s="403" t="s">
        <v>441</v>
      </c>
      <c r="B91" s="404">
        <v>6331.61</v>
      </c>
      <c r="C91" s="405">
        <f t="shared" si="1"/>
        <v>0.002141473359</v>
      </c>
      <c r="D91" s="403" t="s">
        <v>441</v>
      </c>
      <c r="E91" s="406">
        <v>63.9</v>
      </c>
      <c r="F91" s="405">
        <f t="shared" si="2"/>
        <v>0</v>
      </c>
    </row>
    <row r="92" ht="15.75" customHeight="1">
      <c r="A92" s="403" t="s">
        <v>442</v>
      </c>
      <c r="B92" s="404">
        <v>6318.08</v>
      </c>
      <c r="C92" s="405">
        <f t="shared" si="1"/>
        <v>0.002599298602</v>
      </c>
      <c r="D92" s="403" t="s">
        <v>442</v>
      </c>
      <c r="E92" s="406">
        <v>63.9</v>
      </c>
      <c r="F92" s="405">
        <f t="shared" si="2"/>
        <v>0</v>
      </c>
    </row>
    <row r="93" ht="15.75" customHeight="1">
      <c r="A93" s="403" t="s">
        <v>443</v>
      </c>
      <c r="B93" s="404">
        <v>6301.7</v>
      </c>
      <c r="C93" s="405">
        <f t="shared" si="1"/>
        <v>0.002617238773</v>
      </c>
      <c r="D93" s="403" t="s">
        <v>443</v>
      </c>
      <c r="E93" s="406">
        <v>63.9</v>
      </c>
      <c r="F93" s="405">
        <f t="shared" si="2"/>
        <v>0</v>
      </c>
    </row>
    <row r="94" ht="15.75" customHeight="1">
      <c r="A94" s="403" t="s">
        <v>444</v>
      </c>
      <c r="B94" s="404">
        <v>6285.25</v>
      </c>
      <c r="C94" s="405">
        <f t="shared" si="1"/>
        <v>0.00278087118</v>
      </c>
      <c r="D94" s="403" t="s">
        <v>444</v>
      </c>
      <c r="E94" s="406">
        <v>63.9</v>
      </c>
      <c r="F94" s="405">
        <f t="shared" si="2"/>
        <v>0</v>
      </c>
    </row>
    <row r="95" ht="15.75" customHeight="1">
      <c r="A95" s="403" t="s">
        <v>445</v>
      </c>
      <c r="B95" s="404">
        <v>6267.82</v>
      </c>
      <c r="C95" s="405">
        <f t="shared" si="1"/>
        <v>0.005091347596</v>
      </c>
      <c r="D95" s="403" t="s">
        <v>445</v>
      </c>
      <c r="E95" s="406">
        <v>63.9</v>
      </c>
      <c r="F95" s="405">
        <f t="shared" si="2"/>
        <v>0</v>
      </c>
    </row>
    <row r="96" ht="15.75" customHeight="1">
      <c r="A96" s="403" t="s">
        <v>446</v>
      </c>
      <c r="B96" s="404">
        <v>6236.07</v>
      </c>
      <c r="C96" s="405">
        <f t="shared" si="1"/>
        <v>0.000425127779</v>
      </c>
      <c r="D96" s="403" t="s">
        <v>446</v>
      </c>
      <c r="E96" s="406">
        <v>63.9</v>
      </c>
      <c r="F96" s="405">
        <f t="shared" si="2"/>
        <v>0</v>
      </c>
    </row>
    <row r="97" ht="15.75" customHeight="1">
      <c r="A97" s="403" t="s">
        <v>447</v>
      </c>
      <c r="B97" s="404">
        <v>6233.42</v>
      </c>
      <c r="C97" s="405">
        <f t="shared" si="1"/>
        <v>-0.00151372686</v>
      </c>
      <c r="D97" s="403" t="s">
        <v>447</v>
      </c>
      <c r="E97" s="406">
        <v>63.9</v>
      </c>
      <c r="F97" s="405">
        <f t="shared" si="2"/>
        <v>0</v>
      </c>
    </row>
    <row r="98" ht="15.75" customHeight="1">
      <c r="A98" s="403" t="s">
        <v>448</v>
      </c>
      <c r="B98" s="404">
        <v>6242.87</v>
      </c>
      <c r="C98" s="405">
        <f t="shared" si="1"/>
        <v>-0.0005811254302</v>
      </c>
      <c r="D98" s="403" t="s">
        <v>448</v>
      </c>
      <c r="E98" s="406">
        <v>63.9</v>
      </c>
      <c r="F98" s="405">
        <f t="shared" si="2"/>
        <v>0</v>
      </c>
    </row>
    <row r="99" ht="15.75" customHeight="1">
      <c r="A99" s="403" t="s">
        <v>449</v>
      </c>
      <c r="B99" s="404">
        <v>6246.5</v>
      </c>
      <c r="C99" s="405">
        <f t="shared" si="1"/>
        <v>0.000419610883</v>
      </c>
      <c r="D99" s="403" t="s">
        <v>449</v>
      </c>
      <c r="E99" s="406">
        <v>63.9</v>
      </c>
      <c r="F99" s="405">
        <f t="shared" si="2"/>
        <v>0</v>
      </c>
    </row>
    <row r="100" ht="15.75" customHeight="1">
      <c r="A100" s="403" t="s">
        <v>450</v>
      </c>
      <c r="B100" s="404">
        <v>6243.88</v>
      </c>
      <c r="C100" s="405">
        <f t="shared" si="1"/>
        <v>-0.0002177658505</v>
      </c>
      <c r="D100" s="403" t="s">
        <v>450</v>
      </c>
      <c r="E100" s="406">
        <v>63.9</v>
      </c>
      <c r="F100" s="405">
        <f t="shared" si="2"/>
        <v>0</v>
      </c>
    </row>
    <row r="101" ht="15.75" customHeight="1">
      <c r="A101" s="403" t="s">
        <v>451</v>
      </c>
      <c r="B101" s="404">
        <v>6245.24</v>
      </c>
      <c r="C101" s="405">
        <f t="shared" si="1"/>
        <v>-0.0006480736212</v>
      </c>
      <c r="D101" s="403" t="s">
        <v>451</v>
      </c>
      <c r="E101" s="406">
        <v>63.9</v>
      </c>
      <c r="F101" s="405">
        <f t="shared" si="2"/>
        <v>0</v>
      </c>
    </row>
    <row r="102" ht="15.75" customHeight="1">
      <c r="A102" s="403" t="s">
        <v>452</v>
      </c>
      <c r="B102" s="404">
        <v>6249.29</v>
      </c>
      <c r="C102" s="405">
        <f t="shared" si="1"/>
        <v>-0.002028109275</v>
      </c>
      <c r="D102" s="403" t="s">
        <v>452</v>
      </c>
      <c r="E102" s="406">
        <v>63.9</v>
      </c>
      <c r="F102" s="405">
        <f t="shared" si="2"/>
        <v>0</v>
      </c>
    </row>
    <row r="103" ht="15.75" customHeight="1">
      <c r="A103" s="403" t="s">
        <v>453</v>
      </c>
      <c r="B103" s="404">
        <v>6261.99</v>
      </c>
      <c r="C103" s="405">
        <f t="shared" si="1"/>
        <v>0.0001533294043</v>
      </c>
      <c r="D103" s="403" t="s">
        <v>453</v>
      </c>
      <c r="E103" s="406">
        <v>63.9</v>
      </c>
      <c r="F103" s="405">
        <f t="shared" si="2"/>
        <v>0</v>
      </c>
    </row>
    <row r="104" ht="15.75" customHeight="1">
      <c r="A104" s="403" t="s">
        <v>454</v>
      </c>
      <c r="B104" s="404">
        <v>6261.03</v>
      </c>
      <c r="C104" s="405">
        <f t="shared" si="1"/>
        <v>0.001577304729</v>
      </c>
      <c r="D104" s="403" t="s">
        <v>454</v>
      </c>
      <c r="E104" s="406">
        <v>63.9</v>
      </c>
      <c r="F104" s="405">
        <f t="shared" si="2"/>
        <v>0</v>
      </c>
    </row>
    <row r="105" ht="15.75" customHeight="1">
      <c r="A105" s="403" t="s">
        <v>455</v>
      </c>
      <c r="B105" s="404">
        <v>6251.17</v>
      </c>
      <c r="C105" s="405">
        <f t="shared" si="1"/>
        <v>-0.002502054461</v>
      </c>
      <c r="D105" s="403" t="s">
        <v>455</v>
      </c>
      <c r="E105" s="406">
        <v>63.9</v>
      </c>
      <c r="F105" s="405">
        <f t="shared" si="2"/>
        <v>0</v>
      </c>
    </row>
    <row r="106" ht="15.75" customHeight="1">
      <c r="A106" s="403" t="s">
        <v>456</v>
      </c>
      <c r="B106" s="404">
        <v>6266.85</v>
      </c>
      <c r="C106" s="405">
        <f t="shared" si="1"/>
        <v>0.0006354913961</v>
      </c>
      <c r="D106" s="403" t="s">
        <v>456</v>
      </c>
      <c r="E106" s="406">
        <v>63.9</v>
      </c>
      <c r="F106" s="405">
        <f t="shared" si="2"/>
        <v>0</v>
      </c>
    </row>
    <row r="107" ht="15.75" customHeight="1">
      <c r="A107" s="403" t="s">
        <v>457</v>
      </c>
      <c r="B107" s="404">
        <v>6262.87</v>
      </c>
      <c r="C107" s="405">
        <f t="shared" si="1"/>
        <v>-0.0001596457142</v>
      </c>
      <c r="D107" s="403" t="s">
        <v>457</v>
      </c>
      <c r="E107" s="406">
        <v>63.9</v>
      </c>
      <c r="F107" s="405">
        <f t="shared" si="2"/>
        <v>0</v>
      </c>
    </row>
    <row r="108" ht="15.75" customHeight="1">
      <c r="A108" s="403" t="s">
        <v>458</v>
      </c>
      <c r="B108" s="404">
        <v>6263.87</v>
      </c>
      <c r="C108" s="405">
        <f t="shared" si="1"/>
        <v>-0.00007662407113</v>
      </c>
      <c r="D108" s="403" t="s">
        <v>458</v>
      </c>
      <c r="E108" s="406">
        <v>63.9</v>
      </c>
      <c r="F108" s="405">
        <f t="shared" si="2"/>
        <v>0</v>
      </c>
    </row>
    <row r="109" ht="15.75" customHeight="1">
      <c r="A109" s="403" t="s">
        <v>459</v>
      </c>
      <c r="B109" s="404">
        <v>6264.35</v>
      </c>
      <c r="C109" s="405">
        <f t="shared" si="1"/>
        <v>0.001885627647</v>
      </c>
      <c r="D109" s="403" t="s">
        <v>459</v>
      </c>
      <c r="E109" s="406">
        <v>63.9</v>
      </c>
      <c r="F109" s="405">
        <f t="shared" si="2"/>
        <v>0</v>
      </c>
    </row>
    <row r="110" ht="15.75" customHeight="1">
      <c r="A110" s="403" t="s">
        <v>460</v>
      </c>
      <c r="B110" s="404">
        <v>6252.56</v>
      </c>
      <c r="C110" s="405">
        <f t="shared" si="1"/>
        <v>0.000334374855</v>
      </c>
      <c r="D110" s="403" t="s">
        <v>460</v>
      </c>
      <c r="E110" s="406">
        <v>63.9</v>
      </c>
      <c r="F110" s="405">
        <f t="shared" si="2"/>
        <v>0</v>
      </c>
    </row>
    <row r="111" ht="15.75" customHeight="1">
      <c r="A111" s="403" t="s">
        <v>461</v>
      </c>
      <c r="B111" s="404">
        <v>6250.47</v>
      </c>
      <c r="C111" s="405">
        <f t="shared" si="1"/>
        <v>0.0004641804734</v>
      </c>
      <c r="D111" s="403" t="s">
        <v>461</v>
      </c>
      <c r="E111" s="406">
        <v>63.9</v>
      </c>
      <c r="F111" s="405">
        <f t="shared" si="2"/>
        <v>0</v>
      </c>
    </row>
    <row r="112" ht="15.75" customHeight="1">
      <c r="A112" s="403" t="s">
        <v>462</v>
      </c>
      <c r="B112" s="404">
        <v>6247.57</v>
      </c>
      <c r="C112" s="405">
        <f t="shared" si="1"/>
        <v>0.0005076548588</v>
      </c>
      <c r="D112" s="403" t="s">
        <v>462</v>
      </c>
      <c r="E112" s="406">
        <v>63.9</v>
      </c>
      <c r="F112" s="405">
        <f t="shared" si="2"/>
        <v>0</v>
      </c>
    </row>
    <row r="113" ht="15.75" customHeight="1">
      <c r="A113" s="403" t="s">
        <v>463</v>
      </c>
      <c r="B113" s="404">
        <v>6244.4</v>
      </c>
      <c r="C113" s="405">
        <f t="shared" si="1"/>
        <v>0.003434018477</v>
      </c>
      <c r="D113" s="403" t="s">
        <v>463</v>
      </c>
      <c r="E113" s="406">
        <v>63.9</v>
      </c>
      <c r="F113" s="405">
        <f t="shared" si="2"/>
        <v>0</v>
      </c>
    </row>
    <row r="114" ht="15.75" customHeight="1">
      <c r="A114" s="403" t="s">
        <v>464</v>
      </c>
      <c r="B114" s="404">
        <v>6223.03</v>
      </c>
      <c r="C114" s="405">
        <f t="shared" si="1"/>
        <v>0.003259812891</v>
      </c>
      <c r="D114" s="403" t="s">
        <v>464</v>
      </c>
      <c r="E114" s="406">
        <v>63.9</v>
      </c>
      <c r="F114" s="405">
        <f t="shared" si="2"/>
        <v>0</v>
      </c>
    </row>
    <row r="115" ht="15.75" customHeight="1">
      <c r="A115" s="403" t="s">
        <v>465</v>
      </c>
      <c r="B115" s="404">
        <v>6202.81</v>
      </c>
      <c r="C115" s="405">
        <f t="shared" si="1"/>
        <v>-0.004956919716</v>
      </c>
      <c r="D115" s="403" t="s">
        <v>465</v>
      </c>
      <c r="E115" s="406">
        <v>63.9</v>
      </c>
      <c r="F115" s="405">
        <f t="shared" si="2"/>
        <v>0</v>
      </c>
    </row>
    <row r="116" ht="15.75" customHeight="1">
      <c r="A116" s="403" t="s">
        <v>466</v>
      </c>
      <c r="B116" s="404">
        <v>6233.71</v>
      </c>
      <c r="C116" s="405">
        <f t="shared" si="1"/>
        <v>0.001484463737</v>
      </c>
      <c r="D116" s="403" t="s">
        <v>466</v>
      </c>
      <c r="E116" s="406">
        <v>63.9</v>
      </c>
      <c r="F116" s="405">
        <f t="shared" si="2"/>
        <v>0</v>
      </c>
    </row>
    <row r="117" ht="15.75" customHeight="1">
      <c r="A117" s="403" t="s">
        <v>467</v>
      </c>
      <c r="B117" s="404">
        <v>6224.47</v>
      </c>
      <c r="C117" s="405">
        <f t="shared" si="1"/>
        <v>0.000440391981</v>
      </c>
      <c r="D117" s="403" t="s">
        <v>467</v>
      </c>
      <c r="E117" s="406">
        <v>63.9</v>
      </c>
      <c r="F117" s="405">
        <f t="shared" si="2"/>
        <v>0</v>
      </c>
    </row>
    <row r="118" ht="15.75" customHeight="1">
      <c r="A118" s="403" t="s">
        <v>468</v>
      </c>
      <c r="B118" s="404">
        <v>6221.73</v>
      </c>
      <c r="C118" s="405">
        <f t="shared" si="1"/>
        <v>-0.005660724132</v>
      </c>
      <c r="D118" s="403" t="s">
        <v>468</v>
      </c>
      <c r="E118" s="406">
        <v>63.9</v>
      </c>
      <c r="F118" s="405">
        <f t="shared" si="2"/>
        <v>0</v>
      </c>
    </row>
    <row r="119" ht="15.75" customHeight="1">
      <c r="A119" s="403" t="s">
        <v>469</v>
      </c>
      <c r="B119" s="404">
        <v>6257.15</v>
      </c>
      <c r="C119" s="405">
        <f t="shared" si="1"/>
        <v>-0.0001645845917</v>
      </c>
      <c r="D119" s="403" t="s">
        <v>469</v>
      </c>
      <c r="E119" s="406">
        <v>63.9</v>
      </c>
      <c r="F119" s="405">
        <f t="shared" si="2"/>
        <v>0</v>
      </c>
    </row>
    <row r="120" ht="15.75" customHeight="1">
      <c r="A120" s="403" t="s">
        <v>470</v>
      </c>
      <c r="B120" s="404">
        <v>6258.18</v>
      </c>
      <c r="C120" s="405">
        <f t="shared" si="1"/>
        <v>0.001980527746</v>
      </c>
      <c r="D120" s="403" t="s">
        <v>470</v>
      </c>
      <c r="E120" s="406">
        <v>63.9</v>
      </c>
      <c r="F120" s="405">
        <f t="shared" si="2"/>
        <v>0</v>
      </c>
    </row>
    <row r="121" ht="15.75" customHeight="1">
      <c r="A121" s="403" t="s">
        <v>471</v>
      </c>
      <c r="B121" s="404">
        <v>6245.81</v>
      </c>
      <c r="C121" s="405">
        <f t="shared" si="1"/>
        <v>0</v>
      </c>
      <c r="D121" s="403" t="s">
        <v>471</v>
      </c>
      <c r="E121" s="406">
        <v>63.9</v>
      </c>
      <c r="F121" s="405">
        <f t="shared" si="2"/>
        <v>0</v>
      </c>
    </row>
    <row r="122" ht="15.75" customHeight="1">
      <c r="A122" s="403" t="s">
        <v>472</v>
      </c>
      <c r="B122" s="404">
        <v>6245.81</v>
      </c>
      <c r="C122" s="405">
        <f t="shared" si="1"/>
        <v>-0.004150297201</v>
      </c>
      <c r="D122" s="403" t="s">
        <v>472</v>
      </c>
      <c r="E122" s="406">
        <v>63.9</v>
      </c>
      <c r="F122" s="405">
        <f t="shared" si="2"/>
        <v>0</v>
      </c>
    </row>
    <row r="123" ht="15.75" customHeight="1">
      <c r="A123" s="403" t="s">
        <v>473</v>
      </c>
      <c r="B123" s="404">
        <v>6271.84</v>
      </c>
      <c r="C123" s="405">
        <f t="shared" si="1"/>
        <v>-0.0007679243419</v>
      </c>
      <c r="D123" s="403" t="s">
        <v>473</v>
      </c>
      <c r="E123" s="406">
        <v>63.9</v>
      </c>
      <c r="F123" s="405">
        <f t="shared" si="2"/>
        <v>0</v>
      </c>
    </row>
    <row r="124" ht="15.75" customHeight="1">
      <c r="A124" s="403" t="s">
        <v>474</v>
      </c>
      <c r="B124" s="404">
        <v>6276.66</v>
      </c>
      <c r="C124" s="405">
        <f t="shared" si="1"/>
        <v>-0.0001545169116</v>
      </c>
      <c r="D124" s="403" t="s">
        <v>474</v>
      </c>
      <c r="E124" s="406">
        <v>63.9</v>
      </c>
      <c r="F124" s="405">
        <f t="shared" si="2"/>
        <v>0</v>
      </c>
    </row>
    <row r="125" ht="15.75" customHeight="1">
      <c r="A125" s="403" t="s">
        <v>475</v>
      </c>
      <c r="B125" s="404">
        <v>6277.63</v>
      </c>
      <c r="C125" s="405">
        <f t="shared" si="1"/>
        <v>0.001552354058</v>
      </c>
      <c r="D125" s="403" t="s">
        <v>475</v>
      </c>
      <c r="E125" s="406">
        <v>63.9</v>
      </c>
      <c r="F125" s="405">
        <f t="shared" si="2"/>
        <v>0</v>
      </c>
    </row>
    <row r="126" ht="15.75" customHeight="1">
      <c r="A126" s="403" t="s">
        <v>476</v>
      </c>
      <c r="B126" s="404">
        <v>6267.9</v>
      </c>
      <c r="C126" s="405">
        <f t="shared" si="1"/>
        <v>-0.0009276792716</v>
      </c>
      <c r="D126" s="403" t="s">
        <v>476</v>
      </c>
      <c r="E126" s="406">
        <v>63.9</v>
      </c>
      <c r="F126" s="405">
        <f t="shared" si="2"/>
        <v>0</v>
      </c>
    </row>
    <row r="127" ht="15.75" customHeight="1">
      <c r="A127" s="403" t="s">
        <v>477</v>
      </c>
      <c r="B127" s="404">
        <v>6273.72</v>
      </c>
      <c r="C127" s="405">
        <f t="shared" si="1"/>
        <v>-0.0007867920862</v>
      </c>
      <c r="D127" s="403" t="s">
        <v>477</v>
      </c>
      <c r="E127" s="406">
        <v>63.9</v>
      </c>
      <c r="F127" s="405">
        <f t="shared" si="2"/>
        <v>0</v>
      </c>
    </row>
    <row r="128" ht="15.75" customHeight="1">
      <c r="A128" s="403" t="s">
        <v>478</v>
      </c>
      <c r="B128" s="404">
        <v>6278.66</v>
      </c>
      <c r="C128" s="405">
        <f t="shared" si="1"/>
        <v>0.0003074849484</v>
      </c>
      <c r="D128" s="403" t="s">
        <v>478</v>
      </c>
      <c r="E128" s="406">
        <v>63.9</v>
      </c>
      <c r="F128" s="405">
        <f t="shared" si="2"/>
        <v>0</v>
      </c>
    </row>
    <row r="129" ht="15.75" customHeight="1">
      <c r="A129" s="403" t="s">
        <v>479</v>
      </c>
      <c r="B129" s="404">
        <v>6276.73</v>
      </c>
      <c r="C129" s="405">
        <f t="shared" si="1"/>
        <v>0.0001434073262</v>
      </c>
      <c r="D129" s="403" t="s">
        <v>479</v>
      </c>
      <c r="E129" s="406">
        <v>63.9</v>
      </c>
      <c r="F129" s="405">
        <f t="shared" si="2"/>
        <v>0</v>
      </c>
    </row>
    <row r="130" ht="15.75" customHeight="1">
      <c r="A130" s="403" t="s">
        <v>480</v>
      </c>
      <c r="B130" s="404">
        <v>6275.83</v>
      </c>
      <c r="C130" s="405">
        <f t="shared" si="1"/>
        <v>-0.001058499191</v>
      </c>
      <c r="D130" s="403" t="s">
        <v>480</v>
      </c>
      <c r="E130" s="406">
        <v>63.9</v>
      </c>
      <c r="F130" s="405">
        <f t="shared" si="2"/>
        <v>0</v>
      </c>
    </row>
    <row r="131" ht="15.75" customHeight="1">
      <c r="A131" s="403" t="s">
        <v>481</v>
      </c>
      <c r="B131" s="404">
        <v>6282.48</v>
      </c>
      <c r="C131" s="405">
        <f t="shared" si="1"/>
        <v>0.0007311373726</v>
      </c>
      <c r="D131" s="403" t="s">
        <v>481</v>
      </c>
      <c r="E131" s="406">
        <v>63.9</v>
      </c>
      <c r="F131" s="405">
        <f t="shared" si="2"/>
        <v>0</v>
      </c>
    </row>
    <row r="132" ht="15.75" customHeight="1">
      <c r="A132" s="403" t="s">
        <v>482</v>
      </c>
      <c r="B132" s="404">
        <v>6277.89</v>
      </c>
      <c r="C132" s="405">
        <f t="shared" si="1"/>
        <v>-0.001768163829</v>
      </c>
      <c r="D132" s="403" t="s">
        <v>482</v>
      </c>
      <c r="E132" s="406">
        <v>63.9</v>
      </c>
      <c r="F132" s="405">
        <f t="shared" si="2"/>
        <v>0</v>
      </c>
    </row>
    <row r="133" ht="15.75" customHeight="1">
      <c r="A133" s="403" t="s">
        <v>483</v>
      </c>
      <c r="B133" s="404">
        <v>6289.01</v>
      </c>
      <c r="C133" s="405">
        <f t="shared" si="1"/>
        <v>0.001672371311</v>
      </c>
      <c r="D133" s="403" t="s">
        <v>483</v>
      </c>
      <c r="E133" s="406">
        <v>63.9</v>
      </c>
      <c r="F133" s="405">
        <f t="shared" si="2"/>
        <v>0</v>
      </c>
    </row>
    <row r="134" ht="15.75" customHeight="1">
      <c r="A134" s="403" t="s">
        <v>484</v>
      </c>
      <c r="B134" s="404">
        <v>6278.51</v>
      </c>
      <c r="C134" s="405">
        <f t="shared" si="1"/>
        <v>0.000765097526</v>
      </c>
      <c r="D134" s="403" t="s">
        <v>484</v>
      </c>
      <c r="E134" s="406">
        <v>63.9</v>
      </c>
      <c r="F134" s="405">
        <f t="shared" si="2"/>
        <v>0</v>
      </c>
    </row>
    <row r="135" ht="15.75" customHeight="1">
      <c r="A135" s="403" t="s">
        <v>485</v>
      </c>
      <c r="B135" s="404">
        <v>6273.71</v>
      </c>
      <c r="C135" s="405">
        <f t="shared" si="1"/>
        <v>0.001364689808</v>
      </c>
      <c r="D135" s="403" t="s">
        <v>485</v>
      </c>
      <c r="E135" s="406">
        <v>63.9</v>
      </c>
      <c r="F135" s="405">
        <f t="shared" si="2"/>
        <v>0</v>
      </c>
    </row>
    <row r="136" ht="15.75" customHeight="1">
      <c r="A136" s="403" t="s">
        <v>486</v>
      </c>
      <c r="B136" s="404">
        <v>6265.16</v>
      </c>
      <c r="C136" s="405">
        <f t="shared" si="1"/>
        <v>-0.0006683308477</v>
      </c>
      <c r="D136" s="403" t="s">
        <v>486</v>
      </c>
      <c r="E136" s="406">
        <v>63.9</v>
      </c>
      <c r="F136" s="405">
        <f t="shared" si="2"/>
        <v>0</v>
      </c>
    </row>
    <row r="137" ht="15.75" customHeight="1">
      <c r="A137" s="403" t="s">
        <v>487</v>
      </c>
      <c r="B137" s="404">
        <v>6269.35</v>
      </c>
      <c r="C137" s="405">
        <f t="shared" si="1"/>
        <v>0.002103516677</v>
      </c>
      <c r="D137" s="403" t="s">
        <v>487</v>
      </c>
      <c r="E137" s="406">
        <v>63.9</v>
      </c>
      <c r="F137" s="405">
        <f t="shared" si="2"/>
        <v>0</v>
      </c>
    </row>
    <row r="138" ht="15.75" customHeight="1">
      <c r="A138" s="403" t="s">
        <v>488</v>
      </c>
      <c r="B138" s="404">
        <v>6256.19</v>
      </c>
      <c r="C138" s="405">
        <f t="shared" si="1"/>
        <v>0.001410191152</v>
      </c>
      <c r="D138" s="403" t="s">
        <v>488</v>
      </c>
      <c r="E138" s="406">
        <v>63.9</v>
      </c>
      <c r="F138" s="405">
        <f t="shared" si="2"/>
        <v>0</v>
      </c>
    </row>
    <row r="139" ht="15.75" customHeight="1">
      <c r="A139" s="403" t="s">
        <v>489</v>
      </c>
      <c r="B139" s="404">
        <v>6247.38</v>
      </c>
      <c r="C139" s="405">
        <f t="shared" si="1"/>
        <v>-0.002290105594</v>
      </c>
      <c r="D139" s="403" t="s">
        <v>489</v>
      </c>
      <c r="E139" s="406">
        <v>63.9</v>
      </c>
      <c r="F139" s="405">
        <f t="shared" si="2"/>
        <v>0</v>
      </c>
    </row>
    <row r="140" ht="15.75" customHeight="1">
      <c r="A140" s="403" t="s">
        <v>490</v>
      </c>
      <c r="B140" s="404">
        <v>6261.72</v>
      </c>
      <c r="C140" s="405">
        <f t="shared" si="1"/>
        <v>-0.0001708503718</v>
      </c>
      <c r="D140" s="403" t="s">
        <v>490</v>
      </c>
      <c r="E140" s="406">
        <v>63.9</v>
      </c>
      <c r="F140" s="405">
        <f t="shared" si="2"/>
        <v>0</v>
      </c>
    </row>
    <row r="141" ht="15.75" customHeight="1">
      <c r="A141" s="403" t="s">
        <v>491</v>
      </c>
      <c r="B141" s="404">
        <v>6262.79</v>
      </c>
      <c r="C141" s="405">
        <f t="shared" si="1"/>
        <v>0.00005588875901</v>
      </c>
      <c r="D141" s="403" t="s">
        <v>491</v>
      </c>
      <c r="E141" s="406">
        <v>63.9</v>
      </c>
      <c r="F141" s="405">
        <f t="shared" si="2"/>
        <v>0</v>
      </c>
    </row>
    <row r="142" ht="15.75" customHeight="1">
      <c r="A142" s="403" t="s">
        <v>492</v>
      </c>
      <c r="B142" s="404">
        <v>6262.44</v>
      </c>
      <c r="C142" s="405">
        <f t="shared" si="1"/>
        <v>-0.003530836342</v>
      </c>
      <c r="D142" s="403" t="s">
        <v>492</v>
      </c>
      <c r="E142" s="406">
        <v>63.9</v>
      </c>
      <c r="F142" s="405">
        <f t="shared" si="2"/>
        <v>0</v>
      </c>
    </row>
    <row r="143" ht="15.75" customHeight="1">
      <c r="A143" s="403" t="s">
        <v>493</v>
      </c>
      <c r="B143" s="404">
        <v>6284.63</v>
      </c>
      <c r="C143" s="405">
        <f t="shared" si="1"/>
        <v>0.0001320856806</v>
      </c>
      <c r="D143" s="403" t="s">
        <v>493</v>
      </c>
      <c r="E143" s="406">
        <v>63.9</v>
      </c>
      <c r="F143" s="405">
        <f t="shared" si="2"/>
        <v>0</v>
      </c>
    </row>
    <row r="144" ht="15.75" customHeight="1">
      <c r="A144" s="403" t="s">
        <v>494</v>
      </c>
      <c r="B144" s="404">
        <v>6283.8</v>
      </c>
      <c r="C144" s="405">
        <f t="shared" si="1"/>
        <v>-0.004112682753</v>
      </c>
      <c r="D144" s="403" t="s">
        <v>494</v>
      </c>
      <c r="E144" s="406">
        <v>63.9</v>
      </c>
      <c r="F144" s="405">
        <f t="shared" si="2"/>
        <v>0</v>
      </c>
    </row>
    <row r="145" ht="15.75" customHeight="1">
      <c r="A145" s="403" t="s">
        <v>495</v>
      </c>
      <c r="B145" s="404">
        <v>6309.75</v>
      </c>
      <c r="C145" s="405">
        <f t="shared" si="1"/>
        <v>-0.0001394472501</v>
      </c>
      <c r="D145" s="403" t="s">
        <v>495</v>
      </c>
      <c r="E145" s="406">
        <v>63.9</v>
      </c>
      <c r="F145" s="405">
        <f t="shared" si="2"/>
        <v>0</v>
      </c>
    </row>
    <row r="146" ht="15.75" customHeight="1">
      <c r="A146" s="403" t="s">
        <v>496</v>
      </c>
      <c r="B146" s="404">
        <v>6310.63</v>
      </c>
      <c r="C146" s="405">
        <f t="shared" si="1"/>
        <v>-0.0000713031684</v>
      </c>
      <c r="D146" s="403" t="s">
        <v>496</v>
      </c>
      <c r="E146" s="406">
        <v>63.9</v>
      </c>
      <c r="F146" s="405">
        <f t="shared" si="2"/>
        <v>0</v>
      </c>
    </row>
    <row r="147" ht="15.75" customHeight="1">
      <c r="A147" s="403" t="s">
        <v>497</v>
      </c>
      <c r="B147" s="404">
        <v>6311.08</v>
      </c>
      <c r="C147" s="405">
        <f t="shared" si="1"/>
        <v>0.00001584539961</v>
      </c>
      <c r="D147" s="403" t="s">
        <v>497</v>
      </c>
      <c r="E147" s="406">
        <v>63.9</v>
      </c>
      <c r="F147" s="405">
        <f t="shared" si="2"/>
        <v>0</v>
      </c>
    </row>
    <row r="148" ht="15.75" customHeight="1">
      <c r="A148" s="403" t="s">
        <v>498</v>
      </c>
      <c r="B148" s="404">
        <v>6310.98</v>
      </c>
      <c r="C148" s="405">
        <f t="shared" si="1"/>
        <v>0.001420177308</v>
      </c>
      <c r="D148" s="403" t="s">
        <v>498</v>
      </c>
      <c r="E148" s="406">
        <v>63.9</v>
      </c>
      <c r="F148" s="405">
        <f t="shared" si="2"/>
        <v>0</v>
      </c>
    </row>
    <row r="149" ht="15.75" customHeight="1">
      <c r="A149" s="403" t="s">
        <v>499</v>
      </c>
      <c r="B149" s="404">
        <v>6302.03</v>
      </c>
      <c r="C149" s="405">
        <f t="shared" si="1"/>
        <v>-0.0004520308079</v>
      </c>
      <c r="D149" s="403" t="s">
        <v>499</v>
      </c>
      <c r="E149" s="406">
        <v>63.9</v>
      </c>
      <c r="F149" s="405">
        <f t="shared" si="2"/>
        <v>0</v>
      </c>
    </row>
    <row r="150" ht="15.75" customHeight="1">
      <c r="A150" s="403" t="s">
        <v>500</v>
      </c>
      <c r="B150" s="404">
        <v>6304.88</v>
      </c>
      <c r="C150" s="405">
        <f t="shared" si="1"/>
        <v>0.0006856533388</v>
      </c>
      <c r="D150" s="403" t="s">
        <v>500</v>
      </c>
      <c r="E150" s="406">
        <v>63.9</v>
      </c>
      <c r="F150" s="405">
        <f t="shared" si="2"/>
        <v>0</v>
      </c>
    </row>
    <row r="151" ht="15.75" customHeight="1">
      <c r="A151" s="403" t="s">
        <v>501</v>
      </c>
      <c r="B151" s="404">
        <v>6300.56</v>
      </c>
      <c r="C151" s="405">
        <f t="shared" si="1"/>
        <v>0.002657602174</v>
      </c>
      <c r="D151" s="403" t="s">
        <v>501</v>
      </c>
      <c r="E151" s="406">
        <v>63.9</v>
      </c>
      <c r="F151" s="405">
        <f t="shared" si="2"/>
        <v>0</v>
      </c>
    </row>
    <row r="152" ht="15.75" customHeight="1">
      <c r="A152" s="403" t="s">
        <v>502</v>
      </c>
      <c r="B152" s="404">
        <v>6283.86</v>
      </c>
      <c r="C152" s="405">
        <f t="shared" si="1"/>
        <v>-0.003681576895</v>
      </c>
      <c r="D152" s="403" t="s">
        <v>502</v>
      </c>
      <c r="E152" s="406">
        <v>63.9</v>
      </c>
      <c r="F152" s="405">
        <f t="shared" si="2"/>
        <v>0</v>
      </c>
    </row>
    <row r="153" ht="15.75" customHeight="1">
      <c r="A153" s="403" t="s">
        <v>503</v>
      </c>
      <c r="B153" s="404">
        <v>6307.08</v>
      </c>
      <c r="C153" s="405">
        <f t="shared" si="1"/>
        <v>-0.001567204582</v>
      </c>
      <c r="D153" s="403" t="s">
        <v>503</v>
      </c>
      <c r="E153" s="406">
        <v>63.9</v>
      </c>
      <c r="F153" s="405">
        <f t="shared" si="2"/>
        <v>0</v>
      </c>
    </row>
    <row r="154" ht="15.75" customHeight="1">
      <c r="A154" s="403" t="s">
        <v>504</v>
      </c>
      <c r="B154" s="404">
        <v>6316.98</v>
      </c>
      <c r="C154" s="405">
        <f t="shared" si="1"/>
        <v>0.001452165724</v>
      </c>
      <c r="D154" s="403" t="s">
        <v>504</v>
      </c>
      <c r="E154" s="406">
        <v>63.9</v>
      </c>
      <c r="F154" s="405">
        <f t="shared" si="2"/>
        <v>0</v>
      </c>
    </row>
    <row r="155" ht="15.75" customHeight="1">
      <c r="A155" s="403" t="s">
        <v>505</v>
      </c>
      <c r="B155" s="404">
        <v>6307.82</v>
      </c>
      <c r="C155" s="405">
        <f t="shared" si="1"/>
        <v>0.001320739741</v>
      </c>
      <c r="D155" s="403" t="s">
        <v>505</v>
      </c>
      <c r="E155" s="406">
        <v>63.9</v>
      </c>
      <c r="F155" s="405">
        <f t="shared" si="2"/>
        <v>0</v>
      </c>
    </row>
    <row r="156" ht="15.75" customHeight="1">
      <c r="A156" s="403" t="s">
        <v>506</v>
      </c>
      <c r="B156" s="404">
        <v>6299.5</v>
      </c>
      <c r="C156" s="405">
        <f t="shared" si="1"/>
        <v>0.001010624267</v>
      </c>
      <c r="D156" s="403" t="s">
        <v>506</v>
      </c>
      <c r="E156" s="406">
        <v>63.9</v>
      </c>
      <c r="F156" s="405">
        <f t="shared" si="2"/>
        <v>0</v>
      </c>
    </row>
    <row r="157" ht="15.75" customHeight="1">
      <c r="A157" s="403" t="s">
        <v>507</v>
      </c>
      <c r="B157" s="404">
        <v>6293.14</v>
      </c>
      <c r="C157" s="405">
        <f t="shared" si="1"/>
        <v>0.0003417586103</v>
      </c>
      <c r="D157" s="403" t="s">
        <v>507</v>
      </c>
      <c r="E157" s="406">
        <v>63.9</v>
      </c>
      <c r="F157" s="405">
        <f t="shared" si="2"/>
        <v>0</v>
      </c>
    </row>
    <row r="158" ht="15.75" customHeight="1">
      <c r="A158" s="403" t="s">
        <v>508</v>
      </c>
      <c r="B158" s="404">
        <v>6290.99</v>
      </c>
      <c r="C158" s="405">
        <f t="shared" si="1"/>
        <v>-0.001376264751</v>
      </c>
      <c r="D158" s="403" t="s">
        <v>508</v>
      </c>
      <c r="E158" s="406">
        <v>63.9</v>
      </c>
      <c r="F158" s="405">
        <f t="shared" si="2"/>
        <v>0</v>
      </c>
    </row>
    <row r="159" ht="15.75" customHeight="1">
      <c r="A159" s="403" t="s">
        <v>509</v>
      </c>
      <c r="B159" s="404">
        <v>6299.66</v>
      </c>
      <c r="C159" s="405">
        <f t="shared" si="1"/>
        <v>0.003116197379</v>
      </c>
      <c r="D159" s="403" t="s">
        <v>509</v>
      </c>
      <c r="E159" s="406">
        <v>63.9</v>
      </c>
      <c r="F159" s="405">
        <f t="shared" si="2"/>
        <v>0</v>
      </c>
    </row>
    <row r="160" ht="15.75" customHeight="1">
      <c r="A160" s="403" t="s">
        <v>510</v>
      </c>
      <c r="B160" s="404">
        <v>6280.09</v>
      </c>
      <c r="C160" s="405">
        <f t="shared" si="1"/>
        <v>0.0006915508107</v>
      </c>
      <c r="D160" s="403" t="s">
        <v>510</v>
      </c>
      <c r="E160" s="406">
        <v>63.9</v>
      </c>
      <c r="F160" s="405">
        <f t="shared" si="2"/>
        <v>0</v>
      </c>
    </row>
    <row r="161" ht="15.75" customHeight="1">
      <c r="A161" s="403" t="s">
        <v>511</v>
      </c>
      <c r="B161" s="404">
        <v>6275.75</v>
      </c>
      <c r="C161" s="405">
        <f t="shared" si="1"/>
        <v>-0.002030684485</v>
      </c>
      <c r="D161" s="403" t="s">
        <v>511</v>
      </c>
      <c r="E161" s="406">
        <v>63.9</v>
      </c>
      <c r="F161" s="405">
        <f t="shared" si="2"/>
        <v>0</v>
      </c>
    </row>
    <row r="162" ht="15.75" customHeight="1">
      <c r="A162" s="403" t="s">
        <v>512</v>
      </c>
      <c r="B162" s="404">
        <v>6288.52</v>
      </c>
      <c r="C162" s="405">
        <f t="shared" si="1"/>
        <v>-0.0005260790581</v>
      </c>
      <c r="D162" s="403" t="s">
        <v>512</v>
      </c>
      <c r="E162" s="406">
        <v>63.9</v>
      </c>
      <c r="F162" s="405">
        <f t="shared" si="2"/>
        <v>0</v>
      </c>
    </row>
    <row r="163" ht="15.75" customHeight="1">
      <c r="A163" s="403" t="s">
        <v>513</v>
      </c>
      <c r="B163" s="404">
        <v>6291.83</v>
      </c>
      <c r="C163" s="405">
        <f t="shared" si="1"/>
        <v>0.005915428557</v>
      </c>
      <c r="D163" s="403" t="s">
        <v>513</v>
      </c>
      <c r="E163" s="406">
        <v>63.9</v>
      </c>
      <c r="F163" s="405">
        <f t="shared" si="2"/>
        <v>0</v>
      </c>
    </row>
    <row r="164" ht="15.75" customHeight="1">
      <c r="A164" s="403" t="s">
        <v>514</v>
      </c>
      <c r="B164" s="404">
        <v>6254.83</v>
      </c>
      <c r="C164" s="405">
        <f t="shared" si="1"/>
        <v>-0.0003691782508</v>
      </c>
      <c r="D164" s="403" t="s">
        <v>514</v>
      </c>
      <c r="E164" s="406">
        <v>63.9</v>
      </c>
      <c r="F164" s="405">
        <f t="shared" si="2"/>
        <v>0</v>
      </c>
    </row>
    <row r="165" ht="15.75" customHeight="1">
      <c r="A165" s="403" t="s">
        <v>515</v>
      </c>
      <c r="B165" s="404">
        <v>6257.14</v>
      </c>
      <c r="C165" s="405">
        <f t="shared" si="1"/>
        <v>-0.006369446981</v>
      </c>
      <c r="D165" s="403" t="s">
        <v>515</v>
      </c>
      <c r="E165" s="406">
        <v>63.9</v>
      </c>
      <c r="F165" s="405">
        <f t="shared" si="2"/>
        <v>0</v>
      </c>
    </row>
    <row r="166" ht="15.75" customHeight="1">
      <c r="A166" s="403" t="s">
        <v>516</v>
      </c>
      <c r="B166" s="404">
        <v>6297.25</v>
      </c>
      <c r="C166" s="405">
        <f t="shared" si="1"/>
        <v>0.00004128956851</v>
      </c>
      <c r="D166" s="403" t="s">
        <v>516</v>
      </c>
      <c r="E166" s="406">
        <v>63.9</v>
      </c>
      <c r="F166" s="405">
        <f t="shared" si="2"/>
        <v>0</v>
      </c>
    </row>
    <row r="167" ht="15.75" customHeight="1">
      <c r="A167" s="403" t="s">
        <v>517</v>
      </c>
      <c r="B167" s="404">
        <v>6296.99</v>
      </c>
      <c r="C167" s="405">
        <f t="shared" si="1"/>
        <v>-0.002941935566</v>
      </c>
      <c r="D167" s="403" t="s">
        <v>517</v>
      </c>
      <c r="E167" s="406">
        <v>63.9</v>
      </c>
      <c r="F167" s="405">
        <f t="shared" si="2"/>
        <v>0</v>
      </c>
    </row>
    <row r="168" ht="15.75" customHeight="1">
      <c r="A168" s="403" t="s">
        <v>518</v>
      </c>
      <c r="B168" s="404">
        <v>6315.57</v>
      </c>
      <c r="C168" s="405">
        <f t="shared" si="1"/>
        <v>0.002525533124</v>
      </c>
      <c r="D168" s="403" t="s">
        <v>518</v>
      </c>
      <c r="E168" s="406">
        <v>63.9</v>
      </c>
      <c r="F168" s="405">
        <f t="shared" si="2"/>
        <v>0</v>
      </c>
    </row>
    <row r="169" ht="15.75" customHeight="1">
      <c r="A169" s="403" t="s">
        <v>519</v>
      </c>
      <c r="B169" s="404">
        <v>6299.66</v>
      </c>
      <c r="C169" s="405">
        <f t="shared" si="1"/>
        <v>-0.00477103759</v>
      </c>
      <c r="D169" s="403" t="s">
        <v>519</v>
      </c>
      <c r="E169" s="406">
        <v>63.9</v>
      </c>
      <c r="F169" s="405">
        <f t="shared" si="2"/>
        <v>0</v>
      </c>
    </row>
    <row r="170" ht="15.75" customHeight="1">
      <c r="A170" s="403" t="s">
        <v>520</v>
      </c>
      <c r="B170" s="404">
        <v>6329.86</v>
      </c>
      <c r="C170" s="405">
        <f t="shared" si="1"/>
        <v>-0.002071574965</v>
      </c>
      <c r="D170" s="403" t="s">
        <v>520</v>
      </c>
      <c r="E170" s="406">
        <v>63.9</v>
      </c>
      <c r="F170" s="405">
        <f t="shared" si="2"/>
        <v>0</v>
      </c>
    </row>
    <row r="171" ht="15.75" customHeight="1">
      <c r="A171" s="403" t="s">
        <v>521</v>
      </c>
      <c r="B171" s="404">
        <v>6343.0</v>
      </c>
      <c r="C171" s="405">
        <f t="shared" si="1"/>
        <v>0.0006673218937</v>
      </c>
      <c r="D171" s="403" t="s">
        <v>521</v>
      </c>
      <c r="E171" s="406">
        <v>63.9</v>
      </c>
      <c r="F171" s="405">
        <f t="shared" si="2"/>
        <v>0</v>
      </c>
    </row>
    <row r="172" ht="15.75" customHeight="1">
      <c r="A172" s="403" t="s">
        <v>522</v>
      </c>
      <c r="B172" s="404">
        <v>6338.77</v>
      </c>
      <c r="C172" s="405">
        <f t="shared" si="1"/>
        <v>0.002207180927</v>
      </c>
      <c r="D172" s="403" t="s">
        <v>522</v>
      </c>
      <c r="E172" s="406">
        <v>63.9</v>
      </c>
      <c r="F172" s="405">
        <f t="shared" si="2"/>
        <v>0</v>
      </c>
    </row>
    <row r="173" ht="15.75" customHeight="1">
      <c r="A173" s="403" t="s">
        <v>523</v>
      </c>
      <c r="B173" s="404">
        <v>6324.81</v>
      </c>
      <c r="C173" s="405">
        <f t="shared" si="1"/>
        <v>-0.0023187912</v>
      </c>
      <c r="D173" s="403" t="s">
        <v>523</v>
      </c>
      <c r="E173" s="406">
        <v>63.9</v>
      </c>
      <c r="F173" s="405">
        <f t="shared" si="2"/>
        <v>0</v>
      </c>
    </row>
    <row r="174" ht="15.75" customHeight="1">
      <c r="A174" s="403" t="s">
        <v>524</v>
      </c>
      <c r="B174" s="404">
        <v>6339.51</v>
      </c>
      <c r="C174" s="405">
        <f t="shared" si="1"/>
        <v>0.001103825965</v>
      </c>
      <c r="D174" s="403" t="s">
        <v>524</v>
      </c>
      <c r="E174" s="406">
        <v>63.9</v>
      </c>
      <c r="F174" s="405">
        <f t="shared" si="2"/>
        <v>0</v>
      </c>
    </row>
    <row r="175" ht="15.75" customHeight="1">
      <c r="A175" s="403" t="s">
        <v>525</v>
      </c>
      <c r="B175" s="404">
        <v>6332.52</v>
      </c>
      <c r="C175" s="405">
        <f t="shared" si="1"/>
        <v>0.0002353487505</v>
      </c>
      <c r="D175" s="403" t="s">
        <v>525</v>
      </c>
      <c r="E175" s="406">
        <v>63.9</v>
      </c>
      <c r="F175" s="405">
        <f t="shared" si="2"/>
        <v>0</v>
      </c>
    </row>
    <row r="176" ht="15.75" customHeight="1">
      <c r="A176" s="403" t="s">
        <v>526</v>
      </c>
      <c r="B176" s="404">
        <v>6331.03</v>
      </c>
      <c r="C176" s="405">
        <f t="shared" si="1"/>
        <v>-0.001082379151</v>
      </c>
      <c r="D176" s="403" t="s">
        <v>526</v>
      </c>
      <c r="E176" s="406">
        <v>63.9</v>
      </c>
      <c r="F176" s="405">
        <f t="shared" si="2"/>
        <v>0</v>
      </c>
    </row>
    <row r="177" ht="15.75" customHeight="1">
      <c r="A177" s="403" t="s">
        <v>527</v>
      </c>
      <c r="B177" s="404">
        <v>6337.89</v>
      </c>
      <c r="C177" s="405">
        <f t="shared" si="1"/>
        <v>-0.004354649437</v>
      </c>
      <c r="D177" s="403" t="s">
        <v>527</v>
      </c>
      <c r="E177" s="406">
        <v>63.9</v>
      </c>
      <c r="F177" s="405">
        <f t="shared" si="2"/>
        <v>0</v>
      </c>
    </row>
    <row r="178" ht="15.75" customHeight="1">
      <c r="A178" s="403" t="s">
        <v>528</v>
      </c>
      <c r="B178" s="404">
        <v>6365.61</v>
      </c>
      <c r="C178" s="405">
        <f t="shared" si="1"/>
        <v>-0.00008796497737</v>
      </c>
      <c r="D178" s="403" t="s">
        <v>528</v>
      </c>
      <c r="E178" s="406">
        <v>63.9</v>
      </c>
      <c r="F178" s="405">
        <f t="shared" si="2"/>
        <v>0</v>
      </c>
    </row>
    <row r="179" ht="15.75" customHeight="1">
      <c r="A179" s="403" t="s">
        <v>529</v>
      </c>
      <c r="B179" s="404">
        <v>6366.17</v>
      </c>
      <c r="C179" s="405">
        <f t="shared" si="1"/>
        <v>0.002372817307</v>
      </c>
      <c r="D179" s="403" t="s">
        <v>529</v>
      </c>
      <c r="E179" s="406">
        <v>63.9</v>
      </c>
      <c r="F179" s="405">
        <f t="shared" si="2"/>
        <v>0</v>
      </c>
    </row>
    <row r="180" ht="15.75" customHeight="1">
      <c r="A180" s="403" t="s">
        <v>530</v>
      </c>
      <c r="B180" s="404">
        <v>6351.1</v>
      </c>
      <c r="C180" s="405">
        <f t="shared" si="1"/>
        <v>-0.001581472562</v>
      </c>
      <c r="D180" s="403" t="s">
        <v>530</v>
      </c>
      <c r="E180" s="406">
        <v>63.9</v>
      </c>
      <c r="F180" s="405">
        <f t="shared" si="2"/>
        <v>0</v>
      </c>
    </row>
    <row r="181" ht="15.75" customHeight="1">
      <c r="A181" s="403" t="s">
        <v>531</v>
      </c>
      <c r="B181" s="404">
        <v>6361.16</v>
      </c>
      <c r="C181" s="405">
        <f t="shared" si="1"/>
        <v>0.003163488985</v>
      </c>
      <c r="D181" s="403" t="s">
        <v>531</v>
      </c>
      <c r="E181" s="406">
        <v>63.9</v>
      </c>
      <c r="F181" s="405">
        <f t="shared" si="2"/>
        <v>0</v>
      </c>
    </row>
    <row r="182" ht="15.75" customHeight="1">
      <c r="A182" s="403" t="s">
        <v>532</v>
      </c>
      <c r="B182" s="404">
        <v>6341.1</v>
      </c>
      <c r="C182" s="405">
        <f t="shared" si="1"/>
        <v>0.0006801550943</v>
      </c>
      <c r="D182" s="403" t="s">
        <v>532</v>
      </c>
      <c r="E182" s="406">
        <v>63.9</v>
      </c>
      <c r="F182" s="405">
        <f t="shared" si="2"/>
        <v>0</v>
      </c>
    </row>
    <row r="183" ht="15.75" customHeight="1">
      <c r="A183" s="403" t="s">
        <v>533</v>
      </c>
      <c r="B183" s="404">
        <v>6336.79</v>
      </c>
      <c r="C183" s="405">
        <f t="shared" si="1"/>
        <v>0.001390646951</v>
      </c>
      <c r="D183" s="403" t="s">
        <v>533</v>
      </c>
      <c r="E183" s="406">
        <v>63.9</v>
      </c>
      <c r="F183" s="405">
        <f t="shared" si="2"/>
        <v>0</v>
      </c>
    </row>
    <row r="184" ht="15.75" customHeight="1">
      <c r="A184" s="403" t="s">
        <v>534</v>
      </c>
      <c r="B184" s="404">
        <v>6327.99</v>
      </c>
      <c r="C184" s="405">
        <f t="shared" si="1"/>
        <v>0.0004410927718</v>
      </c>
      <c r="D184" s="403" t="s">
        <v>534</v>
      </c>
      <c r="E184" s="406">
        <v>63.9</v>
      </c>
      <c r="F184" s="405">
        <f t="shared" si="2"/>
        <v>0</v>
      </c>
    </row>
    <row r="185" ht="15.75" customHeight="1">
      <c r="A185" s="403" t="s">
        <v>535</v>
      </c>
      <c r="B185" s="404">
        <v>6325.2</v>
      </c>
      <c r="C185" s="405">
        <f t="shared" si="1"/>
        <v>-0.001513862338</v>
      </c>
      <c r="D185" s="403" t="s">
        <v>535</v>
      </c>
      <c r="E185" s="406">
        <v>63.9</v>
      </c>
      <c r="F185" s="405">
        <f t="shared" si="2"/>
        <v>0</v>
      </c>
    </row>
    <row r="186" ht="15.75" customHeight="1">
      <c r="A186" s="403" t="s">
        <v>536</v>
      </c>
      <c r="B186" s="404">
        <v>6334.79</v>
      </c>
      <c r="C186" s="405">
        <f t="shared" si="1"/>
        <v>-0.0002146413832</v>
      </c>
      <c r="D186" s="403" t="s">
        <v>536</v>
      </c>
      <c r="E186" s="406">
        <v>63.9</v>
      </c>
      <c r="F186" s="405">
        <f t="shared" si="2"/>
        <v>0</v>
      </c>
    </row>
    <row r="187" ht="15.75" customHeight="1">
      <c r="A187" s="403" t="s">
        <v>537</v>
      </c>
      <c r="B187" s="404">
        <v>6336.15</v>
      </c>
      <c r="C187" s="405">
        <f t="shared" si="1"/>
        <v>0.0003220657677</v>
      </c>
      <c r="D187" s="403" t="s">
        <v>537</v>
      </c>
      <c r="E187" s="406">
        <v>63.9</v>
      </c>
      <c r="F187" s="405">
        <f t="shared" si="2"/>
        <v>0</v>
      </c>
    </row>
    <row r="188" ht="15.75" customHeight="1">
      <c r="A188" s="403" t="s">
        <v>538</v>
      </c>
      <c r="B188" s="404">
        <v>6334.11</v>
      </c>
      <c r="C188" s="405">
        <f t="shared" si="1"/>
        <v>0.0004343458593</v>
      </c>
      <c r="D188" s="403" t="s">
        <v>538</v>
      </c>
      <c r="E188" s="406">
        <v>63.9</v>
      </c>
      <c r="F188" s="405">
        <f t="shared" si="2"/>
        <v>0</v>
      </c>
    </row>
    <row r="189" ht="15.75" customHeight="1">
      <c r="A189" s="403" t="s">
        <v>539</v>
      </c>
      <c r="B189" s="404">
        <v>6331.36</v>
      </c>
      <c r="C189" s="405">
        <f t="shared" si="1"/>
        <v>-0.002006591962</v>
      </c>
      <c r="D189" s="403" t="s">
        <v>539</v>
      </c>
      <c r="E189" s="406">
        <v>63.9</v>
      </c>
      <c r="F189" s="405">
        <f t="shared" si="2"/>
        <v>0</v>
      </c>
    </row>
    <row r="190" ht="15.75" customHeight="1">
      <c r="A190" s="403" t="s">
        <v>540</v>
      </c>
      <c r="B190" s="404">
        <v>6344.09</v>
      </c>
      <c r="C190" s="405">
        <f t="shared" si="1"/>
        <v>0.003930846224</v>
      </c>
      <c r="D190" s="403" t="s">
        <v>540</v>
      </c>
      <c r="E190" s="406">
        <v>63.9</v>
      </c>
      <c r="F190" s="405">
        <f t="shared" si="2"/>
        <v>0</v>
      </c>
    </row>
    <row r="191" ht="15.75" customHeight="1">
      <c r="A191" s="403" t="s">
        <v>541</v>
      </c>
      <c r="B191" s="404">
        <v>6319.25</v>
      </c>
      <c r="C191" s="405">
        <f t="shared" si="1"/>
        <v>0.00131358779</v>
      </c>
      <c r="D191" s="403" t="s">
        <v>541</v>
      </c>
      <c r="E191" s="406">
        <v>63.9</v>
      </c>
      <c r="F191" s="405">
        <f t="shared" si="2"/>
        <v>-0.007763975155</v>
      </c>
    </row>
    <row r="192" ht="15.75" customHeight="1">
      <c r="A192" s="403" t="s">
        <v>542</v>
      </c>
      <c r="B192" s="404">
        <v>6310.96</v>
      </c>
      <c r="C192" s="405">
        <f t="shared" si="1"/>
        <v>0.001453552953</v>
      </c>
      <c r="D192" s="403" t="s">
        <v>542</v>
      </c>
      <c r="E192" s="406">
        <v>64.4</v>
      </c>
      <c r="F192" s="405">
        <f t="shared" si="2"/>
        <v>0.007824726135</v>
      </c>
    </row>
    <row r="193" ht="15.75" customHeight="1">
      <c r="A193" s="403" t="s">
        <v>543</v>
      </c>
      <c r="B193" s="404">
        <v>6301.8</v>
      </c>
      <c r="C193" s="405">
        <f t="shared" si="1"/>
        <v>-0.001954343743</v>
      </c>
      <c r="D193" s="403" t="s">
        <v>543</v>
      </c>
      <c r="E193" s="406">
        <v>63.9</v>
      </c>
      <c r="F193" s="405">
        <f t="shared" si="2"/>
        <v>0</v>
      </c>
    </row>
    <row r="194" ht="15.75" customHeight="1">
      <c r="A194" s="403" t="s">
        <v>544</v>
      </c>
      <c r="B194" s="404">
        <v>6314.14</v>
      </c>
      <c r="C194" s="405">
        <f t="shared" si="1"/>
        <v>0.005433103716</v>
      </c>
      <c r="D194" s="403" t="s">
        <v>544</v>
      </c>
      <c r="E194" s="406">
        <v>63.9</v>
      </c>
      <c r="F194" s="405">
        <f t="shared" si="2"/>
        <v>0</v>
      </c>
    </row>
    <row r="195" ht="15.75" customHeight="1">
      <c r="A195" s="403" t="s">
        <v>545</v>
      </c>
      <c r="B195" s="404">
        <v>6280.02</v>
      </c>
      <c r="C195" s="405">
        <f t="shared" si="1"/>
        <v>0.0008382790736</v>
      </c>
      <c r="D195" s="403" t="s">
        <v>545</v>
      </c>
      <c r="E195" s="406">
        <v>63.9</v>
      </c>
      <c r="F195" s="405">
        <f t="shared" si="2"/>
        <v>0</v>
      </c>
    </row>
    <row r="196" ht="15.75" customHeight="1">
      <c r="A196" s="403" t="s">
        <v>546</v>
      </c>
      <c r="B196" s="404">
        <v>6274.76</v>
      </c>
      <c r="C196" s="405">
        <f t="shared" si="1"/>
        <v>-0.003835578163</v>
      </c>
      <c r="D196" s="403" t="s">
        <v>546</v>
      </c>
      <c r="E196" s="406">
        <v>63.9</v>
      </c>
      <c r="F196" s="405">
        <f t="shared" si="2"/>
        <v>0</v>
      </c>
    </row>
    <row r="197" ht="15.75" customHeight="1">
      <c r="A197" s="403" t="s">
        <v>547</v>
      </c>
      <c r="B197" s="404">
        <v>6298.92</v>
      </c>
      <c r="C197" s="405">
        <f t="shared" si="1"/>
        <v>-0.001850854118</v>
      </c>
      <c r="D197" s="403" t="s">
        <v>547</v>
      </c>
      <c r="E197" s="406">
        <v>63.9</v>
      </c>
      <c r="F197" s="405">
        <f t="shared" si="2"/>
        <v>-0.0015625</v>
      </c>
    </row>
    <row r="198" ht="15.75" customHeight="1">
      <c r="A198" s="403" t="s">
        <v>548</v>
      </c>
      <c r="B198" s="404">
        <v>6310.6</v>
      </c>
      <c r="C198" s="405">
        <f t="shared" si="1"/>
        <v>-0.00664899478</v>
      </c>
      <c r="D198" s="403" t="s">
        <v>548</v>
      </c>
      <c r="E198" s="406">
        <v>64.0</v>
      </c>
      <c r="F198" s="405">
        <f t="shared" si="2"/>
        <v>-0.007751937984</v>
      </c>
    </row>
    <row r="199" ht="15.75" customHeight="1">
      <c r="A199" s="403" t="s">
        <v>549</v>
      </c>
      <c r="B199" s="404">
        <v>6352.84</v>
      </c>
      <c r="C199" s="405">
        <f t="shared" si="1"/>
        <v>0.002184890653</v>
      </c>
      <c r="D199" s="403" t="s">
        <v>549</v>
      </c>
      <c r="E199" s="406">
        <v>64.5</v>
      </c>
      <c r="F199" s="405">
        <f t="shared" si="2"/>
        <v>-0.01073619632</v>
      </c>
    </row>
    <row r="200" ht="15.75" customHeight="1">
      <c r="A200" s="403" t="s">
        <v>550</v>
      </c>
      <c r="B200" s="404">
        <v>6338.99</v>
      </c>
      <c r="C200" s="405">
        <f t="shared" si="1"/>
        <v>0.00360977108</v>
      </c>
      <c r="D200" s="403" t="s">
        <v>550</v>
      </c>
      <c r="E200" s="406">
        <v>65.2</v>
      </c>
      <c r="F200" s="405">
        <f t="shared" si="2"/>
        <v>-0.01212121212</v>
      </c>
    </row>
    <row r="201" ht="15.75" customHeight="1">
      <c r="A201" s="403" t="s">
        <v>551</v>
      </c>
      <c r="B201" s="404">
        <v>6316.19</v>
      </c>
      <c r="C201" s="405">
        <f t="shared" si="1"/>
        <v>-0.006310274845</v>
      </c>
      <c r="D201" s="403" t="s">
        <v>551</v>
      </c>
      <c r="E201" s="406">
        <v>66.0</v>
      </c>
      <c r="F201" s="405">
        <f t="shared" si="2"/>
        <v>-0.03083700441</v>
      </c>
    </row>
    <row r="202" ht="15.75" customHeight="1">
      <c r="A202" s="403" t="s">
        <v>552</v>
      </c>
      <c r="B202" s="404">
        <v>6356.3</v>
      </c>
      <c r="C202" s="405">
        <f t="shared" si="1"/>
        <v>0.000116433485</v>
      </c>
      <c r="D202" s="403" t="s">
        <v>552</v>
      </c>
      <c r="E202" s="406">
        <v>68.1</v>
      </c>
      <c r="F202" s="405">
        <f t="shared" si="2"/>
        <v>0.06074766355</v>
      </c>
    </row>
    <row r="203" ht="15.75" customHeight="1">
      <c r="A203" s="403" t="s">
        <v>553</v>
      </c>
      <c r="B203" s="404">
        <v>6355.56</v>
      </c>
      <c r="C203" s="405">
        <f t="shared" si="1"/>
        <v>0.002495370473</v>
      </c>
      <c r="D203" s="403" t="s">
        <v>553</v>
      </c>
      <c r="E203" s="406">
        <v>64.2</v>
      </c>
      <c r="F203" s="405">
        <f t="shared" si="2"/>
        <v>0.004694835681</v>
      </c>
    </row>
    <row r="204" ht="15.75" customHeight="1">
      <c r="A204" s="403" t="s">
        <v>554</v>
      </c>
      <c r="B204" s="404">
        <v>6339.74</v>
      </c>
      <c r="C204" s="405">
        <f t="shared" si="1"/>
        <v>-0.0009518136462</v>
      </c>
      <c r="D204" s="403" t="s">
        <v>554</v>
      </c>
      <c r="E204" s="406">
        <v>63.9</v>
      </c>
      <c r="F204" s="405">
        <f t="shared" si="2"/>
        <v>0</v>
      </c>
    </row>
    <row r="205" ht="15.75" customHeight="1">
      <c r="A205" s="403" t="s">
        <v>555</v>
      </c>
      <c r="B205" s="404">
        <v>6345.78</v>
      </c>
      <c r="C205" s="405">
        <f t="shared" si="1"/>
        <v>0.002059140277</v>
      </c>
      <c r="D205" s="403" t="s">
        <v>555</v>
      </c>
      <c r="E205" s="406">
        <v>63.9</v>
      </c>
      <c r="F205" s="405">
        <f t="shared" si="2"/>
        <v>0</v>
      </c>
    </row>
    <row r="206" ht="15.75" customHeight="1">
      <c r="A206" s="403" t="s">
        <v>556</v>
      </c>
      <c r="B206" s="404">
        <v>6332.74</v>
      </c>
      <c r="C206" s="405">
        <f t="shared" si="1"/>
        <v>0.001108172496</v>
      </c>
      <c r="D206" s="403" t="s">
        <v>556</v>
      </c>
      <c r="E206" s="406">
        <v>63.9</v>
      </c>
      <c r="F206" s="405">
        <f t="shared" si="2"/>
        <v>0</v>
      </c>
    </row>
    <row r="207" ht="15.75" customHeight="1">
      <c r="A207" s="403" t="s">
        <v>557</v>
      </c>
      <c r="B207" s="404">
        <v>6325.73</v>
      </c>
      <c r="C207" s="405">
        <f t="shared" si="1"/>
        <v>0.003144674035</v>
      </c>
      <c r="D207" s="403" t="s">
        <v>557</v>
      </c>
      <c r="E207" s="406">
        <v>63.9</v>
      </c>
      <c r="F207" s="405">
        <f t="shared" si="2"/>
        <v>0</v>
      </c>
    </row>
    <row r="208" ht="15.75" customHeight="1">
      <c r="A208" s="403" t="s">
        <v>558</v>
      </c>
      <c r="B208" s="404">
        <v>6305.9</v>
      </c>
      <c r="C208" s="405">
        <f t="shared" si="1"/>
        <v>-0.00004598656241</v>
      </c>
      <c r="D208" s="403" t="s">
        <v>558</v>
      </c>
      <c r="E208" s="406">
        <v>63.9</v>
      </c>
      <c r="F208" s="405">
        <f t="shared" si="2"/>
        <v>0</v>
      </c>
    </row>
    <row r="209" ht="15.75" customHeight="1">
      <c r="A209" s="403" t="s">
        <v>559</v>
      </c>
      <c r="B209" s="404">
        <v>6306.19</v>
      </c>
      <c r="C209" s="405">
        <f t="shared" si="1"/>
        <v>0.003906616892</v>
      </c>
      <c r="D209" s="403" t="s">
        <v>559</v>
      </c>
      <c r="E209" s="406">
        <v>63.9</v>
      </c>
      <c r="F209" s="405">
        <f t="shared" si="2"/>
        <v>0</v>
      </c>
    </row>
    <row r="210" ht="15.75" customHeight="1">
      <c r="A210" s="403" t="s">
        <v>560</v>
      </c>
      <c r="B210" s="404">
        <v>6281.65</v>
      </c>
      <c r="C210" s="405">
        <f t="shared" si="1"/>
        <v>-0.001359257257</v>
      </c>
      <c r="D210" s="403" t="s">
        <v>560</v>
      </c>
      <c r="E210" s="406">
        <v>63.9</v>
      </c>
      <c r="F210" s="405">
        <f t="shared" si="2"/>
        <v>0</v>
      </c>
    </row>
    <row r="211" ht="15.75" customHeight="1">
      <c r="A211" s="403" t="s">
        <v>561</v>
      </c>
      <c r="B211" s="404">
        <v>6290.2</v>
      </c>
      <c r="C211" s="405">
        <f t="shared" si="1"/>
        <v>0.001424875622</v>
      </c>
      <c r="D211" s="403" t="s">
        <v>561</v>
      </c>
      <c r="E211" s="406">
        <v>63.9</v>
      </c>
      <c r="F211" s="405">
        <f t="shared" si="2"/>
        <v>0</v>
      </c>
    </row>
    <row r="212" ht="15.75" customHeight="1">
      <c r="A212" s="403" t="s">
        <v>562</v>
      </c>
      <c r="B212" s="404">
        <v>6281.25</v>
      </c>
      <c r="C212" s="405">
        <f t="shared" si="1"/>
        <v>0.0006435980316</v>
      </c>
      <c r="D212" s="403" t="s">
        <v>562</v>
      </c>
      <c r="E212" s="406">
        <v>63.9</v>
      </c>
      <c r="F212" s="405">
        <f t="shared" si="2"/>
        <v>0</v>
      </c>
    </row>
    <row r="213" ht="15.75" customHeight="1">
      <c r="A213" s="403" t="s">
        <v>563</v>
      </c>
      <c r="B213" s="404">
        <v>6277.21</v>
      </c>
      <c r="C213" s="405">
        <f t="shared" si="1"/>
        <v>0.002733183176</v>
      </c>
      <c r="D213" s="403" t="s">
        <v>563</v>
      </c>
      <c r="E213" s="406">
        <v>63.9</v>
      </c>
      <c r="F213" s="405">
        <f t="shared" si="2"/>
        <v>0</v>
      </c>
    </row>
    <row r="214" ht="15.75" customHeight="1">
      <c r="A214" s="403" t="s">
        <v>564</v>
      </c>
      <c r="B214" s="404">
        <v>6260.1</v>
      </c>
      <c r="C214" s="405">
        <f t="shared" si="1"/>
        <v>-0.001965745333</v>
      </c>
      <c r="D214" s="403" t="s">
        <v>564</v>
      </c>
      <c r="E214" s="406">
        <v>63.9</v>
      </c>
      <c r="F214" s="405">
        <f t="shared" si="2"/>
        <v>0</v>
      </c>
    </row>
    <row r="215" ht="15.75" customHeight="1">
      <c r="A215" s="403" t="s">
        <v>565</v>
      </c>
      <c r="B215" s="404">
        <v>6272.43</v>
      </c>
      <c r="C215" s="405">
        <f t="shared" si="1"/>
        <v>-0.001063845035</v>
      </c>
      <c r="D215" s="403" t="s">
        <v>565</v>
      </c>
      <c r="E215" s="406">
        <v>63.9</v>
      </c>
      <c r="F215" s="405">
        <f t="shared" si="2"/>
        <v>0</v>
      </c>
    </row>
    <row r="216" ht="15.75" customHeight="1">
      <c r="A216" s="403" t="s">
        <v>566</v>
      </c>
      <c r="B216" s="404">
        <v>6279.11</v>
      </c>
      <c r="C216" s="405">
        <f t="shared" si="1"/>
        <v>0.0008782836011</v>
      </c>
      <c r="D216" s="403" t="s">
        <v>566</v>
      </c>
      <c r="E216" s="406">
        <v>63.9</v>
      </c>
      <c r="F216" s="405">
        <f t="shared" si="2"/>
        <v>0</v>
      </c>
    </row>
    <row r="217" ht="15.75" customHeight="1">
      <c r="A217" s="403" t="s">
        <v>567</v>
      </c>
      <c r="B217" s="404">
        <v>6273.6</v>
      </c>
      <c r="C217" s="405">
        <f t="shared" si="1"/>
        <v>0.001911642815</v>
      </c>
      <c r="D217" s="403" t="s">
        <v>567</v>
      </c>
      <c r="E217" s="406">
        <v>63.9</v>
      </c>
      <c r="F217" s="405">
        <f t="shared" si="2"/>
        <v>0</v>
      </c>
    </row>
    <row r="218" ht="15.75" customHeight="1">
      <c r="A218" s="403" t="s">
        <v>568</v>
      </c>
      <c r="B218" s="404">
        <v>6261.63</v>
      </c>
      <c r="C218" s="405">
        <f t="shared" si="1"/>
        <v>-0.001201117853</v>
      </c>
      <c r="D218" s="403" t="s">
        <v>568</v>
      </c>
      <c r="E218" s="406">
        <v>63.9</v>
      </c>
      <c r="F218" s="405">
        <f t="shared" si="2"/>
        <v>0</v>
      </c>
    </row>
    <row r="219" ht="15.75" customHeight="1">
      <c r="A219" s="403" t="s">
        <v>569</v>
      </c>
      <c r="B219" s="404">
        <v>6269.16</v>
      </c>
      <c r="C219" s="405">
        <f t="shared" si="1"/>
        <v>-0.0002567467791</v>
      </c>
      <c r="D219" s="403" t="s">
        <v>569</v>
      </c>
      <c r="E219" s="406">
        <v>63.9</v>
      </c>
      <c r="F219" s="405">
        <f t="shared" si="2"/>
        <v>0</v>
      </c>
    </row>
    <row r="220" ht="15.75" customHeight="1">
      <c r="A220" s="403" t="s">
        <v>570</v>
      </c>
      <c r="B220" s="404">
        <v>6270.77</v>
      </c>
      <c r="C220" s="405">
        <f t="shared" si="1"/>
        <v>-0.0005243813416</v>
      </c>
      <c r="D220" s="403" t="s">
        <v>570</v>
      </c>
      <c r="E220" s="406">
        <v>63.9</v>
      </c>
      <c r="F220" s="405">
        <f t="shared" si="2"/>
        <v>0</v>
      </c>
    </row>
    <row r="221" ht="15.75" customHeight="1">
      <c r="A221" s="403" t="s">
        <v>571</v>
      </c>
      <c r="B221" s="404">
        <v>6274.06</v>
      </c>
      <c r="C221" s="405">
        <f t="shared" si="1"/>
        <v>0.001228783536</v>
      </c>
      <c r="D221" s="403" t="s">
        <v>571</v>
      </c>
      <c r="E221" s="406">
        <v>63.9</v>
      </c>
      <c r="F221" s="405">
        <f t="shared" si="2"/>
        <v>0</v>
      </c>
    </row>
    <row r="222" ht="15.75" customHeight="1">
      <c r="A222" s="403" t="s">
        <v>572</v>
      </c>
      <c r="B222" s="404">
        <v>6266.36</v>
      </c>
      <c r="C222" s="405">
        <f t="shared" si="1"/>
        <v>0.0004534191637</v>
      </c>
      <c r="D222" s="403" t="s">
        <v>572</v>
      </c>
      <c r="E222" s="406">
        <v>63.9</v>
      </c>
      <c r="F222" s="405">
        <f t="shared" si="2"/>
        <v>0</v>
      </c>
    </row>
    <row r="223" ht="15.75" customHeight="1">
      <c r="A223" s="403" t="s">
        <v>573</v>
      </c>
      <c r="B223" s="404">
        <v>6263.52</v>
      </c>
      <c r="C223" s="405">
        <f t="shared" si="1"/>
        <v>0.001816972054</v>
      </c>
      <c r="D223" s="403" t="s">
        <v>573</v>
      </c>
      <c r="E223" s="406">
        <v>63.9</v>
      </c>
      <c r="F223" s="405">
        <f t="shared" si="2"/>
        <v>0</v>
      </c>
    </row>
    <row r="224" ht="15.75" customHeight="1">
      <c r="A224" s="403" t="s">
        <v>574</v>
      </c>
      <c r="B224" s="404">
        <v>6252.16</v>
      </c>
      <c r="C224" s="405">
        <f t="shared" si="1"/>
        <v>0.00377449367</v>
      </c>
      <c r="D224" s="403" t="s">
        <v>574</v>
      </c>
      <c r="E224" s="406">
        <v>63.9</v>
      </c>
      <c r="F224" s="405">
        <f t="shared" si="2"/>
        <v>0</v>
      </c>
    </row>
    <row r="225" ht="15.75" customHeight="1">
      <c r="A225" s="403" t="s">
        <v>575</v>
      </c>
      <c r="B225" s="404">
        <v>6228.65</v>
      </c>
      <c r="C225" s="405">
        <f t="shared" si="1"/>
        <v>0.0008982719112</v>
      </c>
      <c r="D225" s="403" t="s">
        <v>575</v>
      </c>
      <c r="E225" s="406">
        <v>63.9</v>
      </c>
      <c r="F225" s="405">
        <f t="shared" si="2"/>
        <v>0</v>
      </c>
    </row>
    <row r="226" ht="15.75" customHeight="1">
      <c r="A226" s="403" t="s">
        <v>576</v>
      </c>
      <c r="B226" s="404">
        <v>6223.06</v>
      </c>
      <c r="C226" s="405">
        <f t="shared" si="1"/>
        <v>0.001267863521</v>
      </c>
      <c r="D226" s="403" t="s">
        <v>576</v>
      </c>
      <c r="E226" s="406">
        <v>63.9</v>
      </c>
      <c r="F226" s="405">
        <f t="shared" si="2"/>
        <v>0</v>
      </c>
    </row>
    <row r="227" ht="15.75" customHeight="1">
      <c r="A227" s="403" t="s">
        <v>577</v>
      </c>
      <c r="B227" s="404">
        <v>6215.18</v>
      </c>
      <c r="C227" s="405">
        <f t="shared" si="1"/>
        <v>0.003016223701</v>
      </c>
      <c r="D227" s="403" t="s">
        <v>577</v>
      </c>
      <c r="E227" s="406">
        <v>63.9</v>
      </c>
      <c r="F227" s="405">
        <f t="shared" si="2"/>
        <v>0</v>
      </c>
    </row>
    <row r="228" ht="15.75" customHeight="1">
      <c r="A228" s="403" t="s">
        <v>578</v>
      </c>
      <c r="B228" s="404">
        <v>6196.49</v>
      </c>
      <c r="C228" s="405">
        <f t="shared" si="1"/>
        <v>-0.000815925051</v>
      </c>
      <c r="D228" s="403" t="s">
        <v>578</v>
      </c>
      <c r="E228" s="406">
        <v>63.9</v>
      </c>
      <c r="F228" s="405">
        <f t="shared" si="2"/>
        <v>0</v>
      </c>
    </row>
    <row r="229" ht="15.75" customHeight="1">
      <c r="A229" s="403" t="s">
        <v>579</v>
      </c>
      <c r="B229" s="404">
        <v>6201.55</v>
      </c>
      <c r="C229" s="405">
        <f t="shared" si="1"/>
        <v>-0.002035660262</v>
      </c>
      <c r="D229" s="403" t="s">
        <v>579</v>
      </c>
      <c r="E229" s="406">
        <v>63.9</v>
      </c>
      <c r="F229" s="405">
        <f t="shared" si="2"/>
        <v>0</v>
      </c>
    </row>
    <row r="230" ht="15.75" customHeight="1">
      <c r="A230" s="403" t="s">
        <v>580</v>
      </c>
      <c r="B230" s="404">
        <v>6214.2</v>
      </c>
      <c r="C230" s="405">
        <f t="shared" si="1"/>
        <v>0.0005103823359</v>
      </c>
      <c r="D230" s="403" t="s">
        <v>580</v>
      </c>
      <c r="E230" s="406">
        <v>63.9</v>
      </c>
      <c r="F230" s="405">
        <f t="shared" si="2"/>
        <v>0</v>
      </c>
    </row>
    <row r="231" ht="15.75" customHeight="1">
      <c r="A231" s="403" t="s">
        <v>581</v>
      </c>
      <c r="B231" s="404">
        <v>6211.03</v>
      </c>
      <c r="C231" s="405">
        <f t="shared" si="1"/>
        <v>0.0002174025071</v>
      </c>
      <c r="D231" s="403" t="s">
        <v>581</v>
      </c>
      <c r="E231" s="406">
        <v>63.9</v>
      </c>
      <c r="F231" s="405">
        <f t="shared" si="2"/>
        <v>0</v>
      </c>
    </row>
    <row r="232" ht="15.75" customHeight="1">
      <c r="A232" s="403" t="s">
        <v>582</v>
      </c>
      <c r="B232" s="404">
        <v>6209.68</v>
      </c>
      <c r="C232" s="405">
        <f t="shared" si="1"/>
        <v>-0.0006067482638</v>
      </c>
      <c r="D232" s="403" t="s">
        <v>582</v>
      </c>
      <c r="E232" s="406">
        <v>63.9</v>
      </c>
      <c r="F232" s="405">
        <f t="shared" si="2"/>
        <v>0</v>
      </c>
    </row>
    <row r="233" ht="15.75" customHeight="1">
      <c r="A233" s="403" t="s">
        <v>583</v>
      </c>
      <c r="B233" s="404">
        <v>6213.45</v>
      </c>
      <c r="C233" s="405">
        <f t="shared" si="1"/>
        <v>0.001071405555</v>
      </c>
      <c r="D233" s="403" t="s">
        <v>583</v>
      </c>
      <c r="E233" s="406">
        <v>63.9</v>
      </c>
      <c r="F233" s="405">
        <f t="shared" si="2"/>
        <v>0</v>
      </c>
    </row>
    <row r="234" ht="15.75" customHeight="1">
      <c r="A234" s="403" t="s">
        <v>584</v>
      </c>
      <c r="B234" s="404">
        <v>6206.8</v>
      </c>
      <c r="C234" s="405">
        <f t="shared" si="1"/>
        <v>0.001621817888</v>
      </c>
      <c r="D234" s="403" t="s">
        <v>584</v>
      </c>
      <c r="E234" s="406">
        <v>63.9</v>
      </c>
      <c r="F234" s="405">
        <f t="shared" si="2"/>
        <v>0</v>
      </c>
    </row>
    <row r="235" ht="15.75" customHeight="1">
      <c r="A235" s="403" t="s">
        <v>585</v>
      </c>
      <c r="B235" s="404">
        <v>6196.75</v>
      </c>
      <c r="C235" s="405">
        <f t="shared" si="1"/>
        <v>0.0005925968985</v>
      </c>
      <c r="D235" s="403" t="s">
        <v>585</v>
      </c>
      <c r="E235" s="406">
        <v>63.9</v>
      </c>
      <c r="F235" s="405">
        <f t="shared" si="2"/>
        <v>0</v>
      </c>
    </row>
    <row r="236" ht="15.75" customHeight="1">
      <c r="A236" s="403" t="s">
        <v>586</v>
      </c>
      <c r="B236" s="404">
        <v>6193.08</v>
      </c>
      <c r="C236" s="405">
        <f t="shared" si="1"/>
        <v>-0.00357504867</v>
      </c>
      <c r="D236" s="403" t="s">
        <v>586</v>
      </c>
      <c r="E236" s="406">
        <v>63.9</v>
      </c>
      <c r="F236" s="405">
        <f t="shared" si="2"/>
        <v>0</v>
      </c>
    </row>
    <row r="237" ht="15.75" customHeight="1">
      <c r="A237" s="403" t="s">
        <v>587</v>
      </c>
      <c r="B237" s="404">
        <v>6215.3</v>
      </c>
      <c r="C237" s="405">
        <f t="shared" si="1"/>
        <v>0.001395279894</v>
      </c>
      <c r="D237" s="403" t="s">
        <v>587</v>
      </c>
      <c r="E237" s="406">
        <v>63.9</v>
      </c>
      <c r="F237" s="405">
        <f t="shared" si="2"/>
        <v>0</v>
      </c>
    </row>
    <row r="238" ht="15.75" customHeight="1">
      <c r="A238" s="403" t="s">
        <v>588</v>
      </c>
      <c r="B238" s="404">
        <v>6206.64</v>
      </c>
      <c r="C238" s="405">
        <f t="shared" si="1"/>
        <v>-0.002612929663</v>
      </c>
      <c r="D238" s="403" t="s">
        <v>588</v>
      </c>
      <c r="E238" s="406">
        <v>63.9</v>
      </c>
      <c r="F238" s="405">
        <f t="shared" si="2"/>
        <v>0</v>
      </c>
    </row>
    <row r="239" ht="15.75" customHeight="1">
      <c r="A239" s="403" t="s">
        <v>589</v>
      </c>
      <c r="B239" s="404">
        <v>6222.9</v>
      </c>
      <c r="C239" s="405">
        <f t="shared" si="1"/>
        <v>0.003017320581</v>
      </c>
      <c r="D239" s="403" t="s">
        <v>589</v>
      </c>
      <c r="E239" s="406">
        <v>63.9</v>
      </c>
      <c r="F239" s="405">
        <f t="shared" si="2"/>
        <v>0</v>
      </c>
    </row>
    <row r="240" ht="15.75" customHeight="1">
      <c r="A240" s="403" t="s">
        <v>590</v>
      </c>
      <c r="B240" s="404">
        <v>6204.18</v>
      </c>
      <c r="C240" s="405">
        <f t="shared" si="1"/>
        <v>-0.002581893946</v>
      </c>
      <c r="D240" s="403" t="s">
        <v>590</v>
      </c>
      <c r="E240" s="406">
        <v>63.9</v>
      </c>
      <c r="F240" s="405">
        <f t="shared" si="2"/>
        <v>0</v>
      </c>
    </row>
    <row r="241" ht="15.75" customHeight="1">
      <c r="A241" s="403" t="s">
        <v>591</v>
      </c>
      <c r="B241" s="404">
        <v>6220.24</v>
      </c>
      <c r="C241" s="405">
        <f t="shared" si="1"/>
        <v>0.00110568017</v>
      </c>
      <c r="D241" s="403" t="s">
        <v>591</v>
      </c>
      <c r="E241" s="406">
        <v>63.9</v>
      </c>
      <c r="F241" s="405">
        <f t="shared" si="2"/>
        <v>0</v>
      </c>
    </row>
    <row r="242" ht="15.75" customHeight="1">
      <c r="A242" s="403" t="s">
        <v>592</v>
      </c>
      <c r="B242" s="404">
        <v>6213.37</v>
      </c>
      <c r="C242" s="405">
        <f t="shared" si="1"/>
        <v>-0.002983010161</v>
      </c>
      <c r="D242" s="403" t="s">
        <v>592</v>
      </c>
      <c r="E242" s="406">
        <v>63.9</v>
      </c>
      <c r="F242" s="405">
        <f t="shared" si="2"/>
        <v>0</v>
      </c>
    </row>
    <row r="243" ht="15.75" customHeight="1">
      <c r="A243" s="403" t="s">
        <v>593</v>
      </c>
      <c r="B243" s="404">
        <v>6231.96</v>
      </c>
      <c r="C243" s="405">
        <f t="shared" si="1"/>
        <v>-0.001859513067</v>
      </c>
      <c r="D243" s="403" t="s">
        <v>593</v>
      </c>
      <c r="E243" s="406">
        <v>63.9</v>
      </c>
      <c r="F243" s="405">
        <f t="shared" si="2"/>
        <v>0</v>
      </c>
    </row>
    <row r="244" ht="15.75" customHeight="1">
      <c r="A244" s="403" t="s">
        <v>594</v>
      </c>
      <c r="B244" s="404">
        <v>6243.57</v>
      </c>
      <c r="C244" s="405">
        <f t="shared" si="1"/>
        <v>-0.00265327834</v>
      </c>
      <c r="D244" s="403" t="s">
        <v>594</v>
      </c>
      <c r="E244" s="406">
        <v>63.9</v>
      </c>
      <c r="F244" s="405">
        <f t="shared" si="2"/>
        <v>0</v>
      </c>
    </row>
    <row r="245" ht="15.75" customHeight="1">
      <c r="A245" s="403" t="s">
        <v>595</v>
      </c>
      <c r="B245" s="404">
        <v>6260.18</v>
      </c>
      <c r="C245" s="405">
        <f t="shared" si="1"/>
        <v>-0.0003401300798</v>
      </c>
      <c r="D245" s="403" t="s">
        <v>595</v>
      </c>
      <c r="E245" s="406">
        <v>63.9</v>
      </c>
      <c r="F245" s="405">
        <f t="shared" si="2"/>
        <v>0</v>
      </c>
    </row>
    <row r="246" ht="15.75" customHeight="1">
      <c r="A246" s="403" t="s">
        <v>596</v>
      </c>
      <c r="B246" s="404">
        <v>6262.31</v>
      </c>
      <c r="C246" s="405">
        <f t="shared" si="1"/>
        <v>0.0004521142331</v>
      </c>
      <c r="D246" s="403" t="s">
        <v>596</v>
      </c>
      <c r="E246" s="406">
        <v>63.9</v>
      </c>
      <c r="F246" s="405">
        <f t="shared" si="2"/>
        <v>0</v>
      </c>
    </row>
    <row r="247" ht="15.75" customHeight="1">
      <c r="A247" s="403" t="s">
        <v>597</v>
      </c>
      <c r="B247" s="404">
        <v>6259.48</v>
      </c>
      <c r="C247" s="405">
        <f t="shared" si="1"/>
        <v>0.007361106194</v>
      </c>
      <c r="D247" s="403" t="s">
        <v>597</v>
      </c>
      <c r="E247" s="406">
        <v>63.9</v>
      </c>
      <c r="F247" s="405">
        <f t="shared" si="2"/>
        <v>0</v>
      </c>
    </row>
    <row r="248" ht="15.75" customHeight="1">
      <c r="A248" s="403" t="s">
        <v>598</v>
      </c>
      <c r="B248" s="404">
        <v>6213.74</v>
      </c>
      <c r="C248" s="405">
        <f t="shared" si="1"/>
        <v>-0.0001528636183</v>
      </c>
      <c r="D248" s="403" t="s">
        <v>598</v>
      </c>
      <c r="E248" s="406">
        <v>63.9</v>
      </c>
      <c r="F248" s="405">
        <f t="shared" si="2"/>
        <v>0</v>
      </c>
    </row>
    <row r="249" ht="15.75" customHeight="1">
      <c r="A249" s="403" t="s">
        <v>599</v>
      </c>
      <c r="B249" s="404">
        <v>6214.69</v>
      </c>
      <c r="C249" s="405">
        <f t="shared" si="1"/>
        <v>0.002498709511</v>
      </c>
      <c r="D249" s="403" t="s">
        <v>599</v>
      </c>
      <c r="E249" s="406">
        <v>63.9</v>
      </c>
      <c r="F249" s="405">
        <f t="shared" si="2"/>
        <v>0</v>
      </c>
    </row>
    <row r="250" ht="15.75" customHeight="1">
      <c r="A250" s="403" t="s">
        <v>600</v>
      </c>
      <c r="B250" s="404">
        <v>6199.2</v>
      </c>
      <c r="C250" s="405">
        <f t="shared" si="1"/>
        <v>-0.003071579049</v>
      </c>
      <c r="D250" s="403" t="s">
        <v>600</v>
      </c>
      <c r="E250" s="406">
        <v>63.9</v>
      </c>
      <c r="F250" s="405">
        <f t="shared" si="2"/>
        <v>0</v>
      </c>
    </row>
    <row r="251" ht="15.75" customHeight="1">
      <c r="A251" s="403" t="s">
        <v>601</v>
      </c>
      <c r="B251" s="404">
        <v>6218.3</v>
      </c>
      <c r="C251" s="405">
        <f t="shared" si="1"/>
        <v>-0.00008683291418</v>
      </c>
      <c r="D251" s="403" t="s">
        <v>601</v>
      </c>
      <c r="E251" s="406">
        <v>63.9</v>
      </c>
      <c r="F251" s="405">
        <f t="shared" si="2"/>
        <v>0</v>
      </c>
    </row>
    <row r="252" ht="15.75" customHeight="1">
      <c r="A252" s="403" t="s">
        <v>602</v>
      </c>
      <c r="B252" s="404">
        <v>6218.84</v>
      </c>
      <c r="C252" s="405">
        <f t="shared" si="1"/>
        <v>-0.004192140297</v>
      </c>
      <c r="D252" s="403" t="s">
        <v>602</v>
      </c>
      <c r="E252" s="406">
        <v>63.9</v>
      </c>
      <c r="F252" s="405">
        <f t="shared" si="2"/>
        <v>0</v>
      </c>
    </row>
    <row r="253" ht="15.75" customHeight="1">
      <c r="A253" s="403" t="s">
        <v>603</v>
      </c>
      <c r="B253" s="404">
        <v>6245.02</v>
      </c>
      <c r="C253" s="405">
        <f t="shared" si="1"/>
        <v>-0.004122235033</v>
      </c>
      <c r="D253" s="403" t="s">
        <v>603</v>
      </c>
      <c r="E253" s="406">
        <v>63.9</v>
      </c>
      <c r="F253" s="405">
        <f t="shared" si="2"/>
        <v>0</v>
      </c>
    </row>
    <row r="254" ht="15.75" customHeight="1">
      <c r="A254" s="403" t="s">
        <v>604</v>
      </c>
      <c r="B254" s="404">
        <v>6270.87</v>
      </c>
      <c r="C254" s="405">
        <f t="shared" si="1"/>
        <v>-0.001979848201</v>
      </c>
      <c r="D254" s="403" t="s">
        <v>604</v>
      </c>
      <c r="E254" s="406">
        <v>63.9</v>
      </c>
      <c r="F254" s="405">
        <f t="shared" si="2"/>
        <v>0</v>
      </c>
    </row>
    <row r="255" ht="15.75" customHeight="1">
      <c r="A255" s="403" t="s">
        <v>605</v>
      </c>
      <c r="B255" s="404">
        <v>6283.31</v>
      </c>
      <c r="C255" s="405">
        <f t="shared" si="1"/>
        <v>-0.0003325166258</v>
      </c>
      <c r="D255" s="403" t="s">
        <v>605</v>
      </c>
      <c r="E255" s="406">
        <v>63.9</v>
      </c>
      <c r="F255" s="405">
        <f t="shared" si="2"/>
        <v>0</v>
      </c>
    </row>
    <row r="256" ht="15.75" customHeight="1">
      <c r="A256" s="403" t="s">
        <v>606</v>
      </c>
      <c r="B256" s="404">
        <v>6285.4</v>
      </c>
      <c r="C256" s="405">
        <f t="shared" si="1"/>
        <v>0.0007451375002</v>
      </c>
      <c r="D256" s="403" t="s">
        <v>606</v>
      </c>
      <c r="E256" s="406">
        <v>63.9</v>
      </c>
      <c r="F256" s="405">
        <f t="shared" si="2"/>
        <v>0</v>
      </c>
    </row>
    <row r="257" ht="15.75" customHeight="1">
      <c r="A257" s="403" t="s">
        <v>607</v>
      </c>
      <c r="B257" s="404">
        <v>6280.72</v>
      </c>
      <c r="C257" s="405">
        <f t="shared" si="1"/>
        <v>0.0005639475051</v>
      </c>
      <c r="D257" s="403" t="s">
        <v>607</v>
      </c>
      <c r="E257" s="406">
        <v>63.9</v>
      </c>
      <c r="F257" s="405">
        <f t="shared" si="2"/>
        <v>0</v>
      </c>
    </row>
    <row r="258" ht="15.75" customHeight="1">
      <c r="A258" s="403" t="s">
        <v>608</v>
      </c>
      <c r="B258" s="404">
        <v>6277.18</v>
      </c>
      <c r="C258" s="405">
        <f t="shared" si="1"/>
        <v>0.001616390487</v>
      </c>
      <c r="D258" s="403" t="s">
        <v>608</v>
      </c>
      <c r="E258" s="406">
        <v>63.9</v>
      </c>
      <c r="F258" s="405">
        <f t="shared" si="2"/>
        <v>0</v>
      </c>
    </row>
    <row r="259" ht="15.75" customHeight="1">
      <c r="A259" s="403" t="s">
        <v>609</v>
      </c>
      <c r="B259" s="404">
        <v>6267.05</v>
      </c>
      <c r="C259" s="405">
        <f t="shared" si="1"/>
        <v>-0.001877735378</v>
      </c>
      <c r="D259" s="403" t="s">
        <v>609</v>
      </c>
      <c r="E259" s="406">
        <v>63.9</v>
      </c>
      <c r="F259" s="405">
        <f t="shared" si="2"/>
        <v>0</v>
      </c>
    </row>
    <row r="260" ht="15.75" customHeight="1">
      <c r="A260" s="403" t="s">
        <v>610</v>
      </c>
      <c r="B260" s="404">
        <v>6278.84</v>
      </c>
      <c r="C260" s="405">
        <f t="shared" si="1"/>
        <v>-0.002766721832</v>
      </c>
      <c r="D260" s="403" t="s">
        <v>610</v>
      </c>
      <c r="E260" s="406">
        <v>63.9</v>
      </c>
      <c r="F260" s="405">
        <f t="shared" si="2"/>
        <v>0</v>
      </c>
    </row>
    <row r="261" ht="15.75" customHeight="1">
      <c r="A261" s="403" t="s">
        <v>611</v>
      </c>
      <c r="B261" s="404">
        <v>6296.26</v>
      </c>
      <c r="C261" s="405">
        <f t="shared" si="1"/>
        <v>0.0004544443385</v>
      </c>
      <c r="D261" s="403" t="s">
        <v>611</v>
      </c>
      <c r="E261" s="406">
        <v>63.9</v>
      </c>
      <c r="F261" s="405">
        <f t="shared" si="2"/>
        <v>0</v>
      </c>
    </row>
    <row r="262" ht="15.75" customHeight="1">
      <c r="A262" s="403" t="s">
        <v>612</v>
      </c>
      <c r="B262" s="404">
        <v>6293.4</v>
      </c>
      <c r="C262" s="405">
        <f t="shared" si="1"/>
        <v>0.0003337942873</v>
      </c>
      <c r="D262" s="403" t="s">
        <v>612</v>
      </c>
      <c r="E262" s="406">
        <v>63.9</v>
      </c>
      <c r="F262" s="405">
        <f t="shared" si="2"/>
        <v>0</v>
      </c>
    </row>
    <row r="263" ht="15.75" customHeight="1">
      <c r="A263" s="403" t="s">
        <v>613</v>
      </c>
      <c r="B263" s="404">
        <v>6291.3</v>
      </c>
      <c r="C263" s="405">
        <f t="shared" si="1"/>
        <v>0.004436809393</v>
      </c>
      <c r="D263" s="403" t="s">
        <v>613</v>
      </c>
      <c r="E263" s="406">
        <v>63.9</v>
      </c>
      <c r="F263" s="405">
        <f t="shared" si="2"/>
        <v>0</v>
      </c>
    </row>
    <row r="264" ht="15.75" customHeight="1">
      <c r="A264" s="403" t="s">
        <v>614</v>
      </c>
      <c r="B264" s="404">
        <v>6263.51</v>
      </c>
      <c r="C264" s="405">
        <f t="shared" si="1"/>
        <v>-0.0003080390204</v>
      </c>
      <c r="D264" s="403" t="s">
        <v>614</v>
      </c>
      <c r="E264" s="406">
        <v>63.9</v>
      </c>
      <c r="F264" s="405">
        <f t="shared" si="2"/>
        <v>0</v>
      </c>
    </row>
    <row r="265" ht="15.75" customHeight="1">
      <c r="A265" s="403" t="s">
        <v>615</v>
      </c>
      <c r="B265" s="404">
        <v>6265.44</v>
      </c>
      <c r="C265" s="405">
        <f t="shared" si="1"/>
        <v>0.00116168145</v>
      </c>
      <c r="D265" s="403" t="s">
        <v>615</v>
      </c>
      <c r="E265" s="406">
        <v>63.9</v>
      </c>
      <c r="F265" s="405">
        <f t="shared" si="2"/>
        <v>0</v>
      </c>
    </row>
    <row r="266" ht="15.75" customHeight="1">
      <c r="A266" s="403" t="s">
        <v>616</v>
      </c>
      <c r="B266" s="404">
        <v>6258.17</v>
      </c>
      <c r="C266" s="405">
        <f t="shared" si="1"/>
        <v>-0.003752145106</v>
      </c>
      <c r="D266" s="403" t="s">
        <v>616</v>
      </c>
      <c r="E266" s="406">
        <v>63.9</v>
      </c>
      <c r="F266" s="405">
        <f t="shared" si="2"/>
        <v>0</v>
      </c>
    </row>
    <row r="267" ht="15.75" customHeight="1">
      <c r="A267" s="403" t="s">
        <v>617</v>
      </c>
      <c r="B267" s="404">
        <v>6281.74</v>
      </c>
      <c r="C267" s="405">
        <f t="shared" si="1"/>
        <v>0.005710790945</v>
      </c>
      <c r="D267" s="403" t="s">
        <v>617</v>
      </c>
      <c r="E267" s="406">
        <v>63.9</v>
      </c>
      <c r="F267" s="405">
        <f t="shared" si="2"/>
        <v>0</v>
      </c>
    </row>
    <row r="268" ht="15.75" customHeight="1">
      <c r="A268" s="403" t="s">
        <v>618</v>
      </c>
      <c r="B268" s="404">
        <v>6246.07</v>
      </c>
      <c r="C268" s="405">
        <f t="shared" si="1"/>
        <v>0.005886123243</v>
      </c>
      <c r="D268" s="403" t="s">
        <v>618</v>
      </c>
      <c r="E268" s="406">
        <v>63.9</v>
      </c>
      <c r="F268" s="405">
        <f t="shared" si="2"/>
        <v>0</v>
      </c>
    </row>
    <row r="269" ht="15.75" customHeight="1">
      <c r="A269" s="403" t="s">
        <v>619</v>
      </c>
      <c r="B269" s="404">
        <v>6209.52</v>
      </c>
      <c r="C269" s="405">
        <f t="shared" si="1"/>
        <v>0.00068328907</v>
      </c>
      <c r="D269" s="403" t="s">
        <v>619</v>
      </c>
      <c r="E269" s="406">
        <v>63.9</v>
      </c>
      <c r="F269" s="405">
        <f t="shared" si="2"/>
        <v>0</v>
      </c>
    </row>
    <row r="270" ht="15.75" customHeight="1">
      <c r="A270" s="403" t="s">
        <v>620</v>
      </c>
      <c r="B270" s="404">
        <v>6205.28</v>
      </c>
      <c r="C270" s="405">
        <f t="shared" si="1"/>
        <v>0.001827586875</v>
      </c>
      <c r="D270" s="403" t="s">
        <v>620</v>
      </c>
      <c r="E270" s="406">
        <v>63.9</v>
      </c>
      <c r="F270" s="405">
        <f t="shared" si="2"/>
        <v>0</v>
      </c>
    </row>
    <row r="271" ht="15.75" customHeight="1">
      <c r="A271" s="403" t="s">
        <v>621</v>
      </c>
      <c r="B271" s="404">
        <v>6193.96</v>
      </c>
      <c r="C271" s="405">
        <f t="shared" si="1"/>
        <v>-0.001397794162</v>
      </c>
      <c r="D271" s="403" t="s">
        <v>621</v>
      </c>
      <c r="E271" s="406">
        <v>63.9</v>
      </c>
      <c r="F271" s="405">
        <f t="shared" si="2"/>
        <v>0</v>
      </c>
    </row>
    <row r="272" ht="15.75" customHeight="1">
      <c r="A272" s="403" t="s">
        <v>622</v>
      </c>
      <c r="B272" s="404">
        <v>6202.63</v>
      </c>
      <c r="C272" s="405">
        <f t="shared" si="1"/>
        <v>0.002840716177</v>
      </c>
      <c r="D272" s="403" t="s">
        <v>622</v>
      </c>
      <c r="E272" s="406">
        <v>63.9</v>
      </c>
      <c r="F272" s="405">
        <f t="shared" si="2"/>
        <v>0</v>
      </c>
    </row>
    <row r="273" ht="15.75" customHeight="1">
      <c r="A273" s="403" t="s">
        <v>623</v>
      </c>
      <c r="B273" s="404">
        <v>6185.06</v>
      </c>
      <c r="C273" s="405">
        <f t="shared" si="1"/>
        <v>0.001162210985</v>
      </c>
      <c r="D273" s="403" t="s">
        <v>623</v>
      </c>
      <c r="E273" s="406">
        <v>63.9</v>
      </c>
      <c r="F273" s="405">
        <f t="shared" si="2"/>
        <v>0</v>
      </c>
    </row>
    <row r="274" ht="15.75" customHeight="1">
      <c r="A274" s="403" t="s">
        <v>624</v>
      </c>
      <c r="B274" s="404">
        <v>6177.88</v>
      </c>
      <c r="C274" s="405">
        <f t="shared" si="1"/>
        <v>-0.00466100944</v>
      </c>
      <c r="D274" s="403" t="s">
        <v>624</v>
      </c>
      <c r="E274" s="406">
        <v>63.9</v>
      </c>
      <c r="F274" s="405">
        <f t="shared" si="2"/>
        <v>0</v>
      </c>
    </row>
    <row r="275" ht="15.75" customHeight="1">
      <c r="A275" s="403" t="s">
        <v>625</v>
      </c>
      <c r="B275" s="404">
        <v>6206.81</v>
      </c>
      <c r="C275" s="405">
        <f t="shared" si="1"/>
        <v>0.001773776514</v>
      </c>
      <c r="D275" s="403" t="s">
        <v>625</v>
      </c>
      <c r="E275" s="406">
        <v>63.9</v>
      </c>
      <c r="F275" s="405">
        <f t="shared" si="2"/>
        <v>0</v>
      </c>
    </row>
    <row r="276" ht="15.75" customHeight="1">
      <c r="A276" s="403" t="s">
        <v>626</v>
      </c>
      <c r="B276" s="404">
        <v>6195.82</v>
      </c>
      <c r="C276" s="405">
        <f t="shared" si="1"/>
        <v>0.0009887393573</v>
      </c>
      <c r="D276" s="403" t="s">
        <v>626</v>
      </c>
      <c r="E276" s="406">
        <v>63.9</v>
      </c>
      <c r="F276" s="405">
        <f t="shared" si="2"/>
        <v>0</v>
      </c>
    </row>
    <row r="277" ht="15.75" customHeight="1">
      <c r="A277" s="403" t="s">
        <v>627</v>
      </c>
      <c r="B277" s="404">
        <v>6189.7</v>
      </c>
      <c r="C277" s="405">
        <f t="shared" si="1"/>
        <v>-0.002017022964</v>
      </c>
      <c r="D277" s="403" t="s">
        <v>627</v>
      </c>
      <c r="E277" s="406">
        <v>63.9</v>
      </c>
      <c r="F277" s="405">
        <f t="shared" si="2"/>
        <v>0</v>
      </c>
    </row>
    <row r="278" ht="15.75" customHeight="1">
      <c r="A278" s="403" t="s">
        <v>628</v>
      </c>
      <c r="B278" s="404">
        <v>6202.21</v>
      </c>
      <c r="C278" s="405">
        <f t="shared" si="1"/>
        <v>-0.005895184958</v>
      </c>
      <c r="D278" s="403" t="s">
        <v>628</v>
      </c>
      <c r="E278" s="406">
        <v>63.9</v>
      </c>
      <c r="F278" s="405">
        <f t="shared" si="2"/>
        <v>0</v>
      </c>
    </row>
    <row r="279" ht="15.75" customHeight="1">
      <c r="A279" s="403" t="s">
        <v>629</v>
      </c>
      <c r="B279" s="404">
        <v>6238.99</v>
      </c>
      <c r="C279" s="405">
        <f t="shared" si="1"/>
        <v>-0.002851284117</v>
      </c>
      <c r="D279" s="403" t="s">
        <v>629</v>
      </c>
      <c r="E279" s="406">
        <v>63.9</v>
      </c>
      <c r="F279" s="405">
        <f t="shared" si="2"/>
        <v>0</v>
      </c>
    </row>
    <row r="280" ht="15.75" customHeight="1">
      <c r="A280" s="403" t="s">
        <v>630</v>
      </c>
      <c r="B280" s="404">
        <v>6256.83</v>
      </c>
      <c r="C280" s="405">
        <f t="shared" si="1"/>
        <v>-0.0006293155634</v>
      </c>
      <c r="D280" s="403" t="s">
        <v>630</v>
      </c>
      <c r="E280" s="406">
        <v>63.9</v>
      </c>
      <c r="F280" s="405">
        <f t="shared" si="2"/>
        <v>0</v>
      </c>
    </row>
    <row r="281" ht="15.75" customHeight="1">
      <c r="A281" s="403" t="s">
        <v>631</v>
      </c>
      <c r="B281" s="404">
        <v>6260.77</v>
      </c>
      <c r="C281" s="405">
        <f t="shared" si="1"/>
        <v>-0.001696588168</v>
      </c>
      <c r="D281" s="403" t="s">
        <v>631</v>
      </c>
      <c r="E281" s="406">
        <v>63.9</v>
      </c>
      <c r="F281" s="405">
        <f t="shared" si="2"/>
        <v>0</v>
      </c>
    </row>
    <row r="282" ht="15.75" customHeight="1">
      <c r="A282" s="403" t="s">
        <v>632</v>
      </c>
      <c r="B282" s="404">
        <v>6271.41</v>
      </c>
      <c r="C282" s="405">
        <f t="shared" si="1"/>
        <v>0.0007100731455</v>
      </c>
      <c r="D282" s="403" t="s">
        <v>632</v>
      </c>
      <c r="E282" s="406">
        <v>63.9</v>
      </c>
      <c r="F282" s="405">
        <f t="shared" si="2"/>
        <v>0</v>
      </c>
    </row>
    <row r="283" ht="15.75" customHeight="1">
      <c r="A283" s="403" t="s">
        <v>633</v>
      </c>
      <c r="B283" s="404">
        <v>6266.96</v>
      </c>
      <c r="C283" s="405">
        <f t="shared" si="1"/>
        <v>0.006284703155</v>
      </c>
      <c r="D283" s="403" t="s">
        <v>633</v>
      </c>
      <c r="E283" s="406">
        <v>63.9</v>
      </c>
      <c r="F283" s="405">
        <f t="shared" si="2"/>
        <v>0</v>
      </c>
    </row>
    <row r="284" ht="15.75" customHeight="1">
      <c r="A284" s="403" t="s">
        <v>634</v>
      </c>
      <c r="B284" s="404">
        <v>6227.82</v>
      </c>
      <c r="C284" s="405">
        <f t="shared" si="1"/>
        <v>-0.0009400546708</v>
      </c>
      <c r="D284" s="403" t="s">
        <v>634</v>
      </c>
      <c r="E284" s="406">
        <v>63.9</v>
      </c>
      <c r="F284" s="405">
        <f t="shared" si="2"/>
        <v>0</v>
      </c>
    </row>
    <row r="285" ht="15.75" customHeight="1">
      <c r="A285" s="403" t="s">
        <v>635</v>
      </c>
      <c r="B285" s="404">
        <v>6233.68</v>
      </c>
      <c r="C285" s="405">
        <f t="shared" si="1"/>
        <v>0.0007497178524</v>
      </c>
      <c r="D285" s="403" t="s">
        <v>635</v>
      </c>
      <c r="E285" s="406">
        <v>63.9</v>
      </c>
      <c r="F285" s="405">
        <f t="shared" si="2"/>
        <v>0</v>
      </c>
    </row>
    <row r="286" ht="15.75" customHeight="1">
      <c r="A286" s="403" t="s">
        <v>636</v>
      </c>
      <c r="B286" s="404">
        <v>6229.01</v>
      </c>
      <c r="C286" s="405">
        <f t="shared" si="1"/>
        <v>0.002649475658</v>
      </c>
      <c r="D286" s="403" t="s">
        <v>636</v>
      </c>
      <c r="E286" s="406">
        <v>63.9</v>
      </c>
      <c r="F286" s="405">
        <f t="shared" si="2"/>
        <v>0</v>
      </c>
    </row>
    <row r="287" ht="15.75" customHeight="1">
      <c r="A287" s="403" t="s">
        <v>637</v>
      </c>
      <c r="B287" s="404">
        <v>6212.55</v>
      </c>
      <c r="C287" s="405">
        <f t="shared" si="1"/>
        <v>-0.005256685742</v>
      </c>
      <c r="D287" s="403" t="s">
        <v>637</v>
      </c>
      <c r="E287" s="406">
        <v>63.9</v>
      </c>
      <c r="F287" s="405">
        <f t="shared" si="2"/>
        <v>0</v>
      </c>
    </row>
    <row r="288" ht="15.75" customHeight="1">
      <c r="A288" s="403" t="s">
        <v>638</v>
      </c>
      <c r="B288" s="404">
        <v>6245.38</v>
      </c>
      <c r="C288" s="405">
        <f t="shared" si="1"/>
        <v>0.001512199424</v>
      </c>
      <c r="D288" s="403" t="s">
        <v>638</v>
      </c>
      <c r="E288" s="406">
        <v>63.9</v>
      </c>
      <c r="F288" s="405">
        <f t="shared" si="2"/>
        <v>0</v>
      </c>
    </row>
    <row r="289" ht="15.75" customHeight="1">
      <c r="A289" s="403" t="s">
        <v>639</v>
      </c>
      <c r="B289" s="404">
        <v>6235.95</v>
      </c>
      <c r="C289" s="405">
        <f t="shared" si="1"/>
        <v>0.003781110864</v>
      </c>
      <c r="D289" s="403" t="s">
        <v>639</v>
      </c>
      <c r="E289" s="406">
        <v>63.9</v>
      </c>
      <c r="F289" s="405">
        <f t="shared" si="2"/>
        <v>0</v>
      </c>
    </row>
    <row r="290" ht="15.75" customHeight="1">
      <c r="A290" s="403" t="s">
        <v>640</v>
      </c>
      <c r="B290" s="404">
        <v>6212.46</v>
      </c>
      <c r="C290" s="405">
        <f t="shared" si="1"/>
        <v>0.002342713869</v>
      </c>
      <c r="D290" s="403" t="s">
        <v>640</v>
      </c>
      <c r="E290" s="406">
        <v>63.9</v>
      </c>
      <c r="F290" s="405">
        <f t="shared" si="2"/>
        <v>0</v>
      </c>
    </row>
    <row r="291" ht="15.75" customHeight="1">
      <c r="A291" s="403" t="s">
        <v>641</v>
      </c>
      <c r="B291" s="404">
        <v>6197.94</v>
      </c>
      <c r="C291" s="405">
        <f t="shared" si="1"/>
        <v>-0.002764226596</v>
      </c>
      <c r="D291" s="403" t="s">
        <v>641</v>
      </c>
      <c r="E291" s="406">
        <v>63.9</v>
      </c>
      <c r="F291" s="405">
        <f t="shared" si="2"/>
        <v>0</v>
      </c>
    </row>
    <row r="292" ht="15.75" customHeight="1">
      <c r="A292" s="403" t="s">
        <v>642</v>
      </c>
      <c r="B292" s="404">
        <v>6215.12</v>
      </c>
      <c r="C292" s="405">
        <f t="shared" si="1"/>
        <v>-0.002470102768</v>
      </c>
      <c r="D292" s="403" t="s">
        <v>642</v>
      </c>
      <c r="E292" s="406">
        <v>63.9</v>
      </c>
      <c r="F292" s="405">
        <f t="shared" si="2"/>
        <v>0</v>
      </c>
    </row>
    <row r="293" ht="15.75" customHeight="1">
      <c r="A293" s="403" t="s">
        <v>643</v>
      </c>
      <c r="B293" s="404">
        <v>6230.51</v>
      </c>
      <c r="C293" s="405">
        <f t="shared" si="1"/>
        <v>0.006383470172</v>
      </c>
      <c r="D293" s="403" t="s">
        <v>643</v>
      </c>
      <c r="E293" s="406">
        <v>63.9</v>
      </c>
      <c r="F293" s="405">
        <f t="shared" si="2"/>
        <v>0</v>
      </c>
    </row>
    <row r="294" ht="15.75" customHeight="1">
      <c r="A294" s="403" t="s">
        <v>644</v>
      </c>
      <c r="B294" s="404">
        <v>6190.99</v>
      </c>
      <c r="C294" s="405">
        <f t="shared" si="1"/>
        <v>-0.01196937754</v>
      </c>
      <c r="D294" s="403" t="s">
        <v>644</v>
      </c>
      <c r="E294" s="406">
        <v>63.9</v>
      </c>
      <c r="F294" s="405">
        <f t="shared" si="2"/>
        <v>0</v>
      </c>
    </row>
    <row r="295" ht="15.75" customHeight="1">
      <c r="A295" s="403" t="s">
        <v>645</v>
      </c>
      <c r="B295" s="404">
        <v>6265.99</v>
      </c>
      <c r="C295" s="405">
        <f t="shared" si="1"/>
        <v>0.002021316574</v>
      </c>
      <c r="D295" s="403" t="s">
        <v>645</v>
      </c>
      <c r="E295" s="406">
        <v>63.9</v>
      </c>
      <c r="F295" s="405">
        <f t="shared" si="2"/>
        <v>0</v>
      </c>
    </row>
    <row r="296" ht="15.75" customHeight="1">
      <c r="A296" s="403" t="s">
        <v>646</v>
      </c>
      <c r="B296" s="404">
        <v>6253.35</v>
      </c>
      <c r="C296" s="405">
        <f t="shared" si="1"/>
        <v>0.005633354347</v>
      </c>
      <c r="D296" s="403" t="s">
        <v>646</v>
      </c>
      <c r="E296" s="406">
        <v>63.9</v>
      </c>
      <c r="F296" s="405">
        <f t="shared" si="2"/>
        <v>0</v>
      </c>
    </row>
    <row r="297" ht="15.75" customHeight="1">
      <c r="A297" s="403" t="s">
        <v>647</v>
      </c>
      <c r="B297" s="404">
        <v>6218.32</v>
      </c>
      <c r="C297" s="405">
        <f t="shared" si="1"/>
        <v>-0.005624059525</v>
      </c>
      <c r="D297" s="403" t="s">
        <v>647</v>
      </c>
      <c r="E297" s="406">
        <v>63.9</v>
      </c>
      <c r="F297" s="405">
        <f t="shared" si="2"/>
        <v>0</v>
      </c>
    </row>
    <row r="298" ht="15.75" customHeight="1">
      <c r="A298" s="403" t="s">
        <v>648</v>
      </c>
      <c r="B298" s="404">
        <v>6253.49</v>
      </c>
      <c r="C298" s="405">
        <f t="shared" si="1"/>
        <v>-0.01578275575</v>
      </c>
      <c r="D298" s="403" t="s">
        <v>648</v>
      </c>
      <c r="E298" s="406">
        <v>63.9</v>
      </c>
      <c r="F298" s="405">
        <f t="shared" si="2"/>
        <v>0</v>
      </c>
    </row>
    <row r="299" ht="15.75" customHeight="1">
      <c r="A299" s="403" t="s">
        <v>649</v>
      </c>
      <c r="B299" s="404">
        <v>6353.77</v>
      </c>
      <c r="C299" s="405">
        <f t="shared" si="1"/>
        <v>0.0005716409402</v>
      </c>
      <c r="D299" s="403" t="s">
        <v>649</v>
      </c>
      <c r="E299" s="406">
        <v>63.9</v>
      </c>
      <c r="F299" s="405">
        <f t="shared" si="2"/>
        <v>-0.003120124805</v>
      </c>
    </row>
    <row r="300" ht="15.75" customHeight="1">
      <c r="A300" s="403" t="s">
        <v>650</v>
      </c>
      <c r="B300" s="404">
        <v>6350.14</v>
      </c>
      <c r="C300" s="405">
        <f t="shared" si="1"/>
        <v>-0.005319465547</v>
      </c>
      <c r="D300" s="403" t="s">
        <v>650</v>
      </c>
      <c r="E300" s="406">
        <v>64.1</v>
      </c>
      <c r="F300" s="405">
        <f t="shared" si="2"/>
        <v>-0.009273570325</v>
      </c>
    </row>
    <row r="301" ht="15.75" customHeight="1">
      <c r="A301" s="403" t="s">
        <v>651</v>
      </c>
      <c r="B301" s="404">
        <v>6384.1</v>
      </c>
      <c r="C301" s="405">
        <f t="shared" si="1"/>
        <v>-0.001396833739</v>
      </c>
      <c r="D301" s="403" t="s">
        <v>651</v>
      </c>
      <c r="E301" s="406">
        <v>64.7</v>
      </c>
      <c r="F301" s="405">
        <f t="shared" si="2"/>
        <v>0.007788161994</v>
      </c>
    </row>
    <row r="302" ht="15.75" customHeight="1">
      <c r="A302" s="403" t="s">
        <v>652</v>
      </c>
      <c r="B302" s="404">
        <v>6393.03</v>
      </c>
      <c r="C302" s="405">
        <f t="shared" si="1"/>
        <v>-0.002751662463</v>
      </c>
      <c r="D302" s="403" t="s">
        <v>652</v>
      </c>
      <c r="E302" s="406">
        <v>64.2</v>
      </c>
      <c r="F302" s="405">
        <f t="shared" si="2"/>
        <v>-0.01078582435</v>
      </c>
    </row>
    <row r="303" ht="15.75" customHeight="1">
      <c r="A303" s="403" t="s">
        <v>653</v>
      </c>
      <c r="B303" s="404">
        <v>6410.67</v>
      </c>
      <c r="C303" s="405">
        <f t="shared" si="1"/>
        <v>0.003460873812</v>
      </c>
      <c r="D303" s="403" t="s">
        <v>653</v>
      </c>
      <c r="E303" s="406">
        <v>64.9</v>
      </c>
      <c r="F303" s="405">
        <f t="shared" si="2"/>
        <v>0.01090342679</v>
      </c>
    </row>
    <row r="304" ht="15.75" customHeight="1">
      <c r="A304" s="403" t="s">
        <v>654</v>
      </c>
      <c r="B304" s="404">
        <v>6388.56</v>
      </c>
      <c r="C304" s="405">
        <f t="shared" si="1"/>
        <v>0.00561318453</v>
      </c>
      <c r="D304" s="403" t="s">
        <v>654</v>
      </c>
      <c r="E304" s="406">
        <v>64.2</v>
      </c>
      <c r="F304" s="405">
        <f t="shared" si="2"/>
        <v>0.003125</v>
      </c>
    </row>
    <row r="305" ht="15.75" customHeight="1">
      <c r="A305" s="403" t="s">
        <v>655</v>
      </c>
      <c r="B305" s="404">
        <v>6352.9</v>
      </c>
      <c r="C305" s="405">
        <f t="shared" si="1"/>
        <v>0.007223330279</v>
      </c>
      <c r="D305" s="403" t="s">
        <v>655</v>
      </c>
      <c r="E305" s="406">
        <v>64.0</v>
      </c>
      <c r="F305" s="405">
        <f t="shared" si="2"/>
        <v>0.001564945227</v>
      </c>
    </row>
    <row r="306" ht="15.75" customHeight="1">
      <c r="A306" s="403" t="s">
        <v>656</v>
      </c>
      <c r="B306" s="404">
        <v>6307.34</v>
      </c>
      <c r="C306" s="405">
        <f t="shared" si="1"/>
        <v>-0.01107870806</v>
      </c>
      <c r="D306" s="403" t="s">
        <v>656</v>
      </c>
      <c r="E306" s="406">
        <v>63.9</v>
      </c>
      <c r="F306" s="405">
        <f t="shared" si="2"/>
        <v>-0.01083591331</v>
      </c>
    </row>
    <row r="307" ht="15.75" customHeight="1">
      <c r="A307" s="403" t="s">
        <v>657</v>
      </c>
      <c r="B307" s="404">
        <v>6378.0</v>
      </c>
      <c r="C307" s="405">
        <f t="shared" si="1"/>
        <v>0.005303931845</v>
      </c>
      <c r="D307" s="403" t="s">
        <v>657</v>
      </c>
      <c r="E307" s="406">
        <v>64.6</v>
      </c>
      <c r="F307" s="405">
        <f t="shared" si="2"/>
        <v>0.009375</v>
      </c>
    </row>
    <row r="308" ht="15.75" customHeight="1">
      <c r="A308" s="403" t="s">
        <v>658</v>
      </c>
      <c r="B308" s="404">
        <v>6344.35</v>
      </c>
      <c r="C308" s="405">
        <f t="shared" si="1"/>
        <v>0.002552068519</v>
      </c>
      <c r="D308" s="403" t="s">
        <v>658</v>
      </c>
      <c r="E308" s="406">
        <v>64.0</v>
      </c>
      <c r="F308" s="405">
        <f t="shared" si="2"/>
        <v>-0.006211180124</v>
      </c>
    </row>
    <row r="309" ht="15.75" customHeight="1">
      <c r="A309" s="403" t="s">
        <v>659</v>
      </c>
      <c r="B309" s="404">
        <v>6328.2</v>
      </c>
      <c r="C309" s="405">
        <f t="shared" si="1"/>
        <v>0.0026650273</v>
      </c>
      <c r="D309" s="403" t="s">
        <v>659</v>
      </c>
      <c r="E309" s="406">
        <v>64.4</v>
      </c>
      <c r="F309" s="405">
        <f t="shared" si="2"/>
        <v>0.007824726135</v>
      </c>
    </row>
    <row r="310" ht="15.75" customHeight="1">
      <c r="A310" s="403" t="s">
        <v>660</v>
      </c>
      <c r="B310" s="404">
        <v>6311.38</v>
      </c>
      <c r="C310" s="405">
        <f t="shared" si="1"/>
        <v>-0.01265898034</v>
      </c>
      <c r="D310" s="403" t="s">
        <v>660</v>
      </c>
      <c r="E310" s="406">
        <v>63.9</v>
      </c>
      <c r="F310" s="405">
        <f t="shared" si="2"/>
        <v>-0.004672897196</v>
      </c>
    </row>
    <row r="311" ht="15.75" customHeight="1">
      <c r="A311" s="403" t="s">
        <v>661</v>
      </c>
      <c r="B311" s="404">
        <v>6392.3</v>
      </c>
      <c r="C311" s="405">
        <f t="shared" si="1"/>
        <v>0.0003317590428</v>
      </c>
      <c r="D311" s="403" t="s">
        <v>661</v>
      </c>
      <c r="E311" s="406">
        <v>64.2</v>
      </c>
      <c r="F311" s="405">
        <f t="shared" si="2"/>
        <v>0.001560062402</v>
      </c>
    </row>
    <row r="312" ht="15.75" customHeight="1">
      <c r="A312" s="403" t="s">
        <v>662</v>
      </c>
      <c r="B312" s="404">
        <v>6390.18</v>
      </c>
      <c r="C312" s="405">
        <f t="shared" si="1"/>
        <v>-0.001645129993</v>
      </c>
      <c r="D312" s="403" t="s">
        <v>662</v>
      </c>
      <c r="E312" s="406">
        <v>64.1</v>
      </c>
      <c r="F312" s="405">
        <f t="shared" si="2"/>
        <v>0.0015625</v>
      </c>
    </row>
    <row r="313" ht="15.75" customHeight="1">
      <c r="A313" s="403" t="s">
        <v>663</v>
      </c>
      <c r="B313" s="404">
        <v>6400.71</v>
      </c>
      <c r="C313" s="405">
        <f t="shared" si="1"/>
        <v>-0.001919532451</v>
      </c>
      <c r="D313" s="403" t="s">
        <v>663</v>
      </c>
      <c r="E313" s="406">
        <v>64.0</v>
      </c>
      <c r="F313" s="405">
        <f t="shared" si="2"/>
        <v>0.001564945227</v>
      </c>
    </row>
    <row r="314" ht="15.75" customHeight="1">
      <c r="A314" s="403" t="s">
        <v>664</v>
      </c>
      <c r="B314" s="404">
        <v>6413.02</v>
      </c>
      <c r="C314" s="405">
        <f t="shared" si="1"/>
        <v>-0.01250798784</v>
      </c>
      <c r="D314" s="403" t="s">
        <v>664</v>
      </c>
      <c r="E314" s="406">
        <v>63.9</v>
      </c>
      <c r="F314" s="405">
        <f t="shared" si="2"/>
        <v>-0.02143950995</v>
      </c>
    </row>
    <row r="315" ht="15.75" customHeight="1">
      <c r="A315" s="403" t="s">
        <v>665</v>
      </c>
      <c r="B315" s="404">
        <v>6494.25</v>
      </c>
      <c r="C315" s="405">
        <f t="shared" si="1"/>
        <v>-0.001015251852</v>
      </c>
      <c r="D315" s="403" t="s">
        <v>665</v>
      </c>
      <c r="E315" s="406">
        <v>65.3</v>
      </c>
      <c r="F315" s="405">
        <f t="shared" si="2"/>
        <v>-0.009104704097</v>
      </c>
    </row>
    <row r="316" ht="15.75" customHeight="1">
      <c r="A316" s="403" t="s">
        <v>666</v>
      </c>
      <c r="B316" s="404">
        <v>6500.85</v>
      </c>
      <c r="C316" s="405">
        <f t="shared" si="1"/>
        <v>0.007896221969</v>
      </c>
      <c r="D316" s="403" t="s">
        <v>666</v>
      </c>
      <c r="E316" s="406">
        <v>65.9</v>
      </c>
      <c r="F316" s="405">
        <f t="shared" si="2"/>
        <v>0.01073619632</v>
      </c>
    </row>
    <row r="317" ht="15.75" customHeight="1">
      <c r="A317" s="403" t="s">
        <v>667</v>
      </c>
      <c r="B317" s="404">
        <v>6449.92</v>
      </c>
      <c r="C317" s="405">
        <f t="shared" si="1"/>
        <v>0.00004496381963</v>
      </c>
      <c r="D317" s="403" t="s">
        <v>667</v>
      </c>
      <c r="E317" s="406">
        <v>65.2</v>
      </c>
      <c r="F317" s="405">
        <f t="shared" si="2"/>
        <v>0</v>
      </c>
    </row>
    <row r="318" ht="15.75" customHeight="1">
      <c r="A318" s="403" t="s">
        <v>668</v>
      </c>
      <c r="B318" s="404">
        <v>6449.63</v>
      </c>
      <c r="C318" s="405">
        <f t="shared" si="1"/>
        <v>-0.0182479363</v>
      </c>
      <c r="D318" s="403" t="s">
        <v>668</v>
      </c>
      <c r="E318" s="406">
        <v>65.2</v>
      </c>
      <c r="F318" s="405">
        <f t="shared" si="2"/>
        <v>-0.02102102102</v>
      </c>
    </row>
    <row r="319" ht="15.75" customHeight="1">
      <c r="A319" s="403" t="s">
        <v>669</v>
      </c>
      <c r="B319" s="404">
        <v>6569.51</v>
      </c>
      <c r="C319" s="405">
        <f t="shared" si="1"/>
        <v>0.003770915364</v>
      </c>
      <c r="D319" s="403" t="s">
        <v>669</v>
      </c>
      <c r="E319" s="406">
        <v>66.6</v>
      </c>
      <c r="F319" s="405">
        <f t="shared" si="2"/>
        <v>-0.01333333333</v>
      </c>
    </row>
    <row r="320" ht="15.75" customHeight="1">
      <c r="A320" s="403" t="s">
        <v>670</v>
      </c>
      <c r="B320" s="404">
        <v>6544.83</v>
      </c>
      <c r="C320" s="405">
        <f t="shared" si="1"/>
        <v>0.004062377749</v>
      </c>
      <c r="D320" s="403" t="s">
        <v>670</v>
      </c>
      <c r="E320" s="406">
        <v>67.5</v>
      </c>
      <c r="F320" s="405">
        <f t="shared" si="2"/>
        <v>-0.002954209749</v>
      </c>
    </row>
    <row r="321" ht="15.75" customHeight="1">
      <c r="A321" s="403" t="s">
        <v>671</v>
      </c>
      <c r="B321" s="404">
        <v>6518.35</v>
      </c>
      <c r="C321" s="405">
        <f t="shared" si="1"/>
        <v>0.0004973054945</v>
      </c>
      <c r="D321" s="403" t="s">
        <v>671</v>
      </c>
      <c r="E321" s="406">
        <v>67.7</v>
      </c>
      <c r="F321" s="405">
        <f t="shared" si="2"/>
        <v>0.03201219512</v>
      </c>
    </row>
    <row r="322" ht="15.75" customHeight="1">
      <c r="A322" s="403" t="s">
        <v>672</v>
      </c>
      <c r="B322" s="404">
        <v>6515.11</v>
      </c>
      <c r="C322" s="405">
        <f t="shared" si="1"/>
        <v>0.002881600397</v>
      </c>
      <c r="D322" s="403" t="s">
        <v>672</v>
      </c>
      <c r="E322" s="406">
        <v>65.6</v>
      </c>
      <c r="F322" s="405">
        <f t="shared" si="2"/>
        <v>0.003058103976</v>
      </c>
    </row>
    <row r="323" ht="15.75" customHeight="1">
      <c r="A323" s="403" t="s">
        <v>673</v>
      </c>
      <c r="B323" s="404">
        <v>6496.39</v>
      </c>
      <c r="C323" s="405">
        <f t="shared" si="1"/>
        <v>0.001131136299</v>
      </c>
      <c r="D323" s="403" t="s">
        <v>673</v>
      </c>
      <c r="E323" s="406">
        <v>65.4</v>
      </c>
      <c r="F323" s="405">
        <f t="shared" si="2"/>
        <v>-0.009090909091</v>
      </c>
    </row>
    <row r="324" ht="15.75" customHeight="1">
      <c r="A324" s="403" t="s">
        <v>674</v>
      </c>
      <c r="B324" s="404">
        <v>6489.05</v>
      </c>
      <c r="C324" s="405">
        <f t="shared" si="1"/>
        <v>-0.00336815656</v>
      </c>
      <c r="D324" s="403" t="s">
        <v>674</v>
      </c>
      <c r="E324" s="406">
        <v>66.0</v>
      </c>
      <c r="F324" s="405">
        <f t="shared" si="2"/>
        <v>-0.01049475262</v>
      </c>
    </row>
    <row r="325" ht="15.75" customHeight="1">
      <c r="A325" s="403" t="s">
        <v>675</v>
      </c>
      <c r="B325" s="404">
        <v>6510.98</v>
      </c>
      <c r="C325" s="405">
        <f t="shared" si="1"/>
        <v>-0.008077391834</v>
      </c>
      <c r="D325" s="403" t="s">
        <v>675</v>
      </c>
      <c r="E325" s="406">
        <v>66.7</v>
      </c>
      <c r="F325" s="405">
        <f t="shared" si="2"/>
        <v>0.004518072289</v>
      </c>
    </row>
    <row r="326" ht="15.75" customHeight="1">
      <c r="A326" s="403" t="s">
        <v>676</v>
      </c>
      <c r="B326" s="404">
        <v>6564.0</v>
      </c>
      <c r="C326" s="405">
        <f t="shared" si="1"/>
        <v>0.001917135775</v>
      </c>
      <c r="D326" s="403" t="s">
        <v>676</v>
      </c>
      <c r="E326" s="406">
        <v>66.4</v>
      </c>
      <c r="F326" s="405">
        <f t="shared" si="2"/>
        <v>0.01529051988</v>
      </c>
    </row>
    <row r="327" ht="15.75" customHeight="1">
      <c r="A327" s="403" t="s">
        <v>677</v>
      </c>
      <c r="B327" s="404">
        <v>6551.44</v>
      </c>
      <c r="C327" s="405">
        <f t="shared" si="1"/>
        <v>-0.006854984189</v>
      </c>
      <c r="D327" s="403" t="s">
        <v>677</v>
      </c>
      <c r="E327" s="406">
        <v>65.4</v>
      </c>
      <c r="F327" s="405">
        <f t="shared" si="2"/>
        <v>-0.009090909091</v>
      </c>
    </row>
    <row r="328" ht="15.75" customHeight="1">
      <c r="A328" s="403" t="s">
        <v>678</v>
      </c>
      <c r="B328" s="404">
        <v>6596.66</v>
      </c>
      <c r="C328" s="405">
        <f t="shared" si="1"/>
        <v>-0.0006393086982</v>
      </c>
      <c r="D328" s="403" t="s">
        <v>678</v>
      </c>
      <c r="E328" s="406">
        <v>66.0</v>
      </c>
      <c r="F328" s="405">
        <f t="shared" si="2"/>
        <v>0.01071975498</v>
      </c>
    </row>
    <row r="329" ht="15.75" customHeight="1">
      <c r="A329" s="403" t="s">
        <v>679</v>
      </c>
      <c r="B329" s="404">
        <v>6600.88</v>
      </c>
      <c r="C329" s="405">
        <f t="shared" si="1"/>
        <v>0.0131803328</v>
      </c>
      <c r="D329" s="403" t="s">
        <v>679</v>
      </c>
      <c r="E329" s="406">
        <v>65.3</v>
      </c>
      <c r="F329" s="405">
        <f t="shared" si="2"/>
        <v>-0.02537313433</v>
      </c>
    </row>
    <row r="330" ht="15.75" customHeight="1">
      <c r="A330" s="403" t="s">
        <v>680</v>
      </c>
      <c r="B330" s="404">
        <v>6515.01</v>
      </c>
      <c r="C330" s="405">
        <f t="shared" si="1"/>
        <v>0.004289999661</v>
      </c>
      <c r="D330" s="403" t="s">
        <v>680</v>
      </c>
      <c r="E330" s="406">
        <v>67.0</v>
      </c>
      <c r="F330" s="405">
        <f t="shared" si="2"/>
        <v>0</v>
      </c>
    </row>
    <row r="331" ht="15.75" customHeight="1">
      <c r="A331" s="403" t="s">
        <v>681</v>
      </c>
      <c r="B331" s="404">
        <v>6487.18</v>
      </c>
      <c r="C331" s="405">
        <f t="shared" si="1"/>
        <v>-0.007712310328</v>
      </c>
      <c r="D331" s="403" t="s">
        <v>681</v>
      </c>
      <c r="E331" s="406">
        <v>67.0</v>
      </c>
      <c r="F331" s="405">
        <f t="shared" si="2"/>
        <v>-0.008875739645</v>
      </c>
    </row>
    <row r="332" ht="15.75" customHeight="1">
      <c r="A332" s="403" t="s">
        <v>682</v>
      </c>
      <c r="B332" s="404">
        <v>6537.6</v>
      </c>
      <c r="C332" s="405">
        <f t="shared" si="1"/>
        <v>0.001423032914</v>
      </c>
      <c r="D332" s="403" t="s">
        <v>682</v>
      </c>
      <c r="E332" s="406">
        <v>67.6</v>
      </c>
      <c r="F332" s="405">
        <f t="shared" si="2"/>
        <v>-0.001477104874</v>
      </c>
    </row>
    <row r="333" ht="15.75" customHeight="1">
      <c r="A333" s="403" t="s">
        <v>683</v>
      </c>
      <c r="B333" s="404">
        <v>6528.31</v>
      </c>
      <c r="C333" s="405">
        <f t="shared" si="1"/>
        <v>-0.004833826726</v>
      </c>
      <c r="D333" s="403" t="s">
        <v>683</v>
      </c>
      <c r="E333" s="406">
        <v>67.7</v>
      </c>
      <c r="F333" s="405">
        <f t="shared" si="2"/>
        <v>-0.005873715125</v>
      </c>
    </row>
    <row r="334" ht="15.75" customHeight="1">
      <c r="A334" s="403" t="s">
        <v>684</v>
      </c>
      <c r="B334" s="404">
        <v>6560.02</v>
      </c>
      <c r="C334" s="405">
        <f t="shared" si="1"/>
        <v>0.001918301143</v>
      </c>
      <c r="D334" s="403" t="s">
        <v>684</v>
      </c>
      <c r="E334" s="406">
        <v>68.1</v>
      </c>
      <c r="F334" s="405">
        <f t="shared" si="2"/>
        <v>-0.004385964912</v>
      </c>
    </row>
    <row r="335" ht="15.75" customHeight="1">
      <c r="A335" s="403" t="s">
        <v>685</v>
      </c>
      <c r="B335" s="404">
        <v>6547.46</v>
      </c>
      <c r="C335" s="405">
        <f t="shared" si="1"/>
        <v>0.01181579354</v>
      </c>
      <c r="D335" s="403" t="s">
        <v>685</v>
      </c>
      <c r="E335" s="406">
        <v>68.4</v>
      </c>
      <c r="F335" s="405">
        <f t="shared" si="2"/>
        <v>0.00736377025</v>
      </c>
    </row>
    <row r="336" ht="15.75" customHeight="1">
      <c r="A336" s="403" t="s">
        <v>686</v>
      </c>
      <c r="B336" s="404">
        <v>6471.0</v>
      </c>
      <c r="C336" s="405">
        <f t="shared" si="1"/>
        <v>0.006165113079</v>
      </c>
      <c r="D336" s="403" t="s">
        <v>686</v>
      </c>
      <c r="E336" s="406">
        <v>67.9</v>
      </c>
      <c r="F336" s="405">
        <f t="shared" si="2"/>
        <v>-0.008759124088</v>
      </c>
    </row>
    <row r="337" ht="15.75" customHeight="1">
      <c r="A337" s="403" t="s">
        <v>687</v>
      </c>
      <c r="B337" s="404">
        <v>6431.35</v>
      </c>
      <c r="C337" s="405">
        <f t="shared" si="1"/>
        <v>-0.01187043009</v>
      </c>
      <c r="D337" s="403" t="s">
        <v>687</v>
      </c>
      <c r="E337" s="406">
        <v>68.5</v>
      </c>
      <c r="F337" s="405">
        <f t="shared" si="2"/>
        <v>-0.02142857143</v>
      </c>
    </row>
    <row r="338" ht="15.75" customHeight="1">
      <c r="A338" s="403" t="s">
        <v>688</v>
      </c>
      <c r="B338" s="404">
        <v>6508.61</v>
      </c>
      <c r="C338" s="405">
        <f t="shared" si="1"/>
        <v>0.007958533239</v>
      </c>
      <c r="D338" s="403" t="s">
        <v>688</v>
      </c>
      <c r="E338" s="406">
        <v>70.0</v>
      </c>
      <c r="F338" s="405">
        <f t="shared" si="2"/>
        <v>0.0101010101</v>
      </c>
    </row>
    <row r="339" ht="15.75" customHeight="1">
      <c r="A339" s="403" t="s">
        <v>689</v>
      </c>
      <c r="B339" s="404">
        <v>6457.22</v>
      </c>
      <c r="C339" s="405">
        <f t="shared" si="1"/>
        <v>0.00379148835</v>
      </c>
      <c r="D339" s="403" t="s">
        <v>689</v>
      </c>
      <c r="E339" s="406">
        <v>69.3</v>
      </c>
      <c r="F339" s="405">
        <f t="shared" si="2"/>
        <v>0.01464128843</v>
      </c>
    </row>
    <row r="340" ht="15.75" customHeight="1">
      <c r="A340" s="403" t="s">
        <v>690</v>
      </c>
      <c r="B340" s="404">
        <v>6432.83</v>
      </c>
      <c r="C340" s="405">
        <f t="shared" si="1"/>
        <v>0.003877977147</v>
      </c>
      <c r="D340" s="403" t="s">
        <v>690</v>
      </c>
      <c r="E340" s="406">
        <v>68.3</v>
      </c>
      <c r="F340" s="405">
        <f t="shared" si="2"/>
        <v>0.004411764706</v>
      </c>
    </row>
    <row r="341" ht="15.75" customHeight="1">
      <c r="A341" s="403" t="s">
        <v>691</v>
      </c>
      <c r="B341" s="404">
        <v>6407.98</v>
      </c>
      <c r="C341" s="405">
        <f t="shared" si="1"/>
        <v>0.008325636067</v>
      </c>
      <c r="D341" s="403" t="s">
        <v>691</v>
      </c>
      <c r="E341" s="406">
        <v>68.0</v>
      </c>
      <c r="F341" s="405">
        <f t="shared" si="2"/>
        <v>0.0119047619</v>
      </c>
    </row>
    <row r="342" ht="15.75" customHeight="1">
      <c r="A342" s="403" t="s">
        <v>692</v>
      </c>
      <c r="B342" s="404">
        <v>6355.07</v>
      </c>
      <c r="C342" s="405">
        <f t="shared" si="1"/>
        <v>0.0118974261</v>
      </c>
      <c r="D342" s="403" t="s">
        <v>692</v>
      </c>
      <c r="E342" s="406">
        <v>67.2</v>
      </c>
      <c r="F342" s="405">
        <f t="shared" si="2"/>
        <v>0.004484304933</v>
      </c>
    </row>
    <row r="343" ht="15.75" customHeight="1">
      <c r="A343" s="403" t="s">
        <v>693</v>
      </c>
      <c r="B343" s="404">
        <v>6280.35</v>
      </c>
      <c r="C343" s="405">
        <f t="shared" si="1"/>
        <v>-0.00561763062</v>
      </c>
      <c r="D343" s="403" t="s">
        <v>693</v>
      </c>
      <c r="E343" s="406">
        <v>66.9</v>
      </c>
      <c r="F343" s="405">
        <f t="shared" si="2"/>
        <v>0.001497005988</v>
      </c>
    </row>
    <row r="344" ht="15.75" customHeight="1">
      <c r="A344" s="403" t="s">
        <v>694</v>
      </c>
      <c r="B344" s="404">
        <v>6315.83</v>
      </c>
      <c r="C344" s="405">
        <f t="shared" si="1"/>
        <v>0.002490420848</v>
      </c>
      <c r="D344" s="403" t="s">
        <v>694</v>
      </c>
      <c r="E344" s="406">
        <v>66.8</v>
      </c>
      <c r="F344" s="405">
        <f t="shared" si="2"/>
        <v>0.001499250375</v>
      </c>
    </row>
    <row r="345" ht="15.75" customHeight="1">
      <c r="A345" s="403" t="s">
        <v>695</v>
      </c>
      <c r="B345" s="404">
        <v>6300.14</v>
      </c>
      <c r="C345" s="405">
        <f t="shared" si="1"/>
        <v>0.009404880925</v>
      </c>
      <c r="D345" s="403" t="s">
        <v>695</v>
      </c>
      <c r="E345" s="406">
        <v>66.7</v>
      </c>
      <c r="F345" s="405">
        <f t="shared" si="2"/>
        <v>0.01060606061</v>
      </c>
    </row>
    <row r="346" ht="15.75" customHeight="1">
      <c r="A346" s="403" t="s">
        <v>696</v>
      </c>
      <c r="B346" s="404">
        <v>6241.44</v>
      </c>
      <c r="C346" s="405">
        <f t="shared" si="1"/>
        <v>0.002494414471</v>
      </c>
      <c r="D346" s="403" t="s">
        <v>696</v>
      </c>
      <c r="E346" s="406">
        <v>66.0</v>
      </c>
      <c r="F346" s="405">
        <f t="shared" si="2"/>
        <v>0.01226993865</v>
      </c>
    </row>
    <row r="347" ht="15.75" customHeight="1">
      <c r="A347" s="403" t="s">
        <v>697</v>
      </c>
      <c r="B347" s="404">
        <v>6225.91</v>
      </c>
      <c r="C347" s="405">
        <f t="shared" si="1"/>
        <v>0.01254559855</v>
      </c>
      <c r="D347" s="403" t="s">
        <v>697</v>
      </c>
      <c r="E347" s="406">
        <v>65.2</v>
      </c>
      <c r="F347" s="405">
        <f t="shared" si="2"/>
        <v>0.01399688958</v>
      </c>
    </row>
    <row r="348" ht="15.75" customHeight="1">
      <c r="A348" s="403" t="s">
        <v>698</v>
      </c>
      <c r="B348" s="404">
        <v>6148.77</v>
      </c>
      <c r="C348" s="405">
        <f t="shared" si="1"/>
        <v>-0.005198272096</v>
      </c>
      <c r="D348" s="403" t="s">
        <v>698</v>
      </c>
      <c r="E348" s="406">
        <v>64.3</v>
      </c>
      <c r="F348" s="405">
        <f t="shared" si="2"/>
        <v>-0.009244992296</v>
      </c>
    </row>
    <row r="349" ht="15.75" customHeight="1">
      <c r="A349" s="403" t="s">
        <v>699</v>
      </c>
      <c r="B349" s="404">
        <v>6180.9</v>
      </c>
      <c r="C349" s="405">
        <f t="shared" si="1"/>
        <v>-0.01247014276</v>
      </c>
      <c r="D349" s="403" t="s">
        <v>699</v>
      </c>
      <c r="E349" s="406">
        <v>64.9</v>
      </c>
      <c r="F349" s="405">
        <f t="shared" si="2"/>
        <v>-0.01815431165</v>
      </c>
    </row>
    <row r="350" ht="15.75" customHeight="1">
      <c r="A350" s="403" t="s">
        <v>700</v>
      </c>
      <c r="B350" s="404">
        <v>6258.95</v>
      </c>
      <c r="C350" s="405">
        <f t="shared" si="1"/>
        <v>-0.008443898768</v>
      </c>
      <c r="D350" s="403" t="s">
        <v>700</v>
      </c>
      <c r="E350" s="406">
        <v>66.1</v>
      </c>
      <c r="F350" s="405">
        <f t="shared" si="2"/>
        <v>0.001515151515</v>
      </c>
    </row>
    <row r="351" ht="15.75" customHeight="1">
      <c r="A351" s="403" t="s">
        <v>701</v>
      </c>
      <c r="B351" s="404">
        <v>6312.25</v>
      </c>
      <c r="C351" s="405">
        <f t="shared" si="1"/>
        <v>0.001926950482</v>
      </c>
      <c r="D351" s="403" t="s">
        <v>701</v>
      </c>
      <c r="E351" s="406">
        <v>66.0</v>
      </c>
      <c r="F351" s="405">
        <f t="shared" si="2"/>
        <v>0</v>
      </c>
    </row>
    <row r="352" ht="15.75" customHeight="1">
      <c r="A352" s="403" t="s">
        <v>702</v>
      </c>
      <c r="B352" s="404">
        <v>6300.11</v>
      </c>
      <c r="C352" s="405">
        <f t="shared" si="1"/>
        <v>0.00814180307</v>
      </c>
      <c r="D352" s="403" t="s">
        <v>702</v>
      </c>
      <c r="E352" s="406">
        <v>66.0</v>
      </c>
      <c r="F352" s="405">
        <f t="shared" si="2"/>
        <v>0.003039513678</v>
      </c>
    </row>
    <row r="353" ht="15.75" customHeight="1">
      <c r="A353" s="403" t="s">
        <v>703</v>
      </c>
      <c r="B353" s="404">
        <v>6249.23</v>
      </c>
      <c r="C353" s="405">
        <f t="shared" si="1"/>
        <v>0.01382870511</v>
      </c>
      <c r="D353" s="403" t="s">
        <v>703</v>
      </c>
      <c r="E353" s="406">
        <v>65.8</v>
      </c>
      <c r="F353" s="405">
        <f t="shared" si="2"/>
        <v>0.01230769231</v>
      </c>
    </row>
    <row r="354" ht="15.75" customHeight="1">
      <c r="A354" s="403" t="s">
        <v>704</v>
      </c>
      <c r="B354" s="404">
        <v>6163.99</v>
      </c>
      <c r="C354" s="405">
        <f t="shared" si="1"/>
        <v>0.03067965775</v>
      </c>
      <c r="D354" s="403" t="s">
        <v>704</v>
      </c>
      <c r="E354" s="406">
        <v>65.0</v>
      </c>
      <c r="F354" s="405">
        <f t="shared" si="2"/>
        <v>0.03503184713</v>
      </c>
    </row>
    <row r="355" ht="15.75" customHeight="1">
      <c r="A355" s="403" t="s">
        <v>705</v>
      </c>
      <c r="B355" s="404">
        <v>5980.51</v>
      </c>
      <c r="C355" s="405">
        <f t="shared" si="1"/>
        <v>-0.00952136469</v>
      </c>
      <c r="D355" s="403" t="s">
        <v>705</v>
      </c>
      <c r="E355" s="406">
        <v>62.8</v>
      </c>
      <c r="F355" s="405">
        <f t="shared" si="2"/>
        <v>-0.0172143975</v>
      </c>
    </row>
    <row r="356" ht="15.75" customHeight="1">
      <c r="A356" s="403" t="s">
        <v>706</v>
      </c>
      <c r="B356" s="404">
        <v>6038.0</v>
      </c>
      <c r="C356" s="405">
        <f t="shared" si="1"/>
        <v>-0.0121477361</v>
      </c>
      <c r="D356" s="403" t="s">
        <v>706</v>
      </c>
      <c r="E356" s="406">
        <v>63.9</v>
      </c>
      <c r="F356" s="405">
        <f t="shared" si="2"/>
        <v>-0.01540832049</v>
      </c>
    </row>
    <row r="357" ht="15.75" customHeight="1">
      <c r="A357" s="403" t="s">
        <v>707</v>
      </c>
      <c r="B357" s="404">
        <v>6112.25</v>
      </c>
      <c r="C357" s="405">
        <f t="shared" si="1"/>
        <v>0.004825001233</v>
      </c>
      <c r="D357" s="403" t="s">
        <v>707</v>
      </c>
      <c r="E357" s="406">
        <v>64.9</v>
      </c>
      <c r="F357" s="405">
        <f t="shared" si="2"/>
        <v>0.003091190108</v>
      </c>
    </row>
    <row r="358" ht="15.75" customHeight="1">
      <c r="A358" s="403" t="s">
        <v>708</v>
      </c>
      <c r="B358" s="404">
        <v>6082.9</v>
      </c>
      <c r="C358" s="405">
        <f t="shared" si="1"/>
        <v>-0.007119865764</v>
      </c>
      <c r="D358" s="403" t="s">
        <v>708</v>
      </c>
      <c r="E358" s="406">
        <v>64.7</v>
      </c>
      <c r="F358" s="405">
        <f t="shared" si="2"/>
        <v>0.006220839813</v>
      </c>
    </row>
    <row r="359" ht="15.75" customHeight="1">
      <c r="A359" s="403" t="s">
        <v>709</v>
      </c>
      <c r="B359" s="404">
        <v>6126.52</v>
      </c>
      <c r="C359" s="405">
        <f t="shared" si="1"/>
        <v>-0.001998765229</v>
      </c>
      <c r="D359" s="403" t="s">
        <v>709</v>
      </c>
      <c r="E359" s="406">
        <v>64.3</v>
      </c>
      <c r="F359" s="405">
        <f t="shared" si="2"/>
        <v>0.006259780908</v>
      </c>
    </row>
    <row r="360" ht="15.75" customHeight="1">
      <c r="A360" s="403" t="s">
        <v>710</v>
      </c>
      <c r="B360" s="404">
        <v>6138.79</v>
      </c>
      <c r="C360" s="405">
        <f t="shared" si="1"/>
        <v>-0.002338628156</v>
      </c>
      <c r="D360" s="403" t="s">
        <v>710</v>
      </c>
      <c r="E360" s="406">
        <v>63.9</v>
      </c>
      <c r="F360" s="405">
        <f t="shared" si="2"/>
        <v>-0.01236476043</v>
      </c>
    </row>
    <row r="361" ht="15.75" customHeight="1">
      <c r="A361" s="403" t="s">
        <v>711</v>
      </c>
      <c r="B361" s="404">
        <v>6153.18</v>
      </c>
      <c r="C361" s="405">
        <f t="shared" si="1"/>
        <v>-0.01024788922</v>
      </c>
      <c r="D361" s="403" t="s">
        <v>711</v>
      </c>
      <c r="E361" s="406">
        <v>64.7</v>
      </c>
      <c r="F361" s="405">
        <f t="shared" si="2"/>
        <v>-0.01820940819</v>
      </c>
    </row>
    <row r="362" ht="15.75" customHeight="1">
      <c r="A362" s="403" t="s">
        <v>712</v>
      </c>
      <c r="B362" s="404">
        <v>6216.89</v>
      </c>
      <c r="C362" s="405">
        <f t="shared" si="1"/>
        <v>-0.01701478378</v>
      </c>
      <c r="D362" s="403" t="s">
        <v>712</v>
      </c>
      <c r="E362" s="406">
        <v>65.9</v>
      </c>
      <c r="F362" s="405">
        <f t="shared" si="2"/>
        <v>-0.02225519288</v>
      </c>
    </row>
    <row r="363" ht="15.75" customHeight="1">
      <c r="A363" s="403" t="s">
        <v>713</v>
      </c>
      <c r="B363" s="404">
        <v>6324.5</v>
      </c>
      <c r="C363" s="405">
        <f t="shared" si="1"/>
        <v>-0.00004901333004</v>
      </c>
      <c r="D363" s="403" t="s">
        <v>713</v>
      </c>
      <c r="E363" s="406">
        <v>67.4</v>
      </c>
      <c r="F363" s="405">
        <f t="shared" si="2"/>
        <v>0.01506024096</v>
      </c>
    </row>
    <row r="364" ht="15.75" customHeight="1">
      <c r="A364" s="403" t="s">
        <v>714</v>
      </c>
      <c r="B364" s="404">
        <v>6324.81</v>
      </c>
      <c r="C364" s="405">
        <f t="shared" si="1"/>
        <v>-0.00482732252</v>
      </c>
      <c r="D364" s="403" t="s">
        <v>714</v>
      </c>
      <c r="E364" s="406">
        <v>66.4</v>
      </c>
      <c r="F364" s="405">
        <f t="shared" si="2"/>
        <v>-0.01043219076</v>
      </c>
    </row>
    <row r="365" ht="15.75" customHeight="1">
      <c r="A365" s="403" t="s">
        <v>715</v>
      </c>
      <c r="B365" s="404">
        <v>6355.49</v>
      </c>
      <c r="C365" s="405">
        <f t="shared" si="1"/>
        <v>-0.001799919899</v>
      </c>
      <c r="D365" s="403" t="s">
        <v>715</v>
      </c>
      <c r="E365" s="406">
        <v>67.1</v>
      </c>
      <c r="F365" s="405">
        <f t="shared" si="2"/>
        <v>0</v>
      </c>
    </row>
    <row r="366" ht="15.75" customHeight="1">
      <c r="A366" s="403" t="s">
        <v>716</v>
      </c>
      <c r="B366" s="404">
        <v>6366.95</v>
      </c>
      <c r="C366" s="405">
        <f t="shared" si="1"/>
        <v>0.0001413749499</v>
      </c>
      <c r="D366" s="403" t="s">
        <v>716</v>
      </c>
      <c r="E366" s="406">
        <v>67.1</v>
      </c>
      <c r="F366" s="405">
        <f t="shared" si="2"/>
        <v>0.002989536622</v>
      </c>
    </row>
    <row r="367" ht="15.75" customHeight="1">
      <c r="A367" s="403" t="s">
        <v>717</v>
      </c>
      <c r="B367" s="404">
        <v>6366.05</v>
      </c>
      <c r="C367" s="405">
        <f t="shared" si="1"/>
        <v>-0.0009541550471</v>
      </c>
      <c r="D367" s="403" t="s">
        <v>717</v>
      </c>
      <c r="E367" s="406">
        <v>66.9</v>
      </c>
      <c r="F367" s="405">
        <f t="shared" si="2"/>
        <v>-0.001492537313</v>
      </c>
    </row>
    <row r="368" ht="15.75" customHeight="1">
      <c r="A368" s="403" t="s">
        <v>718</v>
      </c>
      <c r="B368" s="404">
        <v>6372.13</v>
      </c>
      <c r="C368" s="405">
        <f t="shared" si="1"/>
        <v>0.003978332661</v>
      </c>
      <c r="D368" s="403" t="s">
        <v>718</v>
      </c>
      <c r="E368" s="406">
        <v>67.0</v>
      </c>
      <c r="F368" s="405">
        <f t="shared" si="2"/>
        <v>0</v>
      </c>
    </row>
    <row r="369" ht="15.75" customHeight="1">
      <c r="A369" s="403" t="s">
        <v>719</v>
      </c>
      <c r="B369" s="404">
        <v>6346.88</v>
      </c>
      <c r="C369" s="405">
        <f t="shared" si="1"/>
        <v>-0.002026802856</v>
      </c>
      <c r="D369" s="403" t="s">
        <v>719</v>
      </c>
      <c r="E369" s="406">
        <v>67.0</v>
      </c>
      <c r="F369" s="405">
        <f t="shared" si="2"/>
        <v>0.001494768311</v>
      </c>
    </row>
    <row r="370" ht="15.75" customHeight="1">
      <c r="A370" s="403" t="s">
        <v>720</v>
      </c>
      <c r="B370" s="404">
        <v>6359.77</v>
      </c>
      <c r="C370" s="405">
        <f t="shared" si="1"/>
        <v>-0.002692513964</v>
      </c>
      <c r="D370" s="403" t="s">
        <v>720</v>
      </c>
      <c r="E370" s="406">
        <v>66.9</v>
      </c>
      <c r="F370" s="405">
        <f t="shared" si="2"/>
        <v>-0.004464285714</v>
      </c>
    </row>
    <row r="371" ht="15.75" customHeight="1">
      <c r="A371" s="403" t="s">
        <v>721</v>
      </c>
      <c r="B371" s="404">
        <v>6376.94</v>
      </c>
      <c r="C371" s="405">
        <f t="shared" si="1"/>
        <v>0.004169776678</v>
      </c>
      <c r="D371" s="403" t="s">
        <v>721</v>
      </c>
      <c r="E371" s="406">
        <v>67.2</v>
      </c>
      <c r="F371" s="405">
        <f t="shared" si="2"/>
        <v>0.01357466063</v>
      </c>
    </row>
    <row r="372" ht="15.75" customHeight="1">
      <c r="A372" s="403" t="s">
        <v>722</v>
      </c>
      <c r="B372" s="404">
        <v>6350.46</v>
      </c>
      <c r="C372" s="405">
        <f t="shared" si="1"/>
        <v>0.001240818025</v>
      </c>
      <c r="D372" s="403" t="s">
        <v>722</v>
      </c>
      <c r="E372" s="406">
        <v>66.3</v>
      </c>
      <c r="F372" s="405">
        <f t="shared" si="2"/>
        <v>-0.005997001499</v>
      </c>
    </row>
    <row r="373" ht="15.75" customHeight="1">
      <c r="A373" s="403" t="s">
        <v>723</v>
      </c>
      <c r="B373" s="404">
        <v>6342.59</v>
      </c>
      <c r="C373" s="405">
        <f t="shared" si="1"/>
        <v>0.003521967999</v>
      </c>
      <c r="D373" s="403" t="s">
        <v>723</v>
      </c>
      <c r="E373" s="406">
        <v>66.7</v>
      </c>
      <c r="F373" s="405">
        <f t="shared" si="2"/>
        <v>0.006033182504</v>
      </c>
    </row>
    <row r="374" ht="15.75" customHeight="1">
      <c r="A374" s="403" t="s">
        <v>724</v>
      </c>
      <c r="B374" s="404">
        <v>6320.33</v>
      </c>
      <c r="C374" s="405">
        <f t="shared" si="1"/>
        <v>0.003055031836</v>
      </c>
      <c r="D374" s="403" t="s">
        <v>724</v>
      </c>
      <c r="E374" s="406">
        <v>66.3</v>
      </c>
      <c r="F374" s="405">
        <f t="shared" si="2"/>
        <v>-0.00748502994</v>
      </c>
    </row>
    <row r="375" ht="15.75" customHeight="1">
      <c r="A375" s="403" t="s">
        <v>725</v>
      </c>
      <c r="B375" s="404">
        <v>6301.08</v>
      </c>
      <c r="C375" s="405">
        <f t="shared" si="1"/>
        <v>-0.004199031236</v>
      </c>
      <c r="D375" s="403" t="s">
        <v>725</v>
      </c>
      <c r="E375" s="406">
        <v>66.8</v>
      </c>
      <c r="F375" s="405">
        <f t="shared" si="2"/>
        <v>-0.001494768311</v>
      </c>
    </row>
    <row r="376" ht="15.75" customHeight="1">
      <c r="A376" s="403" t="s">
        <v>726</v>
      </c>
      <c r="B376" s="404">
        <v>6327.65</v>
      </c>
      <c r="C376" s="405">
        <f t="shared" si="1"/>
        <v>0.001559087024</v>
      </c>
      <c r="D376" s="403" t="s">
        <v>726</v>
      </c>
      <c r="E376" s="406">
        <v>66.9</v>
      </c>
      <c r="F376" s="405">
        <f t="shared" si="2"/>
        <v>0.01057401813</v>
      </c>
    </row>
    <row r="377" ht="15.75" customHeight="1">
      <c r="A377" s="403" t="s">
        <v>727</v>
      </c>
      <c r="B377" s="404">
        <v>6317.8</v>
      </c>
      <c r="C377" s="405">
        <f t="shared" si="1"/>
        <v>0.0009743886305</v>
      </c>
      <c r="D377" s="403" t="s">
        <v>727</v>
      </c>
      <c r="E377" s="406">
        <v>66.2</v>
      </c>
      <c r="F377" s="405">
        <f t="shared" si="2"/>
        <v>0</v>
      </c>
    </row>
    <row r="378" ht="15.75" customHeight="1">
      <c r="A378" s="403" t="s">
        <v>728</v>
      </c>
      <c r="B378" s="404">
        <v>6311.65</v>
      </c>
      <c r="C378" s="405">
        <f t="shared" si="1"/>
        <v>-0.007193214815</v>
      </c>
      <c r="D378" s="403" t="s">
        <v>728</v>
      </c>
      <c r="E378" s="406">
        <v>66.2</v>
      </c>
      <c r="F378" s="405">
        <f t="shared" si="2"/>
        <v>-0.006006006006</v>
      </c>
    </row>
    <row r="379" ht="15.75" customHeight="1">
      <c r="A379" s="403" t="s">
        <v>729</v>
      </c>
      <c r="B379" s="404">
        <v>6357.38</v>
      </c>
      <c r="C379" s="405">
        <f t="shared" si="1"/>
        <v>-0.007801953063</v>
      </c>
      <c r="D379" s="403" t="s">
        <v>729</v>
      </c>
      <c r="E379" s="406">
        <v>66.6</v>
      </c>
      <c r="F379" s="405">
        <f t="shared" si="2"/>
        <v>-0.002994011976</v>
      </c>
    </row>
    <row r="380" ht="15.75" customHeight="1">
      <c r="A380" s="403" t="s">
        <v>730</v>
      </c>
      <c r="B380" s="404">
        <v>6407.37</v>
      </c>
      <c r="C380" s="405">
        <f t="shared" si="1"/>
        <v>-0.00285726291</v>
      </c>
      <c r="D380" s="403" t="s">
        <v>730</v>
      </c>
      <c r="E380" s="406">
        <v>66.8</v>
      </c>
      <c r="F380" s="405">
        <f t="shared" si="2"/>
        <v>-0.005952380952</v>
      </c>
    </row>
    <row r="381" ht="15.75" customHeight="1">
      <c r="A381" s="403" t="s">
        <v>731</v>
      </c>
      <c r="B381" s="404">
        <v>6425.73</v>
      </c>
      <c r="C381" s="405">
        <f t="shared" si="1"/>
        <v>0.008035127406</v>
      </c>
      <c r="D381" s="403" t="s">
        <v>731</v>
      </c>
      <c r="E381" s="406">
        <v>67.2</v>
      </c>
      <c r="F381" s="405">
        <f t="shared" si="2"/>
        <v>-0.001485884101</v>
      </c>
    </row>
    <row r="382" ht="15.75" customHeight="1">
      <c r="A382" s="403" t="s">
        <v>732</v>
      </c>
      <c r="B382" s="404">
        <v>6374.51</v>
      </c>
      <c r="C382" s="405">
        <f t="shared" si="1"/>
        <v>0.002062442328</v>
      </c>
      <c r="D382" s="403" t="s">
        <v>732</v>
      </c>
      <c r="E382" s="406">
        <v>67.3</v>
      </c>
      <c r="F382" s="405">
        <f t="shared" si="2"/>
        <v>0.00447761194</v>
      </c>
    </row>
    <row r="383" ht="15.75" customHeight="1">
      <c r="A383" s="403" t="s">
        <v>733</v>
      </c>
      <c r="B383" s="404">
        <v>6361.39</v>
      </c>
      <c r="C383" s="405">
        <f t="shared" si="1"/>
        <v>-0.004787241532</v>
      </c>
      <c r="D383" s="403" t="s">
        <v>733</v>
      </c>
      <c r="E383" s="406">
        <v>67.0</v>
      </c>
      <c r="F383" s="405">
        <f t="shared" si="2"/>
        <v>-0.002976190476</v>
      </c>
    </row>
    <row r="384" ht="15.75" customHeight="1">
      <c r="A384" s="403" t="s">
        <v>734</v>
      </c>
      <c r="B384" s="404">
        <v>6391.99</v>
      </c>
      <c r="C384" s="405">
        <f t="shared" si="1"/>
        <v>-0.00613702021</v>
      </c>
      <c r="D384" s="403" t="s">
        <v>734</v>
      </c>
      <c r="E384" s="406">
        <v>67.2</v>
      </c>
      <c r="F384" s="405">
        <f t="shared" si="2"/>
        <v>-0.00296735905</v>
      </c>
    </row>
    <row r="385" ht="15.75" customHeight="1">
      <c r="A385" s="403" t="s">
        <v>735</v>
      </c>
      <c r="B385" s="404">
        <v>6431.46</v>
      </c>
      <c r="C385" s="405">
        <f t="shared" si="1"/>
        <v>-0.007536688116</v>
      </c>
      <c r="D385" s="403" t="s">
        <v>735</v>
      </c>
      <c r="E385" s="406">
        <v>67.4</v>
      </c>
      <c r="F385" s="405">
        <f t="shared" si="2"/>
        <v>-0.01173020528</v>
      </c>
    </row>
    <row r="386" ht="15.75" customHeight="1">
      <c r="A386" s="403" t="s">
        <v>736</v>
      </c>
      <c r="B386" s="404">
        <v>6480.3</v>
      </c>
      <c r="C386" s="405">
        <f t="shared" si="1"/>
        <v>-0.0006076271082</v>
      </c>
      <c r="D386" s="403" t="s">
        <v>736</v>
      </c>
      <c r="E386" s="406">
        <v>68.2</v>
      </c>
      <c r="F386" s="405">
        <f t="shared" si="2"/>
        <v>-0.0115942029</v>
      </c>
    </row>
    <row r="387" ht="15.75" customHeight="1">
      <c r="A387" s="403" t="s">
        <v>737</v>
      </c>
      <c r="B387" s="404">
        <v>6484.24</v>
      </c>
      <c r="C387" s="405">
        <f t="shared" si="1"/>
        <v>0.002417833843</v>
      </c>
      <c r="D387" s="403" t="s">
        <v>737</v>
      </c>
      <c r="E387" s="406">
        <v>69.0</v>
      </c>
      <c r="F387" s="405">
        <f t="shared" si="2"/>
        <v>0.01620029455</v>
      </c>
    </row>
    <row r="388" ht="15.75" customHeight="1">
      <c r="A388" s="403" t="s">
        <v>738</v>
      </c>
      <c r="B388" s="404">
        <v>6468.6</v>
      </c>
      <c r="C388" s="405">
        <f t="shared" si="1"/>
        <v>-0.003169896921</v>
      </c>
      <c r="D388" s="403" t="s">
        <v>738</v>
      </c>
      <c r="E388" s="406">
        <v>67.9</v>
      </c>
      <c r="F388" s="405">
        <f t="shared" si="2"/>
        <v>0.007418397626</v>
      </c>
    </row>
    <row r="389" ht="15.75" customHeight="1">
      <c r="A389" s="403" t="s">
        <v>739</v>
      </c>
      <c r="B389" s="404">
        <v>6489.17</v>
      </c>
      <c r="C389" s="405">
        <f t="shared" si="1"/>
        <v>-0.00126512338</v>
      </c>
      <c r="D389" s="403" t="s">
        <v>739</v>
      </c>
      <c r="E389" s="406">
        <v>67.4</v>
      </c>
      <c r="F389" s="405">
        <f t="shared" si="2"/>
        <v>0.005970149254</v>
      </c>
    </row>
    <row r="390" ht="15.75" customHeight="1">
      <c r="A390" s="403" t="s">
        <v>740</v>
      </c>
      <c r="B390" s="404">
        <v>6497.39</v>
      </c>
      <c r="C390" s="405">
        <f t="shared" si="1"/>
        <v>0.007108391343</v>
      </c>
      <c r="D390" s="403" t="s">
        <v>740</v>
      </c>
      <c r="E390" s="406">
        <v>67.0</v>
      </c>
      <c r="F390" s="405">
        <f t="shared" si="2"/>
        <v>-0.001490312966</v>
      </c>
    </row>
    <row r="391" ht="15.75" customHeight="1">
      <c r="A391" s="403" t="s">
        <v>741</v>
      </c>
      <c r="B391" s="404">
        <v>6451.53</v>
      </c>
      <c r="C391" s="405">
        <f t="shared" si="1"/>
        <v>0.002853958468</v>
      </c>
      <c r="D391" s="403" t="s">
        <v>741</v>
      </c>
      <c r="E391" s="406">
        <v>67.1</v>
      </c>
      <c r="F391" s="405">
        <f t="shared" si="2"/>
        <v>-0.002971768202</v>
      </c>
    </row>
    <row r="392" ht="15.75" customHeight="1">
      <c r="A392" s="403" t="s">
        <v>742</v>
      </c>
      <c r="B392" s="404">
        <v>6433.17</v>
      </c>
      <c r="C392" s="405">
        <f t="shared" si="1"/>
        <v>0.006307046153</v>
      </c>
      <c r="D392" s="403" t="s">
        <v>742</v>
      </c>
      <c r="E392" s="406">
        <v>67.3</v>
      </c>
      <c r="F392" s="405">
        <f t="shared" si="2"/>
        <v>0.001488095238</v>
      </c>
    </row>
    <row r="393" ht="15.75" customHeight="1">
      <c r="A393" s="403" t="s">
        <v>743</v>
      </c>
      <c r="B393" s="404">
        <v>6392.85</v>
      </c>
      <c r="C393" s="405">
        <f t="shared" si="1"/>
        <v>0.000657415886</v>
      </c>
      <c r="D393" s="403" t="s">
        <v>743</v>
      </c>
      <c r="E393" s="406">
        <v>67.2</v>
      </c>
      <c r="F393" s="405">
        <f t="shared" si="2"/>
        <v>-0.004444444444</v>
      </c>
    </row>
    <row r="394" ht="15.75" customHeight="1">
      <c r="A394" s="403" t="s">
        <v>744</v>
      </c>
      <c r="B394" s="404">
        <v>6388.65</v>
      </c>
      <c r="C394" s="405">
        <f t="shared" si="1"/>
        <v>0.003033286076</v>
      </c>
      <c r="D394" s="403" t="s">
        <v>744</v>
      </c>
      <c r="E394" s="406">
        <v>67.5</v>
      </c>
      <c r="F394" s="405">
        <f t="shared" si="2"/>
        <v>-0.007352941176</v>
      </c>
    </row>
    <row r="395" ht="15.75" customHeight="1">
      <c r="A395" s="403" t="s">
        <v>745</v>
      </c>
      <c r="B395" s="404">
        <v>6369.33</v>
      </c>
      <c r="C395" s="405">
        <f t="shared" si="1"/>
        <v>0.02105813269</v>
      </c>
      <c r="D395" s="403" t="s">
        <v>745</v>
      </c>
      <c r="E395" s="406">
        <v>68.0</v>
      </c>
      <c r="F395" s="405">
        <f t="shared" si="2"/>
        <v>0.02409638554</v>
      </c>
    </row>
    <row r="396" ht="15.75" customHeight="1">
      <c r="A396" s="403" t="s">
        <v>746</v>
      </c>
      <c r="B396" s="404">
        <v>6237.97</v>
      </c>
      <c r="C396" s="405">
        <f t="shared" si="1"/>
        <v>0.008133957373</v>
      </c>
      <c r="D396" s="403" t="s">
        <v>746</v>
      </c>
      <c r="E396" s="406">
        <v>66.4</v>
      </c>
      <c r="F396" s="405">
        <f t="shared" si="2"/>
        <v>-0.007473841555</v>
      </c>
    </row>
    <row r="397" ht="15.75" customHeight="1">
      <c r="A397" s="403" t="s">
        <v>747</v>
      </c>
      <c r="B397" s="404">
        <v>6187.64</v>
      </c>
      <c r="C397" s="405">
        <f t="shared" si="1"/>
        <v>-0.003834847202</v>
      </c>
      <c r="D397" s="403" t="s">
        <v>747</v>
      </c>
      <c r="E397" s="406">
        <v>66.9</v>
      </c>
      <c r="F397" s="405">
        <f t="shared" si="2"/>
        <v>0.009049773756</v>
      </c>
    </row>
    <row r="398" ht="15.75" customHeight="1">
      <c r="A398" s="403" t="s">
        <v>748</v>
      </c>
      <c r="B398" s="404">
        <v>6211.46</v>
      </c>
      <c r="C398" s="405">
        <f t="shared" si="1"/>
        <v>-0.007998032433</v>
      </c>
      <c r="D398" s="403" t="s">
        <v>748</v>
      </c>
      <c r="E398" s="406">
        <v>66.3</v>
      </c>
      <c r="F398" s="405">
        <f t="shared" si="2"/>
        <v>-0.03211678832</v>
      </c>
    </row>
    <row r="399" ht="15.75" customHeight="1">
      <c r="A399" s="403" t="s">
        <v>749</v>
      </c>
      <c r="B399" s="404">
        <v>6261.54</v>
      </c>
      <c r="C399" s="405">
        <f t="shared" si="1"/>
        <v>0.01934986032</v>
      </c>
      <c r="D399" s="403" t="s">
        <v>749</v>
      </c>
      <c r="E399" s="406">
        <v>68.5</v>
      </c>
      <c r="F399" s="405">
        <f t="shared" si="2"/>
        <v>0.03787878788</v>
      </c>
    </row>
    <row r="400" ht="15.75" customHeight="1">
      <c r="A400" s="403" t="s">
        <v>750</v>
      </c>
      <c r="B400" s="404">
        <v>6142.68</v>
      </c>
      <c r="C400" s="405">
        <f t="shared" si="1"/>
        <v>-0.01846525541</v>
      </c>
      <c r="D400" s="403" t="s">
        <v>750</v>
      </c>
      <c r="E400" s="406">
        <v>66.0</v>
      </c>
      <c r="F400" s="405">
        <f t="shared" si="2"/>
        <v>-0.03790087464</v>
      </c>
    </row>
    <row r="401" ht="15.75" customHeight="1">
      <c r="A401" s="403" t="s">
        <v>751</v>
      </c>
      <c r="B401" s="404">
        <v>6258.24</v>
      </c>
      <c r="C401" s="405">
        <f t="shared" si="1"/>
        <v>-0.008188706337</v>
      </c>
      <c r="D401" s="403" t="s">
        <v>751</v>
      </c>
      <c r="E401" s="406">
        <v>68.6</v>
      </c>
      <c r="F401" s="405">
        <f t="shared" si="2"/>
        <v>-0.02418207681</v>
      </c>
    </row>
    <row r="402" ht="15.75" customHeight="1">
      <c r="A402" s="403" t="s">
        <v>752</v>
      </c>
      <c r="B402" s="404">
        <v>6309.91</v>
      </c>
      <c r="C402" s="405">
        <f t="shared" si="1"/>
        <v>-0.01461544468</v>
      </c>
      <c r="D402" s="403" t="s">
        <v>752</v>
      </c>
      <c r="E402" s="406">
        <v>70.3</v>
      </c>
      <c r="F402" s="405">
        <f t="shared" si="2"/>
        <v>-0.03566529492</v>
      </c>
    </row>
    <row r="403" ht="15.75" customHeight="1">
      <c r="A403" s="403" t="s">
        <v>753</v>
      </c>
      <c r="B403" s="404">
        <v>6403.5</v>
      </c>
      <c r="C403" s="405">
        <f t="shared" si="1"/>
        <v>-0.004265323989</v>
      </c>
      <c r="D403" s="403" t="s">
        <v>753</v>
      </c>
      <c r="E403" s="406">
        <v>72.9</v>
      </c>
      <c r="F403" s="405">
        <f t="shared" si="2"/>
        <v>-0.01353179973</v>
      </c>
    </row>
    <row r="404" ht="15.75" customHeight="1">
      <c r="A404" s="403" t="s">
        <v>754</v>
      </c>
      <c r="B404" s="404">
        <v>6430.93</v>
      </c>
      <c r="C404" s="405">
        <f t="shared" si="1"/>
        <v>-0.02049205921</v>
      </c>
      <c r="D404" s="403" t="s">
        <v>754</v>
      </c>
      <c r="E404" s="406">
        <v>73.9</v>
      </c>
      <c r="F404" s="405">
        <f t="shared" si="2"/>
        <v>-0.01335113485</v>
      </c>
    </row>
    <row r="405" ht="15.75" customHeight="1">
      <c r="A405" s="403" t="s">
        <v>755</v>
      </c>
      <c r="B405" s="404">
        <v>6565.47</v>
      </c>
      <c r="C405" s="405">
        <f t="shared" si="1"/>
        <v>-0.004023064355</v>
      </c>
      <c r="D405" s="403" t="s">
        <v>755</v>
      </c>
      <c r="E405" s="406">
        <v>74.9</v>
      </c>
      <c r="F405" s="405">
        <f t="shared" si="2"/>
        <v>-0.005312084993</v>
      </c>
    </row>
    <row r="406" ht="15.75" customHeight="1">
      <c r="A406" s="403" t="s">
        <v>756</v>
      </c>
      <c r="B406" s="404">
        <v>6591.99</v>
      </c>
      <c r="C406" s="405">
        <f t="shared" si="1"/>
        <v>-0.01104475059</v>
      </c>
      <c r="D406" s="403" t="s">
        <v>756</v>
      </c>
      <c r="E406" s="406">
        <v>75.3</v>
      </c>
      <c r="F406" s="405">
        <f t="shared" si="2"/>
        <v>-0.00790513834</v>
      </c>
    </row>
    <row r="407" ht="15.75" customHeight="1">
      <c r="A407" s="403" t="s">
        <v>757</v>
      </c>
      <c r="B407" s="404">
        <v>6665.61</v>
      </c>
      <c r="C407" s="405">
        <f t="shared" si="1"/>
        <v>-0.004847657836</v>
      </c>
      <c r="D407" s="403" t="s">
        <v>757</v>
      </c>
      <c r="E407" s="406">
        <v>75.9</v>
      </c>
      <c r="F407" s="405">
        <f t="shared" si="2"/>
        <v>0.001319261214</v>
      </c>
    </row>
    <row r="408" ht="15.75" customHeight="1">
      <c r="A408" s="403" t="s">
        <v>758</v>
      </c>
      <c r="B408" s="404">
        <v>6698.08</v>
      </c>
      <c r="C408" s="405">
        <f t="shared" si="1"/>
        <v>0.004298731072</v>
      </c>
      <c r="D408" s="403" t="s">
        <v>758</v>
      </c>
      <c r="E408" s="406">
        <v>75.8</v>
      </c>
      <c r="F408" s="405">
        <f t="shared" si="2"/>
        <v>-0.001317523057</v>
      </c>
    </row>
    <row r="409" ht="15.75" customHeight="1">
      <c r="A409" s="403" t="s">
        <v>759</v>
      </c>
      <c r="B409" s="404">
        <v>6669.41</v>
      </c>
      <c r="C409" s="405">
        <f t="shared" si="1"/>
        <v>0.003951432752</v>
      </c>
      <c r="D409" s="403" t="s">
        <v>759</v>
      </c>
      <c r="E409" s="406">
        <v>75.9</v>
      </c>
      <c r="F409" s="405">
        <f t="shared" si="2"/>
        <v>0</v>
      </c>
    </row>
    <row r="410" ht="15.75" customHeight="1">
      <c r="A410" s="403" t="s">
        <v>760</v>
      </c>
      <c r="B410" s="404">
        <v>6643.16</v>
      </c>
      <c r="C410" s="405">
        <f t="shared" si="1"/>
        <v>-0.001878100744</v>
      </c>
      <c r="D410" s="403" t="s">
        <v>760</v>
      </c>
      <c r="E410" s="406">
        <v>75.9</v>
      </c>
      <c r="F410" s="405">
        <f t="shared" si="2"/>
        <v>-0.002628120894</v>
      </c>
    </row>
    <row r="411" ht="15.75" customHeight="1">
      <c r="A411" s="403" t="s">
        <v>761</v>
      </c>
      <c r="B411" s="404">
        <v>6655.66</v>
      </c>
      <c r="C411" s="405">
        <f t="shared" si="1"/>
        <v>-0.003291582056</v>
      </c>
      <c r="D411" s="403" t="s">
        <v>761</v>
      </c>
      <c r="E411" s="406">
        <v>76.1</v>
      </c>
      <c r="F411" s="405">
        <f t="shared" si="2"/>
        <v>-0.001312335958</v>
      </c>
    </row>
    <row r="412" ht="15.75" customHeight="1">
      <c r="A412" s="403" t="s">
        <v>762</v>
      </c>
      <c r="B412" s="404">
        <v>6677.64</v>
      </c>
      <c r="C412" s="405">
        <f t="shared" si="1"/>
        <v>0.00001198042399</v>
      </c>
      <c r="D412" s="403" t="s">
        <v>762</v>
      </c>
      <c r="E412" s="406">
        <v>76.2</v>
      </c>
      <c r="F412" s="405">
        <f t="shared" si="2"/>
        <v>0.002631578947</v>
      </c>
    </row>
    <row r="413" ht="15.75" customHeight="1">
      <c r="A413" s="403" t="s">
        <v>763</v>
      </c>
      <c r="B413" s="404">
        <v>6677.56</v>
      </c>
      <c r="C413" s="405">
        <f t="shared" si="1"/>
        <v>0.001597441693</v>
      </c>
      <c r="D413" s="403" t="s">
        <v>763</v>
      </c>
      <c r="E413" s="406">
        <v>76.0</v>
      </c>
      <c r="F413" s="405">
        <f t="shared" si="2"/>
        <v>-0.02564102564</v>
      </c>
    </row>
    <row r="414" ht="15.75" customHeight="1">
      <c r="A414" s="403" t="s">
        <v>764</v>
      </c>
      <c r="B414" s="404">
        <v>6666.91</v>
      </c>
      <c r="C414" s="405">
        <f t="shared" si="1"/>
        <v>-0.002441933017</v>
      </c>
      <c r="D414" s="403" t="s">
        <v>764</v>
      </c>
      <c r="E414" s="406">
        <v>78.0</v>
      </c>
      <c r="F414" s="405">
        <f t="shared" si="2"/>
        <v>0</v>
      </c>
    </row>
    <row r="415" ht="15.75" customHeight="1">
      <c r="A415" s="403" t="s">
        <v>765</v>
      </c>
      <c r="B415" s="404">
        <v>6683.23</v>
      </c>
      <c r="C415" s="405">
        <f t="shared" si="1"/>
        <v>0.00313252361</v>
      </c>
      <c r="D415" s="403" t="s">
        <v>765</v>
      </c>
      <c r="E415" s="406">
        <v>78.0</v>
      </c>
      <c r="F415" s="405">
        <f t="shared" si="2"/>
        <v>-0.005102040816</v>
      </c>
    </row>
    <row r="416" ht="15.75" customHeight="1">
      <c r="A416" s="403" t="s">
        <v>766</v>
      </c>
      <c r="B416" s="404">
        <v>6662.36</v>
      </c>
      <c r="C416" s="405">
        <f t="shared" si="1"/>
        <v>0.008469047486</v>
      </c>
      <c r="D416" s="403" t="s">
        <v>766</v>
      </c>
      <c r="E416" s="406">
        <v>78.4</v>
      </c>
      <c r="F416" s="405">
        <f t="shared" si="2"/>
        <v>0.009009009009</v>
      </c>
    </row>
    <row r="417" ht="15.75" customHeight="1">
      <c r="A417" s="403" t="s">
        <v>767</v>
      </c>
      <c r="B417" s="404">
        <v>6606.41</v>
      </c>
      <c r="C417" s="405">
        <f t="shared" si="1"/>
        <v>0.01169208246</v>
      </c>
      <c r="D417" s="403" t="s">
        <v>767</v>
      </c>
      <c r="E417" s="406">
        <v>77.7</v>
      </c>
      <c r="F417" s="405">
        <f t="shared" si="2"/>
        <v>0.01968503937</v>
      </c>
    </row>
    <row r="418" ht="15.75" customHeight="1">
      <c r="A418" s="403" t="s">
        <v>768</v>
      </c>
      <c r="B418" s="404">
        <v>6530.06</v>
      </c>
      <c r="C418" s="405">
        <f t="shared" si="1"/>
        <v>0.007355323199</v>
      </c>
      <c r="D418" s="403" t="s">
        <v>768</v>
      </c>
      <c r="E418" s="406">
        <v>76.2</v>
      </c>
      <c r="F418" s="405">
        <f t="shared" si="2"/>
        <v>0.001314060447</v>
      </c>
    </row>
    <row r="419" ht="15.75" customHeight="1">
      <c r="A419" s="403" t="s">
        <v>769</v>
      </c>
      <c r="B419" s="404">
        <v>6482.38</v>
      </c>
      <c r="C419" s="405">
        <f t="shared" si="1"/>
        <v>-0.01105895311</v>
      </c>
      <c r="D419" s="403" t="s">
        <v>769</v>
      </c>
      <c r="E419" s="406">
        <v>76.1</v>
      </c>
      <c r="F419" s="405">
        <f t="shared" si="2"/>
        <v>-0.01040312094</v>
      </c>
    </row>
    <row r="420" ht="15.75" customHeight="1">
      <c r="A420" s="403" t="s">
        <v>770</v>
      </c>
      <c r="B420" s="404">
        <v>6554.87</v>
      </c>
      <c r="C420" s="405">
        <f t="shared" si="1"/>
        <v>-0.00457101551</v>
      </c>
      <c r="D420" s="403" t="s">
        <v>770</v>
      </c>
      <c r="E420" s="406">
        <v>76.9</v>
      </c>
      <c r="F420" s="405">
        <f t="shared" si="2"/>
        <v>-0.009020618557</v>
      </c>
    </row>
    <row r="421" ht="15.75" customHeight="1">
      <c r="A421" s="403" t="s">
        <v>771</v>
      </c>
      <c r="B421" s="404">
        <v>6584.97</v>
      </c>
      <c r="C421" s="405">
        <f t="shared" si="1"/>
        <v>0.001658029197</v>
      </c>
      <c r="D421" s="403" t="s">
        <v>771</v>
      </c>
      <c r="E421" s="406">
        <v>77.6</v>
      </c>
      <c r="F421" s="405">
        <f t="shared" si="2"/>
        <v>0.007792207792</v>
      </c>
    </row>
    <row r="422" ht="15.75" customHeight="1">
      <c r="A422" s="403" t="s">
        <v>772</v>
      </c>
      <c r="B422" s="404">
        <v>6574.07</v>
      </c>
      <c r="C422" s="405">
        <f t="shared" si="1"/>
        <v>-0.009714456147</v>
      </c>
      <c r="D422" s="403" t="s">
        <v>772</v>
      </c>
      <c r="E422" s="406">
        <v>77.0</v>
      </c>
      <c r="F422" s="405">
        <f t="shared" si="2"/>
        <v>-0.01408450704</v>
      </c>
    </row>
    <row r="423" ht="15.75" customHeight="1">
      <c r="A423" s="403" t="s">
        <v>773</v>
      </c>
      <c r="B423" s="404">
        <v>6638.56</v>
      </c>
      <c r="C423" s="405">
        <f t="shared" si="1"/>
        <v>-0.003585767998</v>
      </c>
      <c r="D423" s="403" t="s">
        <v>773</v>
      </c>
      <c r="E423" s="406">
        <v>78.1</v>
      </c>
      <c r="F423" s="405">
        <f t="shared" si="2"/>
        <v>0.006443298969</v>
      </c>
    </row>
    <row r="424" ht="15.75" customHeight="1">
      <c r="A424" s="403" t="s">
        <v>774</v>
      </c>
      <c r="B424" s="404">
        <v>6662.45</v>
      </c>
      <c r="C424" s="405">
        <f t="shared" si="1"/>
        <v>0.003195191252</v>
      </c>
      <c r="D424" s="403" t="s">
        <v>774</v>
      </c>
      <c r="E424" s="406">
        <v>77.6</v>
      </c>
      <c r="F424" s="405">
        <f t="shared" si="2"/>
        <v>0.001290322581</v>
      </c>
    </row>
    <row r="425" ht="15.75" customHeight="1">
      <c r="A425" s="403" t="s">
        <v>775</v>
      </c>
      <c r="B425" s="404">
        <v>6641.23</v>
      </c>
      <c r="C425" s="405">
        <f t="shared" si="1"/>
        <v>-0.003189503008</v>
      </c>
      <c r="D425" s="403" t="s">
        <v>775</v>
      </c>
      <c r="E425" s="406">
        <v>77.5</v>
      </c>
      <c r="F425" s="405">
        <f t="shared" si="2"/>
        <v>-0.001288659794</v>
      </c>
    </row>
    <row r="426" ht="15.75" customHeight="1">
      <c r="A426" s="403" t="s">
        <v>776</v>
      </c>
      <c r="B426" s="404">
        <v>6662.48</v>
      </c>
      <c r="C426" s="405">
        <f t="shared" si="1"/>
        <v>-0.004753297582</v>
      </c>
      <c r="D426" s="403" t="s">
        <v>776</v>
      </c>
      <c r="E426" s="406">
        <v>77.6</v>
      </c>
      <c r="F426" s="405">
        <f t="shared" si="2"/>
        <v>0</v>
      </c>
    </row>
    <row r="427" ht="15.75" customHeight="1">
      <c r="A427" s="403" t="s">
        <v>777</v>
      </c>
      <c r="B427" s="404">
        <v>6694.3</v>
      </c>
      <c r="C427" s="405">
        <f t="shared" si="1"/>
        <v>-0.003662796495</v>
      </c>
      <c r="D427" s="403" t="s">
        <v>777</v>
      </c>
      <c r="E427" s="406">
        <v>77.6</v>
      </c>
      <c r="F427" s="405">
        <f t="shared" si="2"/>
        <v>0.009102730819</v>
      </c>
    </row>
    <row r="428" ht="15.75" customHeight="1">
      <c r="A428" s="403" t="s">
        <v>778</v>
      </c>
      <c r="B428" s="404">
        <v>6718.91</v>
      </c>
      <c r="C428" s="405">
        <f t="shared" si="1"/>
        <v>-0.007826447782</v>
      </c>
      <c r="D428" s="403" t="s">
        <v>778</v>
      </c>
      <c r="E428" s="406">
        <v>76.9</v>
      </c>
      <c r="F428" s="405">
        <f t="shared" si="2"/>
        <v>0</v>
      </c>
    </row>
    <row r="429" ht="15.75" customHeight="1">
      <c r="A429" s="403" t="s">
        <v>779</v>
      </c>
      <c r="B429" s="404">
        <v>6771.91</v>
      </c>
      <c r="C429" s="405">
        <f t="shared" si="1"/>
        <v>0.002083509055</v>
      </c>
      <c r="D429" s="403" t="s">
        <v>779</v>
      </c>
      <c r="E429" s="406">
        <v>76.9</v>
      </c>
      <c r="F429" s="405">
        <f t="shared" si="2"/>
        <v>0.02260638298</v>
      </c>
    </row>
    <row r="430" ht="15.75" customHeight="1">
      <c r="A430" s="403" t="s">
        <v>780</v>
      </c>
      <c r="B430" s="404">
        <v>6757.83</v>
      </c>
      <c r="C430" s="405">
        <f t="shared" si="1"/>
        <v>0.0006026272772</v>
      </c>
      <c r="D430" s="403" t="s">
        <v>780</v>
      </c>
      <c r="E430" s="406">
        <v>75.2</v>
      </c>
      <c r="F430" s="405">
        <f t="shared" si="2"/>
        <v>-0.006605019815</v>
      </c>
    </row>
    <row r="431" ht="15.75" customHeight="1">
      <c r="A431" s="403" t="s">
        <v>781</v>
      </c>
      <c r="B431" s="404">
        <v>6753.76</v>
      </c>
      <c r="C431" s="405">
        <f t="shared" si="1"/>
        <v>-0.001705763233</v>
      </c>
      <c r="D431" s="403" t="s">
        <v>781</v>
      </c>
      <c r="E431" s="406">
        <v>75.7</v>
      </c>
      <c r="F431" s="405">
        <f t="shared" si="2"/>
        <v>0.009333333333</v>
      </c>
    </row>
    <row r="432" ht="15.75" customHeight="1">
      <c r="A432" s="403" t="s">
        <v>782</v>
      </c>
      <c r="B432" s="404">
        <v>6765.3</v>
      </c>
      <c r="C432" s="405">
        <f t="shared" si="1"/>
        <v>0.001056500586</v>
      </c>
      <c r="D432" s="403" t="s">
        <v>782</v>
      </c>
      <c r="E432" s="406">
        <v>75.0</v>
      </c>
      <c r="F432" s="405">
        <f t="shared" si="2"/>
        <v>-0.01055408971</v>
      </c>
    </row>
    <row r="433" ht="15.75" customHeight="1">
      <c r="A433" s="403" t="s">
        <v>783</v>
      </c>
      <c r="B433" s="404">
        <v>6758.16</v>
      </c>
      <c r="C433" s="405">
        <f t="shared" si="1"/>
        <v>0.002463825085</v>
      </c>
      <c r="D433" s="403" t="s">
        <v>783</v>
      </c>
      <c r="E433" s="406">
        <v>75.8</v>
      </c>
      <c r="F433" s="405">
        <f t="shared" si="2"/>
        <v>0.01066666667</v>
      </c>
    </row>
    <row r="434" ht="15.75" customHeight="1">
      <c r="A434" s="403" t="s">
        <v>784</v>
      </c>
      <c r="B434" s="404">
        <v>6741.55</v>
      </c>
      <c r="C434" s="405">
        <f t="shared" si="1"/>
        <v>-0.001676324289</v>
      </c>
      <c r="D434" s="403" t="s">
        <v>784</v>
      </c>
      <c r="E434" s="406">
        <v>75.0</v>
      </c>
      <c r="F434" s="405">
        <f t="shared" si="2"/>
        <v>0.0162601626</v>
      </c>
    </row>
    <row r="435" ht="15.75" customHeight="1">
      <c r="A435" s="403" t="s">
        <v>785</v>
      </c>
      <c r="B435" s="404">
        <v>6752.87</v>
      </c>
      <c r="C435" s="405">
        <f t="shared" si="1"/>
        <v>0.0003659042427</v>
      </c>
      <c r="D435" s="403" t="s">
        <v>785</v>
      </c>
      <c r="E435" s="406">
        <v>73.8</v>
      </c>
      <c r="F435" s="405">
        <f t="shared" si="2"/>
        <v>0.001356852103</v>
      </c>
    </row>
    <row r="436" ht="15.75" customHeight="1">
      <c r="A436" s="403" t="s">
        <v>786</v>
      </c>
      <c r="B436" s="404">
        <v>6750.4</v>
      </c>
      <c r="C436" s="405">
        <f t="shared" si="1"/>
        <v>-0.003139555146</v>
      </c>
      <c r="D436" s="403" t="s">
        <v>786</v>
      </c>
      <c r="E436" s="406">
        <v>73.7</v>
      </c>
      <c r="F436" s="405">
        <f t="shared" si="2"/>
        <v>0.005457025921</v>
      </c>
    </row>
    <row r="437" ht="15.75" customHeight="1">
      <c r="A437" s="403" t="s">
        <v>787</v>
      </c>
      <c r="B437" s="404">
        <v>6771.66</v>
      </c>
      <c r="C437" s="405">
        <f t="shared" si="1"/>
        <v>0.01193854541</v>
      </c>
      <c r="D437" s="403" t="s">
        <v>787</v>
      </c>
      <c r="E437" s="406">
        <v>73.3</v>
      </c>
      <c r="F437" s="405">
        <f t="shared" si="2"/>
        <v>0.01523545706</v>
      </c>
    </row>
    <row r="438" ht="15.75" customHeight="1">
      <c r="A438" s="403" t="s">
        <v>788</v>
      </c>
      <c r="B438" s="404">
        <v>6691.77</v>
      </c>
      <c r="C438" s="405">
        <f t="shared" si="1"/>
        <v>-0.0009360947382</v>
      </c>
      <c r="D438" s="403" t="s">
        <v>788</v>
      </c>
      <c r="E438" s="406">
        <v>72.2</v>
      </c>
      <c r="F438" s="405">
        <f t="shared" si="2"/>
        <v>-0.01095890411</v>
      </c>
    </row>
    <row r="439" ht="15.75" customHeight="1">
      <c r="A439" s="403" t="s">
        <v>789</v>
      </c>
      <c r="B439" s="404">
        <v>6698.04</v>
      </c>
      <c r="C439" s="405">
        <f t="shared" si="1"/>
        <v>-0.009982883951</v>
      </c>
      <c r="D439" s="403" t="s">
        <v>789</v>
      </c>
      <c r="E439" s="406">
        <v>73.0</v>
      </c>
      <c r="F439" s="405">
        <f t="shared" si="2"/>
        <v>-0.0108401084</v>
      </c>
    </row>
    <row r="440" ht="15.75" customHeight="1">
      <c r="A440" s="403" t="s">
        <v>790</v>
      </c>
      <c r="B440" s="404">
        <v>6765.58</v>
      </c>
      <c r="C440" s="405">
        <f t="shared" si="1"/>
        <v>0.000016259033</v>
      </c>
      <c r="D440" s="403" t="s">
        <v>790</v>
      </c>
      <c r="E440" s="406">
        <v>73.8</v>
      </c>
      <c r="F440" s="405">
        <f t="shared" si="2"/>
        <v>-0.00539083558</v>
      </c>
    </row>
    <row r="441" ht="15.75" customHeight="1">
      <c r="A441" s="403" t="s">
        <v>791</v>
      </c>
      <c r="B441" s="404">
        <v>6765.47</v>
      </c>
      <c r="C441" s="405">
        <f t="shared" si="1"/>
        <v>0.0002276782876</v>
      </c>
      <c r="D441" s="403" t="s">
        <v>791</v>
      </c>
      <c r="E441" s="406">
        <v>74.2</v>
      </c>
      <c r="F441" s="405">
        <f t="shared" si="2"/>
        <v>-0.002688172043</v>
      </c>
    </row>
    <row r="442" ht="15.75" customHeight="1">
      <c r="A442" s="403" t="s">
        <v>792</v>
      </c>
      <c r="B442" s="404">
        <v>6763.93</v>
      </c>
      <c r="C442" s="405">
        <f t="shared" si="1"/>
        <v>-0.0002660466794</v>
      </c>
      <c r="D442" s="403" t="s">
        <v>792</v>
      </c>
      <c r="E442" s="406">
        <v>74.4</v>
      </c>
      <c r="F442" s="405">
        <f t="shared" si="2"/>
        <v>0.004048582996</v>
      </c>
    </row>
    <row r="443" ht="15.75" customHeight="1">
      <c r="A443" s="403" t="s">
        <v>793</v>
      </c>
      <c r="B443" s="404">
        <v>6765.73</v>
      </c>
      <c r="C443" s="405">
        <f t="shared" si="1"/>
        <v>0.01463526561</v>
      </c>
      <c r="D443" s="403" t="s">
        <v>793</v>
      </c>
      <c r="E443" s="406">
        <v>74.1</v>
      </c>
      <c r="F443" s="405">
        <f t="shared" si="2"/>
        <v>0.02631578947</v>
      </c>
    </row>
    <row r="444" ht="15.75" customHeight="1">
      <c r="A444" s="403" t="s">
        <v>794</v>
      </c>
      <c r="B444" s="404">
        <v>6668.14</v>
      </c>
      <c r="C444" s="405">
        <f t="shared" si="1"/>
        <v>0.005749605582</v>
      </c>
      <c r="D444" s="403" t="s">
        <v>794</v>
      </c>
      <c r="E444" s="406">
        <v>72.2</v>
      </c>
      <c r="F444" s="405">
        <f t="shared" si="2"/>
        <v>0.008379888268</v>
      </c>
    </row>
    <row r="445" ht="15.75" customHeight="1">
      <c r="A445" s="403" t="s">
        <v>795</v>
      </c>
      <c r="B445" s="404">
        <v>6630.02</v>
      </c>
      <c r="C445" s="405">
        <f t="shared" si="1"/>
        <v>0.02405518451</v>
      </c>
      <c r="D445" s="403" t="s">
        <v>795</v>
      </c>
      <c r="E445" s="406">
        <v>71.6</v>
      </c>
      <c r="F445" s="405">
        <f t="shared" si="2"/>
        <v>0.04373177843</v>
      </c>
    </row>
    <row r="446" ht="15.75" customHeight="1">
      <c r="A446" s="403" t="s">
        <v>796</v>
      </c>
      <c r="B446" s="404">
        <v>6474.28</v>
      </c>
      <c r="C446" s="405">
        <f t="shared" si="1"/>
        <v>0.002752260896</v>
      </c>
      <c r="D446" s="403" t="s">
        <v>796</v>
      </c>
      <c r="E446" s="406">
        <v>68.6</v>
      </c>
      <c r="F446" s="405">
        <f t="shared" si="2"/>
        <v>0.00439238653</v>
      </c>
    </row>
    <row r="447" ht="15.75" customHeight="1">
      <c r="A447" s="403" t="s">
        <v>797</v>
      </c>
      <c r="B447" s="404">
        <v>6456.51</v>
      </c>
      <c r="C447" s="405">
        <f t="shared" si="1"/>
        <v>-0.02743337104</v>
      </c>
      <c r="D447" s="403" t="s">
        <v>797</v>
      </c>
      <c r="E447" s="406">
        <v>68.3</v>
      </c>
      <c r="F447" s="405">
        <f t="shared" si="2"/>
        <v>-0.03667136812</v>
      </c>
    </row>
    <row r="448" ht="15.75" customHeight="1">
      <c r="A448" s="403" t="s">
        <v>798</v>
      </c>
      <c r="B448" s="404">
        <v>6638.63</v>
      </c>
      <c r="C448" s="405">
        <f t="shared" si="1"/>
        <v>-0.008644788636</v>
      </c>
      <c r="D448" s="403" t="s">
        <v>798</v>
      </c>
      <c r="E448" s="406">
        <v>70.9</v>
      </c>
      <c r="F448" s="405">
        <f t="shared" si="2"/>
        <v>-0.002812939522</v>
      </c>
    </row>
    <row r="449" ht="15.75" customHeight="1">
      <c r="A449" s="403" t="s">
        <v>799</v>
      </c>
      <c r="B449" s="404">
        <v>6696.52</v>
      </c>
      <c r="C449" s="405">
        <f t="shared" si="1"/>
        <v>-0.0004940423862</v>
      </c>
      <c r="D449" s="403" t="s">
        <v>799</v>
      </c>
      <c r="E449" s="406">
        <v>71.1</v>
      </c>
      <c r="F449" s="405">
        <f t="shared" si="2"/>
        <v>-0.009749303621</v>
      </c>
    </row>
    <row r="450" ht="15.75" customHeight="1">
      <c r="A450" s="403" t="s">
        <v>800</v>
      </c>
      <c r="B450" s="404">
        <v>6699.83</v>
      </c>
      <c r="C450" s="405">
        <f t="shared" si="1"/>
        <v>-0.007988119246</v>
      </c>
      <c r="D450" s="403" t="s">
        <v>800</v>
      </c>
      <c r="E450" s="406">
        <v>71.8</v>
      </c>
      <c r="F450" s="405">
        <f t="shared" si="2"/>
        <v>-0.01373626374</v>
      </c>
    </row>
    <row r="451" ht="15.75" customHeight="1">
      <c r="A451" s="403" t="s">
        <v>801</v>
      </c>
      <c r="B451" s="404">
        <v>6753.78</v>
      </c>
      <c r="C451" s="405">
        <f t="shared" si="1"/>
        <v>0.002127773227</v>
      </c>
      <c r="D451" s="403" t="s">
        <v>801</v>
      </c>
      <c r="E451" s="406">
        <v>72.8</v>
      </c>
      <c r="F451" s="405">
        <f t="shared" si="2"/>
        <v>-0.004103967168</v>
      </c>
    </row>
    <row r="452" ht="15.75" customHeight="1">
      <c r="A452" s="403" t="s">
        <v>802</v>
      </c>
      <c r="B452" s="404">
        <v>6739.44</v>
      </c>
      <c r="C452" s="405">
        <f t="shared" si="1"/>
        <v>0.00948152675</v>
      </c>
      <c r="D452" s="403" t="s">
        <v>802</v>
      </c>
      <c r="E452" s="406">
        <v>73.1</v>
      </c>
      <c r="F452" s="405">
        <f t="shared" si="2"/>
        <v>0.004120879121</v>
      </c>
    </row>
    <row r="453" ht="15.75" customHeight="1">
      <c r="A453" s="403" t="s">
        <v>803</v>
      </c>
      <c r="B453" s="404">
        <v>6676.14</v>
      </c>
      <c r="C453" s="405">
        <f t="shared" si="1"/>
        <v>-0.02387622378</v>
      </c>
      <c r="D453" s="403" t="s">
        <v>803</v>
      </c>
      <c r="E453" s="406">
        <v>72.8</v>
      </c>
      <c r="F453" s="405">
        <f t="shared" si="2"/>
        <v>-0.0148849797</v>
      </c>
    </row>
    <row r="454" ht="15.75" customHeight="1">
      <c r="A454" s="403" t="s">
        <v>804</v>
      </c>
      <c r="B454" s="404">
        <v>6839.44</v>
      </c>
      <c r="C454" s="405">
        <f t="shared" si="1"/>
        <v>-0.01571955497</v>
      </c>
      <c r="D454" s="403" t="s">
        <v>804</v>
      </c>
      <c r="E454" s="406">
        <v>73.9</v>
      </c>
      <c r="F454" s="405">
        <f t="shared" si="2"/>
        <v>-0.03018372703</v>
      </c>
    </row>
    <row r="455" ht="15.75" customHeight="1">
      <c r="A455" s="403" t="s">
        <v>805</v>
      </c>
      <c r="B455" s="404">
        <v>6948.67</v>
      </c>
      <c r="C455" s="405">
        <f t="shared" si="1"/>
        <v>0.004447881583</v>
      </c>
      <c r="D455" s="403" t="s">
        <v>805</v>
      </c>
      <c r="E455" s="406">
        <v>76.2</v>
      </c>
      <c r="F455" s="405">
        <f t="shared" si="2"/>
        <v>0.00395256917</v>
      </c>
    </row>
    <row r="456" ht="15.75" customHeight="1">
      <c r="A456" s="403" t="s">
        <v>806</v>
      </c>
      <c r="B456" s="404">
        <v>6917.9</v>
      </c>
      <c r="C456" s="405">
        <f t="shared" si="1"/>
        <v>-0.001258911273</v>
      </c>
      <c r="D456" s="403" t="s">
        <v>806</v>
      </c>
      <c r="E456" s="406">
        <v>75.9</v>
      </c>
      <c r="F456" s="405">
        <f t="shared" si="2"/>
        <v>-0.005242463958</v>
      </c>
    </row>
    <row r="457" ht="15.75" customHeight="1">
      <c r="A457" s="403" t="s">
        <v>807</v>
      </c>
      <c r="B457" s="404">
        <v>6926.62</v>
      </c>
      <c r="C457" s="405">
        <f t="shared" si="1"/>
        <v>-0.009258583821</v>
      </c>
      <c r="D457" s="403" t="s">
        <v>807</v>
      </c>
      <c r="E457" s="406">
        <v>76.3</v>
      </c>
      <c r="F457" s="405">
        <f t="shared" si="2"/>
        <v>-0.003916449086</v>
      </c>
    </row>
    <row r="458" ht="15.75" customHeight="1">
      <c r="A458" s="403" t="s">
        <v>808</v>
      </c>
      <c r="B458" s="404">
        <v>6991.35</v>
      </c>
      <c r="C458" s="405">
        <f t="shared" si="1"/>
        <v>-0.007430764273</v>
      </c>
      <c r="D458" s="403" t="s">
        <v>808</v>
      </c>
      <c r="E458" s="406">
        <v>76.6</v>
      </c>
      <c r="F458" s="405">
        <f t="shared" si="2"/>
        <v>-0.002604166667</v>
      </c>
    </row>
    <row r="459" ht="15.75" customHeight="1">
      <c r="A459" s="403" t="s">
        <v>809</v>
      </c>
      <c r="B459" s="404">
        <v>7043.69</v>
      </c>
      <c r="C459" s="405">
        <f t="shared" si="1"/>
        <v>0.0009834057387</v>
      </c>
      <c r="D459" s="403" t="s">
        <v>809</v>
      </c>
      <c r="E459" s="406">
        <v>76.8</v>
      </c>
      <c r="F459" s="405">
        <f t="shared" si="2"/>
        <v>0.006553079948</v>
      </c>
    </row>
    <row r="460" ht="15.75" customHeight="1">
      <c r="A460" s="403" t="s">
        <v>810</v>
      </c>
      <c r="B460" s="404">
        <v>7036.77</v>
      </c>
      <c r="C460" s="405">
        <f t="shared" si="1"/>
        <v>-0.003393416828</v>
      </c>
      <c r="D460" s="403" t="s">
        <v>810</v>
      </c>
      <c r="E460" s="406">
        <v>76.3</v>
      </c>
      <c r="F460" s="405">
        <f t="shared" si="2"/>
        <v>-0.001308900524</v>
      </c>
    </row>
    <row r="461" ht="15.75" customHeight="1">
      <c r="A461" s="403" t="s">
        <v>811</v>
      </c>
      <c r="B461" s="404">
        <v>7060.73</v>
      </c>
      <c r="C461" s="405">
        <f t="shared" si="1"/>
        <v>-0.00406092373</v>
      </c>
      <c r="D461" s="403" t="s">
        <v>811</v>
      </c>
      <c r="E461" s="406">
        <v>76.4</v>
      </c>
      <c r="F461" s="405">
        <f t="shared" si="2"/>
        <v>-0.001307189542</v>
      </c>
    </row>
    <row r="462" ht="15.75" customHeight="1">
      <c r="A462" s="403" t="s">
        <v>812</v>
      </c>
      <c r="B462" s="404">
        <v>7089.52</v>
      </c>
      <c r="C462" s="405">
        <f t="shared" si="1"/>
        <v>0.0005052258416</v>
      </c>
      <c r="D462" s="403" t="s">
        <v>812</v>
      </c>
      <c r="E462" s="406">
        <v>76.5</v>
      </c>
      <c r="F462" s="405">
        <f t="shared" si="2"/>
        <v>-0.00390625</v>
      </c>
    </row>
    <row r="463" ht="15.75" customHeight="1">
      <c r="A463" s="403" t="s">
        <v>813</v>
      </c>
      <c r="B463" s="404">
        <v>7085.94</v>
      </c>
      <c r="C463" s="405">
        <f t="shared" si="1"/>
        <v>0.0006439422824</v>
      </c>
      <c r="D463" s="403" t="s">
        <v>813</v>
      </c>
      <c r="E463" s="406">
        <v>76.8</v>
      </c>
      <c r="F463" s="405">
        <f t="shared" si="2"/>
        <v>0.005235602094</v>
      </c>
    </row>
    <row r="464" ht="15.75" customHeight="1">
      <c r="A464" s="403" t="s">
        <v>814</v>
      </c>
      <c r="B464" s="404">
        <v>7081.38</v>
      </c>
      <c r="C464" s="405">
        <f t="shared" si="1"/>
        <v>0.001215929239</v>
      </c>
      <c r="D464" s="403" t="s">
        <v>814</v>
      </c>
      <c r="E464" s="406">
        <v>76.4</v>
      </c>
      <c r="F464" s="405">
        <f t="shared" si="2"/>
        <v>0.00131061599</v>
      </c>
    </row>
    <row r="465" ht="15.75" customHeight="1">
      <c r="A465" s="403" t="s">
        <v>815</v>
      </c>
      <c r="B465" s="404">
        <v>7072.78</v>
      </c>
      <c r="C465" s="405">
        <f t="shared" si="1"/>
        <v>0.002975126918</v>
      </c>
      <c r="D465" s="403" t="s">
        <v>815</v>
      </c>
      <c r="E465" s="406">
        <v>76.3</v>
      </c>
      <c r="F465" s="405">
        <f t="shared" si="2"/>
        <v>0.005270092227</v>
      </c>
    </row>
    <row r="466" ht="15.75" customHeight="1">
      <c r="A466" s="403" t="s">
        <v>816</v>
      </c>
      <c r="B466" s="404">
        <v>7051.8</v>
      </c>
      <c r="C466" s="405">
        <f t="shared" si="1"/>
        <v>-0.001768047461</v>
      </c>
      <c r="D466" s="403" t="s">
        <v>816</v>
      </c>
      <c r="E466" s="406">
        <v>75.9</v>
      </c>
      <c r="F466" s="405">
        <f t="shared" si="2"/>
        <v>-0.003937007874</v>
      </c>
    </row>
    <row r="467" ht="15.75" customHeight="1">
      <c r="A467" s="403" t="s">
        <v>817</v>
      </c>
      <c r="B467" s="404">
        <v>7064.29</v>
      </c>
      <c r="C467" s="405">
        <f t="shared" si="1"/>
        <v>0.005804781648</v>
      </c>
      <c r="D467" s="403" t="s">
        <v>817</v>
      </c>
      <c r="E467" s="406">
        <v>76.2</v>
      </c>
      <c r="F467" s="405">
        <f t="shared" si="2"/>
        <v>0.009271523179</v>
      </c>
    </row>
    <row r="468" ht="15.75" customHeight="1">
      <c r="A468" s="403" t="s">
        <v>818</v>
      </c>
      <c r="B468" s="404">
        <v>7023.52</v>
      </c>
      <c r="C468" s="405">
        <f t="shared" si="1"/>
        <v>0.0009648341469</v>
      </c>
      <c r="D468" s="403" t="s">
        <v>818</v>
      </c>
      <c r="E468" s="406">
        <v>75.5</v>
      </c>
      <c r="F468" s="405">
        <f t="shared" si="2"/>
        <v>-0.01692708333</v>
      </c>
    </row>
    <row r="469" ht="15.75" customHeight="1">
      <c r="A469" s="403" t="s">
        <v>819</v>
      </c>
      <c r="B469" s="404">
        <v>7016.75</v>
      </c>
      <c r="C469" s="405">
        <f t="shared" si="1"/>
        <v>0.002736652567</v>
      </c>
      <c r="D469" s="403" t="s">
        <v>819</v>
      </c>
      <c r="E469" s="406">
        <v>76.8</v>
      </c>
      <c r="F469" s="405">
        <f t="shared" si="2"/>
        <v>-0.003891050584</v>
      </c>
    </row>
    <row r="470" ht="15.75" customHeight="1">
      <c r="A470" s="403" t="s">
        <v>820</v>
      </c>
      <c r="B470" s="404">
        <v>6997.6</v>
      </c>
      <c r="C470" s="405">
        <f t="shared" si="1"/>
        <v>0.01029555505</v>
      </c>
      <c r="D470" s="403" t="s">
        <v>820</v>
      </c>
      <c r="E470" s="406">
        <v>77.1</v>
      </c>
      <c r="F470" s="405">
        <f t="shared" si="2"/>
        <v>0.01849405548</v>
      </c>
    </row>
    <row r="471" ht="15.75" customHeight="1">
      <c r="A471" s="403" t="s">
        <v>821</v>
      </c>
      <c r="B471" s="404">
        <v>6926.29</v>
      </c>
      <c r="C471" s="405">
        <f t="shared" si="1"/>
        <v>-0.009334124765</v>
      </c>
      <c r="D471" s="403" t="s">
        <v>821</v>
      </c>
      <c r="E471" s="406">
        <v>75.7</v>
      </c>
      <c r="F471" s="405">
        <f t="shared" si="2"/>
        <v>-0.003947368421</v>
      </c>
    </row>
    <row r="472" ht="15.75" customHeight="1">
      <c r="A472" s="403" t="s">
        <v>822</v>
      </c>
      <c r="B472" s="404">
        <v>6991.55</v>
      </c>
      <c r="C472" s="405">
        <f t="shared" si="1"/>
        <v>-0.005122695676</v>
      </c>
      <c r="D472" s="403" t="s">
        <v>822</v>
      </c>
      <c r="E472" s="406">
        <v>76.0</v>
      </c>
      <c r="F472" s="405">
        <f t="shared" si="2"/>
        <v>-0.0180878553</v>
      </c>
    </row>
    <row r="473" ht="15.75" customHeight="1">
      <c r="A473" s="403" t="s">
        <v>823</v>
      </c>
      <c r="B473" s="404">
        <v>7027.55</v>
      </c>
      <c r="C473" s="405">
        <f t="shared" si="1"/>
        <v>-0.0006953489827</v>
      </c>
      <c r="D473" s="403" t="s">
        <v>823</v>
      </c>
      <c r="E473" s="406">
        <v>77.4</v>
      </c>
      <c r="F473" s="405">
        <f t="shared" si="2"/>
        <v>-0.01776649746</v>
      </c>
    </row>
    <row r="474" ht="15.75" customHeight="1">
      <c r="A474" s="403" t="s">
        <v>824</v>
      </c>
      <c r="B474" s="404">
        <v>7032.44</v>
      </c>
      <c r="C474" s="405">
        <f t="shared" si="1"/>
        <v>-0.00001848541856</v>
      </c>
      <c r="D474" s="403" t="s">
        <v>824</v>
      </c>
      <c r="E474" s="406">
        <v>78.8</v>
      </c>
      <c r="F474" s="405">
        <f t="shared" si="2"/>
        <v>-0.003792667509</v>
      </c>
    </row>
    <row r="475" ht="15.75" customHeight="1">
      <c r="A475" s="403" t="s">
        <v>825</v>
      </c>
      <c r="B475" s="404">
        <v>7032.57</v>
      </c>
      <c r="C475" s="405">
        <f t="shared" si="1"/>
        <v>0.001897638637</v>
      </c>
      <c r="D475" s="403" t="s">
        <v>825</v>
      </c>
      <c r="E475" s="406">
        <v>79.1</v>
      </c>
      <c r="F475" s="405">
        <f t="shared" si="2"/>
        <v>0.02461139896</v>
      </c>
    </row>
    <row r="476" ht="15.75" customHeight="1">
      <c r="A476" s="403" t="s">
        <v>826</v>
      </c>
      <c r="B476" s="404">
        <v>7019.25</v>
      </c>
      <c r="C476" s="405">
        <f t="shared" si="1"/>
        <v>-0.007599321363</v>
      </c>
      <c r="D476" s="403" t="s">
        <v>826</v>
      </c>
      <c r="E476" s="406">
        <v>77.2</v>
      </c>
      <c r="F476" s="405">
        <f t="shared" si="2"/>
        <v>-0.008985879332</v>
      </c>
    </row>
    <row r="477" ht="15.75" customHeight="1">
      <c r="A477" s="403" t="s">
        <v>827</v>
      </c>
      <c r="B477" s="404">
        <v>7073.0</v>
      </c>
      <c r="C477" s="405">
        <f t="shared" si="1"/>
        <v>-0.004600538442</v>
      </c>
      <c r="D477" s="403" t="s">
        <v>827</v>
      </c>
      <c r="E477" s="406">
        <v>77.9</v>
      </c>
      <c r="F477" s="405">
        <f t="shared" si="2"/>
        <v>-0.001282051282</v>
      </c>
    </row>
    <row r="478" ht="15.75" customHeight="1">
      <c r="A478" s="403" t="s">
        <v>828</v>
      </c>
      <c r="B478" s="404">
        <v>7105.69</v>
      </c>
      <c r="C478" s="405">
        <f t="shared" si="1"/>
        <v>0.002293555335</v>
      </c>
      <c r="D478" s="403" t="s">
        <v>828</v>
      </c>
      <c r="E478" s="406">
        <v>78.0</v>
      </c>
      <c r="F478" s="405">
        <f t="shared" si="2"/>
        <v>-0.003831417625</v>
      </c>
    </row>
    <row r="479" ht="15.75" customHeight="1">
      <c r="A479" s="403" t="s">
        <v>829</v>
      </c>
      <c r="B479" s="404">
        <v>7089.43</v>
      </c>
      <c r="C479" s="405">
        <f t="shared" si="1"/>
        <v>0.004780532052</v>
      </c>
      <c r="D479" s="403" t="s">
        <v>829</v>
      </c>
      <c r="E479" s="406">
        <v>78.3</v>
      </c>
      <c r="F479" s="405">
        <f t="shared" si="2"/>
        <v>0.01424870466</v>
      </c>
    </row>
    <row r="480" ht="15.75" customHeight="1">
      <c r="A480" s="403" t="s">
        <v>830</v>
      </c>
      <c r="B480" s="404">
        <v>7055.7</v>
      </c>
      <c r="C480" s="405">
        <f t="shared" si="1"/>
        <v>0.00006094734858</v>
      </c>
      <c r="D480" s="403" t="s">
        <v>830</v>
      </c>
      <c r="E480" s="406">
        <v>77.2</v>
      </c>
      <c r="F480" s="405">
        <f t="shared" si="2"/>
        <v>0.01445466491</v>
      </c>
    </row>
    <row r="481" ht="15.75" customHeight="1">
      <c r="A481" s="403" t="s">
        <v>831</v>
      </c>
      <c r="B481" s="404">
        <v>7055.27</v>
      </c>
      <c r="C481" s="405">
        <f t="shared" si="1"/>
        <v>0.005082917948</v>
      </c>
      <c r="D481" s="403" t="s">
        <v>831</v>
      </c>
      <c r="E481" s="406">
        <v>76.1</v>
      </c>
      <c r="F481" s="405">
        <f t="shared" si="2"/>
        <v>0.01196808511</v>
      </c>
    </row>
    <row r="482" ht="15.75" customHeight="1">
      <c r="A482" s="403" t="s">
        <v>832</v>
      </c>
      <c r="B482" s="404">
        <v>7019.59</v>
      </c>
      <c r="C482" s="405">
        <f t="shared" si="1"/>
        <v>0.0003377405867</v>
      </c>
      <c r="D482" s="403" t="s">
        <v>832</v>
      </c>
      <c r="E482" s="406">
        <v>75.2</v>
      </c>
      <c r="F482" s="405">
        <f t="shared" si="2"/>
        <v>0.009395973154</v>
      </c>
    </row>
    <row r="483" ht="15.75" customHeight="1">
      <c r="A483" s="403" t="s">
        <v>833</v>
      </c>
      <c r="B483" s="404">
        <v>7017.22</v>
      </c>
      <c r="C483" s="405">
        <f t="shared" si="1"/>
        <v>0.003024559538</v>
      </c>
      <c r="D483" s="403" t="s">
        <v>833</v>
      </c>
      <c r="E483" s="406">
        <v>74.5</v>
      </c>
      <c r="F483" s="405">
        <f t="shared" si="2"/>
        <v>0.01360544218</v>
      </c>
    </row>
    <row r="484" ht="15.75" customHeight="1">
      <c r="A484" s="403" t="s">
        <v>834</v>
      </c>
      <c r="B484" s="404">
        <v>6996.06</v>
      </c>
      <c r="C484" s="405">
        <f t="shared" si="1"/>
        <v>-0.007531404496</v>
      </c>
      <c r="D484" s="403" t="s">
        <v>834</v>
      </c>
      <c r="E484" s="406">
        <v>73.5</v>
      </c>
      <c r="F484" s="405">
        <f t="shared" si="2"/>
        <v>-0.02519893899</v>
      </c>
    </row>
    <row r="485" ht="15.75" customHeight="1">
      <c r="A485" s="403" t="s">
        <v>835</v>
      </c>
      <c r="B485" s="404">
        <v>7049.15</v>
      </c>
      <c r="C485" s="405">
        <f t="shared" si="1"/>
        <v>0.007863714676</v>
      </c>
      <c r="D485" s="403" t="s">
        <v>835</v>
      </c>
      <c r="E485" s="406">
        <v>75.4</v>
      </c>
      <c r="F485" s="405">
        <f t="shared" si="2"/>
        <v>-0.005277044855</v>
      </c>
    </row>
    <row r="486" ht="15.75" customHeight="1">
      <c r="A486" s="403" t="s">
        <v>836</v>
      </c>
      <c r="B486" s="404">
        <v>6994.15</v>
      </c>
      <c r="C486" s="405">
        <f t="shared" si="1"/>
        <v>0.0009588619597</v>
      </c>
      <c r="D486" s="403" t="s">
        <v>836</v>
      </c>
      <c r="E486" s="406">
        <v>75.8</v>
      </c>
      <c r="F486" s="405">
        <f t="shared" si="2"/>
        <v>0.03551912568</v>
      </c>
    </row>
    <row r="487" ht="15.75" customHeight="1">
      <c r="A487" s="403" t="s">
        <v>837</v>
      </c>
      <c r="B487" s="404">
        <v>6987.45</v>
      </c>
      <c r="C487" s="405">
        <f t="shared" si="1"/>
        <v>0.008300228141</v>
      </c>
      <c r="D487" s="403" t="s">
        <v>837</v>
      </c>
      <c r="E487" s="406">
        <v>73.2</v>
      </c>
      <c r="F487" s="405">
        <f t="shared" si="2"/>
        <v>0.005494505495</v>
      </c>
    </row>
    <row r="488" ht="15.75" customHeight="1">
      <c r="A488" s="403" t="s">
        <v>838</v>
      </c>
      <c r="B488" s="404">
        <v>6929.93</v>
      </c>
      <c r="C488" s="405">
        <f t="shared" si="1"/>
        <v>0.005359067691</v>
      </c>
      <c r="D488" s="403" t="s">
        <v>838</v>
      </c>
      <c r="E488" s="406">
        <v>72.8</v>
      </c>
      <c r="F488" s="405">
        <f t="shared" si="2"/>
        <v>0.01251738526</v>
      </c>
    </row>
    <row r="489" ht="15.75" customHeight="1">
      <c r="A489" s="403" t="s">
        <v>839</v>
      </c>
      <c r="B489" s="404">
        <v>6892.99</v>
      </c>
      <c r="C489" s="405">
        <f t="shared" si="1"/>
        <v>0.001553259811</v>
      </c>
      <c r="D489" s="403" t="s">
        <v>839</v>
      </c>
      <c r="E489" s="406">
        <v>71.9</v>
      </c>
      <c r="F489" s="405">
        <f t="shared" si="2"/>
        <v>0.00700280112</v>
      </c>
    </row>
    <row r="490" ht="15.75" customHeight="1">
      <c r="A490" s="403" t="s">
        <v>840</v>
      </c>
      <c r="B490" s="404">
        <v>6882.3</v>
      </c>
      <c r="C490" s="405">
        <f t="shared" si="1"/>
        <v>0.004256449243</v>
      </c>
      <c r="D490" s="403" t="s">
        <v>840</v>
      </c>
      <c r="E490" s="406">
        <v>71.4</v>
      </c>
      <c r="F490" s="405">
        <f t="shared" si="2"/>
        <v>0</v>
      </c>
    </row>
    <row r="491" ht="15.75" customHeight="1">
      <c r="A491" s="403" t="s">
        <v>841</v>
      </c>
      <c r="B491" s="404">
        <v>6853.13</v>
      </c>
      <c r="C491" s="405">
        <f t="shared" si="1"/>
        <v>0.01427926561</v>
      </c>
      <c r="D491" s="403" t="s">
        <v>841</v>
      </c>
      <c r="E491" s="406">
        <v>71.4</v>
      </c>
      <c r="F491" s="405">
        <f t="shared" si="2"/>
        <v>0.004219409283</v>
      </c>
    </row>
    <row r="492" ht="15.75" customHeight="1">
      <c r="A492" s="403" t="s">
        <v>842</v>
      </c>
      <c r="B492" s="404">
        <v>6756.65</v>
      </c>
      <c r="C492" s="405">
        <f t="shared" si="1"/>
        <v>0.003789848376</v>
      </c>
      <c r="D492" s="403" t="s">
        <v>842</v>
      </c>
      <c r="E492" s="406">
        <v>71.1</v>
      </c>
      <c r="F492" s="405">
        <f t="shared" si="2"/>
        <v>0.008510638298</v>
      </c>
    </row>
    <row r="493" ht="15.75" customHeight="1">
      <c r="A493" s="403" t="s">
        <v>843</v>
      </c>
      <c r="B493" s="404">
        <v>6731.14</v>
      </c>
      <c r="C493" s="405">
        <f t="shared" si="1"/>
        <v>-0.001704082828</v>
      </c>
      <c r="D493" s="403" t="s">
        <v>843</v>
      </c>
      <c r="E493" s="406">
        <v>70.5</v>
      </c>
      <c r="F493" s="405">
        <f t="shared" si="2"/>
        <v>0.001420454545</v>
      </c>
    </row>
    <row r="494" ht="15.75" customHeight="1">
      <c r="A494" s="403" t="s">
        <v>844</v>
      </c>
      <c r="B494" s="404">
        <v>6742.63</v>
      </c>
      <c r="C494" s="405">
        <f t="shared" si="1"/>
        <v>0.01100880014</v>
      </c>
      <c r="D494" s="403" t="s">
        <v>844</v>
      </c>
      <c r="E494" s="406">
        <v>70.4</v>
      </c>
      <c r="F494" s="405">
        <f t="shared" si="2"/>
        <v>0.001422475107</v>
      </c>
    </row>
    <row r="495" ht="15.75" customHeight="1">
      <c r="A495" s="403" t="s">
        <v>845</v>
      </c>
      <c r="B495" s="404">
        <v>6669.21</v>
      </c>
      <c r="C495" s="405">
        <f t="shared" si="1"/>
        <v>0.005933751341</v>
      </c>
      <c r="D495" s="403" t="s">
        <v>845</v>
      </c>
      <c r="E495" s="406">
        <v>70.3</v>
      </c>
      <c r="F495" s="405">
        <f t="shared" si="2"/>
        <v>0.007163323782</v>
      </c>
    </row>
    <row r="496" ht="15.75" customHeight="1">
      <c r="A496" s="403" t="s">
        <v>846</v>
      </c>
      <c r="B496" s="404">
        <v>6629.87</v>
      </c>
      <c r="C496" s="405">
        <f t="shared" si="1"/>
        <v>-0.01085248881</v>
      </c>
      <c r="D496" s="403" t="s">
        <v>846</v>
      </c>
      <c r="E496" s="406">
        <v>69.8</v>
      </c>
      <c r="F496" s="405">
        <f t="shared" si="2"/>
        <v>0.002873563218</v>
      </c>
    </row>
    <row r="497" ht="15.75" customHeight="1">
      <c r="A497" s="403" t="s">
        <v>847</v>
      </c>
      <c r="B497" s="404">
        <v>6702.61</v>
      </c>
      <c r="C497" s="405">
        <f t="shared" si="1"/>
        <v>-0.00767347108</v>
      </c>
      <c r="D497" s="403" t="s">
        <v>847</v>
      </c>
      <c r="E497" s="406">
        <v>69.6</v>
      </c>
      <c r="F497" s="405">
        <f t="shared" si="2"/>
        <v>-0.02247191011</v>
      </c>
    </row>
    <row r="498" ht="15.75" customHeight="1">
      <c r="A498" s="403" t="s">
        <v>848</v>
      </c>
      <c r="B498" s="404">
        <v>6754.44</v>
      </c>
      <c r="C498" s="405">
        <f t="shared" si="1"/>
        <v>-0.000415849643</v>
      </c>
      <c r="D498" s="403" t="s">
        <v>848</v>
      </c>
      <c r="E498" s="406">
        <v>71.2</v>
      </c>
      <c r="F498" s="405">
        <f t="shared" si="2"/>
        <v>-0.002801120448</v>
      </c>
    </row>
    <row r="499" ht="15.75" customHeight="1">
      <c r="A499" s="403" t="s">
        <v>849</v>
      </c>
      <c r="B499" s="404">
        <v>6757.25</v>
      </c>
      <c r="C499" s="405">
        <f t="shared" si="1"/>
        <v>0.003072789484</v>
      </c>
      <c r="D499" s="403" t="s">
        <v>849</v>
      </c>
      <c r="E499" s="406">
        <v>71.4</v>
      </c>
      <c r="F499" s="405">
        <f t="shared" si="2"/>
        <v>-0.001398601399</v>
      </c>
    </row>
    <row r="500" ht="15.75" customHeight="1">
      <c r="A500" s="403" t="s">
        <v>850</v>
      </c>
      <c r="B500" s="404">
        <v>6736.55</v>
      </c>
      <c r="C500" s="405">
        <f t="shared" si="1"/>
        <v>-0.006875820963</v>
      </c>
      <c r="D500" s="403" t="s">
        <v>850</v>
      </c>
      <c r="E500" s="406">
        <v>71.5</v>
      </c>
      <c r="F500" s="405">
        <f t="shared" si="2"/>
        <v>-0.01106500692</v>
      </c>
    </row>
    <row r="501" ht="15.75" customHeight="1">
      <c r="A501" s="403" t="s">
        <v>851</v>
      </c>
      <c r="B501" s="404">
        <v>6783.19</v>
      </c>
      <c r="C501" s="405">
        <f t="shared" si="1"/>
        <v>-0.0123730193</v>
      </c>
      <c r="D501" s="403" t="s">
        <v>851</v>
      </c>
      <c r="E501" s="406">
        <v>72.3</v>
      </c>
      <c r="F501" s="405">
        <f t="shared" si="2"/>
        <v>-0.008230452675</v>
      </c>
    </row>
    <row r="502" ht="15.75" customHeight="1">
      <c r="A502" s="403" t="s">
        <v>852</v>
      </c>
      <c r="B502" s="404">
        <v>6868.17</v>
      </c>
      <c r="C502" s="405">
        <f t="shared" si="1"/>
        <v>0.004441487028</v>
      </c>
      <c r="D502" s="403" t="s">
        <v>852</v>
      </c>
      <c r="E502" s="406">
        <v>72.9</v>
      </c>
      <c r="F502" s="405">
        <f t="shared" si="2"/>
        <v>0.01673640167</v>
      </c>
    </row>
    <row r="503" ht="15.75" customHeight="1">
      <c r="A503" s="403" t="s">
        <v>853</v>
      </c>
      <c r="B503" s="404">
        <v>6837.8</v>
      </c>
      <c r="C503" s="405">
        <f t="shared" si="1"/>
        <v>-0.006425439043</v>
      </c>
      <c r="D503" s="403" t="s">
        <v>853</v>
      </c>
      <c r="E503" s="406">
        <v>71.7</v>
      </c>
      <c r="F503" s="405">
        <f t="shared" si="2"/>
        <v>0.004201680672</v>
      </c>
    </row>
    <row r="504" ht="15.75" customHeight="1">
      <c r="A504" s="403" t="s">
        <v>854</v>
      </c>
      <c r="B504" s="404">
        <v>6882.02</v>
      </c>
      <c r="C504" s="405">
        <f t="shared" si="1"/>
        <v>-0.005538737203</v>
      </c>
      <c r="D504" s="403" t="s">
        <v>854</v>
      </c>
      <c r="E504" s="406">
        <v>71.4</v>
      </c>
      <c r="F504" s="405">
        <f t="shared" si="2"/>
        <v>-0.008333333333</v>
      </c>
    </row>
    <row r="505" ht="15.75" customHeight="1">
      <c r="A505" s="403" t="s">
        <v>855</v>
      </c>
      <c r="B505" s="404">
        <v>6920.35</v>
      </c>
      <c r="C505" s="405">
        <f t="shared" si="1"/>
        <v>-0.009218668125</v>
      </c>
      <c r="D505" s="403" t="s">
        <v>855</v>
      </c>
      <c r="E505" s="406">
        <v>72.0</v>
      </c>
      <c r="F505" s="405">
        <f t="shared" si="2"/>
        <v>-0.00826446281</v>
      </c>
    </row>
    <row r="506" ht="15.75" customHeight="1">
      <c r="A506" s="403" t="s">
        <v>856</v>
      </c>
      <c r="B506" s="404">
        <v>6984.74</v>
      </c>
      <c r="C506" s="405">
        <f t="shared" si="1"/>
        <v>0.004690648765</v>
      </c>
      <c r="D506" s="403" t="s">
        <v>856</v>
      </c>
      <c r="E506" s="406">
        <v>72.6</v>
      </c>
      <c r="F506" s="405">
        <f t="shared" si="2"/>
        <v>0.005540166205</v>
      </c>
    </row>
    <row r="507" ht="15.75" customHeight="1">
      <c r="A507" s="403" t="s">
        <v>857</v>
      </c>
      <c r="B507" s="404">
        <v>6952.13</v>
      </c>
      <c r="C507" s="405">
        <f t="shared" si="1"/>
        <v>-0.01374097566</v>
      </c>
      <c r="D507" s="403" t="s">
        <v>857</v>
      </c>
      <c r="E507" s="406">
        <v>72.2</v>
      </c>
      <c r="F507" s="405">
        <f t="shared" si="2"/>
        <v>-0.008241758242</v>
      </c>
    </row>
    <row r="508" ht="15.75" customHeight="1">
      <c r="A508" s="403" t="s">
        <v>858</v>
      </c>
      <c r="B508" s="404">
        <v>7048.99</v>
      </c>
      <c r="C508" s="405">
        <f t="shared" si="1"/>
        <v>0.01009668225</v>
      </c>
      <c r="D508" s="403" t="s">
        <v>858</v>
      </c>
      <c r="E508" s="406">
        <v>72.8</v>
      </c>
      <c r="F508" s="405">
        <f t="shared" si="2"/>
        <v>0.01111111111</v>
      </c>
    </row>
    <row r="509" ht="15.75" customHeight="1">
      <c r="A509" s="403" t="s">
        <v>859</v>
      </c>
      <c r="B509" s="404">
        <v>6978.53</v>
      </c>
      <c r="C509" s="405">
        <f t="shared" si="1"/>
        <v>0.001851950218</v>
      </c>
      <c r="D509" s="403" t="s">
        <v>859</v>
      </c>
      <c r="E509" s="406">
        <v>72.0</v>
      </c>
      <c r="F509" s="405">
        <f t="shared" si="2"/>
        <v>-0.01234567901</v>
      </c>
    </row>
    <row r="510" ht="15.75" customHeight="1">
      <c r="A510" s="403" t="s">
        <v>860</v>
      </c>
      <c r="B510" s="404">
        <v>6965.63</v>
      </c>
      <c r="C510" s="405">
        <f t="shared" si="1"/>
        <v>0.004242957239</v>
      </c>
      <c r="D510" s="403" t="s">
        <v>860</v>
      </c>
      <c r="E510" s="406">
        <v>72.9</v>
      </c>
      <c r="F510" s="405">
        <f t="shared" si="2"/>
        <v>-0.01085481682</v>
      </c>
    </row>
    <row r="511" ht="15.75" customHeight="1">
      <c r="A511" s="403" t="s">
        <v>861</v>
      </c>
      <c r="B511" s="404">
        <v>6936.2</v>
      </c>
      <c r="C511" s="405">
        <f t="shared" si="1"/>
        <v>0.01302760333</v>
      </c>
      <c r="D511" s="403" t="s">
        <v>861</v>
      </c>
      <c r="E511" s="406">
        <v>73.7</v>
      </c>
      <c r="F511" s="405">
        <f t="shared" si="2"/>
        <v>0.0854197349</v>
      </c>
    </row>
    <row r="512" ht="15.75" customHeight="1">
      <c r="A512" s="403" t="s">
        <v>862</v>
      </c>
      <c r="B512" s="404">
        <v>6847.0</v>
      </c>
      <c r="C512" s="405">
        <f t="shared" si="1"/>
        <v>0.02144482154</v>
      </c>
      <c r="D512" s="403" t="s">
        <v>862</v>
      </c>
      <c r="E512" s="406">
        <v>67.9</v>
      </c>
      <c r="F512" s="405">
        <f t="shared" si="2"/>
        <v>0.01041666667</v>
      </c>
    </row>
    <row r="513" ht="15.75" customHeight="1">
      <c r="A513" s="403" t="s">
        <v>863</v>
      </c>
      <c r="B513" s="404">
        <v>6703.25</v>
      </c>
      <c r="C513" s="405">
        <f t="shared" si="1"/>
        <v>-0.01357661162</v>
      </c>
      <c r="D513" s="403" t="s">
        <v>863</v>
      </c>
      <c r="E513" s="406">
        <v>67.2</v>
      </c>
      <c r="F513" s="405">
        <f t="shared" si="2"/>
        <v>-0.004444444444</v>
      </c>
    </row>
    <row r="514" ht="15.75" customHeight="1">
      <c r="A514" s="403" t="s">
        <v>864</v>
      </c>
      <c r="B514" s="404">
        <v>6795.51</v>
      </c>
      <c r="C514" s="405">
        <f t="shared" si="1"/>
        <v>0.003191666827</v>
      </c>
      <c r="D514" s="403" t="s">
        <v>864</v>
      </c>
      <c r="E514" s="406">
        <v>67.5</v>
      </c>
      <c r="F514" s="405">
        <f t="shared" si="2"/>
        <v>0.002971768202</v>
      </c>
    </row>
    <row r="515" ht="15.75" customHeight="1">
      <c r="A515" s="403" t="s">
        <v>865</v>
      </c>
      <c r="B515" s="404">
        <v>6773.89</v>
      </c>
      <c r="C515" s="405">
        <f t="shared" si="1"/>
        <v>-0.01141113355</v>
      </c>
      <c r="D515" s="403" t="s">
        <v>865</v>
      </c>
      <c r="E515" s="406">
        <v>67.3</v>
      </c>
      <c r="F515" s="405">
        <f t="shared" si="2"/>
        <v>-0.02037845706</v>
      </c>
    </row>
    <row r="516" ht="15.75" customHeight="1">
      <c r="A516" s="403" t="s">
        <v>866</v>
      </c>
      <c r="B516" s="404">
        <v>6852.08</v>
      </c>
      <c r="C516" s="405">
        <f t="shared" si="1"/>
        <v>-0.009515879796</v>
      </c>
      <c r="D516" s="403" t="s">
        <v>866</v>
      </c>
      <c r="E516" s="406">
        <v>68.7</v>
      </c>
      <c r="F516" s="405">
        <f t="shared" si="2"/>
        <v>-0.005788712012</v>
      </c>
    </row>
    <row r="517" ht="15.75" customHeight="1">
      <c r="A517" s="403" t="s">
        <v>867</v>
      </c>
      <c r="B517" s="404">
        <v>6917.91</v>
      </c>
      <c r="C517" s="405">
        <f t="shared" si="1"/>
        <v>-0.01355910452</v>
      </c>
      <c r="D517" s="403" t="s">
        <v>867</v>
      </c>
      <c r="E517" s="406">
        <v>69.1</v>
      </c>
      <c r="F517" s="405">
        <f t="shared" si="2"/>
        <v>-0.001445086705</v>
      </c>
    </row>
    <row r="518" ht="15.75" customHeight="1">
      <c r="A518" s="403" t="s">
        <v>868</v>
      </c>
      <c r="B518" s="404">
        <v>7013.0</v>
      </c>
      <c r="C518" s="405">
        <f t="shared" si="1"/>
        <v>-0.001322930269</v>
      </c>
      <c r="D518" s="403" t="s">
        <v>868</v>
      </c>
      <c r="E518" s="406">
        <v>69.2</v>
      </c>
      <c r="F518" s="405">
        <f t="shared" si="2"/>
        <v>-0.01424501425</v>
      </c>
    </row>
    <row r="519" ht="15.75" customHeight="1">
      <c r="A519" s="403" t="s">
        <v>869</v>
      </c>
      <c r="B519" s="404">
        <v>7022.29</v>
      </c>
      <c r="C519" s="405">
        <f t="shared" si="1"/>
        <v>-0.00894481397</v>
      </c>
      <c r="D519" s="403" t="s">
        <v>869</v>
      </c>
      <c r="E519" s="406">
        <v>70.2</v>
      </c>
      <c r="F519" s="405">
        <f t="shared" si="2"/>
        <v>0.004291845494</v>
      </c>
    </row>
    <row r="520" ht="15.75" customHeight="1">
      <c r="A520" s="403" t="s">
        <v>870</v>
      </c>
      <c r="B520" s="404">
        <v>7085.67</v>
      </c>
      <c r="C520" s="405">
        <f t="shared" si="1"/>
        <v>0.00352652756</v>
      </c>
      <c r="D520" s="403" t="s">
        <v>870</v>
      </c>
      <c r="E520" s="406">
        <v>69.9</v>
      </c>
      <c r="F520" s="405">
        <f t="shared" si="2"/>
        <v>-0.03983516484</v>
      </c>
    </row>
    <row r="521" ht="15.75" customHeight="1">
      <c r="A521" s="403" t="s">
        <v>871</v>
      </c>
      <c r="B521" s="404">
        <v>7060.77</v>
      </c>
      <c r="C521" s="405">
        <f t="shared" si="1"/>
        <v>0.0005951900144</v>
      </c>
      <c r="D521" s="403" t="s">
        <v>871</v>
      </c>
      <c r="E521" s="406">
        <v>72.8</v>
      </c>
      <c r="F521" s="405">
        <f t="shared" si="2"/>
        <v>0.02535211268</v>
      </c>
    </row>
    <row r="522" ht="15.75" customHeight="1">
      <c r="A522" s="403" t="s">
        <v>872</v>
      </c>
      <c r="B522" s="404">
        <v>7056.57</v>
      </c>
      <c r="C522" s="405">
        <f t="shared" si="1"/>
        <v>0.016597612</v>
      </c>
      <c r="D522" s="403" t="s">
        <v>872</v>
      </c>
      <c r="E522" s="406">
        <v>71.0</v>
      </c>
      <c r="F522" s="405">
        <f t="shared" si="2"/>
        <v>-0.002808988764</v>
      </c>
    </row>
    <row r="523" ht="15.75" customHeight="1">
      <c r="A523" s="403" t="s">
        <v>873</v>
      </c>
      <c r="B523" s="404">
        <v>6941.36</v>
      </c>
      <c r="C523" s="405">
        <f t="shared" si="1"/>
        <v>0.001629132173</v>
      </c>
      <c r="D523" s="403" t="s">
        <v>873</v>
      </c>
      <c r="E523" s="406">
        <v>71.2</v>
      </c>
      <c r="F523" s="405">
        <f t="shared" si="2"/>
        <v>0.01424501425</v>
      </c>
    </row>
    <row r="524" ht="15.75" customHeight="1">
      <c r="A524" s="403" t="s">
        <v>874</v>
      </c>
      <c r="B524" s="404">
        <v>6930.07</v>
      </c>
      <c r="C524" s="405">
        <f t="shared" si="1"/>
        <v>-0.009412629075</v>
      </c>
      <c r="D524" s="403" t="s">
        <v>874</v>
      </c>
      <c r="E524" s="406">
        <v>70.2</v>
      </c>
      <c r="F524" s="405">
        <f t="shared" si="2"/>
        <v>0.04</v>
      </c>
    </row>
    <row r="525" ht="15.75" customHeight="1">
      <c r="A525" s="403" t="s">
        <v>875</v>
      </c>
      <c r="B525" s="404">
        <v>6995.92</v>
      </c>
      <c r="C525" s="405">
        <f t="shared" si="1"/>
        <v>0.001967866769</v>
      </c>
      <c r="D525" s="403" t="s">
        <v>875</v>
      </c>
      <c r="E525" s="406">
        <v>67.5</v>
      </c>
      <c r="F525" s="405">
        <f t="shared" si="2"/>
        <v>-0.01171303075</v>
      </c>
    </row>
    <row r="526" ht="15.75" customHeight="1">
      <c r="A526" s="403" t="s">
        <v>876</v>
      </c>
      <c r="B526" s="404">
        <v>6982.18</v>
      </c>
      <c r="C526" s="405">
        <f t="shared" si="1"/>
        <v>0.01661308546</v>
      </c>
      <c r="D526" s="403" t="s">
        <v>876</v>
      </c>
      <c r="E526" s="406">
        <v>68.3</v>
      </c>
      <c r="F526" s="405">
        <f t="shared" si="2"/>
        <v>0.023988006</v>
      </c>
    </row>
    <row r="527" ht="15.75" customHeight="1">
      <c r="A527" s="403" t="s">
        <v>877</v>
      </c>
      <c r="B527" s="404">
        <v>6868.08</v>
      </c>
      <c r="C527" s="405">
        <f t="shared" si="1"/>
        <v>0.01006523875</v>
      </c>
      <c r="D527" s="403" t="s">
        <v>877</v>
      </c>
      <c r="E527" s="406">
        <v>66.7</v>
      </c>
      <c r="F527" s="405">
        <f t="shared" si="2"/>
        <v>0.03571428571</v>
      </c>
    </row>
    <row r="528" ht="15.75" customHeight="1">
      <c r="A528" s="403" t="s">
        <v>878</v>
      </c>
      <c r="B528" s="404">
        <v>6799.64</v>
      </c>
      <c r="C528" s="405">
        <f t="shared" si="1"/>
        <v>-0.00820173078</v>
      </c>
      <c r="D528" s="403" t="s">
        <v>878</v>
      </c>
      <c r="E528" s="406">
        <v>64.4</v>
      </c>
      <c r="F528" s="405">
        <f t="shared" si="2"/>
        <v>-0.006172839506</v>
      </c>
    </row>
    <row r="529" ht="15.75" customHeight="1">
      <c r="A529" s="403" t="s">
        <v>879</v>
      </c>
      <c r="B529" s="404">
        <v>6855.87</v>
      </c>
      <c r="C529" s="405">
        <f t="shared" si="1"/>
        <v>-0.007360957677</v>
      </c>
      <c r="D529" s="403" t="s">
        <v>879</v>
      </c>
      <c r="E529" s="406">
        <v>64.8</v>
      </c>
      <c r="F529" s="405">
        <f t="shared" si="2"/>
        <v>0.01092043682</v>
      </c>
    </row>
    <row r="530" ht="15.75" customHeight="1">
      <c r="A530" s="403" t="s">
        <v>880</v>
      </c>
      <c r="B530" s="404">
        <v>6906.71</v>
      </c>
      <c r="C530" s="405">
        <f t="shared" si="1"/>
        <v>0.001223495166</v>
      </c>
      <c r="D530" s="403" t="s">
        <v>880</v>
      </c>
      <c r="E530" s="406">
        <v>64.1</v>
      </c>
      <c r="F530" s="405">
        <f t="shared" si="2"/>
        <v>0.003129890454</v>
      </c>
    </row>
    <row r="531" ht="15.75" customHeight="1">
      <c r="A531" s="403" t="s">
        <v>881</v>
      </c>
      <c r="B531" s="404">
        <v>6898.27</v>
      </c>
      <c r="C531" s="405">
        <f t="shared" si="1"/>
        <v>-0.008064017485</v>
      </c>
      <c r="D531" s="403" t="s">
        <v>881</v>
      </c>
      <c r="E531" s="406">
        <v>63.9</v>
      </c>
      <c r="F531" s="405">
        <f t="shared" si="2"/>
        <v>-0.03765060241</v>
      </c>
    </row>
    <row r="532" ht="15.75" customHeight="1">
      <c r="A532" s="403" t="s">
        <v>882</v>
      </c>
      <c r="B532" s="404">
        <v>6954.35</v>
      </c>
      <c r="C532" s="405">
        <f t="shared" si="1"/>
        <v>-0.006241756609</v>
      </c>
      <c r="D532" s="403" t="s">
        <v>882</v>
      </c>
      <c r="E532" s="406">
        <v>66.4</v>
      </c>
      <c r="F532" s="405">
        <f t="shared" si="2"/>
        <v>-0.003003003003</v>
      </c>
    </row>
    <row r="533" ht="15.75" customHeight="1">
      <c r="A533" s="403" t="s">
        <v>883</v>
      </c>
      <c r="B533" s="404">
        <v>6998.03</v>
      </c>
      <c r="C533" s="405">
        <f t="shared" si="1"/>
        <v>-0.0004156584687</v>
      </c>
      <c r="D533" s="403" t="s">
        <v>883</v>
      </c>
      <c r="E533" s="406">
        <v>66.6</v>
      </c>
      <c r="F533" s="405">
        <f t="shared" si="2"/>
        <v>-0.01624815362</v>
      </c>
    </row>
    <row r="534" ht="15.75" customHeight="1">
      <c r="A534" s="403" t="s">
        <v>884</v>
      </c>
      <c r="B534" s="404">
        <v>7000.94</v>
      </c>
      <c r="C534" s="405">
        <f t="shared" si="1"/>
        <v>-0.00869540592</v>
      </c>
      <c r="D534" s="403" t="s">
        <v>884</v>
      </c>
      <c r="E534" s="406">
        <v>67.7</v>
      </c>
      <c r="F534" s="405">
        <f t="shared" si="2"/>
        <v>-0.007331378299</v>
      </c>
    </row>
    <row r="535" ht="15.75" customHeight="1">
      <c r="A535" s="403" t="s">
        <v>885</v>
      </c>
      <c r="B535" s="404">
        <v>7062.35</v>
      </c>
      <c r="C535" s="405">
        <f t="shared" si="1"/>
        <v>0.007197784332</v>
      </c>
      <c r="D535" s="403" t="s">
        <v>885</v>
      </c>
      <c r="E535" s="406">
        <v>68.2</v>
      </c>
      <c r="F535" s="405">
        <f t="shared" si="2"/>
        <v>0.008875739645</v>
      </c>
    </row>
    <row r="536" ht="15.75" customHeight="1">
      <c r="A536" s="403" t="s">
        <v>886</v>
      </c>
      <c r="B536" s="404">
        <v>7011.88</v>
      </c>
      <c r="C536" s="405">
        <f t="shared" si="1"/>
        <v>0.0008707096141</v>
      </c>
      <c r="D536" s="403" t="s">
        <v>886</v>
      </c>
      <c r="E536" s="406">
        <v>67.6</v>
      </c>
      <c r="F536" s="405">
        <f t="shared" si="2"/>
        <v>-0.03977272727</v>
      </c>
    </row>
    <row r="537" ht="15.75" customHeight="1">
      <c r="A537" s="403" t="s">
        <v>887</v>
      </c>
      <c r="B537" s="404">
        <v>7005.78</v>
      </c>
      <c r="C537" s="405">
        <f t="shared" si="1"/>
        <v>0.01749962601</v>
      </c>
      <c r="D537" s="403" t="s">
        <v>887</v>
      </c>
      <c r="E537" s="406">
        <v>70.4</v>
      </c>
      <c r="F537" s="405">
        <f t="shared" si="2"/>
        <v>0.004279600571</v>
      </c>
    </row>
    <row r="538" ht="15.75" customHeight="1">
      <c r="A538" s="403" t="s">
        <v>888</v>
      </c>
      <c r="B538" s="404">
        <v>6885.29</v>
      </c>
      <c r="C538" s="405">
        <f t="shared" si="1"/>
        <v>-0.01718743309</v>
      </c>
      <c r="D538" s="403" t="s">
        <v>888</v>
      </c>
      <c r="E538" s="406">
        <v>70.1</v>
      </c>
      <c r="F538" s="405">
        <f t="shared" si="2"/>
        <v>-0.02638888889</v>
      </c>
    </row>
    <row r="539" ht="15.75" customHeight="1">
      <c r="A539" s="403" t="s">
        <v>889</v>
      </c>
      <c r="B539" s="404">
        <v>7005.7</v>
      </c>
      <c r="C539" s="405">
        <f t="shared" si="1"/>
        <v>-0.009967171785</v>
      </c>
      <c r="D539" s="403" t="s">
        <v>889</v>
      </c>
      <c r="E539" s="406">
        <v>72.0</v>
      </c>
      <c r="F539" s="405">
        <f t="shared" si="2"/>
        <v>0.03004291845</v>
      </c>
    </row>
    <row r="540" ht="15.75" customHeight="1">
      <c r="A540" s="403" t="s">
        <v>890</v>
      </c>
      <c r="B540" s="404">
        <v>7076.23</v>
      </c>
      <c r="C540" s="405">
        <f t="shared" si="1"/>
        <v>0.00792238851</v>
      </c>
      <c r="D540" s="403" t="s">
        <v>890</v>
      </c>
      <c r="E540" s="406">
        <v>69.9</v>
      </c>
      <c r="F540" s="405">
        <f t="shared" si="2"/>
        <v>-0.03051317614</v>
      </c>
    </row>
    <row r="541" ht="15.75" customHeight="1">
      <c r="A541" s="403" t="s">
        <v>891</v>
      </c>
      <c r="B541" s="404">
        <v>7020.61</v>
      </c>
      <c r="C541" s="405">
        <f t="shared" si="1"/>
        <v>-0.01080133629</v>
      </c>
      <c r="D541" s="403" t="s">
        <v>891</v>
      </c>
      <c r="E541" s="406">
        <v>72.1</v>
      </c>
      <c r="F541" s="405">
        <f t="shared" si="2"/>
        <v>-0.005517241379</v>
      </c>
    </row>
    <row r="542" ht="15.75" customHeight="1">
      <c r="A542" s="403" t="s">
        <v>892</v>
      </c>
      <c r="B542" s="404">
        <v>7097.27</v>
      </c>
      <c r="C542" s="405">
        <f t="shared" si="1"/>
        <v>-0.01241083927</v>
      </c>
      <c r="D542" s="403" t="s">
        <v>892</v>
      </c>
      <c r="E542" s="406">
        <v>72.5</v>
      </c>
      <c r="F542" s="405">
        <f t="shared" si="2"/>
        <v>0.005547850208</v>
      </c>
    </row>
    <row r="543" ht="15.75" customHeight="1">
      <c r="A543" s="403" t="s">
        <v>893</v>
      </c>
      <c r="B543" s="404">
        <v>7186.46</v>
      </c>
      <c r="C543" s="405">
        <f t="shared" si="1"/>
        <v>-0.007841772903</v>
      </c>
      <c r="D543" s="403" t="s">
        <v>893</v>
      </c>
      <c r="E543" s="406">
        <v>72.1</v>
      </c>
      <c r="F543" s="405">
        <f t="shared" si="2"/>
        <v>-0.001385041551</v>
      </c>
    </row>
    <row r="544" ht="15.75" customHeight="1">
      <c r="A544" s="403" t="s">
        <v>894</v>
      </c>
      <c r="B544" s="404">
        <v>7243.26</v>
      </c>
      <c r="C544" s="405">
        <f t="shared" si="1"/>
        <v>-0.0007146365287</v>
      </c>
      <c r="D544" s="403" t="s">
        <v>894</v>
      </c>
      <c r="E544" s="406">
        <v>72.2</v>
      </c>
      <c r="F544" s="405">
        <f t="shared" si="2"/>
        <v>-0.01902173913</v>
      </c>
    </row>
    <row r="545" ht="15.75" customHeight="1">
      <c r="A545" s="403" t="s">
        <v>895</v>
      </c>
      <c r="B545" s="404">
        <v>7248.44</v>
      </c>
      <c r="C545" s="405">
        <f t="shared" si="1"/>
        <v>-0.008960921414</v>
      </c>
      <c r="D545" s="403" t="s">
        <v>895</v>
      </c>
      <c r="E545" s="406">
        <v>73.6</v>
      </c>
      <c r="F545" s="405">
        <f t="shared" si="2"/>
        <v>-0.01997336884</v>
      </c>
    </row>
    <row r="546" ht="15.75" customHeight="1">
      <c r="A546" s="403" t="s">
        <v>896</v>
      </c>
      <c r="B546" s="404">
        <v>7313.98</v>
      </c>
      <c r="C546" s="405">
        <f t="shared" si="1"/>
        <v>-0.004300551217</v>
      </c>
      <c r="D546" s="403" t="s">
        <v>896</v>
      </c>
      <c r="E546" s="406">
        <v>75.1</v>
      </c>
      <c r="F546" s="405">
        <f t="shared" si="2"/>
        <v>-0.03594351733</v>
      </c>
    </row>
    <row r="547" ht="15.75" customHeight="1">
      <c r="A547" s="403" t="s">
        <v>897</v>
      </c>
      <c r="B547" s="404">
        <v>7345.57</v>
      </c>
      <c r="C547" s="405">
        <f t="shared" si="1"/>
        <v>-0.003042892295</v>
      </c>
      <c r="D547" s="403" t="s">
        <v>897</v>
      </c>
      <c r="E547" s="406">
        <v>77.9</v>
      </c>
      <c r="F547" s="405">
        <f t="shared" si="2"/>
        <v>-0.002560819462</v>
      </c>
    </row>
    <row r="548" ht="15.75" customHeight="1">
      <c r="A548" s="403" t="s">
        <v>898</v>
      </c>
      <c r="B548" s="404">
        <v>7367.99</v>
      </c>
      <c r="C548" s="405">
        <f t="shared" si="1"/>
        <v>0.003408707115</v>
      </c>
      <c r="D548" s="403" t="s">
        <v>898</v>
      </c>
      <c r="E548" s="406">
        <v>78.1</v>
      </c>
      <c r="F548" s="405">
        <f t="shared" si="2"/>
        <v>-0.01139240506</v>
      </c>
    </row>
    <row r="549" ht="15.75" customHeight="1">
      <c r="A549" s="403" t="s">
        <v>899</v>
      </c>
      <c r="B549" s="404">
        <v>7342.96</v>
      </c>
      <c r="C549" s="405">
        <f t="shared" si="1"/>
        <v>-0.0010991642</v>
      </c>
      <c r="D549" s="403" t="s">
        <v>899</v>
      </c>
      <c r="E549" s="406">
        <v>79.0</v>
      </c>
      <c r="F549" s="405">
        <f t="shared" si="2"/>
        <v>-0.0112640801</v>
      </c>
    </row>
    <row r="550" ht="15.75" customHeight="1">
      <c r="A550" s="403" t="s">
        <v>900</v>
      </c>
      <c r="B550" s="404">
        <v>7351.04</v>
      </c>
      <c r="C550" s="405">
        <f t="shared" si="1"/>
        <v>0.002680255722</v>
      </c>
      <c r="D550" s="403" t="s">
        <v>900</v>
      </c>
      <c r="E550" s="406">
        <v>79.9</v>
      </c>
      <c r="F550" s="405">
        <f t="shared" si="2"/>
        <v>0.02963917526</v>
      </c>
    </row>
    <row r="551" ht="15.75" customHeight="1">
      <c r="A551" s="403" t="s">
        <v>901</v>
      </c>
      <c r="B551" s="404">
        <v>7331.39</v>
      </c>
      <c r="C551" s="405">
        <f t="shared" si="1"/>
        <v>0.0005254150779</v>
      </c>
      <c r="D551" s="403" t="s">
        <v>901</v>
      </c>
      <c r="E551" s="406">
        <v>77.6</v>
      </c>
      <c r="F551" s="405">
        <f t="shared" si="2"/>
        <v>0.0250990753</v>
      </c>
    </row>
    <row r="552" ht="15.75" customHeight="1">
      <c r="A552" s="403" t="s">
        <v>902</v>
      </c>
      <c r="B552" s="404">
        <v>7327.54</v>
      </c>
      <c r="C552" s="405">
        <f t="shared" si="1"/>
        <v>-0.003874367187</v>
      </c>
      <c r="D552" s="403" t="s">
        <v>902</v>
      </c>
      <c r="E552" s="406">
        <v>75.7</v>
      </c>
      <c r="F552" s="405">
        <f t="shared" si="2"/>
        <v>0.02435723951</v>
      </c>
    </row>
    <row r="553" ht="15.75" customHeight="1">
      <c r="A553" s="403" t="s">
        <v>903</v>
      </c>
      <c r="B553" s="404">
        <v>7356.04</v>
      </c>
      <c r="C553" s="405">
        <f t="shared" si="1"/>
        <v>0.003685344445</v>
      </c>
      <c r="D553" s="403" t="s">
        <v>903</v>
      </c>
      <c r="E553" s="406">
        <v>73.9</v>
      </c>
      <c r="F553" s="405">
        <f t="shared" si="2"/>
        <v>0.02071823204</v>
      </c>
    </row>
    <row r="554" ht="15.75" customHeight="1">
      <c r="A554" s="403" t="s">
        <v>904</v>
      </c>
      <c r="B554" s="404">
        <v>7329.03</v>
      </c>
      <c r="C554" s="405">
        <f t="shared" si="1"/>
        <v>0.003584901785</v>
      </c>
      <c r="D554" s="403" t="s">
        <v>904</v>
      </c>
      <c r="E554" s="406">
        <v>72.4</v>
      </c>
      <c r="F554" s="405">
        <f t="shared" si="2"/>
        <v>0.001383125864</v>
      </c>
    </row>
    <row r="555" ht="15.75" customHeight="1">
      <c r="A555" s="403" t="s">
        <v>905</v>
      </c>
      <c r="B555" s="404">
        <v>7302.85</v>
      </c>
      <c r="C555" s="405">
        <f t="shared" si="1"/>
        <v>0.0007687838142</v>
      </c>
      <c r="D555" s="403" t="s">
        <v>905</v>
      </c>
      <c r="E555" s="406">
        <v>72.3</v>
      </c>
      <c r="F555" s="405">
        <f t="shared" si="2"/>
        <v>-0.009589041096</v>
      </c>
    </row>
    <row r="556" ht="15.75" customHeight="1">
      <c r="A556" s="403" t="s">
        <v>906</v>
      </c>
      <c r="B556" s="404">
        <v>7297.24</v>
      </c>
      <c r="C556" s="405">
        <f t="shared" si="1"/>
        <v>0.006278519135</v>
      </c>
      <c r="D556" s="403" t="s">
        <v>906</v>
      </c>
      <c r="E556" s="406">
        <v>73.0</v>
      </c>
      <c r="F556" s="405">
        <f t="shared" si="2"/>
        <v>0.01955307263</v>
      </c>
    </row>
    <row r="557" ht="15.75" customHeight="1">
      <c r="A557" s="403" t="s">
        <v>907</v>
      </c>
      <c r="B557" s="404">
        <v>7251.71</v>
      </c>
      <c r="C557" s="405">
        <f t="shared" si="1"/>
        <v>0.002013226219</v>
      </c>
      <c r="D557" s="403" t="s">
        <v>907</v>
      </c>
      <c r="E557" s="406">
        <v>71.6</v>
      </c>
      <c r="F557" s="405">
        <f t="shared" si="2"/>
        <v>0.02285714286</v>
      </c>
    </row>
    <row r="558" ht="15.75" customHeight="1">
      <c r="A558" s="403" t="s">
        <v>908</v>
      </c>
      <c r="B558" s="404">
        <v>7237.14</v>
      </c>
      <c r="C558" s="405">
        <f t="shared" si="1"/>
        <v>-0.001856398091</v>
      </c>
      <c r="D558" s="403" t="s">
        <v>908</v>
      </c>
      <c r="E558" s="406">
        <v>70.0</v>
      </c>
      <c r="F558" s="405">
        <f t="shared" si="2"/>
        <v>0.002865329513</v>
      </c>
    </row>
    <row r="559" ht="15.75" customHeight="1">
      <c r="A559" s="403" t="s">
        <v>909</v>
      </c>
      <c r="B559" s="404">
        <v>7250.6</v>
      </c>
      <c r="C559" s="405">
        <f t="shared" si="1"/>
        <v>0.00120963733</v>
      </c>
      <c r="D559" s="403" t="s">
        <v>909</v>
      </c>
      <c r="E559" s="406">
        <v>69.8</v>
      </c>
      <c r="F559" s="405">
        <f t="shared" si="2"/>
        <v>0</v>
      </c>
    </row>
    <row r="560" ht="15.75" customHeight="1">
      <c r="A560" s="403" t="s">
        <v>910</v>
      </c>
      <c r="B560" s="404">
        <v>7241.84</v>
      </c>
      <c r="C560" s="405">
        <f t="shared" si="1"/>
        <v>-0.002304861701</v>
      </c>
      <c r="D560" s="403" t="s">
        <v>910</v>
      </c>
      <c r="E560" s="406">
        <v>69.8</v>
      </c>
      <c r="F560" s="405">
        <f t="shared" si="2"/>
        <v>-0.007112375533</v>
      </c>
    </row>
    <row r="561" ht="15.75" customHeight="1">
      <c r="A561" s="403" t="s">
        <v>911</v>
      </c>
      <c r="B561" s="404">
        <v>7258.57</v>
      </c>
      <c r="C561" s="405">
        <f t="shared" si="1"/>
        <v>0.007320471508</v>
      </c>
      <c r="D561" s="403" t="s">
        <v>911</v>
      </c>
      <c r="E561" s="406">
        <v>70.3</v>
      </c>
      <c r="F561" s="405">
        <f t="shared" si="2"/>
        <v>0.005722460658</v>
      </c>
    </row>
    <row r="562" ht="15.75" customHeight="1">
      <c r="A562" s="403" t="s">
        <v>912</v>
      </c>
      <c r="B562" s="404">
        <v>7205.82</v>
      </c>
      <c r="C562" s="405">
        <f t="shared" si="1"/>
        <v>0.001949442421</v>
      </c>
      <c r="D562" s="403" t="s">
        <v>912</v>
      </c>
      <c r="E562" s="406">
        <v>69.9</v>
      </c>
      <c r="F562" s="405">
        <f t="shared" si="2"/>
        <v>-0.002853067047</v>
      </c>
    </row>
    <row r="563" ht="15.75" customHeight="1">
      <c r="A563" s="403" t="s">
        <v>913</v>
      </c>
      <c r="B563" s="404">
        <v>7191.8</v>
      </c>
      <c r="C563" s="405">
        <f t="shared" si="1"/>
        <v>-0.005050973187</v>
      </c>
      <c r="D563" s="403" t="s">
        <v>913</v>
      </c>
      <c r="E563" s="406">
        <v>70.1</v>
      </c>
      <c r="F563" s="405">
        <f t="shared" si="2"/>
        <v>0.001428571429</v>
      </c>
    </row>
    <row r="564" ht="15.75" customHeight="1">
      <c r="A564" s="403" t="s">
        <v>914</v>
      </c>
      <c r="B564" s="404">
        <v>7228.31</v>
      </c>
      <c r="C564" s="405">
        <f t="shared" si="1"/>
        <v>0.004413225782</v>
      </c>
      <c r="D564" s="403" t="s">
        <v>914</v>
      </c>
      <c r="E564" s="406">
        <v>70.0</v>
      </c>
      <c r="F564" s="405">
        <f t="shared" si="2"/>
        <v>-0.01547116737</v>
      </c>
    </row>
    <row r="565" ht="15.75" customHeight="1">
      <c r="A565" s="403" t="s">
        <v>915</v>
      </c>
      <c r="B565" s="404">
        <v>7196.55</v>
      </c>
      <c r="C565" s="405">
        <f t="shared" si="1"/>
        <v>0.007849590365</v>
      </c>
      <c r="D565" s="403" t="s">
        <v>915</v>
      </c>
      <c r="E565" s="406">
        <v>71.1</v>
      </c>
      <c r="F565" s="405">
        <f t="shared" si="2"/>
        <v>0.002820874471</v>
      </c>
    </row>
    <row r="566" ht="15.75" customHeight="1">
      <c r="A566" s="403" t="s">
        <v>916</v>
      </c>
      <c r="B566" s="404">
        <v>7140.5</v>
      </c>
      <c r="C566" s="405">
        <f t="shared" si="1"/>
        <v>-0.01074389898</v>
      </c>
      <c r="D566" s="403" t="s">
        <v>916</v>
      </c>
      <c r="E566" s="406">
        <v>70.9</v>
      </c>
      <c r="F566" s="405">
        <f t="shared" si="2"/>
        <v>-0.03274215553</v>
      </c>
    </row>
    <row r="567" ht="15.75" customHeight="1">
      <c r="A567" s="403" t="s">
        <v>917</v>
      </c>
      <c r="B567" s="404">
        <v>7218.05</v>
      </c>
      <c r="C567" s="405">
        <f t="shared" si="1"/>
        <v>0.002216023404</v>
      </c>
      <c r="D567" s="403" t="s">
        <v>917</v>
      </c>
      <c r="E567" s="406">
        <v>73.3</v>
      </c>
      <c r="F567" s="405">
        <f t="shared" si="2"/>
        <v>0.01523545706</v>
      </c>
    </row>
    <row r="568" ht="15.75" customHeight="1">
      <c r="A568" s="403" t="s">
        <v>918</v>
      </c>
      <c r="B568" s="404">
        <v>7202.09</v>
      </c>
      <c r="C568" s="405">
        <f t="shared" si="1"/>
        <v>-0.007804384783</v>
      </c>
      <c r="D568" s="403" t="s">
        <v>918</v>
      </c>
      <c r="E568" s="406">
        <v>72.2</v>
      </c>
      <c r="F568" s="405">
        <f t="shared" si="2"/>
        <v>-0.0123119015</v>
      </c>
    </row>
    <row r="569" ht="15.75" customHeight="1">
      <c r="A569" s="403" t="s">
        <v>919</v>
      </c>
      <c r="B569" s="404">
        <v>7258.74</v>
      </c>
      <c r="C569" s="405">
        <f t="shared" si="1"/>
        <v>0.00867387776</v>
      </c>
      <c r="D569" s="403" t="s">
        <v>919</v>
      </c>
      <c r="E569" s="406">
        <v>73.1</v>
      </c>
      <c r="F569" s="405">
        <f t="shared" si="2"/>
        <v>0.04279600571</v>
      </c>
    </row>
    <row r="570" ht="15.75" customHeight="1">
      <c r="A570" s="403" t="s">
        <v>920</v>
      </c>
      <c r="B570" s="404">
        <v>7196.32</v>
      </c>
      <c r="C570" s="405">
        <f t="shared" si="1"/>
        <v>0.007765160268</v>
      </c>
      <c r="D570" s="403" t="s">
        <v>920</v>
      </c>
      <c r="E570" s="406">
        <v>70.1</v>
      </c>
      <c r="F570" s="405">
        <f t="shared" si="2"/>
        <v>-0.008486562942</v>
      </c>
    </row>
    <row r="571" ht="15.75" customHeight="1">
      <c r="A571" s="403" t="s">
        <v>921</v>
      </c>
      <c r="B571" s="404">
        <v>7140.87</v>
      </c>
      <c r="C571" s="405">
        <f t="shared" si="1"/>
        <v>0.009240349432</v>
      </c>
      <c r="D571" s="403" t="s">
        <v>921</v>
      </c>
      <c r="E571" s="406">
        <v>70.7</v>
      </c>
      <c r="F571" s="405">
        <f t="shared" si="2"/>
        <v>0.02463768116</v>
      </c>
    </row>
    <row r="572" ht="15.75" customHeight="1">
      <c r="A572" s="403" t="s">
        <v>922</v>
      </c>
      <c r="B572" s="404">
        <v>7075.49</v>
      </c>
      <c r="C572" s="405">
        <f t="shared" si="1"/>
        <v>0.00321431711</v>
      </c>
      <c r="D572" s="403" t="s">
        <v>922</v>
      </c>
      <c r="E572" s="406">
        <v>69.0</v>
      </c>
      <c r="F572" s="405">
        <f t="shared" si="2"/>
        <v>-0.001447178003</v>
      </c>
    </row>
    <row r="573" ht="15.75" customHeight="1">
      <c r="A573" s="403" t="s">
        <v>923</v>
      </c>
      <c r="B573" s="404">
        <v>7052.82</v>
      </c>
      <c r="C573" s="405">
        <f t="shared" si="1"/>
        <v>0.01028068844</v>
      </c>
      <c r="D573" s="403" t="s">
        <v>923</v>
      </c>
      <c r="E573" s="406">
        <v>69.1</v>
      </c>
      <c r="F573" s="405">
        <f t="shared" si="2"/>
        <v>0.01617647059</v>
      </c>
    </row>
    <row r="574" ht="15.75" customHeight="1">
      <c r="A574" s="403" t="s">
        <v>924</v>
      </c>
      <c r="B574" s="404">
        <v>6981.05</v>
      </c>
      <c r="C574" s="405">
        <f t="shared" si="1"/>
        <v>0.009350267047</v>
      </c>
      <c r="D574" s="403" t="s">
        <v>924</v>
      </c>
      <c r="E574" s="406">
        <v>68.0</v>
      </c>
      <c r="F574" s="405">
        <f t="shared" si="2"/>
        <v>0.01796407186</v>
      </c>
    </row>
    <row r="575" ht="15.75" customHeight="1">
      <c r="A575" s="403" t="s">
        <v>925</v>
      </c>
      <c r="B575" s="404">
        <v>6916.38</v>
      </c>
      <c r="C575" s="405">
        <f t="shared" si="1"/>
        <v>0.006862476781</v>
      </c>
      <c r="D575" s="403" t="s">
        <v>925</v>
      </c>
      <c r="E575" s="406">
        <v>66.8</v>
      </c>
      <c r="F575" s="405">
        <f t="shared" si="2"/>
        <v>0.003003003003</v>
      </c>
    </row>
    <row r="576" ht="15.75" customHeight="1">
      <c r="A576" s="403" t="s">
        <v>926</v>
      </c>
      <c r="B576" s="404">
        <v>6869.24</v>
      </c>
      <c r="C576" s="405">
        <f t="shared" si="1"/>
        <v>0.006688551498</v>
      </c>
      <c r="D576" s="403" t="s">
        <v>926</v>
      </c>
      <c r="E576" s="406">
        <v>66.6</v>
      </c>
      <c r="F576" s="405">
        <f t="shared" si="2"/>
        <v>0.01679389313</v>
      </c>
    </row>
    <row r="577" ht="15.75" customHeight="1">
      <c r="A577" s="403" t="s">
        <v>927</v>
      </c>
      <c r="B577" s="404">
        <v>6823.6</v>
      </c>
      <c r="C577" s="405">
        <f t="shared" si="1"/>
        <v>-0.004045935674</v>
      </c>
      <c r="D577" s="403" t="s">
        <v>927</v>
      </c>
      <c r="E577" s="406">
        <v>65.5</v>
      </c>
      <c r="F577" s="405">
        <f t="shared" si="2"/>
        <v>-0.004559270517</v>
      </c>
    </row>
    <row r="578" ht="15.75" customHeight="1">
      <c r="A578" s="403" t="s">
        <v>928</v>
      </c>
      <c r="B578" s="404">
        <v>6851.32</v>
      </c>
      <c r="C578" s="405">
        <f t="shared" si="1"/>
        <v>-0.003987643104</v>
      </c>
      <c r="D578" s="403" t="s">
        <v>928</v>
      </c>
      <c r="E578" s="406">
        <v>65.8</v>
      </c>
      <c r="F578" s="405">
        <f t="shared" si="2"/>
        <v>-0.004538577912</v>
      </c>
    </row>
    <row r="579" ht="15.75" customHeight="1">
      <c r="A579" s="403" t="s">
        <v>929</v>
      </c>
      <c r="B579" s="404">
        <v>6878.75</v>
      </c>
      <c r="C579" s="405">
        <f t="shared" si="1"/>
        <v>-0.0008598814468</v>
      </c>
      <c r="D579" s="403" t="s">
        <v>929</v>
      </c>
      <c r="E579" s="406">
        <v>66.1</v>
      </c>
      <c r="F579" s="405">
        <f t="shared" si="2"/>
        <v>-0.007507507508</v>
      </c>
    </row>
    <row r="580" ht="15.75" customHeight="1">
      <c r="A580" s="403" t="s">
        <v>930</v>
      </c>
      <c r="B580" s="404">
        <v>6884.67</v>
      </c>
      <c r="C580" s="405">
        <f t="shared" si="1"/>
        <v>0.003243758388</v>
      </c>
      <c r="D580" s="403" t="s">
        <v>930</v>
      </c>
      <c r="E580" s="406">
        <v>66.6</v>
      </c>
      <c r="F580" s="405">
        <f t="shared" si="2"/>
        <v>0.001503759398</v>
      </c>
    </row>
    <row r="581" ht="15.75" customHeight="1">
      <c r="A581" s="403" t="s">
        <v>931</v>
      </c>
      <c r="B581" s="404">
        <v>6862.41</v>
      </c>
      <c r="C581" s="405">
        <f t="shared" si="1"/>
        <v>0.002949330847</v>
      </c>
      <c r="D581" s="403" t="s">
        <v>931</v>
      </c>
      <c r="E581" s="406">
        <v>66.5</v>
      </c>
      <c r="F581" s="405">
        <f t="shared" si="2"/>
        <v>-0.01188707281</v>
      </c>
    </row>
    <row r="582" ht="15.75" customHeight="1">
      <c r="A582" s="403" t="s">
        <v>932</v>
      </c>
      <c r="B582" s="404">
        <v>6842.23</v>
      </c>
      <c r="C582" s="405">
        <f t="shared" si="1"/>
        <v>0.01207287508</v>
      </c>
      <c r="D582" s="403" t="s">
        <v>932</v>
      </c>
      <c r="E582" s="406">
        <v>67.3</v>
      </c>
      <c r="F582" s="405">
        <f t="shared" si="2"/>
        <v>0.02279635258</v>
      </c>
    </row>
    <row r="583" ht="15.75" customHeight="1">
      <c r="A583" s="403" t="s">
        <v>933</v>
      </c>
      <c r="B583" s="404">
        <v>6760.61</v>
      </c>
      <c r="C583" s="405">
        <f t="shared" si="1"/>
        <v>-0.001658338059</v>
      </c>
      <c r="D583" s="403" t="s">
        <v>933</v>
      </c>
      <c r="E583" s="406">
        <v>65.8</v>
      </c>
      <c r="F583" s="405">
        <f t="shared" si="2"/>
        <v>-0.00303030303</v>
      </c>
    </row>
    <row r="584" ht="15.75" customHeight="1">
      <c r="A584" s="403" t="s">
        <v>934</v>
      </c>
      <c r="B584" s="404">
        <v>6771.84</v>
      </c>
      <c r="C584" s="405">
        <f t="shared" si="1"/>
        <v>-0.002257203307</v>
      </c>
      <c r="D584" s="403" t="s">
        <v>934</v>
      </c>
      <c r="E584" s="406">
        <v>66.0</v>
      </c>
      <c r="F584" s="405">
        <f t="shared" si="2"/>
        <v>-0.01492537313</v>
      </c>
    </row>
    <row r="585" ht="15.75" customHeight="1">
      <c r="A585" s="403" t="s">
        <v>935</v>
      </c>
      <c r="B585" s="404">
        <v>6787.16</v>
      </c>
      <c r="C585" s="405">
        <f t="shared" si="1"/>
        <v>0.00566609176</v>
      </c>
      <c r="D585" s="403" t="s">
        <v>935</v>
      </c>
      <c r="E585" s="406">
        <v>67.0</v>
      </c>
      <c r="F585" s="405">
        <f t="shared" si="2"/>
        <v>0.001494768311</v>
      </c>
    </row>
    <row r="586" ht="15.75" customHeight="1">
      <c r="A586" s="403" t="s">
        <v>936</v>
      </c>
      <c r="B586" s="404">
        <v>6748.92</v>
      </c>
      <c r="C586" s="405">
        <f t="shared" si="1"/>
        <v>0.007393210427</v>
      </c>
      <c r="D586" s="403" t="s">
        <v>936</v>
      </c>
      <c r="E586" s="406">
        <v>66.9</v>
      </c>
      <c r="F586" s="405">
        <f t="shared" si="2"/>
        <v>0.02607361963</v>
      </c>
    </row>
    <row r="587" ht="15.75" customHeight="1">
      <c r="A587" s="403" t="s">
        <v>937</v>
      </c>
      <c r="B587" s="404">
        <v>6699.39</v>
      </c>
      <c r="C587" s="405">
        <f t="shared" si="1"/>
        <v>0.01148670378</v>
      </c>
      <c r="D587" s="403" t="s">
        <v>937</v>
      </c>
      <c r="E587" s="406">
        <v>65.2</v>
      </c>
      <c r="F587" s="405">
        <f t="shared" si="2"/>
        <v>0.03001579779</v>
      </c>
    </row>
    <row r="588" ht="15.75" customHeight="1">
      <c r="A588" s="403" t="s">
        <v>938</v>
      </c>
      <c r="B588" s="404">
        <v>6623.31</v>
      </c>
      <c r="C588" s="405">
        <f t="shared" si="1"/>
        <v>0.0008280659975</v>
      </c>
      <c r="D588" s="403" t="s">
        <v>938</v>
      </c>
      <c r="E588" s="406">
        <v>63.3</v>
      </c>
      <c r="F588" s="405">
        <f t="shared" si="2"/>
        <v>-0.007836990596</v>
      </c>
    </row>
    <row r="589" ht="15.75" customHeight="1">
      <c r="A589" s="403" t="s">
        <v>939</v>
      </c>
      <c r="B589" s="404">
        <v>6617.83</v>
      </c>
      <c r="C589" s="405">
        <f t="shared" si="1"/>
        <v>-0.001555489172</v>
      </c>
      <c r="D589" s="403" t="s">
        <v>939</v>
      </c>
      <c r="E589" s="406">
        <v>63.8</v>
      </c>
      <c r="F589" s="405">
        <f t="shared" si="2"/>
        <v>-0.01391035549</v>
      </c>
    </row>
    <row r="590" ht="15.75" customHeight="1">
      <c r="A590" s="403" t="s">
        <v>940</v>
      </c>
      <c r="B590" s="404">
        <v>6628.14</v>
      </c>
      <c r="C590" s="405">
        <f t="shared" si="1"/>
        <v>0.004861986001</v>
      </c>
      <c r="D590" s="403" t="s">
        <v>940</v>
      </c>
      <c r="E590" s="406">
        <v>64.7</v>
      </c>
      <c r="F590" s="405">
        <f t="shared" si="2"/>
        <v>0.04692556634</v>
      </c>
    </row>
    <row r="591" ht="15.75" customHeight="1">
      <c r="A591" s="403" t="s">
        <v>941</v>
      </c>
      <c r="B591" s="404">
        <v>6596.07</v>
      </c>
      <c r="C591" s="405">
        <f t="shared" si="1"/>
        <v>0.009210709515</v>
      </c>
      <c r="D591" s="403" t="s">
        <v>941</v>
      </c>
      <c r="E591" s="406">
        <v>61.8</v>
      </c>
      <c r="F591" s="405">
        <f t="shared" si="2"/>
        <v>0.00487804878</v>
      </c>
    </row>
    <row r="592" ht="15.75" customHeight="1">
      <c r="A592" s="403" t="s">
        <v>942</v>
      </c>
      <c r="B592" s="404">
        <v>6535.87</v>
      </c>
      <c r="C592" s="405">
        <f t="shared" si="1"/>
        <v>0.008379155635</v>
      </c>
      <c r="D592" s="403" t="s">
        <v>942</v>
      </c>
      <c r="E592" s="406">
        <v>61.5</v>
      </c>
      <c r="F592" s="405">
        <f t="shared" si="2"/>
        <v>-0.003241491086</v>
      </c>
    </row>
    <row r="593" ht="15.75" customHeight="1">
      <c r="A593" s="403" t="s">
        <v>943</v>
      </c>
      <c r="B593" s="404">
        <v>6481.56</v>
      </c>
      <c r="C593" s="405">
        <f t="shared" si="1"/>
        <v>0.008763861328</v>
      </c>
      <c r="D593" s="403" t="s">
        <v>943</v>
      </c>
      <c r="E593" s="406">
        <v>61.7</v>
      </c>
      <c r="F593" s="405">
        <f t="shared" si="2"/>
        <v>0.04222972973</v>
      </c>
    </row>
    <row r="594" ht="15.75" customHeight="1">
      <c r="A594" s="403" t="s">
        <v>944</v>
      </c>
      <c r="B594" s="404">
        <v>6425.25</v>
      </c>
      <c r="C594" s="405">
        <f t="shared" si="1"/>
        <v>0.001256001459</v>
      </c>
      <c r="D594" s="403" t="s">
        <v>944</v>
      </c>
      <c r="E594" s="406">
        <v>59.2</v>
      </c>
      <c r="F594" s="405">
        <f t="shared" si="2"/>
        <v>0.003389830508</v>
      </c>
    </row>
    <row r="595" ht="15.75" customHeight="1">
      <c r="A595" s="403" t="s">
        <v>945</v>
      </c>
      <c r="B595" s="404">
        <v>6417.19</v>
      </c>
      <c r="C595" s="405">
        <f t="shared" si="1"/>
        <v>0.005881181942</v>
      </c>
      <c r="D595" s="403" t="s">
        <v>945</v>
      </c>
      <c r="E595" s="406">
        <v>59.0</v>
      </c>
      <c r="F595" s="405">
        <f t="shared" si="2"/>
        <v>-0.005059021922</v>
      </c>
    </row>
    <row r="596" ht="15.75" customHeight="1">
      <c r="A596" s="403" t="s">
        <v>946</v>
      </c>
      <c r="B596" s="404">
        <v>6379.67</v>
      </c>
      <c r="C596" s="405">
        <f t="shared" si="1"/>
        <v>-0.00380385476</v>
      </c>
      <c r="D596" s="403" t="s">
        <v>946</v>
      </c>
      <c r="E596" s="406">
        <v>59.3</v>
      </c>
      <c r="F596" s="405">
        <f t="shared" si="2"/>
        <v>-0.01001669449</v>
      </c>
    </row>
    <row r="597" ht="15.75" customHeight="1">
      <c r="A597" s="403" t="s">
        <v>947</v>
      </c>
      <c r="B597" s="404">
        <v>6404.03</v>
      </c>
      <c r="C597" s="405">
        <f t="shared" si="1"/>
        <v>-0.003141242269</v>
      </c>
      <c r="D597" s="403" t="s">
        <v>947</v>
      </c>
      <c r="E597" s="406">
        <v>59.9</v>
      </c>
      <c r="F597" s="405">
        <f t="shared" si="2"/>
        <v>0.003350083752</v>
      </c>
    </row>
    <row r="598" ht="15.75" customHeight="1">
      <c r="A598" s="403" t="s">
        <v>948</v>
      </c>
      <c r="B598" s="404">
        <v>6424.21</v>
      </c>
      <c r="C598" s="405">
        <f t="shared" si="1"/>
        <v>0.002992955548</v>
      </c>
      <c r="D598" s="403" t="s">
        <v>948</v>
      </c>
      <c r="E598" s="406">
        <v>59.7</v>
      </c>
      <c r="F598" s="405">
        <f t="shared" si="2"/>
        <v>0.04370629371</v>
      </c>
    </row>
    <row r="599" ht="15.75" customHeight="1">
      <c r="A599" s="403" t="s">
        <v>949</v>
      </c>
      <c r="B599" s="404">
        <v>6405.04</v>
      </c>
      <c r="C599" s="405">
        <f t="shared" si="1"/>
        <v>0.009220801321</v>
      </c>
      <c r="D599" s="403" t="s">
        <v>949</v>
      </c>
      <c r="E599" s="406">
        <v>57.2</v>
      </c>
      <c r="F599" s="405">
        <f t="shared" si="2"/>
        <v>0.00350877193</v>
      </c>
    </row>
    <row r="600" ht="15.75" customHeight="1">
      <c r="A600" s="403" t="s">
        <v>950</v>
      </c>
      <c r="B600" s="404">
        <v>6346.52</v>
      </c>
      <c r="C600" s="405">
        <f t="shared" si="1"/>
        <v>0.006210215067</v>
      </c>
      <c r="D600" s="403" t="s">
        <v>950</v>
      </c>
      <c r="E600" s="406">
        <v>57.0</v>
      </c>
      <c r="F600" s="405">
        <f t="shared" si="2"/>
        <v>0.01243339254</v>
      </c>
    </row>
    <row r="601" ht="15.75" customHeight="1">
      <c r="A601" s="403" t="s">
        <v>951</v>
      </c>
      <c r="B601" s="404">
        <v>6307.35</v>
      </c>
      <c r="C601" s="405">
        <f t="shared" si="1"/>
        <v>0.005422957185</v>
      </c>
      <c r="D601" s="403" t="s">
        <v>951</v>
      </c>
      <c r="E601" s="406">
        <v>56.3</v>
      </c>
      <c r="F601" s="405">
        <f t="shared" si="2"/>
        <v>0.01077199282</v>
      </c>
    </row>
    <row r="602" ht="15.75" customHeight="1">
      <c r="A602" s="403" t="s">
        <v>952</v>
      </c>
      <c r="B602" s="404">
        <v>6273.33</v>
      </c>
      <c r="C602" s="405">
        <f t="shared" si="1"/>
        <v>0.00116820752</v>
      </c>
      <c r="D602" s="403" t="s">
        <v>952</v>
      </c>
      <c r="E602" s="406">
        <v>55.7</v>
      </c>
      <c r="F602" s="405">
        <f t="shared" si="2"/>
        <v>-0.003577817531</v>
      </c>
    </row>
    <row r="603" ht="15.75" customHeight="1">
      <c r="A603" s="403" t="s">
        <v>953</v>
      </c>
      <c r="B603" s="404">
        <v>6266.01</v>
      </c>
      <c r="C603" s="405">
        <f t="shared" si="1"/>
        <v>0.009280989113</v>
      </c>
      <c r="D603" s="403" t="s">
        <v>953</v>
      </c>
      <c r="E603" s="406">
        <v>55.9</v>
      </c>
      <c r="F603" s="405">
        <f t="shared" si="2"/>
        <v>-0.007104795737</v>
      </c>
    </row>
    <row r="604" ht="15.75" customHeight="1">
      <c r="A604" s="403" t="s">
        <v>954</v>
      </c>
      <c r="B604" s="404">
        <v>6208.39</v>
      </c>
      <c r="C604" s="405">
        <f t="shared" si="1"/>
        <v>-0.0007033910854</v>
      </c>
      <c r="D604" s="403" t="s">
        <v>954</v>
      </c>
      <c r="E604" s="406">
        <v>56.3</v>
      </c>
      <c r="F604" s="405">
        <f t="shared" si="2"/>
        <v>-0.005300353357</v>
      </c>
    </row>
    <row r="605" ht="15.75" customHeight="1">
      <c r="A605" s="403" t="s">
        <v>955</v>
      </c>
      <c r="B605" s="404">
        <v>6212.76</v>
      </c>
      <c r="C605" s="405">
        <f t="shared" si="1"/>
        <v>0.005755025327</v>
      </c>
      <c r="D605" s="403" t="s">
        <v>955</v>
      </c>
      <c r="E605" s="406">
        <v>56.6</v>
      </c>
      <c r="F605" s="405">
        <f t="shared" si="2"/>
        <v>-0.00176366843</v>
      </c>
    </row>
    <row r="606" ht="15.75" customHeight="1">
      <c r="A606" s="403" t="s">
        <v>956</v>
      </c>
      <c r="B606" s="404">
        <v>6177.21</v>
      </c>
      <c r="C606" s="405">
        <f t="shared" si="1"/>
        <v>-0.003124309094</v>
      </c>
      <c r="D606" s="403" t="s">
        <v>956</v>
      </c>
      <c r="E606" s="406">
        <v>56.7</v>
      </c>
      <c r="F606" s="405">
        <f t="shared" si="2"/>
        <v>0</v>
      </c>
    </row>
    <row r="607" ht="15.75" customHeight="1">
      <c r="A607" s="403" t="s">
        <v>957</v>
      </c>
      <c r="B607" s="404">
        <v>6196.57</v>
      </c>
      <c r="C607" s="405">
        <f t="shared" si="1"/>
        <v>-0.00375727097</v>
      </c>
      <c r="D607" s="403" t="s">
        <v>957</v>
      </c>
      <c r="E607" s="406">
        <v>56.7</v>
      </c>
      <c r="F607" s="405">
        <f t="shared" si="2"/>
        <v>-0.01733102253</v>
      </c>
    </row>
    <row r="608" ht="15.75" customHeight="1">
      <c r="A608" s="403" t="s">
        <v>958</v>
      </c>
      <c r="B608" s="404">
        <v>6219.94</v>
      </c>
      <c r="C608" s="405">
        <f t="shared" si="1"/>
        <v>0.0112934275</v>
      </c>
      <c r="D608" s="403" t="s">
        <v>958</v>
      </c>
      <c r="E608" s="406">
        <v>57.7</v>
      </c>
      <c r="F608" s="405">
        <f t="shared" si="2"/>
        <v>0.03035714286</v>
      </c>
    </row>
    <row r="609" ht="15.75" customHeight="1">
      <c r="A609" s="403" t="s">
        <v>959</v>
      </c>
      <c r="B609" s="404">
        <v>6150.48</v>
      </c>
      <c r="C609" s="405">
        <f t="shared" si="1"/>
        <v>0</v>
      </c>
      <c r="D609" s="403" t="s">
        <v>959</v>
      </c>
      <c r="E609" s="406">
        <v>56.0</v>
      </c>
      <c r="F609" s="405">
        <f t="shared" si="2"/>
        <v>0</v>
      </c>
    </row>
    <row r="610" ht="15.75" customHeight="1">
      <c r="A610" s="403" t="s">
        <v>960</v>
      </c>
      <c r="B610" s="404">
        <v>6150.48</v>
      </c>
      <c r="C610" s="405">
        <f t="shared" si="1"/>
        <v>0.01787177141</v>
      </c>
      <c r="D610" s="403" t="s">
        <v>960</v>
      </c>
      <c r="E610" s="406">
        <v>56.0</v>
      </c>
      <c r="F610" s="405">
        <f t="shared" si="2"/>
        <v>0.007194244604</v>
      </c>
    </row>
    <row r="611" ht="15.75" customHeight="1">
      <c r="A611" s="403" t="s">
        <v>961</v>
      </c>
      <c r="B611" s="404">
        <v>6042.49</v>
      </c>
      <c r="C611" s="405">
        <f t="shared" si="1"/>
        <v>0.002629989513</v>
      </c>
      <c r="D611" s="403" t="s">
        <v>961</v>
      </c>
      <c r="E611" s="406">
        <v>55.6</v>
      </c>
      <c r="F611" s="405">
        <f t="shared" si="2"/>
        <v>-0.01067615658</v>
      </c>
    </row>
    <row r="612" ht="15.75" customHeight="1">
      <c r="A612" s="403" t="s">
        <v>962</v>
      </c>
      <c r="B612" s="404">
        <v>6026.64</v>
      </c>
      <c r="C612" s="405">
        <f t="shared" si="1"/>
        <v>0.00565852291</v>
      </c>
      <c r="D612" s="403" t="s">
        <v>962</v>
      </c>
      <c r="E612" s="406">
        <v>56.2</v>
      </c>
      <c r="F612" s="405">
        <f t="shared" si="2"/>
        <v>0.003571428571</v>
      </c>
    </row>
    <row r="613" ht="15.75" customHeight="1">
      <c r="A613" s="403" t="s">
        <v>963</v>
      </c>
      <c r="B613" s="404">
        <v>5992.73</v>
      </c>
      <c r="C613" s="405">
        <f t="shared" si="1"/>
        <v>-0.01642914705</v>
      </c>
      <c r="D613" s="403" t="s">
        <v>963</v>
      </c>
      <c r="E613" s="406">
        <v>56.0</v>
      </c>
      <c r="F613" s="405">
        <f t="shared" si="2"/>
        <v>-0.0158172232</v>
      </c>
    </row>
    <row r="614" ht="15.75" customHeight="1">
      <c r="A614" s="403" t="s">
        <v>964</v>
      </c>
      <c r="B614" s="404">
        <v>6092.83</v>
      </c>
      <c r="C614" s="405">
        <f t="shared" si="1"/>
        <v>0.009441933517</v>
      </c>
      <c r="D614" s="403" t="s">
        <v>964</v>
      </c>
      <c r="E614" s="406">
        <v>56.9</v>
      </c>
      <c r="F614" s="405">
        <f t="shared" si="2"/>
        <v>0.00176056338</v>
      </c>
    </row>
    <row r="615" ht="15.75" customHeight="1">
      <c r="A615" s="403" t="s">
        <v>965</v>
      </c>
      <c r="B615" s="404">
        <v>6035.84</v>
      </c>
      <c r="C615" s="405">
        <f t="shared" si="1"/>
        <v>-0.01144662473</v>
      </c>
      <c r="D615" s="403" t="s">
        <v>965</v>
      </c>
      <c r="E615" s="406">
        <v>56.8</v>
      </c>
      <c r="F615" s="405">
        <f t="shared" si="2"/>
        <v>-0.03565365025</v>
      </c>
    </row>
    <row r="616" ht="15.75" customHeight="1">
      <c r="A616" s="403" t="s">
        <v>966</v>
      </c>
      <c r="B616" s="404">
        <v>6105.73</v>
      </c>
      <c r="C616" s="405">
        <f t="shared" si="1"/>
        <v>-0.003212846161</v>
      </c>
      <c r="D616" s="403" t="s">
        <v>966</v>
      </c>
      <c r="E616" s="406">
        <v>58.9</v>
      </c>
      <c r="F616" s="405">
        <f t="shared" si="2"/>
        <v>0.006837606838</v>
      </c>
    </row>
    <row r="617" ht="15.75" customHeight="1">
      <c r="A617" s="403" t="s">
        <v>967</v>
      </c>
      <c r="B617" s="404">
        <v>6125.41</v>
      </c>
      <c r="C617" s="405">
        <f t="shared" si="1"/>
        <v>0.009228259795</v>
      </c>
      <c r="D617" s="403" t="s">
        <v>967</v>
      </c>
      <c r="E617" s="406">
        <v>58.5</v>
      </c>
      <c r="F617" s="405">
        <f t="shared" si="2"/>
        <v>-0.001706484642</v>
      </c>
    </row>
    <row r="618" ht="15.75" customHeight="1">
      <c r="A618" s="403" t="s">
        <v>968</v>
      </c>
      <c r="B618" s="404">
        <v>6069.4</v>
      </c>
      <c r="C618" s="405">
        <f t="shared" si="1"/>
        <v>0.002750815745</v>
      </c>
      <c r="D618" s="403" t="s">
        <v>968</v>
      </c>
      <c r="E618" s="406">
        <v>58.6</v>
      </c>
      <c r="F618" s="405">
        <f t="shared" si="2"/>
        <v>-0.01180438449</v>
      </c>
    </row>
    <row r="619" ht="15.75" customHeight="1">
      <c r="A619" s="403" t="s">
        <v>969</v>
      </c>
      <c r="B619" s="404">
        <v>6052.75</v>
      </c>
      <c r="C619" s="405">
        <f t="shared" si="1"/>
        <v>0.0001685468453</v>
      </c>
      <c r="D619" s="403" t="s">
        <v>969</v>
      </c>
      <c r="E619" s="406">
        <v>59.3</v>
      </c>
      <c r="F619" s="405">
        <f t="shared" si="2"/>
        <v>0.001689189189</v>
      </c>
    </row>
    <row r="620" ht="15.75" customHeight="1">
      <c r="A620" s="403" t="s">
        <v>970</v>
      </c>
      <c r="B620" s="404">
        <v>6051.73</v>
      </c>
      <c r="C620" s="405">
        <f t="shared" si="1"/>
        <v>0.004885168648</v>
      </c>
      <c r="D620" s="403" t="s">
        <v>970</v>
      </c>
      <c r="E620" s="406">
        <v>59.2</v>
      </c>
      <c r="F620" s="405">
        <f t="shared" si="2"/>
        <v>0.09833024119</v>
      </c>
    </row>
    <row r="621" ht="15.75" customHeight="1">
      <c r="A621" s="403" t="s">
        <v>971</v>
      </c>
      <c r="B621" s="404">
        <v>6022.31</v>
      </c>
      <c r="C621" s="405">
        <f t="shared" si="1"/>
        <v>0.001446718361</v>
      </c>
      <c r="D621" s="403" t="s">
        <v>971</v>
      </c>
      <c r="E621" s="406">
        <v>53.9</v>
      </c>
      <c r="F621" s="405">
        <f t="shared" si="2"/>
        <v>0.001858736059</v>
      </c>
    </row>
    <row r="622" ht="15.75" customHeight="1">
      <c r="A622" s="403" t="s">
        <v>972</v>
      </c>
      <c r="B622" s="404">
        <v>6013.61</v>
      </c>
      <c r="C622" s="405">
        <f t="shared" si="1"/>
        <v>-0.003717663041</v>
      </c>
      <c r="D622" s="403" t="s">
        <v>972</v>
      </c>
      <c r="E622" s="406">
        <v>53.8</v>
      </c>
      <c r="F622" s="405">
        <f t="shared" si="2"/>
        <v>-0.03411131059</v>
      </c>
    </row>
    <row r="623" ht="15.75" customHeight="1">
      <c r="A623" s="403" t="s">
        <v>973</v>
      </c>
      <c r="B623" s="404">
        <v>6036.05</v>
      </c>
      <c r="C623" s="405">
        <f t="shared" si="1"/>
        <v>-0.005042329856</v>
      </c>
      <c r="D623" s="403" t="s">
        <v>973</v>
      </c>
      <c r="E623" s="406">
        <v>55.7</v>
      </c>
      <c r="F623" s="405">
        <f t="shared" si="2"/>
        <v>0</v>
      </c>
    </row>
    <row r="624" ht="15.75" customHeight="1">
      <c r="A624" s="403" t="s">
        <v>974</v>
      </c>
      <c r="B624" s="404">
        <v>6066.64</v>
      </c>
      <c r="C624" s="405">
        <f t="shared" si="1"/>
        <v>0.001914104756</v>
      </c>
      <c r="D624" s="403" t="s">
        <v>974</v>
      </c>
      <c r="E624" s="406">
        <v>55.7</v>
      </c>
      <c r="F624" s="405">
        <f t="shared" si="2"/>
        <v>0.0569259962</v>
      </c>
    </row>
    <row r="625" ht="15.75" customHeight="1">
      <c r="A625" s="403" t="s">
        <v>975</v>
      </c>
      <c r="B625" s="404">
        <v>6055.05</v>
      </c>
      <c r="C625" s="405">
        <f t="shared" si="1"/>
        <v>0.005296232038</v>
      </c>
      <c r="D625" s="403" t="s">
        <v>975</v>
      </c>
      <c r="E625" s="406">
        <v>52.7</v>
      </c>
      <c r="F625" s="405">
        <f t="shared" si="2"/>
        <v>0.0374015748</v>
      </c>
    </row>
    <row r="626" ht="15.75" customHeight="1">
      <c r="A626" s="403" t="s">
        <v>976</v>
      </c>
      <c r="B626" s="404">
        <v>6023.15</v>
      </c>
      <c r="C626" s="405">
        <f t="shared" si="1"/>
        <v>0.007908445437</v>
      </c>
      <c r="D626" s="403" t="s">
        <v>976</v>
      </c>
      <c r="E626" s="406">
        <v>50.8</v>
      </c>
      <c r="F626" s="405">
        <f t="shared" si="2"/>
        <v>-0.02681992337</v>
      </c>
    </row>
    <row r="627" ht="15.75" customHeight="1">
      <c r="A627" s="403" t="s">
        <v>977</v>
      </c>
      <c r="B627" s="404">
        <v>5975.89</v>
      </c>
      <c r="C627" s="405">
        <f t="shared" si="1"/>
        <v>-0.01033405153</v>
      </c>
      <c r="D627" s="403" t="s">
        <v>977</v>
      </c>
      <c r="E627" s="406">
        <v>52.2</v>
      </c>
      <c r="F627" s="405">
        <f t="shared" si="2"/>
        <v>-0.01136363636</v>
      </c>
    </row>
    <row r="628" ht="15.75" customHeight="1">
      <c r="A628" s="403" t="s">
        <v>978</v>
      </c>
      <c r="B628" s="404">
        <v>6038.29</v>
      </c>
      <c r="C628" s="405">
        <f t="shared" si="1"/>
        <v>-0.002499413555</v>
      </c>
      <c r="D628" s="403" t="s">
        <v>978</v>
      </c>
      <c r="E628" s="406">
        <v>52.8</v>
      </c>
      <c r="F628" s="405">
        <f t="shared" si="2"/>
        <v>0.04554455446</v>
      </c>
    </row>
    <row r="629" ht="15.75" customHeight="1">
      <c r="A629" s="403" t="s">
        <v>979</v>
      </c>
      <c r="B629" s="404">
        <v>6053.42</v>
      </c>
      <c r="C629" s="405">
        <f t="shared" si="1"/>
        <v>0.0057185579</v>
      </c>
      <c r="D629" s="403" t="s">
        <v>979</v>
      </c>
      <c r="E629" s="406">
        <v>50.5</v>
      </c>
      <c r="F629" s="405">
        <f t="shared" si="2"/>
        <v>-0.007858546169</v>
      </c>
    </row>
    <row r="630" ht="15.75" customHeight="1">
      <c r="A630" s="403" t="s">
        <v>980</v>
      </c>
      <c r="B630" s="404">
        <v>6019.0</v>
      </c>
      <c r="C630" s="405">
        <f t="shared" si="1"/>
        <v>0.004283094707</v>
      </c>
      <c r="D630" s="403" t="s">
        <v>980</v>
      </c>
      <c r="E630" s="406">
        <v>50.9</v>
      </c>
      <c r="F630" s="405">
        <f t="shared" si="2"/>
        <v>-0.003913894325</v>
      </c>
    </row>
    <row r="631" ht="15.75" customHeight="1">
      <c r="A631" s="403" t="s">
        <v>981</v>
      </c>
      <c r="B631" s="404">
        <v>5993.33</v>
      </c>
      <c r="C631" s="405">
        <f t="shared" si="1"/>
        <v>0.0003922563587</v>
      </c>
      <c r="D631" s="403" t="s">
        <v>981</v>
      </c>
      <c r="E631" s="406">
        <v>51.1</v>
      </c>
      <c r="F631" s="405">
        <f t="shared" si="2"/>
        <v>0.003929273084</v>
      </c>
    </row>
    <row r="632" ht="15.75" customHeight="1">
      <c r="A632" s="403" t="s">
        <v>982</v>
      </c>
      <c r="B632" s="404">
        <v>5990.98</v>
      </c>
      <c r="C632" s="405">
        <f t="shared" si="1"/>
        <v>-0.002947397852</v>
      </c>
      <c r="D632" s="403" t="s">
        <v>982</v>
      </c>
      <c r="E632" s="406">
        <v>50.9</v>
      </c>
      <c r="F632" s="405">
        <f t="shared" si="2"/>
        <v>-0.02115384615</v>
      </c>
    </row>
    <row r="633" ht="15.75" customHeight="1">
      <c r="A633" s="403" t="s">
        <v>983</v>
      </c>
      <c r="B633" s="404">
        <v>6008.69</v>
      </c>
      <c r="C633" s="405">
        <f t="shared" si="1"/>
        <v>0.003822373246</v>
      </c>
      <c r="D633" s="403" t="s">
        <v>983</v>
      </c>
      <c r="E633" s="406">
        <v>52.0</v>
      </c>
      <c r="F633" s="405">
        <f t="shared" si="2"/>
        <v>0.01761252446</v>
      </c>
    </row>
    <row r="634" ht="15.75" customHeight="1">
      <c r="A634" s="403" t="s">
        <v>984</v>
      </c>
      <c r="B634" s="404">
        <v>5985.81</v>
      </c>
      <c r="C634" s="405">
        <f t="shared" si="1"/>
        <v>0.01716801648</v>
      </c>
      <c r="D634" s="403" t="s">
        <v>984</v>
      </c>
      <c r="E634" s="406">
        <v>51.1</v>
      </c>
      <c r="F634" s="405">
        <f t="shared" si="2"/>
        <v>0.04498977505</v>
      </c>
    </row>
    <row r="635" ht="15.75" customHeight="1">
      <c r="A635" s="403" t="s">
        <v>985</v>
      </c>
      <c r="B635" s="404">
        <v>5884.78</v>
      </c>
      <c r="C635" s="405">
        <f t="shared" si="1"/>
        <v>0.007165949843</v>
      </c>
      <c r="D635" s="403" t="s">
        <v>985</v>
      </c>
      <c r="E635" s="406">
        <v>48.9</v>
      </c>
      <c r="F635" s="405">
        <f t="shared" si="2"/>
        <v>-0.01807228916</v>
      </c>
    </row>
    <row r="636" ht="15.75" customHeight="1">
      <c r="A636" s="403" t="s">
        <v>986</v>
      </c>
      <c r="B636" s="404">
        <v>5842.91</v>
      </c>
      <c r="C636" s="405">
        <f t="shared" si="1"/>
        <v>0.009558382677</v>
      </c>
      <c r="D636" s="403" t="s">
        <v>986</v>
      </c>
      <c r="E636" s="406">
        <v>49.8</v>
      </c>
      <c r="F636" s="405">
        <f t="shared" si="2"/>
        <v>0.02680412371</v>
      </c>
    </row>
    <row r="637" ht="15.75" customHeight="1">
      <c r="A637" s="403" t="s">
        <v>987</v>
      </c>
      <c r="B637" s="404">
        <v>5787.59</v>
      </c>
      <c r="C637" s="405">
        <f t="shared" si="1"/>
        <v>-0.004381513351</v>
      </c>
      <c r="D637" s="403" t="s">
        <v>987</v>
      </c>
      <c r="E637" s="406">
        <v>48.5</v>
      </c>
      <c r="F637" s="405">
        <f t="shared" si="2"/>
        <v>-0.02217741935</v>
      </c>
    </row>
    <row r="638" ht="15.75" customHeight="1">
      <c r="A638" s="403" t="s">
        <v>988</v>
      </c>
      <c r="B638" s="404">
        <v>5813.06</v>
      </c>
      <c r="C638" s="405">
        <f t="shared" si="1"/>
        <v>-0.01022793638</v>
      </c>
      <c r="D638" s="403" t="s">
        <v>988</v>
      </c>
      <c r="E638" s="406">
        <v>49.6</v>
      </c>
      <c r="F638" s="405">
        <f t="shared" si="2"/>
        <v>-0.002012072435</v>
      </c>
    </row>
    <row r="639" ht="15.75" customHeight="1">
      <c r="A639" s="403" t="s">
        <v>989</v>
      </c>
      <c r="B639" s="404">
        <v>5873.13</v>
      </c>
      <c r="C639" s="405">
        <f t="shared" si="1"/>
        <v>0.007531011815</v>
      </c>
      <c r="D639" s="403" t="s">
        <v>989</v>
      </c>
      <c r="E639" s="406">
        <v>49.7</v>
      </c>
      <c r="F639" s="405">
        <f t="shared" si="2"/>
        <v>-0.002008032129</v>
      </c>
    </row>
    <row r="640" ht="15.75" customHeight="1">
      <c r="A640" s="403" t="s">
        <v>990</v>
      </c>
      <c r="B640" s="404">
        <v>5829.23</v>
      </c>
      <c r="C640" s="405">
        <f t="shared" si="1"/>
        <v>-0.001857851262</v>
      </c>
      <c r="D640" s="403" t="s">
        <v>990</v>
      </c>
      <c r="E640" s="406">
        <v>49.8</v>
      </c>
      <c r="F640" s="405">
        <f t="shared" si="2"/>
        <v>-0.004</v>
      </c>
    </row>
    <row r="641" ht="15.75" customHeight="1">
      <c r="A641" s="403" t="s">
        <v>991</v>
      </c>
      <c r="B641" s="404">
        <v>5840.08</v>
      </c>
      <c r="C641" s="405">
        <f t="shared" si="1"/>
        <v>0.004630872021</v>
      </c>
      <c r="D641" s="403" t="s">
        <v>991</v>
      </c>
      <c r="E641" s="406">
        <v>50.0</v>
      </c>
      <c r="F641" s="405">
        <f t="shared" si="2"/>
        <v>-0.0157480315</v>
      </c>
    </row>
    <row r="642" ht="15.75" customHeight="1">
      <c r="A642" s="403" t="s">
        <v>992</v>
      </c>
      <c r="B642" s="404">
        <v>5813.16</v>
      </c>
      <c r="C642" s="405">
        <f t="shared" si="1"/>
        <v>0.01089820172</v>
      </c>
      <c r="D642" s="403" t="s">
        <v>992</v>
      </c>
      <c r="E642" s="406">
        <v>50.8</v>
      </c>
      <c r="F642" s="405">
        <f t="shared" si="2"/>
        <v>-0.001964636542</v>
      </c>
    </row>
    <row r="643" ht="15.75" customHeight="1">
      <c r="A643" s="403" t="s">
        <v>993</v>
      </c>
      <c r="B643" s="404">
        <v>5750.49</v>
      </c>
      <c r="C643" s="405">
        <f t="shared" si="1"/>
        <v>0.00456470243</v>
      </c>
      <c r="D643" s="403" t="s">
        <v>993</v>
      </c>
      <c r="E643" s="406">
        <v>50.9</v>
      </c>
      <c r="F643" s="405">
        <f t="shared" si="2"/>
        <v>0.0408997955</v>
      </c>
    </row>
    <row r="644" ht="15.75" customHeight="1">
      <c r="A644" s="403" t="s">
        <v>994</v>
      </c>
      <c r="B644" s="404">
        <v>5724.36</v>
      </c>
      <c r="C644" s="405">
        <f t="shared" si="1"/>
        <v>0.0139345235</v>
      </c>
      <c r="D644" s="403" t="s">
        <v>994</v>
      </c>
      <c r="E644" s="406">
        <v>48.9</v>
      </c>
      <c r="F644" s="405">
        <f t="shared" si="2"/>
        <v>-0.002040816327</v>
      </c>
    </row>
    <row r="645" ht="15.75" customHeight="1">
      <c r="A645" s="403" t="s">
        <v>995</v>
      </c>
      <c r="B645" s="404">
        <v>5645.69</v>
      </c>
      <c r="C645" s="405">
        <f t="shared" si="1"/>
        <v>0.007078117948</v>
      </c>
      <c r="D645" s="403" t="s">
        <v>995</v>
      </c>
      <c r="E645" s="406">
        <v>49.0</v>
      </c>
      <c r="F645" s="405">
        <f t="shared" si="2"/>
        <v>-0.006085192698</v>
      </c>
    </row>
    <row r="646" ht="15.75" customHeight="1">
      <c r="A646" s="403" t="s">
        <v>996</v>
      </c>
      <c r="B646" s="404">
        <v>5606.01</v>
      </c>
      <c r="C646" s="405">
        <f t="shared" si="1"/>
        <v>0.003073988652</v>
      </c>
      <c r="D646" s="403" t="s">
        <v>996</v>
      </c>
      <c r="E646" s="406">
        <v>49.3</v>
      </c>
      <c r="F646" s="405">
        <f t="shared" si="2"/>
        <v>0.02494802495</v>
      </c>
    </row>
    <row r="647" ht="15.75" customHeight="1">
      <c r="A647" s="403" t="s">
        <v>997</v>
      </c>
      <c r="B647" s="404">
        <v>5588.83</v>
      </c>
      <c r="C647" s="405">
        <f t="shared" si="1"/>
        <v>0.009637827253</v>
      </c>
      <c r="D647" s="403" t="s">
        <v>997</v>
      </c>
      <c r="E647" s="406">
        <v>48.1</v>
      </c>
      <c r="F647" s="405">
        <f t="shared" si="2"/>
        <v>0.01906779661</v>
      </c>
    </row>
    <row r="648" ht="15.75" customHeight="1">
      <c r="A648" s="403" t="s">
        <v>998</v>
      </c>
      <c r="B648" s="404">
        <v>5535.48</v>
      </c>
      <c r="C648" s="405">
        <f t="shared" si="1"/>
        <v>0.004376415259</v>
      </c>
      <c r="D648" s="403" t="s">
        <v>998</v>
      </c>
      <c r="E648" s="406">
        <v>47.2</v>
      </c>
      <c r="F648" s="405">
        <f t="shared" si="2"/>
        <v>-0.002114164905</v>
      </c>
    </row>
    <row r="649" ht="15.75" customHeight="1">
      <c r="A649" s="403" t="s">
        <v>999</v>
      </c>
      <c r="B649" s="404">
        <v>5511.36</v>
      </c>
      <c r="C649" s="405">
        <f t="shared" si="1"/>
        <v>-0.001024105448</v>
      </c>
      <c r="D649" s="403" t="s">
        <v>999</v>
      </c>
      <c r="E649" s="406">
        <v>47.3</v>
      </c>
      <c r="F649" s="405">
        <f t="shared" si="2"/>
        <v>-0.01867219917</v>
      </c>
    </row>
    <row r="650" ht="15.75" customHeight="1">
      <c r="A650" s="403" t="s">
        <v>1000</v>
      </c>
      <c r="B650" s="404">
        <v>5517.01</v>
      </c>
      <c r="C650" s="405">
        <f t="shared" si="1"/>
        <v>0.006825303261</v>
      </c>
      <c r="D650" s="403" t="s">
        <v>1000</v>
      </c>
      <c r="E650" s="406">
        <v>48.2</v>
      </c>
      <c r="F650" s="405">
        <f t="shared" si="2"/>
        <v>0.008368200837</v>
      </c>
    </row>
    <row r="651" ht="15.75" customHeight="1">
      <c r="A651" s="403" t="s">
        <v>1001</v>
      </c>
      <c r="B651" s="404">
        <v>5479.61</v>
      </c>
      <c r="C651" s="405">
        <f t="shared" si="1"/>
        <v>0.00334533283</v>
      </c>
      <c r="D651" s="403" t="s">
        <v>1001</v>
      </c>
      <c r="E651" s="406">
        <v>47.8</v>
      </c>
      <c r="F651" s="405">
        <f t="shared" si="2"/>
        <v>0.008438818565</v>
      </c>
    </row>
    <row r="652" ht="15.75" customHeight="1">
      <c r="A652" s="403" t="s">
        <v>1002</v>
      </c>
      <c r="B652" s="404">
        <v>5461.34</v>
      </c>
      <c r="C652" s="405">
        <f t="shared" si="1"/>
        <v>0.007185036829</v>
      </c>
      <c r="D652" s="403" t="s">
        <v>1002</v>
      </c>
      <c r="E652" s="406">
        <v>47.4</v>
      </c>
      <c r="F652" s="405">
        <f t="shared" si="2"/>
        <v>0.03947368421</v>
      </c>
    </row>
    <row r="653" ht="15.75" customHeight="1">
      <c r="A653" s="403" t="s">
        <v>1003</v>
      </c>
      <c r="B653" s="404">
        <v>5422.38</v>
      </c>
      <c r="C653" s="405">
        <f t="shared" si="1"/>
        <v>-0.01157156763</v>
      </c>
      <c r="D653" s="403" t="s">
        <v>1003</v>
      </c>
      <c r="E653" s="406">
        <v>45.6</v>
      </c>
      <c r="F653" s="405">
        <f t="shared" si="2"/>
        <v>-0.02355460385</v>
      </c>
    </row>
    <row r="654" ht="15.75" customHeight="1">
      <c r="A654" s="403" t="s">
        <v>1004</v>
      </c>
      <c r="B654" s="404">
        <v>5485.86</v>
      </c>
      <c r="C654" s="405">
        <f t="shared" si="1"/>
        <v>-0.002246185577</v>
      </c>
      <c r="D654" s="403" t="s">
        <v>1004</v>
      </c>
      <c r="E654" s="406">
        <v>46.7</v>
      </c>
      <c r="F654" s="405">
        <f t="shared" si="2"/>
        <v>-0.006382978723</v>
      </c>
    </row>
    <row r="655" ht="15.75" customHeight="1">
      <c r="A655" s="403" t="s">
        <v>1005</v>
      </c>
      <c r="B655" s="404">
        <v>5498.21</v>
      </c>
      <c r="C655" s="405">
        <f t="shared" si="1"/>
        <v>0.01162459085</v>
      </c>
      <c r="D655" s="403" t="s">
        <v>1005</v>
      </c>
      <c r="E655" s="406">
        <v>47.0</v>
      </c>
      <c r="F655" s="405">
        <f t="shared" si="2"/>
        <v>0.0514541387</v>
      </c>
    </row>
    <row r="656" ht="15.75" customHeight="1">
      <c r="A656" s="403" t="s">
        <v>1006</v>
      </c>
      <c r="B656" s="404">
        <v>5435.03</v>
      </c>
      <c r="C656" s="405">
        <f t="shared" si="1"/>
        <v>0.002177673043</v>
      </c>
      <c r="D656" s="403" t="s">
        <v>1006</v>
      </c>
      <c r="E656" s="406">
        <v>44.7</v>
      </c>
      <c r="F656" s="405">
        <f t="shared" si="2"/>
        <v>-0.002232142857</v>
      </c>
    </row>
    <row r="657" ht="15.75" customHeight="1">
      <c r="A657" s="403" t="s">
        <v>1007</v>
      </c>
      <c r="B657" s="404">
        <v>5423.22</v>
      </c>
      <c r="C657" s="405">
        <f t="shared" si="1"/>
        <v>0.0002655954318</v>
      </c>
      <c r="D657" s="403" t="s">
        <v>1007</v>
      </c>
      <c r="E657" s="406">
        <v>44.8</v>
      </c>
      <c r="F657" s="405">
        <f t="shared" si="2"/>
        <v>-0.008849557522</v>
      </c>
    </row>
    <row r="658" ht="15.75" customHeight="1">
      <c r="A658" s="403" t="s">
        <v>1008</v>
      </c>
      <c r="B658" s="404">
        <v>5421.78</v>
      </c>
      <c r="C658" s="405">
        <f t="shared" si="1"/>
        <v>0.01343387085</v>
      </c>
      <c r="D658" s="403" t="s">
        <v>1008</v>
      </c>
      <c r="E658" s="406">
        <v>45.2</v>
      </c>
      <c r="F658" s="405">
        <f t="shared" si="2"/>
        <v>0.02961275626</v>
      </c>
    </row>
    <row r="659" ht="15.75" customHeight="1">
      <c r="A659" s="403" t="s">
        <v>1009</v>
      </c>
      <c r="B659" s="404">
        <v>5349.91</v>
      </c>
      <c r="C659" s="405">
        <f t="shared" si="1"/>
        <v>0.003468119188</v>
      </c>
      <c r="D659" s="403" t="s">
        <v>1009</v>
      </c>
      <c r="E659" s="406">
        <v>43.9</v>
      </c>
      <c r="F659" s="405">
        <f t="shared" si="2"/>
        <v>-0.004535147392</v>
      </c>
    </row>
    <row r="660" ht="15.75" customHeight="1">
      <c r="A660" s="403" t="s">
        <v>1010</v>
      </c>
      <c r="B660" s="404">
        <v>5331.42</v>
      </c>
      <c r="C660" s="405">
        <f t="shared" si="1"/>
        <v>0.003999864411</v>
      </c>
      <c r="D660" s="403" t="s">
        <v>1010</v>
      </c>
      <c r="E660" s="406">
        <v>44.1</v>
      </c>
      <c r="F660" s="405">
        <f t="shared" si="2"/>
        <v>0.009153318078</v>
      </c>
    </row>
    <row r="661" ht="15.75" customHeight="1">
      <c r="A661" s="403" t="s">
        <v>1011</v>
      </c>
      <c r="B661" s="404">
        <v>5310.18</v>
      </c>
      <c r="C661" s="405">
        <f t="shared" si="1"/>
        <v>0.009827897689</v>
      </c>
      <c r="D661" s="403" t="s">
        <v>1011</v>
      </c>
      <c r="E661" s="406">
        <v>43.7</v>
      </c>
      <c r="F661" s="405">
        <f t="shared" si="2"/>
        <v>0.01157407407</v>
      </c>
    </row>
    <row r="662" ht="15.75" customHeight="1">
      <c r="A662" s="403" t="s">
        <v>1012</v>
      </c>
      <c r="B662" s="404">
        <v>5258.5</v>
      </c>
      <c r="C662" s="405">
        <f t="shared" si="1"/>
        <v>0.01353630401</v>
      </c>
      <c r="D662" s="403" t="s">
        <v>1012</v>
      </c>
      <c r="E662" s="406">
        <v>43.2</v>
      </c>
      <c r="F662" s="405">
        <f t="shared" si="2"/>
        <v>0.04600484262</v>
      </c>
    </row>
    <row r="663" ht="15.75" customHeight="1">
      <c r="A663" s="403" t="s">
        <v>1013</v>
      </c>
      <c r="B663" s="404">
        <v>5188.27</v>
      </c>
      <c r="C663" s="405">
        <f t="shared" si="1"/>
        <v>0.004565617685</v>
      </c>
      <c r="D663" s="403" t="s">
        <v>1013</v>
      </c>
      <c r="E663" s="406">
        <v>41.3</v>
      </c>
      <c r="F663" s="405">
        <f t="shared" si="2"/>
        <v>-0.03278688525</v>
      </c>
    </row>
    <row r="664" ht="15.75" customHeight="1">
      <c r="A664" s="403" t="s">
        <v>1014</v>
      </c>
      <c r="B664" s="404">
        <v>5164.69</v>
      </c>
      <c r="C664" s="405">
        <f t="shared" si="1"/>
        <v>-0.01714252003</v>
      </c>
      <c r="D664" s="403" t="s">
        <v>1014</v>
      </c>
      <c r="E664" s="406">
        <v>42.7</v>
      </c>
      <c r="F664" s="405">
        <f t="shared" si="2"/>
        <v>-0.006976744186</v>
      </c>
    </row>
    <row r="665" ht="15.75" customHeight="1">
      <c r="A665" s="403" t="s">
        <v>1015</v>
      </c>
      <c r="B665" s="404">
        <v>5254.77</v>
      </c>
      <c r="C665" s="405">
        <f t="shared" si="1"/>
        <v>-0.01546840836</v>
      </c>
      <c r="D665" s="403" t="s">
        <v>1015</v>
      </c>
      <c r="E665" s="406">
        <v>43.0</v>
      </c>
      <c r="F665" s="405">
        <f t="shared" si="2"/>
        <v>0.002331002331</v>
      </c>
    </row>
    <row r="666" ht="15.75" customHeight="1">
      <c r="A666" s="403" t="s">
        <v>1016</v>
      </c>
      <c r="B666" s="404">
        <v>5337.33</v>
      </c>
      <c r="C666" s="405">
        <f t="shared" si="1"/>
        <v>0.01059573558</v>
      </c>
      <c r="D666" s="403" t="s">
        <v>1016</v>
      </c>
      <c r="E666" s="406">
        <v>42.9</v>
      </c>
      <c r="F666" s="405">
        <f t="shared" si="2"/>
        <v>0.03125</v>
      </c>
    </row>
    <row r="667" ht="15.75" customHeight="1">
      <c r="A667" s="403" t="s">
        <v>1017</v>
      </c>
      <c r="B667" s="404">
        <v>5281.37</v>
      </c>
      <c r="C667" s="405">
        <f t="shared" si="1"/>
        <v>0.02006574627</v>
      </c>
      <c r="D667" s="403" t="s">
        <v>1017</v>
      </c>
      <c r="E667" s="406">
        <v>41.6</v>
      </c>
      <c r="F667" s="405">
        <f t="shared" si="2"/>
        <v>0.01711491443</v>
      </c>
    </row>
    <row r="668" ht="15.75" customHeight="1">
      <c r="A668" s="403" t="s">
        <v>1018</v>
      </c>
      <c r="B668" s="404">
        <v>5177.48</v>
      </c>
      <c r="C668" s="405">
        <f t="shared" si="1"/>
        <v>0.01739051834</v>
      </c>
      <c r="D668" s="403" t="s">
        <v>1018</v>
      </c>
      <c r="E668" s="406">
        <v>40.9</v>
      </c>
      <c r="F668" s="405">
        <f t="shared" si="2"/>
        <v>0.00987654321</v>
      </c>
    </row>
    <row r="669" ht="15.75" customHeight="1">
      <c r="A669" s="403" t="s">
        <v>1019</v>
      </c>
      <c r="B669" s="404">
        <v>5088.98</v>
      </c>
      <c r="C669" s="405">
        <f t="shared" si="1"/>
        <v>-0.03444625114</v>
      </c>
      <c r="D669" s="403" t="s">
        <v>1019</v>
      </c>
      <c r="E669" s="406">
        <v>40.5</v>
      </c>
      <c r="F669" s="405">
        <f t="shared" si="2"/>
        <v>-0.04929577465</v>
      </c>
    </row>
    <row r="670" ht="15.75" customHeight="1">
      <c r="A670" s="403" t="s">
        <v>1020</v>
      </c>
      <c r="B670" s="404">
        <v>5270.53</v>
      </c>
      <c r="C670" s="405">
        <f t="shared" si="1"/>
        <v>-0.00144557952</v>
      </c>
      <c r="D670" s="403" t="s">
        <v>1020</v>
      </c>
      <c r="E670" s="406">
        <v>42.6</v>
      </c>
      <c r="F670" s="405">
        <f t="shared" si="2"/>
        <v>0</v>
      </c>
    </row>
    <row r="671" ht="15.75" customHeight="1">
      <c r="A671" s="403" t="s">
        <v>1021</v>
      </c>
      <c r="B671" s="404">
        <v>5278.16</v>
      </c>
      <c r="C671" s="405">
        <f t="shared" si="1"/>
        <v>-0.01767315824</v>
      </c>
      <c r="D671" s="403" t="s">
        <v>1021</v>
      </c>
      <c r="E671" s="406">
        <v>42.6</v>
      </c>
      <c r="F671" s="405">
        <f t="shared" si="2"/>
        <v>-0.03181818182</v>
      </c>
    </row>
    <row r="672" ht="15.75" customHeight="1">
      <c r="A672" s="403" t="s">
        <v>1022</v>
      </c>
      <c r="B672" s="404">
        <v>5373.12</v>
      </c>
      <c r="C672" s="405">
        <f t="shared" si="1"/>
        <v>0.005460390648</v>
      </c>
      <c r="D672" s="403" t="s">
        <v>1022</v>
      </c>
      <c r="E672" s="406">
        <v>44.0</v>
      </c>
      <c r="F672" s="405">
        <f t="shared" si="2"/>
        <v>0.02325581395</v>
      </c>
    </row>
    <row r="673" ht="15.75" customHeight="1">
      <c r="A673" s="403" t="s">
        <v>1023</v>
      </c>
      <c r="B673" s="404">
        <v>5343.94</v>
      </c>
      <c r="C673" s="405">
        <f t="shared" si="1"/>
        <v>0.003140480664</v>
      </c>
      <c r="D673" s="403" t="s">
        <v>1023</v>
      </c>
      <c r="E673" s="406">
        <v>43.0</v>
      </c>
      <c r="F673" s="405">
        <f t="shared" si="2"/>
        <v>-0.01149425287</v>
      </c>
    </row>
    <row r="674" ht="15.75" customHeight="1">
      <c r="A674" s="403" t="s">
        <v>1024</v>
      </c>
      <c r="B674" s="404">
        <v>5327.21</v>
      </c>
      <c r="C674" s="405">
        <f t="shared" si="1"/>
        <v>-0.0005459539372</v>
      </c>
      <c r="D674" s="403" t="s">
        <v>1024</v>
      </c>
      <c r="E674" s="406">
        <v>43.5</v>
      </c>
      <c r="F674" s="405">
        <f t="shared" si="2"/>
        <v>0.002304147465</v>
      </c>
    </row>
    <row r="675" ht="15.75" customHeight="1">
      <c r="A675" s="403" t="s">
        <v>1025</v>
      </c>
      <c r="B675" s="404">
        <v>5330.12</v>
      </c>
      <c r="C675" s="405">
        <f t="shared" si="1"/>
        <v>-0.01544406537</v>
      </c>
      <c r="D675" s="403" t="s">
        <v>1025</v>
      </c>
      <c r="E675" s="406">
        <v>43.4</v>
      </c>
      <c r="F675" s="405">
        <f t="shared" si="2"/>
        <v>-0.01809954751</v>
      </c>
    </row>
    <row r="676" ht="15.75" customHeight="1">
      <c r="A676" s="403" t="s">
        <v>1026</v>
      </c>
      <c r="B676" s="404">
        <v>5413.73</v>
      </c>
      <c r="C676" s="405">
        <f t="shared" si="1"/>
        <v>0.000284542856</v>
      </c>
      <c r="D676" s="403" t="s">
        <v>1026</v>
      </c>
      <c r="E676" s="406">
        <v>44.2</v>
      </c>
      <c r="F676" s="405">
        <f t="shared" si="2"/>
        <v>-0.01559020045</v>
      </c>
    </row>
    <row r="677" ht="15.75" customHeight="1">
      <c r="A677" s="403" t="s">
        <v>1027</v>
      </c>
      <c r="B677" s="404">
        <v>5412.19</v>
      </c>
      <c r="C677" s="405">
        <f t="shared" si="1"/>
        <v>0.01166779133</v>
      </c>
      <c r="D677" s="403" t="s">
        <v>1027</v>
      </c>
      <c r="E677" s="406">
        <v>44.9</v>
      </c>
      <c r="F677" s="405">
        <f t="shared" si="2"/>
        <v>0.01814058957</v>
      </c>
    </row>
    <row r="678" ht="15.75" customHeight="1">
      <c r="A678" s="403" t="s">
        <v>1028</v>
      </c>
      <c r="B678" s="404">
        <v>5349.77</v>
      </c>
      <c r="C678" s="405">
        <f t="shared" si="1"/>
        <v>-0.01562554626</v>
      </c>
      <c r="D678" s="403" t="s">
        <v>1028</v>
      </c>
      <c r="E678" s="406">
        <v>44.1</v>
      </c>
      <c r="F678" s="405">
        <f t="shared" si="2"/>
        <v>-0.02649006623</v>
      </c>
    </row>
    <row r="679" ht="15.75" customHeight="1">
      <c r="A679" s="403" t="s">
        <v>1029</v>
      </c>
      <c r="B679" s="404">
        <v>5434.69</v>
      </c>
      <c r="C679" s="405">
        <f t="shared" si="1"/>
        <v>-0.01481219636</v>
      </c>
      <c r="D679" s="403" t="s">
        <v>1029</v>
      </c>
      <c r="E679" s="406">
        <v>45.3</v>
      </c>
      <c r="F679" s="405">
        <f t="shared" si="2"/>
        <v>-0.0152173913</v>
      </c>
    </row>
    <row r="680" ht="15.75" customHeight="1">
      <c r="A680" s="403" t="s">
        <v>1030</v>
      </c>
      <c r="B680" s="404">
        <v>5516.4</v>
      </c>
      <c r="C680" s="405">
        <f t="shared" si="1"/>
        <v>-0.002994774958</v>
      </c>
      <c r="D680" s="403" t="s">
        <v>1030</v>
      </c>
      <c r="E680" s="406">
        <v>46.0</v>
      </c>
      <c r="F680" s="405">
        <f t="shared" si="2"/>
        <v>0</v>
      </c>
    </row>
    <row r="681" ht="15.75" customHeight="1">
      <c r="A681" s="403" t="s">
        <v>1031</v>
      </c>
      <c r="B681" s="404">
        <v>5532.97</v>
      </c>
      <c r="C681" s="405">
        <f t="shared" si="1"/>
        <v>0.002504008769</v>
      </c>
      <c r="D681" s="403" t="s">
        <v>1031</v>
      </c>
      <c r="E681" s="406">
        <v>46.0</v>
      </c>
      <c r="F681" s="405">
        <f t="shared" si="2"/>
        <v>-0.01287553648</v>
      </c>
    </row>
    <row r="682" ht="15.75" customHeight="1">
      <c r="A682" s="403" t="s">
        <v>1032</v>
      </c>
      <c r="B682" s="404">
        <v>5519.15</v>
      </c>
      <c r="C682" s="405">
        <f t="shared" si="1"/>
        <v>-0.008924643329</v>
      </c>
      <c r="D682" s="403" t="s">
        <v>1032</v>
      </c>
      <c r="E682" s="406">
        <v>46.6</v>
      </c>
      <c r="F682" s="405">
        <f t="shared" si="2"/>
        <v>-0.02100840336</v>
      </c>
    </row>
    <row r="683" ht="15.75" customHeight="1">
      <c r="A683" s="403" t="s">
        <v>1033</v>
      </c>
      <c r="B683" s="404">
        <v>5568.85</v>
      </c>
      <c r="C683" s="405">
        <f t="shared" si="1"/>
        <v>0.0009328391742</v>
      </c>
      <c r="D683" s="403" t="s">
        <v>1033</v>
      </c>
      <c r="E683" s="406">
        <v>47.6</v>
      </c>
      <c r="F683" s="405">
        <f t="shared" si="2"/>
        <v>-0.004184100418</v>
      </c>
    </row>
    <row r="684" ht="15.75" customHeight="1">
      <c r="A684" s="403" t="s">
        <v>1034</v>
      </c>
      <c r="B684" s="404">
        <v>5563.66</v>
      </c>
      <c r="C684" s="405">
        <f t="shared" si="1"/>
        <v>-0.004957631211</v>
      </c>
      <c r="D684" s="403" t="s">
        <v>1034</v>
      </c>
      <c r="E684" s="406">
        <v>47.8</v>
      </c>
      <c r="F684" s="405">
        <f t="shared" si="2"/>
        <v>-0.01848049281</v>
      </c>
    </row>
    <row r="685" ht="15.75" customHeight="1">
      <c r="A685" s="403" t="s">
        <v>1035</v>
      </c>
      <c r="B685" s="404">
        <v>5591.38</v>
      </c>
      <c r="C685" s="405">
        <f t="shared" si="1"/>
        <v>-0.002319614302</v>
      </c>
      <c r="D685" s="403" t="s">
        <v>1035</v>
      </c>
      <c r="E685" s="406">
        <v>48.7</v>
      </c>
      <c r="F685" s="405">
        <f t="shared" si="2"/>
        <v>0.00412371134</v>
      </c>
    </row>
    <row r="686" ht="15.75" customHeight="1">
      <c r="A686" s="403" t="s">
        <v>1036</v>
      </c>
      <c r="B686" s="404">
        <v>5604.38</v>
      </c>
      <c r="C686" s="405">
        <f t="shared" si="1"/>
        <v>0.003597592532</v>
      </c>
      <c r="D686" s="403" t="s">
        <v>1036</v>
      </c>
      <c r="E686" s="406">
        <v>48.5</v>
      </c>
      <c r="F686" s="405">
        <f t="shared" si="2"/>
        <v>0.002066115702</v>
      </c>
    </row>
    <row r="687" ht="15.75" customHeight="1">
      <c r="A687" s="403" t="s">
        <v>1037</v>
      </c>
      <c r="B687" s="404">
        <v>5584.29</v>
      </c>
      <c r="C687" s="405">
        <f t="shared" si="1"/>
        <v>0.01242072744</v>
      </c>
      <c r="D687" s="403" t="s">
        <v>1037</v>
      </c>
      <c r="E687" s="406">
        <v>48.4</v>
      </c>
      <c r="F687" s="405">
        <f t="shared" si="2"/>
        <v>0.03862660944</v>
      </c>
    </row>
    <row r="688" ht="15.75" customHeight="1">
      <c r="A688" s="403" t="s">
        <v>1038</v>
      </c>
      <c r="B688" s="404">
        <v>5515.78</v>
      </c>
      <c r="C688" s="405">
        <f t="shared" si="1"/>
        <v>0.005049133849</v>
      </c>
      <c r="D688" s="403" t="s">
        <v>1038</v>
      </c>
      <c r="E688" s="406">
        <v>46.6</v>
      </c>
      <c r="F688" s="405">
        <f t="shared" si="2"/>
        <v>0.002150537634</v>
      </c>
    </row>
    <row r="689" ht="15.75" customHeight="1">
      <c r="A689" s="403" t="s">
        <v>1039</v>
      </c>
      <c r="B689" s="404">
        <v>5488.07</v>
      </c>
      <c r="C689" s="405">
        <f t="shared" si="1"/>
        <v>-0.00366540432</v>
      </c>
      <c r="D689" s="403" t="s">
        <v>1039</v>
      </c>
      <c r="E689" s="406">
        <v>46.5</v>
      </c>
      <c r="F689" s="405">
        <f t="shared" si="2"/>
        <v>-0.01691331924</v>
      </c>
    </row>
    <row r="690" ht="15.75" customHeight="1">
      <c r="A690" s="403" t="s">
        <v>1040</v>
      </c>
      <c r="B690" s="404">
        <v>5508.26</v>
      </c>
      <c r="C690" s="405">
        <f t="shared" si="1"/>
        <v>0.01500694698</v>
      </c>
      <c r="D690" s="403" t="s">
        <v>1040</v>
      </c>
      <c r="E690" s="406">
        <v>47.3</v>
      </c>
      <c r="F690" s="405">
        <f t="shared" si="2"/>
        <v>0.05111111111</v>
      </c>
    </row>
    <row r="691" ht="15.75" customHeight="1">
      <c r="A691" s="403" t="s">
        <v>1041</v>
      </c>
      <c r="B691" s="404">
        <v>5426.82</v>
      </c>
      <c r="C691" s="405">
        <f t="shared" si="1"/>
        <v>0.001925636817</v>
      </c>
      <c r="D691" s="403" t="s">
        <v>1041</v>
      </c>
      <c r="E691" s="406">
        <v>45.0</v>
      </c>
      <c r="F691" s="405">
        <f t="shared" si="2"/>
        <v>-0.01098901099</v>
      </c>
    </row>
    <row r="692" ht="15.75" customHeight="1">
      <c r="A692" s="403" t="s">
        <v>1042</v>
      </c>
      <c r="B692" s="404">
        <v>5416.39</v>
      </c>
      <c r="C692" s="405">
        <f t="shared" si="1"/>
        <v>0.005709627825</v>
      </c>
      <c r="D692" s="403" t="s">
        <v>1042</v>
      </c>
      <c r="E692" s="406">
        <v>45.5</v>
      </c>
      <c r="F692" s="405">
        <f t="shared" si="2"/>
        <v>-0.00871459695</v>
      </c>
    </row>
    <row r="693" ht="15.75" customHeight="1">
      <c r="A693" s="403" t="s">
        <v>1043</v>
      </c>
      <c r="B693" s="404">
        <v>5385.64</v>
      </c>
      <c r="C693" s="405">
        <f t="shared" si="1"/>
        <v>0.0127742957</v>
      </c>
      <c r="D693" s="403" t="s">
        <v>1043</v>
      </c>
      <c r="E693" s="406">
        <v>45.9</v>
      </c>
      <c r="F693" s="405">
        <f t="shared" si="2"/>
        <v>0.02227171492</v>
      </c>
    </row>
    <row r="694" ht="15.75" customHeight="1">
      <c r="A694" s="403" t="s">
        <v>1044</v>
      </c>
      <c r="B694" s="404">
        <v>5317.71</v>
      </c>
      <c r="C694" s="405">
        <f t="shared" si="1"/>
        <v>-0.01253433014</v>
      </c>
      <c r="D694" s="403" t="s">
        <v>1044</v>
      </c>
      <c r="E694" s="406">
        <v>44.9</v>
      </c>
      <c r="F694" s="405">
        <f t="shared" si="2"/>
        <v>-0.006637168142</v>
      </c>
    </row>
    <row r="695" ht="15.75" customHeight="1">
      <c r="A695" s="403" t="s">
        <v>1045</v>
      </c>
      <c r="B695" s="404">
        <v>5385.21</v>
      </c>
      <c r="C695" s="405">
        <f t="shared" si="1"/>
        <v>-0.0165760284</v>
      </c>
      <c r="D695" s="403" t="s">
        <v>1045</v>
      </c>
      <c r="E695" s="406">
        <v>45.2</v>
      </c>
      <c r="F695" s="405">
        <f t="shared" si="2"/>
        <v>-0.01525054466</v>
      </c>
    </row>
    <row r="696" ht="15.75" customHeight="1">
      <c r="A696" s="403" t="s">
        <v>1046</v>
      </c>
      <c r="B696" s="404">
        <v>5475.98</v>
      </c>
      <c r="C696" s="405">
        <f t="shared" si="1"/>
        <v>-0.00503118828</v>
      </c>
      <c r="D696" s="403" t="s">
        <v>1046</v>
      </c>
      <c r="E696" s="406">
        <v>45.9</v>
      </c>
      <c r="F696" s="405">
        <f t="shared" si="2"/>
        <v>0.006578947368</v>
      </c>
    </row>
    <row r="697" ht="15.75" customHeight="1">
      <c r="A697" s="403" t="s">
        <v>1047</v>
      </c>
      <c r="B697" s="404">
        <v>5503.67</v>
      </c>
      <c r="C697" s="405">
        <f t="shared" si="1"/>
        <v>-0.004291356318</v>
      </c>
      <c r="D697" s="403" t="s">
        <v>1047</v>
      </c>
      <c r="E697" s="406">
        <v>45.6</v>
      </c>
      <c r="F697" s="405">
        <f t="shared" si="2"/>
        <v>-0.0151187905</v>
      </c>
    </row>
    <row r="698" ht="15.75" customHeight="1">
      <c r="A698" s="403" t="s">
        <v>1048</v>
      </c>
      <c r="B698" s="404">
        <v>5527.39</v>
      </c>
      <c r="C698" s="405">
        <f t="shared" si="1"/>
        <v>-0.003192013114</v>
      </c>
      <c r="D698" s="403" t="s">
        <v>1048</v>
      </c>
      <c r="E698" s="406">
        <v>46.3</v>
      </c>
      <c r="F698" s="405">
        <f t="shared" si="2"/>
        <v>-0.01489361702</v>
      </c>
    </row>
    <row r="699" ht="15.75" customHeight="1">
      <c r="A699" s="403" t="s">
        <v>1049</v>
      </c>
      <c r="B699" s="404">
        <v>5545.09</v>
      </c>
      <c r="C699" s="405">
        <f t="shared" si="1"/>
        <v>0.01788848015</v>
      </c>
      <c r="D699" s="403" t="s">
        <v>1049</v>
      </c>
      <c r="E699" s="406">
        <v>47.0</v>
      </c>
      <c r="F699" s="405">
        <f t="shared" si="2"/>
        <v>0.03982300885</v>
      </c>
    </row>
    <row r="700" ht="15.75" customHeight="1">
      <c r="A700" s="403" t="s">
        <v>1050</v>
      </c>
      <c r="B700" s="404">
        <v>5447.64</v>
      </c>
      <c r="C700" s="405">
        <f t="shared" si="1"/>
        <v>-0.006813114288</v>
      </c>
      <c r="D700" s="403" t="s">
        <v>1050</v>
      </c>
      <c r="E700" s="406">
        <v>45.2</v>
      </c>
      <c r="F700" s="405">
        <f t="shared" si="2"/>
        <v>-0.03211991435</v>
      </c>
    </row>
    <row r="701" ht="15.75" customHeight="1">
      <c r="A701" s="403" t="s">
        <v>1051</v>
      </c>
      <c r="B701" s="404">
        <v>5485.01</v>
      </c>
      <c r="C701" s="405">
        <f t="shared" si="1"/>
        <v>-0.004426979344</v>
      </c>
      <c r="D701" s="403" t="s">
        <v>1051</v>
      </c>
      <c r="E701" s="406">
        <v>46.7</v>
      </c>
      <c r="F701" s="405">
        <f t="shared" si="2"/>
        <v>-0.04887983707</v>
      </c>
    </row>
    <row r="702" ht="15.75" customHeight="1">
      <c r="A702" s="403" t="s">
        <v>1052</v>
      </c>
      <c r="B702" s="404">
        <v>5509.4</v>
      </c>
      <c r="C702" s="405">
        <f t="shared" si="1"/>
        <v>0.001975069746</v>
      </c>
      <c r="D702" s="403" t="s">
        <v>1052</v>
      </c>
      <c r="E702" s="406">
        <v>49.1</v>
      </c>
      <c r="F702" s="405">
        <f t="shared" si="2"/>
        <v>0.03151260504</v>
      </c>
    </row>
    <row r="703" ht="15.75" customHeight="1">
      <c r="A703" s="403" t="s">
        <v>1053</v>
      </c>
      <c r="B703" s="404">
        <v>5498.54</v>
      </c>
      <c r="C703" s="405">
        <f t="shared" si="1"/>
        <v>0.02270829265</v>
      </c>
      <c r="D703" s="403" t="s">
        <v>1053</v>
      </c>
      <c r="E703" s="406">
        <v>47.6</v>
      </c>
      <c r="F703" s="405">
        <f t="shared" si="2"/>
        <v>0.04157549234</v>
      </c>
    </row>
    <row r="704" ht="15.75" customHeight="1">
      <c r="A704" s="403" t="s">
        <v>1054</v>
      </c>
      <c r="B704" s="404">
        <v>5376.45</v>
      </c>
      <c r="C704" s="405">
        <f t="shared" si="1"/>
        <v>-0.02331246662</v>
      </c>
      <c r="D704" s="403" t="s">
        <v>1054</v>
      </c>
      <c r="E704" s="406">
        <v>45.7</v>
      </c>
      <c r="F704" s="405">
        <f t="shared" si="2"/>
        <v>-0.04791666667</v>
      </c>
    </row>
    <row r="705" ht="15.75" customHeight="1">
      <c r="A705" s="403" t="s">
        <v>1055</v>
      </c>
      <c r="B705" s="404">
        <v>5504.78</v>
      </c>
      <c r="C705" s="405">
        <f t="shared" si="1"/>
        <v>-0.02530069923</v>
      </c>
      <c r="D705" s="403" t="s">
        <v>1055</v>
      </c>
      <c r="E705" s="406">
        <v>48.0</v>
      </c>
      <c r="F705" s="405">
        <f t="shared" si="2"/>
        <v>-0.0380761523</v>
      </c>
    </row>
    <row r="706" ht="15.75" customHeight="1">
      <c r="A706" s="403" t="s">
        <v>1056</v>
      </c>
      <c r="B706" s="404">
        <v>5647.67</v>
      </c>
      <c r="C706" s="405">
        <f t="shared" si="1"/>
        <v>0.01178997682</v>
      </c>
      <c r="D706" s="403" t="s">
        <v>1056</v>
      </c>
      <c r="E706" s="406">
        <v>49.9</v>
      </c>
      <c r="F706" s="405">
        <f t="shared" si="2"/>
        <v>0.02044989775</v>
      </c>
    </row>
    <row r="707" ht="15.75" customHeight="1">
      <c r="A707" s="403" t="s">
        <v>1057</v>
      </c>
      <c r="B707" s="404">
        <v>5581.86</v>
      </c>
      <c r="C707" s="405">
        <f t="shared" si="1"/>
        <v>0.003085526777</v>
      </c>
      <c r="D707" s="403" t="s">
        <v>1057</v>
      </c>
      <c r="E707" s="406">
        <v>48.9</v>
      </c>
      <c r="F707" s="405">
        <f t="shared" si="2"/>
        <v>-0.01212121212</v>
      </c>
    </row>
    <row r="708" ht="15.75" customHeight="1">
      <c r="A708" s="403" t="s">
        <v>1058</v>
      </c>
      <c r="B708" s="404">
        <v>5564.69</v>
      </c>
      <c r="C708" s="405">
        <f t="shared" si="1"/>
        <v>-0.006269866781</v>
      </c>
      <c r="D708" s="403" t="s">
        <v>1058</v>
      </c>
      <c r="E708" s="406">
        <v>49.5</v>
      </c>
      <c r="F708" s="405">
        <f t="shared" si="2"/>
        <v>-0.008016032064</v>
      </c>
    </row>
    <row r="709" ht="15.75" customHeight="1">
      <c r="A709" s="403" t="s">
        <v>1059</v>
      </c>
      <c r="B709" s="404">
        <v>5599.8</v>
      </c>
      <c r="C709" s="405">
        <f t="shared" si="1"/>
        <v>-0.008860396541</v>
      </c>
      <c r="D709" s="403" t="s">
        <v>1059</v>
      </c>
      <c r="E709" s="406">
        <v>49.9</v>
      </c>
      <c r="F709" s="405">
        <f t="shared" si="2"/>
        <v>-0.025390625</v>
      </c>
    </row>
    <row r="710" ht="15.75" customHeight="1">
      <c r="A710" s="403" t="s">
        <v>1060</v>
      </c>
      <c r="B710" s="404">
        <v>5649.86</v>
      </c>
      <c r="C710" s="405">
        <f t="shared" si="1"/>
        <v>-0.01301283115</v>
      </c>
      <c r="D710" s="403" t="s">
        <v>1060</v>
      </c>
      <c r="E710" s="406">
        <v>51.2</v>
      </c>
      <c r="F710" s="405">
        <f t="shared" si="2"/>
        <v>0.06889352818</v>
      </c>
    </row>
    <row r="711" ht="15.75" customHeight="1">
      <c r="A711" s="403" t="s">
        <v>1061</v>
      </c>
      <c r="B711" s="404">
        <v>5724.35</v>
      </c>
      <c r="C711" s="405">
        <f t="shared" si="1"/>
        <v>0.001681616312</v>
      </c>
      <c r="D711" s="403" t="s">
        <v>1061</v>
      </c>
      <c r="E711" s="406">
        <v>47.9</v>
      </c>
      <c r="F711" s="405">
        <f t="shared" si="2"/>
        <v>0.016985138</v>
      </c>
    </row>
    <row r="712" ht="15.75" customHeight="1">
      <c r="A712" s="403" t="s">
        <v>1062</v>
      </c>
      <c r="B712" s="404">
        <v>5714.74</v>
      </c>
      <c r="C712" s="405">
        <f t="shared" si="1"/>
        <v>0.003401008187</v>
      </c>
      <c r="D712" s="403" t="s">
        <v>1062</v>
      </c>
      <c r="E712" s="406">
        <v>47.1</v>
      </c>
      <c r="F712" s="405">
        <f t="shared" si="2"/>
        <v>-0.002118644068</v>
      </c>
    </row>
    <row r="713" ht="15.75" customHeight="1">
      <c r="A713" s="403" t="s">
        <v>1063</v>
      </c>
      <c r="B713" s="404">
        <v>5695.37</v>
      </c>
      <c r="C713" s="405">
        <f t="shared" si="1"/>
        <v>-0.01633010473</v>
      </c>
      <c r="D713" s="403" t="s">
        <v>1063</v>
      </c>
      <c r="E713" s="406">
        <v>47.2</v>
      </c>
      <c r="F713" s="405">
        <f t="shared" si="2"/>
        <v>-0.01461377871</v>
      </c>
    </row>
    <row r="714" ht="15.75" customHeight="1">
      <c r="A714" s="403" t="s">
        <v>1064</v>
      </c>
      <c r="B714" s="404">
        <v>5789.92</v>
      </c>
      <c r="C714" s="405">
        <f t="shared" si="1"/>
        <v>-0.004405437844</v>
      </c>
      <c r="D714" s="403" t="s">
        <v>1064</v>
      </c>
      <c r="E714" s="406">
        <v>47.9</v>
      </c>
      <c r="F714" s="405">
        <f t="shared" si="2"/>
        <v>-0.02044989775</v>
      </c>
    </row>
    <row r="715" ht="15.75" customHeight="1">
      <c r="A715" s="403" t="s">
        <v>1065</v>
      </c>
      <c r="B715" s="404">
        <v>5815.54</v>
      </c>
      <c r="C715" s="405">
        <f t="shared" si="1"/>
        <v>-0.003536559873</v>
      </c>
      <c r="D715" s="403" t="s">
        <v>1065</v>
      </c>
      <c r="E715" s="406">
        <v>48.9</v>
      </c>
      <c r="F715" s="405">
        <f t="shared" si="2"/>
        <v>-0.04305283757</v>
      </c>
    </row>
    <row r="716" ht="15.75" customHeight="1">
      <c r="A716" s="403" t="s">
        <v>1066</v>
      </c>
      <c r="B716" s="404">
        <v>5836.18</v>
      </c>
      <c r="C716" s="405">
        <f t="shared" si="1"/>
        <v>0.00147917825</v>
      </c>
      <c r="D716" s="403" t="s">
        <v>1066</v>
      </c>
      <c r="E716" s="406">
        <v>51.1</v>
      </c>
      <c r="F716" s="405">
        <f t="shared" si="2"/>
        <v>0.022</v>
      </c>
    </row>
    <row r="717" ht="15.75" customHeight="1">
      <c r="A717" s="403" t="s">
        <v>1067</v>
      </c>
      <c r="B717" s="404">
        <v>5827.56</v>
      </c>
      <c r="C717" s="405">
        <f t="shared" si="1"/>
        <v>0.001161352391</v>
      </c>
      <c r="D717" s="403" t="s">
        <v>1067</v>
      </c>
      <c r="E717" s="406">
        <v>50.0</v>
      </c>
      <c r="F717" s="405">
        <f t="shared" si="2"/>
        <v>0.0101010101</v>
      </c>
    </row>
    <row r="718" ht="15.75" customHeight="1">
      <c r="A718" s="403" t="s">
        <v>1068</v>
      </c>
      <c r="B718" s="404">
        <v>5820.8</v>
      </c>
      <c r="C718" s="405">
        <f t="shared" si="1"/>
        <v>0.003288679909</v>
      </c>
      <c r="D718" s="403" t="s">
        <v>1068</v>
      </c>
      <c r="E718" s="406">
        <v>49.5</v>
      </c>
      <c r="F718" s="405">
        <f t="shared" si="2"/>
        <v>-0.01394422311</v>
      </c>
    </row>
    <row r="719" ht="15.75" customHeight="1">
      <c r="A719" s="403" t="s">
        <v>1069</v>
      </c>
      <c r="B719" s="404">
        <v>5801.72</v>
      </c>
      <c r="C719" s="405">
        <f t="shared" si="1"/>
        <v>-0.008325883738</v>
      </c>
      <c r="D719" s="403" t="s">
        <v>1069</v>
      </c>
      <c r="E719" s="406">
        <v>50.2</v>
      </c>
      <c r="F719" s="405">
        <f t="shared" si="2"/>
        <v>-0.01953125</v>
      </c>
    </row>
    <row r="720" ht="15.75" customHeight="1">
      <c r="A720" s="403" t="s">
        <v>1070</v>
      </c>
      <c r="B720" s="404">
        <v>5850.43</v>
      </c>
      <c r="C720" s="405">
        <f t="shared" si="1"/>
        <v>-0.009962262874</v>
      </c>
      <c r="D720" s="403" t="s">
        <v>1070</v>
      </c>
      <c r="E720" s="406">
        <v>51.2</v>
      </c>
      <c r="F720" s="405">
        <f t="shared" si="2"/>
        <v>-0.05360443623</v>
      </c>
    </row>
    <row r="721" ht="15.75" customHeight="1">
      <c r="A721" s="403" t="s">
        <v>1071</v>
      </c>
      <c r="B721" s="404">
        <v>5909.3</v>
      </c>
      <c r="C721" s="405">
        <f t="shared" si="1"/>
        <v>0.02414211438</v>
      </c>
      <c r="D721" s="403" t="s">
        <v>1071</v>
      </c>
      <c r="E721" s="406">
        <v>54.1</v>
      </c>
      <c r="F721" s="405">
        <f t="shared" si="2"/>
        <v>0.04642166344</v>
      </c>
    </row>
    <row r="722" ht="15.75" customHeight="1">
      <c r="A722" s="403" t="s">
        <v>1072</v>
      </c>
      <c r="B722" s="404">
        <v>5770.0</v>
      </c>
      <c r="C722" s="405">
        <f t="shared" si="1"/>
        <v>-0.01552972008</v>
      </c>
      <c r="D722" s="403" t="s">
        <v>1072</v>
      </c>
      <c r="E722" s="406">
        <v>51.7</v>
      </c>
      <c r="F722" s="405">
        <f t="shared" si="2"/>
        <v>-0.05137614679</v>
      </c>
    </row>
    <row r="723" ht="15.75" customHeight="1">
      <c r="A723" s="403" t="s">
        <v>1073</v>
      </c>
      <c r="B723" s="404">
        <v>5861.02</v>
      </c>
      <c r="C723" s="405">
        <f t="shared" si="1"/>
        <v>0.02487781421</v>
      </c>
      <c r="D723" s="403" t="s">
        <v>1073</v>
      </c>
      <c r="E723" s="406">
        <v>54.5</v>
      </c>
      <c r="F723" s="405">
        <f t="shared" si="2"/>
        <v>0.09879032258</v>
      </c>
    </row>
    <row r="724" ht="15.75" customHeight="1">
      <c r="A724" s="403" t="s">
        <v>1074</v>
      </c>
      <c r="B724" s="404">
        <v>5718.75</v>
      </c>
      <c r="C724" s="405">
        <f t="shared" si="1"/>
        <v>0.01503539201</v>
      </c>
      <c r="D724" s="403" t="s">
        <v>1074</v>
      </c>
      <c r="E724" s="406">
        <v>49.6</v>
      </c>
      <c r="F724" s="405">
        <f t="shared" si="2"/>
        <v>0.08061002179</v>
      </c>
    </row>
    <row r="725" ht="15.75" customHeight="1">
      <c r="A725" s="403" t="s">
        <v>1075</v>
      </c>
      <c r="B725" s="404">
        <v>5634.04</v>
      </c>
      <c r="C725" s="405">
        <f t="shared" si="1"/>
        <v>0.002184369308</v>
      </c>
      <c r="D725" s="403" t="s">
        <v>1075</v>
      </c>
      <c r="E725" s="406">
        <v>45.9</v>
      </c>
      <c r="F725" s="405">
        <f t="shared" si="2"/>
        <v>0.02227171492</v>
      </c>
    </row>
    <row r="726" ht="15.75" customHeight="1">
      <c r="A726" s="403" t="s">
        <v>1076</v>
      </c>
      <c r="B726" s="404">
        <v>5621.76</v>
      </c>
      <c r="C726" s="405">
        <f t="shared" si="1"/>
        <v>-0.003267620417</v>
      </c>
      <c r="D726" s="403" t="s">
        <v>1076</v>
      </c>
      <c r="E726" s="406">
        <v>44.9</v>
      </c>
      <c r="F726" s="405">
        <f t="shared" si="2"/>
        <v>0.02745995423</v>
      </c>
    </row>
    <row r="727" ht="15.75" customHeight="1">
      <c r="A727" s="403" t="s">
        <v>1077</v>
      </c>
      <c r="B727" s="404">
        <v>5640.19</v>
      </c>
      <c r="C727" s="405">
        <f t="shared" si="1"/>
        <v>0.005435228265</v>
      </c>
      <c r="D727" s="403" t="s">
        <v>1077</v>
      </c>
      <c r="E727" s="406">
        <v>43.7</v>
      </c>
      <c r="F727" s="405">
        <f t="shared" si="2"/>
        <v>-0.02455357143</v>
      </c>
    </row>
    <row r="728" ht="15.75" customHeight="1">
      <c r="A728" s="403" t="s">
        <v>1078</v>
      </c>
      <c r="B728" s="404">
        <v>5609.7</v>
      </c>
      <c r="C728" s="405">
        <f t="shared" si="1"/>
        <v>-0.007540266652</v>
      </c>
      <c r="D728" s="403" t="s">
        <v>1078</v>
      </c>
      <c r="E728" s="406">
        <v>44.8</v>
      </c>
      <c r="F728" s="405">
        <f t="shared" si="2"/>
        <v>0.01357466063</v>
      </c>
    </row>
    <row r="729" ht="15.75" customHeight="1">
      <c r="A729" s="403" t="s">
        <v>1079</v>
      </c>
      <c r="B729" s="404">
        <v>5652.32</v>
      </c>
      <c r="C729" s="405">
        <f t="shared" si="1"/>
        <v>0.005938831988</v>
      </c>
      <c r="D729" s="403" t="s">
        <v>1079</v>
      </c>
      <c r="E729" s="406">
        <v>44.2</v>
      </c>
      <c r="F729" s="405">
        <f t="shared" si="2"/>
        <v>0</v>
      </c>
    </row>
    <row r="730" ht="15.75" customHeight="1">
      <c r="A730" s="403" t="s">
        <v>1080</v>
      </c>
      <c r="B730" s="404">
        <v>5618.95</v>
      </c>
      <c r="C730" s="405">
        <f t="shared" si="1"/>
        <v>0.04014949852</v>
      </c>
      <c r="D730" s="403" t="s">
        <v>1080</v>
      </c>
      <c r="E730" s="406">
        <v>44.2</v>
      </c>
      <c r="F730" s="405">
        <f t="shared" si="2"/>
        <v>0.04</v>
      </c>
    </row>
    <row r="731" ht="15.75" customHeight="1">
      <c r="A731" s="403" t="s">
        <v>1081</v>
      </c>
      <c r="B731" s="404">
        <v>5402.06</v>
      </c>
      <c r="C731" s="405">
        <f t="shared" si="1"/>
        <v>0.008176176923</v>
      </c>
      <c r="D731" s="403" t="s">
        <v>1081</v>
      </c>
      <c r="E731" s="406">
        <v>42.5</v>
      </c>
      <c r="F731" s="405">
        <f t="shared" si="2"/>
        <v>-0.02298850575</v>
      </c>
    </row>
    <row r="732" ht="15.75" customHeight="1">
      <c r="A732" s="403" t="s">
        <v>1082</v>
      </c>
      <c r="B732" s="404">
        <v>5358.25</v>
      </c>
      <c r="C732" s="405">
        <f t="shared" si="1"/>
        <v>0.002664665672</v>
      </c>
      <c r="D732" s="403" t="s">
        <v>1082</v>
      </c>
      <c r="E732" s="406">
        <v>43.5</v>
      </c>
      <c r="F732" s="405">
        <f t="shared" si="2"/>
        <v>0.009280742459</v>
      </c>
    </row>
    <row r="733" ht="15.75" customHeight="1">
      <c r="A733" s="403" t="s">
        <v>1083</v>
      </c>
      <c r="B733" s="404">
        <v>5344.01</v>
      </c>
      <c r="C733" s="405">
        <f t="shared" si="1"/>
        <v>0.002954054505</v>
      </c>
      <c r="D733" s="403" t="s">
        <v>1083</v>
      </c>
      <c r="E733" s="406">
        <v>43.1</v>
      </c>
      <c r="F733" s="405">
        <f t="shared" si="2"/>
        <v>-0.01598173516</v>
      </c>
    </row>
    <row r="734" ht="15.75" customHeight="1">
      <c r="A734" s="403" t="s">
        <v>1084</v>
      </c>
      <c r="B734" s="404">
        <v>5328.27</v>
      </c>
      <c r="C734" s="405">
        <f t="shared" si="1"/>
        <v>0.02106217279</v>
      </c>
      <c r="D734" s="403" t="s">
        <v>1084</v>
      </c>
      <c r="E734" s="406">
        <v>43.8</v>
      </c>
      <c r="F734" s="405">
        <f t="shared" si="2"/>
        <v>0.07881773399</v>
      </c>
    </row>
    <row r="735" ht="15.75" customHeight="1">
      <c r="A735" s="403" t="s">
        <v>1085</v>
      </c>
      <c r="B735" s="404">
        <v>5218.36</v>
      </c>
      <c r="C735" s="405">
        <f t="shared" si="1"/>
        <v>0.01657221782</v>
      </c>
      <c r="D735" s="403" t="s">
        <v>1085</v>
      </c>
      <c r="E735" s="406">
        <v>40.6</v>
      </c>
      <c r="F735" s="405">
        <f t="shared" si="2"/>
        <v>0.04370179949</v>
      </c>
    </row>
    <row r="736" ht="15.75" customHeight="1">
      <c r="A736" s="403" t="s">
        <v>1086</v>
      </c>
      <c r="B736" s="404">
        <v>5133.29</v>
      </c>
      <c r="C736" s="405">
        <f t="shared" si="1"/>
        <v>0.006827525066</v>
      </c>
      <c r="D736" s="403" t="s">
        <v>1086</v>
      </c>
      <c r="E736" s="406">
        <v>38.9</v>
      </c>
      <c r="F736" s="405">
        <f t="shared" si="2"/>
        <v>-0.005115089514</v>
      </c>
    </row>
    <row r="737" ht="15.75" customHeight="1">
      <c r="A737" s="403" t="s">
        <v>1087</v>
      </c>
      <c r="B737" s="404">
        <v>5098.48</v>
      </c>
      <c r="C737" s="405">
        <f t="shared" si="1"/>
        <v>-0.003266740825</v>
      </c>
      <c r="D737" s="403" t="s">
        <v>1087</v>
      </c>
      <c r="E737" s="406">
        <v>39.1</v>
      </c>
      <c r="F737" s="405">
        <f t="shared" si="2"/>
        <v>-0.0225</v>
      </c>
    </row>
    <row r="738" ht="15.75" customHeight="1">
      <c r="A738" s="403" t="s">
        <v>1088</v>
      </c>
      <c r="B738" s="404">
        <v>5115.19</v>
      </c>
      <c r="C738" s="405">
        <f t="shared" si="1"/>
        <v>0.00800263273</v>
      </c>
      <c r="D738" s="403" t="s">
        <v>1088</v>
      </c>
      <c r="E738" s="406">
        <v>40.0</v>
      </c>
      <c r="F738" s="405">
        <f t="shared" si="2"/>
        <v>0.02301790281</v>
      </c>
    </row>
    <row r="739" ht="15.75" customHeight="1">
      <c r="A739" s="403" t="s">
        <v>1089</v>
      </c>
      <c r="B739" s="404">
        <v>5074.58</v>
      </c>
      <c r="C739" s="405">
        <f t="shared" si="1"/>
        <v>-0.006548512832</v>
      </c>
      <c r="D739" s="403" t="s">
        <v>1089</v>
      </c>
      <c r="E739" s="406">
        <v>39.1</v>
      </c>
      <c r="F739" s="405">
        <f t="shared" si="2"/>
        <v>-0.007614213198</v>
      </c>
    </row>
    <row r="740" ht="15.75" customHeight="1">
      <c r="A740" s="403" t="s">
        <v>1090</v>
      </c>
      <c r="B740" s="404">
        <v>5108.03</v>
      </c>
      <c r="C740" s="405">
        <f t="shared" si="1"/>
        <v>-0.002933793475</v>
      </c>
      <c r="D740" s="403" t="s">
        <v>1090</v>
      </c>
      <c r="E740" s="406">
        <v>39.4</v>
      </c>
      <c r="F740" s="405">
        <f t="shared" si="2"/>
        <v>-0.0174563591</v>
      </c>
    </row>
    <row r="741" ht="15.75" customHeight="1">
      <c r="A741" s="403" t="s">
        <v>1091</v>
      </c>
      <c r="B741" s="404">
        <v>5123.06</v>
      </c>
      <c r="C741" s="405">
        <f t="shared" si="1"/>
        <v>-0.004655120827</v>
      </c>
      <c r="D741" s="403" t="s">
        <v>1091</v>
      </c>
      <c r="E741" s="406">
        <v>40.1</v>
      </c>
      <c r="F741" s="405">
        <f t="shared" si="2"/>
        <v>-0.01231527094</v>
      </c>
    </row>
    <row r="742" ht="15.75" customHeight="1">
      <c r="A742" s="403" t="s">
        <v>1092</v>
      </c>
      <c r="B742" s="404">
        <v>5147.02</v>
      </c>
      <c r="C742" s="405">
        <f t="shared" si="1"/>
        <v>0.004016440291</v>
      </c>
      <c r="D742" s="403" t="s">
        <v>1092</v>
      </c>
      <c r="E742" s="406">
        <v>40.6</v>
      </c>
      <c r="F742" s="405">
        <f t="shared" si="2"/>
        <v>-0.009756097561</v>
      </c>
    </row>
    <row r="743" ht="15.75" customHeight="1">
      <c r="A743" s="403" t="s">
        <v>1093</v>
      </c>
      <c r="B743" s="404">
        <v>5126.43</v>
      </c>
      <c r="C743" s="405">
        <f t="shared" si="1"/>
        <v>0.006235941162</v>
      </c>
      <c r="D743" s="403" t="s">
        <v>1093</v>
      </c>
      <c r="E743" s="406">
        <v>41.0</v>
      </c>
      <c r="F743" s="405">
        <f t="shared" si="2"/>
        <v>-0.004854368932</v>
      </c>
    </row>
    <row r="744" ht="15.75" customHeight="1">
      <c r="A744" s="403" t="s">
        <v>1094</v>
      </c>
      <c r="B744" s="404">
        <v>5094.66</v>
      </c>
      <c r="C744" s="405">
        <f t="shared" si="1"/>
        <v>0.004887689649</v>
      </c>
      <c r="D744" s="403" t="s">
        <v>1094</v>
      </c>
      <c r="E744" s="406">
        <v>41.2</v>
      </c>
      <c r="F744" s="405">
        <f t="shared" si="2"/>
        <v>0.00487804878</v>
      </c>
    </row>
    <row r="745" ht="15.75" customHeight="1">
      <c r="A745" s="403" t="s">
        <v>1095</v>
      </c>
      <c r="B745" s="404">
        <v>5069.88</v>
      </c>
      <c r="C745" s="405">
        <f t="shared" si="1"/>
        <v>0.003976395105</v>
      </c>
      <c r="D745" s="403" t="s">
        <v>1095</v>
      </c>
      <c r="E745" s="406">
        <v>41.0</v>
      </c>
      <c r="F745" s="405">
        <f t="shared" si="2"/>
        <v>-0.01204819277</v>
      </c>
    </row>
    <row r="746" ht="15.75" customHeight="1">
      <c r="A746" s="403" t="s">
        <v>1096</v>
      </c>
      <c r="B746" s="404">
        <v>5049.8</v>
      </c>
      <c r="C746" s="405">
        <f t="shared" si="1"/>
        <v>-0.000730188444</v>
      </c>
      <c r="D746" s="403" t="s">
        <v>1096</v>
      </c>
      <c r="E746" s="406">
        <v>41.5</v>
      </c>
      <c r="F746" s="405">
        <f t="shared" si="2"/>
        <v>0.01965601966</v>
      </c>
    </row>
    <row r="747" ht="15.75" customHeight="1">
      <c r="A747" s="403" t="s">
        <v>1097</v>
      </c>
      <c r="B747" s="404">
        <v>5053.49</v>
      </c>
      <c r="C747" s="405">
        <f t="shared" si="1"/>
        <v>0.005793749677</v>
      </c>
      <c r="D747" s="403" t="s">
        <v>1097</v>
      </c>
      <c r="E747" s="406">
        <v>40.7</v>
      </c>
      <c r="F747" s="405">
        <f t="shared" si="2"/>
        <v>-0.00488997555</v>
      </c>
    </row>
    <row r="748" ht="15.75" customHeight="1">
      <c r="A748" s="403" t="s">
        <v>1098</v>
      </c>
      <c r="B748" s="404">
        <v>5024.38</v>
      </c>
      <c r="C748" s="405">
        <f t="shared" si="1"/>
        <v>0.009960139341</v>
      </c>
      <c r="D748" s="403" t="s">
        <v>1098</v>
      </c>
      <c r="E748" s="406">
        <v>40.9</v>
      </c>
      <c r="F748" s="405">
        <f t="shared" si="2"/>
        <v>0.01237623762</v>
      </c>
    </row>
    <row r="749" ht="15.75" customHeight="1">
      <c r="A749" s="403" t="s">
        <v>1099</v>
      </c>
      <c r="B749" s="404">
        <v>4974.83</v>
      </c>
      <c r="C749" s="405">
        <f t="shared" si="1"/>
        <v>0.008099520554</v>
      </c>
      <c r="D749" s="403" t="s">
        <v>1099</v>
      </c>
      <c r="E749" s="406">
        <v>40.4</v>
      </c>
      <c r="F749" s="405">
        <f t="shared" si="2"/>
        <v>-0.004926108374</v>
      </c>
    </row>
    <row r="750" ht="15.75" customHeight="1">
      <c r="A750" s="403" t="s">
        <v>1100</v>
      </c>
      <c r="B750" s="404">
        <v>4934.86</v>
      </c>
      <c r="C750" s="405">
        <f t="shared" si="1"/>
        <v>0.006303082209</v>
      </c>
      <c r="D750" s="403" t="s">
        <v>1100</v>
      </c>
      <c r="E750" s="406">
        <v>40.6</v>
      </c>
      <c r="F750" s="405">
        <f t="shared" si="2"/>
        <v>0.06005221932</v>
      </c>
    </row>
    <row r="751" ht="15.75" customHeight="1">
      <c r="A751" s="403" t="s">
        <v>1101</v>
      </c>
      <c r="B751" s="404">
        <v>4903.95</v>
      </c>
      <c r="C751" s="405">
        <f t="shared" si="1"/>
        <v>0.007625070888</v>
      </c>
      <c r="D751" s="403" t="s">
        <v>1101</v>
      </c>
      <c r="E751" s="406">
        <v>38.3</v>
      </c>
      <c r="F751" s="405">
        <f t="shared" si="2"/>
        <v>0.01861702128</v>
      </c>
    </row>
    <row r="752" ht="15.75" customHeight="1">
      <c r="A752" s="403" t="s">
        <v>1102</v>
      </c>
      <c r="B752" s="404">
        <v>4866.84</v>
      </c>
      <c r="C752" s="405">
        <f t="shared" si="1"/>
        <v>-0.003068527721</v>
      </c>
      <c r="D752" s="403" t="s">
        <v>1102</v>
      </c>
      <c r="E752" s="406">
        <v>37.6</v>
      </c>
      <c r="F752" s="405">
        <f t="shared" si="2"/>
        <v>-0.01570680628</v>
      </c>
    </row>
    <row r="753" ht="15.75" customHeight="1">
      <c r="A753" s="403" t="s">
        <v>1103</v>
      </c>
      <c r="B753" s="404">
        <v>4881.82</v>
      </c>
      <c r="C753" s="405">
        <f t="shared" si="1"/>
        <v>0.002614451571</v>
      </c>
      <c r="D753" s="403" t="s">
        <v>1103</v>
      </c>
      <c r="E753" s="406">
        <v>38.2</v>
      </c>
      <c r="F753" s="405">
        <f t="shared" si="2"/>
        <v>-0.005208333333</v>
      </c>
    </row>
    <row r="754" ht="15.75" customHeight="1">
      <c r="A754" s="403" t="s">
        <v>1104</v>
      </c>
      <c r="B754" s="404">
        <v>4869.09</v>
      </c>
      <c r="C754" s="405">
        <f t="shared" si="1"/>
        <v>0.001485025309</v>
      </c>
      <c r="D754" s="403" t="s">
        <v>1104</v>
      </c>
      <c r="E754" s="406">
        <v>38.4</v>
      </c>
      <c r="F754" s="405">
        <f t="shared" si="2"/>
        <v>0.01319261214</v>
      </c>
    </row>
    <row r="755" ht="15.75" customHeight="1">
      <c r="A755" s="403" t="s">
        <v>1105</v>
      </c>
      <c r="B755" s="404">
        <v>4861.87</v>
      </c>
      <c r="C755" s="405">
        <f t="shared" si="1"/>
        <v>0.005933969076</v>
      </c>
      <c r="D755" s="403" t="s">
        <v>1105</v>
      </c>
      <c r="E755" s="406">
        <v>37.9</v>
      </c>
      <c r="F755" s="405">
        <f t="shared" si="2"/>
        <v>-0.002631578947</v>
      </c>
    </row>
    <row r="756" ht="15.75" customHeight="1">
      <c r="A756" s="403" t="s">
        <v>1106</v>
      </c>
      <c r="B756" s="404">
        <v>4833.19</v>
      </c>
      <c r="C756" s="405">
        <f t="shared" si="1"/>
        <v>0.003215227183</v>
      </c>
      <c r="D756" s="403" t="s">
        <v>1106</v>
      </c>
      <c r="E756" s="406">
        <v>38.0</v>
      </c>
      <c r="F756" s="405">
        <f t="shared" si="2"/>
        <v>0.01333333333</v>
      </c>
    </row>
    <row r="757" ht="15.75" customHeight="1">
      <c r="A757" s="403" t="s">
        <v>1107</v>
      </c>
      <c r="B757" s="404">
        <v>4817.7</v>
      </c>
      <c r="C757" s="405">
        <f t="shared" si="1"/>
        <v>-0.005653145762</v>
      </c>
      <c r="D757" s="403" t="s">
        <v>1107</v>
      </c>
      <c r="E757" s="406">
        <v>37.5</v>
      </c>
      <c r="F757" s="405">
        <f t="shared" si="2"/>
        <v>-0.0157480315</v>
      </c>
    </row>
    <row r="758" ht="15.75" customHeight="1">
      <c r="A758" s="403" t="s">
        <v>1108</v>
      </c>
      <c r="B758" s="404">
        <v>4845.09</v>
      </c>
      <c r="C758" s="405">
        <f t="shared" si="1"/>
        <v>-0.007145550373</v>
      </c>
      <c r="D758" s="403" t="s">
        <v>1108</v>
      </c>
      <c r="E758" s="406">
        <v>38.1</v>
      </c>
      <c r="F758" s="405">
        <f t="shared" si="2"/>
        <v>-0.02307692308</v>
      </c>
    </row>
    <row r="759" ht="15.75" customHeight="1">
      <c r="A759" s="403" t="s">
        <v>1109</v>
      </c>
      <c r="B759" s="404">
        <v>4879.96</v>
      </c>
      <c r="C759" s="405">
        <f t="shared" si="1"/>
        <v>-0.001465075546</v>
      </c>
      <c r="D759" s="403" t="s">
        <v>1109</v>
      </c>
      <c r="E759" s="406">
        <v>39.0</v>
      </c>
      <c r="F759" s="405">
        <f t="shared" si="2"/>
        <v>-0.01015228426</v>
      </c>
    </row>
    <row r="760" ht="15.75" customHeight="1">
      <c r="A760" s="403" t="s">
        <v>1110</v>
      </c>
      <c r="B760" s="404">
        <v>4887.12</v>
      </c>
      <c r="C760" s="405">
        <f t="shared" si="1"/>
        <v>-0.003663541342</v>
      </c>
      <c r="D760" s="403" t="s">
        <v>1110</v>
      </c>
      <c r="E760" s="406">
        <v>39.4</v>
      </c>
      <c r="F760" s="405">
        <f t="shared" si="2"/>
        <v>-0.03431372549</v>
      </c>
    </row>
    <row r="761" ht="15.75" customHeight="1">
      <c r="A761" s="403" t="s">
        <v>1111</v>
      </c>
      <c r="B761" s="404">
        <v>4905.09</v>
      </c>
      <c r="C761" s="405">
        <f t="shared" si="1"/>
        <v>0.006913809349</v>
      </c>
      <c r="D761" s="403" t="s">
        <v>1111</v>
      </c>
      <c r="E761" s="406">
        <v>40.8</v>
      </c>
      <c r="F761" s="405">
        <f t="shared" si="2"/>
        <v>0.05154639175</v>
      </c>
    </row>
    <row r="762" ht="15.75" customHeight="1">
      <c r="A762" s="403" t="s">
        <v>1112</v>
      </c>
      <c r="B762" s="404">
        <v>4871.41</v>
      </c>
      <c r="C762" s="405">
        <f t="shared" si="1"/>
        <v>-0.006854188456</v>
      </c>
      <c r="D762" s="403" t="s">
        <v>1112</v>
      </c>
      <c r="E762" s="406">
        <v>38.8</v>
      </c>
      <c r="F762" s="405">
        <f t="shared" si="2"/>
        <v>0</v>
      </c>
    </row>
    <row r="763" ht="15.75" customHeight="1">
      <c r="A763" s="403" t="s">
        <v>1113</v>
      </c>
      <c r="B763" s="404">
        <v>4905.03</v>
      </c>
      <c r="C763" s="405">
        <f t="shared" si="1"/>
        <v>0.004369646722</v>
      </c>
      <c r="D763" s="403" t="s">
        <v>1113</v>
      </c>
      <c r="E763" s="406">
        <v>38.8</v>
      </c>
      <c r="F763" s="405">
        <f t="shared" si="2"/>
        <v>-0.002570694087</v>
      </c>
    </row>
    <row r="764" ht="15.75" customHeight="1">
      <c r="A764" s="403" t="s">
        <v>1114</v>
      </c>
      <c r="B764" s="404">
        <v>4883.69</v>
      </c>
      <c r="C764" s="405">
        <f t="shared" si="1"/>
        <v>-0.003255341209</v>
      </c>
      <c r="D764" s="403" t="s">
        <v>1114</v>
      </c>
      <c r="E764" s="406">
        <v>38.9</v>
      </c>
      <c r="F764" s="405">
        <f t="shared" si="2"/>
        <v>-0.01017811705</v>
      </c>
    </row>
    <row r="765" ht="15.75" customHeight="1">
      <c r="A765" s="403" t="s">
        <v>1115</v>
      </c>
      <c r="B765" s="404">
        <v>4899.64</v>
      </c>
      <c r="C765" s="405">
        <f t="shared" si="1"/>
        <v>-0.005768992729</v>
      </c>
      <c r="D765" s="403" t="s">
        <v>1115</v>
      </c>
      <c r="E765" s="406">
        <v>39.3</v>
      </c>
      <c r="F765" s="405">
        <f t="shared" si="2"/>
        <v>0.005115089514</v>
      </c>
    </row>
    <row r="766" ht="15.75" customHeight="1">
      <c r="A766" s="403" t="s">
        <v>1116</v>
      </c>
      <c r="B766" s="404">
        <v>4928.07</v>
      </c>
      <c r="C766" s="405">
        <f t="shared" si="1"/>
        <v>0.0008977080012</v>
      </c>
      <c r="D766" s="403" t="s">
        <v>1116</v>
      </c>
      <c r="E766" s="406">
        <v>39.1</v>
      </c>
      <c r="F766" s="405">
        <f t="shared" si="2"/>
        <v>-0.002551020408</v>
      </c>
    </row>
    <row r="767" ht="15.75" customHeight="1">
      <c r="A767" s="403" t="s">
        <v>1117</v>
      </c>
      <c r="B767" s="404">
        <v>4923.65</v>
      </c>
      <c r="C767" s="405">
        <f t="shared" si="1"/>
        <v>-0.003737262551</v>
      </c>
      <c r="D767" s="403" t="s">
        <v>1117</v>
      </c>
      <c r="E767" s="406">
        <v>39.2</v>
      </c>
      <c r="F767" s="405">
        <f t="shared" si="2"/>
        <v>-0.005076142132</v>
      </c>
    </row>
    <row r="768" ht="15.75" customHeight="1">
      <c r="A768" s="403" t="s">
        <v>1118</v>
      </c>
      <c r="B768" s="404">
        <v>4942.12</v>
      </c>
      <c r="C768" s="405">
        <f t="shared" si="1"/>
        <v>0.004577607936</v>
      </c>
      <c r="D768" s="403" t="s">
        <v>1118</v>
      </c>
      <c r="E768" s="406">
        <v>39.4</v>
      </c>
      <c r="F768" s="405">
        <f t="shared" si="2"/>
        <v>0.002544529262</v>
      </c>
    </row>
    <row r="769" ht="15.75" customHeight="1">
      <c r="A769" s="403" t="s">
        <v>1119</v>
      </c>
      <c r="B769" s="404">
        <v>4919.6</v>
      </c>
      <c r="C769" s="405">
        <f t="shared" si="1"/>
        <v>-0.001706571212</v>
      </c>
      <c r="D769" s="403" t="s">
        <v>1119</v>
      </c>
      <c r="E769" s="406">
        <v>39.3</v>
      </c>
      <c r="F769" s="405">
        <f t="shared" si="2"/>
        <v>0.002551020408</v>
      </c>
    </row>
    <row r="770" ht="15.75" customHeight="1">
      <c r="A770" s="403" t="s">
        <v>1120</v>
      </c>
      <c r="B770" s="404">
        <v>4928.01</v>
      </c>
      <c r="C770" s="405">
        <f t="shared" si="1"/>
        <v>0.001957961768</v>
      </c>
      <c r="D770" s="403" t="s">
        <v>1120</v>
      </c>
      <c r="E770" s="406">
        <v>39.2</v>
      </c>
      <c r="F770" s="405">
        <f t="shared" si="2"/>
        <v>-0.005076142132</v>
      </c>
    </row>
    <row r="771" ht="15.75" customHeight="1">
      <c r="A771" s="403" t="s">
        <v>1121</v>
      </c>
      <c r="B771" s="404">
        <v>4918.38</v>
      </c>
      <c r="C771" s="405">
        <f t="shared" si="1"/>
        <v>0.004431574046</v>
      </c>
      <c r="D771" s="403" t="s">
        <v>1121</v>
      </c>
      <c r="E771" s="406">
        <v>39.4</v>
      </c>
      <c r="F771" s="405">
        <f t="shared" si="2"/>
        <v>0.0180878553</v>
      </c>
    </row>
    <row r="772" ht="15.75" customHeight="1">
      <c r="A772" s="403" t="s">
        <v>1122</v>
      </c>
      <c r="B772" s="404">
        <v>4896.68</v>
      </c>
      <c r="C772" s="405">
        <f t="shared" si="1"/>
        <v>0.01043725883</v>
      </c>
      <c r="D772" s="403" t="s">
        <v>1122</v>
      </c>
      <c r="E772" s="406">
        <v>38.7</v>
      </c>
      <c r="F772" s="405">
        <f t="shared" si="2"/>
        <v>-0.005141388175</v>
      </c>
    </row>
    <row r="773" ht="15.75" customHeight="1">
      <c r="A773" s="403" t="s">
        <v>1123</v>
      </c>
      <c r="B773" s="404">
        <v>4846.1</v>
      </c>
      <c r="C773" s="405">
        <f t="shared" si="1"/>
        <v>0.001566594744</v>
      </c>
      <c r="D773" s="403" t="s">
        <v>1123</v>
      </c>
      <c r="E773" s="406">
        <v>38.9</v>
      </c>
      <c r="F773" s="405">
        <f t="shared" si="2"/>
        <v>-0.002564102564</v>
      </c>
    </row>
    <row r="774" ht="15.75" customHeight="1">
      <c r="A774" s="403" t="s">
        <v>1124</v>
      </c>
      <c r="B774" s="404">
        <v>4838.52</v>
      </c>
      <c r="C774" s="405">
        <f t="shared" si="1"/>
        <v>-0.006047707869</v>
      </c>
      <c r="D774" s="403" t="s">
        <v>1124</v>
      </c>
      <c r="E774" s="406">
        <v>39.0</v>
      </c>
      <c r="F774" s="405">
        <f t="shared" si="2"/>
        <v>-0.02010050251</v>
      </c>
    </row>
    <row r="775" ht="15.75" customHeight="1">
      <c r="A775" s="403" t="s">
        <v>1125</v>
      </c>
      <c r="B775" s="404">
        <v>4867.96</v>
      </c>
      <c r="C775" s="405">
        <f t="shared" si="1"/>
        <v>-0.004916179648</v>
      </c>
      <c r="D775" s="403" t="s">
        <v>1125</v>
      </c>
      <c r="E775" s="406">
        <v>39.8</v>
      </c>
      <c r="F775" s="405">
        <f t="shared" si="2"/>
        <v>0</v>
      </c>
    </row>
    <row r="776" ht="15.75" customHeight="1">
      <c r="A776" s="403" t="s">
        <v>1126</v>
      </c>
      <c r="B776" s="404">
        <v>4892.01</v>
      </c>
      <c r="C776" s="405">
        <f t="shared" si="1"/>
        <v>-0.004481047124</v>
      </c>
      <c r="D776" s="403" t="s">
        <v>1126</v>
      </c>
      <c r="E776" s="406">
        <v>39.8</v>
      </c>
      <c r="F776" s="405">
        <f t="shared" si="2"/>
        <v>0.01015228426</v>
      </c>
    </row>
    <row r="777" ht="15.75" customHeight="1">
      <c r="A777" s="403" t="s">
        <v>1127</v>
      </c>
      <c r="B777" s="404">
        <v>4914.03</v>
      </c>
      <c r="C777" s="405">
        <f t="shared" si="1"/>
        <v>-0.0005735379359</v>
      </c>
      <c r="D777" s="403" t="s">
        <v>1127</v>
      </c>
      <c r="E777" s="406">
        <v>39.4</v>
      </c>
      <c r="F777" s="405">
        <f t="shared" si="2"/>
        <v>-0.00253164557</v>
      </c>
    </row>
    <row r="778" ht="15.75" customHeight="1">
      <c r="A778" s="403" t="s">
        <v>1128</v>
      </c>
      <c r="B778" s="404">
        <v>4916.85</v>
      </c>
      <c r="C778" s="405">
        <f t="shared" si="1"/>
        <v>-0.00008134628095</v>
      </c>
      <c r="D778" s="403" t="s">
        <v>1128</v>
      </c>
      <c r="E778" s="406">
        <v>39.5</v>
      </c>
      <c r="F778" s="405">
        <f t="shared" si="2"/>
        <v>-0.005037783375</v>
      </c>
    </row>
    <row r="779" ht="15.75" customHeight="1">
      <c r="A779" s="403" t="s">
        <v>1129</v>
      </c>
      <c r="B779" s="404">
        <v>4917.25</v>
      </c>
      <c r="C779" s="405">
        <f t="shared" si="1"/>
        <v>0.003080281101</v>
      </c>
      <c r="D779" s="403" t="s">
        <v>1129</v>
      </c>
      <c r="E779" s="406">
        <v>39.7</v>
      </c>
      <c r="F779" s="405">
        <f t="shared" si="2"/>
        <v>0.0205655527</v>
      </c>
    </row>
    <row r="780" ht="15.75" customHeight="1">
      <c r="A780" s="403" t="s">
        <v>1130</v>
      </c>
      <c r="B780" s="404">
        <v>4902.15</v>
      </c>
      <c r="C780" s="405">
        <f t="shared" si="1"/>
        <v>0.005022910623</v>
      </c>
      <c r="D780" s="403" t="s">
        <v>1130</v>
      </c>
      <c r="E780" s="406">
        <v>38.9</v>
      </c>
      <c r="F780" s="405">
        <f t="shared" si="2"/>
        <v>-0.007653061224</v>
      </c>
    </row>
    <row r="781" ht="15.75" customHeight="1">
      <c r="A781" s="403" t="s">
        <v>1131</v>
      </c>
      <c r="B781" s="404">
        <v>4877.65</v>
      </c>
      <c r="C781" s="405">
        <f t="shared" si="1"/>
        <v>0.001100098722</v>
      </c>
      <c r="D781" s="403" t="s">
        <v>1131</v>
      </c>
      <c r="E781" s="406">
        <v>39.2</v>
      </c>
      <c r="F781" s="405">
        <f t="shared" si="2"/>
        <v>-0.005076142132</v>
      </c>
    </row>
    <row r="782" ht="15.75" customHeight="1">
      <c r="A782" s="403" t="s">
        <v>1132</v>
      </c>
      <c r="B782" s="404">
        <v>4872.29</v>
      </c>
      <c r="C782" s="405">
        <f t="shared" si="1"/>
        <v>0.006869116872</v>
      </c>
      <c r="D782" s="403" t="s">
        <v>1132</v>
      </c>
      <c r="E782" s="406">
        <v>39.4</v>
      </c>
      <c r="F782" s="405">
        <f t="shared" si="2"/>
        <v>-0.00253164557</v>
      </c>
    </row>
    <row r="783" ht="15.75" customHeight="1">
      <c r="A783" s="403" t="s">
        <v>1133</v>
      </c>
      <c r="B783" s="404">
        <v>4839.05</v>
      </c>
      <c r="C783" s="405">
        <f t="shared" si="1"/>
        <v>-0.000165294379</v>
      </c>
      <c r="D783" s="403" t="s">
        <v>1133</v>
      </c>
      <c r="E783" s="406">
        <v>39.5</v>
      </c>
      <c r="F783" s="405">
        <f t="shared" si="2"/>
        <v>-0.007537688442</v>
      </c>
    </row>
    <row r="784" ht="15.75" customHeight="1">
      <c r="A784" s="403" t="s">
        <v>1134</v>
      </c>
      <c r="B784" s="404">
        <v>4839.85</v>
      </c>
      <c r="C784" s="405">
        <f t="shared" si="1"/>
        <v>0.00626858224</v>
      </c>
      <c r="D784" s="403" t="s">
        <v>1134</v>
      </c>
      <c r="E784" s="406">
        <v>39.8</v>
      </c>
      <c r="F784" s="405">
        <f t="shared" si="2"/>
        <v>-0.002506265664</v>
      </c>
    </row>
    <row r="785" ht="15.75" customHeight="1">
      <c r="A785" s="403" t="s">
        <v>1135</v>
      </c>
      <c r="B785" s="404">
        <v>4809.7</v>
      </c>
      <c r="C785" s="405">
        <f t="shared" si="1"/>
        <v>-0.01001572547</v>
      </c>
      <c r="D785" s="403" t="s">
        <v>1135</v>
      </c>
      <c r="E785" s="406">
        <v>39.9</v>
      </c>
      <c r="F785" s="405">
        <f t="shared" si="2"/>
        <v>0</v>
      </c>
    </row>
    <row r="786" ht="15.75" customHeight="1">
      <c r="A786" s="403" t="s">
        <v>1136</v>
      </c>
      <c r="B786" s="404">
        <v>4858.36</v>
      </c>
      <c r="C786" s="405">
        <f t="shared" si="1"/>
        <v>-0.01191994257</v>
      </c>
      <c r="D786" s="403" t="s">
        <v>1136</v>
      </c>
      <c r="E786" s="406">
        <v>39.9</v>
      </c>
      <c r="F786" s="405">
        <f t="shared" si="2"/>
        <v>-0.02682926829</v>
      </c>
    </row>
    <row r="787" ht="15.75" customHeight="1">
      <c r="A787" s="403" t="s">
        <v>1137</v>
      </c>
      <c r="B787" s="404">
        <v>4916.97</v>
      </c>
      <c r="C787" s="405">
        <f t="shared" si="1"/>
        <v>-0.003544460792</v>
      </c>
      <c r="D787" s="403" t="s">
        <v>1137</v>
      </c>
      <c r="E787" s="406">
        <v>41.0</v>
      </c>
      <c r="F787" s="405">
        <f t="shared" si="2"/>
        <v>-0.01678657074</v>
      </c>
    </row>
    <row r="788" ht="15.75" customHeight="1">
      <c r="A788" s="403" t="s">
        <v>1138</v>
      </c>
      <c r="B788" s="404">
        <v>4934.46</v>
      </c>
      <c r="C788" s="405">
        <f t="shared" si="1"/>
        <v>0.001136165361</v>
      </c>
      <c r="D788" s="403" t="s">
        <v>1138</v>
      </c>
      <c r="E788" s="406">
        <v>41.7</v>
      </c>
      <c r="F788" s="405">
        <f t="shared" si="2"/>
        <v>0.03217821782</v>
      </c>
    </row>
    <row r="789" ht="15.75" customHeight="1">
      <c r="A789" s="403" t="s">
        <v>1139</v>
      </c>
      <c r="B789" s="404">
        <v>4928.86</v>
      </c>
      <c r="C789" s="405">
        <f t="shared" si="1"/>
        <v>-0.003600401887</v>
      </c>
      <c r="D789" s="403" t="s">
        <v>1139</v>
      </c>
      <c r="E789" s="406">
        <v>40.4</v>
      </c>
      <c r="F789" s="405">
        <f t="shared" si="2"/>
        <v>-0.01222493888</v>
      </c>
    </row>
    <row r="790" ht="15.75" customHeight="1">
      <c r="A790" s="403" t="s">
        <v>1140</v>
      </c>
      <c r="B790" s="404">
        <v>4946.67</v>
      </c>
      <c r="C790" s="405">
        <f t="shared" si="1"/>
        <v>-0.01026812779</v>
      </c>
      <c r="D790" s="403" t="s">
        <v>1140</v>
      </c>
      <c r="E790" s="406">
        <v>40.9</v>
      </c>
      <c r="F790" s="405">
        <f t="shared" si="2"/>
        <v>-0.01207729469</v>
      </c>
    </row>
    <row r="791" ht="15.75" customHeight="1">
      <c r="A791" s="403" t="s">
        <v>1141</v>
      </c>
      <c r="B791" s="404">
        <v>4997.99</v>
      </c>
      <c r="C791" s="405">
        <f t="shared" si="1"/>
        <v>0.00053650324</v>
      </c>
      <c r="D791" s="403" t="s">
        <v>1141</v>
      </c>
      <c r="E791" s="406">
        <v>41.4</v>
      </c>
      <c r="F791" s="405">
        <f t="shared" si="2"/>
        <v>0.007299270073</v>
      </c>
    </row>
    <row r="792" ht="15.75" customHeight="1">
      <c r="A792" s="403" t="s">
        <v>1142</v>
      </c>
      <c r="B792" s="404">
        <v>4995.31</v>
      </c>
      <c r="C792" s="405">
        <f t="shared" si="1"/>
        <v>0.006451365929</v>
      </c>
      <c r="D792" s="403" t="s">
        <v>1142</v>
      </c>
      <c r="E792" s="406">
        <v>41.1</v>
      </c>
      <c r="F792" s="405">
        <f t="shared" si="2"/>
        <v>-0.004842615012</v>
      </c>
    </row>
    <row r="793" ht="15.75" customHeight="1">
      <c r="A793" s="403" t="s">
        <v>1143</v>
      </c>
      <c r="B793" s="404">
        <v>4963.29</v>
      </c>
      <c r="C793" s="405">
        <f t="shared" si="1"/>
        <v>-0.003829502827</v>
      </c>
      <c r="D793" s="403" t="s">
        <v>1143</v>
      </c>
      <c r="E793" s="406">
        <v>41.3</v>
      </c>
      <c r="F793" s="405">
        <f t="shared" si="2"/>
        <v>0</v>
      </c>
    </row>
    <row r="794" ht="15.75" customHeight="1">
      <c r="A794" s="403" t="s">
        <v>1144</v>
      </c>
      <c r="B794" s="404">
        <v>4982.37</v>
      </c>
      <c r="C794" s="405">
        <f t="shared" si="1"/>
        <v>-0.004246925226</v>
      </c>
      <c r="D794" s="403" t="s">
        <v>1144</v>
      </c>
      <c r="E794" s="406">
        <v>41.3</v>
      </c>
      <c r="F794" s="405">
        <f t="shared" si="2"/>
        <v>-0.01431980907</v>
      </c>
    </row>
    <row r="795" ht="15.75" customHeight="1">
      <c r="A795" s="403" t="s">
        <v>1145</v>
      </c>
      <c r="B795" s="404">
        <v>5003.62</v>
      </c>
      <c r="C795" s="405">
        <f t="shared" si="1"/>
        <v>0.006438558133</v>
      </c>
      <c r="D795" s="403" t="s">
        <v>1145</v>
      </c>
      <c r="E795" s="406">
        <v>41.9</v>
      </c>
      <c r="F795" s="405">
        <f t="shared" si="2"/>
        <v>-0.004750593824</v>
      </c>
    </row>
    <row r="796" ht="15.75" customHeight="1">
      <c r="A796" s="403" t="s">
        <v>1146</v>
      </c>
      <c r="B796" s="404">
        <v>4971.61</v>
      </c>
      <c r="C796" s="405">
        <f t="shared" si="1"/>
        <v>-0.001438106199</v>
      </c>
      <c r="D796" s="403" t="s">
        <v>1146</v>
      </c>
      <c r="E796" s="406">
        <v>42.1</v>
      </c>
      <c r="F796" s="405">
        <f t="shared" si="2"/>
        <v>0.007177033493</v>
      </c>
    </row>
    <row r="797" ht="15.75" customHeight="1">
      <c r="A797" s="403" t="s">
        <v>1147</v>
      </c>
      <c r="B797" s="404">
        <v>4978.77</v>
      </c>
      <c r="C797" s="405">
        <f t="shared" si="1"/>
        <v>0.001335443764</v>
      </c>
      <c r="D797" s="403" t="s">
        <v>1147</v>
      </c>
      <c r="E797" s="406">
        <v>41.8</v>
      </c>
      <c r="F797" s="405">
        <f t="shared" si="2"/>
        <v>-0.009478672986</v>
      </c>
    </row>
    <row r="798" ht="15.75" customHeight="1">
      <c r="A798" s="403" t="s">
        <v>1148</v>
      </c>
      <c r="B798" s="404">
        <v>4972.13</v>
      </c>
      <c r="C798" s="405">
        <f t="shared" si="1"/>
        <v>0.0004084424861</v>
      </c>
      <c r="D798" s="403" t="s">
        <v>1148</v>
      </c>
      <c r="E798" s="406">
        <v>42.2</v>
      </c>
      <c r="F798" s="405">
        <f t="shared" si="2"/>
        <v>-0.03211009174</v>
      </c>
    </row>
    <row r="799" ht="15.75" customHeight="1">
      <c r="A799" s="403" t="s">
        <v>1149</v>
      </c>
      <c r="B799" s="404">
        <v>4970.1</v>
      </c>
      <c r="C799" s="405">
        <f t="shared" si="1"/>
        <v>-0.008383677965</v>
      </c>
      <c r="D799" s="403" t="s">
        <v>1149</v>
      </c>
      <c r="E799" s="406">
        <v>43.6</v>
      </c>
      <c r="F799" s="405">
        <f t="shared" si="2"/>
        <v>0.01869158879</v>
      </c>
    </row>
    <row r="800" ht="15.75" customHeight="1">
      <c r="A800" s="403" t="s">
        <v>1150</v>
      </c>
      <c r="B800" s="404">
        <v>5012.12</v>
      </c>
      <c r="C800" s="405">
        <f t="shared" si="1"/>
        <v>-0.01508193371</v>
      </c>
      <c r="D800" s="403" t="s">
        <v>1150</v>
      </c>
      <c r="E800" s="406">
        <v>42.8</v>
      </c>
      <c r="F800" s="405">
        <f t="shared" si="2"/>
        <v>-0.006960556845</v>
      </c>
    </row>
    <row r="801" ht="15.75" customHeight="1">
      <c r="A801" s="403" t="s">
        <v>1151</v>
      </c>
      <c r="B801" s="404">
        <v>5088.87</v>
      </c>
      <c r="C801" s="405">
        <f t="shared" si="1"/>
        <v>-0.00309129911</v>
      </c>
      <c r="D801" s="403" t="s">
        <v>1151</v>
      </c>
      <c r="E801" s="406">
        <v>43.1</v>
      </c>
      <c r="F801" s="405">
        <f t="shared" si="2"/>
        <v>-0.01372997712</v>
      </c>
    </row>
    <row r="802" ht="15.75" customHeight="1">
      <c r="A802" s="403" t="s">
        <v>1152</v>
      </c>
      <c r="B802" s="404">
        <v>5104.65</v>
      </c>
      <c r="C802" s="405">
        <f t="shared" si="1"/>
        <v>-0.002376480659</v>
      </c>
      <c r="D802" s="403" t="s">
        <v>1152</v>
      </c>
      <c r="E802" s="406">
        <v>43.7</v>
      </c>
      <c r="F802" s="405">
        <f t="shared" si="2"/>
        <v>-0.01576576577</v>
      </c>
    </row>
    <row r="803" ht="15.75" customHeight="1">
      <c r="A803" s="403" t="s">
        <v>1153</v>
      </c>
      <c r="B803" s="404">
        <v>5116.81</v>
      </c>
      <c r="C803" s="405">
        <f t="shared" si="1"/>
        <v>0.003189858329</v>
      </c>
      <c r="D803" s="403" t="s">
        <v>1153</v>
      </c>
      <c r="E803" s="406">
        <v>44.4</v>
      </c>
      <c r="F803" s="405">
        <f t="shared" si="2"/>
        <v>0.002257336343</v>
      </c>
    </row>
    <row r="804" ht="15.75" customHeight="1">
      <c r="A804" s="403" t="s">
        <v>1154</v>
      </c>
      <c r="B804" s="404">
        <v>5100.54</v>
      </c>
      <c r="C804" s="405">
        <f t="shared" si="1"/>
        <v>0.00164960115</v>
      </c>
      <c r="D804" s="403" t="s">
        <v>1154</v>
      </c>
      <c r="E804" s="406">
        <v>44.3</v>
      </c>
      <c r="F804" s="405">
        <f t="shared" si="2"/>
        <v>0.02784222738</v>
      </c>
    </row>
    <row r="805" ht="15.75" customHeight="1">
      <c r="A805" s="403" t="s">
        <v>1155</v>
      </c>
      <c r="B805" s="404">
        <v>5092.14</v>
      </c>
      <c r="C805" s="405">
        <f t="shared" si="1"/>
        <v>-0.0003749472424</v>
      </c>
      <c r="D805" s="403" t="s">
        <v>1155</v>
      </c>
      <c r="E805" s="406">
        <v>43.1</v>
      </c>
      <c r="F805" s="405">
        <f t="shared" si="2"/>
        <v>0.05896805897</v>
      </c>
    </row>
    <row r="806" ht="15.75" customHeight="1">
      <c r="A806" s="403" t="s">
        <v>1156</v>
      </c>
      <c r="B806" s="404">
        <v>5094.05</v>
      </c>
      <c r="C806" s="405">
        <f t="shared" si="1"/>
        <v>0.01651470979</v>
      </c>
      <c r="D806" s="403" t="s">
        <v>1156</v>
      </c>
      <c r="E806" s="406">
        <v>40.7</v>
      </c>
      <c r="F806" s="405">
        <f t="shared" si="2"/>
        <v>0.01496259352</v>
      </c>
    </row>
    <row r="807" ht="15.75" customHeight="1">
      <c r="A807" s="403" t="s">
        <v>1157</v>
      </c>
      <c r="B807" s="404">
        <v>5011.29</v>
      </c>
      <c r="C807" s="405">
        <f t="shared" si="1"/>
        <v>0.007967125801</v>
      </c>
      <c r="D807" s="403" t="s">
        <v>1157</v>
      </c>
      <c r="E807" s="406">
        <v>40.1</v>
      </c>
      <c r="F807" s="405">
        <f t="shared" si="2"/>
        <v>0.0025</v>
      </c>
    </row>
    <row r="808" ht="15.75" customHeight="1">
      <c r="A808" s="403" t="s">
        <v>1158</v>
      </c>
      <c r="B808" s="404">
        <v>4971.68</v>
      </c>
      <c r="C808" s="405">
        <f t="shared" si="1"/>
        <v>-0.001333783284</v>
      </c>
      <c r="D808" s="403" t="s">
        <v>1158</v>
      </c>
      <c r="E808" s="406">
        <v>40.0</v>
      </c>
      <c r="F808" s="405">
        <f t="shared" si="2"/>
        <v>-0.01960784314</v>
      </c>
    </row>
    <row r="809" ht="15.75" customHeight="1">
      <c r="A809" s="403" t="s">
        <v>1159</v>
      </c>
      <c r="B809" s="404">
        <v>4978.32</v>
      </c>
      <c r="C809" s="405">
        <f t="shared" si="1"/>
        <v>0.003859509032</v>
      </c>
      <c r="D809" s="403" t="s">
        <v>1159</v>
      </c>
      <c r="E809" s="406">
        <v>40.8</v>
      </c>
      <c r="F809" s="405">
        <f t="shared" si="2"/>
        <v>-0.00487804878</v>
      </c>
    </row>
    <row r="810" ht="15.75" customHeight="1">
      <c r="A810" s="403" t="s">
        <v>1160</v>
      </c>
      <c r="B810" s="404">
        <v>4959.18</v>
      </c>
      <c r="C810" s="405">
        <f t="shared" si="1"/>
        <v>0.002146078859</v>
      </c>
      <c r="D810" s="403" t="s">
        <v>1160</v>
      </c>
      <c r="E810" s="406">
        <v>41.0</v>
      </c>
      <c r="F810" s="405">
        <f t="shared" si="2"/>
        <v>0.01234567901</v>
      </c>
    </row>
    <row r="811" ht="15.75" customHeight="1">
      <c r="A811" s="403" t="s">
        <v>1161</v>
      </c>
      <c r="B811" s="404">
        <v>4948.56</v>
      </c>
      <c r="C811" s="405">
        <f t="shared" si="1"/>
        <v>0.004208757625</v>
      </c>
      <c r="D811" s="403" t="s">
        <v>1161</v>
      </c>
      <c r="E811" s="406">
        <v>40.5</v>
      </c>
      <c r="F811" s="405">
        <f t="shared" si="2"/>
        <v>0.02272727273</v>
      </c>
    </row>
    <row r="812" ht="15.75" customHeight="1">
      <c r="A812" s="403" t="s">
        <v>1162</v>
      </c>
      <c r="B812" s="404">
        <v>4927.82</v>
      </c>
      <c r="C812" s="405">
        <f t="shared" si="1"/>
        <v>0.007418946628</v>
      </c>
      <c r="D812" s="403" t="s">
        <v>1162</v>
      </c>
      <c r="E812" s="406">
        <v>39.6</v>
      </c>
      <c r="F812" s="405">
        <f t="shared" si="2"/>
        <v>0.01020408163</v>
      </c>
    </row>
    <row r="813" ht="15.75" customHeight="1">
      <c r="A813" s="403" t="s">
        <v>1163</v>
      </c>
      <c r="B813" s="404">
        <v>4891.53</v>
      </c>
      <c r="C813" s="405">
        <f t="shared" si="1"/>
        <v>0.006028110616</v>
      </c>
      <c r="D813" s="403" t="s">
        <v>1163</v>
      </c>
      <c r="E813" s="406">
        <v>39.2</v>
      </c>
      <c r="F813" s="405">
        <f t="shared" si="2"/>
        <v>-0.0101010101</v>
      </c>
    </row>
    <row r="814" ht="15.75" customHeight="1">
      <c r="A814" s="403" t="s">
        <v>1164</v>
      </c>
      <c r="B814" s="404">
        <v>4862.22</v>
      </c>
      <c r="C814" s="405">
        <f t="shared" si="1"/>
        <v>-0.003467824248</v>
      </c>
      <c r="D814" s="403" t="s">
        <v>1164</v>
      </c>
      <c r="E814" s="406">
        <v>39.6</v>
      </c>
      <c r="F814" s="405">
        <f t="shared" si="2"/>
        <v>-0.002518891688</v>
      </c>
    </row>
    <row r="815" ht="15.75" customHeight="1">
      <c r="A815" s="403" t="s">
        <v>1165</v>
      </c>
      <c r="B815" s="404">
        <v>4879.14</v>
      </c>
      <c r="C815" s="405">
        <f t="shared" si="1"/>
        <v>0.001225075259</v>
      </c>
      <c r="D815" s="403" t="s">
        <v>1165</v>
      </c>
      <c r="E815" s="406">
        <v>39.7</v>
      </c>
      <c r="F815" s="405">
        <f t="shared" si="2"/>
        <v>-0.002512562814</v>
      </c>
    </row>
    <row r="816" ht="15.75" customHeight="1">
      <c r="A816" s="403" t="s">
        <v>1166</v>
      </c>
      <c r="B816" s="404">
        <v>4873.17</v>
      </c>
      <c r="C816" s="405">
        <f t="shared" si="1"/>
        <v>0.009445745996</v>
      </c>
      <c r="D816" s="403" t="s">
        <v>1166</v>
      </c>
      <c r="E816" s="406">
        <v>39.8</v>
      </c>
      <c r="F816" s="405">
        <f t="shared" si="2"/>
        <v>0.005050505051</v>
      </c>
    </row>
    <row r="817" ht="15.75" customHeight="1">
      <c r="A817" s="403" t="s">
        <v>1167</v>
      </c>
      <c r="B817" s="404">
        <v>4827.57</v>
      </c>
      <c r="C817" s="405">
        <f t="shared" si="1"/>
        <v>0.009620271166</v>
      </c>
      <c r="D817" s="403" t="s">
        <v>1167</v>
      </c>
      <c r="E817" s="406">
        <v>39.6</v>
      </c>
      <c r="F817" s="405">
        <f t="shared" si="2"/>
        <v>-0.01</v>
      </c>
    </row>
    <row r="818" ht="15.75" customHeight="1">
      <c r="A818" s="403" t="s">
        <v>1168</v>
      </c>
      <c r="B818" s="404">
        <v>4781.57</v>
      </c>
      <c r="C818" s="405">
        <f t="shared" si="1"/>
        <v>0.004018956709</v>
      </c>
      <c r="D818" s="403" t="s">
        <v>1168</v>
      </c>
      <c r="E818" s="406">
        <v>40.0</v>
      </c>
      <c r="F818" s="405">
        <f t="shared" si="2"/>
        <v>-0.002493765586</v>
      </c>
    </row>
    <row r="819" ht="15.75" customHeight="1">
      <c r="A819" s="403" t="s">
        <v>1169</v>
      </c>
      <c r="B819" s="404">
        <v>4762.43</v>
      </c>
      <c r="C819" s="405">
        <f t="shared" si="1"/>
        <v>-0.006775921183</v>
      </c>
      <c r="D819" s="403" t="s">
        <v>1169</v>
      </c>
      <c r="E819" s="406">
        <v>40.1</v>
      </c>
      <c r="F819" s="405">
        <f t="shared" si="2"/>
        <v>-0.02433090024</v>
      </c>
    </row>
    <row r="820" ht="15.75" customHeight="1">
      <c r="A820" s="403" t="s">
        <v>1170</v>
      </c>
      <c r="B820" s="404">
        <v>4794.92</v>
      </c>
      <c r="C820" s="405">
        <f t="shared" si="1"/>
        <v>0.0001793886601</v>
      </c>
      <c r="D820" s="403" t="s">
        <v>1170</v>
      </c>
      <c r="E820" s="406">
        <v>41.1</v>
      </c>
      <c r="F820" s="405">
        <f t="shared" si="2"/>
        <v>0.06201550388</v>
      </c>
    </row>
    <row r="821" ht="15.75" customHeight="1">
      <c r="A821" s="403" t="s">
        <v>1171</v>
      </c>
      <c r="B821" s="404">
        <v>4794.06</v>
      </c>
      <c r="C821" s="405">
        <f t="shared" si="1"/>
        <v>0.0009792519684</v>
      </c>
      <c r="D821" s="403" t="s">
        <v>1171</v>
      </c>
      <c r="E821" s="406">
        <v>38.7</v>
      </c>
      <c r="F821" s="405">
        <f t="shared" si="2"/>
        <v>0.0078125</v>
      </c>
    </row>
    <row r="822" ht="15.75" customHeight="1">
      <c r="A822" s="403" t="s">
        <v>1172</v>
      </c>
      <c r="B822" s="404">
        <v>4789.37</v>
      </c>
      <c r="C822" s="405">
        <f t="shared" si="1"/>
        <v>0.01467553654</v>
      </c>
      <c r="D822" s="403" t="s">
        <v>1172</v>
      </c>
      <c r="E822" s="406">
        <v>38.4</v>
      </c>
      <c r="F822" s="405">
        <f t="shared" si="2"/>
        <v>-0.00518134715</v>
      </c>
    </row>
    <row r="823" ht="15.75" customHeight="1">
      <c r="A823" s="403" t="s">
        <v>1173</v>
      </c>
      <c r="B823" s="404">
        <v>4720.1</v>
      </c>
      <c r="C823" s="405">
        <f t="shared" si="1"/>
        <v>-0.0135714644</v>
      </c>
      <c r="D823" s="403" t="s">
        <v>1173</v>
      </c>
      <c r="E823" s="406">
        <v>38.6</v>
      </c>
      <c r="F823" s="405">
        <f t="shared" si="2"/>
        <v>-0.01278772379</v>
      </c>
    </row>
    <row r="824" ht="15.75" customHeight="1">
      <c r="A824" s="403" t="s">
        <v>1174</v>
      </c>
      <c r="B824" s="404">
        <v>4785.04</v>
      </c>
      <c r="C824" s="405">
        <f t="shared" si="1"/>
        <v>-0.01531851145</v>
      </c>
      <c r="D824" s="403" t="s">
        <v>1174</v>
      </c>
      <c r="E824" s="406">
        <v>39.1</v>
      </c>
      <c r="F824" s="405">
        <f t="shared" si="2"/>
        <v>-0.02493765586</v>
      </c>
    </row>
    <row r="825" ht="15.75" customHeight="1">
      <c r="A825" s="403" t="s">
        <v>1175</v>
      </c>
      <c r="B825" s="404">
        <v>4859.48</v>
      </c>
      <c r="C825" s="405">
        <f t="shared" si="1"/>
        <v>0.03320207853</v>
      </c>
      <c r="D825" s="403" t="s">
        <v>1175</v>
      </c>
      <c r="E825" s="406">
        <v>40.1</v>
      </c>
      <c r="F825" s="405">
        <f t="shared" si="2"/>
        <v>-0.007425742574</v>
      </c>
    </row>
    <row r="826" ht="15.75" customHeight="1">
      <c r="A826" s="403" t="s">
        <v>1176</v>
      </c>
      <c r="B826" s="404">
        <v>4703.32</v>
      </c>
      <c r="C826" s="405">
        <f t="shared" si="1"/>
        <v>0.01509700283</v>
      </c>
      <c r="D826" s="403" t="s">
        <v>1176</v>
      </c>
      <c r="E826" s="406">
        <v>40.4</v>
      </c>
      <c r="F826" s="405">
        <f t="shared" si="2"/>
        <v>0</v>
      </c>
    </row>
    <row r="827" ht="15.75" customHeight="1">
      <c r="A827" s="403" t="s">
        <v>1177</v>
      </c>
      <c r="B827" s="404">
        <v>4633.37</v>
      </c>
      <c r="C827" s="405">
        <f t="shared" si="1"/>
        <v>0.02213079494</v>
      </c>
      <c r="D827" s="403" t="s">
        <v>1177</v>
      </c>
      <c r="E827" s="406">
        <v>40.4</v>
      </c>
      <c r="F827" s="405">
        <f t="shared" si="2"/>
        <v>0.0412371134</v>
      </c>
    </row>
    <row r="828" ht="15.75" customHeight="1">
      <c r="A828" s="403" t="s">
        <v>1178</v>
      </c>
      <c r="B828" s="404">
        <v>4533.05</v>
      </c>
      <c r="C828" s="405">
        <f t="shared" si="1"/>
        <v>-0.002662178366</v>
      </c>
      <c r="D828" s="403" t="s">
        <v>1178</v>
      </c>
      <c r="E828" s="406">
        <v>38.8</v>
      </c>
      <c r="F828" s="405">
        <f t="shared" si="2"/>
        <v>-0.02512562814</v>
      </c>
    </row>
    <row r="829" ht="15.75" customHeight="1">
      <c r="A829" s="403" t="s">
        <v>1179</v>
      </c>
      <c r="B829" s="404">
        <v>4545.15</v>
      </c>
      <c r="C829" s="405">
        <f t="shared" si="1"/>
        <v>0.04131203277</v>
      </c>
      <c r="D829" s="403" t="s">
        <v>1179</v>
      </c>
      <c r="E829" s="406">
        <v>39.8</v>
      </c>
      <c r="F829" s="405">
        <f t="shared" si="2"/>
        <v>0.02577319588</v>
      </c>
    </row>
    <row r="830" ht="15.75" customHeight="1">
      <c r="A830" s="403" t="s">
        <v>1180</v>
      </c>
      <c r="B830" s="404">
        <v>4364.83</v>
      </c>
      <c r="C830" s="405">
        <f t="shared" si="1"/>
        <v>0.01339168592</v>
      </c>
      <c r="D830" s="403" t="s">
        <v>1180</v>
      </c>
      <c r="E830" s="406">
        <v>38.8</v>
      </c>
      <c r="F830" s="405">
        <f t="shared" si="2"/>
        <v>0.08077994429</v>
      </c>
    </row>
    <row r="831" ht="15.75" customHeight="1">
      <c r="A831" s="403" t="s">
        <v>1181</v>
      </c>
      <c r="B831" s="404">
        <v>4307.15</v>
      </c>
      <c r="C831" s="405">
        <f t="shared" si="1"/>
        <v>0.001872484939</v>
      </c>
      <c r="D831" s="403" t="s">
        <v>1181</v>
      </c>
      <c r="E831" s="406">
        <v>35.9</v>
      </c>
      <c r="F831" s="405">
        <f t="shared" si="2"/>
        <v>0.01699716714</v>
      </c>
    </row>
    <row r="832" ht="15.75" customHeight="1">
      <c r="A832" s="403" t="s">
        <v>1182</v>
      </c>
      <c r="B832" s="404">
        <v>4299.1</v>
      </c>
      <c r="C832" s="405">
        <f t="shared" si="1"/>
        <v>0.006388392742</v>
      </c>
      <c r="D832" s="403" t="s">
        <v>1182</v>
      </c>
      <c r="E832" s="406">
        <v>35.3</v>
      </c>
      <c r="F832" s="405">
        <f t="shared" si="2"/>
        <v>-0.008426966292</v>
      </c>
    </row>
    <row r="833" ht="15.75" customHeight="1">
      <c r="A833" s="403" t="s">
        <v>1183</v>
      </c>
      <c r="B833" s="404">
        <v>4271.81</v>
      </c>
      <c r="C833" s="405">
        <f t="shared" si="1"/>
        <v>0.01361753219</v>
      </c>
      <c r="D833" s="403" t="s">
        <v>1183</v>
      </c>
      <c r="E833" s="406">
        <v>35.6</v>
      </c>
      <c r="F833" s="405">
        <f t="shared" si="2"/>
        <v>0.04705882353</v>
      </c>
    </row>
    <row r="834" ht="15.75" customHeight="1">
      <c r="A834" s="403" t="s">
        <v>1184</v>
      </c>
      <c r="B834" s="404">
        <v>4214.42</v>
      </c>
      <c r="C834" s="405">
        <f t="shared" si="1"/>
        <v>0.01036152666</v>
      </c>
      <c r="D834" s="403" t="s">
        <v>1184</v>
      </c>
      <c r="E834" s="406">
        <v>34.0</v>
      </c>
      <c r="F834" s="405">
        <f t="shared" si="2"/>
        <v>0.005917159763</v>
      </c>
    </row>
    <row r="835" ht="15.75" customHeight="1">
      <c r="A835" s="403" t="s">
        <v>1185</v>
      </c>
      <c r="B835" s="404">
        <v>4171.2</v>
      </c>
      <c r="C835" s="405">
        <f t="shared" si="1"/>
        <v>0.003526971953</v>
      </c>
      <c r="D835" s="403" t="s">
        <v>1185</v>
      </c>
      <c r="E835" s="406">
        <v>33.8</v>
      </c>
      <c r="F835" s="405">
        <f t="shared" si="2"/>
        <v>0.00296735905</v>
      </c>
    </row>
    <row r="836" ht="15.75" customHeight="1">
      <c r="A836" s="403" t="s">
        <v>1186</v>
      </c>
      <c r="B836" s="404">
        <v>4156.54</v>
      </c>
      <c r="C836" s="405">
        <f t="shared" si="1"/>
        <v>0.002692153675</v>
      </c>
      <c r="D836" s="403" t="s">
        <v>1186</v>
      </c>
      <c r="E836" s="406">
        <v>33.7</v>
      </c>
      <c r="F836" s="405">
        <f t="shared" si="2"/>
        <v>-0.002958579882</v>
      </c>
    </row>
    <row r="837" ht="15.75" customHeight="1">
      <c r="A837" s="403" t="s">
        <v>1187</v>
      </c>
      <c r="B837" s="404">
        <v>4145.38</v>
      </c>
      <c r="C837" s="405">
        <f t="shared" si="1"/>
        <v>0.003950042019</v>
      </c>
      <c r="D837" s="403" t="s">
        <v>1187</v>
      </c>
      <c r="E837" s="406">
        <v>33.8</v>
      </c>
      <c r="F837" s="405">
        <f t="shared" si="2"/>
        <v>0.005952380952</v>
      </c>
    </row>
    <row r="838" ht="15.75" customHeight="1">
      <c r="A838" s="403" t="s">
        <v>1188</v>
      </c>
      <c r="B838" s="404">
        <v>4129.07</v>
      </c>
      <c r="C838" s="405">
        <f t="shared" si="1"/>
        <v>0.01179633074</v>
      </c>
      <c r="D838" s="403" t="s">
        <v>1188</v>
      </c>
      <c r="E838" s="406">
        <v>33.6</v>
      </c>
      <c r="F838" s="405">
        <f t="shared" si="2"/>
        <v>0</v>
      </c>
    </row>
    <row r="839" ht="15.75" customHeight="1">
      <c r="A839" s="403" t="s">
        <v>1189</v>
      </c>
      <c r="B839" s="404">
        <v>4080.93</v>
      </c>
      <c r="C839" s="405">
        <f t="shared" si="1"/>
        <v>0.001015504846</v>
      </c>
      <c r="D839" s="403" t="s">
        <v>1189</v>
      </c>
      <c r="E839" s="406">
        <v>33.6</v>
      </c>
      <c r="F839" s="405">
        <f t="shared" si="2"/>
        <v>0</v>
      </c>
    </row>
    <row r="840" ht="15.75" customHeight="1">
      <c r="A840" s="403" t="s">
        <v>1190</v>
      </c>
      <c r="B840" s="404">
        <v>4076.79</v>
      </c>
      <c r="C840" s="405">
        <f t="shared" si="1"/>
        <v>-0.002202756382</v>
      </c>
      <c r="D840" s="403" t="s">
        <v>1190</v>
      </c>
      <c r="E840" s="406">
        <v>33.6</v>
      </c>
      <c r="F840" s="405">
        <f t="shared" si="2"/>
        <v>0</v>
      </c>
    </row>
    <row r="841" ht="15.75" customHeight="1">
      <c r="A841" s="403" t="s">
        <v>1191</v>
      </c>
      <c r="B841" s="404">
        <v>4085.79</v>
      </c>
      <c r="C841" s="405">
        <f t="shared" si="1"/>
        <v>0.003842610223</v>
      </c>
      <c r="D841" s="403" t="s">
        <v>1191</v>
      </c>
      <c r="E841" s="406">
        <v>33.6</v>
      </c>
      <c r="F841" s="405">
        <f t="shared" si="2"/>
        <v>0</v>
      </c>
    </row>
    <row r="842" ht="15.75" customHeight="1">
      <c r="A842" s="403" t="s">
        <v>1192</v>
      </c>
      <c r="B842" s="404">
        <v>4070.15</v>
      </c>
      <c r="C842" s="405">
        <f t="shared" si="1"/>
        <v>0.004816522821</v>
      </c>
      <c r="D842" s="403" t="s">
        <v>1192</v>
      </c>
      <c r="E842" s="406">
        <v>33.6</v>
      </c>
      <c r="F842" s="405">
        <f t="shared" si="2"/>
        <v>0</v>
      </c>
    </row>
    <row r="843" ht="15.75" customHeight="1">
      <c r="A843" s="403" t="s">
        <v>1193</v>
      </c>
      <c r="B843" s="404">
        <v>4050.64</v>
      </c>
      <c r="C843" s="405">
        <f t="shared" si="1"/>
        <v>-0.004539076112</v>
      </c>
      <c r="D843" s="403" t="s">
        <v>1193</v>
      </c>
      <c r="E843" s="406">
        <v>33.6</v>
      </c>
      <c r="F843" s="405">
        <f t="shared" si="2"/>
        <v>0</v>
      </c>
    </row>
    <row r="844" ht="15.75" customHeight="1">
      <c r="A844" s="403" t="s">
        <v>1194</v>
      </c>
      <c r="B844" s="404">
        <v>4069.11</v>
      </c>
      <c r="C844" s="405">
        <f t="shared" si="1"/>
        <v>-0.002441733042</v>
      </c>
      <c r="D844" s="403" t="s">
        <v>1194</v>
      </c>
      <c r="E844" s="406">
        <v>33.6</v>
      </c>
      <c r="F844" s="405">
        <f t="shared" si="2"/>
        <v>0</v>
      </c>
    </row>
    <row r="845" ht="15.75" customHeight="1">
      <c r="A845" s="403" t="s">
        <v>1195</v>
      </c>
      <c r="B845" s="404">
        <v>4079.07</v>
      </c>
      <c r="C845" s="405">
        <f t="shared" si="1"/>
        <v>-0.0007520565194</v>
      </c>
      <c r="D845" s="403" t="s">
        <v>1195</v>
      </c>
      <c r="E845" s="406">
        <v>33.6</v>
      </c>
      <c r="F845" s="405">
        <f t="shared" si="2"/>
        <v>-0.00296735905</v>
      </c>
    </row>
    <row r="846" ht="15.75" customHeight="1">
      <c r="A846" s="403" t="s">
        <v>1196</v>
      </c>
      <c r="B846" s="404">
        <v>4082.14</v>
      </c>
      <c r="C846" s="405">
        <f t="shared" si="1"/>
        <v>-0.001802171898</v>
      </c>
      <c r="D846" s="403" t="s">
        <v>1196</v>
      </c>
      <c r="E846" s="406">
        <v>33.7</v>
      </c>
      <c r="F846" s="405">
        <f t="shared" si="2"/>
        <v>0.002976190476</v>
      </c>
    </row>
    <row r="847" ht="15.75" customHeight="1">
      <c r="A847" s="403" t="s">
        <v>1197</v>
      </c>
      <c r="B847" s="404">
        <v>4089.51</v>
      </c>
      <c r="C847" s="405">
        <f t="shared" si="1"/>
        <v>-0.002417415147</v>
      </c>
      <c r="D847" s="403" t="s">
        <v>1197</v>
      </c>
      <c r="E847" s="406">
        <v>33.6</v>
      </c>
      <c r="F847" s="405">
        <f t="shared" si="2"/>
        <v>-0.008849557522</v>
      </c>
    </row>
    <row r="848" ht="15.75" customHeight="1">
      <c r="A848" s="403" t="s">
        <v>1198</v>
      </c>
      <c r="B848" s="404">
        <v>4099.42</v>
      </c>
      <c r="C848" s="405">
        <f t="shared" si="1"/>
        <v>0.009321541477</v>
      </c>
      <c r="D848" s="403" t="s">
        <v>1198</v>
      </c>
      <c r="E848" s="406">
        <v>33.9</v>
      </c>
      <c r="F848" s="405">
        <f t="shared" si="2"/>
        <v>0.008928571429</v>
      </c>
    </row>
    <row r="849" ht="15.75" customHeight="1">
      <c r="A849" s="403" t="s">
        <v>1199</v>
      </c>
      <c r="B849" s="404">
        <v>4061.56</v>
      </c>
      <c r="C849" s="405">
        <f t="shared" si="1"/>
        <v>0.00666972352</v>
      </c>
      <c r="D849" s="403" t="s">
        <v>1199</v>
      </c>
      <c r="E849" s="406">
        <v>33.6</v>
      </c>
      <c r="F849" s="405">
        <f t="shared" si="2"/>
        <v>0</v>
      </c>
    </row>
    <row r="850" ht="15.75" customHeight="1">
      <c r="A850" s="403" t="s">
        <v>1200</v>
      </c>
      <c r="B850" s="404">
        <v>4034.65</v>
      </c>
      <c r="C850" s="405">
        <f t="shared" si="1"/>
        <v>0.008206286655</v>
      </c>
      <c r="D850" s="403" t="s">
        <v>1200</v>
      </c>
      <c r="E850" s="406">
        <v>33.6</v>
      </c>
      <c r="F850" s="405">
        <f t="shared" si="2"/>
        <v>0</v>
      </c>
    </row>
    <row r="851" ht="15.75" customHeight="1">
      <c r="A851" s="403" t="s">
        <v>1201</v>
      </c>
      <c r="B851" s="404">
        <v>4001.81</v>
      </c>
      <c r="C851" s="405">
        <f t="shared" si="1"/>
        <v>0.005096043722</v>
      </c>
      <c r="D851" s="403" t="s">
        <v>1201</v>
      </c>
      <c r="E851" s="406">
        <v>33.6</v>
      </c>
      <c r="F851" s="405">
        <f t="shared" si="2"/>
        <v>0</v>
      </c>
    </row>
    <row r="852" ht="15.75" customHeight="1">
      <c r="A852" s="403" t="s">
        <v>1202</v>
      </c>
      <c r="B852" s="404">
        <v>3981.52</v>
      </c>
      <c r="C852" s="405">
        <f t="shared" si="1"/>
        <v>-0.001306835427</v>
      </c>
      <c r="D852" s="403" t="s">
        <v>1202</v>
      </c>
      <c r="E852" s="406">
        <v>33.6</v>
      </c>
      <c r="F852" s="405">
        <f t="shared" si="2"/>
        <v>0</v>
      </c>
    </row>
    <row r="853" ht="15.75" customHeight="1">
      <c r="A853" s="403" t="s">
        <v>1203</v>
      </c>
      <c r="B853" s="404">
        <v>3986.73</v>
      </c>
      <c r="C853" s="405">
        <f t="shared" si="1"/>
        <v>-0.0005891082656</v>
      </c>
      <c r="D853" s="403" t="s">
        <v>1203</v>
      </c>
      <c r="E853" s="406">
        <v>33.6</v>
      </c>
      <c r="F853" s="405">
        <f t="shared" si="2"/>
        <v>0</v>
      </c>
    </row>
    <row r="854" ht="15.75" customHeight="1">
      <c r="A854" s="403" t="s">
        <v>1204</v>
      </c>
      <c r="B854" s="404">
        <v>3989.08</v>
      </c>
      <c r="C854" s="405">
        <f t="shared" si="1"/>
        <v>0.001868576767</v>
      </c>
      <c r="D854" s="403" t="s">
        <v>1204</v>
      </c>
      <c r="E854" s="406">
        <v>33.6</v>
      </c>
      <c r="F854" s="405">
        <f t="shared" si="2"/>
        <v>0</v>
      </c>
    </row>
    <row r="855" ht="15.75" customHeight="1">
      <c r="A855" s="403" t="s">
        <v>1205</v>
      </c>
      <c r="B855" s="404">
        <v>3981.64</v>
      </c>
      <c r="C855" s="405">
        <f t="shared" si="1"/>
        <v>0.001867033028</v>
      </c>
      <c r="D855" s="403" t="s">
        <v>1205</v>
      </c>
      <c r="E855" s="406">
        <v>33.6</v>
      </c>
      <c r="F855" s="405">
        <f t="shared" si="2"/>
        <v>0</v>
      </c>
    </row>
    <row r="856" ht="15.75" customHeight="1">
      <c r="A856" s="403" t="s">
        <v>1206</v>
      </c>
      <c r="B856" s="404">
        <v>3974.22</v>
      </c>
      <c r="C856" s="405">
        <f t="shared" si="1"/>
        <v>0.001244558207</v>
      </c>
      <c r="D856" s="403" t="s">
        <v>1206</v>
      </c>
      <c r="E856" s="406">
        <v>33.6</v>
      </c>
      <c r="F856" s="405">
        <f t="shared" si="2"/>
        <v>0</v>
      </c>
    </row>
    <row r="857" ht="15.75" customHeight="1">
      <c r="A857" s="403" t="s">
        <v>1207</v>
      </c>
      <c r="B857" s="404">
        <v>3969.28</v>
      </c>
      <c r="C857" s="405">
        <f t="shared" si="1"/>
        <v>0.001122368424</v>
      </c>
      <c r="D857" s="403" t="s">
        <v>1207</v>
      </c>
      <c r="E857" s="406">
        <v>33.6</v>
      </c>
      <c r="F857" s="405">
        <f t="shared" si="2"/>
        <v>0</v>
      </c>
    </row>
    <row r="858" ht="15.75" customHeight="1">
      <c r="A858" s="403" t="s">
        <v>1208</v>
      </c>
      <c r="B858" s="404">
        <v>3964.83</v>
      </c>
      <c r="C858" s="405">
        <f t="shared" si="1"/>
        <v>0.0007041826938</v>
      </c>
      <c r="D858" s="403" t="s">
        <v>1208</v>
      </c>
      <c r="E858" s="406">
        <v>33.6</v>
      </c>
      <c r="F858" s="405">
        <f t="shared" si="2"/>
        <v>0</v>
      </c>
    </row>
    <row r="859" ht="15.75" customHeight="1">
      <c r="A859" s="403" t="s">
        <v>1209</v>
      </c>
      <c r="B859" s="404">
        <v>3962.04</v>
      </c>
      <c r="C859" s="405">
        <f t="shared" si="1"/>
        <v>-0.000237195242</v>
      </c>
      <c r="D859" s="403" t="s">
        <v>1209</v>
      </c>
      <c r="E859" s="406">
        <v>33.6</v>
      </c>
      <c r="F859" s="405">
        <f t="shared" si="2"/>
        <v>0</v>
      </c>
    </row>
    <row r="860" ht="15.75" customHeight="1">
      <c r="A860" s="403" t="s">
        <v>1210</v>
      </c>
      <c r="B860" s="404">
        <v>3962.98</v>
      </c>
      <c r="C860" s="405">
        <f t="shared" si="1"/>
        <v>0.0006084982717</v>
      </c>
      <c r="D860" s="403" t="s">
        <v>1210</v>
      </c>
      <c r="E860" s="406">
        <v>33.6</v>
      </c>
      <c r="F860" s="405">
        <f t="shared" si="2"/>
        <v>0</v>
      </c>
    </row>
    <row r="861" ht="15.75" customHeight="1">
      <c r="A861" s="403" t="s">
        <v>1211</v>
      </c>
      <c r="B861" s="404">
        <v>3960.57</v>
      </c>
      <c r="C861" s="405">
        <f t="shared" si="1"/>
        <v>-0.0003356975189</v>
      </c>
      <c r="D861" s="403" t="s">
        <v>1211</v>
      </c>
      <c r="E861" s="406">
        <v>33.6</v>
      </c>
      <c r="F861" s="405">
        <f t="shared" si="2"/>
        <v>0</v>
      </c>
    </row>
    <row r="862" ht="15.75" customHeight="1">
      <c r="A862" s="403" t="s">
        <v>1212</v>
      </c>
      <c r="B862" s="404">
        <v>3961.9</v>
      </c>
      <c r="C862" s="405">
        <f t="shared" si="1"/>
        <v>0.0003156047618</v>
      </c>
      <c r="D862" s="403" t="s">
        <v>1212</v>
      </c>
      <c r="E862" s="406">
        <v>33.6</v>
      </c>
      <c r="F862" s="405">
        <f t="shared" si="2"/>
        <v>0</v>
      </c>
    </row>
    <row r="863" ht="15.75" customHeight="1">
      <c r="A863" s="403" t="s">
        <v>1213</v>
      </c>
      <c r="B863" s="404">
        <v>3960.65</v>
      </c>
      <c r="C863" s="405">
        <f t="shared" si="1"/>
        <v>0.0005785224184</v>
      </c>
      <c r="D863" s="403" t="s">
        <v>1213</v>
      </c>
      <c r="E863" s="406">
        <v>33.6</v>
      </c>
      <c r="F863" s="405">
        <f t="shared" si="2"/>
        <v>0</v>
      </c>
    </row>
    <row r="864" ht="15.75" customHeight="1">
      <c r="A864" s="403" t="s">
        <v>1214</v>
      </c>
      <c r="B864" s="404">
        <v>3958.36</v>
      </c>
      <c r="C864" s="405">
        <f t="shared" si="1"/>
        <v>-0.001493335486</v>
      </c>
      <c r="D864" s="403" t="s">
        <v>1214</v>
      </c>
      <c r="E864" s="406">
        <v>33.6</v>
      </c>
      <c r="F864" s="405">
        <f t="shared" si="2"/>
        <v>0</v>
      </c>
    </row>
    <row r="865" ht="15.75" customHeight="1">
      <c r="A865" s="403" t="s">
        <v>1215</v>
      </c>
      <c r="B865" s="404">
        <v>3964.28</v>
      </c>
      <c r="C865" s="405">
        <f t="shared" si="1"/>
        <v>-0.0007637416789</v>
      </c>
      <c r="D865" s="403" t="s">
        <v>1215</v>
      </c>
      <c r="E865" s="406">
        <v>33.6</v>
      </c>
      <c r="F865" s="405">
        <f t="shared" si="2"/>
        <v>0</v>
      </c>
    </row>
    <row r="866" ht="15.75" customHeight="1">
      <c r="A866" s="403" t="s">
        <v>1216</v>
      </c>
      <c r="B866" s="404">
        <v>3967.31</v>
      </c>
      <c r="C866" s="405">
        <f t="shared" si="1"/>
        <v>0.0001411735048</v>
      </c>
      <c r="D866" s="403" t="s">
        <v>1216</v>
      </c>
      <c r="E866" s="406">
        <v>33.6</v>
      </c>
      <c r="F866" s="405">
        <f t="shared" si="2"/>
        <v>0</v>
      </c>
    </row>
    <row r="867" ht="15.75" customHeight="1">
      <c r="A867" s="403" t="s">
        <v>1217</v>
      </c>
      <c r="B867" s="404">
        <v>3966.75</v>
      </c>
      <c r="C867" s="405">
        <f t="shared" si="1"/>
        <v>0.001105399041</v>
      </c>
      <c r="D867" s="403" t="s">
        <v>1217</v>
      </c>
      <c r="E867" s="406">
        <v>33.6</v>
      </c>
      <c r="F867" s="405">
        <f t="shared" si="2"/>
        <v>0</v>
      </c>
    </row>
    <row r="868" ht="15.75" customHeight="1">
      <c r="A868" s="403" t="s">
        <v>1218</v>
      </c>
      <c r="B868" s="404">
        <v>3962.37</v>
      </c>
      <c r="C868" s="405">
        <f t="shared" si="1"/>
        <v>0.001584894214</v>
      </c>
      <c r="D868" s="403" t="s">
        <v>1218</v>
      </c>
      <c r="E868" s="406">
        <v>33.6</v>
      </c>
      <c r="F868" s="405">
        <f t="shared" si="2"/>
        <v>0</v>
      </c>
    </row>
    <row r="869" ht="15.75" customHeight="1">
      <c r="A869" s="403" t="s">
        <v>1219</v>
      </c>
      <c r="B869" s="404">
        <v>3956.1</v>
      </c>
      <c r="C869" s="405">
        <f t="shared" si="1"/>
        <v>-0.001365640879</v>
      </c>
      <c r="D869" s="403" t="s">
        <v>1219</v>
      </c>
      <c r="E869" s="406">
        <v>33.6</v>
      </c>
      <c r="F869" s="405">
        <f t="shared" si="2"/>
        <v>0</v>
      </c>
    </row>
    <row r="870" ht="15.75" customHeight="1">
      <c r="A870" s="403" t="s">
        <v>1220</v>
      </c>
      <c r="B870" s="404">
        <v>3961.51</v>
      </c>
      <c r="C870" s="405">
        <f t="shared" si="1"/>
        <v>0.002056468136</v>
      </c>
      <c r="D870" s="403" t="s">
        <v>1220</v>
      </c>
      <c r="E870" s="406">
        <v>33.6</v>
      </c>
      <c r="F870" s="405">
        <f t="shared" si="2"/>
        <v>0</v>
      </c>
    </row>
    <row r="871" ht="15.75" customHeight="1">
      <c r="A871" s="403" t="s">
        <v>1221</v>
      </c>
      <c r="B871" s="404">
        <v>3953.38</v>
      </c>
      <c r="C871" s="405">
        <f t="shared" si="1"/>
        <v>-0.002528132412</v>
      </c>
      <c r="D871" s="403" t="s">
        <v>1221</v>
      </c>
      <c r="E871" s="406">
        <v>33.6</v>
      </c>
      <c r="F871" s="405">
        <f t="shared" si="2"/>
        <v>0</v>
      </c>
    </row>
    <row r="872" ht="15.75" customHeight="1">
      <c r="A872" s="403" t="s">
        <v>1222</v>
      </c>
      <c r="B872" s="404">
        <v>3963.4</v>
      </c>
      <c r="C872" s="405">
        <f t="shared" si="1"/>
        <v>-0.001556839766</v>
      </c>
      <c r="D872" s="403" t="s">
        <v>1222</v>
      </c>
      <c r="E872" s="406">
        <v>33.6</v>
      </c>
      <c r="F872" s="405">
        <f t="shared" si="2"/>
        <v>0</v>
      </c>
    </row>
    <row r="873" ht="15.75" customHeight="1">
      <c r="A873" s="403" t="s">
        <v>1223</v>
      </c>
      <c r="B873" s="404">
        <v>3969.58</v>
      </c>
      <c r="C873" s="405">
        <f t="shared" si="1"/>
        <v>-0.007478453503</v>
      </c>
      <c r="D873" s="403" t="s">
        <v>1223</v>
      </c>
      <c r="E873" s="406">
        <v>33.6</v>
      </c>
      <c r="F873" s="405">
        <f t="shared" si="2"/>
        <v>0</v>
      </c>
    </row>
    <row r="874" ht="15.75" customHeight="1">
      <c r="A874" s="403" t="s">
        <v>1224</v>
      </c>
      <c r="B874" s="404">
        <v>3999.49</v>
      </c>
      <c r="C874" s="405">
        <f t="shared" si="1"/>
        <v>-0.0150106885</v>
      </c>
      <c r="D874" s="403" t="s">
        <v>1224</v>
      </c>
      <c r="E874" s="406">
        <v>33.6</v>
      </c>
      <c r="F874" s="405">
        <f t="shared" si="2"/>
        <v>0</v>
      </c>
    </row>
    <row r="875" ht="15.75" customHeight="1">
      <c r="A875" s="403" t="s">
        <v>1225</v>
      </c>
      <c r="B875" s="404">
        <v>4060.44</v>
      </c>
      <c r="C875" s="405">
        <f t="shared" si="1"/>
        <v>0.01301306296</v>
      </c>
      <c r="D875" s="403" t="s">
        <v>1225</v>
      </c>
      <c r="E875" s="406">
        <v>33.6</v>
      </c>
      <c r="F875" s="405">
        <f t="shared" si="2"/>
        <v>0</v>
      </c>
    </row>
    <row r="876" ht="15.75" customHeight="1">
      <c r="A876" s="403" t="s">
        <v>1226</v>
      </c>
      <c r="B876" s="404">
        <v>4008.28</v>
      </c>
      <c r="C876" s="405">
        <f t="shared" si="1"/>
        <v>0</v>
      </c>
      <c r="D876" s="403" t="s">
        <v>1226</v>
      </c>
      <c r="E876" s="406">
        <v>33.6</v>
      </c>
      <c r="F876" s="405">
        <f t="shared" si="2"/>
        <v>0</v>
      </c>
    </row>
    <row r="877" ht="15.75" customHeight="1">
      <c r="A877" s="403" t="s">
        <v>1227</v>
      </c>
      <c r="B877" s="404">
        <v>4008.28</v>
      </c>
      <c r="C877" s="405">
        <f t="shared" si="1"/>
        <v>0.007976743718</v>
      </c>
      <c r="D877" s="403" t="s">
        <v>1227</v>
      </c>
      <c r="E877" s="406">
        <v>33.6</v>
      </c>
      <c r="F877" s="405">
        <f t="shared" si="2"/>
        <v>0</v>
      </c>
    </row>
    <row r="878" ht="15.75" customHeight="1">
      <c r="A878" s="403" t="s">
        <v>1228</v>
      </c>
      <c r="B878" s="404">
        <v>3976.56</v>
      </c>
      <c r="C878" s="405">
        <f t="shared" si="1"/>
        <v>-0.002055335968</v>
      </c>
      <c r="D878" s="403" t="s">
        <v>1228</v>
      </c>
      <c r="E878" s="406">
        <v>33.6</v>
      </c>
      <c r="F878" s="405">
        <f t="shared" si="2"/>
        <v>0</v>
      </c>
    </row>
    <row r="879" ht="15.75" customHeight="1">
      <c r="A879" s="403" t="s">
        <v>1229</v>
      </c>
      <c r="B879" s="404">
        <v>3984.75</v>
      </c>
      <c r="C879" s="405">
        <f t="shared" si="1"/>
        <v>0.006206804253</v>
      </c>
      <c r="D879" s="403" t="s">
        <v>1229</v>
      </c>
      <c r="E879" s="406">
        <v>33.6</v>
      </c>
      <c r="F879" s="405">
        <f t="shared" si="2"/>
        <v>0</v>
      </c>
    </row>
    <row r="880" ht="15.75" customHeight="1">
      <c r="A880" s="403" t="s">
        <v>1230</v>
      </c>
      <c r="B880" s="404">
        <v>3960.17</v>
      </c>
      <c r="C880" s="405">
        <f t="shared" si="1"/>
        <v>-0.003720792159</v>
      </c>
      <c r="D880" s="403" t="s">
        <v>1230</v>
      </c>
      <c r="E880" s="406">
        <v>33.6</v>
      </c>
      <c r="F880" s="405">
        <f t="shared" si="2"/>
        <v>-0.03724928367</v>
      </c>
    </row>
    <row r="881" ht="15.75" customHeight="1">
      <c r="A881" s="403" t="s">
        <v>1231</v>
      </c>
      <c r="B881" s="404">
        <v>3974.96</v>
      </c>
      <c r="C881" s="405">
        <f t="shared" si="1"/>
        <v>0.1029453794</v>
      </c>
      <c r="D881" s="403" t="s">
        <v>1231</v>
      </c>
      <c r="E881" s="406">
        <v>34.9</v>
      </c>
      <c r="F881" s="405">
        <f t="shared" si="2"/>
        <v>0.1185897436</v>
      </c>
    </row>
    <row r="882" ht="15.75" customHeight="1">
      <c r="A882" s="403" t="s">
        <v>1232</v>
      </c>
      <c r="B882" s="404">
        <v>3603.95</v>
      </c>
      <c r="C882" s="405">
        <f t="shared" si="1"/>
        <v>-0.04469125658</v>
      </c>
      <c r="D882" s="403" t="s">
        <v>1232</v>
      </c>
      <c r="E882" s="406">
        <v>31.2</v>
      </c>
      <c r="F882" s="405">
        <f t="shared" si="2"/>
        <v>-0.02803738318</v>
      </c>
    </row>
    <row r="883" ht="15.75" customHeight="1">
      <c r="A883" s="403" t="s">
        <v>1233</v>
      </c>
      <c r="B883" s="404">
        <v>3772.55</v>
      </c>
      <c r="C883" s="405">
        <f t="shared" si="1"/>
        <v>-0.04957032834</v>
      </c>
      <c r="D883" s="403" t="s">
        <v>1233</v>
      </c>
      <c r="E883" s="406">
        <v>32.1</v>
      </c>
      <c r="F883" s="405">
        <f t="shared" si="2"/>
        <v>-0.04464285714</v>
      </c>
    </row>
    <row r="884" ht="15.75" customHeight="1">
      <c r="A884" s="403" t="s">
        <v>1234</v>
      </c>
      <c r="B884" s="404">
        <v>3969.31</v>
      </c>
      <c r="C884" s="405">
        <f t="shared" si="1"/>
        <v>-0.03889868183</v>
      </c>
      <c r="D884" s="403" t="s">
        <v>1234</v>
      </c>
      <c r="E884" s="406">
        <v>33.6</v>
      </c>
      <c r="F884" s="405">
        <f t="shared" si="2"/>
        <v>-0.04</v>
      </c>
    </row>
    <row r="885" ht="15.75" customHeight="1">
      <c r="A885" s="403" t="s">
        <v>1235</v>
      </c>
      <c r="B885" s="404">
        <v>4129.96</v>
      </c>
      <c r="C885" s="405">
        <f t="shared" si="1"/>
        <v>-0.02399160577</v>
      </c>
      <c r="D885" s="403" t="s">
        <v>1235</v>
      </c>
      <c r="E885" s="406">
        <v>35.0</v>
      </c>
      <c r="F885" s="405">
        <f t="shared" si="2"/>
        <v>-0.03314917127</v>
      </c>
    </row>
    <row r="886" ht="15.75" customHeight="1">
      <c r="A886" s="403" t="s">
        <v>1236</v>
      </c>
      <c r="B886" s="404">
        <v>4231.48</v>
      </c>
      <c r="C886" s="405">
        <f t="shared" si="1"/>
        <v>0.01808330446</v>
      </c>
      <c r="D886" s="403" t="s">
        <v>1236</v>
      </c>
      <c r="E886" s="406">
        <v>36.2</v>
      </c>
      <c r="F886" s="405">
        <f t="shared" si="2"/>
        <v>0.002770083102</v>
      </c>
    </row>
    <row r="887" ht="15.75" customHeight="1">
      <c r="A887" s="403" t="s">
        <v>1237</v>
      </c>
      <c r="B887" s="404">
        <v>4156.32</v>
      </c>
      <c r="C887" s="405">
        <f t="shared" si="1"/>
        <v>0.03699305148</v>
      </c>
      <c r="D887" s="403" t="s">
        <v>1237</v>
      </c>
      <c r="E887" s="406">
        <v>36.1</v>
      </c>
      <c r="F887" s="405">
        <f t="shared" si="2"/>
        <v>0.02849002849</v>
      </c>
    </row>
    <row r="888" ht="15.75" customHeight="1">
      <c r="A888" s="403" t="s">
        <v>1238</v>
      </c>
      <c r="B888" s="404">
        <v>4008.05</v>
      </c>
      <c r="C888" s="405">
        <f t="shared" si="1"/>
        <v>-0.06515167771</v>
      </c>
      <c r="D888" s="403" t="s">
        <v>1238</v>
      </c>
      <c r="E888" s="406">
        <v>35.1</v>
      </c>
      <c r="F888" s="405">
        <f t="shared" si="2"/>
        <v>-0.07874015748</v>
      </c>
    </row>
    <row r="889" ht="15.75" customHeight="1">
      <c r="A889" s="403" t="s">
        <v>1239</v>
      </c>
      <c r="B889" s="404">
        <v>4287.38</v>
      </c>
      <c r="C889" s="405">
        <f t="shared" si="1"/>
        <v>-0.02214629785</v>
      </c>
      <c r="D889" s="403" t="s">
        <v>1239</v>
      </c>
      <c r="E889" s="406">
        <v>38.1</v>
      </c>
      <c r="F889" s="405">
        <f t="shared" si="2"/>
        <v>-0.02307692308</v>
      </c>
    </row>
    <row r="890" ht="15.75" customHeight="1">
      <c r="A890" s="403" t="s">
        <v>1240</v>
      </c>
      <c r="B890" s="404">
        <v>4384.48</v>
      </c>
      <c r="C890" s="405">
        <f t="shared" si="1"/>
        <v>-0.00570117153</v>
      </c>
      <c r="D890" s="403" t="s">
        <v>1240</v>
      </c>
      <c r="E890" s="406">
        <v>39.0</v>
      </c>
      <c r="F890" s="405">
        <f t="shared" si="2"/>
        <v>-0.01015228426</v>
      </c>
    </row>
    <row r="891" ht="15.75" customHeight="1">
      <c r="A891" s="403" t="s">
        <v>1241</v>
      </c>
      <c r="B891" s="404">
        <v>4409.62</v>
      </c>
      <c r="C891" s="405">
        <f t="shared" si="1"/>
        <v>-0.01263974815</v>
      </c>
      <c r="D891" s="403" t="s">
        <v>1241</v>
      </c>
      <c r="E891" s="406">
        <v>39.4</v>
      </c>
      <c r="F891" s="405">
        <f t="shared" si="2"/>
        <v>-0.04136253041</v>
      </c>
    </row>
    <row r="892" ht="15.75" customHeight="1">
      <c r="A892" s="403" t="s">
        <v>1242</v>
      </c>
      <c r="B892" s="404">
        <v>4466.07</v>
      </c>
      <c r="C892" s="405">
        <f t="shared" si="1"/>
        <v>0.007048779993</v>
      </c>
      <c r="D892" s="403" t="s">
        <v>1242</v>
      </c>
      <c r="E892" s="406">
        <v>41.1</v>
      </c>
      <c r="F892" s="405">
        <f t="shared" si="2"/>
        <v>0.03007518797</v>
      </c>
    </row>
    <row r="893" ht="15.75" customHeight="1">
      <c r="A893" s="403" t="s">
        <v>1243</v>
      </c>
      <c r="B893" s="404">
        <v>4434.81</v>
      </c>
      <c r="C893" s="405">
        <f t="shared" si="1"/>
        <v>0.005646373736</v>
      </c>
      <c r="D893" s="403" t="s">
        <v>1243</v>
      </c>
      <c r="E893" s="406">
        <v>39.9</v>
      </c>
      <c r="F893" s="405">
        <f t="shared" si="2"/>
        <v>0.02570694087</v>
      </c>
    </row>
    <row r="894" ht="15.75" customHeight="1">
      <c r="A894" s="403" t="s">
        <v>1244</v>
      </c>
      <c r="B894" s="404">
        <v>4409.91</v>
      </c>
      <c r="C894" s="405">
        <f t="shared" si="1"/>
        <v>-0.01569342577</v>
      </c>
      <c r="D894" s="403" t="s">
        <v>1244</v>
      </c>
      <c r="E894" s="406">
        <v>38.9</v>
      </c>
      <c r="F894" s="405">
        <f t="shared" si="2"/>
        <v>-0.0275</v>
      </c>
    </row>
    <row r="895" ht="15.75" customHeight="1">
      <c r="A895" s="403" t="s">
        <v>1245</v>
      </c>
      <c r="B895" s="404">
        <v>4480.22</v>
      </c>
      <c r="C895" s="405">
        <f t="shared" si="1"/>
        <v>-0.0151436215</v>
      </c>
      <c r="D895" s="403" t="s">
        <v>1245</v>
      </c>
      <c r="E895" s="406">
        <v>40.0</v>
      </c>
      <c r="F895" s="405">
        <f t="shared" si="2"/>
        <v>-0.03147699758</v>
      </c>
    </row>
    <row r="896" ht="15.75" customHeight="1">
      <c r="A896" s="403" t="s">
        <v>1246</v>
      </c>
      <c r="B896" s="404">
        <v>4549.11</v>
      </c>
      <c r="C896" s="405">
        <f t="shared" si="1"/>
        <v>-0.01559771401</v>
      </c>
      <c r="D896" s="403" t="s">
        <v>1246</v>
      </c>
      <c r="E896" s="406">
        <v>41.3</v>
      </c>
      <c r="F896" s="405">
        <f t="shared" si="2"/>
        <v>-0.0372960373</v>
      </c>
    </row>
    <row r="897" ht="15.75" customHeight="1">
      <c r="A897" s="403" t="s">
        <v>1247</v>
      </c>
      <c r="B897" s="404">
        <v>4621.19</v>
      </c>
      <c r="C897" s="405">
        <f t="shared" si="1"/>
        <v>-0.006385874532</v>
      </c>
      <c r="D897" s="403" t="s">
        <v>1247</v>
      </c>
      <c r="E897" s="406">
        <v>42.9</v>
      </c>
      <c r="F897" s="405">
        <f t="shared" si="2"/>
        <v>-0.02277904328</v>
      </c>
    </row>
    <row r="898" ht="15.75" customHeight="1">
      <c r="A898" s="403" t="s">
        <v>1248</v>
      </c>
      <c r="B898" s="404">
        <v>4650.89</v>
      </c>
      <c r="C898" s="405">
        <f t="shared" si="1"/>
        <v>-0.01021517848</v>
      </c>
      <c r="D898" s="403" t="s">
        <v>1248</v>
      </c>
      <c r="E898" s="406">
        <v>43.9</v>
      </c>
      <c r="F898" s="405">
        <f t="shared" si="2"/>
        <v>-0.009029345372</v>
      </c>
    </row>
    <row r="899" ht="15.75" customHeight="1">
      <c r="A899" s="403" t="s">
        <v>1249</v>
      </c>
      <c r="B899" s="404">
        <v>4698.89</v>
      </c>
      <c r="C899" s="405">
        <f t="shared" si="1"/>
        <v>-0.007236211057</v>
      </c>
      <c r="D899" s="403" t="s">
        <v>1249</v>
      </c>
      <c r="E899" s="406">
        <v>44.3</v>
      </c>
      <c r="F899" s="405">
        <f t="shared" si="2"/>
        <v>-0.06342494715</v>
      </c>
    </row>
    <row r="900" ht="15.75" customHeight="1">
      <c r="A900" s="403" t="s">
        <v>1250</v>
      </c>
      <c r="B900" s="404">
        <v>4733.14</v>
      </c>
      <c r="C900" s="405">
        <f t="shared" si="1"/>
        <v>-0.005224884405</v>
      </c>
      <c r="D900" s="403" t="s">
        <v>1250</v>
      </c>
      <c r="E900" s="406">
        <v>47.3</v>
      </c>
      <c r="F900" s="405">
        <f t="shared" si="2"/>
        <v>0.09744779582</v>
      </c>
    </row>
    <row r="901" ht="15.75" customHeight="1">
      <c r="A901" s="403" t="s">
        <v>1251</v>
      </c>
      <c r="B901" s="404">
        <v>4758.0</v>
      </c>
      <c r="C901" s="405">
        <f t="shared" si="1"/>
        <v>0.003712766855</v>
      </c>
      <c r="D901" s="403" t="s">
        <v>1251</v>
      </c>
      <c r="E901" s="406">
        <v>43.1</v>
      </c>
      <c r="F901" s="405">
        <f t="shared" si="2"/>
        <v>0.09948979592</v>
      </c>
    </row>
    <row r="902" ht="15.75" customHeight="1">
      <c r="A902" s="403" t="s">
        <v>1252</v>
      </c>
      <c r="B902" s="404">
        <v>4740.4</v>
      </c>
      <c r="C902" s="405">
        <f t="shared" si="1"/>
        <v>-0.005815697139</v>
      </c>
      <c r="D902" s="403" t="s">
        <v>1252</v>
      </c>
      <c r="E902" s="406">
        <v>39.2</v>
      </c>
      <c r="F902" s="405">
        <f t="shared" si="2"/>
        <v>-0.02</v>
      </c>
    </row>
    <row r="903" ht="15.75" customHeight="1">
      <c r="A903" s="403" t="s">
        <v>1253</v>
      </c>
      <c r="B903" s="404">
        <v>4768.13</v>
      </c>
      <c r="C903" s="405">
        <f t="shared" si="1"/>
        <v>0.007177634845</v>
      </c>
      <c r="D903" s="403" t="s">
        <v>1253</v>
      </c>
      <c r="E903" s="406">
        <v>40.0</v>
      </c>
      <c r="F903" s="405">
        <f t="shared" si="2"/>
        <v>-0.007444168734</v>
      </c>
    </row>
    <row r="904" ht="15.75" customHeight="1">
      <c r="A904" s="403" t="s">
        <v>1254</v>
      </c>
      <c r="B904" s="404">
        <v>4734.15</v>
      </c>
      <c r="C904" s="405">
        <f t="shared" si="1"/>
        <v>0.03714227502</v>
      </c>
      <c r="D904" s="403" t="s">
        <v>1254</v>
      </c>
      <c r="E904" s="406">
        <v>40.3</v>
      </c>
      <c r="F904" s="405">
        <f t="shared" si="2"/>
        <v>0.03333333333</v>
      </c>
    </row>
    <row r="905" ht="15.75" customHeight="1">
      <c r="A905" s="403" t="s">
        <v>1255</v>
      </c>
      <c r="B905" s="404">
        <v>4564.61</v>
      </c>
      <c r="C905" s="405">
        <f t="shared" si="1"/>
        <v>0.01869742882</v>
      </c>
      <c r="D905" s="403" t="s">
        <v>1255</v>
      </c>
      <c r="E905" s="406">
        <v>39.0</v>
      </c>
      <c r="F905" s="405">
        <f t="shared" si="2"/>
        <v>0.06557377049</v>
      </c>
    </row>
    <row r="906" ht="15.75" customHeight="1">
      <c r="A906" s="403" t="s">
        <v>1256</v>
      </c>
      <c r="B906" s="404">
        <v>4480.83</v>
      </c>
      <c r="C906" s="405">
        <f t="shared" si="1"/>
        <v>0.002084307091</v>
      </c>
      <c r="D906" s="403" t="s">
        <v>1256</v>
      </c>
      <c r="E906" s="406">
        <v>36.6</v>
      </c>
      <c r="F906" s="405">
        <f t="shared" si="2"/>
        <v>-0.00272479564</v>
      </c>
    </row>
    <row r="907" ht="15.75" customHeight="1">
      <c r="A907" s="403" t="s">
        <v>1257</v>
      </c>
      <c r="B907" s="404">
        <v>4471.51</v>
      </c>
      <c r="C907" s="405">
        <f t="shared" si="1"/>
        <v>0.01960305914</v>
      </c>
      <c r="D907" s="403" t="s">
        <v>1257</v>
      </c>
      <c r="E907" s="406">
        <v>36.7</v>
      </c>
      <c r="F907" s="405">
        <f t="shared" si="2"/>
        <v>0.01662049861</v>
      </c>
    </row>
    <row r="908" ht="15.75" customHeight="1">
      <c r="A908" s="403" t="s">
        <v>1258</v>
      </c>
      <c r="B908" s="404">
        <v>4385.54</v>
      </c>
      <c r="C908" s="405">
        <f t="shared" si="1"/>
        <v>-0.0007314155511</v>
      </c>
      <c r="D908" s="403" t="s">
        <v>1258</v>
      </c>
      <c r="E908" s="406">
        <v>36.1</v>
      </c>
      <c r="F908" s="405">
        <f t="shared" si="2"/>
        <v>0.008379888268</v>
      </c>
    </row>
    <row r="909" ht="15.75" customHeight="1">
      <c r="A909" s="403" t="s">
        <v>1259</v>
      </c>
      <c r="B909" s="404">
        <v>4388.75</v>
      </c>
      <c r="C909" s="405">
        <f t="shared" si="1"/>
        <v>-0.014419622</v>
      </c>
      <c r="D909" s="403" t="s">
        <v>1259</v>
      </c>
      <c r="E909" s="406">
        <v>35.8</v>
      </c>
      <c r="F909" s="405">
        <f t="shared" si="2"/>
        <v>-0.008310249307</v>
      </c>
    </row>
    <row r="910" ht="15.75" customHeight="1">
      <c r="A910" s="403" t="s">
        <v>1260</v>
      </c>
      <c r="B910" s="404">
        <v>4452.96</v>
      </c>
      <c r="C910" s="405">
        <f t="shared" si="1"/>
        <v>-0.002895279552</v>
      </c>
      <c r="D910" s="403" t="s">
        <v>1260</v>
      </c>
      <c r="E910" s="406">
        <v>36.1</v>
      </c>
      <c r="F910" s="405">
        <f t="shared" si="2"/>
        <v>-0.01366120219</v>
      </c>
    </row>
    <row r="911" ht="15.75" customHeight="1">
      <c r="A911" s="403" t="s">
        <v>1261</v>
      </c>
      <c r="B911" s="404">
        <v>4465.89</v>
      </c>
      <c r="C911" s="405">
        <f t="shared" si="1"/>
        <v>-0.003016028932</v>
      </c>
      <c r="D911" s="403" t="s">
        <v>1261</v>
      </c>
      <c r="E911" s="406">
        <v>36.6</v>
      </c>
      <c r="F911" s="405">
        <f t="shared" si="2"/>
        <v>-0.00272479564</v>
      </c>
    </row>
    <row r="912" ht="15.75" customHeight="1">
      <c r="A912" s="403" t="s">
        <v>1262</v>
      </c>
      <c r="B912" s="404">
        <v>4479.4</v>
      </c>
      <c r="C912" s="405">
        <f t="shared" si="1"/>
        <v>-0.006095139199</v>
      </c>
      <c r="D912" s="403" t="s">
        <v>1262</v>
      </c>
      <c r="E912" s="406">
        <v>36.7</v>
      </c>
      <c r="F912" s="405">
        <f t="shared" si="2"/>
        <v>0</v>
      </c>
    </row>
    <row r="913" ht="15.75" customHeight="1">
      <c r="A913" s="403" t="s">
        <v>1263</v>
      </c>
      <c r="B913" s="404">
        <v>4506.87</v>
      </c>
      <c r="C913" s="405">
        <f t="shared" si="1"/>
        <v>0.005658806965</v>
      </c>
      <c r="D913" s="403" t="s">
        <v>1263</v>
      </c>
      <c r="E913" s="406">
        <v>36.7</v>
      </c>
      <c r="F913" s="405">
        <f t="shared" si="2"/>
        <v>0.0138121547</v>
      </c>
    </row>
    <row r="914" ht="15.75" customHeight="1">
      <c r="A914" s="403" t="s">
        <v>1264</v>
      </c>
      <c r="B914" s="404">
        <v>4481.51</v>
      </c>
      <c r="C914" s="405">
        <f t="shared" si="1"/>
        <v>0.002653451613</v>
      </c>
      <c r="D914" s="403" t="s">
        <v>1264</v>
      </c>
      <c r="E914" s="406">
        <v>36.2</v>
      </c>
      <c r="F914" s="405">
        <f t="shared" si="2"/>
        <v>0.002770083102</v>
      </c>
    </row>
    <row r="915" ht="15.75" customHeight="1">
      <c r="A915" s="403" t="s">
        <v>1265</v>
      </c>
      <c r="B915" s="404">
        <v>4469.65</v>
      </c>
      <c r="C915" s="405">
        <f t="shared" si="1"/>
        <v>-0.002708739142</v>
      </c>
      <c r="D915" s="403" t="s">
        <v>1265</v>
      </c>
      <c r="E915" s="406">
        <v>36.1</v>
      </c>
      <c r="F915" s="405">
        <f t="shared" si="2"/>
        <v>-0.01634877384</v>
      </c>
    </row>
    <row r="916" ht="15.75" customHeight="1">
      <c r="A916" s="403" t="s">
        <v>1266</v>
      </c>
      <c r="B916" s="404">
        <v>4481.79</v>
      </c>
      <c r="C916" s="405">
        <f t="shared" si="1"/>
        <v>-0.006424623734</v>
      </c>
      <c r="D916" s="403" t="s">
        <v>1266</v>
      </c>
      <c r="E916" s="406">
        <v>36.7</v>
      </c>
      <c r="F916" s="405">
        <f t="shared" si="2"/>
        <v>-0.008108108108</v>
      </c>
    </row>
    <row r="917" ht="15.75" customHeight="1">
      <c r="A917" s="403" t="s">
        <v>1267</v>
      </c>
      <c r="B917" s="404">
        <v>4510.77</v>
      </c>
      <c r="C917" s="405">
        <f t="shared" si="1"/>
        <v>0.003952806693</v>
      </c>
      <c r="D917" s="403" t="s">
        <v>1267</v>
      </c>
      <c r="E917" s="406">
        <v>37.0</v>
      </c>
      <c r="F917" s="405">
        <f t="shared" si="2"/>
        <v>-0.02374670185</v>
      </c>
    </row>
    <row r="918" ht="15.75" customHeight="1">
      <c r="A918" s="403" t="s">
        <v>1268</v>
      </c>
      <c r="B918" s="404">
        <v>4493.01</v>
      </c>
      <c r="C918" s="405">
        <f t="shared" si="1"/>
        <v>-0.007771299854</v>
      </c>
      <c r="D918" s="403" t="s">
        <v>1268</v>
      </c>
      <c r="E918" s="406">
        <v>37.9</v>
      </c>
      <c r="F918" s="405">
        <f t="shared" si="2"/>
        <v>-0.08009708738</v>
      </c>
    </row>
    <row r="919" ht="15.75" customHeight="1">
      <c r="A919" s="403" t="s">
        <v>1269</v>
      </c>
      <c r="B919" s="404">
        <v>4528.2</v>
      </c>
      <c r="C919" s="405">
        <f t="shared" si="1"/>
        <v>0.003170214604</v>
      </c>
      <c r="D919" s="403" t="s">
        <v>1269</v>
      </c>
      <c r="E919" s="406">
        <v>41.2</v>
      </c>
      <c r="F919" s="405">
        <f t="shared" si="2"/>
        <v>-0.009615384615</v>
      </c>
    </row>
    <row r="920" ht="15.75" customHeight="1">
      <c r="A920" s="403" t="s">
        <v>1270</v>
      </c>
      <c r="B920" s="404">
        <v>4513.89</v>
      </c>
      <c r="C920" s="405">
        <f t="shared" si="1"/>
        <v>0.01657549394</v>
      </c>
      <c r="D920" s="403" t="s">
        <v>1270</v>
      </c>
      <c r="E920" s="406">
        <v>41.6</v>
      </c>
      <c r="F920" s="405">
        <f t="shared" si="2"/>
        <v>0.04785894207</v>
      </c>
    </row>
    <row r="921" ht="15.75" customHeight="1">
      <c r="A921" s="403" t="s">
        <v>1271</v>
      </c>
      <c r="B921" s="404">
        <v>4440.29</v>
      </c>
      <c r="C921" s="405">
        <f t="shared" si="1"/>
        <v>0.007302465915</v>
      </c>
      <c r="D921" s="403" t="s">
        <v>1271</v>
      </c>
      <c r="E921" s="406">
        <v>39.7</v>
      </c>
      <c r="F921" s="405">
        <f t="shared" si="2"/>
        <v>0.01275510204</v>
      </c>
    </row>
    <row r="922" ht="15.75" customHeight="1">
      <c r="A922" s="403" t="s">
        <v>1272</v>
      </c>
      <c r="B922" s="404">
        <v>4408.1</v>
      </c>
      <c r="C922" s="405">
        <f t="shared" si="1"/>
        <v>-0.006466386735</v>
      </c>
      <c r="D922" s="403" t="s">
        <v>1272</v>
      </c>
      <c r="E922" s="406">
        <v>39.2</v>
      </c>
      <c r="F922" s="405">
        <f t="shared" si="2"/>
        <v>0</v>
      </c>
    </row>
    <row r="923" ht="15.75" customHeight="1">
      <c r="A923" s="403" t="s">
        <v>1273</v>
      </c>
      <c r="B923" s="404">
        <v>4436.79</v>
      </c>
      <c r="C923" s="405">
        <f t="shared" si="1"/>
        <v>0.0124895597</v>
      </c>
      <c r="D923" s="403" t="s">
        <v>1273</v>
      </c>
      <c r="E923" s="406">
        <v>39.2</v>
      </c>
      <c r="F923" s="405">
        <f t="shared" si="2"/>
        <v>0.03157894737</v>
      </c>
    </row>
    <row r="924" ht="15.75" customHeight="1">
      <c r="A924" s="403" t="s">
        <v>1274</v>
      </c>
      <c r="B924" s="404">
        <v>4382.06</v>
      </c>
      <c r="C924" s="405">
        <f t="shared" si="1"/>
        <v>0.05596387313</v>
      </c>
      <c r="D924" s="403" t="s">
        <v>1274</v>
      </c>
      <c r="E924" s="406">
        <v>38.0</v>
      </c>
      <c r="F924" s="405">
        <f t="shared" si="2"/>
        <v>0.03260869565</v>
      </c>
    </row>
    <row r="925" ht="15.75" customHeight="1">
      <c r="A925" s="403" t="s">
        <v>1275</v>
      </c>
      <c r="B925" s="404">
        <v>4149.82</v>
      </c>
      <c r="C925" s="405">
        <f t="shared" si="1"/>
        <v>0.02006292709</v>
      </c>
      <c r="D925" s="403" t="s">
        <v>1275</v>
      </c>
      <c r="E925" s="406">
        <v>36.8</v>
      </c>
      <c r="F925" s="405">
        <f t="shared" si="2"/>
        <v>-0.01075268817</v>
      </c>
    </row>
    <row r="926" ht="15.75" customHeight="1">
      <c r="A926" s="403" t="s">
        <v>1276</v>
      </c>
      <c r="B926" s="404">
        <v>4068.2</v>
      </c>
      <c r="C926" s="405">
        <f t="shared" si="1"/>
        <v>0.007920757737</v>
      </c>
      <c r="D926" s="403" t="s">
        <v>1276</v>
      </c>
      <c r="E926" s="406">
        <v>37.2</v>
      </c>
      <c r="F926" s="405">
        <f t="shared" si="2"/>
        <v>0.03621169916</v>
      </c>
    </row>
    <row r="927" ht="15.75" customHeight="1">
      <c r="A927" s="403" t="s">
        <v>1277</v>
      </c>
      <c r="B927" s="404">
        <v>4036.23</v>
      </c>
      <c r="C927" s="405">
        <f t="shared" si="1"/>
        <v>-0.02115931204</v>
      </c>
      <c r="D927" s="403" t="s">
        <v>1277</v>
      </c>
      <c r="E927" s="406">
        <v>35.9</v>
      </c>
      <c r="F927" s="405">
        <f t="shared" si="2"/>
        <v>-0.03753351206</v>
      </c>
    </row>
    <row r="928" ht="15.75" customHeight="1">
      <c r="A928" s="403" t="s">
        <v>1278</v>
      </c>
      <c r="B928" s="404">
        <v>4123.48</v>
      </c>
      <c r="C928" s="405">
        <f t="shared" si="1"/>
        <v>-0.02111840169</v>
      </c>
      <c r="D928" s="403" t="s">
        <v>1278</v>
      </c>
      <c r="E928" s="406">
        <v>37.3</v>
      </c>
      <c r="F928" s="405">
        <f t="shared" si="2"/>
        <v>-0.002673796791</v>
      </c>
    </row>
    <row r="929" ht="15.75" customHeight="1">
      <c r="A929" s="403" t="s">
        <v>1279</v>
      </c>
      <c r="B929" s="404">
        <v>4212.44</v>
      </c>
      <c r="C929" s="405">
        <f t="shared" si="1"/>
        <v>0.003585561504</v>
      </c>
      <c r="D929" s="403" t="s">
        <v>1279</v>
      </c>
      <c r="E929" s="406">
        <v>37.4</v>
      </c>
      <c r="F929" s="405">
        <f t="shared" si="2"/>
        <v>-0.01058201058</v>
      </c>
    </row>
    <row r="930" ht="15.75" customHeight="1">
      <c r="A930" s="403" t="s">
        <v>1280</v>
      </c>
      <c r="B930" s="404">
        <v>4197.39</v>
      </c>
      <c r="C930" s="405">
        <f t="shared" si="1"/>
        <v>-0.007324352704</v>
      </c>
      <c r="D930" s="403" t="s">
        <v>1280</v>
      </c>
      <c r="E930" s="406">
        <v>37.8</v>
      </c>
      <c r="F930" s="405">
        <f t="shared" si="2"/>
        <v>-0.007874015748</v>
      </c>
    </row>
    <row r="931" ht="15.75" customHeight="1">
      <c r="A931" s="403" t="s">
        <v>1281</v>
      </c>
      <c r="B931" s="404">
        <v>4228.36</v>
      </c>
      <c r="C931" s="405">
        <f t="shared" si="1"/>
        <v>-0.01239539126</v>
      </c>
      <c r="D931" s="403" t="s">
        <v>1281</v>
      </c>
      <c r="E931" s="406">
        <v>38.1</v>
      </c>
      <c r="F931" s="405">
        <f t="shared" si="2"/>
        <v>-0.03299492386</v>
      </c>
    </row>
    <row r="932" ht="15.75" customHeight="1">
      <c r="A932" s="403" t="s">
        <v>1282</v>
      </c>
      <c r="B932" s="404">
        <v>4281.43</v>
      </c>
      <c r="C932" s="405">
        <f t="shared" si="1"/>
        <v>-0.01166218447</v>
      </c>
      <c r="D932" s="403" t="s">
        <v>1282</v>
      </c>
      <c r="E932" s="406">
        <v>39.4</v>
      </c>
      <c r="F932" s="405">
        <f t="shared" si="2"/>
        <v>-0.007556675063</v>
      </c>
    </row>
    <row r="933" ht="15.75" customHeight="1">
      <c r="A933" s="403" t="s">
        <v>1283</v>
      </c>
      <c r="B933" s="404">
        <v>4331.95</v>
      </c>
      <c r="C933" s="405">
        <f t="shared" si="1"/>
        <v>-0.01549723418</v>
      </c>
      <c r="D933" s="403" t="s">
        <v>1283</v>
      </c>
      <c r="E933" s="406">
        <v>39.7</v>
      </c>
      <c r="F933" s="405">
        <f t="shared" si="2"/>
        <v>0.002525252525</v>
      </c>
    </row>
    <row r="934" ht="15.75" customHeight="1">
      <c r="A934" s="403" t="s">
        <v>1284</v>
      </c>
      <c r="B934" s="404">
        <v>4400.14</v>
      </c>
      <c r="C934" s="405">
        <f t="shared" si="1"/>
        <v>-0.01326444344</v>
      </c>
      <c r="D934" s="403" t="s">
        <v>1284</v>
      </c>
      <c r="E934" s="406">
        <v>39.6</v>
      </c>
      <c r="F934" s="405">
        <f t="shared" si="2"/>
        <v>-0.01492537313</v>
      </c>
    </row>
    <row r="935" ht="15.75" customHeight="1">
      <c r="A935" s="403" t="s">
        <v>1285</v>
      </c>
      <c r="B935" s="404">
        <v>4459.29</v>
      </c>
      <c r="C935" s="405">
        <f t="shared" si="1"/>
        <v>0.001347318499</v>
      </c>
      <c r="D935" s="403" t="s">
        <v>1285</v>
      </c>
      <c r="E935" s="406">
        <v>40.2</v>
      </c>
      <c r="F935" s="405">
        <f t="shared" si="2"/>
        <v>0.01005025126</v>
      </c>
    </row>
    <row r="936" ht="15.75" customHeight="1">
      <c r="A936" s="403" t="s">
        <v>1286</v>
      </c>
      <c r="B936" s="404">
        <v>4453.29</v>
      </c>
      <c r="C936" s="405">
        <f t="shared" si="1"/>
        <v>0.00008084564545</v>
      </c>
      <c r="D936" s="403" t="s">
        <v>1286</v>
      </c>
      <c r="E936" s="406">
        <v>39.8</v>
      </c>
      <c r="F936" s="405">
        <f t="shared" si="2"/>
        <v>0.01530612245</v>
      </c>
    </row>
    <row r="937" ht="15.75" customHeight="1">
      <c r="A937" s="403" t="s">
        <v>1287</v>
      </c>
      <c r="B937" s="404">
        <v>4452.93</v>
      </c>
      <c r="C937" s="405">
        <f t="shared" si="1"/>
        <v>0.004282872569</v>
      </c>
      <c r="D937" s="403" t="s">
        <v>1287</v>
      </c>
      <c r="E937" s="406">
        <v>39.2</v>
      </c>
      <c r="F937" s="405">
        <f t="shared" si="2"/>
        <v>0.01291989664</v>
      </c>
    </row>
    <row r="938" ht="15.75" customHeight="1">
      <c r="A938" s="403" t="s">
        <v>1288</v>
      </c>
      <c r="B938" s="404">
        <v>4433.94</v>
      </c>
      <c r="C938" s="405">
        <f t="shared" si="1"/>
        <v>0.003419457187</v>
      </c>
      <c r="D938" s="403" t="s">
        <v>1288</v>
      </c>
      <c r="E938" s="406">
        <v>38.7</v>
      </c>
      <c r="F938" s="405">
        <f t="shared" si="2"/>
        <v>-0.03970223325</v>
      </c>
    </row>
    <row r="939" ht="15.75" customHeight="1">
      <c r="A939" s="403" t="s">
        <v>1289</v>
      </c>
      <c r="B939" s="404">
        <v>4418.83</v>
      </c>
      <c r="C939" s="405">
        <f t="shared" si="1"/>
        <v>0.006413599747</v>
      </c>
      <c r="D939" s="403" t="s">
        <v>1289</v>
      </c>
      <c r="E939" s="406">
        <v>40.3</v>
      </c>
      <c r="F939" s="405">
        <f t="shared" si="2"/>
        <v>0.01767676768</v>
      </c>
    </row>
    <row r="940" ht="15.75" customHeight="1">
      <c r="A940" s="403" t="s">
        <v>1290</v>
      </c>
      <c r="B940" s="404">
        <v>4390.67</v>
      </c>
      <c r="C940" s="405">
        <f t="shared" si="1"/>
        <v>-0.0008579022583</v>
      </c>
      <c r="D940" s="403" t="s">
        <v>1290</v>
      </c>
      <c r="E940" s="406">
        <v>39.6</v>
      </c>
      <c r="F940" s="405">
        <f t="shared" si="2"/>
        <v>0.007633587786</v>
      </c>
    </row>
    <row r="941" ht="15.75" customHeight="1">
      <c r="A941" s="403" t="s">
        <v>1291</v>
      </c>
      <c r="B941" s="404">
        <v>4394.44</v>
      </c>
      <c r="C941" s="405">
        <f t="shared" si="1"/>
        <v>-0.008239767996</v>
      </c>
      <c r="D941" s="403" t="s">
        <v>1291</v>
      </c>
      <c r="E941" s="406">
        <v>39.3</v>
      </c>
      <c r="F941" s="405">
        <f t="shared" si="2"/>
        <v>-0.007575757576</v>
      </c>
    </row>
    <row r="942" ht="15.75" customHeight="1">
      <c r="A942" s="403" t="s">
        <v>1292</v>
      </c>
      <c r="B942" s="404">
        <v>4430.95</v>
      </c>
      <c r="C942" s="405">
        <f t="shared" si="1"/>
        <v>-0.00580681785</v>
      </c>
      <c r="D942" s="403" t="s">
        <v>1292</v>
      </c>
      <c r="E942" s="406">
        <v>39.6</v>
      </c>
      <c r="F942" s="405">
        <f t="shared" si="2"/>
        <v>-0.0198019802</v>
      </c>
    </row>
    <row r="943" ht="15.75" customHeight="1">
      <c r="A943" s="403" t="s">
        <v>1293</v>
      </c>
      <c r="B943" s="404">
        <v>4456.83</v>
      </c>
      <c r="C943" s="405">
        <f t="shared" si="1"/>
        <v>0.008800461753</v>
      </c>
      <c r="D943" s="403" t="s">
        <v>1293</v>
      </c>
      <c r="E943" s="406">
        <v>40.4</v>
      </c>
      <c r="F943" s="405">
        <f t="shared" si="2"/>
        <v>0.004975124378</v>
      </c>
    </row>
    <row r="944" ht="15.75" customHeight="1">
      <c r="A944" s="403" t="s">
        <v>1294</v>
      </c>
      <c r="B944" s="404">
        <v>4417.95</v>
      </c>
      <c r="C944" s="405">
        <f t="shared" si="1"/>
        <v>-0.0004230941532</v>
      </c>
      <c r="D944" s="403" t="s">
        <v>1294</v>
      </c>
      <c r="E944" s="406">
        <v>40.2</v>
      </c>
      <c r="F944" s="405">
        <f t="shared" si="2"/>
        <v>0.005</v>
      </c>
    </row>
    <row r="945" ht="15.75" customHeight="1">
      <c r="A945" s="403" t="s">
        <v>1295</v>
      </c>
      <c r="B945" s="404">
        <v>4419.82</v>
      </c>
      <c r="C945" s="405">
        <f t="shared" si="1"/>
        <v>-0.01748809045</v>
      </c>
      <c r="D945" s="403" t="s">
        <v>1295</v>
      </c>
      <c r="E945" s="406">
        <v>40.0</v>
      </c>
      <c r="F945" s="405">
        <f t="shared" si="2"/>
        <v>-0.02676399027</v>
      </c>
    </row>
    <row r="946" ht="15.75" customHeight="1">
      <c r="A946" s="403" t="s">
        <v>1296</v>
      </c>
      <c r="B946" s="404">
        <v>4498.49</v>
      </c>
      <c r="C946" s="405">
        <f t="shared" si="1"/>
        <v>-0.003533107096</v>
      </c>
      <c r="D946" s="403" t="s">
        <v>1296</v>
      </c>
      <c r="E946" s="406">
        <v>41.1</v>
      </c>
      <c r="F946" s="405">
        <f t="shared" si="2"/>
        <v>-0.01909307876</v>
      </c>
    </row>
    <row r="947" ht="15.75" customHeight="1">
      <c r="A947" s="403" t="s">
        <v>1297</v>
      </c>
      <c r="B947" s="404">
        <v>4514.44</v>
      </c>
      <c r="C947" s="405">
        <f t="shared" si="1"/>
        <v>0.0004543047033</v>
      </c>
      <c r="D947" s="403" t="s">
        <v>1297</v>
      </c>
      <c r="E947" s="406">
        <v>41.9</v>
      </c>
      <c r="F947" s="405">
        <f t="shared" si="2"/>
        <v>0.002392344498</v>
      </c>
    </row>
    <row r="948" ht="15.75" customHeight="1">
      <c r="A948" s="403" t="s">
        <v>1298</v>
      </c>
      <c r="B948" s="404">
        <v>4512.39</v>
      </c>
      <c r="C948" s="405">
        <f t="shared" si="1"/>
        <v>0.001211467673</v>
      </c>
      <c r="D948" s="403" t="s">
        <v>1298</v>
      </c>
      <c r="E948" s="406">
        <v>41.8</v>
      </c>
      <c r="F948" s="405">
        <f t="shared" si="2"/>
        <v>-0.009478672986</v>
      </c>
    </row>
    <row r="949" ht="15.75" customHeight="1">
      <c r="A949" s="403" t="s">
        <v>1299</v>
      </c>
      <c r="B949" s="404">
        <v>4506.93</v>
      </c>
      <c r="C949" s="405">
        <f t="shared" si="1"/>
        <v>-0.005915632754</v>
      </c>
      <c r="D949" s="403" t="s">
        <v>1299</v>
      </c>
      <c r="E949" s="406">
        <v>42.2</v>
      </c>
      <c r="F949" s="405">
        <f t="shared" si="2"/>
        <v>-0.004716981132</v>
      </c>
    </row>
    <row r="950" ht="15.75" customHeight="1">
      <c r="A950" s="403" t="s">
        <v>1300</v>
      </c>
      <c r="B950" s="404">
        <v>4533.75</v>
      </c>
      <c r="C950" s="405">
        <f t="shared" si="1"/>
        <v>-0.01354438642</v>
      </c>
      <c r="D950" s="403" t="s">
        <v>1300</v>
      </c>
      <c r="E950" s="406">
        <v>42.4</v>
      </c>
      <c r="F950" s="405">
        <f t="shared" si="2"/>
        <v>-0.03416856492</v>
      </c>
    </row>
    <row r="951" ht="15.75" customHeight="1">
      <c r="A951" s="403" t="s">
        <v>1301</v>
      </c>
      <c r="B951" s="404">
        <v>4596.0</v>
      </c>
      <c r="C951" s="405">
        <f t="shared" si="1"/>
        <v>-0.01612602835</v>
      </c>
      <c r="D951" s="403" t="s">
        <v>1301</v>
      </c>
      <c r="E951" s="406">
        <v>43.9</v>
      </c>
      <c r="F951" s="405">
        <f t="shared" si="2"/>
        <v>0.02570093458</v>
      </c>
    </row>
    <row r="952" ht="15.75" customHeight="1">
      <c r="A952" s="403" t="s">
        <v>1302</v>
      </c>
      <c r="B952" s="404">
        <v>4671.33</v>
      </c>
      <c r="C952" s="405">
        <f t="shared" si="1"/>
        <v>-0.006729775589</v>
      </c>
      <c r="D952" s="403" t="s">
        <v>1302</v>
      </c>
      <c r="E952" s="406">
        <v>42.8</v>
      </c>
      <c r="F952" s="405">
        <f t="shared" si="2"/>
        <v>-0.006960556845</v>
      </c>
    </row>
    <row r="953" ht="15.75" customHeight="1">
      <c r="A953" s="403" t="s">
        <v>1303</v>
      </c>
      <c r="B953" s="404">
        <v>4702.98</v>
      </c>
      <c r="C953" s="405">
        <f t="shared" si="1"/>
        <v>0.001198548118</v>
      </c>
      <c r="D953" s="403" t="s">
        <v>1303</v>
      </c>
      <c r="E953" s="406">
        <v>43.1</v>
      </c>
      <c r="F953" s="405">
        <f t="shared" si="2"/>
        <v>-0.006912442396</v>
      </c>
    </row>
    <row r="954" ht="15.75" customHeight="1">
      <c r="A954" s="403" t="s">
        <v>1304</v>
      </c>
      <c r="B954" s="404">
        <v>4697.35</v>
      </c>
      <c r="C954" s="405">
        <f t="shared" si="1"/>
        <v>-0.007865517394</v>
      </c>
      <c r="D954" s="403" t="s">
        <v>1304</v>
      </c>
      <c r="E954" s="406">
        <v>43.4</v>
      </c>
      <c r="F954" s="405">
        <f t="shared" si="2"/>
        <v>0.00462962963</v>
      </c>
    </row>
    <row r="955" ht="15.75" customHeight="1">
      <c r="A955" s="403" t="s">
        <v>1305</v>
      </c>
      <c r="B955" s="404">
        <v>4734.59</v>
      </c>
      <c r="C955" s="405">
        <f t="shared" si="1"/>
        <v>-0.005089507671</v>
      </c>
      <c r="D955" s="403" t="s">
        <v>1305</v>
      </c>
      <c r="E955" s="406">
        <v>43.2</v>
      </c>
      <c r="F955" s="405">
        <f t="shared" si="2"/>
        <v>-0.0159453303</v>
      </c>
    </row>
    <row r="956" ht="15.75" customHeight="1">
      <c r="A956" s="403" t="s">
        <v>1306</v>
      </c>
      <c r="B956" s="404">
        <v>4758.81</v>
      </c>
      <c r="C956" s="405">
        <f t="shared" si="1"/>
        <v>0.005786834002</v>
      </c>
      <c r="D956" s="403" t="s">
        <v>1306</v>
      </c>
      <c r="E956" s="406">
        <v>43.9</v>
      </c>
      <c r="F956" s="405">
        <f t="shared" si="2"/>
        <v>0.002283105023</v>
      </c>
    </row>
    <row r="957" ht="15.75" customHeight="1">
      <c r="A957" s="403" t="s">
        <v>1307</v>
      </c>
      <c r="B957" s="404">
        <v>4731.43</v>
      </c>
      <c r="C957" s="405">
        <f t="shared" si="1"/>
        <v>0.0002304274111</v>
      </c>
      <c r="D957" s="403" t="s">
        <v>1307</v>
      </c>
      <c r="E957" s="406">
        <v>43.8</v>
      </c>
      <c r="F957" s="405">
        <f t="shared" si="2"/>
        <v>0.004587155963</v>
      </c>
    </row>
    <row r="958" ht="15.75" customHeight="1">
      <c r="A958" s="403" t="s">
        <v>1308</v>
      </c>
      <c r="B958" s="404">
        <v>4730.34</v>
      </c>
      <c r="C958" s="405">
        <f t="shared" si="1"/>
        <v>0.001702560193</v>
      </c>
      <c r="D958" s="403" t="s">
        <v>1308</v>
      </c>
      <c r="E958" s="406">
        <v>43.6</v>
      </c>
      <c r="F958" s="405">
        <f t="shared" si="2"/>
        <v>0.002298850575</v>
      </c>
    </row>
    <row r="959" ht="15.75" customHeight="1">
      <c r="A959" s="403" t="s">
        <v>1309</v>
      </c>
      <c r="B959" s="404">
        <v>4722.3</v>
      </c>
      <c r="C959" s="405">
        <f t="shared" si="1"/>
        <v>0.006110422233</v>
      </c>
      <c r="D959" s="403" t="s">
        <v>1309</v>
      </c>
      <c r="E959" s="406">
        <v>43.5</v>
      </c>
      <c r="F959" s="405">
        <f t="shared" si="2"/>
        <v>-0.02247191011</v>
      </c>
    </row>
    <row r="960" ht="15.75" customHeight="1">
      <c r="A960" s="403" t="s">
        <v>1310</v>
      </c>
      <c r="B960" s="404">
        <v>4693.62</v>
      </c>
      <c r="C960" s="405">
        <f t="shared" si="1"/>
        <v>0.001109115651</v>
      </c>
      <c r="D960" s="403" t="s">
        <v>1310</v>
      </c>
      <c r="E960" s="406">
        <v>44.5</v>
      </c>
      <c r="F960" s="405">
        <f t="shared" si="2"/>
        <v>-0.0133037694</v>
      </c>
    </row>
    <row r="961" ht="15.75" customHeight="1">
      <c r="A961" s="403" t="s">
        <v>1311</v>
      </c>
      <c r="B961" s="404">
        <v>4688.42</v>
      </c>
      <c r="C961" s="405">
        <f t="shared" si="1"/>
        <v>-0.003875359597</v>
      </c>
      <c r="D961" s="403" t="s">
        <v>1311</v>
      </c>
      <c r="E961" s="406">
        <v>45.1</v>
      </c>
      <c r="F961" s="405">
        <f t="shared" si="2"/>
        <v>-0.03426124197</v>
      </c>
    </row>
    <row r="962" ht="15.75" customHeight="1">
      <c r="A962" s="403" t="s">
        <v>1312</v>
      </c>
      <c r="B962" s="404">
        <v>4706.66</v>
      </c>
      <c r="C962" s="405">
        <f t="shared" si="1"/>
        <v>0.003139433026</v>
      </c>
      <c r="D962" s="403" t="s">
        <v>1312</v>
      </c>
      <c r="E962" s="406">
        <v>46.7</v>
      </c>
      <c r="F962" s="405">
        <f t="shared" si="2"/>
        <v>0.01301518438</v>
      </c>
    </row>
    <row r="963" ht="15.75" customHeight="1">
      <c r="A963" s="403" t="s">
        <v>1313</v>
      </c>
      <c r="B963" s="404">
        <v>4691.93</v>
      </c>
      <c r="C963" s="405">
        <f t="shared" si="1"/>
        <v>-0.006445915928</v>
      </c>
      <c r="D963" s="403" t="s">
        <v>1313</v>
      </c>
      <c r="E963" s="406">
        <v>46.1</v>
      </c>
      <c r="F963" s="405">
        <f t="shared" si="2"/>
        <v>-0.01284796574</v>
      </c>
    </row>
    <row r="964" ht="15.75" customHeight="1">
      <c r="A964" s="403" t="s">
        <v>1314</v>
      </c>
      <c r="B964" s="404">
        <v>4722.37</v>
      </c>
      <c r="C964" s="405">
        <f t="shared" si="1"/>
        <v>0.00007623872038</v>
      </c>
      <c r="D964" s="403" t="s">
        <v>1314</v>
      </c>
      <c r="E964" s="406">
        <v>46.7</v>
      </c>
      <c r="F964" s="405">
        <f t="shared" si="2"/>
        <v>-0.01268498943</v>
      </c>
    </row>
    <row r="965" ht="15.75" customHeight="1">
      <c r="A965" s="403" t="s">
        <v>1315</v>
      </c>
      <c r="B965" s="404">
        <v>4722.01</v>
      </c>
      <c r="C965" s="405">
        <f t="shared" si="1"/>
        <v>0.0009793551095</v>
      </c>
      <c r="D965" s="403" t="s">
        <v>1315</v>
      </c>
      <c r="E965" s="406">
        <v>47.3</v>
      </c>
      <c r="F965" s="405">
        <f t="shared" si="2"/>
        <v>0.01068376068</v>
      </c>
    </row>
    <row r="966" ht="15.75" customHeight="1">
      <c r="A966" s="403" t="s">
        <v>1316</v>
      </c>
      <c r="B966" s="404">
        <v>4717.39</v>
      </c>
      <c r="C966" s="405">
        <f t="shared" si="1"/>
        <v>0.001492454929</v>
      </c>
      <c r="D966" s="403" t="s">
        <v>1316</v>
      </c>
      <c r="E966" s="406">
        <v>46.8</v>
      </c>
      <c r="F966" s="405">
        <f t="shared" si="2"/>
        <v>0.008620689655</v>
      </c>
    </row>
    <row r="967" ht="15.75" customHeight="1">
      <c r="A967" s="403" t="s">
        <v>1317</v>
      </c>
      <c r="B967" s="404">
        <v>4710.36</v>
      </c>
      <c r="C967" s="405">
        <f t="shared" si="1"/>
        <v>-0.005659497126</v>
      </c>
      <c r="D967" s="403" t="s">
        <v>1317</v>
      </c>
      <c r="E967" s="406">
        <v>46.4</v>
      </c>
      <c r="F967" s="405">
        <f t="shared" si="2"/>
        <v>-0.01694915254</v>
      </c>
    </row>
    <row r="968" ht="15.75" customHeight="1">
      <c r="A968" s="403" t="s">
        <v>1318</v>
      </c>
      <c r="B968" s="404">
        <v>4737.17</v>
      </c>
      <c r="C968" s="405">
        <f t="shared" si="1"/>
        <v>-0.008790210873</v>
      </c>
      <c r="D968" s="403" t="s">
        <v>1318</v>
      </c>
      <c r="E968" s="406">
        <v>47.2</v>
      </c>
      <c r="F968" s="405">
        <f t="shared" si="2"/>
        <v>-0.0406504065</v>
      </c>
    </row>
    <row r="969" ht="15.75" customHeight="1">
      <c r="A969" s="403" t="s">
        <v>1319</v>
      </c>
      <c r="B969" s="404">
        <v>4779.18</v>
      </c>
      <c r="C969" s="405">
        <f t="shared" si="1"/>
        <v>-0.0004789322112</v>
      </c>
      <c r="D969" s="403" t="s">
        <v>1319</v>
      </c>
      <c r="E969" s="406">
        <v>49.2</v>
      </c>
      <c r="F969" s="405">
        <f t="shared" si="2"/>
        <v>0.01863354037</v>
      </c>
    </row>
    <row r="970" ht="15.75" customHeight="1">
      <c r="A970" s="403" t="s">
        <v>1320</v>
      </c>
      <c r="B970" s="404">
        <v>4781.47</v>
      </c>
      <c r="C970" s="405">
        <f t="shared" si="1"/>
        <v>0.002003390676</v>
      </c>
      <c r="D970" s="403" t="s">
        <v>1320</v>
      </c>
      <c r="E970" s="406">
        <v>48.3</v>
      </c>
      <c r="F970" s="405">
        <f t="shared" si="2"/>
        <v>0.00625</v>
      </c>
    </row>
    <row r="971" ht="15.75" customHeight="1">
      <c r="A971" s="403" t="s">
        <v>1321</v>
      </c>
      <c r="B971" s="404">
        <v>4771.91</v>
      </c>
      <c r="C971" s="405">
        <f t="shared" si="1"/>
        <v>0.003621687218</v>
      </c>
      <c r="D971" s="403" t="s">
        <v>1321</v>
      </c>
      <c r="E971" s="406">
        <v>48.0</v>
      </c>
      <c r="F971" s="405">
        <f t="shared" si="2"/>
        <v>0.01265822785</v>
      </c>
    </row>
    <row r="972" ht="15.75" customHeight="1">
      <c r="A972" s="403" t="s">
        <v>1322</v>
      </c>
      <c r="B972" s="404">
        <v>4754.69</v>
      </c>
      <c r="C972" s="405">
        <f t="shared" si="1"/>
        <v>0.01084040224</v>
      </c>
      <c r="D972" s="403" t="s">
        <v>1322</v>
      </c>
      <c r="E972" s="406">
        <v>47.4</v>
      </c>
      <c r="F972" s="405">
        <f t="shared" si="2"/>
        <v>-0.002105263158</v>
      </c>
    </row>
    <row r="973" ht="15.75" customHeight="1">
      <c r="A973" s="403" t="s">
        <v>1323</v>
      </c>
      <c r="B973" s="404">
        <v>4703.7</v>
      </c>
      <c r="C973" s="405">
        <f t="shared" si="1"/>
        <v>0.005416427979</v>
      </c>
      <c r="D973" s="403" t="s">
        <v>1323</v>
      </c>
      <c r="E973" s="406">
        <v>47.5</v>
      </c>
      <c r="F973" s="405">
        <f t="shared" si="2"/>
        <v>0.01063829787</v>
      </c>
    </row>
    <row r="974" ht="15.75" customHeight="1">
      <c r="A974" s="403" t="s">
        <v>1324</v>
      </c>
      <c r="B974" s="404">
        <v>4678.36</v>
      </c>
      <c r="C974" s="405">
        <f t="shared" si="1"/>
        <v>-0.007156075449</v>
      </c>
      <c r="D974" s="403" t="s">
        <v>1324</v>
      </c>
      <c r="E974" s="406">
        <v>47.0</v>
      </c>
      <c r="F974" s="405">
        <f t="shared" si="2"/>
        <v>-0.01052631579</v>
      </c>
    </row>
    <row r="975" ht="15.75" customHeight="1">
      <c r="A975" s="403" t="s">
        <v>1325</v>
      </c>
      <c r="B975" s="404">
        <v>4712.08</v>
      </c>
      <c r="C975" s="405">
        <f t="shared" si="1"/>
        <v>0.006231181533</v>
      </c>
      <c r="D975" s="403" t="s">
        <v>1325</v>
      </c>
      <c r="E975" s="406">
        <v>47.5</v>
      </c>
      <c r="F975" s="405">
        <f t="shared" si="2"/>
        <v>-0.002100840336</v>
      </c>
    </row>
    <row r="976" ht="15.75" customHeight="1">
      <c r="A976" s="403" t="s">
        <v>1326</v>
      </c>
      <c r="B976" s="404">
        <v>4682.9</v>
      </c>
      <c r="C976" s="405">
        <f t="shared" si="1"/>
        <v>-0.00006405876324</v>
      </c>
      <c r="D976" s="403" t="s">
        <v>1326</v>
      </c>
      <c r="E976" s="406">
        <v>47.6</v>
      </c>
      <c r="F976" s="405">
        <f t="shared" si="2"/>
        <v>0.008474576271</v>
      </c>
    </row>
    <row r="977" ht="15.75" customHeight="1">
      <c r="A977" s="403" t="s">
        <v>1327</v>
      </c>
      <c r="B977" s="404">
        <v>4683.2</v>
      </c>
      <c r="C977" s="405">
        <f t="shared" si="1"/>
        <v>0.002667671504</v>
      </c>
      <c r="D977" s="403" t="s">
        <v>1327</v>
      </c>
      <c r="E977" s="406">
        <v>47.2</v>
      </c>
      <c r="F977" s="405">
        <f t="shared" si="2"/>
        <v>0.004255319149</v>
      </c>
    </row>
    <row r="978" ht="15.75" customHeight="1">
      <c r="A978" s="403" t="s">
        <v>1328</v>
      </c>
      <c r="B978" s="404">
        <v>4670.74</v>
      </c>
      <c r="C978" s="405">
        <f t="shared" si="1"/>
        <v>-0.006060580267</v>
      </c>
      <c r="D978" s="403" t="s">
        <v>1328</v>
      </c>
      <c r="E978" s="406">
        <v>47.0</v>
      </c>
      <c r="F978" s="405">
        <f t="shared" si="2"/>
        <v>0.01075268817</v>
      </c>
    </row>
    <row r="979" ht="15.75" customHeight="1">
      <c r="A979" s="403" t="s">
        <v>1329</v>
      </c>
      <c r="B979" s="404">
        <v>4699.22</v>
      </c>
      <c r="C979" s="405">
        <f t="shared" si="1"/>
        <v>-0.01525146689</v>
      </c>
      <c r="D979" s="403" t="s">
        <v>1329</v>
      </c>
      <c r="E979" s="406">
        <v>46.5</v>
      </c>
      <c r="F979" s="405">
        <f t="shared" si="2"/>
        <v>-0.08102766798</v>
      </c>
    </row>
    <row r="980" ht="15.75" customHeight="1">
      <c r="A980" s="403" t="s">
        <v>1330</v>
      </c>
      <c r="B980" s="404">
        <v>4772.0</v>
      </c>
      <c r="C980" s="405">
        <f t="shared" si="1"/>
        <v>0.009600941053</v>
      </c>
      <c r="D980" s="403" t="s">
        <v>1330</v>
      </c>
      <c r="E980" s="406">
        <v>50.6</v>
      </c>
      <c r="F980" s="405">
        <f t="shared" si="2"/>
        <v>0.03476482618</v>
      </c>
    </row>
    <row r="981" ht="15.75" customHeight="1">
      <c r="A981" s="403" t="s">
        <v>1331</v>
      </c>
      <c r="B981" s="404">
        <v>4726.62</v>
      </c>
      <c r="C981" s="405">
        <f t="shared" si="1"/>
        <v>0.003809984964</v>
      </c>
      <c r="D981" s="403" t="s">
        <v>1331</v>
      </c>
      <c r="E981" s="406">
        <v>48.9</v>
      </c>
      <c r="F981" s="405">
        <f t="shared" si="2"/>
        <v>0.02087682672</v>
      </c>
    </row>
    <row r="982" ht="15.75" customHeight="1">
      <c r="A982" s="403" t="s">
        <v>1332</v>
      </c>
      <c r="B982" s="404">
        <v>4708.68</v>
      </c>
      <c r="C982" s="405">
        <f t="shared" si="1"/>
        <v>-0.01107652759</v>
      </c>
      <c r="D982" s="403" t="s">
        <v>1332</v>
      </c>
      <c r="E982" s="406">
        <v>47.9</v>
      </c>
      <c r="F982" s="405">
        <f t="shared" si="2"/>
        <v>-0.004158004158</v>
      </c>
    </row>
    <row r="983" ht="15.75" customHeight="1">
      <c r="A983" s="403" t="s">
        <v>1333</v>
      </c>
      <c r="B983" s="404">
        <v>4761.42</v>
      </c>
      <c r="C983" s="405">
        <f t="shared" si="1"/>
        <v>-0.004322377872</v>
      </c>
      <c r="D983" s="403" t="s">
        <v>1333</v>
      </c>
      <c r="E983" s="406">
        <v>48.1</v>
      </c>
      <c r="F983" s="405">
        <f t="shared" si="2"/>
        <v>-0.0143442623</v>
      </c>
    </row>
    <row r="984" ht="15.75" customHeight="1">
      <c r="A984" s="403" t="s">
        <v>1334</v>
      </c>
      <c r="B984" s="404">
        <v>4782.09</v>
      </c>
      <c r="C984" s="405">
        <f t="shared" si="1"/>
        <v>0.002326561154</v>
      </c>
      <c r="D984" s="403" t="s">
        <v>1334</v>
      </c>
      <c r="E984" s="406">
        <v>48.8</v>
      </c>
      <c r="F984" s="405">
        <f t="shared" si="2"/>
        <v>-0.008130081301</v>
      </c>
    </row>
    <row r="985" ht="15.75" customHeight="1">
      <c r="A985" s="403" t="s">
        <v>1335</v>
      </c>
      <c r="B985" s="404">
        <v>4770.99</v>
      </c>
      <c r="C985" s="405">
        <f t="shared" si="1"/>
        <v>-0.002223095938</v>
      </c>
      <c r="D985" s="403" t="s">
        <v>1335</v>
      </c>
      <c r="E985" s="406">
        <v>49.2</v>
      </c>
      <c r="F985" s="405">
        <f t="shared" si="2"/>
        <v>0.006134969325</v>
      </c>
    </row>
    <row r="986" ht="15.75" customHeight="1">
      <c r="A986" s="403" t="s">
        <v>1336</v>
      </c>
      <c r="B986" s="404">
        <v>4781.62</v>
      </c>
      <c r="C986" s="405">
        <f t="shared" si="1"/>
        <v>-0.008300080471</v>
      </c>
      <c r="D986" s="403" t="s">
        <v>1336</v>
      </c>
      <c r="E986" s="406">
        <v>48.9</v>
      </c>
      <c r="F986" s="405">
        <f t="shared" si="2"/>
        <v>-0.01411290323</v>
      </c>
    </row>
    <row r="987" ht="15.75" customHeight="1">
      <c r="A987" s="403" t="s">
        <v>1337</v>
      </c>
      <c r="B987" s="404">
        <v>4821.64</v>
      </c>
      <c r="C987" s="405">
        <f t="shared" si="1"/>
        <v>0.02342028739</v>
      </c>
      <c r="D987" s="403" t="s">
        <v>1337</v>
      </c>
      <c r="E987" s="406">
        <v>49.6</v>
      </c>
      <c r="F987" s="405">
        <f t="shared" si="2"/>
        <v>0.05531914894</v>
      </c>
    </row>
    <row r="988" ht="15.75" customHeight="1">
      <c r="A988" s="403" t="s">
        <v>1338</v>
      </c>
      <c r="B988" s="404">
        <v>4711.3</v>
      </c>
      <c r="C988" s="405">
        <f t="shared" si="1"/>
        <v>-0.01061977752</v>
      </c>
      <c r="D988" s="403" t="s">
        <v>1338</v>
      </c>
      <c r="E988" s="406">
        <v>47.0</v>
      </c>
      <c r="F988" s="405">
        <f t="shared" si="2"/>
        <v>-0.01878914405</v>
      </c>
    </row>
    <row r="989" ht="15.75" customHeight="1">
      <c r="A989" s="403" t="s">
        <v>1339</v>
      </c>
      <c r="B989" s="404">
        <v>4761.87</v>
      </c>
      <c r="C989" s="405">
        <f t="shared" si="1"/>
        <v>-0.0100494573</v>
      </c>
      <c r="D989" s="403" t="s">
        <v>1339</v>
      </c>
      <c r="E989" s="406">
        <v>47.9</v>
      </c>
      <c r="F989" s="405">
        <f t="shared" si="2"/>
        <v>-0.02044989775</v>
      </c>
    </row>
    <row r="990" ht="15.75" customHeight="1">
      <c r="A990" s="403" t="s">
        <v>1340</v>
      </c>
      <c r="B990" s="404">
        <v>4810.21</v>
      </c>
      <c r="C990" s="405">
        <f t="shared" si="1"/>
        <v>-0.0107028639</v>
      </c>
      <c r="D990" s="403" t="s">
        <v>1340</v>
      </c>
      <c r="E990" s="406">
        <v>48.9</v>
      </c>
      <c r="F990" s="405">
        <f t="shared" si="2"/>
        <v>-0.01411290323</v>
      </c>
    </row>
    <row r="991" ht="15.75" customHeight="1">
      <c r="A991" s="403" t="s">
        <v>1341</v>
      </c>
      <c r="B991" s="404">
        <v>4862.25</v>
      </c>
      <c r="C991" s="405">
        <f t="shared" si="1"/>
        <v>-0.006550463702</v>
      </c>
      <c r="D991" s="403" t="s">
        <v>1341</v>
      </c>
      <c r="E991" s="406">
        <v>49.6</v>
      </c>
      <c r="F991" s="405">
        <f t="shared" si="2"/>
        <v>-0.01195219124</v>
      </c>
    </row>
    <row r="992" ht="15.75" customHeight="1">
      <c r="A992" s="403" t="s">
        <v>1342</v>
      </c>
      <c r="B992" s="404">
        <v>4894.31</v>
      </c>
      <c r="C992" s="405">
        <f t="shared" si="1"/>
        <v>-0.00454981817</v>
      </c>
      <c r="D992" s="403" t="s">
        <v>1342</v>
      </c>
      <c r="E992" s="406">
        <v>50.2</v>
      </c>
      <c r="F992" s="405">
        <f t="shared" si="2"/>
        <v>-0.01181102362</v>
      </c>
    </row>
    <row r="993" ht="15.75" customHeight="1">
      <c r="A993" s="403" t="s">
        <v>1343</v>
      </c>
      <c r="B993" s="404">
        <v>4916.68</v>
      </c>
      <c r="C993" s="405">
        <f t="shared" si="1"/>
        <v>-0.00428124152</v>
      </c>
      <c r="D993" s="403" t="s">
        <v>1343</v>
      </c>
      <c r="E993" s="406">
        <v>50.8</v>
      </c>
      <c r="F993" s="405">
        <f t="shared" si="2"/>
        <v>-0.0078125</v>
      </c>
    </row>
    <row r="994" ht="15.75" customHeight="1">
      <c r="A994" s="403" t="s">
        <v>1344</v>
      </c>
      <c r="B994" s="404">
        <v>4937.82</v>
      </c>
      <c r="C994" s="405">
        <f t="shared" si="1"/>
        <v>0.0002937381112</v>
      </c>
      <c r="D994" s="403" t="s">
        <v>1344</v>
      </c>
      <c r="E994" s="406">
        <v>51.2</v>
      </c>
      <c r="F994" s="405">
        <f t="shared" si="2"/>
        <v>0.001956947162</v>
      </c>
    </row>
    <row r="995" ht="15.75" customHeight="1">
      <c r="A995" s="403" t="s">
        <v>1345</v>
      </c>
      <c r="B995" s="404">
        <v>4936.37</v>
      </c>
      <c r="C995" s="405">
        <f t="shared" si="1"/>
        <v>-0.002630627209</v>
      </c>
      <c r="D995" s="403" t="s">
        <v>1345</v>
      </c>
      <c r="E995" s="406">
        <v>51.1</v>
      </c>
      <c r="F995" s="405">
        <f t="shared" si="2"/>
        <v>-0.001953125</v>
      </c>
    </row>
    <row r="996" ht="15.75" customHeight="1">
      <c r="A996" s="403" t="s">
        <v>1346</v>
      </c>
      <c r="B996" s="404">
        <v>4949.39</v>
      </c>
      <c r="C996" s="405">
        <f t="shared" si="1"/>
        <v>0.0003557258728</v>
      </c>
      <c r="D996" s="403" t="s">
        <v>1346</v>
      </c>
      <c r="E996" s="406">
        <v>51.2</v>
      </c>
      <c r="F996" s="405">
        <f t="shared" si="2"/>
        <v>0.01587301587</v>
      </c>
    </row>
    <row r="997" ht="15.75" customHeight="1">
      <c r="A997" s="403" t="s">
        <v>1347</v>
      </c>
      <c r="B997" s="404">
        <v>4947.63</v>
      </c>
      <c r="C997" s="405">
        <f t="shared" si="1"/>
        <v>-0.00564741254</v>
      </c>
      <c r="D997" s="403" t="s">
        <v>1347</v>
      </c>
      <c r="E997" s="406">
        <v>50.4</v>
      </c>
      <c r="F997" s="405">
        <f t="shared" si="2"/>
        <v>-0.01176470588</v>
      </c>
    </row>
    <row r="998" ht="15.75" customHeight="1">
      <c r="A998" s="403" t="s">
        <v>1348</v>
      </c>
      <c r="B998" s="404">
        <v>4975.73</v>
      </c>
      <c r="C998" s="405">
        <f t="shared" si="1"/>
        <v>0.001463230055</v>
      </c>
      <c r="D998" s="403" t="s">
        <v>1348</v>
      </c>
      <c r="E998" s="406">
        <v>51.0</v>
      </c>
      <c r="F998" s="405">
        <f t="shared" si="2"/>
        <v>-0.01353965184</v>
      </c>
    </row>
    <row r="999" ht="15.75" customHeight="1">
      <c r="A999" s="403" t="s">
        <v>1349</v>
      </c>
      <c r="B999" s="404">
        <v>4968.46</v>
      </c>
      <c r="C999" s="405">
        <f t="shared" si="1"/>
        <v>0.00337861717</v>
      </c>
      <c r="D999" s="403" t="s">
        <v>1349</v>
      </c>
      <c r="E999" s="406">
        <v>51.7</v>
      </c>
      <c r="F999" s="405">
        <f t="shared" si="2"/>
        <v>0.007797270955</v>
      </c>
    </row>
    <row r="1000" ht="15.75" customHeight="1">
      <c r="A1000" s="403" t="s">
        <v>1350</v>
      </c>
      <c r="B1000" s="404">
        <v>4951.73</v>
      </c>
      <c r="C1000" s="405">
        <f t="shared" si="1"/>
        <v>-0.001409637971</v>
      </c>
      <c r="D1000" s="403" t="s">
        <v>1350</v>
      </c>
      <c r="E1000" s="406">
        <v>51.3</v>
      </c>
      <c r="F1000" s="405">
        <f t="shared" si="2"/>
        <v>0.01183431953</v>
      </c>
    </row>
    <row r="1001" ht="15.75" customHeight="1">
      <c r="A1001" s="403" t="s">
        <v>1351</v>
      </c>
      <c r="B1001" s="404">
        <v>4958.72</v>
      </c>
      <c r="C1001" s="405">
        <f t="shared" si="1"/>
        <v>-0.008301618126</v>
      </c>
      <c r="D1001" s="403" t="s">
        <v>1351</v>
      </c>
      <c r="E1001" s="406">
        <v>50.7</v>
      </c>
      <c r="F1001" s="405">
        <f t="shared" si="2"/>
        <v>-0.00782778865</v>
      </c>
    </row>
    <row r="1002" ht="15.75" customHeight="1">
      <c r="A1002" s="403" t="s">
        <v>1352</v>
      </c>
      <c r="B1002" s="404">
        <v>5000.23</v>
      </c>
      <c r="C1002" s="405">
        <f t="shared" si="1"/>
        <v>0.01610864547</v>
      </c>
      <c r="D1002" s="403" t="s">
        <v>1352</v>
      </c>
      <c r="E1002" s="406">
        <v>51.1</v>
      </c>
      <c r="F1002" s="405">
        <f t="shared" si="2"/>
        <v>0.01388888889</v>
      </c>
    </row>
    <row r="1003" ht="15.75" customHeight="1">
      <c r="A1003" s="403" t="s">
        <v>1353</v>
      </c>
      <c r="B1003" s="404">
        <v>4920.96</v>
      </c>
      <c r="C1003" s="405">
        <f t="shared" si="1"/>
        <v>0.01338143897</v>
      </c>
      <c r="D1003" s="403" t="s">
        <v>1353</v>
      </c>
      <c r="E1003" s="406">
        <v>50.4</v>
      </c>
      <c r="F1003" s="405">
        <f t="shared" si="2"/>
        <v>-0.01176470588</v>
      </c>
    </row>
    <row r="1004" ht="15.75" customHeight="1">
      <c r="A1004" s="403" t="s">
        <v>1354</v>
      </c>
      <c r="B1004" s="404">
        <v>4855.98</v>
      </c>
      <c r="C1004" s="405">
        <f t="shared" si="1"/>
        <v>-0.006552768918</v>
      </c>
      <c r="D1004" s="403" t="s">
        <v>1354</v>
      </c>
      <c r="E1004" s="406">
        <v>51.0</v>
      </c>
      <c r="F1004" s="405">
        <f t="shared" si="2"/>
        <v>0.001964636542</v>
      </c>
    </row>
    <row r="1005" ht="15.75" customHeight="1">
      <c r="A1005" s="403" t="s">
        <v>1355</v>
      </c>
      <c r="B1005" s="404">
        <v>4888.01</v>
      </c>
      <c r="C1005" s="405">
        <f t="shared" si="1"/>
        <v>-0.008312064565</v>
      </c>
      <c r="D1005" s="403" t="s">
        <v>1355</v>
      </c>
      <c r="E1005" s="406">
        <v>50.9</v>
      </c>
      <c r="F1005" s="405">
        <f t="shared" si="2"/>
        <v>-0.01926782274</v>
      </c>
    </row>
    <row r="1006" ht="15.75" customHeight="1">
      <c r="A1006" s="403" t="s">
        <v>1356</v>
      </c>
      <c r="B1006" s="404">
        <v>4928.98</v>
      </c>
      <c r="C1006" s="405">
        <f t="shared" si="1"/>
        <v>-0.006199934271</v>
      </c>
      <c r="D1006" s="403" t="s">
        <v>1356</v>
      </c>
      <c r="E1006" s="406">
        <v>51.9</v>
      </c>
      <c r="F1006" s="405">
        <f t="shared" si="2"/>
        <v>0.01764705882</v>
      </c>
    </row>
    <row r="1007" ht="15.75" customHeight="1">
      <c r="A1007" s="403" t="s">
        <v>1357</v>
      </c>
      <c r="B1007" s="404">
        <v>4959.73</v>
      </c>
      <c r="C1007" s="405">
        <f t="shared" si="1"/>
        <v>0.003540911694</v>
      </c>
      <c r="D1007" s="403" t="s">
        <v>1357</v>
      </c>
      <c r="E1007" s="406">
        <v>51.0</v>
      </c>
      <c r="F1007" s="405">
        <f t="shared" si="2"/>
        <v>0.005917159763</v>
      </c>
    </row>
    <row r="1008" ht="15.75" customHeight="1">
      <c r="A1008" s="403" t="s">
        <v>1358</v>
      </c>
      <c r="B1008" s="404">
        <v>4942.23</v>
      </c>
      <c r="C1008" s="405">
        <f t="shared" si="1"/>
        <v>0.001690349805</v>
      </c>
      <c r="D1008" s="403" t="s">
        <v>1358</v>
      </c>
      <c r="E1008" s="406">
        <v>50.7</v>
      </c>
      <c r="F1008" s="405">
        <f t="shared" si="2"/>
        <v>0</v>
      </c>
    </row>
    <row r="1009" ht="15.75" customHeight="1">
      <c r="A1009" s="403" t="s">
        <v>1359</v>
      </c>
      <c r="B1009" s="404">
        <v>4933.89</v>
      </c>
      <c r="C1009" s="405">
        <f t="shared" si="1"/>
        <v>0.0001459507781</v>
      </c>
      <c r="D1009" s="403" t="s">
        <v>1359</v>
      </c>
      <c r="E1009" s="406">
        <v>50.7</v>
      </c>
      <c r="F1009" s="405">
        <f t="shared" si="2"/>
        <v>-0.025</v>
      </c>
    </row>
    <row r="1010" ht="15.75" customHeight="1">
      <c r="A1010" s="403" t="s">
        <v>1360</v>
      </c>
      <c r="B1010" s="404">
        <v>4933.17</v>
      </c>
      <c r="C1010" s="405">
        <f t="shared" si="1"/>
        <v>-0.01513088545</v>
      </c>
      <c r="D1010" s="403" t="s">
        <v>1360</v>
      </c>
      <c r="E1010" s="406">
        <v>52.0</v>
      </c>
      <c r="F1010" s="405">
        <f t="shared" si="2"/>
        <v>-0.01140684411</v>
      </c>
    </row>
    <row r="1011" ht="15.75" customHeight="1">
      <c r="A1011" s="403" t="s">
        <v>1361</v>
      </c>
      <c r="B1011" s="404">
        <v>5008.96</v>
      </c>
      <c r="C1011" s="405">
        <f t="shared" si="1"/>
        <v>-0.00493266505</v>
      </c>
      <c r="D1011" s="403" t="s">
        <v>1361</v>
      </c>
      <c r="E1011" s="406">
        <v>52.6</v>
      </c>
      <c r="F1011" s="405">
        <f t="shared" si="2"/>
        <v>-0.007547169811</v>
      </c>
    </row>
    <row r="1012" ht="15.75" customHeight="1">
      <c r="A1012" s="403" t="s">
        <v>1362</v>
      </c>
      <c r="B1012" s="404">
        <v>5033.79</v>
      </c>
      <c r="C1012" s="405">
        <f t="shared" si="1"/>
        <v>0.004145214153</v>
      </c>
      <c r="D1012" s="403" t="s">
        <v>1362</v>
      </c>
      <c r="E1012" s="406">
        <v>53.0</v>
      </c>
      <c r="F1012" s="405">
        <f t="shared" si="2"/>
        <v>-0.003759398496</v>
      </c>
    </row>
    <row r="1013" ht="15.75" customHeight="1">
      <c r="A1013" s="403" t="s">
        <v>1363</v>
      </c>
      <c r="B1013" s="404">
        <v>5013.01</v>
      </c>
      <c r="C1013" s="405">
        <f t="shared" si="1"/>
        <v>0.005342563829</v>
      </c>
      <c r="D1013" s="403" t="s">
        <v>1363</v>
      </c>
      <c r="E1013" s="406">
        <v>53.2</v>
      </c>
      <c r="F1013" s="405">
        <f t="shared" si="2"/>
        <v>0.007575757576</v>
      </c>
    </row>
    <row r="1014" ht="15.75" customHeight="1">
      <c r="A1014" s="403" t="s">
        <v>1364</v>
      </c>
      <c r="B1014" s="404">
        <v>4986.37</v>
      </c>
      <c r="C1014" s="405">
        <f t="shared" si="1"/>
        <v>-0.004130176451</v>
      </c>
      <c r="D1014" s="403" t="s">
        <v>1364</v>
      </c>
      <c r="E1014" s="406">
        <v>52.8</v>
      </c>
      <c r="F1014" s="405">
        <f t="shared" si="2"/>
        <v>-0.005649717514</v>
      </c>
    </row>
    <row r="1015" ht="15.75" customHeight="1">
      <c r="A1015" s="403" t="s">
        <v>1365</v>
      </c>
      <c r="B1015" s="404">
        <v>5007.05</v>
      </c>
      <c r="C1015" s="405">
        <f t="shared" si="1"/>
        <v>-0.005260721601</v>
      </c>
      <c r="D1015" s="403" t="s">
        <v>1365</v>
      </c>
      <c r="E1015" s="406">
        <v>53.1</v>
      </c>
      <c r="F1015" s="405">
        <f t="shared" si="2"/>
        <v>-0.01484230056</v>
      </c>
    </row>
    <row r="1016" ht="15.75" customHeight="1">
      <c r="A1016" s="403" t="s">
        <v>1366</v>
      </c>
      <c r="B1016" s="404">
        <v>5033.53</v>
      </c>
      <c r="C1016" s="405">
        <f t="shared" si="1"/>
        <v>-0.007326433536</v>
      </c>
      <c r="D1016" s="403" t="s">
        <v>1366</v>
      </c>
      <c r="E1016" s="406">
        <v>53.9</v>
      </c>
      <c r="F1016" s="405">
        <f t="shared" si="2"/>
        <v>0.01890359168</v>
      </c>
    </row>
    <row r="1017" ht="15.75" customHeight="1">
      <c r="A1017" s="403" t="s">
        <v>1367</v>
      </c>
      <c r="B1017" s="404">
        <v>5070.68</v>
      </c>
      <c r="C1017" s="405">
        <f t="shared" si="1"/>
        <v>-0.004923691611</v>
      </c>
      <c r="D1017" s="403" t="s">
        <v>1367</v>
      </c>
      <c r="E1017" s="406">
        <v>52.9</v>
      </c>
      <c r="F1017" s="405">
        <f t="shared" si="2"/>
        <v>-0.03467153285</v>
      </c>
    </row>
    <row r="1018" ht="15.75" customHeight="1">
      <c r="A1018" s="403" t="s">
        <v>1368</v>
      </c>
      <c r="B1018" s="404">
        <v>5095.77</v>
      </c>
      <c r="C1018" s="405">
        <f t="shared" si="1"/>
        <v>-0.008603129578</v>
      </c>
      <c r="D1018" s="403" t="s">
        <v>1368</v>
      </c>
      <c r="E1018" s="406">
        <v>54.8</v>
      </c>
      <c r="F1018" s="405">
        <f t="shared" si="2"/>
        <v>-0.00904159132</v>
      </c>
    </row>
    <row r="1019" ht="15.75" customHeight="1">
      <c r="A1019" s="403" t="s">
        <v>1369</v>
      </c>
      <c r="B1019" s="404">
        <v>5139.99</v>
      </c>
      <c r="C1019" s="405">
        <f t="shared" si="1"/>
        <v>-0.0074748489</v>
      </c>
      <c r="D1019" s="403" t="s">
        <v>1369</v>
      </c>
      <c r="E1019" s="406">
        <v>55.3</v>
      </c>
      <c r="F1019" s="405">
        <f t="shared" si="2"/>
        <v>-0.008960573477</v>
      </c>
    </row>
    <row r="1020" ht="15.75" customHeight="1">
      <c r="A1020" s="403" t="s">
        <v>1370</v>
      </c>
      <c r="B1020" s="404">
        <v>5178.7</v>
      </c>
      <c r="C1020" s="405">
        <f t="shared" si="1"/>
        <v>0.002504955708</v>
      </c>
      <c r="D1020" s="403" t="s">
        <v>1370</v>
      </c>
      <c r="E1020" s="406">
        <v>55.8</v>
      </c>
      <c r="F1020" s="405">
        <f t="shared" si="2"/>
        <v>0.01270417423</v>
      </c>
    </row>
    <row r="1021" ht="15.75" customHeight="1">
      <c r="A1021" s="403" t="s">
        <v>1371</v>
      </c>
      <c r="B1021" s="404">
        <v>5165.76</v>
      </c>
      <c r="C1021" s="405">
        <f t="shared" si="1"/>
        <v>-0.01109554111</v>
      </c>
      <c r="D1021" s="403" t="s">
        <v>1371</v>
      </c>
      <c r="E1021" s="406">
        <v>55.1</v>
      </c>
      <c r="F1021" s="405">
        <f t="shared" si="2"/>
        <v>0.00364298725</v>
      </c>
    </row>
    <row r="1022" ht="15.75" customHeight="1">
      <c r="A1022" s="403" t="s">
        <v>1372</v>
      </c>
      <c r="B1022" s="404">
        <v>5223.72</v>
      </c>
      <c r="C1022" s="405">
        <f t="shared" si="1"/>
        <v>-0.002507232401</v>
      </c>
      <c r="D1022" s="403" t="s">
        <v>1372</v>
      </c>
      <c r="E1022" s="406">
        <v>54.9</v>
      </c>
      <c r="F1022" s="405">
        <f t="shared" si="2"/>
        <v>-0.009025270758</v>
      </c>
    </row>
    <row r="1023" ht="15.75" customHeight="1">
      <c r="A1023" s="403" t="s">
        <v>1373</v>
      </c>
      <c r="B1023" s="404">
        <v>5236.85</v>
      </c>
      <c r="C1023" s="405">
        <f t="shared" si="1"/>
        <v>0.002573031793</v>
      </c>
      <c r="D1023" s="403" t="s">
        <v>1373</v>
      </c>
      <c r="E1023" s="406">
        <v>55.4</v>
      </c>
      <c r="F1023" s="405">
        <f t="shared" si="2"/>
        <v>-0.001801801802</v>
      </c>
    </row>
    <row r="1024" ht="15.75" customHeight="1">
      <c r="A1024" s="403" t="s">
        <v>1374</v>
      </c>
      <c r="B1024" s="404">
        <v>5223.41</v>
      </c>
      <c r="C1024" s="405">
        <f t="shared" si="1"/>
        <v>-0.0007804892979</v>
      </c>
      <c r="D1024" s="403" t="s">
        <v>1374</v>
      </c>
      <c r="E1024" s="406">
        <v>55.5</v>
      </c>
      <c r="F1024" s="405">
        <f t="shared" si="2"/>
        <v>0.005434782609</v>
      </c>
    </row>
    <row r="1025" ht="15.75" customHeight="1">
      <c r="A1025" s="403" t="s">
        <v>1375</v>
      </c>
      <c r="B1025" s="404">
        <v>5227.49</v>
      </c>
      <c r="C1025" s="405">
        <f t="shared" si="1"/>
        <v>0.00004400010713</v>
      </c>
      <c r="D1025" s="403" t="s">
        <v>1375</v>
      </c>
      <c r="E1025" s="406">
        <v>55.2</v>
      </c>
      <c r="F1025" s="405">
        <f t="shared" si="2"/>
        <v>0.003636363636</v>
      </c>
    </row>
    <row r="1026" ht="15.75" customHeight="1">
      <c r="A1026" s="403" t="s">
        <v>1376</v>
      </c>
      <c r="B1026" s="404">
        <v>5227.26</v>
      </c>
      <c r="C1026" s="405">
        <f t="shared" si="1"/>
        <v>0.002056922897</v>
      </c>
      <c r="D1026" s="403" t="s">
        <v>1376</v>
      </c>
      <c r="E1026" s="406">
        <v>55.0</v>
      </c>
      <c r="F1026" s="405">
        <f t="shared" si="2"/>
        <v>-0.001814882033</v>
      </c>
    </row>
    <row r="1027" ht="15.75" customHeight="1">
      <c r="A1027" s="403" t="s">
        <v>1377</v>
      </c>
      <c r="B1027" s="404">
        <v>5216.53</v>
      </c>
      <c r="C1027" s="405">
        <f t="shared" si="1"/>
        <v>0.002904975949</v>
      </c>
      <c r="D1027" s="403" t="s">
        <v>1377</v>
      </c>
      <c r="E1027" s="406">
        <v>55.1</v>
      </c>
      <c r="F1027" s="405">
        <f t="shared" si="2"/>
        <v>0.009157509158</v>
      </c>
    </row>
    <row r="1028" ht="15.75" customHeight="1">
      <c r="A1028" s="403" t="s">
        <v>1378</v>
      </c>
      <c r="B1028" s="404">
        <v>5201.42</v>
      </c>
      <c r="C1028" s="405">
        <f t="shared" si="1"/>
        <v>0.002741363356</v>
      </c>
      <c r="D1028" s="403" t="s">
        <v>1378</v>
      </c>
      <c r="E1028" s="406">
        <v>54.6</v>
      </c>
      <c r="F1028" s="405">
        <f t="shared" si="2"/>
        <v>0.001834862385</v>
      </c>
    </row>
    <row r="1029" ht="15.75" customHeight="1">
      <c r="A1029" s="403" t="s">
        <v>1379</v>
      </c>
      <c r="B1029" s="404">
        <v>5187.2</v>
      </c>
      <c r="C1029" s="405">
        <f t="shared" si="1"/>
        <v>-0.00001735009996</v>
      </c>
      <c r="D1029" s="403" t="s">
        <v>1379</v>
      </c>
      <c r="E1029" s="406">
        <v>54.5</v>
      </c>
      <c r="F1029" s="405">
        <f t="shared" si="2"/>
        <v>-0.009090909091</v>
      </c>
    </row>
    <row r="1030" ht="15.75" customHeight="1">
      <c r="A1030" s="403" t="s">
        <v>1380</v>
      </c>
      <c r="B1030" s="404">
        <v>5187.29</v>
      </c>
      <c r="C1030" s="405">
        <f t="shared" si="1"/>
        <v>0.005216680199</v>
      </c>
      <c r="D1030" s="403" t="s">
        <v>1380</v>
      </c>
      <c r="E1030" s="406">
        <v>55.0</v>
      </c>
      <c r="F1030" s="405">
        <f t="shared" si="2"/>
        <v>-0.005424954792</v>
      </c>
    </row>
    <row r="1031" ht="15.75" customHeight="1">
      <c r="A1031" s="403" t="s">
        <v>1381</v>
      </c>
      <c r="B1031" s="404">
        <v>5160.37</v>
      </c>
      <c r="C1031" s="405">
        <f t="shared" si="1"/>
        <v>-0.00241452504</v>
      </c>
      <c r="D1031" s="403" t="s">
        <v>1381</v>
      </c>
      <c r="E1031" s="406">
        <v>55.3</v>
      </c>
      <c r="F1031" s="405">
        <f t="shared" si="2"/>
        <v>-0.003603603604</v>
      </c>
    </row>
    <row r="1032" ht="15.75" customHeight="1">
      <c r="A1032" s="403" t="s">
        <v>1382</v>
      </c>
      <c r="B1032" s="404">
        <v>5172.86</v>
      </c>
      <c r="C1032" s="405">
        <f t="shared" si="1"/>
        <v>0.0006054474798</v>
      </c>
      <c r="D1032" s="403" t="s">
        <v>1382</v>
      </c>
      <c r="E1032" s="406">
        <v>55.5</v>
      </c>
      <c r="F1032" s="405">
        <f t="shared" si="2"/>
        <v>0.003616636528</v>
      </c>
    </row>
    <row r="1033" ht="15.75" customHeight="1">
      <c r="A1033" s="403" t="s">
        <v>1383</v>
      </c>
      <c r="B1033" s="404">
        <v>5169.73</v>
      </c>
      <c r="C1033" s="405">
        <f t="shared" si="1"/>
        <v>0.006020872618</v>
      </c>
      <c r="D1033" s="403" t="s">
        <v>1383</v>
      </c>
      <c r="E1033" s="406">
        <v>55.3</v>
      </c>
      <c r="F1033" s="405">
        <f t="shared" si="2"/>
        <v>0</v>
      </c>
    </row>
    <row r="1034" ht="15.75" customHeight="1">
      <c r="A1034" s="403" t="s">
        <v>1384</v>
      </c>
      <c r="B1034" s="404">
        <v>5138.79</v>
      </c>
      <c r="C1034" s="405">
        <f t="shared" si="1"/>
        <v>0.002686818783</v>
      </c>
      <c r="D1034" s="403" t="s">
        <v>1384</v>
      </c>
      <c r="E1034" s="406">
        <v>55.3</v>
      </c>
      <c r="F1034" s="405">
        <f t="shared" si="2"/>
        <v>-0.01426024955</v>
      </c>
    </row>
    <row r="1035" ht="15.75" customHeight="1">
      <c r="A1035" s="403" t="s">
        <v>1385</v>
      </c>
      <c r="B1035" s="404">
        <v>5125.02</v>
      </c>
      <c r="C1035" s="405">
        <f t="shared" si="1"/>
        <v>-0.006921488004</v>
      </c>
      <c r="D1035" s="403" t="s">
        <v>1385</v>
      </c>
      <c r="E1035" s="406">
        <v>56.1</v>
      </c>
      <c r="F1035" s="405">
        <f t="shared" si="2"/>
        <v>-0.003552397869</v>
      </c>
    </row>
    <row r="1036" ht="15.75" customHeight="1">
      <c r="A1036" s="403" t="s">
        <v>1386</v>
      </c>
      <c r="B1036" s="404">
        <v>5160.74</v>
      </c>
      <c r="C1036" s="405">
        <f t="shared" si="1"/>
        <v>0.005222120286</v>
      </c>
      <c r="D1036" s="403" t="s">
        <v>1386</v>
      </c>
      <c r="E1036" s="406">
        <v>56.3</v>
      </c>
      <c r="F1036" s="405">
        <f t="shared" si="2"/>
        <v>0.03302752294</v>
      </c>
    </row>
    <row r="1037" ht="15.75" customHeight="1">
      <c r="A1037" s="403" t="s">
        <v>1387</v>
      </c>
      <c r="B1037" s="404">
        <v>5133.93</v>
      </c>
      <c r="C1037" s="405">
        <f t="shared" si="1"/>
        <v>0.0001324696829</v>
      </c>
      <c r="D1037" s="403" t="s">
        <v>1387</v>
      </c>
      <c r="E1037" s="406">
        <v>54.5</v>
      </c>
      <c r="F1037" s="405">
        <f t="shared" si="2"/>
        <v>-0.005474452555</v>
      </c>
    </row>
    <row r="1038" ht="15.75" customHeight="1">
      <c r="A1038" s="403" t="s">
        <v>1388</v>
      </c>
      <c r="B1038" s="404">
        <v>5133.25</v>
      </c>
      <c r="C1038" s="405">
        <f t="shared" si="1"/>
        <v>0.01102361895</v>
      </c>
      <c r="D1038" s="403" t="s">
        <v>1388</v>
      </c>
      <c r="E1038" s="406">
        <v>54.8</v>
      </c>
      <c r="F1038" s="405">
        <f t="shared" si="2"/>
        <v>0.02814258912</v>
      </c>
    </row>
    <row r="1039" ht="15.75" customHeight="1">
      <c r="A1039" s="403" t="s">
        <v>1389</v>
      </c>
      <c r="B1039" s="404">
        <v>5077.28</v>
      </c>
      <c r="C1039" s="405">
        <f t="shared" si="1"/>
        <v>-0.0000925606814</v>
      </c>
      <c r="D1039" s="403" t="s">
        <v>1389</v>
      </c>
      <c r="E1039" s="406">
        <v>53.3</v>
      </c>
      <c r="F1039" s="405">
        <f t="shared" si="2"/>
        <v>0.007561436673</v>
      </c>
    </row>
    <row r="1040" ht="15.75" customHeight="1">
      <c r="A1040" s="403" t="s">
        <v>1390</v>
      </c>
      <c r="B1040" s="404">
        <v>5077.75</v>
      </c>
      <c r="C1040" s="405">
        <f t="shared" si="1"/>
        <v>0.02241243225</v>
      </c>
      <c r="D1040" s="403" t="s">
        <v>1390</v>
      </c>
      <c r="E1040" s="406">
        <v>52.9</v>
      </c>
      <c r="F1040" s="405">
        <f t="shared" si="2"/>
        <v>0.02519379845</v>
      </c>
    </row>
    <row r="1041" ht="15.75" customHeight="1">
      <c r="A1041" s="403" t="s">
        <v>1391</v>
      </c>
      <c r="B1041" s="404">
        <v>4966.44</v>
      </c>
      <c r="C1041" s="405">
        <f t="shared" si="1"/>
        <v>-0.01336978072</v>
      </c>
      <c r="D1041" s="403" t="s">
        <v>1391</v>
      </c>
      <c r="E1041" s="406">
        <v>51.6</v>
      </c>
      <c r="F1041" s="405">
        <f t="shared" si="2"/>
        <v>-0.02641509434</v>
      </c>
    </row>
    <row r="1042" ht="15.75" customHeight="1">
      <c r="A1042" s="403" t="s">
        <v>1392</v>
      </c>
      <c r="B1042" s="404">
        <v>5033.74</v>
      </c>
      <c r="C1042" s="405">
        <f t="shared" si="1"/>
        <v>-0.0188960939</v>
      </c>
      <c r="D1042" s="403" t="s">
        <v>1392</v>
      </c>
      <c r="E1042" s="406">
        <v>53.0</v>
      </c>
      <c r="F1042" s="405">
        <f t="shared" si="2"/>
        <v>-0.01303538175</v>
      </c>
    </row>
    <row r="1043" ht="15.75" customHeight="1">
      <c r="A1043" s="403" t="s">
        <v>1393</v>
      </c>
      <c r="B1043" s="404">
        <v>5130.69</v>
      </c>
      <c r="C1043" s="405">
        <f t="shared" si="1"/>
        <v>-0.0004753435039</v>
      </c>
      <c r="D1043" s="403" t="s">
        <v>1393</v>
      </c>
      <c r="E1043" s="406">
        <v>53.7</v>
      </c>
      <c r="F1043" s="405">
        <f t="shared" si="2"/>
        <v>-0.01467889908</v>
      </c>
    </row>
    <row r="1044" ht="15.75" customHeight="1">
      <c r="A1044" s="403" t="s">
        <v>1394</v>
      </c>
      <c r="B1044" s="404">
        <v>5133.13</v>
      </c>
      <c r="C1044" s="405">
        <f t="shared" si="1"/>
        <v>0.001695795053</v>
      </c>
      <c r="D1044" s="403" t="s">
        <v>1394</v>
      </c>
      <c r="E1044" s="406">
        <v>54.5</v>
      </c>
      <c r="F1044" s="405">
        <f t="shared" si="2"/>
        <v>-0.01978417266</v>
      </c>
    </row>
    <row r="1045" ht="15.75" customHeight="1">
      <c r="A1045" s="403" t="s">
        <v>1395</v>
      </c>
      <c r="B1045" s="404">
        <v>5124.44</v>
      </c>
      <c r="C1045" s="405">
        <f t="shared" si="1"/>
        <v>0.006473559751</v>
      </c>
      <c r="D1045" s="403" t="s">
        <v>1395</v>
      </c>
      <c r="E1045" s="406">
        <v>55.6</v>
      </c>
      <c r="F1045" s="405">
        <f t="shared" si="2"/>
        <v>0.01275045537</v>
      </c>
    </row>
    <row r="1046" ht="15.75" customHeight="1">
      <c r="A1046" s="403" t="s">
        <v>1396</v>
      </c>
      <c r="B1046" s="404">
        <v>5091.48</v>
      </c>
      <c r="C1046" s="405">
        <f t="shared" si="1"/>
        <v>-0.01699202045</v>
      </c>
      <c r="D1046" s="403" t="s">
        <v>1396</v>
      </c>
      <c r="E1046" s="406">
        <v>54.9</v>
      </c>
      <c r="F1046" s="405">
        <f t="shared" si="2"/>
        <v>-0.03003533569</v>
      </c>
    </row>
    <row r="1047" ht="15.75" customHeight="1">
      <c r="A1047" s="403" t="s">
        <v>1397</v>
      </c>
      <c r="B1047" s="404">
        <v>5179.49</v>
      </c>
      <c r="C1047" s="405">
        <f t="shared" si="1"/>
        <v>-0.008197537483</v>
      </c>
      <c r="D1047" s="403" t="s">
        <v>1397</v>
      </c>
      <c r="E1047" s="406">
        <v>56.6</v>
      </c>
      <c r="F1047" s="405">
        <f t="shared" si="2"/>
        <v>0.01071428571</v>
      </c>
    </row>
    <row r="1048" ht="15.75" customHeight="1">
      <c r="A1048" s="403" t="s">
        <v>1398</v>
      </c>
      <c r="B1048" s="404">
        <v>5222.3</v>
      </c>
      <c r="C1048" s="405">
        <f t="shared" si="1"/>
        <v>-0.00159254239</v>
      </c>
      <c r="D1048" s="403" t="s">
        <v>1398</v>
      </c>
      <c r="E1048" s="406">
        <v>56.0</v>
      </c>
      <c r="F1048" s="405">
        <f t="shared" si="2"/>
        <v>-0.007092198582</v>
      </c>
    </row>
    <row r="1049" ht="15.75" customHeight="1">
      <c r="A1049" s="403" t="s">
        <v>1399</v>
      </c>
      <c r="B1049" s="404">
        <v>5230.63</v>
      </c>
      <c r="C1049" s="405">
        <f t="shared" si="1"/>
        <v>-0.009357883652</v>
      </c>
      <c r="D1049" s="403" t="s">
        <v>1399</v>
      </c>
      <c r="E1049" s="406">
        <v>56.4</v>
      </c>
      <c r="F1049" s="405">
        <f t="shared" si="2"/>
        <v>-0.005291005291</v>
      </c>
    </row>
    <row r="1050" ht="15.75" customHeight="1">
      <c r="A1050" s="403" t="s">
        <v>1400</v>
      </c>
      <c r="B1050" s="404">
        <v>5280.04</v>
      </c>
      <c r="C1050" s="405">
        <f t="shared" si="1"/>
        <v>-0.007251894762</v>
      </c>
      <c r="D1050" s="403" t="s">
        <v>1400</v>
      </c>
      <c r="E1050" s="406">
        <v>56.7</v>
      </c>
      <c r="F1050" s="405">
        <f t="shared" si="2"/>
        <v>-0.01391304348</v>
      </c>
    </row>
    <row r="1051" ht="15.75" customHeight="1">
      <c r="A1051" s="403" t="s">
        <v>1401</v>
      </c>
      <c r="B1051" s="404">
        <v>5318.61</v>
      </c>
      <c r="C1051" s="405">
        <f t="shared" si="1"/>
        <v>-0.00271325388</v>
      </c>
      <c r="D1051" s="403" t="s">
        <v>1401</v>
      </c>
      <c r="E1051" s="406">
        <v>57.5</v>
      </c>
      <c r="F1051" s="405">
        <f t="shared" si="2"/>
        <v>0</v>
      </c>
    </row>
    <row r="1052" ht="15.75" customHeight="1">
      <c r="A1052" s="403" t="s">
        <v>1402</v>
      </c>
      <c r="B1052" s="404">
        <v>5333.08</v>
      </c>
      <c r="C1052" s="405">
        <f t="shared" si="1"/>
        <v>-0.008866727748</v>
      </c>
      <c r="D1052" s="403" t="s">
        <v>1402</v>
      </c>
      <c r="E1052" s="406">
        <v>57.5</v>
      </c>
      <c r="F1052" s="405">
        <f t="shared" si="2"/>
        <v>0.001742160279</v>
      </c>
    </row>
    <row r="1053" ht="15.75" customHeight="1">
      <c r="A1053" s="403" t="s">
        <v>1403</v>
      </c>
      <c r="B1053" s="404">
        <v>5380.79</v>
      </c>
      <c r="C1053" s="405">
        <f t="shared" si="1"/>
        <v>0.00159710808</v>
      </c>
      <c r="D1053" s="403" t="s">
        <v>1403</v>
      </c>
      <c r="E1053" s="406">
        <v>57.4</v>
      </c>
      <c r="F1053" s="405">
        <f t="shared" si="2"/>
        <v>0.001745200698</v>
      </c>
    </row>
    <row r="1054" ht="15.75" customHeight="1">
      <c r="A1054" s="403" t="s">
        <v>1404</v>
      </c>
      <c r="B1054" s="404">
        <v>5372.21</v>
      </c>
      <c r="C1054" s="405">
        <f t="shared" si="1"/>
        <v>-0.002360295046</v>
      </c>
      <c r="D1054" s="403" t="s">
        <v>1404</v>
      </c>
      <c r="E1054" s="406">
        <v>57.3</v>
      </c>
      <c r="F1054" s="405">
        <f t="shared" si="2"/>
        <v>-0.00347826087</v>
      </c>
    </row>
    <row r="1055" ht="15.75" customHeight="1">
      <c r="A1055" s="403" t="s">
        <v>1405</v>
      </c>
      <c r="B1055" s="404">
        <v>5384.92</v>
      </c>
      <c r="C1055" s="405">
        <f t="shared" si="1"/>
        <v>-0.006769194447</v>
      </c>
      <c r="D1055" s="403" t="s">
        <v>1405</v>
      </c>
      <c r="E1055" s="406">
        <v>57.5</v>
      </c>
      <c r="F1055" s="405">
        <f t="shared" si="2"/>
        <v>-0.01372212693</v>
      </c>
    </row>
    <row r="1056" ht="15.75" customHeight="1">
      <c r="A1056" s="403" t="s">
        <v>1406</v>
      </c>
      <c r="B1056" s="404">
        <v>5421.62</v>
      </c>
      <c r="C1056" s="405">
        <f t="shared" si="1"/>
        <v>-0.001550633145</v>
      </c>
      <c r="D1056" s="403" t="s">
        <v>1406</v>
      </c>
      <c r="E1056" s="406">
        <v>58.3</v>
      </c>
      <c r="F1056" s="405">
        <f t="shared" si="2"/>
        <v>0.01567944251</v>
      </c>
    </row>
    <row r="1057" ht="15.75" customHeight="1">
      <c r="A1057" s="403" t="s">
        <v>1407</v>
      </c>
      <c r="B1057" s="404">
        <v>5430.04</v>
      </c>
      <c r="C1057" s="405">
        <f t="shared" si="1"/>
        <v>0.003574398876</v>
      </c>
      <c r="D1057" s="403" t="s">
        <v>1407</v>
      </c>
      <c r="E1057" s="406">
        <v>57.4</v>
      </c>
      <c r="F1057" s="405">
        <f t="shared" si="2"/>
        <v>0.005253940455</v>
      </c>
    </row>
    <row r="1058" ht="15.75" customHeight="1">
      <c r="A1058" s="403" t="s">
        <v>1408</v>
      </c>
      <c r="B1058" s="404">
        <v>5410.7</v>
      </c>
      <c r="C1058" s="405">
        <f t="shared" si="1"/>
        <v>0.005526894829</v>
      </c>
      <c r="D1058" s="403" t="s">
        <v>1408</v>
      </c>
      <c r="E1058" s="406">
        <v>57.1</v>
      </c>
      <c r="F1058" s="405">
        <f t="shared" si="2"/>
        <v>0</v>
      </c>
    </row>
    <row r="1059" ht="15.75" customHeight="1">
      <c r="A1059" s="403" t="s">
        <v>1409</v>
      </c>
      <c r="B1059" s="404">
        <v>5380.96</v>
      </c>
      <c r="C1059" s="405">
        <f t="shared" si="1"/>
        <v>-0.001097112052</v>
      </c>
      <c r="D1059" s="403" t="s">
        <v>1409</v>
      </c>
      <c r="E1059" s="406">
        <v>57.1</v>
      </c>
      <c r="F1059" s="405">
        <f t="shared" si="2"/>
        <v>0.01601423488</v>
      </c>
    </row>
    <row r="1060" ht="15.75" customHeight="1">
      <c r="A1060" s="403" t="s">
        <v>1410</v>
      </c>
      <c r="B1060" s="404">
        <v>5386.87</v>
      </c>
      <c r="C1060" s="405">
        <f t="shared" si="1"/>
        <v>0.0005535031362</v>
      </c>
      <c r="D1060" s="403" t="s">
        <v>1410</v>
      </c>
      <c r="E1060" s="406">
        <v>56.2</v>
      </c>
      <c r="F1060" s="405">
        <f t="shared" si="2"/>
        <v>-0.01748251748</v>
      </c>
    </row>
    <row r="1061" ht="15.75" customHeight="1">
      <c r="A1061" s="403" t="s">
        <v>1411</v>
      </c>
      <c r="B1061" s="404">
        <v>5383.89</v>
      </c>
      <c r="C1061" s="405">
        <f t="shared" si="1"/>
        <v>-0.002173985566</v>
      </c>
      <c r="D1061" s="403" t="s">
        <v>1411</v>
      </c>
      <c r="E1061" s="406">
        <v>57.2</v>
      </c>
      <c r="F1061" s="405">
        <f t="shared" si="2"/>
        <v>0.005272407733</v>
      </c>
    </row>
    <row r="1062" ht="15.75" customHeight="1">
      <c r="A1062" s="403" t="s">
        <v>1412</v>
      </c>
      <c r="B1062" s="404">
        <v>5395.62</v>
      </c>
      <c r="C1062" s="405">
        <f t="shared" si="1"/>
        <v>-0.002916066083</v>
      </c>
      <c r="D1062" s="403" t="s">
        <v>1412</v>
      </c>
      <c r="E1062" s="406">
        <v>56.9</v>
      </c>
      <c r="F1062" s="405">
        <f t="shared" si="2"/>
        <v>-0.01215277778</v>
      </c>
    </row>
    <row r="1063" ht="15.75" customHeight="1">
      <c r="A1063" s="403" t="s">
        <v>1413</v>
      </c>
      <c r="B1063" s="404">
        <v>5411.4</v>
      </c>
      <c r="C1063" s="405">
        <f t="shared" si="1"/>
        <v>0.002068430419</v>
      </c>
      <c r="D1063" s="403" t="s">
        <v>1413</v>
      </c>
      <c r="E1063" s="406">
        <v>57.6</v>
      </c>
      <c r="F1063" s="405">
        <f t="shared" si="2"/>
        <v>-0.001733102253</v>
      </c>
    </row>
    <row r="1064" ht="15.75" customHeight="1">
      <c r="A1064" s="403" t="s">
        <v>1414</v>
      </c>
      <c r="B1064" s="404">
        <v>5400.23</v>
      </c>
      <c r="C1064" s="405">
        <f t="shared" si="1"/>
        <v>0.004639749669</v>
      </c>
      <c r="D1064" s="403" t="s">
        <v>1414</v>
      </c>
      <c r="E1064" s="406">
        <v>57.7</v>
      </c>
      <c r="F1064" s="405">
        <f t="shared" si="2"/>
        <v>0</v>
      </c>
    </row>
    <row r="1065" ht="15.75" customHeight="1">
      <c r="A1065" s="403" t="s">
        <v>1415</v>
      </c>
      <c r="B1065" s="404">
        <v>5375.29</v>
      </c>
      <c r="C1065" s="405">
        <f t="shared" si="1"/>
        <v>-0.01022679775</v>
      </c>
      <c r="D1065" s="403" t="s">
        <v>1415</v>
      </c>
      <c r="E1065" s="406">
        <v>57.7</v>
      </c>
      <c r="F1065" s="405">
        <f t="shared" si="2"/>
        <v>-0.001730103806</v>
      </c>
    </row>
    <row r="1066" ht="15.75" customHeight="1">
      <c r="A1066" s="403" t="s">
        <v>1416</v>
      </c>
      <c r="B1066" s="404">
        <v>5430.83</v>
      </c>
      <c r="C1066" s="405">
        <f t="shared" si="1"/>
        <v>-0.007940741282</v>
      </c>
      <c r="D1066" s="403" t="s">
        <v>1416</v>
      </c>
      <c r="E1066" s="406">
        <v>57.8</v>
      </c>
      <c r="F1066" s="405">
        <f t="shared" si="2"/>
        <v>-0.008576329331</v>
      </c>
    </row>
    <row r="1067" ht="15.75" customHeight="1">
      <c r="A1067" s="403" t="s">
        <v>1417</v>
      </c>
      <c r="B1067" s="404">
        <v>5474.3</v>
      </c>
      <c r="C1067" s="405">
        <f t="shared" si="1"/>
        <v>0.0008538054676</v>
      </c>
      <c r="D1067" s="403" t="s">
        <v>1417</v>
      </c>
      <c r="E1067" s="406">
        <v>58.3</v>
      </c>
      <c r="F1067" s="405">
        <f t="shared" si="2"/>
        <v>-0.003418803419</v>
      </c>
    </row>
    <row r="1068" ht="15.75" customHeight="1">
      <c r="A1068" s="403" t="s">
        <v>1418</v>
      </c>
      <c r="B1068" s="404">
        <v>5469.63</v>
      </c>
      <c r="C1068" s="405">
        <f t="shared" si="1"/>
        <v>-0.001159609787</v>
      </c>
      <c r="D1068" s="403" t="s">
        <v>1418</v>
      </c>
      <c r="E1068" s="406">
        <v>58.5</v>
      </c>
      <c r="F1068" s="405">
        <f t="shared" si="2"/>
        <v>-0.001706484642</v>
      </c>
    </row>
    <row r="1069" ht="15.75" customHeight="1">
      <c r="A1069" s="403" t="s">
        <v>1419</v>
      </c>
      <c r="B1069" s="404">
        <v>5475.98</v>
      </c>
      <c r="C1069" s="405">
        <f t="shared" si="1"/>
        <v>0.008172560889</v>
      </c>
      <c r="D1069" s="403" t="s">
        <v>1419</v>
      </c>
      <c r="E1069" s="406">
        <v>58.6</v>
      </c>
      <c r="F1069" s="405">
        <f t="shared" si="2"/>
        <v>0.008605851979</v>
      </c>
    </row>
    <row r="1070" ht="15.75" customHeight="1">
      <c r="A1070" s="403" t="s">
        <v>1420</v>
      </c>
      <c r="B1070" s="404">
        <v>5431.59</v>
      </c>
      <c r="C1070" s="405">
        <f t="shared" si="1"/>
        <v>0.005298947244</v>
      </c>
      <c r="D1070" s="403" t="s">
        <v>1420</v>
      </c>
      <c r="E1070" s="406">
        <v>58.1</v>
      </c>
      <c r="F1070" s="405">
        <f t="shared" si="2"/>
        <v>0.008680555556</v>
      </c>
    </row>
    <row r="1071" ht="15.75" customHeight="1">
      <c r="A1071" s="403" t="s">
        <v>1421</v>
      </c>
      <c r="B1071" s="404">
        <v>5402.96</v>
      </c>
      <c r="C1071" s="405">
        <f t="shared" si="1"/>
        <v>0.004689702366</v>
      </c>
      <c r="D1071" s="403" t="s">
        <v>1421</v>
      </c>
      <c r="E1071" s="406">
        <v>57.6</v>
      </c>
      <c r="F1071" s="405">
        <f t="shared" si="2"/>
        <v>0.01230228471</v>
      </c>
    </row>
    <row r="1072" ht="15.75" customHeight="1">
      <c r="A1072" s="403" t="s">
        <v>1422</v>
      </c>
      <c r="B1072" s="404">
        <v>5377.74</v>
      </c>
      <c r="C1072" s="405">
        <f t="shared" si="1"/>
        <v>0.004398424412</v>
      </c>
      <c r="D1072" s="403" t="s">
        <v>1422</v>
      </c>
      <c r="E1072" s="406">
        <v>56.9</v>
      </c>
      <c r="F1072" s="405">
        <f t="shared" si="2"/>
        <v>-0.00350262697</v>
      </c>
    </row>
    <row r="1073" ht="15.75" customHeight="1">
      <c r="A1073" s="403" t="s">
        <v>1423</v>
      </c>
      <c r="B1073" s="404">
        <v>5354.19</v>
      </c>
      <c r="C1073" s="405">
        <f t="shared" si="1"/>
        <v>0.004772217176</v>
      </c>
      <c r="D1073" s="403" t="s">
        <v>1423</v>
      </c>
      <c r="E1073" s="406">
        <v>57.1</v>
      </c>
      <c r="F1073" s="405">
        <f t="shared" si="2"/>
        <v>0.005281690141</v>
      </c>
    </row>
    <row r="1074" ht="15.75" customHeight="1">
      <c r="A1074" s="403" t="s">
        <v>1424</v>
      </c>
      <c r="B1074" s="404">
        <v>5328.76</v>
      </c>
      <c r="C1074" s="405">
        <f t="shared" si="1"/>
        <v>0.01431796465</v>
      </c>
      <c r="D1074" s="403" t="s">
        <v>1424</v>
      </c>
      <c r="E1074" s="406">
        <v>56.8</v>
      </c>
      <c r="F1074" s="405">
        <f t="shared" si="2"/>
        <v>-0.00872600349</v>
      </c>
    </row>
    <row r="1075" ht="15.75" customHeight="1">
      <c r="A1075" s="403" t="s">
        <v>1425</v>
      </c>
      <c r="B1075" s="404">
        <v>5253.54</v>
      </c>
      <c r="C1075" s="405">
        <f t="shared" si="1"/>
        <v>0.00004187827888</v>
      </c>
      <c r="D1075" s="403" t="s">
        <v>1425</v>
      </c>
      <c r="E1075" s="406">
        <v>57.3</v>
      </c>
      <c r="F1075" s="405">
        <f t="shared" si="2"/>
        <v>0.00350262697</v>
      </c>
    </row>
    <row r="1076" ht="15.75" customHeight="1">
      <c r="A1076" s="403" t="s">
        <v>1426</v>
      </c>
      <c r="B1076" s="404">
        <v>5253.32</v>
      </c>
      <c r="C1076" s="405">
        <f t="shared" si="1"/>
        <v>0.0005199415685</v>
      </c>
      <c r="D1076" s="403" t="s">
        <v>1426</v>
      </c>
      <c r="E1076" s="406">
        <v>57.1</v>
      </c>
      <c r="F1076" s="405">
        <f t="shared" si="2"/>
        <v>-0.01211072664</v>
      </c>
    </row>
    <row r="1077" ht="15.75" customHeight="1">
      <c r="A1077" s="403" t="s">
        <v>1427</v>
      </c>
      <c r="B1077" s="404">
        <v>5250.59</v>
      </c>
      <c r="C1077" s="405">
        <f t="shared" si="1"/>
        <v>-0.0000666547323</v>
      </c>
      <c r="D1077" s="403" t="s">
        <v>1427</v>
      </c>
      <c r="E1077" s="406">
        <v>57.8</v>
      </c>
      <c r="F1077" s="405">
        <f t="shared" si="2"/>
        <v>0.003472222222</v>
      </c>
    </row>
    <row r="1078" ht="15.75" customHeight="1">
      <c r="A1078" s="403" t="s">
        <v>1428</v>
      </c>
      <c r="B1078" s="404">
        <v>5250.94</v>
      </c>
      <c r="C1078" s="405">
        <f t="shared" si="1"/>
        <v>0.002692463394</v>
      </c>
      <c r="D1078" s="403" t="s">
        <v>1428</v>
      </c>
      <c r="E1078" s="406">
        <v>57.6</v>
      </c>
      <c r="F1078" s="405">
        <f t="shared" si="2"/>
        <v>0.008756567426</v>
      </c>
    </row>
    <row r="1079" ht="15.75" customHeight="1">
      <c r="A1079" s="403" t="s">
        <v>1429</v>
      </c>
      <c r="B1079" s="404">
        <v>5236.84</v>
      </c>
      <c r="C1079" s="405">
        <f t="shared" si="1"/>
        <v>-0.007448627216</v>
      </c>
      <c r="D1079" s="403" t="s">
        <v>1429</v>
      </c>
      <c r="E1079" s="406">
        <v>57.1</v>
      </c>
      <c r="F1079" s="405">
        <f t="shared" si="2"/>
        <v>-0.01211072664</v>
      </c>
    </row>
    <row r="1080" ht="15.75" customHeight="1">
      <c r="A1080" s="403" t="s">
        <v>1430</v>
      </c>
      <c r="B1080" s="404">
        <v>5276.14</v>
      </c>
      <c r="C1080" s="405">
        <f t="shared" si="1"/>
        <v>-0.01116254662</v>
      </c>
      <c r="D1080" s="403" t="s">
        <v>1430</v>
      </c>
      <c r="E1080" s="406">
        <v>57.8</v>
      </c>
      <c r="F1080" s="405">
        <f t="shared" si="2"/>
        <v>-0.001727115717</v>
      </c>
    </row>
    <row r="1081" ht="15.75" customHeight="1">
      <c r="A1081" s="403" t="s">
        <v>1431</v>
      </c>
      <c r="B1081" s="404">
        <v>5335.7</v>
      </c>
      <c r="C1081" s="405">
        <f t="shared" si="1"/>
        <v>0.020058194</v>
      </c>
      <c r="D1081" s="403" t="s">
        <v>1431</v>
      </c>
      <c r="E1081" s="406">
        <v>57.9</v>
      </c>
      <c r="F1081" s="405">
        <f t="shared" si="2"/>
        <v>0.006956521739</v>
      </c>
    </row>
    <row r="1082" ht="15.75" customHeight="1">
      <c r="A1082" s="403" t="s">
        <v>1432</v>
      </c>
      <c r="B1082" s="404">
        <v>5230.78</v>
      </c>
      <c r="C1082" s="405">
        <f t="shared" si="1"/>
        <v>0.006687798184</v>
      </c>
      <c r="D1082" s="403" t="s">
        <v>1432</v>
      </c>
      <c r="E1082" s="406">
        <v>57.5</v>
      </c>
      <c r="F1082" s="405">
        <f t="shared" si="2"/>
        <v>0.001742160279</v>
      </c>
    </row>
    <row r="1083" ht="15.75" customHeight="1">
      <c r="A1083" s="403" t="s">
        <v>1433</v>
      </c>
      <c r="B1083" s="404">
        <v>5196.03</v>
      </c>
      <c r="C1083" s="405">
        <f t="shared" si="1"/>
        <v>-0.004193249788</v>
      </c>
      <c r="D1083" s="403" t="s">
        <v>1433</v>
      </c>
      <c r="E1083" s="406">
        <v>57.4</v>
      </c>
      <c r="F1083" s="405">
        <f t="shared" si="2"/>
        <v>-0.003472222222</v>
      </c>
    </row>
    <row r="1084" ht="15.75" customHeight="1">
      <c r="A1084" s="403" t="s">
        <v>1434</v>
      </c>
      <c r="B1084" s="404">
        <v>5217.91</v>
      </c>
      <c r="C1084" s="405">
        <f t="shared" si="1"/>
        <v>-0.005699509511</v>
      </c>
      <c r="D1084" s="403" t="s">
        <v>1434</v>
      </c>
      <c r="E1084" s="406">
        <v>57.6</v>
      </c>
      <c r="F1084" s="405">
        <f t="shared" si="2"/>
        <v>-0.00518134715</v>
      </c>
    </row>
    <row r="1085" ht="15.75" customHeight="1">
      <c r="A1085" s="403" t="s">
        <v>1435</v>
      </c>
      <c r="B1085" s="404">
        <v>5247.82</v>
      </c>
      <c r="C1085" s="405">
        <f t="shared" si="1"/>
        <v>-0.004948880529</v>
      </c>
      <c r="D1085" s="403" t="s">
        <v>1435</v>
      </c>
      <c r="E1085" s="406">
        <v>57.9</v>
      </c>
      <c r="F1085" s="405">
        <f t="shared" si="2"/>
        <v>0</v>
      </c>
    </row>
    <row r="1086" ht="15.75" customHeight="1">
      <c r="A1086" s="403" t="s">
        <v>1436</v>
      </c>
      <c r="B1086" s="404">
        <v>5273.92</v>
      </c>
      <c r="C1086" s="405">
        <f t="shared" si="1"/>
        <v>-0.0003620283444</v>
      </c>
      <c r="D1086" s="403" t="s">
        <v>1436</v>
      </c>
      <c r="E1086" s="406">
        <v>57.9</v>
      </c>
      <c r="F1086" s="405">
        <f t="shared" si="2"/>
        <v>-0.005154639175</v>
      </c>
    </row>
    <row r="1087" ht="15.75" customHeight="1">
      <c r="A1087" s="403" t="s">
        <v>1437</v>
      </c>
      <c r="B1087" s="404">
        <v>5275.83</v>
      </c>
      <c r="C1087" s="405">
        <f t="shared" si="1"/>
        <v>0.0006543534419</v>
      </c>
      <c r="D1087" s="403" t="s">
        <v>1437</v>
      </c>
      <c r="E1087" s="406">
        <v>58.2</v>
      </c>
      <c r="F1087" s="405">
        <f t="shared" si="2"/>
        <v>0.00518134715</v>
      </c>
    </row>
    <row r="1088" ht="15.75" customHeight="1">
      <c r="A1088" s="403" t="s">
        <v>1438</v>
      </c>
      <c r="B1088" s="404">
        <v>5272.38</v>
      </c>
      <c r="C1088" s="405">
        <f t="shared" si="1"/>
        <v>-0.003328928788</v>
      </c>
      <c r="D1088" s="403" t="s">
        <v>1438</v>
      </c>
      <c r="E1088" s="406">
        <v>57.9</v>
      </c>
      <c r="F1088" s="405">
        <f t="shared" si="2"/>
        <v>-0.008561643836</v>
      </c>
    </row>
    <row r="1089" ht="15.75" customHeight="1">
      <c r="A1089" s="403" t="s">
        <v>1439</v>
      </c>
      <c r="B1089" s="404">
        <v>5289.99</v>
      </c>
      <c r="C1089" s="405">
        <f t="shared" si="1"/>
        <v>-0.009750883551</v>
      </c>
      <c r="D1089" s="403" t="s">
        <v>1439</v>
      </c>
      <c r="E1089" s="406">
        <v>58.4</v>
      </c>
      <c r="F1089" s="405">
        <f t="shared" si="2"/>
        <v>-0.006802721088</v>
      </c>
    </row>
    <row r="1090" ht="15.75" customHeight="1">
      <c r="A1090" s="403" t="s">
        <v>1440</v>
      </c>
      <c r="B1090" s="404">
        <v>5342.08</v>
      </c>
      <c r="C1090" s="405">
        <f t="shared" si="1"/>
        <v>-0.00979072828</v>
      </c>
      <c r="D1090" s="403" t="s">
        <v>1440</v>
      </c>
      <c r="E1090" s="406">
        <v>58.8</v>
      </c>
      <c r="F1090" s="405">
        <f t="shared" si="2"/>
        <v>-0.008431703204</v>
      </c>
    </row>
    <row r="1091" ht="15.75" customHeight="1">
      <c r="A1091" s="403" t="s">
        <v>1441</v>
      </c>
      <c r="B1091" s="404">
        <v>5394.9</v>
      </c>
      <c r="C1091" s="405">
        <f t="shared" si="1"/>
        <v>0.02045680238</v>
      </c>
      <c r="D1091" s="403" t="s">
        <v>1441</v>
      </c>
      <c r="E1091" s="406">
        <v>59.3</v>
      </c>
      <c r="F1091" s="405">
        <f t="shared" si="2"/>
        <v>0.02065404475</v>
      </c>
    </row>
    <row r="1092" ht="15.75" customHeight="1">
      <c r="A1092" s="403" t="s">
        <v>1442</v>
      </c>
      <c r="B1092" s="404">
        <v>5286.75</v>
      </c>
      <c r="C1092" s="405">
        <f t="shared" si="1"/>
        <v>0.01612577722</v>
      </c>
      <c r="D1092" s="403" t="s">
        <v>1442</v>
      </c>
      <c r="E1092" s="406">
        <v>58.1</v>
      </c>
      <c r="F1092" s="405">
        <f t="shared" si="2"/>
        <v>0.005190311419</v>
      </c>
    </row>
    <row r="1093" ht="15.75" customHeight="1">
      <c r="A1093" s="403" t="s">
        <v>1443</v>
      </c>
      <c r="B1093" s="404">
        <v>5202.85</v>
      </c>
      <c r="C1093" s="405">
        <f t="shared" si="1"/>
        <v>0.005292283198</v>
      </c>
      <c r="D1093" s="403" t="s">
        <v>1443</v>
      </c>
      <c r="E1093" s="406">
        <v>57.8</v>
      </c>
      <c r="F1093" s="405">
        <f t="shared" si="2"/>
        <v>-0.008576329331</v>
      </c>
    </row>
    <row r="1094" ht="15.75" customHeight="1">
      <c r="A1094" s="403" t="s">
        <v>1444</v>
      </c>
      <c r="B1094" s="404">
        <v>5175.46</v>
      </c>
      <c r="C1094" s="405">
        <f t="shared" si="1"/>
        <v>-0.01197551062</v>
      </c>
      <c r="D1094" s="403" t="s">
        <v>1444</v>
      </c>
      <c r="E1094" s="406">
        <v>58.3</v>
      </c>
      <c r="F1094" s="405">
        <f t="shared" si="2"/>
        <v>-0.006814310051</v>
      </c>
    </row>
    <row r="1095" ht="15.75" customHeight="1">
      <c r="A1095" s="403" t="s">
        <v>1445</v>
      </c>
      <c r="B1095" s="404">
        <v>5238.19</v>
      </c>
      <c r="C1095" s="405">
        <f t="shared" si="1"/>
        <v>-0.005313159279</v>
      </c>
      <c r="D1095" s="403" t="s">
        <v>1445</v>
      </c>
      <c r="E1095" s="406">
        <v>58.7</v>
      </c>
      <c r="F1095" s="405">
        <f t="shared" si="2"/>
        <v>-0.003395585739</v>
      </c>
    </row>
    <row r="1096" ht="15.75" customHeight="1">
      <c r="A1096" s="403" t="s">
        <v>1446</v>
      </c>
      <c r="B1096" s="404">
        <v>5266.17</v>
      </c>
      <c r="C1096" s="405">
        <f t="shared" si="1"/>
        <v>0.004925234144</v>
      </c>
      <c r="D1096" s="403" t="s">
        <v>1446</v>
      </c>
      <c r="E1096" s="406">
        <v>58.9</v>
      </c>
      <c r="F1096" s="405">
        <f t="shared" si="2"/>
        <v>0.001700680272</v>
      </c>
    </row>
    <row r="1097" ht="15.75" customHeight="1">
      <c r="A1097" s="403" t="s">
        <v>1447</v>
      </c>
      <c r="B1097" s="404">
        <v>5240.36</v>
      </c>
      <c r="C1097" s="405">
        <f t="shared" si="1"/>
        <v>-0.003894807873</v>
      </c>
      <c r="D1097" s="403" t="s">
        <v>1447</v>
      </c>
      <c r="E1097" s="406">
        <v>58.8</v>
      </c>
      <c r="F1097" s="405">
        <f t="shared" si="2"/>
        <v>-0.003389830508</v>
      </c>
    </row>
    <row r="1098" ht="15.75" customHeight="1">
      <c r="A1098" s="403" t="s">
        <v>1448</v>
      </c>
      <c r="B1098" s="404">
        <v>5260.85</v>
      </c>
      <c r="C1098" s="405">
        <f t="shared" si="1"/>
        <v>-0.01181126766</v>
      </c>
      <c r="D1098" s="403" t="s">
        <v>1448</v>
      </c>
      <c r="E1098" s="406">
        <v>59.0</v>
      </c>
      <c r="F1098" s="405">
        <f t="shared" si="2"/>
        <v>-0.01337792642</v>
      </c>
    </row>
    <row r="1099" ht="15.75" customHeight="1">
      <c r="A1099" s="403" t="s">
        <v>1449</v>
      </c>
      <c r="B1099" s="404">
        <v>5323.73</v>
      </c>
      <c r="C1099" s="405">
        <f t="shared" si="1"/>
        <v>0.0004359746759</v>
      </c>
      <c r="D1099" s="403" t="s">
        <v>1449</v>
      </c>
      <c r="E1099" s="406">
        <v>59.8</v>
      </c>
      <c r="F1099" s="405">
        <f t="shared" si="2"/>
        <v>0</v>
      </c>
    </row>
    <row r="1100" ht="15.75" customHeight="1">
      <c r="A1100" s="403" t="s">
        <v>1450</v>
      </c>
      <c r="B1100" s="404">
        <v>5321.41</v>
      </c>
      <c r="C1100" s="405">
        <f t="shared" si="1"/>
        <v>0.01178839452</v>
      </c>
      <c r="D1100" s="403" t="s">
        <v>1450</v>
      </c>
      <c r="E1100" s="406">
        <v>59.8</v>
      </c>
      <c r="F1100" s="405">
        <f t="shared" si="2"/>
        <v>0.005042016807</v>
      </c>
    </row>
    <row r="1101" ht="15.75" customHeight="1">
      <c r="A1101" s="403" t="s">
        <v>1451</v>
      </c>
      <c r="B1101" s="404">
        <v>5259.41</v>
      </c>
      <c r="C1101" s="405">
        <f t="shared" si="1"/>
        <v>0.002000415324</v>
      </c>
      <c r="D1101" s="403" t="s">
        <v>1451</v>
      </c>
      <c r="E1101" s="406">
        <v>59.5</v>
      </c>
      <c r="F1101" s="405">
        <f t="shared" si="2"/>
        <v>0.008474576271</v>
      </c>
    </row>
    <row r="1102" ht="15.75" customHeight="1">
      <c r="A1102" s="403" t="s">
        <v>1452</v>
      </c>
      <c r="B1102" s="404">
        <v>5248.91</v>
      </c>
      <c r="C1102" s="405">
        <f t="shared" si="1"/>
        <v>-0.01140603488</v>
      </c>
      <c r="D1102" s="403" t="s">
        <v>1452</v>
      </c>
      <c r="E1102" s="406">
        <v>59.0</v>
      </c>
      <c r="F1102" s="405">
        <f t="shared" si="2"/>
        <v>0.006825938567</v>
      </c>
    </row>
    <row r="1103" ht="15.75" customHeight="1">
      <c r="A1103" s="403" t="s">
        <v>1453</v>
      </c>
      <c r="B1103" s="404">
        <v>5309.47</v>
      </c>
      <c r="C1103" s="405">
        <f t="shared" si="1"/>
        <v>-0.003176635582</v>
      </c>
      <c r="D1103" s="403" t="s">
        <v>1453</v>
      </c>
      <c r="E1103" s="406">
        <v>58.6</v>
      </c>
      <c r="F1103" s="405">
        <f t="shared" si="2"/>
        <v>0.01384083045</v>
      </c>
    </row>
    <row r="1104" ht="15.75" customHeight="1">
      <c r="A1104" s="403" t="s">
        <v>1454</v>
      </c>
      <c r="B1104" s="404">
        <v>5326.39</v>
      </c>
      <c r="C1104" s="405">
        <f t="shared" si="1"/>
        <v>0.01231374487</v>
      </c>
      <c r="D1104" s="403" t="s">
        <v>1454</v>
      </c>
      <c r="E1104" s="406">
        <v>57.8</v>
      </c>
      <c r="F1104" s="405">
        <f t="shared" si="2"/>
        <v>0.0122591944</v>
      </c>
    </row>
    <row r="1105" ht="15.75" customHeight="1">
      <c r="A1105" s="403" t="s">
        <v>1455</v>
      </c>
      <c r="B1105" s="404">
        <v>5261.6</v>
      </c>
      <c r="C1105" s="405">
        <f t="shared" si="1"/>
        <v>-0.01074500588</v>
      </c>
      <c r="D1105" s="403" t="s">
        <v>1455</v>
      </c>
      <c r="E1105" s="406">
        <v>57.1</v>
      </c>
      <c r="F1105" s="405">
        <f t="shared" si="2"/>
        <v>0.007054673721</v>
      </c>
    </row>
    <row r="1106" ht="15.75" customHeight="1">
      <c r="A1106" s="403" t="s">
        <v>1456</v>
      </c>
      <c r="B1106" s="404">
        <v>5318.75</v>
      </c>
      <c r="C1106" s="405">
        <f t="shared" si="1"/>
        <v>-0.009954897687</v>
      </c>
      <c r="D1106" s="403" t="s">
        <v>1456</v>
      </c>
      <c r="E1106" s="406">
        <v>56.7</v>
      </c>
      <c r="F1106" s="405">
        <f t="shared" si="2"/>
        <v>-0.01391304348</v>
      </c>
    </row>
    <row r="1107" ht="15.75" customHeight="1">
      <c r="A1107" s="403" t="s">
        <v>1457</v>
      </c>
      <c r="B1107" s="404">
        <v>5372.23</v>
      </c>
      <c r="C1107" s="405">
        <f t="shared" si="1"/>
        <v>-0.01134730368</v>
      </c>
      <c r="D1107" s="403" t="s">
        <v>1457</v>
      </c>
      <c r="E1107" s="406">
        <v>57.5</v>
      </c>
      <c r="F1107" s="405">
        <f t="shared" si="2"/>
        <v>-0.0154109589</v>
      </c>
    </row>
    <row r="1108" ht="15.75" customHeight="1">
      <c r="A1108" s="403" t="s">
        <v>1458</v>
      </c>
      <c r="B1108" s="404">
        <v>5433.89</v>
      </c>
      <c r="C1108" s="405">
        <f t="shared" si="1"/>
        <v>-0.00476564632</v>
      </c>
      <c r="D1108" s="403" t="s">
        <v>1458</v>
      </c>
      <c r="E1108" s="406">
        <v>58.4</v>
      </c>
      <c r="F1108" s="405">
        <f t="shared" si="2"/>
        <v>-0.01184433164</v>
      </c>
    </row>
    <row r="1109" ht="15.75" customHeight="1">
      <c r="A1109" s="403" t="s">
        <v>1459</v>
      </c>
      <c r="B1109" s="404">
        <v>5459.91</v>
      </c>
      <c r="C1109" s="405">
        <f t="shared" si="1"/>
        <v>0.001415944785</v>
      </c>
      <c r="D1109" s="403" t="s">
        <v>1459</v>
      </c>
      <c r="E1109" s="406">
        <v>59.1</v>
      </c>
      <c r="F1109" s="405">
        <f t="shared" si="2"/>
        <v>-0.003372681282</v>
      </c>
    </row>
    <row r="1110" ht="15.75" customHeight="1">
      <c r="A1110" s="403" t="s">
        <v>1460</v>
      </c>
      <c r="B1110" s="404">
        <v>5452.19</v>
      </c>
      <c r="C1110" s="405">
        <f t="shared" si="1"/>
        <v>-0.01267255445</v>
      </c>
      <c r="D1110" s="403" t="s">
        <v>1460</v>
      </c>
      <c r="E1110" s="406">
        <v>59.3</v>
      </c>
      <c r="F1110" s="405">
        <f t="shared" si="2"/>
        <v>-0.006700167504</v>
      </c>
    </row>
    <row r="1111" ht="15.75" customHeight="1">
      <c r="A1111" s="403" t="s">
        <v>1461</v>
      </c>
      <c r="B1111" s="404">
        <v>5522.17</v>
      </c>
      <c r="C1111" s="405">
        <f t="shared" si="1"/>
        <v>0.00346896647</v>
      </c>
      <c r="D1111" s="403" t="s">
        <v>1461</v>
      </c>
      <c r="E1111" s="406">
        <v>59.7</v>
      </c>
      <c r="F1111" s="405">
        <f t="shared" si="2"/>
        <v>0.01015228426</v>
      </c>
    </row>
    <row r="1112" ht="15.75" customHeight="1">
      <c r="A1112" s="403" t="s">
        <v>1462</v>
      </c>
      <c r="B1112" s="404">
        <v>5503.08</v>
      </c>
      <c r="C1112" s="405">
        <f t="shared" si="1"/>
        <v>0.002035725341</v>
      </c>
      <c r="D1112" s="403" t="s">
        <v>1462</v>
      </c>
      <c r="E1112" s="406">
        <v>59.1</v>
      </c>
      <c r="F1112" s="405">
        <f t="shared" si="2"/>
        <v>-0.005050505051</v>
      </c>
    </row>
    <row r="1113" ht="15.75" customHeight="1">
      <c r="A1113" s="403" t="s">
        <v>1463</v>
      </c>
      <c r="B1113" s="404">
        <v>5491.9</v>
      </c>
      <c r="C1113" s="405">
        <f t="shared" si="1"/>
        <v>-0.002468445134</v>
      </c>
      <c r="D1113" s="403" t="s">
        <v>1463</v>
      </c>
      <c r="E1113" s="406">
        <v>59.4</v>
      </c>
      <c r="F1113" s="405">
        <f t="shared" si="2"/>
        <v>-0.006688963211</v>
      </c>
    </row>
    <row r="1114" ht="15.75" customHeight="1">
      <c r="A1114" s="403" t="s">
        <v>1464</v>
      </c>
      <c r="B1114" s="404">
        <v>5505.49</v>
      </c>
      <c r="C1114" s="405">
        <f t="shared" si="1"/>
        <v>0.0005470260682</v>
      </c>
      <c r="D1114" s="403" t="s">
        <v>1464</v>
      </c>
      <c r="E1114" s="406">
        <v>59.8</v>
      </c>
      <c r="F1114" s="405">
        <f t="shared" si="2"/>
        <v>0</v>
      </c>
    </row>
    <row r="1115" ht="15.75" customHeight="1">
      <c r="A1115" s="403" t="s">
        <v>1465</v>
      </c>
      <c r="B1115" s="404">
        <v>5502.48</v>
      </c>
      <c r="C1115" s="405">
        <f t="shared" si="1"/>
        <v>-0.004989086937</v>
      </c>
      <c r="D1115" s="403" t="s">
        <v>1465</v>
      </c>
      <c r="E1115" s="406">
        <v>59.8</v>
      </c>
      <c r="F1115" s="405">
        <f t="shared" si="2"/>
        <v>-0.003333333333</v>
      </c>
    </row>
    <row r="1116" ht="15.75" customHeight="1">
      <c r="A1116" s="403" t="s">
        <v>1466</v>
      </c>
      <c r="B1116" s="404">
        <v>5530.07</v>
      </c>
      <c r="C1116" s="405">
        <f t="shared" si="1"/>
        <v>0.003265560851</v>
      </c>
      <c r="D1116" s="403" t="s">
        <v>1466</v>
      </c>
      <c r="E1116" s="406">
        <v>60.0</v>
      </c>
      <c r="F1116" s="405">
        <f t="shared" si="2"/>
        <v>0.0101010101</v>
      </c>
    </row>
    <row r="1117" ht="15.75" customHeight="1">
      <c r="A1117" s="403" t="s">
        <v>1467</v>
      </c>
      <c r="B1117" s="404">
        <v>5512.07</v>
      </c>
      <c r="C1117" s="405">
        <f t="shared" si="1"/>
        <v>-0.01042700825</v>
      </c>
      <c r="D1117" s="403" t="s">
        <v>1467</v>
      </c>
      <c r="E1117" s="406">
        <v>59.4</v>
      </c>
      <c r="F1117" s="405">
        <f t="shared" si="2"/>
        <v>0</v>
      </c>
    </row>
    <row r="1118" ht="15.75" customHeight="1">
      <c r="A1118" s="403" t="s">
        <v>1468</v>
      </c>
      <c r="B1118" s="404">
        <v>5570.15</v>
      </c>
      <c r="C1118" s="405">
        <f t="shared" si="1"/>
        <v>-0.005428038318</v>
      </c>
      <c r="D1118" s="403" t="s">
        <v>1468</v>
      </c>
      <c r="E1118" s="406">
        <v>59.4</v>
      </c>
      <c r="F1118" s="405">
        <f t="shared" si="2"/>
        <v>0.001686340641</v>
      </c>
    </row>
    <row r="1119" ht="15.75" customHeight="1">
      <c r="A1119" s="403" t="s">
        <v>1469</v>
      </c>
      <c r="B1119" s="404">
        <v>5600.55</v>
      </c>
      <c r="C1119" s="405">
        <f t="shared" si="1"/>
        <v>-0.005458784754</v>
      </c>
      <c r="D1119" s="403" t="s">
        <v>1469</v>
      </c>
      <c r="E1119" s="406">
        <v>59.3</v>
      </c>
      <c r="F1119" s="405">
        <f t="shared" si="2"/>
        <v>0.001689189189</v>
      </c>
    </row>
    <row r="1120" ht="15.75" customHeight="1">
      <c r="A1120" s="403" t="s">
        <v>1470</v>
      </c>
      <c r="B1120" s="404">
        <v>5631.29</v>
      </c>
      <c r="C1120" s="405">
        <f t="shared" si="1"/>
        <v>0.004708380167</v>
      </c>
      <c r="D1120" s="403" t="s">
        <v>1470</v>
      </c>
      <c r="E1120" s="406">
        <v>59.2</v>
      </c>
      <c r="F1120" s="405">
        <f t="shared" si="2"/>
        <v>0.003389830508</v>
      </c>
    </row>
    <row r="1121" ht="15.75" customHeight="1">
      <c r="A1121" s="403" t="s">
        <v>1471</v>
      </c>
      <c r="B1121" s="404">
        <v>5604.9</v>
      </c>
      <c r="C1121" s="405">
        <f t="shared" si="1"/>
        <v>-0.0090013632</v>
      </c>
      <c r="D1121" s="403" t="s">
        <v>1471</v>
      </c>
      <c r="E1121" s="406">
        <v>59.0</v>
      </c>
      <c r="F1121" s="405">
        <f t="shared" si="2"/>
        <v>-0.006734006734</v>
      </c>
    </row>
    <row r="1122" ht="15.75" customHeight="1">
      <c r="A1122" s="403" t="s">
        <v>1472</v>
      </c>
      <c r="B1122" s="404">
        <v>5655.81</v>
      </c>
      <c r="C1122" s="405">
        <f t="shared" si="1"/>
        <v>0.0004599156939</v>
      </c>
      <c r="D1122" s="403" t="s">
        <v>1472</v>
      </c>
      <c r="E1122" s="406">
        <v>59.4</v>
      </c>
      <c r="F1122" s="405">
        <f t="shared" si="2"/>
        <v>-0.005025125628</v>
      </c>
    </row>
    <row r="1123" ht="15.75" customHeight="1">
      <c r="A1123" s="403" t="s">
        <v>1473</v>
      </c>
      <c r="B1123" s="404">
        <v>5653.21</v>
      </c>
      <c r="C1123" s="405">
        <f t="shared" si="1"/>
        <v>-0.005142166292</v>
      </c>
      <c r="D1123" s="403" t="s">
        <v>1473</v>
      </c>
      <c r="E1123" s="406">
        <v>59.7</v>
      </c>
      <c r="F1123" s="405">
        <f t="shared" si="2"/>
        <v>-0.005</v>
      </c>
    </row>
    <row r="1124" ht="15.75" customHeight="1">
      <c r="A1124" s="403" t="s">
        <v>1474</v>
      </c>
      <c r="B1124" s="404">
        <v>5682.43</v>
      </c>
      <c r="C1124" s="405">
        <f t="shared" si="1"/>
        <v>-0.00147430423</v>
      </c>
      <c r="D1124" s="403" t="s">
        <v>1474</v>
      </c>
      <c r="E1124" s="406">
        <v>60.0</v>
      </c>
      <c r="F1124" s="405">
        <f t="shared" si="2"/>
        <v>-0.00826446281</v>
      </c>
    </row>
    <row r="1125" ht="15.75" customHeight="1">
      <c r="A1125" s="403" t="s">
        <v>1475</v>
      </c>
      <c r="B1125" s="404">
        <v>5690.82</v>
      </c>
      <c r="C1125" s="405">
        <f t="shared" si="1"/>
        <v>-0.003369491739</v>
      </c>
      <c r="D1125" s="403" t="s">
        <v>1475</v>
      </c>
      <c r="E1125" s="406">
        <v>60.5</v>
      </c>
      <c r="F1125" s="405">
        <f t="shared" si="2"/>
        <v>0.004983388704</v>
      </c>
    </row>
    <row r="1126" ht="15.75" customHeight="1">
      <c r="A1126" s="403" t="s">
        <v>1476</v>
      </c>
      <c r="B1126" s="404">
        <v>5710.06</v>
      </c>
      <c r="C1126" s="405">
        <f t="shared" si="1"/>
        <v>0.003798925894</v>
      </c>
      <c r="D1126" s="403" t="s">
        <v>1476</v>
      </c>
      <c r="E1126" s="406">
        <v>60.2</v>
      </c>
      <c r="F1126" s="405">
        <f t="shared" si="2"/>
        <v>0.005008347245</v>
      </c>
    </row>
    <row r="1127" ht="15.75" customHeight="1">
      <c r="A1127" s="403" t="s">
        <v>1477</v>
      </c>
      <c r="B1127" s="404">
        <v>5688.45</v>
      </c>
      <c r="C1127" s="405">
        <f t="shared" si="1"/>
        <v>0.0003640277294</v>
      </c>
      <c r="D1127" s="403" t="s">
        <v>1477</v>
      </c>
      <c r="E1127" s="406">
        <v>59.9</v>
      </c>
      <c r="F1127" s="405">
        <f t="shared" si="2"/>
        <v>0.001672240803</v>
      </c>
    </row>
    <row r="1128" ht="15.75" customHeight="1">
      <c r="A1128" s="403" t="s">
        <v>1478</v>
      </c>
      <c r="B1128" s="404">
        <v>5686.38</v>
      </c>
      <c r="C1128" s="405">
        <f t="shared" si="1"/>
        <v>-0.0001934072735</v>
      </c>
      <c r="D1128" s="403" t="s">
        <v>1478</v>
      </c>
      <c r="E1128" s="406">
        <v>59.8</v>
      </c>
      <c r="F1128" s="405">
        <f t="shared" si="2"/>
        <v>-0.009933774834</v>
      </c>
    </row>
    <row r="1129" ht="15.75" customHeight="1">
      <c r="A1129" s="403" t="s">
        <v>1479</v>
      </c>
      <c r="B1129" s="404">
        <v>5687.48</v>
      </c>
      <c r="C1129" s="405">
        <f t="shared" si="1"/>
        <v>0.0008922270656</v>
      </c>
      <c r="D1129" s="403" t="s">
        <v>1479</v>
      </c>
      <c r="E1129" s="406">
        <v>60.4</v>
      </c>
      <c r="F1129" s="405">
        <f t="shared" si="2"/>
        <v>-0.004942339374</v>
      </c>
    </row>
    <row r="1130" ht="15.75" customHeight="1">
      <c r="A1130" s="403" t="s">
        <v>1480</v>
      </c>
      <c r="B1130" s="404">
        <v>5682.41</v>
      </c>
      <c r="C1130" s="405">
        <f t="shared" si="1"/>
        <v>-0.007104578487</v>
      </c>
      <c r="D1130" s="403" t="s">
        <v>1480</v>
      </c>
      <c r="E1130" s="406">
        <v>60.7</v>
      </c>
      <c r="F1130" s="405">
        <f t="shared" si="2"/>
        <v>0.004966887417</v>
      </c>
    </row>
    <row r="1131" ht="15.75" customHeight="1">
      <c r="A1131" s="403" t="s">
        <v>1481</v>
      </c>
      <c r="B1131" s="404">
        <v>5723.07</v>
      </c>
      <c r="C1131" s="405">
        <f t="shared" si="1"/>
        <v>0.001969599882</v>
      </c>
      <c r="D1131" s="403" t="s">
        <v>1481</v>
      </c>
      <c r="E1131" s="406">
        <v>60.4</v>
      </c>
      <c r="F1131" s="405">
        <f t="shared" si="2"/>
        <v>0.006666666667</v>
      </c>
    </row>
    <row r="1132" ht="15.75" customHeight="1">
      <c r="A1132" s="403" t="s">
        <v>1482</v>
      </c>
      <c r="B1132" s="404">
        <v>5711.82</v>
      </c>
      <c r="C1132" s="405">
        <f t="shared" si="1"/>
        <v>-0.004673581197</v>
      </c>
      <c r="D1132" s="403" t="s">
        <v>1482</v>
      </c>
      <c r="E1132" s="406">
        <v>60.0</v>
      </c>
      <c r="F1132" s="405">
        <f t="shared" si="2"/>
        <v>-0.006622516556</v>
      </c>
    </row>
    <row r="1133" ht="15.75" customHeight="1">
      <c r="A1133" s="403" t="s">
        <v>1483</v>
      </c>
      <c r="B1133" s="404">
        <v>5738.64</v>
      </c>
      <c r="C1133" s="405">
        <f t="shared" si="1"/>
        <v>-0.00297960836</v>
      </c>
      <c r="D1133" s="403" t="s">
        <v>1483</v>
      </c>
      <c r="E1133" s="406">
        <v>60.4</v>
      </c>
      <c r="F1133" s="405">
        <f t="shared" si="2"/>
        <v>-0.02265372168</v>
      </c>
    </row>
    <row r="1134" ht="15.75" customHeight="1">
      <c r="A1134" s="403" t="s">
        <v>1484</v>
      </c>
      <c r="B1134" s="404">
        <v>5755.79</v>
      </c>
      <c r="C1134" s="405">
        <f t="shared" si="1"/>
        <v>0.007266019982</v>
      </c>
      <c r="D1134" s="403" t="s">
        <v>1484</v>
      </c>
      <c r="E1134" s="406">
        <v>61.8</v>
      </c>
      <c r="F1134" s="405">
        <f t="shared" si="2"/>
        <v>0.003246753247</v>
      </c>
    </row>
    <row r="1135" ht="15.75" customHeight="1">
      <c r="A1135" s="403" t="s">
        <v>1485</v>
      </c>
      <c r="B1135" s="404">
        <v>5714.27</v>
      </c>
      <c r="C1135" s="405">
        <f t="shared" si="1"/>
        <v>-0.005492679039</v>
      </c>
      <c r="D1135" s="403" t="s">
        <v>1485</v>
      </c>
      <c r="E1135" s="406">
        <v>61.6</v>
      </c>
      <c r="F1135" s="405">
        <f t="shared" si="2"/>
        <v>0.00162601626</v>
      </c>
    </row>
    <row r="1136" ht="15.75" customHeight="1">
      <c r="A1136" s="403" t="s">
        <v>1486</v>
      </c>
      <c r="B1136" s="404">
        <v>5745.83</v>
      </c>
      <c r="C1136" s="405">
        <f t="shared" si="1"/>
        <v>0.001727708894</v>
      </c>
      <c r="D1136" s="403" t="s">
        <v>1486</v>
      </c>
      <c r="E1136" s="406">
        <v>61.5</v>
      </c>
      <c r="F1136" s="405">
        <f t="shared" si="2"/>
        <v>-0.01125401929</v>
      </c>
    </row>
    <row r="1137" ht="15.75" customHeight="1">
      <c r="A1137" s="403" t="s">
        <v>1487</v>
      </c>
      <c r="B1137" s="404">
        <v>5735.92</v>
      </c>
      <c r="C1137" s="405">
        <f t="shared" si="1"/>
        <v>0.001991433343</v>
      </c>
      <c r="D1137" s="403" t="s">
        <v>1487</v>
      </c>
      <c r="E1137" s="406">
        <v>62.2</v>
      </c>
      <c r="F1137" s="405">
        <f t="shared" si="2"/>
        <v>-0.0048</v>
      </c>
    </row>
    <row r="1138" ht="15.75" customHeight="1">
      <c r="A1138" s="403" t="s">
        <v>1488</v>
      </c>
      <c r="B1138" s="404">
        <v>5724.52</v>
      </c>
      <c r="C1138" s="405">
        <f t="shared" si="1"/>
        <v>-0.008881855737</v>
      </c>
      <c r="D1138" s="403" t="s">
        <v>1488</v>
      </c>
      <c r="E1138" s="406">
        <v>62.5</v>
      </c>
      <c r="F1138" s="405">
        <f t="shared" si="2"/>
        <v>-0.01107594937</v>
      </c>
    </row>
    <row r="1139" ht="15.75" customHeight="1">
      <c r="A1139" s="403" t="s">
        <v>1489</v>
      </c>
      <c r="B1139" s="404">
        <v>5775.82</v>
      </c>
      <c r="C1139" s="405">
        <f t="shared" si="1"/>
        <v>0.004439776081</v>
      </c>
      <c r="D1139" s="403" t="s">
        <v>1489</v>
      </c>
      <c r="E1139" s="406">
        <v>63.2</v>
      </c>
      <c r="F1139" s="405">
        <f t="shared" si="2"/>
        <v>0.006369426752</v>
      </c>
    </row>
    <row r="1140" ht="15.75" customHeight="1">
      <c r="A1140" s="403" t="s">
        <v>1490</v>
      </c>
      <c r="B1140" s="404">
        <v>5750.29</v>
      </c>
      <c r="C1140" s="405">
        <f t="shared" si="1"/>
        <v>0.0003444490642</v>
      </c>
      <c r="D1140" s="403" t="s">
        <v>1490</v>
      </c>
      <c r="E1140" s="406">
        <v>62.8</v>
      </c>
      <c r="F1140" s="405">
        <f t="shared" si="2"/>
        <v>0.003194888179</v>
      </c>
    </row>
    <row r="1141" ht="15.75" customHeight="1">
      <c r="A1141" s="403" t="s">
        <v>1491</v>
      </c>
      <c r="B1141" s="404">
        <v>5748.31</v>
      </c>
      <c r="C1141" s="405">
        <f t="shared" si="1"/>
        <v>0.002854177025</v>
      </c>
      <c r="D1141" s="403" t="s">
        <v>1491</v>
      </c>
      <c r="E1141" s="406">
        <v>62.6</v>
      </c>
      <c r="F1141" s="405">
        <f t="shared" si="2"/>
        <v>0.01458670989</v>
      </c>
    </row>
    <row r="1142" ht="15.75" customHeight="1">
      <c r="A1142" s="403" t="s">
        <v>1492</v>
      </c>
      <c r="B1142" s="404">
        <v>5731.95</v>
      </c>
      <c r="C1142" s="405">
        <f t="shared" si="1"/>
        <v>-0.0003418260838</v>
      </c>
      <c r="D1142" s="403" t="s">
        <v>1492</v>
      </c>
      <c r="E1142" s="406">
        <v>61.7</v>
      </c>
      <c r="F1142" s="405">
        <f t="shared" si="2"/>
        <v>0</v>
      </c>
    </row>
    <row r="1143" ht="15.75" customHeight="1">
      <c r="A1143" s="403" t="s">
        <v>1493</v>
      </c>
      <c r="B1143" s="404">
        <v>5733.91</v>
      </c>
      <c r="C1143" s="405">
        <f t="shared" si="1"/>
        <v>-0.005173732982</v>
      </c>
      <c r="D1143" s="403" t="s">
        <v>1493</v>
      </c>
      <c r="E1143" s="406">
        <v>61.7</v>
      </c>
      <c r="F1143" s="405">
        <f t="shared" si="2"/>
        <v>-0.006441223833</v>
      </c>
    </row>
    <row r="1144" ht="15.75" customHeight="1">
      <c r="A1144" s="403" t="s">
        <v>1494</v>
      </c>
      <c r="B1144" s="404">
        <v>5763.73</v>
      </c>
      <c r="C1144" s="405">
        <f t="shared" si="1"/>
        <v>-0.008291580063</v>
      </c>
      <c r="D1144" s="403" t="s">
        <v>1494</v>
      </c>
      <c r="E1144" s="406">
        <v>62.1</v>
      </c>
      <c r="F1144" s="405">
        <f t="shared" si="2"/>
        <v>-0.003210272873</v>
      </c>
    </row>
    <row r="1145" ht="15.75" customHeight="1">
      <c r="A1145" s="403" t="s">
        <v>1495</v>
      </c>
      <c r="B1145" s="404">
        <v>5811.92</v>
      </c>
      <c r="C1145" s="405">
        <f t="shared" si="1"/>
        <v>0.004479778776</v>
      </c>
      <c r="D1145" s="403" t="s">
        <v>1495</v>
      </c>
      <c r="E1145" s="406">
        <v>62.3</v>
      </c>
      <c r="F1145" s="405">
        <f t="shared" si="2"/>
        <v>-0.0032</v>
      </c>
    </row>
    <row r="1146" ht="15.75" customHeight="1">
      <c r="A1146" s="403" t="s">
        <v>1496</v>
      </c>
      <c r="B1146" s="404">
        <v>5786.0</v>
      </c>
      <c r="C1146" s="405">
        <f t="shared" si="1"/>
        <v>-0.002455070825</v>
      </c>
      <c r="D1146" s="403" t="s">
        <v>1496</v>
      </c>
      <c r="E1146" s="406">
        <v>62.5</v>
      </c>
      <c r="F1146" s="405">
        <f t="shared" si="2"/>
        <v>-0.004777070064</v>
      </c>
    </row>
    <row r="1147" ht="15.75" customHeight="1">
      <c r="A1147" s="403" t="s">
        <v>1497</v>
      </c>
      <c r="B1147" s="404">
        <v>5800.24</v>
      </c>
      <c r="C1147" s="405">
        <f t="shared" si="1"/>
        <v>-0.004775165707</v>
      </c>
      <c r="D1147" s="403" t="s">
        <v>1497</v>
      </c>
      <c r="E1147" s="406">
        <v>62.8</v>
      </c>
      <c r="F1147" s="405">
        <f t="shared" si="2"/>
        <v>-0.003174603175</v>
      </c>
    </row>
    <row r="1148" ht="15.75" customHeight="1">
      <c r="A1148" s="403" t="s">
        <v>1498</v>
      </c>
      <c r="B1148" s="404">
        <v>5828.07</v>
      </c>
      <c r="C1148" s="405">
        <f t="shared" si="1"/>
        <v>0.00460928787</v>
      </c>
      <c r="D1148" s="403" t="s">
        <v>1498</v>
      </c>
      <c r="E1148" s="406">
        <v>63.0</v>
      </c>
      <c r="F1148" s="405">
        <f t="shared" si="2"/>
        <v>-0.003164556962</v>
      </c>
    </row>
    <row r="1149" ht="15.75" customHeight="1">
      <c r="A1149" s="403" t="s">
        <v>1499</v>
      </c>
      <c r="B1149" s="404">
        <v>5801.33</v>
      </c>
      <c r="C1149" s="405">
        <f t="shared" si="1"/>
        <v>-0.003380856587</v>
      </c>
      <c r="D1149" s="403" t="s">
        <v>1499</v>
      </c>
      <c r="E1149" s="406">
        <v>63.2</v>
      </c>
      <c r="F1149" s="405">
        <f t="shared" si="2"/>
        <v>0.004769475358</v>
      </c>
    </row>
    <row r="1150" ht="15.75" customHeight="1">
      <c r="A1150" s="403" t="s">
        <v>1500</v>
      </c>
      <c r="B1150" s="404">
        <v>5821.01</v>
      </c>
      <c r="C1150" s="405">
        <f t="shared" si="1"/>
        <v>-0.0107237968</v>
      </c>
      <c r="D1150" s="403" t="s">
        <v>1500</v>
      </c>
      <c r="E1150" s="406">
        <v>62.9</v>
      </c>
      <c r="F1150" s="405">
        <f t="shared" si="2"/>
        <v>-0.009448818898</v>
      </c>
    </row>
    <row r="1151" ht="15.75" customHeight="1">
      <c r="A1151" s="403" t="s">
        <v>1501</v>
      </c>
      <c r="B1151" s="404">
        <v>5884.11</v>
      </c>
      <c r="C1151" s="405">
        <f t="shared" si="1"/>
        <v>-0.006822482121</v>
      </c>
      <c r="D1151" s="403" t="s">
        <v>1501</v>
      </c>
      <c r="E1151" s="406">
        <v>63.5</v>
      </c>
      <c r="F1151" s="405">
        <f t="shared" si="2"/>
        <v>-0.004702194357</v>
      </c>
    </row>
    <row r="1152" ht="15.75" customHeight="1">
      <c r="A1152" s="403" t="s">
        <v>1502</v>
      </c>
      <c r="B1152" s="404">
        <v>5924.53</v>
      </c>
      <c r="C1152" s="405">
        <f t="shared" si="1"/>
        <v>0.003439912469</v>
      </c>
      <c r="D1152" s="403" t="s">
        <v>1502</v>
      </c>
      <c r="E1152" s="406">
        <v>63.8</v>
      </c>
      <c r="F1152" s="405">
        <f t="shared" si="2"/>
        <v>0</v>
      </c>
    </row>
    <row r="1153" ht="15.75" customHeight="1">
      <c r="A1153" s="403" t="s">
        <v>1503</v>
      </c>
      <c r="B1153" s="404">
        <v>5904.22</v>
      </c>
      <c r="C1153" s="405">
        <f t="shared" si="1"/>
        <v>-0.005931525646</v>
      </c>
      <c r="D1153" s="403" t="s">
        <v>1503</v>
      </c>
      <c r="E1153" s="406">
        <v>63.8</v>
      </c>
      <c r="F1153" s="405">
        <f t="shared" si="2"/>
        <v>0.006309148265</v>
      </c>
    </row>
    <row r="1154" ht="15.75" customHeight="1">
      <c r="A1154" s="403" t="s">
        <v>1504</v>
      </c>
      <c r="B1154" s="404">
        <v>5939.45</v>
      </c>
      <c r="C1154" s="405">
        <f t="shared" si="1"/>
        <v>-0.001774786933</v>
      </c>
      <c r="D1154" s="403" t="s">
        <v>1504</v>
      </c>
      <c r="E1154" s="406">
        <v>63.4</v>
      </c>
      <c r="F1154" s="405">
        <f t="shared" si="2"/>
        <v>0</v>
      </c>
    </row>
    <row r="1155" ht="15.75" customHeight="1">
      <c r="A1155" s="403" t="s">
        <v>1505</v>
      </c>
      <c r="B1155" s="404">
        <v>5950.01</v>
      </c>
      <c r="C1155" s="405">
        <f t="shared" si="1"/>
        <v>0.004180421384</v>
      </c>
      <c r="D1155" s="403" t="s">
        <v>1505</v>
      </c>
      <c r="E1155" s="406">
        <v>63.4</v>
      </c>
      <c r="F1155" s="405">
        <f t="shared" si="2"/>
        <v>-0.009375</v>
      </c>
    </row>
    <row r="1156" ht="15.75" customHeight="1">
      <c r="A1156" s="403" t="s">
        <v>1506</v>
      </c>
      <c r="B1156" s="404">
        <v>5925.24</v>
      </c>
      <c r="C1156" s="405">
        <f t="shared" si="1"/>
        <v>0.01019186901</v>
      </c>
      <c r="D1156" s="403" t="s">
        <v>1506</v>
      </c>
      <c r="E1156" s="406">
        <v>64.0</v>
      </c>
      <c r="F1156" s="405">
        <f t="shared" si="2"/>
        <v>-0.009287925697</v>
      </c>
    </row>
    <row r="1157" ht="15.75" customHeight="1">
      <c r="A1157" s="403" t="s">
        <v>1507</v>
      </c>
      <c r="B1157" s="404">
        <v>5865.46</v>
      </c>
      <c r="C1157" s="405">
        <f t="shared" si="1"/>
        <v>0.001051320124</v>
      </c>
      <c r="D1157" s="403" t="s">
        <v>1507</v>
      </c>
      <c r="E1157" s="406">
        <v>64.6</v>
      </c>
      <c r="F1157" s="405">
        <f t="shared" si="2"/>
        <v>-0.004622496148</v>
      </c>
    </row>
    <row r="1158" ht="15.75" customHeight="1">
      <c r="A1158" s="403" t="s">
        <v>1508</v>
      </c>
      <c r="B1158" s="404">
        <v>5859.3</v>
      </c>
      <c r="C1158" s="405">
        <f t="shared" si="1"/>
        <v>-0.004750928699</v>
      </c>
      <c r="D1158" s="403" t="s">
        <v>1508</v>
      </c>
      <c r="E1158" s="406">
        <v>64.9</v>
      </c>
      <c r="F1158" s="405">
        <f t="shared" si="2"/>
        <v>0.001543209877</v>
      </c>
    </row>
    <row r="1159" ht="15.75" customHeight="1">
      <c r="A1159" s="403" t="s">
        <v>1509</v>
      </c>
      <c r="B1159" s="404">
        <v>5887.27</v>
      </c>
      <c r="C1159" s="405">
        <f t="shared" si="1"/>
        <v>0.01059123828</v>
      </c>
      <c r="D1159" s="403" t="s">
        <v>1509</v>
      </c>
      <c r="E1159" s="406">
        <v>64.8</v>
      </c>
      <c r="F1159" s="405">
        <f t="shared" si="2"/>
        <v>-0.001540832049</v>
      </c>
    </row>
    <row r="1160" ht="15.75" customHeight="1">
      <c r="A1160" s="403" t="s">
        <v>1510</v>
      </c>
      <c r="B1160" s="404">
        <v>5825.57</v>
      </c>
      <c r="C1160" s="405">
        <f t="shared" si="1"/>
        <v>-0.002382061416</v>
      </c>
      <c r="D1160" s="403" t="s">
        <v>1510</v>
      </c>
      <c r="E1160" s="406">
        <v>64.9</v>
      </c>
      <c r="F1160" s="405">
        <f t="shared" si="2"/>
        <v>-0.01367781155</v>
      </c>
    </row>
    <row r="1161" ht="15.75" customHeight="1">
      <c r="A1161" s="403" t="s">
        <v>1511</v>
      </c>
      <c r="B1161" s="404">
        <v>5839.48</v>
      </c>
      <c r="C1161" s="405">
        <f t="shared" si="1"/>
        <v>-0.004057462815</v>
      </c>
      <c r="D1161" s="403" t="s">
        <v>1511</v>
      </c>
      <c r="E1161" s="406">
        <v>65.8</v>
      </c>
      <c r="F1161" s="405">
        <f t="shared" si="2"/>
        <v>0.0170015456</v>
      </c>
    </row>
    <row r="1162" ht="15.75" customHeight="1">
      <c r="A1162" s="403" t="s">
        <v>1512</v>
      </c>
      <c r="B1162" s="404">
        <v>5863.27</v>
      </c>
      <c r="C1162" s="405">
        <f t="shared" si="1"/>
        <v>0.004633127892</v>
      </c>
      <c r="D1162" s="403" t="s">
        <v>1512</v>
      </c>
      <c r="E1162" s="406">
        <v>64.7</v>
      </c>
      <c r="F1162" s="405">
        <f t="shared" si="2"/>
        <v>0.007788161994</v>
      </c>
    </row>
    <row r="1163" ht="15.75" customHeight="1">
      <c r="A1163" s="403" t="s">
        <v>1513</v>
      </c>
      <c r="B1163" s="404">
        <v>5836.23</v>
      </c>
      <c r="C1163" s="405">
        <f t="shared" si="1"/>
        <v>-0.004092003529</v>
      </c>
      <c r="D1163" s="403" t="s">
        <v>1513</v>
      </c>
      <c r="E1163" s="406">
        <v>64.2</v>
      </c>
      <c r="F1163" s="405">
        <f t="shared" si="2"/>
        <v>0.003125</v>
      </c>
    </row>
    <row r="1164" ht="15.75" customHeight="1">
      <c r="A1164" s="403" t="s">
        <v>1514</v>
      </c>
      <c r="B1164" s="404">
        <v>5860.21</v>
      </c>
      <c r="C1164" s="405">
        <f t="shared" si="1"/>
        <v>0.01085160333</v>
      </c>
      <c r="D1164" s="403" t="s">
        <v>1514</v>
      </c>
      <c r="E1164" s="406">
        <v>64.0</v>
      </c>
      <c r="F1164" s="405">
        <f t="shared" si="2"/>
        <v>-0.003115264798</v>
      </c>
    </row>
    <row r="1165" ht="15.75" customHeight="1">
      <c r="A1165" s="403" t="s">
        <v>1515</v>
      </c>
      <c r="B1165" s="404">
        <v>5797.3</v>
      </c>
      <c r="C1165" s="405">
        <f t="shared" si="1"/>
        <v>-0.0002224678758</v>
      </c>
      <c r="D1165" s="403" t="s">
        <v>1515</v>
      </c>
      <c r="E1165" s="406">
        <v>64.2</v>
      </c>
      <c r="F1165" s="405">
        <f t="shared" si="2"/>
        <v>0.003125</v>
      </c>
    </row>
    <row r="1166" ht="15.75" customHeight="1">
      <c r="A1166" s="403" t="s">
        <v>1516</v>
      </c>
      <c r="B1166" s="404">
        <v>5798.59</v>
      </c>
      <c r="C1166" s="405">
        <f t="shared" si="1"/>
        <v>0.004820847131</v>
      </c>
      <c r="D1166" s="403" t="s">
        <v>1516</v>
      </c>
      <c r="E1166" s="406">
        <v>64.0</v>
      </c>
      <c r="F1166" s="405">
        <f t="shared" si="2"/>
        <v>-0.00466562986</v>
      </c>
    </row>
    <row r="1167" ht="15.75" customHeight="1">
      <c r="A1167" s="403" t="s">
        <v>1517</v>
      </c>
      <c r="B1167" s="404">
        <v>5770.77</v>
      </c>
      <c r="C1167" s="405">
        <f t="shared" si="1"/>
        <v>0.0204396677</v>
      </c>
      <c r="D1167" s="403" t="s">
        <v>1517</v>
      </c>
      <c r="E1167" s="406">
        <v>64.3</v>
      </c>
      <c r="F1167" s="405">
        <f t="shared" si="2"/>
        <v>0.01579778831</v>
      </c>
    </row>
    <row r="1168" ht="15.75" customHeight="1">
      <c r="A1168" s="403" t="s">
        <v>1518</v>
      </c>
      <c r="B1168" s="404">
        <v>5655.18</v>
      </c>
      <c r="C1168" s="405">
        <f t="shared" si="1"/>
        <v>-0.005595217162</v>
      </c>
      <c r="D1168" s="403" t="s">
        <v>1518</v>
      </c>
      <c r="E1168" s="406">
        <v>63.3</v>
      </c>
      <c r="F1168" s="405">
        <f t="shared" si="2"/>
        <v>0.001582278481</v>
      </c>
    </row>
    <row r="1169" ht="15.75" customHeight="1">
      <c r="A1169" s="403" t="s">
        <v>1519</v>
      </c>
      <c r="B1169" s="404">
        <v>5687.0</v>
      </c>
      <c r="C1169" s="405">
        <f t="shared" si="1"/>
        <v>0.01726688454</v>
      </c>
      <c r="D1169" s="403" t="s">
        <v>1519</v>
      </c>
      <c r="E1169" s="406">
        <v>63.2</v>
      </c>
      <c r="F1169" s="405">
        <f t="shared" si="2"/>
        <v>0.004769475358</v>
      </c>
    </row>
    <row r="1170" ht="15.75" customHeight="1">
      <c r="A1170" s="403" t="s">
        <v>1520</v>
      </c>
      <c r="B1170" s="404">
        <v>5590.47</v>
      </c>
      <c r="C1170" s="405">
        <f t="shared" si="1"/>
        <v>0.0171092873</v>
      </c>
      <c r="D1170" s="403" t="s">
        <v>1520</v>
      </c>
      <c r="E1170" s="406">
        <v>62.9</v>
      </c>
      <c r="F1170" s="405">
        <f t="shared" si="2"/>
        <v>0.0211038961</v>
      </c>
    </row>
    <row r="1171" ht="15.75" customHeight="1">
      <c r="A1171" s="403" t="s">
        <v>1521</v>
      </c>
      <c r="B1171" s="404">
        <v>5496.43</v>
      </c>
      <c r="C1171" s="405">
        <f t="shared" si="1"/>
        <v>0.005705137002</v>
      </c>
      <c r="D1171" s="403" t="s">
        <v>1521</v>
      </c>
      <c r="E1171" s="406">
        <v>61.6</v>
      </c>
      <c r="F1171" s="405">
        <f t="shared" si="2"/>
        <v>-0.001620745543</v>
      </c>
    </row>
    <row r="1172" ht="15.75" customHeight="1">
      <c r="A1172" s="403" t="s">
        <v>1522</v>
      </c>
      <c r="B1172" s="404">
        <v>5465.25</v>
      </c>
      <c r="C1172" s="405">
        <f t="shared" si="1"/>
        <v>0.0147819015</v>
      </c>
      <c r="D1172" s="403" t="s">
        <v>1522</v>
      </c>
      <c r="E1172" s="406">
        <v>61.7</v>
      </c>
      <c r="F1172" s="405">
        <f t="shared" si="2"/>
        <v>0.03005008347</v>
      </c>
    </row>
    <row r="1173" ht="15.75" customHeight="1">
      <c r="A1173" s="403" t="s">
        <v>1523</v>
      </c>
      <c r="B1173" s="404">
        <v>5385.64</v>
      </c>
      <c r="C1173" s="405">
        <f t="shared" si="1"/>
        <v>0.006815997966</v>
      </c>
      <c r="D1173" s="403" t="s">
        <v>1523</v>
      </c>
      <c r="E1173" s="406">
        <v>59.9</v>
      </c>
      <c r="F1173" s="405">
        <f t="shared" si="2"/>
        <v>-0.003327787022</v>
      </c>
    </row>
    <row r="1174" ht="15.75" customHeight="1">
      <c r="A1174" s="403" t="s">
        <v>1524</v>
      </c>
      <c r="B1174" s="404">
        <v>5349.18</v>
      </c>
      <c r="C1174" s="405">
        <f t="shared" si="1"/>
        <v>0.00926210687</v>
      </c>
      <c r="D1174" s="403" t="s">
        <v>1524</v>
      </c>
      <c r="E1174" s="406">
        <v>60.1</v>
      </c>
      <c r="F1174" s="405">
        <f t="shared" si="2"/>
        <v>0.001666666667</v>
      </c>
    </row>
    <row r="1175" ht="15.75" customHeight="1">
      <c r="A1175" s="403" t="s">
        <v>1525</v>
      </c>
      <c r="B1175" s="404">
        <v>5300.09</v>
      </c>
      <c r="C1175" s="405">
        <f t="shared" si="1"/>
        <v>0.003468534222</v>
      </c>
      <c r="D1175" s="403" t="s">
        <v>1525</v>
      </c>
      <c r="E1175" s="406">
        <v>60.0</v>
      </c>
      <c r="F1175" s="405">
        <f t="shared" si="2"/>
        <v>0.005025125628</v>
      </c>
    </row>
    <row r="1176" ht="15.75" customHeight="1">
      <c r="A1176" s="403" t="s">
        <v>1526</v>
      </c>
      <c r="B1176" s="404">
        <v>5281.77</v>
      </c>
      <c r="C1176" s="405">
        <f t="shared" si="1"/>
        <v>0.003126121729</v>
      </c>
      <c r="D1176" s="403" t="s">
        <v>1526</v>
      </c>
      <c r="E1176" s="406">
        <v>59.7</v>
      </c>
      <c r="F1176" s="405">
        <f t="shared" si="2"/>
        <v>-0.001672240803</v>
      </c>
    </row>
    <row r="1177" ht="15.75" customHeight="1">
      <c r="A1177" s="403" t="s">
        <v>1527</v>
      </c>
      <c r="B1177" s="404">
        <v>5265.31</v>
      </c>
      <c r="C1177" s="405">
        <f t="shared" si="1"/>
        <v>0.004339483001</v>
      </c>
      <c r="D1177" s="403" t="s">
        <v>1527</v>
      </c>
      <c r="E1177" s="406">
        <v>59.8</v>
      </c>
      <c r="F1177" s="405">
        <f t="shared" si="2"/>
        <v>-0.001669449082</v>
      </c>
    </row>
    <row r="1178" ht="15.75" customHeight="1">
      <c r="A1178" s="403" t="s">
        <v>1528</v>
      </c>
      <c r="B1178" s="404">
        <v>5242.56</v>
      </c>
      <c r="C1178" s="405">
        <f t="shared" si="1"/>
        <v>0.00171392868</v>
      </c>
      <c r="D1178" s="403" t="s">
        <v>1528</v>
      </c>
      <c r="E1178" s="406">
        <v>59.9</v>
      </c>
      <c r="F1178" s="405">
        <f t="shared" si="2"/>
        <v>0</v>
      </c>
    </row>
    <row r="1179" ht="15.75" customHeight="1">
      <c r="A1179" s="403" t="s">
        <v>1529</v>
      </c>
      <c r="B1179" s="404">
        <v>5233.59</v>
      </c>
      <c r="C1179" s="405">
        <f t="shared" si="1"/>
        <v>0.002985812599</v>
      </c>
      <c r="D1179" s="403" t="s">
        <v>1529</v>
      </c>
      <c r="E1179" s="406">
        <v>59.9</v>
      </c>
      <c r="F1179" s="405">
        <f t="shared" si="2"/>
        <v>-0.009917355372</v>
      </c>
    </row>
    <row r="1180" ht="15.75" customHeight="1">
      <c r="A1180" s="403" t="s">
        <v>1530</v>
      </c>
      <c r="B1180" s="404">
        <v>5218.01</v>
      </c>
      <c r="C1180" s="405">
        <f t="shared" si="1"/>
        <v>-0.006284505267</v>
      </c>
      <c r="D1180" s="403" t="s">
        <v>1530</v>
      </c>
      <c r="E1180" s="406">
        <v>60.5</v>
      </c>
      <c r="F1180" s="405">
        <f t="shared" si="2"/>
        <v>0</v>
      </c>
    </row>
    <row r="1181" ht="15.75" customHeight="1">
      <c r="A1181" s="403" t="s">
        <v>1531</v>
      </c>
      <c r="B1181" s="404">
        <v>5251.01</v>
      </c>
      <c r="C1181" s="405">
        <f t="shared" si="1"/>
        <v>-0.002816264831</v>
      </c>
      <c r="D1181" s="403" t="s">
        <v>1531</v>
      </c>
      <c r="E1181" s="406">
        <v>60.5</v>
      </c>
      <c r="F1181" s="405">
        <f t="shared" si="2"/>
        <v>0.01001669449</v>
      </c>
    </row>
    <row r="1182" ht="15.75" customHeight="1">
      <c r="A1182" s="403" t="s">
        <v>1532</v>
      </c>
      <c r="B1182" s="404">
        <v>5265.84</v>
      </c>
      <c r="C1182" s="405">
        <f t="shared" si="1"/>
        <v>-0.001880297815</v>
      </c>
      <c r="D1182" s="403" t="s">
        <v>1532</v>
      </c>
      <c r="E1182" s="406">
        <v>59.9</v>
      </c>
      <c r="F1182" s="405">
        <f t="shared" si="2"/>
        <v>0.001672240803</v>
      </c>
    </row>
    <row r="1183" ht="15.75" customHeight="1">
      <c r="A1183" s="403" t="s">
        <v>1533</v>
      </c>
      <c r="B1183" s="404">
        <v>5275.76</v>
      </c>
      <c r="C1183" s="405">
        <f t="shared" si="1"/>
        <v>-0.003763437815</v>
      </c>
      <c r="D1183" s="403" t="s">
        <v>1533</v>
      </c>
      <c r="E1183" s="406">
        <v>59.8</v>
      </c>
      <c r="F1183" s="405">
        <f t="shared" si="2"/>
        <v>0.003355704698</v>
      </c>
    </row>
    <row r="1184" ht="15.75" customHeight="1">
      <c r="A1184" s="403" t="s">
        <v>1534</v>
      </c>
      <c r="B1184" s="404">
        <v>5295.69</v>
      </c>
      <c r="C1184" s="405">
        <f t="shared" si="1"/>
        <v>-0.001984463516</v>
      </c>
      <c r="D1184" s="403" t="s">
        <v>1534</v>
      </c>
      <c r="E1184" s="406">
        <v>59.6</v>
      </c>
      <c r="F1184" s="405">
        <f t="shared" si="2"/>
        <v>-0.008319467554</v>
      </c>
    </row>
    <row r="1185" ht="15.75" customHeight="1">
      <c r="A1185" s="403" t="s">
        <v>1535</v>
      </c>
      <c r="B1185" s="404">
        <v>5306.22</v>
      </c>
      <c r="C1185" s="405">
        <f t="shared" si="1"/>
        <v>-0.004984248425</v>
      </c>
      <c r="D1185" s="403" t="s">
        <v>1535</v>
      </c>
      <c r="E1185" s="406">
        <v>60.1</v>
      </c>
      <c r="F1185" s="405">
        <f t="shared" si="2"/>
        <v>0</v>
      </c>
    </row>
    <row r="1186" ht="15.75" customHeight="1">
      <c r="A1186" s="403" t="s">
        <v>1536</v>
      </c>
      <c r="B1186" s="404">
        <v>5332.8</v>
      </c>
      <c r="C1186" s="405">
        <f t="shared" si="1"/>
        <v>-0.005280622856</v>
      </c>
      <c r="D1186" s="403" t="s">
        <v>1536</v>
      </c>
      <c r="E1186" s="406">
        <v>60.1</v>
      </c>
      <c r="F1186" s="405">
        <f t="shared" si="2"/>
        <v>-0.003316749585</v>
      </c>
    </row>
    <row r="1187" ht="15.75" customHeight="1">
      <c r="A1187" s="403" t="s">
        <v>1537</v>
      </c>
      <c r="B1187" s="404">
        <v>5361.11</v>
      </c>
      <c r="C1187" s="405">
        <f t="shared" si="1"/>
        <v>0.002935223051</v>
      </c>
      <c r="D1187" s="403" t="s">
        <v>1537</v>
      </c>
      <c r="E1187" s="406">
        <v>60.3</v>
      </c>
      <c r="F1187" s="405">
        <f t="shared" si="2"/>
        <v>0.003327787022</v>
      </c>
    </row>
    <row r="1188" ht="15.75" customHeight="1">
      <c r="A1188" s="403" t="s">
        <v>1538</v>
      </c>
      <c r="B1188" s="404">
        <v>5345.42</v>
      </c>
      <c r="C1188" s="405">
        <f t="shared" si="1"/>
        <v>0.009226760816</v>
      </c>
      <c r="D1188" s="403" t="s">
        <v>1538</v>
      </c>
      <c r="E1188" s="406">
        <v>60.1</v>
      </c>
      <c r="F1188" s="405">
        <f t="shared" si="2"/>
        <v>-0.008250825083</v>
      </c>
    </row>
    <row r="1189" ht="15.75" customHeight="1">
      <c r="A1189" s="403" t="s">
        <v>1539</v>
      </c>
      <c r="B1189" s="404">
        <v>5296.55</v>
      </c>
      <c r="C1189" s="405">
        <f t="shared" si="1"/>
        <v>0.001094360735</v>
      </c>
      <c r="D1189" s="403" t="s">
        <v>1539</v>
      </c>
      <c r="E1189" s="406">
        <v>60.6</v>
      </c>
      <c r="F1189" s="405">
        <f t="shared" si="2"/>
        <v>0.004975124378</v>
      </c>
    </row>
    <row r="1190" ht="15.75" customHeight="1">
      <c r="A1190" s="403" t="s">
        <v>1540</v>
      </c>
      <c r="B1190" s="404">
        <v>5290.76</v>
      </c>
      <c r="C1190" s="405">
        <f t="shared" si="1"/>
        <v>0.001800710059</v>
      </c>
      <c r="D1190" s="403" t="s">
        <v>1540</v>
      </c>
      <c r="E1190" s="406">
        <v>60.3</v>
      </c>
      <c r="F1190" s="405">
        <f t="shared" si="2"/>
        <v>-0.008223684211</v>
      </c>
    </row>
    <row r="1191" ht="15.75" customHeight="1">
      <c r="A1191" s="403" t="s">
        <v>1541</v>
      </c>
      <c r="B1191" s="404">
        <v>5281.25</v>
      </c>
      <c r="C1191" s="405">
        <f t="shared" si="1"/>
        <v>-0.001034667998</v>
      </c>
      <c r="D1191" s="403" t="s">
        <v>1541</v>
      </c>
      <c r="E1191" s="406">
        <v>60.8</v>
      </c>
      <c r="F1191" s="405">
        <f t="shared" si="2"/>
        <v>0.003300330033</v>
      </c>
    </row>
    <row r="1192" ht="15.75" customHeight="1">
      <c r="A1192" s="403" t="s">
        <v>1542</v>
      </c>
      <c r="B1192" s="404">
        <v>5286.72</v>
      </c>
      <c r="C1192" s="405">
        <f t="shared" si="1"/>
        <v>-0.0003441403488</v>
      </c>
      <c r="D1192" s="403" t="s">
        <v>1542</v>
      </c>
      <c r="E1192" s="406">
        <v>60.6</v>
      </c>
      <c r="F1192" s="405">
        <f t="shared" si="2"/>
        <v>0.001652892562</v>
      </c>
    </row>
    <row r="1193" ht="15.75" customHeight="1">
      <c r="A1193" s="403" t="s">
        <v>1543</v>
      </c>
      <c r="B1193" s="404">
        <v>5288.54</v>
      </c>
      <c r="C1193" s="405">
        <f t="shared" si="1"/>
        <v>0.001759719657</v>
      </c>
      <c r="D1193" s="403" t="s">
        <v>1543</v>
      </c>
      <c r="E1193" s="406">
        <v>60.5</v>
      </c>
      <c r="F1193" s="405">
        <f t="shared" si="2"/>
        <v>-0.003294892916</v>
      </c>
    </row>
    <row r="1194" ht="15.75" customHeight="1">
      <c r="A1194" s="403" t="s">
        <v>1544</v>
      </c>
      <c r="B1194" s="404">
        <v>5279.25</v>
      </c>
      <c r="C1194" s="405">
        <f t="shared" si="1"/>
        <v>0.0005704820099</v>
      </c>
      <c r="D1194" s="403" t="s">
        <v>1544</v>
      </c>
      <c r="E1194" s="406">
        <v>60.7</v>
      </c>
      <c r="F1194" s="405">
        <f t="shared" si="2"/>
        <v>-0.001644736842</v>
      </c>
    </row>
    <row r="1195" ht="15.75" customHeight="1">
      <c r="A1195" s="403" t="s">
        <v>1545</v>
      </c>
      <c r="B1195" s="404">
        <v>5276.24</v>
      </c>
      <c r="C1195" s="405">
        <f t="shared" si="1"/>
        <v>-0.005599374287</v>
      </c>
      <c r="D1195" s="403" t="s">
        <v>1545</v>
      </c>
      <c r="E1195" s="406">
        <v>60.8</v>
      </c>
      <c r="F1195" s="405">
        <f t="shared" si="2"/>
        <v>0.009966777409</v>
      </c>
    </row>
    <row r="1196" ht="15.75" customHeight="1">
      <c r="A1196" s="403" t="s">
        <v>1546</v>
      </c>
      <c r="B1196" s="404">
        <v>5305.95</v>
      </c>
      <c r="C1196" s="405">
        <f t="shared" si="1"/>
        <v>0.001343692853</v>
      </c>
      <c r="D1196" s="403" t="s">
        <v>1546</v>
      </c>
      <c r="E1196" s="406">
        <v>60.2</v>
      </c>
      <c r="F1196" s="405">
        <f t="shared" si="2"/>
        <v>0.001663893511</v>
      </c>
    </row>
    <row r="1197" ht="15.75" customHeight="1">
      <c r="A1197" s="403" t="s">
        <v>1547</v>
      </c>
      <c r="B1197" s="404">
        <v>5298.83</v>
      </c>
      <c r="C1197" s="405">
        <f t="shared" si="1"/>
        <v>0.00793783645</v>
      </c>
      <c r="D1197" s="403" t="s">
        <v>1547</v>
      </c>
      <c r="E1197" s="406">
        <v>60.1</v>
      </c>
      <c r="F1197" s="405">
        <f t="shared" si="2"/>
        <v>-0.003316749585</v>
      </c>
    </row>
    <row r="1198" ht="15.75" customHeight="1">
      <c r="A1198" s="403" t="s">
        <v>1548</v>
      </c>
      <c r="B1198" s="404">
        <v>5257.1</v>
      </c>
      <c r="C1198" s="405">
        <f t="shared" si="1"/>
        <v>0.0001978668432</v>
      </c>
      <c r="D1198" s="403" t="s">
        <v>1548</v>
      </c>
      <c r="E1198" s="406">
        <v>60.3</v>
      </c>
      <c r="F1198" s="405">
        <f t="shared" si="2"/>
        <v>-0.008223684211</v>
      </c>
    </row>
    <row r="1199" ht="15.75" customHeight="1">
      <c r="A1199" s="403" t="s">
        <v>1549</v>
      </c>
      <c r="B1199" s="404">
        <v>5256.06</v>
      </c>
      <c r="C1199" s="405">
        <f t="shared" si="1"/>
        <v>0.002181282915</v>
      </c>
      <c r="D1199" s="403" t="s">
        <v>1549</v>
      </c>
      <c r="E1199" s="406">
        <v>60.8</v>
      </c>
      <c r="F1199" s="405">
        <f t="shared" si="2"/>
        <v>0.003300330033</v>
      </c>
    </row>
    <row r="1200" ht="15.75" customHeight="1">
      <c r="A1200" s="403" t="s">
        <v>1550</v>
      </c>
      <c r="B1200" s="404">
        <v>5244.62</v>
      </c>
      <c r="C1200" s="405">
        <f t="shared" si="1"/>
        <v>-0.0001830112209</v>
      </c>
      <c r="D1200" s="403" t="s">
        <v>1550</v>
      </c>
      <c r="E1200" s="406">
        <v>60.6</v>
      </c>
      <c r="F1200" s="405">
        <f t="shared" si="2"/>
        <v>0.006644518272</v>
      </c>
    </row>
    <row r="1201" ht="15.75" customHeight="1">
      <c r="A1201" s="403" t="s">
        <v>1551</v>
      </c>
      <c r="B1201" s="404">
        <v>5245.58</v>
      </c>
      <c r="C1201" s="405">
        <f t="shared" si="1"/>
        <v>-0.002472150276</v>
      </c>
      <c r="D1201" s="403" t="s">
        <v>1551</v>
      </c>
      <c r="E1201" s="406">
        <v>60.2</v>
      </c>
      <c r="F1201" s="405">
        <f t="shared" si="2"/>
        <v>-0.00823723229</v>
      </c>
    </row>
    <row r="1202" ht="15.75" customHeight="1">
      <c r="A1202" s="403" t="s">
        <v>1552</v>
      </c>
      <c r="B1202" s="404">
        <v>5258.58</v>
      </c>
      <c r="C1202" s="405">
        <f t="shared" si="1"/>
        <v>0.003725859219</v>
      </c>
      <c r="D1202" s="403" t="s">
        <v>1552</v>
      </c>
      <c r="E1202" s="406">
        <v>60.7</v>
      </c>
      <c r="F1202" s="405">
        <f t="shared" si="2"/>
        <v>-0.009787928222</v>
      </c>
    </row>
    <row r="1203" ht="15.75" customHeight="1">
      <c r="A1203" s="403" t="s">
        <v>1553</v>
      </c>
      <c r="B1203" s="404">
        <v>5239.06</v>
      </c>
      <c r="C1203" s="405">
        <f t="shared" si="1"/>
        <v>-0.00756018693</v>
      </c>
      <c r="D1203" s="403" t="s">
        <v>1553</v>
      </c>
      <c r="E1203" s="406">
        <v>61.3</v>
      </c>
      <c r="F1203" s="405">
        <f t="shared" si="2"/>
        <v>-0.006482982172</v>
      </c>
    </row>
    <row r="1204" ht="15.75" customHeight="1">
      <c r="A1204" s="403" t="s">
        <v>1554</v>
      </c>
      <c r="B1204" s="404">
        <v>5278.97</v>
      </c>
      <c r="C1204" s="405">
        <f t="shared" si="1"/>
        <v>0.003776304356</v>
      </c>
      <c r="D1204" s="403" t="s">
        <v>1554</v>
      </c>
      <c r="E1204" s="406">
        <v>61.7</v>
      </c>
      <c r="F1204" s="405">
        <f t="shared" si="2"/>
        <v>-0.004838709677</v>
      </c>
    </row>
    <row r="1205" ht="15.75" customHeight="1">
      <c r="A1205" s="403" t="s">
        <v>1555</v>
      </c>
      <c r="B1205" s="404">
        <v>5259.11</v>
      </c>
      <c r="C1205" s="405">
        <f t="shared" si="1"/>
        <v>0.00322383117</v>
      </c>
      <c r="D1205" s="403" t="s">
        <v>1555</v>
      </c>
      <c r="E1205" s="406">
        <v>62.0</v>
      </c>
      <c r="F1205" s="405">
        <f t="shared" si="2"/>
        <v>0</v>
      </c>
    </row>
    <row r="1206" ht="15.75" customHeight="1">
      <c r="A1206" s="403" t="s">
        <v>1556</v>
      </c>
      <c r="B1206" s="404">
        <v>5242.21</v>
      </c>
      <c r="C1206" s="405">
        <f t="shared" si="1"/>
        <v>0.007274683678</v>
      </c>
      <c r="D1206" s="403" t="s">
        <v>1556</v>
      </c>
      <c r="E1206" s="406">
        <v>62.0</v>
      </c>
      <c r="F1206" s="405">
        <f t="shared" si="2"/>
        <v>0</v>
      </c>
    </row>
    <row r="1207" ht="15.75" customHeight="1">
      <c r="A1207" s="403" t="s">
        <v>1557</v>
      </c>
      <c r="B1207" s="404">
        <v>5204.35</v>
      </c>
      <c r="C1207" s="405">
        <f t="shared" si="1"/>
        <v>-0.003940715109</v>
      </c>
      <c r="D1207" s="403" t="s">
        <v>1557</v>
      </c>
      <c r="E1207" s="406">
        <v>62.0</v>
      </c>
      <c r="F1207" s="405">
        <f t="shared" si="2"/>
        <v>0.003236245955</v>
      </c>
    </row>
    <row r="1208" ht="15.75" customHeight="1">
      <c r="A1208" s="403" t="s">
        <v>1558</v>
      </c>
      <c r="B1208" s="404">
        <v>5224.94</v>
      </c>
      <c r="C1208" s="405">
        <f t="shared" si="1"/>
        <v>-0.002679910975</v>
      </c>
      <c r="D1208" s="403" t="s">
        <v>1558</v>
      </c>
      <c r="E1208" s="406">
        <v>61.8</v>
      </c>
      <c r="F1208" s="405">
        <f t="shared" si="2"/>
        <v>-0.01277955272</v>
      </c>
    </row>
    <row r="1209" ht="15.75" customHeight="1">
      <c r="A1209" s="403" t="s">
        <v>1559</v>
      </c>
      <c r="B1209" s="404">
        <v>5238.98</v>
      </c>
      <c r="C1209" s="405">
        <f t="shared" si="1"/>
        <v>-0.003706401292</v>
      </c>
      <c r="D1209" s="403" t="s">
        <v>1559</v>
      </c>
      <c r="E1209" s="406">
        <v>62.6</v>
      </c>
      <c r="F1209" s="405">
        <f t="shared" si="2"/>
        <v>0.003205128205</v>
      </c>
    </row>
    <row r="1210" ht="15.75" customHeight="1">
      <c r="A1210" s="403" t="s">
        <v>1560</v>
      </c>
      <c r="B1210" s="404">
        <v>5258.47</v>
      </c>
      <c r="C1210" s="405">
        <f t="shared" si="1"/>
        <v>-0.004854166824</v>
      </c>
      <c r="D1210" s="403" t="s">
        <v>1560</v>
      </c>
      <c r="E1210" s="406">
        <v>62.4</v>
      </c>
      <c r="F1210" s="405">
        <f t="shared" si="2"/>
        <v>0</v>
      </c>
    </row>
    <row r="1211" ht="15.75" customHeight="1">
      <c r="A1211" s="403" t="s">
        <v>1561</v>
      </c>
      <c r="B1211" s="404">
        <v>5284.12</v>
      </c>
      <c r="C1211" s="405">
        <f t="shared" si="1"/>
        <v>-0.002821249766</v>
      </c>
      <c r="D1211" s="403" t="s">
        <v>1561</v>
      </c>
      <c r="E1211" s="406">
        <v>62.4</v>
      </c>
      <c r="F1211" s="405">
        <f t="shared" si="2"/>
        <v>0.009708737864</v>
      </c>
    </row>
    <row r="1212" ht="15.75" customHeight="1">
      <c r="A1212" s="403" t="s">
        <v>1562</v>
      </c>
      <c r="B1212" s="404">
        <v>5299.07</v>
      </c>
      <c r="C1212" s="405">
        <f t="shared" si="1"/>
        <v>0.01001808821</v>
      </c>
      <c r="D1212" s="403" t="s">
        <v>1562</v>
      </c>
      <c r="E1212" s="406">
        <v>61.8</v>
      </c>
      <c r="F1212" s="405">
        <f t="shared" si="2"/>
        <v>0.02657807309</v>
      </c>
    </row>
    <row r="1213" ht="15.75" customHeight="1">
      <c r="A1213" s="403" t="s">
        <v>1563</v>
      </c>
      <c r="B1213" s="404">
        <v>5246.51</v>
      </c>
      <c r="C1213" s="405">
        <f t="shared" si="1"/>
        <v>0.006576839472</v>
      </c>
      <c r="D1213" s="403" t="s">
        <v>1563</v>
      </c>
      <c r="E1213" s="406">
        <v>60.2</v>
      </c>
      <c r="F1213" s="405">
        <f t="shared" si="2"/>
        <v>-0.01954397394</v>
      </c>
    </row>
    <row r="1214" ht="15.75" customHeight="1">
      <c r="A1214" s="403" t="s">
        <v>1564</v>
      </c>
      <c r="B1214" s="404">
        <v>5212.23</v>
      </c>
      <c r="C1214" s="405">
        <f t="shared" si="1"/>
        <v>-0.01321648454</v>
      </c>
      <c r="D1214" s="403" t="s">
        <v>1564</v>
      </c>
      <c r="E1214" s="406">
        <v>61.4</v>
      </c>
      <c r="F1214" s="405">
        <f t="shared" si="2"/>
        <v>-0.004862236629</v>
      </c>
    </row>
    <row r="1215" ht="15.75" customHeight="1">
      <c r="A1215" s="403" t="s">
        <v>1565</v>
      </c>
      <c r="B1215" s="404">
        <v>5282.04</v>
      </c>
      <c r="C1215" s="405">
        <f t="shared" si="1"/>
        <v>0.001082191599</v>
      </c>
      <c r="D1215" s="403" t="s">
        <v>1565</v>
      </c>
      <c r="E1215" s="406">
        <v>61.7</v>
      </c>
      <c r="F1215" s="405">
        <f t="shared" si="2"/>
        <v>-0.008038585209</v>
      </c>
    </row>
    <row r="1216" ht="15.75" customHeight="1">
      <c r="A1216" s="403" t="s">
        <v>1566</v>
      </c>
      <c r="B1216" s="404">
        <v>5276.33</v>
      </c>
      <c r="C1216" s="405">
        <f t="shared" si="1"/>
        <v>0.00450437587</v>
      </c>
      <c r="D1216" s="403" t="s">
        <v>1566</v>
      </c>
      <c r="E1216" s="406">
        <v>62.2</v>
      </c>
      <c r="F1216" s="405">
        <f t="shared" si="2"/>
        <v>-0.009554140127</v>
      </c>
    </row>
    <row r="1217" ht="15.75" customHeight="1">
      <c r="A1217" s="403" t="s">
        <v>1567</v>
      </c>
      <c r="B1217" s="404">
        <v>5252.67</v>
      </c>
      <c r="C1217" s="405">
        <f t="shared" si="1"/>
        <v>0.0001370919373</v>
      </c>
      <c r="D1217" s="403" t="s">
        <v>1567</v>
      </c>
      <c r="E1217" s="406">
        <v>62.8</v>
      </c>
      <c r="F1217" s="405">
        <f t="shared" si="2"/>
        <v>0.0048</v>
      </c>
    </row>
    <row r="1218" ht="15.75" customHeight="1">
      <c r="A1218" s="403" t="s">
        <v>1568</v>
      </c>
      <c r="B1218" s="404">
        <v>5251.95</v>
      </c>
      <c r="C1218" s="405">
        <f t="shared" si="1"/>
        <v>-0.01485792961</v>
      </c>
      <c r="D1218" s="403" t="s">
        <v>1568</v>
      </c>
      <c r="E1218" s="406">
        <v>62.5</v>
      </c>
      <c r="F1218" s="405">
        <f t="shared" si="2"/>
        <v>-0.01497241923</v>
      </c>
    </row>
    <row r="1219" ht="15.75" customHeight="1">
      <c r="A1219" s="403" t="s">
        <v>1569</v>
      </c>
      <c r="B1219" s="404">
        <v>5331.16</v>
      </c>
      <c r="C1219" s="405">
        <f t="shared" si="1"/>
        <v>-0.009356110088</v>
      </c>
      <c r="D1219" s="403" t="s">
        <v>1569</v>
      </c>
      <c r="E1219" s="406">
        <v>63.45</v>
      </c>
      <c r="F1219" s="405">
        <f t="shared" si="2"/>
        <v>0</v>
      </c>
    </row>
    <row r="1220" ht="15.75" customHeight="1">
      <c r="A1220" s="403" t="s">
        <v>1570</v>
      </c>
      <c r="B1220" s="404">
        <v>5381.51</v>
      </c>
      <c r="C1220" s="405">
        <f t="shared" si="1"/>
        <v>0.000135668063</v>
      </c>
      <c r="D1220" s="403" t="s">
        <v>1570</v>
      </c>
      <c r="E1220" s="406">
        <v>63.45</v>
      </c>
      <c r="F1220" s="405">
        <f t="shared" si="2"/>
        <v>-0.005797555625</v>
      </c>
    </row>
    <row r="1221" ht="15.75" customHeight="1">
      <c r="A1221" s="403" t="s">
        <v>1571</v>
      </c>
      <c r="B1221" s="404">
        <v>5380.78</v>
      </c>
      <c r="C1221" s="405">
        <f t="shared" si="1"/>
        <v>-0.00353711564</v>
      </c>
      <c r="D1221" s="403" t="s">
        <v>1571</v>
      </c>
      <c r="E1221" s="406">
        <v>63.82</v>
      </c>
      <c r="F1221" s="405">
        <f t="shared" si="2"/>
        <v>-0.0028125</v>
      </c>
    </row>
    <row r="1222" ht="15.75" customHeight="1">
      <c r="A1222" s="403" t="s">
        <v>1572</v>
      </c>
      <c r="B1222" s="404">
        <v>5399.88</v>
      </c>
      <c r="C1222" s="405">
        <f t="shared" si="1"/>
        <v>0.002873109589</v>
      </c>
      <c r="D1222" s="403" t="s">
        <v>1572</v>
      </c>
      <c r="E1222" s="406">
        <v>64.0</v>
      </c>
      <c r="F1222" s="405">
        <f t="shared" si="2"/>
        <v>0.008668242711</v>
      </c>
    </row>
    <row r="1223" ht="15.75" customHeight="1">
      <c r="A1223" s="403" t="s">
        <v>1573</v>
      </c>
      <c r="B1223" s="404">
        <v>5384.41</v>
      </c>
      <c r="C1223" s="405">
        <f t="shared" si="1"/>
        <v>-0.0113818302</v>
      </c>
      <c r="D1223" s="403" t="s">
        <v>1573</v>
      </c>
      <c r="E1223" s="406">
        <v>63.45</v>
      </c>
      <c r="F1223" s="405">
        <f t="shared" si="2"/>
        <v>-0.009985957248</v>
      </c>
    </row>
    <row r="1224" ht="15.75" customHeight="1">
      <c r="A1224" s="403" t="s">
        <v>1574</v>
      </c>
      <c r="B1224" s="404">
        <v>5446.4</v>
      </c>
      <c r="C1224" s="405">
        <f t="shared" si="1"/>
        <v>0.002095672317</v>
      </c>
      <c r="D1224" s="403" t="s">
        <v>1574</v>
      </c>
      <c r="E1224" s="406">
        <v>64.09</v>
      </c>
      <c r="F1224" s="405">
        <f t="shared" si="2"/>
        <v>-0.01807874981</v>
      </c>
    </row>
    <row r="1225" ht="15.75" customHeight="1">
      <c r="A1225" s="403" t="s">
        <v>1575</v>
      </c>
      <c r="B1225" s="404">
        <v>5435.01</v>
      </c>
      <c r="C1225" s="405">
        <f t="shared" si="1"/>
        <v>-0.0002097072377</v>
      </c>
      <c r="D1225" s="403" t="s">
        <v>1575</v>
      </c>
      <c r="E1225" s="406">
        <v>65.27</v>
      </c>
      <c r="F1225" s="405">
        <f t="shared" si="2"/>
        <v>0.02706530291</v>
      </c>
    </row>
    <row r="1226" ht="15.75" customHeight="1">
      <c r="A1226" s="403" t="s">
        <v>1576</v>
      </c>
      <c r="B1226" s="404">
        <v>5436.15</v>
      </c>
      <c r="C1226" s="405">
        <f t="shared" si="1"/>
        <v>-0.003603497922</v>
      </c>
      <c r="D1226" s="403" t="s">
        <v>1576</v>
      </c>
      <c r="E1226" s="406">
        <v>63.55</v>
      </c>
      <c r="F1226" s="405">
        <f t="shared" si="2"/>
        <v>0.002998737374</v>
      </c>
    </row>
    <row r="1227" ht="15.75" customHeight="1">
      <c r="A1227" s="403" t="s">
        <v>1577</v>
      </c>
      <c r="B1227" s="404">
        <v>5455.81</v>
      </c>
      <c r="C1227" s="405">
        <f t="shared" si="1"/>
        <v>0.002732983639</v>
      </c>
      <c r="D1227" s="403" t="s">
        <v>1577</v>
      </c>
      <c r="E1227" s="406">
        <v>63.36</v>
      </c>
      <c r="F1227" s="405">
        <f t="shared" si="2"/>
        <v>0.004279600571</v>
      </c>
    </row>
    <row r="1228" ht="15.75" customHeight="1">
      <c r="A1228" s="403" t="s">
        <v>1578</v>
      </c>
      <c r="B1228" s="404">
        <v>5440.94</v>
      </c>
      <c r="C1228" s="405">
        <f t="shared" si="1"/>
        <v>0.005568482353</v>
      </c>
      <c r="D1228" s="403" t="s">
        <v>1578</v>
      </c>
      <c r="E1228" s="406">
        <v>63.09</v>
      </c>
      <c r="F1228" s="405">
        <f t="shared" si="2"/>
        <v>0</v>
      </c>
    </row>
    <row r="1229" ht="15.75" customHeight="1">
      <c r="A1229" s="403" t="s">
        <v>1579</v>
      </c>
      <c r="B1229" s="404">
        <v>5410.81</v>
      </c>
      <c r="C1229" s="405">
        <f t="shared" si="1"/>
        <v>-0.00137682323</v>
      </c>
      <c r="D1229" s="403" t="s">
        <v>1579</v>
      </c>
      <c r="E1229" s="406">
        <v>63.09</v>
      </c>
      <c r="F1229" s="405">
        <f t="shared" si="2"/>
        <v>-0.01004236623</v>
      </c>
    </row>
    <row r="1230" ht="15.75" customHeight="1">
      <c r="A1230" s="403" t="s">
        <v>1580</v>
      </c>
      <c r="B1230" s="404">
        <v>5418.27</v>
      </c>
      <c r="C1230" s="405">
        <f t="shared" si="1"/>
        <v>-0.0008077231612</v>
      </c>
      <c r="D1230" s="403" t="s">
        <v>1580</v>
      </c>
      <c r="E1230" s="406">
        <v>63.73</v>
      </c>
      <c r="F1230" s="405">
        <f t="shared" si="2"/>
        <v>0.001414204903</v>
      </c>
    </row>
    <row r="1231" ht="15.75" customHeight="1">
      <c r="A1231" s="403" t="s">
        <v>1581</v>
      </c>
      <c r="B1231" s="404">
        <v>5422.65</v>
      </c>
      <c r="C1231" s="405">
        <f t="shared" si="1"/>
        <v>0.007753306585</v>
      </c>
      <c r="D1231" s="403" t="s">
        <v>1581</v>
      </c>
      <c r="E1231" s="406">
        <v>63.64</v>
      </c>
      <c r="F1231" s="405">
        <f t="shared" si="2"/>
        <v>-0.001412207751</v>
      </c>
    </row>
    <row r="1232" ht="15.75" customHeight="1">
      <c r="A1232" s="403" t="s">
        <v>1582</v>
      </c>
      <c r="B1232" s="404">
        <v>5380.93</v>
      </c>
      <c r="C1232" s="405">
        <f t="shared" si="1"/>
        <v>0.002052175921</v>
      </c>
      <c r="D1232" s="403" t="s">
        <v>1582</v>
      </c>
      <c r="E1232" s="406">
        <v>63.73</v>
      </c>
      <c r="F1232" s="405">
        <f t="shared" si="2"/>
        <v>0.004412923562</v>
      </c>
    </row>
    <row r="1233" ht="15.75" customHeight="1">
      <c r="A1233" s="403" t="s">
        <v>1583</v>
      </c>
      <c r="B1233" s="404">
        <v>5369.91</v>
      </c>
      <c r="C1233" s="405">
        <f t="shared" si="1"/>
        <v>0.0001788059118</v>
      </c>
      <c r="D1233" s="403" t="s">
        <v>1583</v>
      </c>
      <c r="E1233" s="406">
        <v>63.45</v>
      </c>
      <c r="F1233" s="405">
        <f t="shared" si="2"/>
        <v>-0.005797555625</v>
      </c>
    </row>
    <row r="1234" ht="15.75" customHeight="1">
      <c r="A1234" s="403" t="s">
        <v>1584</v>
      </c>
      <c r="B1234" s="404">
        <v>5368.95</v>
      </c>
      <c r="C1234" s="405">
        <f t="shared" si="1"/>
        <v>0.00487939089</v>
      </c>
      <c r="D1234" s="403" t="s">
        <v>1584</v>
      </c>
      <c r="E1234" s="406">
        <v>63.82</v>
      </c>
      <c r="F1234" s="405">
        <f t="shared" si="2"/>
        <v>0.004248623131</v>
      </c>
    </row>
    <row r="1235" ht="15.75" customHeight="1">
      <c r="A1235" s="403" t="s">
        <v>1585</v>
      </c>
      <c r="B1235" s="404">
        <v>5342.88</v>
      </c>
      <c r="C1235" s="405">
        <f t="shared" si="1"/>
        <v>-0.008898411197</v>
      </c>
      <c r="D1235" s="403" t="s">
        <v>1585</v>
      </c>
      <c r="E1235" s="406">
        <v>63.55</v>
      </c>
      <c r="F1235" s="405">
        <f t="shared" si="2"/>
        <v>-0.01120273845</v>
      </c>
    </row>
    <row r="1236" ht="15.75" customHeight="1">
      <c r="A1236" s="403" t="s">
        <v>1586</v>
      </c>
      <c r="B1236" s="404">
        <v>5390.85</v>
      </c>
      <c r="C1236" s="405">
        <f t="shared" si="1"/>
        <v>0.0007369757633</v>
      </c>
      <c r="D1236" s="403" t="s">
        <v>1586</v>
      </c>
      <c r="E1236" s="406">
        <v>64.27</v>
      </c>
      <c r="F1236" s="405">
        <f t="shared" si="2"/>
        <v>0.03661290323</v>
      </c>
    </row>
    <row r="1237" ht="15.75" customHeight="1">
      <c r="A1237" s="403" t="s">
        <v>1587</v>
      </c>
      <c r="B1237" s="404">
        <v>5386.88</v>
      </c>
      <c r="C1237" s="405">
        <f t="shared" si="1"/>
        <v>0.005476394017</v>
      </c>
      <c r="D1237" s="403" t="s">
        <v>1587</v>
      </c>
      <c r="E1237" s="406">
        <v>62.0</v>
      </c>
      <c r="F1237" s="405">
        <f t="shared" si="2"/>
        <v>-0.002894821486</v>
      </c>
    </row>
    <row r="1238" ht="15.75" customHeight="1">
      <c r="A1238" s="403" t="s">
        <v>1588</v>
      </c>
      <c r="B1238" s="404">
        <v>5357.54</v>
      </c>
      <c r="C1238" s="405">
        <f t="shared" si="1"/>
        <v>-0.01065511409</v>
      </c>
      <c r="D1238" s="403" t="s">
        <v>1588</v>
      </c>
      <c r="E1238" s="406">
        <v>62.18</v>
      </c>
      <c r="F1238" s="405">
        <f t="shared" si="2"/>
        <v>-0.03116235587</v>
      </c>
    </row>
    <row r="1239" ht="15.75" customHeight="1">
      <c r="A1239" s="403" t="s">
        <v>1589</v>
      </c>
      <c r="B1239" s="404">
        <v>5415.24</v>
      </c>
      <c r="C1239" s="405">
        <f t="shared" si="1"/>
        <v>-0.009476774494</v>
      </c>
      <c r="D1239" s="403" t="s">
        <v>1589</v>
      </c>
      <c r="E1239" s="406">
        <v>64.18</v>
      </c>
      <c r="F1239" s="405">
        <f t="shared" si="2"/>
        <v>0.001404275238</v>
      </c>
    </row>
    <row r="1240" ht="15.75" customHeight="1">
      <c r="A1240" s="403" t="s">
        <v>1590</v>
      </c>
      <c r="B1240" s="404">
        <v>5467.05</v>
      </c>
      <c r="C1240" s="405">
        <f t="shared" si="1"/>
        <v>-0.00896401704</v>
      </c>
      <c r="D1240" s="403" t="s">
        <v>1590</v>
      </c>
      <c r="E1240" s="406">
        <v>64.09</v>
      </c>
      <c r="F1240" s="405">
        <f t="shared" si="2"/>
        <v>-0.002800684612</v>
      </c>
    </row>
    <row r="1241" ht="15.75" customHeight="1">
      <c r="A1241" s="403" t="s">
        <v>1591</v>
      </c>
      <c r="B1241" s="404">
        <v>5516.5</v>
      </c>
      <c r="C1241" s="405">
        <f t="shared" si="1"/>
        <v>0.008021781237</v>
      </c>
      <c r="D1241" s="403" t="s">
        <v>1591</v>
      </c>
      <c r="E1241" s="406">
        <v>64.27</v>
      </c>
      <c r="F1241" s="405">
        <f t="shared" si="2"/>
        <v>-0.002792862684</v>
      </c>
    </row>
    <row r="1242" ht="15.75" customHeight="1">
      <c r="A1242" s="403" t="s">
        <v>1592</v>
      </c>
      <c r="B1242" s="404">
        <v>5472.6</v>
      </c>
      <c r="C1242" s="405">
        <f t="shared" si="1"/>
        <v>0.005290422132</v>
      </c>
      <c r="D1242" s="403" t="s">
        <v>1592</v>
      </c>
      <c r="E1242" s="406">
        <v>64.45</v>
      </c>
      <c r="F1242" s="405">
        <f t="shared" si="2"/>
        <v>0</v>
      </c>
    </row>
    <row r="1243" ht="15.75" customHeight="1">
      <c r="A1243" s="403" t="s">
        <v>1593</v>
      </c>
      <c r="B1243" s="404">
        <v>5443.8</v>
      </c>
      <c r="C1243" s="405">
        <f t="shared" si="1"/>
        <v>-0.003727922081</v>
      </c>
      <c r="D1243" s="403" t="s">
        <v>1593</v>
      </c>
      <c r="E1243" s="406">
        <v>64.45</v>
      </c>
      <c r="F1243" s="405">
        <f t="shared" si="2"/>
        <v>-0.01256319902</v>
      </c>
    </row>
    <row r="1244" ht="15.75" customHeight="1">
      <c r="A1244" s="403" t="s">
        <v>1594</v>
      </c>
      <c r="B1244" s="404">
        <v>5464.17</v>
      </c>
      <c r="C1244" s="405">
        <f t="shared" si="1"/>
        <v>-0.006624719804</v>
      </c>
      <c r="D1244" s="403" t="s">
        <v>1594</v>
      </c>
      <c r="E1244" s="406">
        <v>65.27</v>
      </c>
      <c r="F1244" s="405">
        <f t="shared" si="2"/>
        <v>0</v>
      </c>
    </row>
    <row r="1245" ht="15.75" customHeight="1">
      <c r="A1245" s="403" t="s">
        <v>1595</v>
      </c>
      <c r="B1245" s="404">
        <v>5500.61</v>
      </c>
      <c r="C1245" s="405">
        <f t="shared" si="1"/>
        <v>-0.005107752969</v>
      </c>
      <c r="D1245" s="403" t="s">
        <v>1595</v>
      </c>
      <c r="E1245" s="406">
        <v>65.27</v>
      </c>
      <c r="F1245" s="405">
        <f t="shared" si="2"/>
        <v>0.00554614081</v>
      </c>
    </row>
    <row r="1246" ht="15.75" customHeight="1">
      <c r="A1246" s="403" t="s">
        <v>1596</v>
      </c>
      <c r="B1246" s="404">
        <v>5528.85</v>
      </c>
      <c r="C1246" s="405">
        <f t="shared" si="1"/>
        <v>-0.002720092065</v>
      </c>
      <c r="D1246" s="403" t="s">
        <v>1596</v>
      </c>
      <c r="E1246" s="406">
        <v>64.91</v>
      </c>
      <c r="F1246" s="405">
        <f t="shared" si="2"/>
        <v>-0.01785444091</v>
      </c>
    </row>
    <row r="1247" ht="15.75" customHeight="1">
      <c r="A1247" s="403" t="s">
        <v>1597</v>
      </c>
      <c r="B1247" s="404">
        <v>5543.93</v>
      </c>
      <c r="C1247" s="405">
        <f t="shared" si="1"/>
        <v>0.0006895169951</v>
      </c>
      <c r="D1247" s="403" t="s">
        <v>1597</v>
      </c>
      <c r="E1247" s="406">
        <v>66.09</v>
      </c>
      <c r="F1247" s="405">
        <f t="shared" si="2"/>
        <v>-0.001359927471</v>
      </c>
    </row>
    <row r="1248" ht="15.75" customHeight="1">
      <c r="A1248" s="403" t="s">
        <v>1598</v>
      </c>
      <c r="B1248" s="404">
        <v>5540.11</v>
      </c>
      <c r="C1248" s="405">
        <f t="shared" si="1"/>
        <v>-0.001742411411</v>
      </c>
      <c r="D1248" s="403" t="s">
        <v>1598</v>
      </c>
      <c r="E1248" s="406">
        <v>66.18</v>
      </c>
      <c r="F1248" s="405">
        <f t="shared" si="2"/>
        <v>0.008226691042</v>
      </c>
    </row>
    <row r="1249" ht="15.75" customHeight="1">
      <c r="A1249" s="403" t="s">
        <v>1599</v>
      </c>
      <c r="B1249" s="404">
        <v>5549.78</v>
      </c>
      <c r="C1249" s="405">
        <f t="shared" si="1"/>
        <v>-0.004388042137</v>
      </c>
      <c r="D1249" s="403" t="s">
        <v>1599</v>
      </c>
      <c r="E1249" s="406">
        <v>65.64</v>
      </c>
      <c r="F1249" s="405">
        <f t="shared" si="2"/>
        <v>-0.006808896959</v>
      </c>
    </row>
    <row r="1250" ht="15.75" customHeight="1">
      <c r="A1250" s="403" t="s">
        <v>1600</v>
      </c>
      <c r="B1250" s="404">
        <v>5574.24</v>
      </c>
      <c r="C1250" s="405">
        <f t="shared" si="1"/>
        <v>0.00215920593</v>
      </c>
      <c r="D1250" s="403" t="s">
        <v>1600</v>
      </c>
      <c r="E1250" s="406">
        <v>66.09</v>
      </c>
      <c r="F1250" s="405">
        <f t="shared" si="2"/>
        <v>-0.002716161159</v>
      </c>
    </row>
    <row r="1251" ht="15.75" customHeight="1">
      <c r="A1251" s="403" t="s">
        <v>1601</v>
      </c>
      <c r="B1251" s="404">
        <v>5562.23</v>
      </c>
      <c r="C1251" s="405">
        <f t="shared" si="1"/>
        <v>0.001698242328</v>
      </c>
      <c r="D1251" s="403" t="s">
        <v>1601</v>
      </c>
      <c r="E1251" s="406">
        <v>66.27</v>
      </c>
      <c r="F1251" s="405">
        <f t="shared" si="2"/>
        <v>0.022369639</v>
      </c>
    </row>
    <row r="1252" ht="15.75" customHeight="1">
      <c r="A1252" s="403" t="s">
        <v>1602</v>
      </c>
      <c r="B1252" s="404">
        <v>5552.8</v>
      </c>
      <c r="C1252" s="405">
        <f t="shared" si="1"/>
        <v>-0.006729369171</v>
      </c>
      <c r="D1252" s="403" t="s">
        <v>1602</v>
      </c>
      <c r="E1252" s="406">
        <v>64.82</v>
      </c>
      <c r="F1252" s="405">
        <f t="shared" si="2"/>
        <v>-0.002769230769</v>
      </c>
    </row>
    <row r="1253" ht="15.75" customHeight="1">
      <c r="A1253" s="403" t="s">
        <v>1603</v>
      </c>
      <c r="B1253" s="404">
        <v>5590.42</v>
      </c>
      <c r="C1253" s="405">
        <f t="shared" si="1"/>
        <v>-0.001824791452</v>
      </c>
      <c r="D1253" s="403" t="s">
        <v>1603</v>
      </c>
      <c r="E1253" s="406">
        <v>65.0</v>
      </c>
      <c r="F1253" s="405">
        <f t="shared" si="2"/>
        <v>-0.008390541571</v>
      </c>
    </row>
    <row r="1254" ht="15.75" customHeight="1">
      <c r="A1254" s="403" t="s">
        <v>1604</v>
      </c>
      <c r="B1254" s="404">
        <v>5600.64</v>
      </c>
      <c r="C1254" s="405">
        <f t="shared" si="1"/>
        <v>-0.001809014417</v>
      </c>
      <c r="D1254" s="403" t="s">
        <v>1604</v>
      </c>
      <c r="E1254" s="406">
        <v>65.55</v>
      </c>
      <c r="F1254" s="405">
        <f t="shared" si="2"/>
        <v>-0.004102096627</v>
      </c>
    </row>
    <row r="1255" ht="15.75" customHeight="1">
      <c r="A1255" s="403" t="s">
        <v>1605</v>
      </c>
      <c r="B1255" s="404">
        <v>5610.79</v>
      </c>
      <c r="C1255" s="405">
        <f t="shared" si="1"/>
        <v>-0.001533968869</v>
      </c>
      <c r="D1255" s="403" t="s">
        <v>1605</v>
      </c>
      <c r="E1255" s="406">
        <v>65.82</v>
      </c>
      <c r="F1255" s="405">
        <f t="shared" si="2"/>
        <v>0.004118993135</v>
      </c>
    </row>
    <row r="1256" ht="15.75" customHeight="1">
      <c r="A1256" s="403" t="s">
        <v>1606</v>
      </c>
      <c r="B1256" s="404">
        <v>5619.41</v>
      </c>
      <c r="C1256" s="405">
        <f t="shared" si="1"/>
        <v>0.006166550581</v>
      </c>
      <c r="D1256" s="403" t="s">
        <v>1606</v>
      </c>
      <c r="E1256" s="406">
        <v>65.55</v>
      </c>
      <c r="F1256" s="405">
        <f t="shared" si="2"/>
        <v>0.01126195619</v>
      </c>
    </row>
    <row r="1257" ht="15.75" customHeight="1">
      <c r="A1257" s="403" t="s">
        <v>1607</v>
      </c>
      <c r="B1257" s="404">
        <v>5584.97</v>
      </c>
      <c r="C1257" s="405">
        <f t="shared" si="1"/>
        <v>-0.002133319993</v>
      </c>
      <c r="D1257" s="403" t="s">
        <v>1607</v>
      </c>
      <c r="E1257" s="406">
        <v>64.82</v>
      </c>
      <c r="F1257" s="405">
        <f t="shared" si="2"/>
        <v>0.007147296457</v>
      </c>
    </row>
    <row r="1258" ht="15.75" customHeight="1">
      <c r="A1258" s="403" t="s">
        <v>1608</v>
      </c>
      <c r="B1258" s="404">
        <v>5596.91</v>
      </c>
      <c r="C1258" s="405">
        <f t="shared" si="1"/>
        <v>0.004616607942</v>
      </c>
      <c r="D1258" s="403" t="s">
        <v>1608</v>
      </c>
      <c r="E1258" s="406">
        <v>64.36</v>
      </c>
      <c r="F1258" s="405">
        <f t="shared" si="2"/>
        <v>-0.004331683168</v>
      </c>
    </row>
    <row r="1259" ht="15.75" customHeight="1">
      <c r="A1259" s="403" t="s">
        <v>1609</v>
      </c>
      <c r="B1259" s="404">
        <v>5571.19</v>
      </c>
      <c r="C1259" s="405">
        <f t="shared" si="1"/>
        <v>0.005902320123</v>
      </c>
      <c r="D1259" s="403" t="s">
        <v>1609</v>
      </c>
      <c r="E1259" s="406">
        <v>64.64</v>
      </c>
      <c r="F1259" s="405">
        <f t="shared" si="2"/>
        <v>0.002948021722</v>
      </c>
    </row>
    <row r="1260" ht="15.75" customHeight="1">
      <c r="A1260" s="403" t="s">
        <v>1610</v>
      </c>
      <c r="B1260" s="404">
        <v>5538.5</v>
      </c>
      <c r="C1260" s="405">
        <f t="shared" si="1"/>
        <v>0.01294136151</v>
      </c>
      <c r="D1260" s="403" t="s">
        <v>1610</v>
      </c>
      <c r="E1260" s="406">
        <v>64.45</v>
      </c>
      <c r="F1260" s="405">
        <f t="shared" si="2"/>
        <v>0</v>
      </c>
    </row>
    <row r="1261" ht="15.75" customHeight="1">
      <c r="A1261" s="403" t="s">
        <v>1611</v>
      </c>
      <c r="B1261" s="404">
        <v>5467.74</v>
      </c>
      <c r="C1261" s="405">
        <f t="shared" si="1"/>
        <v>0.01096247539</v>
      </c>
      <c r="D1261" s="403" t="s">
        <v>1611</v>
      </c>
      <c r="E1261" s="406">
        <v>64.45</v>
      </c>
      <c r="F1261" s="405">
        <f t="shared" si="2"/>
        <v>0.004206918043</v>
      </c>
    </row>
    <row r="1262" ht="15.75" customHeight="1">
      <c r="A1262" s="403" t="s">
        <v>1612</v>
      </c>
      <c r="B1262" s="404">
        <v>5408.45</v>
      </c>
      <c r="C1262" s="405">
        <f t="shared" si="1"/>
        <v>0.005527337359</v>
      </c>
      <c r="D1262" s="403" t="s">
        <v>1612</v>
      </c>
      <c r="E1262" s="406">
        <v>64.18</v>
      </c>
      <c r="F1262" s="405">
        <f t="shared" si="2"/>
        <v>0</v>
      </c>
    </row>
    <row r="1263" ht="15.75" customHeight="1">
      <c r="A1263" s="403" t="s">
        <v>1613</v>
      </c>
      <c r="B1263" s="404">
        <v>5378.72</v>
      </c>
      <c r="C1263" s="405">
        <f t="shared" si="1"/>
        <v>-0.005263372035</v>
      </c>
      <c r="D1263" s="403" t="s">
        <v>1613</v>
      </c>
      <c r="E1263" s="406">
        <v>64.18</v>
      </c>
      <c r="F1263" s="405">
        <f t="shared" si="2"/>
        <v>0.0028125</v>
      </c>
    </row>
    <row r="1264" ht="15.75" customHeight="1">
      <c r="A1264" s="403" t="s">
        <v>1614</v>
      </c>
      <c r="B1264" s="404">
        <v>5407.18</v>
      </c>
      <c r="C1264" s="405">
        <f t="shared" si="1"/>
        <v>0.0000332901794</v>
      </c>
      <c r="D1264" s="403" t="s">
        <v>1614</v>
      </c>
      <c r="E1264" s="406">
        <v>64.0</v>
      </c>
      <c r="F1264" s="405">
        <f t="shared" si="2"/>
        <v>-0.004201026918</v>
      </c>
    </row>
    <row r="1265" ht="15.75" customHeight="1">
      <c r="A1265" s="403" t="s">
        <v>1615</v>
      </c>
      <c r="B1265" s="404">
        <v>5407.0</v>
      </c>
      <c r="C1265" s="405">
        <f t="shared" si="1"/>
        <v>0.0001942304313</v>
      </c>
      <c r="D1265" s="403" t="s">
        <v>1615</v>
      </c>
      <c r="E1265" s="406">
        <v>64.27</v>
      </c>
      <c r="F1265" s="405">
        <f t="shared" si="2"/>
        <v>0</v>
      </c>
    </row>
    <row r="1266" ht="15.75" customHeight="1">
      <c r="A1266" s="403" t="s">
        <v>1616</v>
      </c>
      <c r="B1266" s="404">
        <v>5405.95</v>
      </c>
      <c r="C1266" s="405">
        <f t="shared" si="1"/>
        <v>0.004472414844</v>
      </c>
      <c r="D1266" s="403" t="s">
        <v>1616</v>
      </c>
      <c r="E1266" s="406">
        <v>64.27</v>
      </c>
      <c r="F1266" s="405">
        <f t="shared" si="2"/>
        <v>-0.005724009901</v>
      </c>
    </row>
    <row r="1267" ht="15.75" customHeight="1">
      <c r="A1267" s="403" t="s">
        <v>1617</v>
      </c>
      <c r="B1267" s="404">
        <v>5381.88</v>
      </c>
      <c r="C1267" s="405">
        <f t="shared" si="1"/>
        <v>0.005318105656</v>
      </c>
      <c r="D1267" s="403" t="s">
        <v>1617</v>
      </c>
      <c r="E1267" s="406">
        <v>64.64</v>
      </c>
      <c r="F1267" s="405">
        <f t="shared" si="2"/>
        <v>0.01</v>
      </c>
    </row>
    <row r="1268" ht="15.75" customHeight="1">
      <c r="A1268" s="403" t="s">
        <v>1618</v>
      </c>
      <c r="B1268" s="404">
        <v>5353.41</v>
      </c>
      <c r="C1268" s="405">
        <f t="shared" si="1"/>
        <v>-0.000673882121</v>
      </c>
      <c r="D1268" s="403" t="s">
        <v>1618</v>
      </c>
      <c r="E1268" s="406">
        <v>64.0</v>
      </c>
      <c r="F1268" s="405">
        <f t="shared" si="2"/>
        <v>-0.001404275238</v>
      </c>
    </row>
    <row r="1269" ht="15.75" customHeight="1">
      <c r="A1269" s="403" t="s">
        <v>1619</v>
      </c>
      <c r="B1269" s="404">
        <v>5357.02</v>
      </c>
      <c r="C1269" s="405">
        <f t="shared" si="1"/>
        <v>-0.007920678397</v>
      </c>
      <c r="D1269" s="403" t="s">
        <v>1619</v>
      </c>
      <c r="E1269" s="406">
        <v>64.09</v>
      </c>
      <c r="F1269" s="405">
        <f t="shared" si="2"/>
        <v>-0.001402306014</v>
      </c>
    </row>
    <row r="1270" ht="15.75" customHeight="1">
      <c r="A1270" s="403" t="s">
        <v>1620</v>
      </c>
      <c r="B1270" s="404">
        <v>5399.79</v>
      </c>
      <c r="C1270" s="405">
        <f t="shared" si="1"/>
        <v>0.009646236117</v>
      </c>
      <c r="D1270" s="403" t="s">
        <v>1620</v>
      </c>
      <c r="E1270" s="406">
        <v>64.18</v>
      </c>
      <c r="F1270" s="405">
        <f t="shared" si="2"/>
        <v>0</v>
      </c>
    </row>
    <row r="1271" ht="15.75" customHeight="1">
      <c r="A1271" s="403" t="s">
        <v>1621</v>
      </c>
      <c r="B1271" s="404">
        <v>5348.2</v>
      </c>
      <c r="C1271" s="405">
        <f t="shared" si="1"/>
        <v>0.008593848713</v>
      </c>
      <c r="D1271" s="403" t="s">
        <v>1621</v>
      </c>
      <c r="E1271" s="406">
        <v>64.18</v>
      </c>
      <c r="F1271" s="405">
        <f t="shared" si="2"/>
        <v>-0.001400342306</v>
      </c>
    </row>
    <row r="1272" ht="15.75" customHeight="1">
      <c r="A1272" s="403" t="s">
        <v>1622</v>
      </c>
      <c r="B1272" s="404">
        <v>5302.63</v>
      </c>
      <c r="C1272" s="405">
        <f t="shared" si="1"/>
        <v>0.007547155471</v>
      </c>
      <c r="D1272" s="403" t="s">
        <v>1622</v>
      </c>
      <c r="E1272" s="406">
        <v>64.27</v>
      </c>
      <c r="F1272" s="405">
        <f t="shared" si="2"/>
        <v>0.009899434318</v>
      </c>
    </row>
    <row r="1273" ht="15.75" customHeight="1">
      <c r="A1273" s="403" t="s">
        <v>1623</v>
      </c>
      <c r="B1273" s="404">
        <v>5262.91</v>
      </c>
      <c r="C1273" s="405">
        <f t="shared" si="1"/>
        <v>-0.003249956913</v>
      </c>
      <c r="D1273" s="403" t="s">
        <v>1623</v>
      </c>
      <c r="E1273" s="406">
        <v>63.64</v>
      </c>
      <c r="F1273" s="405">
        <f t="shared" si="2"/>
        <v>0</v>
      </c>
    </row>
    <row r="1274" ht="15.75" customHeight="1">
      <c r="A1274" s="403" t="s">
        <v>1624</v>
      </c>
      <c r="B1274" s="404">
        <v>5280.07</v>
      </c>
      <c r="C1274" s="405">
        <f t="shared" si="1"/>
        <v>-0.004731233872</v>
      </c>
      <c r="D1274" s="403" t="s">
        <v>1624</v>
      </c>
      <c r="E1274" s="406">
        <v>63.64</v>
      </c>
      <c r="F1274" s="405">
        <f t="shared" si="2"/>
        <v>-0.01256788208</v>
      </c>
    </row>
    <row r="1275" ht="15.75" customHeight="1">
      <c r="A1275" s="403" t="s">
        <v>1625</v>
      </c>
      <c r="B1275" s="404">
        <v>5305.17</v>
      </c>
      <c r="C1275" s="405">
        <f t="shared" si="1"/>
        <v>-0.002682613207</v>
      </c>
      <c r="D1275" s="403" t="s">
        <v>1625</v>
      </c>
      <c r="E1275" s="406">
        <v>64.45</v>
      </c>
      <c r="F1275" s="405">
        <f t="shared" si="2"/>
        <v>0.00703125</v>
      </c>
    </row>
    <row r="1276" ht="15.75" customHeight="1">
      <c r="A1276" s="403" t="s">
        <v>1626</v>
      </c>
      <c r="B1276" s="404">
        <v>5319.44</v>
      </c>
      <c r="C1276" s="405">
        <f t="shared" si="1"/>
        <v>-0.002987603507</v>
      </c>
      <c r="D1276" s="403" t="s">
        <v>1626</v>
      </c>
      <c r="E1276" s="406">
        <v>64.0</v>
      </c>
      <c r="F1276" s="405">
        <f t="shared" si="2"/>
        <v>-0.002804612029</v>
      </c>
    </row>
    <row r="1277" ht="15.75" customHeight="1">
      <c r="A1277" s="403" t="s">
        <v>1627</v>
      </c>
      <c r="B1277" s="404">
        <v>5335.38</v>
      </c>
      <c r="C1277" s="405">
        <f t="shared" si="1"/>
        <v>-0.002370953205</v>
      </c>
      <c r="D1277" s="403" t="s">
        <v>1627</v>
      </c>
      <c r="E1277" s="406">
        <v>64.18</v>
      </c>
      <c r="F1277" s="405">
        <f t="shared" si="2"/>
        <v>-0.01261538462</v>
      </c>
    </row>
    <row r="1278" ht="15.75" customHeight="1">
      <c r="A1278" s="403" t="s">
        <v>1628</v>
      </c>
      <c r="B1278" s="404">
        <v>5348.06</v>
      </c>
      <c r="C1278" s="405">
        <f t="shared" si="1"/>
        <v>0.001663176742</v>
      </c>
      <c r="D1278" s="403" t="s">
        <v>1628</v>
      </c>
      <c r="E1278" s="406">
        <v>65.0</v>
      </c>
      <c r="F1278" s="405">
        <f t="shared" si="2"/>
        <v>-0.002761583308</v>
      </c>
    </row>
    <row r="1279" ht="15.75" customHeight="1">
      <c r="A1279" s="403" t="s">
        <v>1629</v>
      </c>
      <c r="B1279" s="404">
        <v>5339.18</v>
      </c>
      <c r="C1279" s="405">
        <f t="shared" si="1"/>
        <v>0.0003297473311</v>
      </c>
      <c r="D1279" s="403" t="s">
        <v>1629</v>
      </c>
      <c r="E1279" s="406">
        <v>65.18</v>
      </c>
      <c r="F1279" s="405">
        <f t="shared" si="2"/>
        <v>0.01558117794</v>
      </c>
    </row>
    <row r="1280" ht="15.75" customHeight="1">
      <c r="A1280" s="403" t="s">
        <v>1630</v>
      </c>
      <c r="B1280" s="404">
        <v>5337.42</v>
      </c>
      <c r="C1280" s="405">
        <f t="shared" si="1"/>
        <v>0.0006074035747</v>
      </c>
      <c r="D1280" s="403" t="s">
        <v>1630</v>
      </c>
      <c r="E1280" s="406">
        <v>64.18</v>
      </c>
      <c r="F1280" s="405">
        <f t="shared" si="2"/>
        <v>0.004224690972</v>
      </c>
    </row>
    <row r="1281" ht="15.75" customHeight="1">
      <c r="A1281" s="403" t="s">
        <v>1631</v>
      </c>
      <c r="B1281" s="404">
        <v>5334.18</v>
      </c>
      <c r="C1281" s="405">
        <f t="shared" si="1"/>
        <v>0.001633655558</v>
      </c>
      <c r="D1281" s="403" t="s">
        <v>1631</v>
      </c>
      <c r="E1281" s="406">
        <v>63.91</v>
      </c>
      <c r="F1281" s="405">
        <f t="shared" si="2"/>
        <v>-0.01403887689</v>
      </c>
    </row>
    <row r="1282" ht="15.75" customHeight="1">
      <c r="A1282" s="403" t="s">
        <v>1632</v>
      </c>
      <c r="B1282" s="404">
        <v>5325.48</v>
      </c>
      <c r="C1282" s="405">
        <f t="shared" si="1"/>
        <v>-0.002702292735</v>
      </c>
      <c r="D1282" s="403" t="s">
        <v>1632</v>
      </c>
      <c r="E1282" s="406">
        <v>64.82</v>
      </c>
      <c r="F1282" s="405">
        <f t="shared" si="2"/>
        <v>0.004182804028</v>
      </c>
    </row>
    <row r="1283" ht="15.75" customHeight="1">
      <c r="A1283" s="403" t="s">
        <v>1633</v>
      </c>
      <c r="B1283" s="404">
        <v>5339.91</v>
      </c>
      <c r="C1283" s="405">
        <f t="shared" si="1"/>
        <v>0.0005939955853</v>
      </c>
      <c r="D1283" s="403" t="s">
        <v>1633</v>
      </c>
      <c r="E1283" s="406">
        <v>64.55</v>
      </c>
      <c r="F1283" s="405">
        <f t="shared" si="2"/>
        <v>0.004356620507</v>
      </c>
    </row>
    <row r="1284" ht="15.75" customHeight="1">
      <c r="A1284" s="403" t="s">
        <v>1634</v>
      </c>
      <c r="B1284" s="404">
        <v>5336.74</v>
      </c>
      <c r="C1284" s="405">
        <f t="shared" si="1"/>
        <v>-0.004135176995</v>
      </c>
      <c r="D1284" s="403" t="s">
        <v>1634</v>
      </c>
      <c r="E1284" s="406">
        <v>64.27</v>
      </c>
      <c r="F1284" s="405">
        <f t="shared" si="2"/>
        <v>-0.007106442144</v>
      </c>
    </row>
    <row r="1285" ht="15.75" customHeight="1">
      <c r="A1285" s="403" t="s">
        <v>1635</v>
      </c>
      <c r="B1285" s="404">
        <v>5358.9</v>
      </c>
      <c r="C1285" s="405">
        <f t="shared" si="1"/>
        <v>-0.003781203293</v>
      </c>
      <c r="D1285" s="403" t="s">
        <v>1635</v>
      </c>
      <c r="E1285" s="406">
        <v>64.73</v>
      </c>
      <c r="F1285" s="405">
        <f t="shared" si="2"/>
        <v>-0.01386349787</v>
      </c>
    </row>
    <row r="1286" ht="15.75" customHeight="1">
      <c r="A1286" s="403" t="s">
        <v>1636</v>
      </c>
      <c r="B1286" s="404">
        <v>5379.24</v>
      </c>
      <c r="C1286" s="405">
        <f t="shared" si="1"/>
        <v>0.001478226872</v>
      </c>
      <c r="D1286" s="403" t="s">
        <v>1636</v>
      </c>
      <c r="E1286" s="406">
        <v>65.64</v>
      </c>
      <c r="F1286" s="405">
        <f t="shared" si="2"/>
        <v>0.004283965728</v>
      </c>
    </row>
    <row r="1287" ht="15.75" customHeight="1">
      <c r="A1287" s="403" t="s">
        <v>1637</v>
      </c>
      <c r="B1287" s="404">
        <v>5371.3</v>
      </c>
      <c r="C1287" s="405">
        <f t="shared" si="1"/>
        <v>0.005622258377</v>
      </c>
      <c r="D1287" s="403" t="s">
        <v>1637</v>
      </c>
      <c r="E1287" s="406">
        <v>65.36</v>
      </c>
      <c r="F1287" s="405">
        <f t="shared" si="2"/>
        <v>0.01838578997</v>
      </c>
    </row>
    <row r="1288" ht="15.75" customHeight="1">
      <c r="A1288" s="403" t="s">
        <v>1638</v>
      </c>
      <c r="B1288" s="404">
        <v>5341.27</v>
      </c>
      <c r="C1288" s="405">
        <f t="shared" si="1"/>
        <v>-0.004612357017</v>
      </c>
      <c r="D1288" s="403" t="s">
        <v>1638</v>
      </c>
      <c r="E1288" s="406">
        <v>64.18</v>
      </c>
      <c r="F1288" s="405">
        <f t="shared" si="2"/>
        <v>-0.02224253504</v>
      </c>
    </row>
    <row r="1289" ht="15.75" customHeight="1">
      <c r="A1289" s="403" t="s">
        <v>1639</v>
      </c>
      <c r="B1289" s="404">
        <v>5366.02</v>
      </c>
      <c r="C1289" s="405">
        <f t="shared" si="1"/>
        <v>0.0006993306939</v>
      </c>
      <c r="D1289" s="403" t="s">
        <v>1639</v>
      </c>
      <c r="E1289" s="406">
        <v>65.64</v>
      </c>
      <c r="F1289" s="405">
        <f t="shared" si="2"/>
        <v>0.002902979374</v>
      </c>
    </row>
    <row r="1290" ht="15.75" customHeight="1">
      <c r="A1290" s="403" t="s">
        <v>1640</v>
      </c>
      <c r="B1290" s="404">
        <v>5362.27</v>
      </c>
      <c r="C1290" s="405">
        <f t="shared" si="1"/>
        <v>0.01001297769</v>
      </c>
      <c r="D1290" s="403" t="s">
        <v>1640</v>
      </c>
      <c r="E1290" s="406">
        <v>65.45</v>
      </c>
      <c r="F1290" s="405">
        <f t="shared" si="2"/>
        <v>0.01836004357</v>
      </c>
    </row>
    <row r="1291" ht="15.75" customHeight="1">
      <c r="A1291" s="403" t="s">
        <v>1641</v>
      </c>
      <c r="B1291" s="404">
        <v>5309.11</v>
      </c>
      <c r="C1291" s="405">
        <f t="shared" si="1"/>
        <v>0.006817543939</v>
      </c>
      <c r="D1291" s="403" t="s">
        <v>1641</v>
      </c>
      <c r="E1291" s="406">
        <v>64.27</v>
      </c>
      <c r="F1291" s="405">
        <f t="shared" si="2"/>
        <v>0.00421875</v>
      </c>
    </row>
    <row r="1292" ht="15.75" customHeight="1">
      <c r="A1292" s="403" t="s">
        <v>1642</v>
      </c>
      <c r="B1292" s="404">
        <v>5273.16</v>
      </c>
      <c r="C1292" s="405">
        <f t="shared" si="1"/>
        <v>-0.00925332697</v>
      </c>
      <c r="D1292" s="403" t="s">
        <v>1642</v>
      </c>
      <c r="E1292" s="406">
        <v>64.0</v>
      </c>
      <c r="F1292" s="405">
        <f t="shared" si="2"/>
        <v>-0.008520526723</v>
      </c>
    </row>
    <row r="1293" ht="15.75" customHeight="1">
      <c r="A1293" s="403" t="s">
        <v>1643</v>
      </c>
      <c r="B1293" s="404">
        <v>5322.41</v>
      </c>
      <c r="C1293" s="405">
        <f t="shared" si="1"/>
        <v>-0.01536409482</v>
      </c>
      <c r="D1293" s="403" t="s">
        <v>1643</v>
      </c>
      <c r="E1293" s="406">
        <v>64.55</v>
      </c>
      <c r="F1293" s="405">
        <f t="shared" si="2"/>
        <v>-0.01525553013</v>
      </c>
    </row>
    <row r="1294" ht="15.75" customHeight="1">
      <c r="A1294" s="403" t="s">
        <v>1644</v>
      </c>
      <c r="B1294" s="404">
        <v>5405.46</v>
      </c>
      <c r="C1294" s="405">
        <f t="shared" si="1"/>
        <v>-0.004343309314</v>
      </c>
      <c r="D1294" s="403" t="s">
        <v>1644</v>
      </c>
      <c r="E1294" s="406">
        <v>65.55</v>
      </c>
      <c r="F1294" s="405">
        <f t="shared" si="2"/>
        <v>-0.001371115174</v>
      </c>
    </row>
    <row r="1295" ht="15.75" customHeight="1">
      <c r="A1295" s="403" t="s">
        <v>1645</v>
      </c>
      <c r="B1295" s="404">
        <v>5429.04</v>
      </c>
      <c r="C1295" s="405">
        <f t="shared" si="1"/>
        <v>0.003283887147</v>
      </c>
      <c r="D1295" s="403" t="s">
        <v>1645</v>
      </c>
      <c r="E1295" s="406">
        <v>65.64</v>
      </c>
      <c r="F1295" s="405">
        <f t="shared" si="2"/>
        <v>0.009846153846</v>
      </c>
    </row>
    <row r="1296" ht="15.75" customHeight="1">
      <c r="A1296" s="403" t="s">
        <v>1646</v>
      </c>
      <c r="B1296" s="404">
        <v>5411.27</v>
      </c>
      <c r="C1296" s="405">
        <f t="shared" si="1"/>
        <v>-0.004142604228</v>
      </c>
      <c r="D1296" s="403" t="s">
        <v>1646</v>
      </c>
      <c r="E1296" s="406">
        <v>65.0</v>
      </c>
      <c r="F1296" s="405">
        <f t="shared" si="2"/>
        <v>0.001386535203</v>
      </c>
    </row>
    <row r="1297" ht="15.75" customHeight="1">
      <c r="A1297" s="403" t="s">
        <v>1647</v>
      </c>
      <c r="B1297" s="404">
        <v>5433.78</v>
      </c>
      <c r="C1297" s="405">
        <f t="shared" si="1"/>
        <v>-0.01597431361</v>
      </c>
      <c r="D1297" s="403" t="s">
        <v>1647</v>
      </c>
      <c r="E1297" s="406">
        <v>64.91</v>
      </c>
      <c r="F1297" s="405">
        <f t="shared" si="2"/>
        <v>-0.04670289323</v>
      </c>
    </row>
    <row r="1298" ht="15.75" customHeight="1">
      <c r="A1298" s="403" t="s">
        <v>1648</v>
      </c>
      <c r="B1298" s="404">
        <v>5521.99</v>
      </c>
      <c r="C1298" s="405">
        <f t="shared" si="1"/>
        <v>0.01474525658</v>
      </c>
      <c r="D1298" s="403" t="s">
        <v>1648</v>
      </c>
      <c r="E1298" s="406">
        <v>68.09</v>
      </c>
      <c r="F1298" s="405">
        <f t="shared" si="2"/>
        <v>0.02746340727</v>
      </c>
    </row>
    <row r="1299" ht="15.75" customHeight="1">
      <c r="A1299" s="403" t="s">
        <v>1649</v>
      </c>
      <c r="B1299" s="404">
        <v>5441.75</v>
      </c>
      <c r="C1299" s="405">
        <f t="shared" si="1"/>
        <v>0.0105629291</v>
      </c>
      <c r="D1299" s="403" t="s">
        <v>1649</v>
      </c>
      <c r="E1299" s="406">
        <v>66.27</v>
      </c>
      <c r="F1299" s="405">
        <f t="shared" si="2"/>
        <v>0.01392288862</v>
      </c>
    </row>
    <row r="1300" ht="15.75" customHeight="1">
      <c r="A1300" s="403" t="s">
        <v>1650</v>
      </c>
      <c r="B1300" s="404">
        <v>5384.87</v>
      </c>
      <c r="C1300" s="405">
        <f t="shared" si="1"/>
        <v>0.007466847273</v>
      </c>
      <c r="D1300" s="403" t="s">
        <v>1650</v>
      </c>
      <c r="E1300" s="406">
        <v>65.36</v>
      </c>
      <c r="F1300" s="405">
        <f t="shared" si="2"/>
        <v>0.02413036666</v>
      </c>
    </row>
    <row r="1301" ht="15.75" customHeight="1">
      <c r="A1301" s="403" t="s">
        <v>1651</v>
      </c>
      <c r="B1301" s="404">
        <v>5344.96</v>
      </c>
      <c r="C1301" s="405">
        <f t="shared" si="1"/>
        <v>0.0006870999328</v>
      </c>
      <c r="D1301" s="403" t="s">
        <v>1651</v>
      </c>
      <c r="E1301" s="406">
        <v>63.82</v>
      </c>
      <c r="F1301" s="405">
        <f t="shared" si="2"/>
        <v>-0.001408230324</v>
      </c>
    </row>
    <row r="1302" ht="15.75" customHeight="1">
      <c r="A1302" s="403" t="s">
        <v>1652</v>
      </c>
      <c r="B1302" s="404">
        <v>5341.29</v>
      </c>
      <c r="C1302" s="405">
        <f t="shared" si="1"/>
        <v>-0.004460208528</v>
      </c>
      <c r="D1302" s="403" t="s">
        <v>1652</v>
      </c>
      <c r="E1302" s="406">
        <v>63.91</v>
      </c>
      <c r="F1302" s="405">
        <f t="shared" si="2"/>
        <v>-0.00140625</v>
      </c>
    </row>
    <row r="1303" ht="15.75" customHeight="1">
      <c r="A1303" s="403" t="s">
        <v>1653</v>
      </c>
      <c r="B1303" s="404">
        <v>5365.22</v>
      </c>
      <c r="C1303" s="405">
        <f t="shared" si="1"/>
        <v>0.007280660253</v>
      </c>
      <c r="D1303" s="403" t="s">
        <v>1653</v>
      </c>
      <c r="E1303" s="406">
        <v>64.0</v>
      </c>
      <c r="F1303" s="405">
        <f t="shared" si="2"/>
        <v>-0.01265041654</v>
      </c>
    </row>
    <row r="1304" ht="15.75" customHeight="1">
      <c r="A1304" s="403" t="s">
        <v>1654</v>
      </c>
      <c r="B1304" s="404">
        <v>5326.44</v>
      </c>
      <c r="C1304" s="405">
        <f t="shared" si="1"/>
        <v>0.0005917393191</v>
      </c>
      <c r="D1304" s="403" t="s">
        <v>1654</v>
      </c>
      <c r="E1304" s="406">
        <v>64.82</v>
      </c>
      <c r="F1304" s="405">
        <f t="shared" si="2"/>
        <v>0.01854179761</v>
      </c>
    </row>
    <row r="1305" ht="15.75" customHeight="1">
      <c r="A1305" s="403" t="s">
        <v>1655</v>
      </c>
      <c r="B1305" s="404">
        <v>5323.29</v>
      </c>
      <c r="C1305" s="405">
        <f t="shared" si="1"/>
        <v>-0.008081376499</v>
      </c>
      <c r="D1305" s="403" t="s">
        <v>1655</v>
      </c>
      <c r="E1305" s="406">
        <v>63.64</v>
      </c>
      <c r="F1305" s="405">
        <f t="shared" si="2"/>
        <v>-0.01118707272</v>
      </c>
    </row>
    <row r="1306" ht="15.75" customHeight="1">
      <c r="A1306" s="403" t="s">
        <v>1656</v>
      </c>
      <c r="B1306" s="404">
        <v>5366.66</v>
      </c>
      <c r="C1306" s="405">
        <f t="shared" si="1"/>
        <v>-0.005943968511</v>
      </c>
      <c r="D1306" s="403" t="s">
        <v>1656</v>
      </c>
      <c r="E1306" s="406">
        <v>64.36</v>
      </c>
      <c r="F1306" s="405">
        <f t="shared" si="2"/>
        <v>-0.01121524044</v>
      </c>
    </row>
    <row r="1307" ht="15.75" customHeight="1">
      <c r="A1307" s="403" t="s">
        <v>1657</v>
      </c>
      <c r="B1307" s="404">
        <v>5398.75</v>
      </c>
      <c r="C1307" s="405">
        <f t="shared" si="1"/>
        <v>0.009716091868</v>
      </c>
      <c r="D1307" s="403" t="s">
        <v>1657</v>
      </c>
      <c r="E1307" s="406">
        <v>65.09</v>
      </c>
      <c r="F1307" s="405">
        <f t="shared" si="2"/>
        <v>0.008365608056</v>
      </c>
    </row>
    <row r="1308" ht="15.75" customHeight="1">
      <c r="A1308" s="403" t="s">
        <v>1658</v>
      </c>
      <c r="B1308" s="404">
        <v>5346.8</v>
      </c>
      <c r="C1308" s="405">
        <f t="shared" si="1"/>
        <v>0.006229181173</v>
      </c>
      <c r="D1308" s="403" t="s">
        <v>1658</v>
      </c>
      <c r="E1308" s="406">
        <v>64.55</v>
      </c>
      <c r="F1308" s="405">
        <f t="shared" si="2"/>
        <v>0.02314154383</v>
      </c>
    </row>
    <row r="1309" ht="15.75" customHeight="1">
      <c r="A1309" s="403" t="s">
        <v>1659</v>
      </c>
      <c r="B1309" s="404">
        <v>5313.7</v>
      </c>
      <c r="C1309" s="405">
        <f t="shared" si="1"/>
        <v>-0.0006131323162</v>
      </c>
      <c r="D1309" s="403" t="s">
        <v>1659</v>
      </c>
      <c r="E1309" s="406">
        <v>63.09</v>
      </c>
      <c r="F1309" s="405">
        <f t="shared" si="2"/>
        <v>-0.008642363294</v>
      </c>
    </row>
    <row r="1310" ht="15.75" customHeight="1">
      <c r="A1310" s="403" t="s">
        <v>1660</v>
      </c>
      <c r="B1310" s="404">
        <v>5316.96</v>
      </c>
      <c r="C1310" s="405">
        <f t="shared" si="1"/>
        <v>-0.005035676392</v>
      </c>
      <c r="D1310" s="403" t="s">
        <v>1660</v>
      </c>
      <c r="E1310" s="406">
        <v>63.64</v>
      </c>
      <c r="F1310" s="405">
        <f t="shared" si="2"/>
        <v>-0.009802396141</v>
      </c>
    </row>
    <row r="1311" ht="15.75" customHeight="1">
      <c r="A1311" s="403" t="s">
        <v>1661</v>
      </c>
      <c r="B1311" s="404">
        <v>5343.87</v>
      </c>
      <c r="C1311" s="405">
        <f t="shared" si="1"/>
        <v>-0.009614974749</v>
      </c>
      <c r="D1311" s="403" t="s">
        <v>1661</v>
      </c>
      <c r="E1311" s="406">
        <v>64.27</v>
      </c>
      <c r="F1311" s="405">
        <f t="shared" si="2"/>
        <v>-0.005724009901</v>
      </c>
    </row>
    <row r="1312" ht="15.75" customHeight="1">
      <c r="A1312" s="403" t="s">
        <v>1662</v>
      </c>
      <c r="B1312" s="404">
        <v>5395.75</v>
      </c>
      <c r="C1312" s="405">
        <f t="shared" si="1"/>
        <v>-0.002576857454</v>
      </c>
      <c r="D1312" s="403" t="s">
        <v>1662</v>
      </c>
      <c r="E1312" s="406">
        <v>64.64</v>
      </c>
      <c r="F1312" s="405">
        <f t="shared" si="2"/>
        <v>-0.009652213881</v>
      </c>
    </row>
    <row r="1313" ht="15.75" customHeight="1">
      <c r="A1313" s="403" t="s">
        <v>1663</v>
      </c>
      <c r="B1313" s="404">
        <v>5409.69</v>
      </c>
      <c r="C1313" s="405">
        <f t="shared" si="1"/>
        <v>-0.001426878477</v>
      </c>
      <c r="D1313" s="403" t="s">
        <v>1663</v>
      </c>
      <c r="E1313" s="406">
        <v>65.27</v>
      </c>
      <c r="F1313" s="405">
        <f t="shared" si="2"/>
        <v>0.002765401751</v>
      </c>
    </row>
    <row r="1314" ht="15.75" customHeight="1">
      <c r="A1314" s="403" t="s">
        <v>1664</v>
      </c>
      <c r="B1314" s="404">
        <v>5417.42</v>
      </c>
      <c r="C1314" s="405">
        <f t="shared" si="1"/>
        <v>-0.007220322459</v>
      </c>
      <c r="D1314" s="403" t="s">
        <v>1664</v>
      </c>
      <c r="E1314" s="406">
        <v>65.09</v>
      </c>
      <c r="F1314" s="405">
        <f t="shared" si="2"/>
        <v>-0.004130966952</v>
      </c>
    </row>
    <row r="1315" ht="15.75" customHeight="1">
      <c r="A1315" s="403" t="s">
        <v>1665</v>
      </c>
      <c r="B1315" s="404">
        <v>5456.82</v>
      </c>
      <c r="C1315" s="405">
        <f t="shared" si="1"/>
        <v>0.004996602016</v>
      </c>
      <c r="D1315" s="403" t="s">
        <v>1665</v>
      </c>
      <c r="E1315" s="406">
        <v>65.36</v>
      </c>
      <c r="F1315" s="405">
        <f t="shared" si="2"/>
        <v>-0.002898550725</v>
      </c>
    </row>
    <row r="1316" ht="15.75" customHeight="1">
      <c r="A1316" s="403" t="s">
        <v>1666</v>
      </c>
      <c r="B1316" s="404">
        <v>5429.69</v>
      </c>
      <c r="C1316" s="405">
        <f t="shared" si="1"/>
        <v>0.01279590531</v>
      </c>
      <c r="D1316" s="403" t="s">
        <v>1666</v>
      </c>
      <c r="E1316" s="406">
        <v>65.55</v>
      </c>
      <c r="F1316" s="405">
        <f t="shared" si="2"/>
        <v>0.002906976744</v>
      </c>
    </row>
    <row r="1317" ht="15.75" customHeight="1">
      <c r="A1317" s="403" t="s">
        <v>1667</v>
      </c>
      <c r="B1317" s="404">
        <v>5361.09</v>
      </c>
      <c r="C1317" s="405">
        <f t="shared" si="1"/>
        <v>-0.005712282706</v>
      </c>
      <c r="D1317" s="403" t="s">
        <v>1667</v>
      </c>
      <c r="E1317" s="406">
        <v>65.36</v>
      </c>
      <c r="F1317" s="405">
        <f t="shared" si="2"/>
        <v>-0.01104554396</v>
      </c>
    </row>
    <row r="1318" ht="15.75" customHeight="1">
      <c r="A1318" s="403" t="s">
        <v>1668</v>
      </c>
      <c r="B1318" s="404">
        <v>5391.89</v>
      </c>
      <c r="C1318" s="405">
        <f t="shared" si="1"/>
        <v>-0.00395139361</v>
      </c>
      <c r="D1318" s="403" t="s">
        <v>1668</v>
      </c>
      <c r="E1318" s="406">
        <v>66.09</v>
      </c>
      <c r="F1318" s="405">
        <f t="shared" si="2"/>
        <v>0.001363636364</v>
      </c>
    </row>
    <row r="1319" ht="15.75" customHeight="1">
      <c r="A1319" s="403" t="s">
        <v>1669</v>
      </c>
      <c r="B1319" s="404">
        <v>5413.28</v>
      </c>
      <c r="C1319" s="405">
        <f t="shared" si="1"/>
        <v>0.004188695346</v>
      </c>
      <c r="D1319" s="403" t="s">
        <v>1669</v>
      </c>
      <c r="E1319" s="406">
        <v>66.0</v>
      </c>
      <c r="F1319" s="405">
        <f t="shared" si="2"/>
        <v>0.001365498407</v>
      </c>
    </row>
    <row r="1320" ht="15.75" customHeight="1">
      <c r="A1320" s="403" t="s">
        <v>1670</v>
      </c>
      <c r="B1320" s="404">
        <v>5390.7</v>
      </c>
      <c r="C1320" s="405">
        <f t="shared" si="1"/>
        <v>-0.009663255746</v>
      </c>
      <c r="D1320" s="403" t="s">
        <v>1670</v>
      </c>
      <c r="E1320" s="406">
        <v>65.91</v>
      </c>
      <c r="F1320" s="405">
        <f t="shared" si="2"/>
        <v>-0.01361867704</v>
      </c>
    </row>
    <row r="1321" ht="15.75" customHeight="1">
      <c r="A1321" s="403" t="s">
        <v>1671</v>
      </c>
      <c r="B1321" s="404">
        <v>5443.3</v>
      </c>
      <c r="C1321" s="405">
        <f t="shared" si="1"/>
        <v>-0.01242071498</v>
      </c>
      <c r="D1321" s="403" t="s">
        <v>1671</v>
      </c>
      <c r="E1321" s="406">
        <v>66.82</v>
      </c>
      <c r="F1321" s="405">
        <f t="shared" si="2"/>
        <v>-0.008016627078</v>
      </c>
    </row>
    <row r="1322" ht="15.75" customHeight="1">
      <c r="A1322" s="403" t="s">
        <v>1672</v>
      </c>
      <c r="B1322" s="404">
        <v>5511.76</v>
      </c>
      <c r="C1322" s="405">
        <f t="shared" si="1"/>
        <v>-0.006691428376</v>
      </c>
      <c r="D1322" s="403" t="s">
        <v>1672</v>
      </c>
      <c r="E1322" s="406">
        <v>67.36</v>
      </c>
      <c r="F1322" s="405">
        <f t="shared" si="2"/>
        <v>0.00267936886</v>
      </c>
    </row>
    <row r="1323" ht="15.75" customHeight="1">
      <c r="A1323" s="403" t="s">
        <v>1673</v>
      </c>
      <c r="B1323" s="404">
        <v>5548.89</v>
      </c>
      <c r="C1323" s="405">
        <f t="shared" si="1"/>
        <v>-0.001561833679</v>
      </c>
      <c r="D1323" s="403" t="s">
        <v>1673</v>
      </c>
      <c r="E1323" s="406">
        <v>67.18</v>
      </c>
      <c r="F1323" s="405">
        <f t="shared" si="2"/>
        <v>-0.009436744323</v>
      </c>
    </row>
    <row r="1324" ht="15.75" customHeight="1">
      <c r="A1324" s="403" t="s">
        <v>1674</v>
      </c>
      <c r="B1324" s="404">
        <v>5557.57</v>
      </c>
      <c r="C1324" s="405">
        <f t="shared" si="1"/>
        <v>-0.0001960904247</v>
      </c>
      <c r="D1324" s="403" t="s">
        <v>1674</v>
      </c>
      <c r="E1324" s="406">
        <v>67.82</v>
      </c>
      <c r="F1324" s="405">
        <f t="shared" si="2"/>
        <v>-0.01581773328</v>
      </c>
    </row>
    <row r="1325" ht="15.75" customHeight="1">
      <c r="A1325" s="403" t="s">
        <v>1675</v>
      </c>
      <c r="B1325" s="404">
        <v>5558.66</v>
      </c>
      <c r="C1325" s="405">
        <f t="shared" si="1"/>
        <v>-0.005109884898</v>
      </c>
      <c r="D1325" s="403" t="s">
        <v>1675</v>
      </c>
      <c r="E1325" s="406">
        <v>68.91</v>
      </c>
      <c r="F1325" s="405">
        <f t="shared" si="2"/>
        <v>-0.01683549722</v>
      </c>
    </row>
    <row r="1326" ht="15.75" customHeight="1">
      <c r="A1326" s="403" t="s">
        <v>1676</v>
      </c>
      <c r="B1326" s="404">
        <v>5587.21</v>
      </c>
      <c r="C1326" s="405">
        <f t="shared" si="1"/>
        <v>-0.007129491251</v>
      </c>
      <c r="D1326" s="403" t="s">
        <v>1676</v>
      </c>
      <c r="E1326" s="406">
        <v>70.09</v>
      </c>
      <c r="F1326" s="405">
        <f t="shared" si="2"/>
        <v>0.03760177646</v>
      </c>
    </row>
    <row r="1327" ht="15.75" customHeight="1">
      <c r="A1327" s="403" t="s">
        <v>1677</v>
      </c>
      <c r="B1327" s="404">
        <v>5627.33</v>
      </c>
      <c r="C1327" s="405">
        <f t="shared" si="1"/>
        <v>-0.002681454543</v>
      </c>
      <c r="D1327" s="403" t="s">
        <v>1677</v>
      </c>
      <c r="E1327" s="406">
        <v>67.55</v>
      </c>
      <c r="F1327" s="405">
        <f t="shared" si="2"/>
        <v>0.004162330905</v>
      </c>
    </row>
    <row r="1328" ht="15.75" customHeight="1">
      <c r="A1328" s="403" t="s">
        <v>1678</v>
      </c>
      <c r="B1328" s="404">
        <v>5642.46</v>
      </c>
      <c r="C1328" s="405">
        <f t="shared" si="1"/>
        <v>-0.007226142908</v>
      </c>
      <c r="D1328" s="403" t="s">
        <v>1678</v>
      </c>
      <c r="E1328" s="406">
        <v>67.27</v>
      </c>
      <c r="F1328" s="405">
        <f t="shared" si="2"/>
        <v>-0.01334702259</v>
      </c>
    </row>
    <row r="1329" ht="15.75" customHeight="1">
      <c r="A1329" s="403" t="s">
        <v>1679</v>
      </c>
      <c r="B1329" s="404">
        <v>5683.53</v>
      </c>
      <c r="C1329" s="405">
        <f t="shared" si="1"/>
        <v>-0.00188610656</v>
      </c>
      <c r="D1329" s="403" t="s">
        <v>1679</v>
      </c>
      <c r="E1329" s="406">
        <v>68.18</v>
      </c>
      <c r="F1329" s="405">
        <f t="shared" si="2"/>
        <v>-0.001318295005</v>
      </c>
    </row>
    <row r="1330" ht="15.75" customHeight="1">
      <c r="A1330" s="403" t="s">
        <v>1680</v>
      </c>
      <c r="B1330" s="404">
        <v>5694.27</v>
      </c>
      <c r="C1330" s="405">
        <f t="shared" si="1"/>
        <v>-0.000773863421</v>
      </c>
      <c r="D1330" s="403" t="s">
        <v>1680</v>
      </c>
      <c r="E1330" s="406">
        <v>68.27</v>
      </c>
      <c r="F1330" s="405">
        <f t="shared" si="2"/>
        <v>0.007972833309</v>
      </c>
    </row>
    <row r="1331" ht="15.75" customHeight="1">
      <c r="A1331" s="403" t="s">
        <v>1681</v>
      </c>
      <c r="B1331" s="404">
        <v>5698.68</v>
      </c>
      <c r="C1331" s="405">
        <f t="shared" si="1"/>
        <v>-0.007063677643</v>
      </c>
      <c r="D1331" s="403" t="s">
        <v>1681</v>
      </c>
      <c r="E1331" s="406">
        <v>67.73</v>
      </c>
      <c r="F1331" s="405">
        <f t="shared" si="2"/>
        <v>-0.0299341163</v>
      </c>
    </row>
    <row r="1332" ht="15.75" customHeight="1">
      <c r="A1332" s="403" t="s">
        <v>1682</v>
      </c>
      <c r="B1332" s="404">
        <v>5739.22</v>
      </c>
      <c r="C1332" s="405">
        <f t="shared" si="1"/>
        <v>-0.01282640068</v>
      </c>
      <c r="D1332" s="403" t="s">
        <v>1682</v>
      </c>
      <c r="E1332" s="406">
        <v>69.82</v>
      </c>
      <c r="F1332" s="405">
        <f t="shared" si="2"/>
        <v>-0.005129666572</v>
      </c>
    </row>
    <row r="1333" ht="15.75" customHeight="1">
      <c r="A1333" s="403" t="s">
        <v>1683</v>
      </c>
      <c r="B1333" s="404">
        <v>5813.79</v>
      </c>
      <c r="C1333" s="405">
        <f t="shared" si="1"/>
        <v>0.002028603831</v>
      </c>
      <c r="D1333" s="403" t="s">
        <v>1683</v>
      </c>
      <c r="E1333" s="406">
        <v>70.18</v>
      </c>
      <c r="F1333" s="405">
        <f t="shared" si="2"/>
        <v>0.01051115911</v>
      </c>
    </row>
    <row r="1334" ht="15.75" customHeight="1">
      <c r="A1334" s="403" t="s">
        <v>1684</v>
      </c>
      <c r="B1334" s="404">
        <v>5802.02</v>
      </c>
      <c r="C1334" s="405">
        <f t="shared" si="1"/>
        <v>0.004270123846</v>
      </c>
      <c r="D1334" s="403" t="s">
        <v>1684</v>
      </c>
      <c r="E1334" s="406">
        <v>69.45</v>
      </c>
      <c r="F1334" s="405">
        <f t="shared" si="2"/>
        <v>0.002598527501</v>
      </c>
    </row>
    <row r="1335" ht="15.75" customHeight="1">
      <c r="A1335" s="403" t="s">
        <v>1685</v>
      </c>
      <c r="B1335" s="404">
        <v>5777.35</v>
      </c>
      <c r="C1335" s="405">
        <f t="shared" si="1"/>
        <v>-0.004956830109</v>
      </c>
      <c r="D1335" s="403" t="s">
        <v>1685</v>
      </c>
      <c r="E1335" s="406">
        <v>69.27</v>
      </c>
      <c r="F1335" s="405">
        <f t="shared" si="2"/>
        <v>0.01050328228</v>
      </c>
    </row>
    <row r="1336" ht="15.75" customHeight="1">
      <c r="A1336" s="403" t="s">
        <v>1686</v>
      </c>
      <c r="B1336" s="404">
        <v>5806.13</v>
      </c>
      <c r="C1336" s="405">
        <f t="shared" si="1"/>
        <v>-0.001229942477</v>
      </c>
      <c r="D1336" s="403" t="s">
        <v>1686</v>
      </c>
      <c r="E1336" s="406">
        <v>68.55</v>
      </c>
      <c r="F1336" s="405">
        <f t="shared" si="2"/>
        <v>0.01345357776</v>
      </c>
    </row>
    <row r="1337" ht="15.75" customHeight="1">
      <c r="A1337" s="403" t="s">
        <v>1687</v>
      </c>
      <c r="B1337" s="404">
        <v>5813.28</v>
      </c>
      <c r="C1337" s="405">
        <f t="shared" si="1"/>
        <v>-0.005164748283</v>
      </c>
      <c r="D1337" s="403" t="s">
        <v>1687</v>
      </c>
      <c r="E1337" s="406">
        <v>67.64</v>
      </c>
      <c r="F1337" s="405">
        <f t="shared" si="2"/>
        <v>0.005500222982</v>
      </c>
    </row>
    <row r="1338" ht="15.75" customHeight="1">
      <c r="A1338" s="403" t="s">
        <v>1688</v>
      </c>
      <c r="B1338" s="404">
        <v>5843.46</v>
      </c>
      <c r="C1338" s="405">
        <f t="shared" si="1"/>
        <v>0.003515376121</v>
      </c>
      <c r="D1338" s="403" t="s">
        <v>1688</v>
      </c>
      <c r="E1338" s="406">
        <v>67.27</v>
      </c>
      <c r="F1338" s="405">
        <f t="shared" si="2"/>
        <v>-0.00266864344</v>
      </c>
    </row>
    <row r="1339" ht="15.75" customHeight="1">
      <c r="A1339" s="403" t="s">
        <v>1689</v>
      </c>
      <c r="B1339" s="404">
        <v>5822.99</v>
      </c>
      <c r="C1339" s="405">
        <f t="shared" si="1"/>
        <v>0.00779515226</v>
      </c>
      <c r="D1339" s="403" t="s">
        <v>1689</v>
      </c>
      <c r="E1339" s="406">
        <v>67.45</v>
      </c>
      <c r="F1339" s="405">
        <f t="shared" si="2"/>
        <v>-0.005455617812</v>
      </c>
    </row>
    <row r="1340" ht="15.75" customHeight="1">
      <c r="A1340" s="403" t="s">
        <v>1690</v>
      </c>
      <c r="B1340" s="404">
        <v>5777.95</v>
      </c>
      <c r="C1340" s="405">
        <f t="shared" si="1"/>
        <v>-0.00116169116</v>
      </c>
      <c r="D1340" s="403" t="s">
        <v>1690</v>
      </c>
      <c r="E1340" s="406">
        <v>67.82</v>
      </c>
      <c r="F1340" s="405">
        <f t="shared" si="2"/>
        <v>-0.01581773328</v>
      </c>
    </row>
    <row r="1341" ht="15.75" customHeight="1">
      <c r="A1341" s="403" t="s">
        <v>1691</v>
      </c>
      <c r="B1341" s="404">
        <v>5784.67</v>
      </c>
      <c r="C1341" s="405">
        <f t="shared" si="1"/>
        <v>0.001917347929</v>
      </c>
      <c r="D1341" s="403" t="s">
        <v>1691</v>
      </c>
      <c r="E1341" s="406">
        <v>68.91</v>
      </c>
      <c r="F1341" s="405">
        <f t="shared" si="2"/>
        <v>-0.001304347826</v>
      </c>
    </row>
    <row r="1342" ht="15.75" customHeight="1">
      <c r="A1342" s="403" t="s">
        <v>1692</v>
      </c>
      <c r="B1342" s="404">
        <v>5773.6</v>
      </c>
      <c r="C1342" s="405">
        <f t="shared" si="1"/>
        <v>-0.006800123169</v>
      </c>
      <c r="D1342" s="403" t="s">
        <v>1692</v>
      </c>
      <c r="E1342" s="406">
        <v>69.0</v>
      </c>
      <c r="F1342" s="405">
        <f t="shared" si="2"/>
        <v>-0.006479481641</v>
      </c>
    </row>
    <row r="1343" ht="15.75" customHeight="1">
      <c r="A1343" s="403" t="s">
        <v>1693</v>
      </c>
      <c r="B1343" s="404">
        <v>5813.13</v>
      </c>
      <c r="C1343" s="405">
        <f t="shared" si="1"/>
        <v>-0.003450900526</v>
      </c>
      <c r="D1343" s="403" t="s">
        <v>1693</v>
      </c>
      <c r="E1343" s="406">
        <v>69.45</v>
      </c>
      <c r="F1343" s="405">
        <f t="shared" si="2"/>
        <v>-0.004015488312</v>
      </c>
    </row>
    <row r="1344" ht="15.75" customHeight="1">
      <c r="A1344" s="403" t="s">
        <v>1694</v>
      </c>
      <c r="B1344" s="404">
        <v>5833.26</v>
      </c>
      <c r="C1344" s="405">
        <f t="shared" si="1"/>
        <v>-0.004495187385</v>
      </c>
      <c r="D1344" s="403" t="s">
        <v>1694</v>
      </c>
      <c r="E1344" s="406">
        <v>69.73</v>
      </c>
      <c r="F1344" s="405">
        <f t="shared" si="2"/>
        <v>0</v>
      </c>
    </row>
    <row r="1345" ht="15.75" customHeight="1">
      <c r="A1345" s="403" t="s">
        <v>1695</v>
      </c>
      <c r="B1345" s="404">
        <v>5859.6</v>
      </c>
      <c r="C1345" s="405">
        <f t="shared" si="1"/>
        <v>-0.003369385704</v>
      </c>
      <c r="D1345" s="403" t="s">
        <v>1695</v>
      </c>
      <c r="E1345" s="406">
        <v>69.73</v>
      </c>
      <c r="F1345" s="405">
        <f t="shared" si="2"/>
        <v>0.00926327978</v>
      </c>
    </row>
    <row r="1346" ht="15.75" customHeight="1">
      <c r="A1346" s="403" t="s">
        <v>1696</v>
      </c>
      <c r="B1346" s="404">
        <v>5879.41</v>
      </c>
      <c r="C1346" s="405">
        <f t="shared" si="1"/>
        <v>0.002392001882</v>
      </c>
      <c r="D1346" s="403" t="s">
        <v>1696</v>
      </c>
      <c r="E1346" s="406">
        <v>69.09</v>
      </c>
      <c r="F1346" s="405">
        <f t="shared" si="2"/>
        <v>-0.001300954033</v>
      </c>
    </row>
    <row r="1347" ht="15.75" customHeight="1">
      <c r="A1347" s="403" t="s">
        <v>1697</v>
      </c>
      <c r="B1347" s="404">
        <v>5865.38</v>
      </c>
      <c r="C1347" s="405">
        <f t="shared" si="1"/>
        <v>0.004141279431</v>
      </c>
      <c r="D1347" s="403" t="s">
        <v>1697</v>
      </c>
      <c r="E1347" s="406">
        <v>69.18</v>
      </c>
      <c r="F1347" s="405">
        <f t="shared" si="2"/>
        <v>0.009190371991</v>
      </c>
    </row>
    <row r="1348" ht="15.75" customHeight="1">
      <c r="A1348" s="403" t="s">
        <v>1698</v>
      </c>
      <c r="B1348" s="404">
        <v>5841.19</v>
      </c>
      <c r="C1348" s="405">
        <f t="shared" si="1"/>
        <v>0.008309957622</v>
      </c>
      <c r="D1348" s="403" t="s">
        <v>1698</v>
      </c>
      <c r="E1348" s="406">
        <v>68.55</v>
      </c>
      <c r="F1348" s="405">
        <f t="shared" si="2"/>
        <v>0.00146092038</v>
      </c>
    </row>
    <row r="1349" ht="15.75" customHeight="1">
      <c r="A1349" s="403" t="s">
        <v>1699</v>
      </c>
      <c r="B1349" s="404">
        <v>5793.05</v>
      </c>
      <c r="C1349" s="405">
        <f t="shared" si="1"/>
        <v>0.0004783879191</v>
      </c>
      <c r="D1349" s="403" t="s">
        <v>1699</v>
      </c>
      <c r="E1349" s="406">
        <v>68.45</v>
      </c>
      <c r="F1349" s="405">
        <f t="shared" si="2"/>
        <v>0</v>
      </c>
    </row>
    <row r="1350" ht="15.75" customHeight="1">
      <c r="A1350" s="403" t="s">
        <v>1700</v>
      </c>
      <c r="B1350" s="404">
        <v>5790.28</v>
      </c>
      <c r="C1350" s="405">
        <f t="shared" si="1"/>
        <v>-0.006388663426</v>
      </c>
      <c r="D1350" s="403" t="s">
        <v>1700</v>
      </c>
      <c r="E1350" s="406">
        <v>68.45</v>
      </c>
      <c r="F1350" s="405">
        <f t="shared" si="2"/>
        <v>0.01618171021</v>
      </c>
    </row>
    <row r="1351" ht="15.75" customHeight="1">
      <c r="A1351" s="403" t="s">
        <v>1701</v>
      </c>
      <c r="B1351" s="404">
        <v>5827.51</v>
      </c>
      <c r="C1351" s="405">
        <f t="shared" si="1"/>
        <v>0.013984347</v>
      </c>
      <c r="D1351" s="403" t="s">
        <v>1701</v>
      </c>
      <c r="E1351" s="406">
        <v>67.36</v>
      </c>
      <c r="F1351" s="405">
        <f t="shared" si="2"/>
        <v>0.02060606061</v>
      </c>
    </row>
    <row r="1352" ht="15.75" customHeight="1">
      <c r="A1352" s="403" t="s">
        <v>1702</v>
      </c>
      <c r="B1352" s="404">
        <v>5747.14</v>
      </c>
      <c r="C1352" s="405">
        <f t="shared" si="1"/>
        <v>0.02674436885</v>
      </c>
      <c r="D1352" s="403" t="s">
        <v>1702</v>
      </c>
      <c r="E1352" s="406">
        <v>66.0</v>
      </c>
      <c r="F1352" s="405">
        <f t="shared" si="2"/>
        <v>-0.009603841537</v>
      </c>
    </row>
    <row r="1353" ht="15.75" customHeight="1">
      <c r="A1353" s="403" t="s">
        <v>1703</v>
      </c>
      <c r="B1353" s="404">
        <v>5597.44</v>
      </c>
      <c r="C1353" s="405">
        <f t="shared" si="1"/>
        <v>0.01978188549</v>
      </c>
      <c r="D1353" s="403" t="s">
        <v>1703</v>
      </c>
      <c r="E1353" s="406">
        <v>66.64</v>
      </c>
      <c r="F1353" s="405">
        <f t="shared" si="2"/>
        <v>0.01818181818</v>
      </c>
    </row>
    <row r="1354" ht="15.75" customHeight="1">
      <c r="A1354" s="403" t="s">
        <v>1704</v>
      </c>
      <c r="B1354" s="404">
        <v>5488.86</v>
      </c>
      <c r="C1354" s="405">
        <f t="shared" si="1"/>
        <v>-0.0005335236781</v>
      </c>
      <c r="D1354" s="403" t="s">
        <v>1704</v>
      </c>
      <c r="E1354" s="406">
        <v>65.45</v>
      </c>
      <c r="F1354" s="405">
        <f t="shared" si="2"/>
        <v>-0.009683764563</v>
      </c>
    </row>
    <row r="1355" ht="15.75" customHeight="1">
      <c r="A1355" s="403" t="s">
        <v>1705</v>
      </c>
      <c r="B1355" s="404">
        <v>5491.79</v>
      </c>
      <c r="C1355" s="405">
        <f t="shared" si="1"/>
        <v>-0.01407315383</v>
      </c>
      <c r="D1355" s="403" t="s">
        <v>1705</v>
      </c>
      <c r="E1355" s="406">
        <v>66.09</v>
      </c>
      <c r="F1355" s="405">
        <f t="shared" si="2"/>
        <v>0.02688004972</v>
      </c>
    </row>
    <row r="1356" ht="15.75" customHeight="1">
      <c r="A1356" s="403" t="s">
        <v>1706</v>
      </c>
      <c r="B1356" s="404">
        <v>5570.18</v>
      </c>
      <c r="C1356" s="405">
        <f t="shared" si="1"/>
        <v>-0.001863605575</v>
      </c>
      <c r="D1356" s="403" t="s">
        <v>1706</v>
      </c>
      <c r="E1356" s="406">
        <v>64.36</v>
      </c>
      <c r="F1356" s="405">
        <f t="shared" si="2"/>
        <v>0.001400342306</v>
      </c>
    </row>
    <row r="1357" ht="15.75" customHeight="1">
      <c r="A1357" s="403" t="s">
        <v>1707</v>
      </c>
      <c r="B1357" s="404">
        <v>5580.58</v>
      </c>
      <c r="C1357" s="405">
        <f t="shared" si="1"/>
        <v>0.001530854892</v>
      </c>
      <c r="D1357" s="403" t="s">
        <v>1707</v>
      </c>
      <c r="E1357" s="406">
        <v>64.27</v>
      </c>
      <c r="F1357" s="405">
        <f t="shared" si="2"/>
        <v>0.002808550476</v>
      </c>
    </row>
    <row r="1358" ht="15.75" customHeight="1">
      <c r="A1358" s="403" t="s">
        <v>1708</v>
      </c>
      <c r="B1358" s="404">
        <v>5572.05</v>
      </c>
      <c r="C1358" s="405">
        <f t="shared" si="1"/>
        <v>-0.01360441856</v>
      </c>
      <c r="D1358" s="403" t="s">
        <v>1708</v>
      </c>
      <c r="E1358" s="406">
        <v>64.09</v>
      </c>
      <c r="F1358" s="405">
        <f t="shared" si="2"/>
        <v>-0.007126258714</v>
      </c>
    </row>
    <row r="1359" ht="15.75" customHeight="1">
      <c r="A1359" s="403" t="s">
        <v>1709</v>
      </c>
      <c r="B1359" s="404">
        <v>5648.9</v>
      </c>
      <c r="C1359" s="405">
        <f t="shared" si="1"/>
        <v>-0.002623698744</v>
      </c>
      <c r="D1359" s="403" t="s">
        <v>1709</v>
      </c>
      <c r="E1359" s="406">
        <v>64.55</v>
      </c>
      <c r="F1359" s="405">
        <f t="shared" si="2"/>
        <v>0</v>
      </c>
    </row>
    <row r="1360" ht="15.75" customHeight="1">
      <c r="A1360" s="403" t="s">
        <v>1710</v>
      </c>
      <c r="B1360" s="404">
        <v>5663.76</v>
      </c>
      <c r="C1360" s="405">
        <f t="shared" si="1"/>
        <v>-0.01012463101</v>
      </c>
      <c r="D1360" s="403" t="s">
        <v>1710</v>
      </c>
      <c r="E1360" s="406">
        <v>64.55</v>
      </c>
      <c r="F1360" s="405">
        <f t="shared" si="2"/>
        <v>-0.01239290086</v>
      </c>
    </row>
    <row r="1361" ht="15.75" customHeight="1">
      <c r="A1361" s="403" t="s">
        <v>1711</v>
      </c>
      <c r="B1361" s="404">
        <v>5721.69</v>
      </c>
      <c r="C1361" s="405">
        <f t="shared" si="1"/>
        <v>0.0001922878584</v>
      </c>
      <c r="D1361" s="403" t="s">
        <v>1711</v>
      </c>
      <c r="E1361" s="406">
        <v>65.36</v>
      </c>
      <c r="F1361" s="405">
        <f t="shared" si="2"/>
        <v>0.006932676013</v>
      </c>
    </row>
    <row r="1362" ht="15.75" customHeight="1">
      <c r="A1362" s="403" t="s">
        <v>1712</v>
      </c>
      <c r="B1362" s="404">
        <v>5720.59</v>
      </c>
      <c r="C1362" s="405">
        <f t="shared" si="1"/>
        <v>0.01517998953</v>
      </c>
      <c r="D1362" s="403" t="s">
        <v>1712</v>
      </c>
      <c r="E1362" s="406">
        <v>64.91</v>
      </c>
      <c r="F1362" s="405">
        <f t="shared" si="2"/>
        <v>0.002780781709</v>
      </c>
    </row>
    <row r="1363" ht="15.75" customHeight="1">
      <c r="A1363" s="403" t="s">
        <v>1713</v>
      </c>
      <c r="B1363" s="404">
        <v>5635.05</v>
      </c>
      <c r="C1363" s="405">
        <f t="shared" si="1"/>
        <v>0.002028934996</v>
      </c>
      <c r="D1363" s="403" t="s">
        <v>1713</v>
      </c>
      <c r="E1363" s="406">
        <v>64.73</v>
      </c>
      <c r="F1363" s="405">
        <f t="shared" si="2"/>
        <v>0.004344453064</v>
      </c>
    </row>
    <row r="1364" ht="15.75" customHeight="1">
      <c r="A1364" s="403" t="s">
        <v>1714</v>
      </c>
      <c r="B1364" s="404">
        <v>5623.64</v>
      </c>
      <c r="C1364" s="405">
        <f t="shared" si="1"/>
        <v>-0.01435965206</v>
      </c>
      <c r="D1364" s="403" t="s">
        <v>1714</v>
      </c>
      <c r="E1364" s="406">
        <v>64.45</v>
      </c>
      <c r="F1364" s="405">
        <f t="shared" si="2"/>
        <v>-0.009832539561</v>
      </c>
    </row>
    <row r="1365" ht="15.75" customHeight="1">
      <c r="A1365" s="403" t="s">
        <v>1715</v>
      </c>
      <c r="B1365" s="404">
        <v>5705.57</v>
      </c>
      <c r="C1365" s="405">
        <f t="shared" si="1"/>
        <v>-0.01174186262</v>
      </c>
      <c r="D1365" s="403" t="s">
        <v>1715</v>
      </c>
      <c r="E1365" s="406">
        <v>65.09</v>
      </c>
      <c r="F1365" s="405">
        <f t="shared" si="2"/>
        <v>-0.004130966952</v>
      </c>
    </row>
    <row r="1366" ht="15.75" customHeight="1">
      <c r="A1366" s="403" t="s">
        <v>1716</v>
      </c>
      <c r="B1366" s="404">
        <v>5773.36</v>
      </c>
      <c r="C1366" s="405">
        <f t="shared" si="1"/>
        <v>-0.009372029417</v>
      </c>
      <c r="D1366" s="403" t="s">
        <v>1716</v>
      </c>
      <c r="E1366" s="406">
        <v>65.36</v>
      </c>
      <c r="F1366" s="405">
        <f t="shared" si="2"/>
        <v>-0.001375095493</v>
      </c>
    </row>
    <row r="1367" ht="15.75" customHeight="1">
      <c r="A1367" s="403" t="s">
        <v>1717</v>
      </c>
      <c r="B1367" s="404">
        <v>5827.98</v>
      </c>
      <c r="C1367" s="405">
        <f t="shared" si="1"/>
        <v>0.0009961904304</v>
      </c>
      <c r="D1367" s="403" t="s">
        <v>1717</v>
      </c>
      <c r="E1367" s="406">
        <v>65.45</v>
      </c>
      <c r="F1367" s="405">
        <f t="shared" si="2"/>
        <v>-0.00697921408</v>
      </c>
    </row>
    <row r="1368" ht="15.75" customHeight="1">
      <c r="A1368" s="403" t="s">
        <v>1718</v>
      </c>
      <c r="B1368" s="404">
        <v>5822.18</v>
      </c>
      <c r="C1368" s="405">
        <f t="shared" si="1"/>
        <v>-0.004382837336</v>
      </c>
      <c r="D1368" s="403" t="s">
        <v>1718</v>
      </c>
      <c r="E1368" s="406">
        <v>65.91</v>
      </c>
      <c r="F1368" s="405">
        <f t="shared" si="2"/>
        <v>-0.004079782412</v>
      </c>
    </row>
    <row r="1369" ht="15.75" customHeight="1">
      <c r="A1369" s="403" t="s">
        <v>1719</v>
      </c>
      <c r="B1369" s="404">
        <v>5847.81</v>
      </c>
      <c r="C1369" s="405">
        <f t="shared" si="1"/>
        <v>0.002138696526</v>
      </c>
      <c r="D1369" s="403" t="s">
        <v>1719</v>
      </c>
      <c r="E1369" s="406">
        <v>66.18</v>
      </c>
      <c r="F1369" s="405">
        <f t="shared" si="2"/>
        <v>-0.001358080579</v>
      </c>
    </row>
    <row r="1370" ht="15.75" customHeight="1">
      <c r="A1370" s="403" t="s">
        <v>1720</v>
      </c>
      <c r="B1370" s="404">
        <v>5835.33</v>
      </c>
      <c r="C1370" s="405">
        <f t="shared" si="1"/>
        <v>-0.008167074029</v>
      </c>
      <c r="D1370" s="403" t="s">
        <v>1720</v>
      </c>
      <c r="E1370" s="406">
        <v>66.27</v>
      </c>
      <c r="F1370" s="405">
        <f t="shared" si="2"/>
        <v>0</v>
      </c>
    </row>
    <row r="1371" ht="15.75" customHeight="1">
      <c r="A1371" s="403" t="s">
        <v>1721</v>
      </c>
      <c r="B1371" s="404">
        <v>5883.38</v>
      </c>
      <c r="C1371" s="405">
        <f t="shared" si="1"/>
        <v>0.002137687516</v>
      </c>
      <c r="D1371" s="403" t="s">
        <v>1721</v>
      </c>
      <c r="E1371" s="406">
        <v>66.27</v>
      </c>
      <c r="F1371" s="405">
        <f t="shared" si="2"/>
        <v>0.01953846154</v>
      </c>
    </row>
    <row r="1372" ht="15.75" customHeight="1">
      <c r="A1372" s="403" t="s">
        <v>1722</v>
      </c>
      <c r="B1372" s="404">
        <v>5870.83</v>
      </c>
      <c r="C1372" s="405">
        <f t="shared" si="1"/>
        <v>0.01135067718</v>
      </c>
      <c r="D1372" s="403" t="s">
        <v>1722</v>
      </c>
      <c r="E1372" s="406">
        <v>65.0</v>
      </c>
      <c r="F1372" s="405">
        <f t="shared" si="2"/>
        <v>0.008533747091</v>
      </c>
    </row>
    <row r="1373" ht="15.75" customHeight="1">
      <c r="A1373" s="403" t="s">
        <v>1723</v>
      </c>
      <c r="B1373" s="404">
        <v>5804.94</v>
      </c>
      <c r="C1373" s="405">
        <f t="shared" si="1"/>
        <v>0.001124444245</v>
      </c>
      <c r="D1373" s="403" t="s">
        <v>1723</v>
      </c>
      <c r="E1373" s="406">
        <v>64.45</v>
      </c>
      <c r="F1373" s="405">
        <f t="shared" si="2"/>
        <v>0.005617100952</v>
      </c>
    </row>
    <row r="1374" ht="15.75" customHeight="1">
      <c r="A1374" s="403" t="s">
        <v>1724</v>
      </c>
      <c r="B1374" s="404">
        <v>5798.42</v>
      </c>
      <c r="C1374" s="405">
        <f t="shared" si="1"/>
        <v>0.004130177658</v>
      </c>
      <c r="D1374" s="403" t="s">
        <v>1724</v>
      </c>
      <c r="E1374" s="406">
        <v>64.09</v>
      </c>
      <c r="F1374" s="405">
        <f t="shared" si="2"/>
        <v>-0.001402306014</v>
      </c>
    </row>
    <row r="1375" ht="15.75" customHeight="1">
      <c r="A1375" s="403" t="s">
        <v>1725</v>
      </c>
      <c r="B1375" s="404">
        <v>5774.57</v>
      </c>
      <c r="C1375" s="405">
        <f t="shared" si="1"/>
        <v>-0.009867766781</v>
      </c>
      <c r="D1375" s="403" t="s">
        <v>1725</v>
      </c>
      <c r="E1375" s="406">
        <v>64.18</v>
      </c>
      <c r="F1375" s="405">
        <f t="shared" si="2"/>
        <v>-0.004189294026</v>
      </c>
    </row>
    <row r="1376" ht="15.75" customHeight="1">
      <c r="A1376" s="403" t="s">
        <v>1726</v>
      </c>
      <c r="B1376" s="404">
        <v>5832.12</v>
      </c>
      <c r="C1376" s="405">
        <f t="shared" si="1"/>
        <v>-0.01267314262</v>
      </c>
      <c r="D1376" s="403" t="s">
        <v>1726</v>
      </c>
      <c r="E1376" s="406">
        <v>64.45</v>
      </c>
      <c r="F1376" s="405">
        <f t="shared" si="2"/>
        <v>0</v>
      </c>
    </row>
    <row r="1377" ht="15.75" customHeight="1">
      <c r="A1377" s="403" t="s">
        <v>1727</v>
      </c>
      <c r="B1377" s="404">
        <v>5906.98</v>
      </c>
      <c r="C1377" s="405">
        <f t="shared" si="1"/>
        <v>-0.0003469266529</v>
      </c>
      <c r="D1377" s="403" t="s">
        <v>1727</v>
      </c>
      <c r="E1377" s="406">
        <v>64.45</v>
      </c>
      <c r="F1377" s="405">
        <f t="shared" si="2"/>
        <v>-0.008461538462</v>
      </c>
    </row>
    <row r="1378" ht="15.75" customHeight="1">
      <c r="A1378" s="403" t="s">
        <v>1728</v>
      </c>
      <c r="B1378" s="404">
        <v>5909.03</v>
      </c>
      <c r="C1378" s="405">
        <f t="shared" si="1"/>
        <v>-0.005253996472</v>
      </c>
      <c r="D1378" s="403" t="s">
        <v>1728</v>
      </c>
      <c r="E1378" s="406">
        <v>65.0</v>
      </c>
      <c r="F1378" s="405">
        <f t="shared" si="2"/>
        <v>0</v>
      </c>
    </row>
    <row r="1379" ht="15.75" customHeight="1">
      <c r="A1379" s="403" t="s">
        <v>1729</v>
      </c>
      <c r="B1379" s="404">
        <v>5940.24</v>
      </c>
      <c r="C1379" s="405">
        <f t="shared" si="1"/>
        <v>-0.001766163929</v>
      </c>
      <c r="D1379" s="403" t="s">
        <v>1729</v>
      </c>
      <c r="E1379" s="406">
        <v>65.0</v>
      </c>
      <c r="F1379" s="405">
        <f t="shared" si="2"/>
        <v>-0.002761583308</v>
      </c>
    </row>
    <row r="1380" ht="15.75" customHeight="1">
      <c r="A1380" s="403" t="s">
        <v>1730</v>
      </c>
      <c r="B1380" s="404">
        <v>5950.75</v>
      </c>
      <c r="C1380" s="405">
        <f t="shared" si="1"/>
        <v>-0.01643584747</v>
      </c>
      <c r="D1380" s="403" t="s">
        <v>1730</v>
      </c>
      <c r="E1380" s="406">
        <v>65.18</v>
      </c>
      <c r="F1380" s="405">
        <f t="shared" si="2"/>
        <v>-0.02585562696</v>
      </c>
    </row>
    <row r="1381" ht="15.75" customHeight="1">
      <c r="A1381" s="403" t="s">
        <v>1731</v>
      </c>
      <c r="B1381" s="404">
        <v>6050.19</v>
      </c>
      <c r="C1381" s="405">
        <f t="shared" si="1"/>
        <v>-0.008539403176</v>
      </c>
      <c r="D1381" s="403" t="s">
        <v>1731</v>
      </c>
      <c r="E1381" s="406">
        <v>66.91</v>
      </c>
      <c r="F1381" s="405">
        <f t="shared" si="2"/>
        <v>0.008288125377</v>
      </c>
    </row>
    <row r="1382" ht="15.75" customHeight="1">
      <c r="A1382" s="403" t="s">
        <v>1732</v>
      </c>
      <c r="B1382" s="404">
        <v>6102.3</v>
      </c>
      <c r="C1382" s="405">
        <f t="shared" si="1"/>
        <v>0.002287968701</v>
      </c>
      <c r="D1382" s="403" t="s">
        <v>1732</v>
      </c>
      <c r="E1382" s="406">
        <v>66.36</v>
      </c>
      <c r="F1382" s="405">
        <f t="shared" si="2"/>
        <v>0.006827492035</v>
      </c>
    </row>
    <row r="1383" ht="15.75" customHeight="1">
      <c r="A1383" s="403" t="s">
        <v>1733</v>
      </c>
      <c r="B1383" s="404">
        <v>6088.37</v>
      </c>
      <c r="C1383" s="405">
        <f t="shared" si="1"/>
        <v>0.0009996234971</v>
      </c>
      <c r="D1383" s="403" t="s">
        <v>1733</v>
      </c>
      <c r="E1383" s="406">
        <v>65.91</v>
      </c>
      <c r="F1383" s="405">
        <f t="shared" si="2"/>
        <v>-0.004079782412</v>
      </c>
    </row>
    <row r="1384" ht="15.75" customHeight="1">
      <c r="A1384" s="403" t="s">
        <v>1734</v>
      </c>
      <c r="B1384" s="404">
        <v>6082.29</v>
      </c>
      <c r="C1384" s="405">
        <f t="shared" si="1"/>
        <v>-0.0019133731</v>
      </c>
      <c r="D1384" s="403" t="s">
        <v>1734</v>
      </c>
      <c r="E1384" s="406">
        <v>66.18</v>
      </c>
      <c r="F1384" s="405">
        <f t="shared" si="2"/>
        <v>-0.008242169939</v>
      </c>
    </row>
    <row r="1385" ht="15.75" customHeight="1">
      <c r="A1385" s="403" t="s">
        <v>1735</v>
      </c>
      <c r="B1385" s="404">
        <v>6093.95</v>
      </c>
      <c r="C1385" s="405">
        <f t="shared" si="1"/>
        <v>0.02151159477</v>
      </c>
      <c r="D1385" s="403" t="s">
        <v>1735</v>
      </c>
      <c r="E1385" s="406">
        <v>66.73</v>
      </c>
      <c r="F1385" s="405">
        <f t="shared" si="2"/>
        <v>0.008310667875</v>
      </c>
    </row>
    <row r="1386" ht="15.75" customHeight="1">
      <c r="A1386" s="403" t="s">
        <v>1736</v>
      </c>
      <c r="B1386" s="404">
        <v>5965.62</v>
      </c>
      <c r="C1386" s="405">
        <f t="shared" si="1"/>
        <v>0.004932332043</v>
      </c>
      <c r="D1386" s="403" t="s">
        <v>1736</v>
      </c>
      <c r="E1386" s="406">
        <v>66.18</v>
      </c>
      <c r="F1386" s="405">
        <f t="shared" si="2"/>
        <v>0.00546946217</v>
      </c>
    </row>
    <row r="1387" ht="15.75" customHeight="1">
      <c r="A1387" s="403" t="s">
        <v>1737</v>
      </c>
      <c r="B1387" s="404">
        <v>5936.34</v>
      </c>
      <c r="C1387" s="405">
        <f t="shared" si="1"/>
        <v>-0.002168344192</v>
      </c>
      <c r="D1387" s="403" t="s">
        <v>1737</v>
      </c>
      <c r="E1387" s="406">
        <v>65.82</v>
      </c>
      <c r="F1387" s="405">
        <f t="shared" si="2"/>
        <v>-0.004085338175</v>
      </c>
    </row>
    <row r="1388" ht="15.75" customHeight="1">
      <c r="A1388" s="403" t="s">
        <v>1738</v>
      </c>
      <c r="B1388" s="404">
        <v>5949.24</v>
      </c>
      <c r="C1388" s="405">
        <f t="shared" si="1"/>
        <v>0.01353713427</v>
      </c>
      <c r="D1388" s="403" t="s">
        <v>1738</v>
      </c>
      <c r="E1388" s="406">
        <v>66.09</v>
      </c>
      <c r="F1388" s="405">
        <f t="shared" si="2"/>
        <v>0.005476951164</v>
      </c>
    </row>
    <row r="1389" ht="15.75" customHeight="1">
      <c r="A1389" s="403" t="s">
        <v>1739</v>
      </c>
      <c r="B1389" s="404">
        <v>5869.78</v>
      </c>
      <c r="C1389" s="405">
        <f t="shared" si="1"/>
        <v>-0.003143527238</v>
      </c>
      <c r="D1389" s="403" t="s">
        <v>1739</v>
      </c>
      <c r="E1389" s="406">
        <v>65.73</v>
      </c>
      <c r="F1389" s="405">
        <f t="shared" si="2"/>
        <v>0.01986035687</v>
      </c>
    </row>
    <row r="1390" ht="15.75" customHeight="1">
      <c r="A1390" s="403" t="s">
        <v>1740</v>
      </c>
      <c r="B1390" s="404">
        <v>5888.29</v>
      </c>
      <c r="C1390" s="405">
        <f t="shared" si="1"/>
        <v>-0.02211265079</v>
      </c>
      <c r="D1390" s="403" t="s">
        <v>1740</v>
      </c>
      <c r="E1390" s="406">
        <v>64.45</v>
      </c>
      <c r="F1390" s="405">
        <f t="shared" si="2"/>
        <v>-0.01678108314</v>
      </c>
    </row>
    <row r="1391" ht="15.75" customHeight="1">
      <c r="A1391" s="403" t="s">
        <v>1741</v>
      </c>
      <c r="B1391" s="404">
        <v>6021.44</v>
      </c>
      <c r="C1391" s="405">
        <f t="shared" si="1"/>
        <v>-0.003036534443</v>
      </c>
      <c r="D1391" s="403" t="s">
        <v>1741</v>
      </c>
      <c r="E1391" s="406">
        <v>65.55</v>
      </c>
      <c r="F1391" s="405">
        <f t="shared" si="2"/>
        <v>-0.01502629602</v>
      </c>
    </row>
    <row r="1392" ht="15.75" customHeight="1">
      <c r="A1392" s="403" t="s">
        <v>1742</v>
      </c>
      <c r="B1392" s="404">
        <v>6039.78</v>
      </c>
      <c r="C1392" s="405">
        <f t="shared" si="1"/>
        <v>-0.01436404582</v>
      </c>
      <c r="D1392" s="403" t="s">
        <v>1742</v>
      </c>
      <c r="E1392" s="406">
        <v>66.55</v>
      </c>
      <c r="F1392" s="405">
        <f t="shared" si="2"/>
        <v>-0.008048889551</v>
      </c>
    </row>
    <row r="1393" ht="15.75" customHeight="1">
      <c r="A1393" s="403" t="s">
        <v>1743</v>
      </c>
      <c r="B1393" s="404">
        <v>6127.8</v>
      </c>
      <c r="C1393" s="405">
        <f t="shared" si="1"/>
        <v>-0.007875086619</v>
      </c>
      <c r="D1393" s="403" t="s">
        <v>1743</v>
      </c>
      <c r="E1393" s="406">
        <v>67.09</v>
      </c>
      <c r="F1393" s="405">
        <f t="shared" si="2"/>
        <v>-0.03147105529</v>
      </c>
    </row>
    <row r="1394" ht="15.75" customHeight="1">
      <c r="A1394" s="403" t="s">
        <v>1744</v>
      </c>
      <c r="B1394" s="404">
        <v>6176.44</v>
      </c>
      <c r="C1394" s="405">
        <f t="shared" si="1"/>
        <v>0.005162155477</v>
      </c>
      <c r="D1394" s="403" t="s">
        <v>1744</v>
      </c>
      <c r="E1394" s="406">
        <v>69.27</v>
      </c>
      <c r="F1394" s="405">
        <f t="shared" si="2"/>
        <v>0.002605297438</v>
      </c>
    </row>
    <row r="1395" ht="15.75" customHeight="1">
      <c r="A1395" s="403" t="s">
        <v>1745</v>
      </c>
      <c r="B1395" s="404">
        <v>6144.72</v>
      </c>
      <c r="C1395" s="405">
        <f t="shared" si="1"/>
        <v>-0.01143537437</v>
      </c>
      <c r="D1395" s="403" t="s">
        <v>1745</v>
      </c>
      <c r="E1395" s="406">
        <v>69.09</v>
      </c>
      <c r="F1395" s="405">
        <f t="shared" si="2"/>
        <v>-0.009178258999</v>
      </c>
    </row>
    <row r="1396" ht="15.75" customHeight="1">
      <c r="A1396" s="403" t="s">
        <v>1746</v>
      </c>
      <c r="B1396" s="404">
        <v>6215.8</v>
      </c>
      <c r="C1396" s="405">
        <f t="shared" si="1"/>
        <v>0.002438442235</v>
      </c>
      <c r="D1396" s="403" t="s">
        <v>1746</v>
      </c>
      <c r="E1396" s="406">
        <v>69.73</v>
      </c>
      <c r="F1396" s="405">
        <f t="shared" si="2"/>
        <v>-0.007684644941</v>
      </c>
    </row>
    <row r="1397" ht="15.75" customHeight="1">
      <c r="A1397" s="403" t="s">
        <v>1747</v>
      </c>
      <c r="B1397" s="404">
        <v>6200.68</v>
      </c>
      <c r="C1397" s="405">
        <f t="shared" si="1"/>
        <v>-0.0009731387915</v>
      </c>
      <c r="D1397" s="403" t="s">
        <v>1747</v>
      </c>
      <c r="E1397" s="406">
        <v>70.27</v>
      </c>
      <c r="F1397" s="405">
        <f t="shared" si="2"/>
        <v>0</v>
      </c>
    </row>
    <row r="1398" ht="15.75" customHeight="1">
      <c r="A1398" s="403" t="s">
        <v>1748</v>
      </c>
      <c r="B1398" s="404">
        <v>6206.72</v>
      </c>
      <c r="C1398" s="405">
        <f t="shared" si="1"/>
        <v>0.001891848265</v>
      </c>
      <c r="D1398" s="403" t="s">
        <v>1748</v>
      </c>
      <c r="E1398" s="406">
        <v>70.27</v>
      </c>
      <c r="F1398" s="405">
        <f t="shared" si="2"/>
        <v>0.006445144658</v>
      </c>
    </row>
    <row r="1399" ht="15.75" customHeight="1">
      <c r="A1399" s="403" t="s">
        <v>1749</v>
      </c>
      <c r="B1399" s="404">
        <v>6195.0</v>
      </c>
      <c r="C1399" s="405">
        <f t="shared" si="1"/>
        <v>0.007777537379</v>
      </c>
      <c r="D1399" s="403" t="s">
        <v>1749</v>
      </c>
      <c r="E1399" s="406">
        <v>69.82</v>
      </c>
      <c r="F1399" s="405">
        <f t="shared" si="2"/>
        <v>0</v>
      </c>
    </row>
    <row r="1400" ht="15.75" customHeight="1">
      <c r="A1400" s="403" t="s">
        <v>1750</v>
      </c>
      <c r="B1400" s="404">
        <v>6147.19</v>
      </c>
      <c r="C1400" s="405">
        <f t="shared" si="1"/>
        <v>0.004076945819</v>
      </c>
      <c r="D1400" s="403" t="s">
        <v>1750</v>
      </c>
      <c r="E1400" s="406">
        <v>69.82</v>
      </c>
      <c r="F1400" s="405">
        <f t="shared" si="2"/>
        <v>-0.002571428571</v>
      </c>
    </row>
    <row r="1401" ht="15.75" customHeight="1">
      <c r="A1401" s="403" t="s">
        <v>1751</v>
      </c>
      <c r="B1401" s="404">
        <v>6122.23</v>
      </c>
      <c r="C1401" s="405">
        <f t="shared" si="1"/>
        <v>0.003920751945</v>
      </c>
      <c r="D1401" s="403" t="s">
        <v>1751</v>
      </c>
      <c r="E1401" s="406">
        <v>70.0</v>
      </c>
      <c r="F1401" s="405">
        <f t="shared" si="2"/>
        <v>0</v>
      </c>
    </row>
    <row r="1402" ht="15.75" customHeight="1">
      <c r="A1402" s="403" t="s">
        <v>1752</v>
      </c>
      <c r="B1402" s="404">
        <v>6098.32</v>
      </c>
      <c r="C1402" s="405">
        <f t="shared" si="1"/>
        <v>-0.004973241091</v>
      </c>
      <c r="D1402" s="403" t="s">
        <v>1752</v>
      </c>
      <c r="E1402" s="406">
        <v>70.0</v>
      </c>
      <c r="F1402" s="405">
        <f t="shared" si="2"/>
        <v>-0.00384232247</v>
      </c>
    </row>
    <row r="1403" ht="15.75" customHeight="1">
      <c r="A1403" s="403" t="s">
        <v>1753</v>
      </c>
      <c r="B1403" s="404">
        <v>6128.8</v>
      </c>
      <c r="C1403" s="405">
        <f t="shared" si="1"/>
        <v>0.01171207607</v>
      </c>
      <c r="D1403" s="403" t="s">
        <v>1753</v>
      </c>
      <c r="E1403" s="406">
        <v>70.27</v>
      </c>
      <c r="F1403" s="405">
        <f t="shared" si="2"/>
        <v>0</v>
      </c>
    </row>
    <row r="1404" ht="15.75" customHeight="1">
      <c r="A1404" s="403" t="s">
        <v>1754</v>
      </c>
      <c r="B1404" s="404">
        <v>6057.85</v>
      </c>
      <c r="C1404" s="405">
        <f t="shared" si="1"/>
        <v>-0.009813841047</v>
      </c>
      <c r="D1404" s="403" t="s">
        <v>1754</v>
      </c>
      <c r="E1404" s="406">
        <v>70.27</v>
      </c>
      <c r="F1404" s="405">
        <f t="shared" si="2"/>
        <v>-0.005237825595</v>
      </c>
    </row>
    <row r="1405" ht="15.75" customHeight="1">
      <c r="A1405" s="403" t="s">
        <v>1755</v>
      </c>
      <c r="B1405" s="404">
        <v>6117.89</v>
      </c>
      <c r="C1405" s="405">
        <f t="shared" si="1"/>
        <v>-0.009941223306</v>
      </c>
      <c r="D1405" s="403" t="s">
        <v>1755</v>
      </c>
      <c r="E1405" s="406">
        <v>70.64</v>
      </c>
      <c r="F1405" s="405">
        <f t="shared" si="2"/>
        <v>-0.0025416549</v>
      </c>
    </row>
    <row r="1406" ht="15.75" customHeight="1">
      <c r="A1406" s="403" t="s">
        <v>1756</v>
      </c>
      <c r="B1406" s="404">
        <v>6179.32</v>
      </c>
      <c r="C1406" s="405">
        <f t="shared" si="1"/>
        <v>0.001114632139</v>
      </c>
      <c r="D1406" s="403" t="s">
        <v>1756</v>
      </c>
      <c r="E1406" s="406">
        <v>70.82</v>
      </c>
      <c r="F1406" s="405">
        <f t="shared" si="2"/>
        <v>-0.001269214497</v>
      </c>
    </row>
    <row r="1407" ht="15.75" customHeight="1">
      <c r="A1407" s="403" t="s">
        <v>1757</v>
      </c>
      <c r="B1407" s="404">
        <v>6172.44</v>
      </c>
      <c r="C1407" s="405">
        <f t="shared" si="1"/>
        <v>-0.004209062471</v>
      </c>
      <c r="D1407" s="403" t="s">
        <v>1757</v>
      </c>
      <c r="E1407" s="406">
        <v>70.91</v>
      </c>
      <c r="F1407" s="405">
        <f t="shared" si="2"/>
        <v>-0.01018983808</v>
      </c>
    </row>
    <row r="1408" ht="15.75" customHeight="1">
      <c r="A1408" s="403" t="s">
        <v>1758</v>
      </c>
      <c r="B1408" s="404">
        <v>6198.53</v>
      </c>
      <c r="C1408" s="405">
        <f t="shared" si="1"/>
        <v>-0.001927381048</v>
      </c>
      <c r="D1408" s="403" t="s">
        <v>1758</v>
      </c>
      <c r="E1408" s="406">
        <v>71.64</v>
      </c>
      <c r="F1408" s="405">
        <f t="shared" si="2"/>
        <v>-0.006242197253</v>
      </c>
    </row>
    <row r="1409" ht="15.75" customHeight="1">
      <c r="A1409" s="403" t="s">
        <v>1759</v>
      </c>
      <c r="B1409" s="404">
        <v>6210.5</v>
      </c>
      <c r="C1409" s="405">
        <f t="shared" si="1"/>
        <v>-0.009239967966</v>
      </c>
      <c r="D1409" s="403" t="s">
        <v>1759</v>
      </c>
      <c r="E1409" s="406">
        <v>72.09</v>
      </c>
      <c r="F1409" s="405">
        <f t="shared" si="2"/>
        <v>0.00125</v>
      </c>
    </row>
    <row r="1410" ht="15.75" customHeight="1">
      <c r="A1410" s="403" t="s">
        <v>1760</v>
      </c>
      <c r="B1410" s="404">
        <v>6268.42</v>
      </c>
      <c r="C1410" s="405">
        <f t="shared" si="1"/>
        <v>-0.005461030266</v>
      </c>
      <c r="D1410" s="403" t="s">
        <v>1760</v>
      </c>
      <c r="E1410" s="406">
        <v>72.0</v>
      </c>
      <c r="F1410" s="405">
        <f t="shared" si="2"/>
        <v>0.003764115433</v>
      </c>
    </row>
    <row r="1411" ht="15.75" customHeight="1">
      <c r="A1411" s="403" t="s">
        <v>1761</v>
      </c>
      <c r="B1411" s="404">
        <v>6302.84</v>
      </c>
      <c r="C1411" s="405">
        <f t="shared" si="1"/>
        <v>-0.002442124189</v>
      </c>
      <c r="D1411" s="403" t="s">
        <v>1761</v>
      </c>
      <c r="E1411" s="406">
        <v>71.73</v>
      </c>
      <c r="F1411" s="405">
        <f t="shared" si="2"/>
        <v>-0.006234413965</v>
      </c>
    </row>
    <row r="1412" ht="15.75" customHeight="1">
      <c r="A1412" s="403" t="s">
        <v>1762</v>
      </c>
      <c r="B1412" s="404">
        <v>6318.27</v>
      </c>
      <c r="C1412" s="405">
        <f t="shared" si="1"/>
        <v>0.006100357327</v>
      </c>
      <c r="D1412" s="403" t="s">
        <v>1762</v>
      </c>
      <c r="E1412" s="406">
        <v>72.18</v>
      </c>
      <c r="F1412" s="405">
        <f t="shared" si="2"/>
        <v>0.003754693367</v>
      </c>
    </row>
    <row r="1413" ht="15.75" customHeight="1">
      <c r="A1413" s="403" t="s">
        <v>1763</v>
      </c>
      <c r="B1413" s="404">
        <v>6279.96</v>
      </c>
      <c r="C1413" s="405">
        <f t="shared" si="1"/>
        <v>0.004085117541</v>
      </c>
      <c r="D1413" s="403" t="s">
        <v>1763</v>
      </c>
      <c r="E1413" s="406">
        <v>71.91</v>
      </c>
      <c r="F1413" s="405">
        <f t="shared" si="2"/>
        <v>0.002509410289</v>
      </c>
    </row>
    <row r="1414" ht="15.75" customHeight="1">
      <c r="A1414" s="403" t="s">
        <v>1764</v>
      </c>
      <c r="B1414" s="404">
        <v>6254.41</v>
      </c>
      <c r="C1414" s="405">
        <f t="shared" si="1"/>
        <v>0.001583788666</v>
      </c>
      <c r="D1414" s="403" t="s">
        <v>1764</v>
      </c>
      <c r="E1414" s="406">
        <v>71.73</v>
      </c>
      <c r="F1414" s="405">
        <f t="shared" si="2"/>
        <v>0.005184977578</v>
      </c>
    </row>
    <row r="1415" ht="15.75" customHeight="1">
      <c r="A1415" s="403" t="s">
        <v>1765</v>
      </c>
      <c r="B1415" s="404">
        <v>6244.52</v>
      </c>
      <c r="C1415" s="405">
        <f t="shared" si="1"/>
        <v>0.009385011784</v>
      </c>
      <c r="D1415" s="403" t="s">
        <v>1765</v>
      </c>
      <c r="E1415" s="406">
        <v>71.36</v>
      </c>
      <c r="F1415" s="405">
        <f t="shared" si="2"/>
        <v>0.006346072486</v>
      </c>
    </row>
    <row r="1416" ht="15.75" customHeight="1">
      <c r="A1416" s="403" t="s">
        <v>1766</v>
      </c>
      <c r="B1416" s="404">
        <v>6186.46</v>
      </c>
      <c r="C1416" s="405">
        <f t="shared" si="1"/>
        <v>0.003064420938</v>
      </c>
      <c r="D1416" s="403" t="s">
        <v>1766</v>
      </c>
      <c r="E1416" s="406">
        <v>70.91</v>
      </c>
      <c r="F1416" s="405">
        <f t="shared" si="2"/>
        <v>0</v>
      </c>
    </row>
    <row r="1417" ht="15.75" customHeight="1">
      <c r="A1417" s="403" t="s">
        <v>1767</v>
      </c>
      <c r="B1417" s="404">
        <v>6167.56</v>
      </c>
      <c r="C1417" s="405">
        <f t="shared" si="1"/>
        <v>0.001341061484</v>
      </c>
      <c r="D1417" s="403" t="s">
        <v>1767</v>
      </c>
      <c r="E1417" s="406">
        <v>70.91</v>
      </c>
      <c r="F1417" s="405">
        <f t="shared" si="2"/>
        <v>-0.001267605634</v>
      </c>
    </row>
    <row r="1418" ht="15.75" customHeight="1">
      <c r="A1418" s="403" t="s">
        <v>1768</v>
      </c>
      <c r="B1418" s="404">
        <v>6159.3</v>
      </c>
      <c r="C1418" s="405">
        <f t="shared" si="1"/>
        <v>-0.003797644425</v>
      </c>
      <c r="D1418" s="403" t="s">
        <v>1768</v>
      </c>
      <c r="E1418" s="406">
        <v>71.0</v>
      </c>
      <c r="F1418" s="405">
        <f t="shared" si="2"/>
        <v>-0.002528800225</v>
      </c>
    </row>
    <row r="1419" ht="15.75" customHeight="1">
      <c r="A1419" s="403" t="s">
        <v>1769</v>
      </c>
      <c r="B1419" s="404">
        <v>6182.78</v>
      </c>
      <c r="C1419" s="405">
        <f t="shared" si="1"/>
        <v>-0.002210932659</v>
      </c>
      <c r="D1419" s="403" t="s">
        <v>1769</v>
      </c>
      <c r="E1419" s="406">
        <v>71.18</v>
      </c>
      <c r="F1419" s="405">
        <f t="shared" si="2"/>
        <v>-0.00377886634</v>
      </c>
    </row>
    <row r="1420" ht="15.75" customHeight="1">
      <c r="A1420" s="403" t="s">
        <v>1770</v>
      </c>
      <c r="B1420" s="404">
        <v>6196.48</v>
      </c>
      <c r="C1420" s="405">
        <f t="shared" si="1"/>
        <v>-0.005164843104</v>
      </c>
      <c r="D1420" s="403" t="s">
        <v>1770</v>
      </c>
      <c r="E1420" s="406">
        <v>71.45</v>
      </c>
      <c r="F1420" s="405">
        <f t="shared" si="2"/>
        <v>0.006338028169</v>
      </c>
    </row>
    <row r="1421" ht="15.75" customHeight="1">
      <c r="A1421" s="403" t="s">
        <v>1771</v>
      </c>
      <c r="B1421" s="404">
        <v>6228.65</v>
      </c>
      <c r="C1421" s="405">
        <f t="shared" si="1"/>
        <v>0.0006506442181</v>
      </c>
      <c r="D1421" s="403" t="s">
        <v>1771</v>
      </c>
      <c r="E1421" s="406">
        <v>71.0</v>
      </c>
      <c r="F1421" s="405">
        <f t="shared" si="2"/>
        <v>-0.001266000844</v>
      </c>
    </row>
    <row r="1422" ht="15.75" customHeight="1">
      <c r="A1422" s="403" t="s">
        <v>1772</v>
      </c>
      <c r="B1422" s="404">
        <v>6224.6</v>
      </c>
      <c r="C1422" s="405">
        <f t="shared" si="1"/>
        <v>0.001854152852</v>
      </c>
      <c r="D1422" s="403" t="s">
        <v>1772</v>
      </c>
      <c r="E1422" s="406">
        <v>71.09</v>
      </c>
      <c r="F1422" s="405">
        <f t="shared" si="2"/>
        <v>-0.005038488453</v>
      </c>
    </row>
    <row r="1423" ht="15.75" customHeight="1">
      <c r="A1423" s="403" t="s">
        <v>1773</v>
      </c>
      <c r="B1423" s="404">
        <v>6213.08</v>
      </c>
      <c r="C1423" s="405">
        <f t="shared" si="1"/>
        <v>-0.002717491625</v>
      </c>
      <c r="D1423" s="403" t="s">
        <v>1773</v>
      </c>
      <c r="E1423" s="406">
        <v>71.45</v>
      </c>
      <c r="F1423" s="405">
        <f t="shared" si="2"/>
        <v>-0.01257600884</v>
      </c>
    </row>
    <row r="1424" ht="15.75" customHeight="1">
      <c r="A1424" s="403" t="s">
        <v>1774</v>
      </c>
      <c r="B1424" s="404">
        <v>6230.01</v>
      </c>
      <c r="C1424" s="405">
        <f t="shared" si="1"/>
        <v>0.0009543594465</v>
      </c>
      <c r="D1424" s="403" t="s">
        <v>1774</v>
      </c>
      <c r="E1424" s="406">
        <v>72.36</v>
      </c>
      <c r="F1424" s="405">
        <f t="shared" si="2"/>
        <v>0.002493765586</v>
      </c>
    </row>
    <row r="1425" ht="15.75" customHeight="1">
      <c r="A1425" s="403" t="s">
        <v>1775</v>
      </c>
      <c r="B1425" s="404">
        <v>6224.07</v>
      </c>
      <c r="C1425" s="405">
        <f t="shared" si="1"/>
        <v>-0.00440367266</v>
      </c>
      <c r="D1425" s="403" t="s">
        <v>1775</v>
      </c>
      <c r="E1425" s="406">
        <v>72.18</v>
      </c>
      <c r="F1425" s="405">
        <f t="shared" si="2"/>
        <v>0.007537688442</v>
      </c>
    </row>
    <row r="1426" ht="15.75" customHeight="1">
      <c r="A1426" s="403" t="s">
        <v>1776</v>
      </c>
      <c r="B1426" s="404">
        <v>6251.6</v>
      </c>
      <c r="C1426" s="405">
        <f t="shared" si="1"/>
        <v>0.008867694641</v>
      </c>
      <c r="D1426" s="403" t="s">
        <v>1776</v>
      </c>
      <c r="E1426" s="406">
        <v>71.64</v>
      </c>
      <c r="F1426" s="405">
        <f t="shared" si="2"/>
        <v>0.006462489463</v>
      </c>
    </row>
    <row r="1427" ht="15.75" customHeight="1">
      <c r="A1427" s="403" t="s">
        <v>1777</v>
      </c>
      <c r="B1427" s="404">
        <v>6196.65</v>
      </c>
      <c r="C1427" s="405">
        <f t="shared" si="1"/>
        <v>-0.001253942747</v>
      </c>
      <c r="D1427" s="403" t="s">
        <v>1777</v>
      </c>
      <c r="E1427" s="406">
        <v>71.18</v>
      </c>
      <c r="F1427" s="405">
        <f t="shared" si="2"/>
        <v>-0.001262803424</v>
      </c>
    </row>
    <row r="1428" ht="15.75" customHeight="1">
      <c r="A1428" s="403" t="s">
        <v>1778</v>
      </c>
      <c r="B1428" s="404">
        <v>6204.43</v>
      </c>
      <c r="C1428" s="405">
        <f t="shared" si="1"/>
        <v>-0.007008395991</v>
      </c>
      <c r="D1428" s="403" t="s">
        <v>1778</v>
      </c>
      <c r="E1428" s="406">
        <v>71.27</v>
      </c>
      <c r="F1428" s="405">
        <f t="shared" si="2"/>
        <v>-0.006412937404</v>
      </c>
    </row>
    <row r="1429" ht="15.75" customHeight="1">
      <c r="A1429" s="403" t="s">
        <v>1779</v>
      </c>
      <c r="B1429" s="404">
        <v>6248.22</v>
      </c>
      <c r="C1429" s="405">
        <f t="shared" si="1"/>
        <v>-0.002883683966</v>
      </c>
      <c r="D1429" s="403" t="s">
        <v>1779</v>
      </c>
      <c r="E1429" s="406">
        <v>71.73</v>
      </c>
      <c r="F1429" s="405">
        <f t="shared" si="2"/>
        <v>0.01284947755</v>
      </c>
    </row>
    <row r="1430" ht="15.75" customHeight="1">
      <c r="A1430" s="403" t="s">
        <v>1780</v>
      </c>
      <c r="B1430" s="404">
        <v>6266.29</v>
      </c>
      <c r="C1430" s="405">
        <f t="shared" si="1"/>
        <v>-0.003254463753</v>
      </c>
      <c r="D1430" s="403" t="s">
        <v>1780</v>
      </c>
      <c r="E1430" s="406">
        <v>70.82</v>
      </c>
      <c r="F1430" s="405">
        <f t="shared" si="2"/>
        <v>-0.007567264574</v>
      </c>
    </row>
    <row r="1431" ht="15.75" customHeight="1">
      <c r="A1431" s="403" t="s">
        <v>1781</v>
      </c>
      <c r="B1431" s="404">
        <v>6286.75</v>
      </c>
      <c r="C1431" s="405">
        <f t="shared" si="1"/>
        <v>0.003830579489</v>
      </c>
      <c r="D1431" s="403" t="s">
        <v>1781</v>
      </c>
      <c r="E1431" s="406">
        <v>71.36</v>
      </c>
      <c r="F1431" s="405">
        <f t="shared" si="2"/>
        <v>0.005070422535</v>
      </c>
    </row>
    <row r="1432" ht="15.75" customHeight="1">
      <c r="A1432" s="403" t="s">
        <v>1782</v>
      </c>
      <c r="B1432" s="404">
        <v>6262.76</v>
      </c>
      <c r="C1432" s="405">
        <f t="shared" si="1"/>
        <v>-0.005311140053</v>
      </c>
      <c r="D1432" s="403" t="s">
        <v>1782</v>
      </c>
      <c r="E1432" s="406">
        <v>71.0</v>
      </c>
      <c r="F1432" s="405">
        <f t="shared" si="2"/>
        <v>-0.01634801884</v>
      </c>
    </row>
    <row r="1433" ht="15.75" customHeight="1">
      <c r="A1433" s="403" t="s">
        <v>1783</v>
      </c>
      <c r="B1433" s="404">
        <v>6296.2</v>
      </c>
      <c r="C1433" s="405">
        <f t="shared" si="1"/>
        <v>-0.001690223027</v>
      </c>
      <c r="D1433" s="403" t="s">
        <v>1783</v>
      </c>
      <c r="E1433" s="406">
        <v>72.18</v>
      </c>
      <c r="F1433" s="405">
        <f t="shared" si="2"/>
        <v>-0.001245330012</v>
      </c>
    </row>
    <row r="1434" ht="15.75" customHeight="1">
      <c r="A1434" s="403" t="s">
        <v>1784</v>
      </c>
      <c r="B1434" s="404">
        <v>6306.86</v>
      </c>
      <c r="C1434" s="405">
        <f t="shared" si="1"/>
        <v>0.004509002875</v>
      </c>
      <c r="D1434" s="403" t="s">
        <v>1784</v>
      </c>
      <c r="E1434" s="406">
        <v>72.27</v>
      </c>
      <c r="F1434" s="405">
        <f t="shared" si="2"/>
        <v>-0.005093612335</v>
      </c>
    </row>
    <row r="1435" ht="15.75" customHeight="1">
      <c r="A1435" s="403" t="s">
        <v>1785</v>
      </c>
      <c r="B1435" s="404">
        <v>6278.55</v>
      </c>
      <c r="C1435" s="405">
        <f t="shared" si="1"/>
        <v>0.0009533572363</v>
      </c>
      <c r="D1435" s="403" t="s">
        <v>1785</v>
      </c>
      <c r="E1435" s="406">
        <v>72.64</v>
      </c>
      <c r="F1435" s="405">
        <f t="shared" si="2"/>
        <v>-0.001237453595</v>
      </c>
    </row>
    <row r="1436" ht="15.75" customHeight="1">
      <c r="A1436" s="403" t="s">
        <v>1786</v>
      </c>
      <c r="B1436" s="404">
        <v>6272.57</v>
      </c>
      <c r="C1436" s="405">
        <f t="shared" si="1"/>
        <v>-0.004741013415</v>
      </c>
      <c r="D1436" s="403" t="s">
        <v>1786</v>
      </c>
      <c r="E1436" s="406">
        <v>72.73</v>
      </c>
      <c r="F1436" s="405">
        <f t="shared" si="2"/>
        <v>-0.00858778626</v>
      </c>
    </row>
    <row r="1437" ht="15.75" customHeight="1">
      <c r="A1437" s="403" t="s">
        <v>1787</v>
      </c>
      <c r="B1437" s="404">
        <v>6302.45</v>
      </c>
      <c r="C1437" s="405">
        <f t="shared" si="1"/>
        <v>-0.005433273157</v>
      </c>
      <c r="D1437" s="403" t="s">
        <v>1787</v>
      </c>
      <c r="E1437" s="406">
        <v>73.36</v>
      </c>
      <c r="F1437" s="405">
        <f t="shared" si="2"/>
        <v>0.003694075797</v>
      </c>
    </row>
    <row r="1438" ht="15.75" customHeight="1">
      <c r="A1438" s="403" t="s">
        <v>1788</v>
      </c>
      <c r="B1438" s="404">
        <v>6336.88</v>
      </c>
      <c r="C1438" s="405">
        <f t="shared" si="1"/>
        <v>0.002272831518</v>
      </c>
      <c r="D1438" s="403" t="s">
        <v>1788</v>
      </c>
      <c r="E1438" s="406">
        <v>73.09</v>
      </c>
      <c r="F1438" s="405">
        <f t="shared" si="2"/>
        <v>0.02024008934</v>
      </c>
    </row>
    <row r="1439" ht="15.75" customHeight="1">
      <c r="A1439" s="403" t="s">
        <v>1789</v>
      </c>
      <c r="B1439" s="404">
        <v>6322.51</v>
      </c>
      <c r="C1439" s="405">
        <f t="shared" si="1"/>
        <v>0.005275601694</v>
      </c>
      <c r="D1439" s="403" t="s">
        <v>1789</v>
      </c>
      <c r="E1439" s="406">
        <v>71.64</v>
      </c>
      <c r="F1439" s="405">
        <f t="shared" si="2"/>
        <v>0.003923766816</v>
      </c>
    </row>
    <row r="1440" ht="15.75" customHeight="1">
      <c r="A1440" s="403" t="s">
        <v>1790</v>
      </c>
      <c r="B1440" s="404">
        <v>6289.33</v>
      </c>
      <c r="C1440" s="405">
        <f t="shared" si="1"/>
        <v>0.001187544473</v>
      </c>
      <c r="D1440" s="403" t="s">
        <v>1790</v>
      </c>
      <c r="E1440" s="406">
        <v>71.36</v>
      </c>
      <c r="F1440" s="405">
        <f t="shared" si="2"/>
        <v>-0.00515823226</v>
      </c>
    </row>
    <row r="1441" ht="15.75" customHeight="1">
      <c r="A1441" s="403" t="s">
        <v>1791</v>
      </c>
      <c r="B1441" s="404">
        <v>6281.87</v>
      </c>
      <c r="C1441" s="405">
        <f t="shared" si="1"/>
        <v>-0.005894808138</v>
      </c>
      <c r="D1441" s="403" t="s">
        <v>1791</v>
      </c>
      <c r="E1441" s="406">
        <v>71.73</v>
      </c>
      <c r="F1441" s="405">
        <f t="shared" si="2"/>
        <v>0.00251572327</v>
      </c>
    </row>
    <row r="1442" ht="15.75" customHeight="1">
      <c r="A1442" s="403" t="s">
        <v>1792</v>
      </c>
      <c r="B1442" s="404">
        <v>6319.12</v>
      </c>
      <c r="C1442" s="405">
        <f t="shared" si="1"/>
        <v>0.001929617327</v>
      </c>
      <c r="D1442" s="403" t="s">
        <v>1792</v>
      </c>
      <c r="E1442" s="406">
        <v>71.55</v>
      </c>
      <c r="F1442" s="405">
        <f t="shared" si="2"/>
        <v>-0.001256281407</v>
      </c>
    </row>
    <row r="1443" ht="15.75" customHeight="1">
      <c r="A1443" s="403" t="s">
        <v>1793</v>
      </c>
      <c r="B1443" s="404">
        <v>6306.95</v>
      </c>
      <c r="C1443" s="405">
        <f t="shared" si="1"/>
        <v>0.003957281733</v>
      </c>
      <c r="D1443" s="403" t="s">
        <v>1793</v>
      </c>
      <c r="E1443" s="406">
        <v>71.64</v>
      </c>
      <c r="F1443" s="405">
        <f t="shared" si="2"/>
        <v>0.001257861635</v>
      </c>
    </row>
    <row r="1444" ht="15.75" customHeight="1">
      <c r="A1444" s="403" t="s">
        <v>1794</v>
      </c>
      <c r="B1444" s="404">
        <v>6282.09</v>
      </c>
      <c r="C1444" s="405">
        <f t="shared" si="1"/>
        <v>0.007437805799</v>
      </c>
      <c r="D1444" s="403" t="s">
        <v>1794</v>
      </c>
      <c r="E1444" s="406">
        <v>71.55</v>
      </c>
      <c r="F1444" s="405">
        <f t="shared" si="2"/>
        <v>0.002662556054</v>
      </c>
    </row>
    <row r="1445" ht="15.75" customHeight="1">
      <c r="A1445" s="403" t="s">
        <v>1795</v>
      </c>
      <c r="B1445" s="404">
        <v>6235.71</v>
      </c>
      <c r="C1445" s="405">
        <f t="shared" si="1"/>
        <v>-0.002627900207</v>
      </c>
      <c r="D1445" s="403" t="s">
        <v>1795</v>
      </c>
      <c r="E1445" s="406">
        <v>71.36</v>
      </c>
      <c r="F1445" s="405">
        <f t="shared" si="2"/>
        <v>-0.003908431044</v>
      </c>
    </row>
    <row r="1446" ht="15.75" customHeight="1">
      <c r="A1446" s="403" t="s">
        <v>1796</v>
      </c>
      <c r="B1446" s="404">
        <v>6252.14</v>
      </c>
      <c r="C1446" s="405">
        <f t="shared" si="1"/>
        <v>0.005715333598</v>
      </c>
      <c r="D1446" s="403" t="s">
        <v>1796</v>
      </c>
      <c r="E1446" s="406">
        <v>71.64</v>
      </c>
      <c r="F1446" s="405">
        <f t="shared" si="2"/>
        <v>-0.001254705144</v>
      </c>
    </row>
    <row r="1447" ht="15.75" customHeight="1">
      <c r="A1447" s="403" t="s">
        <v>1797</v>
      </c>
      <c r="B1447" s="404">
        <v>6216.61</v>
      </c>
      <c r="C1447" s="405">
        <f t="shared" si="1"/>
        <v>-0.001152033009</v>
      </c>
      <c r="D1447" s="403" t="s">
        <v>1797</v>
      </c>
      <c r="E1447" s="406">
        <v>71.73</v>
      </c>
      <c r="F1447" s="405">
        <f t="shared" si="2"/>
        <v>-0.01130254997</v>
      </c>
    </row>
    <row r="1448" ht="15.75" customHeight="1">
      <c r="A1448" s="403" t="s">
        <v>1798</v>
      </c>
      <c r="B1448" s="404">
        <v>6223.78</v>
      </c>
      <c r="C1448" s="405">
        <f t="shared" si="1"/>
        <v>0.004879261685</v>
      </c>
      <c r="D1448" s="403" t="s">
        <v>1798</v>
      </c>
      <c r="E1448" s="406">
        <v>72.55</v>
      </c>
      <c r="F1448" s="405">
        <f t="shared" si="2"/>
        <v>-0.002474907191</v>
      </c>
    </row>
    <row r="1449" ht="15.75" customHeight="1">
      <c r="A1449" s="403" t="s">
        <v>1799</v>
      </c>
      <c r="B1449" s="404">
        <v>6193.56</v>
      </c>
      <c r="C1449" s="405">
        <f t="shared" si="1"/>
        <v>0.005599871409</v>
      </c>
      <c r="D1449" s="403" t="s">
        <v>1799</v>
      </c>
      <c r="E1449" s="406">
        <v>72.73</v>
      </c>
      <c r="F1449" s="405">
        <f t="shared" si="2"/>
        <v>0.006365020064</v>
      </c>
    </row>
    <row r="1450" ht="15.75" customHeight="1">
      <c r="A1450" s="403" t="s">
        <v>1800</v>
      </c>
      <c r="B1450" s="404">
        <v>6159.07</v>
      </c>
      <c r="C1450" s="405">
        <f t="shared" si="1"/>
        <v>0.004793064576</v>
      </c>
      <c r="D1450" s="403" t="s">
        <v>1800</v>
      </c>
      <c r="E1450" s="406">
        <v>72.27</v>
      </c>
      <c r="F1450" s="405">
        <f t="shared" si="2"/>
        <v>-0.02337837838</v>
      </c>
    </row>
    <row r="1451" ht="15.75" customHeight="1">
      <c r="A1451" s="403" t="s">
        <v>1801</v>
      </c>
      <c r="B1451" s="404">
        <v>6129.69</v>
      </c>
      <c r="C1451" s="405">
        <f t="shared" si="1"/>
        <v>0.004126464084</v>
      </c>
      <c r="D1451" s="403" t="s">
        <v>1801</v>
      </c>
      <c r="E1451" s="406">
        <v>74.0</v>
      </c>
      <c r="F1451" s="405">
        <f t="shared" si="2"/>
        <v>0.001217697199</v>
      </c>
    </row>
    <row r="1452" ht="15.75" customHeight="1">
      <c r="A1452" s="403" t="s">
        <v>1802</v>
      </c>
      <c r="B1452" s="404">
        <v>6104.5</v>
      </c>
      <c r="C1452" s="405">
        <f t="shared" si="1"/>
        <v>0.00518854798</v>
      </c>
      <c r="D1452" s="403" t="s">
        <v>1802</v>
      </c>
      <c r="E1452" s="406">
        <v>73.91</v>
      </c>
      <c r="F1452" s="405">
        <f t="shared" si="2"/>
        <v>-0.01334935256</v>
      </c>
    </row>
    <row r="1453" ht="15.75" customHeight="1">
      <c r="A1453" s="403" t="s">
        <v>1803</v>
      </c>
      <c r="B1453" s="404">
        <v>6072.99</v>
      </c>
      <c r="C1453" s="405">
        <f t="shared" si="1"/>
        <v>-0.004267898777</v>
      </c>
      <c r="D1453" s="403" t="s">
        <v>1803</v>
      </c>
      <c r="E1453" s="406">
        <v>74.91</v>
      </c>
      <c r="F1453" s="405">
        <f t="shared" si="2"/>
        <v>0.001202886929</v>
      </c>
    </row>
    <row r="1454" ht="15.75" customHeight="1">
      <c r="A1454" s="403" t="s">
        <v>1804</v>
      </c>
      <c r="B1454" s="404">
        <v>6099.02</v>
      </c>
      <c r="C1454" s="405">
        <f t="shared" si="1"/>
        <v>0.00439534742</v>
      </c>
      <c r="D1454" s="403" t="s">
        <v>1804</v>
      </c>
      <c r="E1454" s="406">
        <v>74.82</v>
      </c>
      <c r="F1454" s="405">
        <f t="shared" si="2"/>
        <v>0.01478367015</v>
      </c>
    </row>
    <row r="1455" ht="15.75" customHeight="1">
      <c r="A1455" s="403" t="s">
        <v>1805</v>
      </c>
      <c r="B1455" s="404">
        <v>6072.33</v>
      </c>
      <c r="C1455" s="405">
        <f t="shared" si="1"/>
        <v>0.008761394048</v>
      </c>
      <c r="D1455" s="403" t="s">
        <v>1805</v>
      </c>
      <c r="E1455" s="406">
        <v>73.73</v>
      </c>
      <c r="F1455" s="405">
        <f t="shared" si="2"/>
        <v>0.01374948439</v>
      </c>
    </row>
    <row r="1456" ht="15.75" customHeight="1">
      <c r="A1456" s="403" t="s">
        <v>1806</v>
      </c>
      <c r="B1456" s="404">
        <v>6019.59</v>
      </c>
      <c r="C1456" s="405">
        <f t="shared" si="1"/>
        <v>0.003894106974</v>
      </c>
      <c r="D1456" s="403" t="s">
        <v>1806</v>
      </c>
      <c r="E1456" s="406">
        <v>72.73</v>
      </c>
      <c r="F1456" s="405">
        <f t="shared" si="2"/>
        <v>0</v>
      </c>
    </row>
    <row r="1457" ht="15.75" customHeight="1">
      <c r="A1457" s="403" t="s">
        <v>1807</v>
      </c>
      <c r="B1457" s="404">
        <v>5996.24</v>
      </c>
      <c r="C1457" s="405">
        <f t="shared" si="1"/>
        <v>0.0001384392394</v>
      </c>
      <c r="D1457" s="403" t="s">
        <v>1807</v>
      </c>
      <c r="E1457" s="406">
        <v>72.73</v>
      </c>
      <c r="F1457" s="405">
        <f t="shared" si="2"/>
        <v>0</v>
      </c>
    </row>
    <row r="1458" ht="15.75" customHeight="1">
      <c r="A1458" s="403" t="s">
        <v>1808</v>
      </c>
      <c r="B1458" s="404">
        <v>5995.41</v>
      </c>
      <c r="C1458" s="405">
        <f t="shared" si="1"/>
        <v>-0.003795123167</v>
      </c>
      <c r="D1458" s="403" t="s">
        <v>1808</v>
      </c>
      <c r="E1458" s="406">
        <v>72.73</v>
      </c>
      <c r="F1458" s="405">
        <f t="shared" si="2"/>
        <v>-0.007370001365</v>
      </c>
    </row>
    <row r="1459" ht="15.75" customHeight="1">
      <c r="A1459" s="403" t="s">
        <v>1809</v>
      </c>
      <c r="B1459" s="404">
        <v>6018.25</v>
      </c>
      <c r="C1459" s="405">
        <f t="shared" si="1"/>
        <v>0.002787627134</v>
      </c>
      <c r="D1459" s="403" t="s">
        <v>1809</v>
      </c>
      <c r="E1459" s="406">
        <v>73.27</v>
      </c>
      <c r="F1459" s="405">
        <f t="shared" si="2"/>
        <v>0</v>
      </c>
    </row>
    <row r="1460" ht="15.75" customHeight="1">
      <c r="A1460" s="403" t="s">
        <v>1810</v>
      </c>
      <c r="B1460" s="404">
        <v>6001.52</v>
      </c>
      <c r="C1460" s="405">
        <f t="shared" si="1"/>
        <v>0.005613251966</v>
      </c>
      <c r="D1460" s="403" t="s">
        <v>1810</v>
      </c>
      <c r="E1460" s="406">
        <v>73.27</v>
      </c>
      <c r="F1460" s="405">
        <f t="shared" si="2"/>
        <v>-0.001226826609</v>
      </c>
    </row>
    <row r="1461" ht="15.75" customHeight="1">
      <c r="A1461" s="403" t="s">
        <v>1811</v>
      </c>
      <c r="B1461" s="404">
        <v>5968.02</v>
      </c>
      <c r="C1461" s="405">
        <f t="shared" si="1"/>
        <v>-0.002328672089</v>
      </c>
      <c r="D1461" s="403" t="s">
        <v>1811</v>
      </c>
      <c r="E1461" s="406">
        <v>73.36</v>
      </c>
      <c r="F1461" s="405">
        <f t="shared" si="2"/>
        <v>-0.00501831005</v>
      </c>
    </row>
    <row r="1462" ht="15.75" customHeight="1">
      <c r="A1462" s="403" t="s">
        <v>1812</v>
      </c>
      <c r="B1462" s="404">
        <v>5981.95</v>
      </c>
      <c r="C1462" s="405">
        <f t="shared" si="1"/>
        <v>-0.009807654108</v>
      </c>
      <c r="D1462" s="403" t="s">
        <v>1812</v>
      </c>
      <c r="E1462" s="406">
        <v>73.73</v>
      </c>
      <c r="F1462" s="405">
        <f t="shared" si="2"/>
        <v>-0.003648648649</v>
      </c>
    </row>
    <row r="1463" ht="15.75" customHeight="1">
      <c r="A1463" s="403" t="s">
        <v>1813</v>
      </c>
      <c r="B1463" s="404">
        <v>6041.2</v>
      </c>
      <c r="C1463" s="405">
        <f t="shared" si="1"/>
        <v>0.0002731991622</v>
      </c>
      <c r="D1463" s="403" t="s">
        <v>1813</v>
      </c>
      <c r="E1463" s="406">
        <v>74.0</v>
      </c>
      <c r="F1463" s="405">
        <f t="shared" si="2"/>
        <v>0.009963149993</v>
      </c>
    </row>
    <row r="1464" ht="15.75" customHeight="1">
      <c r="A1464" s="403" t="s">
        <v>1814</v>
      </c>
      <c r="B1464" s="404">
        <v>6039.55</v>
      </c>
      <c r="C1464" s="405">
        <f t="shared" si="1"/>
        <v>0.002370018273</v>
      </c>
      <c r="D1464" s="403" t="s">
        <v>1814</v>
      </c>
      <c r="E1464" s="406">
        <v>73.27</v>
      </c>
      <c r="F1464" s="405">
        <f t="shared" si="2"/>
        <v>-0.008659180084</v>
      </c>
    </row>
    <row r="1465" ht="15.75" customHeight="1">
      <c r="A1465" s="403" t="s">
        <v>1815</v>
      </c>
      <c r="B1465" s="404">
        <v>6025.27</v>
      </c>
      <c r="C1465" s="405">
        <f t="shared" si="1"/>
        <v>-0.001072658967</v>
      </c>
      <c r="D1465" s="403" t="s">
        <v>1815</v>
      </c>
      <c r="E1465" s="406">
        <v>73.91</v>
      </c>
      <c r="F1465" s="405">
        <f t="shared" si="2"/>
        <v>-0.01689279064</v>
      </c>
    </row>
    <row r="1466" ht="15.75" customHeight="1">
      <c r="A1466" s="403" t="s">
        <v>1816</v>
      </c>
      <c r="B1466" s="404">
        <v>6031.74</v>
      </c>
      <c r="C1466" s="405">
        <f t="shared" si="1"/>
        <v>0.002976467615</v>
      </c>
      <c r="D1466" s="403" t="s">
        <v>1816</v>
      </c>
      <c r="E1466" s="406">
        <v>75.18</v>
      </c>
      <c r="F1466" s="405">
        <f t="shared" si="2"/>
        <v>0.004811547715</v>
      </c>
    </row>
    <row r="1467" ht="15.75" customHeight="1">
      <c r="A1467" s="403" t="s">
        <v>1817</v>
      </c>
      <c r="B1467" s="404">
        <v>6013.84</v>
      </c>
      <c r="C1467" s="405">
        <f t="shared" si="1"/>
        <v>0.0008154516437</v>
      </c>
      <c r="D1467" s="403" t="s">
        <v>1817</v>
      </c>
      <c r="E1467" s="406">
        <v>74.82</v>
      </c>
      <c r="F1467" s="405">
        <f t="shared" si="2"/>
        <v>-0.00120144173</v>
      </c>
    </row>
    <row r="1468" ht="15.75" customHeight="1">
      <c r="A1468" s="403" t="s">
        <v>1818</v>
      </c>
      <c r="B1468" s="404">
        <v>6008.94</v>
      </c>
      <c r="C1468" s="405">
        <f t="shared" si="1"/>
        <v>-0.00914517512</v>
      </c>
      <c r="D1468" s="403" t="s">
        <v>1818</v>
      </c>
      <c r="E1468" s="406">
        <v>74.91</v>
      </c>
      <c r="F1468" s="405">
        <f t="shared" si="2"/>
        <v>-0.007157057654</v>
      </c>
    </row>
    <row r="1469" ht="15.75" customHeight="1">
      <c r="A1469" s="403" t="s">
        <v>1819</v>
      </c>
      <c r="B1469" s="404">
        <v>6064.4</v>
      </c>
      <c r="C1469" s="405">
        <f t="shared" si="1"/>
        <v>-0.00723082489</v>
      </c>
      <c r="D1469" s="403" t="s">
        <v>1819</v>
      </c>
      <c r="E1469" s="406">
        <v>75.45</v>
      </c>
      <c r="F1469" s="405">
        <f t="shared" si="2"/>
        <v>-0.01075127835</v>
      </c>
    </row>
    <row r="1470" ht="15.75" customHeight="1">
      <c r="A1470" s="403" t="s">
        <v>1820</v>
      </c>
      <c r="B1470" s="404">
        <v>6108.57</v>
      </c>
      <c r="C1470" s="405">
        <f t="shared" si="1"/>
        <v>-0.005412085362</v>
      </c>
      <c r="D1470" s="403" t="s">
        <v>1820</v>
      </c>
      <c r="E1470" s="406">
        <v>76.27</v>
      </c>
      <c r="F1470" s="405">
        <f t="shared" si="2"/>
        <v>0.01449853684</v>
      </c>
    </row>
    <row r="1471" ht="15.75" customHeight="1">
      <c r="A1471" s="403" t="s">
        <v>1821</v>
      </c>
      <c r="B1471" s="404">
        <v>6141.81</v>
      </c>
      <c r="C1471" s="405">
        <f t="shared" si="1"/>
        <v>0.002108048929</v>
      </c>
      <c r="D1471" s="403" t="s">
        <v>1821</v>
      </c>
      <c r="E1471" s="406">
        <v>75.18</v>
      </c>
      <c r="F1471" s="405">
        <f t="shared" si="2"/>
        <v>-0.01429133342</v>
      </c>
    </row>
    <row r="1472" ht="15.75" customHeight="1">
      <c r="A1472" s="403" t="s">
        <v>1822</v>
      </c>
      <c r="B1472" s="404">
        <v>6128.89</v>
      </c>
      <c r="C1472" s="405">
        <f t="shared" si="1"/>
        <v>-0.01234549996</v>
      </c>
      <c r="D1472" s="403" t="s">
        <v>1822</v>
      </c>
      <c r="E1472" s="406">
        <v>76.27</v>
      </c>
      <c r="F1472" s="405">
        <f t="shared" si="2"/>
        <v>0.002365619661</v>
      </c>
    </row>
    <row r="1473" ht="15.75" customHeight="1">
      <c r="A1473" s="403" t="s">
        <v>1823</v>
      </c>
      <c r="B1473" s="404">
        <v>6205.5</v>
      </c>
      <c r="C1473" s="405">
        <f t="shared" si="1"/>
        <v>0.0005143245017</v>
      </c>
      <c r="D1473" s="403" t="s">
        <v>1823</v>
      </c>
      <c r="E1473" s="406">
        <v>76.09</v>
      </c>
      <c r="F1473" s="405">
        <f t="shared" si="2"/>
        <v>-0.001181412444</v>
      </c>
    </row>
    <row r="1474" ht="15.75" customHeight="1">
      <c r="A1474" s="403" t="s">
        <v>1824</v>
      </c>
      <c r="B1474" s="404">
        <v>6202.31</v>
      </c>
      <c r="C1474" s="405">
        <f t="shared" si="1"/>
        <v>0.006876679194</v>
      </c>
      <c r="D1474" s="403" t="s">
        <v>1824</v>
      </c>
      <c r="E1474" s="406">
        <v>76.18</v>
      </c>
      <c r="F1474" s="405">
        <f t="shared" si="2"/>
        <v>0.00118280983</v>
      </c>
    </row>
    <row r="1475" ht="15.75" customHeight="1">
      <c r="A1475" s="403" t="s">
        <v>1825</v>
      </c>
      <c r="B1475" s="404">
        <v>6159.95</v>
      </c>
      <c r="C1475" s="405">
        <f t="shared" si="1"/>
        <v>0.004358232706</v>
      </c>
      <c r="D1475" s="403" t="s">
        <v>1825</v>
      </c>
      <c r="E1475" s="406">
        <v>76.09</v>
      </c>
      <c r="F1475" s="405">
        <f t="shared" si="2"/>
        <v>0.01942658092</v>
      </c>
    </row>
    <row r="1476" ht="15.75" customHeight="1">
      <c r="A1476" s="403" t="s">
        <v>1826</v>
      </c>
      <c r="B1476" s="404">
        <v>6133.22</v>
      </c>
      <c r="C1476" s="405">
        <f t="shared" si="1"/>
        <v>0.006609277936</v>
      </c>
      <c r="D1476" s="403" t="s">
        <v>1826</v>
      </c>
      <c r="E1476" s="406">
        <v>74.64</v>
      </c>
      <c r="F1476" s="405">
        <f t="shared" si="2"/>
        <v>0.001207243461</v>
      </c>
    </row>
    <row r="1477" ht="15.75" customHeight="1">
      <c r="A1477" s="403" t="s">
        <v>1827</v>
      </c>
      <c r="B1477" s="404">
        <v>6092.95</v>
      </c>
      <c r="C1477" s="405">
        <f t="shared" si="1"/>
        <v>0.00001805397811</v>
      </c>
      <c r="D1477" s="403" t="s">
        <v>1827</v>
      </c>
      <c r="E1477" s="406">
        <v>74.55</v>
      </c>
      <c r="F1477" s="405">
        <f t="shared" si="2"/>
        <v>-0.01192842942</v>
      </c>
    </row>
    <row r="1478" ht="15.75" customHeight="1">
      <c r="A1478" s="403" t="s">
        <v>1828</v>
      </c>
      <c r="B1478" s="404">
        <v>6092.84</v>
      </c>
      <c r="C1478" s="405">
        <f t="shared" si="1"/>
        <v>0.00222393294</v>
      </c>
      <c r="D1478" s="403" t="s">
        <v>1828</v>
      </c>
      <c r="E1478" s="406">
        <v>75.45</v>
      </c>
      <c r="F1478" s="405">
        <f t="shared" si="2"/>
        <v>-0.001323626737</v>
      </c>
    </row>
    <row r="1479" ht="15.75" customHeight="1">
      <c r="A1479" s="403" t="s">
        <v>1829</v>
      </c>
      <c r="B1479" s="404">
        <v>6079.32</v>
      </c>
      <c r="C1479" s="405">
        <f t="shared" si="1"/>
        <v>-0.004087302822</v>
      </c>
      <c r="D1479" s="403" t="s">
        <v>1829</v>
      </c>
      <c r="E1479" s="406">
        <v>75.55</v>
      </c>
      <c r="F1479" s="405">
        <f t="shared" si="2"/>
        <v>-0.009440146847</v>
      </c>
    </row>
    <row r="1480" ht="15.75" customHeight="1">
      <c r="A1480" s="403" t="s">
        <v>1830</v>
      </c>
      <c r="B1480" s="404">
        <v>6104.27</v>
      </c>
      <c r="C1480" s="405">
        <f t="shared" si="1"/>
        <v>-0.0003226207945</v>
      </c>
      <c r="D1480" s="403" t="s">
        <v>1830</v>
      </c>
      <c r="E1480" s="406">
        <v>76.27</v>
      </c>
      <c r="F1480" s="405">
        <f t="shared" si="2"/>
        <v>-0.01179061933</v>
      </c>
    </row>
    <row r="1481" ht="15.75" customHeight="1">
      <c r="A1481" s="403" t="s">
        <v>1831</v>
      </c>
      <c r="B1481" s="404">
        <v>6106.24</v>
      </c>
      <c r="C1481" s="405">
        <f t="shared" si="1"/>
        <v>-0.00958263318</v>
      </c>
      <c r="D1481" s="403" t="s">
        <v>1831</v>
      </c>
      <c r="E1481" s="406">
        <v>77.18</v>
      </c>
      <c r="F1481" s="405">
        <f t="shared" si="2"/>
        <v>-0.01279099514</v>
      </c>
    </row>
    <row r="1482" ht="15.75" customHeight="1">
      <c r="A1482" s="403" t="s">
        <v>1832</v>
      </c>
      <c r="B1482" s="404">
        <v>6165.32</v>
      </c>
      <c r="C1482" s="405">
        <f t="shared" si="1"/>
        <v>-0.0008346203774</v>
      </c>
      <c r="D1482" s="403" t="s">
        <v>1832</v>
      </c>
      <c r="E1482" s="406">
        <v>78.18</v>
      </c>
      <c r="F1482" s="405">
        <f t="shared" si="2"/>
        <v>0.01177688624</v>
      </c>
    </row>
    <row r="1483" ht="15.75" customHeight="1">
      <c r="A1483" s="403" t="s">
        <v>1833</v>
      </c>
      <c r="B1483" s="404">
        <v>6170.47</v>
      </c>
      <c r="C1483" s="405">
        <f t="shared" si="1"/>
        <v>-0.000395275486</v>
      </c>
      <c r="D1483" s="403" t="s">
        <v>1833</v>
      </c>
      <c r="E1483" s="406">
        <v>77.27</v>
      </c>
      <c r="F1483" s="405">
        <f t="shared" si="2"/>
        <v>0.002334933195</v>
      </c>
    </row>
    <row r="1484" ht="15.75" customHeight="1">
      <c r="A1484" s="403" t="s">
        <v>1834</v>
      </c>
      <c r="B1484" s="404">
        <v>6172.91</v>
      </c>
      <c r="C1484" s="405">
        <f t="shared" si="1"/>
        <v>-0.01020912102</v>
      </c>
      <c r="D1484" s="403" t="s">
        <v>1834</v>
      </c>
      <c r="E1484" s="406">
        <v>77.09</v>
      </c>
      <c r="F1484" s="405">
        <f t="shared" si="2"/>
        <v>0.001168831169</v>
      </c>
    </row>
    <row r="1485" ht="15.75" customHeight="1">
      <c r="A1485" s="403" t="s">
        <v>1835</v>
      </c>
      <c r="B1485" s="404">
        <v>6236.58</v>
      </c>
      <c r="C1485" s="405">
        <f t="shared" si="1"/>
        <v>0.0001026308784</v>
      </c>
      <c r="D1485" s="403" t="s">
        <v>1835</v>
      </c>
      <c r="E1485" s="406">
        <v>77.0</v>
      </c>
      <c r="F1485" s="405">
        <f t="shared" si="2"/>
        <v>-0.01282051282</v>
      </c>
    </row>
    <row r="1486" ht="15.75" customHeight="1">
      <c r="A1486" s="403" t="s">
        <v>1836</v>
      </c>
      <c r="B1486" s="404">
        <v>6235.94</v>
      </c>
      <c r="C1486" s="405">
        <f t="shared" si="1"/>
        <v>-0.000741919408</v>
      </c>
      <c r="D1486" s="403" t="s">
        <v>1836</v>
      </c>
      <c r="E1486" s="406">
        <v>78.0</v>
      </c>
      <c r="F1486" s="405">
        <f t="shared" si="2"/>
        <v>-0.001152516327</v>
      </c>
    </row>
    <row r="1487" ht="15.75" customHeight="1">
      <c r="A1487" s="403" t="s">
        <v>1837</v>
      </c>
      <c r="B1487" s="404">
        <v>6240.57</v>
      </c>
      <c r="C1487" s="405">
        <f t="shared" si="1"/>
        <v>0.005910798046</v>
      </c>
      <c r="D1487" s="403" t="s">
        <v>1837</v>
      </c>
      <c r="E1487" s="406">
        <v>78.09</v>
      </c>
      <c r="F1487" s="405">
        <f t="shared" si="2"/>
        <v>-0.001151189563</v>
      </c>
    </row>
    <row r="1488" ht="15.75" customHeight="1">
      <c r="A1488" s="403" t="s">
        <v>1838</v>
      </c>
      <c r="B1488" s="404">
        <v>6203.9</v>
      </c>
      <c r="C1488" s="405">
        <f t="shared" si="1"/>
        <v>0.003125520448</v>
      </c>
      <c r="D1488" s="403" t="s">
        <v>1838</v>
      </c>
      <c r="E1488" s="406">
        <v>78.18</v>
      </c>
      <c r="F1488" s="405">
        <f t="shared" si="2"/>
        <v>0.002307692308</v>
      </c>
    </row>
    <row r="1489" ht="15.75" customHeight="1">
      <c r="A1489" s="403" t="s">
        <v>1839</v>
      </c>
      <c r="B1489" s="404">
        <v>6184.57</v>
      </c>
      <c r="C1489" s="405">
        <f t="shared" si="1"/>
        <v>0.005720892641</v>
      </c>
      <c r="D1489" s="403" t="s">
        <v>1839</v>
      </c>
      <c r="E1489" s="406">
        <v>78.0</v>
      </c>
      <c r="F1489" s="405">
        <f t="shared" si="2"/>
        <v>-0.007001909612</v>
      </c>
    </row>
    <row r="1490" ht="15.75" customHeight="1">
      <c r="A1490" s="403" t="s">
        <v>1840</v>
      </c>
      <c r="B1490" s="404">
        <v>6149.39</v>
      </c>
      <c r="C1490" s="405">
        <f t="shared" si="1"/>
        <v>-0.0002942515282</v>
      </c>
      <c r="D1490" s="403" t="s">
        <v>1840</v>
      </c>
      <c r="E1490" s="406">
        <v>78.55</v>
      </c>
      <c r="F1490" s="405">
        <f t="shared" si="2"/>
        <v>-0.007956554686</v>
      </c>
    </row>
    <row r="1491" ht="15.75" customHeight="1">
      <c r="A1491" s="403" t="s">
        <v>1841</v>
      </c>
      <c r="B1491" s="404">
        <v>6151.2</v>
      </c>
      <c r="C1491" s="405">
        <f t="shared" si="1"/>
        <v>-0.002641268977</v>
      </c>
      <c r="D1491" s="403" t="s">
        <v>1841</v>
      </c>
      <c r="E1491" s="406">
        <v>79.18</v>
      </c>
      <c r="F1491" s="405">
        <f t="shared" si="2"/>
        <v>0.01162642136</v>
      </c>
    </row>
    <row r="1492" ht="15.75" customHeight="1">
      <c r="A1492" s="403" t="s">
        <v>1842</v>
      </c>
      <c r="B1492" s="404">
        <v>6167.49</v>
      </c>
      <c r="C1492" s="405">
        <f t="shared" si="1"/>
        <v>0.008587109034</v>
      </c>
      <c r="D1492" s="403" t="s">
        <v>1842</v>
      </c>
      <c r="E1492" s="406">
        <v>78.27</v>
      </c>
      <c r="F1492" s="405">
        <f t="shared" si="2"/>
        <v>-0.01149280121</v>
      </c>
    </row>
    <row r="1493" ht="15.75" customHeight="1">
      <c r="A1493" s="403" t="s">
        <v>1843</v>
      </c>
      <c r="B1493" s="404">
        <v>6114.98</v>
      </c>
      <c r="C1493" s="405">
        <f t="shared" si="1"/>
        <v>0.007547984321</v>
      </c>
      <c r="D1493" s="403" t="s">
        <v>1843</v>
      </c>
      <c r="E1493" s="406">
        <v>79.18</v>
      </c>
      <c r="F1493" s="405">
        <f t="shared" si="2"/>
        <v>0</v>
      </c>
    </row>
    <row r="1494" ht="15.75" customHeight="1">
      <c r="A1494" s="403" t="s">
        <v>1844</v>
      </c>
      <c r="B1494" s="404">
        <v>6069.17</v>
      </c>
      <c r="C1494" s="405">
        <f t="shared" si="1"/>
        <v>-0.002273549236</v>
      </c>
      <c r="D1494" s="403" t="s">
        <v>1844</v>
      </c>
      <c r="E1494" s="406">
        <v>79.18</v>
      </c>
      <c r="F1494" s="405">
        <f t="shared" si="2"/>
        <v>0.001137944114</v>
      </c>
    </row>
    <row r="1495" ht="15.75" customHeight="1">
      <c r="A1495" s="403" t="s">
        <v>1845</v>
      </c>
      <c r="B1495" s="404">
        <v>6083.0</v>
      </c>
      <c r="C1495" s="405">
        <f t="shared" si="1"/>
        <v>0.007391067457</v>
      </c>
      <c r="D1495" s="403" t="s">
        <v>1845</v>
      </c>
      <c r="E1495" s="406">
        <v>79.09</v>
      </c>
      <c r="F1495" s="405">
        <f t="shared" si="2"/>
        <v>0.001139240506</v>
      </c>
    </row>
    <row r="1496" ht="15.75" customHeight="1">
      <c r="A1496" s="403" t="s">
        <v>1846</v>
      </c>
      <c r="B1496" s="404">
        <v>6038.37</v>
      </c>
      <c r="C1496" s="405">
        <f t="shared" si="1"/>
        <v>0.005317634602</v>
      </c>
      <c r="D1496" s="403" t="s">
        <v>1846</v>
      </c>
      <c r="E1496" s="406">
        <v>79.0</v>
      </c>
      <c r="F1496" s="405">
        <f t="shared" si="2"/>
        <v>-0.002273301339</v>
      </c>
    </row>
    <row r="1497" ht="15.75" customHeight="1">
      <c r="A1497" s="403" t="s">
        <v>1847</v>
      </c>
      <c r="B1497" s="404">
        <v>6006.43</v>
      </c>
      <c r="C1497" s="405">
        <f t="shared" si="1"/>
        <v>0.005438621747</v>
      </c>
      <c r="D1497" s="403" t="s">
        <v>1847</v>
      </c>
      <c r="E1497" s="406">
        <v>79.18</v>
      </c>
      <c r="F1497" s="405">
        <f t="shared" si="2"/>
        <v>0.003421619567</v>
      </c>
    </row>
    <row r="1498" ht="15.75" customHeight="1">
      <c r="A1498" s="403" t="s">
        <v>1848</v>
      </c>
      <c r="B1498" s="404">
        <v>5973.94</v>
      </c>
      <c r="C1498" s="405">
        <f t="shared" si="1"/>
        <v>0.004276708414</v>
      </c>
      <c r="D1498" s="403" t="s">
        <v>1848</v>
      </c>
      <c r="E1498" s="406">
        <v>78.91</v>
      </c>
      <c r="F1498" s="405">
        <f t="shared" si="2"/>
        <v>0.003433367243</v>
      </c>
    </row>
    <row r="1499" ht="15.75" customHeight="1">
      <c r="A1499" s="403" t="s">
        <v>1849</v>
      </c>
      <c r="B1499" s="404">
        <v>5948.5</v>
      </c>
      <c r="C1499" s="405">
        <f t="shared" si="1"/>
        <v>0.0002118629818</v>
      </c>
      <c r="D1499" s="403" t="s">
        <v>1849</v>
      </c>
      <c r="E1499" s="406">
        <v>78.64</v>
      </c>
      <c r="F1499" s="405">
        <f t="shared" si="2"/>
        <v>0.004727226268</v>
      </c>
    </row>
    <row r="1500" ht="15.75" customHeight="1">
      <c r="A1500" s="403" t="s">
        <v>1850</v>
      </c>
      <c r="B1500" s="404">
        <v>5947.24</v>
      </c>
      <c r="C1500" s="405">
        <f t="shared" si="1"/>
        <v>0.005379161581</v>
      </c>
      <c r="D1500" s="403" t="s">
        <v>1850</v>
      </c>
      <c r="E1500" s="406">
        <v>78.27</v>
      </c>
      <c r="F1500" s="405">
        <f t="shared" si="2"/>
        <v>-0.01149280121</v>
      </c>
    </row>
    <row r="1501" ht="15.75" customHeight="1">
      <c r="A1501" s="403" t="s">
        <v>1851</v>
      </c>
      <c r="B1501" s="404">
        <v>5915.42</v>
      </c>
      <c r="C1501" s="405">
        <f t="shared" si="1"/>
        <v>0.005097342246</v>
      </c>
      <c r="D1501" s="403" t="s">
        <v>1851</v>
      </c>
      <c r="E1501" s="406">
        <v>79.18</v>
      </c>
      <c r="F1501" s="405">
        <f t="shared" si="2"/>
        <v>-0.0135791703</v>
      </c>
    </row>
    <row r="1502" ht="15.75" customHeight="1">
      <c r="A1502" s="403" t="s">
        <v>1852</v>
      </c>
      <c r="B1502" s="404">
        <v>5885.42</v>
      </c>
      <c r="C1502" s="405">
        <f t="shared" si="1"/>
        <v>0.005046218581</v>
      </c>
      <c r="D1502" s="403" t="s">
        <v>1852</v>
      </c>
      <c r="E1502" s="406">
        <v>80.27</v>
      </c>
      <c r="F1502" s="405">
        <f t="shared" si="2"/>
        <v>0.003375</v>
      </c>
    </row>
    <row r="1503" ht="15.75" customHeight="1">
      <c r="A1503" s="403" t="s">
        <v>1853</v>
      </c>
      <c r="B1503" s="404">
        <v>5855.87</v>
      </c>
      <c r="C1503" s="405">
        <f t="shared" si="1"/>
        <v>-0.001101950931</v>
      </c>
      <c r="D1503" s="403" t="s">
        <v>1853</v>
      </c>
      <c r="E1503" s="406">
        <v>80.0</v>
      </c>
      <c r="F1503" s="405">
        <f t="shared" si="2"/>
        <v>-0.01014600346</v>
      </c>
    </row>
    <row r="1504" ht="15.75" customHeight="1">
      <c r="A1504" s="403" t="s">
        <v>1854</v>
      </c>
      <c r="B1504" s="404">
        <v>5862.33</v>
      </c>
      <c r="C1504" s="405">
        <f t="shared" si="1"/>
        <v>0.003119385363</v>
      </c>
      <c r="D1504" s="403" t="s">
        <v>1854</v>
      </c>
      <c r="E1504" s="406">
        <v>80.82</v>
      </c>
      <c r="F1504" s="405">
        <f t="shared" si="2"/>
        <v>0.01252818842</v>
      </c>
    </row>
    <row r="1505" ht="15.75" customHeight="1">
      <c r="A1505" s="403" t="s">
        <v>1855</v>
      </c>
      <c r="B1505" s="404">
        <v>5844.1</v>
      </c>
      <c r="C1505" s="405">
        <f t="shared" si="1"/>
        <v>0.004266858214</v>
      </c>
      <c r="D1505" s="403" t="s">
        <v>1855</v>
      </c>
      <c r="E1505" s="406">
        <v>79.82</v>
      </c>
      <c r="F1505" s="405">
        <f t="shared" si="2"/>
        <v>-0.00448989773</v>
      </c>
    </row>
    <row r="1506" ht="15.75" customHeight="1">
      <c r="A1506" s="403" t="s">
        <v>1856</v>
      </c>
      <c r="B1506" s="404">
        <v>5819.27</v>
      </c>
      <c r="C1506" s="405">
        <f t="shared" si="1"/>
        <v>-0.007138579552</v>
      </c>
      <c r="D1506" s="403" t="s">
        <v>1856</v>
      </c>
      <c r="E1506" s="406">
        <v>80.18</v>
      </c>
      <c r="F1506" s="405">
        <f t="shared" si="2"/>
        <v>0.01262945188</v>
      </c>
    </row>
    <row r="1507" ht="15.75" customHeight="1">
      <c r="A1507" s="403" t="s">
        <v>1857</v>
      </c>
      <c r="B1507" s="404">
        <v>5861.11</v>
      </c>
      <c r="C1507" s="405">
        <f t="shared" si="1"/>
        <v>-0.003761532761</v>
      </c>
      <c r="D1507" s="403" t="s">
        <v>1857</v>
      </c>
      <c r="E1507" s="406">
        <v>79.18</v>
      </c>
      <c r="F1507" s="405">
        <f t="shared" si="2"/>
        <v>-0.0135791703</v>
      </c>
    </row>
    <row r="1508" ht="15.75" customHeight="1">
      <c r="A1508" s="403" t="s">
        <v>1858</v>
      </c>
      <c r="B1508" s="404">
        <v>5883.24</v>
      </c>
      <c r="C1508" s="405">
        <f t="shared" si="1"/>
        <v>-0.006476301129</v>
      </c>
      <c r="D1508" s="403" t="s">
        <v>1858</v>
      </c>
      <c r="E1508" s="406">
        <v>80.27</v>
      </c>
      <c r="F1508" s="405">
        <f t="shared" si="2"/>
        <v>-0.007910023483</v>
      </c>
    </row>
    <row r="1509" ht="15.75" customHeight="1">
      <c r="A1509" s="403" t="s">
        <v>1859</v>
      </c>
      <c r="B1509" s="404">
        <v>5921.59</v>
      </c>
      <c r="C1509" s="405">
        <f t="shared" si="1"/>
        <v>0.003353214274</v>
      </c>
      <c r="D1509" s="403" t="s">
        <v>1859</v>
      </c>
      <c r="E1509" s="406">
        <v>80.91</v>
      </c>
      <c r="F1509" s="405">
        <f t="shared" si="2"/>
        <v>-0.01867798666</v>
      </c>
    </row>
    <row r="1510" ht="15.75" customHeight="1">
      <c r="A1510" s="403" t="s">
        <v>1860</v>
      </c>
      <c r="B1510" s="404">
        <v>5901.8</v>
      </c>
      <c r="C1510" s="405">
        <f t="shared" si="1"/>
        <v>0.001982981671</v>
      </c>
      <c r="D1510" s="403" t="s">
        <v>1860</v>
      </c>
      <c r="E1510" s="406">
        <v>82.45</v>
      </c>
      <c r="F1510" s="405">
        <f t="shared" si="2"/>
        <v>-0.01091650672</v>
      </c>
    </row>
    <row r="1511" ht="15.75" customHeight="1">
      <c r="A1511" s="403" t="s">
        <v>1861</v>
      </c>
      <c r="B1511" s="404">
        <v>5890.12</v>
      </c>
      <c r="C1511" s="405">
        <f t="shared" si="1"/>
        <v>-0.001280166574</v>
      </c>
      <c r="D1511" s="403" t="s">
        <v>1861</v>
      </c>
      <c r="E1511" s="406">
        <v>83.36</v>
      </c>
      <c r="F1511" s="405">
        <f t="shared" si="2"/>
        <v>0.001080821424</v>
      </c>
    </row>
    <row r="1512" ht="15.75" customHeight="1">
      <c r="A1512" s="403" t="s">
        <v>1862</v>
      </c>
      <c r="B1512" s="404">
        <v>5897.67</v>
      </c>
      <c r="C1512" s="405">
        <f t="shared" si="1"/>
        <v>-0.002692104119</v>
      </c>
      <c r="D1512" s="403" t="s">
        <v>1862</v>
      </c>
      <c r="E1512" s="406">
        <v>83.27</v>
      </c>
      <c r="F1512" s="405">
        <f t="shared" si="2"/>
        <v>-0.009751456773</v>
      </c>
    </row>
    <row r="1513" ht="15.75" customHeight="1">
      <c r="A1513" s="403" t="s">
        <v>1863</v>
      </c>
      <c r="B1513" s="404">
        <v>5913.59</v>
      </c>
      <c r="C1513" s="405">
        <f t="shared" si="1"/>
        <v>0.001010559244</v>
      </c>
      <c r="D1513" s="403" t="s">
        <v>1863</v>
      </c>
      <c r="E1513" s="406">
        <v>84.09</v>
      </c>
      <c r="F1513" s="405">
        <f t="shared" si="2"/>
        <v>-0.004262877442</v>
      </c>
    </row>
    <row r="1514" ht="15.75" customHeight="1">
      <c r="A1514" s="403" t="s">
        <v>1864</v>
      </c>
      <c r="B1514" s="404">
        <v>5907.62</v>
      </c>
      <c r="C1514" s="405">
        <f t="shared" si="1"/>
        <v>0.004622103108</v>
      </c>
      <c r="D1514" s="403" t="s">
        <v>1864</v>
      </c>
      <c r="E1514" s="406">
        <v>84.45</v>
      </c>
      <c r="F1514" s="405">
        <f t="shared" si="2"/>
        <v>0.02649811596</v>
      </c>
    </row>
    <row r="1515" ht="15.75" customHeight="1">
      <c r="A1515" s="403" t="s">
        <v>1865</v>
      </c>
      <c r="B1515" s="404">
        <v>5880.44</v>
      </c>
      <c r="C1515" s="405">
        <f t="shared" si="1"/>
        <v>-0.001819675582</v>
      </c>
      <c r="D1515" s="403" t="s">
        <v>1865</v>
      </c>
      <c r="E1515" s="406">
        <v>82.27</v>
      </c>
      <c r="F1515" s="405">
        <f t="shared" si="2"/>
        <v>-0.004477250726</v>
      </c>
    </row>
    <row r="1516" ht="15.75" customHeight="1">
      <c r="A1516" s="403" t="s">
        <v>1866</v>
      </c>
      <c r="B1516" s="404">
        <v>5891.16</v>
      </c>
      <c r="C1516" s="405">
        <f t="shared" si="1"/>
        <v>0.002535626402</v>
      </c>
      <c r="D1516" s="403" t="s">
        <v>1866</v>
      </c>
      <c r="E1516" s="406">
        <v>82.64</v>
      </c>
      <c r="F1516" s="405">
        <f t="shared" si="2"/>
        <v>-0.002173388071</v>
      </c>
    </row>
    <row r="1517" ht="15.75" customHeight="1">
      <c r="A1517" s="403" t="s">
        <v>1867</v>
      </c>
      <c r="B1517" s="404">
        <v>5876.26</v>
      </c>
      <c r="C1517" s="405">
        <f t="shared" si="1"/>
        <v>0.002665237926</v>
      </c>
      <c r="D1517" s="403" t="s">
        <v>1867</v>
      </c>
      <c r="E1517" s="406">
        <v>82.82</v>
      </c>
      <c r="F1517" s="405">
        <f t="shared" si="2"/>
        <v>-0.003249488506</v>
      </c>
    </row>
    <row r="1518" ht="15.75" customHeight="1">
      <c r="A1518" s="403" t="s">
        <v>1868</v>
      </c>
      <c r="B1518" s="404">
        <v>5860.64</v>
      </c>
      <c r="C1518" s="405">
        <f t="shared" si="1"/>
        <v>0.0100998959</v>
      </c>
      <c r="D1518" s="403" t="s">
        <v>1868</v>
      </c>
      <c r="E1518" s="406">
        <v>83.09</v>
      </c>
      <c r="F1518" s="405">
        <f t="shared" si="2"/>
        <v>-0.001081990863</v>
      </c>
    </row>
    <row r="1519" ht="15.75" customHeight="1">
      <c r="A1519" s="403" t="s">
        <v>1869</v>
      </c>
      <c r="B1519" s="404">
        <v>5802.04</v>
      </c>
      <c r="C1519" s="405">
        <f t="shared" si="1"/>
        <v>-0.00224072969</v>
      </c>
      <c r="D1519" s="403" t="s">
        <v>1869</v>
      </c>
      <c r="E1519" s="406">
        <v>83.18</v>
      </c>
      <c r="F1519" s="405">
        <f t="shared" si="2"/>
        <v>0.005439381119</v>
      </c>
    </row>
    <row r="1520" ht="15.75" customHeight="1">
      <c r="A1520" s="403" t="s">
        <v>1870</v>
      </c>
      <c r="B1520" s="404">
        <v>5815.07</v>
      </c>
      <c r="C1520" s="405">
        <f t="shared" si="1"/>
        <v>-0.001605310057</v>
      </c>
      <c r="D1520" s="403" t="s">
        <v>1870</v>
      </c>
      <c r="E1520" s="406">
        <v>82.73</v>
      </c>
      <c r="F1520" s="405">
        <f t="shared" si="2"/>
        <v>0</v>
      </c>
    </row>
    <row r="1521" ht="15.75" customHeight="1">
      <c r="A1521" s="403" t="s">
        <v>1871</v>
      </c>
      <c r="B1521" s="404">
        <v>5824.42</v>
      </c>
      <c r="C1521" s="405">
        <f t="shared" si="1"/>
        <v>0.003883217365</v>
      </c>
      <c r="D1521" s="403" t="s">
        <v>1871</v>
      </c>
      <c r="E1521" s="406">
        <v>82.73</v>
      </c>
      <c r="F1521" s="405">
        <f t="shared" si="2"/>
        <v>0.002180496669</v>
      </c>
    </row>
    <row r="1522" ht="15.75" customHeight="1">
      <c r="A1522" s="403" t="s">
        <v>1872</v>
      </c>
      <c r="B1522" s="404">
        <v>5801.89</v>
      </c>
      <c r="C1522" s="405">
        <f t="shared" si="1"/>
        <v>0.0006519365793</v>
      </c>
      <c r="D1522" s="403" t="s">
        <v>1872</v>
      </c>
      <c r="E1522" s="406">
        <v>82.55</v>
      </c>
      <c r="F1522" s="405">
        <f t="shared" si="2"/>
        <v>-0.002175752448</v>
      </c>
    </row>
    <row r="1523" ht="15.75" customHeight="1">
      <c r="A1523" s="403" t="s">
        <v>1873</v>
      </c>
      <c r="B1523" s="404">
        <v>5798.11</v>
      </c>
      <c r="C1523" s="405">
        <f t="shared" si="1"/>
        <v>0.003899168743</v>
      </c>
      <c r="D1523" s="403" t="s">
        <v>1873</v>
      </c>
      <c r="E1523" s="406">
        <v>82.73</v>
      </c>
      <c r="F1523" s="405">
        <f t="shared" si="2"/>
        <v>0.001089060987</v>
      </c>
    </row>
    <row r="1524" ht="15.75" customHeight="1">
      <c r="A1524" s="403" t="s">
        <v>1874</v>
      </c>
      <c r="B1524" s="404">
        <v>5775.59</v>
      </c>
      <c r="C1524" s="405">
        <f t="shared" si="1"/>
        <v>-0.001189802973</v>
      </c>
      <c r="D1524" s="403" t="s">
        <v>1874</v>
      </c>
      <c r="E1524" s="406">
        <v>82.64</v>
      </c>
      <c r="F1524" s="405">
        <f t="shared" si="2"/>
        <v>-0.002173388071</v>
      </c>
    </row>
    <row r="1525" ht="15.75" customHeight="1">
      <c r="A1525" s="403" t="s">
        <v>1875</v>
      </c>
      <c r="B1525" s="404">
        <v>5782.47</v>
      </c>
      <c r="C1525" s="405">
        <f t="shared" si="1"/>
        <v>0.001191220291</v>
      </c>
      <c r="D1525" s="403" t="s">
        <v>1875</v>
      </c>
      <c r="E1525" s="406">
        <v>82.82</v>
      </c>
      <c r="F1525" s="405">
        <f t="shared" si="2"/>
        <v>0</v>
      </c>
    </row>
    <row r="1526" ht="15.75" customHeight="1">
      <c r="A1526" s="403" t="s">
        <v>1876</v>
      </c>
      <c r="B1526" s="404">
        <v>5775.59</v>
      </c>
      <c r="C1526" s="405">
        <f t="shared" si="1"/>
        <v>-0.007504390593</v>
      </c>
      <c r="D1526" s="403" t="s">
        <v>1876</v>
      </c>
      <c r="E1526" s="406">
        <v>82.82</v>
      </c>
      <c r="F1526" s="405">
        <f t="shared" si="2"/>
        <v>0.003270745003</v>
      </c>
    </row>
    <row r="1527" ht="15.75" customHeight="1">
      <c r="A1527" s="403" t="s">
        <v>1877</v>
      </c>
      <c r="B1527" s="404">
        <v>5819.26</v>
      </c>
      <c r="C1527" s="405">
        <f t="shared" si="1"/>
        <v>-0.0008859251222</v>
      </c>
      <c r="D1527" s="403" t="s">
        <v>1877</v>
      </c>
      <c r="E1527" s="406">
        <v>82.55</v>
      </c>
      <c r="F1527" s="405">
        <f t="shared" si="2"/>
        <v>-0.003260082106</v>
      </c>
    </row>
    <row r="1528" ht="15.75" customHeight="1">
      <c r="A1528" s="403" t="s">
        <v>1878</v>
      </c>
      <c r="B1528" s="404">
        <v>5824.42</v>
      </c>
      <c r="C1528" s="405">
        <f t="shared" si="1"/>
        <v>-0.003473220274</v>
      </c>
      <c r="D1528" s="403" t="s">
        <v>1878</v>
      </c>
      <c r="E1528" s="406">
        <v>82.82</v>
      </c>
      <c r="F1528" s="405">
        <f t="shared" si="2"/>
        <v>0.001087876224</v>
      </c>
    </row>
    <row r="1529" ht="15.75" customHeight="1">
      <c r="A1529" s="403" t="s">
        <v>1879</v>
      </c>
      <c r="B1529" s="404">
        <v>5844.72</v>
      </c>
      <c r="C1529" s="405">
        <f t="shared" si="1"/>
        <v>0.001689843458</v>
      </c>
      <c r="D1529" s="403" t="s">
        <v>1879</v>
      </c>
      <c r="E1529" s="406">
        <v>82.73</v>
      </c>
      <c r="F1529" s="405">
        <f t="shared" si="2"/>
        <v>-0.001086694035</v>
      </c>
    </row>
    <row r="1530" ht="15.75" customHeight="1">
      <c r="A1530" s="403" t="s">
        <v>1880</v>
      </c>
      <c r="B1530" s="404">
        <v>5834.86</v>
      </c>
      <c r="C1530" s="405">
        <f t="shared" si="1"/>
        <v>0.007612100615</v>
      </c>
      <c r="D1530" s="403" t="s">
        <v>1880</v>
      </c>
      <c r="E1530" s="406">
        <v>82.82</v>
      </c>
      <c r="F1530" s="405">
        <f t="shared" si="2"/>
        <v>0</v>
      </c>
    </row>
    <row r="1531" ht="15.75" customHeight="1">
      <c r="A1531" s="403" t="s">
        <v>1881</v>
      </c>
      <c r="B1531" s="404">
        <v>5790.78</v>
      </c>
      <c r="C1531" s="405">
        <f t="shared" si="1"/>
        <v>-0.006858442367</v>
      </c>
      <c r="D1531" s="403" t="s">
        <v>1881</v>
      </c>
      <c r="E1531" s="406">
        <v>82.82</v>
      </c>
      <c r="F1531" s="405">
        <f t="shared" si="2"/>
        <v>-0.004327963453</v>
      </c>
    </row>
    <row r="1532" ht="15.75" customHeight="1">
      <c r="A1532" s="403" t="s">
        <v>1882</v>
      </c>
      <c r="B1532" s="404">
        <v>5830.77</v>
      </c>
      <c r="C1532" s="405">
        <f t="shared" si="1"/>
        <v>0.0006160784462</v>
      </c>
      <c r="D1532" s="403" t="s">
        <v>1882</v>
      </c>
      <c r="E1532" s="406">
        <v>83.18</v>
      </c>
      <c r="F1532" s="405">
        <f t="shared" si="2"/>
        <v>0.001083162835</v>
      </c>
    </row>
    <row r="1533" ht="15.75" customHeight="1">
      <c r="A1533" s="403" t="s">
        <v>1883</v>
      </c>
      <c r="B1533" s="404">
        <v>5827.18</v>
      </c>
      <c r="C1533" s="405">
        <f t="shared" si="1"/>
        <v>0.00915956767</v>
      </c>
      <c r="D1533" s="403" t="s">
        <v>1883</v>
      </c>
      <c r="E1533" s="406">
        <v>83.09</v>
      </c>
      <c r="F1533" s="405">
        <f t="shared" si="2"/>
        <v>-0.001081990863</v>
      </c>
    </row>
    <row r="1534" ht="15.75" customHeight="1">
      <c r="A1534" s="403" t="s">
        <v>1884</v>
      </c>
      <c r="B1534" s="404">
        <v>5774.29</v>
      </c>
      <c r="C1534" s="405">
        <f t="shared" si="1"/>
        <v>0.004285478247</v>
      </c>
      <c r="D1534" s="403" t="s">
        <v>1884</v>
      </c>
      <c r="E1534" s="406">
        <v>83.18</v>
      </c>
      <c r="F1534" s="405">
        <f t="shared" si="2"/>
        <v>0.00763173834</v>
      </c>
    </row>
    <row r="1535" ht="15.75" customHeight="1">
      <c r="A1535" s="403" t="s">
        <v>1885</v>
      </c>
      <c r="B1535" s="404">
        <v>5749.65</v>
      </c>
      <c r="C1535" s="405">
        <f t="shared" si="1"/>
        <v>-0.005706726155</v>
      </c>
      <c r="D1535" s="403" t="s">
        <v>1885</v>
      </c>
      <c r="E1535" s="406">
        <v>82.55</v>
      </c>
      <c r="F1535" s="405">
        <f t="shared" si="2"/>
        <v>0</v>
      </c>
    </row>
    <row r="1536" ht="15.75" customHeight="1">
      <c r="A1536" s="403" t="s">
        <v>1886</v>
      </c>
      <c r="B1536" s="404">
        <v>5782.65</v>
      </c>
      <c r="C1536" s="405">
        <f t="shared" si="1"/>
        <v>0.003845152331</v>
      </c>
      <c r="D1536" s="403" t="s">
        <v>1886</v>
      </c>
      <c r="E1536" s="406">
        <v>82.55</v>
      </c>
      <c r="F1536" s="405">
        <f t="shared" si="2"/>
        <v>0.004502311998</v>
      </c>
    </row>
    <row r="1537" ht="15.75" customHeight="1">
      <c r="A1537" s="403" t="s">
        <v>1887</v>
      </c>
      <c r="B1537" s="404">
        <v>5760.5</v>
      </c>
      <c r="C1537" s="405">
        <f t="shared" si="1"/>
        <v>0.005960145782</v>
      </c>
      <c r="D1537" s="403" t="s">
        <v>1887</v>
      </c>
      <c r="E1537" s="406">
        <v>82.18</v>
      </c>
      <c r="F1537" s="405">
        <f t="shared" si="2"/>
        <v>-0.005566311713</v>
      </c>
    </row>
    <row r="1538" ht="15.75" customHeight="1">
      <c r="A1538" s="403" t="s">
        <v>1888</v>
      </c>
      <c r="B1538" s="404">
        <v>5726.37</v>
      </c>
      <c r="C1538" s="405">
        <f t="shared" si="1"/>
        <v>0.01268873947</v>
      </c>
      <c r="D1538" s="403" t="s">
        <v>1888</v>
      </c>
      <c r="E1538" s="406">
        <v>82.64</v>
      </c>
      <c r="F1538" s="405">
        <f t="shared" si="2"/>
        <v>0.006699963455</v>
      </c>
    </row>
    <row r="1539" ht="15.75" customHeight="1">
      <c r="A1539" s="403" t="s">
        <v>1889</v>
      </c>
      <c r="B1539" s="404">
        <v>5654.62</v>
      </c>
      <c r="C1539" s="405">
        <f t="shared" si="1"/>
        <v>-0.0002510590448</v>
      </c>
      <c r="D1539" s="403" t="s">
        <v>1889</v>
      </c>
      <c r="E1539" s="406">
        <v>82.09</v>
      </c>
      <c r="F1539" s="405">
        <f t="shared" si="2"/>
        <v>-0.006655372701</v>
      </c>
    </row>
    <row r="1540" ht="15.75" customHeight="1">
      <c r="A1540" s="403" t="s">
        <v>1890</v>
      </c>
      <c r="B1540" s="404">
        <v>5656.04</v>
      </c>
      <c r="C1540" s="405">
        <f t="shared" si="1"/>
        <v>0.001728571732</v>
      </c>
      <c r="D1540" s="403" t="s">
        <v>1890</v>
      </c>
      <c r="E1540" s="406">
        <v>82.64</v>
      </c>
      <c r="F1540" s="405">
        <f t="shared" si="2"/>
        <v>-0.001087876224</v>
      </c>
    </row>
    <row r="1541" ht="15.75" customHeight="1">
      <c r="A1541" s="403" t="s">
        <v>1891</v>
      </c>
      <c r="B1541" s="404">
        <v>5646.28</v>
      </c>
      <c r="C1541" s="405">
        <f t="shared" si="1"/>
        <v>0.008431757417</v>
      </c>
      <c r="D1541" s="403" t="s">
        <v>1891</v>
      </c>
      <c r="E1541" s="406">
        <v>82.73</v>
      </c>
      <c r="F1541" s="405">
        <f t="shared" si="2"/>
        <v>0.01001098767</v>
      </c>
    </row>
    <row r="1542" ht="15.75" customHeight="1">
      <c r="A1542" s="403" t="s">
        <v>1892</v>
      </c>
      <c r="B1542" s="404">
        <v>5599.07</v>
      </c>
      <c r="C1542" s="405">
        <f t="shared" si="1"/>
        <v>0.005636089653</v>
      </c>
      <c r="D1542" s="403" t="s">
        <v>1892</v>
      </c>
      <c r="E1542" s="406">
        <v>81.91</v>
      </c>
      <c r="F1542" s="405">
        <f t="shared" si="2"/>
        <v>0.002202373669</v>
      </c>
    </row>
    <row r="1543" ht="15.75" customHeight="1">
      <c r="A1543" s="403" t="s">
        <v>1893</v>
      </c>
      <c r="B1543" s="404">
        <v>5567.69</v>
      </c>
      <c r="C1543" s="405">
        <f t="shared" si="1"/>
        <v>0.007321944848</v>
      </c>
      <c r="D1543" s="403" t="s">
        <v>1893</v>
      </c>
      <c r="E1543" s="406">
        <v>81.73</v>
      </c>
      <c r="F1543" s="405">
        <f t="shared" si="2"/>
        <v>0</v>
      </c>
    </row>
    <row r="1544" ht="15.75" customHeight="1">
      <c r="A1544" s="403" t="s">
        <v>1894</v>
      </c>
      <c r="B1544" s="404">
        <v>5527.22</v>
      </c>
      <c r="C1544" s="405">
        <f t="shared" si="1"/>
        <v>0.008834019004</v>
      </c>
      <c r="D1544" s="403" t="s">
        <v>1894</v>
      </c>
      <c r="E1544" s="406">
        <v>81.73</v>
      </c>
      <c r="F1544" s="405">
        <f t="shared" si="2"/>
        <v>0.004547689282</v>
      </c>
    </row>
    <row r="1545" ht="15.75" customHeight="1">
      <c r="A1545" s="403" t="s">
        <v>1895</v>
      </c>
      <c r="B1545" s="404">
        <v>5478.82</v>
      </c>
      <c r="C1545" s="405">
        <f t="shared" si="1"/>
        <v>0.003147412036</v>
      </c>
      <c r="D1545" s="403" t="s">
        <v>1895</v>
      </c>
      <c r="E1545" s="406">
        <v>81.36</v>
      </c>
      <c r="F1545" s="405">
        <f t="shared" si="2"/>
        <v>0</v>
      </c>
    </row>
    <row r="1546" ht="15.75" customHeight="1">
      <c r="A1546" s="403" t="s">
        <v>1896</v>
      </c>
      <c r="B1546" s="404">
        <v>5461.63</v>
      </c>
      <c r="C1546" s="405">
        <f t="shared" si="1"/>
        <v>-0.001223410481</v>
      </c>
      <c r="D1546" s="403" t="s">
        <v>1896</v>
      </c>
      <c r="E1546" s="406">
        <v>81.36</v>
      </c>
      <c r="F1546" s="405">
        <f t="shared" si="2"/>
        <v>-0.006714686851</v>
      </c>
    </row>
    <row r="1547" ht="15.75" customHeight="1">
      <c r="A1547" s="403" t="s">
        <v>1897</v>
      </c>
      <c r="B1547" s="404">
        <v>5468.32</v>
      </c>
      <c r="C1547" s="405">
        <f t="shared" si="1"/>
        <v>0.001575172353</v>
      </c>
      <c r="D1547" s="403" t="s">
        <v>1897</v>
      </c>
      <c r="E1547" s="406">
        <v>81.91</v>
      </c>
      <c r="F1547" s="405">
        <f t="shared" si="2"/>
        <v>0.006760078663</v>
      </c>
    </row>
    <row r="1548" ht="15.75" customHeight="1">
      <c r="A1548" s="403" t="s">
        <v>1898</v>
      </c>
      <c r="B1548" s="404">
        <v>5459.72</v>
      </c>
      <c r="C1548" s="405">
        <f t="shared" si="1"/>
        <v>0.0009056277247</v>
      </c>
      <c r="D1548" s="403" t="s">
        <v>1898</v>
      </c>
      <c r="E1548" s="406">
        <v>81.36</v>
      </c>
      <c r="F1548" s="405">
        <f t="shared" si="2"/>
        <v>-0.001104972376</v>
      </c>
    </row>
    <row r="1549" ht="15.75" customHeight="1">
      <c r="A1549" s="403" t="s">
        <v>1899</v>
      </c>
      <c r="B1549" s="404">
        <v>5454.78</v>
      </c>
      <c r="C1549" s="405">
        <f t="shared" si="1"/>
        <v>0.0008568634395</v>
      </c>
      <c r="D1549" s="403" t="s">
        <v>1899</v>
      </c>
      <c r="E1549" s="406">
        <v>81.45</v>
      </c>
      <c r="F1549" s="405">
        <f t="shared" si="2"/>
        <v>-0.003425914597</v>
      </c>
    </row>
    <row r="1550" ht="15.75" customHeight="1">
      <c r="A1550" s="403" t="s">
        <v>1900</v>
      </c>
      <c r="B1550" s="404">
        <v>5450.11</v>
      </c>
      <c r="C1550" s="405">
        <f t="shared" si="1"/>
        <v>-0.000927560461</v>
      </c>
      <c r="D1550" s="403" t="s">
        <v>1900</v>
      </c>
      <c r="E1550" s="406">
        <v>81.73</v>
      </c>
      <c r="F1550" s="405">
        <f t="shared" si="2"/>
        <v>-0.004385430625</v>
      </c>
    </row>
    <row r="1551" ht="15.75" customHeight="1">
      <c r="A1551" s="403" t="s">
        <v>1901</v>
      </c>
      <c r="B1551" s="404">
        <v>5455.17</v>
      </c>
      <c r="C1551" s="405">
        <f t="shared" si="1"/>
        <v>-0.003756569888</v>
      </c>
      <c r="D1551" s="403" t="s">
        <v>1901</v>
      </c>
      <c r="E1551" s="406">
        <v>82.09</v>
      </c>
      <c r="F1551" s="405">
        <f t="shared" si="2"/>
        <v>-0.003278290432</v>
      </c>
    </row>
    <row r="1552" ht="15.75" customHeight="1">
      <c r="A1552" s="403" t="s">
        <v>1902</v>
      </c>
      <c r="B1552" s="404">
        <v>5475.74</v>
      </c>
      <c r="C1552" s="405">
        <f t="shared" si="1"/>
        <v>-0.002573831439</v>
      </c>
      <c r="D1552" s="403" t="s">
        <v>1902</v>
      </c>
      <c r="E1552" s="406">
        <v>82.36</v>
      </c>
      <c r="F1552" s="405">
        <f t="shared" si="2"/>
        <v>0.002190313945</v>
      </c>
    </row>
    <row r="1553" ht="15.75" customHeight="1">
      <c r="A1553" s="403" t="s">
        <v>1903</v>
      </c>
      <c r="B1553" s="404">
        <v>5489.87</v>
      </c>
      <c r="C1553" s="405">
        <f t="shared" si="1"/>
        <v>-0.001959768391</v>
      </c>
      <c r="D1553" s="403" t="s">
        <v>1903</v>
      </c>
      <c r="E1553" s="406">
        <v>82.18</v>
      </c>
      <c r="F1553" s="405">
        <f t="shared" si="2"/>
        <v>-0.002185526955</v>
      </c>
    </row>
    <row r="1554" ht="15.75" customHeight="1">
      <c r="A1554" s="403" t="s">
        <v>1904</v>
      </c>
      <c r="B1554" s="404">
        <v>5500.65</v>
      </c>
      <c r="C1554" s="405">
        <f t="shared" si="1"/>
        <v>0.003306873482</v>
      </c>
      <c r="D1554" s="403" t="s">
        <v>1904</v>
      </c>
      <c r="E1554" s="406">
        <v>82.36</v>
      </c>
      <c r="F1554" s="405">
        <f t="shared" si="2"/>
        <v>-0.001091570649</v>
      </c>
    </row>
    <row r="1555" ht="15.75" customHeight="1">
      <c r="A1555" s="403" t="s">
        <v>1905</v>
      </c>
      <c r="B1555" s="404">
        <v>5482.52</v>
      </c>
      <c r="C1555" s="405">
        <f t="shared" si="1"/>
        <v>0.007077529533</v>
      </c>
      <c r="D1555" s="403" t="s">
        <v>1905</v>
      </c>
      <c r="E1555" s="406">
        <v>82.45</v>
      </c>
      <c r="F1555" s="405">
        <f t="shared" si="2"/>
        <v>-0.001211387038</v>
      </c>
    </row>
    <row r="1556" ht="15.75" customHeight="1">
      <c r="A1556" s="403" t="s">
        <v>1906</v>
      </c>
      <c r="B1556" s="404">
        <v>5443.99</v>
      </c>
      <c r="C1556" s="405">
        <f t="shared" si="1"/>
        <v>0.0009726589075</v>
      </c>
      <c r="D1556" s="403" t="s">
        <v>1906</v>
      </c>
      <c r="E1556" s="406">
        <v>82.55</v>
      </c>
      <c r="F1556" s="405">
        <f t="shared" si="2"/>
        <v>0.005603605799</v>
      </c>
    </row>
    <row r="1557" ht="15.75" customHeight="1">
      <c r="A1557" s="403" t="s">
        <v>1907</v>
      </c>
      <c r="B1557" s="404">
        <v>5438.7</v>
      </c>
      <c r="C1557" s="405">
        <f t="shared" si="1"/>
        <v>0.006586947147</v>
      </c>
      <c r="D1557" s="403" t="s">
        <v>1907</v>
      </c>
      <c r="E1557" s="406">
        <v>82.09</v>
      </c>
      <c r="F1557" s="405">
        <f t="shared" si="2"/>
        <v>0.001097560976</v>
      </c>
    </row>
    <row r="1558" ht="15.75" customHeight="1">
      <c r="A1558" s="403" t="s">
        <v>1908</v>
      </c>
      <c r="B1558" s="404">
        <v>5403.11</v>
      </c>
      <c r="C1558" s="405">
        <f t="shared" si="1"/>
        <v>0.005557158145</v>
      </c>
      <c r="D1558" s="403" t="s">
        <v>1908</v>
      </c>
      <c r="E1558" s="406">
        <v>82.0</v>
      </c>
      <c r="F1558" s="405">
        <f t="shared" si="2"/>
        <v>0.001098766939</v>
      </c>
    </row>
    <row r="1559" ht="15.75" customHeight="1">
      <c r="A1559" s="403" t="s">
        <v>1909</v>
      </c>
      <c r="B1559" s="404">
        <v>5373.25</v>
      </c>
      <c r="C1559" s="405">
        <f t="shared" si="1"/>
        <v>0.003112060307</v>
      </c>
      <c r="D1559" s="403" t="s">
        <v>1909</v>
      </c>
      <c r="E1559" s="406">
        <v>81.91</v>
      </c>
      <c r="F1559" s="405">
        <f t="shared" si="2"/>
        <v>-0.005463817387</v>
      </c>
    </row>
    <row r="1560" ht="15.75" customHeight="1">
      <c r="A1560" s="403" t="s">
        <v>1910</v>
      </c>
      <c r="B1560" s="404">
        <v>5356.58</v>
      </c>
      <c r="C1560" s="405">
        <f t="shared" si="1"/>
        <v>-0.003030043589</v>
      </c>
      <c r="D1560" s="403" t="s">
        <v>1910</v>
      </c>
      <c r="E1560" s="406">
        <v>82.36</v>
      </c>
      <c r="F1560" s="405">
        <f t="shared" si="2"/>
        <v>-0.002301635373</v>
      </c>
    </row>
    <row r="1561" ht="15.75" customHeight="1">
      <c r="A1561" s="403" t="s">
        <v>1911</v>
      </c>
      <c r="B1561" s="404">
        <v>5372.86</v>
      </c>
      <c r="C1561" s="405">
        <f t="shared" si="1"/>
        <v>-0.007563989131</v>
      </c>
      <c r="D1561" s="403" t="s">
        <v>1911</v>
      </c>
      <c r="E1561" s="406">
        <v>82.55</v>
      </c>
      <c r="F1561" s="405">
        <f t="shared" si="2"/>
        <v>-0.005421686747</v>
      </c>
    </row>
    <row r="1562" ht="15.75" customHeight="1">
      <c r="A1562" s="403" t="s">
        <v>1912</v>
      </c>
      <c r="B1562" s="404">
        <v>5413.81</v>
      </c>
      <c r="C1562" s="405">
        <f t="shared" si="1"/>
        <v>0.0002087690386</v>
      </c>
      <c r="D1562" s="403" t="s">
        <v>1912</v>
      </c>
      <c r="E1562" s="406">
        <v>83.0</v>
      </c>
      <c r="F1562" s="405">
        <f t="shared" si="2"/>
        <v>-0.002163981726</v>
      </c>
    </row>
    <row r="1563" ht="15.75" customHeight="1">
      <c r="A1563" s="403" t="s">
        <v>1913</v>
      </c>
      <c r="B1563" s="404">
        <v>5412.68</v>
      </c>
      <c r="C1563" s="405">
        <f t="shared" si="1"/>
        <v>0.003312442885</v>
      </c>
      <c r="D1563" s="403" t="s">
        <v>1913</v>
      </c>
      <c r="E1563" s="406">
        <v>83.18</v>
      </c>
      <c r="F1563" s="405">
        <f t="shared" si="2"/>
        <v>-0.001080821424</v>
      </c>
    </row>
    <row r="1564" ht="15.75" customHeight="1">
      <c r="A1564" s="403" t="s">
        <v>1914</v>
      </c>
      <c r="B1564" s="404">
        <v>5394.81</v>
      </c>
      <c r="C1564" s="405">
        <f t="shared" si="1"/>
        <v>0.00175661749</v>
      </c>
      <c r="D1564" s="403" t="s">
        <v>1914</v>
      </c>
      <c r="E1564" s="406">
        <v>83.27</v>
      </c>
      <c r="F1564" s="405">
        <f t="shared" si="2"/>
        <v>0.002166325671</v>
      </c>
    </row>
    <row r="1565" ht="15.75" customHeight="1">
      <c r="A1565" s="403" t="s">
        <v>1915</v>
      </c>
      <c r="B1565" s="404">
        <v>5385.35</v>
      </c>
      <c r="C1565" s="405">
        <f t="shared" si="1"/>
        <v>0.004032648982</v>
      </c>
      <c r="D1565" s="403" t="s">
        <v>1915</v>
      </c>
      <c r="E1565" s="406">
        <v>83.09</v>
      </c>
      <c r="F1565" s="405">
        <f t="shared" si="2"/>
        <v>0.008863525983</v>
      </c>
    </row>
    <row r="1566" ht="15.75" customHeight="1">
      <c r="A1566" s="403" t="s">
        <v>1916</v>
      </c>
      <c r="B1566" s="404">
        <v>5363.72</v>
      </c>
      <c r="C1566" s="405">
        <f t="shared" si="1"/>
        <v>-0.006655974635</v>
      </c>
      <c r="D1566" s="403" t="s">
        <v>1916</v>
      </c>
      <c r="E1566" s="406">
        <v>82.36</v>
      </c>
      <c r="F1566" s="405">
        <f t="shared" si="2"/>
        <v>-0.002301635373</v>
      </c>
    </row>
    <row r="1567" ht="15.75" customHeight="1">
      <c r="A1567" s="403" t="s">
        <v>1917</v>
      </c>
      <c r="B1567" s="404">
        <v>5399.66</v>
      </c>
      <c r="C1567" s="405">
        <f t="shared" si="1"/>
        <v>-0.00552520784</v>
      </c>
      <c r="D1567" s="403" t="s">
        <v>1917</v>
      </c>
      <c r="E1567" s="406">
        <v>82.55</v>
      </c>
      <c r="F1567" s="405">
        <f t="shared" si="2"/>
        <v>-0.002175752448</v>
      </c>
    </row>
    <row r="1568" ht="15.75" customHeight="1">
      <c r="A1568" s="403" t="s">
        <v>1918</v>
      </c>
      <c r="B1568" s="404">
        <v>5429.66</v>
      </c>
      <c r="C1568" s="405">
        <f t="shared" si="1"/>
        <v>-0.00110749713</v>
      </c>
      <c r="D1568" s="403" t="s">
        <v>1918</v>
      </c>
      <c r="E1568" s="406">
        <v>82.73</v>
      </c>
      <c r="F1568" s="405">
        <f t="shared" si="2"/>
        <v>0.001089060987</v>
      </c>
    </row>
    <row r="1569" ht="15.75" customHeight="1">
      <c r="A1569" s="403" t="s">
        <v>1919</v>
      </c>
      <c r="B1569" s="404">
        <v>5435.68</v>
      </c>
      <c r="C1569" s="405">
        <f t="shared" si="1"/>
        <v>0.001405661333</v>
      </c>
      <c r="D1569" s="403" t="s">
        <v>1919</v>
      </c>
      <c r="E1569" s="406">
        <v>82.64</v>
      </c>
      <c r="F1569" s="405">
        <f t="shared" si="2"/>
        <v>-0.008637236084</v>
      </c>
    </row>
    <row r="1570" ht="15.75" customHeight="1">
      <c r="A1570" s="403" t="s">
        <v>1920</v>
      </c>
      <c r="B1570" s="404">
        <v>5428.05</v>
      </c>
      <c r="C1570" s="405">
        <f t="shared" si="1"/>
        <v>-0.00586439368</v>
      </c>
      <c r="D1570" s="403" t="s">
        <v>1920</v>
      </c>
      <c r="E1570" s="406">
        <v>83.36</v>
      </c>
      <c r="F1570" s="405">
        <f t="shared" si="2"/>
        <v>-0.002274087373</v>
      </c>
    </row>
    <row r="1571" ht="15.75" customHeight="1">
      <c r="A1571" s="403" t="s">
        <v>1921</v>
      </c>
      <c r="B1571" s="404">
        <v>5460.07</v>
      </c>
      <c r="C1571" s="405">
        <f t="shared" si="1"/>
        <v>-0.006573632692</v>
      </c>
      <c r="D1571" s="403" t="s">
        <v>1921</v>
      </c>
      <c r="E1571" s="406">
        <v>83.55</v>
      </c>
      <c r="F1571" s="405">
        <f t="shared" si="2"/>
        <v>-0.003221188261</v>
      </c>
    </row>
    <row r="1572" ht="15.75" customHeight="1">
      <c r="A1572" s="403" t="s">
        <v>1922</v>
      </c>
      <c r="B1572" s="404">
        <v>5496.2</v>
      </c>
      <c r="C1572" s="405">
        <f t="shared" si="1"/>
        <v>-0.002694586331</v>
      </c>
      <c r="D1572" s="403" t="s">
        <v>1922</v>
      </c>
      <c r="E1572" s="406">
        <v>83.82</v>
      </c>
      <c r="F1572" s="405">
        <f t="shared" si="2"/>
        <v>0.006605019815</v>
      </c>
    </row>
    <row r="1573" ht="15.75" customHeight="1">
      <c r="A1573" s="403" t="s">
        <v>1923</v>
      </c>
      <c r="B1573" s="404">
        <v>5511.05</v>
      </c>
      <c r="C1573" s="405">
        <f t="shared" si="1"/>
        <v>-0.003336648883</v>
      </c>
      <c r="D1573" s="403" t="s">
        <v>1923</v>
      </c>
      <c r="E1573" s="406">
        <v>83.27</v>
      </c>
      <c r="F1573" s="405">
        <f t="shared" si="2"/>
        <v>-0.003351286655</v>
      </c>
    </row>
    <row r="1574" ht="15.75" customHeight="1">
      <c r="A1574" s="403" t="s">
        <v>1924</v>
      </c>
      <c r="B1574" s="404">
        <v>5529.5</v>
      </c>
      <c r="C1574" s="405">
        <f t="shared" si="1"/>
        <v>-0.0007120344668</v>
      </c>
      <c r="D1574" s="403" t="s">
        <v>1924</v>
      </c>
      <c r="E1574" s="406">
        <v>83.55</v>
      </c>
      <c r="F1574" s="405">
        <f t="shared" si="2"/>
        <v>0.00444818466</v>
      </c>
    </row>
    <row r="1575" ht="15.75" customHeight="1">
      <c r="A1575" s="403" t="s">
        <v>1925</v>
      </c>
      <c r="B1575" s="404">
        <v>5533.44</v>
      </c>
      <c r="C1575" s="405">
        <f t="shared" si="1"/>
        <v>-0.00131210621</v>
      </c>
      <c r="D1575" s="403" t="s">
        <v>1925</v>
      </c>
      <c r="E1575" s="406">
        <v>83.18</v>
      </c>
      <c r="F1575" s="405">
        <f t="shared" si="2"/>
        <v>-0.01082173861</v>
      </c>
    </row>
    <row r="1576" ht="15.75" customHeight="1">
      <c r="A1576" s="403" t="s">
        <v>1926</v>
      </c>
      <c r="B1576" s="404">
        <v>5540.71</v>
      </c>
      <c r="C1576" s="405">
        <f t="shared" si="1"/>
        <v>-0.0007916899605</v>
      </c>
      <c r="D1576" s="403" t="s">
        <v>1926</v>
      </c>
      <c r="E1576" s="406">
        <v>84.09</v>
      </c>
      <c r="F1576" s="405">
        <f t="shared" si="2"/>
        <v>-0.005440567711</v>
      </c>
    </row>
    <row r="1577" ht="15.75" customHeight="1">
      <c r="A1577" s="403" t="s">
        <v>1927</v>
      </c>
      <c r="B1577" s="404">
        <v>5545.1</v>
      </c>
      <c r="C1577" s="405">
        <f t="shared" si="1"/>
        <v>0.004296027442</v>
      </c>
      <c r="D1577" s="403" t="s">
        <v>1927</v>
      </c>
      <c r="E1577" s="406">
        <v>84.55</v>
      </c>
      <c r="F1577" s="405">
        <f t="shared" si="2"/>
        <v>0.02659057795</v>
      </c>
    </row>
    <row r="1578" ht="15.75" customHeight="1">
      <c r="A1578" s="403" t="s">
        <v>1928</v>
      </c>
      <c r="B1578" s="404">
        <v>5521.38</v>
      </c>
      <c r="C1578" s="405">
        <f t="shared" si="1"/>
        <v>0.00836993544</v>
      </c>
      <c r="D1578" s="403" t="s">
        <v>1928</v>
      </c>
      <c r="E1578" s="406">
        <v>82.36</v>
      </c>
      <c r="F1578" s="405">
        <f t="shared" si="2"/>
        <v>0.002190313945</v>
      </c>
    </row>
    <row r="1579" ht="15.75" customHeight="1">
      <c r="A1579" s="403" t="s">
        <v>1929</v>
      </c>
      <c r="B1579" s="404">
        <v>5475.55</v>
      </c>
      <c r="C1579" s="405">
        <f t="shared" si="1"/>
        <v>-0.01063706766</v>
      </c>
      <c r="D1579" s="403" t="s">
        <v>1929</v>
      </c>
      <c r="E1579" s="406">
        <v>82.18</v>
      </c>
      <c r="F1579" s="405">
        <f t="shared" si="2"/>
        <v>-0.009879518072</v>
      </c>
    </row>
    <row r="1580" ht="15.75" customHeight="1">
      <c r="A1580" s="403" t="s">
        <v>1930</v>
      </c>
      <c r="B1580" s="404">
        <v>5534.42</v>
      </c>
      <c r="C1580" s="405">
        <f t="shared" si="1"/>
        <v>0.003090240459</v>
      </c>
      <c r="D1580" s="403" t="s">
        <v>1930</v>
      </c>
      <c r="E1580" s="406">
        <v>83.0</v>
      </c>
      <c r="F1580" s="405">
        <f t="shared" si="2"/>
        <v>-0.005392450569</v>
      </c>
    </row>
    <row r="1581" ht="15.75" customHeight="1">
      <c r="A1581" s="403" t="s">
        <v>1931</v>
      </c>
      <c r="B1581" s="404">
        <v>5517.37</v>
      </c>
      <c r="C1581" s="405">
        <f t="shared" si="1"/>
        <v>0.008759548475</v>
      </c>
      <c r="D1581" s="403" t="s">
        <v>1931</v>
      </c>
      <c r="E1581" s="406">
        <v>83.45</v>
      </c>
      <c r="F1581" s="405">
        <f t="shared" si="2"/>
        <v>0.00324597259</v>
      </c>
    </row>
    <row r="1582" ht="15.75" customHeight="1">
      <c r="A1582" s="403" t="s">
        <v>1932</v>
      </c>
      <c r="B1582" s="404">
        <v>5469.46</v>
      </c>
      <c r="C1582" s="405">
        <f t="shared" si="1"/>
        <v>0.006223749593</v>
      </c>
      <c r="D1582" s="403" t="s">
        <v>1932</v>
      </c>
      <c r="E1582" s="406">
        <v>83.18</v>
      </c>
      <c r="F1582" s="405">
        <f t="shared" si="2"/>
        <v>-0.03993536473</v>
      </c>
    </row>
    <row r="1583" ht="15.75" customHeight="1">
      <c r="A1583" s="403" t="s">
        <v>1933</v>
      </c>
      <c r="B1583" s="404">
        <v>5435.63</v>
      </c>
      <c r="C1583" s="405">
        <f t="shared" si="1"/>
        <v>-0.0004799346848</v>
      </c>
      <c r="D1583" s="403" t="s">
        <v>1933</v>
      </c>
      <c r="E1583" s="406">
        <v>86.64</v>
      </c>
      <c r="F1583" s="405">
        <f t="shared" si="2"/>
        <v>-0.003106662064</v>
      </c>
    </row>
    <row r="1584" ht="15.75" customHeight="1">
      <c r="A1584" s="403" t="s">
        <v>1934</v>
      </c>
      <c r="B1584" s="404">
        <v>5438.24</v>
      </c>
      <c r="C1584" s="405">
        <f t="shared" si="1"/>
        <v>-0.01510777556</v>
      </c>
      <c r="D1584" s="403" t="s">
        <v>1934</v>
      </c>
      <c r="E1584" s="406">
        <v>86.91</v>
      </c>
      <c r="F1584" s="405">
        <f t="shared" si="2"/>
        <v>-0.001034482759</v>
      </c>
    </row>
    <row r="1585" ht="15.75" customHeight="1">
      <c r="A1585" s="403" t="s">
        <v>1935</v>
      </c>
      <c r="B1585" s="404">
        <v>5521.66</v>
      </c>
      <c r="C1585" s="405">
        <f t="shared" si="1"/>
        <v>-0.0060179043</v>
      </c>
      <c r="D1585" s="403" t="s">
        <v>1935</v>
      </c>
      <c r="E1585" s="406">
        <v>87.0</v>
      </c>
      <c r="F1585" s="405">
        <f t="shared" si="2"/>
        <v>-0.01237370871</v>
      </c>
    </row>
    <row r="1586" ht="15.75" customHeight="1">
      <c r="A1586" s="403" t="s">
        <v>1936</v>
      </c>
      <c r="B1586" s="404">
        <v>5555.09</v>
      </c>
      <c r="C1586" s="405">
        <f t="shared" si="1"/>
        <v>-0.002948925966</v>
      </c>
      <c r="D1586" s="403" t="s">
        <v>1936</v>
      </c>
      <c r="E1586" s="406">
        <v>88.09</v>
      </c>
      <c r="F1586" s="405">
        <f t="shared" si="2"/>
        <v>0.002047548629</v>
      </c>
    </row>
    <row r="1587" ht="15.75" customHeight="1">
      <c r="A1587" s="403" t="s">
        <v>1937</v>
      </c>
      <c r="B1587" s="404">
        <v>5571.52</v>
      </c>
      <c r="C1587" s="405">
        <f t="shared" si="1"/>
        <v>-0.004395902876</v>
      </c>
      <c r="D1587" s="403" t="s">
        <v>1937</v>
      </c>
      <c r="E1587" s="406">
        <v>87.91</v>
      </c>
      <c r="F1587" s="405">
        <f t="shared" si="2"/>
        <v>-0.001022727273</v>
      </c>
    </row>
    <row r="1588" ht="15.75" customHeight="1">
      <c r="A1588" s="403" t="s">
        <v>1938</v>
      </c>
      <c r="B1588" s="404">
        <v>5596.12</v>
      </c>
      <c r="C1588" s="405">
        <f t="shared" si="1"/>
        <v>0.0005882531742</v>
      </c>
      <c r="D1588" s="403" t="s">
        <v>1938</v>
      </c>
      <c r="E1588" s="406">
        <v>88.0</v>
      </c>
      <c r="F1588" s="405">
        <f t="shared" si="2"/>
        <v>0.00307762453</v>
      </c>
    </row>
    <row r="1589" ht="15.75" customHeight="1">
      <c r="A1589" s="403" t="s">
        <v>1939</v>
      </c>
      <c r="B1589" s="404">
        <v>5592.83</v>
      </c>
      <c r="C1589" s="405">
        <f t="shared" si="1"/>
        <v>-0.009392723164</v>
      </c>
      <c r="D1589" s="403" t="s">
        <v>1939</v>
      </c>
      <c r="E1589" s="406">
        <v>87.73</v>
      </c>
      <c r="F1589" s="405">
        <f t="shared" si="2"/>
        <v>-0.01625925095</v>
      </c>
    </row>
    <row r="1590" ht="15.75" customHeight="1">
      <c r="A1590" s="403" t="s">
        <v>1940</v>
      </c>
      <c r="B1590" s="404">
        <v>5645.86</v>
      </c>
      <c r="C1590" s="405">
        <f t="shared" si="1"/>
        <v>-0.00009032351759</v>
      </c>
      <c r="D1590" s="403" t="s">
        <v>1940</v>
      </c>
      <c r="E1590" s="406">
        <v>89.18</v>
      </c>
      <c r="F1590" s="405">
        <f t="shared" si="2"/>
        <v>-0.002014324082</v>
      </c>
    </row>
    <row r="1591" ht="15.75" customHeight="1">
      <c r="A1591" s="403" t="s">
        <v>1941</v>
      </c>
      <c r="B1591" s="404">
        <v>5646.37</v>
      </c>
      <c r="C1591" s="405">
        <f t="shared" si="1"/>
        <v>-0.00652595426</v>
      </c>
      <c r="D1591" s="403" t="s">
        <v>1941</v>
      </c>
      <c r="E1591" s="406">
        <v>89.36</v>
      </c>
      <c r="F1591" s="405">
        <f t="shared" si="2"/>
        <v>-0.005121353819</v>
      </c>
    </row>
    <row r="1592" ht="15.75" customHeight="1">
      <c r="A1592" s="403" t="s">
        <v>1942</v>
      </c>
      <c r="B1592" s="404">
        <v>5683.46</v>
      </c>
      <c r="C1592" s="405">
        <f t="shared" si="1"/>
        <v>-0.001091451701</v>
      </c>
      <c r="D1592" s="403" t="s">
        <v>1942</v>
      </c>
      <c r="E1592" s="406">
        <v>89.82</v>
      </c>
      <c r="F1592" s="405">
        <f t="shared" si="2"/>
        <v>-0.004985044865</v>
      </c>
    </row>
    <row r="1593" ht="15.75" customHeight="1">
      <c r="A1593" s="403" t="s">
        <v>1943</v>
      </c>
      <c r="B1593" s="404">
        <v>5689.67</v>
      </c>
      <c r="C1593" s="405">
        <f t="shared" si="1"/>
        <v>-0.001950606846</v>
      </c>
      <c r="D1593" s="403" t="s">
        <v>1943</v>
      </c>
      <c r="E1593" s="406">
        <v>90.27</v>
      </c>
      <c r="F1593" s="405">
        <f t="shared" si="2"/>
        <v>-0.009002085849</v>
      </c>
    </row>
    <row r="1594" ht="15.75" customHeight="1">
      <c r="A1594" s="403" t="s">
        <v>1944</v>
      </c>
      <c r="B1594" s="404">
        <v>5700.79</v>
      </c>
      <c r="C1594" s="405">
        <f t="shared" si="1"/>
        <v>-0.0062077261</v>
      </c>
      <c r="D1594" s="403" t="s">
        <v>1944</v>
      </c>
      <c r="E1594" s="406">
        <v>91.09</v>
      </c>
      <c r="F1594" s="405">
        <f t="shared" si="2"/>
        <v>-0.01278855533</v>
      </c>
    </row>
    <row r="1595" ht="15.75" customHeight="1">
      <c r="A1595" s="403" t="s">
        <v>1945</v>
      </c>
      <c r="B1595" s="404">
        <v>5736.4</v>
      </c>
      <c r="C1595" s="405">
        <f t="shared" si="1"/>
        <v>-0.003564405967</v>
      </c>
      <c r="D1595" s="403" t="s">
        <v>1945</v>
      </c>
      <c r="E1595" s="406">
        <v>92.27</v>
      </c>
      <c r="F1595" s="405">
        <f t="shared" si="2"/>
        <v>-0.0126270733</v>
      </c>
    </row>
    <row r="1596" ht="15.75" customHeight="1">
      <c r="A1596" s="403" t="s">
        <v>1946</v>
      </c>
      <c r="B1596" s="404">
        <v>5756.92</v>
      </c>
      <c r="C1596" s="405">
        <f t="shared" si="1"/>
        <v>-0.003494826998</v>
      </c>
      <c r="D1596" s="403" t="s">
        <v>1946</v>
      </c>
      <c r="E1596" s="406">
        <v>93.45</v>
      </c>
      <c r="F1596" s="405">
        <f t="shared" si="2"/>
        <v>0.01476816158</v>
      </c>
    </row>
    <row r="1597" ht="15.75" customHeight="1">
      <c r="A1597" s="403" t="s">
        <v>1947</v>
      </c>
      <c r="B1597" s="404">
        <v>5777.11</v>
      </c>
      <c r="C1597" s="405">
        <f t="shared" si="1"/>
        <v>0.006582649891</v>
      </c>
      <c r="D1597" s="403" t="s">
        <v>1947</v>
      </c>
      <c r="E1597" s="406">
        <v>92.09</v>
      </c>
      <c r="F1597" s="405">
        <f t="shared" si="2"/>
        <v>0.0263011256</v>
      </c>
    </row>
    <row r="1598" ht="15.75" customHeight="1">
      <c r="A1598" s="403" t="s">
        <v>1948</v>
      </c>
      <c r="B1598" s="404">
        <v>5739.33</v>
      </c>
      <c r="C1598" s="405">
        <f t="shared" si="1"/>
        <v>0.008426793549</v>
      </c>
      <c r="D1598" s="403" t="s">
        <v>1948</v>
      </c>
      <c r="E1598" s="406">
        <v>89.73</v>
      </c>
      <c r="F1598" s="405">
        <f t="shared" si="2"/>
        <v>0</v>
      </c>
    </row>
    <row r="1599" ht="15.75" customHeight="1">
      <c r="A1599" s="403" t="s">
        <v>1949</v>
      </c>
      <c r="B1599" s="404">
        <v>5691.37</v>
      </c>
      <c r="C1599" s="405">
        <f t="shared" si="1"/>
        <v>-0.004937399578</v>
      </c>
      <c r="D1599" s="403" t="s">
        <v>1949</v>
      </c>
      <c r="E1599" s="406">
        <v>89.73</v>
      </c>
      <c r="F1599" s="405">
        <f t="shared" si="2"/>
        <v>-0.01395604396</v>
      </c>
    </row>
    <row r="1600" ht="15.75" customHeight="1">
      <c r="A1600" s="403" t="s">
        <v>1950</v>
      </c>
      <c r="B1600" s="404">
        <v>5719.61</v>
      </c>
      <c r="C1600" s="405">
        <f t="shared" si="1"/>
        <v>-0.002377364283</v>
      </c>
      <c r="D1600" s="403" t="s">
        <v>1950</v>
      </c>
      <c r="E1600" s="406">
        <v>91.0</v>
      </c>
      <c r="F1600" s="405">
        <f t="shared" si="2"/>
        <v>-0.004920721706</v>
      </c>
    </row>
    <row r="1601" ht="15.75" customHeight="1">
      <c r="A1601" s="403" t="s">
        <v>1951</v>
      </c>
      <c r="B1601" s="404">
        <v>5733.24</v>
      </c>
      <c r="C1601" s="405">
        <f t="shared" si="1"/>
        <v>-0.0007268087865</v>
      </c>
      <c r="D1601" s="403" t="s">
        <v>1951</v>
      </c>
      <c r="E1601" s="406">
        <v>91.45</v>
      </c>
      <c r="F1601" s="405">
        <f t="shared" si="2"/>
        <v>0.03602582984</v>
      </c>
    </row>
    <row r="1602" ht="15.75" customHeight="1">
      <c r="A1602" s="403" t="s">
        <v>1952</v>
      </c>
      <c r="B1602" s="404">
        <v>5737.41</v>
      </c>
      <c r="C1602" s="405">
        <f t="shared" si="1"/>
        <v>0.00692883205</v>
      </c>
      <c r="D1602" s="403" t="s">
        <v>1952</v>
      </c>
      <c r="E1602" s="406">
        <v>88.27</v>
      </c>
      <c r="F1602" s="405">
        <f t="shared" si="2"/>
        <v>0.01145869142</v>
      </c>
    </row>
    <row r="1603" ht="15.75" customHeight="1">
      <c r="A1603" s="403" t="s">
        <v>1953</v>
      </c>
      <c r="B1603" s="404">
        <v>5697.93</v>
      </c>
      <c r="C1603" s="405">
        <f t="shared" si="1"/>
        <v>-0.00494216963</v>
      </c>
      <c r="D1603" s="403" t="s">
        <v>1953</v>
      </c>
      <c r="E1603" s="406">
        <v>87.27</v>
      </c>
      <c r="F1603" s="405">
        <f t="shared" si="2"/>
        <v>0.001032346869</v>
      </c>
    </row>
    <row r="1604" ht="15.75" customHeight="1">
      <c r="A1604" s="403" t="s">
        <v>1954</v>
      </c>
      <c r="B1604" s="404">
        <v>5726.23</v>
      </c>
      <c r="C1604" s="405">
        <f t="shared" si="1"/>
        <v>-0.001755486986</v>
      </c>
      <c r="D1604" s="403" t="s">
        <v>1954</v>
      </c>
      <c r="E1604" s="406">
        <v>87.18</v>
      </c>
      <c r="F1604" s="405">
        <f t="shared" si="2"/>
        <v>0.003106662064</v>
      </c>
    </row>
    <row r="1605" ht="15.75" customHeight="1">
      <c r="A1605" s="403" t="s">
        <v>1955</v>
      </c>
      <c r="B1605" s="404">
        <v>5736.3</v>
      </c>
      <c r="C1605" s="405">
        <f t="shared" si="1"/>
        <v>0.002000052403</v>
      </c>
      <c r="D1605" s="403" t="s">
        <v>1955</v>
      </c>
      <c r="E1605" s="406">
        <v>86.91</v>
      </c>
      <c r="F1605" s="405">
        <f t="shared" si="2"/>
        <v>0</v>
      </c>
    </row>
    <row r="1606" ht="15.75" customHeight="1">
      <c r="A1606" s="403" t="s">
        <v>1956</v>
      </c>
      <c r="B1606" s="404">
        <v>5724.85</v>
      </c>
      <c r="C1606" s="405">
        <f t="shared" si="1"/>
        <v>0.005114366577</v>
      </c>
      <c r="D1606" s="403" t="s">
        <v>1956</v>
      </c>
      <c r="E1606" s="406">
        <v>86.91</v>
      </c>
      <c r="F1606" s="405">
        <f t="shared" si="2"/>
        <v>-0.005151098901</v>
      </c>
    </row>
    <row r="1607" ht="15.75" customHeight="1">
      <c r="A1607" s="403" t="s">
        <v>1957</v>
      </c>
      <c r="B1607" s="404">
        <v>5695.72</v>
      </c>
      <c r="C1607" s="405">
        <f t="shared" si="1"/>
        <v>0.00004740626289</v>
      </c>
      <c r="D1607" s="403" t="s">
        <v>1957</v>
      </c>
      <c r="E1607" s="406">
        <v>87.36</v>
      </c>
      <c r="F1607" s="405">
        <f t="shared" si="2"/>
        <v>-0.006256398589</v>
      </c>
    </row>
    <row r="1608" ht="15.75" customHeight="1">
      <c r="A1608" s="403" t="s">
        <v>1958</v>
      </c>
      <c r="B1608" s="404">
        <v>5695.45</v>
      </c>
      <c r="C1608" s="405">
        <f t="shared" si="1"/>
        <v>-0.001020825185</v>
      </c>
      <c r="D1608" s="403" t="s">
        <v>1958</v>
      </c>
      <c r="E1608" s="406">
        <v>87.91</v>
      </c>
      <c r="F1608" s="405">
        <f t="shared" si="2"/>
        <v>-0.001022727273</v>
      </c>
    </row>
    <row r="1609" ht="15.75" customHeight="1">
      <c r="A1609" s="403" t="s">
        <v>1959</v>
      </c>
      <c r="B1609" s="404">
        <v>5701.27</v>
      </c>
      <c r="C1609" s="405">
        <f t="shared" si="1"/>
        <v>0.00298365149</v>
      </c>
      <c r="D1609" s="403" t="s">
        <v>1959</v>
      </c>
      <c r="E1609" s="406">
        <v>88.0</v>
      </c>
      <c r="F1609" s="405">
        <f t="shared" si="2"/>
        <v>0.009405827025</v>
      </c>
    </row>
    <row r="1610" ht="15.75" customHeight="1">
      <c r="A1610" s="403" t="s">
        <v>1960</v>
      </c>
      <c r="B1610" s="404">
        <v>5684.31</v>
      </c>
      <c r="C1610" s="405">
        <f t="shared" si="1"/>
        <v>0.0005386138614</v>
      </c>
      <c r="D1610" s="403" t="s">
        <v>1960</v>
      </c>
      <c r="E1610" s="406">
        <v>87.18</v>
      </c>
      <c r="F1610" s="405">
        <f t="shared" si="2"/>
        <v>-0.006269235153</v>
      </c>
    </row>
    <row r="1611" ht="15.75" customHeight="1">
      <c r="A1611" s="403" t="s">
        <v>1961</v>
      </c>
      <c r="B1611" s="404">
        <v>5681.25</v>
      </c>
      <c r="C1611" s="405">
        <f t="shared" si="1"/>
        <v>0.003804075113</v>
      </c>
      <c r="D1611" s="403" t="s">
        <v>1961</v>
      </c>
      <c r="E1611" s="406">
        <v>87.73</v>
      </c>
      <c r="F1611" s="405">
        <f t="shared" si="2"/>
        <v>-0.002047548629</v>
      </c>
    </row>
    <row r="1612" ht="15.75" customHeight="1">
      <c r="A1612" s="403" t="s">
        <v>1962</v>
      </c>
      <c r="B1612" s="404">
        <v>5659.72</v>
      </c>
      <c r="C1612" s="405">
        <f t="shared" si="1"/>
        <v>-0.002912133891</v>
      </c>
      <c r="D1612" s="403" t="s">
        <v>1962</v>
      </c>
      <c r="E1612" s="406">
        <v>87.91</v>
      </c>
      <c r="F1612" s="405">
        <f t="shared" si="2"/>
        <v>-0.006105144149</v>
      </c>
    </row>
    <row r="1613" ht="15.75" customHeight="1">
      <c r="A1613" s="403" t="s">
        <v>1963</v>
      </c>
      <c r="B1613" s="404">
        <v>5676.25</v>
      </c>
      <c r="C1613" s="405">
        <f t="shared" si="1"/>
        <v>0.0008181098489</v>
      </c>
      <c r="D1613" s="403" t="s">
        <v>1963</v>
      </c>
      <c r="E1613" s="406">
        <v>88.45</v>
      </c>
      <c r="F1613" s="405">
        <f t="shared" si="2"/>
        <v>0.009242355089</v>
      </c>
    </row>
    <row r="1614" ht="15.75" customHeight="1">
      <c r="A1614" s="403" t="s">
        <v>1964</v>
      </c>
      <c r="B1614" s="404">
        <v>5671.61</v>
      </c>
      <c r="C1614" s="405">
        <f t="shared" si="1"/>
        <v>0.003828332136</v>
      </c>
      <c r="D1614" s="403" t="s">
        <v>1964</v>
      </c>
      <c r="E1614" s="406">
        <v>87.64</v>
      </c>
      <c r="F1614" s="405">
        <f t="shared" si="2"/>
        <v>-0.006123837605</v>
      </c>
    </row>
    <row r="1615" ht="15.75" customHeight="1">
      <c r="A1615" s="403" t="s">
        <v>1965</v>
      </c>
      <c r="B1615" s="404">
        <v>5649.98</v>
      </c>
      <c r="C1615" s="405">
        <f t="shared" si="1"/>
        <v>0.004889292822</v>
      </c>
      <c r="D1615" s="403" t="s">
        <v>1965</v>
      </c>
      <c r="E1615" s="406">
        <v>88.18</v>
      </c>
      <c r="F1615" s="405">
        <f t="shared" si="2"/>
        <v>-0.006198579962</v>
      </c>
    </row>
    <row r="1616" ht="15.75" customHeight="1">
      <c r="A1616" s="403" t="s">
        <v>1966</v>
      </c>
      <c r="B1616" s="404">
        <v>5622.49</v>
      </c>
      <c r="C1616" s="405">
        <f t="shared" si="1"/>
        <v>0.006022727476</v>
      </c>
      <c r="D1616" s="403" t="s">
        <v>1966</v>
      </c>
      <c r="E1616" s="406">
        <v>88.73</v>
      </c>
      <c r="F1616" s="405">
        <f t="shared" si="2"/>
        <v>0.00418741512</v>
      </c>
    </row>
    <row r="1617" ht="15.75" customHeight="1">
      <c r="A1617" s="403" t="s">
        <v>1967</v>
      </c>
      <c r="B1617" s="404">
        <v>5588.83</v>
      </c>
      <c r="C1617" s="405">
        <f t="shared" si="1"/>
        <v>0.00282788481</v>
      </c>
      <c r="D1617" s="403" t="s">
        <v>1967</v>
      </c>
      <c r="E1617" s="406">
        <v>88.36</v>
      </c>
      <c r="F1617" s="405">
        <f t="shared" si="2"/>
        <v>0</v>
      </c>
    </row>
    <row r="1618" ht="15.75" customHeight="1">
      <c r="A1618" s="403" t="s">
        <v>1968</v>
      </c>
      <c r="B1618" s="404">
        <v>5573.07</v>
      </c>
      <c r="C1618" s="405">
        <f t="shared" si="1"/>
        <v>-0.002446865256</v>
      </c>
      <c r="D1618" s="403" t="s">
        <v>1968</v>
      </c>
      <c r="E1618" s="406">
        <v>88.36</v>
      </c>
      <c r="F1618" s="405">
        <f t="shared" si="2"/>
        <v>-0.003158844765</v>
      </c>
    </row>
    <row r="1619" ht="15.75" customHeight="1">
      <c r="A1619" s="403" t="s">
        <v>1969</v>
      </c>
      <c r="B1619" s="404">
        <v>5586.74</v>
      </c>
      <c r="C1619" s="405">
        <f t="shared" si="1"/>
        <v>-0.001870574804</v>
      </c>
      <c r="D1619" s="403" t="s">
        <v>1969</v>
      </c>
      <c r="E1619" s="406">
        <v>88.64</v>
      </c>
      <c r="F1619" s="405">
        <f t="shared" si="2"/>
        <v>0.003168854685</v>
      </c>
    </row>
    <row r="1620" ht="15.75" customHeight="1">
      <c r="A1620" s="403" t="s">
        <v>1970</v>
      </c>
      <c r="B1620" s="404">
        <v>5597.21</v>
      </c>
      <c r="C1620" s="405">
        <f t="shared" si="1"/>
        <v>-0.002758035808</v>
      </c>
      <c r="D1620" s="403" t="s">
        <v>1970</v>
      </c>
      <c r="E1620" s="406">
        <v>88.36</v>
      </c>
      <c r="F1620" s="405">
        <f t="shared" si="2"/>
        <v>0.002041279202</v>
      </c>
    </row>
    <row r="1621" ht="15.75" customHeight="1">
      <c r="A1621" s="403" t="s">
        <v>1971</v>
      </c>
      <c r="B1621" s="404">
        <v>5612.69</v>
      </c>
      <c r="C1621" s="405">
        <f t="shared" si="1"/>
        <v>-0.001343359002</v>
      </c>
      <c r="D1621" s="403" t="s">
        <v>1971</v>
      </c>
      <c r="E1621" s="406">
        <v>88.18</v>
      </c>
      <c r="F1621" s="405">
        <f t="shared" si="2"/>
        <v>-0.002037120869</v>
      </c>
    </row>
    <row r="1622" ht="15.75" customHeight="1">
      <c r="A1622" s="403" t="s">
        <v>1972</v>
      </c>
      <c r="B1622" s="404">
        <v>5620.24</v>
      </c>
      <c r="C1622" s="405">
        <f t="shared" si="1"/>
        <v>-0.002638812729</v>
      </c>
      <c r="D1622" s="403" t="s">
        <v>1972</v>
      </c>
      <c r="E1622" s="406">
        <v>88.36</v>
      </c>
      <c r="F1622" s="405">
        <f t="shared" si="2"/>
        <v>0.001019598958</v>
      </c>
    </row>
    <row r="1623" ht="15.75" customHeight="1">
      <c r="A1623" s="403" t="s">
        <v>1973</v>
      </c>
      <c r="B1623" s="404">
        <v>5635.11</v>
      </c>
      <c r="C1623" s="405">
        <f t="shared" si="1"/>
        <v>0.001738564671</v>
      </c>
      <c r="D1623" s="403" t="s">
        <v>1973</v>
      </c>
      <c r="E1623" s="406">
        <v>88.27</v>
      </c>
      <c r="F1623" s="405">
        <f t="shared" si="2"/>
        <v>-0.003162055336</v>
      </c>
    </row>
    <row r="1624" ht="15.75" customHeight="1">
      <c r="A1624" s="403" t="s">
        <v>1974</v>
      </c>
      <c r="B1624" s="404">
        <v>5625.33</v>
      </c>
      <c r="C1624" s="405">
        <f t="shared" si="1"/>
        <v>-0.00008887577477</v>
      </c>
      <c r="D1624" s="403" t="s">
        <v>1974</v>
      </c>
      <c r="E1624" s="406">
        <v>88.55</v>
      </c>
      <c r="F1624" s="405">
        <f t="shared" si="2"/>
        <v>0.01257861635</v>
      </c>
    </row>
    <row r="1625" ht="15.75" customHeight="1">
      <c r="A1625" s="403" t="s">
        <v>1975</v>
      </c>
      <c r="B1625" s="404">
        <v>5625.83</v>
      </c>
      <c r="C1625" s="405">
        <f t="shared" si="1"/>
        <v>0.003718115465</v>
      </c>
      <c r="D1625" s="403" t="s">
        <v>1975</v>
      </c>
      <c r="E1625" s="406">
        <v>87.45</v>
      </c>
      <c r="F1625" s="405">
        <f t="shared" si="2"/>
        <v>0.00103021978</v>
      </c>
    </row>
    <row r="1626" ht="15.75" customHeight="1">
      <c r="A1626" s="403" t="s">
        <v>1976</v>
      </c>
      <c r="B1626" s="404">
        <v>5604.99</v>
      </c>
      <c r="C1626" s="405">
        <f t="shared" si="1"/>
        <v>0.003938742611</v>
      </c>
      <c r="D1626" s="403" t="s">
        <v>1976</v>
      </c>
      <c r="E1626" s="406">
        <v>87.36</v>
      </c>
      <c r="F1626" s="405">
        <f t="shared" si="2"/>
        <v>-0.01131733816</v>
      </c>
    </row>
    <row r="1627" ht="15.75" customHeight="1">
      <c r="A1627" s="403" t="s">
        <v>1977</v>
      </c>
      <c r="B1627" s="404">
        <v>5583.0</v>
      </c>
      <c r="C1627" s="405">
        <f t="shared" si="1"/>
        <v>0.0004246832347</v>
      </c>
      <c r="D1627" s="403" t="s">
        <v>1977</v>
      </c>
      <c r="E1627" s="406">
        <v>88.36</v>
      </c>
      <c r="F1627" s="405">
        <f t="shared" si="2"/>
        <v>-0.02018185851</v>
      </c>
    </row>
    <row r="1628" ht="15.75" customHeight="1">
      <c r="A1628" s="403" t="s">
        <v>1978</v>
      </c>
      <c r="B1628" s="404">
        <v>5580.63</v>
      </c>
      <c r="C1628" s="405">
        <f t="shared" si="1"/>
        <v>-0.003229315324</v>
      </c>
      <c r="D1628" s="403" t="s">
        <v>1978</v>
      </c>
      <c r="E1628" s="406">
        <v>90.18</v>
      </c>
      <c r="F1628" s="405">
        <f t="shared" si="2"/>
        <v>0.006024096386</v>
      </c>
    </row>
    <row r="1629" ht="15.75" customHeight="1">
      <c r="A1629" s="403" t="s">
        <v>1979</v>
      </c>
      <c r="B1629" s="404">
        <v>5598.71</v>
      </c>
      <c r="C1629" s="405">
        <f t="shared" si="1"/>
        <v>0.007221281733</v>
      </c>
      <c r="D1629" s="403" t="s">
        <v>1979</v>
      </c>
      <c r="E1629" s="406">
        <v>89.64</v>
      </c>
      <c r="F1629" s="405">
        <f t="shared" si="2"/>
        <v>0.005158107199</v>
      </c>
    </row>
    <row r="1630" ht="15.75" customHeight="1">
      <c r="A1630" s="403" t="s">
        <v>1980</v>
      </c>
      <c r="B1630" s="404">
        <v>5558.57</v>
      </c>
      <c r="C1630" s="405">
        <f t="shared" si="1"/>
        <v>0.002215899666</v>
      </c>
      <c r="D1630" s="403" t="s">
        <v>1980</v>
      </c>
      <c r="E1630" s="406">
        <v>89.18</v>
      </c>
      <c r="F1630" s="405">
        <f t="shared" si="2"/>
        <v>0</v>
      </c>
    </row>
    <row r="1631" ht="15.75" customHeight="1">
      <c r="A1631" s="403" t="s">
        <v>1981</v>
      </c>
      <c r="B1631" s="404">
        <v>5546.28</v>
      </c>
      <c r="C1631" s="405">
        <f t="shared" si="1"/>
        <v>0.006135191911</v>
      </c>
      <c r="D1631" s="403" t="s">
        <v>1981</v>
      </c>
      <c r="E1631" s="406">
        <v>89.18</v>
      </c>
      <c r="F1631" s="405">
        <f t="shared" si="2"/>
        <v>0.00202247191</v>
      </c>
    </row>
    <row r="1632" ht="15.75" customHeight="1">
      <c r="A1632" s="403" t="s">
        <v>1982</v>
      </c>
      <c r="B1632" s="404">
        <v>5512.46</v>
      </c>
      <c r="C1632" s="405">
        <f t="shared" si="1"/>
        <v>0.004414902437</v>
      </c>
      <c r="D1632" s="403" t="s">
        <v>1982</v>
      </c>
      <c r="E1632" s="406">
        <v>89.0</v>
      </c>
      <c r="F1632" s="405">
        <f t="shared" si="2"/>
        <v>0</v>
      </c>
    </row>
    <row r="1633" ht="15.75" customHeight="1">
      <c r="A1633" s="403" t="s">
        <v>1983</v>
      </c>
      <c r="B1633" s="404">
        <v>5488.23</v>
      </c>
      <c r="C1633" s="405">
        <f t="shared" si="1"/>
        <v>0.01782793346</v>
      </c>
      <c r="D1633" s="403" t="s">
        <v>1983</v>
      </c>
      <c r="E1633" s="406">
        <v>89.0</v>
      </c>
      <c r="F1633" s="405">
        <f t="shared" si="2"/>
        <v>-0.002018389773</v>
      </c>
    </row>
    <row r="1634" ht="15.75" customHeight="1">
      <c r="A1634" s="403" t="s">
        <v>1984</v>
      </c>
      <c r="B1634" s="404">
        <v>5392.1</v>
      </c>
      <c r="C1634" s="405">
        <f t="shared" si="1"/>
        <v>0.005409195072</v>
      </c>
      <c r="D1634" s="403" t="s">
        <v>1984</v>
      </c>
      <c r="E1634" s="406">
        <v>89.18</v>
      </c>
      <c r="F1634" s="405">
        <f t="shared" si="2"/>
        <v>0.003036778765</v>
      </c>
    </row>
    <row r="1635" ht="15.75" customHeight="1">
      <c r="A1635" s="403" t="s">
        <v>1985</v>
      </c>
      <c r="B1635" s="404">
        <v>5363.09</v>
      </c>
      <c r="C1635" s="405">
        <f t="shared" si="1"/>
        <v>0.007557966958</v>
      </c>
      <c r="D1635" s="403" t="s">
        <v>1985</v>
      </c>
      <c r="E1635" s="406">
        <v>88.91</v>
      </c>
      <c r="F1635" s="405">
        <f t="shared" si="2"/>
        <v>0.008278521207</v>
      </c>
    </row>
    <row r="1636" ht="15.75" customHeight="1">
      <c r="A1636" s="403" t="s">
        <v>1986</v>
      </c>
      <c r="B1636" s="404">
        <v>5322.86</v>
      </c>
      <c r="C1636" s="405">
        <f t="shared" si="1"/>
        <v>-0.007878653453</v>
      </c>
      <c r="D1636" s="403" t="s">
        <v>1986</v>
      </c>
      <c r="E1636" s="406">
        <v>88.18</v>
      </c>
      <c r="F1636" s="405">
        <f t="shared" si="2"/>
        <v>-0.007205584328</v>
      </c>
    </row>
    <row r="1637" ht="15.75" customHeight="1">
      <c r="A1637" s="403" t="s">
        <v>1987</v>
      </c>
      <c r="B1637" s="404">
        <v>5365.13</v>
      </c>
      <c r="C1637" s="405">
        <f t="shared" si="1"/>
        <v>-0.01986886839</v>
      </c>
      <c r="D1637" s="403" t="s">
        <v>1987</v>
      </c>
      <c r="E1637" s="406">
        <v>88.82</v>
      </c>
      <c r="F1637" s="405">
        <f t="shared" si="2"/>
        <v>-0.004036779547</v>
      </c>
    </row>
    <row r="1638" ht="15.75" customHeight="1">
      <c r="A1638" s="403" t="s">
        <v>1988</v>
      </c>
      <c r="B1638" s="404">
        <v>5473.89</v>
      </c>
      <c r="C1638" s="405">
        <f t="shared" si="1"/>
        <v>0.001014933234</v>
      </c>
      <c r="D1638" s="403" t="s">
        <v>1988</v>
      </c>
      <c r="E1638" s="406">
        <v>89.18</v>
      </c>
      <c r="F1638" s="405">
        <f t="shared" si="2"/>
        <v>0.005071565423</v>
      </c>
    </row>
    <row r="1639" ht="15.75" customHeight="1">
      <c r="A1639" s="403" t="s">
        <v>1989</v>
      </c>
      <c r="B1639" s="404">
        <v>5468.34</v>
      </c>
      <c r="C1639" s="405">
        <f t="shared" si="1"/>
        <v>0.008695491773</v>
      </c>
      <c r="D1639" s="403" t="s">
        <v>1989</v>
      </c>
      <c r="E1639" s="406">
        <v>88.73</v>
      </c>
      <c r="F1639" s="405">
        <f t="shared" si="2"/>
        <v>-0.01213538187</v>
      </c>
    </row>
    <row r="1640" ht="15.75" customHeight="1">
      <c r="A1640" s="403" t="s">
        <v>1990</v>
      </c>
      <c r="B1640" s="404">
        <v>5421.2</v>
      </c>
      <c r="C1640" s="405">
        <f t="shared" si="1"/>
        <v>-0.01447958043</v>
      </c>
      <c r="D1640" s="403" t="s">
        <v>1990</v>
      </c>
      <c r="E1640" s="406">
        <v>89.82</v>
      </c>
      <c r="F1640" s="405">
        <f t="shared" si="2"/>
        <v>-0.001001001001</v>
      </c>
    </row>
    <row r="1641" ht="15.75" customHeight="1">
      <c r="A1641" s="403" t="s">
        <v>1991</v>
      </c>
      <c r="B1641" s="404">
        <v>5500.85</v>
      </c>
      <c r="C1641" s="405">
        <f t="shared" si="1"/>
        <v>-0.02096414791</v>
      </c>
      <c r="D1641" s="403" t="s">
        <v>1991</v>
      </c>
      <c r="E1641" s="406">
        <v>89.91</v>
      </c>
      <c r="F1641" s="405">
        <f t="shared" si="2"/>
        <v>-0.02747431044</v>
      </c>
    </row>
    <row r="1642" ht="15.75" customHeight="1">
      <c r="A1642" s="403" t="s">
        <v>1992</v>
      </c>
      <c r="B1642" s="404">
        <v>5618.64</v>
      </c>
      <c r="C1642" s="405">
        <f t="shared" si="1"/>
        <v>-0.0004678658026</v>
      </c>
      <c r="D1642" s="403" t="s">
        <v>1992</v>
      </c>
      <c r="E1642" s="406">
        <v>92.45</v>
      </c>
      <c r="F1642" s="405">
        <f t="shared" si="2"/>
        <v>0.02098288239</v>
      </c>
    </row>
    <row r="1643" ht="15.75" customHeight="1">
      <c r="A1643" s="403" t="s">
        <v>1993</v>
      </c>
      <c r="B1643" s="404">
        <v>5621.27</v>
      </c>
      <c r="C1643" s="405">
        <f t="shared" si="1"/>
        <v>-0.01523586955</v>
      </c>
      <c r="D1643" s="403" t="s">
        <v>1993</v>
      </c>
      <c r="E1643" s="406">
        <v>90.55</v>
      </c>
      <c r="F1643" s="405">
        <f t="shared" si="2"/>
        <v>-0.007888681933</v>
      </c>
    </row>
    <row r="1644" ht="15.75" customHeight="1">
      <c r="A1644" s="403" t="s">
        <v>1994</v>
      </c>
      <c r="B1644" s="404">
        <v>5708.24</v>
      </c>
      <c r="C1644" s="405">
        <f t="shared" si="1"/>
        <v>0.006781556283</v>
      </c>
      <c r="D1644" s="403" t="s">
        <v>1994</v>
      </c>
      <c r="E1644" s="406">
        <v>91.27</v>
      </c>
      <c r="F1644" s="405">
        <f t="shared" si="2"/>
        <v>-0.006963333696</v>
      </c>
    </row>
    <row r="1645" ht="15.75" customHeight="1">
      <c r="A1645" s="403" t="s">
        <v>1995</v>
      </c>
      <c r="B1645" s="404">
        <v>5669.79</v>
      </c>
      <c r="C1645" s="405">
        <f t="shared" si="1"/>
        <v>0.01194929714</v>
      </c>
      <c r="D1645" s="403" t="s">
        <v>1995</v>
      </c>
      <c r="E1645" s="406">
        <v>91.91</v>
      </c>
      <c r="F1645" s="405">
        <f t="shared" si="2"/>
        <v>-0.004872239065</v>
      </c>
    </row>
    <row r="1646" ht="15.75" customHeight="1">
      <c r="A1646" s="403" t="s">
        <v>1996</v>
      </c>
      <c r="B1646" s="404">
        <v>5602.84</v>
      </c>
      <c r="C1646" s="405">
        <f t="shared" si="1"/>
        <v>0.01242848831</v>
      </c>
      <c r="D1646" s="403" t="s">
        <v>1996</v>
      </c>
      <c r="E1646" s="406">
        <v>92.36</v>
      </c>
      <c r="F1646" s="405">
        <f t="shared" si="2"/>
        <v>0.01094570928</v>
      </c>
    </row>
    <row r="1647" ht="15.75" customHeight="1">
      <c r="A1647" s="403" t="s">
        <v>1997</v>
      </c>
      <c r="B1647" s="404">
        <v>5534.06</v>
      </c>
      <c r="C1647" s="405">
        <f t="shared" si="1"/>
        <v>0.0001030091317</v>
      </c>
      <c r="D1647" s="403" t="s">
        <v>1997</v>
      </c>
      <c r="E1647" s="406">
        <v>91.36</v>
      </c>
      <c r="F1647" s="405">
        <f t="shared" si="2"/>
        <v>-0.01179015684</v>
      </c>
    </row>
    <row r="1648" ht="15.75" customHeight="1">
      <c r="A1648" s="403" t="s">
        <v>1998</v>
      </c>
      <c r="B1648" s="404">
        <v>5533.49</v>
      </c>
      <c r="C1648" s="405">
        <f t="shared" si="1"/>
        <v>-0.007529410077</v>
      </c>
      <c r="D1648" s="403" t="s">
        <v>1998</v>
      </c>
      <c r="E1648" s="406">
        <v>92.45</v>
      </c>
      <c r="F1648" s="405">
        <f t="shared" si="2"/>
        <v>-0.007834299206</v>
      </c>
    </row>
    <row r="1649" ht="15.75" customHeight="1">
      <c r="A1649" s="403" t="s">
        <v>1999</v>
      </c>
      <c r="B1649" s="404">
        <v>5575.47</v>
      </c>
      <c r="C1649" s="405">
        <f t="shared" si="1"/>
        <v>0.01781900231</v>
      </c>
      <c r="D1649" s="403" t="s">
        <v>1999</v>
      </c>
      <c r="E1649" s="406">
        <v>93.18</v>
      </c>
      <c r="F1649" s="405">
        <f t="shared" si="2"/>
        <v>0.01992119089</v>
      </c>
    </row>
    <row r="1650" ht="15.75" customHeight="1">
      <c r="A1650" s="403" t="s">
        <v>2000</v>
      </c>
      <c r="B1650" s="404">
        <v>5477.86</v>
      </c>
      <c r="C1650" s="405">
        <f t="shared" si="1"/>
        <v>0.01015528907</v>
      </c>
      <c r="D1650" s="403" t="s">
        <v>2000</v>
      </c>
      <c r="E1650" s="406">
        <v>91.36</v>
      </c>
      <c r="F1650" s="405">
        <f t="shared" si="2"/>
        <v>0.01308494123</v>
      </c>
    </row>
    <row r="1651" ht="15.75" customHeight="1">
      <c r="A1651" s="403" t="s">
        <v>2001</v>
      </c>
      <c r="B1651" s="404">
        <v>5422.79</v>
      </c>
      <c r="C1651" s="405">
        <f t="shared" si="1"/>
        <v>0.01495825277</v>
      </c>
      <c r="D1651" s="403" t="s">
        <v>2001</v>
      </c>
      <c r="E1651" s="406">
        <v>90.18</v>
      </c>
      <c r="F1651" s="405">
        <f t="shared" si="2"/>
        <v>0.009176365264</v>
      </c>
    </row>
    <row r="1652" ht="15.75" customHeight="1">
      <c r="A1652" s="403" t="s">
        <v>2002</v>
      </c>
      <c r="B1652" s="404">
        <v>5342.87</v>
      </c>
      <c r="C1652" s="405">
        <f t="shared" si="1"/>
        <v>0.001687330212</v>
      </c>
      <c r="D1652" s="403" t="s">
        <v>2002</v>
      </c>
      <c r="E1652" s="406">
        <v>89.36</v>
      </c>
      <c r="F1652" s="405">
        <f t="shared" si="2"/>
        <v>-0.01314191055</v>
      </c>
    </row>
    <row r="1653" ht="15.75" customHeight="1">
      <c r="A1653" s="403" t="s">
        <v>2003</v>
      </c>
      <c r="B1653" s="404">
        <v>5333.87</v>
      </c>
      <c r="C1653" s="405">
        <f t="shared" si="1"/>
        <v>0.01070226002</v>
      </c>
      <c r="D1653" s="403" t="s">
        <v>2003</v>
      </c>
      <c r="E1653" s="406">
        <v>90.55</v>
      </c>
      <c r="F1653" s="405">
        <f t="shared" si="2"/>
        <v>-0.009841443412</v>
      </c>
    </row>
    <row r="1654" ht="15.75" customHeight="1">
      <c r="A1654" s="403" t="s">
        <v>2004</v>
      </c>
      <c r="B1654" s="404">
        <v>5277.39</v>
      </c>
      <c r="C1654" s="405">
        <f t="shared" si="1"/>
        <v>0.01204119204</v>
      </c>
      <c r="D1654" s="403" t="s">
        <v>2004</v>
      </c>
      <c r="E1654" s="406">
        <v>91.45</v>
      </c>
      <c r="F1654" s="405">
        <f t="shared" si="2"/>
        <v>0.0339174675</v>
      </c>
    </row>
    <row r="1655" ht="15.75" customHeight="1">
      <c r="A1655" s="403" t="s">
        <v>2005</v>
      </c>
      <c r="B1655" s="404">
        <v>5214.6</v>
      </c>
      <c r="C1655" s="405">
        <f t="shared" si="1"/>
        <v>0.01083802283</v>
      </c>
      <c r="D1655" s="403" t="s">
        <v>2005</v>
      </c>
      <c r="E1655" s="406">
        <v>88.45</v>
      </c>
      <c r="F1655" s="405">
        <f t="shared" si="2"/>
        <v>0.01456756137</v>
      </c>
    </row>
    <row r="1656" ht="15.75" customHeight="1">
      <c r="A1656" s="403" t="s">
        <v>2006</v>
      </c>
      <c r="B1656" s="404">
        <v>5158.69</v>
      </c>
      <c r="C1656" s="405">
        <f t="shared" si="1"/>
        <v>-0.004544366915</v>
      </c>
      <c r="D1656" s="403" t="s">
        <v>2006</v>
      </c>
      <c r="E1656" s="406">
        <v>87.18</v>
      </c>
      <c r="F1656" s="405">
        <f t="shared" si="2"/>
        <v>0.003106662064</v>
      </c>
    </row>
    <row r="1657" ht="15.75" customHeight="1">
      <c r="A1657" s="403" t="s">
        <v>2007</v>
      </c>
      <c r="B1657" s="404">
        <v>5182.24</v>
      </c>
      <c r="C1657" s="405">
        <f t="shared" si="1"/>
        <v>0.004972268549</v>
      </c>
      <c r="D1657" s="403" t="s">
        <v>2007</v>
      </c>
      <c r="E1657" s="406">
        <v>86.91</v>
      </c>
      <c r="F1657" s="405">
        <f t="shared" si="2"/>
        <v>-0.00412512891</v>
      </c>
    </row>
    <row r="1658" ht="15.75" customHeight="1">
      <c r="A1658" s="403" t="s">
        <v>2008</v>
      </c>
      <c r="B1658" s="404">
        <v>5156.6</v>
      </c>
      <c r="C1658" s="405">
        <f t="shared" si="1"/>
        <v>0.003672828272</v>
      </c>
      <c r="D1658" s="403" t="s">
        <v>2008</v>
      </c>
      <c r="E1658" s="406">
        <v>87.27</v>
      </c>
      <c r="F1658" s="405">
        <f t="shared" si="2"/>
        <v>-0.004221816522</v>
      </c>
    </row>
    <row r="1659" ht="15.75" customHeight="1">
      <c r="A1659" s="403" t="s">
        <v>2009</v>
      </c>
      <c r="B1659" s="404">
        <v>5137.73</v>
      </c>
      <c r="C1659" s="405">
        <f t="shared" si="1"/>
        <v>0.003545212693</v>
      </c>
      <c r="D1659" s="403" t="s">
        <v>2009</v>
      </c>
      <c r="E1659" s="406">
        <v>87.64</v>
      </c>
      <c r="F1659" s="405">
        <f t="shared" si="2"/>
        <v>-0.01228445847</v>
      </c>
    </row>
    <row r="1660" ht="15.75" customHeight="1">
      <c r="A1660" s="403" t="s">
        <v>2010</v>
      </c>
      <c r="B1660" s="404">
        <v>5119.58</v>
      </c>
      <c r="C1660" s="405">
        <f t="shared" si="1"/>
        <v>0.007020214835</v>
      </c>
      <c r="D1660" s="403" t="s">
        <v>2010</v>
      </c>
      <c r="E1660" s="406">
        <v>88.73</v>
      </c>
      <c r="F1660" s="405">
        <f t="shared" si="2"/>
        <v>0.0518018018</v>
      </c>
    </row>
    <row r="1661" ht="15.75" customHeight="1">
      <c r="A1661" s="403" t="s">
        <v>2011</v>
      </c>
      <c r="B1661" s="404">
        <v>5083.89</v>
      </c>
      <c r="C1661" s="405">
        <f t="shared" si="1"/>
        <v>0.009499508543</v>
      </c>
      <c r="D1661" s="403" t="s">
        <v>2011</v>
      </c>
      <c r="E1661" s="406">
        <v>84.36</v>
      </c>
      <c r="F1661" s="405">
        <f t="shared" si="2"/>
        <v>0</v>
      </c>
    </row>
    <row r="1662" ht="15.75" customHeight="1">
      <c r="A1662" s="403" t="s">
        <v>2012</v>
      </c>
      <c r="B1662" s="404">
        <v>5036.05</v>
      </c>
      <c r="C1662" s="405">
        <f t="shared" si="1"/>
        <v>0.001618962949</v>
      </c>
      <c r="D1662" s="403" t="s">
        <v>2012</v>
      </c>
      <c r="E1662" s="406">
        <v>84.36</v>
      </c>
      <c r="F1662" s="405">
        <f t="shared" si="2"/>
        <v>-0.008579151487</v>
      </c>
    </row>
    <row r="1663" ht="15.75" customHeight="1">
      <c r="A1663" s="403" t="s">
        <v>2013</v>
      </c>
      <c r="B1663" s="404">
        <v>5027.91</v>
      </c>
      <c r="C1663" s="405">
        <f t="shared" si="1"/>
        <v>0.002226545526</v>
      </c>
      <c r="D1663" s="403" t="s">
        <v>2013</v>
      </c>
      <c r="E1663" s="406">
        <v>85.09</v>
      </c>
      <c r="F1663" s="405">
        <f t="shared" si="2"/>
        <v>0.001058823529</v>
      </c>
    </row>
    <row r="1664" ht="15.75" customHeight="1">
      <c r="A1664" s="403" t="s">
        <v>2014</v>
      </c>
      <c r="B1664" s="404">
        <v>5016.74</v>
      </c>
      <c r="C1664" s="405">
        <f t="shared" si="1"/>
        <v>0.004648014531</v>
      </c>
      <c r="D1664" s="403" t="s">
        <v>2014</v>
      </c>
      <c r="E1664" s="406">
        <v>85.0</v>
      </c>
      <c r="F1664" s="405">
        <f t="shared" si="2"/>
        <v>0.004253308129</v>
      </c>
    </row>
    <row r="1665" ht="15.75" customHeight="1">
      <c r="A1665" s="403" t="s">
        <v>2015</v>
      </c>
      <c r="B1665" s="404">
        <v>4993.53</v>
      </c>
      <c r="C1665" s="405">
        <f t="shared" si="1"/>
        <v>0.007424249455</v>
      </c>
      <c r="D1665" s="403" t="s">
        <v>2015</v>
      </c>
      <c r="E1665" s="406">
        <v>84.64</v>
      </c>
      <c r="F1665" s="405">
        <f t="shared" si="2"/>
        <v>0</v>
      </c>
    </row>
    <row r="1666" ht="15.75" customHeight="1">
      <c r="A1666" s="403" t="s">
        <v>2016</v>
      </c>
      <c r="B1666" s="404">
        <v>4956.73</v>
      </c>
      <c r="C1666" s="405">
        <f t="shared" si="1"/>
        <v>0.006579575292</v>
      </c>
      <c r="D1666" s="403" t="s">
        <v>2016</v>
      </c>
      <c r="E1666" s="406">
        <v>84.64</v>
      </c>
      <c r="F1666" s="405">
        <f t="shared" si="2"/>
        <v>-0.008434864105</v>
      </c>
    </row>
    <row r="1667" ht="15.75" customHeight="1">
      <c r="A1667" s="403" t="s">
        <v>2017</v>
      </c>
      <c r="B1667" s="404">
        <v>4924.33</v>
      </c>
      <c r="C1667" s="405">
        <f t="shared" si="1"/>
        <v>-0.001387094746</v>
      </c>
      <c r="D1667" s="403" t="s">
        <v>2017</v>
      </c>
      <c r="E1667" s="406">
        <v>85.36</v>
      </c>
      <c r="F1667" s="405">
        <f t="shared" si="2"/>
        <v>-0.002220923437</v>
      </c>
    </row>
    <row r="1668" ht="15.75" customHeight="1">
      <c r="A1668" s="403" t="s">
        <v>2018</v>
      </c>
      <c r="B1668" s="404">
        <v>4931.17</v>
      </c>
      <c r="C1668" s="405">
        <f t="shared" si="1"/>
        <v>-0.002120749142</v>
      </c>
      <c r="D1668" s="403" t="s">
        <v>2018</v>
      </c>
      <c r="E1668" s="406">
        <v>85.55</v>
      </c>
      <c r="F1668" s="405">
        <f t="shared" si="2"/>
        <v>0.006470588235</v>
      </c>
    </row>
    <row r="1669" ht="15.75" customHeight="1">
      <c r="A1669" s="403" t="s">
        <v>2019</v>
      </c>
      <c r="B1669" s="404">
        <v>4941.65</v>
      </c>
      <c r="C1669" s="405">
        <f t="shared" si="1"/>
        <v>0.0006216361788</v>
      </c>
      <c r="D1669" s="403" t="s">
        <v>2019</v>
      </c>
      <c r="E1669" s="406">
        <v>85.0</v>
      </c>
      <c r="F1669" s="405">
        <f t="shared" si="2"/>
        <v>-0.0105924805</v>
      </c>
    </row>
    <row r="1670" ht="15.75" customHeight="1">
      <c r="A1670" s="403" t="s">
        <v>2020</v>
      </c>
      <c r="B1670" s="404">
        <v>4938.58</v>
      </c>
      <c r="C1670" s="405">
        <f t="shared" si="1"/>
        <v>0.002610785834</v>
      </c>
      <c r="D1670" s="403" t="s">
        <v>2020</v>
      </c>
      <c r="E1670" s="406">
        <v>85.91</v>
      </c>
      <c r="F1670" s="405">
        <f t="shared" si="2"/>
        <v>-0.008425669437</v>
      </c>
    </row>
    <row r="1671" ht="15.75" customHeight="1">
      <c r="A1671" s="403" t="s">
        <v>2021</v>
      </c>
      <c r="B1671" s="404">
        <v>4925.72</v>
      </c>
      <c r="C1671" s="405">
        <f t="shared" si="1"/>
        <v>0.003831323926</v>
      </c>
      <c r="D1671" s="403" t="s">
        <v>2021</v>
      </c>
      <c r="E1671" s="406">
        <v>86.64</v>
      </c>
      <c r="F1671" s="405">
        <f t="shared" si="2"/>
        <v>0.002197802198</v>
      </c>
    </row>
    <row r="1672" ht="15.75" customHeight="1">
      <c r="A1672" s="403" t="s">
        <v>2022</v>
      </c>
      <c r="B1672" s="404">
        <v>4906.92</v>
      </c>
      <c r="C1672" s="405">
        <f t="shared" si="1"/>
        <v>0.007665943129</v>
      </c>
      <c r="D1672" s="403" t="s">
        <v>2022</v>
      </c>
      <c r="E1672" s="406">
        <v>86.45</v>
      </c>
      <c r="F1672" s="405">
        <f t="shared" si="2"/>
        <v>0.02477477477</v>
      </c>
    </row>
    <row r="1673" ht="15.75" customHeight="1">
      <c r="A1673" s="403" t="s">
        <v>2023</v>
      </c>
      <c r="B1673" s="404">
        <v>4869.59</v>
      </c>
      <c r="C1673" s="405">
        <f t="shared" si="1"/>
        <v>0.001742396814</v>
      </c>
      <c r="D1673" s="403" t="s">
        <v>2023</v>
      </c>
      <c r="E1673" s="406">
        <v>84.36</v>
      </c>
      <c r="F1673" s="405">
        <f t="shared" si="2"/>
        <v>0</v>
      </c>
    </row>
    <row r="1674" ht="15.75" customHeight="1">
      <c r="A1674" s="403" t="s">
        <v>2024</v>
      </c>
      <c r="B1674" s="404">
        <v>4861.12</v>
      </c>
      <c r="C1674" s="405">
        <f t="shared" si="1"/>
        <v>-0.006476850726</v>
      </c>
      <c r="D1674" s="403" t="s">
        <v>2024</v>
      </c>
      <c r="E1674" s="406">
        <v>84.36</v>
      </c>
      <c r="F1674" s="405">
        <f t="shared" si="2"/>
        <v>-0.006477446708</v>
      </c>
    </row>
    <row r="1675" ht="15.75" customHeight="1">
      <c r="A1675" s="403" t="s">
        <v>2025</v>
      </c>
      <c r="B1675" s="404">
        <v>4892.81</v>
      </c>
      <c r="C1675" s="405">
        <f t="shared" si="1"/>
        <v>0.004419782891</v>
      </c>
      <c r="D1675" s="403" t="s">
        <v>2025</v>
      </c>
      <c r="E1675" s="406">
        <v>84.91</v>
      </c>
      <c r="F1675" s="405">
        <f t="shared" si="2"/>
        <v>-0.002115407216</v>
      </c>
    </row>
    <row r="1676" ht="15.75" customHeight="1">
      <c r="A1676" s="403" t="s">
        <v>2026</v>
      </c>
      <c r="B1676" s="404">
        <v>4871.28</v>
      </c>
      <c r="C1676" s="405">
        <f t="shared" si="1"/>
        <v>0.00519800499</v>
      </c>
      <c r="D1676" s="403" t="s">
        <v>2026</v>
      </c>
      <c r="E1676" s="406">
        <v>85.09</v>
      </c>
      <c r="F1676" s="405">
        <f t="shared" si="2"/>
        <v>0.001058823529</v>
      </c>
    </row>
    <row r="1677" ht="15.75" customHeight="1">
      <c r="A1677" s="403" t="s">
        <v>2027</v>
      </c>
      <c r="B1677" s="404">
        <v>4846.09</v>
      </c>
      <c r="C1677" s="405">
        <f t="shared" si="1"/>
        <v>0.002020131009</v>
      </c>
      <c r="D1677" s="403" t="s">
        <v>2027</v>
      </c>
      <c r="E1677" s="406">
        <v>85.0</v>
      </c>
      <c r="F1677" s="405">
        <f t="shared" si="2"/>
        <v>-0.006428988895</v>
      </c>
    </row>
    <row r="1678" ht="15.75" customHeight="1">
      <c r="A1678" s="403" t="s">
        <v>2028</v>
      </c>
      <c r="B1678" s="404">
        <v>4836.32</v>
      </c>
      <c r="C1678" s="405">
        <f t="shared" si="1"/>
        <v>0.002909406112</v>
      </c>
      <c r="D1678" s="403" t="s">
        <v>2028</v>
      </c>
      <c r="E1678" s="406">
        <v>85.55</v>
      </c>
      <c r="F1678" s="405">
        <f t="shared" si="2"/>
        <v>0.007537392533</v>
      </c>
    </row>
    <row r="1679" ht="15.75" customHeight="1">
      <c r="A1679" s="403" t="s">
        <v>2029</v>
      </c>
      <c r="B1679" s="404">
        <v>4822.29</v>
      </c>
      <c r="C1679" s="405">
        <f t="shared" si="1"/>
        <v>-0.0001513574482</v>
      </c>
      <c r="D1679" s="403" t="s">
        <v>2029</v>
      </c>
      <c r="E1679" s="406">
        <v>84.91</v>
      </c>
      <c r="F1679" s="405">
        <f t="shared" si="2"/>
        <v>-0.01781376518</v>
      </c>
    </row>
    <row r="1680" ht="15.75" customHeight="1">
      <c r="A1680" s="403" t="s">
        <v>2030</v>
      </c>
      <c r="B1680" s="404">
        <v>4823.02</v>
      </c>
      <c r="C1680" s="405">
        <f t="shared" si="1"/>
        <v>0.004536328115</v>
      </c>
      <c r="D1680" s="403" t="s">
        <v>2030</v>
      </c>
      <c r="E1680" s="406">
        <v>86.45</v>
      </c>
      <c r="F1680" s="405">
        <f t="shared" si="2"/>
        <v>0.01490960319</v>
      </c>
    </row>
    <row r="1681" ht="15.75" customHeight="1">
      <c r="A1681" s="403" t="s">
        <v>2031</v>
      </c>
      <c r="B1681" s="404">
        <v>4801.24</v>
      </c>
      <c r="C1681" s="405">
        <f t="shared" si="1"/>
        <v>0.001656478835</v>
      </c>
      <c r="D1681" s="403" t="s">
        <v>2031</v>
      </c>
      <c r="E1681" s="406">
        <v>85.18</v>
      </c>
      <c r="F1681" s="405">
        <f t="shared" si="2"/>
        <v>0.001057703608</v>
      </c>
    </row>
    <row r="1682" ht="15.75" customHeight="1">
      <c r="A1682" s="403" t="s">
        <v>2032</v>
      </c>
      <c r="B1682" s="404">
        <v>4793.3</v>
      </c>
      <c r="C1682" s="405">
        <f t="shared" si="1"/>
        <v>-0.000904611434</v>
      </c>
      <c r="D1682" s="403" t="s">
        <v>2032</v>
      </c>
      <c r="E1682" s="406">
        <v>85.09</v>
      </c>
      <c r="F1682" s="405">
        <f t="shared" si="2"/>
        <v>0.0063867534</v>
      </c>
    </row>
    <row r="1683" ht="15.75" customHeight="1">
      <c r="A1683" s="403" t="s">
        <v>2033</v>
      </c>
      <c r="B1683" s="404">
        <v>4797.64</v>
      </c>
      <c r="C1683" s="405">
        <f t="shared" si="1"/>
        <v>0.0023127208</v>
      </c>
      <c r="D1683" s="403" t="s">
        <v>2033</v>
      </c>
      <c r="E1683" s="406">
        <v>84.55</v>
      </c>
      <c r="F1683" s="405">
        <f t="shared" si="2"/>
        <v>-0.007396102371</v>
      </c>
    </row>
    <row r="1684" ht="15.75" customHeight="1">
      <c r="A1684" s="403" t="s">
        <v>2034</v>
      </c>
      <c r="B1684" s="404">
        <v>4786.57</v>
      </c>
      <c r="C1684" s="405">
        <f t="shared" si="1"/>
        <v>-0.0009934611058</v>
      </c>
      <c r="D1684" s="403" t="s">
        <v>2034</v>
      </c>
      <c r="E1684" s="406">
        <v>85.18</v>
      </c>
      <c r="F1684" s="405">
        <f t="shared" si="2"/>
        <v>0.0074512123</v>
      </c>
    </row>
    <row r="1685" ht="15.75" customHeight="1">
      <c r="A1685" s="403" t="s">
        <v>2035</v>
      </c>
      <c r="B1685" s="404">
        <v>4791.33</v>
      </c>
      <c r="C1685" s="405">
        <f t="shared" si="1"/>
        <v>0.005451855582</v>
      </c>
      <c r="D1685" s="403" t="s">
        <v>2035</v>
      </c>
      <c r="E1685" s="406">
        <v>84.55</v>
      </c>
      <c r="F1685" s="405">
        <f t="shared" si="2"/>
        <v>0.00762721964</v>
      </c>
    </row>
    <row r="1686" ht="15.75" customHeight="1">
      <c r="A1686" s="403" t="s">
        <v>2036</v>
      </c>
      <c r="B1686" s="404">
        <v>4765.35</v>
      </c>
      <c r="C1686" s="405">
        <f t="shared" si="1"/>
        <v>0.003189339396</v>
      </c>
      <c r="D1686" s="403" t="s">
        <v>2036</v>
      </c>
      <c r="E1686" s="406">
        <v>83.91</v>
      </c>
      <c r="F1686" s="405">
        <f t="shared" si="2"/>
        <v>-0.001071428571</v>
      </c>
    </row>
    <row r="1687" ht="15.75" customHeight="1">
      <c r="A1687" s="403" t="s">
        <v>2037</v>
      </c>
      <c r="B1687" s="404">
        <v>4750.2</v>
      </c>
      <c r="C1687" s="405">
        <f t="shared" si="1"/>
        <v>0.006099885627</v>
      </c>
      <c r="D1687" s="403" t="s">
        <v>2037</v>
      </c>
      <c r="E1687" s="406">
        <v>84.0</v>
      </c>
      <c r="F1687" s="405">
        <f t="shared" si="2"/>
        <v>-0.001070281841</v>
      </c>
    </row>
    <row r="1688" ht="15.75" customHeight="1">
      <c r="A1688" s="403" t="s">
        <v>2038</v>
      </c>
      <c r="B1688" s="404">
        <v>4721.4</v>
      </c>
      <c r="C1688" s="405">
        <f t="shared" si="1"/>
        <v>-0.0001228298299</v>
      </c>
      <c r="D1688" s="403" t="s">
        <v>2038</v>
      </c>
      <c r="E1688" s="406">
        <v>84.09</v>
      </c>
      <c r="F1688" s="405">
        <f t="shared" si="2"/>
        <v>-0.01070588235</v>
      </c>
    </row>
    <row r="1689" ht="15.75" customHeight="1">
      <c r="A1689" s="403" t="s">
        <v>2039</v>
      </c>
      <c r="B1689" s="404">
        <v>4721.98</v>
      </c>
      <c r="C1689" s="405">
        <f t="shared" si="1"/>
        <v>0.00498878375</v>
      </c>
      <c r="D1689" s="403" t="s">
        <v>2039</v>
      </c>
      <c r="E1689" s="406">
        <v>85.0</v>
      </c>
      <c r="F1689" s="405">
        <f t="shared" si="2"/>
        <v>-0.0105924805</v>
      </c>
    </row>
    <row r="1690" ht="15.75" customHeight="1">
      <c r="A1690" s="403" t="s">
        <v>2040</v>
      </c>
      <c r="B1690" s="404">
        <v>4698.54</v>
      </c>
      <c r="C1690" s="405">
        <f t="shared" si="1"/>
        <v>0.004659218474</v>
      </c>
      <c r="D1690" s="403" t="s">
        <v>2040</v>
      </c>
      <c r="E1690" s="406">
        <v>85.91</v>
      </c>
      <c r="F1690" s="405">
        <f t="shared" si="2"/>
        <v>0.004208065459</v>
      </c>
    </row>
    <row r="1691" ht="15.75" customHeight="1">
      <c r="A1691" s="403" t="s">
        <v>2041</v>
      </c>
      <c r="B1691" s="404">
        <v>4676.75</v>
      </c>
      <c r="C1691" s="405">
        <f t="shared" si="1"/>
        <v>0.002561738981</v>
      </c>
      <c r="D1691" s="403" t="s">
        <v>2041</v>
      </c>
      <c r="E1691" s="406">
        <v>85.55</v>
      </c>
      <c r="F1691" s="405">
        <f t="shared" si="2"/>
        <v>-0.006272505517</v>
      </c>
    </row>
    <row r="1692" ht="15.75" customHeight="1">
      <c r="A1692" s="403" t="s">
        <v>2042</v>
      </c>
      <c r="B1692" s="404">
        <v>4664.8</v>
      </c>
      <c r="C1692" s="405">
        <f t="shared" si="1"/>
        <v>0.004266972086</v>
      </c>
      <c r="D1692" s="403" t="s">
        <v>2042</v>
      </c>
      <c r="E1692" s="406">
        <v>86.09</v>
      </c>
      <c r="F1692" s="405">
        <f t="shared" si="2"/>
        <v>0.005254553947</v>
      </c>
    </row>
    <row r="1693" ht="15.75" customHeight="1">
      <c r="A1693" s="403" t="s">
        <v>2043</v>
      </c>
      <c r="B1693" s="404">
        <v>4644.98</v>
      </c>
      <c r="C1693" s="405">
        <f t="shared" si="1"/>
        <v>-0.004758752054</v>
      </c>
      <c r="D1693" s="403" t="s">
        <v>2043</v>
      </c>
      <c r="E1693" s="406">
        <v>85.64</v>
      </c>
      <c r="F1693" s="405">
        <f t="shared" si="2"/>
        <v>0.008597338358</v>
      </c>
    </row>
    <row r="1694" ht="15.75" customHeight="1">
      <c r="A1694" s="403" t="s">
        <v>2044</v>
      </c>
      <c r="B1694" s="404">
        <v>4667.19</v>
      </c>
      <c r="C1694" s="405">
        <f t="shared" si="1"/>
        <v>-0.00212523492</v>
      </c>
      <c r="D1694" s="403" t="s">
        <v>2044</v>
      </c>
      <c r="E1694" s="406">
        <v>84.91</v>
      </c>
      <c r="F1694" s="405">
        <f t="shared" si="2"/>
        <v>0.003189981096</v>
      </c>
    </row>
    <row r="1695" ht="15.75" customHeight="1">
      <c r="A1695" s="403" t="s">
        <v>2045</v>
      </c>
      <c r="B1695" s="404">
        <v>4677.13</v>
      </c>
      <c r="C1695" s="405">
        <f t="shared" si="1"/>
        <v>0.001258763714</v>
      </c>
      <c r="D1695" s="403" t="s">
        <v>2045</v>
      </c>
      <c r="E1695" s="406">
        <v>84.64</v>
      </c>
      <c r="F1695" s="405">
        <f t="shared" si="2"/>
        <v>-0.001062197569</v>
      </c>
    </row>
    <row r="1696" ht="15.75" customHeight="1">
      <c r="A1696" s="403" t="s">
        <v>2046</v>
      </c>
      <c r="B1696" s="404">
        <v>4671.25</v>
      </c>
      <c r="C1696" s="405">
        <f t="shared" si="1"/>
        <v>-0.004222926162</v>
      </c>
      <c r="D1696" s="403" t="s">
        <v>2046</v>
      </c>
      <c r="E1696" s="406">
        <v>84.73</v>
      </c>
      <c r="F1696" s="405">
        <f t="shared" si="2"/>
        <v>0.006533618437</v>
      </c>
    </row>
    <row r="1697" ht="15.75" customHeight="1">
      <c r="A1697" s="403" t="s">
        <v>2047</v>
      </c>
      <c r="B1697" s="404">
        <v>4691.06</v>
      </c>
      <c r="C1697" s="405">
        <f t="shared" si="1"/>
        <v>0.0004009229759</v>
      </c>
      <c r="D1697" s="403" t="s">
        <v>2047</v>
      </c>
      <c r="E1697" s="406">
        <v>84.18</v>
      </c>
      <c r="F1697" s="405">
        <f t="shared" si="2"/>
        <v>0.002142857143</v>
      </c>
    </row>
    <row r="1698" ht="15.75" customHeight="1">
      <c r="A1698" s="403" t="s">
        <v>2048</v>
      </c>
      <c r="B1698" s="404">
        <v>4689.18</v>
      </c>
      <c r="C1698" s="405">
        <f t="shared" si="1"/>
        <v>0.003593450033</v>
      </c>
      <c r="D1698" s="403" t="s">
        <v>2048</v>
      </c>
      <c r="E1698" s="406">
        <v>84.0</v>
      </c>
      <c r="F1698" s="405">
        <f t="shared" si="2"/>
        <v>-0.00426742532</v>
      </c>
    </row>
    <row r="1699" ht="15.75" customHeight="1">
      <c r="A1699" s="403" t="s">
        <v>2049</v>
      </c>
      <c r="B1699" s="404">
        <v>4672.39</v>
      </c>
      <c r="C1699" s="405">
        <f t="shared" si="1"/>
        <v>-0.0001027205978</v>
      </c>
      <c r="D1699" s="403" t="s">
        <v>2049</v>
      </c>
      <c r="E1699" s="406">
        <v>84.36</v>
      </c>
      <c r="F1699" s="405">
        <f t="shared" si="2"/>
        <v>0.001067995728</v>
      </c>
    </row>
    <row r="1700" ht="15.75" customHeight="1">
      <c r="A1700" s="403" t="s">
        <v>2050</v>
      </c>
      <c r="B1700" s="404">
        <v>4672.87</v>
      </c>
      <c r="C1700" s="405">
        <f t="shared" si="1"/>
        <v>0.008566470545</v>
      </c>
      <c r="D1700" s="403" t="s">
        <v>2050</v>
      </c>
      <c r="E1700" s="406">
        <v>84.27</v>
      </c>
      <c r="F1700" s="405">
        <f t="shared" si="2"/>
        <v>-0.004371455577</v>
      </c>
    </row>
    <row r="1701" ht="15.75" customHeight="1">
      <c r="A1701" s="403" t="s">
        <v>2051</v>
      </c>
      <c r="B1701" s="404">
        <v>4633.18</v>
      </c>
      <c r="C1701" s="405">
        <f t="shared" si="1"/>
        <v>0.007901045496</v>
      </c>
      <c r="D1701" s="403" t="s">
        <v>2051</v>
      </c>
      <c r="E1701" s="406">
        <v>84.64</v>
      </c>
      <c r="F1701" s="405">
        <f t="shared" si="2"/>
        <v>0.008699797402</v>
      </c>
    </row>
    <row r="1702" ht="15.75" customHeight="1">
      <c r="A1702" s="403" t="s">
        <v>2052</v>
      </c>
      <c r="B1702" s="404">
        <v>4596.86</v>
      </c>
      <c r="C1702" s="405">
        <f t="shared" si="1"/>
        <v>0.001021303654</v>
      </c>
      <c r="D1702" s="403" t="s">
        <v>2052</v>
      </c>
      <c r="E1702" s="406">
        <v>83.91</v>
      </c>
      <c r="F1702" s="405">
        <f t="shared" si="2"/>
        <v>-0.007569485512</v>
      </c>
    </row>
    <row r="1703" ht="15.75" customHeight="1">
      <c r="A1703" s="403" t="s">
        <v>2053</v>
      </c>
      <c r="B1703" s="404">
        <v>4592.17</v>
      </c>
      <c r="C1703" s="405">
        <f t="shared" si="1"/>
        <v>-0.002803425782</v>
      </c>
      <c r="D1703" s="403" t="s">
        <v>2053</v>
      </c>
      <c r="E1703" s="406">
        <v>84.55</v>
      </c>
      <c r="F1703" s="405">
        <f t="shared" si="2"/>
        <v>0.003322653376</v>
      </c>
    </row>
    <row r="1704" ht="15.75" customHeight="1">
      <c r="A1704" s="403" t="s">
        <v>2054</v>
      </c>
      <c r="B1704" s="404">
        <v>4605.08</v>
      </c>
      <c r="C1704" s="405">
        <f t="shared" si="1"/>
        <v>-0.006718821111</v>
      </c>
      <c r="D1704" s="403" t="s">
        <v>2054</v>
      </c>
      <c r="E1704" s="406">
        <v>84.27</v>
      </c>
      <c r="F1704" s="405">
        <f t="shared" si="2"/>
        <v>0.006449301326</v>
      </c>
    </row>
    <row r="1705" ht="15.75" customHeight="1">
      <c r="A1705" s="403" t="s">
        <v>2055</v>
      </c>
      <c r="B1705" s="404">
        <v>4636.23</v>
      </c>
      <c r="C1705" s="405">
        <f t="shared" si="1"/>
        <v>-0.004716414066</v>
      </c>
      <c r="D1705" s="403" t="s">
        <v>2055</v>
      </c>
      <c r="E1705" s="406">
        <v>83.73</v>
      </c>
      <c r="F1705" s="405">
        <f t="shared" si="2"/>
        <v>-0.01909559513</v>
      </c>
    </row>
    <row r="1706" ht="15.75" customHeight="1">
      <c r="A1706" s="403" t="s">
        <v>2056</v>
      </c>
      <c r="B1706" s="404">
        <v>4658.2</v>
      </c>
      <c r="C1706" s="405">
        <f t="shared" si="1"/>
        <v>-0.005053547095</v>
      </c>
      <c r="D1706" s="403" t="s">
        <v>2056</v>
      </c>
      <c r="E1706" s="406">
        <v>85.36</v>
      </c>
      <c r="F1706" s="405">
        <f t="shared" si="2"/>
        <v>-0.003269500234</v>
      </c>
    </row>
    <row r="1707" ht="15.75" customHeight="1">
      <c r="A1707" s="403" t="s">
        <v>2057</v>
      </c>
      <c r="B1707" s="404">
        <v>4681.86</v>
      </c>
      <c r="C1707" s="405">
        <f t="shared" si="1"/>
        <v>-0.0025225302</v>
      </c>
      <c r="D1707" s="403" t="s">
        <v>2057</v>
      </c>
      <c r="E1707" s="406">
        <v>85.64</v>
      </c>
      <c r="F1707" s="405">
        <f t="shared" si="2"/>
        <v>0.005400328716</v>
      </c>
    </row>
    <row r="1708" ht="15.75" customHeight="1">
      <c r="A1708" s="403" t="s">
        <v>2058</v>
      </c>
      <c r="B1708" s="404">
        <v>4693.7</v>
      </c>
      <c r="C1708" s="405">
        <f t="shared" si="1"/>
        <v>0.0001491583209</v>
      </c>
      <c r="D1708" s="403" t="s">
        <v>2058</v>
      </c>
      <c r="E1708" s="406">
        <v>85.18</v>
      </c>
      <c r="F1708" s="405">
        <f t="shared" si="2"/>
        <v>0.005310987844</v>
      </c>
    </row>
    <row r="1709" ht="15.75" customHeight="1">
      <c r="A1709" s="403" t="s">
        <v>2059</v>
      </c>
      <c r="B1709" s="404">
        <v>4693.0</v>
      </c>
      <c r="C1709" s="405">
        <f t="shared" si="1"/>
        <v>0.0001214722436</v>
      </c>
      <c r="D1709" s="403" t="s">
        <v>2059</v>
      </c>
      <c r="E1709" s="406">
        <v>84.73</v>
      </c>
      <c r="F1709" s="405">
        <f t="shared" si="2"/>
        <v>0.005458644832</v>
      </c>
    </row>
    <row r="1710" ht="15.75" customHeight="1">
      <c r="A1710" s="403" t="s">
        <v>2060</v>
      </c>
      <c r="B1710" s="404">
        <v>4692.43</v>
      </c>
      <c r="C1710" s="405">
        <f t="shared" si="1"/>
        <v>-0.002143536112</v>
      </c>
      <c r="D1710" s="403" t="s">
        <v>2060</v>
      </c>
      <c r="E1710" s="406">
        <v>84.27</v>
      </c>
      <c r="F1710" s="405">
        <f t="shared" si="2"/>
        <v>-0.003311649911</v>
      </c>
    </row>
    <row r="1711" ht="15.75" customHeight="1">
      <c r="A1711" s="403" t="s">
        <v>2061</v>
      </c>
      <c r="B1711" s="404">
        <v>4702.51</v>
      </c>
      <c r="C1711" s="405">
        <f t="shared" si="1"/>
        <v>-0.001982236277</v>
      </c>
      <c r="D1711" s="403" t="s">
        <v>2061</v>
      </c>
      <c r="E1711" s="406">
        <v>84.55</v>
      </c>
      <c r="F1711" s="405">
        <f t="shared" si="2"/>
        <v>-0.01376414324</v>
      </c>
    </row>
    <row r="1712" ht="15.75" customHeight="1">
      <c r="A1712" s="403" t="s">
        <v>2062</v>
      </c>
      <c r="B1712" s="404">
        <v>4711.85</v>
      </c>
      <c r="C1712" s="405">
        <f t="shared" si="1"/>
        <v>0.004029457014</v>
      </c>
      <c r="D1712" s="403" t="s">
        <v>2062</v>
      </c>
      <c r="E1712" s="406">
        <v>85.73</v>
      </c>
      <c r="F1712" s="405">
        <f t="shared" si="2"/>
        <v>0.01841292469</v>
      </c>
    </row>
    <row r="1713" ht="15.75" customHeight="1">
      <c r="A1713" s="403" t="s">
        <v>2063</v>
      </c>
      <c r="B1713" s="404">
        <v>4692.94</v>
      </c>
      <c r="C1713" s="405">
        <f t="shared" si="1"/>
        <v>-0.003541687015</v>
      </c>
      <c r="D1713" s="403" t="s">
        <v>2063</v>
      </c>
      <c r="E1713" s="406">
        <v>84.18</v>
      </c>
      <c r="F1713" s="405">
        <f t="shared" si="2"/>
        <v>0</v>
      </c>
    </row>
    <row r="1714" ht="15.75" customHeight="1">
      <c r="A1714" s="403" t="s">
        <v>2064</v>
      </c>
      <c r="B1714" s="404">
        <v>4709.62</v>
      </c>
      <c r="C1714" s="405">
        <f t="shared" si="1"/>
        <v>0.001767592437</v>
      </c>
      <c r="D1714" s="403" t="s">
        <v>2064</v>
      </c>
      <c r="E1714" s="406">
        <v>84.18</v>
      </c>
      <c r="F1714" s="405">
        <f t="shared" si="2"/>
        <v>-0.01486249269</v>
      </c>
    </row>
    <row r="1715" ht="15.75" customHeight="1">
      <c r="A1715" s="403" t="s">
        <v>2065</v>
      </c>
      <c r="B1715" s="404">
        <v>4701.31</v>
      </c>
      <c r="C1715" s="405">
        <f t="shared" si="1"/>
        <v>0.00255901188</v>
      </c>
      <c r="D1715" s="403" t="s">
        <v>2065</v>
      </c>
      <c r="E1715" s="406">
        <v>85.45</v>
      </c>
      <c r="F1715" s="405">
        <f t="shared" si="2"/>
        <v>-0.01053728578</v>
      </c>
    </row>
    <row r="1716" ht="15.75" customHeight="1">
      <c r="A1716" s="403" t="s">
        <v>2066</v>
      </c>
      <c r="B1716" s="404">
        <v>4689.31</v>
      </c>
      <c r="C1716" s="405">
        <f t="shared" si="1"/>
        <v>-0.001983556909</v>
      </c>
      <c r="D1716" s="403" t="s">
        <v>2066</v>
      </c>
      <c r="E1716" s="406">
        <v>86.36</v>
      </c>
      <c r="F1716" s="405">
        <f t="shared" si="2"/>
        <v>-0.01144688645</v>
      </c>
    </row>
    <row r="1717" ht="15.75" customHeight="1">
      <c r="A1717" s="403" t="s">
        <v>2067</v>
      </c>
      <c r="B1717" s="404">
        <v>4698.63</v>
      </c>
      <c r="C1717" s="405">
        <f t="shared" si="1"/>
        <v>-0.00531149179</v>
      </c>
      <c r="D1717" s="403" t="s">
        <v>2067</v>
      </c>
      <c r="E1717" s="406">
        <v>87.36</v>
      </c>
      <c r="F1717" s="405">
        <f t="shared" si="2"/>
        <v>-0.08129140814</v>
      </c>
    </row>
    <row r="1718" ht="15.75" customHeight="1">
      <c r="A1718" s="403" t="s">
        <v>2068</v>
      </c>
      <c r="B1718" s="404">
        <v>4723.72</v>
      </c>
      <c r="C1718" s="405">
        <f t="shared" si="1"/>
        <v>0.002051314687</v>
      </c>
      <c r="D1718" s="403" t="s">
        <v>2068</v>
      </c>
      <c r="E1718" s="406">
        <v>95.09</v>
      </c>
      <c r="F1718" s="405">
        <f t="shared" si="2"/>
        <v>0.007736328953</v>
      </c>
    </row>
    <row r="1719" ht="15.75" customHeight="1">
      <c r="A1719" s="403" t="s">
        <v>2069</v>
      </c>
      <c r="B1719" s="404">
        <v>4714.05</v>
      </c>
      <c r="C1719" s="405">
        <f t="shared" si="1"/>
        <v>0.001119185861</v>
      </c>
      <c r="D1719" s="403" t="s">
        <v>2069</v>
      </c>
      <c r="E1719" s="406">
        <v>94.36</v>
      </c>
      <c r="F1719" s="405">
        <f t="shared" si="2"/>
        <v>-0.002009518773</v>
      </c>
    </row>
    <row r="1720" ht="15.75" customHeight="1">
      <c r="A1720" s="403" t="s">
        <v>2070</v>
      </c>
      <c r="B1720" s="404">
        <v>4708.78</v>
      </c>
      <c r="C1720" s="405">
        <f t="shared" si="1"/>
        <v>0.003762419716</v>
      </c>
      <c r="D1720" s="403" t="s">
        <v>2070</v>
      </c>
      <c r="E1720" s="406">
        <v>94.55</v>
      </c>
      <c r="F1720" s="405">
        <f t="shared" si="2"/>
        <v>-0.006619037613</v>
      </c>
    </row>
    <row r="1721" ht="15.75" customHeight="1">
      <c r="A1721" s="403" t="s">
        <v>2071</v>
      </c>
      <c r="B1721" s="404">
        <v>4691.13</v>
      </c>
      <c r="C1721" s="405">
        <f t="shared" si="1"/>
        <v>0.00004263546887</v>
      </c>
      <c r="D1721" s="403" t="s">
        <v>2071</v>
      </c>
      <c r="E1721" s="406">
        <v>95.18</v>
      </c>
      <c r="F1721" s="405">
        <f t="shared" si="2"/>
        <v>0.00475034308</v>
      </c>
    </row>
    <row r="1722" ht="15.75" customHeight="1">
      <c r="A1722" s="403" t="s">
        <v>2072</v>
      </c>
      <c r="B1722" s="404">
        <v>4690.93</v>
      </c>
      <c r="C1722" s="405">
        <f t="shared" si="1"/>
        <v>-0.0009051836138</v>
      </c>
      <c r="D1722" s="403" t="s">
        <v>2072</v>
      </c>
      <c r="E1722" s="406">
        <v>94.73</v>
      </c>
      <c r="F1722" s="405">
        <f t="shared" si="2"/>
        <v>0.04098901099</v>
      </c>
    </row>
    <row r="1723" ht="15.75" customHeight="1">
      <c r="A1723" s="403" t="s">
        <v>2073</v>
      </c>
      <c r="B1723" s="404">
        <v>4695.18</v>
      </c>
      <c r="C1723" s="405">
        <f t="shared" si="1"/>
        <v>0.0009700189527</v>
      </c>
      <c r="D1723" s="403" t="s">
        <v>2073</v>
      </c>
      <c r="E1723" s="406">
        <v>91.0</v>
      </c>
      <c r="F1723" s="405">
        <f t="shared" si="2"/>
        <v>0.0009899901001</v>
      </c>
    </row>
    <row r="1724" ht="15.75" customHeight="1">
      <c r="A1724" s="403" t="s">
        <v>2074</v>
      </c>
      <c r="B1724" s="404">
        <v>4690.63</v>
      </c>
      <c r="C1724" s="405">
        <f t="shared" si="1"/>
        <v>0.002768466419</v>
      </c>
      <c r="D1724" s="403" t="s">
        <v>2074</v>
      </c>
      <c r="E1724" s="406">
        <v>90.91</v>
      </c>
      <c r="F1724" s="405">
        <f t="shared" si="2"/>
        <v>0.006086764055</v>
      </c>
    </row>
    <row r="1725" ht="15.75" customHeight="1">
      <c r="A1725" s="403" t="s">
        <v>2075</v>
      </c>
      <c r="B1725" s="404">
        <v>4677.68</v>
      </c>
      <c r="C1725" s="405">
        <f t="shared" si="1"/>
        <v>-0.001347142073</v>
      </c>
      <c r="D1725" s="403" t="s">
        <v>2075</v>
      </c>
      <c r="E1725" s="406">
        <v>90.36</v>
      </c>
      <c r="F1725" s="405">
        <f t="shared" si="2"/>
        <v>-0.005064963664</v>
      </c>
    </row>
    <row r="1726" ht="15.75" customHeight="1">
      <c r="A1726" s="403" t="s">
        <v>2076</v>
      </c>
      <c r="B1726" s="404">
        <v>4683.99</v>
      </c>
      <c r="C1726" s="405">
        <f t="shared" si="1"/>
        <v>0.002259582362</v>
      </c>
      <c r="D1726" s="403" t="s">
        <v>2076</v>
      </c>
      <c r="E1726" s="406">
        <v>90.82</v>
      </c>
      <c r="F1726" s="405">
        <f t="shared" si="2"/>
        <v>-0.004930426208</v>
      </c>
    </row>
    <row r="1727" ht="15.75" customHeight="1">
      <c r="A1727" s="403" t="s">
        <v>2077</v>
      </c>
      <c r="B1727" s="404">
        <v>4673.43</v>
      </c>
      <c r="C1727" s="405">
        <f t="shared" si="1"/>
        <v>-0.001469988099</v>
      </c>
      <c r="D1727" s="403" t="s">
        <v>2077</v>
      </c>
      <c r="E1727" s="406">
        <v>91.27</v>
      </c>
      <c r="F1727" s="405">
        <f t="shared" si="2"/>
        <v>-0.005014717105</v>
      </c>
    </row>
    <row r="1728" ht="15.75" customHeight="1">
      <c r="A1728" s="403" t="s">
        <v>2078</v>
      </c>
      <c r="B1728" s="404">
        <v>4680.31</v>
      </c>
      <c r="C1728" s="405">
        <f t="shared" si="1"/>
        <v>0.00320661901</v>
      </c>
      <c r="D1728" s="403" t="s">
        <v>2078</v>
      </c>
      <c r="E1728" s="406">
        <v>91.73</v>
      </c>
      <c r="F1728" s="405">
        <f t="shared" si="2"/>
        <v>0.003061782395</v>
      </c>
    </row>
    <row r="1729" ht="15.75" customHeight="1">
      <c r="A1729" s="403" t="s">
        <v>2079</v>
      </c>
      <c r="B1729" s="404">
        <v>4665.35</v>
      </c>
      <c r="C1729" s="405">
        <f t="shared" si="1"/>
        <v>0.001117992163</v>
      </c>
      <c r="D1729" s="403" t="s">
        <v>2079</v>
      </c>
      <c r="E1729" s="406">
        <v>91.45</v>
      </c>
      <c r="F1729" s="405">
        <f t="shared" si="2"/>
        <v>-0.01188546731</v>
      </c>
    </row>
    <row r="1730" ht="15.75" customHeight="1">
      <c r="A1730" s="403" t="s">
        <v>2080</v>
      </c>
      <c r="B1730" s="404">
        <v>4660.14</v>
      </c>
      <c r="C1730" s="405">
        <f t="shared" si="1"/>
        <v>0.004528866404</v>
      </c>
      <c r="D1730" s="403" t="s">
        <v>2080</v>
      </c>
      <c r="E1730" s="406">
        <v>92.55</v>
      </c>
      <c r="F1730" s="405">
        <f t="shared" si="2"/>
        <v>0.006963333696</v>
      </c>
    </row>
    <row r="1731" ht="15.75" customHeight="1">
      <c r="A1731" s="403" t="s">
        <v>2081</v>
      </c>
      <c r="B1731" s="404">
        <v>4639.13</v>
      </c>
      <c r="C1731" s="405">
        <f t="shared" si="1"/>
        <v>0.00280145347</v>
      </c>
      <c r="D1731" s="403" t="s">
        <v>2081</v>
      </c>
      <c r="E1731" s="406">
        <v>91.91</v>
      </c>
      <c r="F1731" s="405">
        <f t="shared" si="2"/>
        <v>0</v>
      </c>
    </row>
    <row r="1732" ht="15.75" customHeight="1">
      <c r="A1732" s="403" t="s">
        <v>2082</v>
      </c>
      <c r="B1732" s="404">
        <v>4626.17</v>
      </c>
      <c r="C1732" s="405">
        <f t="shared" si="1"/>
        <v>0.0004736179655</v>
      </c>
      <c r="D1732" s="403" t="s">
        <v>2082</v>
      </c>
      <c r="E1732" s="406">
        <v>91.91</v>
      </c>
      <c r="F1732" s="405">
        <f t="shared" si="2"/>
        <v>-0.005840995133</v>
      </c>
    </row>
    <row r="1733" ht="15.75" customHeight="1">
      <c r="A1733" s="403" t="s">
        <v>2083</v>
      </c>
      <c r="B1733" s="404">
        <v>4623.98</v>
      </c>
      <c r="C1733" s="405">
        <f t="shared" si="1"/>
        <v>0.004977092335</v>
      </c>
      <c r="D1733" s="403" t="s">
        <v>2083</v>
      </c>
      <c r="E1733" s="406">
        <v>92.45</v>
      </c>
      <c r="F1733" s="405">
        <f t="shared" si="2"/>
        <v>-0.003986209869</v>
      </c>
    </row>
    <row r="1734" ht="15.75" customHeight="1">
      <c r="A1734" s="403" t="s">
        <v>2084</v>
      </c>
      <c r="B1734" s="404">
        <v>4601.08</v>
      </c>
      <c r="C1734" s="405">
        <f t="shared" si="1"/>
        <v>0.001395094751</v>
      </c>
      <c r="D1734" s="403" t="s">
        <v>2084</v>
      </c>
      <c r="E1734" s="406">
        <v>92.82</v>
      </c>
      <c r="F1734" s="405">
        <f t="shared" si="2"/>
        <v>0.002917341977</v>
      </c>
    </row>
    <row r="1735" ht="15.75" customHeight="1">
      <c r="A1735" s="403" t="s">
        <v>2085</v>
      </c>
      <c r="B1735" s="404">
        <v>4594.67</v>
      </c>
      <c r="C1735" s="405">
        <f t="shared" si="1"/>
        <v>0.005761379929</v>
      </c>
      <c r="D1735" s="403" t="s">
        <v>2085</v>
      </c>
      <c r="E1735" s="406">
        <v>92.55</v>
      </c>
      <c r="F1735" s="405">
        <f t="shared" si="2"/>
        <v>0.01502522483</v>
      </c>
    </row>
    <row r="1736" ht="15.75" customHeight="1">
      <c r="A1736" s="403" t="s">
        <v>2086</v>
      </c>
      <c r="B1736" s="404">
        <v>4568.35</v>
      </c>
      <c r="C1736" s="405">
        <f t="shared" si="1"/>
        <v>0.001021103537</v>
      </c>
      <c r="D1736" s="403" t="s">
        <v>2086</v>
      </c>
      <c r="E1736" s="406">
        <v>91.18</v>
      </c>
      <c r="F1736" s="405">
        <f t="shared" si="2"/>
        <v>-0.007942552497</v>
      </c>
    </row>
    <row r="1737" ht="15.75" customHeight="1">
      <c r="A1737" s="403" t="s">
        <v>2087</v>
      </c>
      <c r="B1737" s="404">
        <v>4563.69</v>
      </c>
      <c r="C1737" s="405">
        <f t="shared" si="1"/>
        <v>0.001373581163</v>
      </c>
      <c r="D1737" s="403" t="s">
        <v>2087</v>
      </c>
      <c r="E1737" s="406">
        <v>91.91</v>
      </c>
      <c r="F1737" s="405">
        <f t="shared" si="2"/>
        <v>-0.01267590504</v>
      </c>
    </row>
    <row r="1738" ht="15.75" customHeight="1">
      <c r="A1738" s="403" t="s">
        <v>2088</v>
      </c>
      <c r="B1738" s="404">
        <v>4557.43</v>
      </c>
      <c r="C1738" s="405">
        <f t="shared" si="1"/>
        <v>0.001844345181</v>
      </c>
      <c r="D1738" s="403" t="s">
        <v>2088</v>
      </c>
      <c r="E1738" s="406">
        <v>93.09</v>
      </c>
      <c r="F1738" s="405">
        <f t="shared" si="2"/>
        <v>0.005834683955</v>
      </c>
    </row>
    <row r="1739" ht="15.75" customHeight="1">
      <c r="A1739" s="403" t="s">
        <v>2089</v>
      </c>
      <c r="B1739" s="404">
        <v>4549.04</v>
      </c>
      <c r="C1739" s="405">
        <f t="shared" si="1"/>
        <v>0.004964023532</v>
      </c>
      <c r="D1739" s="403" t="s">
        <v>2089</v>
      </c>
      <c r="E1739" s="406">
        <v>92.55</v>
      </c>
      <c r="F1739" s="405">
        <f t="shared" si="2"/>
        <v>0.01602810407</v>
      </c>
    </row>
    <row r="1740" ht="15.75" customHeight="1">
      <c r="A1740" s="403" t="s">
        <v>2090</v>
      </c>
      <c r="B1740" s="404">
        <v>4526.57</v>
      </c>
      <c r="C1740" s="405">
        <f t="shared" si="1"/>
        <v>0.0006454964465</v>
      </c>
      <c r="D1740" s="403" t="s">
        <v>2090</v>
      </c>
      <c r="E1740" s="406">
        <v>91.09</v>
      </c>
      <c r="F1740" s="405">
        <f t="shared" si="2"/>
        <v>-0.002955341506</v>
      </c>
    </row>
    <row r="1741" ht="15.75" customHeight="1">
      <c r="A1741" s="403" t="s">
        <v>2091</v>
      </c>
      <c r="B1741" s="404">
        <v>4523.65</v>
      </c>
      <c r="C1741" s="405">
        <f t="shared" si="1"/>
        <v>-0.002291554552</v>
      </c>
      <c r="D1741" s="403" t="s">
        <v>2091</v>
      </c>
      <c r="E1741" s="406">
        <v>91.36</v>
      </c>
      <c r="F1741" s="405">
        <f t="shared" si="2"/>
        <v>0.003956043956</v>
      </c>
    </row>
    <row r="1742" ht="15.75" customHeight="1">
      <c r="A1742" s="403" t="s">
        <v>2092</v>
      </c>
      <c r="B1742" s="404">
        <v>4534.04</v>
      </c>
      <c r="C1742" s="405">
        <f t="shared" si="1"/>
        <v>-0.0001124698151</v>
      </c>
      <c r="D1742" s="403" t="s">
        <v>2092</v>
      </c>
      <c r="E1742" s="406">
        <v>91.0</v>
      </c>
      <c r="F1742" s="405">
        <f t="shared" si="2"/>
        <v>0.009092925261</v>
      </c>
    </row>
    <row r="1743" ht="15.75" customHeight="1">
      <c r="A1743" s="403" t="s">
        <v>2093</v>
      </c>
      <c r="B1743" s="404">
        <v>4534.55</v>
      </c>
      <c r="C1743" s="405">
        <f t="shared" si="1"/>
        <v>-0.004330002393</v>
      </c>
      <c r="D1743" s="403" t="s">
        <v>2093</v>
      </c>
      <c r="E1743" s="406">
        <v>90.18</v>
      </c>
      <c r="F1743" s="405">
        <f t="shared" si="2"/>
        <v>-0.0188227614</v>
      </c>
    </row>
    <row r="1744" ht="15.75" customHeight="1">
      <c r="A1744" s="403" t="s">
        <v>2094</v>
      </c>
      <c r="B1744" s="404">
        <v>4554.27</v>
      </c>
      <c r="C1744" s="405">
        <f t="shared" si="1"/>
        <v>-0.002061932476</v>
      </c>
      <c r="D1744" s="403" t="s">
        <v>2094</v>
      </c>
      <c r="E1744" s="406">
        <v>91.91</v>
      </c>
      <c r="F1744" s="405">
        <f t="shared" si="2"/>
        <v>-0.01458132304</v>
      </c>
    </row>
    <row r="1745" ht="15.75" customHeight="1">
      <c r="A1745" s="403" t="s">
        <v>2095</v>
      </c>
      <c r="B1745" s="404">
        <v>4563.68</v>
      </c>
      <c r="C1745" s="405">
        <f t="shared" si="1"/>
        <v>-0.003093161841</v>
      </c>
      <c r="D1745" s="403" t="s">
        <v>2095</v>
      </c>
      <c r="E1745" s="406">
        <v>93.27</v>
      </c>
      <c r="F1745" s="405">
        <f t="shared" si="2"/>
        <v>-0.009662348694</v>
      </c>
    </row>
    <row r="1746" ht="15.75" customHeight="1">
      <c r="A1746" s="403" t="s">
        <v>2096</v>
      </c>
      <c r="B1746" s="404">
        <v>4577.84</v>
      </c>
      <c r="C1746" s="405">
        <f t="shared" si="1"/>
        <v>-0.0002598803677</v>
      </c>
      <c r="D1746" s="403" t="s">
        <v>2096</v>
      </c>
      <c r="E1746" s="406">
        <v>94.18</v>
      </c>
      <c r="F1746" s="405">
        <f t="shared" si="2"/>
        <v>0.01465201465</v>
      </c>
    </row>
    <row r="1747" ht="15.75" customHeight="1">
      <c r="A1747" s="403" t="s">
        <v>2097</v>
      </c>
      <c r="B1747" s="404">
        <v>4579.03</v>
      </c>
      <c r="C1747" s="405">
        <f t="shared" si="1"/>
        <v>-0.001319497152</v>
      </c>
      <c r="D1747" s="403" t="s">
        <v>2097</v>
      </c>
      <c r="E1747" s="406">
        <v>92.82</v>
      </c>
      <c r="F1747" s="405">
        <f t="shared" si="2"/>
        <v>0.007927027907</v>
      </c>
    </row>
    <row r="1748" ht="15.75" customHeight="1">
      <c r="A1748" s="403" t="s">
        <v>2098</v>
      </c>
      <c r="B1748" s="404">
        <v>4585.08</v>
      </c>
      <c r="C1748" s="405">
        <f t="shared" si="1"/>
        <v>-0.002208812181</v>
      </c>
      <c r="D1748" s="403" t="s">
        <v>2098</v>
      </c>
      <c r="E1748" s="406">
        <v>92.09</v>
      </c>
      <c r="F1748" s="405">
        <f t="shared" si="2"/>
        <v>0.006998359759</v>
      </c>
    </row>
    <row r="1749" ht="15.75" customHeight="1">
      <c r="A1749" s="403" t="s">
        <v>2099</v>
      </c>
      <c r="B1749" s="404">
        <v>4595.23</v>
      </c>
      <c r="C1749" s="405">
        <f t="shared" si="1"/>
        <v>0.00195802671</v>
      </c>
      <c r="D1749" s="403" t="s">
        <v>2099</v>
      </c>
      <c r="E1749" s="406">
        <v>91.45</v>
      </c>
      <c r="F1749" s="405">
        <f t="shared" si="2"/>
        <v>-0.01081665765</v>
      </c>
    </row>
    <row r="1750" ht="15.75" customHeight="1">
      <c r="A1750" s="403" t="s">
        <v>2100</v>
      </c>
      <c r="B1750" s="404">
        <v>4586.25</v>
      </c>
      <c r="C1750" s="405">
        <f t="shared" si="1"/>
        <v>0.002003460722</v>
      </c>
      <c r="D1750" s="403" t="s">
        <v>2100</v>
      </c>
      <c r="E1750" s="406">
        <v>92.45</v>
      </c>
      <c r="F1750" s="405">
        <f t="shared" si="2"/>
        <v>-0.007834299206</v>
      </c>
    </row>
    <row r="1751" ht="15.75" customHeight="1">
      <c r="A1751" s="403" t="s">
        <v>2101</v>
      </c>
      <c r="B1751" s="404">
        <v>4577.08</v>
      </c>
      <c r="C1751" s="405">
        <f t="shared" si="1"/>
        <v>0.0005946187008</v>
      </c>
      <c r="D1751" s="403" t="s">
        <v>2101</v>
      </c>
      <c r="E1751" s="406">
        <v>93.18</v>
      </c>
      <c r="F1751" s="405">
        <f t="shared" si="2"/>
        <v>-0.01636229283</v>
      </c>
    </row>
    <row r="1752" ht="15.75" customHeight="1">
      <c r="A1752" s="403" t="s">
        <v>2102</v>
      </c>
      <c r="B1752" s="404">
        <v>4574.36</v>
      </c>
      <c r="C1752" s="405">
        <f t="shared" si="1"/>
        <v>0.001111772533</v>
      </c>
      <c r="D1752" s="403" t="s">
        <v>2102</v>
      </c>
      <c r="E1752" s="406">
        <v>94.73</v>
      </c>
      <c r="F1752" s="405">
        <f t="shared" si="2"/>
        <v>0.003921153031</v>
      </c>
    </row>
    <row r="1753" ht="15.75" customHeight="1">
      <c r="A1753" s="403" t="s">
        <v>2103</v>
      </c>
      <c r="B1753" s="404">
        <v>4569.28</v>
      </c>
      <c r="C1753" s="405">
        <f t="shared" si="1"/>
        <v>0.0003502872355</v>
      </c>
      <c r="D1753" s="403" t="s">
        <v>2103</v>
      </c>
      <c r="E1753" s="406">
        <v>94.36</v>
      </c>
      <c r="F1753" s="405">
        <f t="shared" si="2"/>
        <v>0.000954704572</v>
      </c>
    </row>
    <row r="1754" ht="15.75" customHeight="1">
      <c r="A1754" s="403" t="s">
        <v>2104</v>
      </c>
      <c r="B1754" s="404">
        <v>4567.68</v>
      </c>
      <c r="C1754" s="405">
        <f t="shared" si="1"/>
        <v>-0.0003151591554</v>
      </c>
      <c r="D1754" s="403" t="s">
        <v>2104</v>
      </c>
      <c r="E1754" s="406">
        <v>94.27</v>
      </c>
      <c r="F1754" s="405">
        <f t="shared" si="2"/>
        <v>0.02467391304</v>
      </c>
    </row>
    <row r="1755" ht="15.75" customHeight="1">
      <c r="A1755" s="403" t="s">
        <v>2105</v>
      </c>
      <c r="B1755" s="404">
        <v>4569.12</v>
      </c>
      <c r="C1755" s="405">
        <f t="shared" si="1"/>
        <v>0.0001532258418</v>
      </c>
      <c r="D1755" s="403" t="s">
        <v>2105</v>
      </c>
      <c r="E1755" s="406">
        <v>92.0</v>
      </c>
      <c r="F1755" s="405">
        <f t="shared" si="2"/>
        <v>0.02850754612</v>
      </c>
    </row>
    <row r="1756" ht="15.75" customHeight="1">
      <c r="A1756" s="403" t="s">
        <v>2106</v>
      </c>
      <c r="B1756" s="404">
        <v>4568.42</v>
      </c>
      <c r="C1756" s="405">
        <f t="shared" si="1"/>
        <v>-0.001998877134</v>
      </c>
      <c r="D1756" s="403" t="s">
        <v>2106</v>
      </c>
      <c r="E1756" s="406">
        <v>89.45</v>
      </c>
      <c r="F1756" s="405">
        <f t="shared" si="2"/>
        <v>0.001007162041</v>
      </c>
    </row>
    <row r="1757" ht="15.75" customHeight="1">
      <c r="A1757" s="403" t="s">
        <v>2107</v>
      </c>
      <c r="B1757" s="404">
        <v>4577.57</v>
      </c>
      <c r="C1757" s="405">
        <f t="shared" si="1"/>
        <v>0.000349652642</v>
      </c>
      <c r="D1757" s="403" t="s">
        <v>2107</v>
      </c>
      <c r="E1757" s="406">
        <v>89.36</v>
      </c>
      <c r="F1757" s="405">
        <f t="shared" si="2"/>
        <v>-0.01106684374</v>
      </c>
    </row>
    <row r="1758" ht="15.75" customHeight="1">
      <c r="A1758" s="403" t="s">
        <v>2108</v>
      </c>
      <c r="B1758" s="404">
        <v>4575.97</v>
      </c>
      <c r="C1758" s="405">
        <f t="shared" si="1"/>
        <v>0.005186320941</v>
      </c>
      <c r="D1758" s="403" t="s">
        <v>2108</v>
      </c>
      <c r="E1758" s="406">
        <v>90.36</v>
      </c>
      <c r="F1758" s="405">
        <f t="shared" si="2"/>
        <v>0.02044042914</v>
      </c>
    </row>
    <row r="1759" ht="15.75" customHeight="1">
      <c r="A1759" s="403" t="s">
        <v>2109</v>
      </c>
      <c r="B1759" s="404">
        <v>4552.36</v>
      </c>
      <c r="C1759" s="405">
        <f t="shared" si="1"/>
        <v>0.004113628794</v>
      </c>
      <c r="D1759" s="403" t="s">
        <v>2109</v>
      </c>
      <c r="E1759" s="406">
        <v>88.55</v>
      </c>
      <c r="F1759" s="405">
        <f t="shared" si="2"/>
        <v>0.005221932115</v>
      </c>
    </row>
    <row r="1760" ht="15.75" customHeight="1">
      <c r="A1760" s="403" t="s">
        <v>2110</v>
      </c>
      <c r="B1760" s="404">
        <v>4533.71</v>
      </c>
      <c r="C1760" s="405">
        <f t="shared" si="1"/>
        <v>0.001849584783</v>
      </c>
      <c r="D1760" s="403" t="s">
        <v>2110</v>
      </c>
      <c r="E1760" s="406">
        <v>88.09</v>
      </c>
      <c r="F1760" s="405">
        <f t="shared" si="2"/>
        <v>0.009396126962</v>
      </c>
    </row>
    <row r="1761" ht="15.75" customHeight="1">
      <c r="A1761" s="403" t="s">
        <v>2111</v>
      </c>
      <c r="B1761" s="404">
        <v>4525.34</v>
      </c>
      <c r="C1761" s="405">
        <f t="shared" si="1"/>
        <v>-0.002846906083</v>
      </c>
      <c r="D1761" s="403" t="s">
        <v>2111</v>
      </c>
      <c r="E1761" s="406">
        <v>87.27</v>
      </c>
      <c r="F1761" s="405">
        <f t="shared" si="2"/>
        <v>-0.003198172473</v>
      </c>
    </row>
    <row r="1762" ht="15.75" customHeight="1">
      <c r="A1762" s="403" t="s">
        <v>2112</v>
      </c>
      <c r="B1762" s="404">
        <v>4538.26</v>
      </c>
      <c r="C1762" s="405">
        <f t="shared" si="1"/>
        <v>0.00001322110088</v>
      </c>
      <c r="D1762" s="403" t="s">
        <v>2112</v>
      </c>
      <c r="E1762" s="406">
        <v>87.55</v>
      </c>
      <c r="F1762" s="405">
        <f t="shared" si="2"/>
        <v>0.003208433597</v>
      </c>
    </row>
    <row r="1763" ht="15.75" customHeight="1">
      <c r="A1763" s="403" t="s">
        <v>2113</v>
      </c>
      <c r="B1763" s="404">
        <v>4538.2</v>
      </c>
      <c r="C1763" s="405">
        <f t="shared" si="1"/>
        <v>-0.002628478999</v>
      </c>
      <c r="D1763" s="403" t="s">
        <v>2113</v>
      </c>
      <c r="E1763" s="406">
        <v>87.27</v>
      </c>
      <c r="F1763" s="405">
        <f t="shared" si="2"/>
        <v>0</v>
      </c>
    </row>
    <row r="1764" ht="15.75" customHeight="1">
      <c r="A1764" s="403" t="s">
        <v>2114</v>
      </c>
      <c r="B1764" s="404">
        <v>4550.16</v>
      </c>
      <c r="C1764" s="405">
        <f t="shared" si="1"/>
        <v>0.0002154234389</v>
      </c>
      <c r="D1764" s="403" t="s">
        <v>2114</v>
      </c>
      <c r="E1764" s="406">
        <v>87.27</v>
      </c>
      <c r="F1764" s="405">
        <f t="shared" si="2"/>
        <v>-0.003198172473</v>
      </c>
    </row>
    <row r="1765" ht="15.75" customHeight="1">
      <c r="A1765" s="403" t="s">
        <v>2115</v>
      </c>
      <c r="B1765" s="404">
        <v>4549.18</v>
      </c>
      <c r="C1765" s="405">
        <f t="shared" si="1"/>
        <v>-0.0004152869545</v>
      </c>
      <c r="D1765" s="403" t="s">
        <v>2115</v>
      </c>
      <c r="E1765" s="406">
        <v>87.55</v>
      </c>
      <c r="F1765" s="405">
        <f t="shared" si="2"/>
        <v>0.01802325581</v>
      </c>
    </row>
    <row r="1766" ht="15.75" customHeight="1">
      <c r="A1766" s="403" t="s">
        <v>2116</v>
      </c>
      <c r="B1766" s="404">
        <v>4551.07</v>
      </c>
      <c r="C1766" s="405">
        <f t="shared" si="1"/>
        <v>-0.0005951099965</v>
      </c>
      <c r="D1766" s="403" t="s">
        <v>2116</v>
      </c>
      <c r="E1766" s="406">
        <v>86.0</v>
      </c>
      <c r="F1766" s="405">
        <f t="shared" si="2"/>
        <v>0.01606805293</v>
      </c>
    </row>
    <row r="1767" ht="15.75" customHeight="1">
      <c r="A1767" s="403" t="s">
        <v>2117</v>
      </c>
      <c r="B1767" s="404">
        <v>4553.78</v>
      </c>
      <c r="C1767" s="405">
        <f t="shared" si="1"/>
        <v>-0.0001668664673</v>
      </c>
      <c r="D1767" s="403" t="s">
        <v>2117</v>
      </c>
      <c r="E1767" s="406">
        <v>84.64</v>
      </c>
      <c r="F1767" s="405">
        <f t="shared" si="2"/>
        <v>0.002249851983</v>
      </c>
    </row>
    <row r="1768" ht="15.75" customHeight="1">
      <c r="A1768" s="403" t="s">
        <v>2118</v>
      </c>
      <c r="B1768" s="404">
        <v>4554.54</v>
      </c>
      <c r="C1768" s="405">
        <f t="shared" si="1"/>
        <v>-0.0005222825944</v>
      </c>
      <c r="D1768" s="403" t="s">
        <v>2118</v>
      </c>
      <c r="E1768" s="406">
        <v>84.45</v>
      </c>
      <c r="F1768" s="405">
        <f t="shared" si="2"/>
        <v>0.008599068434</v>
      </c>
    </row>
    <row r="1769" ht="15.75" customHeight="1">
      <c r="A1769" s="403" t="s">
        <v>2119</v>
      </c>
      <c r="B1769" s="404">
        <v>4556.92</v>
      </c>
      <c r="C1769" s="405">
        <f t="shared" si="1"/>
        <v>-0.003256915751</v>
      </c>
      <c r="D1769" s="403" t="s">
        <v>2119</v>
      </c>
      <c r="E1769" s="406">
        <v>83.73</v>
      </c>
      <c r="F1769" s="405">
        <f t="shared" si="2"/>
        <v>-0.01075141777</v>
      </c>
    </row>
    <row r="1770" ht="15.75" customHeight="1">
      <c r="A1770" s="403" t="s">
        <v>2120</v>
      </c>
      <c r="B1770" s="404">
        <v>4571.81</v>
      </c>
      <c r="C1770" s="405">
        <f t="shared" si="1"/>
        <v>0.00282302465</v>
      </c>
      <c r="D1770" s="403" t="s">
        <v>2120</v>
      </c>
      <c r="E1770" s="406">
        <v>84.64</v>
      </c>
      <c r="F1770" s="405">
        <f t="shared" si="2"/>
        <v>-0.002122141004</v>
      </c>
    </row>
    <row r="1771" ht="15.75" customHeight="1">
      <c r="A1771" s="403" t="s">
        <v>2121</v>
      </c>
      <c r="B1771" s="404">
        <v>4558.94</v>
      </c>
      <c r="C1771" s="405">
        <f t="shared" si="1"/>
        <v>0.004634291998</v>
      </c>
      <c r="D1771" s="403" t="s">
        <v>2121</v>
      </c>
      <c r="E1771" s="406">
        <v>84.82</v>
      </c>
      <c r="F1771" s="405">
        <f t="shared" si="2"/>
        <v>0.01751439539</v>
      </c>
    </row>
    <row r="1772" ht="15.75" customHeight="1">
      <c r="A1772" s="403" t="s">
        <v>2122</v>
      </c>
      <c r="B1772" s="404">
        <v>4537.91</v>
      </c>
      <c r="C1772" s="405">
        <f t="shared" si="1"/>
        <v>-0.00003746077636</v>
      </c>
      <c r="D1772" s="403" t="s">
        <v>2122</v>
      </c>
      <c r="E1772" s="406">
        <v>83.36</v>
      </c>
      <c r="F1772" s="405">
        <f t="shared" si="2"/>
        <v>-0.007619047619</v>
      </c>
    </row>
    <row r="1773" ht="15.75" customHeight="1">
      <c r="A1773" s="403" t="s">
        <v>2123</v>
      </c>
      <c r="B1773" s="404">
        <v>4538.08</v>
      </c>
      <c r="C1773" s="405">
        <f t="shared" si="1"/>
        <v>-0.001456641803</v>
      </c>
      <c r="D1773" s="403" t="s">
        <v>2123</v>
      </c>
      <c r="E1773" s="406">
        <v>84.0</v>
      </c>
      <c r="F1773" s="405">
        <f t="shared" si="2"/>
        <v>0.001072577762</v>
      </c>
    </row>
    <row r="1774" ht="15.75" customHeight="1">
      <c r="A1774" s="403" t="s">
        <v>2124</v>
      </c>
      <c r="B1774" s="404">
        <v>4544.7</v>
      </c>
      <c r="C1774" s="405">
        <f t="shared" si="1"/>
        <v>0.008774363676</v>
      </c>
      <c r="D1774" s="403" t="s">
        <v>2124</v>
      </c>
      <c r="E1774" s="406">
        <v>83.91</v>
      </c>
      <c r="F1774" s="405">
        <f t="shared" si="2"/>
        <v>0</v>
      </c>
    </row>
    <row r="1775" ht="15.75" customHeight="1">
      <c r="A1775" s="403" t="s">
        <v>2125</v>
      </c>
      <c r="B1775" s="404">
        <v>4505.17</v>
      </c>
      <c r="C1775" s="405">
        <f t="shared" si="1"/>
        <v>0.002222380416</v>
      </c>
      <c r="D1775" s="403" t="s">
        <v>2125</v>
      </c>
      <c r="E1775" s="406">
        <v>83.91</v>
      </c>
      <c r="F1775" s="405">
        <f t="shared" si="2"/>
        <v>0.006597888676</v>
      </c>
    </row>
    <row r="1776" ht="15.75" customHeight="1">
      <c r="A1776" s="403" t="s">
        <v>2126</v>
      </c>
      <c r="B1776" s="404">
        <v>4495.18</v>
      </c>
      <c r="C1776" s="405">
        <f t="shared" si="1"/>
        <v>-0.002750921781</v>
      </c>
      <c r="D1776" s="403" t="s">
        <v>2126</v>
      </c>
      <c r="E1776" s="406">
        <v>83.36</v>
      </c>
      <c r="F1776" s="405">
        <f t="shared" si="2"/>
        <v>-0.006554641878</v>
      </c>
    </row>
    <row r="1777" ht="15.75" customHeight="1">
      <c r="A1777" s="403" t="s">
        <v>2127</v>
      </c>
      <c r="B1777" s="404">
        <v>4507.58</v>
      </c>
      <c r="C1777" s="405">
        <f t="shared" si="1"/>
        <v>0.008348507693</v>
      </c>
      <c r="D1777" s="403" t="s">
        <v>2127</v>
      </c>
      <c r="E1777" s="406">
        <v>83.91</v>
      </c>
      <c r="F1777" s="405">
        <f t="shared" si="2"/>
        <v>0.009868816945</v>
      </c>
    </row>
    <row r="1778" ht="15.75" customHeight="1">
      <c r="A1778" s="403" t="s">
        <v>2128</v>
      </c>
      <c r="B1778" s="404">
        <v>4470.26</v>
      </c>
      <c r="C1778" s="405">
        <f t="shared" si="1"/>
        <v>0.00424589339</v>
      </c>
      <c r="D1778" s="403" t="s">
        <v>2128</v>
      </c>
      <c r="E1778" s="406">
        <v>83.09</v>
      </c>
      <c r="F1778" s="405">
        <f t="shared" si="2"/>
        <v>0.003260082106</v>
      </c>
    </row>
    <row r="1779" ht="15.75" customHeight="1">
      <c r="A1779" s="403" t="s">
        <v>2129</v>
      </c>
      <c r="B1779" s="404">
        <v>4451.36</v>
      </c>
      <c r="C1779" s="405">
        <f t="shared" si="1"/>
        <v>0.008733644246</v>
      </c>
      <c r="D1779" s="403" t="s">
        <v>2129</v>
      </c>
      <c r="E1779" s="406">
        <v>82.82</v>
      </c>
      <c r="F1779" s="405">
        <f t="shared" si="2"/>
        <v>0.003270745003</v>
      </c>
    </row>
    <row r="1780" ht="15.75" customHeight="1">
      <c r="A1780" s="403" t="s">
        <v>2130</v>
      </c>
      <c r="B1780" s="404">
        <v>4412.82</v>
      </c>
      <c r="C1780" s="405">
        <f t="shared" si="1"/>
        <v>0.007442548548</v>
      </c>
      <c r="D1780" s="403" t="s">
        <v>2130</v>
      </c>
      <c r="E1780" s="406">
        <v>82.55</v>
      </c>
      <c r="F1780" s="405">
        <f t="shared" si="2"/>
        <v>0.007813453791</v>
      </c>
    </row>
    <row r="1781" ht="15.75" customHeight="1">
      <c r="A1781" s="403" t="s">
        <v>2131</v>
      </c>
      <c r="B1781" s="404">
        <v>4380.22</v>
      </c>
      <c r="C1781" s="405">
        <f t="shared" si="1"/>
        <v>-0.0002830106859</v>
      </c>
      <c r="D1781" s="403" t="s">
        <v>2131</v>
      </c>
      <c r="E1781" s="406">
        <v>81.91</v>
      </c>
      <c r="F1781" s="405">
        <f t="shared" si="2"/>
        <v>-0.006549423893</v>
      </c>
    </row>
    <row r="1782" ht="15.75" customHeight="1">
      <c r="A1782" s="403" t="s">
        <v>2132</v>
      </c>
      <c r="B1782" s="404">
        <v>4381.46</v>
      </c>
      <c r="C1782" s="405">
        <f t="shared" si="1"/>
        <v>0.003485836784</v>
      </c>
      <c r="D1782" s="403" t="s">
        <v>2132</v>
      </c>
      <c r="E1782" s="406">
        <v>82.45</v>
      </c>
      <c r="F1782" s="405">
        <f t="shared" si="2"/>
        <v>-0.002299128751</v>
      </c>
    </row>
    <row r="1783" ht="15.75" customHeight="1">
      <c r="A1783" s="403" t="s">
        <v>2133</v>
      </c>
      <c r="B1783" s="404">
        <v>4366.24</v>
      </c>
      <c r="C1783" s="405">
        <f t="shared" si="1"/>
        <v>0.0007173782004</v>
      </c>
      <c r="D1783" s="403" t="s">
        <v>2133</v>
      </c>
      <c r="E1783" s="406">
        <v>82.64</v>
      </c>
      <c r="F1783" s="405">
        <f t="shared" si="2"/>
        <v>0.003399708596</v>
      </c>
    </row>
    <row r="1784" ht="15.75" customHeight="1">
      <c r="A1784" s="403" t="s">
        <v>2134</v>
      </c>
      <c r="B1784" s="404">
        <v>4363.11</v>
      </c>
      <c r="C1784" s="405">
        <f t="shared" si="1"/>
        <v>-0.001348134585</v>
      </c>
      <c r="D1784" s="403" t="s">
        <v>2134</v>
      </c>
      <c r="E1784" s="406">
        <v>82.36</v>
      </c>
      <c r="F1784" s="405">
        <f t="shared" si="2"/>
        <v>-0.005554213958</v>
      </c>
    </row>
    <row r="1785" ht="15.75" customHeight="1">
      <c r="A1785" s="403" t="s">
        <v>2135</v>
      </c>
      <c r="B1785" s="404">
        <v>4369.0</v>
      </c>
      <c r="C1785" s="405">
        <f t="shared" si="1"/>
        <v>-0.004280068736</v>
      </c>
      <c r="D1785" s="403" t="s">
        <v>2135</v>
      </c>
      <c r="E1785" s="406">
        <v>82.82</v>
      </c>
      <c r="F1785" s="405">
        <f t="shared" si="2"/>
        <v>-0.009803921569</v>
      </c>
    </row>
    <row r="1786" ht="15.75" customHeight="1">
      <c r="A1786" s="403" t="s">
        <v>2136</v>
      </c>
      <c r="B1786" s="404">
        <v>4387.78</v>
      </c>
      <c r="C1786" s="405">
        <f t="shared" si="1"/>
        <v>-0.00170410464</v>
      </c>
      <c r="D1786" s="403" t="s">
        <v>2136</v>
      </c>
      <c r="E1786" s="406">
        <v>83.64</v>
      </c>
      <c r="F1786" s="405">
        <f t="shared" si="2"/>
        <v>-0.005351409204</v>
      </c>
    </row>
    <row r="1787" ht="15.75" customHeight="1">
      <c r="A1787" s="403" t="s">
        <v>2137</v>
      </c>
      <c r="B1787" s="404">
        <v>4395.27</v>
      </c>
      <c r="C1787" s="405">
        <f t="shared" si="1"/>
        <v>-0.003789673141</v>
      </c>
      <c r="D1787" s="403" t="s">
        <v>2137</v>
      </c>
      <c r="E1787" s="406">
        <v>84.09</v>
      </c>
      <c r="F1787" s="405">
        <f t="shared" si="2"/>
        <v>-0.007553404933</v>
      </c>
    </row>
    <row r="1788" ht="15.75" customHeight="1">
      <c r="A1788" s="403" t="s">
        <v>2138</v>
      </c>
      <c r="B1788" s="404">
        <v>4411.99</v>
      </c>
      <c r="C1788" s="405">
        <f t="shared" si="1"/>
        <v>0.000660001633</v>
      </c>
      <c r="D1788" s="403" t="s">
        <v>2138</v>
      </c>
      <c r="E1788" s="406">
        <v>84.73</v>
      </c>
      <c r="F1788" s="405">
        <f t="shared" si="2"/>
        <v>0.001063327032</v>
      </c>
    </row>
    <row r="1789" ht="15.75" customHeight="1">
      <c r="A1789" s="403" t="s">
        <v>2139</v>
      </c>
      <c r="B1789" s="404">
        <v>4409.08</v>
      </c>
      <c r="C1789" s="405">
        <f t="shared" si="1"/>
        <v>0.0008353384483</v>
      </c>
      <c r="D1789" s="403" t="s">
        <v>2139</v>
      </c>
      <c r="E1789" s="406">
        <v>84.64</v>
      </c>
      <c r="F1789" s="405">
        <f t="shared" si="2"/>
        <v>-0.01478291235</v>
      </c>
    </row>
    <row r="1790" ht="15.75" customHeight="1">
      <c r="A1790" s="403" t="s">
        <v>2140</v>
      </c>
      <c r="B1790" s="404">
        <v>4405.4</v>
      </c>
      <c r="C1790" s="405">
        <f t="shared" si="1"/>
        <v>-0.0009071529006</v>
      </c>
      <c r="D1790" s="403" t="s">
        <v>2140</v>
      </c>
      <c r="E1790" s="406">
        <v>85.91</v>
      </c>
      <c r="F1790" s="405">
        <f t="shared" si="2"/>
        <v>0.003152732368</v>
      </c>
    </row>
    <row r="1791" ht="15.75" customHeight="1">
      <c r="A1791" s="403" t="s">
        <v>2141</v>
      </c>
      <c r="B1791" s="404">
        <v>4409.4</v>
      </c>
      <c r="C1791" s="405">
        <f t="shared" si="1"/>
        <v>-0.002167921104</v>
      </c>
      <c r="D1791" s="403" t="s">
        <v>2141</v>
      </c>
      <c r="E1791" s="406">
        <v>85.64</v>
      </c>
      <c r="F1791" s="405">
        <f t="shared" si="2"/>
        <v>0.01073999764</v>
      </c>
    </row>
    <row r="1792" ht="15.75" customHeight="1">
      <c r="A1792" s="403" t="s">
        <v>2142</v>
      </c>
      <c r="B1792" s="404">
        <v>4418.98</v>
      </c>
      <c r="C1792" s="405">
        <f t="shared" si="1"/>
        <v>-0.0003257609005</v>
      </c>
      <c r="D1792" s="403" t="s">
        <v>2142</v>
      </c>
      <c r="E1792" s="406">
        <v>84.73</v>
      </c>
      <c r="F1792" s="405">
        <f t="shared" si="2"/>
        <v>-0.001061070502</v>
      </c>
    </row>
    <row r="1793" ht="15.75" customHeight="1">
      <c r="A1793" s="403" t="s">
        <v>2143</v>
      </c>
      <c r="B1793" s="404">
        <v>4420.42</v>
      </c>
      <c r="C1793" s="405">
        <f t="shared" si="1"/>
        <v>0.001792630498</v>
      </c>
      <c r="D1793" s="403" t="s">
        <v>2143</v>
      </c>
      <c r="E1793" s="406">
        <v>84.82</v>
      </c>
      <c r="F1793" s="405">
        <f t="shared" si="2"/>
        <v>-0.002117647059</v>
      </c>
    </row>
    <row r="1794" ht="15.75" customHeight="1">
      <c r="A1794" s="403" t="s">
        <v>2144</v>
      </c>
      <c r="B1794" s="404">
        <v>4412.51</v>
      </c>
      <c r="C1794" s="405">
        <f t="shared" si="1"/>
        <v>0.000358201105</v>
      </c>
      <c r="D1794" s="403" t="s">
        <v>2144</v>
      </c>
      <c r="E1794" s="406">
        <v>85.0</v>
      </c>
      <c r="F1794" s="405">
        <f t="shared" si="2"/>
        <v>-0.003166412572</v>
      </c>
    </row>
    <row r="1795" ht="15.75" customHeight="1">
      <c r="A1795" s="403" t="s">
        <v>2145</v>
      </c>
      <c r="B1795" s="404">
        <v>4410.93</v>
      </c>
      <c r="C1795" s="405">
        <f t="shared" si="1"/>
        <v>-0.003380111119</v>
      </c>
      <c r="D1795" s="403" t="s">
        <v>2145</v>
      </c>
      <c r="E1795" s="406">
        <v>85.27</v>
      </c>
      <c r="F1795" s="405">
        <f t="shared" si="2"/>
        <v>-0.01478913923</v>
      </c>
    </row>
    <row r="1796" ht="15.75" customHeight="1">
      <c r="A1796" s="403" t="s">
        <v>2146</v>
      </c>
      <c r="B1796" s="404">
        <v>4425.89</v>
      </c>
      <c r="C1796" s="405">
        <f t="shared" si="1"/>
        <v>-0.004541078883</v>
      </c>
      <c r="D1796" s="403" t="s">
        <v>2146</v>
      </c>
      <c r="E1796" s="406">
        <v>86.55</v>
      </c>
      <c r="F1796" s="405">
        <f t="shared" si="2"/>
        <v>0.01501114108</v>
      </c>
    </row>
    <row r="1797" ht="15.75" customHeight="1">
      <c r="A1797" s="403" t="s">
        <v>2147</v>
      </c>
      <c r="B1797" s="404">
        <v>4446.08</v>
      </c>
      <c r="C1797" s="405">
        <f t="shared" si="1"/>
        <v>0.005493250471</v>
      </c>
      <c r="D1797" s="403" t="s">
        <v>2147</v>
      </c>
      <c r="E1797" s="406">
        <v>85.27</v>
      </c>
      <c r="F1797" s="405">
        <f t="shared" si="2"/>
        <v>0.0042397833</v>
      </c>
    </row>
    <row r="1798" ht="15.75" customHeight="1">
      <c r="A1798" s="403" t="s">
        <v>2148</v>
      </c>
      <c r="B1798" s="404">
        <v>4421.79</v>
      </c>
      <c r="C1798" s="405">
        <f t="shared" si="1"/>
        <v>0.0005430613727</v>
      </c>
      <c r="D1798" s="403" t="s">
        <v>2148</v>
      </c>
      <c r="E1798" s="406">
        <v>84.91</v>
      </c>
      <c r="F1798" s="405">
        <f t="shared" si="2"/>
        <v>-0.001058823529</v>
      </c>
    </row>
    <row r="1799" ht="15.75" customHeight="1">
      <c r="A1799" s="403" t="s">
        <v>2149</v>
      </c>
      <c r="B1799" s="404">
        <v>4419.39</v>
      </c>
      <c r="C1799" s="405">
        <f t="shared" si="1"/>
        <v>-0.0008161881076</v>
      </c>
      <c r="D1799" s="403" t="s">
        <v>2149</v>
      </c>
      <c r="E1799" s="406">
        <v>85.0</v>
      </c>
      <c r="F1799" s="405">
        <f t="shared" si="2"/>
        <v>-0.0105924805</v>
      </c>
    </row>
    <row r="1800" ht="15.75" customHeight="1">
      <c r="A1800" s="403" t="s">
        <v>2150</v>
      </c>
      <c r="B1800" s="404">
        <v>4423.0</v>
      </c>
      <c r="C1800" s="405">
        <f t="shared" si="1"/>
        <v>-0.0008538938009</v>
      </c>
      <c r="D1800" s="403" t="s">
        <v>2150</v>
      </c>
      <c r="E1800" s="406">
        <v>85.91</v>
      </c>
      <c r="F1800" s="405">
        <f t="shared" si="2"/>
        <v>0.005383265067</v>
      </c>
    </row>
    <row r="1801" ht="15.75" customHeight="1">
      <c r="A1801" s="403" t="s">
        <v>2151</v>
      </c>
      <c r="B1801" s="404">
        <v>4426.78</v>
      </c>
      <c r="C1801" s="405">
        <f t="shared" si="1"/>
        <v>0.008837739289</v>
      </c>
      <c r="D1801" s="403" t="s">
        <v>2151</v>
      </c>
      <c r="E1801" s="406">
        <v>85.45</v>
      </c>
      <c r="F1801" s="405">
        <f t="shared" si="2"/>
        <v>-0.001168907072</v>
      </c>
    </row>
    <row r="1802" ht="15.75" customHeight="1">
      <c r="A1802" s="403" t="s">
        <v>2152</v>
      </c>
      <c r="B1802" s="404">
        <v>4388.0</v>
      </c>
      <c r="C1802" s="405">
        <f t="shared" si="1"/>
        <v>0.005032031388</v>
      </c>
      <c r="D1802" s="403" t="s">
        <v>2152</v>
      </c>
      <c r="E1802" s="406">
        <v>85.55</v>
      </c>
      <c r="F1802" s="405">
        <f t="shared" si="2"/>
        <v>0.002225866917</v>
      </c>
    </row>
    <row r="1803" ht="15.75" customHeight="1">
      <c r="A1803" s="403" t="s">
        <v>2153</v>
      </c>
      <c r="B1803" s="404">
        <v>4366.03</v>
      </c>
      <c r="C1803" s="405">
        <f t="shared" si="1"/>
        <v>-0.006379066285</v>
      </c>
      <c r="D1803" s="403" t="s">
        <v>2153</v>
      </c>
      <c r="E1803" s="406">
        <v>85.36</v>
      </c>
      <c r="F1803" s="405">
        <f t="shared" si="2"/>
        <v>-0.002220923437</v>
      </c>
    </row>
    <row r="1804" ht="15.75" customHeight="1">
      <c r="A1804" s="403" t="s">
        <v>2154</v>
      </c>
      <c r="B1804" s="404">
        <v>4394.06</v>
      </c>
      <c r="C1804" s="405">
        <f t="shared" si="1"/>
        <v>-0.0000568917532</v>
      </c>
      <c r="D1804" s="403" t="s">
        <v>2154</v>
      </c>
      <c r="E1804" s="406">
        <v>85.55</v>
      </c>
      <c r="F1804" s="405">
        <f t="shared" si="2"/>
        <v>-0.01041064199</v>
      </c>
    </row>
    <row r="1805" ht="15.75" customHeight="1">
      <c r="A1805" s="403" t="s">
        <v>2155</v>
      </c>
      <c r="B1805" s="404">
        <v>4394.31</v>
      </c>
      <c r="C1805" s="405">
        <f t="shared" si="1"/>
        <v>0.0003278039186</v>
      </c>
      <c r="D1805" s="403" t="s">
        <v>2155</v>
      </c>
      <c r="E1805" s="406">
        <v>86.45</v>
      </c>
      <c r="F1805" s="405">
        <f t="shared" si="2"/>
        <v>-0.007348719715</v>
      </c>
    </row>
    <row r="1806" ht="15.75" customHeight="1">
      <c r="A1806" s="403" t="s">
        <v>2156</v>
      </c>
      <c r="B1806" s="404">
        <v>4392.87</v>
      </c>
      <c r="C1806" s="405">
        <f t="shared" si="1"/>
        <v>0.006543989772</v>
      </c>
      <c r="D1806" s="403" t="s">
        <v>2156</v>
      </c>
      <c r="E1806" s="406">
        <v>87.09</v>
      </c>
      <c r="F1806" s="405">
        <f t="shared" si="2"/>
        <v>0</v>
      </c>
    </row>
    <row r="1807" ht="15.75" customHeight="1">
      <c r="A1807" s="403" t="s">
        <v>2157</v>
      </c>
      <c r="B1807" s="404">
        <v>4364.31</v>
      </c>
      <c r="C1807" s="405">
        <f t="shared" si="1"/>
        <v>0.008708856547</v>
      </c>
      <c r="D1807" s="403" t="s">
        <v>2157</v>
      </c>
      <c r="E1807" s="406">
        <v>87.09</v>
      </c>
      <c r="F1807" s="405">
        <f t="shared" si="2"/>
        <v>0.02894612476</v>
      </c>
    </row>
    <row r="1808" ht="15.75" customHeight="1">
      <c r="A1808" s="403" t="s">
        <v>2158</v>
      </c>
      <c r="B1808" s="404">
        <v>4326.63</v>
      </c>
      <c r="C1808" s="405">
        <f t="shared" si="1"/>
        <v>0.008858286077</v>
      </c>
      <c r="D1808" s="403" t="s">
        <v>2158</v>
      </c>
      <c r="E1808" s="406">
        <v>84.64</v>
      </c>
      <c r="F1808" s="405">
        <f t="shared" si="2"/>
        <v>-0.01063705435</v>
      </c>
    </row>
    <row r="1809" ht="15.75" customHeight="1">
      <c r="A1809" s="403" t="s">
        <v>2159</v>
      </c>
      <c r="B1809" s="404">
        <v>4288.64</v>
      </c>
      <c r="C1809" s="405">
        <f t="shared" si="1"/>
        <v>0.003080363095</v>
      </c>
      <c r="D1809" s="403" t="s">
        <v>2159</v>
      </c>
      <c r="E1809" s="406">
        <v>85.55</v>
      </c>
      <c r="F1809" s="405">
        <f t="shared" si="2"/>
        <v>0</v>
      </c>
    </row>
    <row r="1810" ht="15.75" customHeight="1">
      <c r="A1810" s="403" t="s">
        <v>2160</v>
      </c>
      <c r="B1810" s="404">
        <v>4275.47</v>
      </c>
      <c r="C1810" s="405">
        <f t="shared" si="1"/>
        <v>-0.005392390634</v>
      </c>
      <c r="D1810" s="403" t="s">
        <v>2160</v>
      </c>
      <c r="E1810" s="406">
        <v>85.55</v>
      </c>
      <c r="F1810" s="405">
        <f t="shared" si="2"/>
        <v>-0.02384755819</v>
      </c>
    </row>
    <row r="1811" ht="15.75" customHeight="1">
      <c r="A1811" s="403" t="s">
        <v>2161</v>
      </c>
      <c r="B1811" s="404">
        <v>4298.65</v>
      </c>
      <c r="C1811" s="405">
        <f t="shared" si="1"/>
        <v>-0.004582673373</v>
      </c>
      <c r="D1811" s="403" t="s">
        <v>2161</v>
      </c>
      <c r="E1811" s="406">
        <v>87.64</v>
      </c>
      <c r="F1811" s="405">
        <f t="shared" si="2"/>
        <v>-0.03106688778</v>
      </c>
    </row>
    <row r="1812" ht="15.75" customHeight="1">
      <c r="A1812" s="403" t="s">
        <v>2162</v>
      </c>
      <c r="B1812" s="404">
        <v>4318.44</v>
      </c>
      <c r="C1812" s="405">
        <f t="shared" si="1"/>
        <v>-0.002741143244</v>
      </c>
      <c r="D1812" s="403" t="s">
        <v>2162</v>
      </c>
      <c r="E1812" s="406">
        <v>90.45</v>
      </c>
      <c r="F1812" s="405">
        <f t="shared" si="2"/>
        <v>-0.01201529219</v>
      </c>
    </row>
    <row r="1813" ht="15.75" customHeight="1">
      <c r="A1813" s="403" t="s">
        <v>2163</v>
      </c>
      <c r="B1813" s="404">
        <v>4330.31</v>
      </c>
      <c r="C1813" s="405">
        <f t="shared" si="1"/>
        <v>0.0002125010683</v>
      </c>
      <c r="D1813" s="403" t="s">
        <v>2163</v>
      </c>
      <c r="E1813" s="406">
        <v>91.55</v>
      </c>
      <c r="F1813" s="405">
        <f t="shared" si="2"/>
        <v>-0.0335690911</v>
      </c>
    </row>
    <row r="1814" ht="15.75" customHeight="1">
      <c r="A1814" s="403" t="s">
        <v>2164</v>
      </c>
      <c r="B1814" s="404">
        <v>4329.39</v>
      </c>
      <c r="C1814" s="405">
        <f t="shared" si="1"/>
        <v>-0.002458491357</v>
      </c>
      <c r="D1814" s="403" t="s">
        <v>2164</v>
      </c>
      <c r="E1814" s="406">
        <v>94.73</v>
      </c>
      <c r="F1814" s="405">
        <f t="shared" si="2"/>
        <v>0.07209144409</v>
      </c>
    </row>
    <row r="1815" ht="15.75" customHeight="1">
      <c r="A1815" s="403" t="s">
        <v>2165</v>
      </c>
      <c r="B1815" s="404">
        <v>4340.06</v>
      </c>
      <c r="C1815" s="405">
        <f t="shared" si="1"/>
        <v>0.007725010971</v>
      </c>
      <c r="D1815" s="403" t="s">
        <v>2165</v>
      </c>
      <c r="E1815" s="406">
        <v>88.36</v>
      </c>
      <c r="F1815" s="405">
        <f t="shared" si="2"/>
        <v>0.01985226223</v>
      </c>
    </row>
    <row r="1816" ht="15.75" customHeight="1">
      <c r="A1816" s="403" t="s">
        <v>2166</v>
      </c>
      <c r="B1816" s="404">
        <v>4306.79</v>
      </c>
      <c r="C1816" s="405">
        <f t="shared" si="1"/>
        <v>0.0114109248</v>
      </c>
      <c r="D1816" s="403" t="s">
        <v>2166</v>
      </c>
      <c r="E1816" s="406">
        <v>86.64</v>
      </c>
      <c r="F1816" s="405">
        <f t="shared" si="2"/>
        <v>-0.01746427761</v>
      </c>
    </row>
    <row r="1817" ht="15.75" customHeight="1">
      <c r="A1817" s="403" t="s">
        <v>2167</v>
      </c>
      <c r="B1817" s="404">
        <v>4258.2</v>
      </c>
      <c r="C1817" s="405">
        <f t="shared" si="1"/>
        <v>-0.00327000096</v>
      </c>
      <c r="D1817" s="403" t="s">
        <v>2167</v>
      </c>
      <c r="E1817" s="406">
        <v>88.18</v>
      </c>
      <c r="F1817" s="405">
        <f t="shared" si="2"/>
        <v>0.0352195351</v>
      </c>
    </row>
    <row r="1818" ht="15.75" customHeight="1">
      <c r="A1818" s="403" t="s">
        <v>2168</v>
      </c>
      <c r="B1818" s="404">
        <v>4272.17</v>
      </c>
      <c r="C1818" s="405">
        <f t="shared" si="1"/>
        <v>0.02415735724</v>
      </c>
      <c r="D1818" s="403" t="s">
        <v>2168</v>
      </c>
      <c r="E1818" s="406">
        <v>85.18</v>
      </c>
      <c r="F1818" s="405">
        <f t="shared" si="2"/>
        <v>0.03311097635</v>
      </c>
    </row>
    <row r="1819" ht="15.75" customHeight="1">
      <c r="A1819" s="403" t="s">
        <v>2169</v>
      </c>
      <c r="B1819" s="404">
        <v>4171.4</v>
      </c>
      <c r="C1819" s="405">
        <f t="shared" si="1"/>
        <v>-0.005789274231</v>
      </c>
      <c r="D1819" s="403" t="s">
        <v>2169</v>
      </c>
      <c r="E1819" s="406">
        <v>82.45</v>
      </c>
      <c r="F1819" s="405">
        <f t="shared" si="2"/>
        <v>-0.013165769</v>
      </c>
    </row>
    <row r="1820" ht="15.75" customHeight="1">
      <c r="A1820" s="403" t="s">
        <v>2170</v>
      </c>
      <c r="B1820" s="404">
        <v>4195.69</v>
      </c>
      <c r="C1820" s="405">
        <f t="shared" si="1"/>
        <v>-0.01020302245</v>
      </c>
      <c r="D1820" s="403" t="s">
        <v>2170</v>
      </c>
      <c r="E1820" s="406">
        <v>83.55</v>
      </c>
      <c r="F1820" s="405">
        <f t="shared" si="2"/>
        <v>0.03262884687</v>
      </c>
    </row>
    <row r="1821" ht="15.75" customHeight="1">
      <c r="A1821" s="403" t="s">
        <v>2171</v>
      </c>
      <c r="B1821" s="404">
        <v>4238.94</v>
      </c>
      <c r="C1821" s="405">
        <f t="shared" si="1"/>
        <v>-0.0100398652</v>
      </c>
      <c r="D1821" s="403" t="s">
        <v>2171</v>
      </c>
      <c r="E1821" s="406">
        <v>80.91</v>
      </c>
      <c r="F1821" s="405">
        <f t="shared" si="2"/>
        <v>0.005717837166</v>
      </c>
    </row>
    <row r="1822" ht="15.75" customHeight="1">
      <c r="A1822" s="403" t="s">
        <v>2172</v>
      </c>
      <c r="B1822" s="404">
        <v>4281.93</v>
      </c>
      <c r="C1822" s="405">
        <f t="shared" si="1"/>
        <v>-0.009184055979</v>
      </c>
      <c r="D1822" s="403" t="s">
        <v>2172</v>
      </c>
      <c r="E1822" s="406">
        <v>80.45</v>
      </c>
      <c r="F1822" s="405">
        <f t="shared" si="2"/>
        <v>-0.04123465618</v>
      </c>
    </row>
    <row r="1823" ht="15.75" customHeight="1">
      <c r="A1823" s="403" t="s">
        <v>2173</v>
      </c>
      <c r="B1823" s="404">
        <v>4321.62</v>
      </c>
      <c r="C1823" s="405">
        <f t="shared" si="1"/>
        <v>-0.003831046692</v>
      </c>
      <c r="D1823" s="403" t="s">
        <v>2173</v>
      </c>
      <c r="E1823" s="406">
        <v>83.91</v>
      </c>
      <c r="F1823" s="405">
        <f t="shared" si="2"/>
        <v>-0.02836961556</v>
      </c>
    </row>
    <row r="1824" ht="15.75" customHeight="1">
      <c r="A1824" s="403" t="s">
        <v>2174</v>
      </c>
      <c r="B1824" s="404">
        <v>4338.24</v>
      </c>
      <c r="C1824" s="405">
        <f t="shared" si="1"/>
        <v>-0.0004838330638</v>
      </c>
      <c r="D1824" s="403" t="s">
        <v>2174</v>
      </c>
      <c r="E1824" s="406">
        <v>86.36</v>
      </c>
      <c r="F1824" s="405">
        <f t="shared" si="2"/>
        <v>-0.01863636364</v>
      </c>
    </row>
    <row r="1825" ht="15.75" customHeight="1">
      <c r="A1825" s="403" t="s">
        <v>2175</v>
      </c>
      <c r="B1825" s="404">
        <v>4340.34</v>
      </c>
      <c r="C1825" s="405">
        <f t="shared" si="1"/>
        <v>-0.004369877437</v>
      </c>
      <c r="D1825" s="403" t="s">
        <v>2175</v>
      </c>
      <c r="E1825" s="406">
        <v>88.0</v>
      </c>
      <c r="F1825" s="405">
        <f t="shared" si="2"/>
        <v>0.04080425784</v>
      </c>
    </row>
    <row r="1826" ht="15.75" customHeight="1">
      <c r="A1826" s="403" t="s">
        <v>2176</v>
      </c>
      <c r="B1826" s="404">
        <v>4359.39</v>
      </c>
      <c r="C1826" s="405">
        <f t="shared" si="1"/>
        <v>0.0004038892701</v>
      </c>
      <c r="D1826" s="403" t="s">
        <v>2176</v>
      </c>
      <c r="E1826" s="406">
        <v>84.55</v>
      </c>
      <c r="F1826" s="405">
        <f t="shared" si="2"/>
        <v>-0.01788825648</v>
      </c>
    </row>
    <row r="1827" ht="15.75" customHeight="1">
      <c r="A1827" s="403" t="s">
        <v>2177</v>
      </c>
      <c r="B1827" s="404">
        <v>4357.63</v>
      </c>
      <c r="C1827" s="405">
        <f t="shared" si="1"/>
        <v>-0.007694549827</v>
      </c>
      <c r="D1827" s="403" t="s">
        <v>2177</v>
      </c>
      <c r="E1827" s="406">
        <v>86.09</v>
      </c>
      <c r="F1827" s="405">
        <f t="shared" si="2"/>
        <v>-0.003126447429</v>
      </c>
    </row>
    <row r="1828" ht="15.75" customHeight="1">
      <c r="A1828" s="403" t="s">
        <v>2178</v>
      </c>
      <c r="B1828" s="404">
        <v>4391.42</v>
      </c>
      <c r="C1828" s="405">
        <f t="shared" si="1"/>
        <v>-0.0004370251335</v>
      </c>
      <c r="D1828" s="403" t="s">
        <v>2178</v>
      </c>
      <c r="E1828" s="406">
        <v>86.36</v>
      </c>
      <c r="F1828" s="405">
        <f t="shared" si="2"/>
        <v>0.03935491636</v>
      </c>
    </row>
    <row r="1829" ht="15.75" customHeight="1">
      <c r="A1829" s="403" t="s">
        <v>2179</v>
      </c>
      <c r="B1829" s="404">
        <v>4393.34</v>
      </c>
      <c r="C1829" s="405">
        <f t="shared" si="1"/>
        <v>-0.00347045801</v>
      </c>
      <c r="D1829" s="403" t="s">
        <v>2179</v>
      </c>
      <c r="E1829" s="406">
        <v>83.09</v>
      </c>
      <c r="F1829" s="405">
        <f t="shared" si="2"/>
        <v>-0.009772375164</v>
      </c>
    </row>
    <row r="1830" ht="15.75" customHeight="1">
      <c r="A1830" s="403" t="s">
        <v>2180</v>
      </c>
      <c r="B1830" s="404">
        <v>4408.64</v>
      </c>
      <c r="C1830" s="405">
        <f t="shared" si="1"/>
        <v>0.0002541111555</v>
      </c>
      <c r="D1830" s="403" t="s">
        <v>2180</v>
      </c>
      <c r="E1830" s="406">
        <v>83.91</v>
      </c>
      <c r="F1830" s="405">
        <f t="shared" si="2"/>
        <v>-0.007569485512</v>
      </c>
    </row>
    <row r="1831" ht="15.75" customHeight="1">
      <c r="A1831" s="403" t="s">
        <v>2181</v>
      </c>
      <c r="B1831" s="404">
        <v>4407.52</v>
      </c>
      <c r="C1831" s="405">
        <f t="shared" si="1"/>
        <v>0.00130401792</v>
      </c>
      <c r="D1831" s="403" t="s">
        <v>2181</v>
      </c>
      <c r="E1831" s="406">
        <v>84.55</v>
      </c>
      <c r="F1831" s="405">
        <f t="shared" si="2"/>
        <v>0.02311229429</v>
      </c>
    </row>
    <row r="1832" ht="15.75" customHeight="1">
      <c r="A1832" s="403" t="s">
        <v>2182</v>
      </c>
      <c r="B1832" s="404">
        <v>4401.78</v>
      </c>
      <c r="C1832" s="405">
        <f t="shared" si="1"/>
        <v>-0.00662135081</v>
      </c>
      <c r="D1832" s="403" t="s">
        <v>2182</v>
      </c>
      <c r="E1832" s="406">
        <v>82.64</v>
      </c>
      <c r="F1832" s="405">
        <f t="shared" si="2"/>
        <v>-0.009706411025</v>
      </c>
    </row>
    <row r="1833" ht="15.75" customHeight="1">
      <c r="A1833" s="403" t="s">
        <v>2183</v>
      </c>
      <c r="B1833" s="404">
        <v>4431.12</v>
      </c>
      <c r="C1833" s="405">
        <f t="shared" si="1"/>
        <v>-0.002687337106</v>
      </c>
      <c r="D1833" s="403" t="s">
        <v>2183</v>
      </c>
      <c r="E1833" s="406">
        <v>83.45</v>
      </c>
      <c r="F1833" s="405">
        <f t="shared" si="2"/>
        <v>0.03024691358</v>
      </c>
    </row>
    <row r="1834" ht="15.75" customHeight="1">
      <c r="A1834" s="403" t="s">
        <v>2184</v>
      </c>
      <c r="B1834" s="404">
        <v>4443.06</v>
      </c>
      <c r="C1834" s="405">
        <f t="shared" si="1"/>
        <v>0.006617805317</v>
      </c>
      <c r="D1834" s="403" t="s">
        <v>2184</v>
      </c>
      <c r="E1834" s="406">
        <v>81.0</v>
      </c>
      <c r="F1834" s="405">
        <f t="shared" si="2"/>
        <v>0.007964161274</v>
      </c>
    </row>
    <row r="1835" ht="15.75" customHeight="1">
      <c r="A1835" s="403" t="s">
        <v>2185</v>
      </c>
      <c r="B1835" s="404">
        <v>4413.85</v>
      </c>
      <c r="C1835" s="405">
        <f t="shared" si="1"/>
        <v>0.0009365674011</v>
      </c>
      <c r="D1835" s="403" t="s">
        <v>2185</v>
      </c>
      <c r="E1835" s="406">
        <v>80.36</v>
      </c>
      <c r="F1835" s="405">
        <f t="shared" si="2"/>
        <v>0</v>
      </c>
    </row>
    <row r="1836" ht="15.75" customHeight="1">
      <c r="A1836" s="403" t="s">
        <v>2186</v>
      </c>
      <c r="B1836" s="404">
        <v>4409.72</v>
      </c>
      <c r="C1836" s="405">
        <f t="shared" si="1"/>
        <v>-0.004948495481</v>
      </c>
      <c r="D1836" s="403" t="s">
        <v>2186</v>
      </c>
      <c r="E1836" s="406">
        <v>80.36</v>
      </c>
      <c r="F1836" s="405">
        <f t="shared" si="2"/>
        <v>-0.01459227468</v>
      </c>
    </row>
    <row r="1837" ht="15.75" customHeight="1">
      <c r="A1837" s="403" t="s">
        <v>2187</v>
      </c>
      <c r="B1837" s="404">
        <v>4431.65</v>
      </c>
      <c r="C1837" s="405">
        <f t="shared" si="1"/>
        <v>0.01197014087</v>
      </c>
      <c r="D1837" s="403" t="s">
        <v>2187</v>
      </c>
      <c r="E1837" s="406">
        <v>81.55</v>
      </c>
      <c r="F1837" s="405">
        <f t="shared" si="2"/>
        <v>0.02643171806</v>
      </c>
    </row>
    <row r="1838" ht="15.75" customHeight="1">
      <c r="A1838" s="403" t="s">
        <v>2188</v>
      </c>
      <c r="B1838" s="404">
        <v>4379.23</v>
      </c>
      <c r="C1838" s="405">
        <f t="shared" si="1"/>
        <v>0.004979885394</v>
      </c>
      <c r="D1838" s="403" t="s">
        <v>2188</v>
      </c>
      <c r="E1838" s="406">
        <v>79.45</v>
      </c>
      <c r="F1838" s="405">
        <f t="shared" si="2"/>
        <v>0.002270720323</v>
      </c>
    </row>
    <row r="1839" ht="15.75" customHeight="1">
      <c r="A1839" s="403" t="s">
        <v>2189</v>
      </c>
      <c r="B1839" s="404">
        <v>4357.53</v>
      </c>
      <c r="C1839" s="405">
        <f t="shared" si="1"/>
        <v>0.005129991304</v>
      </c>
      <c r="D1839" s="403" t="s">
        <v>2189</v>
      </c>
      <c r="E1839" s="406">
        <v>79.27</v>
      </c>
      <c r="F1839" s="405">
        <f t="shared" si="2"/>
        <v>0.01045251753</v>
      </c>
    </row>
    <row r="1840" ht="15.75" customHeight="1">
      <c r="A1840" s="403" t="s">
        <v>2190</v>
      </c>
      <c r="B1840" s="404">
        <v>4335.29</v>
      </c>
      <c r="C1840" s="405">
        <f t="shared" si="1"/>
        <v>0.005447840809</v>
      </c>
      <c r="D1840" s="403" t="s">
        <v>2190</v>
      </c>
      <c r="E1840" s="406">
        <v>78.45</v>
      </c>
      <c r="F1840" s="405">
        <f t="shared" si="2"/>
        <v>0.03714965627</v>
      </c>
    </row>
    <row r="1841" ht="15.75" customHeight="1">
      <c r="A1841" s="403" t="s">
        <v>2191</v>
      </c>
      <c r="B1841" s="404">
        <v>4311.8</v>
      </c>
      <c r="C1841" s="405">
        <f t="shared" si="1"/>
        <v>0.002145229479</v>
      </c>
      <c r="D1841" s="403" t="s">
        <v>2191</v>
      </c>
      <c r="E1841" s="406">
        <v>75.64</v>
      </c>
      <c r="F1841" s="405">
        <f t="shared" si="2"/>
        <v>-0.00942902043</v>
      </c>
    </row>
    <row r="1842" ht="15.75" customHeight="1">
      <c r="A1842" s="403" t="s">
        <v>2192</v>
      </c>
      <c r="B1842" s="404">
        <v>4302.57</v>
      </c>
      <c r="C1842" s="405">
        <f t="shared" si="1"/>
        <v>-0.01224996729</v>
      </c>
      <c r="D1842" s="403" t="s">
        <v>2192</v>
      </c>
      <c r="E1842" s="406">
        <v>76.36</v>
      </c>
      <c r="F1842" s="405">
        <f t="shared" si="2"/>
        <v>-0.0312103527</v>
      </c>
    </row>
    <row r="1843" ht="15.75" customHeight="1">
      <c r="A1843" s="403" t="s">
        <v>2193</v>
      </c>
      <c r="B1843" s="404">
        <v>4355.93</v>
      </c>
      <c r="C1843" s="405">
        <f t="shared" si="1"/>
        <v>-0.003331434233</v>
      </c>
      <c r="D1843" s="403" t="s">
        <v>2193</v>
      </c>
      <c r="E1843" s="406">
        <v>78.82</v>
      </c>
      <c r="F1843" s="405">
        <f t="shared" si="2"/>
        <v>0.003437301082</v>
      </c>
    </row>
    <row r="1844" ht="15.75" customHeight="1">
      <c r="A1844" s="403" t="s">
        <v>2194</v>
      </c>
      <c r="B1844" s="404">
        <v>4370.49</v>
      </c>
      <c r="C1844" s="405">
        <f t="shared" si="1"/>
        <v>-0.00243542806</v>
      </c>
      <c r="D1844" s="403" t="s">
        <v>2194</v>
      </c>
      <c r="E1844" s="406">
        <v>78.55</v>
      </c>
      <c r="F1844" s="405">
        <f t="shared" si="2"/>
        <v>-0.004562159422</v>
      </c>
    </row>
    <row r="1845" ht="15.75" customHeight="1">
      <c r="A1845" s="403" t="s">
        <v>2195</v>
      </c>
      <c r="B1845" s="404">
        <v>4381.16</v>
      </c>
      <c r="C1845" s="405">
        <f t="shared" si="1"/>
        <v>-0.006589240446</v>
      </c>
      <c r="D1845" s="403" t="s">
        <v>2195</v>
      </c>
      <c r="E1845" s="406">
        <v>78.91</v>
      </c>
      <c r="F1845" s="405">
        <f t="shared" si="2"/>
        <v>-0.01914232443</v>
      </c>
    </row>
    <row r="1846" ht="15.75" customHeight="1">
      <c r="A1846" s="403" t="s">
        <v>2196</v>
      </c>
      <c r="B1846" s="404">
        <v>4410.22</v>
      </c>
      <c r="C1846" s="405">
        <f t="shared" si="1"/>
        <v>-0.007187960785</v>
      </c>
      <c r="D1846" s="403" t="s">
        <v>2196</v>
      </c>
      <c r="E1846" s="406">
        <v>80.45</v>
      </c>
      <c r="F1846" s="405">
        <f t="shared" si="2"/>
        <v>-0.003468351294</v>
      </c>
    </row>
    <row r="1847" ht="15.75" customHeight="1">
      <c r="A1847" s="403" t="s">
        <v>2197</v>
      </c>
      <c r="B1847" s="404">
        <v>4442.15</v>
      </c>
      <c r="C1847" s="405">
        <f t="shared" si="1"/>
        <v>0.002679288894</v>
      </c>
      <c r="D1847" s="403" t="s">
        <v>2197</v>
      </c>
      <c r="E1847" s="406">
        <v>80.73</v>
      </c>
      <c r="F1847" s="405">
        <f t="shared" si="2"/>
        <v>0.02306425041</v>
      </c>
    </row>
    <row r="1848" ht="15.75" customHeight="1">
      <c r="A1848" s="403" t="s">
        <v>2198</v>
      </c>
      <c r="B1848" s="404">
        <v>4430.28</v>
      </c>
      <c r="C1848" s="405">
        <f t="shared" si="1"/>
        <v>-0.003598513814</v>
      </c>
      <c r="D1848" s="403" t="s">
        <v>2198</v>
      </c>
      <c r="E1848" s="406">
        <v>78.91</v>
      </c>
      <c r="F1848" s="405">
        <f t="shared" si="2"/>
        <v>0.01283532281</v>
      </c>
    </row>
    <row r="1849" ht="15.75" customHeight="1">
      <c r="A1849" s="403" t="s">
        <v>2199</v>
      </c>
      <c r="B1849" s="404">
        <v>4446.28</v>
      </c>
      <c r="C1849" s="405">
        <f t="shared" si="1"/>
        <v>-0.006615444079</v>
      </c>
      <c r="D1849" s="403" t="s">
        <v>2199</v>
      </c>
      <c r="E1849" s="406">
        <v>77.91</v>
      </c>
      <c r="F1849" s="405">
        <f t="shared" si="2"/>
        <v>-0.01267266506</v>
      </c>
    </row>
    <row r="1850" ht="15.75" customHeight="1">
      <c r="A1850" s="403" t="s">
        <v>2200</v>
      </c>
      <c r="B1850" s="404">
        <v>4475.89</v>
      </c>
      <c r="C1850" s="405">
        <f t="shared" si="1"/>
        <v>0.001853339929</v>
      </c>
      <c r="D1850" s="403" t="s">
        <v>2200</v>
      </c>
      <c r="E1850" s="406">
        <v>78.91</v>
      </c>
      <c r="F1850" s="405">
        <f t="shared" si="2"/>
        <v>0.003433367243</v>
      </c>
    </row>
    <row r="1851" ht="15.75" customHeight="1">
      <c r="A1851" s="403" t="s">
        <v>2201</v>
      </c>
      <c r="B1851" s="404">
        <v>4467.61</v>
      </c>
      <c r="C1851" s="405">
        <f t="shared" si="1"/>
        <v>-0.002805690843</v>
      </c>
      <c r="D1851" s="403" t="s">
        <v>2201</v>
      </c>
      <c r="E1851" s="406">
        <v>78.64</v>
      </c>
      <c r="F1851" s="405">
        <f t="shared" si="2"/>
        <v>-0.00794752113</v>
      </c>
    </row>
    <row r="1852" ht="15.75" customHeight="1">
      <c r="A1852" s="403" t="s">
        <v>2202</v>
      </c>
      <c r="B1852" s="404">
        <v>4480.18</v>
      </c>
      <c r="C1852" s="405">
        <f t="shared" si="1"/>
        <v>-0.0009677735856</v>
      </c>
      <c r="D1852" s="403" t="s">
        <v>2202</v>
      </c>
      <c r="E1852" s="406">
        <v>79.27</v>
      </c>
      <c r="F1852" s="405">
        <f t="shared" si="2"/>
        <v>-0.02460932693</v>
      </c>
    </row>
    <row r="1853" ht="15.75" customHeight="1">
      <c r="A1853" s="403" t="s">
        <v>2203</v>
      </c>
      <c r="B1853" s="404">
        <v>4484.52</v>
      </c>
      <c r="C1853" s="405">
        <f t="shared" si="1"/>
        <v>0.005993988066</v>
      </c>
      <c r="D1853" s="403" t="s">
        <v>2203</v>
      </c>
      <c r="E1853" s="406">
        <v>81.27</v>
      </c>
      <c r="F1853" s="405">
        <f t="shared" si="2"/>
        <v>0.02523022581</v>
      </c>
    </row>
    <row r="1854" ht="15.75" customHeight="1">
      <c r="A1854" s="403" t="s">
        <v>2204</v>
      </c>
      <c r="B1854" s="404">
        <v>4457.8</v>
      </c>
      <c r="C1854" s="405">
        <f t="shared" si="1"/>
        <v>0.0008778842764</v>
      </c>
      <c r="D1854" s="403" t="s">
        <v>2204</v>
      </c>
      <c r="E1854" s="406">
        <v>79.27</v>
      </c>
      <c r="F1854" s="405">
        <f t="shared" si="2"/>
        <v>-0.02795830779</v>
      </c>
    </row>
    <row r="1855" ht="15.75" customHeight="1">
      <c r="A1855" s="403" t="s">
        <v>2205</v>
      </c>
      <c r="B1855" s="404">
        <v>4453.89</v>
      </c>
      <c r="C1855" s="405">
        <f t="shared" si="1"/>
        <v>0.00230892311</v>
      </c>
      <c r="D1855" s="403" t="s">
        <v>2205</v>
      </c>
      <c r="E1855" s="406">
        <v>81.55</v>
      </c>
      <c r="F1855" s="405">
        <f t="shared" si="2"/>
        <v>-0.01853411963</v>
      </c>
    </row>
    <row r="1856" ht="15.75" customHeight="1">
      <c r="A1856" s="403" t="s">
        <v>2206</v>
      </c>
      <c r="B1856" s="404">
        <v>4443.63</v>
      </c>
      <c r="C1856" s="405">
        <f t="shared" si="1"/>
        <v>0.00184197355</v>
      </c>
      <c r="D1856" s="403" t="s">
        <v>2206</v>
      </c>
      <c r="E1856" s="406">
        <v>83.09</v>
      </c>
      <c r="F1856" s="405">
        <f t="shared" si="2"/>
        <v>0.06648697215</v>
      </c>
    </row>
    <row r="1857" ht="15.75" customHeight="1">
      <c r="A1857" s="403" t="s">
        <v>2207</v>
      </c>
      <c r="B1857" s="404">
        <v>4435.46</v>
      </c>
      <c r="C1857" s="405">
        <f t="shared" si="1"/>
        <v>-0.005985876827</v>
      </c>
      <c r="D1857" s="403" t="s">
        <v>2207</v>
      </c>
      <c r="E1857" s="406">
        <v>77.91</v>
      </c>
      <c r="F1857" s="405">
        <f t="shared" si="2"/>
        <v>-0.06030635629</v>
      </c>
    </row>
    <row r="1858" ht="15.75" customHeight="1">
      <c r="A1858" s="403" t="s">
        <v>2208</v>
      </c>
      <c r="B1858" s="404">
        <v>4462.17</v>
      </c>
      <c r="C1858" s="405">
        <f t="shared" si="1"/>
        <v>-0.004875078891</v>
      </c>
      <c r="D1858" s="403" t="s">
        <v>2208</v>
      </c>
      <c r="E1858" s="406">
        <v>82.91</v>
      </c>
      <c r="F1858" s="405">
        <f t="shared" si="2"/>
        <v>0.01220852155</v>
      </c>
    </row>
    <row r="1859" ht="15.75" customHeight="1">
      <c r="A1859" s="403" t="s">
        <v>2209</v>
      </c>
      <c r="B1859" s="404">
        <v>4484.03</v>
      </c>
      <c r="C1859" s="405">
        <f t="shared" si="1"/>
        <v>-0.006190214452</v>
      </c>
      <c r="D1859" s="403" t="s">
        <v>2209</v>
      </c>
      <c r="E1859" s="406">
        <v>81.91</v>
      </c>
      <c r="F1859" s="405">
        <f t="shared" si="2"/>
        <v>-0.01633241263</v>
      </c>
    </row>
    <row r="1860" ht="15.75" customHeight="1">
      <c r="A1860" s="403" t="s">
        <v>2210</v>
      </c>
      <c r="B1860" s="404">
        <v>4511.96</v>
      </c>
      <c r="C1860" s="405">
        <f t="shared" si="1"/>
        <v>-0.005483993264</v>
      </c>
      <c r="D1860" s="403" t="s">
        <v>2210</v>
      </c>
      <c r="E1860" s="406">
        <v>83.27</v>
      </c>
      <c r="F1860" s="405">
        <f t="shared" si="2"/>
        <v>0.009945421468</v>
      </c>
    </row>
    <row r="1861" ht="15.75" customHeight="1">
      <c r="A1861" s="403" t="s">
        <v>2211</v>
      </c>
      <c r="B1861" s="404">
        <v>4536.84</v>
      </c>
      <c r="C1861" s="405">
        <f t="shared" si="1"/>
        <v>-0.006725691617</v>
      </c>
      <c r="D1861" s="403" t="s">
        <v>2211</v>
      </c>
      <c r="E1861" s="406">
        <v>82.45</v>
      </c>
      <c r="F1861" s="405">
        <f t="shared" si="2"/>
        <v>0.01790123457</v>
      </c>
    </row>
    <row r="1862" ht="15.75" customHeight="1">
      <c r="A1862" s="403" t="s">
        <v>2212</v>
      </c>
      <c r="B1862" s="404">
        <v>4567.56</v>
      </c>
      <c r="C1862" s="405">
        <f t="shared" si="1"/>
        <v>-0.002611627419</v>
      </c>
      <c r="D1862" s="403" t="s">
        <v>2212</v>
      </c>
      <c r="E1862" s="406">
        <v>81.0</v>
      </c>
      <c r="F1862" s="405">
        <f t="shared" si="2"/>
        <v>-0.005524861878</v>
      </c>
    </row>
    <row r="1863" ht="15.75" customHeight="1">
      <c r="A1863" s="403" t="s">
        <v>2213</v>
      </c>
      <c r="B1863" s="404">
        <v>4579.52</v>
      </c>
      <c r="C1863" s="405">
        <f t="shared" si="1"/>
        <v>-0.004092781308</v>
      </c>
      <c r="D1863" s="403" t="s">
        <v>2213</v>
      </c>
      <c r="E1863" s="406">
        <v>81.45</v>
      </c>
      <c r="F1863" s="405">
        <f t="shared" si="2"/>
        <v>-0.01654189809</v>
      </c>
    </row>
    <row r="1864" ht="15.75" customHeight="1">
      <c r="A1864" s="403" t="s">
        <v>2214</v>
      </c>
      <c r="B1864" s="404">
        <v>4598.34</v>
      </c>
      <c r="C1864" s="405">
        <f t="shared" si="1"/>
        <v>0.004528564032</v>
      </c>
      <c r="D1864" s="403" t="s">
        <v>2214</v>
      </c>
      <c r="E1864" s="406">
        <v>82.82</v>
      </c>
      <c r="F1864" s="405">
        <f t="shared" si="2"/>
        <v>-0.003249488506</v>
      </c>
    </row>
    <row r="1865" ht="15.75" customHeight="1">
      <c r="A1865" s="403" t="s">
        <v>2215</v>
      </c>
      <c r="B1865" s="404">
        <v>4577.61</v>
      </c>
      <c r="C1865" s="405">
        <f t="shared" si="1"/>
        <v>-0.00219065929</v>
      </c>
      <c r="D1865" s="403" t="s">
        <v>2215</v>
      </c>
      <c r="E1865" s="406">
        <v>83.09</v>
      </c>
      <c r="F1865" s="405">
        <f t="shared" si="2"/>
        <v>-0.004313960455</v>
      </c>
    </row>
    <row r="1866" ht="15.75" customHeight="1">
      <c r="A1866" s="403" t="s">
        <v>2216</v>
      </c>
      <c r="B1866" s="404">
        <v>4587.66</v>
      </c>
      <c r="C1866" s="405">
        <f t="shared" si="1"/>
        <v>0.001499741311</v>
      </c>
      <c r="D1866" s="403" t="s">
        <v>2216</v>
      </c>
      <c r="E1866" s="406">
        <v>83.45</v>
      </c>
      <c r="F1866" s="405">
        <f t="shared" si="2"/>
        <v>-0.002271640363</v>
      </c>
    </row>
    <row r="1867" ht="15.75" customHeight="1">
      <c r="A1867" s="403" t="s">
        <v>2217</v>
      </c>
      <c r="B1867" s="404">
        <v>4580.79</v>
      </c>
      <c r="C1867" s="405">
        <f t="shared" si="1"/>
        <v>0.0004236871704</v>
      </c>
      <c r="D1867" s="403" t="s">
        <v>2217</v>
      </c>
      <c r="E1867" s="406">
        <v>83.64</v>
      </c>
      <c r="F1867" s="405">
        <f t="shared" si="2"/>
        <v>-0.003217733286</v>
      </c>
    </row>
    <row r="1868" ht="15.75" customHeight="1">
      <c r="A1868" s="403" t="s">
        <v>2218</v>
      </c>
      <c r="B1868" s="404">
        <v>4578.85</v>
      </c>
      <c r="C1868" s="405">
        <f t="shared" si="1"/>
        <v>-0.001350042748</v>
      </c>
      <c r="D1868" s="403" t="s">
        <v>2218</v>
      </c>
      <c r="E1868" s="406">
        <v>83.91</v>
      </c>
      <c r="F1868" s="405">
        <f t="shared" si="2"/>
        <v>-0.02225588441</v>
      </c>
    </row>
    <row r="1869" ht="15.75" customHeight="1">
      <c r="A1869" s="403" t="s">
        <v>2219</v>
      </c>
      <c r="B1869" s="404">
        <v>4585.04</v>
      </c>
      <c r="C1869" s="405">
        <f t="shared" si="1"/>
        <v>0.0009802316316</v>
      </c>
      <c r="D1869" s="403" t="s">
        <v>2219</v>
      </c>
      <c r="E1869" s="406">
        <v>85.82</v>
      </c>
      <c r="F1869" s="405">
        <f t="shared" si="2"/>
        <v>0.01286439278</v>
      </c>
    </row>
    <row r="1870" ht="15.75" customHeight="1">
      <c r="A1870" s="403" t="s">
        <v>2220</v>
      </c>
      <c r="B1870" s="404">
        <v>4580.55</v>
      </c>
      <c r="C1870" s="405">
        <f t="shared" si="1"/>
        <v>-0.0001724386315</v>
      </c>
      <c r="D1870" s="403" t="s">
        <v>2220</v>
      </c>
      <c r="E1870" s="406">
        <v>84.73</v>
      </c>
      <c r="F1870" s="405">
        <f t="shared" si="2"/>
        <v>-0.001061070502</v>
      </c>
    </row>
    <row r="1871" ht="15.75" customHeight="1">
      <c r="A1871" s="403" t="s">
        <v>2221</v>
      </c>
      <c r="B1871" s="404">
        <v>4581.34</v>
      </c>
      <c r="C1871" s="405">
        <f t="shared" si="1"/>
        <v>0.001731745608</v>
      </c>
      <c r="D1871" s="403" t="s">
        <v>2221</v>
      </c>
      <c r="E1871" s="406">
        <v>84.82</v>
      </c>
      <c r="F1871" s="405">
        <f t="shared" si="2"/>
        <v>0.08119821542</v>
      </c>
    </row>
    <row r="1872" ht="15.75" customHeight="1">
      <c r="A1872" s="403" t="s">
        <v>2222</v>
      </c>
      <c r="B1872" s="404">
        <v>4573.42</v>
      </c>
      <c r="C1872" s="405">
        <f t="shared" si="1"/>
        <v>0.0007461690456</v>
      </c>
      <c r="D1872" s="403" t="s">
        <v>2222</v>
      </c>
      <c r="E1872" s="406">
        <v>78.45</v>
      </c>
      <c r="F1872" s="405">
        <f t="shared" si="2"/>
        <v>-0.02486016159</v>
      </c>
    </row>
    <row r="1873" ht="15.75" customHeight="1">
      <c r="A1873" s="403" t="s">
        <v>2223</v>
      </c>
      <c r="B1873" s="404">
        <v>4570.01</v>
      </c>
      <c r="C1873" s="405">
        <f t="shared" si="1"/>
        <v>0.002028170743</v>
      </c>
      <c r="D1873" s="403" t="s">
        <v>2223</v>
      </c>
      <c r="E1873" s="406">
        <v>80.45</v>
      </c>
      <c r="F1873" s="405">
        <f t="shared" si="2"/>
        <v>0.04236848925</v>
      </c>
    </row>
    <row r="1874" ht="15.75" customHeight="1">
      <c r="A1874" s="403" t="s">
        <v>2224</v>
      </c>
      <c r="B1874" s="404">
        <v>4560.76</v>
      </c>
      <c r="C1874" s="405">
        <f t="shared" si="1"/>
        <v>-0.004307399427</v>
      </c>
      <c r="D1874" s="403" t="s">
        <v>2224</v>
      </c>
      <c r="E1874" s="406">
        <v>77.18</v>
      </c>
      <c r="F1874" s="405">
        <f t="shared" si="2"/>
        <v>0.004686279615</v>
      </c>
    </row>
    <row r="1875" ht="15.75" customHeight="1">
      <c r="A1875" s="403" t="s">
        <v>2225</v>
      </c>
      <c r="B1875" s="404">
        <v>4580.49</v>
      </c>
      <c r="C1875" s="405">
        <f t="shared" si="1"/>
        <v>0.002052018</v>
      </c>
      <c r="D1875" s="403" t="s">
        <v>2225</v>
      </c>
      <c r="E1875" s="406">
        <v>76.82</v>
      </c>
      <c r="F1875" s="405">
        <f t="shared" si="2"/>
        <v>-0.01965288412</v>
      </c>
    </row>
    <row r="1876" ht="15.75" customHeight="1">
      <c r="A1876" s="403" t="s">
        <v>2226</v>
      </c>
      <c r="B1876" s="404">
        <v>4571.11</v>
      </c>
      <c r="C1876" s="405">
        <f t="shared" si="1"/>
        <v>-0.0004854230943</v>
      </c>
      <c r="D1876" s="403" t="s">
        <v>2226</v>
      </c>
      <c r="E1876" s="406">
        <v>78.36</v>
      </c>
      <c r="F1876" s="405">
        <f t="shared" si="2"/>
        <v>-0.04123332925</v>
      </c>
    </row>
    <row r="1877" ht="15.75" customHeight="1">
      <c r="A1877" s="403" t="s">
        <v>2227</v>
      </c>
      <c r="B1877" s="404">
        <v>4573.33</v>
      </c>
      <c r="C1877" s="405">
        <f t="shared" si="1"/>
        <v>-0.003868362415</v>
      </c>
      <c r="D1877" s="403" t="s">
        <v>2227</v>
      </c>
      <c r="E1877" s="406">
        <v>81.73</v>
      </c>
      <c r="F1877" s="405">
        <f t="shared" si="2"/>
        <v>-0.01849405548</v>
      </c>
    </row>
    <row r="1878" ht="15.75" customHeight="1">
      <c r="A1878" s="403" t="s">
        <v>2228</v>
      </c>
      <c r="B1878" s="404">
        <v>4591.09</v>
      </c>
      <c r="C1878" s="405">
        <f t="shared" si="1"/>
        <v>0.006725257761</v>
      </c>
      <c r="D1878" s="403" t="s">
        <v>2228</v>
      </c>
      <c r="E1878" s="406">
        <v>83.27</v>
      </c>
      <c r="F1878" s="405">
        <f t="shared" si="2"/>
        <v>0.01548780488</v>
      </c>
    </row>
    <row r="1879" ht="15.75" customHeight="1">
      <c r="A1879" s="403" t="s">
        <v>2229</v>
      </c>
      <c r="B1879" s="404">
        <v>4560.42</v>
      </c>
      <c r="C1879" s="405">
        <f t="shared" si="1"/>
        <v>0.004300918983</v>
      </c>
      <c r="D1879" s="403" t="s">
        <v>2229</v>
      </c>
      <c r="E1879" s="406">
        <v>82.0</v>
      </c>
      <c r="F1879" s="405">
        <f t="shared" si="2"/>
        <v>0.01573145051</v>
      </c>
    </row>
    <row r="1880" ht="15.75" customHeight="1">
      <c r="A1880" s="403" t="s">
        <v>2230</v>
      </c>
      <c r="B1880" s="404">
        <v>4540.89</v>
      </c>
      <c r="C1880" s="405">
        <f t="shared" si="1"/>
        <v>-0.007147573673</v>
      </c>
      <c r="D1880" s="403" t="s">
        <v>2230</v>
      </c>
      <c r="E1880" s="406">
        <v>80.73</v>
      </c>
      <c r="F1880" s="405">
        <f t="shared" si="2"/>
        <v>-0.01764419567</v>
      </c>
    </row>
    <row r="1881" ht="15.75" customHeight="1">
      <c r="A1881" s="403" t="s">
        <v>2231</v>
      </c>
      <c r="B1881" s="404">
        <v>4573.58</v>
      </c>
      <c r="C1881" s="405">
        <f t="shared" si="1"/>
        <v>-0.00270389317</v>
      </c>
      <c r="D1881" s="403" t="s">
        <v>2231</v>
      </c>
      <c r="E1881" s="406">
        <v>82.18</v>
      </c>
      <c r="F1881" s="405">
        <f t="shared" si="2"/>
        <v>-0.01415547025</v>
      </c>
    </row>
    <row r="1882" ht="15.75" customHeight="1">
      <c r="A1882" s="403" t="s">
        <v>2232</v>
      </c>
      <c r="B1882" s="404">
        <v>4585.98</v>
      </c>
      <c r="C1882" s="405">
        <f t="shared" si="1"/>
        <v>-0.005234148426</v>
      </c>
      <c r="D1882" s="403" t="s">
        <v>2232</v>
      </c>
      <c r="E1882" s="406">
        <v>83.36</v>
      </c>
      <c r="F1882" s="405">
        <f t="shared" si="2"/>
        <v>-0.01079862347</v>
      </c>
    </row>
    <row r="1883" ht="15.75" customHeight="1">
      <c r="A1883" s="403" t="s">
        <v>2233</v>
      </c>
      <c r="B1883" s="404">
        <v>4610.11</v>
      </c>
      <c r="C1883" s="405">
        <f t="shared" si="1"/>
        <v>-0.00220980365</v>
      </c>
      <c r="D1883" s="403" t="s">
        <v>2233</v>
      </c>
      <c r="E1883" s="406">
        <v>84.27</v>
      </c>
      <c r="F1883" s="405">
        <f t="shared" si="2"/>
        <v>0.001069137562</v>
      </c>
    </row>
    <row r="1884" ht="15.75" customHeight="1">
      <c r="A1884" s="403" t="s">
        <v>2234</v>
      </c>
      <c r="B1884" s="404">
        <v>4620.32</v>
      </c>
      <c r="C1884" s="405">
        <f t="shared" si="1"/>
        <v>-0.001255909367</v>
      </c>
      <c r="D1884" s="403" t="s">
        <v>2234</v>
      </c>
      <c r="E1884" s="406">
        <v>84.18</v>
      </c>
      <c r="F1884" s="405">
        <f t="shared" si="2"/>
        <v>-0.006491207365</v>
      </c>
    </row>
    <row r="1885" ht="15.75" customHeight="1">
      <c r="A1885" s="403" t="s">
        <v>2235</v>
      </c>
      <c r="B1885" s="404">
        <v>4626.13</v>
      </c>
      <c r="C1885" s="405">
        <f t="shared" si="1"/>
        <v>-0.006829199174</v>
      </c>
      <c r="D1885" s="403" t="s">
        <v>2235</v>
      </c>
      <c r="E1885" s="406">
        <v>84.73</v>
      </c>
      <c r="F1885" s="405">
        <f t="shared" si="2"/>
        <v>-0.004230814432</v>
      </c>
    </row>
    <row r="1886" ht="15.75" customHeight="1">
      <c r="A1886" s="403" t="s">
        <v>2236</v>
      </c>
      <c r="B1886" s="404">
        <v>4657.94</v>
      </c>
      <c r="C1886" s="405">
        <f t="shared" si="1"/>
        <v>-0.002477776041</v>
      </c>
      <c r="D1886" s="403" t="s">
        <v>2236</v>
      </c>
      <c r="E1886" s="406">
        <v>85.09</v>
      </c>
      <c r="F1886" s="405">
        <f t="shared" si="2"/>
        <v>-0.006422232602</v>
      </c>
    </row>
    <row r="1887" ht="15.75" customHeight="1">
      <c r="A1887" s="403" t="s">
        <v>2237</v>
      </c>
      <c r="B1887" s="404">
        <v>4669.51</v>
      </c>
      <c r="C1887" s="405">
        <f t="shared" si="1"/>
        <v>-0.005958488558</v>
      </c>
      <c r="D1887" s="403" t="s">
        <v>2237</v>
      </c>
      <c r="E1887" s="406">
        <v>85.64</v>
      </c>
      <c r="F1887" s="405">
        <f t="shared" si="2"/>
        <v>-0.005227087931</v>
      </c>
    </row>
    <row r="1888" ht="15.75" customHeight="1">
      <c r="A1888" s="403" t="s">
        <v>2238</v>
      </c>
      <c r="B1888" s="404">
        <v>4697.5</v>
      </c>
      <c r="C1888" s="405">
        <f t="shared" si="1"/>
        <v>0.002197473972</v>
      </c>
      <c r="D1888" s="403" t="s">
        <v>2238</v>
      </c>
      <c r="E1888" s="406">
        <v>86.09</v>
      </c>
      <c r="F1888" s="405">
        <f t="shared" si="2"/>
        <v>0.01175226231</v>
      </c>
    </row>
    <row r="1889" ht="15.75" customHeight="1">
      <c r="A1889" s="403" t="s">
        <v>2239</v>
      </c>
      <c r="B1889" s="404">
        <v>4687.2</v>
      </c>
      <c r="C1889" s="405">
        <f t="shared" si="1"/>
        <v>0.002648230306</v>
      </c>
      <c r="D1889" s="403" t="s">
        <v>2239</v>
      </c>
      <c r="E1889" s="406">
        <v>85.09</v>
      </c>
      <c r="F1889" s="405">
        <f t="shared" si="2"/>
        <v>-0.008506175717</v>
      </c>
    </row>
    <row r="1890" ht="15.75" customHeight="1">
      <c r="A1890" s="403" t="s">
        <v>2240</v>
      </c>
      <c r="B1890" s="404">
        <v>4674.82</v>
      </c>
      <c r="C1890" s="405">
        <f t="shared" si="1"/>
        <v>-0.004287585597</v>
      </c>
      <c r="D1890" s="403" t="s">
        <v>2240</v>
      </c>
      <c r="E1890" s="406">
        <v>85.82</v>
      </c>
      <c r="F1890" s="405">
        <f t="shared" si="2"/>
        <v>-0.005216181755</v>
      </c>
    </row>
    <row r="1891" ht="15.75" customHeight="1">
      <c r="A1891" s="403" t="s">
        <v>2241</v>
      </c>
      <c r="B1891" s="404">
        <v>4694.95</v>
      </c>
      <c r="C1891" s="405">
        <f t="shared" si="1"/>
        <v>0.001899254169</v>
      </c>
      <c r="D1891" s="403" t="s">
        <v>2241</v>
      </c>
      <c r="E1891" s="406">
        <v>86.27</v>
      </c>
      <c r="F1891" s="405">
        <f t="shared" si="2"/>
        <v>0.007356375525</v>
      </c>
    </row>
    <row r="1892" ht="15.75" customHeight="1">
      <c r="A1892" s="403" t="s">
        <v>2242</v>
      </c>
      <c r="B1892" s="404">
        <v>4686.05</v>
      </c>
      <c r="C1892" s="405">
        <f t="shared" si="1"/>
        <v>0.00441974266</v>
      </c>
      <c r="D1892" s="403" t="s">
        <v>2242</v>
      </c>
      <c r="E1892" s="406">
        <v>85.64</v>
      </c>
      <c r="F1892" s="405">
        <f t="shared" si="2"/>
        <v>-0.006265954978</v>
      </c>
    </row>
    <row r="1893" ht="15.75" customHeight="1">
      <c r="A1893" s="403" t="s">
        <v>2243</v>
      </c>
      <c r="B1893" s="404">
        <v>4665.43</v>
      </c>
      <c r="C1893" s="405">
        <f t="shared" si="1"/>
        <v>0.0003881105236</v>
      </c>
      <c r="D1893" s="403" t="s">
        <v>2243</v>
      </c>
      <c r="E1893" s="406">
        <v>86.18</v>
      </c>
      <c r="F1893" s="405">
        <f t="shared" si="2"/>
        <v>-0.00737157337</v>
      </c>
    </row>
    <row r="1894" ht="15.75" customHeight="1">
      <c r="A1894" s="403" t="s">
        <v>2244</v>
      </c>
      <c r="B1894" s="404">
        <v>4663.62</v>
      </c>
      <c r="C1894" s="405">
        <f t="shared" si="1"/>
        <v>-0.002397948161</v>
      </c>
      <c r="D1894" s="403" t="s">
        <v>2244</v>
      </c>
      <c r="E1894" s="406">
        <v>86.82</v>
      </c>
      <c r="F1894" s="405">
        <f t="shared" si="2"/>
        <v>-0.001035554021</v>
      </c>
    </row>
    <row r="1895" ht="15.75" customHeight="1">
      <c r="A1895" s="403" t="s">
        <v>2245</v>
      </c>
      <c r="B1895" s="404">
        <v>4674.83</v>
      </c>
      <c r="C1895" s="405">
        <f t="shared" si="1"/>
        <v>-0.0002673179244</v>
      </c>
      <c r="D1895" s="403" t="s">
        <v>2245</v>
      </c>
      <c r="E1895" s="406">
        <v>86.91</v>
      </c>
      <c r="F1895" s="405">
        <f t="shared" si="2"/>
        <v>-0.0103621043</v>
      </c>
    </row>
    <row r="1896" ht="15.75" customHeight="1">
      <c r="A1896" s="403" t="s">
        <v>2246</v>
      </c>
      <c r="B1896" s="404">
        <v>4676.08</v>
      </c>
      <c r="C1896" s="405">
        <f t="shared" si="1"/>
        <v>-0.0007949057652</v>
      </c>
      <c r="D1896" s="403" t="s">
        <v>2246</v>
      </c>
      <c r="E1896" s="406">
        <v>87.82</v>
      </c>
      <c r="F1896" s="405">
        <f t="shared" si="2"/>
        <v>-0.01325842697</v>
      </c>
    </row>
    <row r="1897" ht="15.75" customHeight="1">
      <c r="A1897" s="403" t="s">
        <v>2247</v>
      </c>
      <c r="B1897" s="404">
        <v>4679.8</v>
      </c>
      <c r="C1897" s="405">
        <f t="shared" si="1"/>
        <v>0.00787164163</v>
      </c>
      <c r="D1897" s="403" t="s">
        <v>2247</v>
      </c>
      <c r="E1897" s="406">
        <v>89.0</v>
      </c>
      <c r="F1897" s="405">
        <f t="shared" si="2"/>
        <v>0.007243096424</v>
      </c>
    </row>
    <row r="1898" ht="15.75" customHeight="1">
      <c r="A1898" s="403" t="s">
        <v>2248</v>
      </c>
      <c r="B1898" s="404">
        <v>4643.25</v>
      </c>
      <c r="C1898" s="405">
        <f t="shared" si="1"/>
        <v>0.005526524938</v>
      </c>
      <c r="D1898" s="403" t="s">
        <v>2248</v>
      </c>
      <c r="E1898" s="406">
        <v>88.36</v>
      </c>
      <c r="F1898" s="405">
        <f t="shared" si="2"/>
        <v>0.02422626637</v>
      </c>
    </row>
    <row r="1899" ht="15.75" customHeight="1">
      <c r="A1899" s="403" t="s">
        <v>2249</v>
      </c>
      <c r="B1899" s="404">
        <v>4617.73</v>
      </c>
      <c r="C1899" s="405">
        <f t="shared" si="1"/>
        <v>-0.001358128551</v>
      </c>
      <c r="D1899" s="403" t="s">
        <v>2249</v>
      </c>
      <c r="E1899" s="406">
        <v>86.27</v>
      </c>
      <c r="F1899" s="405">
        <f t="shared" si="2"/>
        <v>-0.006334945865</v>
      </c>
    </row>
    <row r="1900" ht="15.75" customHeight="1">
      <c r="A1900" s="403" t="s">
        <v>2250</v>
      </c>
      <c r="B1900" s="404">
        <v>4624.01</v>
      </c>
      <c r="C1900" s="405">
        <f t="shared" si="1"/>
        <v>0.004147746644</v>
      </c>
      <c r="D1900" s="403" t="s">
        <v>2250</v>
      </c>
      <c r="E1900" s="406">
        <v>86.82</v>
      </c>
      <c r="F1900" s="405">
        <f t="shared" si="2"/>
        <v>0.003119584055</v>
      </c>
    </row>
    <row r="1901" ht="15.75" customHeight="1">
      <c r="A1901" s="403" t="s">
        <v>2251</v>
      </c>
      <c r="B1901" s="404">
        <v>4604.91</v>
      </c>
      <c r="C1901" s="405">
        <f t="shared" si="1"/>
        <v>0.001762091537</v>
      </c>
      <c r="D1901" s="403" t="s">
        <v>2251</v>
      </c>
      <c r="E1901" s="406">
        <v>86.55</v>
      </c>
      <c r="F1901" s="405">
        <f t="shared" si="2"/>
        <v>0.005343245441</v>
      </c>
    </row>
    <row r="1902" ht="15.75" customHeight="1">
      <c r="A1902" s="403" t="s">
        <v>2252</v>
      </c>
      <c r="B1902" s="404">
        <v>4596.81</v>
      </c>
      <c r="C1902" s="405">
        <f t="shared" si="1"/>
        <v>0.0009755396498</v>
      </c>
      <c r="D1902" s="403" t="s">
        <v>2252</v>
      </c>
      <c r="E1902" s="406">
        <v>86.09</v>
      </c>
      <c r="F1902" s="405">
        <f t="shared" si="2"/>
        <v>0.006312098188</v>
      </c>
    </row>
    <row r="1903" ht="15.75" customHeight="1">
      <c r="A1903" s="403" t="s">
        <v>2253</v>
      </c>
      <c r="B1903" s="404">
        <v>4592.33</v>
      </c>
      <c r="C1903" s="405">
        <f t="shared" si="1"/>
        <v>-0.002211836585</v>
      </c>
      <c r="D1903" s="403" t="s">
        <v>2253</v>
      </c>
      <c r="E1903" s="406">
        <v>85.55</v>
      </c>
      <c r="F1903" s="405">
        <f t="shared" si="2"/>
        <v>-0.008345890808</v>
      </c>
    </row>
    <row r="1904" ht="15.75" customHeight="1">
      <c r="A1904" s="403" t="s">
        <v>2254</v>
      </c>
      <c r="B1904" s="404">
        <v>4602.51</v>
      </c>
      <c r="C1904" s="405">
        <f t="shared" si="1"/>
        <v>-0.001260763141</v>
      </c>
      <c r="D1904" s="403" t="s">
        <v>2254</v>
      </c>
      <c r="E1904" s="406">
        <v>86.27</v>
      </c>
      <c r="F1904" s="405">
        <f t="shared" si="2"/>
        <v>-0.01043817389</v>
      </c>
    </row>
    <row r="1905" ht="15.75" customHeight="1">
      <c r="A1905" s="403" t="s">
        <v>2255</v>
      </c>
      <c r="B1905" s="404">
        <v>4608.32</v>
      </c>
      <c r="C1905" s="405">
        <f t="shared" si="1"/>
        <v>0.004266966531</v>
      </c>
      <c r="D1905" s="403" t="s">
        <v>2255</v>
      </c>
      <c r="E1905" s="406">
        <v>87.18</v>
      </c>
      <c r="F1905" s="405">
        <f t="shared" si="2"/>
        <v>-0.005248744865</v>
      </c>
    </row>
    <row r="1906" ht="15.75" customHeight="1">
      <c r="A1906" s="403" t="s">
        <v>2256</v>
      </c>
      <c r="B1906" s="404">
        <v>4588.74</v>
      </c>
      <c r="C1906" s="405">
        <f t="shared" si="1"/>
        <v>-0.001086263233</v>
      </c>
      <c r="D1906" s="403" t="s">
        <v>2256</v>
      </c>
      <c r="E1906" s="406">
        <v>87.64</v>
      </c>
      <c r="F1906" s="405">
        <f t="shared" si="2"/>
        <v>0.008399493729</v>
      </c>
    </row>
    <row r="1907" ht="15.75" customHeight="1">
      <c r="A1907" s="403" t="s">
        <v>2257</v>
      </c>
      <c r="B1907" s="404">
        <v>4593.73</v>
      </c>
      <c r="C1907" s="405">
        <f t="shared" si="1"/>
        <v>0.003245342191</v>
      </c>
      <c r="D1907" s="403" t="s">
        <v>2257</v>
      </c>
      <c r="E1907" s="406">
        <v>86.91</v>
      </c>
      <c r="F1907" s="405">
        <f t="shared" si="2"/>
        <v>-0.01137527016</v>
      </c>
    </row>
    <row r="1908" ht="15.75" customHeight="1">
      <c r="A1908" s="403" t="s">
        <v>2258</v>
      </c>
      <c r="B1908" s="404">
        <v>4578.87</v>
      </c>
      <c r="C1908" s="405">
        <f t="shared" si="1"/>
        <v>0.0149262002</v>
      </c>
      <c r="D1908" s="403" t="s">
        <v>2258</v>
      </c>
      <c r="E1908" s="406">
        <v>87.91</v>
      </c>
      <c r="F1908" s="405">
        <f t="shared" si="2"/>
        <v>0.01465835642</v>
      </c>
    </row>
    <row r="1909" ht="15.75" customHeight="1">
      <c r="A1909" s="403" t="s">
        <v>2259</v>
      </c>
      <c r="B1909" s="404">
        <v>4511.53</v>
      </c>
      <c r="C1909" s="405">
        <f t="shared" si="1"/>
        <v>-0.002065974027</v>
      </c>
      <c r="D1909" s="403" t="s">
        <v>2259</v>
      </c>
      <c r="E1909" s="406">
        <v>86.64</v>
      </c>
      <c r="F1909" s="405">
        <f t="shared" si="2"/>
        <v>0.01061472063</v>
      </c>
    </row>
    <row r="1910" ht="15.75" customHeight="1">
      <c r="A1910" s="403" t="s">
        <v>2260</v>
      </c>
      <c r="B1910" s="404">
        <v>4520.87</v>
      </c>
      <c r="C1910" s="405">
        <f t="shared" si="1"/>
        <v>0.001528587917</v>
      </c>
      <c r="D1910" s="403" t="s">
        <v>2260</v>
      </c>
      <c r="E1910" s="406">
        <v>85.73</v>
      </c>
      <c r="F1910" s="405">
        <f t="shared" si="2"/>
        <v>0.001050910789</v>
      </c>
    </row>
    <row r="1911" ht="15.75" customHeight="1">
      <c r="A1911" s="403" t="s">
        <v>2261</v>
      </c>
      <c r="B1911" s="404">
        <v>4513.97</v>
      </c>
      <c r="C1911" s="405">
        <f t="shared" si="1"/>
        <v>-0.004397969964</v>
      </c>
      <c r="D1911" s="403" t="s">
        <v>2261</v>
      </c>
      <c r="E1911" s="406">
        <v>85.64</v>
      </c>
      <c r="F1911" s="405">
        <f t="shared" si="2"/>
        <v>-0.006265954978</v>
      </c>
    </row>
    <row r="1912" ht="15.75" customHeight="1">
      <c r="A1912" s="403" t="s">
        <v>2262</v>
      </c>
      <c r="B1912" s="404">
        <v>4533.91</v>
      </c>
      <c r="C1912" s="405">
        <f t="shared" si="1"/>
        <v>-0.001941563773</v>
      </c>
      <c r="D1912" s="403" t="s">
        <v>2262</v>
      </c>
      <c r="E1912" s="406">
        <v>86.18</v>
      </c>
      <c r="F1912" s="405">
        <f t="shared" si="2"/>
        <v>-0.02566421707</v>
      </c>
    </row>
    <row r="1913" ht="15.75" customHeight="1">
      <c r="A1913" s="403" t="s">
        <v>2263</v>
      </c>
      <c r="B1913" s="404">
        <v>4542.73</v>
      </c>
      <c r="C1913" s="405">
        <f t="shared" si="1"/>
        <v>-0.008875487901</v>
      </c>
      <c r="D1913" s="403" t="s">
        <v>2263</v>
      </c>
      <c r="E1913" s="406">
        <v>88.45</v>
      </c>
      <c r="F1913" s="405">
        <f t="shared" si="2"/>
        <v>0.004086729481</v>
      </c>
    </row>
    <row r="1914" ht="15.75" customHeight="1">
      <c r="A1914" s="403" t="s">
        <v>2264</v>
      </c>
      <c r="B1914" s="404">
        <v>4583.41</v>
      </c>
      <c r="C1914" s="405">
        <f t="shared" si="1"/>
        <v>-0.0008632397212</v>
      </c>
      <c r="D1914" s="403" t="s">
        <v>2264</v>
      </c>
      <c r="E1914" s="406">
        <v>88.09</v>
      </c>
      <c r="F1914" s="405">
        <f t="shared" si="2"/>
        <v>-0.02317587048</v>
      </c>
    </row>
    <row r="1915" ht="15.75" customHeight="1">
      <c r="A1915" s="403" t="s">
        <v>2265</v>
      </c>
      <c r="B1915" s="404">
        <v>4587.37</v>
      </c>
      <c r="C1915" s="405">
        <f t="shared" si="1"/>
        <v>-0.001330146207</v>
      </c>
      <c r="D1915" s="403" t="s">
        <v>2265</v>
      </c>
      <c r="E1915" s="406">
        <v>90.18</v>
      </c>
      <c r="F1915" s="405">
        <f t="shared" si="2"/>
        <v>0.005015045135</v>
      </c>
    </row>
    <row r="1916" ht="15.75" customHeight="1">
      <c r="A1916" s="403" t="s">
        <v>2266</v>
      </c>
      <c r="B1916" s="404">
        <v>4593.48</v>
      </c>
      <c r="C1916" s="405">
        <f t="shared" si="1"/>
        <v>-0.003159694794</v>
      </c>
      <c r="D1916" s="403" t="s">
        <v>2266</v>
      </c>
      <c r="E1916" s="406">
        <v>89.73</v>
      </c>
      <c r="F1916" s="405">
        <f t="shared" si="2"/>
        <v>-0.03235198965</v>
      </c>
    </row>
    <row r="1917" ht="15.75" customHeight="1">
      <c r="A1917" s="403" t="s">
        <v>2267</v>
      </c>
      <c r="B1917" s="404">
        <v>4608.04</v>
      </c>
      <c r="C1917" s="405">
        <f t="shared" si="1"/>
        <v>-0.01003278379</v>
      </c>
      <c r="D1917" s="403" t="s">
        <v>2267</v>
      </c>
      <c r="E1917" s="406">
        <v>92.73</v>
      </c>
      <c r="F1917" s="405">
        <f t="shared" si="2"/>
        <v>0.05916619075</v>
      </c>
    </row>
    <row r="1918" ht="15.75" customHeight="1">
      <c r="A1918" s="403" t="s">
        <v>2268</v>
      </c>
      <c r="B1918" s="404">
        <v>4654.74</v>
      </c>
      <c r="C1918" s="405">
        <f t="shared" si="1"/>
        <v>0.002954085623</v>
      </c>
      <c r="D1918" s="403" t="s">
        <v>2268</v>
      </c>
      <c r="E1918" s="406">
        <v>87.55</v>
      </c>
      <c r="F1918" s="405">
        <f t="shared" si="2"/>
        <v>-0.05677655678</v>
      </c>
    </row>
    <row r="1919" ht="15.75" customHeight="1">
      <c r="A1919" s="403" t="s">
        <v>2269</v>
      </c>
      <c r="B1919" s="404">
        <v>4641.03</v>
      </c>
      <c r="C1919" s="405">
        <f t="shared" si="1"/>
        <v>0.004658502742</v>
      </c>
      <c r="D1919" s="403" t="s">
        <v>2269</v>
      </c>
      <c r="E1919" s="406">
        <v>92.82</v>
      </c>
      <c r="F1919" s="405">
        <f t="shared" si="2"/>
        <v>-0.003863490019</v>
      </c>
    </row>
    <row r="1920" ht="15.75" customHeight="1">
      <c r="A1920" s="403" t="s">
        <v>2270</v>
      </c>
      <c r="B1920" s="404">
        <v>4619.51</v>
      </c>
      <c r="C1920" s="405">
        <f t="shared" si="1"/>
        <v>-0.0004673635288</v>
      </c>
      <c r="D1920" s="403" t="s">
        <v>2270</v>
      </c>
      <c r="E1920" s="406">
        <v>93.18</v>
      </c>
      <c r="F1920" s="405">
        <f t="shared" si="2"/>
        <v>0.05670220005</v>
      </c>
    </row>
    <row r="1921" ht="15.75" customHeight="1">
      <c r="A1921" s="403" t="s">
        <v>2271</v>
      </c>
      <c r="B1921" s="404">
        <v>4621.67</v>
      </c>
      <c r="C1921" s="405">
        <f t="shared" si="1"/>
        <v>0.008880176556</v>
      </c>
      <c r="D1921" s="403" t="s">
        <v>2271</v>
      </c>
      <c r="E1921" s="406">
        <v>88.18</v>
      </c>
      <c r="F1921" s="405">
        <f t="shared" si="2"/>
        <v>0</v>
      </c>
    </row>
    <row r="1922" ht="15.75" customHeight="1">
      <c r="A1922" s="403" t="s">
        <v>2272</v>
      </c>
      <c r="B1922" s="404">
        <v>4580.99</v>
      </c>
      <c r="C1922" s="405">
        <f t="shared" si="1"/>
        <v>0.00005021000882</v>
      </c>
      <c r="D1922" s="403" t="s">
        <v>2272</v>
      </c>
      <c r="E1922" s="406">
        <v>88.18</v>
      </c>
      <c r="F1922" s="405">
        <f t="shared" si="2"/>
        <v>0.07654743011</v>
      </c>
    </row>
    <row r="1923" ht="15.75" customHeight="1">
      <c r="A1923" s="403" t="s">
        <v>2273</v>
      </c>
      <c r="B1923" s="404">
        <v>4580.76</v>
      </c>
      <c r="C1923" s="405">
        <f t="shared" si="1"/>
        <v>0.001532659197</v>
      </c>
      <c r="D1923" s="403" t="s">
        <v>2273</v>
      </c>
      <c r="E1923" s="406">
        <v>81.91</v>
      </c>
      <c r="F1923" s="405">
        <f t="shared" si="2"/>
        <v>0</v>
      </c>
    </row>
    <row r="1924" ht="15.75" customHeight="1">
      <c r="A1924" s="403" t="s">
        <v>2274</v>
      </c>
      <c r="B1924" s="404">
        <v>4573.75</v>
      </c>
      <c r="C1924" s="405">
        <f t="shared" si="1"/>
        <v>0.001256564675</v>
      </c>
      <c r="D1924" s="403" t="s">
        <v>2274</v>
      </c>
      <c r="E1924" s="406">
        <v>81.91</v>
      </c>
      <c r="F1924" s="405">
        <f t="shared" si="2"/>
        <v>-0.004375835663</v>
      </c>
    </row>
    <row r="1925" ht="15.75" customHeight="1">
      <c r="A1925" s="403" t="s">
        <v>2275</v>
      </c>
      <c r="B1925" s="404">
        <v>4568.01</v>
      </c>
      <c r="C1925" s="405">
        <f t="shared" si="1"/>
        <v>-0.00132049278</v>
      </c>
      <c r="D1925" s="403" t="s">
        <v>2275</v>
      </c>
      <c r="E1925" s="406">
        <v>82.27</v>
      </c>
      <c r="F1925" s="405">
        <f t="shared" si="2"/>
        <v>-0.004477250726</v>
      </c>
    </row>
    <row r="1926" ht="15.75" customHeight="1">
      <c r="A1926" s="403" t="s">
        <v>2276</v>
      </c>
      <c r="B1926" s="404">
        <v>4574.05</v>
      </c>
      <c r="C1926" s="405">
        <f t="shared" si="1"/>
        <v>-0.002409980153</v>
      </c>
      <c r="D1926" s="403" t="s">
        <v>2276</v>
      </c>
      <c r="E1926" s="406">
        <v>82.64</v>
      </c>
      <c r="F1926" s="405">
        <f t="shared" si="2"/>
        <v>-0.00756574997</v>
      </c>
    </row>
    <row r="1927" ht="15.75" customHeight="1">
      <c r="A1927" s="403" t="s">
        <v>2277</v>
      </c>
      <c r="B1927" s="404">
        <v>4585.1</v>
      </c>
      <c r="C1927" s="405">
        <f t="shared" si="1"/>
        <v>-0.001437376135</v>
      </c>
      <c r="D1927" s="403" t="s">
        <v>2277</v>
      </c>
      <c r="E1927" s="406">
        <v>83.27</v>
      </c>
      <c r="F1927" s="405">
        <f t="shared" si="2"/>
        <v>-0.01081016869</v>
      </c>
    </row>
    <row r="1928" ht="15.75" customHeight="1">
      <c r="A1928" s="403" t="s">
        <v>2278</v>
      </c>
      <c r="B1928" s="404">
        <v>4591.7</v>
      </c>
      <c r="C1928" s="405">
        <f t="shared" si="1"/>
        <v>0.0132579519</v>
      </c>
      <c r="D1928" s="403" t="s">
        <v>2278</v>
      </c>
      <c r="E1928" s="406">
        <v>84.18</v>
      </c>
      <c r="F1928" s="405">
        <f t="shared" si="2"/>
        <v>0.02997675272</v>
      </c>
    </row>
    <row r="1929" ht="15.75" customHeight="1">
      <c r="A1929" s="403" t="s">
        <v>2279</v>
      </c>
      <c r="B1929" s="404">
        <v>4531.62</v>
      </c>
      <c r="C1929" s="405">
        <f t="shared" si="1"/>
        <v>0.007770177108</v>
      </c>
      <c r="D1929" s="403" t="s">
        <v>2279</v>
      </c>
      <c r="E1929" s="406">
        <v>81.73</v>
      </c>
      <c r="F1929" s="405">
        <f t="shared" si="2"/>
        <v>0.003437691835</v>
      </c>
    </row>
    <row r="1930" ht="15.75" customHeight="1">
      <c r="A1930" s="403" t="s">
        <v>2280</v>
      </c>
      <c r="B1930" s="404">
        <v>4496.68</v>
      </c>
      <c r="C1930" s="405">
        <f t="shared" si="1"/>
        <v>0.0000733928631</v>
      </c>
      <c r="D1930" s="403" t="s">
        <v>2280</v>
      </c>
      <c r="E1930" s="406">
        <v>81.45</v>
      </c>
      <c r="F1930" s="405">
        <f t="shared" si="2"/>
        <v>-0.009967181233</v>
      </c>
    </row>
    <row r="1931" ht="15.75" customHeight="1">
      <c r="A1931" s="403" t="s">
        <v>2281</v>
      </c>
      <c r="B1931" s="404">
        <v>4496.35</v>
      </c>
      <c r="C1931" s="405">
        <f t="shared" si="1"/>
        <v>0.004589113479</v>
      </c>
      <c r="D1931" s="403" t="s">
        <v>2281</v>
      </c>
      <c r="E1931" s="406">
        <v>82.27</v>
      </c>
      <c r="F1931" s="405">
        <f t="shared" si="2"/>
        <v>0.01118485742</v>
      </c>
    </row>
    <row r="1932" ht="15.75" customHeight="1">
      <c r="A1932" s="403" t="s">
        <v>2282</v>
      </c>
      <c r="B1932" s="404">
        <v>4475.81</v>
      </c>
      <c r="C1932" s="405">
        <f t="shared" si="1"/>
        <v>0.01166538583</v>
      </c>
      <c r="D1932" s="403" t="s">
        <v>2282</v>
      </c>
      <c r="E1932" s="406">
        <v>81.36</v>
      </c>
      <c r="F1932" s="405">
        <f t="shared" si="2"/>
        <v>0.01005586592</v>
      </c>
    </row>
    <row r="1933" ht="15.75" customHeight="1">
      <c r="A1933" s="403" t="s">
        <v>2283</v>
      </c>
      <c r="B1933" s="404">
        <v>4424.2</v>
      </c>
      <c r="C1933" s="405">
        <f t="shared" si="1"/>
        <v>-0.002113421013</v>
      </c>
      <c r="D1933" s="403" t="s">
        <v>2283</v>
      </c>
      <c r="E1933" s="406">
        <v>80.55</v>
      </c>
      <c r="F1933" s="405">
        <f t="shared" si="2"/>
        <v>-0.01552187729</v>
      </c>
    </row>
    <row r="1934" ht="15.75" customHeight="1">
      <c r="A1934" s="403" t="s">
        <v>2284</v>
      </c>
      <c r="B1934" s="404">
        <v>4433.57</v>
      </c>
      <c r="C1934" s="405">
        <f t="shared" si="1"/>
        <v>0.01418950759</v>
      </c>
      <c r="D1934" s="403" t="s">
        <v>2284</v>
      </c>
      <c r="E1934" s="406">
        <v>81.82</v>
      </c>
      <c r="F1934" s="405">
        <f t="shared" si="2"/>
        <v>0.02853551226</v>
      </c>
    </row>
    <row r="1935" ht="15.75" customHeight="1">
      <c r="A1935" s="403" t="s">
        <v>2285</v>
      </c>
      <c r="B1935" s="404">
        <v>4371.54</v>
      </c>
      <c r="C1935" s="405">
        <f t="shared" si="1"/>
        <v>-0.008849196362</v>
      </c>
      <c r="D1935" s="403" t="s">
        <v>2285</v>
      </c>
      <c r="E1935" s="406">
        <v>79.55</v>
      </c>
      <c r="F1935" s="405">
        <f t="shared" si="2"/>
        <v>-0.02452483139</v>
      </c>
    </row>
    <row r="1936" ht="15.75" customHeight="1">
      <c r="A1936" s="403" t="s">
        <v>2286</v>
      </c>
      <c r="B1936" s="404">
        <v>4410.57</v>
      </c>
      <c r="C1936" s="405">
        <f t="shared" si="1"/>
        <v>-0.001433131835</v>
      </c>
      <c r="D1936" s="403" t="s">
        <v>2286</v>
      </c>
      <c r="E1936" s="406">
        <v>81.55</v>
      </c>
      <c r="F1936" s="405">
        <f t="shared" si="2"/>
        <v>-0.01853411963</v>
      </c>
    </row>
    <row r="1937" ht="15.75" customHeight="1">
      <c r="A1937" s="403" t="s">
        <v>2287</v>
      </c>
      <c r="B1937" s="404">
        <v>4416.9</v>
      </c>
      <c r="C1937" s="405">
        <f t="shared" si="1"/>
        <v>-0.005905733333</v>
      </c>
      <c r="D1937" s="403" t="s">
        <v>2287</v>
      </c>
      <c r="E1937" s="406">
        <v>83.09</v>
      </c>
      <c r="F1937" s="405">
        <f t="shared" si="2"/>
        <v>-0.01189202045</v>
      </c>
    </row>
    <row r="1938" ht="15.75" customHeight="1">
      <c r="A1938" s="403" t="s">
        <v>2288</v>
      </c>
      <c r="B1938" s="404">
        <v>4443.14</v>
      </c>
      <c r="C1938" s="405">
        <f t="shared" si="1"/>
        <v>-0.01310926311</v>
      </c>
      <c r="D1938" s="403" t="s">
        <v>2288</v>
      </c>
      <c r="E1938" s="406">
        <v>84.09</v>
      </c>
      <c r="F1938" s="405">
        <f t="shared" si="2"/>
        <v>0.004299534217</v>
      </c>
    </row>
    <row r="1939" ht="15.75" customHeight="1">
      <c r="A1939" s="403" t="s">
        <v>2289</v>
      </c>
      <c r="B1939" s="404">
        <v>4502.16</v>
      </c>
      <c r="C1939" s="405">
        <f t="shared" si="1"/>
        <v>-0.002028235701</v>
      </c>
      <c r="D1939" s="403" t="s">
        <v>2289</v>
      </c>
      <c r="E1939" s="406">
        <v>83.73</v>
      </c>
      <c r="F1939" s="405">
        <f t="shared" si="2"/>
        <v>0.009890242432</v>
      </c>
    </row>
    <row r="1940" ht="15.75" customHeight="1">
      <c r="A1940" s="403" t="s">
        <v>2290</v>
      </c>
      <c r="B1940" s="404">
        <v>4511.31</v>
      </c>
      <c r="C1940" s="405">
        <f t="shared" si="1"/>
        <v>-0.008832233698</v>
      </c>
      <c r="D1940" s="403" t="s">
        <v>2290</v>
      </c>
      <c r="E1940" s="406">
        <v>82.91</v>
      </c>
      <c r="F1940" s="405">
        <f t="shared" si="2"/>
        <v>-0.01939680662</v>
      </c>
    </row>
    <row r="1941" ht="15.75" customHeight="1">
      <c r="A1941" s="403" t="s">
        <v>2291</v>
      </c>
      <c r="B1941" s="404">
        <v>4551.51</v>
      </c>
      <c r="C1941" s="405">
        <f t="shared" si="1"/>
        <v>0.003408251673</v>
      </c>
      <c r="D1941" s="403" t="s">
        <v>2291</v>
      </c>
      <c r="E1941" s="406">
        <v>84.55</v>
      </c>
      <c r="F1941" s="405">
        <f t="shared" si="2"/>
        <v>0.004395343312</v>
      </c>
    </row>
    <row r="1942" ht="15.75" customHeight="1">
      <c r="A1942" s="403" t="s">
        <v>2292</v>
      </c>
      <c r="B1942" s="404">
        <v>4536.05</v>
      </c>
      <c r="C1942" s="405">
        <f t="shared" si="1"/>
        <v>0.00469561558</v>
      </c>
      <c r="D1942" s="403" t="s">
        <v>2292</v>
      </c>
      <c r="E1942" s="406">
        <v>84.18</v>
      </c>
      <c r="F1942" s="405">
        <f t="shared" si="2"/>
        <v>0.01311830545</v>
      </c>
    </row>
    <row r="1943" ht="15.75" customHeight="1">
      <c r="A1943" s="403" t="s">
        <v>2293</v>
      </c>
      <c r="B1943" s="404">
        <v>4514.85</v>
      </c>
      <c r="C1943" s="405">
        <f t="shared" si="1"/>
        <v>-0.0108730896</v>
      </c>
      <c r="D1943" s="403" t="s">
        <v>2293</v>
      </c>
      <c r="E1943" s="406">
        <v>83.09</v>
      </c>
      <c r="F1943" s="405">
        <f t="shared" si="2"/>
        <v>-0.006575801052</v>
      </c>
    </row>
    <row r="1944" ht="15.75" customHeight="1">
      <c r="A1944" s="403" t="s">
        <v>2294</v>
      </c>
      <c r="B1944" s="404">
        <v>4564.48</v>
      </c>
      <c r="C1944" s="405">
        <f t="shared" si="1"/>
        <v>-0.003251538967</v>
      </c>
      <c r="D1944" s="403" t="s">
        <v>2294</v>
      </c>
      <c r="E1944" s="406">
        <v>83.64</v>
      </c>
      <c r="F1944" s="405">
        <f t="shared" si="2"/>
        <v>0.002276812463</v>
      </c>
    </row>
    <row r="1945" ht="15.75" customHeight="1">
      <c r="A1945" s="403" t="s">
        <v>2295</v>
      </c>
      <c r="B1945" s="404">
        <v>4579.37</v>
      </c>
      <c r="C1945" s="405">
        <f t="shared" si="1"/>
        <v>-0.002170251431</v>
      </c>
      <c r="D1945" s="403" t="s">
        <v>2295</v>
      </c>
      <c r="E1945" s="406">
        <v>83.45</v>
      </c>
      <c r="F1945" s="405">
        <f t="shared" si="2"/>
        <v>0.0143430169</v>
      </c>
    </row>
    <row r="1946" ht="15.75" customHeight="1">
      <c r="A1946" s="403" t="s">
        <v>2296</v>
      </c>
      <c r="B1946" s="404">
        <v>4589.33</v>
      </c>
      <c r="C1946" s="405">
        <f t="shared" si="1"/>
        <v>-0.008906031007</v>
      </c>
      <c r="D1946" s="403" t="s">
        <v>2296</v>
      </c>
      <c r="E1946" s="406">
        <v>82.27</v>
      </c>
      <c r="F1946" s="405">
        <f t="shared" si="2"/>
        <v>-0.01954475033</v>
      </c>
    </row>
    <row r="1947" ht="15.75" customHeight="1">
      <c r="A1947" s="403" t="s">
        <v>2297</v>
      </c>
      <c r="B1947" s="404">
        <v>4630.57</v>
      </c>
      <c r="C1947" s="405">
        <f t="shared" si="1"/>
        <v>-0.004024279028</v>
      </c>
      <c r="D1947" s="403" t="s">
        <v>2297</v>
      </c>
      <c r="E1947" s="406">
        <v>83.91</v>
      </c>
      <c r="F1947" s="405">
        <f t="shared" si="2"/>
        <v>0.003228120516</v>
      </c>
    </row>
    <row r="1948" ht="15.75" customHeight="1">
      <c r="A1948" s="403" t="s">
        <v>2298</v>
      </c>
      <c r="B1948" s="404">
        <v>4649.28</v>
      </c>
      <c r="C1948" s="405">
        <f t="shared" si="1"/>
        <v>0.0003464101367</v>
      </c>
      <c r="D1948" s="403" t="s">
        <v>2298</v>
      </c>
      <c r="E1948" s="406">
        <v>83.64</v>
      </c>
      <c r="F1948" s="405">
        <f t="shared" si="2"/>
        <v>-0.02947319564</v>
      </c>
    </row>
    <row r="1949" ht="15.75" customHeight="1">
      <c r="A1949" s="403" t="s">
        <v>2299</v>
      </c>
      <c r="B1949" s="404">
        <v>4647.67</v>
      </c>
      <c r="C1949" s="405">
        <f t="shared" si="1"/>
        <v>-0.002142711453</v>
      </c>
      <c r="D1949" s="403" t="s">
        <v>2299</v>
      </c>
      <c r="E1949" s="406">
        <v>86.18</v>
      </c>
      <c r="F1949" s="405">
        <f t="shared" si="2"/>
        <v>0.004194826381</v>
      </c>
    </row>
    <row r="1950" ht="15.75" customHeight="1">
      <c r="A1950" s="403" t="s">
        <v>2300</v>
      </c>
      <c r="B1950" s="404">
        <v>4657.65</v>
      </c>
      <c r="C1950" s="405">
        <f t="shared" si="1"/>
        <v>0.002803237287</v>
      </c>
      <c r="D1950" s="403" t="s">
        <v>2300</v>
      </c>
      <c r="E1950" s="406">
        <v>85.82</v>
      </c>
      <c r="F1950" s="405">
        <f t="shared" si="2"/>
        <v>-0.005216181755</v>
      </c>
    </row>
    <row r="1951" ht="15.75" customHeight="1">
      <c r="A1951" s="403" t="s">
        <v>2301</v>
      </c>
      <c r="B1951" s="404">
        <v>4644.63</v>
      </c>
      <c r="C1951" s="405">
        <f t="shared" si="1"/>
        <v>0.007942656623</v>
      </c>
      <c r="D1951" s="403" t="s">
        <v>2301</v>
      </c>
      <c r="E1951" s="406">
        <v>86.27</v>
      </c>
      <c r="F1951" s="405">
        <f t="shared" si="2"/>
        <v>0.01066073102</v>
      </c>
    </row>
    <row r="1952" ht="15.75" customHeight="1">
      <c r="A1952" s="403" t="s">
        <v>2302</v>
      </c>
      <c r="B1952" s="404">
        <v>4608.03</v>
      </c>
      <c r="C1952" s="405">
        <f t="shared" si="1"/>
        <v>-0.01466657543</v>
      </c>
      <c r="D1952" s="403" t="s">
        <v>2302</v>
      </c>
      <c r="E1952" s="406">
        <v>85.36</v>
      </c>
      <c r="F1952" s="405">
        <f t="shared" si="2"/>
        <v>0.02056432329</v>
      </c>
    </row>
    <row r="1953" ht="15.75" customHeight="1">
      <c r="A1953" s="403" t="s">
        <v>2303</v>
      </c>
      <c r="B1953" s="404">
        <v>4676.62</v>
      </c>
      <c r="C1953" s="405">
        <f t="shared" si="1"/>
        <v>-0.008367118454</v>
      </c>
      <c r="D1953" s="403" t="s">
        <v>2303</v>
      </c>
      <c r="E1953" s="406">
        <v>83.64</v>
      </c>
      <c r="F1953" s="405">
        <f t="shared" si="2"/>
        <v>0.002276812463</v>
      </c>
    </row>
    <row r="1954" ht="15.75" customHeight="1">
      <c r="A1954" s="403" t="s">
        <v>2304</v>
      </c>
      <c r="B1954" s="404">
        <v>4716.08</v>
      </c>
      <c r="C1954" s="405">
        <f t="shared" si="1"/>
        <v>-0.01330220141</v>
      </c>
      <c r="D1954" s="403" t="s">
        <v>2304</v>
      </c>
      <c r="E1954" s="406">
        <v>83.45</v>
      </c>
      <c r="F1954" s="405">
        <f t="shared" si="2"/>
        <v>-0.01301005322</v>
      </c>
    </row>
    <row r="1955" ht="15.75" customHeight="1">
      <c r="A1955" s="403" t="s">
        <v>2305</v>
      </c>
      <c r="B1955" s="404">
        <v>4779.66</v>
      </c>
      <c r="C1955" s="405">
        <f t="shared" si="1"/>
        <v>0.000734901542</v>
      </c>
      <c r="D1955" s="403" t="s">
        <v>2305</v>
      </c>
      <c r="E1955" s="406">
        <v>84.55</v>
      </c>
      <c r="F1955" s="405">
        <f t="shared" si="2"/>
        <v>0</v>
      </c>
    </row>
    <row r="1956" ht="15.75" customHeight="1">
      <c r="A1956" s="403" t="s">
        <v>2306</v>
      </c>
      <c r="B1956" s="404">
        <v>4776.15</v>
      </c>
      <c r="C1956" s="405">
        <f t="shared" si="1"/>
        <v>0.01015837161</v>
      </c>
      <c r="D1956" s="403" t="s">
        <v>2306</v>
      </c>
      <c r="E1956" s="406">
        <v>84.55</v>
      </c>
      <c r="F1956" s="405">
        <f t="shared" si="2"/>
        <v>0.04731822123</v>
      </c>
    </row>
    <row r="1957" ht="15.75" customHeight="1">
      <c r="A1957" s="403" t="s">
        <v>2307</v>
      </c>
      <c r="B1957" s="404">
        <v>4728.12</v>
      </c>
      <c r="C1957" s="405">
        <f t="shared" si="1"/>
        <v>-0.01113490722</v>
      </c>
      <c r="D1957" s="403" t="s">
        <v>2307</v>
      </c>
      <c r="E1957" s="406">
        <v>80.73</v>
      </c>
      <c r="F1957" s="405">
        <f t="shared" si="2"/>
        <v>-0.01979116076</v>
      </c>
    </row>
    <row r="1958" ht="15.75" customHeight="1">
      <c r="A1958" s="403" t="s">
        <v>2308</v>
      </c>
      <c r="B1958" s="404">
        <v>4781.36</v>
      </c>
      <c r="C1958" s="405">
        <f t="shared" si="1"/>
        <v>-0.004011981786</v>
      </c>
      <c r="D1958" s="403" t="s">
        <v>2308</v>
      </c>
      <c r="E1958" s="406">
        <v>82.36</v>
      </c>
      <c r="F1958" s="405">
        <f t="shared" si="2"/>
        <v>-0.02266524267</v>
      </c>
    </row>
    <row r="1959" ht="15.75" customHeight="1">
      <c r="A1959" s="403" t="s">
        <v>2309</v>
      </c>
      <c r="B1959" s="404">
        <v>4800.62</v>
      </c>
      <c r="C1959" s="405">
        <f t="shared" si="1"/>
        <v>-0.006767590874</v>
      </c>
      <c r="D1959" s="403" t="s">
        <v>2309</v>
      </c>
      <c r="E1959" s="406">
        <v>84.27</v>
      </c>
      <c r="F1959" s="405">
        <f t="shared" si="2"/>
        <v>-0.01068325898</v>
      </c>
    </row>
    <row r="1960" ht="15.75" customHeight="1">
      <c r="A1960" s="403" t="s">
        <v>2310</v>
      </c>
      <c r="B1960" s="404">
        <v>4833.33</v>
      </c>
      <c r="C1960" s="405">
        <f t="shared" si="1"/>
        <v>0.0003601298951</v>
      </c>
      <c r="D1960" s="403" t="s">
        <v>2310</v>
      </c>
      <c r="E1960" s="406">
        <v>85.18</v>
      </c>
      <c r="F1960" s="405">
        <f t="shared" si="2"/>
        <v>-0.01263475136</v>
      </c>
    </row>
    <row r="1961" ht="15.75" customHeight="1">
      <c r="A1961" s="403" t="s">
        <v>2311</v>
      </c>
      <c r="B1961" s="404">
        <v>4831.59</v>
      </c>
      <c r="C1961" s="405">
        <f t="shared" si="1"/>
        <v>0.003528849749</v>
      </c>
      <c r="D1961" s="403" t="s">
        <v>2311</v>
      </c>
      <c r="E1961" s="406">
        <v>86.27</v>
      </c>
      <c r="F1961" s="405">
        <f t="shared" si="2"/>
        <v>0.02264106211</v>
      </c>
    </row>
    <row r="1962" ht="15.75" customHeight="1">
      <c r="A1962" s="403" t="s">
        <v>2312</v>
      </c>
      <c r="B1962" s="404">
        <v>4814.6</v>
      </c>
      <c r="C1962" s="405">
        <f t="shared" si="1"/>
        <v>-0.00872150481</v>
      </c>
      <c r="D1962" s="403" t="s">
        <v>2312</v>
      </c>
      <c r="E1962" s="406">
        <v>84.36</v>
      </c>
      <c r="F1962" s="405">
        <f t="shared" si="2"/>
        <v>-0.01275599766</v>
      </c>
    </row>
    <row r="1963" ht="15.75" customHeight="1">
      <c r="A1963" s="403" t="s">
        <v>2313</v>
      </c>
      <c r="B1963" s="404">
        <v>4856.96</v>
      </c>
      <c r="C1963" s="405">
        <f t="shared" si="1"/>
        <v>0.001005754233</v>
      </c>
      <c r="D1963" s="403" t="s">
        <v>2313</v>
      </c>
      <c r="E1963" s="406">
        <v>85.45</v>
      </c>
      <c r="F1963" s="405">
        <f t="shared" si="2"/>
        <v>-0.01883109427</v>
      </c>
    </row>
    <row r="1964" ht="15.75" customHeight="1">
      <c r="A1964" s="403" t="s">
        <v>2314</v>
      </c>
      <c r="B1964" s="404">
        <v>4852.08</v>
      </c>
      <c r="C1964" s="405">
        <f t="shared" si="1"/>
        <v>-0.0002245954706</v>
      </c>
      <c r="D1964" s="403" t="s">
        <v>2314</v>
      </c>
      <c r="E1964" s="406">
        <v>87.09</v>
      </c>
      <c r="F1964" s="405">
        <f t="shared" si="2"/>
        <v>0.02026710403</v>
      </c>
    </row>
    <row r="1965" ht="15.75" customHeight="1">
      <c r="A1965" s="403" t="s">
        <v>2315</v>
      </c>
      <c r="B1965" s="404">
        <v>4853.17</v>
      </c>
      <c r="C1965" s="405">
        <f t="shared" si="1"/>
        <v>-0.002790363179</v>
      </c>
      <c r="D1965" s="403" t="s">
        <v>2315</v>
      </c>
      <c r="E1965" s="406">
        <v>85.36</v>
      </c>
      <c r="F1965" s="405">
        <f t="shared" si="2"/>
        <v>-0.01681640175</v>
      </c>
    </row>
    <row r="1966" ht="15.75" customHeight="1">
      <c r="A1966" s="403" t="s">
        <v>2316</v>
      </c>
      <c r="B1966" s="404">
        <v>4866.75</v>
      </c>
      <c r="C1966" s="405">
        <f t="shared" si="1"/>
        <v>0.002773376411</v>
      </c>
      <c r="D1966" s="403" t="s">
        <v>2316</v>
      </c>
      <c r="E1966" s="406">
        <v>86.82</v>
      </c>
      <c r="F1966" s="405">
        <f t="shared" si="2"/>
        <v>-0.005156411138</v>
      </c>
    </row>
    <row r="1967" ht="15.75" customHeight="1">
      <c r="A1967" s="403" t="s">
        <v>2317</v>
      </c>
      <c r="B1967" s="404">
        <v>4853.29</v>
      </c>
      <c r="C1967" s="405">
        <f t="shared" si="1"/>
        <v>0.002412420662</v>
      </c>
      <c r="D1967" s="403" t="s">
        <v>2317</v>
      </c>
      <c r="E1967" s="406">
        <v>87.27</v>
      </c>
      <c r="F1967" s="405">
        <f t="shared" si="2"/>
        <v>0.02345490794</v>
      </c>
    </row>
    <row r="1968" ht="15.75" customHeight="1">
      <c r="A1968" s="403" t="s">
        <v>2318</v>
      </c>
      <c r="B1968" s="404">
        <v>4841.61</v>
      </c>
      <c r="C1968" s="405">
        <f t="shared" si="1"/>
        <v>0.002262621411</v>
      </c>
      <c r="D1968" s="403" t="s">
        <v>2318</v>
      </c>
      <c r="E1968" s="406">
        <v>85.27</v>
      </c>
      <c r="F1968" s="405">
        <f t="shared" si="2"/>
        <v>0.01620784174</v>
      </c>
    </row>
    <row r="1969" ht="15.75" customHeight="1">
      <c r="A1969" s="403" t="s">
        <v>2319</v>
      </c>
      <c r="B1969" s="404">
        <v>4830.68</v>
      </c>
      <c r="C1969" s="405">
        <f t="shared" si="1"/>
        <v>0.002330141406</v>
      </c>
      <c r="D1969" s="403" t="s">
        <v>2319</v>
      </c>
      <c r="E1969" s="406">
        <v>83.91</v>
      </c>
      <c r="F1969" s="405">
        <f t="shared" si="2"/>
        <v>0.03362897265</v>
      </c>
    </row>
    <row r="1970" ht="15.75" customHeight="1">
      <c r="A1970" s="403" t="s">
        <v>2320</v>
      </c>
      <c r="B1970" s="404">
        <v>4819.45</v>
      </c>
      <c r="C1970" s="405">
        <f t="shared" si="1"/>
        <v>0.004719803369</v>
      </c>
      <c r="D1970" s="403" t="s">
        <v>2320</v>
      </c>
      <c r="E1970" s="406">
        <v>81.18</v>
      </c>
      <c r="F1970" s="405">
        <f t="shared" si="2"/>
        <v>0.01247193814</v>
      </c>
    </row>
    <row r="1971" ht="15.75" customHeight="1">
      <c r="A1971" s="403" t="s">
        <v>2321</v>
      </c>
      <c r="B1971" s="404">
        <v>4796.81</v>
      </c>
      <c r="C1971" s="405">
        <f t="shared" si="1"/>
        <v>-0.001039193636</v>
      </c>
      <c r="D1971" s="403" t="s">
        <v>2321</v>
      </c>
      <c r="E1971" s="406">
        <v>80.18</v>
      </c>
      <c r="F1971" s="405">
        <f t="shared" si="2"/>
        <v>0.03391360413</v>
      </c>
    </row>
    <row r="1972" ht="15.75" customHeight="1">
      <c r="A1972" s="403" t="s">
        <v>2322</v>
      </c>
      <c r="B1972" s="404">
        <v>4801.8</v>
      </c>
      <c r="C1972" s="405">
        <f t="shared" si="1"/>
        <v>0.003261466845</v>
      </c>
      <c r="D1972" s="403" t="s">
        <v>2322</v>
      </c>
      <c r="E1972" s="406">
        <v>77.55</v>
      </c>
      <c r="F1972" s="405">
        <f t="shared" si="2"/>
        <v>0.02525118985</v>
      </c>
    </row>
    <row r="1973" ht="15.75" customHeight="1">
      <c r="A1973" s="403" t="s">
        <v>2323</v>
      </c>
      <c r="B1973" s="404">
        <v>4786.19</v>
      </c>
      <c r="C1973" s="405">
        <f t="shared" si="1"/>
        <v>0.00375186125</v>
      </c>
      <c r="D1973" s="403" t="s">
        <v>2323</v>
      </c>
      <c r="E1973" s="406">
        <v>75.64</v>
      </c>
      <c r="F1973" s="405">
        <f t="shared" si="2"/>
        <v>-0.01880918407</v>
      </c>
    </row>
    <row r="1974" ht="15.75" customHeight="1">
      <c r="A1974" s="403" t="s">
        <v>2324</v>
      </c>
      <c r="B1974" s="404">
        <v>4768.3</v>
      </c>
      <c r="C1974" s="405">
        <f t="shared" si="1"/>
        <v>0.001714235296</v>
      </c>
      <c r="D1974" s="403" t="s">
        <v>2324</v>
      </c>
      <c r="E1974" s="406">
        <v>77.09</v>
      </c>
      <c r="F1974" s="405">
        <f t="shared" si="2"/>
        <v>0.01916975145</v>
      </c>
    </row>
    <row r="1975" ht="15.75" customHeight="1">
      <c r="A1975" s="403" t="s">
        <v>2325</v>
      </c>
      <c r="B1975" s="404">
        <v>4760.14</v>
      </c>
      <c r="C1975" s="405">
        <f t="shared" si="1"/>
        <v>0.0003593622266</v>
      </c>
      <c r="D1975" s="403" t="s">
        <v>2325</v>
      </c>
      <c r="E1975" s="406">
        <v>75.64</v>
      </c>
      <c r="F1975" s="405">
        <f t="shared" si="2"/>
        <v>0.01339764202</v>
      </c>
    </row>
    <row r="1976" ht="15.75" customHeight="1">
      <c r="A1976" s="403" t="s">
        <v>2326</v>
      </c>
      <c r="B1976" s="404">
        <v>4758.43</v>
      </c>
      <c r="C1976" s="405">
        <f t="shared" si="1"/>
        <v>-0.005440530384</v>
      </c>
      <c r="D1976" s="403" t="s">
        <v>2326</v>
      </c>
      <c r="E1976" s="406">
        <v>74.64</v>
      </c>
      <c r="F1976" s="405">
        <f t="shared" si="2"/>
        <v>-0.01789473684</v>
      </c>
    </row>
    <row r="1977" ht="15.75" customHeight="1">
      <c r="A1977" s="403" t="s">
        <v>2327</v>
      </c>
      <c r="B1977" s="404">
        <v>4784.46</v>
      </c>
      <c r="C1977" s="405">
        <f t="shared" si="1"/>
        <v>-0.001554703657</v>
      </c>
      <c r="D1977" s="403" t="s">
        <v>2327</v>
      </c>
      <c r="E1977" s="406">
        <v>76.0</v>
      </c>
      <c r="F1977" s="405">
        <f t="shared" si="2"/>
        <v>-0.009513879838</v>
      </c>
    </row>
    <row r="1978" ht="15.75" customHeight="1">
      <c r="A1978" s="403" t="s">
        <v>2328</v>
      </c>
      <c r="B1978" s="404">
        <v>4791.91</v>
      </c>
      <c r="C1978" s="405">
        <f t="shared" si="1"/>
        <v>0.004035493908</v>
      </c>
      <c r="D1978" s="403" t="s">
        <v>2328</v>
      </c>
      <c r="E1978" s="406">
        <v>76.73</v>
      </c>
      <c r="F1978" s="405">
        <f t="shared" si="2"/>
        <v>0.01939683805</v>
      </c>
    </row>
    <row r="1979" ht="15.75" customHeight="1">
      <c r="A1979" s="403" t="s">
        <v>2329</v>
      </c>
      <c r="B1979" s="404">
        <v>4772.65</v>
      </c>
      <c r="C1979" s="405">
        <f t="shared" si="1"/>
        <v>0.001454134947</v>
      </c>
      <c r="D1979" s="403" t="s">
        <v>2329</v>
      </c>
      <c r="E1979" s="406">
        <v>75.27</v>
      </c>
      <c r="F1979" s="405">
        <f t="shared" si="2"/>
        <v>0.0146939876</v>
      </c>
    </row>
    <row r="1980" ht="15.75" customHeight="1">
      <c r="A1980" s="403" t="s">
        <v>2330</v>
      </c>
      <c r="B1980" s="404">
        <v>4765.72</v>
      </c>
      <c r="C1980" s="405">
        <f t="shared" si="1"/>
        <v>0.0003862397877</v>
      </c>
      <c r="D1980" s="403" t="s">
        <v>2330</v>
      </c>
      <c r="E1980" s="406">
        <v>74.18</v>
      </c>
      <c r="F1980" s="405">
        <f t="shared" si="2"/>
        <v>0</v>
      </c>
    </row>
    <row r="1981" ht="15.75" customHeight="1">
      <c r="A1981" s="403" t="s">
        <v>2331</v>
      </c>
      <c r="B1981" s="404">
        <v>4763.88</v>
      </c>
      <c r="C1981" s="405">
        <f t="shared" si="1"/>
        <v>0.00833313931</v>
      </c>
      <c r="D1981" s="403" t="s">
        <v>2331</v>
      </c>
      <c r="E1981" s="406">
        <v>74.18</v>
      </c>
      <c r="F1981" s="405">
        <f t="shared" si="2"/>
        <v>0.003653091598</v>
      </c>
    </row>
    <row r="1982" ht="15.75" customHeight="1">
      <c r="A1982" s="403" t="s">
        <v>2332</v>
      </c>
      <c r="B1982" s="404">
        <v>4724.51</v>
      </c>
      <c r="C1982" s="405">
        <f t="shared" si="1"/>
        <v>-0.009258366082</v>
      </c>
      <c r="D1982" s="403" t="s">
        <v>2332</v>
      </c>
      <c r="E1982" s="406">
        <v>73.91</v>
      </c>
      <c r="F1982" s="405">
        <f t="shared" si="2"/>
        <v>-0.01097283554</v>
      </c>
    </row>
    <row r="1983" ht="15.75" customHeight="1">
      <c r="A1983" s="403" t="s">
        <v>2333</v>
      </c>
      <c r="B1983" s="404">
        <v>4768.66</v>
      </c>
      <c r="C1983" s="405">
        <f t="shared" si="1"/>
        <v>-0.00465667704</v>
      </c>
      <c r="D1983" s="403" t="s">
        <v>2333</v>
      </c>
      <c r="E1983" s="406">
        <v>74.73</v>
      </c>
      <c r="F1983" s="405">
        <f t="shared" si="2"/>
        <v>-0.007174172977</v>
      </c>
    </row>
    <row r="1984" ht="15.75" customHeight="1">
      <c r="A1984" s="403" t="s">
        <v>2334</v>
      </c>
      <c r="B1984" s="404">
        <v>4790.97</v>
      </c>
      <c r="C1984" s="405">
        <f t="shared" si="1"/>
        <v>-0.004539957863</v>
      </c>
      <c r="D1984" s="403" t="s">
        <v>2334</v>
      </c>
      <c r="E1984" s="406">
        <v>75.27</v>
      </c>
      <c r="F1984" s="405">
        <f t="shared" si="2"/>
        <v>-0.002385685885</v>
      </c>
    </row>
    <row r="1985" ht="15.75" customHeight="1">
      <c r="A1985" s="403" t="s">
        <v>2335</v>
      </c>
      <c r="B1985" s="404">
        <v>4812.82</v>
      </c>
      <c r="C1985" s="405">
        <f t="shared" si="1"/>
        <v>0.001491993799</v>
      </c>
      <c r="D1985" s="403" t="s">
        <v>2335</v>
      </c>
      <c r="E1985" s="406">
        <v>75.45</v>
      </c>
      <c r="F1985" s="405">
        <f t="shared" si="2"/>
        <v>-0.003697345834</v>
      </c>
    </row>
    <row r="1986" ht="15.75" customHeight="1">
      <c r="A1986" s="403" t="s">
        <v>2336</v>
      </c>
      <c r="B1986" s="404">
        <v>4805.65</v>
      </c>
      <c r="C1986" s="405">
        <f t="shared" si="1"/>
        <v>0.002653908987</v>
      </c>
      <c r="D1986" s="403" t="s">
        <v>2336</v>
      </c>
      <c r="E1986" s="406">
        <v>75.73</v>
      </c>
      <c r="F1986" s="405">
        <f t="shared" si="2"/>
        <v>0.006111332536</v>
      </c>
    </row>
    <row r="1987" ht="15.75" customHeight="1">
      <c r="A1987" s="403" t="s">
        <v>2337</v>
      </c>
      <c r="B1987" s="404">
        <v>4792.93</v>
      </c>
      <c r="C1987" s="405">
        <f t="shared" si="1"/>
        <v>-0.0002211101817</v>
      </c>
      <c r="D1987" s="403" t="s">
        <v>2337</v>
      </c>
      <c r="E1987" s="406">
        <v>75.27</v>
      </c>
      <c r="F1987" s="405">
        <f t="shared" si="2"/>
        <v>-0.002385685885</v>
      </c>
    </row>
    <row r="1988" ht="15.75" customHeight="1">
      <c r="A1988" s="403" t="s">
        <v>2338</v>
      </c>
      <c r="B1988" s="404">
        <v>4793.99</v>
      </c>
      <c r="C1988" s="405">
        <f t="shared" si="1"/>
        <v>-0.007806759926</v>
      </c>
      <c r="D1988" s="403" t="s">
        <v>2338</v>
      </c>
      <c r="E1988" s="406">
        <v>75.45</v>
      </c>
      <c r="F1988" s="405">
        <f t="shared" si="2"/>
        <v>-0.009582567603</v>
      </c>
    </row>
    <row r="1989" ht="15.75" customHeight="1">
      <c r="A1989" s="403" t="s">
        <v>2339</v>
      </c>
      <c r="B1989" s="404">
        <v>4831.71</v>
      </c>
      <c r="C1989" s="405">
        <f t="shared" si="1"/>
        <v>-0.001743747611</v>
      </c>
      <c r="D1989" s="403" t="s">
        <v>2339</v>
      </c>
      <c r="E1989" s="406">
        <v>76.18</v>
      </c>
      <c r="F1989" s="405">
        <f t="shared" si="2"/>
        <v>-0.01295672454</v>
      </c>
    </row>
    <row r="1990" ht="15.75" customHeight="1">
      <c r="A1990" s="403" t="s">
        <v>2340</v>
      </c>
      <c r="B1990" s="404">
        <v>4840.15</v>
      </c>
      <c r="C1990" s="405">
        <f t="shared" si="1"/>
        <v>0.004812153698</v>
      </c>
      <c r="D1990" s="403" t="s">
        <v>2340</v>
      </c>
      <c r="E1990" s="406">
        <v>77.18</v>
      </c>
      <c r="F1990" s="405">
        <f t="shared" si="2"/>
        <v>0.01432514128</v>
      </c>
    </row>
    <row r="1991" ht="15.75" customHeight="1">
      <c r="A1991" s="403" t="s">
        <v>2341</v>
      </c>
      <c r="B1991" s="404">
        <v>4816.97</v>
      </c>
      <c r="C1991" s="405">
        <f t="shared" si="1"/>
        <v>0.001601074591</v>
      </c>
      <c r="D1991" s="403" t="s">
        <v>2341</v>
      </c>
      <c r="E1991" s="406">
        <v>76.09</v>
      </c>
      <c r="F1991" s="405">
        <f t="shared" si="2"/>
        <v>-0.01641675284</v>
      </c>
    </row>
    <row r="1992" ht="15.75" customHeight="1">
      <c r="A1992" s="403" t="s">
        <v>2342</v>
      </c>
      <c r="B1992" s="404">
        <v>4809.27</v>
      </c>
      <c r="C1992" s="405">
        <f t="shared" si="1"/>
        <v>0.008653505341</v>
      </c>
      <c r="D1992" s="403" t="s">
        <v>2342</v>
      </c>
      <c r="E1992" s="406">
        <v>77.36</v>
      </c>
      <c r="F1992" s="405">
        <f t="shared" si="2"/>
        <v>-0.002450032237</v>
      </c>
    </row>
    <row r="1993" ht="15.75" customHeight="1">
      <c r="A1993" s="403" t="s">
        <v>2343</v>
      </c>
      <c r="B1993" s="404">
        <v>4768.01</v>
      </c>
      <c r="C1993" s="405">
        <f t="shared" si="1"/>
        <v>-0.003300723274</v>
      </c>
      <c r="D1993" s="403" t="s">
        <v>2343</v>
      </c>
      <c r="E1993" s="406">
        <v>77.55</v>
      </c>
      <c r="F1993" s="405">
        <f t="shared" si="2"/>
        <v>-0.0273422802</v>
      </c>
    </row>
    <row r="1994" ht="15.75" customHeight="1">
      <c r="A1994" s="403" t="s">
        <v>2344</v>
      </c>
      <c r="B1994" s="404">
        <v>4783.8</v>
      </c>
      <c r="C1994" s="405">
        <f t="shared" si="1"/>
        <v>-0.005213282954</v>
      </c>
      <c r="D1994" s="403" t="s">
        <v>2344</v>
      </c>
      <c r="E1994" s="406">
        <v>79.73</v>
      </c>
      <c r="F1994" s="405">
        <f t="shared" si="2"/>
        <v>0.0150222788</v>
      </c>
    </row>
    <row r="1995" ht="15.75" customHeight="1">
      <c r="A1995" s="403" t="s">
        <v>2345</v>
      </c>
      <c r="B1995" s="404">
        <v>4808.87</v>
      </c>
      <c r="C1995" s="405">
        <f t="shared" si="1"/>
        <v>-0.002644339454</v>
      </c>
      <c r="D1995" s="403" t="s">
        <v>2345</v>
      </c>
      <c r="E1995" s="406">
        <v>78.55</v>
      </c>
      <c r="F1995" s="405">
        <f t="shared" si="2"/>
        <v>-0.03453785644</v>
      </c>
    </row>
    <row r="1996" ht="15.75" customHeight="1">
      <c r="A1996" s="403" t="s">
        <v>2346</v>
      </c>
      <c r="B1996" s="404">
        <v>4821.62</v>
      </c>
      <c r="C1996" s="405">
        <f t="shared" si="1"/>
        <v>0.006292432176</v>
      </c>
      <c r="D1996" s="403" t="s">
        <v>2346</v>
      </c>
      <c r="E1996" s="406">
        <v>81.36</v>
      </c>
      <c r="F1996" s="405">
        <f t="shared" si="2"/>
        <v>0.03340530928</v>
      </c>
    </row>
    <row r="1997" ht="15.75" customHeight="1">
      <c r="A1997" s="403" t="s">
        <v>2347</v>
      </c>
      <c r="B1997" s="404">
        <v>4791.47</v>
      </c>
      <c r="C1997" s="405">
        <f t="shared" si="1"/>
        <v>-0.005016996738</v>
      </c>
      <c r="D1997" s="403" t="s">
        <v>2347</v>
      </c>
      <c r="E1997" s="406">
        <v>78.73</v>
      </c>
      <c r="F1997" s="405">
        <f t="shared" si="2"/>
        <v>-0.01698089649</v>
      </c>
    </row>
    <row r="1998" ht="15.75" customHeight="1">
      <c r="A1998" s="403" t="s">
        <v>2348</v>
      </c>
      <c r="B1998" s="404">
        <v>4815.63</v>
      </c>
      <c r="C1998" s="405">
        <f t="shared" si="1"/>
        <v>-0.005928555947</v>
      </c>
      <c r="D1998" s="403" t="s">
        <v>2348</v>
      </c>
      <c r="E1998" s="406">
        <v>80.09</v>
      </c>
      <c r="F1998" s="405">
        <f t="shared" si="2"/>
        <v>-0.02862340813</v>
      </c>
    </row>
    <row r="1999" ht="15.75" customHeight="1">
      <c r="A1999" s="403" t="s">
        <v>2349</v>
      </c>
      <c r="B1999" s="404">
        <v>4844.35</v>
      </c>
      <c r="C1999" s="405">
        <f t="shared" si="1"/>
        <v>-0.004132019036</v>
      </c>
      <c r="D1999" s="403" t="s">
        <v>2349</v>
      </c>
      <c r="E1999" s="406">
        <v>82.45</v>
      </c>
      <c r="F1999" s="405">
        <f t="shared" si="2"/>
        <v>0.01103617413</v>
      </c>
    </row>
    <row r="2000" ht="15.75" customHeight="1">
      <c r="A2000" s="403" t="s">
        <v>2350</v>
      </c>
      <c r="B2000" s="404">
        <v>4864.45</v>
      </c>
      <c r="C2000" s="405">
        <f t="shared" si="1"/>
        <v>-0.001951185484</v>
      </c>
      <c r="D2000" s="403" t="s">
        <v>2350</v>
      </c>
      <c r="E2000" s="406">
        <v>81.55</v>
      </c>
      <c r="F2000" s="405">
        <f t="shared" si="2"/>
        <v>0.02398292315</v>
      </c>
    </row>
    <row r="2001" ht="15.75" customHeight="1">
      <c r="A2001" s="403" t="s">
        <v>2351</v>
      </c>
      <c r="B2001" s="404">
        <v>4873.96</v>
      </c>
      <c r="C2001" s="405">
        <f t="shared" si="1"/>
        <v>0.0004413144191</v>
      </c>
      <c r="D2001" s="403" t="s">
        <v>2351</v>
      </c>
      <c r="E2001" s="406">
        <v>79.64</v>
      </c>
      <c r="F2001" s="405">
        <f t="shared" si="2"/>
        <v>-0.03630203291</v>
      </c>
    </row>
    <row r="2002" ht="15.75" customHeight="1">
      <c r="A2002" s="403" t="s">
        <v>2352</v>
      </c>
      <c r="B2002" s="404">
        <v>4871.81</v>
      </c>
      <c r="C2002" s="405">
        <f t="shared" si="1"/>
        <v>0.001904350598</v>
      </c>
      <c r="D2002" s="403" t="s">
        <v>2352</v>
      </c>
      <c r="E2002" s="406">
        <v>82.64</v>
      </c>
      <c r="F2002" s="405">
        <f t="shared" si="2"/>
        <v>0.001090248334</v>
      </c>
    </row>
    <row r="2003" ht="15.75" customHeight="1">
      <c r="A2003" s="403" t="s">
        <v>2353</v>
      </c>
      <c r="B2003" s="404">
        <v>4862.55</v>
      </c>
      <c r="C2003" s="405">
        <f t="shared" si="1"/>
        <v>0.01260511202</v>
      </c>
      <c r="D2003" s="403" t="s">
        <v>2353</v>
      </c>
      <c r="E2003" s="406">
        <v>82.55</v>
      </c>
      <c r="F2003" s="405">
        <f t="shared" si="2"/>
        <v>0.0342019544</v>
      </c>
    </row>
    <row r="2004" ht="15.75" customHeight="1">
      <c r="A2004" s="403" t="s">
        <v>2354</v>
      </c>
      <c r="B2004" s="404">
        <v>4802.02</v>
      </c>
      <c r="C2004" s="405">
        <f t="shared" si="1"/>
        <v>0.002028253657</v>
      </c>
      <c r="D2004" s="403" t="s">
        <v>2354</v>
      </c>
      <c r="E2004" s="406">
        <v>79.82</v>
      </c>
      <c r="F2004" s="405">
        <f t="shared" si="2"/>
        <v>0.03662337662</v>
      </c>
    </row>
    <row r="2005" ht="15.75" customHeight="1">
      <c r="A2005" s="403" t="s">
        <v>2355</v>
      </c>
      <c r="B2005" s="404">
        <v>4792.3</v>
      </c>
      <c r="C2005" s="405">
        <f t="shared" si="1"/>
        <v>-0.001015181868</v>
      </c>
      <c r="D2005" s="403" t="s">
        <v>2355</v>
      </c>
      <c r="E2005" s="406">
        <v>77.0</v>
      </c>
      <c r="F2005" s="405">
        <f t="shared" si="2"/>
        <v>0.02054340623</v>
      </c>
    </row>
    <row r="2006" ht="15.75" customHeight="1">
      <c r="A2006" s="403" t="s">
        <v>2356</v>
      </c>
      <c r="B2006" s="404">
        <v>4797.17</v>
      </c>
      <c r="C2006" s="405">
        <f t="shared" si="1"/>
        <v>0.004586128114</v>
      </c>
      <c r="D2006" s="403" t="s">
        <v>2356</v>
      </c>
      <c r="E2006" s="406">
        <v>75.45</v>
      </c>
      <c r="F2006" s="405">
        <f t="shared" si="2"/>
        <v>-0.01308044474</v>
      </c>
    </row>
    <row r="2007" ht="15.75" customHeight="1">
      <c r="A2007" s="403" t="s">
        <v>2357</v>
      </c>
      <c r="B2007" s="404">
        <v>4775.27</v>
      </c>
      <c r="C2007" s="405">
        <f t="shared" si="1"/>
        <v>-0.002344097658</v>
      </c>
      <c r="D2007" s="403" t="s">
        <v>2357</v>
      </c>
      <c r="E2007" s="406">
        <v>76.45</v>
      </c>
      <c r="F2007" s="405">
        <f t="shared" si="2"/>
        <v>0.02686366689</v>
      </c>
    </row>
    <row r="2008" ht="15.75" customHeight="1">
      <c r="A2008" s="403" t="s">
        <v>2358</v>
      </c>
      <c r="B2008" s="404">
        <v>4786.49</v>
      </c>
      <c r="C2008" s="405">
        <f t="shared" si="1"/>
        <v>-0.004554539045</v>
      </c>
      <c r="D2008" s="403" t="s">
        <v>2358</v>
      </c>
      <c r="E2008" s="406">
        <v>74.45</v>
      </c>
      <c r="F2008" s="405">
        <f t="shared" si="2"/>
        <v>-0.0421973498</v>
      </c>
    </row>
    <row r="2009" ht="15.75" customHeight="1">
      <c r="A2009" s="403" t="s">
        <v>2359</v>
      </c>
      <c r="B2009" s="404">
        <v>4808.39</v>
      </c>
      <c r="C2009" s="405">
        <f t="shared" si="1"/>
        <v>0.01400683682</v>
      </c>
      <c r="D2009" s="403" t="s">
        <v>2359</v>
      </c>
      <c r="E2009" s="406">
        <v>77.73</v>
      </c>
      <c r="F2009" s="405">
        <f t="shared" si="2"/>
        <v>0.05827093261</v>
      </c>
    </row>
    <row r="2010" ht="15.75" customHeight="1">
      <c r="A2010" s="403" t="s">
        <v>2360</v>
      </c>
      <c r="B2010" s="404">
        <v>4741.97</v>
      </c>
      <c r="C2010" s="405">
        <f t="shared" si="1"/>
        <v>0.002253075787</v>
      </c>
      <c r="D2010" s="403" t="s">
        <v>2360</v>
      </c>
      <c r="E2010" s="406">
        <v>73.45</v>
      </c>
      <c r="F2010" s="405">
        <f t="shared" si="2"/>
        <v>-0.02534501062</v>
      </c>
    </row>
    <row r="2011" ht="15.75" customHeight="1">
      <c r="A2011" s="403" t="s">
        <v>2361</v>
      </c>
      <c r="B2011" s="404">
        <v>4731.31</v>
      </c>
      <c r="C2011" s="405">
        <f t="shared" si="1"/>
        <v>0.01614645639</v>
      </c>
      <c r="D2011" s="403" t="s">
        <v>2361</v>
      </c>
      <c r="E2011" s="406">
        <v>75.36</v>
      </c>
      <c r="F2011" s="405">
        <f t="shared" si="2"/>
        <v>0.0492898914</v>
      </c>
    </row>
    <row r="2012" ht="15.75" customHeight="1">
      <c r="A2012" s="403" t="s">
        <v>2362</v>
      </c>
      <c r="B2012" s="404">
        <v>4656.13</v>
      </c>
      <c r="C2012" s="405">
        <f t="shared" si="1"/>
        <v>0.005893472461</v>
      </c>
      <c r="D2012" s="403" t="s">
        <v>2362</v>
      </c>
      <c r="E2012" s="406">
        <v>71.82</v>
      </c>
      <c r="F2012" s="405">
        <f t="shared" si="2"/>
        <v>0.06321243523</v>
      </c>
    </row>
    <row r="2013" ht="15.75" customHeight="1">
      <c r="A2013" s="403" t="s">
        <v>2363</v>
      </c>
      <c r="B2013" s="404">
        <v>4628.85</v>
      </c>
      <c r="C2013" s="405">
        <f t="shared" si="1"/>
        <v>0.002959791471</v>
      </c>
      <c r="D2013" s="403" t="s">
        <v>2363</v>
      </c>
      <c r="E2013" s="406">
        <v>67.55</v>
      </c>
      <c r="F2013" s="405">
        <f t="shared" si="2"/>
        <v>0.005507591545</v>
      </c>
    </row>
    <row r="2014" ht="15.75" customHeight="1">
      <c r="A2014" s="403" t="s">
        <v>2364</v>
      </c>
      <c r="B2014" s="404">
        <v>4615.19</v>
      </c>
      <c r="C2014" s="405">
        <f t="shared" si="1"/>
        <v>0.003321804122</v>
      </c>
      <c r="D2014" s="403" t="s">
        <v>2364</v>
      </c>
      <c r="E2014" s="406">
        <v>67.18</v>
      </c>
      <c r="F2014" s="405">
        <f t="shared" si="2"/>
        <v>-0.02255201513</v>
      </c>
    </row>
    <row r="2015" ht="15.75" customHeight="1">
      <c r="A2015" s="403" t="s">
        <v>2365</v>
      </c>
      <c r="B2015" s="404">
        <v>4599.91</v>
      </c>
      <c r="C2015" s="405">
        <f t="shared" si="1"/>
        <v>0.004408566463</v>
      </c>
      <c r="D2015" s="403" t="s">
        <v>2365</v>
      </c>
      <c r="E2015" s="406">
        <v>68.73</v>
      </c>
      <c r="F2015" s="405">
        <f t="shared" si="2"/>
        <v>0.02444477567</v>
      </c>
    </row>
    <row r="2016" ht="15.75" customHeight="1">
      <c r="A2016" s="403" t="s">
        <v>2366</v>
      </c>
      <c r="B2016" s="404">
        <v>4579.72</v>
      </c>
      <c r="C2016" s="405">
        <f t="shared" si="1"/>
        <v>0.003171793816</v>
      </c>
      <c r="D2016" s="403" t="s">
        <v>2366</v>
      </c>
      <c r="E2016" s="406">
        <v>67.09</v>
      </c>
      <c r="F2016" s="405">
        <f t="shared" si="2"/>
        <v>0.00675270108</v>
      </c>
    </row>
    <row r="2017" ht="15.75" customHeight="1">
      <c r="A2017" s="403" t="s">
        <v>2367</v>
      </c>
      <c r="B2017" s="404">
        <v>4565.24</v>
      </c>
      <c r="C2017" s="405">
        <f t="shared" si="1"/>
        <v>0.008511700551</v>
      </c>
      <c r="D2017" s="403" t="s">
        <v>2367</v>
      </c>
      <c r="E2017" s="406">
        <v>66.64</v>
      </c>
      <c r="F2017" s="405">
        <f t="shared" si="2"/>
        <v>0.009696969697</v>
      </c>
    </row>
    <row r="2018" ht="15.75" customHeight="1">
      <c r="A2018" s="403" t="s">
        <v>2368</v>
      </c>
      <c r="B2018" s="404">
        <v>4526.71</v>
      </c>
      <c r="C2018" s="405">
        <f t="shared" si="1"/>
        <v>-0.002048059965</v>
      </c>
      <c r="D2018" s="403" t="s">
        <v>2368</v>
      </c>
      <c r="E2018" s="406">
        <v>66.0</v>
      </c>
      <c r="F2018" s="405">
        <f t="shared" si="2"/>
        <v>0.005484460695</v>
      </c>
    </row>
    <row r="2019" ht="15.75" customHeight="1">
      <c r="A2019" s="403" t="s">
        <v>2369</v>
      </c>
      <c r="B2019" s="404">
        <v>4536.0</v>
      </c>
      <c r="C2019" s="405">
        <f t="shared" si="1"/>
        <v>-0.007999860035</v>
      </c>
      <c r="D2019" s="403" t="s">
        <v>2369</v>
      </c>
      <c r="E2019" s="406">
        <v>65.64</v>
      </c>
      <c r="F2019" s="405">
        <f t="shared" si="2"/>
        <v>-0.0150060024</v>
      </c>
    </row>
    <row r="2020" ht="15.75" customHeight="1">
      <c r="A2020" s="403" t="s">
        <v>2370</v>
      </c>
      <c r="B2020" s="404">
        <v>4572.58</v>
      </c>
      <c r="C2020" s="405">
        <f t="shared" si="1"/>
        <v>-0.002295389583</v>
      </c>
      <c r="D2020" s="403" t="s">
        <v>2370</v>
      </c>
      <c r="E2020" s="406">
        <v>66.64</v>
      </c>
      <c r="F2020" s="405">
        <f t="shared" si="2"/>
        <v>-0.00403527126</v>
      </c>
    </row>
    <row r="2021" ht="15.75" customHeight="1">
      <c r="A2021" s="403" t="s">
        <v>2371</v>
      </c>
      <c r="B2021" s="404">
        <v>4583.1</v>
      </c>
      <c r="C2021" s="405">
        <f t="shared" si="1"/>
        <v>0.01127983795</v>
      </c>
      <c r="D2021" s="403" t="s">
        <v>2371</v>
      </c>
      <c r="E2021" s="406">
        <v>66.91</v>
      </c>
      <c r="F2021" s="405">
        <f t="shared" si="2"/>
        <v>0</v>
      </c>
    </row>
    <row r="2022" ht="15.75" customHeight="1">
      <c r="A2022" s="403" t="s">
        <v>2372</v>
      </c>
      <c r="B2022" s="404">
        <v>4531.98</v>
      </c>
      <c r="C2022" s="405">
        <f t="shared" si="1"/>
        <v>0.006610072364</v>
      </c>
      <c r="D2022" s="403" t="s">
        <v>2372</v>
      </c>
      <c r="E2022" s="406">
        <v>66.91</v>
      </c>
      <c r="F2022" s="405">
        <f t="shared" si="2"/>
        <v>0.02796128438</v>
      </c>
    </row>
    <row r="2023" ht="15.75" customHeight="1">
      <c r="A2023" s="403" t="s">
        <v>2373</v>
      </c>
      <c r="B2023" s="404">
        <v>4502.22</v>
      </c>
      <c r="C2023" s="405">
        <f t="shared" si="1"/>
        <v>0.01053581369</v>
      </c>
      <c r="D2023" s="403" t="s">
        <v>2373</v>
      </c>
      <c r="E2023" s="406">
        <v>65.09</v>
      </c>
      <c r="F2023" s="405">
        <f t="shared" si="2"/>
        <v>0.009930178433</v>
      </c>
    </row>
    <row r="2024" ht="15.75" customHeight="1">
      <c r="A2024" s="403" t="s">
        <v>2374</v>
      </c>
      <c r="B2024" s="404">
        <v>4455.28</v>
      </c>
      <c r="C2024" s="405">
        <f t="shared" si="1"/>
        <v>-0.0004397340058</v>
      </c>
      <c r="D2024" s="403" t="s">
        <v>2374</v>
      </c>
      <c r="E2024" s="406">
        <v>64.45</v>
      </c>
      <c r="F2024" s="405">
        <f t="shared" si="2"/>
        <v>-0.01947360414</v>
      </c>
    </row>
    <row r="2025" ht="15.75" customHeight="1">
      <c r="A2025" s="403" t="s">
        <v>2375</v>
      </c>
      <c r="B2025" s="404">
        <v>4457.24</v>
      </c>
      <c r="C2025" s="405">
        <f t="shared" si="1"/>
        <v>-0.007174598225</v>
      </c>
      <c r="D2025" s="403" t="s">
        <v>2375</v>
      </c>
      <c r="E2025" s="406">
        <v>65.73</v>
      </c>
      <c r="F2025" s="405">
        <f t="shared" si="2"/>
        <v>-0.01232156273</v>
      </c>
    </row>
    <row r="2026" ht="15.75" customHeight="1">
      <c r="A2026" s="403" t="s">
        <v>2376</v>
      </c>
      <c r="B2026" s="404">
        <v>4489.45</v>
      </c>
      <c r="C2026" s="405">
        <f t="shared" si="1"/>
        <v>-0.00322603564</v>
      </c>
      <c r="D2026" s="403" t="s">
        <v>2376</v>
      </c>
      <c r="E2026" s="406">
        <v>66.55</v>
      </c>
      <c r="F2026" s="405">
        <f t="shared" si="2"/>
        <v>-0.001350540216</v>
      </c>
    </row>
    <row r="2027" ht="15.75" customHeight="1">
      <c r="A2027" s="403" t="s">
        <v>2377</v>
      </c>
      <c r="B2027" s="404">
        <v>4503.98</v>
      </c>
      <c r="C2027" s="405">
        <f t="shared" si="1"/>
        <v>-0.001657999849</v>
      </c>
      <c r="D2027" s="403" t="s">
        <v>2377</v>
      </c>
      <c r="E2027" s="406">
        <v>66.64</v>
      </c>
      <c r="F2027" s="405">
        <f t="shared" si="2"/>
        <v>-0.008038106579</v>
      </c>
    </row>
    <row r="2028" ht="15.75" customHeight="1">
      <c r="A2028" s="403" t="s">
        <v>2378</v>
      </c>
      <c r="B2028" s="404">
        <v>4511.46</v>
      </c>
      <c r="C2028" s="405">
        <f t="shared" si="1"/>
        <v>-0.001856256292</v>
      </c>
      <c r="D2028" s="403" t="s">
        <v>2378</v>
      </c>
      <c r="E2028" s="406">
        <v>67.18</v>
      </c>
      <c r="F2028" s="405">
        <f t="shared" si="2"/>
        <v>-0.00547742413</v>
      </c>
    </row>
    <row r="2029" ht="15.75" customHeight="1">
      <c r="A2029" s="403" t="s">
        <v>2379</v>
      </c>
      <c r="B2029" s="404">
        <v>4519.85</v>
      </c>
      <c r="C2029" s="405">
        <f t="shared" si="1"/>
        <v>-0.001669828887</v>
      </c>
      <c r="D2029" s="403" t="s">
        <v>2379</v>
      </c>
      <c r="E2029" s="406">
        <v>67.55</v>
      </c>
      <c r="F2029" s="405">
        <f t="shared" si="2"/>
        <v>0.0193149238</v>
      </c>
    </row>
    <row r="2030" ht="15.75" customHeight="1">
      <c r="A2030" s="403" t="s">
        <v>2380</v>
      </c>
      <c r="B2030" s="404">
        <v>4527.41</v>
      </c>
      <c r="C2030" s="405">
        <f t="shared" si="1"/>
        <v>0.004593151101</v>
      </c>
      <c r="D2030" s="403" t="s">
        <v>2380</v>
      </c>
      <c r="E2030" s="406">
        <v>66.27</v>
      </c>
      <c r="F2030" s="405">
        <f t="shared" si="2"/>
        <v>0.001359927471</v>
      </c>
    </row>
    <row r="2031" ht="15.75" customHeight="1">
      <c r="A2031" s="403" t="s">
        <v>2381</v>
      </c>
      <c r="B2031" s="404">
        <v>4506.71</v>
      </c>
      <c r="C2031" s="405">
        <f t="shared" si="1"/>
        <v>0.006512490089</v>
      </c>
      <c r="D2031" s="403" t="s">
        <v>2381</v>
      </c>
      <c r="E2031" s="406">
        <v>66.18</v>
      </c>
      <c r="F2031" s="405">
        <f t="shared" si="2"/>
        <v>0.02827843381</v>
      </c>
    </row>
    <row r="2032" ht="15.75" customHeight="1">
      <c r="A2032" s="403" t="s">
        <v>2382</v>
      </c>
      <c r="B2032" s="404">
        <v>4477.55</v>
      </c>
      <c r="C2032" s="405">
        <f t="shared" si="1"/>
        <v>0.005431853701</v>
      </c>
      <c r="D2032" s="403" t="s">
        <v>2382</v>
      </c>
      <c r="E2032" s="406">
        <v>64.36</v>
      </c>
      <c r="F2032" s="405">
        <f t="shared" si="2"/>
        <v>0.0597727647</v>
      </c>
    </row>
    <row r="2033" ht="15.75" customHeight="1">
      <c r="A2033" s="403" t="s">
        <v>2383</v>
      </c>
      <c r="B2033" s="404">
        <v>4453.36</v>
      </c>
      <c r="C2033" s="405">
        <f t="shared" si="1"/>
        <v>-0.01368066922</v>
      </c>
      <c r="D2033" s="403" t="s">
        <v>2383</v>
      </c>
      <c r="E2033" s="406">
        <v>60.73</v>
      </c>
      <c r="F2033" s="405">
        <f t="shared" si="2"/>
        <v>-0.02754203363</v>
      </c>
    </row>
    <row r="2034" ht="15.75" customHeight="1">
      <c r="A2034" s="403" t="s">
        <v>2384</v>
      </c>
      <c r="B2034" s="404">
        <v>4515.13</v>
      </c>
      <c r="C2034" s="405">
        <f t="shared" si="1"/>
        <v>-0.009118480999</v>
      </c>
      <c r="D2034" s="403" t="s">
        <v>2384</v>
      </c>
      <c r="E2034" s="406">
        <v>62.45</v>
      </c>
      <c r="F2034" s="405">
        <f t="shared" si="2"/>
        <v>-0.04452264382</v>
      </c>
    </row>
    <row r="2035" ht="15.75" customHeight="1">
      <c r="A2035" s="403" t="s">
        <v>2385</v>
      </c>
      <c r="B2035" s="404">
        <v>4556.68</v>
      </c>
      <c r="C2035" s="405">
        <f t="shared" si="1"/>
        <v>0.009461737672</v>
      </c>
      <c r="D2035" s="403" t="s">
        <v>2385</v>
      </c>
      <c r="E2035" s="406">
        <v>65.36</v>
      </c>
      <c r="F2035" s="405">
        <f t="shared" si="2"/>
        <v>0.03303303303</v>
      </c>
    </row>
    <row r="2036" ht="15.75" customHeight="1">
      <c r="A2036" s="403" t="s">
        <v>2386</v>
      </c>
      <c r="B2036" s="404">
        <v>4513.97</v>
      </c>
      <c r="C2036" s="405">
        <f t="shared" si="1"/>
        <v>-0.006230364994</v>
      </c>
      <c r="D2036" s="403" t="s">
        <v>2386</v>
      </c>
      <c r="E2036" s="406">
        <v>63.27</v>
      </c>
      <c r="F2036" s="405">
        <f t="shared" si="2"/>
        <v>-0.00721795073</v>
      </c>
    </row>
    <row r="2037" ht="15.75" customHeight="1">
      <c r="A2037" s="403" t="s">
        <v>2387</v>
      </c>
      <c r="B2037" s="404">
        <v>4542.27</v>
      </c>
      <c r="C2037" s="405">
        <f t="shared" si="1"/>
        <v>-0.01633497196</v>
      </c>
      <c r="D2037" s="403" t="s">
        <v>2387</v>
      </c>
      <c r="E2037" s="406">
        <v>63.73</v>
      </c>
      <c r="F2037" s="405">
        <f t="shared" si="2"/>
        <v>-0.07153263403</v>
      </c>
    </row>
    <row r="2038" ht="15.75" customHeight="1">
      <c r="A2038" s="403" t="s">
        <v>2388</v>
      </c>
      <c r="B2038" s="404">
        <v>4617.7</v>
      </c>
      <c r="C2038" s="405">
        <f t="shared" si="1"/>
        <v>0.005723719459</v>
      </c>
      <c r="D2038" s="403" t="s">
        <v>2388</v>
      </c>
      <c r="E2038" s="406">
        <v>68.64</v>
      </c>
      <c r="F2038" s="405">
        <f t="shared" si="2"/>
        <v>0.002775748722</v>
      </c>
    </row>
    <row r="2039" ht="15.75" customHeight="1">
      <c r="A2039" s="403" t="s">
        <v>2389</v>
      </c>
      <c r="B2039" s="404">
        <v>4591.42</v>
      </c>
      <c r="C2039" s="405">
        <f t="shared" si="1"/>
        <v>0.0009985087773</v>
      </c>
      <c r="D2039" s="403" t="s">
        <v>2389</v>
      </c>
      <c r="E2039" s="406">
        <v>68.45</v>
      </c>
      <c r="F2039" s="405">
        <f t="shared" si="2"/>
        <v>-0.00926327978</v>
      </c>
    </row>
    <row r="2040" ht="15.75" customHeight="1">
      <c r="A2040" s="403" t="s">
        <v>2390</v>
      </c>
      <c r="B2040" s="404">
        <v>4586.84</v>
      </c>
      <c r="C2040" s="405">
        <f t="shared" si="1"/>
        <v>-0.007956951573</v>
      </c>
      <c r="D2040" s="403" t="s">
        <v>2390</v>
      </c>
      <c r="E2040" s="406">
        <v>69.09</v>
      </c>
      <c r="F2040" s="405">
        <f t="shared" si="2"/>
        <v>-0.01679237228</v>
      </c>
    </row>
    <row r="2041" ht="15.75" customHeight="1">
      <c r="A2041" s="403" t="s">
        <v>2391</v>
      </c>
      <c r="B2041" s="404">
        <v>4623.63</v>
      </c>
      <c r="C2041" s="405">
        <f t="shared" si="1"/>
        <v>0.007996599047</v>
      </c>
      <c r="D2041" s="403" t="s">
        <v>2391</v>
      </c>
      <c r="E2041" s="406">
        <v>70.27</v>
      </c>
      <c r="F2041" s="405">
        <f t="shared" si="2"/>
        <v>-0.04329475834</v>
      </c>
    </row>
    <row r="2042" ht="15.75" customHeight="1">
      <c r="A2042" s="403" t="s">
        <v>2392</v>
      </c>
      <c r="B2042" s="404">
        <v>4586.95</v>
      </c>
      <c r="C2042" s="405">
        <f t="shared" si="1"/>
        <v>0.009296543226</v>
      </c>
      <c r="D2042" s="403" t="s">
        <v>2392</v>
      </c>
      <c r="E2042" s="406">
        <v>73.45</v>
      </c>
      <c r="F2042" s="405">
        <f t="shared" si="2"/>
        <v>0.09479803249</v>
      </c>
    </row>
    <row r="2043" ht="15.75" customHeight="1">
      <c r="A2043" s="403" t="s">
        <v>2393</v>
      </c>
      <c r="B2043" s="404">
        <v>4544.7</v>
      </c>
      <c r="C2043" s="405">
        <f t="shared" si="1"/>
        <v>-0.01547186815</v>
      </c>
      <c r="D2043" s="403" t="s">
        <v>2393</v>
      </c>
      <c r="E2043" s="406">
        <v>67.09</v>
      </c>
      <c r="F2043" s="405">
        <f t="shared" si="2"/>
        <v>-0.02894774931</v>
      </c>
    </row>
    <row r="2044" ht="15.75" customHeight="1">
      <c r="A2044" s="403" t="s">
        <v>2394</v>
      </c>
      <c r="B2044" s="404">
        <v>4616.12</v>
      </c>
      <c r="C2044" s="405">
        <f t="shared" si="1"/>
        <v>-0.002385912741</v>
      </c>
      <c r="D2044" s="403" t="s">
        <v>2394</v>
      </c>
      <c r="E2044" s="406">
        <v>69.09</v>
      </c>
      <c r="F2044" s="405">
        <f t="shared" si="2"/>
        <v>0.08257599499</v>
      </c>
    </row>
    <row r="2045" ht="15.75" customHeight="1">
      <c r="A2045" s="403" t="s">
        <v>2395</v>
      </c>
      <c r="B2045" s="404">
        <v>4627.16</v>
      </c>
      <c r="C2045" s="405">
        <f t="shared" si="1"/>
        <v>0.002632713689</v>
      </c>
      <c r="D2045" s="403" t="s">
        <v>2395</v>
      </c>
      <c r="E2045" s="406">
        <v>63.82</v>
      </c>
      <c r="F2045" s="405">
        <f t="shared" si="2"/>
        <v>-0.02772699573</v>
      </c>
    </row>
    <row r="2046" ht="15.75" customHeight="1">
      <c r="A2046" s="403" t="s">
        <v>2396</v>
      </c>
      <c r="B2046" s="404">
        <v>4615.01</v>
      </c>
      <c r="C2046" s="405">
        <f t="shared" si="1"/>
        <v>0.02858180829</v>
      </c>
      <c r="D2046" s="403" t="s">
        <v>2396</v>
      </c>
      <c r="E2046" s="406">
        <v>65.64</v>
      </c>
      <c r="F2046" s="405">
        <f t="shared" si="2"/>
        <v>0.094</v>
      </c>
    </row>
    <row r="2047" ht="15.75" customHeight="1">
      <c r="A2047" s="403" t="s">
        <v>2397</v>
      </c>
      <c r="B2047" s="404">
        <v>4486.77</v>
      </c>
      <c r="C2047" s="405">
        <f t="shared" si="1"/>
        <v>0.0007784479221</v>
      </c>
      <c r="D2047" s="403" t="s">
        <v>2397</v>
      </c>
      <c r="E2047" s="406">
        <v>60.0</v>
      </c>
      <c r="F2047" s="405">
        <f t="shared" si="2"/>
        <v>-0.002991026919</v>
      </c>
    </row>
    <row r="2048" ht="15.75" customHeight="1">
      <c r="A2048" s="403" t="s">
        <v>2398</v>
      </c>
      <c r="B2048" s="404">
        <v>4483.28</v>
      </c>
      <c r="C2048" s="405">
        <f t="shared" si="1"/>
        <v>0.006219181833</v>
      </c>
      <c r="D2048" s="403" t="s">
        <v>2398</v>
      </c>
      <c r="E2048" s="406">
        <v>60.18</v>
      </c>
      <c r="F2048" s="405">
        <f t="shared" si="2"/>
        <v>-0.007585751979</v>
      </c>
    </row>
    <row r="2049" ht="15.75" customHeight="1">
      <c r="A2049" s="403" t="s">
        <v>2399</v>
      </c>
      <c r="B2049" s="404">
        <v>4455.57</v>
      </c>
      <c r="C2049" s="405">
        <f t="shared" si="1"/>
        <v>-0.0008319728745</v>
      </c>
      <c r="D2049" s="403" t="s">
        <v>2399</v>
      </c>
      <c r="E2049" s="406">
        <v>60.64</v>
      </c>
      <c r="F2049" s="405">
        <f t="shared" si="2"/>
        <v>-0.02335319697</v>
      </c>
    </row>
    <row r="2050" ht="15.75" customHeight="1">
      <c r="A2050" s="403" t="s">
        <v>2400</v>
      </c>
      <c r="B2050" s="404">
        <v>4459.28</v>
      </c>
      <c r="C2050" s="405">
        <f t="shared" si="1"/>
        <v>0.011766521</v>
      </c>
      <c r="D2050" s="403" t="s">
        <v>2400</v>
      </c>
      <c r="E2050" s="406">
        <v>62.09</v>
      </c>
      <c r="F2050" s="405">
        <f t="shared" si="2"/>
        <v>0.004367518602</v>
      </c>
    </row>
    <row r="2051" ht="15.75" customHeight="1">
      <c r="A2051" s="403" t="s">
        <v>2401</v>
      </c>
      <c r="B2051" s="404">
        <v>4407.42</v>
      </c>
      <c r="C2051" s="405">
        <f t="shared" si="1"/>
        <v>0.02118401572</v>
      </c>
      <c r="D2051" s="403" t="s">
        <v>2401</v>
      </c>
      <c r="E2051" s="406">
        <v>61.82</v>
      </c>
      <c r="F2051" s="405">
        <f t="shared" si="2"/>
        <v>0.0194591029</v>
      </c>
    </row>
    <row r="2052" ht="15.75" customHeight="1">
      <c r="A2052" s="403" t="s">
        <v>2402</v>
      </c>
      <c r="B2052" s="404">
        <v>4315.99</v>
      </c>
      <c r="C2052" s="405">
        <f t="shared" si="1"/>
        <v>0.0002572493325</v>
      </c>
      <c r="D2052" s="403" t="s">
        <v>2402</v>
      </c>
      <c r="E2052" s="406">
        <v>60.64</v>
      </c>
      <c r="F2052" s="405">
        <f t="shared" si="2"/>
        <v>0.02001682086</v>
      </c>
    </row>
    <row r="2053" ht="15.75" customHeight="1">
      <c r="A2053" s="403" t="s">
        <v>2403</v>
      </c>
      <c r="B2053" s="404">
        <v>4314.88</v>
      </c>
      <c r="C2053" s="405">
        <f t="shared" si="1"/>
        <v>-0.006397000916</v>
      </c>
      <c r="D2053" s="403" t="s">
        <v>2403</v>
      </c>
      <c r="E2053" s="406">
        <v>59.45</v>
      </c>
      <c r="F2053" s="405">
        <f t="shared" si="2"/>
        <v>0.01071064264</v>
      </c>
    </row>
    <row r="2054" ht="15.75" customHeight="1">
      <c r="A2054" s="403" t="s">
        <v>2404</v>
      </c>
      <c r="B2054" s="404">
        <v>4342.66</v>
      </c>
      <c r="C2054" s="405">
        <f t="shared" si="1"/>
        <v>0.003709601744</v>
      </c>
      <c r="D2054" s="403" t="s">
        <v>2404</v>
      </c>
      <c r="E2054" s="406">
        <v>58.82</v>
      </c>
      <c r="F2054" s="405">
        <f t="shared" si="2"/>
        <v>0.04198405669</v>
      </c>
    </row>
    <row r="2055" ht="15.75" customHeight="1">
      <c r="A2055" s="403" t="s">
        <v>2405</v>
      </c>
      <c r="B2055" s="404">
        <v>4326.61</v>
      </c>
      <c r="C2055" s="405">
        <f t="shared" si="1"/>
        <v>-0.005198633318</v>
      </c>
      <c r="D2055" s="403" t="s">
        <v>2405</v>
      </c>
      <c r="E2055" s="406">
        <v>56.45</v>
      </c>
      <c r="F2055" s="405">
        <f t="shared" si="2"/>
        <v>0.003198862627</v>
      </c>
    </row>
    <row r="2056" ht="15.75" customHeight="1">
      <c r="A2056" s="403" t="s">
        <v>2406</v>
      </c>
      <c r="B2056" s="404">
        <v>4349.22</v>
      </c>
      <c r="C2056" s="405">
        <f t="shared" si="1"/>
        <v>0.01687377982</v>
      </c>
      <c r="D2056" s="403" t="s">
        <v>2406</v>
      </c>
      <c r="E2056" s="406">
        <v>56.27</v>
      </c>
      <c r="F2056" s="405">
        <f t="shared" si="2"/>
        <v>-0.006532485876</v>
      </c>
    </row>
    <row r="2057" ht="15.75" customHeight="1">
      <c r="A2057" s="403" t="s">
        <v>2407</v>
      </c>
      <c r="B2057" s="404">
        <v>4277.05</v>
      </c>
      <c r="C2057" s="405">
        <f t="shared" si="1"/>
        <v>0.0375346892</v>
      </c>
      <c r="D2057" s="403" t="s">
        <v>2407</v>
      </c>
      <c r="E2057" s="406">
        <v>56.64</v>
      </c>
      <c r="F2057" s="405">
        <f t="shared" si="2"/>
        <v>0.02312138728</v>
      </c>
    </row>
    <row r="2058" ht="15.75" customHeight="1">
      <c r="A2058" s="403" t="s">
        <v>2408</v>
      </c>
      <c r="B2058" s="404">
        <v>4122.32</v>
      </c>
      <c r="C2058" s="405">
        <f t="shared" si="1"/>
        <v>0.007931773059</v>
      </c>
      <c r="D2058" s="403" t="s">
        <v>2408</v>
      </c>
      <c r="E2058" s="406">
        <v>55.36</v>
      </c>
      <c r="F2058" s="405">
        <f t="shared" si="2"/>
        <v>0.04630504631</v>
      </c>
    </row>
    <row r="2059" ht="15.75" customHeight="1">
      <c r="A2059" s="403" t="s">
        <v>2409</v>
      </c>
      <c r="B2059" s="404">
        <v>4089.88</v>
      </c>
      <c r="C2059" s="405">
        <f t="shared" si="1"/>
        <v>0.01880992534</v>
      </c>
      <c r="D2059" s="403" t="s">
        <v>2409</v>
      </c>
      <c r="E2059" s="406">
        <v>52.91</v>
      </c>
      <c r="F2059" s="405">
        <f t="shared" si="2"/>
        <v>0.0582</v>
      </c>
    </row>
    <row r="2060" ht="15.75" customHeight="1">
      <c r="A2060" s="403" t="s">
        <v>2410</v>
      </c>
      <c r="B2060" s="404">
        <v>4014.37</v>
      </c>
      <c r="C2060" s="405">
        <f t="shared" si="1"/>
        <v>0.01379892063</v>
      </c>
      <c r="D2060" s="403" t="s">
        <v>2410</v>
      </c>
      <c r="E2060" s="406">
        <v>50.0</v>
      </c>
      <c r="F2060" s="405">
        <f t="shared" si="2"/>
        <v>0.01481631825</v>
      </c>
    </row>
    <row r="2061" ht="15.75" customHeight="1">
      <c r="A2061" s="403" t="s">
        <v>2411</v>
      </c>
      <c r="B2061" s="404">
        <v>3959.73</v>
      </c>
      <c r="C2061" s="405">
        <f t="shared" si="1"/>
        <v>-0.02163181198</v>
      </c>
      <c r="D2061" s="403" t="s">
        <v>2411</v>
      </c>
      <c r="E2061" s="406">
        <v>49.27</v>
      </c>
      <c r="F2061" s="405">
        <f t="shared" si="2"/>
        <v>-0.09062384644</v>
      </c>
    </row>
    <row r="2062" ht="15.75" customHeight="1">
      <c r="A2062" s="403" t="s">
        <v>2412</v>
      </c>
      <c r="B2062" s="404">
        <v>4047.28</v>
      </c>
      <c r="C2062" s="405">
        <f t="shared" si="1"/>
        <v>-0.01266588603</v>
      </c>
      <c r="D2062" s="403" t="s">
        <v>2412</v>
      </c>
      <c r="E2062" s="406">
        <v>54.18</v>
      </c>
      <c r="F2062" s="405">
        <f t="shared" si="2"/>
        <v>-0.04343220339</v>
      </c>
    </row>
    <row r="2063" ht="15.75" customHeight="1">
      <c r="A2063" s="403" t="s">
        <v>2413</v>
      </c>
      <c r="B2063" s="404">
        <v>4099.2</v>
      </c>
      <c r="C2063" s="405">
        <f t="shared" si="1"/>
        <v>-0.004683755454</v>
      </c>
      <c r="D2063" s="403" t="s">
        <v>2413</v>
      </c>
      <c r="E2063" s="406">
        <v>56.64</v>
      </c>
      <c r="F2063" s="405">
        <f t="shared" si="2"/>
        <v>-0.01409921671</v>
      </c>
    </row>
    <row r="2064" ht="15.75" customHeight="1">
      <c r="A2064" s="403" t="s">
        <v>2414</v>
      </c>
      <c r="B2064" s="404">
        <v>4118.49</v>
      </c>
      <c r="C2064" s="405">
        <f t="shared" si="1"/>
        <v>0.005866449137</v>
      </c>
      <c r="D2064" s="403" t="s">
        <v>2414</v>
      </c>
      <c r="E2064" s="406">
        <v>57.45</v>
      </c>
      <c r="F2064" s="405">
        <f t="shared" si="2"/>
        <v>-0.04821073559</v>
      </c>
    </row>
    <row r="2065" ht="15.75" customHeight="1">
      <c r="A2065" s="403" t="s">
        <v>2415</v>
      </c>
      <c r="B2065" s="404">
        <v>4094.47</v>
      </c>
      <c r="C2065" s="405">
        <f t="shared" si="1"/>
        <v>-0.02331234197</v>
      </c>
      <c r="D2065" s="403" t="s">
        <v>2415</v>
      </c>
      <c r="E2065" s="406">
        <v>60.36</v>
      </c>
      <c r="F2065" s="405">
        <f t="shared" si="2"/>
        <v>-0.02786277984</v>
      </c>
    </row>
    <row r="2066" ht="15.75" customHeight="1">
      <c r="A2066" s="403" t="s">
        <v>2416</v>
      </c>
      <c r="B2066" s="404">
        <v>4192.2</v>
      </c>
      <c r="C2066" s="405">
        <f t="shared" si="1"/>
        <v>-0.014281885</v>
      </c>
      <c r="D2066" s="403" t="s">
        <v>2416</v>
      </c>
      <c r="E2066" s="406">
        <v>62.09</v>
      </c>
      <c r="F2066" s="405">
        <f t="shared" si="2"/>
        <v>-0.0243557511</v>
      </c>
    </row>
    <row r="2067" ht="15.75" customHeight="1">
      <c r="A2067" s="403" t="s">
        <v>2417</v>
      </c>
      <c r="B2067" s="404">
        <v>4252.94</v>
      </c>
      <c r="C2067" s="405">
        <f t="shared" si="1"/>
        <v>-0.007074084105</v>
      </c>
      <c r="D2067" s="403" t="s">
        <v>2417</v>
      </c>
      <c r="E2067" s="406">
        <v>63.64</v>
      </c>
      <c r="F2067" s="405">
        <f t="shared" si="2"/>
        <v>0.01305316778</v>
      </c>
    </row>
    <row r="2068" ht="15.75" customHeight="1">
      <c r="A2068" s="403" t="s">
        <v>2418</v>
      </c>
      <c r="B2068" s="404">
        <v>4283.24</v>
      </c>
      <c r="C2068" s="405">
        <f t="shared" si="1"/>
        <v>-0.01449982284</v>
      </c>
      <c r="D2068" s="403" t="s">
        <v>2418</v>
      </c>
      <c r="E2068" s="406">
        <v>62.82</v>
      </c>
      <c r="F2068" s="405">
        <f t="shared" si="2"/>
        <v>0.002873563218</v>
      </c>
    </row>
    <row r="2069" ht="15.75" customHeight="1">
      <c r="A2069" s="403" t="s">
        <v>2419</v>
      </c>
      <c r="B2069" s="404">
        <v>4346.26</v>
      </c>
      <c r="C2069" s="405">
        <f t="shared" si="1"/>
        <v>-0.006262503858</v>
      </c>
      <c r="D2069" s="403" t="s">
        <v>2419</v>
      </c>
      <c r="E2069" s="406">
        <v>62.64</v>
      </c>
      <c r="F2069" s="405">
        <f t="shared" si="2"/>
        <v>-0.03630769231</v>
      </c>
    </row>
    <row r="2070" ht="15.75" customHeight="1">
      <c r="A2070" s="403" t="s">
        <v>2420</v>
      </c>
      <c r="B2070" s="404">
        <v>4373.65</v>
      </c>
      <c r="C2070" s="405">
        <f t="shared" si="1"/>
        <v>0.00007317078748</v>
      </c>
      <c r="D2070" s="403" t="s">
        <v>2420</v>
      </c>
      <c r="E2070" s="406">
        <v>65.0</v>
      </c>
      <c r="F2070" s="405">
        <f t="shared" si="2"/>
        <v>0.04535220328</v>
      </c>
    </row>
    <row r="2071" ht="15.75" customHeight="1">
      <c r="A2071" s="403" t="s">
        <v>2421</v>
      </c>
      <c r="B2071" s="404">
        <v>4373.33</v>
      </c>
      <c r="C2071" s="405">
        <f t="shared" si="1"/>
        <v>0.002944623196</v>
      </c>
      <c r="D2071" s="403" t="s">
        <v>2421</v>
      </c>
      <c r="E2071" s="406">
        <v>62.18</v>
      </c>
      <c r="F2071" s="405">
        <f t="shared" si="2"/>
        <v>-0.02980184116</v>
      </c>
    </row>
    <row r="2072" ht="15.75" customHeight="1">
      <c r="A2072" s="403" t="s">
        <v>2422</v>
      </c>
      <c r="B2072" s="404">
        <v>4360.49</v>
      </c>
      <c r="C2072" s="405">
        <f t="shared" si="1"/>
        <v>0.01604755314</v>
      </c>
      <c r="D2072" s="403" t="s">
        <v>2422</v>
      </c>
      <c r="E2072" s="406">
        <v>64.09</v>
      </c>
      <c r="F2072" s="405">
        <f t="shared" si="2"/>
        <v>0.09818368746</v>
      </c>
    </row>
    <row r="2073" ht="15.75" customHeight="1">
      <c r="A2073" s="403" t="s">
        <v>2423</v>
      </c>
      <c r="B2073" s="404">
        <v>4291.62</v>
      </c>
      <c r="C2073" s="405">
        <f t="shared" si="1"/>
        <v>-0.003170532859</v>
      </c>
      <c r="D2073" s="403" t="s">
        <v>2423</v>
      </c>
      <c r="E2073" s="406">
        <v>58.36</v>
      </c>
      <c r="F2073" s="405">
        <f t="shared" si="2"/>
        <v>-0.004774897681</v>
      </c>
    </row>
    <row r="2074" ht="15.75" customHeight="1">
      <c r="A2074" s="403" t="s">
        <v>2424</v>
      </c>
      <c r="B2074" s="404">
        <v>4305.27</v>
      </c>
      <c r="C2074" s="405">
        <f t="shared" si="1"/>
        <v>-0.009346762113</v>
      </c>
      <c r="D2074" s="403" t="s">
        <v>2424</v>
      </c>
      <c r="E2074" s="406">
        <v>58.64</v>
      </c>
      <c r="F2074" s="405">
        <f t="shared" si="2"/>
        <v>0</v>
      </c>
    </row>
    <row r="2075" ht="15.75" customHeight="1">
      <c r="A2075" s="403" t="s">
        <v>2425</v>
      </c>
      <c r="B2075" s="404">
        <v>4345.89</v>
      </c>
      <c r="C2075" s="405">
        <f t="shared" si="1"/>
        <v>-0.0002852456678</v>
      </c>
      <c r="D2075" s="403" t="s">
        <v>2425</v>
      </c>
      <c r="E2075" s="406">
        <v>58.64</v>
      </c>
      <c r="F2075" s="405">
        <f t="shared" si="2"/>
        <v>-0.006101694915</v>
      </c>
    </row>
    <row r="2076" ht="15.75" customHeight="1">
      <c r="A2076" s="403" t="s">
        <v>2426</v>
      </c>
      <c r="B2076" s="404">
        <v>4347.13</v>
      </c>
      <c r="C2076" s="405">
        <f t="shared" si="1"/>
        <v>0.0004833108172</v>
      </c>
      <c r="D2076" s="403" t="s">
        <v>2426</v>
      </c>
      <c r="E2076" s="406">
        <v>59.0</v>
      </c>
      <c r="F2076" s="405">
        <f t="shared" si="2"/>
        <v>-0.01813945748</v>
      </c>
    </row>
    <row r="2077" ht="15.75" customHeight="1">
      <c r="A2077" s="403" t="s">
        <v>2427</v>
      </c>
      <c r="B2077" s="404">
        <v>4345.03</v>
      </c>
      <c r="C2077" s="405">
        <f t="shared" si="1"/>
        <v>-0.01187560407</v>
      </c>
      <c r="D2077" s="403" t="s">
        <v>2427</v>
      </c>
      <c r="E2077" s="406">
        <v>60.09</v>
      </c>
      <c r="F2077" s="405">
        <f t="shared" si="2"/>
        <v>-0.02656730925</v>
      </c>
    </row>
    <row r="2078" ht="15.75" customHeight="1">
      <c r="A2078" s="403" t="s">
        <v>2428</v>
      </c>
      <c r="B2078" s="404">
        <v>4397.25</v>
      </c>
      <c r="C2078" s="405">
        <f t="shared" si="1"/>
        <v>-0.007639186658</v>
      </c>
      <c r="D2078" s="403" t="s">
        <v>2428</v>
      </c>
      <c r="E2078" s="406">
        <v>61.73</v>
      </c>
      <c r="F2078" s="405">
        <f t="shared" si="2"/>
        <v>0.00146009085</v>
      </c>
    </row>
    <row r="2079" ht="15.75" customHeight="1">
      <c r="A2079" s="403" t="s">
        <v>2429</v>
      </c>
      <c r="B2079" s="404">
        <v>4431.1</v>
      </c>
      <c r="C2079" s="405">
        <f t="shared" si="1"/>
        <v>-0.009174599128</v>
      </c>
      <c r="D2079" s="403" t="s">
        <v>2429</v>
      </c>
      <c r="E2079" s="406">
        <v>61.64</v>
      </c>
      <c r="F2079" s="405">
        <f t="shared" si="2"/>
        <v>0.02120609675</v>
      </c>
    </row>
    <row r="2080" ht="15.75" customHeight="1">
      <c r="A2080" s="403" t="s">
        <v>2430</v>
      </c>
      <c r="B2080" s="404">
        <v>4472.13</v>
      </c>
      <c r="C2080" s="405">
        <f t="shared" si="1"/>
        <v>-0.009078017327</v>
      </c>
      <c r="D2080" s="403" t="s">
        <v>2430</v>
      </c>
      <c r="E2080" s="406">
        <v>60.36</v>
      </c>
      <c r="F2080" s="405">
        <f t="shared" si="2"/>
        <v>-0.02076573653</v>
      </c>
    </row>
    <row r="2081" ht="15.75" customHeight="1">
      <c r="A2081" s="403" t="s">
        <v>2431</v>
      </c>
      <c r="B2081" s="404">
        <v>4513.1</v>
      </c>
      <c r="C2081" s="405">
        <f t="shared" si="1"/>
        <v>-0.003836238103</v>
      </c>
      <c r="D2081" s="403" t="s">
        <v>2431</v>
      </c>
      <c r="E2081" s="406">
        <v>61.64</v>
      </c>
      <c r="F2081" s="405">
        <f t="shared" si="2"/>
        <v>-0.06222425072</v>
      </c>
    </row>
    <row r="2082" ht="15.75" customHeight="1">
      <c r="A2082" s="403" t="s">
        <v>2432</v>
      </c>
      <c r="B2082" s="404">
        <v>4530.48</v>
      </c>
      <c r="C2082" s="405">
        <f t="shared" si="1"/>
        <v>0.004701415747</v>
      </c>
      <c r="D2082" s="403" t="s">
        <v>2432</v>
      </c>
      <c r="E2082" s="406">
        <v>65.73</v>
      </c>
      <c r="F2082" s="405">
        <f t="shared" si="2"/>
        <v>0.002745995423</v>
      </c>
    </row>
    <row r="2083" ht="15.75" customHeight="1">
      <c r="A2083" s="403" t="s">
        <v>2433</v>
      </c>
      <c r="B2083" s="404">
        <v>4509.28</v>
      </c>
      <c r="C2083" s="405">
        <f t="shared" si="1"/>
        <v>-0.01070626229</v>
      </c>
      <c r="D2083" s="403" t="s">
        <v>2433</v>
      </c>
      <c r="E2083" s="406">
        <v>65.55</v>
      </c>
      <c r="F2083" s="405">
        <f t="shared" si="2"/>
        <v>-0.03475187748</v>
      </c>
    </row>
    <row r="2084" ht="15.75" customHeight="1">
      <c r="A2084" s="403" t="s">
        <v>2434</v>
      </c>
      <c r="B2084" s="404">
        <v>4558.08</v>
      </c>
      <c r="C2084" s="405">
        <f t="shared" si="1"/>
        <v>0.01081764354</v>
      </c>
      <c r="D2084" s="403" t="s">
        <v>2434</v>
      </c>
      <c r="E2084" s="406">
        <v>67.91</v>
      </c>
      <c r="F2084" s="405">
        <f t="shared" si="2"/>
        <v>0.03758594347</v>
      </c>
    </row>
    <row r="2085" ht="15.75" customHeight="1">
      <c r="A2085" s="403" t="s">
        <v>2435</v>
      </c>
      <c r="B2085" s="404">
        <v>4509.3</v>
      </c>
      <c r="C2085" s="405">
        <f t="shared" si="1"/>
        <v>0.003538523167</v>
      </c>
      <c r="D2085" s="403" t="s">
        <v>2435</v>
      </c>
      <c r="E2085" s="406">
        <v>65.45</v>
      </c>
      <c r="F2085" s="405">
        <f t="shared" si="2"/>
        <v>0.005530803503</v>
      </c>
    </row>
    <row r="2086" ht="15.75" customHeight="1">
      <c r="A2086" s="403" t="s">
        <v>2436</v>
      </c>
      <c r="B2086" s="404">
        <v>4493.4</v>
      </c>
      <c r="C2086" s="405">
        <f t="shared" si="1"/>
        <v>-0.002917974948</v>
      </c>
      <c r="D2086" s="403" t="s">
        <v>2436</v>
      </c>
      <c r="E2086" s="406">
        <v>65.09</v>
      </c>
      <c r="F2086" s="405">
        <f t="shared" si="2"/>
        <v>-0.01780594537</v>
      </c>
    </row>
    <row r="2087" ht="15.75" customHeight="1">
      <c r="A2087" s="403" t="s">
        <v>2437</v>
      </c>
      <c r="B2087" s="404">
        <v>4506.55</v>
      </c>
      <c r="C2087" s="405">
        <f t="shared" si="1"/>
        <v>-0.005881042352</v>
      </c>
      <c r="D2087" s="403" t="s">
        <v>2437</v>
      </c>
      <c r="E2087" s="406">
        <v>66.27</v>
      </c>
      <c r="F2087" s="405">
        <f t="shared" si="2"/>
        <v>-0.02544117647</v>
      </c>
    </row>
    <row r="2088" ht="15.75" customHeight="1">
      <c r="A2088" s="403" t="s">
        <v>2438</v>
      </c>
      <c r="B2088" s="404">
        <v>4533.21</v>
      </c>
      <c r="C2088" s="405">
        <f t="shared" si="1"/>
        <v>0.01459035546</v>
      </c>
      <c r="D2088" s="403" t="s">
        <v>2438</v>
      </c>
      <c r="E2088" s="406">
        <v>68.0</v>
      </c>
      <c r="F2088" s="405">
        <f t="shared" si="2"/>
        <v>0.08887109688</v>
      </c>
    </row>
    <row r="2089" ht="15.75" customHeight="1">
      <c r="A2089" s="403" t="s">
        <v>2439</v>
      </c>
      <c r="B2089" s="404">
        <v>4468.02</v>
      </c>
      <c r="C2089" s="405">
        <f t="shared" si="1"/>
        <v>0.005674336737</v>
      </c>
      <c r="D2089" s="403" t="s">
        <v>2439</v>
      </c>
      <c r="E2089" s="406">
        <v>62.45</v>
      </c>
      <c r="F2089" s="405">
        <f t="shared" si="2"/>
        <v>0.01166369674</v>
      </c>
    </row>
    <row r="2090" ht="15.75" customHeight="1">
      <c r="A2090" s="403" t="s">
        <v>2440</v>
      </c>
      <c r="B2090" s="404">
        <v>4442.81</v>
      </c>
      <c r="C2090" s="405">
        <f t="shared" si="1"/>
        <v>-0.007856203341</v>
      </c>
      <c r="D2090" s="403" t="s">
        <v>2440</v>
      </c>
      <c r="E2090" s="406">
        <v>61.73</v>
      </c>
      <c r="F2090" s="405">
        <f t="shared" si="2"/>
        <v>-0.01310951239</v>
      </c>
    </row>
    <row r="2091" ht="15.75" customHeight="1">
      <c r="A2091" s="403" t="s">
        <v>2441</v>
      </c>
      <c r="B2091" s="404">
        <v>4477.99</v>
      </c>
      <c r="C2091" s="405">
        <f t="shared" si="1"/>
        <v>-0.01287367268</v>
      </c>
      <c r="D2091" s="403" t="s">
        <v>2441</v>
      </c>
      <c r="E2091" s="406">
        <v>62.55</v>
      </c>
      <c r="F2091" s="405">
        <f t="shared" si="2"/>
        <v>-0.01851561274</v>
      </c>
    </row>
    <row r="2092" ht="15.75" customHeight="1">
      <c r="A2092" s="403" t="s">
        <v>2442</v>
      </c>
      <c r="B2092" s="404">
        <v>4536.39</v>
      </c>
      <c r="C2092" s="405">
        <f t="shared" si="1"/>
        <v>-0.00450960513</v>
      </c>
      <c r="D2092" s="403" t="s">
        <v>2442</v>
      </c>
      <c r="E2092" s="406">
        <v>63.73</v>
      </c>
      <c r="F2092" s="405">
        <f t="shared" si="2"/>
        <v>-0.002816460648</v>
      </c>
    </row>
    <row r="2093" ht="15.75" customHeight="1">
      <c r="A2093" s="403" t="s">
        <v>2443</v>
      </c>
      <c r="B2093" s="404">
        <v>4556.94</v>
      </c>
      <c r="C2093" s="405">
        <f t="shared" si="1"/>
        <v>-0.00627600464</v>
      </c>
      <c r="D2093" s="403" t="s">
        <v>2443</v>
      </c>
      <c r="E2093" s="406">
        <v>63.91</v>
      </c>
      <c r="F2093" s="405">
        <f t="shared" si="2"/>
        <v>0.007249802994</v>
      </c>
    </row>
    <row r="2094" ht="15.75" customHeight="1">
      <c r="A2094" s="403" t="s">
        <v>2444</v>
      </c>
      <c r="B2094" s="404">
        <v>4585.72</v>
      </c>
      <c r="C2094" s="405">
        <f t="shared" si="1"/>
        <v>-0.01367517691</v>
      </c>
      <c r="D2094" s="403" t="s">
        <v>2444</v>
      </c>
      <c r="E2094" s="406">
        <v>63.45</v>
      </c>
      <c r="F2094" s="405">
        <f t="shared" si="2"/>
        <v>-0.02788417343</v>
      </c>
    </row>
    <row r="2095" ht="15.75" customHeight="1">
      <c r="A2095" s="403" t="s">
        <v>2445</v>
      </c>
      <c r="B2095" s="404">
        <v>4649.3</v>
      </c>
      <c r="C2095" s="405">
        <f t="shared" si="1"/>
        <v>0.004988954265</v>
      </c>
      <c r="D2095" s="403" t="s">
        <v>2445</v>
      </c>
      <c r="E2095" s="406">
        <v>65.27</v>
      </c>
      <c r="F2095" s="405">
        <f t="shared" si="2"/>
        <v>-0.008356122759</v>
      </c>
    </row>
    <row r="2096" ht="15.75" customHeight="1">
      <c r="A2096" s="403" t="s">
        <v>2446</v>
      </c>
      <c r="B2096" s="404">
        <v>4626.22</v>
      </c>
      <c r="C2096" s="405">
        <f t="shared" si="1"/>
        <v>0.0002767603472</v>
      </c>
      <c r="D2096" s="403" t="s">
        <v>2446</v>
      </c>
      <c r="E2096" s="406">
        <v>65.82</v>
      </c>
      <c r="F2096" s="405">
        <f t="shared" si="2"/>
        <v>0.01542733724</v>
      </c>
    </row>
    <row r="2097" ht="15.75" customHeight="1">
      <c r="A2097" s="403" t="s">
        <v>2447</v>
      </c>
      <c r="B2097" s="404">
        <v>4624.94</v>
      </c>
      <c r="C2097" s="405">
        <f t="shared" si="1"/>
        <v>-0.008568225325</v>
      </c>
      <c r="D2097" s="403" t="s">
        <v>2447</v>
      </c>
      <c r="E2097" s="406">
        <v>64.82</v>
      </c>
      <c r="F2097" s="405">
        <f t="shared" si="2"/>
        <v>0</v>
      </c>
    </row>
    <row r="2098" ht="15.75" customHeight="1">
      <c r="A2098" s="403" t="s">
        <v>2448</v>
      </c>
      <c r="B2098" s="404">
        <v>4664.91</v>
      </c>
      <c r="C2098" s="405">
        <f t="shared" si="1"/>
        <v>-0.003550121435</v>
      </c>
      <c r="D2098" s="403" t="s">
        <v>2448</v>
      </c>
      <c r="E2098" s="406">
        <v>64.82</v>
      </c>
      <c r="F2098" s="405">
        <f t="shared" si="2"/>
        <v>0</v>
      </c>
    </row>
    <row r="2099" ht="15.75" customHeight="1">
      <c r="A2099" s="403" t="s">
        <v>2449</v>
      </c>
      <c r="B2099" s="404">
        <v>4681.53</v>
      </c>
      <c r="C2099" s="405">
        <f t="shared" si="1"/>
        <v>-0.003036762717</v>
      </c>
      <c r="D2099" s="403" t="s">
        <v>2449</v>
      </c>
      <c r="E2099" s="406">
        <v>64.82</v>
      </c>
      <c r="F2099" s="405">
        <f t="shared" si="2"/>
        <v>0.005740884407</v>
      </c>
    </row>
    <row r="2100" ht="15.75" customHeight="1">
      <c r="A2100" s="403" t="s">
        <v>2450</v>
      </c>
      <c r="B2100" s="404">
        <v>4695.79</v>
      </c>
      <c r="C2100" s="405">
        <f t="shared" si="1"/>
        <v>-0.005002754587</v>
      </c>
      <c r="D2100" s="403" t="s">
        <v>2450</v>
      </c>
      <c r="E2100" s="406">
        <v>64.45</v>
      </c>
      <c r="F2100" s="405">
        <f t="shared" si="2"/>
        <v>-0.02614082804</v>
      </c>
    </row>
    <row r="2101" ht="15.75" customHeight="1">
      <c r="A2101" s="403" t="s">
        <v>2451</v>
      </c>
      <c r="B2101" s="404">
        <v>4719.4</v>
      </c>
      <c r="C2101" s="405">
        <f t="shared" si="1"/>
        <v>-0.004272467376</v>
      </c>
      <c r="D2101" s="403" t="s">
        <v>2451</v>
      </c>
      <c r="E2101" s="406">
        <v>66.18</v>
      </c>
      <c r="F2101" s="405">
        <f t="shared" si="2"/>
        <v>-0.008242169939</v>
      </c>
    </row>
    <row r="2102" ht="15.75" customHeight="1">
      <c r="A2102" s="403" t="s">
        <v>2452</v>
      </c>
      <c r="B2102" s="404">
        <v>4739.65</v>
      </c>
      <c r="C2102" s="405">
        <f t="shared" si="1"/>
        <v>-0.004946244234</v>
      </c>
      <c r="D2102" s="403" t="s">
        <v>2452</v>
      </c>
      <c r="E2102" s="406">
        <v>66.73</v>
      </c>
      <c r="F2102" s="405">
        <f t="shared" si="2"/>
        <v>0.004213694507</v>
      </c>
    </row>
    <row r="2103" ht="15.75" customHeight="1">
      <c r="A2103" s="403" t="s">
        <v>2453</v>
      </c>
      <c r="B2103" s="404">
        <v>4763.21</v>
      </c>
      <c r="C2103" s="405">
        <f t="shared" si="1"/>
        <v>0.004426197013</v>
      </c>
      <c r="D2103" s="403" t="s">
        <v>2453</v>
      </c>
      <c r="E2103" s="406">
        <v>66.45</v>
      </c>
      <c r="F2103" s="405">
        <f t="shared" si="2"/>
        <v>-0.01218968337</v>
      </c>
    </row>
    <row r="2104" ht="15.75" customHeight="1">
      <c r="A2104" s="403" t="s">
        <v>2454</v>
      </c>
      <c r="B2104" s="404">
        <v>4742.22</v>
      </c>
      <c r="C2104" s="405">
        <f t="shared" si="1"/>
        <v>-0.01227208538</v>
      </c>
      <c r="D2104" s="403" t="s">
        <v>2454</v>
      </c>
      <c r="E2104" s="406">
        <v>67.27</v>
      </c>
      <c r="F2104" s="405">
        <f t="shared" si="2"/>
        <v>-0.04146480479</v>
      </c>
    </row>
    <row r="2105" ht="15.75" customHeight="1">
      <c r="A2105" s="403" t="s">
        <v>2455</v>
      </c>
      <c r="B2105" s="404">
        <v>4801.14</v>
      </c>
      <c r="C2105" s="405">
        <f t="shared" si="1"/>
        <v>-0.001559692553</v>
      </c>
      <c r="D2105" s="403" t="s">
        <v>2455</v>
      </c>
      <c r="E2105" s="406">
        <v>70.18</v>
      </c>
      <c r="F2105" s="405">
        <f t="shared" si="2"/>
        <v>-0.001280774157</v>
      </c>
    </row>
    <row r="2106" ht="15.75" customHeight="1">
      <c r="A2106" s="403" t="s">
        <v>2456</v>
      </c>
      <c r="B2106" s="404">
        <v>4808.64</v>
      </c>
      <c r="C2106" s="405">
        <f t="shared" si="1"/>
        <v>0.001347307571</v>
      </c>
      <c r="D2106" s="403" t="s">
        <v>2456</v>
      </c>
      <c r="E2106" s="406">
        <v>70.27</v>
      </c>
      <c r="F2106" s="405">
        <f t="shared" si="2"/>
        <v>-0.01028169014</v>
      </c>
    </row>
    <row r="2107" ht="15.75" customHeight="1">
      <c r="A2107" s="403" t="s">
        <v>2457</v>
      </c>
      <c r="B2107" s="404">
        <v>4802.17</v>
      </c>
      <c r="C2107" s="405">
        <f t="shared" si="1"/>
        <v>0.00291130543</v>
      </c>
      <c r="D2107" s="403" t="s">
        <v>2457</v>
      </c>
      <c r="E2107" s="406">
        <v>71.0</v>
      </c>
      <c r="F2107" s="405">
        <f t="shared" si="2"/>
        <v>0.01038850149</v>
      </c>
    </row>
    <row r="2108" ht="15.75" customHeight="1">
      <c r="A2108" s="403" t="s">
        <v>2458</v>
      </c>
      <c r="B2108" s="404">
        <v>4788.23</v>
      </c>
      <c r="C2108" s="405">
        <f t="shared" si="1"/>
        <v>-0.002923617373</v>
      </c>
      <c r="D2108" s="403" t="s">
        <v>2458</v>
      </c>
      <c r="E2108" s="406">
        <v>70.27</v>
      </c>
      <c r="F2108" s="405">
        <f t="shared" si="2"/>
        <v>-0.005237825595</v>
      </c>
    </row>
    <row r="2109" ht="15.75" customHeight="1">
      <c r="A2109" s="403" t="s">
        <v>2459</v>
      </c>
      <c r="B2109" s="404">
        <v>4802.27</v>
      </c>
      <c r="C2109" s="405">
        <f t="shared" si="1"/>
        <v>0.0003895508708</v>
      </c>
      <c r="D2109" s="403" t="s">
        <v>2459</v>
      </c>
      <c r="E2109" s="406">
        <v>70.64</v>
      </c>
      <c r="F2109" s="405">
        <f t="shared" si="2"/>
        <v>-0.001272444507</v>
      </c>
    </row>
    <row r="2110" ht="15.75" customHeight="1">
      <c r="A2110" s="403" t="s">
        <v>2460</v>
      </c>
      <c r="B2110" s="404">
        <v>4800.4</v>
      </c>
      <c r="C2110" s="405">
        <f t="shared" si="1"/>
        <v>0.006484997285</v>
      </c>
      <c r="D2110" s="403" t="s">
        <v>2460</v>
      </c>
      <c r="E2110" s="406">
        <v>70.73</v>
      </c>
      <c r="F2110" s="405">
        <f t="shared" si="2"/>
        <v>0</v>
      </c>
    </row>
    <row r="2111" ht="15.75" customHeight="1">
      <c r="A2111" s="403" t="s">
        <v>2461</v>
      </c>
      <c r="B2111" s="404">
        <v>4769.47</v>
      </c>
      <c r="C2111" s="405">
        <f t="shared" si="1"/>
        <v>-0.01277123347</v>
      </c>
      <c r="D2111" s="403" t="s">
        <v>2461</v>
      </c>
      <c r="E2111" s="406">
        <v>70.73</v>
      </c>
      <c r="F2111" s="405">
        <f t="shared" si="2"/>
        <v>-0.04068900041</v>
      </c>
    </row>
    <row r="2112" ht="15.75" customHeight="1">
      <c r="A2112" s="403" t="s">
        <v>2462</v>
      </c>
      <c r="B2112" s="404">
        <v>4831.17</v>
      </c>
      <c r="C2112" s="405">
        <f t="shared" si="1"/>
        <v>-0.002178977719</v>
      </c>
      <c r="D2112" s="403" t="s">
        <v>2462</v>
      </c>
      <c r="E2112" s="406">
        <v>73.73</v>
      </c>
      <c r="F2112" s="405">
        <f t="shared" si="2"/>
        <v>-0.002435394399</v>
      </c>
    </row>
    <row r="2113" ht="15.75" customHeight="1">
      <c r="A2113" s="403" t="s">
        <v>2463</v>
      </c>
      <c r="B2113" s="404">
        <v>4841.72</v>
      </c>
      <c r="C2113" s="405">
        <f t="shared" si="1"/>
        <v>0.006483693065</v>
      </c>
      <c r="D2113" s="403" t="s">
        <v>2463</v>
      </c>
      <c r="E2113" s="406">
        <v>73.91</v>
      </c>
      <c r="F2113" s="405">
        <f t="shared" si="2"/>
        <v>0.002441340024</v>
      </c>
    </row>
    <row r="2114" ht="15.75" customHeight="1">
      <c r="A2114" s="403" t="s">
        <v>2464</v>
      </c>
      <c r="B2114" s="404">
        <v>4810.53</v>
      </c>
      <c r="C2114" s="405">
        <f t="shared" si="1"/>
        <v>0.004980477115</v>
      </c>
      <c r="D2114" s="403" t="s">
        <v>2464</v>
      </c>
      <c r="E2114" s="406">
        <v>73.73</v>
      </c>
      <c r="F2114" s="405">
        <f t="shared" si="2"/>
        <v>-0.01099932931</v>
      </c>
    </row>
    <row r="2115" ht="15.75" customHeight="1">
      <c r="A2115" s="403" t="s">
        <v>2465</v>
      </c>
      <c r="B2115" s="404">
        <v>4786.69</v>
      </c>
      <c r="C2115" s="405">
        <f t="shared" si="1"/>
        <v>0.0157303037</v>
      </c>
      <c r="D2115" s="403" t="s">
        <v>2465</v>
      </c>
      <c r="E2115" s="406">
        <v>74.55</v>
      </c>
      <c r="F2115" s="405">
        <f t="shared" si="2"/>
        <v>0.02756719504</v>
      </c>
    </row>
    <row r="2116" ht="15.75" customHeight="1">
      <c r="A2116" s="403" t="s">
        <v>2466</v>
      </c>
      <c r="B2116" s="404">
        <v>4712.56</v>
      </c>
      <c r="C2116" s="405">
        <f t="shared" si="1"/>
        <v>0.00233112132</v>
      </c>
      <c r="D2116" s="403" t="s">
        <v>2466</v>
      </c>
      <c r="E2116" s="406">
        <v>72.55</v>
      </c>
      <c r="F2116" s="405">
        <f t="shared" si="2"/>
        <v>0.01667600897</v>
      </c>
    </row>
    <row r="2117" ht="15.75" customHeight="1">
      <c r="A2117" s="403" t="s">
        <v>2467</v>
      </c>
      <c r="B2117" s="404">
        <v>4701.6</v>
      </c>
      <c r="C2117" s="405">
        <f t="shared" si="1"/>
        <v>0.00353679699</v>
      </c>
      <c r="D2117" s="403" t="s">
        <v>2467</v>
      </c>
      <c r="E2117" s="406">
        <v>71.36</v>
      </c>
      <c r="F2117" s="405">
        <f t="shared" si="2"/>
        <v>0.02602444285</v>
      </c>
    </row>
    <row r="2118" ht="15.75" customHeight="1">
      <c r="A2118" s="403" t="s">
        <v>2468</v>
      </c>
      <c r="B2118" s="404">
        <v>4685.03</v>
      </c>
      <c r="C2118" s="405">
        <f t="shared" si="1"/>
        <v>0.003637493172</v>
      </c>
      <c r="D2118" s="403" t="s">
        <v>2468</v>
      </c>
      <c r="E2118" s="406">
        <v>69.55</v>
      </c>
      <c r="F2118" s="405">
        <f t="shared" si="2"/>
        <v>0</v>
      </c>
    </row>
    <row r="2119" ht="15.75" customHeight="1">
      <c r="A2119" s="403" t="s">
        <v>2469</v>
      </c>
      <c r="B2119" s="404">
        <v>4668.05</v>
      </c>
      <c r="C2119" s="405">
        <f t="shared" si="1"/>
        <v>0.002486862366</v>
      </c>
      <c r="D2119" s="403" t="s">
        <v>2469</v>
      </c>
      <c r="E2119" s="406">
        <v>69.55</v>
      </c>
      <c r="F2119" s="405">
        <f t="shared" si="2"/>
        <v>0.007971014493</v>
      </c>
    </row>
    <row r="2120" ht="15.75" customHeight="1">
      <c r="A2120" s="403" t="s">
        <v>2470</v>
      </c>
      <c r="B2120" s="404">
        <v>4656.47</v>
      </c>
      <c r="C2120" s="405">
        <f t="shared" si="1"/>
        <v>0.00823656524</v>
      </c>
      <c r="D2120" s="403" t="s">
        <v>2470</v>
      </c>
      <c r="E2120" s="406">
        <v>69.0</v>
      </c>
      <c r="F2120" s="405">
        <f t="shared" si="2"/>
        <v>0.01875092278</v>
      </c>
    </row>
    <row r="2121" ht="15.75" customHeight="1">
      <c r="A2121" s="403" t="s">
        <v>2471</v>
      </c>
      <c r="B2121" s="404">
        <v>4618.43</v>
      </c>
      <c r="C2121" s="405">
        <f t="shared" si="1"/>
        <v>-0.007845411873</v>
      </c>
      <c r="D2121" s="403" t="s">
        <v>2471</v>
      </c>
      <c r="E2121" s="406">
        <v>67.73</v>
      </c>
      <c r="F2121" s="405">
        <f t="shared" si="2"/>
        <v>-0.0299341163</v>
      </c>
    </row>
    <row r="2122" ht="15.75" customHeight="1">
      <c r="A2122" s="403" t="s">
        <v>2472</v>
      </c>
      <c r="B2122" s="404">
        <v>4654.95</v>
      </c>
      <c r="C2122" s="405">
        <f t="shared" si="1"/>
        <v>-0.01462519369</v>
      </c>
      <c r="D2122" s="403" t="s">
        <v>2472</v>
      </c>
      <c r="E2122" s="406">
        <v>69.82</v>
      </c>
      <c r="F2122" s="405">
        <f t="shared" si="2"/>
        <v>-0.02417889588</v>
      </c>
    </row>
    <row r="2123" ht="15.75" customHeight="1">
      <c r="A2123" s="403" t="s">
        <v>2473</v>
      </c>
      <c r="B2123" s="404">
        <v>4724.04</v>
      </c>
      <c r="C2123" s="405">
        <f t="shared" si="1"/>
        <v>-0.004968794957</v>
      </c>
      <c r="D2123" s="403" t="s">
        <v>2473</v>
      </c>
      <c r="E2123" s="406">
        <v>71.55</v>
      </c>
      <c r="F2123" s="405">
        <f t="shared" si="2"/>
        <v>-0.02467284624</v>
      </c>
    </row>
    <row r="2124" ht="15.75" customHeight="1">
      <c r="A2124" s="403" t="s">
        <v>2474</v>
      </c>
      <c r="B2124" s="404">
        <v>4747.63</v>
      </c>
      <c r="C2124" s="405">
        <f t="shared" si="1"/>
        <v>-0.001990708625</v>
      </c>
      <c r="D2124" s="403" t="s">
        <v>2474</v>
      </c>
      <c r="E2124" s="406">
        <v>73.36</v>
      </c>
      <c r="F2124" s="405">
        <f t="shared" si="2"/>
        <v>-0.01596244131</v>
      </c>
    </row>
    <row r="2125" ht="15.75" customHeight="1">
      <c r="A2125" s="403" t="s">
        <v>2475</v>
      </c>
      <c r="B2125" s="404">
        <v>4757.1</v>
      </c>
      <c r="C2125" s="405">
        <f t="shared" si="1"/>
        <v>0.01035823742</v>
      </c>
      <c r="D2125" s="403" t="s">
        <v>2475</v>
      </c>
      <c r="E2125" s="406">
        <v>74.55</v>
      </c>
      <c r="F2125" s="405">
        <f t="shared" si="2"/>
        <v>0.01112166011</v>
      </c>
    </row>
    <row r="2126" ht="15.75" customHeight="1">
      <c r="A2126" s="403" t="s">
        <v>2476</v>
      </c>
      <c r="B2126" s="404">
        <v>4708.33</v>
      </c>
      <c r="C2126" s="405">
        <f t="shared" si="1"/>
        <v>-0.001787243786</v>
      </c>
      <c r="D2126" s="403" t="s">
        <v>2476</v>
      </c>
      <c r="E2126" s="406">
        <v>73.73</v>
      </c>
      <c r="F2126" s="405">
        <f t="shared" si="2"/>
        <v>-0.006066325155</v>
      </c>
    </row>
    <row r="2127" ht="15.75" customHeight="1">
      <c r="A2127" s="403" t="s">
        <v>2477</v>
      </c>
      <c r="B2127" s="404">
        <v>4716.76</v>
      </c>
      <c r="C2127" s="405">
        <f t="shared" si="1"/>
        <v>-0.01692181036</v>
      </c>
      <c r="D2127" s="403" t="s">
        <v>2477</v>
      </c>
      <c r="E2127" s="406">
        <v>74.18</v>
      </c>
      <c r="F2127" s="405">
        <f t="shared" si="2"/>
        <v>-0.02394736842</v>
      </c>
    </row>
    <row r="2128" ht="15.75" customHeight="1">
      <c r="A2128" s="403" t="s">
        <v>2478</v>
      </c>
      <c r="B2128" s="404">
        <v>4797.95</v>
      </c>
      <c r="C2128" s="405">
        <f t="shared" si="1"/>
        <v>0.003081612557</v>
      </c>
      <c r="D2128" s="403" t="s">
        <v>2478</v>
      </c>
      <c r="E2128" s="406">
        <v>76.0</v>
      </c>
      <c r="F2128" s="405">
        <f t="shared" si="2"/>
        <v>-0.009513879838</v>
      </c>
    </row>
    <row r="2129" ht="15.75" customHeight="1">
      <c r="A2129" s="403" t="s">
        <v>2479</v>
      </c>
      <c r="B2129" s="404">
        <v>4783.21</v>
      </c>
      <c r="C2129" s="405">
        <f t="shared" si="1"/>
        <v>-0.01518033988</v>
      </c>
      <c r="D2129" s="403" t="s">
        <v>2479</v>
      </c>
      <c r="E2129" s="406">
        <v>76.73</v>
      </c>
      <c r="F2129" s="405">
        <f t="shared" si="2"/>
        <v>-0.03423536816</v>
      </c>
    </row>
    <row r="2130" ht="15.75" customHeight="1">
      <c r="A2130" s="403" t="s">
        <v>2480</v>
      </c>
      <c r="B2130" s="404">
        <v>4856.94</v>
      </c>
      <c r="C2130" s="405">
        <f t="shared" si="1"/>
        <v>-0.002083384699</v>
      </c>
      <c r="D2130" s="403" t="s">
        <v>2480</v>
      </c>
      <c r="E2130" s="406">
        <v>79.45</v>
      </c>
      <c r="F2130" s="405">
        <f t="shared" si="2"/>
        <v>0.01507601891</v>
      </c>
    </row>
    <row r="2131" ht="15.75" customHeight="1">
      <c r="A2131" s="403" t="s">
        <v>2481</v>
      </c>
      <c r="B2131" s="404">
        <v>4867.08</v>
      </c>
      <c r="C2131" s="405">
        <f t="shared" si="1"/>
        <v>-0.01022701159</v>
      </c>
      <c r="D2131" s="403" t="s">
        <v>2481</v>
      </c>
      <c r="E2131" s="406">
        <v>78.27</v>
      </c>
      <c r="F2131" s="405">
        <f t="shared" si="2"/>
        <v>-0.021625</v>
      </c>
    </row>
    <row r="2132" ht="15.75" customHeight="1">
      <c r="A2132" s="403" t="s">
        <v>2482</v>
      </c>
      <c r="B2132" s="404">
        <v>4917.37</v>
      </c>
      <c r="C2132" s="405">
        <f t="shared" si="1"/>
        <v>-0.007812610344</v>
      </c>
      <c r="D2132" s="403" t="s">
        <v>2482</v>
      </c>
      <c r="E2132" s="406">
        <v>80.0</v>
      </c>
      <c r="F2132" s="405">
        <f t="shared" si="2"/>
        <v>-0.01234567901</v>
      </c>
    </row>
    <row r="2133" ht="15.75" customHeight="1">
      <c r="A2133" s="403" t="s">
        <v>2483</v>
      </c>
      <c r="B2133" s="404">
        <v>4956.09</v>
      </c>
      <c r="C2133" s="405">
        <f t="shared" si="1"/>
        <v>0.0008906068244</v>
      </c>
      <c r="D2133" s="403" t="s">
        <v>2483</v>
      </c>
      <c r="E2133" s="406">
        <v>81.0</v>
      </c>
      <c r="F2133" s="405">
        <f t="shared" si="2"/>
        <v>0.001112347052</v>
      </c>
    </row>
    <row r="2134" ht="15.75" customHeight="1">
      <c r="A2134" s="403" t="s">
        <v>2484</v>
      </c>
      <c r="B2134" s="404">
        <v>4951.68</v>
      </c>
      <c r="C2134" s="405">
        <f t="shared" si="1"/>
        <v>-0.003631988056</v>
      </c>
      <c r="D2134" s="403" t="s">
        <v>2484</v>
      </c>
      <c r="E2134" s="406">
        <v>80.91</v>
      </c>
      <c r="F2134" s="405">
        <f t="shared" si="2"/>
        <v>-0.008941695247</v>
      </c>
    </row>
    <row r="2135" ht="15.75" customHeight="1">
      <c r="A2135" s="403" t="s">
        <v>2485</v>
      </c>
      <c r="B2135" s="404">
        <v>4969.73</v>
      </c>
      <c r="C2135" s="405">
        <f t="shared" si="1"/>
        <v>0.002584266036</v>
      </c>
      <c r="D2135" s="403" t="s">
        <v>2485</v>
      </c>
      <c r="E2135" s="406">
        <v>81.64</v>
      </c>
      <c r="F2135" s="405">
        <f t="shared" si="2"/>
        <v>0.01127214171</v>
      </c>
    </row>
    <row r="2136" ht="15.75" customHeight="1">
      <c r="A2136" s="403" t="s">
        <v>2486</v>
      </c>
      <c r="B2136" s="404">
        <v>4956.92</v>
      </c>
      <c r="C2136" s="405">
        <f t="shared" si="1"/>
        <v>0.002615296552</v>
      </c>
      <c r="D2136" s="403" t="s">
        <v>2486</v>
      </c>
      <c r="E2136" s="406">
        <v>80.73</v>
      </c>
      <c r="F2136" s="405">
        <f t="shared" si="2"/>
        <v>0.004604280737</v>
      </c>
    </row>
    <row r="2137" ht="15.75" customHeight="1">
      <c r="A2137" s="403" t="s">
        <v>2487</v>
      </c>
      <c r="B2137" s="404">
        <v>4943.99</v>
      </c>
      <c r="C2137" s="405">
        <f t="shared" si="1"/>
        <v>-0.004975134391</v>
      </c>
      <c r="D2137" s="403" t="s">
        <v>2487</v>
      </c>
      <c r="E2137" s="406">
        <v>80.36</v>
      </c>
      <c r="F2137" s="405">
        <f t="shared" si="2"/>
        <v>-0.03180722892</v>
      </c>
    </row>
    <row r="2138" ht="15.75" customHeight="1">
      <c r="A2138" s="403" t="s">
        <v>2488</v>
      </c>
      <c r="B2138" s="404">
        <v>4968.71</v>
      </c>
      <c r="C2138" s="405">
        <f t="shared" si="1"/>
        <v>0.001017394423</v>
      </c>
      <c r="D2138" s="403" t="s">
        <v>2488</v>
      </c>
      <c r="E2138" s="406">
        <v>83.0</v>
      </c>
      <c r="F2138" s="405">
        <f t="shared" si="2"/>
        <v>-0.02145720349</v>
      </c>
    </row>
    <row r="2139" ht="15.75" customHeight="1">
      <c r="A2139" s="403" t="s">
        <v>2489</v>
      </c>
      <c r="B2139" s="404">
        <v>4963.66</v>
      </c>
      <c r="C2139" s="405">
        <f t="shared" si="1"/>
        <v>-0.001209335831</v>
      </c>
      <c r="D2139" s="403" t="s">
        <v>2489</v>
      </c>
      <c r="E2139" s="406">
        <v>84.82</v>
      </c>
      <c r="F2139" s="405">
        <f t="shared" si="2"/>
        <v>0.0230370281</v>
      </c>
    </row>
    <row r="2140" ht="15.75" customHeight="1">
      <c r="A2140" s="403" t="s">
        <v>2490</v>
      </c>
      <c r="B2140" s="404">
        <v>4969.67</v>
      </c>
      <c r="C2140" s="405">
        <f t="shared" si="1"/>
        <v>0.008783290029</v>
      </c>
      <c r="D2140" s="403" t="s">
        <v>2490</v>
      </c>
      <c r="E2140" s="406">
        <v>82.91</v>
      </c>
      <c r="F2140" s="405">
        <f t="shared" si="2"/>
        <v>0.03057799876</v>
      </c>
    </row>
    <row r="2141" ht="15.75" customHeight="1">
      <c r="A2141" s="403" t="s">
        <v>2491</v>
      </c>
      <c r="B2141" s="404">
        <v>4926.4</v>
      </c>
      <c r="C2141" s="405">
        <f t="shared" si="1"/>
        <v>-0.003057769791</v>
      </c>
      <c r="D2141" s="403" t="s">
        <v>2491</v>
      </c>
      <c r="E2141" s="406">
        <v>80.45</v>
      </c>
      <c r="F2141" s="405">
        <f t="shared" si="2"/>
        <v>-0.01227747084</v>
      </c>
    </row>
    <row r="2142" ht="15.75" customHeight="1">
      <c r="A2142" s="403" t="s">
        <v>2492</v>
      </c>
      <c r="B2142" s="404">
        <v>4941.51</v>
      </c>
      <c r="C2142" s="405">
        <f t="shared" si="1"/>
        <v>0.01573497007</v>
      </c>
      <c r="D2142" s="403" t="s">
        <v>2492</v>
      </c>
      <c r="E2142" s="406">
        <v>81.45</v>
      </c>
      <c r="F2142" s="405">
        <f t="shared" si="2"/>
        <v>0.02157280823</v>
      </c>
    </row>
    <row r="2143" ht="15.75" customHeight="1">
      <c r="A2143" s="403" t="s">
        <v>2493</v>
      </c>
      <c r="B2143" s="404">
        <v>4864.96</v>
      </c>
      <c r="C2143" s="405">
        <f t="shared" si="1"/>
        <v>0.01055220433</v>
      </c>
      <c r="D2143" s="403" t="s">
        <v>2493</v>
      </c>
      <c r="E2143" s="406">
        <v>79.73</v>
      </c>
      <c r="F2143" s="405">
        <f t="shared" si="2"/>
        <v>-0.001127536958</v>
      </c>
    </row>
    <row r="2144" ht="15.75" customHeight="1">
      <c r="A2144" s="403" t="s">
        <v>2494</v>
      </c>
      <c r="B2144" s="404">
        <v>4814.16</v>
      </c>
      <c r="C2144" s="405">
        <f t="shared" si="1"/>
        <v>0.002670087934</v>
      </c>
      <c r="D2144" s="403" t="s">
        <v>2494</v>
      </c>
      <c r="E2144" s="406">
        <v>79.82</v>
      </c>
      <c r="F2144" s="405">
        <f t="shared" si="2"/>
        <v>0.002260170768</v>
      </c>
    </row>
    <row r="2145" ht="15.75" customHeight="1">
      <c r="A2145" s="403" t="s">
        <v>2495</v>
      </c>
      <c r="B2145" s="404">
        <v>4801.34</v>
      </c>
      <c r="C2145" s="405">
        <f t="shared" si="1"/>
        <v>-0.004608619757</v>
      </c>
      <c r="D2145" s="403" t="s">
        <v>2495</v>
      </c>
      <c r="E2145" s="406">
        <v>79.64</v>
      </c>
      <c r="F2145" s="405">
        <f t="shared" si="2"/>
        <v>-0.01569645285</v>
      </c>
    </row>
    <row r="2146" ht="15.75" customHeight="1">
      <c r="A2146" s="403" t="s">
        <v>2496</v>
      </c>
      <c r="B2146" s="404">
        <v>4823.57</v>
      </c>
      <c r="C2146" s="405">
        <f t="shared" si="1"/>
        <v>-0.003112451252</v>
      </c>
      <c r="D2146" s="403" t="s">
        <v>2496</v>
      </c>
      <c r="E2146" s="406">
        <v>80.91</v>
      </c>
      <c r="F2146" s="405">
        <f t="shared" si="2"/>
        <v>-0.02199927475</v>
      </c>
    </row>
    <row r="2147" ht="15.75" customHeight="1">
      <c r="A2147" s="403" t="s">
        <v>2497</v>
      </c>
      <c r="B2147" s="404">
        <v>4838.63</v>
      </c>
      <c r="C2147" s="405">
        <f t="shared" si="1"/>
        <v>-0.006129235674</v>
      </c>
      <c r="D2147" s="403" t="s">
        <v>2497</v>
      </c>
      <c r="E2147" s="406">
        <v>82.73</v>
      </c>
      <c r="F2147" s="405">
        <f t="shared" si="2"/>
        <v>-0.003253012048</v>
      </c>
    </row>
    <row r="2148" ht="15.75" customHeight="1">
      <c r="A2148" s="403" t="s">
        <v>2498</v>
      </c>
      <c r="B2148" s="404">
        <v>4868.47</v>
      </c>
      <c r="C2148" s="405">
        <f t="shared" si="1"/>
        <v>0.00387448244</v>
      </c>
      <c r="D2148" s="403" t="s">
        <v>2498</v>
      </c>
      <c r="E2148" s="406">
        <v>83.0</v>
      </c>
      <c r="F2148" s="405">
        <f t="shared" si="2"/>
        <v>0.02697352141</v>
      </c>
    </row>
    <row r="2149" ht="15.75" customHeight="1">
      <c r="A2149" s="403" t="s">
        <v>2499</v>
      </c>
      <c r="B2149" s="404">
        <v>4849.68</v>
      </c>
      <c r="C2149" s="405">
        <f t="shared" si="1"/>
        <v>-0.001385797328</v>
      </c>
      <c r="D2149" s="403" t="s">
        <v>2499</v>
      </c>
      <c r="E2149" s="406">
        <v>80.82</v>
      </c>
      <c r="F2149" s="405">
        <f t="shared" si="2"/>
        <v>0.01025</v>
      </c>
    </row>
    <row r="2150" ht="15.75" customHeight="1">
      <c r="A2150" s="403" t="s">
        <v>2500</v>
      </c>
      <c r="B2150" s="404">
        <v>4856.41</v>
      </c>
      <c r="C2150" s="405">
        <f t="shared" si="1"/>
        <v>0.003821890399</v>
      </c>
      <c r="D2150" s="403" t="s">
        <v>2500</v>
      </c>
      <c r="E2150" s="406">
        <v>80.0</v>
      </c>
      <c r="F2150" s="405">
        <f t="shared" si="2"/>
        <v>-0.005593536358</v>
      </c>
    </row>
    <row r="2151" ht="15.75" customHeight="1">
      <c r="A2151" s="403" t="s">
        <v>2501</v>
      </c>
      <c r="B2151" s="404">
        <v>4837.92</v>
      </c>
      <c r="C2151" s="405">
        <f t="shared" si="1"/>
        <v>-0.008348621032</v>
      </c>
      <c r="D2151" s="403" t="s">
        <v>2501</v>
      </c>
      <c r="E2151" s="406">
        <v>80.45</v>
      </c>
      <c r="F2151" s="405">
        <f t="shared" si="2"/>
        <v>0.002242431793</v>
      </c>
    </row>
    <row r="2152" ht="15.75" customHeight="1">
      <c r="A2152" s="403" t="s">
        <v>2502</v>
      </c>
      <c r="B2152" s="404">
        <v>4878.65</v>
      </c>
      <c r="C2152" s="405">
        <f t="shared" si="1"/>
        <v>-0.002922572272</v>
      </c>
      <c r="D2152" s="403" t="s">
        <v>2502</v>
      </c>
      <c r="E2152" s="406">
        <v>80.27</v>
      </c>
      <c r="F2152" s="405">
        <f t="shared" si="2"/>
        <v>-0.001119960179</v>
      </c>
    </row>
    <row r="2153" ht="15.75" customHeight="1">
      <c r="A2153" s="403" t="s">
        <v>2503</v>
      </c>
      <c r="B2153" s="404">
        <v>4892.95</v>
      </c>
      <c r="C2153" s="405">
        <f t="shared" si="1"/>
        <v>-0.008124823891</v>
      </c>
      <c r="D2153" s="403" t="s">
        <v>2503</v>
      </c>
      <c r="E2153" s="406">
        <v>80.36</v>
      </c>
      <c r="F2153" s="405">
        <f t="shared" si="2"/>
        <v>-0.0101010101</v>
      </c>
    </row>
    <row r="2154" ht="15.75" customHeight="1">
      <c r="A2154" s="403" t="s">
        <v>2504</v>
      </c>
      <c r="B2154" s="404">
        <v>4933.03</v>
      </c>
      <c r="C2154" s="405">
        <f t="shared" si="1"/>
        <v>-0.002162339291</v>
      </c>
      <c r="D2154" s="403" t="s">
        <v>2504</v>
      </c>
      <c r="E2154" s="406">
        <v>81.18</v>
      </c>
      <c r="F2154" s="405">
        <f t="shared" si="2"/>
        <v>-0.002212389381</v>
      </c>
    </row>
    <row r="2155" ht="15.75" customHeight="1">
      <c r="A2155" s="403" t="s">
        <v>2505</v>
      </c>
      <c r="B2155" s="404">
        <v>4943.72</v>
      </c>
      <c r="C2155" s="405">
        <f t="shared" si="1"/>
        <v>-0.0000627018849</v>
      </c>
      <c r="D2155" s="403" t="s">
        <v>2505</v>
      </c>
      <c r="E2155" s="406">
        <v>81.36</v>
      </c>
      <c r="F2155" s="405">
        <f t="shared" si="2"/>
        <v>-0.001104972376</v>
      </c>
    </row>
    <row r="2156" ht="15.75" customHeight="1">
      <c r="A2156" s="403" t="s">
        <v>2506</v>
      </c>
      <c r="B2156" s="404">
        <v>4944.03</v>
      </c>
      <c r="C2156" s="405">
        <f t="shared" si="1"/>
        <v>0.002679067579</v>
      </c>
      <c r="D2156" s="403" t="s">
        <v>2506</v>
      </c>
      <c r="E2156" s="406">
        <v>81.45</v>
      </c>
      <c r="F2156" s="405">
        <f t="shared" si="2"/>
        <v>-0.004522121731</v>
      </c>
    </row>
    <row r="2157" ht="15.75" customHeight="1">
      <c r="A2157" s="403" t="s">
        <v>2507</v>
      </c>
      <c r="B2157" s="404">
        <v>4930.82</v>
      </c>
      <c r="C2157" s="405">
        <f t="shared" si="1"/>
        <v>0.00009127104051</v>
      </c>
      <c r="D2157" s="403" t="s">
        <v>2507</v>
      </c>
      <c r="E2157" s="406">
        <v>81.82</v>
      </c>
      <c r="F2157" s="405">
        <f t="shared" si="2"/>
        <v>0.004542664211</v>
      </c>
    </row>
    <row r="2158" ht="15.75" customHeight="1">
      <c r="A2158" s="403" t="s">
        <v>2508</v>
      </c>
      <c r="B2158" s="404">
        <v>4930.37</v>
      </c>
      <c r="C2158" s="405">
        <f t="shared" si="1"/>
        <v>-0.006342405237</v>
      </c>
      <c r="D2158" s="403" t="s">
        <v>2508</v>
      </c>
      <c r="E2158" s="406">
        <v>81.45</v>
      </c>
      <c r="F2158" s="405">
        <f t="shared" si="2"/>
        <v>-0.02723038338</v>
      </c>
    </row>
    <row r="2159" ht="15.75" customHeight="1">
      <c r="A2159" s="403" t="s">
        <v>2509</v>
      </c>
      <c r="B2159" s="404">
        <v>4961.84</v>
      </c>
      <c r="C2159" s="405">
        <f t="shared" si="1"/>
        <v>-0.006041666667</v>
      </c>
      <c r="D2159" s="403" t="s">
        <v>2509</v>
      </c>
      <c r="E2159" s="406">
        <v>83.73</v>
      </c>
      <c r="F2159" s="405">
        <f t="shared" si="2"/>
        <v>-0.01494117647</v>
      </c>
    </row>
    <row r="2160" ht="15.75" customHeight="1">
      <c r="A2160" s="403" t="s">
        <v>2510</v>
      </c>
      <c r="B2160" s="404">
        <v>4992.0</v>
      </c>
      <c r="C2160" s="405">
        <f t="shared" si="1"/>
        <v>0.01198283359</v>
      </c>
      <c r="D2160" s="403" t="s">
        <v>2510</v>
      </c>
      <c r="E2160" s="406">
        <v>85.0</v>
      </c>
      <c r="F2160" s="405">
        <f t="shared" si="2"/>
        <v>0.0119047619</v>
      </c>
    </row>
    <row r="2161" ht="15.75" customHeight="1">
      <c r="A2161" s="403" t="s">
        <v>2511</v>
      </c>
      <c r="B2161" s="404">
        <v>4932.89</v>
      </c>
      <c r="C2161" s="405">
        <f t="shared" si="1"/>
        <v>0.0131967038</v>
      </c>
      <c r="D2161" s="403" t="s">
        <v>2511</v>
      </c>
      <c r="E2161" s="406">
        <v>84.0</v>
      </c>
      <c r="F2161" s="405">
        <f t="shared" si="2"/>
        <v>0.02214650767</v>
      </c>
    </row>
    <row r="2162" ht="15.75" customHeight="1">
      <c r="A2162" s="403" t="s">
        <v>2512</v>
      </c>
      <c r="B2162" s="404">
        <v>4868.64</v>
      </c>
      <c r="C2162" s="405">
        <f t="shared" si="1"/>
        <v>0.02080336812</v>
      </c>
      <c r="D2162" s="403" t="s">
        <v>2512</v>
      </c>
      <c r="E2162" s="406">
        <v>82.18</v>
      </c>
      <c r="F2162" s="405">
        <f t="shared" si="2"/>
        <v>0.02264808362</v>
      </c>
    </row>
    <row r="2163" ht="15.75" customHeight="1">
      <c r="A2163" s="403" t="s">
        <v>2513</v>
      </c>
      <c r="B2163" s="404">
        <v>4769.42</v>
      </c>
      <c r="C2163" s="405">
        <f t="shared" si="1"/>
        <v>-0.0006558338834</v>
      </c>
      <c r="D2163" s="403" t="s">
        <v>2513</v>
      </c>
      <c r="E2163" s="406">
        <v>80.36</v>
      </c>
      <c r="F2163" s="405">
        <f t="shared" si="2"/>
        <v>0.02304264799</v>
      </c>
    </row>
    <row r="2164" ht="15.75" customHeight="1">
      <c r="A2164" s="403" t="s">
        <v>2514</v>
      </c>
      <c r="B2164" s="404">
        <v>4772.55</v>
      </c>
      <c r="C2164" s="405">
        <f t="shared" si="1"/>
        <v>0.003351126117</v>
      </c>
      <c r="D2164" s="403" t="s">
        <v>2514</v>
      </c>
      <c r="E2164" s="406">
        <v>78.55</v>
      </c>
      <c r="F2164" s="405">
        <f t="shared" si="2"/>
        <v>0.003577360419</v>
      </c>
    </row>
    <row r="2165" ht="15.75" customHeight="1">
      <c r="A2165" s="403" t="s">
        <v>2515</v>
      </c>
      <c r="B2165" s="404">
        <v>4756.61</v>
      </c>
      <c r="C2165" s="405">
        <f t="shared" si="1"/>
        <v>-0.009957435294</v>
      </c>
      <c r="D2165" s="403" t="s">
        <v>2515</v>
      </c>
      <c r="E2165" s="406">
        <v>78.27</v>
      </c>
      <c r="F2165" s="405">
        <f t="shared" si="2"/>
        <v>-0.02272443501</v>
      </c>
    </row>
    <row r="2166" ht="15.75" customHeight="1">
      <c r="A2166" s="403" t="s">
        <v>2516</v>
      </c>
      <c r="B2166" s="404">
        <v>4804.45</v>
      </c>
      <c r="C2166" s="405">
        <f t="shared" si="1"/>
        <v>0.007454549267</v>
      </c>
      <c r="D2166" s="403" t="s">
        <v>2516</v>
      </c>
      <c r="E2166" s="406">
        <v>80.09</v>
      </c>
      <c r="F2166" s="405">
        <f t="shared" si="2"/>
        <v>0.01264382349</v>
      </c>
    </row>
    <row r="2167" ht="15.75" customHeight="1">
      <c r="A2167" s="403" t="s">
        <v>2517</v>
      </c>
      <c r="B2167" s="404">
        <v>4768.9</v>
      </c>
      <c r="C2167" s="405">
        <f t="shared" si="1"/>
        <v>-0.01430517289</v>
      </c>
      <c r="D2167" s="403" t="s">
        <v>2517</v>
      </c>
      <c r="E2167" s="406">
        <v>79.09</v>
      </c>
      <c r="F2167" s="405">
        <f t="shared" si="2"/>
        <v>-0.01812538796</v>
      </c>
    </row>
    <row r="2168" ht="15.75" customHeight="1">
      <c r="A2168" s="403" t="s">
        <v>2518</v>
      </c>
      <c r="B2168" s="404">
        <v>4838.11</v>
      </c>
      <c r="C2168" s="405">
        <f t="shared" si="1"/>
        <v>-0.01255000408</v>
      </c>
      <c r="D2168" s="403" t="s">
        <v>2518</v>
      </c>
      <c r="E2168" s="406">
        <v>80.55</v>
      </c>
      <c r="F2168" s="405">
        <f t="shared" si="2"/>
        <v>-0.03161817745</v>
      </c>
    </row>
    <row r="2169" ht="15.75" customHeight="1">
      <c r="A2169" s="403" t="s">
        <v>2519</v>
      </c>
      <c r="B2169" s="404">
        <v>4899.6</v>
      </c>
      <c r="C2169" s="405">
        <f t="shared" si="1"/>
        <v>-0.005405756532</v>
      </c>
      <c r="D2169" s="403" t="s">
        <v>2519</v>
      </c>
      <c r="E2169" s="406">
        <v>83.18</v>
      </c>
      <c r="F2169" s="405">
        <f t="shared" si="2"/>
        <v>-0.02244682101</v>
      </c>
    </row>
    <row r="2170" ht="15.75" customHeight="1">
      <c r="A2170" s="403" t="s">
        <v>2520</v>
      </c>
      <c r="B2170" s="404">
        <v>4926.23</v>
      </c>
      <c r="C2170" s="405">
        <f t="shared" si="1"/>
        <v>0.005595224973</v>
      </c>
      <c r="D2170" s="403" t="s">
        <v>2520</v>
      </c>
      <c r="E2170" s="406">
        <v>85.09</v>
      </c>
      <c r="F2170" s="405">
        <f t="shared" si="2"/>
        <v>0.001058823529</v>
      </c>
    </row>
    <row r="2171" ht="15.75" customHeight="1">
      <c r="A2171" s="403" t="s">
        <v>2521</v>
      </c>
      <c r="B2171" s="404">
        <v>4898.82</v>
      </c>
      <c r="C2171" s="405">
        <f t="shared" si="1"/>
        <v>-0.003782471296</v>
      </c>
      <c r="D2171" s="403" t="s">
        <v>2521</v>
      </c>
      <c r="E2171" s="406">
        <v>85.0</v>
      </c>
      <c r="F2171" s="405">
        <f t="shared" si="2"/>
        <v>-0.0157480315</v>
      </c>
    </row>
    <row r="2172" ht="15.75" customHeight="1">
      <c r="A2172" s="403" t="s">
        <v>2522</v>
      </c>
      <c r="B2172" s="404">
        <v>4917.42</v>
      </c>
      <c r="C2172" s="405">
        <f t="shared" si="1"/>
        <v>-0.009361609544</v>
      </c>
      <c r="D2172" s="403" t="s">
        <v>2522</v>
      </c>
      <c r="E2172" s="406">
        <v>86.36</v>
      </c>
      <c r="F2172" s="405">
        <f t="shared" si="2"/>
        <v>-0.01246426529</v>
      </c>
    </row>
    <row r="2173" ht="15.75" customHeight="1">
      <c r="A2173" s="403" t="s">
        <v>2523</v>
      </c>
      <c r="B2173" s="404">
        <v>4963.89</v>
      </c>
      <c r="C2173" s="405">
        <f t="shared" si="1"/>
        <v>-0.004126826176</v>
      </c>
      <c r="D2173" s="403" t="s">
        <v>2523</v>
      </c>
      <c r="E2173" s="406">
        <v>87.45</v>
      </c>
      <c r="F2173" s="405">
        <f t="shared" si="2"/>
        <v>-0.02638610554</v>
      </c>
    </row>
    <row r="2174" ht="15.75" customHeight="1">
      <c r="A2174" s="403" t="s">
        <v>2524</v>
      </c>
      <c r="B2174" s="404">
        <v>4984.46</v>
      </c>
      <c r="C2174" s="405">
        <f t="shared" si="1"/>
        <v>-0.004233216465</v>
      </c>
      <c r="D2174" s="403" t="s">
        <v>2524</v>
      </c>
      <c r="E2174" s="406">
        <v>89.82</v>
      </c>
      <c r="F2174" s="405">
        <f t="shared" si="2"/>
        <v>-0.04171556599</v>
      </c>
    </row>
    <row r="2175" ht="15.75" customHeight="1">
      <c r="A2175" s="403" t="s">
        <v>2525</v>
      </c>
      <c r="B2175" s="404">
        <v>5005.65</v>
      </c>
      <c r="C2175" s="405">
        <f t="shared" si="1"/>
        <v>0.01436132918</v>
      </c>
      <c r="D2175" s="403" t="s">
        <v>2525</v>
      </c>
      <c r="E2175" s="406">
        <v>93.73</v>
      </c>
      <c r="F2175" s="405">
        <f t="shared" si="2"/>
        <v>0.06511363636</v>
      </c>
    </row>
    <row r="2176" ht="15.75" customHeight="1">
      <c r="A2176" s="403" t="s">
        <v>2526</v>
      </c>
      <c r="B2176" s="404">
        <v>4934.78</v>
      </c>
      <c r="C2176" s="405">
        <f t="shared" si="1"/>
        <v>0.004083659056</v>
      </c>
      <c r="D2176" s="403" t="s">
        <v>2526</v>
      </c>
      <c r="E2176" s="406">
        <v>88.0</v>
      </c>
      <c r="F2176" s="405">
        <f t="shared" si="2"/>
        <v>-0.008227206131</v>
      </c>
    </row>
    <row r="2177" ht="15.75" customHeight="1">
      <c r="A2177" s="403" t="s">
        <v>2527</v>
      </c>
      <c r="B2177" s="404">
        <v>4914.71</v>
      </c>
      <c r="C2177" s="405">
        <f t="shared" si="1"/>
        <v>-0.004847478562</v>
      </c>
      <c r="D2177" s="403" t="s">
        <v>2527</v>
      </c>
      <c r="E2177" s="406">
        <v>88.73</v>
      </c>
      <c r="F2177" s="405">
        <f t="shared" si="2"/>
        <v>0.007265296855</v>
      </c>
    </row>
    <row r="2178" ht="15.75" customHeight="1">
      <c r="A2178" s="403" t="s">
        <v>2528</v>
      </c>
      <c r="B2178" s="404">
        <v>4938.65</v>
      </c>
      <c r="C2178" s="405">
        <f t="shared" si="1"/>
        <v>-0.01720363774</v>
      </c>
      <c r="D2178" s="403" t="s">
        <v>2528</v>
      </c>
      <c r="E2178" s="406">
        <v>88.09</v>
      </c>
      <c r="F2178" s="405">
        <f t="shared" si="2"/>
        <v>-0.04436971143</v>
      </c>
    </row>
    <row r="2179" ht="15.75" customHeight="1">
      <c r="A2179" s="403" t="s">
        <v>2529</v>
      </c>
      <c r="B2179" s="404">
        <v>5025.1</v>
      </c>
      <c r="C2179" s="405">
        <f t="shared" si="1"/>
        <v>0.001570590885</v>
      </c>
      <c r="D2179" s="403" t="s">
        <v>2529</v>
      </c>
      <c r="E2179" s="406">
        <v>92.18</v>
      </c>
      <c r="F2179" s="405">
        <f t="shared" si="2"/>
        <v>0.0139698603</v>
      </c>
    </row>
    <row r="2180" ht="15.75" customHeight="1">
      <c r="A2180" s="403" t="s">
        <v>2530</v>
      </c>
      <c r="B2180" s="404">
        <v>5017.22</v>
      </c>
      <c r="C2180" s="405">
        <f t="shared" si="1"/>
        <v>-0.009460745409</v>
      </c>
      <c r="D2180" s="403" t="s">
        <v>2530</v>
      </c>
      <c r="E2180" s="406">
        <v>90.91</v>
      </c>
      <c r="F2180" s="405">
        <f t="shared" si="2"/>
        <v>0.03956546598</v>
      </c>
    </row>
    <row r="2181" ht="15.75" customHeight="1">
      <c r="A2181" s="403" t="s">
        <v>2531</v>
      </c>
      <c r="B2181" s="404">
        <v>5065.14</v>
      </c>
      <c r="C2181" s="405">
        <f t="shared" si="1"/>
        <v>-0.007850788017</v>
      </c>
      <c r="D2181" s="403" t="s">
        <v>2531</v>
      </c>
      <c r="E2181" s="406">
        <v>87.45</v>
      </c>
      <c r="F2181" s="405">
        <f t="shared" si="2"/>
        <v>-0.04279772329</v>
      </c>
    </row>
    <row r="2182" ht="15.75" customHeight="1">
      <c r="A2182" s="403" t="s">
        <v>2532</v>
      </c>
      <c r="B2182" s="404">
        <v>5105.22</v>
      </c>
      <c r="C2182" s="405">
        <f t="shared" si="1"/>
        <v>-0.01314652548</v>
      </c>
      <c r="D2182" s="403" t="s">
        <v>2532</v>
      </c>
      <c r="E2182" s="406">
        <v>91.36</v>
      </c>
      <c r="F2182" s="405">
        <f t="shared" si="2"/>
        <v>-0.01953208843</v>
      </c>
    </row>
    <row r="2183" ht="15.75" customHeight="1">
      <c r="A2183" s="403" t="s">
        <v>2533</v>
      </c>
      <c r="B2183" s="404">
        <v>5173.23</v>
      </c>
      <c r="C2183" s="405">
        <f t="shared" si="1"/>
        <v>0.01248869735</v>
      </c>
      <c r="D2183" s="403" t="s">
        <v>2533</v>
      </c>
      <c r="E2183" s="406">
        <v>93.18</v>
      </c>
      <c r="F2183" s="405">
        <f t="shared" si="2"/>
        <v>0.0138178653</v>
      </c>
    </row>
    <row r="2184" ht="15.75" customHeight="1">
      <c r="A2184" s="403" t="s">
        <v>2534</v>
      </c>
      <c r="B2184" s="404">
        <v>5109.42</v>
      </c>
      <c r="C2184" s="405">
        <f t="shared" si="1"/>
        <v>-0.00378643124</v>
      </c>
      <c r="D2184" s="403" t="s">
        <v>2534</v>
      </c>
      <c r="E2184" s="406">
        <v>91.91</v>
      </c>
      <c r="F2184" s="405">
        <f t="shared" si="2"/>
        <v>-0.02884615385</v>
      </c>
    </row>
    <row r="2185" ht="15.75" customHeight="1">
      <c r="A2185" s="403" t="s">
        <v>2535</v>
      </c>
      <c r="B2185" s="404">
        <v>5128.84</v>
      </c>
      <c r="C2185" s="405">
        <f t="shared" si="1"/>
        <v>-0.005506821478</v>
      </c>
      <c r="D2185" s="403" t="s">
        <v>2535</v>
      </c>
      <c r="E2185" s="406">
        <v>94.64</v>
      </c>
      <c r="F2185" s="405">
        <f t="shared" si="2"/>
        <v>-0.008486118387</v>
      </c>
    </row>
    <row r="2186" ht="15.75" customHeight="1">
      <c r="A2186" s="403" t="s">
        <v>2536</v>
      </c>
      <c r="B2186" s="404">
        <v>5157.24</v>
      </c>
      <c r="C2186" s="405">
        <f t="shared" si="1"/>
        <v>0.008922789795</v>
      </c>
      <c r="D2186" s="403" t="s">
        <v>2536</v>
      </c>
      <c r="E2186" s="406">
        <v>95.45</v>
      </c>
      <c r="F2186" s="405">
        <f t="shared" si="2"/>
        <v>0.03244997296</v>
      </c>
    </row>
    <row r="2187" ht="15.75" customHeight="1">
      <c r="A2187" s="403" t="s">
        <v>2537</v>
      </c>
      <c r="B2187" s="404">
        <v>5111.63</v>
      </c>
      <c r="C2187" s="405">
        <f t="shared" si="1"/>
        <v>-0.008240041908</v>
      </c>
      <c r="D2187" s="403" t="s">
        <v>2537</v>
      </c>
      <c r="E2187" s="406">
        <v>92.45</v>
      </c>
      <c r="F2187" s="405">
        <f t="shared" si="2"/>
        <v>-0.003019519034</v>
      </c>
    </row>
    <row r="2188" ht="15.75" customHeight="1">
      <c r="A2188" s="403" t="s">
        <v>2538</v>
      </c>
      <c r="B2188" s="404">
        <v>5154.1</v>
      </c>
      <c r="C2188" s="405">
        <f t="shared" si="1"/>
        <v>-0.003104358674</v>
      </c>
      <c r="D2188" s="403" t="s">
        <v>2538</v>
      </c>
      <c r="E2188" s="406">
        <v>92.73</v>
      </c>
      <c r="F2188" s="405">
        <f t="shared" si="2"/>
        <v>-0.01066894271</v>
      </c>
    </row>
    <row r="2189" ht="15.75" customHeight="1">
      <c r="A2189" s="403" t="s">
        <v>2539</v>
      </c>
      <c r="B2189" s="404">
        <v>5170.15</v>
      </c>
      <c r="C2189" s="405">
        <f t="shared" si="1"/>
        <v>-0.01216511076</v>
      </c>
      <c r="D2189" s="403" t="s">
        <v>2539</v>
      </c>
      <c r="E2189" s="406">
        <v>93.73</v>
      </c>
      <c r="F2189" s="405">
        <f t="shared" si="2"/>
        <v>-0.0400450635</v>
      </c>
    </row>
    <row r="2190" ht="15.75" customHeight="1">
      <c r="A2190" s="403" t="s">
        <v>2540</v>
      </c>
      <c r="B2190" s="404">
        <v>5233.82</v>
      </c>
      <c r="C2190" s="405">
        <f t="shared" si="1"/>
        <v>0.01736223151</v>
      </c>
      <c r="D2190" s="403" t="s">
        <v>2540</v>
      </c>
      <c r="E2190" s="406">
        <v>97.64</v>
      </c>
      <c r="F2190" s="405">
        <f t="shared" si="2"/>
        <v>0.01517987108</v>
      </c>
    </row>
    <row r="2191" ht="15.75" customHeight="1">
      <c r="A2191" s="403" t="s">
        <v>2541</v>
      </c>
      <c r="B2191" s="404">
        <v>5144.5</v>
      </c>
      <c r="C2191" s="405">
        <f t="shared" si="1"/>
        <v>-0.00622977737</v>
      </c>
      <c r="D2191" s="403" t="s">
        <v>2541</v>
      </c>
      <c r="E2191" s="406">
        <v>96.18</v>
      </c>
      <c r="F2191" s="405">
        <f t="shared" si="2"/>
        <v>0</v>
      </c>
    </row>
    <row r="2192" ht="15.75" customHeight="1">
      <c r="A2192" s="403" t="s">
        <v>2542</v>
      </c>
      <c r="B2192" s="404">
        <v>5176.75</v>
      </c>
      <c r="C2192" s="405">
        <f t="shared" si="1"/>
        <v>-0.02063630499</v>
      </c>
      <c r="D2192" s="403" t="s">
        <v>2542</v>
      </c>
      <c r="E2192" s="406">
        <v>96.18</v>
      </c>
      <c r="F2192" s="405">
        <f t="shared" si="2"/>
        <v>-0.02848484848</v>
      </c>
    </row>
    <row r="2193" ht="15.75" customHeight="1">
      <c r="A2193" s="403" t="s">
        <v>2543</v>
      </c>
      <c r="B2193" s="404">
        <v>5285.83</v>
      </c>
      <c r="C2193" s="405">
        <f t="shared" si="1"/>
        <v>-0.005508822959</v>
      </c>
      <c r="D2193" s="403" t="s">
        <v>2543</v>
      </c>
      <c r="E2193" s="406">
        <v>99.0</v>
      </c>
      <c r="F2193" s="405">
        <f t="shared" si="2"/>
        <v>-0.02154576003</v>
      </c>
    </row>
    <row r="2194" ht="15.75" customHeight="1">
      <c r="A2194" s="403" t="s">
        <v>2544</v>
      </c>
      <c r="B2194" s="404">
        <v>5315.11</v>
      </c>
      <c r="C2194" s="405">
        <f t="shared" si="1"/>
        <v>0.004253108113</v>
      </c>
      <c r="D2194" s="403" t="s">
        <v>2544</v>
      </c>
      <c r="E2194" s="406">
        <v>101.18</v>
      </c>
      <c r="F2194" s="405">
        <f t="shared" si="2"/>
        <v>-0.006285602043</v>
      </c>
    </row>
    <row r="2195" ht="15.75" customHeight="1">
      <c r="A2195" s="403" t="s">
        <v>2545</v>
      </c>
      <c r="B2195" s="404">
        <v>5292.6</v>
      </c>
      <c r="C2195" s="405">
        <f t="shared" si="1"/>
        <v>-0.003134158561</v>
      </c>
      <c r="D2195" s="403" t="s">
        <v>2545</v>
      </c>
      <c r="E2195" s="406">
        <v>101.82</v>
      </c>
      <c r="F2195" s="405">
        <f t="shared" si="2"/>
        <v>-0.02433882714</v>
      </c>
    </row>
    <row r="2196" ht="15.75" customHeight="1">
      <c r="A2196" s="403" t="s">
        <v>2546</v>
      </c>
      <c r="B2196" s="404">
        <v>5309.24</v>
      </c>
      <c r="C2196" s="405">
        <f t="shared" si="1"/>
        <v>-0.004647517918</v>
      </c>
      <c r="D2196" s="403" t="s">
        <v>2546</v>
      </c>
      <c r="E2196" s="406">
        <v>104.36</v>
      </c>
      <c r="F2196" s="405">
        <f t="shared" si="2"/>
        <v>0.0008631437614</v>
      </c>
    </row>
    <row r="2197" ht="15.75" customHeight="1">
      <c r="A2197" s="403" t="s">
        <v>2547</v>
      </c>
      <c r="B2197" s="404">
        <v>5334.03</v>
      </c>
      <c r="C2197" s="405">
        <f t="shared" si="1"/>
        <v>0.01838777178</v>
      </c>
      <c r="D2197" s="403" t="s">
        <v>2547</v>
      </c>
      <c r="E2197" s="406">
        <v>104.27</v>
      </c>
      <c r="F2197" s="405">
        <f t="shared" si="2"/>
        <v>-0.02222430608</v>
      </c>
    </row>
    <row r="2198" ht="15.75" customHeight="1">
      <c r="A2198" s="403" t="s">
        <v>2548</v>
      </c>
      <c r="B2198" s="404">
        <v>5237.72</v>
      </c>
      <c r="C2198" s="405">
        <f t="shared" si="1"/>
        <v>0.01638962521</v>
      </c>
      <c r="D2198" s="403" t="s">
        <v>2548</v>
      </c>
      <c r="E2198" s="406">
        <v>106.64</v>
      </c>
      <c r="F2198" s="405">
        <f t="shared" si="2"/>
        <v>0.04456851797</v>
      </c>
    </row>
    <row r="2199" ht="15.75" customHeight="1">
      <c r="A2199" s="403" t="s">
        <v>2549</v>
      </c>
      <c r="B2199" s="404">
        <v>5153.26</v>
      </c>
      <c r="C2199" s="405">
        <f t="shared" si="1"/>
        <v>0.015560767</v>
      </c>
      <c r="D2199" s="403" t="s">
        <v>2549</v>
      </c>
      <c r="E2199" s="406">
        <v>102.09</v>
      </c>
      <c r="F2199" s="405">
        <f t="shared" si="2"/>
        <v>-0.02854695975</v>
      </c>
    </row>
    <row r="2200" ht="15.75" customHeight="1">
      <c r="A2200" s="403" t="s">
        <v>2550</v>
      </c>
      <c r="B2200" s="404">
        <v>5074.3</v>
      </c>
      <c r="C2200" s="405">
        <f t="shared" si="1"/>
        <v>0.004744235042</v>
      </c>
      <c r="D2200" s="403" t="s">
        <v>2550</v>
      </c>
      <c r="E2200" s="406">
        <v>105.09</v>
      </c>
      <c r="F2200" s="405">
        <f t="shared" si="2"/>
        <v>0.02207741684</v>
      </c>
    </row>
    <row r="2201" ht="15.75" customHeight="1">
      <c r="A2201" s="403" t="s">
        <v>2551</v>
      </c>
      <c r="B2201" s="404">
        <v>5050.34</v>
      </c>
      <c r="C2201" s="405">
        <f t="shared" si="1"/>
        <v>-0.004309766965</v>
      </c>
      <c r="D2201" s="403" t="s">
        <v>2551</v>
      </c>
      <c r="E2201" s="406">
        <v>102.82</v>
      </c>
      <c r="F2201" s="405">
        <f t="shared" si="2"/>
        <v>-0.02917571523</v>
      </c>
    </row>
    <row r="2202" ht="15.75" customHeight="1">
      <c r="A2202" s="403" t="s">
        <v>2552</v>
      </c>
      <c r="B2202" s="404">
        <v>5072.2</v>
      </c>
      <c r="C2202" s="405">
        <f t="shared" si="1"/>
        <v>0.009007503601</v>
      </c>
      <c r="D2202" s="403" t="s">
        <v>2552</v>
      </c>
      <c r="E2202" s="406">
        <v>105.91</v>
      </c>
      <c r="F2202" s="405">
        <f t="shared" si="2"/>
        <v>-0.04817111531</v>
      </c>
    </row>
    <row r="2203" ht="15.75" customHeight="1">
      <c r="A2203" s="403" t="s">
        <v>2553</v>
      </c>
      <c r="B2203" s="404">
        <v>5026.92</v>
      </c>
      <c r="C2203" s="405">
        <f t="shared" si="1"/>
        <v>0.009478444571</v>
      </c>
      <c r="D2203" s="403" t="s">
        <v>2553</v>
      </c>
      <c r="E2203" s="406">
        <v>111.27</v>
      </c>
      <c r="F2203" s="405">
        <f t="shared" si="2"/>
        <v>0.008245741211</v>
      </c>
    </row>
    <row r="2204" ht="15.75" customHeight="1">
      <c r="A2204" s="403" t="s">
        <v>2554</v>
      </c>
      <c r="B2204" s="404">
        <v>4979.72</v>
      </c>
      <c r="C2204" s="405">
        <f t="shared" si="1"/>
        <v>0.002538699566</v>
      </c>
      <c r="D2204" s="403" t="s">
        <v>2554</v>
      </c>
      <c r="E2204" s="406">
        <v>110.36</v>
      </c>
      <c r="F2204" s="405">
        <f t="shared" si="2"/>
        <v>0.04201680672</v>
      </c>
    </row>
    <row r="2205" ht="15.75" customHeight="1">
      <c r="A2205" s="403" t="s">
        <v>2555</v>
      </c>
      <c r="B2205" s="404">
        <v>4967.11</v>
      </c>
      <c r="C2205" s="405">
        <f t="shared" si="1"/>
        <v>0.008648558641</v>
      </c>
      <c r="D2205" s="403" t="s">
        <v>2555</v>
      </c>
      <c r="E2205" s="406">
        <v>105.91</v>
      </c>
      <c r="F2205" s="405">
        <f t="shared" si="2"/>
        <v>0.0591</v>
      </c>
    </row>
    <row r="2206" ht="15.75" customHeight="1">
      <c r="A2206" s="403" t="s">
        <v>2556</v>
      </c>
      <c r="B2206" s="404">
        <v>4924.52</v>
      </c>
      <c r="C2206" s="405">
        <f t="shared" si="1"/>
        <v>0.00229583737</v>
      </c>
      <c r="D2206" s="403" t="s">
        <v>2556</v>
      </c>
      <c r="E2206" s="406">
        <v>100.0</v>
      </c>
      <c r="F2206" s="405">
        <f t="shared" si="2"/>
        <v>0.006441223833</v>
      </c>
    </row>
    <row r="2207" ht="15.75" customHeight="1">
      <c r="A2207" s="403" t="s">
        <v>2557</v>
      </c>
      <c r="B2207" s="404">
        <v>4913.24</v>
      </c>
      <c r="C2207" s="405">
        <f t="shared" si="1"/>
        <v>0.009668755227</v>
      </c>
      <c r="D2207" s="403" t="s">
        <v>2557</v>
      </c>
      <c r="E2207" s="406">
        <v>99.36</v>
      </c>
      <c r="F2207" s="405">
        <f t="shared" si="2"/>
        <v>-0.03449616169</v>
      </c>
    </row>
    <row r="2208" ht="15.75" customHeight="1">
      <c r="A2208" s="403" t="s">
        <v>2558</v>
      </c>
      <c r="B2208" s="404">
        <v>4866.19</v>
      </c>
      <c r="C2208" s="405">
        <f t="shared" si="1"/>
        <v>0.01412973935</v>
      </c>
      <c r="D2208" s="403" t="s">
        <v>2558</v>
      </c>
      <c r="E2208" s="406">
        <v>102.91</v>
      </c>
      <c r="F2208" s="405">
        <f t="shared" si="2"/>
        <v>0.06191311526</v>
      </c>
    </row>
    <row r="2209" ht="15.75" customHeight="1">
      <c r="A2209" s="403" t="s">
        <v>2559</v>
      </c>
      <c r="B2209" s="404">
        <v>4798.39</v>
      </c>
      <c r="C2209" s="405">
        <f t="shared" si="1"/>
        <v>0.008194327424</v>
      </c>
      <c r="D2209" s="403" t="s">
        <v>2559</v>
      </c>
      <c r="E2209" s="406">
        <v>96.91</v>
      </c>
      <c r="F2209" s="405">
        <f t="shared" si="2"/>
        <v>-0.002778349455</v>
      </c>
    </row>
    <row r="2210" ht="15.75" customHeight="1">
      <c r="A2210" s="403" t="s">
        <v>2560</v>
      </c>
      <c r="B2210" s="404">
        <v>4759.39</v>
      </c>
      <c r="C2210" s="405">
        <f t="shared" si="1"/>
        <v>0.0105055086</v>
      </c>
      <c r="D2210" s="403" t="s">
        <v>2560</v>
      </c>
      <c r="E2210" s="406">
        <v>97.18</v>
      </c>
      <c r="F2210" s="405">
        <f t="shared" si="2"/>
        <v>0.07109004739</v>
      </c>
    </row>
    <row r="2211" ht="15.75" customHeight="1">
      <c r="A2211" s="403" t="s">
        <v>2561</v>
      </c>
      <c r="B2211" s="404">
        <v>4709.91</v>
      </c>
      <c r="C2211" s="405">
        <f t="shared" si="1"/>
        <v>-0.0007786014028</v>
      </c>
      <c r="D2211" s="403" t="s">
        <v>2561</v>
      </c>
      <c r="E2211" s="406">
        <v>90.73</v>
      </c>
      <c r="F2211" s="405">
        <f t="shared" si="2"/>
        <v>-0.02535181008</v>
      </c>
    </row>
    <row r="2212" ht="15.75" customHeight="1">
      <c r="A2212" s="403" t="s">
        <v>2562</v>
      </c>
      <c r="B2212" s="404">
        <v>4713.58</v>
      </c>
      <c r="C2212" s="405">
        <f t="shared" si="1"/>
        <v>0.008056185855</v>
      </c>
      <c r="D2212" s="403" t="s">
        <v>2562</v>
      </c>
      <c r="E2212" s="406">
        <v>93.09</v>
      </c>
      <c r="F2212" s="405">
        <f t="shared" si="2"/>
        <v>0.06109654622</v>
      </c>
    </row>
    <row r="2213" ht="15.75" customHeight="1">
      <c r="A2213" s="403" t="s">
        <v>2563</v>
      </c>
      <c r="B2213" s="404">
        <v>4675.91</v>
      </c>
      <c r="C2213" s="405">
        <f t="shared" si="1"/>
        <v>0.002740648449</v>
      </c>
      <c r="D2213" s="403" t="s">
        <v>2563</v>
      </c>
      <c r="E2213" s="406">
        <v>87.73</v>
      </c>
      <c r="F2213" s="405">
        <f t="shared" si="2"/>
        <v>0.03211764706</v>
      </c>
    </row>
    <row r="2214" ht="15.75" customHeight="1">
      <c r="A2214" s="403" t="s">
        <v>2564</v>
      </c>
      <c r="B2214" s="404">
        <v>4663.13</v>
      </c>
      <c r="C2214" s="405">
        <f t="shared" si="1"/>
        <v>0.003378211183</v>
      </c>
      <c r="D2214" s="403" t="s">
        <v>2564</v>
      </c>
      <c r="E2214" s="406">
        <v>85.0</v>
      </c>
      <c r="F2214" s="405">
        <f t="shared" si="2"/>
        <v>0</v>
      </c>
    </row>
    <row r="2215" ht="15.75" customHeight="1">
      <c r="A2215" s="403" t="s">
        <v>2565</v>
      </c>
      <c r="B2215" s="404">
        <v>4647.43</v>
      </c>
      <c r="C2215" s="405">
        <f t="shared" si="1"/>
        <v>0.008348973193</v>
      </c>
      <c r="D2215" s="403" t="s">
        <v>2565</v>
      </c>
      <c r="E2215" s="406">
        <v>85.0</v>
      </c>
      <c r="F2215" s="405">
        <f t="shared" si="2"/>
        <v>0.004253308129</v>
      </c>
    </row>
    <row r="2216" ht="15.75" customHeight="1">
      <c r="A2216" s="403" t="s">
        <v>2566</v>
      </c>
      <c r="B2216" s="404">
        <v>4608.95</v>
      </c>
      <c r="C2216" s="405">
        <f t="shared" si="1"/>
        <v>-0.007002122182</v>
      </c>
      <c r="D2216" s="403" t="s">
        <v>2566</v>
      </c>
      <c r="E2216" s="406">
        <v>84.64</v>
      </c>
      <c r="F2216" s="405">
        <f t="shared" si="2"/>
        <v>-0.02510942179</v>
      </c>
    </row>
    <row r="2217" ht="15.75" customHeight="1">
      <c r="A2217" s="403" t="s">
        <v>2567</v>
      </c>
      <c r="B2217" s="404">
        <v>4641.45</v>
      </c>
      <c r="C2217" s="405">
        <f t="shared" si="1"/>
        <v>-0.0001981746392</v>
      </c>
      <c r="D2217" s="403" t="s">
        <v>2567</v>
      </c>
      <c r="E2217" s="406">
        <v>86.82</v>
      </c>
      <c r="F2217" s="405">
        <f t="shared" si="2"/>
        <v>-0.03048576214</v>
      </c>
    </row>
    <row r="2218" ht="15.75" customHeight="1">
      <c r="A2218" s="403" t="s">
        <v>2568</v>
      </c>
      <c r="B2218" s="404">
        <v>4642.37</v>
      </c>
      <c r="C2218" s="405">
        <f t="shared" si="1"/>
        <v>0.002139252147</v>
      </c>
      <c r="D2218" s="403" t="s">
        <v>2568</v>
      </c>
      <c r="E2218" s="406">
        <v>89.55</v>
      </c>
      <c r="F2218" s="405">
        <f t="shared" si="2"/>
        <v>0.01969938511</v>
      </c>
    </row>
    <row r="2219" ht="15.75" customHeight="1">
      <c r="A2219" s="403" t="s">
        <v>2569</v>
      </c>
      <c r="B2219" s="404">
        <v>4632.46</v>
      </c>
      <c r="C2219" s="405">
        <f t="shared" si="1"/>
        <v>0.006524814066</v>
      </c>
      <c r="D2219" s="403" t="s">
        <v>2569</v>
      </c>
      <c r="E2219" s="406">
        <v>87.82</v>
      </c>
      <c r="F2219" s="405">
        <f t="shared" si="2"/>
        <v>0.01796684827</v>
      </c>
    </row>
    <row r="2220" ht="15.75" customHeight="1">
      <c r="A2220" s="403" t="s">
        <v>2570</v>
      </c>
      <c r="B2220" s="404">
        <v>4602.43</v>
      </c>
      <c r="C2220" s="405">
        <f t="shared" si="1"/>
        <v>0.01041938805</v>
      </c>
      <c r="D2220" s="403" t="s">
        <v>2570</v>
      </c>
      <c r="E2220" s="406">
        <v>86.27</v>
      </c>
      <c r="F2220" s="405">
        <f t="shared" si="2"/>
        <v>-0.002082128398</v>
      </c>
    </row>
    <row r="2221" ht="15.75" customHeight="1">
      <c r="A2221" s="403" t="s">
        <v>2571</v>
      </c>
      <c r="B2221" s="404">
        <v>4554.97</v>
      </c>
      <c r="C2221" s="405">
        <f t="shared" si="1"/>
        <v>0.001200129245</v>
      </c>
      <c r="D2221" s="403" t="s">
        <v>2571</v>
      </c>
      <c r="E2221" s="406">
        <v>86.45</v>
      </c>
      <c r="F2221" s="405">
        <f t="shared" si="2"/>
        <v>-0.0247066787</v>
      </c>
    </row>
    <row r="2222" ht="15.75" customHeight="1">
      <c r="A2222" s="403" t="s">
        <v>2572</v>
      </c>
      <c r="B2222" s="404">
        <v>4549.51</v>
      </c>
      <c r="C2222" s="405">
        <f t="shared" si="1"/>
        <v>-0.006221070819</v>
      </c>
      <c r="D2222" s="403" t="s">
        <v>2572</v>
      </c>
      <c r="E2222" s="406">
        <v>88.64</v>
      </c>
      <c r="F2222" s="405">
        <f t="shared" si="2"/>
        <v>0.02962016494</v>
      </c>
    </row>
    <row r="2223" ht="15.75" customHeight="1">
      <c r="A2223" s="403" t="s">
        <v>2573</v>
      </c>
      <c r="B2223" s="404">
        <v>4577.99</v>
      </c>
      <c r="C2223" s="405">
        <f t="shared" si="1"/>
        <v>-0.00466793928</v>
      </c>
      <c r="D2223" s="403" t="s">
        <v>2573</v>
      </c>
      <c r="E2223" s="406">
        <v>86.09</v>
      </c>
      <c r="F2223" s="405">
        <f t="shared" si="2"/>
        <v>-0.004164256796</v>
      </c>
    </row>
    <row r="2224" ht="15.75" customHeight="1">
      <c r="A2224" s="403" t="s">
        <v>2574</v>
      </c>
      <c r="B2224" s="404">
        <v>4599.46</v>
      </c>
      <c r="C2224" s="405">
        <f t="shared" si="1"/>
        <v>0.001919118208</v>
      </c>
      <c r="D2224" s="403" t="s">
        <v>2574</v>
      </c>
      <c r="E2224" s="406">
        <v>86.45</v>
      </c>
      <c r="F2224" s="405">
        <f t="shared" si="2"/>
        <v>-0.03751948341</v>
      </c>
    </row>
    <row r="2225" ht="15.75" customHeight="1">
      <c r="A2225" s="403" t="s">
        <v>2575</v>
      </c>
      <c r="B2225" s="404">
        <v>4590.65</v>
      </c>
      <c r="C2225" s="405">
        <f t="shared" si="1"/>
        <v>0.005764250691</v>
      </c>
      <c r="D2225" s="403" t="s">
        <v>2575</v>
      </c>
      <c r="E2225" s="406">
        <v>89.82</v>
      </c>
      <c r="F2225" s="405">
        <f t="shared" si="2"/>
        <v>-0.01394225491</v>
      </c>
    </row>
    <row r="2226" ht="15.75" customHeight="1">
      <c r="A2226" s="403" t="s">
        <v>2576</v>
      </c>
      <c r="B2226" s="404">
        <v>4564.34</v>
      </c>
      <c r="C2226" s="405">
        <f t="shared" si="1"/>
        <v>0.005228383914</v>
      </c>
      <c r="D2226" s="403" t="s">
        <v>2576</v>
      </c>
      <c r="E2226" s="406">
        <v>91.09</v>
      </c>
      <c r="F2226" s="405">
        <f t="shared" si="2"/>
        <v>0.005963556046</v>
      </c>
    </row>
    <row r="2227" ht="15.75" customHeight="1">
      <c r="A2227" s="403" t="s">
        <v>2577</v>
      </c>
      <c r="B2227" s="404">
        <v>4540.6</v>
      </c>
      <c r="C2227" s="405">
        <f t="shared" si="1"/>
        <v>-0.001418502106</v>
      </c>
      <c r="D2227" s="403" t="s">
        <v>2577</v>
      </c>
      <c r="E2227" s="406">
        <v>90.55</v>
      </c>
      <c r="F2227" s="405">
        <f t="shared" si="2"/>
        <v>0.02154783394</v>
      </c>
    </row>
    <row r="2228" ht="15.75" customHeight="1">
      <c r="A2228" s="403" t="s">
        <v>2578</v>
      </c>
      <c r="B2228" s="404">
        <v>4547.05</v>
      </c>
      <c r="C2228" s="405">
        <f t="shared" si="1"/>
        <v>-0.001495434642</v>
      </c>
      <c r="D2228" s="403" t="s">
        <v>2578</v>
      </c>
      <c r="E2228" s="406">
        <v>88.64</v>
      </c>
      <c r="F2228" s="405">
        <f t="shared" si="2"/>
        <v>0.04837374335</v>
      </c>
    </row>
    <row r="2229" ht="15.75" customHeight="1">
      <c r="A2229" s="403" t="s">
        <v>2579</v>
      </c>
      <c r="B2229" s="404">
        <v>4553.86</v>
      </c>
      <c r="C2229" s="405">
        <f t="shared" si="1"/>
        <v>-0.004916571249</v>
      </c>
      <c r="D2229" s="403" t="s">
        <v>2579</v>
      </c>
      <c r="E2229" s="406">
        <v>84.55</v>
      </c>
      <c r="F2229" s="405">
        <f t="shared" si="2"/>
        <v>-0.002124395137</v>
      </c>
    </row>
    <row r="2230" ht="15.75" customHeight="1">
      <c r="A2230" s="403" t="s">
        <v>2580</v>
      </c>
      <c r="B2230" s="404">
        <v>4576.36</v>
      </c>
      <c r="C2230" s="405">
        <f t="shared" si="1"/>
        <v>0.00487907706</v>
      </c>
      <c r="D2230" s="403" t="s">
        <v>2580</v>
      </c>
      <c r="E2230" s="406">
        <v>84.73</v>
      </c>
      <c r="F2230" s="405">
        <f t="shared" si="2"/>
        <v>0.01753332533</v>
      </c>
    </row>
    <row r="2231" ht="15.75" customHeight="1">
      <c r="A2231" s="403" t="s">
        <v>2581</v>
      </c>
      <c r="B2231" s="404">
        <v>4554.14</v>
      </c>
      <c r="C2231" s="405">
        <f t="shared" si="1"/>
        <v>-0.00008123815734</v>
      </c>
      <c r="D2231" s="403" t="s">
        <v>2581</v>
      </c>
      <c r="E2231" s="406">
        <v>83.27</v>
      </c>
      <c r="F2231" s="405">
        <f t="shared" si="2"/>
        <v>0.07375886525</v>
      </c>
    </row>
    <row r="2232" ht="15.75" customHeight="1">
      <c r="A2232" s="403" t="s">
        <v>2582</v>
      </c>
      <c r="B2232" s="404">
        <v>4554.51</v>
      </c>
      <c r="C2232" s="405">
        <f t="shared" si="1"/>
        <v>0.006030204033</v>
      </c>
      <c r="D2232" s="403" t="s">
        <v>2582</v>
      </c>
      <c r="E2232" s="406">
        <v>77.55</v>
      </c>
      <c r="F2232" s="405">
        <f t="shared" si="2"/>
        <v>0.01798372276</v>
      </c>
    </row>
    <row r="2233" ht="15.75" customHeight="1">
      <c r="A2233" s="403" t="s">
        <v>2583</v>
      </c>
      <c r="B2233" s="404">
        <v>4527.21</v>
      </c>
      <c r="C2233" s="405">
        <f t="shared" si="1"/>
        <v>0.0001590636453</v>
      </c>
      <c r="D2233" s="403" t="s">
        <v>2583</v>
      </c>
      <c r="E2233" s="406">
        <v>76.18</v>
      </c>
      <c r="F2233" s="405">
        <f t="shared" si="2"/>
        <v>-0.002357255107</v>
      </c>
    </row>
    <row r="2234" ht="15.75" customHeight="1">
      <c r="A2234" s="403" t="s">
        <v>2584</v>
      </c>
      <c r="B2234" s="404">
        <v>4526.49</v>
      </c>
      <c r="C2234" s="405">
        <f t="shared" si="1"/>
        <v>-0.008464162028</v>
      </c>
      <c r="D2234" s="403" t="s">
        <v>2584</v>
      </c>
      <c r="E2234" s="406">
        <v>76.36</v>
      </c>
      <c r="F2234" s="405">
        <f t="shared" si="2"/>
        <v>-0.03780241935</v>
      </c>
    </row>
    <row r="2235" ht="15.75" customHeight="1">
      <c r="A2235" s="403" t="s">
        <v>2585</v>
      </c>
      <c r="B2235" s="404">
        <v>4565.13</v>
      </c>
      <c r="C2235" s="405">
        <f t="shared" si="1"/>
        <v>0.007570356866</v>
      </c>
      <c r="D2235" s="403" t="s">
        <v>2585</v>
      </c>
      <c r="E2235" s="406">
        <v>79.36</v>
      </c>
      <c r="F2235" s="405">
        <f t="shared" si="2"/>
        <v>0.08046289993</v>
      </c>
    </row>
    <row r="2236" ht="15.75" customHeight="1">
      <c r="A2236" s="403" t="s">
        <v>2586</v>
      </c>
      <c r="B2236" s="404">
        <v>4530.83</v>
      </c>
      <c r="C2236" s="405">
        <f t="shared" si="1"/>
        <v>0.009950537093</v>
      </c>
      <c r="D2236" s="403" t="s">
        <v>2586</v>
      </c>
      <c r="E2236" s="406">
        <v>73.45</v>
      </c>
      <c r="F2236" s="405">
        <f t="shared" si="2"/>
        <v>0.03582005359</v>
      </c>
    </row>
    <row r="2237" ht="15.75" customHeight="1">
      <c r="A2237" s="403" t="s">
        <v>2587</v>
      </c>
      <c r="B2237" s="404">
        <v>4486.19</v>
      </c>
      <c r="C2237" s="405">
        <f t="shared" si="1"/>
        <v>0.0002876318313</v>
      </c>
      <c r="D2237" s="403" t="s">
        <v>2587</v>
      </c>
      <c r="E2237" s="406">
        <v>70.91</v>
      </c>
      <c r="F2237" s="405">
        <f t="shared" si="2"/>
        <v>-0.003793200337</v>
      </c>
    </row>
    <row r="2238" ht="15.75" customHeight="1">
      <c r="A2238" s="403" t="s">
        <v>2588</v>
      </c>
      <c r="B2238" s="404">
        <v>4484.9</v>
      </c>
      <c r="C2238" s="405">
        <f t="shared" si="1"/>
        <v>0.002846492866</v>
      </c>
      <c r="D2238" s="403" t="s">
        <v>2588</v>
      </c>
      <c r="E2238" s="406">
        <v>71.18</v>
      </c>
      <c r="F2238" s="405">
        <f t="shared" si="2"/>
        <v>-0.02009911894</v>
      </c>
    </row>
    <row r="2239" ht="15.75" customHeight="1">
      <c r="A2239" s="403" t="s">
        <v>2589</v>
      </c>
      <c r="B2239" s="404">
        <v>4472.17</v>
      </c>
      <c r="C2239" s="405">
        <f t="shared" si="1"/>
        <v>0.001157376315</v>
      </c>
      <c r="D2239" s="403" t="s">
        <v>2589</v>
      </c>
      <c r="E2239" s="406">
        <v>72.64</v>
      </c>
      <c r="F2239" s="405">
        <f t="shared" si="2"/>
        <v>-0.006156792995</v>
      </c>
    </row>
    <row r="2240" ht="15.75" customHeight="1">
      <c r="A2240" s="403" t="s">
        <v>2590</v>
      </c>
      <c r="B2240" s="404">
        <v>4467.0</v>
      </c>
      <c r="C2240" s="405">
        <f t="shared" si="1"/>
        <v>0.01049402684</v>
      </c>
      <c r="D2240" s="403" t="s">
        <v>2590</v>
      </c>
      <c r="E2240" s="406">
        <v>73.09</v>
      </c>
      <c r="F2240" s="405">
        <f t="shared" si="2"/>
        <v>0.02813335209</v>
      </c>
    </row>
    <row r="2241" ht="15.75" customHeight="1">
      <c r="A2241" s="403" t="s">
        <v>2591</v>
      </c>
      <c r="B2241" s="404">
        <v>4420.61</v>
      </c>
      <c r="C2241" s="405">
        <f t="shared" si="1"/>
        <v>-0.001477248343</v>
      </c>
      <c r="D2241" s="403" t="s">
        <v>2591</v>
      </c>
      <c r="E2241" s="406">
        <v>71.09</v>
      </c>
      <c r="F2241" s="405">
        <f t="shared" si="2"/>
        <v>-0.03094329335</v>
      </c>
    </row>
    <row r="2242" ht="15.75" customHeight="1">
      <c r="A2242" s="403" t="s">
        <v>2592</v>
      </c>
      <c r="B2242" s="404">
        <v>4427.15</v>
      </c>
      <c r="C2242" s="405">
        <f t="shared" si="1"/>
        <v>0.00876573366</v>
      </c>
      <c r="D2242" s="403" t="s">
        <v>2592</v>
      </c>
      <c r="E2242" s="406">
        <v>73.36</v>
      </c>
      <c r="F2242" s="405">
        <f t="shared" si="2"/>
        <v>0.001228333561</v>
      </c>
    </row>
    <row r="2243" ht="15.75" customHeight="1">
      <c r="A2243" s="403" t="s">
        <v>2593</v>
      </c>
      <c r="B2243" s="404">
        <v>4388.68</v>
      </c>
      <c r="C2243" s="405">
        <f t="shared" si="1"/>
        <v>-0.008118247977</v>
      </c>
      <c r="D2243" s="403" t="s">
        <v>2593</v>
      </c>
      <c r="E2243" s="406">
        <v>73.27</v>
      </c>
      <c r="F2243" s="405">
        <f t="shared" si="2"/>
        <v>-0.0146584185</v>
      </c>
    </row>
    <row r="2244" ht="15.75" customHeight="1">
      <c r="A2244" s="403" t="s">
        <v>2594</v>
      </c>
      <c r="B2244" s="404">
        <v>4424.6</v>
      </c>
      <c r="C2244" s="405">
        <f t="shared" si="1"/>
        <v>0.006748670061</v>
      </c>
      <c r="D2244" s="403" t="s">
        <v>2594</v>
      </c>
      <c r="E2244" s="406">
        <v>74.36</v>
      </c>
      <c r="F2244" s="405">
        <f t="shared" si="2"/>
        <v>0.01487648424</v>
      </c>
    </row>
    <row r="2245" ht="15.75" customHeight="1">
      <c r="A2245" s="403" t="s">
        <v>2595</v>
      </c>
      <c r="B2245" s="404">
        <v>4394.94</v>
      </c>
      <c r="C2245" s="405">
        <f t="shared" si="1"/>
        <v>0.004743735412</v>
      </c>
      <c r="D2245" s="403" t="s">
        <v>2595</v>
      </c>
      <c r="E2245" s="406">
        <v>73.27</v>
      </c>
      <c r="F2245" s="405">
        <f t="shared" si="2"/>
        <v>-0.005024443237</v>
      </c>
    </row>
    <row r="2246" ht="15.75" customHeight="1">
      <c r="A2246" s="403" t="s">
        <v>2596</v>
      </c>
      <c r="B2246" s="404">
        <v>4374.19</v>
      </c>
      <c r="C2246" s="405">
        <f t="shared" si="1"/>
        <v>-0.004089113532</v>
      </c>
      <c r="D2246" s="403" t="s">
        <v>2596</v>
      </c>
      <c r="E2246" s="406">
        <v>73.64</v>
      </c>
      <c r="F2246" s="405">
        <f t="shared" si="2"/>
        <v>-0.01087978509</v>
      </c>
    </row>
    <row r="2247" ht="15.75" customHeight="1">
      <c r="A2247" s="403" t="s">
        <v>2597</v>
      </c>
      <c r="B2247" s="404">
        <v>4392.15</v>
      </c>
      <c r="C2247" s="405">
        <f t="shared" si="1"/>
        <v>0.0006379076629</v>
      </c>
      <c r="D2247" s="403" t="s">
        <v>2597</v>
      </c>
      <c r="E2247" s="406">
        <v>74.45</v>
      </c>
      <c r="F2247" s="405">
        <f t="shared" si="2"/>
        <v>0.003639795093</v>
      </c>
    </row>
    <row r="2248" ht="15.75" customHeight="1">
      <c r="A2248" s="403" t="s">
        <v>2598</v>
      </c>
      <c r="B2248" s="404">
        <v>4389.35</v>
      </c>
      <c r="C2248" s="405">
        <f t="shared" si="1"/>
        <v>0.006090153526</v>
      </c>
      <c r="D2248" s="403" t="s">
        <v>2598</v>
      </c>
      <c r="E2248" s="406">
        <v>74.18</v>
      </c>
      <c r="F2248" s="405">
        <f t="shared" si="2"/>
        <v>0.03027777778</v>
      </c>
    </row>
    <row r="2249" ht="15.75" customHeight="1">
      <c r="A2249" s="403" t="s">
        <v>2599</v>
      </c>
      <c r="B2249" s="404">
        <v>4362.78</v>
      </c>
      <c r="C2249" s="405">
        <f t="shared" si="1"/>
        <v>-0.003223750197</v>
      </c>
      <c r="D2249" s="403" t="s">
        <v>2599</v>
      </c>
      <c r="E2249" s="406">
        <v>72.0</v>
      </c>
      <c r="F2249" s="405">
        <f t="shared" si="2"/>
        <v>0.001251564456</v>
      </c>
    </row>
    <row r="2250" ht="15.75" customHeight="1">
      <c r="A2250" s="403" t="s">
        <v>2600</v>
      </c>
      <c r="B2250" s="404">
        <v>4376.89</v>
      </c>
      <c r="C2250" s="405">
        <f t="shared" si="1"/>
        <v>0.007487869329</v>
      </c>
      <c r="D2250" s="403" t="s">
        <v>2600</v>
      </c>
      <c r="E2250" s="406">
        <v>71.91</v>
      </c>
      <c r="F2250" s="405">
        <f t="shared" si="2"/>
        <v>0.02860821056</v>
      </c>
    </row>
    <row r="2251" ht="15.75" customHeight="1">
      <c r="A2251" s="403" t="s">
        <v>2601</v>
      </c>
      <c r="B2251" s="404">
        <v>4344.36</v>
      </c>
      <c r="C2251" s="405">
        <f t="shared" si="1"/>
        <v>-0.004290547045</v>
      </c>
      <c r="D2251" s="403" t="s">
        <v>2601</v>
      </c>
      <c r="E2251" s="406">
        <v>69.91</v>
      </c>
      <c r="F2251" s="405">
        <f t="shared" si="2"/>
        <v>-0.006395679363</v>
      </c>
    </row>
    <row r="2252" ht="15.75" customHeight="1">
      <c r="A2252" s="403" t="s">
        <v>2602</v>
      </c>
      <c r="B2252" s="404">
        <v>4363.08</v>
      </c>
      <c r="C2252" s="405">
        <f t="shared" si="1"/>
        <v>-0.001811942347</v>
      </c>
      <c r="D2252" s="403" t="s">
        <v>2602</v>
      </c>
      <c r="E2252" s="406">
        <v>70.36</v>
      </c>
      <c r="F2252" s="405">
        <f t="shared" si="2"/>
        <v>-0.01909940053</v>
      </c>
    </row>
    <row r="2253" ht="15.75" customHeight="1">
      <c r="A2253" s="403" t="s">
        <v>2603</v>
      </c>
      <c r="B2253" s="404">
        <v>4371.0</v>
      </c>
      <c r="C2253" s="405">
        <f t="shared" si="1"/>
        <v>-0.001261276082</v>
      </c>
      <c r="D2253" s="403" t="s">
        <v>2603</v>
      </c>
      <c r="E2253" s="406">
        <v>71.73</v>
      </c>
      <c r="F2253" s="405">
        <f t="shared" si="2"/>
        <v>0</v>
      </c>
    </row>
    <row r="2254" ht="15.75" customHeight="1">
      <c r="A2254" s="403" t="s">
        <v>2604</v>
      </c>
      <c r="B2254" s="404">
        <v>4376.52</v>
      </c>
      <c r="C2254" s="405">
        <f t="shared" si="1"/>
        <v>-0.00005711974812</v>
      </c>
      <c r="D2254" s="403" t="s">
        <v>2604</v>
      </c>
      <c r="E2254" s="406">
        <v>71.73</v>
      </c>
      <c r="F2254" s="405">
        <f t="shared" si="2"/>
        <v>-0.001253132832</v>
      </c>
    </row>
    <row r="2255" ht="15.75" customHeight="1">
      <c r="A2255" s="403" t="s">
        <v>2605</v>
      </c>
      <c r="B2255" s="404">
        <v>4376.77</v>
      </c>
      <c r="C2255" s="405">
        <f t="shared" si="1"/>
        <v>-0.007793885948</v>
      </c>
      <c r="D2255" s="403" t="s">
        <v>2605</v>
      </c>
      <c r="E2255" s="406">
        <v>71.82</v>
      </c>
      <c r="F2255" s="405">
        <f t="shared" si="2"/>
        <v>-0.02099236641</v>
      </c>
    </row>
    <row r="2256" ht="15.75" customHeight="1">
      <c r="A2256" s="403" t="s">
        <v>2606</v>
      </c>
      <c r="B2256" s="404">
        <v>4411.15</v>
      </c>
      <c r="C2256" s="405">
        <f t="shared" si="1"/>
        <v>-0.005646724674</v>
      </c>
      <c r="D2256" s="403" t="s">
        <v>2606</v>
      </c>
      <c r="E2256" s="406">
        <v>73.36</v>
      </c>
      <c r="F2256" s="405">
        <f t="shared" si="2"/>
        <v>-0.01714898178</v>
      </c>
    </row>
    <row r="2257" ht="15.75" customHeight="1">
      <c r="A2257" s="403" t="s">
        <v>2607</v>
      </c>
      <c r="B2257" s="404">
        <v>4436.2</v>
      </c>
      <c r="C2257" s="405">
        <f t="shared" si="1"/>
        <v>-0.006808295329</v>
      </c>
      <c r="D2257" s="403" t="s">
        <v>2607</v>
      </c>
      <c r="E2257" s="406">
        <v>74.64</v>
      </c>
      <c r="F2257" s="405">
        <f t="shared" si="2"/>
        <v>0</v>
      </c>
    </row>
    <row r="2258" ht="15.75" customHeight="1">
      <c r="A2258" s="403" t="s">
        <v>2608</v>
      </c>
      <c r="B2258" s="404">
        <v>4466.61</v>
      </c>
      <c r="C2258" s="226"/>
      <c r="D2258" s="411" t="s">
        <v>2608</v>
      </c>
      <c r="E2258" s="412">
        <v>74.64</v>
      </c>
    </row>
  </sheetData>
  <mergeCells count="5">
    <mergeCell ref="A1:C1"/>
    <mergeCell ref="D1:F1"/>
    <mergeCell ref="H18:K18"/>
    <mergeCell ref="H20:K22"/>
    <mergeCell ref="L20:L22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14"/>
    <col customWidth="1" min="3" max="3" width="8.71"/>
    <col customWidth="1" min="4" max="4" width="13.43"/>
    <col customWidth="1" min="5" max="5" width="19.43"/>
    <col customWidth="1" min="6" max="6" width="8.71"/>
    <col customWidth="1" min="7" max="7" width="19.43"/>
    <col customWidth="1" min="8" max="8" width="8.71"/>
    <col customWidth="1" min="9" max="9" width="10.0"/>
    <col customWidth="1" min="10" max="10" width="13.57"/>
    <col customWidth="1" min="11" max="11" width="13.14"/>
    <col customWidth="1" min="12" max="12" width="14.86"/>
    <col customWidth="1" min="13" max="13" width="11.57"/>
    <col customWidth="1" min="14" max="14" width="22.14"/>
  </cols>
  <sheetData>
    <row r="1">
      <c r="C1" s="413" t="s">
        <v>2609</v>
      </c>
      <c r="D1" s="89"/>
      <c r="E1" s="90"/>
    </row>
    <row r="2">
      <c r="C2" s="101"/>
      <c r="D2" s="102"/>
      <c r="E2" s="103"/>
      <c r="I2" s="414" t="s">
        <v>2610</v>
      </c>
      <c r="J2" s="415"/>
      <c r="K2" s="415"/>
      <c r="L2" s="416"/>
    </row>
    <row r="3">
      <c r="A3" s="417" t="s">
        <v>348</v>
      </c>
      <c r="B3" s="417" t="s">
        <v>2611</v>
      </c>
      <c r="D3" s="418" t="s">
        <v>2612</v>
      </c>
      <c r="E3" s="418" t="s">
        <v>2613</v>
      </c>
      <c r="F3" s="418" t="s">
        <v>350</v>
      </c>
      <c r="G3" s="418" t="s">
        <v>350</v>
      </c>
      <c r="I3" s="419" t="s">
        <v>35</v>
      </c>
      <c r="J3" s="420" t="s">
        <v>2614</v>
      </c>
      <c r="K3" s="420" t="s">
        <v>350</v>
      </c>
      <c r="L3" s="421"/>
    </row>
    <row r="4">
      <c r="A4" s="422">
        <v>45477.0</v>
      </c>
      <c r="B4" s="423">
        <v>6710632.531</v>
      </c>
      <c r="D4" s="363">
        <v>2004.0</v>
      </c>
      <c r="E4" s="154">
        <v>224922.0</v>
      </c>
      <c r="I4" s="424">
        <v>2003.0</v>
      </c>
      <c r="J4" s="425">
        <v>941.08</v>
      </c>
      <c r="K4" s="426"/>
      <c r="L4" s="427"/>
    </row>
    <row r="5">
      <c r="A5" s="422">
        <v>45476.0</v>
      </c>
      <c r="B5" s="423">
        <v>6618638.004</v>
      </c>
      <c r="D5" s="363">
        <v>2005.0</v>
      </c>
      <c r="E5" s="154">
        <v>233542.0</v>
      </c>
      <c r="F5" s="226">
        <f t="shared" ref="F5:F24" si="1">E5/E4-1</f>
        <v>0.0383243969</v>
      </c>
      <c r="G5" s="226">
        <f t="shared" ref="G5:G24" si="2">F5+1</f>
        <v>1.038324397</v>
      </c>
      <c r="I5" s="424">
        <v>2004.0</v>
      </c>
      <c r="J5" s="425">
        <v>1916.73</v>
      </c>
      <c r="K5" s="259">
        <f t="shared" ref="K5:K25" si="3">J5/J4-1</f>
        <v>1.03673439</v>
      </c>
      <c r="L5" s="428">
        <f t="shared" ref="L5:L25" si="4">1+K5</f>
        <v>2.03673439</v>
      </c>
    </row>
    <row r="6">
      <c r="A6" s="422">
        <v>45475.0</v>
      </c>
      <c r="B6" s="423">
        <v>6605406.399</v>
      </c>
      <c r="D6" s="363">
        <v>2006.0</v>
      </c>
      <c r="E6" s="154">
        <v>323368.0</v>
      </c>
      <c r="F6" s="226">
        <f t="shared" si="1"/>
        <v>0.3846246071</v>
      </c>
      <c r="G6" s="226">
        <f t="shared" si="2"/>
        <v>1.384624607</v>
      </c>
      <c r="I6" s="424">
        <v>2005.0</v>
      </c>
      <c r="J6" s="425">
        <v>1630.91</v>
      </c>
      <c r="K6" s="257">
        <f t="shared" si="3"/>
        <v>-0.1491185509</v>
      </c>
      <c r="L6" s="429">
        <f t="shared" si="4"/>
        <v>0.8508814491</v>
      </c>
    </row>
    <row r="7">
      <c r="A7" s="422">
        <v>45473.0</v>
      </c>
      <c r="B7" s="423">
        <v>6621558.855</v>
      </c>
      <c r="D7" s="363">
        <v>2007.0</v>
      </c>
      <c r="E7" s="154">
        <v>753955.0</v>
      </c>
      <c r="F7" s="226">
        <f t="shared" si="1"/>
        <v>1.331569605</v>
      </c>
      <c r="G7" s="226">
        <f t="shared" si="2"/>
        <v>2.331569605</v>
      </c>
      <c r="I7" s="424">
        <v>2006.0</v>
      </c>
      <c r="J7" s="425">
        <v>1564.94</v>
      </c>
      <c r="K7" s="257">
        <f t="shared" si="3"/>
        <v>-0.04044981023</v>
      </c>
      <c r="L7" s="429">
        <f t="shared" si="4"/>
        <v>0.9595501898</v>
      </c>
    </row>
    <row r="8">
      <c r="A8" s="422">
        <v>45470.0</v>
      </c>
      <c r="B8" s="423">
        <v>6615081.423</v>
      </c>
      <c r="D8" s="363">
        <v>2008.0</v>
      </c>
      <c r="E8" s="154">
        <v>1059530.0</v>
      </c>
      <c r="F8" s="226">
        <f t="shared" si="1"/>
        <v>0.405296072</v>
      </c>
      <c r="G8" s="226">
        <f t="shared" si="2"/>
        <v>1.405296072</v>
      </c>
      <c r="I8" s="424">
        <v>2007.0</v>
      </c>
      <c r="J8" s="425">
        <v>2933.67</v>
      </c>
      <c r="K8" s="259">
        <f t="shared" si="3"/>
        <v>0.8746213912</v>
      </c>
      <c r="L8" s="428">
        <f t="shared" si="4"/>
        <v>1.874621391</v>
      </c>
    </row>
    <row r="9">
      <c r="A9" s="422">
        <v>45469.0</v>
      </c>
      <c r="B9" s="423">
        <v>6550229.081</v>
      </c>
      <c r="D9" s="430">
        <v>2009.0</v>
      </c>
      <c r="E9" s="154">
        <v>1887177.0</v>
      </c>
      <c r="F9" s="226">
        <f t="shared" si="1"/>
        <v>0.7811454135</v>
      </c>
      <c r="G9" s="226">
        <f t="shared" si="2"/>
        <v>1.781145414</v>
      </c>
      <c r="I9" s="424">
        <v>2008.0</v>
      </c>
      <c r="J9" s="425">
        <v>2717.94</v>
      </c>
      <c r="K9" s="257">
        <f t="shared" si="3"/>
        <v>-0.07353587827</v>
      </c>
      <c r="L9" s="429">
        <f t="shared" si="4"/>
        <v>0.9264641217</v>
      </c>
    </row>
    <row r="10">
      <c r="A10" s="422">
        <v>45468.0</v>
      </c>
      <c r="B10" s="423">
        <v>6496349.756</v>
      </c>
      <c r="D10" s="430">
        <v>2010.0</v>
      </c>
      <c r="E10" s="154">
        <v>3471109.0</v>
      </c>
      <c r="F10" s="226">
        <f t="shared" si="1"/>
        <v>0.8393128996</v>
      </c>
      <c r="G10" s="226">
        <f t="shared" si="2"/>
        <v>1.8393129</v>
      </c>
      <c r="I10" s="424">
        <v>2009.0</v>
      </c>
      <c r="J10" s="425">
        <v>4409.94</v>
      </c>
      <c r="K10" s="259">
        <f t="shared" si="3"/>
        <v>0.6225302987</v>
      </c>
      <c r="L10" s="428">
        <f t="shared" si="4"/>
        <v>1.622530299</v>
      </c>
    </row>
    <row r="11">
      <c r="A11" s="422">
        <v>45467.0</v>
      </c>
      <c r="B11" s="423">
        <v>6459836.525</v>
      </c>
      <c r="D11" s="430">
        <v>2011.0</v>
      </c>
      <c r="E11" s="154">
        <v>2327000.0</v>
      </c>
      <c r="F11" s="226">
        <f t="shared" si="1"/>
        <v>-0.3296090673</v>
      </c>
      <c r="G11" s="226">
        <f t="shared" si="2"/>
        <v>0.6703909327</v>
      </c>
      <c r="I11" s="424">
        <v>2010.0</v>
      </c>
      <c r="J11" s="425">
        <v>8060.85</v>
      </c>
      <c r="K11" s="259">
        <f t="shared" si="3"/>
        <v>0.827882012</v>
      </c>
      <c r="L11" s="428">
        <f t="shared" si="4"/>
        <v>1.827882012</v>
      </c>
    </row>
    <row r="12">
      <c r="A12" s="422">
        <v>45466.0</v>
      </c>
      <c r="B12" s="423">
        <v>6463500.139</v>
      </c>
      <c r="D12" s="430">
        <v>2012.0</v>
      </c>
      <c r="E12" s="154">
        <v>1933500.0</v>
      </c>
      <c r="F12" s="226">
        <f t="shared" si="1"/>
        <v>-0.1691018479</v>
      </c>
      <c r="G12" s="226">
        <f t="shared" si="2"/>
        <v>0.8308981521</v>
      </c>
      <c r="I12" s="424">
        <v>2011.0</v>
      </c>
      <c r="J12" s="425">
        <v>5112.03</v>
      </c>
      <c r="K12" s="259">
        <f t="shared" si="3"/>
        <v>-0.3658199818</v>
      </c>
      <c r="L12" s="428">
        <f t="shared" si="4"/>
        <v>0.6341800182</v>
      </c>
    </row>
    <row r="13">
      <c r="A13" s="422">
        <v>45463.0</v>
      </c>
      <c r="B13" s="423">
        <v>6436498.553</v>
      </c>
      <c r="D13" s="430">
        <v>2013.0</v>
      </c>
      <c r="E13" s="154">
        <v>1977400.0</v>
      </c>
      <c r="F13" s="226">
        <f t="shared" si="1"/>
        <v>0.02270493923</v>
      </c>
      <c r="G13" s="226">
        <f t="shared" si="2"/>
        <v>1.022704939</v>
      </c>
      <c r="I13" s="424">
        <v>2012.0</v>
      </c>
      <c r="J13" s="425">
        <v>4102.48</v>
      </c>
      <c r="K13" s="257">
        <f t="shared" si="3"/>
        <v>-0.1974851478</v>
      </c>
      <c r="L13" s="429">
        <f t="shared" si="4"/>
        <v>0.8025148522</v>
      </c>
    </row>
    <row r="14">
      <c r="A14" s="422">
        <v>45462.0</v>
      </c>
      <c r="B14" s="423">
        <v>6368588.86</v>
      </c>
      <c r="D14" s="430">
        <v>2014.0</v>
      </c>
      <c r="E14" s="154">
        <v>2694448.0</v>
      </c>
      <c r="F14" s="226">
        <f t="shared" si="1"/>
        <v>0.3626216244</v>
      </c>
      <c r="G14" s="226">
        <f t="shared" si="2"/>
        <v>1.362621624</v>
      </c>
      <c r="I14" s="424">
        <v>2013.0</v>
      </c>
      <c r="J14" s="425">
        <v>4266.55</v>
      </c>
      <c r="K14" s="257">
        <f t="shared" si="3"/>
        <v>0.03999288235</v>
      </c>
      <c r="L14" s="429">
        <f t="shared" si="4"/>
        <v>1.039992882</v>
      </c>
    </row>
    <row r="15">
      <c r="A15" s="422">
        <v>45456.0</v>
      </c>
      <c r="B15" s="423">
        <v>6335938.587</v>
      </c>
      <c r="D15" s="430">
        <v>2015.0</v>
      </c>
      <c r="E15" s="154">
        <v>2607793.0</v>
      </c>
      <c r="F15" s="226">
        <f t="shared" si="1"/>
        <v>-0.03216057612</v>
      </c>
      <c r="G15" s="226">
        <f t="shared" si="2"/>
        <v>0.9678394239</v>
      </c>
      <c r="I15" s="424">
        <v>2014.0</v>
      </c>
      <c r="J15" s="425">
        <v>4864.96</v>
      </c>
      <c r="K15" s="257">
        <f t="shared" si="3"/>
        <v>0.1402561789</v>
      </c>
      <c r="L15" s="429">
        <f t="shared" si="4"/>
        <v>1.140256179</v>
      </c>
    </row>
    <row r="16">
      <c r="A16" s="422">
        <v>45455.0</v>
      </c>
      <c r="B16" s="423">
        <v>6303492.56</v>
      </c>
      <c r="D16" s="430">
        <v>2016.0</v>
      </c>
      <c r="E16" s="154">
        <v>3185700.0</v>
      </c>
      <c r="F16" s="226">
        <f t="shared" si="1"/>
        <v>0.2216076966</v>
      </c>
      <c r="G16" s="226">
        <f t="shared" si="2"/>
        <v>1.221607697</v>
      </c>
      <c r="I16" s="424">
        <v>2015.0</v>
      </c>
      <c r="J16" s="425">
        <v>4629.64</v>
      </c>
      <c r="K16" s="257">
        <f t="shared" si="3"/>
        <v>-0.04837038742</v>
      </c>
      <c r="L16" s="429">
        <f t="shared" si="4"/>
        <v>0.9516296126</v>
      </c>
    </row>
    <row r="17">
      <c r="A17" s="422">
        <v>45454.0</v>
      </c>
      <c r="B17" s="423">
        <v>6306701.511</v>
      </c>
      <c r="D17" s="430">
        <v>2017.0</v>
      </c>
      <c r="E17" s="154">
        <v>3801000.0</v>
      </c>
      <c r="F17" s="226">
        <f t="shared" si="1"/>
        <v>0.1931443639</v>
      </c>
      <c r="G17" s="226">
        <f t="shared" si="2"/>
        <v>1.193144364</v>
      </c>
      <c r="I17" s="424">
        <v>2016.0</v>
      </c>
      <c r="J17" s="425">
        <v>5036.05</v>
      </c>
      <c r="K17" s="257">
        <f t="shared" si="3"/>
        <v>0.08778436336</v>
      </c>
      <c r="L17" s="429">
        <f t="shared" si="4"/>
        <v>1.087784363</v>
      </c>
    </row>
    <row r="18">
      <c r="A18" s="422">
        <v>45453.0</v>
      </c>
      <c r="B18" s="423">
        <v>6338248.246</v>
      </c>
      <c r="D18" s="430">
        <v>2018.0</v>
      </c>
      <c r="E18" s="154">
        <v>3847300.0</v>
      </c>
      <c r="F18" s="226">
        <f t="shared" si="1"/>
        <v>0.012181005</v>
      </c>
      <c r="G18" s="226">
        <f t="shared" si="2"/>
        <v>1.012181005</v>
      </c>
      <c r="I18" s="424">
        <v>2017.0</v>
      </c>
      <c r="J18" s="425">
        <v>6244.52234</v>
      </c>
      <c r="K18" s="257">
        <f t="shared" si="3"/>
        <v>0.2399643252</v>
      </c>
      <c r="L18" s="429">
        <f t="shared" si="4"/>
        <v>1.239964325</v>
      </c>
    </row>
    <row r="19">
      <c r="A19" s="422">
        <v>45452.0</v>
      </c>
      <c r="B19" s="423">
        <v>6390985.601</v>
      </c>
      <c r="D19" s="430">
        <v>2019.0</v>
      </c>
      <c r="E19" s="154">
        <v>3998200.0</v>
      </c>
      <c r="F19" s="226">
        <f t="shared" si="1"/>
        <v>0.03922231175</v>
      </c>
      <c r="G19" s="226">
        <f t="shared" si="2"/>
        <v>1.039222312</v>
      </c>
      <c r="I19" s="424">
        <v>2018.0</v>
      </c>
      <c r="J19" s="425">
        <v>5385.64133</v>
      </c>
      <c r="K19" s="257">
        <f t="shared" si="3"/>
        <v>-0.1375415065</v>
      </c>
      <c r="L19" s="429">
        <f t="shared" si="4"/>
        <v>0.8624584935</v>
      </c>
    </row>
    <row r="20">
      <c r="A20" s="422">
        <v>45449.0</v>
      </c>
      <c r="B20" s="423">
        <v>6464779.094</v>
      </c>
      <c r="D20" s="430">
        <v>2020.0</v>
      </c>
      <c r="E20" s="154">
        <v>3119700.0</v>
      </c>
      <c r="F20" s="226">
        <f t="shared" si="1"/>
        <v>-0.2197238757</v>
      </c>
      <c r="G20" s="226">
        <f t="shared" si="2"/>
        <v>0.7802761243</v>
      </c>
      <c r="I20" s="424">
        <v>2019.0</v>
      </c>
      <c r="J20" s="425">
        <v>4452.93471</v>
      </c>
      <c r="K20" s="257">
        <f t="shared" si="3"/>
        <v>-0.1731839465</v>
      </c>
      <c r="L20" s="429">
        <f t="shared" si="4"/>
        <v>0.8268160535</v>
      </c>
    </row>
    <row r="21" ht="15.75" customHeight="1">
      <c r="A21" s="422">
        <v>45448.0</v>
      </c>
      <c r="B21" s="423">
        <v>6461866.45</v>
      </c>
      <c r="D21" s="430">
        <v>2021.0</v>
      </c>
      <c r="E21" s="154">
        <v>5142800.0</v>
      </c>
      <c r="F21" s="226">
        <f t="shared" si="1"/>
        <v>0.6484918422</v>
      </c>
      <c r="G21" s="226">
        <f t="shared" si="2"/>
        <v>1.648491842</v>
      </c>
      <c r="I21" s="424">
        <v>2020.0</v>
      </c>
      <c r="J21" s="425">
        <v>5402.06586</v>
      </c>
      <c r="K21" s="257">
        <f t="shared" si="3"/>
        <v>0.2131473313</v>
      </c>
      <c r="L21" s="429">
        <f t="shared" si="4"/>
        <v>1.213147331</v>
      </c>
    </row>
    <row r="22" ht="15.75" customHeight="1">
      <c r="A22" s="422">
        <v>45447.0</v>
      </c>
      <c r="B22" s="423">
        <v>6429320.72</v>
      </c>
      <c r="D22" s="430">
        <v>2022.0</v>
      </c>
      <c r="E22" s="431">
        <v>5177800.0</v>
      </c>
      <c r="F22" s="226">
        <f t="shared" si="1"/>
        <v>0.006805631174</v>
      </c>
      <c r="G22" s="226">
        <f t="shared" si="2"/>
        <v>1.006805631</v>
      </c>
      <c r="I22" s="424">
        <v>2021.0</v>
      </c>
      <c r="J22" s="425">
        <v>6756.6568</v>
      </c>
      <c r="K22" s="257">
        <f t="shared" si="3"/>
        <v>0.2507542439</v>
      </c>
      <c r="L22" s="429">
        <f t="shared" si="4"/>
        <v>1.250754244</v>
      </c>
    </row>
    <row r="23" ht="15.75" customHeight="1">
      <c r="A23" s="422">
        <v>45446.0</v>
      </c>
      <c r="B23" s="423">
        <v>6460957.066</v>
      </c>
      <c r="D23" s="430">
        <v>2023.0</v>
      </c>
      <c r="E23" s="432">
        <f>AVERAGE(B123:B366)</f>
        <v>7700286.417</v>
      </c>
      <c r="F23" s="226">
        <f t="shared" si="1"/>
        <v>0.4871733973</v>
      </c>
      <c r="G23" s="226">
        <f t="shared" si="2"/>
        <v>1.487173397</v>
      </c>
      <c r="I23" s="433">
        <v>2022.0</v>
      </c>
      <c r="J23" s="434">
        <v>6206.81389</v>
      </c>
      <c r="K23" s="435">
        <f t="shared" si="3"/>
        <v>-0.08137795455</v>
      </c>
      <c r="L23" s="436">
        <f t="shared" si="4"/>
        <v>0.9186220454</v>
      </c>
    </row>
    <row r="24" ht="15.75" customHeight="1">
      <c r="A24" s="422">
        <v>45445.0</v>
      </c>
      <c r="B24" s="423">
        <v>6478982.201</v>
      </c>
      <c r="D24" s="430">
        <v>2024.0</v>
      </c>
      <c r="E24" s="432">
        <f>AVERAGE(B4:B122)</f>
        <v>7147445.361</v>
      </c>
      <c r="F24" s="226">
        <f t="shared" si="1"/>
        <v>-0.07179486913</v>
      </c>
      <c r="G24" s="226">
        <f t="shared" si="2"/>
        <v>0.9282051309</v>
      </c>
      <c r="I24" s="424">
        <v>2023.0</v>
      </c>
      <c r="J24" s="154">
        <f>'Downloaded Data (M.cap)'!M6</f>
        <v>6271.100645</v>
      </c>
      <c r="K24" s="435">
        <f t="shared" si="3"/>
        <v>0.01035744844</v>
      </c>
      <c r="L24" s="436">
        <f t="shared" si="4"/>
        <v>1.010357448</v>
      </c>
    </row>
    <row r="25" ht="15.75" customHeight="1">
      <c r="A25" s="422">
        <v>45442.0</v>
      </c>
      <c r="B25" s="423">
        <v>6489220.927</v>
      </c>
      <c r="I25" s="424">
        <v>2024.0</v>
      </c>
      <c r="J25" s="154">
        <f>'Downloaded Data (M.cap)'!M9</f>
        <v>5827.413954</v>
      </c>
      <c r="K25" s="435">
        <f t="shared" si="3"/>
        <v>-0.07075100779</v>
      </c>
      <c r="L25" s="436">
        <f t="shared" si="4"/>
        <v>0.9292489922</v>
      </c>
    </row>
    <row r="26" ht="15.75" customHeight="1">
      <c r="A26" s="422">
        <v>45441.0</v>
      </c>
      <c r="B26" s="423">
        <v>6478908.081</v>
      </c>
      <c r="I26" s="7" t="s">
        <v>2615</v>
      </c>
      <c r="J26" s="3"/>
      <c r="K26" s="437" t="s">
        <v>2609</v>
      </c>
      <c r="L26" s="2"/>
      <c r="M26" s="2"/>
      <c r="N26" s="3"/>
    </row>
    <row r="27" ht="15.75" customHeight="1">
      <c r="A27" s="422">
        <v>45440.0</v>
      </c>
      <c r="B27" s="423">
        <v>6512848.361</v>
      </c>
      <c r="D27" s="438" t="s">
        <v>2616</v>
      </c>
      <c r="E27" s="438" t="s">
        <v>2617</v>
      </c>
      <c r="F27" s="438"/>
      <c r="G27" s="438" t="s">
        <v>2618</v>
      </c>
      <c r="H27" s="438"/>
      <c r="I27" s="439" t="s">
        <v>2619</v>
      </c>
      <c r="J27" s="439" t="s">
        <v>2620</v>
      </c>
      <c r="K27" s="439" t="s">
        <v>2619</v>
      </c>
      <c r="L27" s="439" t="s">
        <v>2620</v>
      </c>
      <c r="M27" s="439" t="s">
        <v>2621</v>
      </c>
      <c r="N27" s="439" t="s">
        <v>2622</v>
      </c>
    </row>
    <row r="28" ht="15.75" customHeight="1">
      <c r="A28" s="422">
        <v>45439.0</v>
      </c>
      <c r="B28" s="423">
        <v>6513167.221</v>
      </c>
      <c r="D28" s="154" t="s">
        <v>4894</v>
      </c>
      <c r="E28" s="440">
        <f>GEOMEAN(G5:G24)-1</f>
        <v>0.1887921958</v>
      </c>
      <c r="F28" s="440"/>
      <c r="G28" s="440">
        <f>GEOMEAN(L6:L23)-1</f>
        <v>0.06745710538</v>
      </c>
      <c r="I28" s="440">
        <f>GEOMEAN(L21:L25)-1</f>
        <v>0.0552756289</v>
      </c>
      <c r="J28" s="440">
        <f>GEOMEAN(L16:L25)-1</f>
        <v>0.0182153961</v>
      </c>
      <c r="K28" s="441">
        <f>GEOMEAN(G20:G24)-1</f>
        <v>0.1232004424</v>
      </c>
      <c r="L28" s="441">
        <f>GEOMEAN(G15:G24)-1</f>
        <v>0.1024733593</v>
      </c>
      <c r="M28" s="226">
        <f>GEOMEAN(G10:G24)-1</f>
        <v>0.09283823348</v>
      </c>
      <c r="N28" s="226">
        <f>GEOMEAN(G22:G24)-1</f>
        <v>0.1159645603</v>
      </c>
    </row>
    <row r="29" ht="15.75" customHeight="1">
      <c r="A29" s="422">
        <v>45438.0</v>
      </c>
      <c r="B29" s="423">
        <v>6473712.37</v>
      </c>
      <c r="D29" s="154" t="s">
        <v>2624</v>
      </c>
      <c r="E29" s="440">
        <f>AVERAGE(E28,K28)</f>
        <v>0.1559963191</v>
      </c>
      <c r="F29" s="440"/>
      <c r="G29" s="440"/>
    </row>
    <row r="30" ht="15.75" customHeight="1">
      <c r="A30" s="422">
        <v>45435.0</v>
      </c>
      <c r="B30" s="423">
        <v>6530667.261</v>
      </c>
      <c r="D30" s="442" t="s">
        <v>282</v>
      </c>
      <c r="E30" s="443"/>
    </row>
    <row r="31" ht="15.75" customHeight="1">
      <c r="A31" s="422">
        <v>45433.0</v>
      </c>
      <c r="B31" s="423">
        <v>6893733.065</v>
      </c>
      <c r="D31" s="154" t="s">
        <v>4895</v>
      </c>
      <c r="E31" s="444">
        <f>E29</f>
        <v>0.1559963191</v>
      </c>
    </row>
    <row r="32" ht="15.75" customHeight="1">
      <c r="A32" s="422">
        <v>45432.0</v>
      </c>
      <c r="B32" s="423">
        <v>6911866.976</v>
      </c>
      <c r="D32" s="445" t="s">
        <v>286</v>
      </c>
      <c r="E32" s="446">
        <f>Sheet1!J7</f>
        <v>0.12</v>
      </c>
    </row>
    <row r="33" ht="15.75" customHeight="1">
      <c r="A33" s="422">
        <v>45431.0</v>
      </c>
      <c r="B33" s="423">
        <v>6947743.379</v>
      </c>
      <c r="D33" s="445" t="s">
        <v>256</v>
      </c>
      <c r="E33" s="447">
        <f>Sheet1!J8</f>
        <v>1.123</v>
      </c>
    </row>
    <row r="34" ht="15.75" customHeight="1">
      <c r="A34" s="422">
        <v>45428.0</v>
      </c>
      <c r="B34" s="423">
        <v>7018245.688</v>
      </c>
      <c r="D34" s="448" t="s">
        <v>288</v>
      </c>
      <c r="E34" s="449">
        <f>E32+(E31-E32)*E33</f>
        <v>0.1604238664</v>
      </c>
    </row>
    <row r="35" ht="15.75" customHeight="1">
      <c r="A35" s="422">
        <v>45427.0</v>
      </c>
      <c r="B35" s="423">
        <v>7028087.456</v>
      </c>
    </row>
    <row r="36" ht="15.75" customHeight="1">
      <c r="A36" s="422">
        <v>45426.0</v>
      </c>
      <c r="B36" s="423">
        <v>7044986.001</v>
      </c>
    </row>
    <row r="37" ht="15.75" customHeight="1">
      <c r="A37" s="422">
        <v>45425.0</v>
      </c>
      <c r="B37" s="423">
        <v>7116195.85</v>
      </c>
    </row>
    <row r="38" ht="15.75" customHeight="1">
      <c r="A38" s="422">
        <v>45424.0</v>
      </c>
      <c r="B38" s="423">
        <v>7110181.343</v>
      </c>
    </row>
    <row r="39" ht="15.75" customHeight="1">
      <c r="A39" s="422">
        <v>45421.0</v>
      </c>
      <c r="B39" s="423">
        <v>7070261.056</v>
      </c>
    </row>
    <row r="40" ht="15.75" customHeight="1">
      <c r="A40" s="422">
        <v>45420.0</v>
      </c>
      <c r="B40" s="423">
        <v>7096733.611</v>
      </c>
    </row>
    <row r="41" ht="15.75" customHeight="1">
      <c r="A41" s="422">
        <v>45419.0</v>
      </c>
      <c r="B41" s="423">
        <v>7132471.127</v>
      </c>
    </row>
    <row r="42" ht="15.75" customHeight="1">
      <c r="A42" s="422">
        <v>45418.0</v>
      </c>
      <c r="B42" s="423">
        <v>7131544.805</v>
      </c>
    </row>
    <row r="43" ht="15.75" customHeight="1">
      <c r="A43" s="422">
        <v>45417.0</v>
      </c>
      <c r="B43" s="423">
        <v>7090605.064</v>
      </c>
    </row>
    <row r="44" ht="15.75" customHeight="1">
      <c r="A44" s="422">
        <v>45414.0</v>
      </c>
      <c r="B44" s="423">
        <v>7057910.626</v>
      </c>
    </row>
    <row r="45" ht="15.75" customHeight="1">
      <c r="A45" s="422">
        <v>45412.0</v>
      </c>
      <c r="B45" s="423">
        <v>7035111.241</v>
      </c>
    </row>
    <row r="46" ht="15.75" customHeight="1">
      <c r="A46" s="422">
        <v>45411.0</v>
      </c>
      <c r="B46" s="423">
        <v>7019601.1</v>
      </c>
    </row>
    <row r="47" ht="15.75" customHeight="1">
      <c r="A47" s="422">
        <v>45410.0</v>
      </c>
      <c r="B47" s="423">
        <v>7076924.857</v>
      </c>
    </row>
    <row r="48" ht="15.75" customHeight="1">
      <c r="A48" s="422">
        <v>45407.0</v>
      </c>
      <c r="B48" s="423">
        <v>6995611.015</v>
      </c>
    </row>
    <row r="49" ht="15.75" customHeight="1">
      <c r="A49" s="422">
        <v>45406.0</v>
      </c>
      <c r="B49" s="423">
        <v>7027103.819</v>
      </c>
    </row>
    <row r="50" ht="15.75" customHeight="1">
      <c r="A50" s="422">
        <v>45405.0</v>
      </c>
      <c r="B50" s="423">
        <v>7035350.622</v>
      </c>
    </row>
    <row r="51" ht="15.75" customHeight="1">
      <c r="A51" s="422">
        <v>45404.0</v>
      </c>
      <c r="B51" s="423">
        <v>7067162.145</v>
      </c>
    </row>
    <row r="52" ht="15.75" customHeight="1">
      <c r="A52" s="422">
        <v>45403.0</v>
      </c>
      <c r="B52" s="423">
        <v>7047102.173</v>
      </c>
    </row>
    <row r="53" ht="15.75" customHeight="1">
      <c r="A53" s="422">
        <v>45400.0</v>
      </c>
      <c r="B53" s="423">
        <v>7063251.129</v>
      </c>
    </row>
    <row r="54" ht="15.75" customHeight="1">
      <c r="A54" s="422">
        <v>45399.0</v>
      </c>
      <c r="B54" s="423">
        <v>7092398.903</v>
      </c>
    </row>
    <row r="55" ht="15.75" customHeight="1">
      <c r="A55" s="422">
        <v>45398.0</v>
      </c>
      <c r="B55" s="423">
        <v>6791615.874</v>
      </c>
    </row>
    <row r="56" ht="15.75" customHeight="1">
      <c r="A56" s="422">
        <v>45397.0</v>
      </c>
      <c r="B56" s="423">
        <v>6795516.085</v>
      </c>
    </row>
    <row r="57" ht="15.75" customHeight="1">
      <c r="A57" s="422">
        <v>45391.0</v>
      </c>
      <c r="B57" s="423">
        <v>6847349.398</v>
      </c>
    </row>
    <row r="58" ht="15.75" customHeight="1">
      <c r="A58" s="422">
        <v>45390.0</v>
      </c>
      <c r="B58" s="423">
        <v>6844758.225</v>
      </c>
    </row>
    <row r="59" ht="15.75" customHeight="1">
      <c r="A59" s="422">
        <v>45386.0</v>
      </c>
      <c r="B59" s="423">
        <v>6799086.202</v>
      </c>
    </row>
    <row r="60" ht="15.75" customHeight="1">
      <c r="A60" s="422">
        <v>45385.0</v>
      </c>
      <c r="B60" s="423">
        <v>6785844.355</v>
      </c>
    </row>
    <row r="61" ht="15.75" customHeight="1">
      <c r="A61" s="422">
        <v>45384.0</v>
      </c>
      <c r="B61" s="423">
        <v>6778133.753</v>
      </c>
    </row>
    <row r="62" ht="15.75" customHeight="1">
      <c r="A62" s="422">
        <v>45383.0</v>
      </c>
      <c r="B62" s="423">
        <v>6776744.947</v>
      </c>
    </row>
    <row r="63" ht="15.75" customHeight="1">
      <c r="A63" s="422">
        <v>45382.0</v>
      </c>
      <c r="B63" s="423">
        <v>6833038.417</v>
      </c>
    </row>
    <row r="64" ht="15.75" customHeight="1">
      <c r="A64" s="422">
        <v>45379.0</v>
      </c>
      <c r="B64" s="423">
        <v>6792290.285</v>
      </c>
    </row>
    <row r="65" ht="15.75" customHeight="1">
      <c r="A65" s="422">
        <v>45378.0</v>
      </c>
      <c r="B65" s="423">
        <v>6791976.976</v>
      </c>
    </row>
    <row r="66" ht="15.75" customHeight="1">
      <c r="A66" s="422">
        <v>45376.0</v>
      </c>
      <c r="B66" s="423">
        <v>6837007.561</v>
      </c>
    </row>
    <row r="67" ht="15.75" customHeight="1">
      <c r="A67" s="422">
        <v>45375.0</v>
      </c>
      <c r="B67" s="423">
        <v>6883864.499</v>
      </c>
    </row>
    <row r="68" ht="15.75" customHeight="1">
      <c r="A68" s="422">
        <v>45372.0</v>
      </c>
      <c r="B68" s="423">
        <v>6925400.404</v>
      </c>
    </row>
    <row r="69" ht="15.75" customHeight="1">
      <c r="A69" s="422">
        <v>45371.0</v>
      </c>
      <c r="B69" s="423">
        <v>6872720.886</v>
      </c>
    </row>
    <row r="70" ht="15.75" customHeight="1">
      <c r="A70" s="422">
        <v>45370.0</v>
      </c>
      <c r="B70" s="423">
        <v>6879744.69</v>
      </c>
    </row>
    <row r="71" ht="15.75" customHeight="1">
      <c r="A71" s="422">
        <v>45369.0</v>
      </c>
      <c r="B71" s="423">
        <v>7273644.923</v>
      </c>
    </row>
    <row r="72" ht="15.75" customHeight="1">
      <c r="A72" s="422">
        <v>45365.0</v>
      </c>
      <c r="B72" s="423">
        <v>6996354.654</v>
      </c>
    </row>
    <row r="73" ht="15.75" customHeight="1">
      <c r="A73" s="422">
        <v>45364.0</v>
      </c>
      <c r="B73" s="423">
        <v>7324869.783</v>
      </c>
    </row>
    <row r="74" ht="15.75" customHeight="1">
      <c r="A74" s="422">
        <v>45363.0</v>
      </c>
      <c r="B74" s="423">
        <v>7367477.765</v>
      </c>
    </row>
    <row r="75" ht="15.75" customHeight="1">
      <c r="A75" s="422">
        <v>45362.0</v>
      </c>
      <c r="B75" s="423">
        <v>7400876.966</v>
      </c>
    </row>
    <row r="76" ht="15.75" customHeight="1">
      <c r="A76" s="422">
        <v>45361.0</v>
      </c>
      <c r="B76" s="423">
        <v>7415089.689</v>
      </c>
    </row>
    <row r="77" ht="15.75" customHeight="1">
      <c r="A77" s="422">
        <v>45358.0</v>
      </c>
      <c r="B77" s="423">
        <v>7488277.341</v>
      </c>
    </row>
    <row r="78" ht="15.75" customHeight="1">
      <c r="A78" s="422">
        <v>45357.0</v>
      </c>
      <c r="B78" s="423">
        <v>7521760.545</v>
      </c>
    </row>
    <row r="79" ht="15.75" customHeight="1">
      <c r="A79" s="422">
        <v>45356.0</v>
      </c>
      <c r="B79" s="423">
        <v>7482046.376</v>
      </c>
    </row>
    <row r="80" ht="15.75" customHeight="1">
      <c r="A80" s="422">
        <v>45355.0</v>
      </c>
      <c r="B80" s="423">
        <v>7522246.758</v>
      </c>
    </row>
    <row r="81" ht="15.75" customHeight="1">
      <c r="A81" s="422">
        <v>45354.0</v>
      </c>
      <c r="B81" s="423">
        <v>7570396.675</v>
      </c>
    </row>
    <row r="82" ht="15.75" customHeight="1">
      <c r="A82" s="422">
        <v>45351.0</v>
      </c>
      <c r="B82" s="423">
        <v>7607234.835</v>
      </c>
    </row>
    <row r="83" ht="15.75" customHeight="1">
      <c r="A83" s="422">
        <v>45350.0</v>
      </c>
      <c r="B83" s="423">
        <v>7628168.788</v>
      </c>
    </row>
    <row r="84" ht="15.75" customHeight="1">
      <c r="A84" s="422">
        <v>45349.0</v>
      </c>
      <c r="B84" s="423">
        <v>7622166.338</v>
      </c>
    </row>
    <row r="85" ht="15.75" customHeight="1">
      <c r="A85" s="422">
        <v>45347.0</v>
      </c>
      <c r="B85" s="423">
        <v>7615658.87</v>
      </c>
    </row>
    <row r="86" ht="15.75" customHeight="1">
      <c r="A86" s="422">
        <v>45344.0</v>
      </c>
      <c r="B86" s="423">
        <v>7620147.457</v>
      </c>
    </row>
    <row r="87" ht="15.75" customHeight="1">
      <c r="A87" s="422">
        <v>45342.0</v>
      </c>
      <c r="B87" s="423">
        <v>7626798.914</v>
      </c>
    </row>
    <row r="88" ht="15.75" customHeight="1">
      <c r="A88" s="422">
        <v>45341.0</v>
      </c>
      <c r="B88" s="423">
        <v>7628576.126</v>
      </c>
    </row>
    <row r="89" ht="15.75" customHeight="1">
      <c r="A89" s="422">
        <v>45340.0</v>
      </c>
      <c r="B89" s="423">
        <v>7646318.11</v>
      </c>
    </row>
    <row r="90" ht="15.75" customHeight="1">
      <c r="A90" s="422">
        <v>45337.0</v>
      </c>
      <c r="B90" s="423">
        <v>7664668.681</v>
      </c>
    </row>
    <row r="91" ht="15.75" customHeight="1">
      <c r="A91" s="422">
        <v>45336.0</v>
      </c>
      <c r="B91" s="423">
        <v>7699826.473</v>
      </c>
    </row>
    <row r="92" ht="15.75" customHeight="1">
      <c r="A92" s="422">
        <v>45335.0</v>
      </c>
      <c r="B92" s="423">
        <v>7718724.026</v>
      </c>
    </row>
    <row r="93" ht="15.75" customHeight="1">
      <c r="A93" s="422">
        <v>45334.0</v>
      </c>
      <c r="B93" s="423">
        <v>7743678.679</v>
      </c>
    </row>
    <row r="94" ht="15.75" customHeight="1">
      <c r="A94" s="422">
        <v>45333.0</v>
      </c>
      <c r="B94" s="423">
        <v>7759856.75</v>
      </c>
    </row>
    <row r="95" ht="15.75" customHeight="1">
      <c r="A95" s="422">
        <v>45330.0</v>
      </c>
      <c r="B95" s="423">
        <v>7725266.047</v>
      </c>
    </row>
    <row r="96" ht="15.75" customHeight="1">
      <c r="A96" s="422">
        <v>45329.0</v>
      </c>
      <c r="B96" s="423">
        <v>7711323.748</v>
      </c>
    </row>
    <row r="97" ht="15.75" customHeight="1">
      <c r="A97" s="422">
        <v>45328.0</v>
      </c>
      <c r="B97" s="423">
        <v>7714569.206</v>
      </c>
    </row>
    <row r="98" ht="15.75" customHeight="1">
      <c r="A98" s="422">
        <v>45327.0</v>
      </c>
      <c r="B98" s="423">
        <v>7675988.995</v>
      </c>
    </row>
    <row r="99" ht="15.75" customHeight="1">
      <c r="A99" s="422">
        <v>45326.0</v>
      </c>
      <c r="B99" s="423">
        <v>7617046.217</v>
      </c>
    </row>
    <row r="100" ht="15.75" customHeight="1">
      <c r="A100" s="422">
        <v>45323.0</v>
      </c>
      <c r="B100" s="423">
        <v>7561070.105</v>
      </c>
    </row>
    <row r="101" ht="15.75" customHeight="1">
      <c r="A101" s="422">
        <v>45322.0</v>
      </c>
      <c r="B101" s="423">
        <v>7517341.203</v>
      </c>
    </row>
    <row r="102" ht="15.75" customHeight="1">
      <c r="A102" s="422">
        <v>45321.0</v>
      </c>
      <c r="B102" s="423">
        <v>7529483.635</v>
      </c>
    </row>
    <row r="103" ht="15.75" customHeight="1">
      <c r="A103" s="422">
        <v>45320.0</v>
      </c>
      <c r="B103" s="423">
        <v>7473353.689</v>
      </c>
    </row>
    <row r="104" ht="15.75" customHeight="1">
      <c r="A104" s="422">
        <v>45319.0</v>
      </c>
      <c r="B104" s="423">
        <v>7474189.168</v>
      </c>
    </row>
    <row r="105" ht="15.75" customHeight="1">
      <c r="A105" s="422">
        <v>45316.0</v>
      </c>
      <c r="B105" s="423">
        <v>7549661.765</v>
      </c>
    </row>
    <row r="106" ht="15.75" customHeight="1">
      <c r="A106" s="422">
        <v>45315.0</v>
      </c>
      <c r="B106" s="423">
        <v>7611999.829</v>
      </c>
    </row>
    <row r="107" ht="15.75" customHeight="1">
      <c r="A107" s="422">
        <v>45314.0</v>
      </c>
      <c r="B107" s="423">
        <v>7690059.417</v>
      </c>
    </row>
    <row r="108" ht="15.75" customHeight="1">
      <c r="A108" s="422">
        <v>45313.0</v>
      </c>
      <c r="B108" s="423">
        <v>7732797.599</v>
      </c>
    </row>
    <row r="109" ht="15.75" customHeight="1">
      <c r="A109" s="422">
        <v>45312.0</v>
      </c>
      <c r="B109" s="423">
        <v>7769137.646</v>
      </c>
    </row>
    <row r="110" ht="15.75" customHeight="1">
      <c r="A110" s="422">
        <v>45309.0</v>
      </c>
      <c r="B110" s="423">
        <v>7879047.853</v>
      </c>
    </row>
    <row r="111" ht="15.75" customHeight="1">
      <c r="A111" s="422">
        <v>45308.0</v>
      </c>
      <c r="B111" s="423">
        <v>7884492.964</v>
      </c>
    </row>
    <row r="112" ht="15.75" customHeight="1">
      <c r="A112" s="422">
        <v>45307.0</v>
      </c>
      <c r="B112" s="423">
        <v>7880078.328</v>
      </c>
    </row>
    <row r="113" ht="15.75" customHeight="1">
      <c r="A113" s="422">
        <v>45306.0</v>
      </c>
      <c r="B113" s="423">
        <v>7873127.645</v>
      </c>
    </row>
    <row r="114" ht="15.75" customHeight="1">
      <c r="A114" s="422">
        <v>45305.0</v>
      </c>
      <c r="B114" s="423">
        <v>7861883.915</v>
      </c>
    </row>
    <row r="115" ht="15.75" customHeight="1">
      <c r="A115" s="422">
        <v>45302.0</v>
      </c>
      <c r="B115" s="423">
        <v>7861987.222</v>
      </c>
    </row>
    <row r="116" ht="15.75" customHeight="1">
      <c r="A116" s="422">
        <v>45301.0</v>
      </c>
      <c r="B116" s="423">
        <v>7851703.622</v>
      </c>
    </row>
    <row r="117" ht="15.75" customHeight="1">
      <c r="A117" s="422">
        <v>45300.0</v>
      </c>
      <c r="B117" s="423">
        <v>7838988.676</v>
      </c>
    </row>
    <row r="118" ht="15.75" customHeight="1">
      <c r="A118" s="422">
        <v>45299.0</v>
      </c>
      <c r="B118" s="423">
        <v>7825536.878</v>
      </c>
    </row>
    <row r="119" ht="15.75" customHeight="1">
      <c r="A119" s="422">
        <v>45295.0</v>
      </c>
      <c r="B119" s="423">
        <v>7810796.673</v>
      </c>
    </row>
    <row r="120" ht="15.75" customHeight="1">
      <c r="A120" s="422">
        <v>45294.0</v>
      </c>
      <c r="B120" s="423">
        <v>7806574.128</v>
      </c>
    </row>
    <row r="121" ht="15.75" customHeight="1">
      <c r="A121" s="422">
        <v>45293.0</v>
      </c>
      <c r="B121" s="423">
        <v>7804000.076</v>
      </c>
    </row>
    <row r="122" ht="15.75" customHeight="1">
      <c r="A122" s="422">
        <v>45292.0</v>
      </c>
      <c r="B122" s="423">
        <v>7808234.202</v>
      </c>
    </row>
    <row r="123" ht="15.75" customHeight="1">
      <c r="A123" s="422">
        <v>45288.0</v>
      </c>
      <c r="B123" s="423">
        <v>7808496.311</v>
      </c>
    </row>
    <row r="124" ht="15.75" customHeight="1">
      <c r="A124" s="422">
        <v>45287.0</v>
      </c>
      <c r="B124" s="423">
        <v>7806582.765</v>
      </c>
    </row>
    <row r="125" ht="15.75" customHeight="1">
      <c r="A125" s="422">
        <v>45286.0</v>
      </c>
      <c r="B125" s="423">
        <v>7733586.849</v>
      </c>
    </row>
    <row r="126" ht="15.75" customHeight="1">
      <c r="A126" s="422">
        <v>45284.0</v>
      </c>
      <c r="B126" s="423">
        <v>7731823.52</v>
      </c>
    </row>
    <row r="127" ht="15.75" customHeight="1">
      <c r="A127" s="422">
        <v>45281.0</v>
      </c>
      <c r="B127" s="423">
        <v>7737060.567</v>
      </c>
    </row>
    <row r="128" ht="15.75" customHeight="1">
      <c r="A128" s="422">
        <v>45280.0</v>
      </c>
      <c r="B128" s="423">
        <v>7741356.862</v>
      </c>
    </row>
    <row r="129" ht="15.75" customHeight="1">
      <c r="A129" s="422">
        <v>45279.0</v>
      </c>
      <c r="B129" s="423">
        <v>7740550.624</v>
      </c>
    </row>
    <row r="130" ht="15.75" customHeight="1">
      <c r="A130" s="422">
        <v>45278.0</v>
      </c>
      <c r="B130" s="423">
        <v>7736608.073</v>
      </c>
    </row>
    <row r="131" ht="15.75" customHeight="1">
      <c r="A131" s="422">
        <v>45277.0</v>
      </c>
      <c r="B131" s="423">
        <v>7740326.638</v>
      </c>
    </row>
    <row r="132" ht="15.75" customHeight="1">
      <c r="A132" s="422">
        <v>45274.0</v>
      </c>
      <c r="B132" s="423">
        <v>7745788.523</v>
      </c>
    </row>
    <row r="133" ht="15.75" customHeight="1">
      <c r="A133" s="422">
        <v>45273.0</v>
      </c>
      <c r="B133" s="423">
        <v>7742164.99</v>
      </c>
    </row>
    <row r="134" ht="15.75" customHeight="1">
      <c r="A134" s="422">
        <v>45272.0</v>
      </c>
      <c r="B134" s="423">
        <v>7741870.798</v>
      </c>
    </row>
    <row r="135" ht="15.75" customHeight="1">
      <c r="A135" s="422">
        <v>45271.0</v>
      </c>
      <c r="B135" s="423">
        <v>7743831.997</v>
      </c>
    </row>
    <row r="136" ht="15.75" customHeight="1">
      <c r="A136" s="422">
        <v>45270.0</v>
      </c>
      <c r="B136" s="423">
        <v>7736994.113</v>
      </c>
    </row>
    <row r="137" ht="15.75" customHeight="1">
      <c r="A137" s="422">
        <v>45267.0</v>
      </c>
      <c r="B137" s="423">
        <v>7739086.5</v>
      </c>
    </row>
    <row r="138" ht="15.75" customHeight="1">
      <c r="A138" s="422">
        <v>45266.0</v>
      </c>
      <c r="B138" s="423">
        <v>7735979.347</v>
      </c>
    </row>
    <row r="139" ht="15.75" customHeight="1">
      <c r="A139" s="422">
        <v>45265.0</v>
      </c>
      <c r="B139" s="423">
        <v>7730623.736</v>
      </c>
    </row>
    <row r="140" ht="15.75" customHeight="1">
      <c r="A140" s="422">
        <v>45264.0</v>
      </c>
      <c r="B140" s="423">
        <v>7729162.443</v>
      </c>
    </row>
    <row r="141" ht="15.75" customHeight="1">
      <c r="A141" s="422">
        <v>45263.0</v>
      </c>
      <c r="B141" s="423">
        <v>7722624.469</v>
      </c>
    </row>
    <row r="142" ht="15.75" customHeight="1">
      <c r="A142" s="422">
        <v>45260.0</v>
      </c>
      <c r="B142" s="423">
        <v>7718169.078</v>
      </c>
    </row>
    <row r="143" ht="15.75" customHeight="1">
      <c r="A143" s="422">
        <v>45259.0</v>
      </c>
      <c r="B143" s="423">
        <v>7717416.82</v>
      </c>
    </row>
    <row r="144" ht="15.75" customHeight="1">
      <c r="A144" s="422">
        <v>45258.0</v>
      </c>
      <c r="B144" s="423">
        <v>7708780.974</v>
      </c>
    </row>
    <row r="145" ht="15.75" customHeight="1">
      <c r="A145" s="422">
        <v>45257.0</v>
      </c>
      <c r="B145" s="423">
        <v>7712023.446</v>
      </c>
    </row>
    <row r="146" ht="15.75" customHeight="1">
      <c r="A146" s="422">
        <v>45256.0</v>
      </c>
      <c r="B146" s="423">
        <v>7722819.273</v>
      </c>
    </row>
    <row r="147" ht="15.75" customHeight="1">
      <c r="A147" s="422">
        <v>45253.0</v>
      </c>
      <c r="B147" s="423">
        <v>7724915.574</v>
      </c>
    </row>
    <row r="148" ht="15.75" customHeight="1">
      <c r="A148" s="422">
        <v>45252.0</v>
      </c>
      <c r="B148" s="423">
        <v>7719723.058</v>
      </c>
    </row>
    <row r="149" ht="15.75" customHeight="1">
      <c r="A149" s="422">
        <v>45251.0</v>
      </c>
      <c r="B149" s="423">
        <v>7716892.918</v>
      </c>
    </row>
    <row r="150" ht="15.75" customHeight="1">
      <c r="A150" s="422">
        <v>45250.0</v>
      </c>
      <c r="B150" s="423">
        <v>7721418.793</v>
      </c>
    </row>
    <row r="151" ht="15.75" customHeight="1">
      <c r="A151" s="422">
        <v>45249.0</v>
      </c>
      <c r="B151" s="423">
        <v>7743965.793</v>
      </c>
    </row>
    <row r="152" ht="15.75" customHeight="1">
      <c r="A152" s="422">
        <v>45246.0</v>
      </c>
      <c r="B152" s="423">
        <v>7752425.152</v>
      </c>
    </row>
    <row r="153" ht="15.75" customHeight="1">
      <c r="A153" s="422">
        <v>45245.0</v>
      </c>
      <c r="B153" s="423">
        <v>7752364.37</v>
      </c>
    </row>
    <row r="154" ht="15.75" customHeight="1">
      <c r="A154" s="422">
        <v>45244.0</v>
      </c>
      <c r="B154" s="423">
        <v>7748609.442</v>
      </c>
    </row>
    <row r="155" ht="15.75" customHeight="1">
      <c r="A155" s="422">
        <v>45243.0</v>
      </c>
      <c r="B155" s="423">
        <v>7777090.059</v>
      </c>
    </row>
    <row r="156" ht="15.75" customHeight="1">
      <c r="A156" s="422">
        <v>45242.0</v>
      </c>
      <c r="B156" s="423">
        <v>7783508.104</v>
      </c>
    </row>
    <row r="157" ht="15.75" customHeight="1">
      <c r="A157" s="422">
        <v>45239.0</v>
      </c>
      <c r="B157" s="423">
        <v>7792096.204</v>
      </c>
    </row>
    <row r="158" ht="15.75" customHeight="1">
      <c r="A158" s="422">
        <v>45238.0</v>
      </c>
      <c r="B158" s="423">
        <v>7793678.111</v>
      </c>
    </row>
    <row r="159" ht="15.75" customHeight="1">
      <c r="A159" s="422">
        <v>45237.0</v>
      </c>
      <c r="B159" s="423">
        <v>7796448.371</v>
      </c>
    </row>
    <row r="160" ht="15.75" customHeight="1">
      <c r="A160" s="422">
        <v>45236.0</v>
      </c>
      <c r="B160" s="423">
        <v>7798793.252</v>
      </c>
    </row>
    <row r="161" ht="15.75" customHeight="1">
      <c r="A161" s="422">
        <v>45235.0</v>
      </c>
      <c r="B161" s="423">
        <v>7800198.678</v>
      </c>
    </row>
    <row r="162" ht="15.75" customHeight="1">
      <c r="A162" s="422">
        <v>45232.0</v>
      </c>
      <c r="B162" s="423">
        <v>7845285.786</v>
      </c>
    </row>
    <row r="163" ht="15.75" customHeight="1">
      <c r="A163" s="422">
        <v>45231.0</v>
      </c>
      <c r="B163" s="423">
        <v>7848802.743</v>
      </c>
    </row>
    <row r="164" ht="15.75" customHeight="1">
      <c r="A164" s="422">
        <v>45230.0</v>
      </c>
      <c r="B164" s="423">
        <v>7842670.321</v>
      </c>
    </row>
    <row r="165" ht="15.75" customHeight="1">
      <c r="A165" s="422">
        <v>45229.0</v>
      </c>
      <c r="B165" s="423">
        <v>7841664.176</v>
      </c>
    </row>
    <row r="166" ht="15.75" customHeight="1">
      <c r="A166" s="422">
        <v>45228.0</v>
      </c>
      <c r="B166" s="423">
        <v>7841042.268</v>
      </c>
    </row>
    <row r="167" ht="15.75" customHeight="1">
      <c r="A167" s="422">
        <v>45225.0</v>
      </c>
      <c r="B167" s="423">
        <v>7840687.866</v>
      </c>
    </row>
    <row r="168" ht="15.75" customHeight="1">
      <c r="A168" s="422">
        <v>45224.0</v>
      </c>
      <c r="B168" s="423">
        <v>7844167.951</v>
      </c>
    </row>
    <row r="169" ht="15.75" customHeight="1">
      <c r="A169" s="422">
        <v>45222.0</v>
      </c>
      <c r="B169" s="423">
        <v>7841372.488</v>
      </c>
    </row>
    <row r="170" ht="15.75" customHeight="1">
      <c r="A170" s="422">
        <v>45221.0</v>
      </c>
      <c r="B170" s="423">
        <v>7812663.87</v>
      </c>
    </row>
    <row r="171" ht="15.75" customHeight="1">
      <c r="A171" s="422">
        <v>45218.0</v>
      </c>
      <c r="B171" s="423">
        <v>7821320.795</v>
      </c>
    </row>
    <row r="172" ht="15.75" customHeight="1">
      <c r="A172" s="422">
        <v>45217.0</v>
      </c>
      <c r="B172" s="423">
        <v>7818631.798</v>
      </c>
    </row>
    <row r="173" ht="15.75" customHeight="1">
      <c r="A173" s="422">
        <v>45216.0</v>
      </c>
      <c r="B173" s="423">
        <v>7776824.008</v>
      </c>
    </row>
    <row r="174" ht="15.75" customHeight="1">
      <c r="A174" s="422">
        <v>45215.0</v>
      </c>
      <c r="B174" s="423">
        <v>7768978.562</v>
      </c>
    </row>
    <row r="175" ht="15.75" customHeight="1">
      <c r="A175" s="422">
        <v>45214.0</v>
      </c>
      <c r="B175" s="423">
        <v>7769235.446</v>
      </c>
    </row>
    <row r="176" ht="15.75" customHeight="1">
      <c r="A176" s="422">
        <v>45211.0</v>
      </c>
      <c r="B176" s="423">
        <v>7771858.083</v>
      </c>
    </row>
    <row r="177" ht="15.75" customHeight="1">
      <c r="A177" s="422">
        <v>45210.0</v>
      </c>
      <c r="B177" s="423">
        <v>7762152.572</v>
      </c>
    </row>
    <row r="178" ht="15.75" customHeight="1">
      <c r="A178" s="422">
        <v>45209.0</v>
      </c>
      <c r="B178" s="423">
        <v>7758222.146</v>
      </c>
    </row>
    <row r="179" ht="15.75" customHeight="1">
      <c r="A179" s="422">
        <v>45208.0</v>
      </c>
      <c r="B179" s="423">
        <v>7749128.319</v>
      </c>
    </row>
    <row r="180" ht="15.75" customHeight="1">
      <c r="A180" s="422">
        <v>45207.0</v>
      </c>
      <c r="B180" s="423">
        <v>7753986.829</v>
      </c>
    </row>
    <row r="181" ht="15.75" customHeight="1">
      <c r="A181" s="422">
        <v>45204.0</v>
      </c>
      <c r="B181" s="423">
        <v>7767771.785</v>
      </c>
    </row>
    <row r="182" ht="15.75" customHeight="1">
      <c r="A182" s="422">
        <v>45203.0</v>
      </c>
      <c r="B182" s="423">
        <v>7767761.967</v>
      </c>
    </row>
    <row r="183" ht="15.75" customHeight="1">
      <c r="A183" s="422">
        <v>45202.0</v>
      </c>
      <c r="B183" s="423">
        <v>7766742.755</v>
      </c>
    </row>
    <row r="184" ht="15.75" customHeight="1">
      <c r="A184" s="422">
        <v>45201.0</v>
      </c>
      <c r="B184" s="423">
        <v>7771442.42</v>
      </c>
    </row>
    <row r="185" ht="15.75" customHeight="1">
      <c r="A185" s="422">
        <v>45200.0</v>
      </c>
      <c r="B185" s="423">
        <v>7768771.731</v>
      </c>
    </row>
    <row r="186" ht="15.75" customHeight="1">
      <c r="A186" s="422">
        <v>45196.0</v>
      </c>
      <c r="B186" s="423">
        <v>7774754.676</v>
      </c>
    </row>
    <row r="187" ht="15.75" customHeight="1">
      <c r="A187" s="422">
        <v>45195.0</v>
      </c>
      <c r="B187" s="423">
        <v>7775702.458</v>
      </c>
    </row>
    <row r="188" ht="15.75" customHeight="1">
      <c r="A188" s="422">
        <v>45194.0</v>
      </c>
      <c r="B188" s="423">
        <v>7775971.864</v>
      </c>
    </row>
    <row r="189" ht="15.75" customHeight="1">
      <c r="A189" s="422">
        <v>45193.0</v>
      </c>
      <c r="B189" s="423">
        <v>7776260.576</v>
      </c>
    </row>
    <row r="190" ht="15.75" customHeight="1">
      <c r="A190" s="422">
        <v>45190.0</v>
      </c>
      <c r="B190" s="423">
        <v>7791016.565</v>
      </c>
    </row>
    <row r="191" ht="15.75" customHeight="1">
      <c r="A191" s="422">
        <v>45189.0</v>
      </c>
      <c r="B191" s="423">
        <v>7790456.393</v>
      </c>
    </row>
    <row r="192" ht="15.75" customHeight="1">
      <c r="A192" s="422">
        <v>45188.0</v>
      </c>
      <c r="B192" s="423">
        <v>7764145.403</v>
      </c>
    </row>
    <row r="193" ht="15.75" customHeight="1">
      <c r="A193" s="422">
        <v>45187.0</v>
      </c>
      <c r="B193" s="423">
        <v>7763746.904</v>
      </c>
    </row>
    <row r="194" ht="15.75" customHeight="1">
      <c r="A194" s="422">
        <v>45186.0</v>
      </c>
      <c r="B194" s="423">
        <v>7763216.089</v>
      </c>
    </row>
    <row r="195" ht="15.75" customHeight="1">
      <c r="A195" s="422">
        <v>45183.0</v>
      </c>
      <c r="B195" s="423">
        <v>7759332.977</v>
      </c>
    </row>
    <row r="196" ht="15.75" customHeight="1">
      <c r="A196" s="422">
        <v>45182.0</v>
      </c>
      <c r="B196" s="423">
        <v>7759690.07</v>
      </c>
    </row>
    <row r="197" ht="15.75" customHeight="1">
      <c r="A197" s="422">
        <v>45181.0</v>
      </c>
      <c r="B197" s="423">
        <v>7757834.995</v>
      </c>
    </row>
    <row r="198" ht="15.75" customHeight="1">
      <c r="A198" s="422">
        <v>45180.0</v>
      </c>
      <c r="B198" s="423">
        <v>7748874.045</v>
      </c>
    </row>
    <row r="199" ht="15.75" customHeight="1">
      <c r="A199" s="422">
        <v>45179.0</v>
      </c>
      <c r="B199" s="423">
        <v>7750006.455</v>
      </c>
    </row>
    <row r="200" ht="15.75" customHeight="1">
      <c r="A200" s="422">
        <v>45176.0</v>
      </c>
      <c r="B200" s="423">
        <v>7764300.311</v>
      </c>
    </row>
    <row r="201" ht="15.75" customHeight="1">
      <c r="A201" s="422">
        <v>45174.0</v>
      </c>
      <c r="B201" s="423">
        <v>7769523.593</v>
      </c>
    </row>
    <row r="202" ht="15.75" customHeight="1">
      <c r="A202" s="422">
        <v>45173.0</v>
      </c>
      <c r="B202" s="423">
        <v>7765171.716</v>
      </c>
    </row>
    <row r="203" ht="15.75" customHeight="1">
      <c r="A203" s="422">
        <v>45172.0</v>
      </c>
      <c r="B203" s="423">
        <v>7766674.288</v>
      </c>
    </row>
    <row r="204" ht="15.75" customHeight="1">
      <c r="A204" s="422">
        <v>45169.0</v>
      </c>
      <c r="B204" s="423">
        <v>7760576.379</v>
      </c>
    </row>
    <row r="205" ht="15.75" customHeight="1">
      <c r="A205" s="422">
        <v>45168.0</v>
      </c>
      <c r="B205" s="423">
        <v>7757986.962</v>
      </c>
    </row>
    <row r="206" ht="15.75" customHeight="1">
      <c r="A206" s="422">
        <v>45167.0</v>
      </c>
      <c r="B206" s="423">
        <v>7757809.84</v>
      </c>
    </row>
    <row r="207" ht="15.75" customHeight="1">
      <c r="A207" s="422">
        <v>45166.0</v>
      </c>
      <c r="B207" s="423">
        <v>7762903.862</v>
      </c>
    </row>
    <row r="208" ht="15.75" customHeight="1">
      <c r="A208" s="422">
        <v>45165.0</v>
      </c>
      <c r="B208" s="423">
        <v>7763367.521</v>
      </c>
    </row>
    <row r="209" ht="15.75" customHeight="1">
      <c r="A209" s="422">
        <v>45162.0</v>
      </c>
      <c r="B209" s="423">
        <v>7752248.921</v>
      </c>
    </row>
    <row r="210" ht="15.75" customHeight="1">
      <c r="A210" s="422">
        <v>45161.0</v>
      </c>
      <c r="B210" s="423">
        <v>7748476.193</v>
      </c>
    </row>
    <row r="211" ht="15.75" customHeight="1">
      <c r="A211" s="422">
        <v>45160.0</v>
      </c>
      <c r="B211" s="423">
        <v>7756117.314</v>
      </c>
    </row>
    <row r="212" ht="15.75" customHeight="1">
      <c r="A212" s="422">
        <v>45159.0</v>
      </c>
      <c r="B212" s="423">
        <v>7758304.301</v>
      </c>
    </row>
    <row r="213" ht="15.75" customHeight="1">
      <c r="A213" s="422">
        <v>45158.0</v>
      </c>
      <c r="B213" s="423">
        <v>7740345.752</v>
      </c>
    </row>
    <row r="214" ht="15.75" customHeight="1">
      <c r="A214" s="422">
        <v>45155.0</v>
      </c>
      <c r="B214" s="423">
        <v>7733359.436</v>
      </c>
    </row>
    <row r="215" ht="15.75" customHeight="1">
      <c r="A215" s="422">
        <v>45154.0</v>
      </c>
      <c r="B215" s="423">
        <v>7714391.574</v>
      </c>
    </row>
    <row r="216" ht="15.75" customHeight="1">
      <c r="A216" s="422">
        <v>45152.0</v>
      </c>
      <c r="B216" s="423">
        <v>7733589.939</v>
      </c>
    </row>
    <row r="217" ht="15.75" customHeight="1">
      <c r="A217" s="422">
        <v>45151.0</v>
      </c>
      <c r="B217" s="423">
        <v>7750165.701</v>
      </c>
    </row>
    <row r="218" ht="15.75" customHeight="1">
      <c r="A218" s="422">
        <v>45148.0</v>
      </c>
      <c r="B218" s="423">
        <v>7754994.714</v>
      </c>
    </row>
    <row r="219" ht="15.75" customHeight="1">
      <c r="A219" s="422">
        <v>45147.0</v>
      </c>
      <c r="B219" s="423">
        <v>7753835.594</v>
      </c>
    </row>
    <row r="220" ht="15.75" customHeight="1">
      <c r="A220" s="422">
        <v>45146.0</v>
      </c>
      <c r="B220" s="423">
        <v>7763281.157</v>
      </c>
    </row>
    <row r="221" ht="15.75" customHeight="1">
      <c r="A221" s="422">
        <v>45145.0</v>
      </c>
      <c r="B221" s="423">
        <v>7754545.4</v>
      </c>
    </row>
    <row r="222" ht="15.75" customHeight="1">
      <c r="A222" s="422">
        <v>45144.0</v>
      </c>
      <c r="B222" s="423">
        <v>7761923.424</v>
      </c>
    </row>
    <row r="223" ht="15.75" customHeight="1">
      <c r="A223" s="422">
        <v>45141.0</v>
      </c>
      <c r="B223" s="423">
        <v>7813705.39</v>
      </c>
    </row>
    <row r="224" ht="15.75" customHeight="1">
      <c r="A224" s="422">
        <v>45140.0</v>
      </c>
      <c r="B224" s="423">
        <v>7819301.532</v>
      </c>
    </row>
    <row r="225" ht="15.75" customHeight="1">
      <c r="A225" s="422">
        <v>45139.0</v>
      </c>
      <c r="B225" s="423">
        <v>7818026.515</v>
      </c>
    </row>
    <row r="226" ht="15.75" customHeight="1">
      <c r="A226" s="422">
        <v>45138.0</v>
      </c>
      <c r="B226" s="423">
        <v>7812786.338</v>
      </c>
    </row>
    <row r="227" ht="15.75" customHeight="1">
      <c r="A227" s="422">
        <v>45137.0</v>
      </c>
      <c r="B227" s="423">
        <v>7813712.767</v>
      </c>
    </row>
    <row r="228" ht="15.75" customHeight="1">
      <c r="A228" s="422">
        <v>45134.0</v>
      </c>
      <c r="B228" s="423">
        <v>7638988.299</v>
      </c>
    </row>
    <row r="229" ht="15.75" customHeight="1">
      <c r="A229" s="422">
        <v>45133.0</v>
      </c>
      <c r="B229" s="423">
        <v>7640263.909</v>
      </c>
    </row>
    <row r="230" ht="15.75" customHeight="1">
      <c r="A230" s="422">
        <v>45132.0</v>
      </c>
      <c r="B230" s="423">
        <v>7633116.504</v>
      </c>
    </row>
    <row r="231" ht="15.75" customHeight="1">
      <c r="A231" s="422">
        <v>45131.0</v>
      </c>
      <c r="B231" s="423">
        <v>7630481.797</v>
      </c>
    </row>
    <row r="232" ht="15.75" customHeight="1">
      <c r="A232" s="422">
        <v>45130.0</v>
      </c>
      <c r="B232" s="423">
        <v>7629406.532</v>
      </c>
    </row>
    <row r="233" ht="15.75" customHeight="1">
      <c r="A233" s="422">
        <v>45127.0</v>
      </c>
      <c r="B233" s="423">
        <v>7637979.136</v>
      </c>
    </row>
    <row r="234" ht="15.75" customHeight="1">
      <c r="A234" s="422">
        <v>45126.0</v>
      </c>
      <c r="B234" s="423">
        <v>7636556.086</v>
      </c>
    </row>
    <row r="235" ht="15.75" customHeight="1">
      <c r="A235" s="422">
        <v>45125.0</v>
      </c>
      <c r="B235" s="423">
        <v>7622420.434</v>
      </c>
    </row>
    <row r="236" ht="15.75" customHeight="1">
      <c r="A236" s="422">
        <v>45124.0</v>
      </c>
      <c r="B236" s="423">
        <v>7611684.53</v>
      </c>
    </row>
    <row r="237" ht="15.75" customHeight="1">
      <c r="A237" s="422">
        <v>45123.0</v>
      </c>
      <c r="B237" s="423">
        <v>7624803.488</v>
      </c>
    </row>
    <row r="238" ht="15.75" customHeight="1">
      <c r="A238" s="422">
        <v>45120.0</v>
      </c>
      <c r="B238" s="423">
        <v>7611955.107</v>
      </c>
    </row>
    <row r="239" ht="15.75" customHeight="1">
      <c r="A239" s="422">
        <v>45119.0</v>
      </c>
      <c r="B239" s="423">
        <v>7611335.326</v>
      </c>
    </row>
    <row r="240" ht="15.75" customHeight="1">
      <c r="A240" s="422">
        <v>45118.0</v>
      </c>
      <c r="B240" s="423">
        <v>7606124.306</v>
      </c>
    </row>
    <row r="241" ht="15.75" customHeight="1">
      <c r="A241" s="422">
        <v>45117.0</v>
      </c>
      <c r="B241" s="423">
        <v>7661340.216</v>
      </c>
    </row>
    <row r="242" ht="15.75" customHeight="1">
      <c r="A242" s="422">
        <v>45116.0</v>
      </c>
      <c r="B242" s="423">
        <v>7668437.456</v>
      </c>
    </row>
    <row r="243" ht="15.75" customHeight="1">
      <c r="A243" s="422">
        <v>45113.0</v>
      </c>
      <c r="B243" s="423">
        <v>7713310.573</v>
      </c>
    </row>
    <row r="244" ht="15.75" customHeight="1">
      <c r="A244" s="422">
        <v>45112.0</v>
      </c>
      <c r="B244" s="423">
        <v>7715328.393</v>
      </c>
    </row>
    <row r="245" ht="15.75" customHeight="1">
      <c r="A245" s="422">
        <v>45111.0</v>
      </c>
      <c r="B245" s="423">
        <v>7714808.059</v>
      </c>
    </row>
    <row r="246" ht="15.75" customHeight="1">
      <c r="A246" s="422">
        <v>45110.0</v>
      </c>
      <c r="B246" s="423">
        <v>7711880.009</v>
      </c>
    </row>
    <row r="247" ht="15.75" customHeight="1">
      <c r="A247" s="422">
        <v>45109.0</v>
      </c>
      <c r="B247" s="423">
        <v>7718218.125</v>
      </c>
    </row>
    <row r="248" ht="15.75" customHeight="1">
      <c r="A248" s="422">
        <v>45103.0</v>
      </c>
      <c r="B248" s="423">
        <v>7720780.404</v>
      </c>
    </row>
    <row r="249" ht="15.75" customHeight="1">
      <c r="A249" s="422">
        <v>45102.0</v>
      </c>
      <c r="B249" s="423">
        <v>7711841.571</v>
      </c>
    </row>
    <row r="250" ht="15.75" customHeight="1">
      <c r="A250" s="422">
        <v>45099.0</v>
      </c>
      <c r="B250" s="423">
        <v>7715290.405</v>
      </c>
    </row>
    <row r="251" ht="15.75" customHeight="1">
      <c r="A251" s="422">
        <v>45098.0</v>
      </c>
      <c r="B251" s="423">
        <v>7708499.364</v>
      </c>
    </row>
    <row r="252" ht="15.75" customHeight="1">
      <c r="A252" s="422">
        <v>45097.0</v>
      </c>
      <c r="B252" s="423">
        <v>7704916.487</v>
      </c>
    </row>
    <row r="253" ht="15.75" customHeight="1">
      <c r="A253" s="422">
        <v>45096.0</v>
      </c>
      <c r="B253" s="423">
        <v>7711799.202</v>
      </c>
    </row>
    <row r="254" ht="15.75" customHeight="1">
      <c r="A254" s="422">
        <v>45095.0</v>
      </c>
      <c r="B254" s="423">
        <v>7695700.013</v>
      </c>
    </row>
    <row r="255" ht="15.75" customHeight="1">
      <c r="A255" s="422">
        <v>45092.0</v>
      </c>
      <c r="B255" s="423">
        <v>7695291.84</v>
      </c>
    </row>
    <row r="256" ht="15.75" customHeight="1">
      <c r="A256" s="422">
        <v>45091.0</v>
      </c>
      <c r="B256" s="423">
        <v>7705113.409</v>
      </c>
    </row>
    <row r="257" ht="15.75" customHeight="1">
      <c r="A257" s="422">
        <v>45090.0</v>
      </c>
      <c r="B257" s="423">
        <v>7706730.718</v>
      </c>
    </row>
    <row r="258" ht="15.75" customHeight="1">
      <c r="A258" s="422">
        <v>45089.0</v>
      </c>
      <c r="B258" s="423">
        <v>7711476.465</v>
      </c>
    </row>
    <row r="259" ht="15.75" customHeight="1">
      <c r="A259" s="422">
        <v>45088.0</v>
      </c>
      <c r="B259" s="423">
        <v>7728268.755</v>
      </c>
    </row>
    <row r="260" ht="15.75" customHeight="1">
      <c r="A260" s="422">
        <v>45085.0</v>
      </c>
      <c r="B260" s="423">
        <v>7736882.84</v>
      </c>
    </row>
    <row r="261" ht="15.75" customHeight="1">
      <c r="A261" s="422">
        <v>45084.0</v>
      </c>
      <c r="B261" s="423">
        <v>7728035.335</v>
      </c>
    </row>
    <row r="262" ht="15.75" customHeight="1">
      <c r="A262" s="422">
        <v>45083.0</v>
      </c>
      <c r="B262" s="423">
        <v>7717109.935</v>
      </c>
    </row>
    <row r="263" ht="15.75" customHeight="1">
      <c r="A263" s="422">
        <v>45082.0</v>
      </c>
      <c r="B263" s="423">
        <v>7740339.314</v>
      </c>
    </row>
    <row r="264" ht="15.75" customHeight="1">
      <c r="A264" s="422">
        <v>45081.0</v>
      </c>
      <c r="B264" s="423">
        <v>7749343.268</v>
      </c>
    </row>
    <row r="265" ht="15.75" customHeight="1">
      <c r="A265" s="422">
        <v>45078.0</v>
      </c>
      <c r="B265" s="423">
        <v>7742812.644</v>
      </c>
    </row>
    <row r="266" ht="15.75" customHeight="1">
      <c r="A266" s="422">
        <v>45077.0</v>
      </c>
      <c r="B266" s="423">
        <v>7737190.171</v>
      </c>
    </row>
    <row r="267" ht="15.75" customHeight="1">
      <c r="A267" s="422">
        <v>45076.0</v>
      </c>
      <c r="B267" s="423">
        <v>7739282.343</v>
      </c>
    </row>
    <row r="268" ht="15.75" customHeight="1">
      <c r="A268" s="422">
        <v>45075.0</v>
      </c>
      <c r="B268" s="423">
        <v>7730167.926</v>
      </c>
    </row>
    <row r="269" ht="15.75" customHeight="1">
      <c r="A269" s="422">
        <v>45074.0</v>
      </c>
      <c r="B269" s="423">
        <v>7732977.237</v>
      </c>
    </row>
    <row r="270" ht="15.75" customHeight="1">
      <c r="A270" s="422">
        <v>45071.0</v>
      </c>
      <c r="B270" s="423">
        <v>7725599.602</v>
      </c>
    </row>
    <row r="271" ht="15.75" customHeight="1">
      <c r="A271" s="422">
        <v>45070.0</v>
      </c>
      <c r="B271" s="423">
        <v>7714298.919</v>
      </c>
    </row>
    <row r="272" ht="15.75" customHeight="1">
      <c r="A272" s="422">
        <v>45069.0</v>
      </c>
      <c r="B272" s="423">
        <v>7717071.523</v>
      </c>
    </row>
    <row r="273" ht="15.75" customHeight="1">
      <c r="A273" s="422">
        <v>45068.0</v>
      </c>
      <c r="B273" s="423">
        <v>7703635.486</v>
      </c>
    </row>
    <row r="274" ht="15.75" customHeight="1">
      <c r="A274" s="422">
        <v>45067.0</v>
      </c>
      <c r="B274" s="423">
        <v>7701298.877</v>
      </c>
    </row>
    <row r="275" ht="15.75" customHeight="1">
      <c r="A275" s="422">
        <v>45064.0</v>
      </c>
      <c r="B275" s="423">
        <v>7706378.658</v>
      </c>
    </row>
    <row r="276" ht="15.75" customHeight="1">
      <c r="A276" s="422">
        <v>45063.0</v>
      </c>
      <c r="B276" s="423">
        <v>7706012.46</v>
      </c>
    </row>
    <row r="277" ht="15.75" customHeight="1">
      <c r="A277" s="422">
        <v>45062.0</v>
      </c>
      <c r="B277" s="423">
        <v>7697836.446</v>
      </c>
    </row>
    <row r="278" ht="15.75" customHeight="1">
      <c r="A278" s="422">
        <v>45061.0</v>
      </c>
      <c r="B278" s="423">
        <v>7650867.534</v>
      </c>
    </row>
    <row r="279" ht="15.75" customHeight="1">
      <c r="A279" s="422">
        <v>45060.0</v>
      </c>
      <c r="B279" s="423">
        <v>7652753.693</v>
      </c>
    </row>
    <row r="280" ht="15.75" customHeight="1">
      <c r="A280" s="422">
        <v>45057.0</v>
      </c>
      <c r="B280" s="423">
        <v>7661067.495</v>
      </c>
    </row>
    <row r="281" ht="15.75" customHeight="1">
      <c r="A281" s="422">
        <v>45056.0</v>
      </c>
      <c r="B281" s="423">
        <v>7667223.521</v>
      </c>
    </row>
    <row r="282" ht="15.75" customHeight="1">
      <c r="A282" s="422">
        <v>45055.0</v>
      </c>
      <c r="B282" s="423">
        <v>7665054.462</v>
      </c>
    </row>
    <row r="283" ht="15.75" customHeight="1">
      <c r="A283" s="422">
        <v>45054.0</v>
      </c>
      <c r="B283" s="423">
        <v>7658013.88</v>
      </c>
    </row>
    <row r="284" ht="15.75" customHeight="1">
      <c r="A284" s="422">
        <v>45053.0</v>
      </c>
      <c r="B284" s="423">
        <v>7664572.305</v>
      </c>
    </row>
    <row r="285" ht="15.75" customHeight="1">
      <c r="A285" s="422">
        <v>45049.0</v>
      </c>
      <c r="B285" s="423">
        <v>7663175.056</v>
      </c>
    </row>
    <row r="286" ht="15.75" customHeight="1">
      <c r="A286" s="422">
        <v>45048.0</v>
      </c>
      <c r="B286" s="423">
        <v>7664020.07</v>
      </c>
    </row>
    <row r="287" ht="15.75" customHeight="1">
      <c r="A287" s="422">
        <v>45046.0</v>
      </c>
      <c r="B287" s="423">
        <v>7656907.401</v>
      </c>
    </row>
    <row r="288" ht="15.75" customHeight="1">
      <c r="A288" s="422">
        <v>45043.0</v>
      </c>
      <c r="B288" s="423">
        <v>7660576.959</v>
      </c>
    </row>
    <row r="289" ht="15.75" customHeight="1">
      <c r="A289" s="422">
        <v>45042.0</v>
      </c>
      <c r="B289" s="423">
        <v>7658872.406</v>
      </c>
    </row>
    <row r="290" ht="15.75" customHeight="1">
      <c r="A290" s="422">
        <v>45041.0</v>
      </c>
      <c r="B290" s="423">
        <v>7656753.039</v>
      </c>
    </row>
    <row r="291" ht="15.75" customHeight="1">
      <c r="A291" s="422">
        <v>45040.0</v>
      </c>
      <c r="B291" s="423">
        <v>7655167.809</v>
      </c>
    </row>
    <row r="292" ht="15.75" customHeight="1">
      <c r="A292" s="422">
        <v>45034.0</v>
      </c>
      <c r="B292" s="423">
        <v>7638889.799</v>
      </c>
    </row>
    <row r="293" ht="15.75" customHeight="1">
      <c r="A293" s="422">
        <v>45033.0</v>
      </c>
      <c r="B293" s="423">
        <v>7634358.145</v>
      </c>
    </row>
    <row r="294" ht="15.75" customHeight="1">
      <c r="A294" s="422">
        <v>45032.0</v>
      </c>
      <c r="B294" s="423">
        <v>7633186.029</v>
      </c>
    </row>
    <row r="295" ht="15.75" customHeight="1">
      <c r="A295" s="422">
        <v>45029.0</v>
      </c>
      <c r="B295" s="423">
        <v>7630260.354</v>
      </c>
    </row>
    <row r="296" ht="15.75" customHeight="1">
      <c r="A296" s="422">
        <v>45028.0</v>
      </c>
      <c r="B296" s="423">
        <v>7627781.999</v>
      </c>
    </row>
    <row r="297" ht="15.75" customHeight="1">
      <c r="A297" s="422">
        <v>45027.0</v>
      </c>
      <c r="B297" s="423">
        <v>7565046.611</v>
      </c>
    </row>
    <row r="298" ht="15.75" customHeight="1">
      <c r="A298" s="422">
        <v>45026.0</v>
      </c>
      <c r="B298" s="423">
        <v>7563981.427</v>
      </c>
    </row>
    <row r="299" ht="15.75" customHeight="1">
      <c r="A299" s="422">
        <v>45025.0</v>
      </c>
      <c r="B299" s="423">
        <v>7585100.447</v>
      </c>
    </row>
    <row r="300" ht="15.75" customHeight="1">
      <c r="A300" s="422">
        <v>45022.0</v>
      </c>
      <c r="B300" s="423">
        <v>7629119.856</v>
      </c>
    </row>
    <row r="301" ht="15.75" customHeight="1">
      <c r="A301" s="422">
        <v>45021.0</v>
      </c>
      <c r="B301" s="423">
        <v>7626326.54</v>
      </c>
    </row>
    <row r="302" ht="15.75" customHeight="1">
      <c r="A302" s="422">
        <v>45020.0</v>
      </c>
      <c r="B302" s="423">
        <v>7625603.792</v>
      </c>
    </row>
    <row r="303" ht="15.75" customHeight="1">
      <c r="A303" s="422">
        <v>45019.0</v>
      </c>
      <c r="B303" s="423">
        <v>7627817.59</v>
      </c>
    </row>
    <row r="304" ht="15.75" customHeight="1">
      <c r="A304" s="422">
        <v>45018.0</v>
      </c>
      <c r="B304" s="423">
        <v>7629914.974</v>
      </c>
    </row>
    <row r="305" ht="15.75" customHeight="1">
      <c r="A305" s="422">
        <v>45015.0</v>
      </c>
      <c r="B305" s="423">
        <v>7623663.12</v>
      </c>
    </row>
    <row r="306" ht="15.75" customHeight="1">
      <c r="A306" s="422">
        <v>45014.0</v>
      </c>
      <c r="B306" s="423">
        <v>7618300.594</v>
      </c>
    </row>
    <row r="307" ht="15.75" customHeight="1">
      <c r="A307" s="422">
        <v>45013.0</v>
      </c>
      <c r="B307" s="423">
        <v>7618959.907</v>
      </c>
    </row>
    <row r="308" ht="15.75" customHeight="1">
      <c r="A308" s="422">
        <v>45012.0</v>
      </c>
      <c r="B308" s="423">
        <v>7614177.462</v>
      </c>
    </row>
    <row r="309" ht="15.75" customHeight="1">
      <c r="A309" s="422">
        <v>45008.0</v>
      </c>
      <c r="B309" s="423">
        <v>7614109.321</v>
      </c>
    </row>
    <row r="310" ht="15.75" customHeight="1">
      <c r="A310" s="422">
        <v>45007.0</v>
      </c>
      <c r="B310" s="423">
        <v>7609350.918</v>
      </c>
    </row>
    <row r="311" ht="15.75" customHeight="1">
      <c r="A311" s="422">
        <v>45006.0</v>
      </c>
      <c r="B311" s="423">
        <v>7619693.691</v>
      </c>
    </row>
    <row r="312" ht="15.75" customHeight="1">
      <c r="A312" s="422">
        <v>45005.0</v>
      </c>
      <c r="B312" s="423">
        <v>7608462.816</v>
      </c>
    </row>
    <row r="313" ht="15.75" customHeight="1">
      <c r="A313" s="422">
        <v>45004.0</v>
      </c>
      <c r="B313" s="423">
        <v>7613028.647</v>
      </c>
    </row>
    <row r="314" ht="15.75" customHeight="1">
      <c r="A314" s="422">
        <v>45001.0</v>
      </c>
      <c r="B314" s="423">
        <v>7618946.704</v>
      </c>
    </row>
    <row r="315" ht="15.75" customHeight="1">
      <c r="A315" s="422">
        <v>45000.0</v>
      </c>
      <c r="B315" s="423">
        <v>7616845.668</v>
      </c>
    </row>
    <row r="316" ht="15.75" customHeight="1">
      <c r="A316" s="422">
        <v>44999.0</v>
      </c>
      <c r="B316" s="423">
        <v>7624889.519</v>
      </c>
    </row>
    <row r="317" ht="15.75" customHeight="1">
      <c r="A317" s="422">
        <v>44998.0</v>
      </c>
      <c r="B317" s="423">
        <v>7636214.64</v>
      </c>
    </row>
    <row r="318" ht="15.75" customHeight="1">
      <c r="A318" s="422">
        <v>44997.0</v>
      </c>
      <c r="B318" s="423">
        <v>7649660.695</v>
      </c>
    </row>
    <row r="319" ht="15.75" customHeight="1">
      <c r="A319" s="422">
        <v>44994.0</v>
      </c>
      <c r="B319" s="423">
        <v>7655915.907</v>
      </c>
    </row>
    <row r="320" ht="15.75" customHeight="1">
      <c r="A320" s="422">
        <v>44992.0</v>
      </c>
      <c r="B320" s="423">
        <v>7657432.613</v>
      </c>
    </row>
    <row r="321" ht="15.75" customHeight="1">
      <c r="A321" s="422">
        <v>44991.0</v>
      </c>
      <c r="B321" s="423">
        <v>7652621.116</v>
      </c>
    </row>
    <row r="322" ht="15.75" customHeight="1">
      <c r="A322" s="422">
        <v>44990.0</v>
      </c>
      <c r="B322" s="423">
        <v>7645061.258</v>
      </c>
    </row>
    <row r="323" ht="15.75" customHeight="1">
      <c r="A323" s="422">
        <v>44987.0</v>
      </c>
      <c r="B323" s="423">
        <v>7631154.938</v>
      </c>
    </row>
    <row r="324" ht="15.75" customHeight="1">
      <c r="A324" s="422">
        <v>44986.0</v>
      </c>
      <c r="B324" s="423">
        <v>7629170.733</v>
      </c>
    </row>
    <row r="325" ht="15.75" customHeight="1">
      <c r="A325" s="422">
        <v>44985.0</v>
      </c>
      <c r="B325" s="423">
        <v>7630091.354</v>
      </c>
    </row>
    <row r="326" ht="15.75" customHeight="1">
      <c r="A326" s="422">
        <v>44984.0</v>
      </c>
      <c r="B326" s="423">
        <v>7621786.477</v>
      </c>
    </row>
    <row r="327" ht="15.75" customHeight="1">
      <c r="A327" s="422">
        <v>44983.0</v>
      </c>
      <c r="B327" s="423">
        <v>7611991.832</v>
      </c>
    </row>
    <row r="328" ht="15.75" customHeight="1">
      <c r="A328" s="422">
        <v>44980.0</v>
      </c>
      <c r="B328" s="423">
        <v>7622269.831</v>
      </c>
    </row>
    <row r="329" ht="15.75" customHeight="1">
      <c r="A329" s="422">
        <v>44979.0</v>
      </c>
      <c r="B329" s="423">
        <v>7629083.148</v>
      </c>
    </row>
    <row r="330" ht="15.75" customHeight="1">
      <c r="A330" s="422">
        <v>44977.0</v>
      </c>
      <c r="B330" s="423">
        <v>7629073.043</v>
      </c>
    </row>
    <row r="331" ht="15.75" customHeight="1">
      <c r="A331" s="422">
        <v>44976.0</v>
      </c>
      <c r="B331" s="423">
        <v>7631166.949</v>
      </c>
    </row>
    <row r="332" ht="15.75" customHeight="1">
      <c r="A332" s="422">
        <v>44973.0</v>
      </c>
      <c r="B332" s="423">
        <v>7638486.991</v>
      </c>
    </row>
    <row r="333" ht="15.75" customHeight="1">
      <c r="A333" s="422">
        <v>44972.0</v>
      </c>
      <c r="B333" s="423">
        <v>7643434.467</v>
      </c>
    </row>
    <row r="334" ht="15.75" customHeight="1">
      <c r="A334" s="422">
        <v>44971.0</v>
      </c>
      <c r="B334" s="423">
        <v>7643205.636</v>
      </c>
    </row>
    <row r="335" ht="15.75" customHeight="1">
      <c r="A335" s="422">
        <v>44970.0</v>
      </c>
      <c r="B335" s="423">
        <v>7653328.805</v>
      </c>
    </row>
    <row r="336" ht="15.75" customHeight="1">
      <c r="A336" s="422">
        <v>44969.0</v>
      </c>
      <c r="B336" s="423">
        <v>7651677.832</v>
      </c>
    </row>
    <row r="337" ht="15.75" customHeight="1">
      <c r="A337" s="422">
        <v>44966.0</v>
      </c>
      <c r="B337" s="423">
        <v>7670501.552</v>
      </c>
    </row>
    <row r="338" ht="15.75" customHeight="1">
      <c r="A338" s="422">
        <v>44965.0</v>
      </c>
      <c r="B338" s="423">
        <v>7673982.673</v>
      </c>
    </row>
    <row r="339" ht="15.75" customHeight="1">
      <c r="A339" s="422">
        <v>44964.0</v>
      </c>
      <c r="B339" s="423">
        <v>7669276.703</v>
      </c>
    </row>
    <row r="340" ht="15.75" customHeight="1">
      <c r="A340" s="422">
        <v>44963.0</v>
      </c>
      <c r="B340" s="423">
        <v>7666179.987</v>
      </c>
    </row>
    <row r="341" ht="15.75" customHeight="1">
      <c r="A341" s="422">
        <v>44962.0</v>
      </c>
      <c r="B341" s="423">
        <v>7671082.05</v>
      </c>
    </row>
    <row r="342" ht="15.75" customHeight="1">
      <c r="A342" s="422">
        <v>44959.0</v>
      </c>
      <c r="B342" s="423">
        <v>7673381.812</v>
      </c>
    </row>
    <row r="343" ht="15.75" customHeight="1">
      <c r="A343" s="422">
        <v>44958.0</v>
      </c>
      <c r="B343" s="423">
        <v>7659626.487</v>
      </c>
    </row>
    <row r="344" ht="15.75" customHeight="1">
      <c r="A344" s="422">
        <v>44957.0</v>
      </c>
      <c r="B344" s="423">
        <v>7654724.161</v>
      </c>
    </row>
    <row r="345" ht="15.75" customHeight="1">
      <c r="A345" s="422">
        <v>44956.0</v>
      </c>
      <c r="B345" s="423">
        <v>7664063.08</v>
      </c>
    </row>
    <row r="346" ht="15.75" customHeight="1">
      <c r="A346" s="422">
        <v>44955.0</v>
      </c>
      <c r="B346" s="423">
        <v>7666044.908</v>
      </c>
    </row>
    <row r="347" ht="15.75" customHeight="1">
      <c r="A347" s="422">
        <v>44952.0</v>
      </c>
      <c r="B347" s="423">
        <v>7670269.561</v>
      </c>
    </row>
    <row r="348" ht="15.75" customHeight="1">
      <c r="A348" s="422">
        <v>44951.0</v>
      </c>
      <c r="B348" s="423">
        <v>7668421.408</v>
      </c>
    </row>
    <row r="349" ht="15.75" customHeight="1">
      <c r="A349" s="422">
        <v>44950.0</v>
      </c>
      <c r="B349" s="423">
        <v>7667726.084</v>
      </c>
    </row>
    <row r="350" ht="15.75" customHeight="1">
      <c r="A350" s="422">
        <v>44949.0</v>
      </c>
      <c r="B350" s="423">
        <v>7577822.233</v>
      </c>
    </row>
    <row r="351" ht="15.75" customHeight="1">
      <c r="A351" s="422">
        <v>44948.0</v>
      </c>
      <c r="B351" s="423">
        <v>7574551.95</v>
      </c>
    </row>
    <row r="352" ht="15.75" customHeight="1">
      <c r="A352" s="422">
        <v>44945.0</v>
      </c>
      <c r="B352" s="423">
        <v>7568413.337</v>
      </c>
    </row>
    <row r="353" ht="15.75" customHeight="1">
      <c r="A353" s="422">
        <v>44944.0</v>
      </c>
      <c r="B353" s="423">
        <v>7567165.047</v>
      </c>
    </row>
    <row r="354" ht="15.75" customHeight="1">
      <c r="A354" s="422">
        <v>44943.0</v>
      </c>
      <c r="B354" s="423">
        <v>7577712.83</v>
      </c>
    </row>
    <row r="355" ht="15.75" customHeight="1">
      <c r="A355" s="422">
        <v>44942.0</v>
      </c>
      <c r="B355" s="423">
        <v>7560255.589</v>
      </c>
    </row>
    <row r="356" ht="15.75" customHeight="1">
      <c r="A356" s="422">
        <v>44941.0</v>
      </c>
      <c r="B356" s="423">
        <v>7563533.153</v>
      </c>
    </row>
    <row r="357" ht="15.75" customHeight="1">
      <c r="A357" s="422">
        <v>44938.0</v>
      </c>
      <c r="B357" s="423">
        <v>7546920.33</v>
      </c>
    </row>
    <row r="358" ht="15.75" customHeight="1">
      <c r="A358" s="422">
        <v>44937.0</v>
      </c>
      <c r="B358" s="423">
        <v>7548201.143</v>
      </c>
    </row>
    <row r="359" ht="15.75" customHeight="1">
      <c r="A359" s="422">
        <v>44936.0</v>
      </c>
      <c r="B359" s="423">
        <v>7545818.561</v>
      </c>
    </row>
    <row r="360" ht="15.75" customHeight="1">
      <c r="A360" s="422">
        <v>44935.0</v>
      </c>
      <c r="B360" s="423">
        <v>7538542.37</v>
      </c>
    </row>
    <row r="361" ht="15.75" customHeight="1">
      <c r="A361" s="422">
        <v>44934.0</v>
      </c>
      <c r="B361" s="423">
        <v>7547008.961</v>
      </c>
    </row>
    <row r="362" ht="15.75" customHeight="1">
      <c r="A362" s="422">
        <v>44931.0</v>
      </c>
      <c r="B362" s="423">
        <v>7606088.189</v>
      </c>
    </row>
    <row r="363" ht="15.75" customHeight="1">
      <c r="A363" s="422">
        <v>44930.0</v>
      </c>
      <c r="B363" s="423">
        <v>7610676.092</v>
      </c>
    </row>
    <row r="364" ht="15.75" customHeight="1">
      <c r="A364" s="422">
        <v>44929.0</v>
      </c>
      <c r="B364" s="423">
        <v>7600659.661</v>
      </c>
    </row>
    <row r="365" ht="15.75" customHeight="1">
      <c r="A365" s="422">
        <v>44928.0</v>
      </c>
      <c r="B365" s="423">
        <v>7593017.759</v>
      </c>
    </row>
    <row r="366" ht="15.75" customHeight="1">
      <c r="A366" s="422">
        <v>44927.0</v>
      </c>
      <c r="B366" s="423">
        <v>7602649.058</v>
      </c>
    </row>
    <row r="367" ht="15.75" customHeight="1">
      <c r="A367" s="422">
        <v>44924.0</v>
      </c>
      <c r="B367" s="423">
        <v>7609368.987</v>
      </c>
    </row>
    <row r="368" ht="15.75" customHeight="1">
      <c r="A368" s="422">
        <v>44923.0</v>
      </c>
      <c r="B368" s="423">
        <v>7606101.211</v>
      </c>
    </row>
    <row r="369" ht="15.75" customHeight="1">
      <c r="A369" s="422">
        <v>44922.0</v>
      </c>
      <c r="B369" s="423">
        <v>7597668.736</v>
      </c>
    </row>
    <row r="370" ht="15.75" customHeight="1">
      <c r="A370" s="422">
        <v>44921.0</v>
      </c>
      <c r="B370" s="423">
        <v>7602540.957</v>
      </c>
    </row>
    <row r="371" ht="15.75" customHeight="1">
      <c r="A371" s="422">
        <v>44917.0</v>
      </c>
      <c r="B371" s="423">
        <v>7610605.94</v>
      </c>
    </row>
    <row r="372" ht="15.75" customHeight="1">
      <c r="A372" s="422">
        <v>44916.0</v>
      </c>
      <c r="B372" s="423">
        <v>7608621.261</v>
      </c>
    </row>
    <row r="373" ht="15.75" customHeight="1">
      <c r="A373" s="422">
        <v>44915.0</v>
      </c>
      <c r="B373" s="423">
        <v>7623414.457</v>
      </c>
    </row>
    <row r="374" ht="15.75" customHeight="1">
      <c r="A374" s="422">
        <v>44914.0</v>
      </c>
      <c r="B374" s="423">
        <v>7630019.005</v>
      </c>
    </row>
    <row r="375" ht="15.75" customHeight="1">
      <c r="A375" s="422">
        <v>44913.0</v>
      </c>
      <c r="B375" s="423">
        <v>7632937.677</v>
      </c>
    </row>
    <row r="376" ht="15.75" customHeight="1">
      <c r="A376" s="422">
        <v>44910.0</v>
      </c>
      <c r="B376" s="423">
        <v>7637279.222</v>
      </c>
    </row>
    <row r="377" ht="15.75" customHeight="1">
      <c r="A377" s="422">
        <v>44909.0</v>
      </c>
      <c r="B377" s="423">
        <v>7641604.657</v>
      </c>
    </row>
    <row r="378" ht="15.75" customHeight="1">
      <c r="A378" s="422">
        <v>44908.0</v>
      </c>
      <c r="B378" s="423">
        <v>7634516.21</v>
      </c>
    </row>
    <row r="379" ht="15.75" customHeight="1">
      <c r="A379" s="422">
        <v>44907.0</v>
      </c>
      <c r="B379" s="423">
        <v>7633668.278</v>
      </c>
    </row>
    <row r="380" ht="15.75" customHeight="1">
      <c r="A380" s="422">
        <v>44906.0</v>
      </c>
      <c r="B380" s="423">
        <v>7633003.429</v>
      </c>
    </row>
    <row r="381" ht="15.75" customHeight="1">
      <c r="A381" s="422">
        <v>44903.0</v>
      </c>
      <c r="B381" s="423">
        <v>7627128.615</v>
      </c>
    </row>
    <row r="382" ht="15.75" customHeight="1">
      <c r="A382" s="422">
        <v>44902.0</v>
      </c>
      <c r="B382" s="423">
        <v>7631453.225</v>
      </c>
    </row>
    <row r="383" ht="15.75" customHeight="1">
      <c r="A383" s="422">
        <v>44901.0</v>
      </c>
      <c r="B383" s="423">
        <v>7630848.472</v>
      </c>
    </row>
    <row r="384" ht="15.75" customHeight="1">
      <c r="A384" s="422">
        <v>44900.0</v>
      </c>
      <c r="B384" s="423">
        <v>7623141.789</v>
      </c>
    </row>
    <row r="385" ht="15.75" customHeight="1">
      <c r="A385" s="422">
        <v>44899.0</v>
      </c>
      <c r="B385" s="423">
        <v>7628746.244</v>
      </c>
    </row>
    <row r="386" ht="15.75" customHeight="1">
      <c r="A386" s="422">
        <v>44896.0</v>
      </c>
      <c r="B386" s="423">
        <v>7637472.642</v>
      </c>
    </row>
    <row r="387" ht="15.75" customHeight="1">
      <c r="A387" s="422">
        <v>44895.0</v>
      </c>
      <c r="B387" s="423">
        <v>7642411.207</v>
      </c>
    </row>
    <row r="388" ht="15.75" customHeight="1">
      <c r="A388" s="422">
        <v>44894.0</v>
      </c>
      <c r="B388" s="423">
        <v>7631540.101</v>
      </c>
    </row>
    <row r="389" ht="15.75" customHeight="1">
      <c r="A389" s="422">
        <v>44893.0</v>
      </c>
      <c r="B389" s="423">
        <v>7629698.916</v>
      </c>
    </row>
    <row r="390" ht="15.75" customHeight="1">
      <c r="A390" s="422">
        <v>44892.0</v>
      </c>
      <c r="B390" s="423">
        <v>7643764.881</v>
      </c>
    </row>
    <row r="391" ht="15.75" customHeight="1">
      <c r="A391" s="422">
        <v>44889.0</v>
      </c>
      <c r="B391" s="423">
        <v>7636256.668</v>
      </c>
    </row>
    <row r="392" ht="15.75" customHeight="1">
      <c r="A392" s="422">
        <v>44888.0</v>
      </c>
      <c r="B392" s="423">
        <v>7638048.784</v>
      </c>
    </row>
    <row r="393" ht="15.75" customHeight="1">
      <c r="A393" s="422">
        <v>44887.0</v>
      </c>
      <c r="B393" s="423">
        <v>7646029.545</v>
      </c>
    </row>
    <row r="394" ht="15.75" customHeight="1">
      <c r="A394" s="422">
        <v>44886.0</v>
      </c>
      <c r="B394" s="423">
        <v>7633492.159</v>
      </c>
    </row>
    <row r="395" ht="15.75" customHeight="1">
      <c r="A395" s="422">
        <v>44885.0</v>
      </c>
      <c r="B395" s="423">
        <v>7642080.767</v>
      </c>
    </row>
    <row r="396" ht="15.75" customHeight="1">
      <c r="A396" s="422">
        <v>44882.0</v>
      </c>
      <c r="B396" s="423">
        <v>7670799.91</v>
      </c>
    </row>
    <row r="397" ht="15.75" customHeight="1">
      <c r="A397" s="422">
        <v>44881.0</v>
      </c>
      <c r="B397" s="423">
        <v>7668508.916</v>
      </c>
    </row>
    <row r="398" ht="15.75" customHeight="1">
      <c r="A398" s="422">
        <v>44880.0</v>
      </c>
      <c r="B398" s="423">
        <v>7640465.631</v>
      </c>
    </row>
    <row r="399" ht="15.75" customHeight="1">
      <c r="A399" s="422">
        <v>44879.0</v>
      </c>
      <c r="B399" s="423">
        <v>7655751.046</v>
      </c>
    </row>
    <row r="400" ht="15.75" customHeight="1">
      <c r="A400" s="422">
        <v>44878.0</v>
      </c>
      <c r="B400" s="423">
        <v>7690511.259</v>
      </c>
    </row>
    <row r="401" ht="15.75" customHeight="1">
      <c r="A401" s="422">
        <v>44875.0</v>
      </c>
      <c r="B401" s="423">
        <v>7715560.23</v>
      </c>
    </row>
    <row r="402" ht="15.75" customHeight="1">
      <c r="A402" s="422">
        <v>44874.0</v>
      </c>
      <c r="B402" s="423">
        <v>7716325.649</v>
      </c>
    </row>
    <row r="403" ht="15.75" customHeight="1">
      <c r="A403" s="422">
        <v>44873.0</v>
      </c>
      <c r="B403" s="423">
        <v>7732748.066</v>
      </c>
    </row>
    <row r="404" ht="15.75" customHeight="1">
      <c r="A404" s="422">
        <v>44872.0</v>
      </c>
      <c r="B404" s="423">
        <v>7738433.126</v>
      </c>
    </row>
    <row r="405" ht="15.75" customHeight="1">
      <c r="A405" s="422">
        <v>44871.0</v>
      </c>
      <c r="B405" s="423">
        <v>7746438.636</v>
      </c>
    </row>
    <row r="406" ht="15.75" customHeight="1">
      <c r="A406" s="422">
        <v>44868.0</v>
      </c>
      <c r="B406" s="423">
        <v>7742986.456</v>
      </c>
    </row>
    <row r="407" ht="15.75" customHeight="1">
      <c r="A407" s="422">
        <v>44867.0</v>
      </c>
      <c r="B407" s="423">
        <v>7713356.994</v>
      </c>
    </row>
    <row r="408" ht="15.75" customHeight="1">
      <c r="A408" s="422">
        <v>44866.0</v>
      </c>
      <c r="B408" s="423">
        <v>7694065.784</v>
      </c>
    </row>
    <row r="409" ht="15.75" customHeight="1">
      <c r="A409" s="422">
        <v>44865.0</v>
      </c>
      <c r="B409" s="423">
        <v>7669180.169</v>
      </c>
    </row>
    <row r="410" ht="15.75" customHeight="1">
      <c r="A410" s="422">
        <v>44864.0</v>
      </c>
      <c r="B410" s="423">
        <v>7680141.299</v>
      </c>
    </row>
    <row r="411" ht="15.75" customHeight="1">
      <c r="A411" s="422">
        <v>44861.0</v>
      </c>
      <c r="B411" s="423">
        <v>7694657.216</v>
      </c>
    </row>
    <row r="412" ht="15.75" customHeight="1">
      <c r="A412" s="422">
        <v>44860.0</v>
      </c>
      <c r="B412" s="423">
        <v>7677270.93</v>
      </c>
    </row>
    <row r="413" ht="15.75" customHeight="1">
      <c r="A413" s="422">
        <v>44859.0</v>
      </c>
      <c r="B413" s="423">
        <v>7669684.671</v>
      </c>
    </row>
    <row r="414" ht="15.75" customHeight="1">
      <c r="A414" s="422">
        <v>44858.0</v>
      </c>
      <c r="B414" s="423">
        <v>7658494.49</v>
      </c>
    </row>
    <row r="415" ht="15.75" customHeight="1">
      <c r="A415" s="422">
        <v>44857.0</v>
      </c>
      <c r="B415" s="423">
        <v>7676044.532</v>
      </c>
    </row>
    <row r="416" ht="15.75" customHeight="1">
      <c r="A416" s="422">
        <v>44854.0</v>
      </c>
      <c r="B416" s="423">
        <v>7699075.767</v>
      </c>
    </row>
    <row r="417" ht="15.75" customHeight="1">
      <c r="A417" s="422">
        <v>44853.0</v>
      </c>
      <c r="B417" s="423">
        <v>7698650.99</v>
      </c>
    </row>
    <row r="418" ht="15.75" customHeight="1">
      <c r="A418" s="422">
        <v>44852.0</v>
      </c>
      <c r="B418" s="423">
        <v>7703999.014</v>
      </c>
    </row>
    <row r="419" ht="15.75" customHeight="1">
      <c r="A419" s="422">
        <v>44851.0</v>
      </c>
      <c r="B419" s="423">
        <v>7709275.544</v>
      </c>
    </row>
    <row r="420" ht="15.75" customHeight="1">
      <c r="A420" s="422">
        <v>44850.0</v>
      </c>
      <c r="B420" s="423">
        <v>7739812.413</v>
      </c>
    </row>
    <row r="421" ht="15.75" customHeight="1">
      <c r="A421" s="422">
        <v>44847.0</v>
      </c>
      <c r="B421" s="423">
        <v>7739395.808</v>
      </c>
    </row>
    <row r="422" ht="15.75" customHeight="1">
      <c r="A422" s="422">
        <v>44846.0</v>
      </c>
      <c r="B422" s="423">
        <v>7746691.106</v>
      </c>
    </row>
    <row r="423" ht="15.75" customHeight="1">
      <c r="A423" s="422">
        <v>44845.0</v>
      </c>
      <c r="B423" s="423">
        <v>7720704.418</v>
      </c>
    </row>
    <row r="424" ht="15.75" customHeight="1">
      <c r="A424" s="422">
        <v>44844.0</v>
      </c>
      <c r="B424" s="423">
        <v>7725144.105</v>
      </c>
    </row>
    <row r="425" ht="15.75" customHeight="1">
      <c r="A425" s="422">
        <v>44840.0</v>
      </c>
      <c r="B425" s="423">
        <v>5216764.563</v>
      </c>
    </row>
    <row r="426" ht="15.75" customHeight="1">
      <c r="A426" s="422">
        <v>44838.0</v>
      </c>
      <c r="B426" s="423">
        <v>5209965.663</v>
      </c>
    </row>
    <row r="427" ht="15.75" customHeight="1">
      <c r="A427" s="422">
        <v>44837.0</v>
      </c>
      <c r="B427" s="423">
        <v>5200955.822</v>
      </c>
    </row>
    <row r="428" ht="15.75" customHeight="1">
      <c r="A428" s="422">
        <v>44836.0</v>
      </c>
      <c r="B428" s="423">
        <v>5206621.375</v>
      </c>
    </row>
    <row r="429" ht="15.75" customHeight="1">
      <c r="A429" s="422">
        <v>44833.0</v>
      </c>
      <c r="B429" s="423">
        <v>5199140.485</v>
      </c>
    </row>
    <row r="430" ht="15.75" customHeight="1">
      <c r="A430" s="422">
        <v>44832.0</v>
      </c>
      <c r="B430" s="423">
        <v>5191677.185</v>
      </c>
    </row>
    <row r="431" ht="15.75" customHeight="1">
      <c r="A431" s="422">
        <v>44831.0</v>
      </c>
      <c r="B431" s="423">
        <v>5188358.355</v>
      </c>
    </row>
    <row r="432" ht="15.75" customHeight="1">
      <c r="A432" s="422">
        <v>44830.0</v>
      </c>
      <c r="B432" s="423">
        <v>5200176.17</v>
      </c>
    </row>
    <row r="433" ht="15.75" customHeight="1">
      <c r="A433" s="422">
        <v>44829.0</v>
      </c>
      <c r="B433" s="423">
        <v>5206518.499</v>
      </c>
    </row>
    <row r="434" ht="15.75" customHeight="1">
      <c r="A434" s="422">
        <v>44826.0</v>
      </c>
      <c r="B434" s="423">
        <v>5227439.923</v>
      </c>
    </row>
    <row r="435" ht="15.75" customHeight="1">
      <c r="A435" s="422">
        <v>44825.0</v>
      </c>
      <c r="B435" s="423">
        <v>5215726.815</v>
      </c>
    </row>
    <row r="436" ht="15.75" customHeight="1">
      <c r="A436" s="422">
        <v>44824.0</v>
      </c>
      <c r="B436" s="423">
        <v>5231878.367</v>
      </c>
    </row>
    <row r="437" ht="15.75" customHeight="1">
      <c r="A437" s="422">
        <v>44823.0</v>
      </c>
      <c r="B437" s="423">
        <v>5232369.036</v>
      </c>
    </row>
    <row r="438" ht="15.75" customHeight="1">
      <c r="A438" s="422">
        <v>44822.0</v>
      </c>
      <c r="B438" s="423">
        <v>5205570.551</v>
      </c>
    </row>
    <row r="439" ht="15.75" customHeight="1">
      <c r="A439" s="422">
        <v>44819.0</v>
      </c>
      <c r="B439" s="423">
        <v>5201265.682</v>
      </c>
    </row>
    <row r="440" ht="15.75" customHeight="1">
      <c r="A440" s="422">
        <v>44818.0</v>
      </c>
      <c r="B440" s="423">
        <v>5189005.371</v>
      </c>
    </row>
    <row r="441" ht="15.75" customHeight="1">
      <c r="A441" s="422">
        <v>44817.0</v>
      </c>
      <c r="B441" s="423">
        <v>5216551.589</v>
      </c>
    </row>
    <row r="442" ht="15.75" customHeight="1">
      <c r="A442" s="422">
        <v>44816.0</v>
      </c>
      <c r="B442" s="423">
        <v>5207583.203</v>
      </c>
    </row>
    <row r="443" ht="15.75" customHeight="1">
      <c r="A443" s="422">
        <v>44815.0</v>
      </c>
      <c r="B443" s="423">
        <v>5209761.687</v>
      </c>
    </row>
    <row r="444" ht="15.75" customHeight="1">
      <c r="A444" s="422">
        <v>44812.0</v>
      </c>
      <c r="B444" s="423">
        <v>5225089.12</v>
      </c>
    </row>
    <row r="445" ht="15.75" customHeight="1">
      <c r="A445" s="422">
        <v>44811.0</v>
      </c>
      <c r="B445" s="423">
        <v>5226643.534</v>
      </c>
    </row>
    <row r="446" ht="15.75" customHeight="1">
      <c r="A446" s="422">
        <v>44810.0</v>
      </c>
      <c r="B446" s="423">
        <v>5194980.687</v>
      </c>
    </row>
    <row r="447" ht="15.75" customHeight="1">
      <c r="A447" s="422">
        <v>44809.0</v>
      </c>
      <c r="B447" s="423">
        <v>5179968.559</v>
      </c>
    </row>
    <row r="448" ht="15.75" customHeight="1">
      <c r="A448" s="422">
        <v>44808.0</v>
      </c>
      <c r="B448" s="423">
        <v>5214471.274</v>
      </c>
    </row>
    <row r="449" ht="15.75" customHeight="1">
      <c r="A449" s="422">
        <v>44805.0</v>
      </c>
      <c r="B449" s="423">
        <v>5218853.498</v>
      </c>
    </row>
    <row r="450" ht="15.75" customHeight="1">
      <c r="A450" s="422">
        <v>44804.0</v>
      </c>
      <c r="B450" s="423">
        <v>5188232.233</v>
      </c>
    </row>
    <row r="451" ht="15.75" customHeight="1">
      <c r="A451" s="422">
        <v>44803.0</v>
      </c>
      <c r="B451" s="423">
        <v>5174287.954</v>
      </c>
    </row>
    <row r="452" ht="15.75" customHeight="1">
      <c r="A452" s="422">
        <v>44802.0</v>
      </c>
      <c r="B452" s="423">
        <v>5167559.74</v>
      </c>
    </row>
    <row r="453" ht="15.75" customHeight="1">
      <c r="A453" s="422">
        <v>44801.0</v>
      </c>
      <c r="B453" s="423">
        <v>5160118.574</v>
      </c>
    </row>
    <row r="454" ht="15.75" customHeight="1">
      <c r="A454" s="422">
        <v>44798.0</v>
      </c>
      <c r="B454" s="423">
        <v>5132403.722</v>
      </c>
    </row>
    <row r="455" ht="15.75" customHeight="1">
      <c r="A455" s="422">
        <v>44797.0</v>
      </c>
      <c r="B455" s="423">
        <v>5092995.898</v>
      </c>
    </row>
    <row r="456" ht="15.75" customHeight="1">
      <c r="A456" s="422">
        <v>44796.0</v>
      </c>
      <c r="B456" s="423">
        <v>5109943.07</v>
      </c>
    </row>
    <row r="457" ht="15.75" customHeight="1">
      <c r="A457" s="422">
        <v>44795.0</v>
      </c>
      <c r="B457" s="423">
        <v>5108203.707</v>
      </c>
    </row>
    <row r="458" ht="15.75" customHeight="1">
      <c r="A458" s="422">
        <v>44794.0</v>
      </c>
      <c r="B458" s="423">
        <v>5090082.956</v>
      </c>
    </row>
    <row r="459" ht="15.75" customHeight="1">
      <c r="A459" s="422">
        <v>44790.0</v>
      </c>
      <c r="B459" s="423">
        <v>5081092.298</v>
      </c>
    </row>
    <row r="460" ht="15.75" customHeight="1">
      <c r="A460" s="422">
        <v>44789.0</v>
      </c>
      <c r="B460" s="423">
        <v>5069699.576</v>
      </c>
    </row>
    <row r="461" ht="15.75" customHeight="1">
      <c r="A461" s="422">
        <v>44787.0</v>
      </c>
      <c r="B461" s="423">
        <v>5046983.832</v>
      </c>
    </row>
    <row r="462" ht="15.75" customHeight="1">
      <c r="A462" s="422">
        <v>44784.0</v>
      </c>
      <c r="B462" s="423">
        <v>5032664.073</v>
      </c>
    </row>
    <row r="463" ht="15.75" customHeight="1">
      <c r="A463" s="422">
        <v>44783.0</v>
      </c>
      <c r="B463" s="423">
        <v>5067464.411</v>
      </c>
    </row>
    <row r="464" ht="15.75" customHeight="1">
      <c r="A464" s="422">
        <v>44781.0</v>
      </c>
      <c r="B464" s="423">
        <v>5112061.277</v>
      </c>
    </row>
    <row r="465" ht="15.75" customHeight="1">
      <c r="A465" s="422">
        <v>44780.0</v>
      </c>
      <c r="B465" s="423">
        <v>5138626.188</v>
      </c>
    </row>
    <row r="466" ht="15.75" customHeight="1">
      <c r="A466" s="422">
        <v>44777.0</v>
      </c>
      <c r="B466" s="423">
        <v>5134773.995</v>
      </c>
    </row>
    <row r="467" ht="15.75" customHeight="1">
      <c r="A467" s="422">
        <v>44776.0</v>
      </c>
      <c r="B467" s="423">
        <v>5122458.518</v>
      </c>
    </row>
    <row r="468" ht="15.75" customHeight="1">
      <c r="A468" s="422">
        <v>44775.0</v>
      </c>
      <c r="B468" s="423">
        <v>5091331.749</v>
      </c>
    </row>
    <row r="469" ht="15.75" customHeight="1">
      <c r="A469" s="422">
        <v>44774.0</v>
      </c>
      <c r="B469" s="423">
        <v>5050290.193</v>
      </c>
    </row>
    <row r="470" ht="15.75" customHeight="1">
      <c r="A470" s="422">
        <v>44773.0</v>
      </c>
      <c r="B470" s="423">
        <v>5028777.175</v>
      </c>
    </row>
    <row r="471" ht="15.75" customHeight="1">
      <c r="A471" s="422">
        <v>44770.0</v>
      </c>
      <c r="B471" s="423">
        <v>4921130.774</v>
      </c>
    </row>
    <row r="472" ht="15.75" customHeight="1">
      <c r="A472" s="422">
        <v>44769.0</v>
      </c>
      <c r="B472" s="423">
        <v>4961474.751</v>
      </c>
    </row>
    <row r="473" ht="15.75" customHeight="1">
      <c r="A473" s="422">
        <v>44768.0</v>
      </c>
      <c r="B473" s="423">
        <v>5007340.74</v>
      </c>
    </row>
    <row r="474" ht="15.75" customHeight="1">
      <c r="A474" s="422">
        <v>44767.0</v>
      </c>
      <c r="B474" s="423">
        <v>4993465.175</v>
      </c>
    </row>
    <row r="475" ht="15.75" customHeight="1">
      <c r="A475" s="422">
        <v>44766.0</v>
      </c>
      <c r="B475" s="423">
        <v>4984391.784</v>
      </c>
    </row>
    <row r="476" ht="15.75" customHeight="1">
      <c r="A476" s="422">
        <v>44763.0</v>
      </c>
      <c r="B476" s="423">
        <v>5031190.466</v>
      </c>
    </row>
    <row r="477" ht="15.75" customHeight="1">
      <c r="A477" s="422">
        <v>44762.0</v>
      </c>
      <c r="B477" s="423">
        <v>5028462.914</v>
      </c>
    </row>
    <row r="478" ht="15.75" customHeight="1">
      <c r="A478" s="422">
        <v>44761.0</v>
      </c>
      <c r="B478" s="423">
        <v>5040988.973</v>
      </c>
    </row>
    <row r="479" ht="15.75" customHeight="1">
      <c r="A479" s="422">
        <v>44760.0</v>
      </c>
      <c r="B479" s="423">
        <v>5090131.271</v>
      </c>
    </row>
    <row r="480" ht="15.75" customHeight="1">
      <c r="A480" s="422">
        <v>44759.0</v>
      </c>
      <c r="B480" s="423">
        <v>5148236.814</v>
      </c>
    </row>
    <row r="481" ht="15.75" customHeight="1">
      <c r="A481" s="422">
        <v>44756.0</v>
      </c>
      <c r="B481" s="423">
        <v>5159603.641</v>
      </c>
    </row>
    <row r="482" ht="15.75" customHeight="1">
      <c r="A482" s="422">
        <v>44755.0</v>
      </c>
      <c r="B482" s="423">
        <v>5161022.24</v>
      </c>
    </row>
    <row r="483" ht="15.75" customHeight="1">
      <c r="A483" s="422">
        <v>44754.0</v>
      </c>
      <c r="B483" s="423">
        <v>5179177.707</v>
      </c>
    </row>
    <row r="484" ht="15.75" customHeight="1">
      <c r="A484" s="422">
        <v>44749.0</v>
      </c>
      <c r="B484" s="423">
        <v>5187724.766</v>
      </c>
    </row>
    <row r="485" ht="15.75" customHeight="1">
      <c r="A485" s="422">
        <v>44748.0</v>
      </c>
      <c r="B485" s="423">
        <v>5193549.099</v>
      </c>
    </row>
    <row r="486" ht="15.75" customHeight="1">
      <c r="A486" s="422">
        <v>44747.0</v>
      </c>
      <c r="B486" s="423">
        <v>5197541.611</v>
      </c>
    </row>
    <row r="487" ht="15.75" customHeight="1">
      <c r="A487" s="422">
        <v>44746.0</v>
      </c>
      <c r="B487" s="423">
        <v>5172555.269</v>
      </c>
    </row>
    <row r="488" ht="15.75" customHeight="1">
      <c r="A488" s="422">
        <v>44745.0</v>
      </c>
      <c r="B488" s="423">
        <v>5172428.708</v>
      </c>
    </row>
    <row r="489" ht="15.75" customHeight="1">
      <c r="A489" s="422">
        <v>44742.0</v>
      </c>
      <c r="B489" s="423">
        <v>5177816.911</v>
      </c>
    </row>
    <row r="490" ht="15.75" customHeight="1">
      <c r="A490" s="422">
        <v>44741.0</v>
      </c>
      <c r="B490" s="423">
        <v>5159387.877</v>
      </c>
    </row>
    <row r="491" ht="15.75" customHeight="1">
      <c r="A491" s="422">
        <v>44740.0</v>
      </c>
      <c r="B491" s="423">
        <v>5157489.276</v>
      </c>
    </row>
    <row r="492" ht="15.75" customHeight="1">
      <c r="A492" s="422">
        <v>44739.0</v>
      </c>
      <c r="B492" s="423">
        <v>5141236.001</v>
      </c>
    </row>
    <row r="493" ht="15.75" customHeight="1">
      <c r="A493" s="422">
        <v>44738.0</v>
      </c>
      <c r="B493" s="423">
        <v>5131906.506</v>
      </c>
    </row>
    <row r="494" ht="15.75" customHeight="1">
      <c r="A494" s="422">
        <v>44735.0</v>
      </c>
      <c r="B494" s="423">
        <v>5143164.605</v>
      </c>
    </row>
    <row r="495" ht="15.75" customHeight="1">
      <c r="A495" s="422">
        <v>44734.0</v>
      </c>
      <c r="B495" s="423">
        <v>5133566.73</v>
      </c>
    </row>
    <row r="496" ht="15.75" customHeight="1">
      <c r="A496" s="422">
        <v>44733.0</v>
      </c>
      <c r="B496" s="423">
        <v>5124259.486</v>
      </c>
    </row>
    <row r="497" ht="15.75" customHeight="1">
      <c r="A497" s="422">
        <v>44732.0</v>
      </c>
      <c r="B497" s="423">
        <v>5149751.848</v>
      </c>
    </row>
    <row r="498" ht="15.75" customHeight="1">
      <c r="A498" s="422">
        <v>44731.0</v>
      </c>
      <c r="B498" s="423">
        <v>5181296.883</v>
      </c>
    </row>
    <row r="499" ht="15.75" customHeight="1">
      <c r="A499" s="422">
        <v>44728.0</v>
      </c>
      <c r="B499" s="423">
        <v>5193116.634</v>
      </c>
    </row>
    <row r="500" ht="15.75" customHeight="1">
      <c r="A500" s="422">
        <v>44727.0</v>
      </c>
      <c r="B500" s="423">
        <v>5165353.436</v>
      </c>
    </row>
    <row r="501" ht="15.75" customHeight="1">
      <c r="A501" s="422">
        <v>44726.0</v>
      </c>
      <c r="B501" s="423">
        <v>5162404.379</v>
      </c>
    </row>
    <row r="502" ht="15.75" customHeight="1">
      <c r="A502" s="422">
        <v>44725.0</v>
      </c>
      <c r="B502" s="423">
        <v>5178244.832</v>
      </c>
    </row>
    <row r="503" ht="15.75" customHeight="1">
      <c r="A503" s="422">
        <v>44724.0</v>
      </c>
      <c r="B503" s="423">
        <v>5201052.509</v>
      </c>
    </row>
    <row r="504" ht="15.75" customHeight="1">
      <c r="A504" s="422">
        <v>44721.0</v>
      </c>
      <c r="B504" s="423">
        <v>5228818.256</v>
      </c>
    </row>
    <row r="505" ht="15.75" customHeight="1">
      <c r="A505" s="422">
        <v>44720.0</v>
      </c>
      <c r="B505" s="423">
        <v>5231718.127</v>
      </c>
    </row>
    <row r="506" ht="15.75" customHeight="1">
      <c r="A506" s="422">
        <v>44719.0</v>
      </c>
      <c r="B506" s="423">
        <v>5221754.082</v>
      </c>
    </row>
    <row r="507" ht="15.75" customHeight="1">
      <c r="A507" s="422">
        <v>44718.0</v>
      </c>
      <c r="B507" s="423">
        <v>5240759.127</v>
      </c>
    </row>
    <row r="508" ht="15.75" customHeight="1">
      <c r="A508" s="422">
        <v>44717.0</v>
      </c>
      <c r="B508" s="423">
        <v>5245744.251</v>
      </c>
    </row>
    <row r="509" ht="15.75" customHeight="1">
      <c r="A509" s="422">
        <v>44714.0</v>
      </c>
      <c r="B509" s="423">
        <v>5202772.06</v>
      </c>
    </row>
    <row r="510" ht="15.75" customHeight="1">
      <c r="A510" s="422">
        <v>44713.0</v>
      </c>
      <c r="B510" s="423">
        <v>5192032.196</v>
      </c>
    </row>
    <row r="511" ht="15.75" customHeight="1">
      <c r="A511" s="422">
        <v>44712.0</v>
      </c>
      <c r="B511" s="423">
        <v>5167653.297</v>
      </c>
    </row>
    <row r="512" ht="15.75" customHeight="1">
      <c r="A512" s="422">
        <v>44711.0</v>
      </c>
      <c r="B512" s="423">
        <v>5171327.407</v>
      </c>
    </row>
    <row r="513" ht="15.75" customHeight="1">
      <c r="A513" s="422">
        <v>44710.0</v>
      </c>
      <c r="B513" s="423">
        <v>5164254.273</v>
      </c>
    </row>
    <row r="514" ht="15.75" customHeight="1">
      <c r="A514" s="422">
        <v>44707.0</v>
      </c>
      <c r="B514" s="423">
        <v>5080025.09</v>
      </c>
    </row>
    <row r="515" ht="15.75" customHeight="1">
      <c r="A515" s="422">
        <v>44706.0</v>
      </c>
      <c r="B515" s="423">
        <v>5051582.06</v>
      </c>
    </row>
    <row r="516" ht="15.75" customHeight="1">
      <c r="A516" s="422">
        <v>44705.0</v>
      </c>
      <c r="B516" s="423">
        <v>5074177.623</v>
      </c>
    </row>
    <row r="517" ht="15.75" customHeight="1">
      <c r="A517" s="422">
        <v>44704.0</v>
      </c>
      <c r="B517" s="423">
        <v>5110645.224</v>
      </c>
    </row>
    <row r="518" ht="15.75" customHeight="1">
      <c r="A518" s="422">
        <v>44703.0</v>
      </c>
      <c r="B518" s="423">
        <v>5031662.002</v>
      </c>
    </row>
    <row r="519" ht="15.75" customHeight="1">
      <c r="A519" s="422">
        <v>44700.0</v>
      </c>
      <c r="B519" s="423">
        <v>5098721.787</v>
      </c>
    </row>
    <row r="520" ht="15.75" customHeight="1">
      <c r="A520" s="422">
        <v>44699.0</v>
      </c>
      <c r="B520" s="423">
        <v>5134933.067</v>
      </c>
    </row>
    <row r="521" ht="15.75" customHeight="1">
      <c r="A521" s="422">
        <v>44698.0</v>
      </c>
      <c r="B521" s="423">
        <v>5194283.232</v>
      </c>
    </row>
    <row r="522" ht="15.75" customHeight="1">
      <c r="A522" s="422">
        <v>44697.0</v>
      </c>
      <c r="B522" s="423">
        <v>5217616.599</v>
      </c>
    </row>
    <row r="523" ht="15.75" customHeight="1">
      <c r="A523" s="422">
        <v>44693.0</v>
      </c>
      <c r="B523" s="423">
        <v>5310129.951</v>
      </c>
    </row>
    <row r="524" ht="15.75" customHeight="1">
      <c r="A524" s="422">
        <v>44692.0</v>
      </c>
      <c r="B524" s="423">
        <v>5337464.399</v>
      </c>
    </row>
    <row r="525" ht="15.75" customHeight="1">
      <c r="A525" s="422">
        <v>44691.0</v>
      </c>
      <c r="B525" s="423">
        <v>5384343.791</v>
      </c>
    </row>
    <row r="526" ht="15.75" customHeight="1">
      <c r="A526" s="422">
        <v>44690.0</v>
      </c>
      <c r="B526" s="423">
        <v>5407887.377</v>
      </c>
    </row>
    <row r="527" ht="15.75" customHeight="1">
      <c r="A527" s="422">
        <v>44689.0</v>
      </c>
      <c r="B527" s="423">
        <v>5384374.161</v>
      </c>
    </row>
    <row r="528" ht="15.75" customHeight="1">
      <c r="A528" s="422">
        <v>44686.0</v>
      </c>
      <c r="B528" s="423">
        <v>5365983.087</v>
      </c>
    </row>
    <row r="529" ht="15.75" customHeight="1">
      <c r="A529" s="422">
        <v>44679.0</v>
      </c>
      <c r="B529" s="423">
        <v>5369610.866</v>
      </c>
    </row>
    <row r="530" ht="15.75" customHeight="1">
      <c r="A530" s="422">
        <v>44678.0</v>
      </c>
      <c r="B530" s="423">
        <v>5391472.021</v>
      </c>
    </row>
    <row r="531" ht="15.75" customHeight="1">
      <c r="A531" s="422">
        <v>44677.0</v>
      </c>
      <c r="B531" s="423">
        <v>5390496.401</v>
      </c>
    </row>
    <row r="532" ht="15.75" customHeight="1">
      <c r="A532" s="422">
        <v>44676.0</v>
      </c>
      <c r="B532" s="423">
        <v>5372871.76</v>
      </c>
    </row>
    <row r="533" ht="15.75" customHeight="1">
      <c r="A533" s="422">
        <v>44675.0</v>
      </c>
      <c r="B533" s="423">
        <v>5373661.555</v>
      </c>
    </row>
    <row r="534" ht="15.75" customHeight="1">
      <c r="A534" s="422">
        <v>44672.0</v>
      </c>
      <c r="B534" s="423">
        <v>5356181.42</v>
      </c>
    </row>
    <row r="535" ht="15.75" customHeight="1">
      <c r="A535" s="422">
        <v>44671.0</v>
      </c>
      <c r="B535" s="423">
        <v>5318212.489</v>
      </c>
    </row>
    <row r="536" ht="15.75" customHeight="1">
      <c r="A536" s="422">
        <v>44670.0</v>
      </c>
      <c r="B536" s="423">
        <v>5268177.924</v>
      </c>
    </row>
    <row r="537" ht="15.75" customHeight="1">
      <c r="A537" s="422">
        <v>44669.0</v>
      </c>
      <c r="B537" s="423">
        <v>5229760.949</v>
      </c>
    </row>
    <row r="538" ht="15.75" customHeight="1">
      <c r="A538" s="422">
        <v>44668.0</v>
      </c>
      <c r="B538" s="423">
        <v>5277613.3</v>
      </c>
    </row>
    <row r="539" ht="15.75" customHeight="1">
      <c r="A539" s="422">
        <v>44664.0</v>
      </c>
      <c r="B539" s="423">
        <v>5290246.582</v>
      </c>
    </row>
    <row r="540" ht="15.75" customHeight="1">
      <c r="A540" s="422">
        <v>44663.0</v>
      </c>
      <c r="B540" s="423">
        <v>5285073.818</v>
      </c>
    </row>
    <row r="541" ht="15.75" customHeight="1">
      <c r="A541" s="422">
        <v>44662.0</v>
      </c>
      <c r="B541" s="423">
        <v>5328419.815</v>
      </c>
    </row>
    <row r="542" ht="15.75" customHeight="1">
      <c r="A542" s="422">
        <v>44661.0</v>
      </c>
      <c r="B542" s="423">
        <v>5336643.506</v>
      </c>
    </row>
    <row r="543" ht="15.75" customHeight="1">
      <c r="A543" s="422">
        <v>44658.0</v>
      </c>
      <c r="B543" s="423">
        <v>5325397.249</v>
      </c>
    </row>
    <row r="544" ht="15.75" customHeight="1">
      <c r="A544" s="422">
        <v>44657.0</v>
      </c>
      <c r="B544" s="423">
        <v>5334877.725</v>
      </c>
    </row>
    <row r="545" ht="15.75" customHeight="1">
      <c r="A545" s="422">
        <v>44656.0</v>
      </c>
      <c r="B545" s="423">
        <v>5358543.658</v>
      </c>
    </row>
    <row r="546" ht="15.75" customHeight="1">
      <c r="A546" s="422">
        <v>44655.0</v>
      </c>
      <c r="B546" s="423">
        <v>5371705.614</v>
      </c>
    </row>
    <row r="547" ht="15.75" customHeight="1">
      <c r="A547" s="422">
        <v>44654.0</v>
      </c>
      <c r="B547" s="423">
        <v>5406304.828</v>
      </c>
    </row>
    <row r="548" ht="15.75" customHeight="1">
      <c r="A548" s="422">
        <v>44651.0</v>
      </c>
      <c r="B548" s="423">
        <v>5394154.804</v>
      </c>
    </row>
    <row r="549" ht="15.75" customHeight="1">
      <c r="A549" s="422">
        <v>44650.0</v>
      </c>
      <c r="B549" s="423">
        <v>5390167.842</v>
      </c>
    </row>
    <row r="550" ht="15.75" customHeight="1">
      <c r="A550" s="422">
        <v>44649.0</v>
      </c>
      <c r="B550" s="423">
        <v>5400970.248</v>
      </c>
    </row>
    <row r="551" ht="15.75" customHeight="1">
      <c r="A551" s="422">
        <v>44648.0</v>
      </c>
      <c r="B551" s="423">
        <v>5392716.252</v>
      </c>
    </row>
    <row r="552" ht="15.75" customHeight="1">
      <c r="A552" s="422">
        <v>44647.0</v>
      </c>
      <c r="B552" s="423">
        <v>5380889.314</v>
      </c>
    </row>
    <row r="553" ht="15.75" customHeight="1">
      <c r="A553" s="422">
        <v>44644.0</v>
      </c>
      <c r="B553" s="423">
        <v>5382633.403</v>
      </c>
    </row>
    <row r="554" ht="15.75" customHeight="1">
      <c r="A554" s="422">
        <v>44643.0</v>
      </c>
      <c r="B554" s="423">
        <v>5385436.608</v>
      </c>
    </row>
    <row r="555" ht="15.75" customHeight="1">
      <c r="A555" s="422">
        <v>44642.0</v>
      </c>
      <c r="B555" s="423">
        <v>5399792.662</v>
      </c>
    </row>
    <row r="556" ht="15.75" customHeight="1">
      <c r="A556" s="422">
        <v>44641.0</v>
      </c>
      <c r="B556" s="423">
        <v>5355952.819</v>
      </c>
    </row>
    <row r="557" ht="15.75" customHeight="1">
      <c r="A557" s="422">
        <v>44640.0</v>
      </c>
      <c r="B557" s="423">
        <v>5363380.338</v>
      </c>
    </row>
    <row r="558" ht="15.75" customHeight="1">
      <c r="A558" s="422">
        <v>44636.0</v>
      </c>
      <c r="B558" s="423">
        <v>5407926.283</v>
      </c>
    </row>
    <row r="559" ht="15.75" customHeight="1">
      <c r="A559" s="422">
        <v>44635.0</v>
      </c>
      <c r="B559" s="423">
        <v>5424250.665</v>
      </c>
    </row>
    <row r="560" ht="15.75" customHeight="1">
      <c r="A560" s="422">
        <v>44634.0</v>
      </c>
      <c r="B560" s="423">
        <v>5419472.854</v>
      </c>
    </row>
    <row r="561" ht="15.75" customHeight="1">
      <c r="A561" s="422">
        <v>44633.0</v>
      </c>
      <c r="B561" s="423">
        <v>5411325.471</v>
      </c>
    </row>
    <row r="562" ht="15.75" customHeight="1">
      <c r="A562" s="422">
        <v>44630.0</v>
      </c>
      <c r="B562" s="423">
        <v>5351060.607</v>
      </c>
    </row>
    <row r="563" ht="15.75" customHeight="1">
      <c r="A563" s="422">
        <v>44629.0</v>
      </c>
      <c r="B563" s="423">
        <v>5336401.087</v>
      </c>
    </row>
    <row r="564" ht="15.75" customHeight="1">
      <c r="A564" s="422">
        <v>44628.0</v>
      </c>
      <c r="B564" s="423">
        <v>5221714.969</v>
      </c>
    </row>
    <row r="565" ht="15.75" customHeight="1">
      <c r="A565" s="422">
        <v>44627.0</v>
      </c>
      <c r="B565" s="423">
        <v>5219345.86</v>
      </c>
    </row>
    <row r="566" ht="15.75" customHeight="1">
      <c r="A566" s="422">
        <v>44626.0</v>
      </c>
      <c r="B566" s="423">
        <v>5331733.809</v>
      </c>
    </row>
    <row r="567" ht="15.75" customHeight="1">
      <c r="A567" s="422">
        <v>44623.0</v>
      </c>
      <c r="B567" s="423">
        <v>5384274.194</v>
      </c>
    </row>
    <row r="568" ht="15.75" customHeight="1">
      <c r="A568" s="422">
        <v>44622.0</v>
      </c>
      <c r="B568" s="423">
        <v>5395236.129</v>
      </c>
    </row>
    <row r="569" ht="15.75" customHeight="1">
      <c r="A569" s="422">
        <v>44621.0</v>
      </c>
      <c r="B569" s="423">
        <v>5437864.447</v>
      </c>
    </row>
    <row r="570" ht="15.75" customHeight="1">
      <c r="A570" s="422">
        <v>44620.0</v>
      </c>
      <c r="B570" s="423">
        <v>5437192.458</v>
      </c>
    </row>
    <row r="571" ht="15.75" customHeight="1">
      <c r="A571" s="422">
        <v>44619.0</v>
      </c>
      <c r="B571" s="423">
        <v>5396872.328</v>
      </c>
    </row>
    <row r="572" ht="15.75" customHeight="1">
      <c r="A572" s="422">
        <v>44616.0</v>
      </c>
      <c r="B572" s="423">
        <v>5503559.808</v>
      </c>
    </row>
    <row r="573" ht="15.75" customHeight="1">
      <c r="A573" s="422">
        <v>44615.0</v>
      </c>
      <c r="B573" s="423">
        <v>5578035.557</v>
      </c>
    </row>
    <row r="574" ht="15.75" customHeight="1">
      <c r="A574" s="422">
        <v>44614.0</v>
      </c>
      <c r="B574" s="423">
        <v>5555349.832</v>
      </c>
    </row>
    <row r="575" ht="15.75" customHeight="1">
      <c r="A575" s="422">
        <v>44612.0</v>
      </c>
      <c r="B575" s="423">
        <v>5566428.072</v>
      </c>
    </row>
    <row r="576" ht="15.75" customHeight="1">
      <c r="A576" s="422">
        <v>44609.0</v>
      </c>
      <c r="B576" s="423">
        <v>5609298.797</v>
      </c>
    </row>
    <row r="577" ht="15.75" customHeight="1">
      <c r="A577" s="422">
        <v>44608.0</v>
      </c>
      <c r="B577" s="423">
        <v>5645283.533</v>
      </c>
    </row>
    <row r="578" ht="15.75" customHeight="1">
      <c r="A578" s="422">
        <v>44607.0</v>
      </c>
      <c r="B578" s="423">
        <v>5645867.456</v>
      </c>
    </row>
    <row r="579" ht="15.75" customHeight="1">
      <c r="A579" s="422">
        <v>44606.0</v>
      </c>
      <c r="B579" s="423">
        <v>5651714.331</v>
      </c>
    </row>
    <row r="580" ht="15.75" customHeight="1">
      <c r="A580" s="422">
        <v>44605.0</v>
      </c>
      <c r="B580" s="423">
        <v>5671101.332</v>
      </c>
    </row>
    <row r="581" ht="15.75" customHeight="1">
      <c r="A581" s="422">
        <v>44602.0</v>
      </c>
      <c r="B581" s="423">
        <v>5667529.59</v>
      </c>
    </row>
    <row r="582" ht="15.75" customHeight="1">
      <c r="A582" s="422">
        <v>44601.0</v>
      </c>
      <c r="B582" s="423">
        <v>5674486.242</v>
      </c>
    </row>
    <row r="583" ht="15.75" customHeight="1">
      <c r="A583" s="422">
        <v>44600.0</v>
      </c>
      <c r="B583" s="423">
        <v>5667846.724</v>
      </c>
    </row>
    <row r="584" ht="15.75" customHeight="1">
      <c r="A584" s="422">
        <v>44599.0</v>
      </c>
      <c r="B584" s="423">
        <v>5657362.365</v>
      </c>
    </row>
    <row r="585" ht="15.75" customHeight="1">
      <c r="A585" s="422">
        <v>44598.0</v>
      </c>
      <c r="B585" s="423">
        <v>5670420.392</v>
      </c>
    </row>
    <row r="586" ht="15.75" customHeight="1">
      <c r="A586" s="422">
        <v>44595.0</v>
      </c>
      <c r="B586" s="423">
        <v>5621827.359</v>
      </c>
    </row>
    <row r="587" ht="15.75" customHeight="1">
      <c r="A587" s="422">
        <v>44594.0</v>
      </c>
      <c r="B587" s="423">
        <v>5620421.736</v>
      </c>
    </row>
    <row r="588" ht="15.75" customHeight="1">
      <c r="A588" s="422">
        <v>44593.0</v>
      </c>
      <c r="B588" s="423">
        <v>5611034.189</v>
      </c>
    </row>
    <row r="589" ht="15.75" customHeight="1">
      <c r="A589" s="422">
        <v>44592.0</v>
      </c>
      <c r="B589" s="423">
        <v>5569823.43</v>
      </c>
    </row>
    <row r="590" ht="15.75" customHeight="1">
      <c r="A590" s="422">
        <v>44591.0</v>
      </c>
      <c r="B590" s="423">
        <v>5605955.32</v>
      </c>
    </row>
    <row r="591" ht="15.75" customHeight="1">
      <c r="A591" s="422">
        <v>44588.0</v>
      </c>
      <c r="B591" s="423">
        <v>5629029.614</v>
      </c>
    </row>
    <row r="592" ht="15.75" customHeight="1">
      <c r="A592" s="422">
        <v>44587.0</v>
      </c>
      <c r="B592" s="423">
        <v>5632115.457</v>
      </c>
    </row>
    <row r="593" ht="15.75" customHeight="1">
      <c r="A593" s="422">
        <v>44586.0</v>
      </c>
      <c r="B593" s="423">
        <v>5621393.689</v>
      </c>
    </row>
    <row r="594" ht="15.75" customHeight="1">
      <c r="A594" s="422">
        <v>44585.0</v>
      </c>
      <c r="B594" s="423">
        <v>5614619.265</v>
      </c>
    </row>
    <row r="595" ht="15.75" customHeight="1">
      <c r="A595" s="422">
        <v>44584.0</v>
      </c>
      <c r="B595" s="423">
        <v>5640087.276</v>
      </c>
    </row>
    <row r="596" ht="15.75" customHeight="1">
      <c r="A596" s="422">
        <v>44581.0</v>
      </c>
      <c r="B596" s="423">
        <v>5652352.354</v>
      </c>
    </row>
    <row r="597" ht="15.75" customHeight="1">
      <c r="A597" s="422">
        <v>44580.0</v>
      </c>
      <c r="B597" s="423">
        <v>5665691.525</v>
      </c>
    </row>
    <row r="598" ht="15.75" customHeight="1">
      <c r="A598" s="422">
        <v>44579.0</v>
      </c>
      <c r="B598" s="423">
        <v>5654909.584</v>
      </c>
    </row>
    <row r="599" ht="15.75" customHeight="1">
      <c r="A599" s="422">
        <v>44578.0</v>
      </c>
      <c r="B599" s="423">
        <v>5661138.328</v>
      </c>
    </row>
    <row r="600" ht="15.75" customHeight="1">
      <c r="A600" s="422">
        <v>44577.0</v>
      </c>
      <c r="B600" s="423">
        <v>5646609.262</v>
      </c>
    </row>
    <row r="601" ht="15.75" customHeight="1">
      <c r="A601" s="422">
        <v>44574.0</v>
      </c>
      <c r="B601" s="423">
        <v>5649969.654</v>
      </c>
    </row>
    <row r="602" ht="15.75" customHeight="1">
      <c r="A602" s="422">
        <v>44573.0</v>
      </c>
      <c r="B602" s="423">
        <v>5604978.618</v>
      </c>
    </row>
    <row r="603" ht="15.75" customHeight="1">
      <c r="A603" s="422">
        <v>44572.0</v>
      </c>
      <c r="B603" s="423">
        <v>5624831.249</v>
      </c>
    </row>
    <row r="604" ht="15.75" customHeight="1">
      <c r="A604" s="422">
        <v>44571.0</v>
      </c>
      <c r="B604" s="423">
        <v>5587543.132</v>
      </c>
    </row>
    <row r="605" ht="15.75" customHeight="1">
      <c r="A605" s="422">
        <v>44570.0</v>
      </c>
      <c r="B605" s="423">
        <v>5545487.164</v>
      </c>
    </row>
    <row r="606" ht="15.75" customHeight="1">
      <c r="A606" s="422">
        <v>44567.0</v>
      </c>
      <c r="B606" s="423">
        <v>5580319.425</v>
      </c>
    </row>
    <row r="607" ht="15.75" customHeight="1">
      <c r="A607" s="422">
        <v>44566.0</v>
      </c>
      <c r="B607" s="423">
        <v>5533323.728</v>
      </c>
    </row>
    <row r="608" ht="15.75" customHeight="1">
      <c r="A608" s="422">
        <v>44565.0</v>
      </c>
      <c r="B608" s="423">
        <v>5496399.343</v>
      </c>
    </row>
    <row r="609" ht="15.75" customHeight="1">
      <c r="A609" s="422">
        <v>44564.0</v>
      </c>
      <c r="B609" s="423">
        <v>5487466.455</v>
      </c>
    </row>
    <row r="610" ht="15.75" customHeight="1">
      <c r="A610" s="422">
        <v>44563.0</v>
      </c>
      <c r="B610" s="423">
        <v>5470909.916</v>
      </c>
    </row>
    <row r="611" ht="15.75" customHeight="1">
      <c r="A611" s="422">
        <v>44560.0</v>
      </c>
      <c r="B611" s="423">
        <v>5421963.964</v>
      </c>
    </row>
    <row r="612" ht="15.75" customHeight="1">
      <c r="A612" s="422">
        <v>44559.0</v>
      </c>
      <c r="B612" s="423">
        <v>5401449.577</v>
      </c>
    </row>
    <row r="613" ht="15.75" customHeight="1">
      <c r="A613" s="422">
        <v>44558.0</v>
      </c>
      <c r="B613" s="423">
        <v>5410305.002</v>
      </c>
    </row>
    <row r="614" ht="15.75" customHeight="1">
      <c r="A614" s="422">
        <v>44557.0</v>
      </c>
      <c r="B614" s="423">
        <v>5358273.857</v>
      </c>
    </row>
    <row r="615" ht="15.75" customHeight="1">
      <c r="A615" s="422">
        <v>44556.0</v>
      </c>
      <c r="B615" s="423">
        <v>5340871.658</v>
      </c>
    </row>
    <row r="616" ht="15.75" customHeight="1">
      <c r="A616" s="422">
        <v>44553.0</v>
      </c>
      <c r="B616" s="423">
        <v>5392582.617</v>
      </c>
    </row>
    <row r="617" ht="15.75" customHeight="1">
      <c r="A617" s="422">
        <v>44552.0</v>
      </c>
      <c r="B617" s="423">
        <v>5428231.348</v>
      </c>
    </row>
    <row r="618" ht="15.75" customHeight="1">
      <c r="A618" s="422">
        <v>44551.0</v>
      </c>
      <c r="B618" s="423">
        <v>5432005.091</v>
      </c>
    </row>
    <row r="619" ht="15.75" customHeight="1">
      <c r="A619" s="422">
        <v>44550.0</v>
      </c>
      <c r="B619" s="423">
        <v>5425211.975</v>
      </c>
    </row>
    <row r="620" ht="15.75" customHeight="1">
      <c r="A620" s="422">
        <v>44549.0</v>
      </c>
      <c r="B620" s="423">
        <v>5462143.207</v>
      </c>
    </row>
    <row r="621" ht="15.75" customHeight="1">
      <c r="A621" s="422">
        <v>44545.0</v>
      </c>
      <c r="B621" s="423">
        <v>5515907.93</v>
      </c>
    </row>
    <row r="622" ht="15.75" customHeight="1">
      <c r="A622" s="422">
        <v>44544.0</v>
      </c>
      <c r="B622" s="423">
        <v>5500749.673</v>
      </c>
    </row>
    <row r="623" ht="15.75" customHeight="1">
      <c r="A623" s="422">
        <v>44543.0</v>
      </c>
      <c r="B623" s="423">
        <v>5530907.793</v>
      </c>
    </row>
    <row r="624" ht="15.75" customHeight="1">
      <c r="A624" s="422">
        <v>44542.0</v>
      </c>
      <c r="B624" s="423">
        <v>5549326.392</v>
      </c>
    </row>
    <row r="625" ht="15.75" customHeight="1">
      <c r="A625" s="422">
        <v>44539.0</v>
      </c>
      <c r="B625" s="423">
        <v>5571904.794</v>
      </c>
    </row>
    <row r="626" ht="15.75" customHeight="1">
      <c r="A626" s="422">
        <v>44538.0</v>
      </c>
      <c r="B626" s="423">
        <v>5547841.566</v>
      </c>
    </row>
    <row r="627" ht="15.75" customHeight="1">
      <c r="A627" s="422">
        <v>44537.0</v>
      </c>
      <c r="B627" s="423">
        <v>5606573.699</v>
      </c>
    </row>
    <row r="628" ht="15.75" customHeight="1">
      <c r="A628" s="422">
        <v>44536.0</v>
      </c>
      <c r="B628" s="423">
        <v>5570111.062</v>
      </c>
    </row>
    <row r="629" ht="15.75" customHeight="1">
      <c r="A629" s="422">
        <v>44535.0</v>
      </c>
      <c r="B629" s="423">
        <v>5561708.859</v>
      </c>
    </row>
    <row r="630" ht="15.75" customHeight="1">
      <c r="A630" s="422">
        <v>44532.0</v>
      </c>
      <c r="B630" s="423">
        <v>5528406.27</v>
      </c>
    </row>
    <row r="631" ht="15.75" customHeight="1">
      <c r="A631" s="422">
        <v>44531.0</v>
      </c>
      <c r="B631" s="423">
        <v>5446353.961</v>
      </c>
    </row>
    <row r="632" ht="15.75" customHeight="1">
      <c r="A632" s="422">
        <v>44530.0</v>
      </c>
      <c r="B632" s="423">
        <v>5364946.915</v>
      </c>
    </row>
    <row r="633" ht="15.75" customHeight="1">
      <c r="A633" s="422">
        <v>44529.0</v>
      </c>
      <c r="B633" s="423">
        <v>5432183.142</v>
      </c>
    </row>
    <row r="634" ht="15.75" customHeight="1">
      <c r="A634" s="422">
        <v>44528.0</v>
      </c>
      <c r="B634" s="423">
        <v>5417862.703</v>
      </c>
    </row>
    <row r="635" ht="15.75" customHeight="1">
      <c r="A635" s="422">
        <v>44525.0</v>
      </c>
      <c r="B635" s="423">
        <v>5460973.568</v>
      </c>
    </row>
    <row r="636" ht="15.75" customHeight="1">
      <c r="A636" s="422">
        <v>44524.0</v>
      </c>
      <c r="B636" s="423">
        <v>5497396.698</v>
      </c>
    </row>
    <row r="637" ht="15.75" customHeight="1">
      <c r="A637" s="422">
        <v>44523.0</v>
      </c>
      <c r="B637" s="423">
        <v>5549111.148</v>
      </c>
    </row>
    <row r="638" ht="15.75" customHeight="1">
      <c r="A638" s="422">
        <v>44522.0</v>
      </c>
      <c r="B638" s="423">
        <v>5565088.884</v>
      </c>
    </row>
    <row r="639" ht="15.75" customHeight="1">
      <c r="A639" s="422">
        <v>44521.0</v>
      </c>
      <c r="B639" s="423">
        <v>5602190.609</v>
      </c>
    </row>
    <row r="640" ht="15.75" customHeight="1">
      <c r="A640" s="422">
        <v>44518.0</v>
      </c>
      <c r="B640" s="423">
        <v>5610785.618</v>
      </c>
    </row>
    <row r="641" ht="15.75" customHeight="1">
      <c r="A641" s="422">
        <v>44517.0</v>
      </c>
      <c r="B641" s="423">
        <v>5591249.13</v>
      </c>
    </row>
    <row r="642" ht="15.75" customHeight="1">
      <c r="A642" s="422">
        <v>44516.0</v>
      </c>
      <c r="B642" s="423">
        <v>5592663.935</v>
      </c>
    </row>
    <row r="643" ht="15.75" customHeight="1">
      <c r="A643" s="422">
        <v>44515.0</v>
      </c>
      <c r="B643" s="423">
        <v>5531564.991</v>
      </c>
    </row>
    <row r="644" ht="15.75" customHeight="1">
      <c r="A644" s="422">
        <v>44514.0</v>
      </c>
      <c r="B644" s="423">
        <v>5521237.791</v>
      </c>
    </row>
    <row r="645" ht="15.75" customHeight="1">
      <c r="A645" s="422">
        <v>44511.0</v>
      </c>
      <c r="B645" s="423">
        <v>5564700.878</v>
      </c>
    </row>
    <row r="646" ht="15.75" customHeight="1">
      <c r="A646" s="422">
        <v>44510.0</v>
      </c>
      <c r="B646" s="423">
        <v>5560142.831</v>
      </c>
    </row>
    <row r="647" ht="15.75" customHeight="1">
      <c r="A647" s="422">
        <v>44509.0</v>
      </c>
      <c r="B647" s="423">
        <v>5491540.75</v>
      </c>
    </row>
    <row r="648" ht="15.75" customHeight="1">
      <c r="A648" s="422">
        <v>44508.0</v>
      </c>
      <c r="B648" s="423">
        <v>5454063.891</v>
      </c>
    </row>
    <row r="649" ht="15.75" customHeight="1">
      <c r="A649" s="422">
        <v>44507.0</v>
      </c>
      <c r="B649" s="423">
        <v>5494289.765</v>
      </c>
    </row>
    <row r="650" ht="15.75" customHeight="1">
      <c r="A650" s="422">
        <v>44504.0</v>
      </c>
      <c r="B650" s="423">
        <v>5515581.236</v>
      </c>
    </row>
    <row r="651" ht="15.75" customHeight="1">
      <c r="A651" s="422">
        <v>44503.0</v>
      </c>
      <c r="B651" s="423">
        <v>5509623.871</v>
      </c>
    </row>
    <row r="652" ht="15.75" customHeight="1">
      <c r="A652" s="422">
        <v>44502.0</v>
      </c>
      <c r="B652" s="423">
        <v>5559581.673</v>
      </c>
    </row>
    <row r="653" ht="15.75" customHeight="1">
      <c r="A653" s="422">
        <v>44501.0</v>
      </c>
      <c r="B653" s="423">
        <v>5590879.285</v>
      </c>
    </row>
    <row r="654" ht="15.75" customHeight="1">
      <c r="A654" s="422">
        <v>44500.0</v>
      </c>
      <c r="B654" s="423">
        <v>5595236.372</v>
      </c>
    </row>
    <row r="655" ht="15.75" customHeight="1">
      <c r="A655" s="422">
        <v>44497.0</v>
      </c>
      <c r="B655" s="423">
        <v>5634986.043</v>
      </c>
    </row>
    <row r="656" ht="15.75" customHeight="1">
      <c r="A656" s="422">
        <v>44496.0</v>
      </c>
      <c r="B656" s="423">
        <v>5633418.398</v>
      </c>
    </row>
    <row r="657" ht="15.75" customHeight="1">
      <c r="A657" s="422">
        <v>44495.0</v>
      </c>
      <c r="B657" s="423">
        <v>5639243.215</v>
      </c>
    </row>
    <row r="658" ht="15.75" customHeight="1">
      <c r="A658" s="422">
        <v>44494.0</v>
      </c>
      <c r="B658" s="423">
        <v>5572170.463</v>
      </c>
    </row>
    <row r="659" ht="15.75" customHeight="1">
      <c r="A659" s="422">
        <v>44493.0</v>
      </c>
      <c r="B659" s="423">
        <v>5653034.191</v>
      </c>
    </row>
    <row r="660" ht="15.75" customHeight="1">
      <c r="A660" s="422">
        <v>44490.0</v>
      </c>
      <c r="B660" s="423">
        <v>5698512.461</v>
      </c>
    </row>
    <row r="661" ht="15.75" customHeight="1">
      <c r="A661" s="422">
        <v>44488.0</v>
      </c>
      <c r="B661" s="423">
        <v>5668032.256</v>
      </c>
    </row>
    <row r="662" ht="15.75" customHeight="1">
      <c r="A662" s="422">
        <v>44487.0</v>
      </c>
      <c r="B662" s="423">
        <v>5714123.415</v>
      </c>
    </row>
    <row r="663" ht="15.75" customHeight="1">
      <c r="A663" s="422">
        <v>44486.0</v>
      </c>
      <c r="B663" s="423">
        <v>5773599.645</v>
      </c>
    </row>
    <row r="664" ht="15.75" customHeight="1">
      <c r="A664" s="422">
        <v>44483.0</v>
      </c>
      <c r="B664" s="423">
        <v>5801128.103</v>
      </c>
    </row>
    <row r="665" ht="15.75" customHeight="1">
      <c r="A665" s="422">
        <v>44482.0</v>
      </c>
      <c r="B665" s="423">
        <v>5746898.834</v>
      </c>
    </row>
    <row r="666" ht="15.75" customHeight="1">
      <c r="A666" s="422">
        <v>44481.0</v>
      </c>
      <c r="B666" s="423">
        <v>5792819.671</v>
      </c>
    </row>
    <row r="667" ht="15.75" customHeight="1">
      <c r="A667" s="422">
        <v>44480.0</v>
      </c>
      <c r="B667" s="423">
        <v>5828703.952</v>
      </c>
    </row>
    <row r="668" ht="15.75" customHeight="1">
      <c r="A668" s="422">
        <v>44479.0</v>
      </c>
      <c r="B668" s="423">
        <v>5843690.593</v>
      </c>
    </row>
    <row r="669" ht="15.75" customHeight="1">
      <c r="A669" s="422">
        <v>44476.0</v>
      </c>
      <c r="B669" s="423">
        <v>5821242.788</v>
      </c>
    </row>
    <row r="670" ht="15.75" customHeight="1">
      <c r="A670" s="422">
        <v>44475.0</v>
      </c>
      <c r="B670" s="423">
        <v>5806630.522</v>
      </c>
    </row>
    <row r="671" ht="15.75" customHeight="1">
      <c r="A671" s="422">
        <v>44474.0</v>
      </c>
      <c r="B671" s="423">
        <v>5815577.205</v>
      </c>
    </row>
    <row r="672" ht="15.75" customHeight="1">
      <c r="A672" s="422">
        <v>44473.0</v>
      </c>
      <c r="B672" s="423">
        <v>5820505.943</v>
      </c>
    </row>
    <row r="673" ht="15.75" customHeight="1">
      <c r="A673" s="422">
        <v>44472.0</v>
      </c>
      <c r="B673" s="423">
        <v>5829011.203</v>
      </c>
    </row>
    <row r="674" ht="15.75" customHeight="1">
      <c r="A674" s="422">
        <v>44469.0</v>
      </c>
      <c r="B674" s="423">
        <v>5815431.229</v>
      </c>
    </row>
    <row r="675" ht="15.75" customHeight="1">
      <c r="A675" s="422">
        <v>44468.0</v>
      </c>
      <c r="B675" s="423">
        <v>5800849.177</v>
      </c>
    </row>
    <row r="676" ht="15.75" customHeight="1">
      <c r="A676" s="422">
        <v>44467.0</v>
      </c>
      <c r="B676" s="423">
        <v>5794501.738</v>
      </c>
    </row>
    <row r="677" ht="15.75" customHeight="1">
      <c r="A677" s="422">
        <v>44466.0</v>
      </c>
      <c r="B677" s="423">
        <v>5769129.601</v>
      </c>
    </row>
    <row r="678" ht="15.75" customHeight="1">
      <c r="A678" s="422">
        <v>44465.0</v>
      </c>
      <c r="B678" s="423">
        <v>5755232.236</v>
      </c>
    </row>
    <row r="679" ht="15.75" customHeight="1">
      <c r="A679" s="422">
        <v>44462.0</v>
      </c>
      <c r="B679" s="423">
        <v>5770365.828</v>
      </c>
    </row>
    <row r="680" ht="15.75" customHeight="1">
      <c r="A680" s="422">
        <v>44461.0</v>
      </c>
      <c r="B680" s="423">
        <v>5761594.847</v>
      </c>
    </row>
    <row r="681" ht="15.75" customHeight="1">
      <c r="A681" s="422">
        <v>44460.0</v>
      </c>
      <c r="B681" s="423">
        <v>5770559.22</v>
      </c>
    </row>
    <row r="682" ht="15.75" customHeight="1">
      <c r="A682" s="422">
        <v>44459.0</v>
      </c>
      <c r="B682" s="423">
        <v>5730031.734</v>
      </c>
    </row>
    <row r="683" ht="15.75" customHeight="1">
      <c r="A683" s="422">
        <v>44458.0</v>
      </c>
      <c r="B683" s="423">
        <v>5723756.771</v>
      </c>
    </row>
    <row r="684" ht="15.75" customHeight="1">
      <c r="A684" s="422">
        <v>44455.0</v>
      </c>
      <c r="B684" s="423">
        <v>5744753.451</v>
      </c>
    </row>
    <row r="685" ht="15.75" customHeight="1">
      <c r="A685" s="422">
        <v>44454.0</v>
      </c>
      <c r="B685" s="423">
        <v>5749851.179</v>
      </c>
    </row>
    <row r="686" ht="15.75" customHeight="1">
      <c r="A686" s="422">
        <v>44453.0</v>
      </c>
      <c r="B686" s="423">
        <v>5738470.851</v>
      </c>
    </row>
    <row r="687" ht="15.75" customHeight="1">
      <c r="A687" s="422">
        <v>44452.0</v>
      </c>
      <c r="B687" s="423">
        <v>5798474.063</v>
      </c>
    </row>
    <row r="688" ht="15.75" customHeight="1">
      <c r="A688" s="422">
        <v>44451.0</v>
      </c>
      <c r="B688" s="423">
        <v>5833458.664</v>
      </c>
    </row>
    <row r="689" ht="15.75" customHeight="1">
      <c r="A689" s="422">
        <v>44448.0</v>
      </c>
      <c r="B689" s="423">
        <v>5863189.561</v>
      </c>
    </row>
    <row r="690" ht="15.75" customHeight="1">
      <c r="A690" s="422">
        <v>44447.0</v>
      </c>
      <c r="B690" s="423">
        <v>5824339.221</v>
      </c>
    </row>
    <row r="691" ht="15.75" customHeight="1">
      <c r="A691" s="422">
        <v>44446.0</v>
      </c>
      <c r="B691" s="423">
        <v>5800052.785</v>
      </c>
    </row>
    <row r="692" ht="15.75" customHeight="1">
      <c r="A692" s="422">
        <v>44445.0</v>
      </c>
      <c r="B692" s="423">
        <v>5718879.527</v>
      </c>
    </row>
    <row r="693" ht="15.75" customHeight="1">
      <c r="A693" s="422">
        <v>44444.0</v>
      </c>
      <c r="B693" s="423">
        <v>5692843.667</v>
      </c>
    </row>
    <row r="694" ht="15.75" customHeight="1">
      <c r="A694" s="422">
        <v>44441.0</v>
      </c>
      <c r="B694" s="423">
        <v>5637156.423</v>
      </c>
    </row>
    <row r="695" ht="15.75" customHeight="1">
      <c r="A695" s="422">
        <v>44440.0</v>
      </c>
      <c r="B695" s="423">
        <v>5600997.639</v>
      </c>
    </row>
    <row r="696" ht="15.75" customHeight="1">
      <c r="A696" s="422">
        <v>44439.0</v>
      </c>
      <c r="B696" s="423">
        <v>5579723.317</v>
      </c>
    </row>
    <row r="697" ht="15.75" customHeight="1">
      <c r="A697" s="422">
        <v>44437.0</v>
      </c>
      <c r="B697" s="423">
        <v>5547796.041</v>
      </c>
    </row>
    <row r="698" ht="15.75" customHeight="1">
      <c r="A698" s="422">
        <v>44434.0</v>
      </c>
      <c r="B698" s="423">
        <v>5575091.543</v>
      </c>
    </row>
    <row r="699" ht="15.75" customHeight="1">
      <c r="A699" s="422">
        <v>44433.0</v>
      </c>
      <c r="B699" s="423">
        <v>5591891.875</v>
      </c>
    </row>
    <row r="700" ht="15.75" customHeight="1">
      <c r="A700" s="422">
        <v>44432.0</v>
      </c>
      <c r="B700" s="423">
        <v>5587029.858</v>
      </c>
    </row>
    <row r="701" ht="15.75" customHeight="1">
      <c r="A701" s="422">
        <v>44431.0</v>
      </c>
      <c r="B701" s="423">
        <v>5563703.229</v>
      </c>
    </row>
    <row r="702" ht="15.75" customHeight="1">
      <c r="A702" s="422">
        <v>44430.0</v>
      </c>
      <c r="B702" s="423">
        <v>5544392.423</v>
      </c>
    </row>
    <row r="703" ht="15.75" customHeight="1">
      <c r="A703" s="422">
        <v>44427.0</v>
      </c>
      <c r="B703" s="423">
        <v>5497216.204</v>
      </c>
    </row>
    <row r="704" ht="15.75" customHeight="1">
      <c r="A704" s="422">
        <v>44426.0</v>
      </c>
      <c r="B704" s="423">
        <v>5505600.168</v>
      </c>
    </row>
    <row r="705" ht="15.75" customHeight="1">
      <c r="A705" s="422">
        <v>44425.0</v>
      </c>
      <c r="B705" s="423">
        <v>5512359.397</v>
      </c>
    </row>
    <row r="706" ht="15.75" customHeight="1">
      <c r="A706" s="422">
        <v>44424.0</v>
      </c>
      <c r="B706" s="423">
        <v>5490524.32</v>
      </c>
    </row>
    <row r="707" ht="15.75" customHeight="1">
      <c r="A707" s="422">
        <v>44420.0</v>
      </c>
      <c r="B707" s="423">
        <v>5478686.692</v>
      </c>
    </row>
    <row r="708" ht="15.75" customHeight="1">
      <c r="A708" s="422">
        <v>44419.0</v>
      </c>
      <c r="B708" s="423">
        <v>5447196.506</v>
      </c>
    </row>
    <row r="709" ht="15.75" customHeight="1">
      <c r="A709" s="422">
        <v>44418.0</v>
      </c>
      <c r="B709" s="423">
        <v>5450445.1</v>
      </c>
    </row>
    <row r="710" ht="15.75" customHeight="1">
      <c r="A710" s="422">
        <v>44417.0</v>
      </c>
      <c r="B710" s="423">
        <v>5455356.138</v>
      </c>
    </row>
    <row r="711" ht="15.75" customHeight="1">
      <c r="A711" s="422">
        <v>44413.0</v>
      </c>
      <c r="B711" s="423">
        <v>5443261.095</v>
      </c>
    </row>
    <row r="712" ht="15.75" customHeight="1">
      <c r="A712" s="422">
        <v>44411.0</v>
      </c>
      <c r="B712" s="423">
        <v>5415622.531</v>
      </c>
    </row>
    <row r="713" ht="15.75" customHeight="1">
      <c r="A713" s="422">
        <v>44410.0</v>
      </c>
      <c r="B713" s="423">
        <v>5378709.325</v>
      </c>
    </row>
    <row r="714" ht="15.75" customHeight="1">
      <c r="A714" s="422">
        <v>44406.0</v>
      </c>
      <c r="B714" s="423">
        <v>5344048.028</v>
      </c>
    </row>
    <row r="715" ht="15.75" customHeight="1">
      <c r="A715" s="422">
        <v>44405.0</v>
      </c>
      <c r="B715" s="423">
        <v>5338807.234</v>
      </c>
    </row>
    <row r="716" ht="15.75" customHeight="1">
      <c r="A716" s="422">
        <v>44404.0</v>
      </c>
      <c r="B716" s="423">
        <v>5322214.448</v>
      </c>
    </row>
    <row r="717" ht="15.75" customHeight="1">
      <c r="A717" s="422">
        <v>44403.0</v>
      </c>
      <c r="B717" s="423">
        <v>5343445.683</v>
      </c>
    </row>
    <row r="718" ht="15.75" customHeight="1">
      <c r="A718" s="422">
        <v>44402.0</v>
      </c>
      <c r="B718" s="423">
        <v>5350306.767</v>
      </c>
    </row>
    <row r="719" ht="15.75" customHeight="1">
      <c r="A719" s="422">
        <v>44396.0</v>
      </c>
      <c r="B719" s="423">
        <v>5351852.356</v>
      </c>
    </row>
    <row r="720" ht="15.75" customHeight="1">
      <c r="A720" s="422">
        <v>44395.0</v>
      </c>
      <c r="B720" s="423">
        <v>5323115.714</v>
      </c>
    </row>
    <row r="721" ht="15.75" customHeight="1">
      <c r="A721" s="422">
        <v>44392.0</v>
      </c>
      <c r="B721" s="423">
        <v>5252718.214</v>
      </c>
    </row>
    <row r="722" ht="15.75" customHeight="1">
      <c r="A722" s="422">
        <v>44391.0</v>
      </c>
      <c r="B722" s="423">
        <v>5215788.099</v>
      </c>
    </row>
    <row r="723" ht="15.75" customHeight="1">
      <c r="A723" s="422">
        <v>44390.0</v>
      </c>
      <c r="B723" s="423">
        <v>5219085.619</v>
      </c>
    </row>
    <row r="724" ht="15.75" customHeight="1">
      <c r="A724" s="422">
        <v>44389.0</v>
      </c>
      <c r="B724" s="423">
        <v>5177892.279</v>
      </c>
    </row>
    <row r="725" ht="15.75" customHeight="1">
      <c r="A725" s="422">
        <v>44385.0</v>
      </c>
      <c r="B725" s="423">
        <v>5171821.801</v>
      </c>
    </row>
    <row r="726" ht="15.75" customHeight="1">
      <c r="A726" s="422">
        <v>44384.0</v>
      </c>
      <c r="B726" s="423">
        <v>5150742.506</v>
      </c>
    </row>
    <row r="727" ht="15.75" customHeight="1">
      <c r="A727" s="422">
        <v>44383.0</v>
      </c>
      <c r="B727" s="423">
        <v>5159127.358</v>
      </c>
    </row>
    <row r="728" ht="15.75" customHeight="1">
      <c r="A728" s="422">
        <v>44382.0</v>
      </c>
      <c r="B728" s="423">
        <v>5173985.266</v>
      </c>
    </row>
    <row r="729" ht="15.75" customHeight="1">
      <c r="A729" s="422">
        <v>44377.0</v>
      </c>
      <c r="B729" s="423">
        <v>5142821.304</v>
      </c>
    </row>
    <row r="730" ht="15.75" customHeight="1">
      <c r="A730" s="422">
        <v>44376.0</v>
      </c>
      <c r="B730" s="423">
        <v>5074617.664</v>
      </c>
    </row>
    <row r="731" ht="15.75" customHeight="1">
      <c r="A731" s="422">
        <v>44375.0</v>
      </c>
      <c r="B731" s="423">
        <v>5063089.719</v>
      </c>
    </row>
    <row r="732" ht="15.75" customHeight="1">
      <c r="A732" s="422">
        <v>44374.0</v>
      </c>
      <c r="B732" s="423">
        <v>5042523.877</v>
      </c>
    </row>
    <row r="733" ht="15.75" customHeight="1">
      <c r="A733" s="422">
        <v>44371.0</v>
      </c>
      <c r="B733" s="423">
        <v>5106387.618</v>
      </c>
    </row>
    <row r="734" ht="15.75" customHeight="1">
      <c r="A734" s="422">
        <v>44370.0</v>
      </c>
      <c r="B734" s="423">
        <v>5082554.11</v>
      </c>
    </row>
    <row r="735" ht="15.75" customHeight="1">
      <c r="A735" s="422">
        <v>44369.0</v>
      </c>
      <c r="B735" s="423">
        <v>5124629.424</v>
      </c>
    </row>
    <row r="736" ht="15.75" customHeight="1">
      <c r="A736" s="422">
        <v>44368.0</v>
      </c>
      <c r="B736" s="423">
        <v>5130872.155</v>
      </c>
    </row>
    <row r="737" ht="15.75" customHeight="1">
      <c r="A737" s="422">
        <v>44367.0</v>
      </c>
      <c r="B737" s="423">
        <v>5099285.989</v>
      </c>
    </row>
    <row r="738" ht="15.75" customHeight="1">
      <c r="A738" s="422">
        <v>44364.0</v>
      </c>
      <c r="B738" s="423">
        <v>5081348.247</v>
      </c>
    </row>
    <row r="739" ht="15.75" customHeight="1">
      <c r="A739" s="422">
        <v>44363.0</v>
      </c>
      <c r="B739" s="423">
        <v>5083160.798</v>
      </c>
    </row>
    <row r="740" ht="15.75" customHeight="1">
      <c r="A740" s="422">
        <v>44362.0</v>
      </c>
      <c r="B740" s="423">
        <v>5066227.038</v>
      </c>
    </row>
    <row r="741" ht="15.75" customHeight="1">
      <c r="A741" s="422">
        <v>44361.0</v>
      </c>
      <c r="B741" s="423">
        <v>5063437.672</v>
      </c>
    </row>
    <row r="742" ht="15.75" customHeight="1">
      <c r="A742" s="422">
        <v>44360.0</v>
      </c>
      <c r="B742" s="423">
        <v>5083499.952</v>
      </c>
    </row>
    <row r="743" ht="15.75" customHeight="1">
      <c r="A743" s="422">
        <v>44357.0</v>
      </c>
      <c r="B743" s="423">
        <v>5099377.7</v>
      </c>
    </row>
    <row r="744" ht="15.75" customHeight="1">
      <c r="A744" s="422">
        <v>44356.0</v>
      </c>
      <c r="B744" s="423">
        <v>5097647.831</v>
      </c>
    </row>
    <row r="745" ht="15.75" customHeight="1">
      <c r="A745" s="422">
        <v>44355.0</v>
      </c>
      <c r="B745" s="423">
        <v>5087139.374</v>
      </c>
    </row>
    <row r="746" ht="15.75" customHeight="1">
      <c r="A746" s="422">
        <v>44354.0</v>
      </c>
      <c r="B746" s="423">
        <v>5065140.314</v>
      </c>
    </row>
    <row r="747" ht="15.75" customHeight="1">
      <c r="A747" s="422">
        <v>44353.0</v>
      </c>
      <c r="B747" s="423">
        <v>5083684.671</v>
      </c>
    </row>
    <row r="748" ht="15.75" customHeight="1">
      <c r="A748" s="422">
        <v>44350.0</v>
      </c>
      <c r="B748" s="423">
        <v>5089474.575</v>
      </c>
    </row>
    <row r="749" ht="15.75" customHeight="1">
      <c r="A749" s="422">
        <v>44349.0</v>
      </c>
      <c r="B749" s="423">
        <v>5052255.87</v>
      </c>
    </row>
    <row r="750" ht="15.75" customHeight="1">
      <c r="A750" s="422">
        <v>44348.0</v>
      </c>
      <c r="B750" s="423">
        <v>5041669.13</v>
      </c>
    </row>
    <row r="751" ht="15.75" customHeight="1">
      <c r="A751" s="422">
        <v>44347.0</v>
      </c>
      <c r="B751" s="423">
        <v>5038687.665</v>
      </c>
    </row>
    <row r="752" ht="15.75" customHeight="1">
      <c r="A752" s="422">
        <v>44346.0</v>
      </c>
      <c r="B752" s="423">
        <v>5034594.785</v>
      </c>
    </row>
    <row r="753" ht="15.75" customHeight="1">
      <c r="A753" s="422">
        <v>44343.0</v>
      </c>
      <c r="B753" s="423">
        <v>5027435.028</v>
      </c>
    </row>
    <row r="754" ht="15.75" customHeight="1">
      <c r="A754" s="422">
        <v>44341.0</v>
      </c>
      <c r="B754" s="423">
        <v>4985806.715</v>
      </c>
    </row>
    <row r="755" ht="15.75" customHeight="1">
      <c r="A755" s="422">
        <v>44340.0</v>
      </c>
      <c r="B755" s="423">
        <v>4964542.402</v>
      </c>
    </row>
    <row r="756" ht="15.75" customHeight="1">
      <c r="A756" s="422">
        <v>44339.0</v>
      </c>
      <c r="B756" s="423">
        <v>4912253.466</v>
      </c>
    </row>
    <row r="757" ht="15.75" customHeight="1">
      <c r="A757" s="422">
        <v>44336.0</v>
      </c>
      <c r="B757" s="423">
        <v>4922920.966</v>
      </c>
    </row>
    <row r="758" ht="15.75" customHeight="1">
      <c r="A758" s="422">
        <v>44335.0</v>
      </c>
      <c r="B758" s="423">
        <v>4957426.849</v>
      </c>
    </row>
    <row r="759" ht="15.75" customHeight="1">
      <c r="A759" s="422">
        <v>44334.0</v>
      </c>
      <c r="B759" s="423">
        <v>4949550.683</v>
      </c>
    </row>
    <row r="760" ht="15.75" customHeight="1">
      <c r="A760" s="422">
        <v>44333.0</v>
      </c>
      <c r="B760" s="423">
        <v>4964613.985</v>
      </c>
    </row>
    <row r="761" ht="15.75" customHeight="1">
      <c r="A761" s="422">
        <v>44332.0</v>
      </c>
      <c r="B761" s="423">
        <v>4930746.89</v>
      </c>
    </row>
    <row r="762" ht="15.75" customHeight="1">
      <c r="A762" s="422">
        <v>44328.0</v>
      </c>
      <c r="B762" s="423">
        <v>4899405.384</v>
      </c>
    </row>
    <row r="763" ht="15.75" customHeight="1">
      <c r="A763" s="422">
        <v>44327.0</v>
      </c>
      <c r="B763" s="423">
        <v>4886303.777</v>
      </c>
    </row>
    <row r="764" ht="15.75" customHeight="1">
      <c r="A764" s="422">
        <v>44325.0</v>
      </c>
      <c r="B764" s="423">
        <v>4831659.082</v>
      </c>
    </row>
    <row r="765" ht="15.75" customHeight="1">
      <c r="A765" s="422">
        <v>44322.0</v>
      </c>
      <c r="B765" s="423">
        <v>4776567.326</v>
      </c>
    </row>
    <row r="766" ht="15.75" customHeight="1">
      <c r="A766" s="422">
        <v>44321.0</v>
      </c>
      <c r="B766" s="423">
        <v>4755454.28</v>
      </c>
    </row>
    <row r="767" ht="15.75" customHeight="1">
      <c r="A767" s="422">
        <v>44320.0</v>
      </c>
      <c r="B767" s="423">
        <v>4733266.449</v>
      </c>
    </row>
    <row r="768" ht="15.75" customHeight="1">
      <c r="A768" s="422">
        <v>44319.0</v>
      </c>
      <c r="B768" s="423">
        <v>4725311.463</v>
      </c>
    </row>
    <row r="769" ht="15.75" customHeight="1">
      <c r="A769" s="422">
        <v>44318.0</v>
      </c>
      <c r="B769" s="423">
        <v>4727431.74</v>
      </c>
    </row>
    <row r="770" ht="15.75" customHeight="1">
      <c r="A770" s="422">
        <v>44315.0</v>
      </c>
      <c r="B770" s="423">
        <v>4707127.896</v>
      </c>
    </row>
    <row r="771" ht="15.75" customHeight="1">
      <c r="A771" s="422">
        <v>44314.0</v>
      </c>
      <c r="B771" s="423">
        <v>4700199.696</v>
      </c>
    </row>
    <row r="772" ht="15.75" customHeight="1">
      <c r="A772" s="422">
        <v>44313.0</v>
      </c>
      <c r="B772" s="423">
        <v>4683120.281</v>
      </c>
    </row>
    <row r="773" ht="15.75" customHeight="1">
      <c r="A773" s="422">
        <v>44312.0</v>
      </c>
      <c r="B773" s="423">
        <v>4727774.15</v>
      </c>
    </row>
    <row r="774" ht="15.75" customHeight="1">
      <c r="A774" s="422">
        <v>44311.0</v>
      </c>
      <c r="B774" s="423">
        <v>4726171.648</v>
      </c>
    </row>
    <row r="775" ht="15.75" customHeight="1">
      <c r="A775" s="422">
        <v>44308.0</v>
      </c>
      <c r="B775" s="423">
        <v>4683168.172</v>
      </c>
    </row>
    <row r="776" ht="15.75" customHeight="1">
      <c r="A776" s="422">
        <v>44307.0</v>
      </c>
      <c r="B776" s="423">
        <v>4685196.995</v>
      </c>
    </row>
    <row r="777" ht="15.75" customHeight="1">
      <c r="A777" s="422">
        <v>44306.0</v>
      </c>
      <c r="B777" s="423">
        <v>4690956.967</v>
      </c>
    </row>
    <row r="778" ht="15.75" customHeight="1">
      <c r="A778" s="422">
        <v>44305.0</v>
      </c>
      <c r="B778" s="423">
        <v>4643153.512</v>
      </c>
    </row>
    <row r="779" ht="15.75" customHeight="1">
      <c r="A779" s="422">
        <v>44304.0</v>
      </c>
      <c r="B779" s="423">
        <v>4632913.175</v>
      </c>
    </row>
    <row r="780" ht="15.75" customHeight="1">
      <c r="A780" s="422">
        <v>44301.0</v>
      </c>
      <c r="B780" s="423">
        <v>4627543.912</v>
      </c>
    </row>
    <row r="781" ht="15.75" customHeight="1">
      <c r="A781" s="422">
        <v>44299.0</v>
      </c>
      <c r="B781" s="423">
        <v>4585331.796</v>
      </c>
    </row>
    <row r="782" ht="15.75" customHeight="1">
      <c r="A782" s="422">
        <v>44298.0</v>
      </c>
      <c r="B782" s="423">
        <v>4522790.664</v>
      </c>
    </row>
    <row r="783" ht="15.75" customHeight="1">
      <c r="A783" s="422">
        <v>44297.0</v>
      </c>
      <c r="B783" s="423">
        <v>4510333.436</v>
      </c>
    </row>
    <row r="784" ht="15.75" customHeight="1">
      <c r="A784" s="422">
        <v>44294.0</v>
      </c>
      <c r="B784" s="423">
        <v>4592399.859</v>
      </c>
    </row>
    <row r="785" ht="15.75" customHeight="1">
      <c r="A785" s="422">
        <v>44293.0</v>
      </c>
      <c r="B785" s="423">
        <v>4651265.806</v>
      </c>
    </row>
    <row r="786" ht="15.75" customHeight="1">
      <c r="A786" s="422">
        <v>44292.0</v>
      </c>
      <c r="B786" s="423">
        <v>4610575.019</v>
      </c>
    </row>
    <row r="787" ht="15.75" customHeight="1">
      <c r="A787" s="422">
        <v>44291.0</v>
      </c>
      <c r="B787" s="423">
        <v>4509308.035</v>
      </c>
    </row>
    <row r="788" ht="15.75" customHeight="1">
      <c r="A788" s="422">
        <v>44290.0</v>
      </c>
      <c r="B788" s="423">
        <v>4433457.556</v>
      </c>
    </row>
    <row r="789" ht="15.75" customHeight="1">
      <c r="A789" s="422">
        <v>44287.0</v>
      </c>
      <c r="B789" s="423">
        <v>4586805.028</v>
      </c>
    </row>
    <row r="790" ht="15.75" customHeight="1">
      <c r="A790" s="422">
        <v>44286.0</v>
      </c>
      <c r="B790" s="423">
        <v>4589023.392</v>
      </c>
    </row>
    <row r="791" ht="15.75" customHeight="1">
      <c r="A791" s="422">
        <v>44284.0</v>
      </c>
      <c r="B791" s="423">
        <v>4668941.153</v>
      </c>
    </row>
    <row r="792" ht="15.75" customHeight="1">
      <c r="A792" s="422">
        <v>44283.0</v>
      </c>
      <c r="B792" s="423">
        <v>4643443.408</v>
      </c>
    </row>
    <row r="793" ht="15.75" customHeight="1">
      <c r="A793" s="422">
        <v>44280.0</v>
      </c>
      <c r="B793" s="423">
        <v>4633946.005</v>
      </c>
    </row>
    <row r="794" ht="15.75" customHeight="1">
      <c r="A794" s="422">
        <v>44279.0</v>
      </c>
      <c r="B794" s="423">
        <v>4635154.955</v>
      </c>
    </row>
    <row r="795" ht="15.75" customHeight="1">
      <c r="A795" s="422">
        <v>44278.0</v>
      </c>
      <c r="B795" s="423">
        <v>4700780.986</v>
      </c>
    </row>
    <row r="796" ht="15.75" customHeight="1">
      <c r="A796" s="422">
        <v>44277.0</v>
      </c>
      <c r="B796" s="423">
        <v>4723017.078</v>
      </c>
    </row>
    <row r="797" ht="15.75" customHeight="1">
      <c r="A797" s="422">
        <v>44276.0</v>
      </c>
      <c r="B797" s="423">
        <v>4646007.235</v>
      </c>
    </row>
    <row r="798" ht="15.75" customHeight="1">
      <c r="A798" s="422">
        <v>44273.0</v>
      </c>
      <c r="B798" s="423">
        <v>4720976.367</v>
      </c>
    </row>
    <row r="799" ht="15.75" customHeight="1">
      <c r="A799" s="422">
        <v>44271.0</v>
      </c>
      <c r="B799" s="423">
        <v>4785141.588</v>
      </c>
    </row>
    <row r="800" ht="15.75" customHeight="1">
      <c r="A800" s="422">
        <v>44270.0</v>
      </c>
      <c r="B800" s="423">
        <v>4802784.73</v>
      </c>
    </row>
    <row r="801" ht="15.75" customHeight="1">
      <c r="A801" s="422">
        <v>44269.0</v>
      </c>
      <c r="B801" s="423">
        <v>4778696.223</v>
      </c>
    </row>
    <row r="802" ht="15.75" customHeight="1">
      <c r="A802" s="422">
        <v>44266.0</v>
      </c>
      <c r="B802" s="423">
        <v>4828543.084</v>
      </c>
    </row>
    <row r="803" ht="15.75" customHeight="1">
      <c r="A803" s="422">
        <v>44265.0</v>
      </c>
      <c r="B803" s="423">
        <v>4852161.043</v>
      </c>
    </row>
    <row r="804" ht="15.75" customHeight="1">
      <c r="A804" s="422">
        <v>44264.0</v>
      </c>
      <c r="B804" s="423">
        <v>4859864.281</v>
      </c>
    </row>
    <row r="805" ht="15.75" customHeight="1">
      <c r="A805" s="422">
        <v>44263.0</v>
      </c>
      <c r="B805" s="423">
        <v>4838979.933</v>
      </c>
    </row>
    <row r="806" ht="15.75" customHeight="1">
      <c r="A806" s="422">
        <v>44262.0</v>
      </c>
      <c r="B806" s="423">
        <v>4809947.752</v>
      </c>
    </row>
    <row r="807" ht="15.75" customHeight="1">
      <c r="A807" s="422">
        <v>44259.0</v>
      </c>
      <c r="B807" s="423">
        <v>4730956.638</v>
      </c>
    </row>
    <row r="808" ht="15.75" customHeight="1">
      <c r="A808" s="422">
        <v>44258.0</v>
      </c>
      <c r="B808" s="423">
        <v>4714101.657</v>
      </c>
    </row>
    <row r="809" ht="15.75" customHeight="1">
      <c r="A809" s="422">
        <v>44257.0</v>
      </c>
      <c r="B809" s="423">
        <v>4722884.404</v>
      </c>
    </row>
    <row r="810" ht="15.75" customHeight="1">
      <c r="A810" s="422">
        <v>44256.0</v>
      </c>
      <c r="B810" s="423">
        <v>4671722.207</v>
      </c>
    </row>
    <row r="811" ht="15.75" customHeight="1">
      <c r="A811" s="422">
        <v>44255.0</v>
      </c>
      <c r="B811" s="423">
        <v>4657366.089</v>
      </c>
    </row>
    <row r="812" ht="15.75" customHeight="1">
      <c r="A812" s="422">
        <v>44252.0</v>
      </c>
      <c r="B812" s="423">
        <v>4669555.486</v>
      </c>
    </row>
    <row r="813" ht="15.75" customHeight="1">
      <c r="A813" s="422">
        <v>44251.0</v>
      </c>
      <c r="B813" s="423">
        <v>4640581.49</v>
      </c>
    </row>
    <row r="814" ht="15.75" customHeight="1">
      <c r="A814" s="422">
        <v>44250.0</v>
      </c>
      <c r="B814" s="423">
        <v>4570041.524</v>
      </c>
    </row>
    <row r="815" ht="15.75" customHeight="1">
      <c r="A815" s="422">
        <v>44249.0</v>
      </c>
      <c r="B815" s="423">
        <v>4600803.781</v>
      </c>
    </row>
    <row r="816" ht="15.75" customHeight="1">
      <c r="A816" s="422">
        <v>44245.0</v>
      </c>
      <c r="B816" s="423">
        <v>4656582.8</v>
      </c>
    </row>
    <row r="817" ht="15.75" customHeight="1">
      <c r="A817" s="422">
        <v>44244.0</v>
      </c>
      <c r="B817" s="423">
        <v>4686912.052</v>
      </c>
    </row>
    <row r="818" ht="15.75" customHeight="1">
      <c r="A818" s="422">
        <v>44243.0</v>
      </c>
      <c r="B818" s="423">
        <v>4717475.195</v>
      </c>
    </row>
    <row r="819" ht="15.75" customHeight="1">
      <c r="A819" s="422">
        <v>44242.0</v>
      </c>
      <c r="B819" s="423">
        <v>4748355.124</v>
      </c>
    </row>
    <row r="820" ht="15.75" customHeight="1">
      <c r="A820" s="422">
        <v>44241.0</v>
      </c>
      <c r="B820" s="423">
        <v>4656484.374</v>
      </c>
    </row>
    <row r="821" ht="15.75" customHeight="1">
      <c r="A821" s="422">
        <v>44238.0</v>
      </c>
      <c r="B821" s="423">
        <v>4697107.917</v>
      </c>
    </row>
    <row r="822" ht="15.75" customHeight="1">
      <c r="A822" s="422">
        <v>44237.0</v>
      </c>
      <c r="B822" s="423">
        <v>4709237.02</v>
      </c>
    </row>
    <row r="823" ht="15.75" customHeight="1">
      <c r="A823" s="422">
        <v>44236.0</v>
      </c>
      <c r="B823" s="423">
        <v>4688364.496</v>
      </c>
    </row>
    <row r="824" ht="15.75" customHeight="1">
      <c r="A824" s="422">
        <v>44235.0</v>
      </c>
      <c r="B824" s="423">
        <v>4583952.072</v>
      </c>
    </row>
    <row r="825" ht="15.75" customHeight="1">
      <c r="A825" s="422">
        <v>44234.0</v>
      </c>
      <c r="B825" s="423">
        <v>4690691.007</v>
      </c>
    </row>
    <row r="826" ht="15.75" customHeight="1">
      <c r="A826" s="422">
        <v>44231.0</v>
      </c>
      <c r="B826" s="423">
        <v>4793044.236</v>
      </c>
    </row>
    <row r="827" ht="15.75" customHeight="1">
      <c r="A827" s="422">
        <v>44230.0</v>
      </c>
      <c r="B827" s="423">
        <v>4767164.597</v>
      </c>
    </row>
    <row r="828" ht="15.75" customHeight="1">
      <c r="A828" s="422">
        <v>44229.0</v>
      </c>
      <c r="B828" s="423">
        <v>4766304.712</v>
      </c>
    </row>
    <row r="829" ht="15.75" customHeight="1">
      <c r="A829" s="422">
        <v>44228.0</v>
      </c>
      <c r="B829" s="423">
        <v>4758856.57</v>
      </c>
    </row>
    <row r="830" ht="15.75" customHeight="1">
      <c r="A830" s="422">
        <v>44227.0</v>
      </c>
      <c r="B830" s="423">
        <v>4790286.475</v>
      </c>
    </row>
    <row r="831" ht="15.75" customHeight="1">
      <c r="A831" s="422">
        <v>44224.0</v>
      </c>
      <c r="B831" s="423">
        <v>4840126.965</v>
      </c>
    </row>
    <row r="832" ht="15.75" customHeight="1">
      <c r="A832" s="422">
        <v>44223.0</v>
      </c>
      <c r="B832" s="423">
        <v>4822800.084</v>
      </c>
    </row>
    <row r="833" ht="15.75" customHeight="1">
      <c r="A833" s="422">
        <v>44222.0</v>
      </c>
      <c r="B833" s="423">
        <v>4784472.072</v>
      </c>
    </row>
    <row r="834" ht="15.75" customHeight="1">
      <c r="A834" s="422">
        <v>44221.0</v>
      </c>
      <c r="B834" s="423">
        <v>4853007.588</v>
      </c>
    </row>
    <row r="835" ht="15.75" customHeight="1">
      <c r="A835" s="422">
        <v>44220.0</v>
      </c>
      <c r="B835" s="423">
        <v>4882822.924</v>
      </c>
    </row>
    <row r="836" ht="15.75" customHeight="1">
      <c r="A836" s="422">
        <v>44217.0</v>
      </c>
      <c r="B836" s="423">
        <v>4922890.521</v>
      </c>
    </row>
    <row r="837" ht="15.75" customHeight="1">
      <c r="A837" s="422">
        <v>44216.0</v>
      </c>
      <c r="B837" s="423">
        <v>4918797.851</v>
      </c>
    </row>
    <row r="838" ht="15.75" customHeight="1">
      <c r="A838" s="422">
        <v>44215.0</v>
      </c>
      <c r="B838" s="423">
        <v>4896354.864</v>
      </c>
    </row>
    <row r="839" ht="15.75" customHeight="1">
      <c r="A839" s="422">
        <v>44214.0</v>
      </c>
      <c r="B839" s="423">
        <v>4892892.272</v>
      </c>
    </row>
    <row r="840" ht="15.75" customHeight="1">
      <c r="A840" s="422">
        <v>44213.0</v>
      </c>
      <c r="B840" s="423">
        <v>4959601.318</v>
      </c>
    </row>
    <row r="841" ht="15.75" customHeight="1">
      <c r="A841" s="422">
        <v>44210.0</v>
      </c>
      <c r="B841" s="423">
        <v>5017096.48</v>
      </c>
    </row>
    <row r="842" ht="15.75" customHeight="1">
      <c r="A842" s="422">
        <v>44209.0</v>
      </c>
      <c r="B842" s="423">
        <v>4903162.728</v>
      </c>
    </row>
    <row r="843" ht="15.75" customHeight="1">
      <c r="A843" s="422">
        <v>44208.0</v>
      </c>
      <c r="B843" s="423">
        <v>4937511.294</v>
      </c>
    </row>
    <row r="844" ht="15.75" customHeight="1">
      <c r="A844" s="422">
        <v>44207.0</v>
      </c>
      <c r="B844" s="423">
        <v>4812510.608</v>
      </c>
    </row>
    <row r="845" ht="15.75" customHeight="1">
      <c r="A845" s="422">
        <v>44206.0</v>
      </c>
      <c r="B845" s="423">
        <v>4745440.062</v>
      </c>
    </row>
    <row r="846" ht="15.75" customHeight="1">
      <c r="A846" s="422">
        <v>44203.0</v>
      </c>
      <c r="B846" s="423">
        <v>4702700.385</v>
      </c>
    </row>
    <row r="847" ht="15.75" customHeight="1">
      <c r="A847" s="422">
        <v>44202.0</v>
      </c>
      <c r="B847" s="423">
        <v>4692888.435</v>
      </c>
    </row>
    <row r="848" ht="15.75" customHeight="1">
      <c r="A848" s="422">
        <v>44201.0</v>
      </c>
      <c r="B848" s="423">
        <v>4677035.919</v>
      </c>
    </row>
    <row r="849" ht="15.75" customHeight="1">
      <c r="A849" s="422">
        <v>44200.0</v>
      </c>
      <c r="B849" s="423">
        <v>4687613.425</v>
      </c>
    </row>
    <row r="850" ht="15.75" customHeight="1">
      <c r="A850" s="422">
        <v>44199.0</v>
      </c>
      <c r="B850" s="423">
        <v>4646374.183</v>
      </c>
    </row>
    <row r="851" ht="15.75" customHeight="1">
      <c r="A851" s="422">
        <v>44195.0</v>
      </c>
      <c r="B851" s="423">
        <v>4482300.522</v>
      </c>
    </row>
    <row r="852" ht="15.75" customHeight="1">
      <c r="A852" s="422">
        <v>44194.0</v>
      </c>
      <c r="B852" s="423">
        <v>4442036.168</v>
      </c>
    </row>
    <row r="853" ht="15.75" customHeight="1">
      <c r="A853" s="422">
        <v>44193.0</v>
      </c>
      <c r="B853" s="423">
        <v>4418284.426</v>
      </c>
    </row>
    <row r="854" ht="15.75" customHeight="1">
      <c r="A854" s="422">
        <v>44192.0</v>
      </c>
      <c r="B854" s="423">
        <v>4393977.644</v>
      </c>
    </row>
    <row r="855" ht="15.75" customHeight="1">
      <c r="A855" s="422">
        <v>44189.0</v>
      </c>
      <c r="B855" s="423">
        <v>4257945.58</v>
      </c>
    </row>
    <row r="856" ht="15.75" customHeight="1">
      <c r="A856" s="422">
        <v>44188.0</v>
      </c>
      <c r="B856" s="423">
        <v>4126808.043</v>
      </c>
    </row>
    <row r="857" ht="15.75" customHeight="1">
      <c r="A857" s="422">
        <v>44187.0</v>
      </c>
      <c r="B857" s="423">
        <v>4130335.109</v>
      </c>
    </row>
    <row r="858" ht="15.75" customHeight="1">
      <c r="A858" s="422">
        <v>44186.0</v>
      </c>
      <c r="B858" s="423">
        <v>4150629.38</v>
      </c>
    </row>
    <row r="859" ht="15.75" customHeight="1">
      <c r="A859" s="422">
        <v>44185.0</v>
      </c>
      <c r="B859" s="423">
        <v>4147087.541</v>
      </c>
    </row>
    <row r="860" ht="15.75" customHeight="1">
      <c r="A860" s="422">
        <v>44182.0</v>
      </c>
      <c r="B860" s="423">
        <v>4169472.371</v>
      </c>
    </row>
    <row r="861" ht="15.75" customHeight="1">
      <c r="A861" s="422">
        <v>44180.0</v>
      </c>
      <c r="B861" s="423">
        <v>4180564.616</v>
      </c>
    </row>
    <row r="862" ht="15.75" customHeight="1">
      <c r="A862" s="422">
        <v>44179.0</v>
      </c>
      <c r="B862" s="423">
        <v>4168639.117</v>
      </c>
    </row>
    <row r="863" ht="15.75" customHeight="1">
      <c r="A863" s="422">
        <v>44178.0</v>
      </c>
      <c r="B863" s="423">
        <v>4162613.156</v>
      </c>
    </row>
    <row r="864" ht="15.75" customHeight="1">
      <c r="A864" s="422">
        <v>44175.0</v>
      </c>
      <c r="B864" s="423">
        <v>4106177.335</v>
      </c>
    </row>
    <row r="865" ht="15.75" customHeight="1">
      <c r="A865" s="422">
        <v>44174.0</v>
      </c>
      <c r="B865" s="423">
        <v>4062747.878</v>
      </c>
    </row>
    <row r="866" ht="15.75" customHeight="1">
      <c r="A866" s="422">
        <v>44173.0</v>
      </c>
      <c r="B866" s="423">
        <v>4048705.057</v>
      </c>
    </row>
    <row r="867" ht="15.75" customHeight="1">
      <c r="A867" s="422">
        <v>44172.0</v>
      </c>
      <c r="B867" s="423">
        <v>4045289.318</v>
      </c>
    </row>
    <row r="868" ht="15.75" customHeight="1">
      <c r="A868" s="422">
        <v>44171.0</v>
      </c>
      <c r="B868" s="423">
        <v>4030108.164</v>
      </c>
    </row>
    <row r="869" ht="15.75" customHeight="1">
      <c r="A869" s="422">
        <v>44168.0</v>
      </c>
      <c r="B869" s="423">
        <v>3992786.262</v>
      </c>
    </row>
    <row r="870" ht="15.75" customHeight="1">
      <c r="A870" s="422">
        <v>44167.0</v>
      </c>
      <c r="B870" s="423">
        <v>3965123.666</v>
      </c>
    </row>
    <row r="871" ht="15.75" customHeight="1">
      <c r="A871" s="422">
        <v>44166.0</v>
      </c>
      <c r="B871" s="423">
        <v>3927800.625</v>
      </c>
    </row>
    <row r="872" ht="15.75" customHeight="1">
      <c r="A872" s="422">
        <v>44165.0</v>
      </c>
      <c r="B872" s="423">
        <v>3899792.137</v>
      </c>
    </row>
    <row r="873" ht="15.75" customHeight="1">
      <c r="A873" s="422">
        <v>44164.0</v>
      </c>
      <c r="B873" s="423">
        <v>3907958.637</v>
      </c>
    </row>
    <row r="874" ht="15.75" customHeight="1">
      <c r="A874" s="422">
        <v>44161.0</v>
      </c>
      <c r="B874" s="423">
        <v>3905335.648</v>
      </c>
    </row>
    <row r="875" ht="15.75" customHeight="1">
      <c r="A875" s="422">
        <v>44160.0</v>
      </c>
      <c r="B875" s="423">
        <v>3904474.993</v>
      </c>
    </row>
    <row r="876" ht="15.75" customHeight="1">
      <c r="A876" s="422">
        <v>44159.0</v>
      </c>
      <c r="B876" s="423">
        <v>3893341.157</v>
      </c>
    </row>
    <row r="877" ht="15.75" customHeight="1">
      <c r="A877" s="422">
        <v>44158.0</v>
      </c>
      <c r="B877" s="423">
        <v>3877235.385</v>
      </c>
    </row>
    <row r="878" ht="15.75" customHeight="1">
      <c r="A878" s="422">
        <v>44157.0</v>
      </c>
      <c r="B878" s="423">
        <v>3904016.04</v>
      </c>
    </row>
    <row r="879" ht="15.75" customHeight="1">
      <c r="A879" s="422">
        <v>44154.0</v>
      </c>
      <c r="B879" s="423">
        <v>3932998.262</v>
      </c>
    </row>
    <row r="880" ht="15.75" customHeight="1">
      <c r="A880" s="422">
        <v>44153.0</v>
      </c>
      <c r="B880" s="423">
        <v>3943240.848</v>
      </c>
    </row>
    <row r="881" ht="15.75" customHeight="1">
      <c r="A881" s="422">
        <v>44152.0</v>
      </c>
      <c r="B881" s="423">
        <v>3959646.073</v>
      </c>
    </row>
    <row r="882" ht="15.75" customHeight="1">
      <c r="A882" s="422">
        <v>44151.0</v>
      </c>
      <c r="B882" s="423">
        <v>3954949.0</v>
      </c>
    </row>
    <row r="883" ht="15.75" customHeight="1">
      <c r="A883" s="422">
        <v>44150.0</v>
      </c>
      <c r="B883" s="423">
        <v>3960154.428</v>
      </c>
    </row>
    <row r="884" ht="15.75" customHeight="1">
      <c r="A884" s="422">
        <v>44147.0</v>
      </c>
      <c r="B884" s="423">
        <v>3984753.89</v>
      </c>
    </row>
    <row r="885" ht="15.75" customHeight="1">
      <c r="A885" s="422">
        <v>44146.0</v>
      </c>
      <c r="B885" s="423">
        <v>3969836.595</v>
      </c>
    </row>
    <row r="886" ht="15.75" customHeight="1">
      <c r="A886" s="422">
        <v>44145.0</v>
      </c>
      <c r="B886" s="423">
        <v>3980190.709</v>
      </c>
    </row>
    <row r="887" ht="15.75" customHeight="1">
      <c r="A887" s="422">
        <v>44144.0</v>
      </c>
      <c r="B887" s="423">
        <v>3997977.713</v>
      </c>
    </row>
    <row r="888" ht="15.75" customHeight="1">
      <c r="A888" s="422">
        <v>44143.0</v>
      </c>
      <c r="B888" s="423">
        <v>3997622.635</v>
      </c>
    </row>
    <row r="889" ht="15.75" customHeight="1">
      <c r="A889" s="422">
        <v>44140.0</v>
      </c>
      <c r="B889" s="423">
        <v>3980412.277</v>
      </c>
    </row>
    <row r="890" ht="15.75" customHeight="1">
      <c r="A890" s="422">
        <v>44139.0</v>
      </c>
      <c r="B890" s="423">
        <v>3949564.597</v>
      </c>
    </row>
    <row r="891" ht="15.75" customHeight="1">
      <c r="A891" s="422">
        <v>44138.0</v>
      </c>
      <c r="B891" s="423">
        <v>3950634.827</v>
      </c>
    </row>
    <row r="892" ht="15.75" customHeight="1">
      <c r="A892" s="422">
        <v>44137.0</v>
      </c>
      <c r="B892" s="423">
        <v>3956403.298</v>
      </c>
    </row>
    <row r="893" ht="15.75" customHeight="1">
      <c r="A893" s="422">
        <v>44136.0</v>
      </c>
      <c r="B893" s="423">
        <v>3950997.012</v>
      </c>
    </row>
    <row r="894" ht="15.75" customHeight="1">
      <c r="A894" s="422">
        <v>44133.0</v>
      </c>
      <c r="B894" s="423">
        <v>3912515.012</v>
      </c>
    </row>
    <row r="895" ht="15.75" customHeight="1">
      <c r="A895" s="422">
        <v>44132.0</v>
      </c>
      <c r="B895" s="423">
        <v>3889870.554</v>
      </c>
    </row>
    <row r="896" ht="15.75" customHeight="1">
      <c r="A896" s="422">
        <v>44131.0</v>
      </c>
      <c r="B896" s="423">
        <v>3914866.192</v>
      </c>
    </row>
    <row r="897" ht="15.75" customHeight="1">
      <c r="A897" s="422">
        <v>44129.0</v>
      </c>
      <c r="B897" s="423">
        <v>3933545.097</v>
      </c>
    </row>
    <row r="898" ht="15.75" customHeight="1">
      <c r="A898" s="422">
        <v>44126.0</v>
      </c>
      <c r="B898" s="423">
        <v>3965750.521</v>
      </c>
    </row>
    <row r="899" ht="15.75" customHeight="1">
      <c r="A899" s="422">
        <v>44125.0</v>
      </c>
      <c r="B899" s="423">
        <v>3980992.197</v>
      </c>
    </row>
    <row r="900" ht="15.75" customHeight="1">
      <c r="A900" s="422">
        <v>44124.0</v>
      </c>
      <c r="B900" s="423">
        <v>3981936.462</v>
      </c>
    </row>
    <row r="901" ht="15.75" customHeight="1">
      <c r="A901" s="422">
        <v>44123.0</v>
      </c>
      <c r="B901" s="423">
        <v>3986155.301</v>
      </c>
    </row>
    <row r="902" ht="15.75" customHeight="1">
      <c r="A902" s="422">
        <v>44122.0</v>
      </c>
      <c r="B902" s="423">
        <v>3987092.537</v>
      </c>
    </row>
    <row r="903" ht="15.75" customHeight="1">
      <c r="A903" s="422">
        <v>44119.0</v>
      </c>
      <c r="B903" s="423">
        <v>3985519.753</v>
      </c>
    </row>
    <row r="904" ht="15.75" customHeight="1">
      <c r="A904" s="422">
        <v>44118.0</v>
      </c>
      <c r="B904" s="423">
        <v>3946649.148</v>
      </c>
    </row>
    <row r="905" ht="15.75" customHeight="1">
      <c r="A905" s="422">
        <v>44117.0</v>
      </c>
      <c r="B905" s="423">
        <v>3926764.266</v>
      </c>
    </row>
    <row r="906" ht="15.75" customHeight="1">
      <c r="A906" s="422">
        <v>44116.0</v>
      </c>
      <c r="B906" s="423">
        <v>3926133.386</v>
      </c>
    </row>
    <row r="907" ht="15.75" customHeight="1">
      <c r="A907" s="422">
        <v>44115.0</v>
      </c>
      <c r="B907" s="423">
        <v>3971430.302</v>
      </c>
    </row>
    <row r="908" ht="15.75" customHeight="1">
      <c r="A908" s="422">
        <v>44112.0</v>
      </c>
      <c r="B908" s="423">
        <v>3996740.562</v>
      </c>
    </row>
    <row r="909" ht="15.75" customHeight="1">
      <c r="A909" s="422">
        <v>44111.0</v>
      </c>
      <c r="B909" s="423">
        <v>4026777.39</v>
      </c>
    </row>
    <row r="910" ht="15.75" customHeight="1">
      <c r="A910" s="422">
        <v>44110.0</v>
      </c>
      <c r="B910" s="423">
        <v>4038769.23</v>
      </c>
    </row>
    <row r="911" ht="15.75" customHeight="1">
      <c r="A911" s="422">
        <v>44109.0</v>
      </c>
      <c r="B911" s="423">
        <v>4036750.631</v>
      </c>
    </row>
    <row r="912" ht="15.75" customHeight="1">
      <c r="A912" s="422">
        <v>44108.0</v>
      </c>
      <c r="B912" s="423">
        <v>4045765.15</v>
      </c>
    </row>
    <row r="913" ht="15.75" customHeight="1">
      <c r="A913" s="422">
        <v>44105.0</v>
      </c>
      <c r="B913" s="423">
        <v>4033955.288</v>
      </c>
    </row>
    <row r="914" ht="15.75" customHeight="1">
      <c r="A914" s="422">
        <v>44104.0</v>
      </c>
      <c r="B914" s="423">
        <v>3996422.07</v>
      </c>
    </row>
    <row r="915" ht="15.75" customHeight="1">
      <c r="A915" s="422">
        <v>44103.0</v>
      </c>
      <c r="B915" s="423">
        <v>3986568.292</v>
      </c>
    </row>
    <row r="916" ht="15.75" customHeight="1">
      <c r="A916" s="422">
        <v>44102.0</v>
      </c>
      <c r="B916" s="423">
        <v>3978767.708</v>
      </c>
    </row>
    <row r="917" ht="15.75" customHeight="1">
      <c r="A917" s="422">
        <v>44101.0</v>
      </c>
      <c r="B917" s="423">
        <v>3952553.14</v>
      </c>
    </row>
    <row r="918" ht="15.75" customHeight="1">
      <c r="A918" s="422">
        <v>44098.0</v>
      </c>
      <c r="B918" s="423">
        <v>3946516.323</v>
      </c>
    </row>
    <row r="919" ht="15.75" customHeight="1">
      <c r="A919" s="422">
        <v>44097.0</v>
      </c>
      <c r="B919" s="423">
        <v>3892325.708</v>
      </c>
    </row>
    <row r="920" ht="15.75" customHeight="1">
      <c r="A920" s="422">
        <v>44096.0</v>
      </c>
      <c r="B920" s="423">
        <v>3769176.999</v>
      </c>
    </row>
    <row r="921" ht="15.75" customHeight="1">
      <c r="A921" s="422">
        <v>44095.0</v>
      </c>
      <c r="B921" s="423">
        <v>3795500.986</v>
      </c>
    </row>
    <row r="922" ht="15.75" customHeight="1">
      <c r="A922" s="422">
        <v>44094.0</v>
      </c>
      <c r="B922" s="423">
        <v>3839617.951</v>
      </c>
    </row>
    <row r="923" ht="15.75" customHeight="1">
      <c r="A923" s="422">
        <v>44091.0</v>
      </c>
      <c r="B923" s="423">
        <v>3856327.148</v>
      </c>
    </row>
    <row r="924" ht="15.75" customHeight="1">
      <c r="A924" s="422">
        <v>44090.0</v>
      </c>
      <c r="B924" s="423">
        <v>3867846.946</v>
      </c>
    </row>
    <row r="925" ht="15.75" customHeight="1">
      <c r="A925" s="422">
        <v>44089.0</v>
      </c>
      <c r="B925" s="423">
        <v>3862167.43</v>
      </c>
    </row>
    <row r="926" ht="15.75" customHeight="1">
      <c r="A926" s="422">
        <v>44088.0</v>
      </c>
      <c r="B926" s="423">
        <v>3852602.007</v>
      </c>
    </row>
    <row r="927" ht="15.75" customHeight="1">
      <c r="A927" s="422">
        <v>44087.0</v>
      </c>
      <c r="B927" s="423">
        <v>3846549.389</v>
      </c>
    </row>
    <row r="928" ht="15.75" customHeight="1">
      <c r="A928" s="422">
        <v>44084.0</v>
      </c>
      <c r="B928" s="423">
        <v>3789419.706</v>
      </c>
    </row>
    <row r="929" ht="15.75" customHeight="1">
      <c r="A929" s="422">
        <v>44083.0</v>
      </c>
      <c r="B929" s="423">
        <v>3763241.927</v>
      </c>
    </row>
    <row r="930" ht="15.75" customHeight="1">
      <c r="A930" s="422">
        <v>44082.0</v>
      </c>
      <c r="B930" s="423">
        <v>3756469.517</v>
      </c>
    </row>
    <row r="931" ht="15.75" customHeight="1">
      <c r="A931" s="422">
        <v>44081.0</v>
      </c>
      <c r="B931" s="423">
        <v>3736913.883</v>
      </c>
    </row>
    <row r="932" ht="15.75" customHeight="1">
      <c r="A932" s="422">
        <v>44080.0</v>
      </c>
      <c r="B932" s="423">
        <v>3730268.671</v>
      </c>
    </row>
    <row r="933" ht="15.75" customHeight="1">
      <c r="A933" s="422">
        <v>44077.0</v>
      </c>
      <c r="B933" s="423">
        <v>3725877.057</v>
      </c>
    </row>
    <row r="934" ht="15.75" customHeight="1">
      <c r="A934" s="422">
        <v>44076.0</v>
      </c>
      <c r="B934" s="423">
        <v>3706350.821</v>
      </c>
    </row>
    <row r="935" ht="15.75" customHeight="1">
      <c r="A935" s="422">
        <v>44075.0</v>
      </c>
      <c r="B935" s="423">
        <v>3687942.155</v>
      </c>
    </row>
    <row r="936" ht="15.75" customHeight="1">
      <c r="A936" s="422">
        <v>44074.0</v>
      </c>
      <c r="B936" s="423">
        <v>3698344.85</v>
      </c>
    </row>
    <row r="937" ht="15.75" customHeight="1">
      <c r="A937" s="422">
        <v>44070.0</v>
      </c>
      <c r="B937" s="423">
        <v>3696561.96</v>
      </c>
    </row>
    <row r="938" ht="15.75" customHeight="1">
      <c r="A938" s="422">
        <v>44069.0</v>
      </c>
      <c r="B938" s="423">
        <v>3674185.108</v>
      </c>
    </row>
    <row r="939" ht="15.75" customHeight="1">
      <c r="A939" s="422">
        <v>44068.0</v>
      </c>
      <c r="B939" s="423">
        <v>3631125.107</v>
      </c>
    </row>
    <row r="940" ht="15.75" customHeight="1">
      <c r="A940" s="422">
        <v>44067.0</v>
      </c>
      <c r="B940" s="423">
        <v>3611040.847</v>
      </c>
    </row>
    <row r="941" ht="15.75" customHeight="1">
      <c r="A941" s="422">
        <v>44066.0</v>
      </c>
      <c r="B941" s="423">
        <v>3616839.76</v>
      </c>
    </row>
    <row r="942" ht="15.75" customHeight="1">
      <c r="A942" s="422">
        <v>44063.0</v>
      </c>
      <c r="B942" s="423">
        <v>3597897.445</v>
      </c>
    </row>
    <row r="943" ht="15.75" customHeight="1">
      <c r="A943" s="422">
        <v>44062.0</v>
      </c>
      <c r="B943" s="423">
        <v>3592443.879</v>
      </c>
    </row>
    <row r="944" ht="15.75" customHeight="1">
      <c r="A944" s="422">
        <v>44061.0</v>
      </c>
      <c r="B944" s="423">
        <v>3557810.159</v>
      </c>
    </row>
    <row r="945" ht="15.75" customHeight="1">
      <c r="A945" s="422">
        <v>44060.0</v>
      </c>
      <c r="B945" s="423">
        <v>3595959.398</v>
      </c>
    </row>
    <row r="946" ht="15.75" customHeight="1">
      <c r="A946" s="422">
        <v>44059.0</v>
      </c>
      <c r="B946" s="423">
        <v>3635204.243</v>
      </c>
    </row>
    <row r="947" ht="15.75" customHeight="1">
      <c r="A947" s="422">
        <v>44056.0</v>
      </c>
      <c r="B947" s="423">
        <v>3550876.486</v>
      </c>
    </row>
    <row r="948" ht="15.75" customHeight="1">
      <c r="A948" s="422">
        <v>44055.0</v>
      </c>
      <c r="B948" s="423">
        <v>3522198.059</v>
      </c>
    </row>
    <row r="949" ht="15.75" customHeight="1">
      <c r="A949" s="422">
        <v>44053.0</v>
      </c>
      <c r="B949" s="423">
        <v>3454168.65</v>
      </c>
    </row>
    <row r="950" ht="15.75" customHeight="1">
      <c r="A950" s="422">
        <v>44052.0</v>
      </c>
      <c r="B950" s="423">
        <v>3451343.919</v>
      </c>
    </row>
    <row r="951" ht="15.75" customHeight="1">
      <c r="A951" s="422">
        <v>44049.0</v>
      </c>
      <c r="B951" s="423">
        <v>3336859.383</v>
      </c>
    </row>
    <row r="952" ht="15.75" customHeight="1">
      <c r="A952" s="422">
        <v>44048.0</v>
      </c>
      <c r="B952" s="423">
        <v>3318824.864</v>
      </c>
    </row>
    <row r="953" ht="15.75" customHeight="1">
      <c r="A953" s="422">
        <v>44047.0</v>
      </c>
      <c r="B953" s="423">
        <v>3312360.287</v>
      </c>
    </row>
    <row r="954" ht="15.75" customHeight="1">
      <c r="A954" s="422">
        <v>44046.0</v>
      </c>
      <c r="B954" s="423">
        <v>3287907.287</v>
      </c>
    </row>
    <row r="955" ht="15.75" customHeight="1">
      <c r="A955" s="422">
        <v>44042.0</v>
      </c>
      <c r="B955" s="423">
        <v>3257327.601</v>
      </c>
    </row>
    <row r="956" ht="15.75" customHeight="1">
      <c r="A956" s="422">
        <v>44041.0</v>
      </c>
      <c r="B956" s="423">
        <v>3233469.623</v>
      </c>
    </row>
    <row r="957" ht="15.75" customHeight="1">
      <c r="A957" s="422">
        <v>44040.0</v>
      </c>
      <c r="B957" s="423">
        <v>3227620.89</v>
      </c>
    </row>
    <row r="958" ht="15.75" customHeight="1">
      <c r="A958" s="422">
        <v>44039.0</v>
      </c>
      <c r="B958" s="423">
        <v>3220895.454</v>
      </c>
    </row>
    <row r="959" ht="15.75" customHeight="1">
      <c r="A959" s="422">
        <v>44038.0</v>
      </c>
      <c r="B959" s="423">
        <v>3217606.845</v>
      </c>
    </row>
    <row r="960" ht="15.75" customHeight="1">
      <c r="A960" s="422">
        <v>44035.0</v>
      </c>
      <c r="B960" s="423">
        <v>3175281.188</v>
      </c>
    </row>
    <row r="961" ht="15.75" customHeight="1">
      <c r="A961" s="422">
        <v>44034.0</v>
      </c>
      <c r="B961" s="423">
        <v>3168481.908</v>
      </c>
    </row>
    <row r="962" ht="15.75" customHeight="1">
      <c r="A962" s="422">
        <v>44033.0</v>
      </c>
      <c r="B962" s="423">
        <v>3171665.648</v>
      </c>
    </row>
    <row r="963" ht="15.75" customHeight="1">
      <c r="A963" s="422">
        <v>44032.0</v>
      </c>
      <c r="B963" s="423">
        <v>3162534.508</v>
      </c>
    </row>
    <row r="964" ht="15.75" customHeight="1">
      <c r="A964" s="422">
        <v>44031.0</v>
      </c>
      <c r="B964" s="423">
        <v>3150870.141</v>
      </c>
    </row>
    <row r="965" ht="15.75" customHeight="1">
      <c r="A965" s="422">
        <v>44028.0</v>
      </c>
      <c r="B965" s="423">
        <v>3154774.522</v>
      </c>
    </row>
    <row r="966" ht="15.75" customHeight="1">
      <c r="A966" s="422">
        <v>44027.0</v>
      </c>
      <c r="B966" s="423">
        <v>3158212.71</v>
      </c>
    </row>
    <row r="967" ht="15.75" customHeight="1">
      <c r="A967" s="422">
        <v>44026.0</v>
      </c>
      <c r="B967" s="423">
        <v>3156984.496</v>
      </c>
    </row>
    <row r="968" ht="15.75" customHeight="1">
      <c r="A968" s="422">
        <v>44025.0</v>
      </c>
      <c r="B968" s="423">
        <v>3163954.453</v>
      </c>
    </row>
    <row r="969" ht="15.75" customHeight="1">
      <c r="A969" s="422">
        <v>44024.0</v>
      </c>
      <c r="B969" s="423">
        <v>3178797.033</v>
      </c>
    </row>
    <row r="970" ht="15.75" customHeight="1">
      <c r="A970" s="422">
        <v>44021.0</v>
      </c>
      <c r="B970" s="423">
        <v>3150006.468</v>
      </c>
    </row>
    <row r="971" ht="15.75" customHeight="1">
      <c r="A971" s="422">
        <v>44020.0</v>
      </c>
      <c r="B971" s="423">
        <v>3135176.305</v>
      </c>
    </row>
    <row r="972" ht="15.75" customHeight="1">
      <c r="A972" s="422">
        <v>44019.0</v>
      </c>
      <c r="B972" s="423">
        <v>3122943.033</v>
      </c>
    </row>
    <row r="973" ht="15.75" customHeight="1">
      <c r="A973" s="422">
        <v>44018.0</v>
      </c>
      <c r="B973" s="423">
        <v>3120334.342</v>
      </c>
    </row>
    <row r="974" ht="15.75" customHeight="1">
      <c r="A974" s="422">
        <v>44017.0</v>
      </c>
      <c r="B974" s="423">
        <v>3115728.459</v>
      </c>
    </row>
    <row r="975" ht="15.75" customHeight="1">
      <c r="A975" s="422">
        <v>44014.0</v>
      </c>
      <c r="B975" s="423">
        <v>3117751.977</v>
      </c>
    </row>
    <row r="976" ht="15.75" customHeight="1">
      <c r="A976" s="422">
        <v>44012.0</v>
      </c>
      <c r="B976" s="423">
        <v>3119669.823</v>
      </c>
    </row>
    <row r="977" ht="15.75" customHeight="1">
      <c r="A977" s="422">
        <v>44011.0</v>
      </c>
      <c r="B977" s="423">
        <v>3116234.864</v>
      </c>
    </row>
    <row r="978" ht="15.75" customHeight="1">
      <c r="A978" s="422">
        <v>44010.0</v>
      </c>
      <c r="B978" s="423">
        <v>3111250.482</v>
      </c>
    </row>
    <row r="979" ht="15.75" customHeight="1">
      <c r="A979" s="422">
        <v>44007.0</v>
      </c>
      <c r="B979" s="423">
        <v>3108347.818</v>
      </c>
    </row>
    <row r="980" ht="15.75" customHeight="1">
      <c r="A980" s="422">
        <v>44006.0</v>
      </c>
      <c r="B980" s="423">
        <v>3107319.968</v>
      </c>
    </row>
    <row r="981" ht="15.75" customHeight="1">
      <c r="A981" s="422">
        <v>44005.0</v>
      </c>
      <c r="B981" s="423">
        <v>3106849.303</v>
      </c>
    </row>
    <row r="982" ht="15.75" customHeight="1">
      <c r="A982" s="422">
        <v>44004.0</v>
      </c>
      <c r="B982" s="423">
        <v>3106500.014</v>
      </c>
    </row>
    <row r="983" ht="15.75" customHeight="1">
      <c r="A983" s="422">
        <v>44003.0</v>
      </c>
      <c r="B983" s="423">
        <v>3106588.423</v>
      </c>
    </row>
    <row r="984" ht="15.75" customHeight="1">
      <c r="A984" s="422">
        <v>44000.0</v>
      </c>
      <c r="B984" s="423">
        <v>3104662.569</v>
      </c>
    </row>
    <row r="985" ht="15.75" customHeight="1">
      <c r="A985" s="422">
        <v>43999.0</v>
      </c>
      <c r="B985" s="423">
        <v>3105290.007</v>
      </c>
    </row>
    <row r="986" ht="15.75" customHeight="1">
      <c r="A986" s="422">
        <v>43998.0</v>
      </c>
      <c r="B986" s="423">
        <v>3103866.09</v>
      </c>
    </row>
    <row r="987" ht="15.75" customHeight="1">
      <c r="A987" s="422">
        <v>43997.0</v>
      </c>
      <c r="B987" s="423">
        <v>3102666.061</v>
      </c>
    </row>
    <row r="988" ht="15.75" customHeight="1">
      <c r="A988" s="422">
        <v>43996.0</v>
      </c>
      <c r="B988" s="423">
        <v>3105389.334</v>
      </c>
    </row>
    <row r="989" ht="15.75" customHeight="1">
      <c r="A989" s="422">
        <v>43993.0</v>
      </c>
      <c r="B989" s="423">
        <v>3106445.787</v>
      </c>
    </row>
    <row r="990" ht="15.75" customHeight="1">
      <c r="A990" s="422">
        <v>43992.0</v>
      </c>
      <c r="B990" s="423">
        <v>3105170.645</v>
      </c>
    </row>
    <row r="991" ht="15.75" customHeight="1">
      <c r="A991" s="422">
        <v>43991.0</v>
      </c>
      <c r="B991" s="423">
        <v>3102841.554</v>
      </c>
    </row>
    <row r="992" ht="15.75" customHeight="1">
      <c r="A992" s="422">
        <v>43990.0</v>
      </c>
      <c r="B992" s="423">
        <v>3100372.644</v>
      </c>
    </row>
    <row r="993" ht="15.75" customHeight="1">
      <c r="A993" s="422">
        <v>43989.0</v>
      </c>
      <c r="B993" s="423">
        <v>3102191.339</v>
      </c>
    </row>
    <row r="994" ht="15.75" customHeight="1">
      <c r="A994" s="422">
        <v>43986.0</v>
      </c>
      <c r="B994" s="423">
        <v>3099663.684</v>
      </c>
    </row>
    <row r="995" ht="15.75" customHeight="1">
      <c r="A995" s="422">
        <v>43985.0</v>
      </c>
      <c r="B995" s="423">
        <v>3103654.752</v>
      </c>
    </row>
    <row r="996" ht="15.75" customHeight="1">
      <c r="A996" s="422">
        <v>43984.0</v>
      </c>
      <c r="B996" s="423">
        <v>3106818.499</v>
      </c>
    </row>
    <row r="997" ht="15.75" customHeight="1">
      <c r="A997" s="422">
        <v>43983.0</v>
      </c>
      <c r="B997" s="423">
        <v>3122842.447</v>
      </c>
    </row>
    <row r="998" ht="15.75" customHeight="1">
      <c r="A998" s="422">
        <v>43982.0</v>
      </c>
      <c r="B998" s="423">
        <v>3161761.665</v>
      </c>
    </row>
    <row r="999" ht="15.75" customHeight="1">
      <c r="A999" s="422">
        <v>43915.0</v>
      </c>
      <c r="B999" s="423">
        <v>3122353.71</v>
      </c>
    </row>
    <row r="1000" ht="15.75" customHeight="1">
      <c r="A1000" s="422">
        <v>43914.0</v>
      </c>
      <c r="B1000" s="423">
        <v>3108017.432</v>
      </c>
    </row>
    <row r="1001" ht="15.75" customHeight="1">
      <c r="A1001" s="422">
        <v>43913.0</v>
      </c>
      <c r="B1001" s="423">
        <v>3112525.58</v>
      </c>
    </row>
    <row r="1002" ht="15.75" customHeight="1">
      <c r="A1002" s="422">
        <v>43912.0</v>
      </c>
      <c r="B1002" s="423">
        <v>3102306.563</v>
      </c>
    </row>
    <row r="1003" ht="15.75" customHeight="1">
      <c r="A1003" s="422">
        <v>43909.0</v>
      </c>
      <c r="B1003" s="423">
        <v>3107335.129</v>
      </c>
    </row>
    <row r="1004" ht="15.75" customHeight="1">
      <c r="A1004" s="422">
        <v>43908.0</v>
      </c>
      <c r="B1004" s="423">
        <v>2873825.841</v>
      </c>
    </row>
    <row r="1005" ht="15.75" customHeight="1">
      <c r="A1005" s="422">
        <v>43906.0</v>
      </c>
      <c r="B1005" s="423">
        <v>2988931.098</v>
      </c>
    </row>
    <row r="1006" ht="15.75" customHeight="1">
      <c r="A1006" s="422">
        <v>43905.0</v>
      </c>
      <c r="B1006" s="423">
        <v>3111136.716</v>
      </c>
    </row>
    <row r="1007" ht="15.75" customHeight="1">
      <c r="A1007" s="422">
        <v>43902.0</v>
      </c>
      <c r="B1007" s="423">
        <v>3213625.683</v>
      </c>
    </row>
    <row r="1008" ht="15.75" customHeight="1">
      <c r="A1008" s="422">
        <v>43901.0</v>
      </c>
      <c r="B1008" s="423">
        <v>3277151.001</v>
      </c>
    </row>
    <row r="1009" ht="15.75" customHeight="1">
      <c r="A1009" s="422">
        <v>43900.0</v>
      </c>
      <c r="B1009" s="423">
        <v>3230831.71</v>
      </c>
    </row>
    <row r="1010" ht="15.75" customHeight="1">
      <c r="A1010" s="422">
        <v>43899.0</v>
      </c>
      <c r="B1010" s="423">
        <v>3142192.589</v>
      </c>
    </row>
    <row r="1011" ht="15.75" customHeight="1">
      <c r="A1011" s="422">
        <v>43898.0</v>
      </c>
      <c r="B1011" s="423">
        <v>3315106.471</v>
      </c>
    </row>
    <row r="1012" ht="15.75" customHeight="1">
      <c r="A1012" s="422">
        <v>43895.0</v>
      </c>
      <c r="B1012" s="423">
        <v>3367470.616</v>
      </c>
    </row>
    <row r="1013" ht="15.75" customHeight="1">
      <c r="A1013" s="422">
        <v>43894.0</v>
      </c>
      <c r="B1013" s="423">
        <v>3389340.883</v>
      </c>
    </row>
    <row r="1014" ht="15.75" customHeight="1">
      <c r="A1014" s="422">
        <v>43893.0</v>
      </c>
      <c r="B1014" s="423">
        <v>3418425.357</v>
      </c>
    </row>
    <row r="1015" ht="15.75" customHeight="1">
      <c r="A1015" s="422">
        <v>43892.0</v>
      </c>
      <c r="B1015" s="423">
        <v>3398545.051</v>
      </c>
    </row>
    <row r="1016" ht="15.75" customHeight="1">
      <c r="A1016" s="422">
        <v>43891.0</v>
      </c>
      <c r="B1016" s="423">
        <v>3379868.559</v>
      </c>
    </row>
    <row r="1017" ht="15.75" customHeight="1">
      <c r="A1017" s="422">
        <v>43888.0</v>
      </c>
      <c r="B1017" s="423">
        <v>3429831.8</v>
      </c>
    </row>
    <row r="1018" ht="15.75" customHeight="1">
      <c r="A1018" s="422">
        <v>43887.0</v>
      </c>
      <c r="B1018" s="423">
        <v>3484419.047</v>
      </c>
    </row>
    <row r="1019" ht="15.75" customHeight="1">
      <c r="A1019" s="422">
        <v>43886.0</v>
      </c>
      <c r="B1019" s="423">
        <v>3527871.424</v>
      </c>
    </row>
    <row r="1020" ht="15.75" customHeight="1">
      <c r="A1020" s="422">
        <v>43885.0</v>
      </c>
      <c r="B1020" s="423">
        <v>3550245.185</v>
      </c>
    </row>
    <row r="1021" ht="15.75" customHeight="1">
      <c r="A1021" s="422">
        <v>43884.0</v>
      </c>
      <c r="B1021" s="423">
        <v>3599779.49</v>
      </c>
    </row>
    <row r="1022" ht="15.75" customHeight="1">
      <c r="A1022" s="422">
        <v>43881.0</v>
      </c>
      <c r="B1022" s="423">
        <v>3592625.546</v>
      </c>
    </row>
    <row r="1023" ht="15.75" customHeight="1">
      <c r="A1023" s="422">
        <v>43880.0</v>
      </c>
      <c r="B1023" s="423">
        <v>3596562.648</v>
      </c>
    </row>
    <row r="1024" ht="15.75" customHeight="1">
      <c r="A1024" s="422">
        <v>43879.0</v>
      </c>
      <c r="B1024" s="423">
        <v>3561602.293</v>
      </c>
    </row>
    <row r="1025" ht="15.75" customHeight="1">
      <c r="A1025" s="422">
        <v>43878.0</v>
      </c>
      <c r="B1025" s="423">
        <v>3571629.265</v>
      </c>
    </row>
    <row r="1026" ht="15.75" customHeight="1">
      <c r="A1026" s="422">
        <v>43877.0</v>
      </c>
      <c r="B1026" s="423">
        <v>3555314.914</v>
      </c>
    </row>
    <row r="1027" ht="15.75" customHeight="1">
      <c r="A1027" s="422">
        <v>43874.0</v>
      </c>
      <c r="B1027" s="423">
        <v>3470661.526</v>
      </c>
    </row>
    <row r="1028" ht="15.75" customHeight="1">
      <c r="A1028" s="422">
        <v>43873.0</v>
      </c>
      <c r="B1028" s="423">
        <v>3421503.18</v>
      </c>
    </row>
    <row r="1029" ht="15.75" customHeight="1">
      <c r="A1029" s="422">
        <v>43872.0</v>
      </c>
      <c r="B1029" s="423">
        <v>3413496.099</v>
      </c>
    </row>
    <row r="1030" ht="15.75" customHeight="1">
      <c r="A1030" s="422">
        <v>43871.0</v>
      </c>
      <c r="B1030" s="423">
        <v>3357457.519</v>
      </c>
    </row>
    <row r="1031" ht="15.75" customHeight="1">
      <c r="A1031" s="422">
        <v>43870.0</v>
      </c>
      <c r="B1031" s="423">
        <v>3363338.689</v>
      </c>
    </row>
    <row r="1032" ht="15.75" customHeight="1">
      <c r="A1032" s="422">
        <v>43867.0</v>
      </c>
      <c r="B1032" s="423">
        <v>3404470.958</v>
      </c>
    </row>
    <row r="1033" ht="15.75" customHeight="1">
      <c r="A1033" s="422">
        <v>43866.0</v>
      </c>
      <c r="B1033" s="423">
        <v>3408249.415</v>
      </c>
    </row>
    <row r="1034" ht="15.75" customHeight="1">
      <c r="A1034" s="422">
        <v>43865.0</v>
      </c>
      <c r="B1034" s="423">
        <v>3425709.172</v>
      </c>
    </row>
    <row r="1035" ht="15.75" customHeight="1">
      <c r="A1035" s="422">
        <v>43864.0</v>
      </c>
      <c r="B1035" s="423">
        <v>3445752.909</v>
      </c>
    </row>
    <row r="1036" ht="15.75" customHeight="1">
      <c r="A1036" s="422">
        <v>43863.0</v>
      </c>
      <c r="B1036" s="423">
        <v>3413195.822</v>
      </c>
    </row>
    <row r="1037" ht="15.75" customHeight="1">
      <c r="A1037" s="422">
        <v>43860.0</v>
      </c>
      <c r="B1037" s="423">
        <v>3408928.52</v>
      </c>
    </row>
    <row r="1038" ht="15.75" customHeight="1">
      <c r="A1038" s="422">
        <v>43859.0</v>
      </c>
      <c r="B1038" s="423">
        <v>3421175.661</v>
      </c>
    </row>
    <row r="1039" ht="15.75" customHeight="1">
      <c r="A1039" s="422">
        <v>43858.0</v>
      </c>
      <c r="B1039" s="423">
        <v>3446126.297</v>
      </c>
    </row>
    <row r="1040" ht="15.75" customHeight="1">
      <c r="A1040" s="422">
        <v>43857.0</v>
      </c>
      <c r="B1040" s="423">
        <v>3442050.26</v>
      </c>
    </row>
    <row r="1041" ht="15.75" customHeight="1">
      <c r="A1041" s="422">
        <v>43856.0</v>
      </c>
      <c r="B1041" s="423">
        <v>3454918.967</v>
      </c>
    </row>
    <row r="1042" ht="15.75" customHeight="1">
      <c r="A1042" s="422">
        <v>43853.0</v>
      </c>
      <c r="B1042" s="423">
        <v>3450694.224</v>
      </c>
    </row>
    <row r="1043" ht="15.75" customHeight="1">
      <c r="A1043" s="422">
        <v>43852.0</v>
      </c>
      <c r="B1043" s="423">
        <v>3401801.83</v>
      </c>
    </row>
    <row r="1044" ht="15.75" customHeight="1">
      <c r="A1044" s="422">
        <v>43851.0</v>
      </c>
      <c r="B1044" s="423">
        <v>3377354.614</v>
      </c>
    </row>
    <row r="1045" ht="15.75" customHeight="1">
      <c r="A1045" s="422">
        <v>43850.0</v>
      </c>
      <c r="B1045" s="423">
        <v>3391162.299</v>
      </c>
    </row>
    <row r="1046" ht="15.75" customHeight="1">
      <c r="A1046" s="422">
        <v>43849.0</v>
      </c>
      <c r="B1046" s="423">
        <v>3345565.791</v>
      </c>
    </row>
    <row r="1047" ht="15.75" customHeight="1">
      <c r="A1047" s="422">
        <v>43846.0</v>
      </c>
      <c r="B1047" s="423">
        <v>3193708.458</v>
      </c>
    </row>
    <row r="1048" ht="15.75" customHeight="1">
      <c r="A1048" s="422">
        <v>43845.0</v>
      </c>
      <c r="B1048" s="423">
        <v>3145590.344</v>
      </c>
    </row>
    <row r="1049" ht="15.75" customHeight="1">
      <c r="A1049" s="422">
        <v>43844.0</v>
      </c>
      <c r="B1049" s="423">
        <v>3133977.219</v>
      </c>
    </row>
    <row r="1050" ht="15.75" customHeight="1">
      <c r="A1050" s="422">
        <v>43843.0</v>
      </c>
      <c r="B1050" s="423">
        <v>3190763.523</v>
      </c>
    </row>
    <row r="1051" ht="15.75" customHeight="1">
      <c r="A1051" s="422">
        <v>43842.0</v>
      </c>
      <c r="B1051" s="423">
        <v>3252605.157</v>
      </c>
    </row>
    <row r="1052" ht="15.75" customHeight="1">
      <c r="A1052" s="422">
        <v>43839.0</v>
      </c>
      <c r="B1052" s="423">
        <v>3236500.281</v>
      </c>
    </row>
    <row r="1053" ht="15.75" customHeight="1">
      <c r="A1053" s="422">
        <v>43838.0</v>
      </c>
      <c r="B1053" s="423">
        <v>3264266.165</v>
      </c>
    </row>
    <row r="1054" ht="15.75" customHeight="1">
      <c r="A1054" s="422">
        <v>43837.0</v>
      </c>
      <c r="B1054" s="423">
        <v>3306628.697</v>
      </c>
    </row>
    <row r="1055" ht="15.75" customHeight="1">
      <c r="A1055" s="422">
        <v>43836.0</v>
      </c>
      <c r="B1055" s="423">
        <v>3337128.23</v>
      </c>
    </row>
    <row r="1056" ht="15.75" customHeight="1">
      <c r="A1056" s="422">
        <v>43835.0</v>
      </c>
      <c r="B1056" s="423">
        <v>3376287.984</v>
      </c>
    </row>
    <row r="1057" ht="15.75" customHeight="1">
      <c r="A1057" s="422">
        <v>43832.0</v>
      </c>
      <c r="B1057" s="423">
        <v>3408110.435</v>
      </c>
    </row>
    <row r="1058" ht="15.75" customHeight="1">
      <c r="A1058" s="422">
        <v>43831.0</v>
      </c>
      <c r="B1058" s="423">
        <v>3400479.611</v>
      </c>
    </row>
    <row r="1059" ht="15.75" customHeight="1">
      <c r="A1059" s="422">
        <v>43829.0</v>
      </c>
      <c r="B1059" s="423">
        <v>3395510.635</v>
      </c>
    </row>
    <row r="1060" ht="15.75" customHeight="1">
      <c r="A1060" s="422">
        <v>43828.0</v>
      </c>
      <c r="B1060" s="423">
        <v>3388902.252</v>
      </c>
    </row>
    <row r="1061" ht="15.75" customHeight="1">
      <c r="A1061" s="422">
        <v>43825.0</v>
      </c>
      <c r="B1061" s="423">
        <v>3384934.115</v>
      </c>
    </row>
    <row r="1062" ht="15.75" customHeight="1">
      <c r="A1062" s="422">
        <v>43823.0</v>
      </c>
      <c r="B1062" s="423">
        <v>3365755.405</v>
      </c>
    </row>
    <row r="1063" ht="15.75" customHeight="1">
      <c r="A1063" s="422">
        <v>43822.0</v>
      </c>
      <c r="B1063" s="423">
        <v>3351845.555</v>
      </c>
    </row>
    <row r="1064" ht="15.75" customHeight="1">
      <c r="A1064" s="422">
        <v>43821.0</v>
      </c>
      <c r="B1064" s="423">
        <v>3369829.64</v>
      </c>
    </row>
    <row r="1065" ht="15.75" customHeight="1">
      <c r="A1065" s="422">
        <v>43818.0</v>
      </c>
      <c r="B1065" s="423">
        <v>3396045.991</v>
      </c>
    </row>
    <row r="1066" ht="15.75" customHeight="1">
      <c r="A1066" s="422">
        <v>43817.0</v>
      </c>
      <c r="B1066" s="423">
        <v>3373686.259</v>
      </c>
    </row>
    <row r="1067" ht="15.75" customHeight="1">
      <c r="A1067" s="422">
        <v>43816.0</v>
      </c>
      <c r="B1067" s="423">
        <v>3380213.992</v>
      </c>
    </row>
    <row r="1068" ht="15.75" customHeight="1">
      <c r="A1068" s="422">
        <v>43814.0</v>
      </c>
      <c r="B1068" s="423">
        <v>3433467.203</v>
      </c>
    </row>
    <row r="1069" ht="15.75" customHeight="1">
      <c r="A1069" s="422">
        <v>43811.0</v>
      </c>
      <c r="B1069" s="423">
        <v>3436975.789</v>
      </c>
    </row>
    <row r="1070" ht="15.75" customHeight="1">
      <c r="A1070" s="422">
        <v>43810.0</v>
      </c>
      <c r="B1070" s="423">
        <v>3430657.833</v>
      </c>
    </row>
    <row r="1071" ht="15.75" customHeight="1">
      <c r="A1071" s="422">
        <v>43809.0</v>
      </c>
      <c r="B1071" s="423">
        <v>3428822.657</v>
      </c>
    </row>
    <row r="1072" ht="15.75" customHeight="1">
      <c r="A1072" s="422">
        <v>43808.0</v>
      </c>
      <c r="B1072" s="423">
        <v>3446521.142</v>
      </c>
    </row>
    <row r="1073" ht="15.75" customHeight="1">
      <c r="A1073" s="422">
        <v>43807.0</v>
      </c>
      <c r="B1073" s="423">
        <v>3482340.584</v>
      </c>
    </row>
    <row r="1074" ht="15.75" customHeight="1">
      <c r="A1074" s="422">
        <v>43804.0</v>
      </c>
      <c r="B1074" s="423">
        <v>3523746.223</v>
      </c>
    </row>
    <row r="1075" ht="15.75" customHeight="1">
      <c r="A1075" s="422">
        <v>43803.0</v>
      </c>
      <c r="B1075" s="423">
        <v>3537181.259</v>
      </c>
    </row>
    <row r="1076" ht="15.75" customHeight="1">
      <c r="A1076" s="422">
        <v>43802.0</v>
      </c>
      <c r="B1076" s="423">
        <v>3537978.122</v>
      </c>
    </row>
    <row r="1077" ht="15.75" customHeight="1">
      <c r="A1077" s="422">
        <v>43801.0</v>
      </c>
      <c r="B1077" s="423">
        <v>3558146.43</v>
      </c>
    </row>
    <row r="1078" ht="15.75" customHeight="1">
      <c r="A1078" s="422">
        <v>43800.0</v>
      </c>
      <c r="B1078" s="423">
        <v>3569499.277</v>
      </c>
    </row>
    <row r="1079" ht="15.75" customHeight="1">
      <c r="A1079" s="422">
        <v>43797.0</v>
      </c>
      <c r="B1079" s="423">
        <v>3567038.114</v>
      </c>
    </row>
    <row r="1080" ht="15.75" customHeight="1">
      <c r="A1080" s="422">
        <v>43796.0</v>
      </c>
      <c r="B1080" s="423">
        <v>3571178.315</v>
      </c>
    </row>
    <row r="1081" ht="15.75" customHeight="1">
      <c r="A1081" s="422">
        <v>43795.0</v>
      </c>
      <c r="B1081" s="423">
        <v>3551793.96</v>
      </c>
    </row>
    <row r="1082" ht="15.75" customHeight="1">
      <c r="A1082" s="422">
        <v>43794.0</v>
      </c>
      <c r="B1082" s="423">
        <v>3542932.788</v>
      </c>
    </row>
    <row r="1083" ht="15.75" customHeight="1">
      <c r="A1083" s="422">
        <v>43793.0</v>
      </c>
      <c r="B1083" s="423">
        <v>3544046.46</v>
      </c>
    </row>
    <row r="1084" ht="15.75" customHeight="1">
      <c r="A1084" s="422">
        <v>43790.0</v>
      </c>
      <c r="B1084" s="423">
        <v>3570812.968</v>
      </c>
    </row>
    <row r="1085" ht="15.75" customHeight="1">
      <c r="A1085" s="422">
        <v>43789.0</v>
      </c>
      <c r="B1085" s="423">
        <v>3556665.86</v>
      </c>
    </row>
    <row r="1086" ht="15.75" customHeight="1">
      <c r="A1086" s="422">
        <v>43788.0</v>
      </c>
      <c r="B1086" s="423">
        <v>3567203.664</v>
      </c>
    </row>
    <row r="1087" ht="15.75" customHeight="1">
      <c r="A1087" s="422">
        <v>43787.0</v>
      </c>
      <c r="B1087" s="423">
        <v>3557516.6</v>
      </c>
    </row>
    <row r="1088" ht="15.75" customHeight="1">
      <c r="A1088" s="422">
        <v>43786.0</v>
      </c>
      <c r="B1088" s="423">
        <v>3551804.913</v>
      </c>
    </row>
    <row r="1089" ht="15.75" customHeight="1">
      <c r="A1089" s="422">
        <v>43783.0</v>
      </c>
      <c r="B1089" s="423">
        <v>3549502.831</v>
      </c>
    </row>
    <row r="1090" ht="15.75" customHeight="1">
      <c r="A1090" s="422">
        <v>43782.0</v>
      </c>
      <c r="B1090" s="423">
        <v>3568374.094</v>
      </c>
    </row>
    <row r="1091" ht="15.75" customHeight="1">
      <c r="A1091" s="422">
        <v>43781.0</v>
      </c>
      <c r="B1091" s="423">
        <v>3599978.814</v>
      </c>
    </row>
    <row r="1092" ht="15.75" customHeight="1">
      <c r="A1092" s="422">
        <v>43780.0</v>
      </c>
      <c r="B1092" s="423">
        <v>3601722.344</v>
      </c>
    </row>
    <row r="1093" ht="15.75" customHeight="1">
      <c r="A1093" s="422">
        <v>43776.0</v>
      </c>
      <c r="B1093" s="423">
        <v>3591102.965</v>
      </c>
    </row>
    <row r="1094" ht="15.75" customHeight="1">
      <c r="A1094" s="422">
        <v>43775.0</v>
      </c>
      <c r="B1094" s="423">
        <v>3578274.359</v>
      </c>
    </row>
    <row r="1095" ht="15.75" customHeight="1">
      <c r="A1095" s="422">
        <v>43774.0</v>
      </c>
      <c r="B1095" s="423">
        <v>3557334.24</v>
      </c>
    </row>
    <row r="1096" ht="15.75" customHeight="1">
      <c r="A1096" s="422">
        <v>43773.0</v>
      </c>
      <c r="B1096" s="423">
        <v>3547820.462</v>
      </c>
    </row>
    <row r="1097" ht="15.75" customHeight="1">
      <c r="A1097" s="422">
        <v>43772.0</v>
      </c>
      <c r="B1097" s="423">
        <v>3570673.788</v>
      </c>
    </row>
    <row r="1098" ht="15.75" customHeight="1">
      <c r="A1098" s="422">
        <v>43769.0</v>
      </c>
      <c r="B1098" s="423">
        <v>3559380.797</v>
      </c>
    </row>
    <row r="1099" ht="15.75" customHeight="1">
      <c r="A1099" s="422">
        <v>43768.0</v>
      </c>
      <c r="B1099" s="423">
        <v>3557347.597</v>
      </c>
    </row>
    <row r="1100" ht="15.75" customHeight="1">
      <c r="A1100" s="422">
        <v>43767.0</v>
      </c>
      <c r="B1100" s="423">
        <v>3551443.904</v>
      </c>
    </row>
    <row r="1101" ht="15.75" customHeight="1">
      <c r="A1101" s="422">
        <v>43766.0</v>
      </c>
      <c r="B1101" s="423">
        <v>3562046.038</v>
      </c>
    </row>
    <row r="1102" ht="15.75" customHeight="1">
      <c r="A1102" s="422">
        <v>43765.0</v>
      </c>
      <c r="B1102" s="423">
        <v>3594058.991</v>
      </c>
    </row>
    <row r="1103" ht="15.75" customHeight="1">
      <c r="A1103" s="422">
        <v>43762.0</v>
      </c>
      <c r="B1103" s="423">
        <v>3610923.361</v>
      </c>
    </row>
    <row r="1104" ht="15.75" customHeight="1">
      <c r="A1104" s="422">
        <v>43761.0</v>
      </c>
      <c r="B1104" s="423">
        <v>3567376.071</v>
      </c>
    </row>
    <row r="1105" ht="15.75" customHeight="1">
      <c r="A1105" s="422">
        <v>43760.0</v>
      </c>
      <c r="B1105" s="423">
        <v>3561701.571</v>
      </c>
    </row>
    <row r="1106" ht="15.75" customHeight="1">
      <c r="A1106" s="422">
        <v>43759.0</v>
      </c>
      <c r="B1106" s="423">
        <v>3588837.118</v>
      </c>
    </row>
    <row r="1107" ht="15.75" customHeight="1">
      <c r="A1107" s="422">
        <v>43758.0</v>
      </c>
      <c r="B1107" s="423">
        <v>3601746.653</v>
      </c>
    </row>
    <row r="1108" ht="15.75" customHeight="1">
      <c r="A1108" s="422">
        <v>43755.0</v>
      </c>
      <c r="B1108" s="423">
        <v>3590337.071</v>
      </c>
    </row>
    <row r="1109" ht="15.75" customHeight="1">
      <c r="A1109" s="422">
        <v>43754.0</v>
      </c>
      <c r="B1109" s="423">
        <v>3608743.924</v>
      </c>
    </row>
    <row r="1110" ht="15.75" customHeight="1">
      <c r="A1110" s="422">
        <v>43753.0</v>
      </c>
      <c r="B1110" s="423">
        <v>3635636.881</v>
      </c>
    </row>
    <row r="1111" ht="15.75" customHeight="1">
      <c r="A1111" s="422">
        <v>43752.0</v>
      </c>
      <c r="B1111" s="423">
        <v>3557902.296</v>
      </c>
    </row>
    <row r="1112" ht="15.75" customHeight="1">
      <c r="A1112" s="422">
        <v>43751.0</v>
      </c>
      <c r="B1112" s="423">
        <v>3597034.453</v>
      </c>
    </row>
    <row r="1113" ht="15.75" customHeight="1">
      <c r="A1113" s="422">
        <v>43748.0</v>
      </c>
      <c r="B1113" s="423">
        <v>3633464.634</v>
      </c>
    </row>
    <row r="1114" ht="15.75" customHeight="1">
      <c r="A1114" s="422">
        <v>43747.0</v>
      </c>
      <c r="B1114" s="423">
        <v>3666747.375</v>
      </c>
    </row>
    <row r="1115" ht="15.75" customHeight="1">
      <c r="A1115" s="422">
        <v>43745.0</v>
      </c>
      <c r="B1115" s="423">
        <v>3692278.065</v>
      </c>
    </row>
    <row r="1116" ht="15.75" customHeight="1">
      <c r="A1116" s="422">
        <v>43744.0</v>
      </c>
      <c r="B1116" s="423">
        <v>3711726.002</v>
      </c>
    </row>
    <row r="1117" ht="15.75" customHeight="1">
      <c r="A1117" s="422">
        <v>43741.0</v>
      </c>
      <c r="B1117" s="423">
        <v>3727345.965</v>
      </c>
    </row>
    <row r="1118" ht="15.75" customHeight="1">
      <c r="A1118" s="422">
        <v>43740.0</v>
      </c>
      <c r="B1118" s="423">
        <v>3730439.639</v>
      </c>
    </row>
    <row r="1119" ht="15.75" customHeight="1">
      <c r="A1119" s="422">
        <v>43739.0</v>
      </c>
      <c r="B1119" s="423">
        <v>3737569.62</v>
      </c>
    </row>
    <row r="1120" ht="15.75" customHeight="1">
      <c r="A1120" s="422">
        <v>43738.0</v>
      </c>
      <c r="B1120" s="423">
        <v>3738541.752</v>
      </c>
    </row>
    <row r="1121" ht="15.75" customHeight="1">
      <c r="A1121" s="422">
        <v>43737.0</v>
      </c>
      <c r="B1121" s="423">
        <v>3759890.724</v>
      </c>
    </row>
    <row r="1122" ht="15.75" customHeight="1">
      <c r="A1122" s="422">
        <v>43734.0</v>
      </c>
      <c r="B1122" s="423">
        <v>3765321.82</v>
      </c>
    </row>
    <row r="1123" ht="15.75" customHeight="1">
      <c r="A1123" s="422">
        <v>43733.0</v>
      </c>
      <c r="B1123" s="423">
        <v>3750779.823</v>
      </c>
    </row>
    <row r="1124" ht="15.75" customHeight="1">
      <c r="A1124" s="422">
        <v>43732.0</v>
      </c>
      <c r="B1124" s="423">
        <v>3758708.315</v>
      </c>
    </row>
    <row r="1125" ht="15.75" customHeight="1">
      <c r="A1125" s="422">
        <v>43731.0</v>
      </c>
      <c r="B1125" s="423">
        <v>3791965.0</v>
      </c>
    </row>
    <row r="1126" ht="15.75" customHeight="1">
      <c r="A1126" s="422">
        <v>43730.0</v>
      </c>
      <c r="B1126" s="423">
        <v>3749527.327</v>
      </c>
    </row>
    <row r="1127" ht="15.75" customHeight="1">
      <c r="A1127" s="422">
        <v>43727.0</v>
      </c>
      <c r="B1127" s="423">
        <v>3689676.116</v>
      </c>
    </row>
    <row r="1128" ht="15.75" customHeight="1">
      <c r="A1128" s="422">
        <v>43726.0</v>
      </c>
      <c r="B1128" s="423">
        <v>3684674.27</v>
      </c>
    </row>
    <row r="1129" ht="15.75" customHeight="1">
      <c r="A1129" s="422">
        <v>43725.0</v>
      </c>
      <c r="B1129" s="423">
        <v>3710503.578</v>
      </c>
    </row>
    <row r="1130" ht="15.75" customHeight="1">
      <c r="A1130" s="422">
        <v>43724.0</v>
      </c>
      <c r="B1130" s="423">
        <v>3714312.194</v>
      </c>
    </row>
    <row r="1131" ht="15.75" customHeight="1">
      <c r="A1131" s="422">
        <v>43723.0</v>
      </c>
      <c r="B1131" s="423">
        <v>3695930.572</v>
      </c>
    </row>
    <row r="1132" ht="15.75" customHeight="1">
      <c r="A1132" s="422">
        <v>43720.0</v>
      </c>
      <c r="B1132" s="423">
        <v>3694090.672</v>
      </c>
    </row>
    <row r="1133" ht="15.75" customHeight="1">
      <c r="A1133" s="422">
        <v>43719.0</v>
      </c>
      <c r="B1133" s="423">
        <v>3696942.296</v>
      </c>
    </row>
    <row r="1134" ht="15.75" customHeight="1">
      <c r="A1134" s="422">
        <v>43717.0</v>
      </c>
      <c r="B1134" s="423">
        <v>3747225.226</v>
      </c>
    </row>
    <row r="1135" ht="15.75" customHeight="1">
      <c r="A1135" s="422">
        <v>43716.0</v>
      </c>
      <c r="B1135" s="423">
        <v>3759623.749</v>
      </c>
    </row>
    <row r="1136" ht="15.75" customHeight="1">
      <c r="A1136" s="422">
        <v>43713.0</v>
      </c>
      <c r="B1136" s="423">
        <v>3745423.821</v>
      </c>
    </row>
    <row r="1137" ht="15.75" customHeight="1">
      <c r="A1137" s="422">
        <v>43712.0</v>
      </c>
      <c r="B1137" s="423">
        <v>3724686.824</v>
      </c>
    </row>
    <row r="1138" ht="15.75" customHeight="1">
      <c r="A1138" s="422">
        <v>43711.0</v>
      </c>
      <c r="B1138" s="423">
        <v>3743111.282</v>
      </c>
    </row>
    <row r="1139" ht="15.75" customHeight="1">
      <c r="A1139" s="422">
        <v>43710.0</v>
      </c>
      <c r="B1139" s="423">
        <v>3768385.339</v>
      </c>
    </row>
    <row r="1140" ht="15.75" customHeight="1">
      <c r="A1140" s="422">
        <v>43709.0</v>
      </c>
      <c r="B1140" s="423">
        <v>3794521.838</v>
      </c>
    </row>
    <row r="1141" ht="15.75" customHeight="1">
      <c r="A1141" s="422">
        <v>43706.0</v>
      </c>
      <c r="B1141" s="423">
        <v>3808457.201</v>
      </c>
    </row>
    <row r="1142" ht="15.75" customHeight="1">
      <c r="A1142" s="422">
        <v>43705.0</v>
      </c>
      <c r="B1142" s="423">
        <v>3833288.073</v>
      </c>
    </row>
    <row r="1143" ht="15.75" customHeight="1">
      <c r="A1143" s="422">
        <v>43704.0</v>
      </c>
      <c r="B1143" s="423">
        <v>3849181.414</v>
      </c>
    </row>
    <row r="1144" ht="15.75" customHeight="1">
      <c r="A1144" s="422">
        <v>43703.0</v>
      </c>
      <c r="B1144" s="423">
        <v>3831126.902</v>
      </c>
    </row>
    <row r="1145" ht="15.75" customHeight="1">
      <c r="A1145" s="422">
        <v>43702.0</v>
      </c>
      <c r="B1145" s="423">
        <v>3868191.76</v>
      </c>
    </row>
    <row r="1146" ht="15.75" customHeight="1">
      <c r="A1146" s="422">
        <v>43699.0</v>
      </c>
      <c r="B1146" s="423">
        <v>3884402.632</v>
      </c>
    </row>
    <row r="1147" ht="15.75" customHeight="1">
      <c r="A1147" s="422">
        <v>43698.0</v>
      </c>
      <c r="B1147" s="423">
        <v>3880541.959</v>
      </c>
    </row>
    <row r="1148" ht="15.75" customHeight="1">
      <c r="A1148" s="422">
        <v>43697.0</v>
      </c>
      <c r="B1148" s="423">
        <v>3887518.926</v>
      </c>
    </row>
    <row r="1149" ht="15.75" customHeight="1">
      <c r="A1149" s="422">
        <v>43696.0</v>
      </c>
      <c r="B1149" s="423">
        <v>3885274.64</v>
      </c>
    </row>
    <row r="1150" ht="15.75" customHeight="1">
      <c r="A1150" s="422">
        <v>43695.0</v>
      </c>
      <c r="B1150" s="423">
        <v>3875323.872</v>
      </c>
    </row>
    <row r="1151" ht="15.75" customHeight="1">
      <c r="A1151" s="422">
        <v>43685.0</v>
      </c>
      <c r="B1151" s="423">
        <v>3866263.138</v>
      </c>
    </row>
    <row r="1152" ht="15.75" customHeight="1">
      <c r="A1152" s="422">
        <v>43684.0</v>
      </c>
      <c r="B1152" s="423">
        <v>3852370.932</v>
      </c>
    </row>
    <row r="1153" ht="15.75" customHeight="1">
      <c r="A1153" s="422">
        <v>43683.0</v>
      </c>
      <c r="B1153" s="423">
        <v>3863471.66</v>
      </c>
    </row>
    <row r="1154" ht="15.75" customHeight="1">
      <c r="A1154" s="422">
        <v>43682.0</v>
      </c>
      <c r="B1154" s="423">
        <v>3846472.424</v>
      </c>
    </row>
    <row r="1155" ht="15.75" customHeight="1">
      <c r="A1155" s="422">
        <v>43681.0</v>
      </c>
      <c r="B1155" s="423">
        <v>3866342.208</v>
      </c>
    </row>
    <row r="1156" ht="15.75" customHeight="1">
      <c r="A1156" s="422">
        <v>43678.0</v>
      </c>
      <c r="B1156" s="423">
        <v>3861850.162</v>
      </c>
    </row>
    <row r="1157" ht="15.75" customHeight="1">
      <c r="A1157" s="422">
        <v>43677.0</v>
      </c>
      <c r="B1157" s="423">
        <v>3834777.04</v>
      </c>
    </row>
    <row r="1158" ht="15.75" customHeight="1">
      <c r="A1158" s="422">
        <v>43676.0</v>
      </c>
      <c r="B1158" s="423">
        <v>3824353.337</v>
      </c>
    </row>
    <row r="1159" ht="15.75" customHeight="1">
      <c r="A1159" s="422">
        <v>43675.0</v>
      </c>
      <c r="B1159" s="423">
        <v>3861777.423</v>
      </c>
    </row>
    <row r="1160" ht="15.75" customHeight="1">
      <c r="A1160" s="422">
        <v>43674.0</v>
      </c>
      <c r="B1160" s="423">
        <v>3847423.392</v>
      </c>
    </row>
    <row r="1161" ht="15.75" customHeight="1">
      <c r="A1161" s="422">
        <v>43671.0</v>
      </c>
      <c r="B1161" s="423">
        <v>3844672.432</v>
      </c>
    </row>
    <row r="1162" ht="15.75" customHeight="1">
      <c r="A1162" s="422">
        <v>43670.0</v>
      </c>
      <c r="B1162" s="423">
        <v>3794989.529</v>
      </c>
    </row>
    <row r="1163" ht="15.75" customHeight="1">
      <c r="A1163" s="422">
        <v>43669.0</v>
      </c>
      <c r="B1163" s="423">
        <v>3792424.004</v>
      </c>
    </row>
    <row r="1164" ht="15.75" customHeight="1">
      <c r="A1164" s="422">
        <v>43668.0</v>
      </c>
      <c r="B1164" s="423">
        <v>3729568.791</v>
      </c>
    </row>
    <row r="1165" ht="15.75" customHeight="1">
      <c r="A1165" s="422">
        <v>43667.0</v>
      </c>
      <c r="B1165" s="423">
        <v>3773154.207</v>
      </c>
    </row>
    <row r="1166" ht="15.75" customHeight="1">
      <c r="A1166" s="422">
        <v>43664.0</v>
      </c>
      <c r="B1166" s="423">
        <v>3822870.629</v>
      </c>
    </row>
    <row r="1167" ht="15.75" customHeight="1">
      <c r="A1167" s="422">
        <v>43663.0</v>
      </c>
      <c r="B1167" s="423">
        <v>3817695.71</v>
      </c>
    </row>
    <row r="1168" ht="15.75" customHeight="1">
      <c r="A1168" s="422">
        <v>43662.0</v>
      </c>
      <c r="B1168" s="423">
        <v>3812164.455</v>
      </c>
    </row>
    <row r="1169" ht="15.75" customHeight="1">
      <c r="A1169" s="422">
        <v>43661.0</v>
      </c>
      <c r="B1169" s="423">
        <v>3787404.224</v>
      </c>
    </row>
    <row r="1170" ht="15.75" customHeight="1">
      <c r="A1170" s="422">
        <v>43660.0</v>
      </c>
      <c r="B1170" s="423">
        <v>3858696.16</v>
      </c>
    </row>
    <row r="1171" ht="15.75" customHeight="1">
      <c r="A1171" s="422">
        <v>43657.0</v>
      </c>
      <c r="B1171" s="423">
        <v>3866144.938</v>
      </c>
    </row>
    <row r="1172" ht="15.75" customHeight="1">
      <c r="A1172" s="422">
        <v>43656.0</v>
      </c>
      <c r="B1172" s="423">
        <v>3872816.053</v>
      </c>
    </row>
    <row r="1173" ht="15.75" customHeight="1">
      <c r="A1173" s="422">
        <v>43655.0</v>
      </c>
      <c r="B1173" s="423">
        <v>3908669.171</v>
      </c>
    </row>
    <row r="1174" ht="15.75" customHeight="1">
      <c r="A1174" s="422">
        <v>43654.0</v>
      </c>
      <c r="B1174" s="423">
        <v>3929339.331</v>
      </c>
    </row>
    <row r="1175" ht="15.75" customHeight="1">
      <c r="A1175" s="422">
        <v>43653.0</v>
      </c>
      <c r="B1175" s="423">
        <v>3942451.414</v>
      </c>
    </row>
    <row r="1176" ht="15.75" customHeight="1">
      <c r="A1176" s="422">
        <v>43650.0</v>
      </c>
      <c r="B1176" s="423">
        <v>3975643.943</v>
      </c>
    </row>
    <row r="1177" ht="15.75" customHeight="1">
      <c r="A1177" s="422">
        <v>43649.0</v>
      </c>
      <c r="B1177" s="423">
        <v>3970555.179</v>
      </c>
    </row>
    <row r="1178" ht="15.75" customHeight="1">
      <c r="A1178" s="422">
        <v>43648.0</v>
      </c>
      <c r="B1178" s="423">
        <v>3980801.927</v>
      </c>
    </row>
    <row r="1179" ht="15.75" customHeight="1">
      <c r="A1179" s="422">
        <v>43646.0</v>
      </c>
      <c r="B1179" s="423">
        <v>3998163.762</v>
      </c>
    </row>
    <row r="1180" ht="15.75" customHeight="1">
      <c r="A1180" s="422">
        <v>43643.0</v>
      </c>
      <c r="B1180" s="423">
        <v>4004578.21</v>
      </c>
    </row>
    <row r="1181" ht="15.75" customHeight="1">
      <c r="A1181" s="422">
        <v>43642.0</v>
      </c>
      <c r="B1181" s="423">
        <v>3993244.442</v>
      </c>
    </row>
    <row r="1182" ht="15.75" customHeight="1">
      <c r="A1182" s="422">
        <v>43641.0</v>
      </c>
      <c r="B1182" s="423">
        <v>3969062.57</v>
      </c>
    </row>
    <row r="1183" ht="15.75" customHeight="1">
      <c r="A1183" s="422">
        <v>43640.0</v>
      </c>
      <c r="B1183" s="423">
        <v>3966708.683</v>
      </c>
    </row>
    <row r="1184" ht="15.75" customHeight="1">
      <c r="A1184" s="422">
        <v>43639.0</v>
      </c>
      <c r="B1184" s="423">
        <v>3969878.116</v>
      </c>
    </row>
    <row r="1185" ht="15.75" customHeight="1">
      <c r="A1185" s="422">
        <v>43636.0</v>
      </c>
      <c r="B1185" s="423">
        <v>3978768.772</v>
      </c>
    </row>
    <row r="1186" ht="15.75" customHeight="1">
      <c r="A1186" s="422">
        <v>43635.0</v>
      </c>
      <c r="B1186" s="423">
        <v>3989477.602</v>
      </c>
    </row>
    <row r="1187" ht="15.75" customHeight="1">
      <c r="A1187" s="422">
        <v>43634.0</v>
      </c>
      <c r="B1187" s="423">
        <v>3984177.932</v>
      </c>
    </row>
    <row r="1188" ht="15.75" customHeight="1">
      <c r="A1188" s="422">
        <v>43633.0</v>
      </c>
      <c r="B1188" s="423">
        <v>3968570.677</v>
      </c>
    </row>
    <row r="1189" ht="15.75" customHeight="1">
      <c r="A1189" s="422">
        <v>43632.0</v>
      </c>
      <c r="B1189" s="423">
        <v>4003602.549</v>
      </c>
    </row>
    <row r="1190" ht="15.75" customHeight="1">
      <c r="A1190" s="422">
        <v>43629.0</v>
      </c>
      <c r="B1190" s="423">
        <v>4021142.886</v>
      </c>
    </row>
    <row r="1191" ht="15.75" customHeight="1">
      <c r="A1191" s="422">
        <v>43628.0</v>
      </c>
      <c r="B1191" s="423">
        <v>4015994.093</v>
      </c>
    </row>
    <row r="1192" ht="15.75" customHeight="1">
      <c r="A1192" s="422">
        <v>43627.0</v>
      </c>
      <c r="B1192" s="423">
        <v>4022038.612</v>
      </c>
    </row>
    <row r="1193" ht="15.75" customHeight="1">
      <c r="A1193" s="422">
        <v>43626.0</v>
      </c>
      <c r="B1193" s="423">
        <v>3990651.501</v>
      </c>
    </row>
    <row r="1194" ht="15.75" customHeight="1">
      <c r="A1194" s="422">
        <v>43625.0</v>
      </c>
      <c r="B1194" s="423">
        <v>3967430.39</v>
      </c>
    </row>
    <row r="1195" ht="15.75" customHeight="1">
      <c r="A1195" s="422">
        <v>43615.0</v>
      </c>
      <c r="B1195" s="423">
        <v>3941642.198</v>
      </c>
    </row>
    <row r="1196" ht="15.75" customHeight="1">
      <c r="A1196" s="422">
        <v>43614.0</v>
      </c>
      <c r="B1196" s="423">
        <v>3919237.698</v>
      </c>
    </row>
    <row r="1197" ht="15.75" customHeight="1">
      <c r="A1197" s="422">
        <v>43613.0</v>
      </c>
      <c r="B1197" s="423">
        <v>3911556.992</v>
      </c>
    </row>
    <row r="1198" ht="15.75" customHeight="1">
      <c r="A1198" s="422">
        <v>43612.0</v>
      </c>
      <c r="B1198" s="423">
        <v>3853655.619</v>
      </c>
    </row>
    <row r="1199" ht="15.75" customHeight="1">
      <c r="A1199" s="422">
        <v>43611.0</v>
      </c>
      <c r="B1199" s="423">
        <v>3848022.99</v>
      </c>
    </row>
    <row r="1200" ht="15.75" customHeight="1">
      <c r="A1200" s="422">
        <v>43608.0</v>
      </c>
      <c r="B1200" s="423">
        <v>3858627.902</v>
      </c>
    </row>
    <row r="1201" ht="15.75" customHeight="1">
      <c r="A1201" s="422">
        <v>43607.0</v>
      </c>
      <c r="B1201" s="423">
        <v>3862943.443</v>
      </c>
    </row>
    <row r="1202" ht="15.75" customHeight="1">
      <c r="A1202" s="422">
        <v>43606.0</v>
      </c>
      <c r="B1202" s="423">
        <v>3859103.294</v>
      </c>
    </row>
    <row r="1203" ht="15.75" customHeight="1">
      <c r="A1203" s="422">
        <v>43605.0</v>
      </c>
      <c r="B1203" s="423">
        <v>3871730.022</v>
      </c>
    </row>
    <row r="1204" ht="15.75" customHeight="1">
      <c r="A1204" s="422">
        <v>43604.0</v>
      </c>
      <c r="B1204" s="423">
        <v>3902002.539</v>
      </c>
    </row>
    <row r="1205" ht="15.75" customHeight="1">
      <c r="A1205" s="422">
        <v>43601.0</v>
      </c>
      <c r="B1205" s="423">
        <v>3848789.265</v>
      </c>
    </row>
    <row r="1206" ht="15.75" customHeight="1">
      <c r="A1206" s="422">
        <v>43600.0</v>
      </c>
      <c r="B1206" s="423">
        <v>3835076.306</v>
      </c>
    </row>
    <row r="1207" ht="15.75" customHeight="1">
      <c r="A1207" s="422">
        <v>43599.0</v>
      </c>
      <c r="B1207" s="423">
        <v>3845950.821</v>
      </c>
    </row>
    <row r="1208" ht="15.75" customHeight="1">
      <c r="A1208" s="422">
        <v>43598.0</v>
      </c>
      <c r="B1208" s="423">
        <v>3864532.817</v>
      </c>
    </row>
    <row r="1209" ht="15.75" customHeight="1">
      <c r="A1209" s="422">
        <v>43597.0</v>
      </c>
      <c r="B1209" s="423">
        <v>3882692.763</v>
      </c>
    </row>
    <row r="1210" ht="15.75" customHeight="1">
      <c r="A1210" s="422">
        <v>43594.0</v>
      </c>
      <c r="B1210" s="423">
        <v>3885928.691</v>
      </c>
    </row>
    <row r="1211" ht="15.75" customHeight="1">
      <c r="A1211" s="422">
        <v>43593.0</v>
      </c>
      <c r="B1211" s="423">
        <v>3884172.246</v>
      </c>
    </row>
    <row r="1212" ht="15.75" customHeight="1">
      <c r="A1212" s="422">
        <v>43592.0</v>
      </c>
      <c r="B1212" s="423">
        <v>3893719.776</v>
      </c>
    </row>
    <row r="1213" ht="15.75" customHeight="1">
      <c r="A1213" s="422">
        <v>43591.0</v>
      </c>
      <c r="B1213" s="423">
        <v>3930012.128</v>
      </c>
    </row>
    <row r="1214" ht="15.75" customHeight="1">
      <c r="A1214" s="422">
        <v>43590.0</v>
      </c>
      <c r="B1214" s="423">
        <v>3960846.923</v>
      </c>
    </row>
    <row r="1215" ht="15.75" customHeight="1">
      <c r="A1215" s="422">
        <v>43587.0</v>
      </c>
      <c r="B1215" s="423">
        <v>3888787.353</v>
      </c>
    </row>
    <row r="1216" ht="15.75" customHeight="1">
      <c r="A1216" s="422">
        <v>43585.0</v>
      </c>
      <c r="B1216" s="423">
        <v>3839847.046</v>
      </c>
    </row>
    <row r="1217" ht="15.75" customHeight="1">
      <c r="A1217" s="422">
        <v>43584.0</v>
      </c>
      <c r="B1217" s="423">
        <v>3827012.067</v>
      </c>
    </row>
    <row r="1218" ht="15.75" customHeight="1">
      <c r="A1218" s="422">
        <v>43583.0</v>
      </c>
      <c r="B1218" s="423">
        <v>3873243.14</v>
      </c>
    </row>
    <row r="1219" ht="15.75" customHeight="1">
      <c r="A1219" s="422">
        <v>43580.0</v>
      </c>
      <c r="B1219" s="423">
        <v>3894501.364</v>
      </c>
    </row>
    <row r="1220" ht="15.75" customHeight="1">
      <c r="A1220" s="422">
        <v>43579.0</v>
      </c>
      <c r="B1220" s="423">
        <v>3892840.014</v>
      </c>
    </row>
    <row r="1221" ht="15.75" customHeight="1">
      <c r="A1221" s="422">
        <v>43578.0</v>
      </c>
      <c r="B1221" s="423">
        <v>3918589.691</v>
      </c>
    </row>
    <row r="1222" ht="15.75" customHeight="1">
      <c r="A1222" s="422">
        <v>43576.0</v>
      </c>
      <c r="B1222" s="423">
        <v>3963827.645</v>
      </c>
    </row>
    <row r="1223" ht="15.75" customHeight="1">
      <c r="A1223" s="422">
        <v>43573.0</v>
      </c>
      <c r="B1223" s="423">
        <v>3951631.873</v>
      </c>
    </row>
    <row r="1224" ht="15.75" customHeight="1">
      <c r="A1224" s="422">
        <v>43572.0</v>
      </c>
      <c r="B1224" s="423">
        <v>3918863.6</v>
      </c>
    </row>
    <row r="1225" ht="15.75" customHeight="1">
      <c r="A1225" s="422">
        <v>43571.0</v>
      </c>
      <c r="B1225" s="423">
        <v>3923085.33</v>
      </c>
    </row>
    <row r="1226" ht="15.75" customHeight="1">
      <c r="A1226" s="422">
        <v>43570.0</v>
      </c>
      <c r="B1226" s="423">
        <v>3971727.826</v>
      </c>
    </row>
    <row r="1227" ht="15.75" customHeight="1">
      <c r="A1227" s="422">
        <v>43566.0</v>
      </c>
      <c r="B1227" s="423">
        <v>3976213.767</v>
      </c>
    </row>
    <row r="1228" ht="15.75" customHeight="1">
      <c r="A1228" s="422">
        <v>43565.0</v>
      </c>
      <c r="B1228" s="423">
        <v>3928958.385</v>
      </c>
    </row>
    <row r="1229" ht="15.75" customHeight="1">
      <c r="A1229" s="422">
        <v>43564.0</v>
      </c>
      <c r="B1229" s="423">
        <v>3973293.15</v>
      </c>
    </row>
    <row r="1230" ht="15.75" customHeight="1">
      <c r="A1230" s="422">
        <v>43563.0</v>
      </c>
      <c r="B1230" s="423">
        <v>4032256.012</v>
      </c>
    </row>
    <row r="1231" ht="15.75" customHeight="1">
      <c r="A1231" s="422">
        <v>43562.0</v>
      </c>
      <c r="B1231" s="423">
        <v>4059044.74</v>
      </c>
    </row>
    <row r="1232" ht="15.75" customHeight="1">
      <c r="A1232" s="422">
        <v>43559.0</v>
      </c>
      <c r="B1232" s="423">
        <v>4072458.916</v>
      </c>
    </row>
    <row r="1233" ht="15.75" customHeight="1">
      <c r="A1233" s="422">
        <v>43558.0</v>
      </c>
      <c r="B1233" s="423">
        <v>4083445.146</v>
      </c>
    </row>
    <row r="1234" ht="15.75" customHeight="1">
      <c r="A1234" s="422">
        <v>43557.0</v>
      </c>
      <c r="B1234" s="423">
        <v>4140323.321</v>
      </c>
    </row>
    <row r="1235" ht="15.75" customHeight="1">
      <c r="A1235" s="422">
        <v>43556.0</v>
      </c>
      <c r="B1235" s="423">
        <v>4132760.782</v>
      </c>
    </row>
    <row r="1236" ht="15.75" customHeight="1">
      <c r="A1236" s="422">
        <v>43555.0</v>
      </c>
      <c r="B1236" s="423">
        <v>4119653.371</v>
      </c>
    </row>
    <row r="1237" ht="15.75" customHeight="1">
      <c r="A1237" s="422">
        <v>43552.0</v>
      </c>
      <c r="B1237" s="423">
        <v>4118565.314</v>
      </c>
    </row>
    <row r="1238" ht="15.75" customHeight="1">
      <c r="A1238" s="422">
        <v>43551.0</v>
      </c>
      <c r="B1238" s="423">
        <v>4121606.28</v>
      </c>
    </row>
    <row r="1239" ht="15.75" customHeight="1">
      <c r="A1239" s="422">
        <v>43549.0</v>
      </c>
      <c r="B1239" s="423">
        <v>4137959.189</v>
      </c>
    </row>
    <row r="1240" ht="15.75" customHeight="1">
      <c r="A1240" s="422">
        <v>43548.0</v>
      </c>
      <c r="B1240" s="423">
        <v>4127254.546</v>
      </c>
    </row>
    <row r="1241" ht="15.75" customHeight="1">
      <c r="A1241" s="422">
        <v>43545.0</v>
      </c>
      <c r="B1241" s="423">
        <v>4149073.159</v>
      </c>
    </row>
    <row r="1242" ht="15.75" customHeight="1">
      <c r="A1242" s="422">
        <v>43544.0</v>
      </c>
      <c r="B1242" s="423">
        <v>4163687.241</v>
      </c>
    </row>
    <row r="1243" ht="15.75" customHeight="1">
      <c r="A1243" s="422">
        <v>43543.0</v>
      </c>
      <c r="B1243" s="423">
        <v>4177372.978</v>
      </c>
    </row>
    <row r="1244" ht="15.75" customHeight="1">
      <c r="A1244" s="422">
        <v>43542.0</v>
      </c>
      <c r="B1244" s="423">
        <v>4179565.5</v>
      </c>
    </row>
    <row r="1245" ht="15.75" customHeight="1">
      <c r="A1245" s="422">
        <v>43538.0</v>
      </c>
      <c r="B1245" s="423">
        <v>4196592.335</v>
      </c>
    </row>
    <row r="1246" ht="15.75" customHeight="1">
      <c r="A1246" s="422">
        <v>43537.0</v>
      </c>
      <c r="B1246" s="423">
        <v>4180575.486</v>
      </c>
    </row>
    <row r="1247" ht="15.75" customHeight="1">
      <c r="A1247" s="422">
        <v>43536.0</v>
      </c>
      <c r="B1247" s="423">
        <v>4188586.314</v>
      </c>
    </row>
    <row r="1248" ht="15.75" customHeight="1">
      <c r="A1248" s="422">
        <v>43535.0</v>
      </c>
      <c r="B1248" s="423">
        <v>4147344.955</v>
      </c>
    </row>
    <row r="1249" ht="15.75" customHeight="1">
      <c r="A1249" s="422">
        <v>43534.0</v>
      </c>
      <c r="B1249" s="423">
        <v>4151453.182</v>
      </c>
    </row>
    <row r="1250" ht="15.75" customHeight="1">
      <c r="A1250" s="422">
        <v>43531.0</v>
      </c>
      <c r="B1250" s="423">
        <v>4130228.595</v>
      </c>
    </row>
    <row r="1251" ht="15.75" customHeight="1">
      <c r="A1251" s="422">
        <v>43530.0</v>
      </c>
      <c r="B1251" s="423">
        <v>4135655.381</v>
      </c>
    </row>
    <row r="1252" ht="15.75" customHeight="1">
      <c r="A1252" s="422">
        <v>43529.0</v>
      </c>
      <c r="B1252" s="423">
        <v>4137129.115</v>
      </c>
    </row>
    <row r="1253" ht="15.75" customHeight="1">
      <c r="A1253" s="422">
        <v>43528.0</v>
      </c>
      <c r="B1253" s="423">
        <v>4133946.305</v>
      </c>
    </row>
    <row r="1254" ht="15.75" customHeight="1">
      <c r="A1254" s="422">
        <v>43527.0</v>
      </c>
      <c r="B1254" s="423">
        <v>4147370.821</v>
      </c>
    </row>
    <row r="1255" ht="15.75" customHeight="1">
      <c r="A1255" s="422">
        <v>43523.0</v>
      </c>
      <c r="B1255" s="423">
        <v>4150737.595</v>
      </c>
    </row>
    <row r="1256" ht="15.75" customHeight="1">
      <c r="A1256" s="422">
        <v>43522.0</v>
      </c>
      <c r="B1256" s="423">
        <v>4163910.17</v>
      </c>
    </row>
    <row r="1257" ht="15.75" customHeight="1">
      <c r="A1257" s="422">
        <v>43521.0</v>
      </c>
      <c r="B1257" s="423">
        <v>4167854.534</v>
      </c>
    </row>
    <row r="1258" ht="15.75" customHeight="1">
      <c r="A1258" s="422">
        <v>43520.0</v>
      </c>
      <c r="B1258" s="423">
        <v>4141286.673</v>
      </c>
    </row>
    <row r="1259" ht="15.75" customHeight="1">
      <c r="A1259" s="422">
        <v>43516.0</v>
      </c>
      <c r="B1259" s="423">
        <v>4156912.599</v>
      </c>
    </row>
    <row r="1260" ht="15.75" customHeight="1">
      <c r="A1260" s="422">
        <v>43515.0</v>
      </c>
      <c r="B1260" s="423">
        <v>4145299.488</v>
      </c>
    </row>
    <row r="1261" ht="15.75" customHeight="1">
      <c r="A1261" s="422">
        <v>43514.0</v>
      </c>
      <c r="B1261" s="423">
        <v>4130299.052</v>
      </c>
    </row>
    <row r="1262" ht="15.75" customHeight="1">
      <c r="A1262" s="422">
        <v>43513.0</v>
      </c>
      <c r="B1262" s="423">
        <v>4165219.889</v>
      </c>
    </row>
    <row r="1263" ht="15.75" customHeight="1">
      <c r="A1263" s="422">
        <v>43510.0</v>
      </c>
      <c r="B1263" s="423">
        <v>4156818.888</v>
      </c>
    </row>
    <row r="1264" ht="15.75" customHeight="1">
      <c r="A1264" s="422">
        <v>43509.0</v>
      </c>
      <c r="B1264" s="423">
        <v>4159064.635</v>
      </c>
    </row>
    <row r="1265" ht="15.75" customHeight="1">
      <c r="A1265" s="422">
        <v>43508.0</v>
      </c>
      <c r="B1265" s="423">
        <v>4149699.772</v>
      </c>
    </row>
    <row r="1266" ht="15.75" customHeight="1">
      <c r="A1266" s="422">
        <v>43507.0</v>
      </c>
      <c r="B1266" s="423">
        <v>4166552.556</v>
      </c>
    </row>
    <row r="1267" ht="15.75" customHeight="1">
      <c r="A1267" s="422">
        <v>43506.0</v>
      </c>
      <c r="B1267" s="423">
        <v>4197449.905</v>
      </c>
    </row>
    <row r="1268" ht="15.75" customHeight="1">
      <c r="A1268" s="422">
        <v>43503.0</v>
      </c>
      <c r="B1268" s="423">
        <v>4211067.48</v>
      </c>
    </row>
    <row r="1269" ht="15.75" customHeight="1">
      <c r="A1269" s="422">
        <v>43502.0</v>
      </c>
      <c r="B1269" s="423">
        <v>4187068.125</v>
      </c>
    </row>
    <row r="1270" ht="15.75" customHeight="1">
      <c r="A1270" s="422">
        <v>43501.0</v>
      </c>
      <c r="B1270" s="423">
        <v>4178718.352</v>
      </c>
    </row>
    <row r="1271" ht="15.75" customHeight="1">
      <c r="A1271" s="422">
        <v>43500.0</v>
      </c>
      <c r="B1271" s="423">
        <v>4183788.679</v>
      </c>
    </row>
    <row r="1272" ht="15.75" customHeight="1">
      <c r="A1272" s="422">
        <v>43499.0</v>
      </c>
      <c r="B1272" s="423">
        <v>4156589.607</v>
      </c>
    </row>
    <row r="1273" ht="15.75" customHeight="1">
      <c r="A1273" s="422">
        <v>43496.0</v>
      </c>
      <c r="B1273" s="423">
        <v>4163603.844</v>
      </c>
    </row>
    <row r="1274" ht="15.75" customHeight="1">
      <c r="A1274" s="422">
        <v>43495.0</v>
      </c>
      <c r="B1274" s="423">
        <v>4197205.648</v>
      </c>
    </row>
    <row r="1275" ht="15.75" customHeight="1">
      <c r="A1275" s="422">
        <v>43494.0</v>
      </c>
      <c r="B1275" s="423">
        <v>4215818.251</v>
      </c>
    </row>
    <row r="1276" ht="15.75" customHeight="1">
      <c r="A1276" s="422">
        <v>43493.0</v>
      </c>
      <c r="B1276" s="423">
        <v>4206917.159</v>
      </c>
    </row>
    <row r="1277" ht="15.75" customHeight="1">
      <c r="A1277" s="422">
        <v>43492.0</v>
      </c>
      <c r="B1277" s="423">
        <v>4198128.652</v>
      </c>
    </row>
    <row r="1278" ht="15.75" customHeight="1">
      <c r="A1278" s="422">
        <v>43489.0</v>
      </c>
      <c r="B1278" s="423">
        <v>4199880.235</v>
      </c>
    </row>
    <row r="1279" ht="15.75" customHeight="1">
      <c r="A1279" s="422">
        <v>43488.0</v>
      </c>
      <c r="B1279" s="423">
        <v>4185773.517</v>
      </c>
    </row>
    <row r="1280" ht="15.75" customHeight="1">
      <c r="A1280" s="422">
        <v>43487.0</v>
      </c>
      <c r="B1280" s="423">
        <v>4158713.384</v>
      </c>
    </row>
    <row r="1281" ht="15.75" customHeight="1">
      <c r="A1281" s="422">
        <v>43486.0</v>
      </c>
      <c r="B1281" s="423">
        <v>4151909.911</v>
      </c>
    </row>
    <row r="1282" ht="15.75" customHeight="1">
      <c r="A1282" s="422">
        <v>43485.0</v>
      </c>
      <c r="B1282" s="423">
        <v>4162391.564</v>
      </c>
    </row>
    <row r="1283" ht="15.75" customHeight="1">
      <c r="A1283" s="422">
        <v>43482.0</v>
      </c>
      <c r="B1283" s="423">
        <v>4121675.218</v>
      </c>
    </row>
    <row r="1284" ht="15.75" customHeight="1">
      <c r="A1284" s="422">
        <v>43481.0</v>
      </c>
      <c r="B1284" s="423">
        <v>4123521.186</v>
      </c>
    </row>
    <row r="1285" ht="15.75" customHeight="1">
      <c r="A1285" s="422">
        <v>43480.0</v>
      </c>
      <c r="B1285" s="423">
        <v>4141657.823</v>
      </c>
    </row>
    <row r="1286" ht="15.75" customHeight="1">
      <c r="A1286" s="422">
        <v>43479.0</v>
      </c>
      <c r="B1286" s="423">
        <v>4132366.275</v>
      </c>
    </row>
    <row r="1287" ht="15.75" customHeight="1">
      <c r="A1287" s="422">
        <v>43478.0</v>
      </c>
      <c r="B1287" s="423">
        <v>4137280.312</v>
      </c>
    </row>
    <row r="1288" ht="15.75" customHeight="1">
      <c r="A1288" s="422">
        <v>43475.0</v>
      </c>
      <c r="B1288" s="423">
        <v>4105319.159</v>
      </c>
    </row>
    <row r="1289" ht="15.75" customHeight="1">
      <c r="A1289" s="422">
        <v>43474.0</v>
      </c>
      <c r="B1289" s="423">
        <v>4098889.988</v>
      </c>
    </row>
    <row r="1290" ht="15.75" customHeight="1">
      <c r="A1290" s="422">
        <v>43473.0</v>
      </c>
      <c r="B1290" s="423">
        <v>4076807.437</v>
      </c>
    </row>
    <row r="1291" ht="15.75" customHeight="1">
      <c r="A1291" s="422">
        <v>43472.0</v>
      </c>
      <c r="B1291" s="423">
        <v>4015663.884</v>
      </c>
    </row>
    <row r="1292" ht="15.75" customHeight="1">
      <c r="A1292" s="422">
        <v>43471.0</v>
      </c>
      <c r="B1292" s="423">
        <v>4032061.286</v>
      </c>
    </row>
    <row r="1293" ht="15.75" customHeight="1">
      <c r="A1293" s="422">
        <v>43468.0</v>
      </c>
      <c r="B1293" s="423">
        <v>3978431.188</v>
      </c>
    </row>
    <row r="1294" ht="15.75" customHeight="1">
      <c r="A1294" s="422">
        <v>43467.0</v>
      </c>
      <c r="B1294" s="423">
        <v>3929292.469</v>
      </c>
    </row>
    <row r="1295" ht="15.75" customHeight="1">
      <c r="A1295" s="422">
        <v>43466.0</v>
      </c>
      <c r="B1295" s="423">
        <v>3912836.424</v>
      </c>
    </row>
    <row r="1296" ht="15.75" customHeight="1">
      <c r="A1296" s="422">
        <v>43461.0</v>
      </c>
      <c r="B1296" s="423">
        <v>3872952.837</v>
      </c>
    </row>
    <row r="1297" ht="15.75" customHeight="1">
      <c r="A1297" s="422">
        <v>43460.0</v>
      </c>
      <c r="B1297" s="423">
        <v>3851555.398</v>
      </c>
    </row>
    <row r="1298" ht="15.75" customHeight="1">
      <c r="A1298" s="422">
        <v>43458.0</v>
      </c>
      <c r="B1298" s="423">
        <v>3831357.607</v>
      </c>
    </row>
    <row r="1299" ht="15.75" customHeight="1">
      <c r="A1299" s="422">
        <v>43457.0</v>
      </c>
      <c r="B1299" s="423">
        <v>3819064.266</v>
      </c>
    </row>
    <row r="1300" ht="15.75" customHeight="1">
      <c r="A1300" s="422">
        <v>43454.0</v>
      </c>
      <c r="B1300" s="423">
        <v>3809577.821</v>
      </c>
    </row>
    <row r="1301" ht="15.75" customHeight="1">
      <c r="A1301" s="422">
        <v>43453.0</v>
      </c>
      <c r="B1301" s="423">
        <v>3794045.179</v>
      </c>
    </row>
    <row r="1302" ht="15.75" customHeight="1">
      <c r="A1302" s="422">
        <v>43452.0</v>
      </c>
      <c r="B1302" s="423">
        <v>3788345.348</v>
      </c>
    </row>
    <row r="1303" ht="15.75" customHeight="1">
      <c r="A1303" s="422">
        <v>43451.0</v>
      </c>
      <c r="B1303" s="423">
        <v>3780160.98</v>
      </c>
    </row>
    <row r="1304" ht="15.75" customHeight="1">
      <c r="A1304" s="422">
        <v>43447.0</v>
      </c>
      <c r="B1304" s="423">
        <v>3798226.753</v>
      </c>
    </row>
    <row r="1305" ht="15.75" customHeight="1">
      <c r="A1305" s="422">
        <v>43446.0</v>
      </c>
      <c r="B1305" s="423">
        <v>3808279.603</v>
      </c>
    </row>
    <row r="1306" ht="15.75" customHeight="1">
      <c r="A1306" s="422">
        <v>43445.0</v>
      </c>
      <c r="B1306" s="423">
        <v>3815027.127</v>
      </c>
    </row>
    <row r="1307" ht="15.75" customHeight="1">
      <c r="A1307" s="422">
        <v>43444.0</v>
      </c>
      <c r="B1307" s="423">
        <v>3820905.657</v>
      </c>
    </row>
    <row r="1308" ht="15.75" customHeight="1">
      <c r="A1308" s="422">
        <v>43443.0</v>
      </c>
      <c r="B1308" s="423">
        <v>3832643.801</v>
      </c>
    </row>
    <row r="1309" ht="15.75" customHeight="1">
      <c r="A1309" s="422">
        <v>43440.0</v>
      </c>
      <c r="B1309" s="423">
        <v>3836251.508</v>
      </c>
    </row>
    <row r="1310" ht="15.75" customHeight="1">
      <c r="A1310" s="422">
        <v>43439.0</v>
      </c>
      <c r="B1310" s="423">
        <v>3841499.438</v>
      </c>
    </row>
    <row r="1311" ht="15.75" customHeight="1">
      <c r="A1311" s="422">
        <v>43438.0</v>
      </c>
      <c r="B1311" s="423">
        <v>3840709.833</v>
      </c>
    </row>
    <row r="1312" ht="15.75" customHeight="1">
      <c r="A1312" s="422">
        <v>43437.0</v>
      </c>
      <c r="B1312" s="423">
        <v>3817868.037</v>
      </c>
    </row>
    <row r="1313" ht="15.75" customHeight="1">
      <c r="A1313" s="422">
        <v>43436.0</v>
      </c>
      <c r="B1313" s="423">
        <v>3817668.022</v>
      </c>
    </row>
    <row r="1314" ht="15.75" customHeight="1">
      <c r="A1314" s="422">
        <v>43433.0</v>
      </c>
      <c r="B1314" s="423">
        <v>3817824.443</v>
      </c>
    </row>
    <row r="1315" ht="15.75" customHeight="1">
      <c r="A1315" s="422">
        <v>43432.0</v>
      </c>
      <c r="B1315" s="423">
        <v>3836829.319</v>
      </c>
    </row>
    <row r="1316" ht="15.75" customHeight="1">
      <c r="A1316" s="422">
        <v>43431.0</v>
      </c>
      <c r="B1316" s="423">
        <v>3842644.859</v>
      </c>
    </row>
    <row r="1317" ht="15.75" customHeight="1">
      <c r="A1317" s="422">
        <v>43430.0</v>
      </c>
      <c r="B1317" s="423">
        <v>3827758.606</v>
      </c>
    </row>
    <row r="1318" ht="15.75" customHeight="1">
      <c r="A1318" s="422">
        <v>43429.0</v>
      </c>
      <c r="B1318" s="423">
        <v>3816305.106</v>
      </c>
    </row>
    <row r="1319" ht="15.75" customHeight="1">
      <c r="A1319" s="422">
        <v>43426.0</v>
      </c>
      <c r="B1319" s="423">
        <v>3830014.576</v>
      </c>
    </row>
    <row r="1320" ht="15.75" customHeight="1">
      <c r="A1320" s="422">
        <v>43424.0</v>
      </c>
      <c r="B1320" s="423">
        <v>3822936.053</v>
      </c>
    </row>
    <row r="1321" ht="15.75" customHeight="1">
      <c r="A1321" s="422">
        <v>43423.0</v>
      </c>
      <c r="B1321" s="423">
        <v>3816151.743</v>
      </c>
    </row>
    <row r="1322" ht="15.75" customHeight="1">
      <c r="A1322" s="422">
        <v>43422.0</v>
      </c>
      <c r="B1322" s="423">
        <v>3820264.919</v>
      </c>
    </row>
    <row r="1323" ht="15.75" customHeight="1">
      <c r="A1323" s="422">
        <v>43419.0</v>
      </c>
      <c r="B1323" s="423">
        <v>3813397.973</v>
      </c>
    </row>
    <row r="1324" ht="15.75" customHeight="1">
      <c r="A1324" s="422">
        <v>43418.0</v>
      </c>
      <c r="B1324" s="423">
        <v>3813869.925</v>
      </c>
    </row>
    <row r="1325" ht="15.75" customHeight="1">
      <c r="A1325" s="422">
        <v>43417.0</v>
      </c>
      <c r="B1325" s="423">
        <v>3817682.595</v>
      </c>
    </row>
    <row r="1326" ht="15.75" customHeight="1">
      <c r="A1326" s="422">
        <v>43416.0</v>
      </c>
      <c r="B1326" s="423">
        <v>3799736.277</v>
      </c>
    </row>
    <row r="1327" ht="15.75" customHeight="1">
      <c r="A1327" s="422">
        <v>43415.0</v>
      </c>
      <c r="B1327" s="423">
        <v>3819517.76</v>
      </c>
    </row>
    <row r="1328" ht="15.75" customHeight="1">
      <c r="A1328" s="422">
        <v>43412.0</v>
      </c>
      <c r="B1328" s="423">
        <v>3812226.225</v>
      </c>
    </row>
    <row r="1329" ht="15.75" customHeight="1">
      <c r="A1329" s="422">
        <v>43411.0</v>
      </c>
      <c r="B1329" s="423">
        <v>3811039.0</v>
      </c>
    </row>
    <row r="1330" ht="15.75" customHeight="1">
      <c r="A1330" s="422">
        <v>43410.0</v>
      </c>
      <c r="B1330" s="423">
        <v>3788031.941</v>
      </c>
    </row>
    <row r="1331" ht="15.75" customHeight="1">
      <c r="A1331" s="422">
        <v>43409.0</v>
      </c>
      <c r="B1331" s="423">
        <v>3797704.589</v>
      </c>
    </row>
    <row r="1332" ht="15.75" customHeight="1">
      <c r="A1332" s="422">
        <v>43408.0</v>
      </c>
      <c r="B1332" s="423">
        <v>3814708.858</v>
      </c>
    </row>
    <row r="1333" ht="15.75" customHeight="1">
      <c r="A1333" s="422">
        <v>43405.0</v>
      </c>
      <c r="B1333" s="423">
        <v>3831683.904</v>
      </c>
    </row>
    <row r="1334" ht="15.75" customHeight="1">
      <c r="A1334" s="422">
        <v>43404.0</v>
      </c>
      <c r="B1334" s="423">
        <v>3841978.001</v>
      </c>
    </row>
    <row r="1335" ht="15.75" customHeight="1">
      <c r="A1335" s="422">
        <v>43403.0</v>
      </c>
      <c r="B1335" s="423">
        <v>3844786.038</v>
      </c>
    </row>
    <row r="1336" ht="15.75" customHeight="1">
      <c r="A1336" s="422">
        <v>43402.0</v>
      </c>
      <c r="B1336" s="423">
        <v>3826322.995</v>
      </c>
    </row>
    <row r="1337" ht="15.75" customHeight="1">
      <c r="A1337" s="422">
        <v>43401.0</v>
      </c>
      <c r="B1337" s="423">
        <v>3813057.54</v>
      </c>
    </row>
    <row r="1338" ht="15.75" customHeight="1">
      <c r="A1338" s="422">
        <v>43398.0</v>
      </c>
      <c r="B1338" s="423">
        <v>3845687.727</v>
      </c>
    </row>
    <row r="1339" ht="15.75" customHeight="1">
      <c r="A1339" s="422">
        <v>43397.0</v>
      </c>
      <c r="B1339" s="423">
        <v>3831769.325</v>
      </c>
    </row>
    <row r="1340" ht="15.75" customHeight="1">
      <c r="A1340" s="422">
        <v>43396.0</v>
      </c>
      <c r="B1340" s="423">
        <v>3803674.16</v>
      </c>
    </row>
    <row r="1341" ht="15.75" customHeight="1">
      <c r="A1341" s="422">
        <v>43395.0</v>
      </c>
      <c r="B1341" s="423">
        <v>3801517.961</v>
      </c>
    </row>
    <row r="1342" ht="15.75" customHeight="1">
      <c r="A1342" s="422">
        <v>43394.0</v>
      </c>
      <c r="B1342" s="423">
        <v>3846078.807</v>
      </c>
    </row>
    <row r="1343" ht="15.75" customHeight="1">
      <c r="A1343" s="422">
        <v>43391.0</v>
      </c>
      <c r="B1343" s="423">
        <v>3880966.144</v>
      </c>
    </row>
    <row r="1344" ht="15.75" customHeight="1">
      <c r="A1344" s="422">
        <v>43390.0</v>
      </c>
      <c r="B1344" s="423">
        <v>3882958.596</v>
      </c>
    </row>
    <row r="1345" ht="15.75" customHeight="1">
      <c r="A1345" s="422">
        <v>43389.0</v>
      </c>
      <c r="B1345" s="423">
        <v>3888987.63</v>
      </c>
    </row>
    <row r="1346" ht="15.75" customHeight="1">
      <c r="A1346" s="422">
        <v>43388.0</v>
      </c>
      <c r="B1346" s="423">
        <v>3879469.943</v>
      </c>
    </row>
    <row r="1347" ht="15.75" customHeight="1">
      <c r="A1347" s="422">
        <v>43387.0</v>
      </c>
      <c r="B1347" s="423">
        <v>3911524.429</v>
      </c>
    </row>
    <row r="1348" ht="15.75" customHeight="1">
      <c r="A1348" s="422">
        <v>43384.0</v>
      </c>
      <c r="B1348" s="423">
        <v>3908827.615</v>
      </c>
    </row>
    <row r="1349" ht="15.75" customHeight="1">
      <c r="A1349" s="422">
        <v>43383.0</v>
      </c>
      <c r="B1349" s="423">
        <v>3912114.653</v>
      </c>
    </row>
    <row r="1350" ht="15.75" customHeight="1">
      <c r="A1350" s="422">
        <v>43382.0</v>
      </c>
      <c r="B1350" s="423">
        <v>3918240.508</v>
      </c>
    </row>
    <row r="1351" ht="15.75" customHeight="1">
      <c r="A1351" s="422">
        <v>43381.0</v>
      </c>
      <c r="B1351" s="423">
        <v>3905701.158</v>
      </c>
    </row>
    <row r="1352" ht="15.75" customHeight="1">
      <c r="A1352" s="422">
        <v>43380.0</v>
      </c>
      <c r="B1352" s="423">
        <v>3897153.133</v>
      </c>
    </row>
    <row r="1353" ht="15.75" customHeight="1">
      <c r="A1353" s="422">
        <v>43377.0</v>
      </c>
      <c r="B1353" s="423">
        <v>3895542.195</v>
      </c>
    </row>
    <row r="1354" ht="15.75" customHeight="1">
      <c r="A1354" s="422">
        <v>43376.0</v>
      </c>
      <c r="B1354" s="423">
        <v>3895257.027</v>
      </c>
    </row>
    <row r="1355" ht="15.75" customHeight="1">
      <c r="A1355" s="422">
        <v>43375.0</v>
      </c>
      <c r="B1355" s="423">
        <v>3872146.27</v>
      </c>
    </row>
    <row r="1356" ht="15.75" customHeight="1">
      <c r="A1356" s="422">
        <v>43374.0</v>
      </c>
      <c r="B1356" s="423">
        <v>3873563.399</v>
      </c>
    </row>
    <row r="1357" ht="15.75" customHeight="1">
      <c r="A1357" s="422">
        <v>43373.0</v>
      </c>
      <c r="B1357" s="423">
        <v>3876842.018</v>
      </c>
    </row>
    <row r="1358" ht="15.75" customHeight="1">
      <c r="A1358" s="422">
        <v>43370.0</v>
      </c>
      <c r="B1358" s="423">
        <v>3859274.033</v>
      </c>
    </row>
    <row r="1359" ht="15.75" customHeight="1">
      <c r="A1359" s="422">
        <v>43369.0</v>
      </c>
      <c r="B1359" s="423">
        <v>3880121.326</v>
      </c>
    </row>
    <row r="1360" ht="15.75" customHeight="1">
      <c r="A1360" s="422">
        <v>43368.0</v>
      </c>
      <c r="B1360" s="423">
        <v>3866586.002</v>
      </c>
    </row>
    <row r="1361" ht="15.75" customHeight="1">
      <c r="A1361" s="422">
        <v>43367.0</v>
      </c>
      <c r="B1361" s="423">
        <v>3848471.108</v>
      </c>
    </row>
    <row r="1362" ht="15.75" customHeight="1">
      <c r="A1362" s="422">
        <v>43366.0</v>
      </c>
      <c r="B1362" s="423">
        <v>3885883.448</v>
      </c>
    </row>
    <row r="1363" ht="15.75" customHeight="1">
      <c r="A1363" s="422">
        <v>43363.0</v>
      </c>
      <c r="B1363" s="423">
        <v>3898214.261</v>
      </c>
    </row>
    <row r="1364" ht="15.75" customHeight="1">
      <c r="A1364" s="422">
        <v>43362.0</v>
      </c>
      <c r="B1364" s="423">
        <v>3917230.997</v>
      </c>
    </row>
    <row r="1365" ht="15.75" customHeight="1">
      <c r="A1365" s="422">
        <v>43361.0</v>
      </c>
      <c r="B1365" s="423">
        <v>3907346.769</v>
      </c>
    </row>
    <row r="1366" ht="15.75" customHeight="1">
      <c r="A1366" s="422">
        <v>43360.0</v>
      </c>
      <c r="B1366" s="423">
        <v>3906292.23</v>
      </c>
    </row>
    <row r="1367" ht="15.75" customHeight="1">
      <c r="A1367" s="422">
        <v>43359.0</v>
      </c>
      <c r="B1367" s="423">
        <v>3903816.964</v>
      </c>
    </row>
    <row r="1368" ht="15.75" customHeight="1">
      <c r="A1368" s="422">
        <v>43356.0</v>
      </c>
      <c r="B1368" s="423">
        <v>3930307.255</v>
      </c>
    </row>
    <row r="1369" ht="15.75" customHeight="1">
      <c r="A1369" s="422">
        <v>43355.0</v>
      </c>
      <c r="B1369" s="423">
        <v>3948548.621</v>
      </c>
    </row>
    <row r="1370" ht="15.75" customHeight="1">
      <c r="A1370" s="422">
        <v>43354.0</v>
      </c>
      <c r="B1370" s="423">
        <v>3953201.072</v>
      </c>
    </row>
    <row r="1371" ht="15.75" customHeight="1">
      <c r="A1371" s="422">
        <v>43353.0</v>
      </c>
      <c r="B1371" s="423">
        <v>3951591.735</v>
      </c>
    </row>
    <row r="1372" ht="15.75" customHeight="1">
      <c r="A1372" s="422">
        <v>43352.0</v>
      </c>
      <c r="B1372" s="423">
        <v>3956267.516</v>
      </c>
    </row>
    <row r="1373" ht="15.75" customHeight="1">
      <c r="A1373" s="422">
        <v>43349.0</v>
      </c>
      <c r="B1373" s="423">
        <v>3963572.905</v>
      </c>
    </row>
    <row r="1374" ht="15.75" customHeight="1">
      <c r="A1374" s="422">
        <v>43348.0</v>
      </c>
      <c r="B1374" s="423">
        <v>3962980.379</v>
      </c>
    </row>
    <row r="1375" ht="15.75" customHeight="1">
      <c r="A1375" s="422">
        <v>43347.0</v>
      </c>
      <c r="B1375" s="423">
        <v>3952956.022</v>
      </c>
    </row>
    <row r="1376" ht="15.75" customHeight="1">
      <c r="A1376" s="422">
        <v>43346.0</v>
      </c>
      <c r="B1376" s="423">
        <v>3967378.037</v>
      </c>
    </row>
    <row r="1377" ht="15.75" customHeight="1">
      <c r="A1377" s="422">
        <v>43342.0</v>
      </c>
      <c r="B1377" s="423">
        <v>3962261.08</v>
      </c>
    </row>
    <row r="1378" ht="15.75" customHeight="1">
      <c r="A1378" s="422">
        <v>43341.0</v>
      </c>
      <c r="B1378" s="423">
        <v>3964470.158</v>
      </c>
    </row>
    <row r="1379" ht="15.75" customHeight="1">
      <c r="A1379" s="422">
        <v>43340.0</v>
      </c>
      <c r="B1379" s="423">
        <v>3969763.786</v>
      </c>
    </row>
    <row r="1380" ht="15.75" customHeight="1">
      <c r="A1380" s="422">
        <v>43339.0</v>
      </c>
      <c r="B1380" s="423">
        <v>3944049.071</v>
      </c>
    </row>
    <row r="1381" ht="15.75" customHeight="1">
      <c r="A1381" s="422">
        <v>43338.0</v>
      </c>
      <c r="B1381" s="423">
        <v>3940353.418</v>
      </c>
    </row>
    <row r="1382" ht="15.75" customHeight="1">
      <c r="A1382" s="422">
        <v>43332.0</v>
      </c>
      <c r="B1382" s="423">
        <v>3921407.465</v>
      </c>
    </row>
    <row r="1383" ht="15.75" customHeight="1">
      <c r="A1383" s="422">
        <v>43331.0</v>
      </c>
      <c r="B1383" s="423">
        <v>3898505.253</v>
      </c>
    </row>
    <row r="1384" ht="15.75" customHeight="1">
      <c r="A1384" s="422">
        <v>43328.0</v>
      </c>
      <c r="B1384" s="423">
        <v>3874243.353</v>
      </c>
    </row>
    <row r="1385" ht="15.75" customHeight="1">
      <c r="A1385" s="422">
        <v>43326.0</v>
      </c>
      <c r="B1385" s="423">
        <v>3842102.041</v>
      </c>
    </row>
    <row r="1386" ht="15.75" customHeight="1">
      <c r="A1386" s="422">
        <v>43325.0</v>
      </c>
      <c r="B1386" s="423">
        <v>3816077.386</v>
      </c>
    </row>
    <row r="1387" ht="15.75" customHeight="1">
      <c r="A1387" s="422">
        <v>43324.0</v>
      </c>
      <c r="B1387" s="423">
        <v>3825581.458</v>
      </c>
    </row>
    <row r="1388" ht="15.75" customHeight="1">
      <c r="A1388" s="422">
        <v>43321.0</v>
      </c>
      <c r="B1388" s="423">
        <v>3845597.405</v>
      </c>
    </row>
    <row r="1389" ht="15.75" customHeight="1">
      <c r="A1389" s="422">
        <v>43320.0</v>
      </c>
      <c r="B1389" s="423">
        <v>3858416.754</v>
      </c>
    </row>
    <row r="1390" ht="15.75" customHeight="1">
      <c r="A1390" s="422">
        <v>43319.0</v>
      </c>
      <c r="B1390" s="423">
        <v>3858508.993</v>
      </c>
    </row>
    <row r="1391" ht="15.75" customHeight="1">
      <c r="A1391" s="422">
        <v>43318.0</v>
      </c>
      <c r="B1391" s="423">
        <v>3842125.858</v>
      </c>
    </row>
    <row r="1392" ht="15.75" customHeight="1">
      <c r="A1392" s="422">
        <v>43317.0</v>
      </c>
      <c r="B1392" s="423">
        <v>3847560.387</v>
      </c>
    </row>
    <row r="1393" ht="15.75" customHeight="1">
      <c r="A1393" s="422">
        <v>43314.0</v>
      </c>
      <c r="B1393" s="423">
        <v>3868262.138</v>
      </c>
    </row>
    <row r="1394" ht="15.75" customHeight="1">
      <c r="A1394" s="422">
        <v>43313.0</v>
      </c>
      <c r="B1394" s="423">
        <v>3860988.353</v>
      </c>
    </row>
    <row r="1395" ht="15.75" customHeight="1">
      <c r="A1395" s="422">
        <v>43312.0</v>
      </c>
      <c r="B1395" s="423">
        <v>3841448.672</v>
      </c>
    </row>
    <row r="1396" ht="15.75" customHeight="1">
      <c r="A1396" s="422">
        <v>43311.0</v>
      </c>
      <c r="B1396" s="423">
        <v>3813258.09</v>
      </c>
    </row>
    <row r="1397" ht="15.75" customHeight="1">
      <c r="A1397" s="422">
        <v>43310.0</v>
      </c>
      <c r="B1397" s="423">
        <v>3820609.859</v>
      </c>
    </row>
    <row r="1398" ht="15.75" customHeight="1">
      <c r="A1398" s="422">
        <v>43307.0</v>
      </c>
      <c r="B1398" s="423">
        <v>3832232.714</v>
      </c>
    </row>
    <row r="1399" ht="15.75" customHeight="1">
      <c r="A1399" s="422">
        <v>43306.0</v>
      </c>
      <c r="B1399" s="423">
        <v>3843056.505</v>
      </c>
    </row>
    <row r="1400" ht="15.75" customHeight="1">
      <c r="A1400" s="422">
        <v>43305.0</v>
      </c>
      <c r="B1400" s="423">
        <v>3853811.262</v>
      </c>
    </row>
    <row r="1401" ht="15.75" customHeight="1">
      <c r="A1401" s="422">
        <v>43304.0</v>
      </c>
      <c r="B1401" s="423">
        <v>3863741.617</v>
      </c>
    </row>
    <row r="1402" ht="15.75" customHeight="1">
      <c r="A1402" s="422">
        <v>43303.0</v>
      </c>
      <c r="B1402" s="423">
        <v>3864662.195</v>
      </c>
    </row>
    <row r="1403" ht="15.75" customHeight="1">
      <c r="A1403" s="422">
        <v>43300.0</v>
      </c>
      <c r="B1403" s="423">
        <v>3870468.723</v>
      </c>
    </row>
    <row r="1404" ht="15.75" customHeight="1">
      <c r="A1404" s="422">
        <v>43299.0</v>
      </c>
      <c r="B1404" s="423">
        <v>3867834.564</v>
      </c>
    </row>
    <row r="1405" ht="15.75" customHeight="1">
      <c r="A1405" s="422">
        <v>43298.0</v>
      </c>
      <c r="B1405" s="423">
        <v>3858732.28</v>
      </c>
    </row>
    <row r="1406" ht="15.75" customHeight="1">
      <c r="A1406" s="422">
        <v>43297.0</v>
      </c>
      <c r="B1406" s="423">
        <v>3858048.621</v>
      </c>
    </row>
    <row r="1407" ht="15.75" customHeight="1">
      <c r="A1407" s="422">
        <v>43296.0</v>
      </c>
      <c r="B1407" s="423">
        <v>3853397.257</v>
      </c>
    </row>
    <row r="1408" ht="15.75" customHeight="1">
      <c r="A1408" s="422">
        <v>43293.0</v>
      </c>
      <c r="B1408" s="423">
        <v>3868773.587</v>
      </c>
    </row>
    <row r="1409" ht="15.75" customHeight="1">
      <c r="A1409" s="422">
        <v>43292.0</v>
      </c>
      <c r="B1409" s="423">
        <v>3858116.562</v>
      </c>
    </row>
    <row r="1410" ht="15.75" customHeight="1">
      <c r="A1410" s="422">
        <v>43291.0</v>
      </c>
      <c r="B1410" s="423">
        <v>3857047.808</v>
      </c>
    </row>
    <row r="1411" ht="15.75" customHeight="1">
      <c r="A1411" s="422">
        <v>43290.0</v>
      </c>
      <c r="B1411" s="423">
        <v>3848765.718</v>
      </c>
    </row>
    <row r="1412" ht="15.75" customHeight="1">
      <c r="A1412" s="422">
        <v>43289.0</v>
      </c>
      <c r="B1412" s="423">
        <v>3861516.566</v>
      </c>
    </row>
    <row r="1413" ht="15.75" customHeight="1">
      <c r="A1413" s="422">
        <v>43286.0</v>
      </c>
      <c r="B1413" s="423">
        <v>3863952.82</v>
      </c>
    </row>
    <row r="1414" ht="15.75" customHeight="1">
      <c r="A1414" s="422">
        <v>43285.0</v>
      </c>
      <c r="B1414" s="423">
        <v>3826120.283</v>
      </c>
    </row>
    <row r="1415" ht="15.75" customHeight="1">
      <c r="A1415" s="422">
        <v>43284.0</v>
      </c>
      <c r="B1415" s="423">
        <v>3806598.779</v>
      </c>
    </row>
    <row r="1416" ht="15.75" customHeight="1">
      <c r="A1416" s="422">
        <v>43283.0</v>
      </c>
      <c r="B1416" s="423">
        <v>3827061.798</v>
      </c>
    </row>
    <row r="1417" ht="15.75" customHeight="1">
      <c r="A1417" s="422">
        <v>43279.0</v>
      </c>
      <c r="B1417" s="423">
        <v>3847347.789</v>
      </c>
    </row>
    <row r="1418" ht="15.75" customHeight="1">
      <c r="A1418" s="422">
        <v>43278.0</v>
      </c>
      <c r="B1418" s="423">
        <v>3860692.961</v>
      </c>
    </row>
    <row r="1419" ht="15.75" customHeight="1">
      <c r="A1419" s="422">
        <v>43277.0</v>
      </c>
      <c r="B1419" s="423">
        <v>3844851.354</v>
      </c>
    </row>
    <row r="1420" ht="15.75" customHeight="1">
      <c r="A1420" s="422">
        <v>43276.0</v>
      </c>
      <c r="B1420" s="423">
        <v>3859772.268</v>
      </c>
    </row>
    <row r="1421" ht="15.75" customHeight="1">
      <c r="A1421" s="422">
        <v>43275.0</v>
      </c>
      <c r="B1421" s="423">
        <v>3909522.053</v>
      </c>
    </row>
    <row r="1422" ht="15.75" customHeight="1">
      <c r="A1422" s="422">
        <v>43272.0</v>
      </c>
      <c r="B1422" s="423">
        <v>3877758.152</v>
      </c>
    </row>
    <row r="1423" ht="15.75" customHeight="1">
      <c r="A1423" s="422">
        <v>43271.0</v>
      </c>
      <c r="B1423" s="423">
        <v>3831028.273</v>
      </c>
    </row>
    <row r="1424" ht="15.75" customHeight="1">
      <c r="A1424" s="422">
        <v>43270.0</v>
      </c>
      <c r="B1424" s="423">
        <v>3802947.492</v>
      </c>
    </row>
    <row r="1425" ht="15.75" customHeight="1">
      <c r="A1425" s="422">
        <v>43269.0</v>
      </c>
      <c r="B1425" s="423">
        <v>3803511.619</v>
      </c>
    </row>
    <row r="1426" ht="15.75" customHeight="1">
      <c r="A1426" s="422">
        <v>43263.0</v>
      </c>
      <c r="B1426" s="423">
        <v>3799007.779</v>
      </c>
    </row>
    <row r="1427" ht="15.75" customHeight="1">
      <c r="A1427" s="422">
        <v>43262.0</v>
      </c>
      <c r="B1427" s="423">
        <v>3768226.78</v>
      </c>
    </row>
    <row r="1428" ht="15.75" customHeight="1">
      <c r="A1428" s="422">
        <v>43261.0</v>
      </c>
      <c r="B1428" s="423">
        <v>3777824.756</v>
      </c>
    </row>
    <row r="1429" ht="15.75" customHeight="1">
      <c r="A1429" s="422">
        <v>43258.0</v>
      </c>
      <c r="B1429" s="423">
        <v>3796435.987</v>
      </c>
    </row>
    <row r="1430" ht="15.75" customHeight="1">
      <c r="A1430" s="422">
        <v>43257.0</v>
      </c>
      <c r="B1430" s="423">
        <v>3816803.015</v>
      </c>
    </row>
    <row r="1431" ht="15.75" customHeight="1">
      <c r="A1431" s="422">
        <v>43256.0</v>
      </c>
      <c r="B1431" s="423">
        <v>3790006.781</v>
      </c>
    </row>
    <row r="1432" ht="15.75" customHeight="1">
      <c r="A1432" s="422">
        <v>43255.0</v>
      </c>
      <c r="B1432" s="423">
        <v>3776802.05</v>
      </c>
    </row>
    <row r="1433" ht="15.75" customHeight="1">
      <c r="A1433" s="422">
        <v>43254.0</v>
      </c>
      <c r="B1433" s="423">
        <v>3775342.244</v>
      </c>
    </row>
    <row r="1434" ht="15.75" customHeight="1">
      <c r="A1434" s="422">
        <v>43251.0</v>
      </c>
      <c r="B1434" s="423">
        <v>3799595.602</v>
      </c>
    </row>
    <row r="1435" ht="15.75" customHeight="1">
      <c r="A1435" s="422">
        <v>43250.0</v>
      </c>
      <c r="B1435" s="423">
        <v>3832492.584</v>
      </c>
    </row>
    <row r="1436" ht="15.75" customHeight="1">
      <c r="A1436" s="422">
        <v>43249.0</v>
      </c>
      <c r="B1436" s="423">
        <v>3837974.336</v>
      </c>
    </row>
    <row r="1437" ht="15.75" customHeight="1">
      <c r="A1437" s="422">
        <v>43248.0</v>
      </c>
      <c r="B1437" s="423">
        <v>3844744.39</v>
      </c>
    </row>
    <row r="1438" ht="15.75" customHeight="1">
      <c r="A1438" s="422">
        <v>43247.0</v>
      </c>
      <c r="B1438" s="423">
        <v>3871486.876</v>
      </c>
    </row>
    <row r="1439" ht="15.75" customHeight="1">
      <c r="A1439" s="422">
        <v>43244.0</v>
      </c>
      <c r="B1439" s="423">
        <v>3855012.362</v>
      </c>
    </row>
    <row r="1440" ht="15.75" customHeight="1">
      <c r="A1440" s="422">
        <v>43243.0</v>
      </c>
      <c r="B1440" s="423">
        <v>3830721.064</v>
      </c>
    </row>
    <row r="1441" ht="15.75" customHeight="1">
      <c r="A1441" s="422">
        <v>43242.0</v>
      </c>
      <c r="B1441" s="423">
        <v>3845043.166</v>
      </c>
    </row>
    <row r="1442" ht="15.75" customHeight="1">
      <c r="A1442" s="422">
        <v>43241.0</v>
      </c>
      <c r="B1442" s="423">
        <v>3841858.663</v>
      </c>
    </row>
    <row r="1443" ht="15.75" customHeight="1">
      <c r="A1443" s="422">
        <v>43240.0</v>
      </c>
      <c r="B1443" s="423">
        <v>3837017.65</v>
      </c>
    </row>
    <row r="1444" ht="15.75" customHeight="1">
      <c r="A1444" s="422">
        <v>43237.0</v>
      </c>
      <c r="B1444" s="423">
        <v>3874633.863</v>
      </c>
    </row>
    <row r="1445" ht="15.75" customHeight="1">
      <c r="A1445" s="422">
        <v>43236.0</v>
      </c>
      <c r="B1445" s="423">
        <v>3909293.356</v>
      </c>
    </row>
    <row r="1446" ht="15.75" customHeight="1">
      <c r="A1446" s="422">
        <v>43235.0</v>
      </c>
      <c r="B1446" s="423">
        <v>3928150.187</v>
      </c>
    </row>
    <row r="1447" ht="15.75" customHeight="1">
      <c r="A1447" s="422">
        <v>43234.0</v>
      </c>
      <c r="B1447" s="423">
        <v>3934305.514</v>
      </c>
    </row>
    <row r="1448" ht="15.75" customHeight="1">
      <c r="A1448" s="422">
        <v>43233.0</v>
      </c>
      <c r="B1448" s="423">
        <v>3940461.051</v>
      </c>
    </row>
    <row r="1449" ht="15.75" customHeight="1">
      <c r="A1449" s="422">
        <v>43230.0</v>
      </c>
      <c r="B1449" s="423">
        <v>3949338.82</v>
      </c>
    </row>
    <row r="1450" ht="15.75" customHeight="1">
      <c r="A1450" s="422">
        <v>43229.0</v>
      </c>
      <c r="B1450" s="423">
        <v>3958562.657</v>
      </c>
    </row>
    <row r="1451" ht="15.75" customHeight="1">
      <c r="A1451" s="422">
        <v>43228.0</v>
      </c>
      <c r="B1451" s="423">
        <v>3960161.132</v>
      </c>
    </row>
    <row r="1452" ht="15.75" customHeight="1">
      <c r="A1452" s="422">
        <v>43227.0</v>
      </c>
      <c r="B1452" s="423">
        <v>3980306.229</v>
      </c>
    </row>
    <row r="1453" ht="15.75" customHeight="1">
      <c r="A1453" s="422">
        <v>43226.0</v>
      </c>
      <c r="B1453" s="423">
        <v>3984078.506</v>
      </c>
    </row>
    <row r="1454" ht="15.75" customHeight="1">
      <c r="A1454" s="422">
        <v>43223.0</v>
      </c>
      <c r="B1454" s="423">
        <v>3983424.388</v>
      </c>
    </row>
    <row r="1455" ht="15.75" customHeight="1">
      <c r="A1455" s="422">
        <v>43220.0</v>
      </c>
      <c r="B1455" s="423">
        <v>4006287.356</v>
      </c>
    </row>
    <row r="1456" ht="15.75" customHeight="1">
      <c r="A1456" s="422">
        <v>43216.0</v>
      </c>
      <c r="B1456" s="423">
        <v>4046676.493</v>
      </c>
    </row>
    <row r="1457" ht="15.75" customHeight="1">
      <c r="A1457" s="422">
        <v>43215.0</v>
      </c>
      <c r="B1457" s="423">
        <v>4036190.49</v>
      </c>
    </row>
    <row r="1458" ht="15.75" customHeight="1">
      <c r="A1458" s="422">
        <v>43214.0</v>
      </c>
      <c r="B1458" s="423">
        <v>4027407.378</v>
      </c>
    </row>
    <row r="1459" ht="15.75" customHeight="1">
      <c r="A1459" s="422">
        <v>43213.0</v>
      </c>
      <c r="B1459" s="423">
        <v>4047102.017</v>
      </c>
    </row>
    <row r="1460" ht="15.75" customHeight="1">
      <c r="A1460" s="422">
        <v>43212.0</v>
      </c>
      <c r="B1460" s="423">
        <v>4051092.758</v>
      </c>
    </row>
    <row r="1461" ht="15.75" customHeight="1">
      <c r="A1461" s="422">
        <v>43209.0</v>
      </c>
      <c r="B1461" s="423">
        <v>4077320.66</v>
      </c>
    </row>
    <row r="1462" ht="15.75" customHeight="1">
      <c r="A1462" s="422">
        <v>43208.0</v>
      </c>
      <c r="B1462" s="423">
        <v>4062768.416</v>
      </c>
    </row>
    <row r="1463" ht="15.75" customHeight="1">
      <c r="A1463" s="422">
        <v>43207.0</v>
      </c>
      <c r="B1463" s="423">
        <v>4043536.418</v>
      </c>
    </row>
    <row r="1464" ht="15.75" customHeight="1">
      <c r="A1464" s="422">
        <v>43206.0</v>
      </c>
      <c r="B1464" s="423">
        <v>4032877.198</v>
      </c>
    </row>
    <row r="1465" ht="15.75" customHeight="1">
      <c r="A1465" s="422">
        <v>43205.0</v>
      </c>
      <c r="B1465" s="423">
        <v>4028304.402</v>
      </c>
    </row>
    <row r="1466" ht="15.75" customHeight="1">
      <c r="A1466" s="422">
        <v>43202.0</v>
      </c>
      <c r="B1466" s="423">
        <v>4046154.784</v>
      </c>
    </row>
    <row r="1467" ht="15.75" customHeight="1">
      <c r="A1467" s="422">
        <v>43201.0</v>
      </c>
      <c r="B1467" s="423">
        <v>4054275.87</v>
      </c>
    </row>
    <row r="1468" ht="15.75" customHeight="1">
      <c r="A1468" s="422">
        <v>43200.0</v>
      </c>
      <c r="B1468" s="423">
        <v>4059236.649</v>
      </c>
    </row>
    <row r="1469" ht="15.75" customHeight="1">
      <c r="A1469" s="422">
        <v>43199.0</v>
      </c>
      <c r="B1469" s="423">
        <v>4063244.34</v>
      </c>
    </row>
    <row r="1470" ht="15.75" customHeight="1">
      <c r="A1470" s="422">
        <v>43198.0</v>
      </c>
      <c r="B1470" s="423">
        <v>4064129.758</v>
      </c>
    </row>
    <row r="1471" ht="15.75" customHeight="1">
      <c r="A1471" s="422">
        <v>43195.0</v>
      </c>
      <c r="B1471" s="423">
        <v>4051560.797</v>
      </c>
    </row>
    <row r="1472" ht="15.75" customHeight="1">
      <c r="A1472" s="422">
        <v>43194.0</v>
      </c>
      <c r="B1472" s="423">
        <v>4028475.707</v>
      </c>
    </row>
    <row r="1473" ht="15.75" customHeight="1">
      <c r="A1473" s="422">
        <v>43193.0</v>
      </c>
      <c r="B1473" s="423">
        <v>4028707.226</v>
      </c>
    </row>
    <row r="1474" ht="15.75" customHeight="1">
      <c r="A1474" s="422">
        <v>43192.0</v>
      </c>
      <c r="B1474" s="423">
        <v>4043183.196</v>
      </c>
    </row>
    <row r="1475" ht="15.75" customHeight="1">
      <c r="A1475" s="422">
        <v>43191.0</v>
      </c>
      <c r="B1475" s="423">
        <v>3993244.116</v>
      </c>
    </row>
    <row r="1476" ht="15.75" customHeight="1">
      <c r="A1476" s="422">
        <v>43188.0</v>
      </c>
      <c r="B1476" s="423">
        <v>3917185.868</v>
      </c>
    </row>
    <row r="1477" ht="15.75" customHeight="1">
      <c r="A1477" s="422">
        <v>43187.0</v>
      </c>
      <c r="B1477" s="423">
        <v>3872071.246</v>
      </c>
    </row>
    <row r="1478" ht="15.75" customHeight="1">
      <c r="A1478" s="422">
        <v>43186.0</v>
      </c>
      <c r="B1478" s="423">
        <v>3882203.354</v>
      </c>
    </row>
    <row r="1479" ht="15.75" customHeight="1">
      <c r="A1479" s="422">
        <v>43184.0</v>
      </c>
      <c r="B1479" s="423">
        <v>3918100.809</v>
      </c>
    </row>
    <row r="1480" ht="15.75" customHeight="1">
      <c r="A1480" s="422">
        <v>43181.0</v>
      </c>
      <c r="B1480" s="423">
        <v>3924387.836</v>
      </c>
    </row>
    <row r="1481" ht="15.75" customHeight="1">
      <c r="A1481" s="422">
        <v>43180.0</v>
      </c>
      <c r="B1481" s="423">
        <v>3932139.609</v>
      </c>
    </row>
    <row r="1482" ht="15.75" customHeight="1">
      <c r="A1482" s="422">
        <v>43179.0</v>
      </c>
      <c r="B1482" s="423">
        <v>3973196.501</v>
      </c>
    </row>
    <row r="1483" ht="15.75" customHeight="1">
      <c r="A1483" s="422">
        <v>43178.0</v>
      </c>
      <c r="B1483" s="423">
        <v>3981848.444</v>
      </c>
    </row>
    <row r="1484" ht="15.75" customHeight="1">
      <c r="A1484" s="422">
        <v>43177.0</v>
      </c>
      <c r="B1484" s="423">
        <v>4011077.5</v>
      </c>
    </row>
    <row r="1485" ht="15.75" customHeight="1">
      <c r="A1485" s="422">
        <v>43174.0</v>
      </c>
      <c r="B1485" s="423">
        <v>4007933.565</v>
      </c>
    </row>
    <row r="1486" ht="15.75" customHeight="1">
      <c r="A1486" s="422">
        <v>43173.0</v>
      </c>
      <c r="B1486" s="423">
        <v>3968613.135</v>
      </c>
    </row>
    <row r="1487" ht="15.75" customHeight="1">
      <c r="A1487" s="422">
        <v>43172.0</v>
      </c>
      <c r="B1487" s="423">
        <v>3957728.38</v>
      </c>
    </row>
    <row r="1488" ht="15.75" customHeight="1">
      <c r="A1488" s="422">
        <v>43171.0</v>
      </c>
      <c r="B1488" s="423">
        <v>3999026.423</v>
      </c>
    </row>
    <row r="1489" ht="15.75" customHeight="1">
      <c r="A1489" s="422">
        <v>43170.0</v>
      </c>
      <c r="B1489" s="423">
        <v>4035442.76</v>
      </c>
    </row>
    <row r="1490" ht="15.75" customHeight="1">
      <c r="A1490" s="422">
        <v>43167.0</v>
      </c>
      <c r="B1490" s="423">
        <v>4063446.999</v>
      </c>
    </row>
    <row r="1491" ht="15.75" customHeight="1">
      <c r="A1491" s="422">
        <v>43166.0</v>
      </c>
      <c r="B1491" s="423">
        <v>4061917.977</v>
      </c>
    </row>
    <row r="1492" ht="15.75" customHeight="1">
      <c r="A1492" s="422">
        <v>43165.0</v>
      </c>
      <c r="B1492" s="423">
        <v>4072053.852</v>
      </c>
    </row>
    <row r="1493" ht="15.75" customHeight="1">
      <c r="A1493" s="422">
        <v>43164.0</v>
      </c>
      <c r="B1493" s="423">
        <v>4061831.329</v>
      </c>
    </row>
    <row r="1494" ht="15.75" customHeight="1">
      <c r="A1494" s="422">
        <v>43163.0</v>
      </c>
      <c r="B1494" s="423">
        <v>4084908.138</v>
      </c>
    </row>
    <row r="1495" ht="15.75" customHeight="1">
      <c r="A1495" s="422">
        <v>43160.0</v>
      </c>
      <c r="B1495" s="423">
        <v>4078464.566</v>
      </c>
    </row>
    <row r="1496" ht="15.75" customHeight="1">
      <c r="A1496" s="422">
        <v>43159.0</v>
      </c>
      <c r="B1496" s="423">
        <v>4044389.06</v>
      </c>
    </row>
    <row r="1497" ht="15.75" customHeight="1">
      <c r="A1497" s="422">
        <v>43158.0</v>
      </c>
      <c r="B1497" s="423">
        <v>4028111.837</v>
      </c>
    </row>
    <row r="1498" ht="15.75" customHeight="1">
      <c r="A1498" s="422">
        <v>43157.0</v>
      </c>
      <c r="B1498" s="423">
        <v>4020242.116</v>
      </c>
    </row>
    <row r="1499" ht="15.75" customHeight="1">
      <c r="A1499" s="422">
        <v>43156.0</v>
      </c>
      <c r="B1499" s="423">
        <v>4054486.795</v>
      </c>
    </row>
    <row r="1500" ht="15.75" customHeight="1">
      <c r="A1500" s="422">
        <v>43153.0</v>
      </c>
      <c r="B1500" s="423">
        <v>4095715.168</v>
      </c>
    </row>
    <row r="1501" ht="15.75" customHeight="1">
      <c r="A1501" s="422">
        <v>43151.0</v>
      </c>
      <c r="B1501" s="423">
        <v>4104991.187</v>
      </c>
    </row>
    <row r="1502" ht="15.75" customHeight="1">
      <c r="A1502" s="422">
        <v>43150.0</v>
      </c>
      <c r="B1502" s="423">
        <v>4134574.917</v>
      </c>
    </row>
    <row r="1503" ht="15.75" customHeight="1">
      <c r="A1503" s="422">
        <v>43149.0</v>
      </c>
      <c r="B1503" s="423">
        <v>4137496.685</v>
      </c>
    </row>
    <row r="1504" ht="15.75" customHeight="1">
      <c r="A1504" s="422">
        <v>43146.0</v>
      </c>
      <c r="B1504" s="423">
        <v>4177843.393</v>
      </c>
    </row>
    <row r="1505" ht="15.75" customHeight="1">
      <c r="A1505" s="422">
        <v>43145.0</v>
      </c>
      <c r="B1505" s="423">
        <v>4203955.152</v>
      </c>
    </row>
    <row r="1506" ht="15.75" customHeight="1">
      <c r="A1506" s="422">
        <v>43144.0</v>
      </c>
      <c r="B1506" s="423">
        <v>4205680.7</v>
      </c>
    </row>
    <row r="1507" ht="15.75" customHeight="1">
      <c r="A1507" s="422">
        <v>43143.0</v>
      </c>
      <c r="B1507" s="423">
        <v>4203088.661</v>
      </c>
    </row>
    <row r="1508" ht="15.75" customHeight="1">
      <c r="A1508" s="422">
        <v>43142.0</v>
      </c>
      <c r="B1508" s="423">
        <v>4212955.512</v>
      </c>
    </row>
    <row r="1509" ht="15.75" customHeight="1">
      <c r="A1509" s="422">
        <v>43139.0</v>
      </c>
      <c r="B1509" s="423">
        <v>4147869.2</v>
      </c>
    </row>
    <row r="1510" ht="15.75" customHeight="1">
      <c r="A1510" s="422">
        <v>43138.0</v>
      </c>
      <c r="B1510" s="423">
        <v>4132447.326</v>
      </c>
    </row>
    <row r="1511" ht="15.75" customHeight="1">
      <c r="A1511" s="422">
        <v>43137.0</v>
      </c>
      <c r="B1511" s="423">
        <v>4136465.311</v>
      </c>
    </row>
    <row r="1512" ht="15.75" customHeight="1">
      <c r="A1512" s="422">
        <v>43136.0</v>
      </c>
      <c r="B1512" s="423">
        <v>4104918.783</v>
      </c>
    </row>
    <row r="1513" ht="15.75" customHeight="1">
      <c r="A1513" s="422">
        <v>43135.0</v>
      </c>
      <c r="B1513" s="423">
        <v>4112546.854</v>
      </c>
    </row>
    <row r="1514" ht="15.75" customHeight="1">
      <c r="A1514" s="422">
        <v>43132.0</v>
      </c>
      <c r="B1514" s="423">
        <v>4176585.818</v>
      </c>
    </row>
    <row r="1515" ht="15.75" customHeight="1">
      <c r="A1515" s="422">
        <v>43131.0</v>
      </c>
      <c r="B1515" s="423">
        <v>4185132.903</v>
      </c>
    </row>
    <row r="1516" ht="15.75" customHeight="1">
      <c r="A1516" s="422">
        <v>43130.0</v>
      </c>
      <c r="B1516" s="423">
        <v>4230692.724</v>
      </c>
    </row>
    <row r="1517" ht="15.75" customHeight="1">
      <c r="A1517" s="422">
        <v>43129.0</v>
      </c>
      <c r="B1517" s="423">
        <v>4258784.027</v>
      </c>
    </row>
    <row r="1518" ht="15.75" customHeight="1">
      <c r="A1518" s="422">
        <v>43128.0</v>
      </c>
      <c r="B1518" s="423">
        <v>4228320.755</v>
      </c>
    </row>
    <row r="1519" ht="15.75" customHeight="1">
      <c r="A1519" s="422">
        <v>43125.0</v>
      </c>
      <c r="B1519" s="423">
        <v>4267997.971</v>
      </c>
    </row>
    <row r="1520" ht="15.75" customHeight="1">
      <c r="A1520" s="422">
        <v>43124.0</v>
      </c>
      <c r="B1520" s="423">
        <v>4258180.455</v>
      </c>
    </row>
    <row r="1521" ht="15.75" customHeight="1">
      <c r="A1521" s="422">
        <v>43123.0</v>
      </c>
      <c r="B1521" s="423">
        <v>4256195.88</v>
      </c>
    </row>
    <row r="1522" ht="15.75" customHeight="1">
      <c r="A1522" s="422">
        <v>43122.0</v>
      </c>
      <c r="B1522" s="423">
        <v>4233416.412</v>
      </c>
    </row>
    <row r="1523" ht="15.75" customHeight="1">
      <c r="A1523" s="422">
        <v>43121.0</v>
      </c>
      <c r="B1523" s="423">
        <v>4203567.1</v>
      </c>
    </row>
    <row r="1524" ht="15.75" customHeight="1">
      <c r="A1524" s="422">
        <v>43118.0</v>
      </c>
      <c r="B1524" s="423">
        <v>4188187.734</v>
      </c>
    </row>
    <row r="1525" ht="15.75" customHeight="1">
      <c r="A1525" s="422">
        <v>43117.0</v>
      </c>
      <c r="B1525" s="423">
        <v>4176898.547</v>
      </c>
    </row>
    <row r="1526" ht="15.75" customHeight="1">
      <c r="A1526" s="422">
        <v>43116.0</v>
      </c>
      <c r="B1526" s="423">
        <v>4191409.011</v>
      </c>
    </row>
    <row r="1527" ht="15.75" customHeight="1">
      <c r="A1527" s="422">
        <v>43115.0</v>
      </c>
      <c r="B1527" s="423">
        <v>4151422.538</v>
      </c>
    </row>
    <row r="1528" ht="15.75" customHeight="1">
      <c r="A1528" s="422">
        <v>43114.0</v>
      </c>
      <c r="B1528" s="423">
        <v>4184148.232</v>
      </c>
    </row>
    <row r="1529" ht="15.75" customHeight="1">
      <c r="A1529" s="422">
        <v>43111.0</v>
      </c>
      <c r="B1529" s="423">
        <v>4209131.509</v>
      </c>
    </row>
    <row r="1530" ht="15.75" customHeight="1">
      <c r="A1530" s="422">
        <v>43110.0</v>
      </c>
      <c r="B1530" s="423">
        <v>4202909.835</v>
      </c>
    </row>
    <row r="1531" ht="15.75" customHeight="1">
      <c r="A1531" s="422">
        <v>43109.0</v>
      </c>
      <c r="B1531" s="423">
        <v>4215771.853</v>
      </c>
    </row>
    <row r="1532" ht="15.75" customHeight="1">
      <c r="A1532" s="422">
        <v>43108.0</v>
      </c>
      <c r="B1532" s="423">
        <v>4227154.542</v>
      </c>
    </row>
    <row r="1533" ht="15.75" customHeight="1">
      <c r="A1533" s="422">
        <v>43107.0</v>
      </c>
      <c r="B1533" s="423">
        <v>4259126.624</v>
      </c>
    </row>
    <row r="1534" ht="15.75" customHeight="1">
      <c r="A1534" s="422">
        <v>43104.0</v>
      </c>
      <c r="B1534" s="423">
        <v>4272511.932</v>
      </c>
    </row>
    <row r="1535" ht="15.75" customHeight="1">
      <c r="A1535" s="422">
        <v>43103.0</v>
      </c>
      <c r="B1535" s="423">
        <v>4285095.451</v>
      </c>
    </row>
    <row r="1536" ht="15.75" customHeight="1">
      <c r="A1536" s="422">
        <v>43102.0</v>
      </c>
      <c r="B1536" s="423">
        <v>4255843.188</v>
      </c>
    </row>
    <row r="1537" ht="15.75" customHeight="1">
      <c r="A1537" s="422">
        <v>43101.0</v>
      </c>
      <c r="B1537" s="423">
        <v>4234237.319</v>
      </c>
    </row>
    <row r="1538" ht="15.75" customHeight="1">
      <c r="A1538" s="422">
        <v>43097.0</v>
      </c>
      <c r="B1538" s="423">
        <v>4228945.456</v>
      </c>
    </row>
    <row r="1539" ht="15.75" customHeight="1">
      <c r="A1539" s="422">
        <v>43096.0</v>
      </c>
      <c r="B1539" s="423">
        <v>4194384.117</v>
      </c>
    </row>
    <row r="1540" ht="15.75" customHeight="1">
      <c r="A1540" s="422">
        <v>43095.0</v>
      </c>
      <c r="B1540" s="423">
        <v>4183662.984</v>
      </c>
    </row>
    <row r="1541" ht="15.75" customHeight="1">
      <c r="A1541" s="422">
        <v>43093.0</v>
      </c>
      <c r="B1541" s="423">
        <v>4178455.957</v>
      </c>
    </row>
    <row r="1542" ht="15.75" customHeight="1">
      <c r="A1542" s="422">
        <v>43090.0</v>
      </c>
      <c r="B1542" s="423">
        <v>4180075.109</v>
      </c>
    </row>
    <row r="1543" ht="15.75" customHeight="1">
      <c r="A1543" s="422">
        <v>43089.0</v>
      </c>
      <c r="B1543" s="423">
        <v>4188151.835</v>
      </c>
    </row>
    <row r="1544" ht="15.75" customHeight="1">
      <c r="A1544" s="422">
        <v>43088.0</v>
      </c>
      <c r="B1544" s="423">
        <v>4204573.171</v>
      </c>
    </row>
    <row r="1545" ht="15.75" customHeight="1">
      <c r="A1545" s="422">
        <v>43087.0</v>
      </c>
      <c r="B1545" s="423">
        <v>4202724.803</v>
      </c>
    </row>
    <row r="1546" ht="15.75" customHeight="1">
      <c r="A1546" s="422">
        <v>43086.0</v>
      </c>
      <c r="B1546" s="423">
        <v>4196774.565</v>
      </c>
    </row>
    <row r="1547" ht="15.75" customHeight="1">
      <c r="A1547" s="422">
        <v>43083.0</v>
      </c>
      <c r="B1547" s="423">
        <v>4205804.82</v>
      </c>
    </row>
    <row r="1548" ht="15.75" customHeight="1">
      <c r="A1548" s="422">
        <v>43082.0</v>
      </c>
      <c r="B1548" s="423">
        <v>4208542.008</v>
      </c>
    </row>
    <row r="1549" ht="15.75" customHeight="1">
      <c r="A1549" s="422">
        <v>43081.0</v>
      </c>
      <c r="B1549" s="423">
        <v>4221395.681</v>
      </c>
    </row>
    <row r="1550" ht="15.75" customHeight="1">
      <c r="A1550" s="422">
        <v>43080.0</v>
      </c>
      <c r="B1550" s="423">
        <v>4207304.769</v>
      </c>
    </row>
    <row r="1551" ht="15.75" customHeight="1">
      <c r="A1551" s="422">
        <v>43079.0</v>
      </c>
      <c r="B1551" s="423">
        <v>4213233.928</v>
      </c>
    </row>
    <row r="1552" ht="15.75" customHeight="1">
      <c r="A1552" s="422">
        <v>43076.0</v>
      </c>
      <c r="B1552" s="423">
        <v>4237364.165</v>
      </c>
    </row>
    <row r="1553" ht="15.75" customHeight="1">
      <c r="A1553" s="422">
        <v>43075.0</v>
      </c>
      <c r="B1553" s="423">
        <v>4241171.413</v>
      </c>
    </row>
    <row r="1554" ht="15.75" customHeight="1">
      <c r="A1554" s="422">
        <v>43074.0</v>
      </c>
      <c r="B1554" s="423">
        <v>4254635.458</v>
      </c>
    </row>
    <row r="1555" ht="15.75" customHeight="1">
      <c r="A1555" s="422">
        <v>43073.0</v>
      </c>
      <c r="B1555" s="423">
        <v>4236635.924</v>
      </c>
    </row>
    <row r="1556" ht="15.75" customHeight="1">
      <c r="A1556" s="422">
        <v>43072.0</v>
      </c>
      <c r="B1556" s="423">
        <v>4244423.485</v>
      </c>
    </row>
    <row r="1557" ht="15.75" customHeight="1">
      <c r="A1557" s="422">
        <v>43069.0</v>
      </c>
      <c r="B1557" s="423">
        <v>4241496.297</v>
      </c>
    </row>
    <row r="1558" ht="15.75" customHeight="1">
      <c r="A1558" s="422">
        <v>43068.0</v>
      </c>
      <c r="B1558" s="423">
        <v>4229333.803</v>
      </c>
    </row>
    <row r="1559" ht="15.75" customHeight="1">
      <c r="A1559" s="422">
        <v>43067.0</v>
      </c>
      <c r="B1559" s="423">
        <v>4220636.465</v>
      </c>
    </row>
    <row r="1560" ht="15.75" customHeight="1">
      <c r="A1560" s="422">
        <v>43066.0</v>
      </c>
      <c r="B1560" s="423">
        <v>4241420.395</v>
      </c>
    </row>
    <row r="1561" ht="15.75" customHeight="1">
      <c r="A1561" s="422">
        <v>43065.0</v>
      </c>
      <c r="B1561" s="423">
        <v>4261323.66</v>
      </c>
    </row>
    <row r="1562" ht="15.75" customHeight="1">
      <c r="A1562" s="422">
        <v>43062.0</v>
      </c>
      <c r="B1562" s="423">
        <v>4262654.706</v>
      </c>
    </row>
    <row r="1563" ht="15.75" customHeight="1">
      <c r="A1563" s="422">
        <v>43061.0</v>
      </c>
      <c r="B1563" s="423">
        <v>4252823.23</v>
      </c>
    </row>
    <row r="1564" ht="15.75" customHeight="1">
      <c r="A1564" s="422">
        <v>43060.0</v>
      </c>
      <c r="B1564" s="423">
        <v>4233279.559</v>
      </c>
    </row>
    <row r="1565" ht="15.75" customHeight="1">
      <c r="A1565" s="422">
        <v>43059.0</v>
      </c>
      <c r="B1565" s="423">
        <v>4254121.731</v>
      </c>
    </row>
    <row r="1566" ht="15.75" customHeight="1">
      <c r="A1566" s="422">
        <v>43058.0</v>
      </c>
      <c r="B1566" s="423">
        <v>4261074.892</v>
      </c>
    </row>
    <row r="1567" ht="15.75" customHeight="1">
      <c r="A1567" s="422">
        <v>43055.0</v>
      </c>
      <c r="B1567" s="423">
        <v>4255126.865</v>
      </c>
    </row>
    <row r="1568" ht="15.75" customHeight="1">
      <c r="A1568" s="422">
        <v>43054.0</v>
      </c>
      <c r="B1568" s="423">
        <v>4232057.801</v>
      </c>
    </row>
    <row r="1569" ht="15.75" customHeight="1">
      <c r="A1569" s="422">
        <v>43053.0</v>
      </c>
      <c r="B1569" s="423">
        <v>4250272.939</v>
      </c>
    </row>
    <row r="1570" ht="15.75" customHeight="1">
      <c r="A1570" s="422">
        <v>43052.0</v>
      </c>
      <c r="B1570" s="423">
        <v>4225489.699</v>
      </c>
    </row>
    <row r="1571" ht="15.75" customHeight="1">
      <c r="A1571" s="422">
        <v>43051.0</v>
      </c>
      <c r="B1571" s="423">
        <v>4204118.762</v>
      </c>
    </row>
    <row r="1572" ht="15.75" customHeight="1">
      <c r="A1572" s="422">
        <v>43048.0</v>
      </c>
      <c r="B1572" s="423">
        <v>4179751.647</v>
      </c>
    </row>
    <row r="1573" ht="15.75" customHeight="1">
      <c r="A1573" s="422">
        <v>43047.0</v>
      </c>
      <c r="B1573" s="423">
        <v>4168089.967</v>
      </c>
    </row>
    <row r="1574" ht="15.75" customHeight="1">
      <c r="A1574" s="422">
        <v>43046.0</v>
      </c>
      <c r="B1574" s="423">
        <v>4140442.853</v>
      </c>
    </row>
    <row r="1575" ht="15.75" customHeight="1">
      <c r="A1575" s="422">
        <v>43045.0</v>
      </c>
      <c r="B1575" s="423">
        <v>4132360.257</v>
      </c>
    </row>
    <row r="1576" ht="15.75" customHeight="1">
      <c r="A1576" s="422">
        <v>43044.0</v>
      </c>
      <c r="B1576" s="423">
        <v>4110095.467</v>
      </c>
    </row>
    <row r="1577" ht="15.75" customHeight="1">
      <c r="A1577" s="422">
        <v>43041.0</v>
      </c>
      <c r="B1577" s="423">
        <v>4123406.552</v>
      </c>
    </row>
    <row r="1578" ht="15.75" customHeight="1">
      <c r="A1578" s="422">
        <v>43040.0</v>
      </c>
      <c r="B1578" s="423">
        <v>4110432.184</v>
      </c>
    </row>
    <row r="1579" ht="15.75" customHeight="1">
      <c r="A1579" s="422">
        <v>43039.0</v>
      </c>
      <c r="B1579" s="423">
        <v>4090265.691</v>
      </c>
    </row>
    <row r="1580" ht="15.75" customHeight="1">
      <c r="A1580" s="422">
        <v>43038.0</v>
      </c>
      <c r="B1580" s="423">
        <v>4076761.974</v>
      </c>
    </row>
    <row r="1581" ht="15.75" customHeight="1">
      <c r="A1581" s="422">
        <v>43037.0</v>
      </c>
      <c r="B1581" s="423">
        <v>4076942.465</v>
      </c>
    </row>
    <row r="1582" ht="15.75" customHeight="1">
      <c r="A1582" s="422">
        <v>43034.0</v>
      </c>
      <c r="B1582" s="423">
        <v>4100947.11</v>
      </c>
    </row>
    <row r="1583" ht="15.75" customHeight="1">
      <c r="A1583" s="422">
        <v>43033.0</v>
      </c>
      <c r="B1583" s="423">
        <v>4090050.611</v>
      </c>
    </row>
    <row r="1584" ht="15.75" customHeight="1">
      <c r="A1584" s="422">
        <v>43032.0</v>
      </c>
      <c r="B1584" s="423">
        <v>4068574.909</v>
      </c>
    </row>
    <row r="1585" ht="15.75" customHeight="1">
      <c r="A1585" s="422">
        <v>43031.0</v>
      </c>
      <c r="B1585" s="423">
        <v>4066853.256</v>
      </c>
    </row>
    <row r="1586" ht="15.75" customHeight="1">
      <c r="A1586" s="422">
        <v>43030.0</v>
      </c>
      <c r="B1586" s="423">
        <v>4086953.774</v>
      </c>
    </row>
    <row r="1587" ht="15.75" customHeight="1">
      <c r="A1587" s="422">
        <v>43027.0</v>
      </c>
      <c r="B1587" s="423">
        <v>4075937.707</v>
      </c>
    </row>
    <row r="1588" ht="15.75" customHeight="1">
      <c r="A1588" s="422">
        <v>43026.0</v>
      </c>
      <c r="B1588" s="423">
        <v>4061245.145</v>
      </c>
    </row>
    <row r="1589" ht="15.75" customHeight="1">
      <c r="A1589" s="422">
        <v>43025.0</v>
      </c>
      <c r="B1589" s="423">
        <v>4057792.201</v>
      </c>
    </row>
    <row r="1590" ht="15.75" customHeight="1">
      <c r="A1590" s="422">
        <v>43024.0</v>
      </c>
      <c r="B1590" s="423">
        <v>4054491.342</v>
      </c>
    </row>
    <row r="1591" ht="15.75" customHeight="1">
      <c r="A1591" s="422">
        <v>43023.0</v>
      </c>
      <c r="B1591" s="423">
        <v>4052836.694</v>
      </c>
    </row>
    <row r="1592" ht="15.75" customHeight="1">
      <c r="A1592" s="422">
        <v>43020.0</v>
      </c>
      <c r="B1592" s="423">
        <v>4075761.153</v>
      </c>
    </row>
    <row r="1593" ht="15.75" customHeight="1">
      <c r="A1593" s="422">
        <v>43019.0</v>
      </c>
      <c r="B1593" s="423">
        <v>4096578.52</v>
      </c>
    </row>
    <row r="1594" ht="15.75" customHeight="1">
      <c r="A1594" s="422">
        <v>43018.0</v>
      </c>
      <c r="B1594" s="423">
        <v>4107463.603</v>
      </c>
    </row>
    <row r="1595" ht="15.75" customHeight="1">
      <c r="A1595" s="422">
        <v>43017.0</v>
      </c>
      <c r="B1595" s="423">
        <v>4099745.214</v>
      </c>
    </row>
    <row r="1596" ht="15.75" customHeight="1">
      <c r="A1596" s="422">
        <v>43016.0</v>
      </c>
      <c r="B1596" s="423">
        <v>4129877.277</v>
      </c>
    </row>
    <row r="1597" ht="15.75" customHeight="1">
      <c r="A1597" s="422">
        <v>43013.0</v>
      </c>
      <c r="B1597" s="423">
        <v>4126674.755</v>
      </c>
    </row>
    <row r="1598" ht="15.75" customHeight="1">
      <c r="A1598" s="422">
        <v>43012.0</v>
      </c>
      <c r="B1598" s="423">
        <v>4105139.633</v>
      </c>
    </row>
    <row r="1599" ht="15.75" customHeight="1">
      <c r="A1599" s="422">
        <v>43011.0</v>
      </c>
      <c r="B1599" s="423">
        <v>4083720.857</v>
      </c>
    </row>
    <row r="1600" ht="15.75" customHeight="1">
      <c r="A1600" s="422">
        <v>43010.0</v>
      </c>
      <c r="B1600" s="423">
        <v>4059300.24</v>
      </c>
    </row>
    <row r="1601" ht="15.75" customHeight="1">
      <c r="A1601" s="422">
        <v>43006.0</v>
      </c>
      <c r="B1601" s="423">
        <v>4072082.534</v>
      </c>
    </row>
    <row r="1602" ht="15.75" customHeight="1">
      <c r="A1602" s="422">
        <v>43005.0</v>
      </c>
      <c r="B1602" s="423">
        <v>4068963.77</v>
      </c>
    </row>
    <row r="1603" ht="15.75" customHeight="1">
      <c r="A1603" s="422">
        <v>43004.0</v>
      </c>
      <c r="B1603" s="423">
        <v>4077229.948</v>
      </c>
    </row>
    <row r="1604" ht="15.75" customHeight="1">
      <c r="A1604" s="422">
        <v>43003.0</v>
      </c>
      <c r="B1604" s="423">
        <v>4077953.58</v>
      </c>
    </row>
    <row r="1605" ht="15.75" customHeight="1">
      <c r="A1605" s="422">
        <v>43002.0</v>
      </c>
      <c r="B1605" s="423">
        <v>4097119.279</v>
      </c>
    </row>
    <row r="1606" ht="15.75" customHeight="1">
      <c r="A1606" s="422">
        <v>42999.0</v>
      </c>
      <c r="B1606" s="423">
        <v>4103107.03</v>
      </c>
    </row>
    <row r="1607" ht="15.75" customHeight="1">
      <c r="A1607" s="422">
        <v>42998.0</v>
      </c>
      <c r="B1607" s="423">
        <v>4111217.049</v>
      </c>
    </row>
    <row r="1608" ht="15.75" customHeight="1">
      <c r="A1608" s="422">
        <v>42997.0</v>
      </c>
      <c r="B1608" s="423">
        <v>4132661.257</v>
      </c>
    </row>
    <row r="1609" ht="15.75" customHeight="1">
      <c r="A1609" s="422">
        <v>42996.0</v>
      </c>
      <c r="B1609" s="423">
        <v>4135134.856</v>
      </c>
    </row>
    <row r="1610" ht="15.75" customHeight="1">
      <c r="A1610" s="422">
        <v>42995.0</v>
      </c>
      <c r="B1610" s="423">
        <v>4142455.311</v>
      </c>
    </row>
    <row r="1611" ht="15.75" customHeight="1">
      <c r="A1611" s="422">
        <v>42992.0</v>
      </c>
      <c r="B1611" s="423">
        <v>4130889.003</v>
      </c>
    </row>
    <row r="1612" ht="15.75" customHeight="1">
      <c r="A1612" s="422">
        <v>42991.0</v>
      </c>
      <c r="B1612" s="423">
        <v>4124069.534</v>
      </c>
    </row>
    <row r="1613" ht="15.75" customHeight="1">
      <c r="A1613" s="422">
        <v>42990.0</v>
      </c>
      <c r="B1613" s="423">
        <v>4103558.142</v>
      </c>
    </row>
    <row r="1614" ht="15.75" customHeight="1">
      <c r="A1614" s="422">
        <v>42989.0</v>
      </c>
      <c r="B1614" s="423">
        <v>4112891.496</v>
      </c>
    </row>
    <row r="1615" ht="15.75" customHeight="1">
      <c r="A1615" s="422">
        <v>42988.0</v>
      </c>
      <c r="B1615" s="423">
        <v>4121873.898</v>
      </c>
    </row>
    <row r="1616" ht="15.75" customHeight="1">
      <c r="A1616" s="422">
        <v>42985.0</v>
      </c>
      <c r="B1616" s="423">
        <v>4077648.713</v>
      </c>
    </row>
    <row r="1617" ht="15.75" customHeight="1">
      <c r="A1617" s="422">
        <v>42984.0</v>
      </c>
      <c r="B1617" s="423">
        <v>4050501.446</v>
      </c>
    </row>
    <row r="1618" ht="15.75" customHeight="1">
      <c r="A1618" s="422">
        <v>42983.0</v>
      </c>
      <c r="B1618" s="423">
        <v>4054285.295</v>
      </c>
    </row>
    <row r="1619" ht="15.75" customHeight="1">
      <c r="A1619" s="422">
        <v>42982.0</v>
      </c>
      <c r="B1619" s="423">
        <v>4032914.54</v>
      </c>
    </row>
    <row r="1620" ht="15.75" customHeight="1">
      <c r="A1620" s="422">
        <v>42978.0</v>
      </c>
      <c r="B1620" s="423">
        <v>4020908.109</v>
      </c>
    </row>
    <row r="1621" ht="15.75" customHeight="1">
      <c r="A1621" s="422">
        <v>42977.0</v>
      </c>
      <c r="B1621" s="423">
        <v>4006694.796</v>
      </c>
    </row>
    <row r="1622" ht="15.75" customHeight="1">
      <c r="A1622" s="422">
        <v>42976.0</v>
      </c>
      <c r="B1622" s="423">
        <v>3999479.911</v>
      </c>
    </row>
    <row r="1623" ht="15.75" customHeight="1">
      <c r="A1623" s="422">
        <v>42975.0</v>
      </c>
      <c r="B1623" s="423">
        <v>3998656.541</v>
      </c>
    </row>
    <row r="1624" ht="15.75" customHeight="1">
      <c r="A1624" s="422">
        <v>42974.0</v>
      </c>
      <c r="B1624" s="423">
        <v>3983487.589</v>
      </c>
    </row>
    <row r="1625" ht="15.75" customHeight="1">
      <c r="A1625" s="422">
        <v>42971.0</v>
      </c>
      <c r="B1625" s="423">
        <v>3970421.183</v>
      </c>
    </row>
    <row r="1626" ht="15.75" customHeight="1">
      <c r="A1626" s="422">
        <v>42970.0</v>
      </c>
      <c r="B1626" s="423">
        <v>3959036.019</v>
      </c>
    </row>
    <row r="1627" ht="15.75" customHeight="1">
      <c r="A1627" s="422">
        <v>42969.0</v>
      </c>
      <c r="B1627" s="423">
        <v>3966754.771</v>
      </c>
    </row>
    <row r="1628" ht="15.75" customHeight="1">
      <c r="A1628" s="422">
        <v>42968.0</v>
      </c>
      <c r="B1628" s="423">
        <v>3954809.883</v>
      </c>
    </row>
    <row r="1629" ht="15.75" customHeight="1">
      <c r="A1629" s="422">
        <v>42967.0</v>
      </c>
      <c r="B1629" s="423">
        <v>3951775.416</v>
      </c>
    </row>
    <row r="1630" ht="15.75" customHeight="1">
      <c r="A1630" s="422">
        <v>42964.0</v>
      </c>
      <c r="B1630" s="423">
        <v>3970482.44</v>
      </c>
    </row>
    <row r="1631" ht="15.75" customHeight="1">
      <c r="A1631" s="422">
        <v>42963.0</v>
      </c>
      <c r="B1631" s="423">
        <v>3967579.204</v>
      </c>
    </row>
    <row r="1632" ht="15.75" customHeight="1">
      <c r="A1632" s="422">
        <v>42960.0</v>
      </c>
      <c r="B1632" s="423">
        <v>3979301.168</v>
      </c>
    </row>
    <row r="1633" ht="15.75" customHeight="1">
      <c r="A1633" s="422">
        <v>42957.0</v>
      </c>
      <c r="B1633" s="423">
        <v>3973181.13</v>
      </c>
    </row>
    <row r="1634" ht="15.75" customHeight="1">
      <c r="A1634" s="422">
        <v>42956.0</v>
      </c>
      <c r="B1634" s="423">
        <v>3964642.285</v>
      </c>
    </row>
    <row r="1635" ht="15.75" customHeight="1">
      <c r="A1635" s="422">
        <v>42955.0</v>
      </c>
      <c r="B1635" s="423">
        <v>3963614.408</v>
      </c>
    </row>
    <row r="1636" ht="15.75" customHeight="1">
      <c r="A1636" s="422">
        <v>42954.0</v>
      </c>
      <c r="B1636" s="423">
        <v>3967337.792</v>
      </c>
    </row>
    <row r="1637" ht="15.75" customHeight="1">
      <c r="A1637" s="422">
        <v>42953.0</v>
      </c>
      <c r="B1637" s="423">
        <v>3967630.381</v>
      </c>
    </row>
    <row r="1638" ht="15.75" customHeight="1">
      <c r="A1638" s="422">
        <v>42950.0</v>
      </c>
      <c r="B1638" s="423">
        <v>3955694.533</v>
      </c>
    </row>
    <row r="1639" ht="15.75" customHeight="1">
      <c r="A1639" s="422">
        <v>42949.0</v>
      </c>
      <c r="B1639" s="423">
        <v>3964817.218</v>
      </c>
    </row>
    <row r="1640" ht="15.75" customHeight="1">
      <c r="A1640" s="422">
        <v>42948.0</v>
      </c>
      <c r="B1640" s="423">
        <v>3961167.39</v>
      </c>
    </row>
    <row r="1641" ht="15.75" customHeight="1">
      <c r="A1641" s="422">
        <v>42947.0</v>
      </c>
      <c r="B1641" s="423">
        <v>3961337.662</v>
      </c>
    </row>
    <row r="1642" ht="15.75" customHeight="1">
      <c r="A1642" s="422">
        <v>42946.0</v>
      </c>
      <c r="B1642" s="423">
        <v>3922155.669</v>
      </c>
    </row>
    <row r="1643" ht="15.75" customHeight="1">
      <c r="A1643" s="422">
        <v>42943.0</v>
      </c>
      <c r="B1643" s="423">
        <v>3931471.709</v>
      </c>
    </row>
    <row r="1644" ht="15.75" customHeight="1">
      <c r="A1644" s="422">
        <v>42942.0</v>
      </c>
      <c r="B1644" s="423">
        <v>3927995.006</v>
      </c>
    </row>
    <row r="1645" ht="15.75" customHeight="1">
      <c r="A1645" s="422">
        <v>42941.0</v>
      </c>
      <c r="B1645" s="423">
        <v>3912032.379</v>
      </c>
    </row>
    <row r="1646" ht="15.75" customHeight="1">
      <c r="A1646" s="422">
        <v>42940.0</v>
      </c>
      <c r="B1646" s="423">
        <v>3909473.842</v>
      </c>
    </row>
    <row r="1647" ht="15.75" customHeight="1">
      <c r="A1647" s="422">
        <v>42939.0</v>
      </c>
      <c r="B1647" s="423">
        <v>3898295.206</v>
      </c>
    </row>
    <row r="1648" ht="15.75" customHeight="1">
      <c r="A1648" s="422">
        <v>42936.0</v>
      </c>
      <c r="B1648" s="423">
        <v>3901126.331</v>
      </c>
    </row>
    <row r="1649" ht="15.75" customHeight="1">
      <c r="A1649" s="422">
        <v>42935.0</v>
      </c>
      <c r="B1649" s="423">
        <v>3904924.437</v>
      </c>
    </row>
    <row r="1650" ht="15.75" customHeight="1">
      <c r="A1650" s="422">
        <v>42934.0</v>
      </c>
      <c r="B1650" s="423">
        <v>3917757.523</v>
      </c>
    </row>
    <row r="1651" ht="15.75" customHeight="1">
      <c r="A1651" s="422">
        <v>42933.0</v>
      </c>
      <c r="B1651" s="423">
        <v>3920078.661</v>
      </c>
    </row>
    <row r="1652" ht="15.75" customHeight="1">
      <c r="A1652" s="422">
        <v>42932.0</v>
      </c>
      <c r="B1652" s="423">
        <v>3930149.629</v>
      </c>
    </row>
    <row r="1653" ht="15.75" customHeight="1">
      <c r="A1653" s="422">
        <v>42929.0</v>
      </c>
      <c r="B1653" s="423">
        <v>3918793.748</v>
      </c>
    </row>
    <row r="1654" ht="15.75" customHeight="1">
      <c r="A1654" s="422">
        <v>42928.0</v>
      </c>
      <c r="B1654" s="423">
        <v>3877988.203</v>
      </c>
    </row>
    <row r="1655" ht="15.75" customHeight="1">
      <c r="A1655" s="422">
        <v>42927.0</v>
      </c>
      <c r="B1655" s="423">
        <v>3893547.203</v>
      </c>
    </row>
    <row r="1656" ht="15.75" customHeight="1">
      <c r="A1656" s="422">
        <v>42926.0</v>
      </c>
      <c r="B1656" s="423">
        <v>3891599.232</v>
      </c>
    </row>
    <row r="1657" ht="15.75" customHeight="1">
      <c r="A1657" s="422">
        <v>42925.0</v>
      </c>
      <c r="B1657" s="423">
        <v>3860581.785</v>
      </c>
    </row>
    <row r="1658" ht="15.75" customHeight="1">
      <c r="A1658" s="422">
        <v>42922.0</v>
      </c>
      <c r="B1658" s="423">
        <v>3854257.69</v>
      </c>
    </row>
    <row r="1659" ht="15.75" customHeight="1">
      <c r="A1659" s="422">
        <v>42921.0</v>
      </c>
      <c r="B1659" s="423">
        <v>3883293.762</v>
      </c>
    </row>
    <row r="1660" ht="15.75" customHeight="1">
      <c r="A1660" s="422">
        <v>42920.0</v>
      </c>
      <c r="B1660" s="423">
        <v>3874629.342</v>
      </c>
    </row>
    <row r="1661" ht="15.75" customHeight="1">
      <c r="A1661" s="422">
        <v>42919.0</v>
      </c>
      <c r="B1661" s="423">
        <v>3855363.825</v>
      </c>
    </row>
    <row r="1662" ht="15.75" customHeight="1">
      <c r="A1662" s="422">
        <v>42918.0</v>
      </c>
      <c r="B1662" s="423">
        <v>3810685.584</v>
      </c>
    </row>
    <row r="1663" ht="15.75" customHeight="1">
      <c r="A1663" s="422">
        <v>42915.0</v>
      </c>
      <c r="B1663" s="423">
        <v>3801000.958</v>
      </c>
    </row>
    <row r="1664" ht="15.75" customHeight="1">
      <c r="A1664" s="422">
        <v>42914.0</v>
      </c>
      <c r="B1664" s="423">
        <v>3789961.11</v>
      </c>
    </row>
    <row r="1665" ht="15.75" customHeight="1">
      <c r="A1665" s="422">
        <v>42908.0</v>
      </c>
      <c r="B1665" s="423">
        <v>3772255.914</v>
      </c>
    </row>
    <row r="1666" ht="15.75" customHeight="1">
      <c r="A1666" s="422">
        <v>42907.0</v>
      </c>
      <c r="B1666" s="423">
        <v>3757394.028</v>
      </c>
    </row>
    <row r="1667" ht="15.75" customHeight="1">
      <c r="A1667" s="422">
        <v>42906.0</v>
      </c>
      <c r="B1667" s="423">
        <v>3733116.596</v>
      </c>
    </row>
    <row r="1668" ht="15.75" customHeight="1">
      <c r="A1668" s="422">
        <v>42905.0</v>
      </c>
      <c r="B1668" s="423">
        <v>3707784.826</v>
      </c>
    </row>
    <row r="1669" ht="15.75" customHeight="1">
      <c r="A1669" s="422">
        <v>42904.0</v>
      </c>
      <c r="B1669" s="423">
        <v>3700490.782</v>
      </c>
    </row>
    <row r="1670" ht="15.75" customHeight="1">
      <c r="A1670" s="422">
        <v>42901.0</v>
      </c>
      <c r="B1670" s="423">
        <v>3706031.318</v>
      </c>
    </row>
    <row r="1671" ht="15.75" customHeight="1">
      <c r="A1671" s="422">
        <v>42900.0</v>
      </c>
      <c r="B1671" s="423">
        <v>3704002.898</v>
      </c>
    </row>
    <row r="1672" ht="15.75" customHeight="1">
      <c r="A1672" s="422">
        <v>42899.0</v>
      </c>
      <c r="B1672" s="423">
        <v>3701958.229</v>
      </c>
    </row>
    <row r="1673" ht="15.75" customHeight="1">
      <c r="A1673" s="422">
        <v>42898.0</v>
      </c>
      <c r="B1673" s="423">
        <v>3700919.986</v>
      </c>
    </row>
    <row r="1674" ht="15.75" customHeight="1">
      <c r="A1674" s="422">
        <v>42897.0</v>
      </c>
      <c r="B1674" s="423">
        <v>3704411.243</v>
      </c>
    </row>
    <row r="1675" ht="15.75" customHeight="1">
      <c r="A1675" s="422">
        <v>42894.0</v>
      </c>
      <c r="B1675" s="423">
        <v>3718576.108</v>
      </c>
    </row>
    <row r="1676" ht="15.75" customHeight="1">
      <c r="A1676" s="422">
        <v>42893.0</v>
      </c>
      <c r="B1676" s="423">
        <v>3727698.811</v>
      </c>
    </row>
    <row r="1677" ht="15.75" customHeight="1">
      <c r="A1677" s="422">
        <v>42892.0</v>
      </c>
      <c r="B1677" s="423">
        <v>3733854.931</v>
      </c>
    </row>
    <row r="1678" ht="15.75" customHeight="1">
      <c r="A1678" s="422">
        <v>42891.0</v>
      </c>
      <c r="B1678" s="423">
        <v>3726985.344</v>
      </c>
    </row>
    <row r="1679" ht="15.75" customHeight="1">
      <c r="A1679" s="422">
        <v>42890.0</v>
      </c>
      <c r="B1679" s="423">
        <v>3709025.498</v>
      </c>
    </row>
    <row r="1680" ht="15.75" customHeight="1">
      <c r="A1680" s="422">
        <v>42887.0</v>
      </c>
      <c r="B1680" s="423">
        <v>3701692.985</v>
      </c>
    </row>
    <row r="1681" ht="15.75" customHeight="1">
      <c r="A1681" s="422">
        <v>42886.0</v>
      </c>
      <c r="B1681" s="423">
        <v>3683018.814</v>
      </c>
    </row>
    <row r="1682" ht="15.75" customHeight="1">
      <c r="A1682" s="422">
        <v>42885.0</v>
      </c>
      <c r="B1682" s="423">
        <v>3665714.775</v>
      </c>
    </row>
    <row r="1683" ht="15.75" customHeight="1">
      <c r="A1683" s="422">
        <v>42884.0</v>
      </c>
      <c r="B1683" s="423">
        <v>3660005.335</v>
      </c>
    </row>
    <row r="1684" ht="15.75" customHeight="1">
      <c r="A1684" s="422">
        <v>42883.0</v>
      </c>
      <c r="B1684" s="423">
        <v>3666499.906</v>
      </c>
    </row>
    <row r="1685" ht="15.75" customHeight="1">
      <c r="A1685" s="422">
        <v>42880.0</v>
      </c>
      <c r="B1685" s="423">
        <v>3691379.983</v>
      </c>
    </row>
    <row r="1686" ht="15.75" customHeight="1">
      <c r="A1686" s="422">
        <v>42879.0</v>
      </c>
      <c r="B1686" s="423">
        <v>3687603.83</v>
      </c>
    </row>
    <row r="1687" ht="15.75" customHeight="1">
      <c r="A1687" s="422">
        <v>42878.0</v>
      </c>
      <c r="B1687" s="423">
        <v>3678218.404</v>
      </c>
    </row>
    <row r="1688" ht="15.75" customHeight="1">
      <c r="A1688" s="422">
        <v>42877.0</v>
      </c>
      <c r="B1688" s="423">
        <v>3670880.122</v>
      </c>
    </row>
    <row r="1689" ht="15.75" customHeight="1">
      <c r="A1689" s="422">
        <v>42876.0</v>
      </c>
      <c r="B1689" s="423">
        <v>3653955.637</v>
      </c>
    </row>
    <row r="1690" ht="15.75" customHeight="1">
      <c r="A1690" s="422">
        <v>42873.0</v>
      </c>
      <c r="B1690" s="423">
        <v>3674658.885</v>
      </c>
    </row>
    <row r="1691" ht="15.75" customHeight="1">
      <c r="A1691" s="422">
        <v>42872.0</v>
      </c>
      <c r="B1691" s="423">
        <v>3688579.122</v>
      </c>
    </row>
    <row r="1692" ht="15.75" customHeight="1">
      <c r="A1692" s="422">
        <v>42871.0</v>
      </c>
      <c r="B1692" s="423">
        <v>3689295.326</v>
      </c>
    </row>
    <row r="1693" ht="15.75" customHeight="1">
      <c r="A1693" s="422">
        <v>42870.0</v>
      </c>
      <c r="B1693" s="423">
        <v>3686342.339</v>
      </c>
    </row>
    <row r="1694" ht="15.75" customHeight="1">
      <c r="A1694" s="422">
        <v>42869.0</v>
      </c>
      <c r="B1694" s="423">
        <v>3707849.26</v>
      </c>
    </row>
    <row r="1695" ht="15.75" customHeight="1">
      <c r="A1695" s="422">
        <v>42866.0</v>
      </c>
      <c r="B1695" s="423">
        <v>3724099.166</v>
      </c>
    </row>
    <row r="1696" ht="15.75" customHeight="1">
      <c r="A1696" s="422">
        <v>42864.0</v>
      </c>
      <c r="B1696" s="423">
        <v>3732285.966</v>
      </c>
    </row>
    <row r="1697" ht="15.75" customHeight="1">
      <c r="A1697" s="422">
        <v>42863.0</v>
      </c>
      <c r="B1697" s="423">
        <v>3741567.226</v>
      </c>
    </row>
    <row r="1698" ht="15.75" customHeight="1">
      <c r="A1698" s="422">
        <v>42862.0</v>
      </c>
      <c r="B1698" s="423">
        <v>3745718.846</v>
      </c>
    </row>
    <row r="1699" ht="15.75" customHeight="1">
      <c r="A1699" s="422">
        <v>42859.0</v>
      </c>
      <c r="B1699" s="423">
        <v>3744687.549</v>
      </c>
    </row>
    <row r="1700" ht="15.75" customHeight="1">
      <c r="A1700" s="422">
        <v>42858.0</v>
      </c>
      <c r="B1700" s="423">
        <v>3739188.005</v>
      </c>
    </row>
    <row r="1701" ht="15.75" customHeight="1">
      <c r="A1701" s="422">
        <v>42857.0</v>
      </c>
      <c r="B1701" s="423">
        <v>3732523.12</v>
      </c>
    </row>
    <row r="1702" ht="15.75" customHeight="1">
      <c r="A1702" s="422">
        <v>42855.0</v>
      </c>
      <c r="B1702" s="423">
        <v>3710928.36</v>
      </c>
    </row>
    <row r="1703" ht="15.75" customHeight="1">
      <c r="A1703" s="422">
        <v>42852.0</v>
      </c>
      <c r="B1703" s="423">
        <v>3737171.194</v>
      </c>
    </row>
    <row r="1704" ht="15.75" customHeight="1">
      <c r="A1704" s="422">
        <v>42851.0</v>
      </c>
      <c r="B1704" s="423">
        <v>3735031.437</v>
      </c>
    </row>
    <row r="1705" ht="15.75" customHeight="1">
      <c r="A1705" s="422">
        <v>42850.0</v>
      </c>
      <c r="B1705" s="423">
        <v>3713683.429</v>
      </c>
    </row>
    <row r="1706" ht="15.75" customHeight="1">
      <c r="A1706" s="422">
        <v>42849.0</v>
      </c>
      <c r="B1706" s="423">
        <v>3701530.522</v>
      </c>
    </row>
    <row r="1707" ht="15.75" customHeight="1">
      <c r="A1707" s="422">
        <v>42848.0</v>
      </c>
      <c r="B1707" s="423">
        <v>3706400.087</v>
      </c>
    </row>
    <row r="1708" ht="15.75" customHeight="1">
      <c r="A1708" s="422">
        <v>42845.0</v>
      </c>
      <c r="B1708" s="423">
        <v>3735637.252</v>
      </c>
    </row>
    <row r="1709" ht="15.75" customHeight="1">
      <c r="A1709" s="422">
        <v>42844.0</v>
      </c>
      <c r="B1709" s="423">
        <v>3742086.932</v>
      </c>
    </row>
    <row r="1710" ht="15.75" customHeight="1">
      <c r="A1710" s="422">
        <v>42843.0</v>
      </c>
      <c r="B1710" s="423">
        <v>3745883.853</v>
      </c>
    </row>
    <row r="1711" ht="15.75" customHeight="1">
      <c r="A1711" s="422">
        <v>42842.0</v>
      </c>
      <c r="B1711" s="423">
        <v>3753223.776</v>
      </c>
    </row>
    <row r="1712" ht="15.75" customHeight="1">
      <c r="A1712" s="422">
        <v>42841.0</v>
      </c>
      <c r="B1712" s="423">
        <v>3755281.355</v>
      </c>
    </row>
    <row r="1713" ht="15.75" customHeight="1">
      <c r="A1713" s="422">
        <v>42838.0</v>
      </c>
      <c r="B1713" s="423">
        <v>3783477.388</v>
      </c>
    </row>
    <row r="1714" ht="15.75" customHeight="1">
      <c r="A1714" s="422">
        <v>42837.0</v>
      </c>
      <c r="B1714" s="423">
        <v>3787810.238</v>
      </c>
    </row>
    <row r="1715" ht="15.75" customHeight="1">
      <c r="A1715" s="422">
        <v>42836.0</v>
      </c>
      <c r="B1715" s="423">
        <v>3805881.146</v>
      </c>
    </row>
    <row r="1716" ht="15.75" customHeight="1">
      <c r="A1716" s="422">
        <v>42835.0</v>
      </c>
      <c r="B1716" s="423">
        <v>3809008.214</v>
      </c>
    </row>
    <row r="1717" ht="15.75" customHeight="1">
      <c r="A1717" s="422">
        <v>42834.0</v>
      </c>
      <c r="B1717" s="423">
        <v>3808059.422</v>
      </c>
    </row>
    <row r="1718" ht="15.75" customHeight="1">
      <c r="A1718" s="422">
        <v>42831.0</v>
      </c>
      <c r="B1718" s="423">
        <v>3823596.063</v>
      </c>
    </row>
    <row r="1719" ht="15.75" customHeight="1">
      <c r="A1719" s="422">
        <v>42830.0</v>
      </c>
      <c r="B1719" s="423">
        <v>3837083.77</v>
      </c>
    </row>
    <row r="1720" ht="15.75" customHeight="1">
      <c r="A1720" s="422">
        <v>42829.0</v>
      </c>
      <c r="B1720" s="423">
        <v>3847492.863</v>
      </c>
    </row>
    <row r="1721" ht="15.75" customHeight="1">
      <c r="A1721" s="422">
        <v>42828.0</v>
      </c>
      <c r="B1721" s="423">
        <v>3822797.99</v>
      </c>
    </row>
    <row r="1722" ht="15.75" customHeight="1">
      <c r="A1722" s="422">
        <v>42827.0</v>
      </c>
      <c r="B1722" s="423">
        <v>3793440.272</v>
      </c>
    </row>
    <row r="1723" ht="15.75" customHeight="1">
      <c r="A1723" s="422">
        <v>42824.0</v>
      </c>
      <c r="B1723" s="423">
        <v>3798305.985</v>
      </c>
    </row>
    <row r="1724" ht="15.75" customHeight="1">
      <c r="A1724" s="422">
        <v>42823.0</v>
      </c>
      <c r="B1724" s="423">
        <v>3800330.68</v>
      </c>
    </row>
    <row r="1725" ht="15.75" customHeight="1">
      <c r="A1725" s="422">
        <v>42822.0</v>
      </c>
      <c r="B1725" s="423">
        <v>3794071.738</v>
      </c>
    </row>
    <row r="1726" ht="15.75" customHeight="1">
      <c r="A1726" s="422">
        <v>42821.0</v>
      </c>
      <c r="B1726" s="423">
        <v>3774700.103</v>
      </c>
    </row>
    <row r="1727" ht="15.75" customHeight="1">
      <c r="A1727" s="422">
        <v>42817.0</v>
      </c>
      <c r="B1727" s="423">
        <v>3781442.196</v>
      </c>
    </row>
    <row r="1728" ht="15.75" customHeight="1">
      <c r="A1728" s="422">
        <v>42816.0</v>
      </c>
      <c r="B1728" s="423">
        <v>3784258.032</v>
      </c>
    </row>
    <row r="1729" ht="15.75" customHeight="1">
      <c r="A1729" s="422">
        <v>42815.0</v>
      </c>
      <c r="B1729" s="423">
        <v>3779655.86</v>
      </c>
    </row>
    <row r="1730" ht="15.75" customHeight="1">
      <c r="A1730" s="422">
        <v>42814.0</v>
      </c>
      <c r="B1730" s="423">
        <v>3770989.147</v>
      </c>
    </row>
    <row r="1731" ht="15.75" customHeight="1">
      <c r="A1731" s="422">
        <v>42813.0</v>
      </c>
      <c r="B1731" s="423">
        <v>3766505.436</v>
      </c>
    </row>
    <row r="1732" ht="15.75" customHeight="1">
      <c r="A1732" s="422">
        <v>42810.0</v>
      </c>
      <c r="B1732" s="423">
        <v>3771802.209</v>
      </c>
    </row>
    <row r="1733" ht="15.75" customHeight="1">
      <c r="A1733" s="422">
        <v>42809.0</v>
      </c>
      <c r="B1733" s="423">
        <v>3761727.222</v>
      </c>
    </row>
    <row r="1734" ht="15.75" customHeight="1">
      <c r="A1734" s="422">
        <v>42808.0</v>
      </c>
      <c r="B1734" s="423">
        <v>3761450.343</v>
      </c>
    </row>
    <row r="1735" ht="15.75" customHeight="1">
      <c r="A1735" s="422">
        <v>42807.0</v>
      </c>
      <c r="B1735" s="423">
        <v>3752268.242</v>
      </c>
    </row>
    <row r="1736" ht="15.75" customHeight="1">
      <c r="A1736" s="422">
        <v>42806.0</v>
      </c>
      <c r="B1736" s="423">
        <v>3759133.545</v>
      </c>
    </row>
    <row r="1737" ht="15.75" customHeight="1">
      <c r="A1737" s="422">
        <v>42803.0</v>
      </c>
      <c r="B1737" s="423">
        <v>3763980.737</v>
      </c>
    </row>
    <row r="1738" ht="15.75" customHeight="1">
      <c r="A1738" s="422">
        <v>42802.0</v>
      </c>
      <c r="B1738" s="423">
        <v>3755777.924</v>
      </c>
    </row>
    <row r="1739" ht="15.75" customHeight="1">
      <c r="A1739" s="422">
        <v>42801.0</v>
      </c>
      <c r="B1739" s="423">
        <v>3744163.925</v>
      </c>
    </row>
    <row r="1740" ht="15.75" customHeight="1">
      <c r="A1740" s="422">
        <v>42800.0</v>
      </c>
      <c r="B1740" s="423">
        <v>3726629.654</v>
      </c>
    </row>
    <row r="1741" ht="15.75" customHeight="1">
      <c r="A1741" s="422">
        <v>42799.0</v>
      </c>
      <c r="B1741" s="423">
        <v>3720069.099</v>
      </c>
    </row>
    <row r="1742" ht="15.75" customHeight="1">
      <c r="A1742" s="422">
        <v>42796.0</v>
      </c>
      <c r="B1742" s="423">
        <v>3729098.438</v>
      </c>
    </row>
    <row r="1743" ht="15.75" customHeight="1">
      <c r="A1743" s="422">
        <v>42795.0</v>
      </c>
      <c r="B1743" s="423">
        <v>3731726.24</v>
      </c>
    </row>
    <row r="1744" ht="15.75" customHeight="1">
      <c r="A1744" s="422">
        <v>42794.0</v>
      </c>
      <c r="B1744" s="423">
        <v>3739303.575</v>
      </c>
    </row>
    <row r="1745" ht="15.75" customHeight="1">
      <c r="A1745" s="422">
        <v>42793.0</v>
      </c>
      <c r="B1745" s="423">
        <v>3747948.402</v>
      </c>
    </row>
    <row r="1746" ht="15.75" customHeight="1">
      <c r="A1746" s="422">
        <v>42792.0</v>
      </c>
      <c r="B1746" s="423">
        <v>3757600.598</v>
      </c>
    </row>
    <row r="1747" ht="15.75" customHeight="1">
      <c r="A1747" s="422">
        <v>42789.0</v>
      </c>
      <c r="B1747" s="423">
        <v>3762221.542</v>
      </c>
    </row>
    <row r="1748" ht="15.75" customHeight="1">
      <c r="A1748" s="422">
        <v>42788.0</v>
      </c>
      <c r="B1748" s="423">
        <v>3768494.95</v>
      </c>
    </row>
    <row r="1749" ht="15.75" customHeight="1">
      <c r="A1749" s="422">
        <v>42786.0</v>
      </c>
      <c r="B1749" s="423">
        <v>3756668.691</v>
      </c>
    </row>
    <row r="1750" ht="15.75" customHeight="1">
      <c r="A1750" s="422">
        <v>42785.0</v>
      </c>
      <c r="B1750" s="423">
        <v>3748002.195</v>
      </c>
    </row>
    <row r="1751" ht="15.75" customHeight="1">
      <c r="A1751" s="422">
        <v>42782.0</v>
      </c>
      <c r="B1751" s="423">
        <v>3745076.665</v>
      </c>
    </row>
    <row r="1752" ht="15.75" customHeight="1">
      <c r="A1752" s="422">
        <v>42781.0</v>
      </c>
      <c r="B1752" s="423">
        <v>3736973.78</v>
      </c>
    </row>
    <row r="1753" ht="15.75" customHeight="1">
      <c r="A1753" s="422">
        <v>42780.0</v>
      </c>
      <c r="B1753" s="423">
        <v>3748139.945</v>
      </c>
    </row>
    <row r="1754" ht="15.75" customHeight="1">
      <c r="A1754" s="422">
        <v>42779.0</v>
      </c>
      <c r="B1754" s="423">
        <v>3727869.85</v>
      </c>
    </row>
    <row r="1755" ht="15.75" customHeight="1">
      <c r="A1755" s="422">
        <v>42778.0</v>
      </c>
      <c r="B1755" s="423">
        <v>3713019.988</v>
      </c>
    </row>
    <row r="1756" ht="15.75" customHeight="1">
      <c r="A1756" s="422">
        <v>42775.0</v>
      </c>
      <c r="B1756" s="423">
        <v>3697788.723</v>
      </c>
    </row>
    <row r="1757" ht="15.75" customHeight="1">
      <c r="A1757" s="422">
        <v>42774.0</v>
      </c>
      <c r="B1757" s="423">
        <v>3685925.504</v>
      </c>
    </row>
    <row r="1758" ht="15.75" customHeight="1">
      <c r="A1758" s="422">
        <v>42773.0</v>
      </c>
      <c r="B1758" s="423">
        <v>3638585.029</v>
      </c>
    </row>
    <row r="1759" ht="15.75" customHeight="1">
      <c r="A1759" s="422">
        <v>42772.0</v>
      </c>
      <c r="B1759" s="423">
        <v>3624151.243</v>
      </c>
    </row>
    <row r="1760" ht="15.75" customHeight="1">
      <c r="A1760" s="422">
        <v>42771.0</v>
      </c>
      <c r="B1760" s="423">
        <v>3600481.594</v>
      </c>
    </row>
    <row r="1761" ht="15.75" customHeight="1">
      <c r="A1761" s="422">
        <v>42768.0</v>
      </c>
      <c r="B1761" s="423">
        <v>3621189.379</v>
      </c>
    </row>
    <row r="1762" ht="15.75" customHeight="1">
      <c r="A1762" s="422">
        <v>42767.0</v>
      </c>
      <c r="B1762" s="423">
        <v>3673256.204</v>
      </c>
    </row>
    <row r="1763" ht="15.75" customHeight="1">
      <c r="A1763" s="422">
        <v>42766.0</v>
      </c>
      <c r="B1763" s="423">
        <v>3668115.074</v>
      </c>
    </row>
    <row r="1764" ht="15.75" customHeight="1">
      <c r="A1764" s="422">
        <v>42765.0</v>
      </c>
      <c r="B1764" s="423">
        <v>3648507.999</v>
      </c>
    </row>
    <row r="1765" ht="15.75" customHeight="1">
      <c r="A1765" s="422">
        <v>42764.0</v>
      </c>
      <c r="B1765" s="423">
        <v>3686134.911</v>
      </c>
    </row>
    <row r="1766" ht="15.75" customHeight="1">
      <c r="A1766" s="422">
        <v>42761.0</v>
      </c>
      <c r="B1766" s="423">
        <v>3741166.945</v>
      </c>
    </row>
    <row r="1767" ht="15.75" customHeight="1">
      <c r="A1767" s="422">
        <v>42760.0</v>
      </c>
      <c r="B1767" s="423">
        <v>3728070.791</v>
      </c>
    </row>
    <row r="1768" ht="15.75" customHeight="1">
      <c r="A1768" s="422">
        <v>42759.0</v>
      </c>
      <c r="B1768" s="423">
        <v>3771721.724</v>
      </c>
    </row>
    <row r="1769" ht="15.75" customHeight="1">
      <c r="A1769" s="422">
        <v>42758.0</v>
      </c>
      <c r="B1769" s="423">
        <v>3755117.47</v>
      </c>
    </row>
    <row r="1770" ht="15.75" customHeight="1">
      <c r="A1770" s="422">
        <v>42757.0</v>
      </c>
      <c r="B1770" s="423">
        <v>3729128.603</v>
      </c>
    </row>
    <row r="1771" ht="15.75" customHeight="1">
      <c r="A1771" s="422">
        <v>42754.0</v>
      </c>
      <c r="B1771" s="423">
        <v>3686628.46</v>
      </c>
    </row>
    <row r="1772" ht="15.75" customHeight="1">
      <c r="A1772" s="422">
        <v>42753.0</v>
      </c>
      <c r="B1772" s="423">
        <v>3693094.54</v>
      </c>
    </row>
    <row r="1773" ht="15.75" customHeight="1">
      <c r="A1773" s="422">
        <v>42752.0</v>
      </c>
      <c r="B1773" s="423">
        <v>3695023.649</v>
      </c>
    </row>
    <row r="1774" ht="15.75" customHeight="1">
      <c r="A1774" s="422">
        <v>42751.0</v>
      </c>
      <c r="B1774" s="423">
        <v>3640063.236</v>
      </c>
    </row>
    <row r="1775" ht="15.75" customHeight="1">
      <c r="A1775" s="422">
        <v>42750.0</v>
      </c>
      <c r="B1775" s="423">
        <v>3620230.0</v>
      </c>
    </row>
    <row r="1776" ht="15.75" customHeight="1">
      <c r="A1776" s="422">
        <v>42747.0</v>
      </c>
      <c r="B1776" s="423">
        <v>3592695.747</v>
      </c>
    </row>
    <row r="1777" ht="15.75" customHeight="1">
      <c r="A1777" s="422">
        <v>42746.0</v>
      </c>
      <c r="B1777" s="423">
        <v>3585436.152</v>
      </c>
    </row>
    <row r="1778" ht="15.75" customHeight="1">
      <c r="A1778" s="422">
        <v>42745.0</v>
      </c>
      <c r="B1778" s="423">
        <v>3557083.111</v>
      </c>
    </row>
    <row r="1779" ht="15.75" customHeight="1">
      <c r="A1779" s="422">
        <v>42744.0</v>
      </c>
      <c r="B1779" s="423">
        <v>3526149.874</v>
      </c>
    </row>
    <row r="1780" ht="15.75" customHeight="1">
      <c r="A1780" s="422">
        <v>42743.0</v>
      </c>
      <c r="B1780" s="423">
        <v>3492953.198</v>
      </c>
    </row>
    <row r="1781" ht="15.75" customHeight="1">
      <c r="A1781" s="422">
        <v>42740.0</v>
      </c>
      <c r="B1781" s="423">
        <v>3493496.881</v>
      </c>
    </row>
    <row r="1782" ht="15.75" customHeight="1">
      <c r="A1782" s="422">
        <v>42739.0</v>
      </c>
      <c r="B1782" s="423">
        <v>3485656.662</v>
      </c>
    </row>
    <row r="1783" ht="15.75" customHeight="1">
      <c r="A1783" s="422">
        <v>42738.0</v>
      </c>
      <c r="B1783" s="423">
        <v>3478837.508</v>
      </c>
    </row>
    <row r="1784" ht="15.75" customHeight="1">
      <c r="A1784" s="422">
        <v>42737.0</v>
      </c>
      <c r="B1784" s="423">
        <v>3467089.364</v>
      </c>
    </row>
    <row r="1785" ht="15.75" customHeight="1">
      <c r="A1785" s="422">
        <v>42736.0</v>
      </c>
      <c r="B1785" s="423">
        <v>3440603.194</v>
      </c>
    </row>
    <row r="1786" ht="15.75" customHeight="1">
      <c r="A1786" s="422">
        <v>42733.0</v>
      </c>
      <c r="B1786" s="423">
        <v>3412441.493</v>
      </c>
    </row>
    <row r="1787" ht="15.75" customHeight="1">
      <c r="A1787" s="422">
        <v>42732.0</v>
      </c>
      <c r="B1787" s="423">
        <v>3412612.171</v>
      </c>
    </row>
    <row r="1788" ht="15.75" customHeight="1">
      <c r="A1788" s="422">
        <v>42731.0</v>
      </c>
      <c r="B1788" s="423">
        <v>3402745.897</v>
      </c>
    </row>
    <row r="1789" ht="15.75" customHeight="1">
      <c r="A1789" s="422">
        <v>42730.0</v>
      </c>
      <c r="B1789" s="423">
        <v>3390230.025</v>
      </c>
    </row>
    <row r="1790" ht="15.75" customHeight="1">
      <c r="A1790" s="422">
        <v>42726.0</v>
      </c>
      <c r="B1790" s="423">
        <v>3379732.31</v>
      </c>
    </row>
    <row r="1791" ht="15.75" customHeight="1">
      <c r="A1791" s="422">
        <v>42725.0</v>
      </c>
      <c r="B1791" s="423">
        <v>3369578.003</v>
      </c>
    </row>
    <row r="1792" ht="15.75" customHeight="1">
      <c r="A1792" s="422">
        <v>42724.0</v>
      </c>
      <c r="B1792" s="423">
        <v>3373275.361</v>
      </c>
    </row>
    <row r="1793" ht="15.75" customHeight="1">
      <c r="A1793" s="422">
        <v>42723.0</v>
      </c>
      <c r="B1793" s="423">
        <v>3379530.665</v>
      </c>
    </row>
    <row r="1794" ht="15.75" customHeight="1">
      <c r="A1794" s="422">
        <v>42722.0</v>
      </c>
      <c r="B1794" s="423">
        <v>3381007.718</v>
      </c>
    </row>
    <row r="1795" ht="15.75" customHeight="1">
      <c r="A1795" s="422">
        <v>42719.0</v>
      </c>
      <c r="B1795" s="423">
        <v>3375643.499</v>
      </c>
    </row>
    <row r="1796" ht="15.75" customHeight="1">
      <c r="A1796" s="422">
        <v>42718.0</v>
      </c>
      <c r="B1796" s="423">
        <v>3368423.351</v>
      </c>
    </row>
    <row r="1797" ht="15.75" customHeight="1">
      <c r="A1797" s="422">
        <v>42716.0</v>
      </c>
      <c r="B1797" s="423">
        <v>3353014.719</v>
      </c>
    </row>
    <row r="1798" ht="15.75" customHeight="1">
      <c r="A1798" s="422">
        <v>42715.0</v>
      </c>
      <c r="B1798" s="423">
        <v>3349065.57</v>
      </c>
    </row>
    <row r="1799" ht="15.75" customHeight="1">
      <c r="A1799" s="422">
        <v>42712.0</v>
      </c>
      <c r="B1799" s="423">
        <v>3366862.153</v>
      </c>
    </row>
    <row r="1800" ht="15.75" customHeight="1">
      <c r="A1800" s="422">
        <v>42711.0</v>
      </c>
      <c r="B1800" s="423">
        <v>3359864.725</v>
      </c>
    </row>
    <row r="1801" ht="15.75" customHeight="1">
      <c r="A1801" s="422">
        <v>42710.0</v>
      </c>
      <c r="B1801" s="423">
        <v>3348397.7</v>
      </c>
    </row>
    <row r="1802" ht="15.75" customHeight="1">
      <c r="A1802" s="422">
        <v>42709.0</v>
      </c>
      <c r="B1802" s="423">
        <v>3346257.913</v>
      </c>
    </row>
    <row r="1803" ht="15.75" customHeight="1">
      <c r="A1803" s="422">
        <v>42708.0</v>
      </c>
      <c r="B1803" s="423">
        <v>3337987.959</v>
      </c>
    </row>
    <row r="1804" ht="15.75" customHeight="1">
      <c r="A1804" s="422">
        <v>42705.0</v>
      </c>
      <c r="B1804" s="423">
        <v>3341480.552</v>
      </c>
    </row>
    <row r="1805" ht="15.75" customHeight="1">
      <c r="A1805" s="422">
        <v>42704.0</v>
      </c>
      <c r="B1805" s="423">
        <v>3328814.026</v>
      </c>
    </row>
    <row r="1806" ht="15.75" customHeight="1">
      <c r="A1806" s="422">
        <v>42703.0</v>
      </c>
      <c r="B1806" s="423">
        <v>3324313.582</v>
      </c>
    </row>
    <row r="1807" ht="15.75" customHeight="1">
      <c r="A1807" s="422">
        <v>42702.0</v>
      </c>
      <c r="B1807" s="423">
        <v>3325629.38</v>
      </c>
    </row>
    <row r="1808" ht="15.75" customHeight="1">
      <c r="A1808" s="422">
        <v>42701.0</v>
      </c>
      <c r="B1808" s="423">
        <v>3323888.647</v>
      </c>
    </row>
    <row r="1809" ht="15.75" customHeight="1">
      <c r="A1809" s="422">
        <v>42698.0</v>
      </c>
      <c r="B1809" s="423">
        <v>3325131.956</v>
      </c>
    </row>
    <row r="1810" ht="15.75" customHeight="1">
      <c r="A1810" s="422">
        <v>42697.0</v>
      </c>
      <c r="B1810" s="423">
        <v>3317100.208</v>
      </c>
    </row>
    <row r="1811" ht="15.75" customHeight="1">
      <c r="A1811" s="422">
        <v>42696.0</v>
      </c>
      <c r="B1811" s="423">
        <v>3311481.439</v>
      </c>
    </row>
    <row r="1812" ht="15.75" customHeight="1">
      <c r="A1812" s="422">
        <v>42695.0</v>
      </c>
      <c r="B1812" s="423">
        <v>3296206.528</v>
      </c>
    </row>
    <row r="1813" ht="15.75" customHeight="1">
      <c r="A1813" s="422">
        <v>42694.0</v>
      </c>
      <c r="B1813" s="423">
        <v>3297894.676</v>
      </c>
    </row>
    <row r="1814" ht="15.75" customHeight="1">
      <c r="A1814" s="422">
        <v>42691.0</v>
      </c>
      <c r="B1814" s="423">
        <v>3284886.716</v>
      </c>
    </row>
    <row r="1815" ht="15.75" customHeight="1">
      <c r="A1815" s="422">
        <v>42690.0</v>
      </c>
      <c r="B1815" s="423">
        <v>3273780.389</v>
      </c>
    </row>
    <row r="1816" ht="15.75" customHeight="1">
      <c r="A1816" s="422">
        <v>42689.0</v>
      </c>
      <c r="B1816" s="423">
        <v>3268016.729</v>
      </c>
    </row>
    <row r="1817" ht="15.75" customHeight="1">
      <c r="A1817" s="422">
        <v>42688.0</v>
      </c>
      <c r="B1817" s="423">
        <v>3265689.308</v>
      </c>
    </row>
    <row r="1818" ht="15.75" customHeight="1">
      <c r="A1818" s="422">
        <v>42687.0</v>
      </c>
      <c r="B1818" s="423">
        <v>3278395.934</v>
      </c>
    </row>
    <row r="1819" ht="15.75" customHeight="1">
      <c r="A1819" s="422">
        <v>42684.0</v>
      </c>
      <c r="B1819" s="423">
        <v>3285412.013</v>
      </c>
    </row>
    <row r="1820" ht="15.75" customHeight="1">
      <c r="A1820" s="422">
        <v>42683.0</v>
      </c>
      <c r="B1820" s="423">
        <v>3286859.762</v>
      </c>
    </row>
    <row r="1821" ht="15.75" customHeight="1">
      <c r="A1821" s="422">
        <v>42682.0</v>
      </c>
      <c r="B1821" s="423">
        <v>3295979.107</v>
      </c>
    </row>
    <row r="1822" ht="15.75" customHeight="1">
      <c r="A1822" s="422">
        <v>42681.0</v>
      </c>
      <c r="B1822" s="423">
        <v>3288470.767</v>
      </c>
    </row>
    <row r="1823" ht="15.75" customHeight="1">
      <c r="A1823" s="422">
        <v>42680.0</v>
      </c>
      <c r="B1823" s="423">
        <v>3281272.895</v>
      </c>
    </row>
    <row r="1824" ht="15.75" customHeight="1">
      <c r="A1824" s="422">
        <v>42677.0</v>
      </c>
      <c r="B1824" s="423">
        <v>3281811.097</v>
      </c>
    </row>
    <row r="1825" ht="15.75" customHeight="1">
      <c r="A1825" s="422">
        <v>42676.0</v>
      </c>
      <c r="B1825" s="423">
        <v>3259412.821</v>
      </c>
    </row>
    <row r="1826" ht="15.75" customHeight="1">
      <c r="A1826" s="422">
        <v>42675.0</v>
      </c>
      <c r="B1826" s="423">
        <v>3240186.835</v>
      </c>
    </row>
    <row r="1827" ht="15.75" customHeight="1">
      <c r="A1827" s="422">
        <v>42674.0</v>
      </c>
      <c r="B1827" s="423">
        <v>3236338.162</v>
      </c>
    </row>
    <row r="1828" ht="15.75" customHeight="1">
      <c r="A1828" s="422">
        <v>42673.0</v>
      </c>
      <c r="B1828" s="423">
        <v>3247666.838</v>
      </c>
    </row>
    <row r="1829" ht="15.75" customHeight="1">
      <c r="A1829" s="422">
        <v>42670.0</v>
      </c>
      <c r="B1829" s="423">
        <v>3260096.672</v>
      </c>
    </row>
    <row r="1830" ht="15.75" customHeight="1">
      <c r="A1830" s="422">
        <v>42669.0</v>
      </c>
      <c r="B1830" s="423">
        <v>3277427.322</v>
      </c>
    </row>
    <row r="1831" ht="15.75" customHeight="1">
      <c r="A1831" s="422">
        <v>42668.0</v>
      </c>
      <c r="B1831" s="423">
        <v>3292338.313</v>
      </c>
    </row>
    <row r="1832" ht="15.75" customHeight="1">
      <c r="A1832" s="422">
        <v>42667.0</v>
      </c>
      <c r="B1832" s="423">
        <v>3296478.282</v>
      </c>
    </row>
    <row r="1833" ht="15.75" customHeight="1">
      <c r="A1833" s="422">
        <v>42666.0</v>
      </c>
      <c r="B1833" s="423">
        <v>3290217.85</v>
      </c>
    </row>
    <row r="1834" ht="15.75" customHeight="1">
      <c r="A1834" s="422">
        <v>42663.0</v>
      </c>
      <c r="B1834" s="423">
        <v>3281664.552</v>
      </c>
    </row>
    <row r="1835" ht="15.75" customHeight="1">
      <c r="A1835" s="422">
        <v>42662.0</v>
      </c>
      <c r="B1835" s="423">
        <v>3277458.145</v>
      </c>
    </row>
    <row r="1836" ht="15.75" customHeight="1">
      <c r="A1836" s="422">
        <v>42661.0</v>
      </c>
      <c r="B1836" s="423">
        <v>3284045.919</v>
      </c>
    </row>
    <row r="1837" ht="15.75" customHeight="1">
      <c r="A1837" s="422">
        <v>42660.0</v>
      </c>
      <c r="B1837" s="423">
        <v>3270328.594</v>
      </c>
    </row>
    <row r="1838" ht="15.75" customHeight="1">
      <c r="A1838" s="422">
        <v>42659.0</v>
      </c>
      <c r="B1838" s="423">
        <v>3279856.257</v>
      </c>
    </row>
    <row r="1839" ht="15.75" customHeight="1">
      <c r="A1839" s="422">
        <v>42656.0</v>
      </c>
      <c r="B1839" s="423">
        <v>3283207.245</v>
      </c>
    </row>
    <row r="1840" ht="15.75" customHeight="1">
      <c r="A1840" s="422">
        <v>42653.0</v>
      </c>
      <c r="B1840" s="423">
        <v>3275081.608</v>
      </c>
    </row>
    <row r="1841" ht="15.75" customHeight="1">
      <c r="A1841" s="422">
        <v>42652.0</v>
      </c>
      <c r="B1841" s="423">
        <v>3278439.794</v>
      </c>
    </row>
    <row r="1842" ht="15.75" customHeight="1">
      <c r="A1842" s="422">
        <v>42649.0</v>
      </c>
      <c r="B1842" s="423">
        <v>3299456.649</v>
      </c>
    </row>
    <row r="1843" ht="15.75" customHeight="1">
      <c r="A1843" s="422">
        <v>42648.0</v>
      </c>
      <c r="B1843" s="423">
        <v>3298674.715</v>
      </c>
    </row>
    <row r="1844" ht="15.75" customHeight="1">
      <c r="A1844" s="422">
        <v>42647.0</v>
      </c>
      <c r="B1844" s="423">
        <v>3297885.843</v>
      </c>
    </row>
    <row r="1845" ht="15.75" customHeight="1">
      <c r="A1845" s="422">
        <v>42646.0</v>
      </c>
      <c r="B1845" s="423">
        <v>3283589.023</v>
      </c>
    </row>
    <row r="1846" ht="15.75" customHeight="1">
      <c r="A1846" s="422">
        <v>42645.0</v>
      </c>
      <c r="B1846" s="423">
        <v>3280251.333</v>
      </c>
    </row>
    <row r="1847" ht="15.75" customHeight="1">
      <c r="A1847" s="422">
        <v>42642.0</v>
      </c>
      <c r="B1847" s="423">
        <v>3281909.469</v>
      </c>
    </row>
    <row r="1848" ht="15.75" customHeight="1">
      <c r="A1848" s="422">
        <v>42641.0</v>
      </c>
      <c r="B1848" s="423">
        <v>3278254.989</v>
      </c>
    </row>
    <row r="1849" ht="15.75" customHeight="1">
      <c r="A1849" s="422">
        <v>42640.0</v>
      </c>
      <c r="B1849" s="423">
        <v>3272096.553</v>
      </c>
    </row>
    <row r="1850" ht="15.75" customHeight="1">
      <c r="A1850" s="422">
        <v>42639.0</v>
      </c>
      <c r="B1850" s="423">
        <v>3277946.073</v>
      </c>
    </row>
    <row r="1851" ht="15.75" customHeight="1">
      <c r="A1851" s="422">
        <v>42638.0</v>
      </c>
      <c r="B1851" s="423">
        <v>3271371.042</v>
      </c>
    </row>
    <row r="1852" ht="15.75" customHeight="1">
      <c r="A1852" s="422">
        <v>42637.0</v>
      </c>
      <c r="B1852" s="423">
        <v>3273947.447</v>
      </c>
    </row>
    <row r="1853" ht="15.75" customHeight="1">
      <c r="A1853" s="422">
        <v>42635.0</v>
      </c>
      <c r="B1853" s="423">
        <v>3264292.174</v>
      </c>
    </row>
    <row r="1854" ht="15.75" customHeight="1">
      <c r="A1854" s="422">
        <v>42634.0</v>
      </c>
      <c r="B1854" s="423">
        <v>3255863.245</v>
      </c>
    </row>
    <row r="1855" ht="15.75" customHeight="1">
      <c r="A1855" s="422">
        <v>42633.0</v>
      </c>
      <c r="B1855" s="423">
        <v>3247098.684</v>
      </c>
    </row>
    <row r="1856" ht="15.75" customHeight="1">
      <c r="A1856" s="422">
        <v>42632.0</v>
      </c>
      <c r="B1856" s="423">
        <v>3240326.015</v>
      </c>
    </row>
    <row r="1857" ht="15.75" customHeight="1">
      <c r="A1857" s="422">
        <v>42631.0</v>
      </c>
      <c r="B1857" s="423">
        <v>3240897.731</v>
      </c>
    </row>
    <row r="1858" ht="15.75" customHeight="1">
      <c r="A1858" s="422">
        <v>42621.0</v>
      </c>
      <c r="B1858" s="423">
        <v>3232384.169</v>
      </c>
    </row>
    <row r="1859" ht="15.75" customHeight="1">
      <c r="A1859" s="422">
        <v>42620.0</v>
      </c>
      <c r="B1859" s="423">
        <v>3229706.772</v>
      </c>
    </row>
    <row r="1860" ht="15.75" customHeight="1">
      <c r="A1860" s="422">
        <v>42619.0</v>
      </c>
      <c r="B1860" s="423">
        <v>3216574.972</v>
      </c>
    </row>
    <row r="1861" ht="15.75" customHeight="1">
      <c r="A1861" s="422">
        <v>42618.0</v>
      </c>
      <c r="B1861" s="423">
        <v>3212894.981</v>
      </c>
    </row>
    <row r="1862" ht="15.75" customHeight="1">
      <c r="A1862" s="422">
        <v>42617.0</v>
      </c>
      <c r="B1862" s="423">
        <v>3210846.607</v>
      </c>
    </row>
    <row r="1863" ht="15.75" customHeight="1">
      <c r="A1863" s="422">
        <v>42614.0</v>
      </c>
      <c r="B1863" s="423">
        <v>3205072.539</v>
      </c>
    </row>
    <row r="1864" ht="15.75" customHeight="1">
      <c r="A1864" s="422">
        <v>42613.0</v>
      </c>
      <c r="B1864" s="423">
        <v>3192560.46</v>
      </c>
    </row>
    <row r="1865" ht="15.75" customHeight="1">
      <c r="A1865" s="422">
        <v>42612.0</v>
      </c>
      <c r="B1865" s="423">
        <v>3190796.606</v>
      </c>
    </row>
    <row r="1866" ht="15.75" customHeight="1">
      <c r="A1866" s="422">
        <v>42611.0</v>
      </c>
      <c r="B1866" s="423">
        <v>3196741.487</v>
      </c>
    </row>
    <row r="1867" ht="15.75" customHeight="1">
      <c r="A1867" s="422">
        <v>42610.0</v>
      </c>
      <c r="B1867" s="423">
        <v>3198873.447</v>
      </c>
    </row>
    <row r="1868" ht="15.75" customHeight="1">
      <c r="A1868" s="422">
        <v>42606.0</v>
      </c>
      <c r="B1868" s="423">
        <v>3211583.479</v>
      </c>
    </row>
    <row r="1869" ht="15.75" customHeight="1">
      <c r="A1869" s="422">
        <v>42605.0</v>
      </c>
      <c r="B1869" s="423">
        <v>3215131.048</v>
      </c>
    </row>
    <row r="1870" ht="15.75" customHeight="1">
      <c r="A1870" s="422">
        <v>42604.0</v>
      </c>
      <c r="B1870" s="423">
        <v>3226790.021</v>
      </c>
    </row>
    <row r="1871" ht="15.75" customHeight="1">
      <c r="A1871" s="422">
        <v>42603.0</v>
      </c>
      <c r="B1871" s="423">
        <v>3226011.972</v>
      </c>
    </row>
    <row r="1872" ht="15.75" customHeight="1">
      <c r="A1872" s="422">
        <v>42600.0</v>
      </c>
      <c r="B1872" s="423">
        <v>3230085.826</v>
      </c>
    </row>
    <row r="1873" ht="15.75" customHeight="1">
      <c r="A1873" s="422">
        <v>42599.0</v>
      </c>
      <c r="B1873" s="423">
        <v>3234557.946</v>
      </c>
    </row>
    <row r="1874" ht="15.75" customHeight="1">
      <c r="A1874" s="422">
        <v>42598.0</v>
      </c>
      <c r="B1874" s="423">
        <v>3233528.536</v>
      </c>
    </row>
    <row r="1875" ht="15.75" customHeight="1">
      <c r="A1875" s="422">
        <v>42596.0</v>
      </c>
      <c r="B1875" s="423">
        <v>3229068.766</v>
      </c>
    </row>
    <row r="1876" ht="15.75" customHeight="1">
      <c r="A1876" s="422">
        <v>42593.0</v>
      </c>
      <c r="B1876" s="423">
        <v>3230939.515</v>
      </c>
    </row>
    <row r="1877" ht="15.75" customHeight="1">
      <c r="A1877" s="422">
        <v>42592.0</v>
      </c>
      <c r="B1877" s="423">
        <v>3225414.752</v>
      </c>
    </row>
    <row r="1878" ht="15.75" customHeight="1">
      <c r="A1878" s="422">
        <v>42591.0</v>
      </c>
      <c r="B1878" s="423">
        <v>3221128.87</v>
      </c>
    </row>
    <row r="1879" ht="15.75" customHeight="1">
      <c r="A1879" s="422">
        <v>42590.0</v>
      </c>
      <c r="B1879" s="423">
        <v>3229857.182</v>
      </c>
    </row>
    <row r="1880" ht="15.75" customHeight="1">
      <c r="A1880" s="422">
        <v>42589.0</v>
      </c>
      <c r="B1880" s="423">
        <v>3230496.862</v>
      </c>
    </row>
    <row r="1881" ht="15.75" customHeight="1">
      <c r="A1881" s="422">
        <v>42586.0</v>
      </c>
      <c r="B1881" s="423">
        <v>3233019.177</v>
      </c>
    </row>
    <row r="1882" ht="15.75" customHeight="1">
      <c r="A1882" s="422">
        <v>42585.0</v>
      </c>
      <c r="B1882" s="423">
        <v>3233773.998</v>
      </c>
    </row>
    <row r="1883" ht="15.75" customHeight="1">
      <c r="A1883" s="422">
        <v>42584.0</v>
      </c>
      <c r="B1883" s="423">
        <v>3222568.62</v>
      </c>
    </row>
    <row r="1884" ht="15.75" customHeight="1">
      <c r="A1884" s="422">
        <v>42583.0</v>
      </c>
      <c r="B1884" s="423">
        <v>3211842.122</v>
      </c>
    </row>
    <row r="1885" ht="15.75" customHeight="1">
      <c r="A1885" s="422">
        <v>42582.0</v>
      </c>
      <c r="B1885" s="423">
        <v>3207368.507</v>
      </c>
    </row>
    <row r="1886" ht="15.75" customHeight="1">
      <c r="A1886" s="422">
        <v>42579.0</v>
      </c>
      <c r="B1886" s="423">
        <v>3222446.177</v>
      </c>
    </row>
    <row r="1887" ht="15.75" customHeight="1">
      <c r="A1887" s="422">
        <v>42578.0</v>
      </c>
      <c r="B1887" s="423">
        <v>3228530.815</v>
      </c>
    </row>
    <row r="1888" ht="15.75" customHeight="1">
      <c r="A1888" s="422">
        <v>42577.0</v>
      </c>
      <c r="B1888" s="423">
        <v>3228681.325</v>
      </c>
    </row>
    <row r="1889" ht="15.75" customHeight="1">
      <c r="A1889" s="422">
        <v>42576.0</v>
      </c>
      <c r="B1889" s="423">
        <v>3219927.246</v>
      </c>
    </row>
    <row r="1890" ht="15.75" customHeight="1">
      <c r="A1890" s="422">
        <v>42575.0</v>
      </c>
      <c r="B1890" s="423">
        <v>3213659.545</v>
      </c>
    </row>
    <row r="1891" ht="15.75" customHeight="1">
      <c r="A1891" s="422">
        <v>42572.0</v>
      </c>
      <c r="B1891" s="423">
        <v>3212840.998</v>
      </c>
    </row>
    <row r="1892" ht="15.75" customHeight="1">
      <c r="A1892" s="422">
        <v>42571.0</v>
      </c>
      <c r="B1892" s="423">
        <v>3214206.885</v>
      </c>
    </row>
    <row r="1893" ht="15.75" customHeight="1">
      <c r="A1893" s="422">
        <v>42570.0</v>
      </c>
      <c r="B1893" s="423">
        <v>3206549.825</v>
      </c>
    </row>
    <row r="1894" ht="15.75" customHeight="1">
      <c r="A1894" s="422">
        <v>42569.0</v>
      </c>
      <c r="B1894" s="423">
        <v>3212093.487</v>
      </c>
    </row>
    <row r="1895" ht="15.75" customHeight="1">
      <c r="A1895" s="422">
        <v>42568.0</v>
      </c>
      <c r="B1895" s="423">
        <v>3210746.298</v>
      </c>
    </row>
    <row r="1896" ht="15.75" customHeight="1">
      <c r="A1896" s="422">
        <v>42567.0</v>
      </c>
      <c r="B1896" s="423">
        <v>3209130.898</v>
      </c>
    </row>
    <row r="1897" ht="15.75" customHeight="1">
      <c r="A1897" s="422">
        <v>42565.0</v>
      </c>
      <c r="B1897" s="423">
        <v>3198126.607</v>
      </c>
    </row>
    <row r="1898" ht="15.75" customHeight="1">
      <c r="A1898" s="422">
        <v>42564.0</v>
      </c>
      <c r="B1898" s="423">
        <v>3194062.503</v>
      </c>
    </row>
    <row r="1899" ht="15.75" customHeight="1">
      <c r="A1899" s="422">
        <v>42563.0</v>
      </c>
      <c r="B1899" s="423">
        <v>3197070.944</v>
      </c>
    </row>
    <row r="1900" ht="15.75" customHeight="1">
      <c r="A1900" s="422">
        <v>42562.0</v>
      </c>
      <c r="B1900" s="423">
        <v>3177906.068</v>
      </c>
    </row>
    <row r="1901" ht="15.75" customHeight="1">
      <c r="A1901" s="422">
        <v>42561.0</v>
      </c>
      <c r="B1901" s="423">
        <v>3170012.334</v>
      </c>
    </row>
    <row r="1902" ht="15.75" customHeight="1">
      <c r="A1902" s="422">
        <v>42551.0</v>
      </c>
      <c r="B1902" s="423">
        <v>3185749.345</v>
      </c>
    </row>
    <row r="1903" ht="15.75" customHeight="1">
      <c r="A1903" s="422">
        <v>42550.0</v>
      </c>
      <c r="B1903" s="423">
        <v>3164161.171</v>
      </c>
    </row>
    <row r="1904" ht="15.75" customHeight="1">
      <c r="A1904" s="422">
        <v>42549.0</v>
      </c>
      <c r="B1904" s="423">
        <v>3153420.613</v>
      </c>
    </row>
    <row r="1905" ht="15.75" customHeight="1">
      <c r="A1905" s="422">
        <v>42548.0</v>
      </c>
      <c r="B1905" s="423">
        <v>3131999.302</v>
      </c>
    </row>
    <row r="1906" ht="15.75" customHeight="1">
      <c r="A1906" s="422">
        <v>42547.0</v>
      </c>
      <c r="B1906" s="423">
        <v>3115393.357</v>
      </c>
    </row>
    <row r="1907" ht="15.75" customHeight="1">
      <c r="A1907" s="422">
        <v>42544.0</v>
      </c>
      <c r="B1907" s="423">
        <v>3115936.382</v>
      </c>
    </row>
    <row r="1908" ht="15.75" customHeight="1">
      <c r="A1908" s="422">
        <v>42543.0</v>
      </c>
      <c r="B1908" s="423">
        <v>3105567.611</v>
      </c>
    </row>
    <row r="1909" ht="15.75" customHeight="1">
      <c r="A1909" s="422">
        <v>42542.0</v>
      </c>
      <c r="B1909" s="423">
        <v>3105732.591</v>
      </c>
    </row>
    <row r="1910" ht="15.75" customHeight="1">
      <c r="A1910" s="422">
        <v>42541.0</v>
      </c>
      <c r="B1910" s="423">
        <v>3110700.492</v>
      </c>
    </row>
    <row r="1911" ht="15.75" customHeight="1">
      <c r="A1911" s="422">
        <v>42540.0</v>
      </c>
      <c r="B1911" s="423">
        <v>3118405.964</v>
      </c>
    </row>
    <row r="1912" ht="15.75" customHeight="1">
      <c r="A1912" s="422">
        <v>42537.0</v>
      </c>
      <c r="B1912" s="423">
        <v>3124236.101</v>
      </c>
    </row>
    <row r="1913" ht="15.75" customHeight="1">
      <c r="A1913" s="422">
        <v>42536.0</v>
      </c>
      <c r="B1913" s="423">
        <v>3133381.906</v>
      </c>
    </row>
    <row r="1914" ht="15.75" customHeight="1">
      <c r="A1914" s="422">
        <v>42535.0</v>
      </c>
      <c r="B1914" s="423">
        <v>3132115.07</v>
      </c>
    </row>
    <row r="1915" ht="15.75" customHeight="1">
      <c r="A1915" s="422">
        <v>42534.0</v>
      </c>
      <c r="B1915" s="423">
        <v>3132942.4</v>
      </c>
    </row>
    <row r="1916" ht="15.75" customHeight="1">
      <c r="A1916" s="422">
        <v>42533.0</v>
      </c>
      <c r="B1916" s="423">
        <v>3133581.964</v>
      </c>
    </row>
    <row r="1917" ht="15.75" customHeight="1">
      <c r="A1917" s="422">
        <v>42530.0</v>
      </c>
      <c r="B1917" s="423">
        <v>3137460.33</v>
      </c>
    </row>
    <row r="1918" ht="15.75" customHeight="1">
      <c r="A1918" s="422">
        <v>42529.0</v>
      </c>
      <c r="B1918" s="423">
        <v>3134725.283</v>
      </c>
    </row>
    <row r="1919" ht="15.75" customHeight="1">
      <c r="A1919" s="422">
        <v>42528.0</v>
      </c>
      <c r="B1919" s="423">
        <v>3129466.989</v>
      </c>
    </row>
    <row r="1920" ht="15.75" customHeight="1">
      <c r="A1920" s="422">
        <v>42527.0</v>
      </c>
      <c r="B1920" s="423">
        <v>3109301.801</v>
      </c>
    </row>
    <row r="1921" ht="15.75" customHeight="1">
      <c r="A1921" s="422">
        <v>42526.0</v>
      </c>
      <c r="B1921" s="423">
        <v>3115208.843</v>
      </c>
    </row>
    <row r="1922" ht="15.75" customHeight="1">
      <c r="A1922" s="422">
        <v>42523.0</v>
      </c>
      <c r="B1922" s="423">
        <v>3122144.172</v>
      </c>
    </row>
    <row r="1923" ht="15.75" customHeight="1">
      <c r="A1923" s="422">
        <v>42522.0</v>
      </c>
      <c r="B1923" s="423">
        <v>3111238.428</v>
      </c>
    </row>
    <row r="1924" ht="15.75" customHeight="1">
      <c r="A1924" s="422">
        <v>42521.0</v>
      </c>
      <c r="B1924" s="423">
        <v>3108752.389</v>
      </c>
    </row>
    <row r="1925" ht="15.75" customHeight="1">
      <c r="A1925" s="422">
        <v>42520.0</v>
      </c>
      <c r="B1925" s="423">
        <v>3111435.861</v>
      </c>
    </row>
    <row r="1926" ht="15.75" customHeight="1">
      <c r="A1926" s="422">
        <v>42519.0</v>
      </c>
      <c r="B1926" s="423">
        <v>3111032.877</v>
      </c>
    </row>
    <row r="1927" ht="15.75" customHeight="1">
      <c r="A1927" s="422">
        <v>42516.0</v>
      </c>
      <c r="B1927" s="423">
        <v>3091496.393</v>
      </c>
    </row>
    <row r="1928" ht="15.75" customHeight="1">
      <c r="A1928" s="422">
        <v>42515.0</v>
      </c>
      <c r="B1928" s="423">
        <v>3083723.561</v>
      </c>
    </row>
    <row r="1929" ht="15.75" customHeight="1">
      <c r="A1929" s="422">
        <v>42514.0</v>
      </c>
      <c r="B1929" s="423">
        <v>3099127.692</v>
      </c>
    </row>
    <row r="1930" ht="15.75" customHeight="1">
      <c r="A1930" s="422">
        <v>42512.0</v>
      </c>
      <c r="B1930" s="423">
        <v>3102627.049</v>
      </c>
    </row>
    <row r="1931" ht="15.75" customHeight="1">
      <c r="A1931" s="422">
        <v>42509.0</v>
      </c>
      <c r="B1931" s="423">
        <v>3101454.226</v>
      </c>
    </row>
    <row r="1932" ht="15.75" customHeight="1">
      <c r="A1932" s="422">
        <v>42508.0</v>
      </c>
      <c r="B1932" s="423">
        <v>3086166.446</v>
      </c>
    </row>
    <row r="1933" ht="15.75" customHeight="1">
      <c r="A1933" s="422">
        <v>42507.0</v>
      </c>
      <c r="B1933" s="423">
        <v>3067485.509</v>
      </c>
    </row>
    <row r="1934" ht="15.75" customHeight="1">
      <c r="A1934" s="422">
        <v>42506.0</v>
      </c>
      <c r="B1934" s="423">
        <v>3048500.475</v>
      </c>
    </row>
    <row r="1935" ht="15.75" customHeight="1">
      <c r="A1935" s="422">
        <v>42505.0</v>
      </c>
      <c r="B1935" s="423">
        <v>3044621.735</v>
      </c>
    </row>
    <row r="1936" ht="15.75" customHeight="1">
      <c r="A1936" s="422">
        <v>42502.0</v>
      </c>
      <c r="B1936" s="423">
        <v>3056439.219</v>
      </c>
    </row>
    <row r="1937" ht="15.75" customHeight="1">
      <c r="A1937" s="422">
        <v>42501.0</v>
      </c>
      <c r="B1937" s="423">
        <v>3066404.175</v>
      </c>
    </row>
    <row r="1938" ht="15.75" customHeight="1">
      <c r="A1938" s="422">
        <v>42500.0</v>
      </c>
      <c r="B1938" s="423">
        <v>3076276.665</v>
      </c>
    </row>
    <row r="1939" ht="15.75" customHeight="1">
      <c r="A1939" s="422">
        <v>42499.0</v>
      </c>
      <c r="B1939" s="423">
        <v>3073833.351</v>
      </c>
    </row>
    <row r="1940" ht="15.75" customHeight="1">
      <c r="A1940" s="422">
        <v>42498.0</v>
      </c>
      <c r="B1940" s="423">
        <v>3070947.288</v>
      </c>
    </row>
    <row r="1941" ht="15.75" customHeight="1">
      <c r="A1941" s="422">
        <v>42495.0</v>
      </c>
      <c r="B1941" s="423">
        <v>3055786.478</v>
      </c>
    </row>
    <row r="1942" ht="15.75" customHeight="1">
      <c r="A1942" s="422">
        <v>42494.0</v>
      </c>
      <c r="B1942" s="423">
        <v>3028430.543</v>
      </c>
    </row>
    <row r="1943" ht="15.75" customHeight="1">
      <c r="A1943" s="422">
        <v>42493.0</v>
      </c>
      <c r="B1943" s="423">
        <v>3036433.847</v>
      </c>
    </row>
    <row r="1944" ht="15.75" customHeight="1">
      <c r="A1944" s="422">
        <v>42492.0</v>
      </c>
      <c r="B1944" s="423">
        <v>2985349.704</v>
      </c>
    </row>
    <row r="1945" ht="15.75" customHeight="1">
      <c r="A1945" s="422">
        <v>42488.0</v>
      </c>
      <c r="B1945" s="423">
        <v>2999852.93</v>
      </c>
    </row>
    <row r="1946" ht="15.75" customHeight="1">
      <c r="A1946" s="422">
        <v>42487.0</v>
      </c>
      <c r="B1946" s="423">
        <v>3023829.859</v>
      </c>
    </row>
    <row r="1947" ht="15.75" customHeight="1">
      <c r="A1947" s="422">
        <v>42486.0</v>
      </c>
      <c r="B1947" s="423">
        <v>3051677.33</v>
      </c>
    </row>
    <row r="1948" ht="15.75" customHeight="1">
      <c r="A1948" s="422">
        <v>42485.0</v>
      </c>
      <c r="B1948" s="423">
        <v>3072958.581</v>
      </c>
    </row>
    <row r="1949" ht="15.75" customHeight="1">
      <c r="A1949" s="422">
        <v>42484.0</v>
      </c>
      <c r="B1949" s="423">
        <v>3079194.015</v>
      </c>
    </row>
    <row r="1950" ht="15.75" customHeight="1">
      <c r="A1950" s="422">
        <v>42481.0</v>
      </c>
      <c r="B1950" s="423">
        <v>3085066.849</v>
      </c>
    </row>
    <row r="1951" ht="15.75" customHeight="1">
      <c r="A1951" s="422">
        <v>42480.0</v>
      </c>
      <c r="B1951" s="423">
        <v>3080397.192</v>
      </c>
    </row>
    <row r="1952" ht="15.75" customHeight="1">
      <c r="A1952" s="422">
        <v>42479.0</v>
      </c>
      <c r="B1952" s="423">
        <v>3070262.685</v>
      </c>
    </row>
    <row r="1953" ht="15.75" customHeight="1">
      <c r="A1953" s="422">
        <v>42478.0</v>
      </c>
      <c r="B1953" s="423">
        <v>3081568.005</v>
      </c>
    </row>
    <row r="1954" ht="15.75" customHeight="1">
      <c r="A1954" s="422">
        <v>42477.0</v>
      </c>
      <c r="B1954" s="423">
        <v>3080549.12</v>
      </c>
    </row>
    <row r="1955" ht="15.75" customHeight="1">
      <c r="A1955" s="422">
        <v>42473.0</v>
      </c>
      <c r="B1955" s="423">
        <v>3085177.734</v>
      </c>
    </row>
    <row r="1956" ht="15.75" customHeight="1">
      <c r="A1956" s="422">
        <v>42472.0</v>
      </c>
      <c r="B1956" s="423">
        <v>3081396.94</v>
      </c>
    </row>
    <row r="1957" ht="15.75" customHeight="1">
      <c r="A1957" s="422">
        <v>42471.0</v>
      </c>
      <c r="B1957" s="423">
        <v>3078044.203</v>
      </c>
    </row>
    <row r="1958" ht="15.75" customHeight="1">
      <c r="A1958" s="422">
        <v>42470.0</v>
      </c>
      <c r="B1958" s="423">
        <v>3092673.361</v>
      </c>
    </row>
    <row r="1959" ht="15.75" customHeight="1">
      <c r="A1959" s="422">
        <v>42467.0</v>
      </c>
      <c r="B1959" s="423">
        <v>3093465.369</v>
      </c>
    </row>
    <row r="1960" ht="15.75" customHeight="1">
      <c r="A1960" s="422">
        <v>42466.0</v>
      </c>
      <c r="B1960" s="423">
        <v>3077663.064</v>
      </c>
    </row>
    <row r="1961" ht="15.75" customHeight="1">
      <c r="A1961" s="422">
        <v>42465.0</v>
      </c>
      <c r="B1961" s="423">
        <v>3068069.55</v>
      </c>
    </row>
    <row r="1962" ht="15.75" customHeight="1">
      <c r="A1962" s="422">
        <v>42464.0</v>
      </c>
      <c r="B1962" s="423">
        <v>3079499.027</v>
      </c>
    </row>
    <row r="1963" ht="15.75" customHeight="1">
      <c r="A1963" s="422">
        <v>42463.0</v>
      </c>
      <c r="B1963" s="423">
        <v>3058592.922</v>
      </c>
    </row>
    <row r="1964" ht="15.75" customHeight="1">
      <c r="A1964" s="422">
        <v>42460.0</v>
      </c>
      <c r="B1964" s="423">
        <v>3036415.632</v>
      </c>
    </row>
    <row r="1965" ht="15.75" customHeight="1">
      <c r="A1965" s="422">
        <v>42459.0</v>
      </c>
      <c r="B1965" s="423">
        <v>3025177.059</v>
      </c>
    </row>
    <row r="1966" ht="15.75" customHeight="1">
      <c r="A1966" s="422">
        <v>42458.0</v>
      </c>
      <c r="B1966" s="423">
        <v>3012935.613</v>
      </c>
    </row>
    <row r="1967" ht="15.75" customHeight="1">
      <c r="A1967" s="422">
        <v>42457.0</v>
      </c>
      <c r="B1967" s="423">
        <v>3008817.17</v>
      </c>
    </row>
    <row r="1968" ht="15.75" customHeight="1">
      <c r="A1968" s="422">
        <v>42456.0</v>
      </c>
      <c r="B1968" s="423">
        <v>3033762.139</v>
      </c>
    </row>
    <row r="1969" ht="15.75" customHeight="1">
      <c r="A1969" s="422">
        <v>42453.0</v>
      </c>
      <c r="B1969" s="423">
        <v>3041722.681</v>
      </c>
    </row>
    <row r="1970" ht="15.75" customHeight="1">
      <c r="A1970" s="422">
        <v>42452.0</v>
      </c>
      <c r="B1970" s="423">
        <v>3044659.026</v>
      </c>
    </row>
    <row r="1971" ht="15.75" customHeight="1">
      <c r="A1971" s="422">
        <v>42451.0</v>
      </c>
      <c r="B1971" s="423">
        <v>3058849.921</v>
      </c>
    </row>
    <row r="1972" ht="15.75" customHeight="1">
      <c r="A1972" s="422">
        <v>42450.0</v>
      </c>
      <c r="B1972" s="423">
        <v>3075738.597</v>
      </c>
    </row>
    <row r="1973" ht="15.75" customHeight="1">
      <c r="A1973" s="422">
        <v>42449.0</v>
      </c>
      <c r="B1973" s="423">
        <v>3070571.667</v>
      </c>
    </row>
    <row r="1974" ht="15.75" customHeight="1">
      <c r="A1974" s="422">
        <v>42445.0</v>
      </c>
      <c r="B1974" s="423">
        <v>3079841.157</v>
      </c>
    </row>
    <row r="1975" ht="15.75" customHeight="1">
      <c r="A1975" s="422">
        <v>42444.0</v>
      </c>
      <c r="B1975" s="423">
        <v>3099868.295</v>
      </c>
    </row>
    <row r="1976" ht="15.75" customHeight="1">
      <c r="A1976" s="422">
        <v>42443.0</v>
      </c>
      <c r="B1976" s="423">
        <v>3100683.44</v>
      </c>
    </row>
    <row r="1977" ht="15.75" customHeight="1">
      <c r="A1977" s="422">
        <v>42442.0</v>
      </c>
      <c r="B1977" s="423">
        <v>3107358.811</v>
      </c>
    </row>
    <row r="1978" ht="15.75" customHeight="1">
      <c r="A1978" s="422">
        <v>42439.0</v>
      </c>
      <c r="B1978" s="423">
        <v>3107721.709</v>
      </c>
    </row>
    <row r="1979" ht="15.75" customHeight="1">
      <c r="A1979" s="422">
        <v>42438.0</v>
      </c>
      <c r="B1979" s="423">
        <v>3097098.7</v>
      </c>
    </row>
    <row r="1980" ht="15.75" customHeight="1">
      <c r="A1980" s="422">
        <v>42437.0</v>
      </c>
      <c r="B1980" s="423">
        <v>3092097.025</v>
      </c>
    </row>
    <row r="1981" ht="15.75" customHeight="1">
      <c r="A1981" s="422">
        <v>42436.0</v>
      </c>
      <c r="B1981" s="423">
        <v>3087660.291</v>
      </c>
    </row>
    <row r="1982" ht="15.75" customHeight="1">
      <c r="A1982" s="422">
        <v>42435.0</v>
      </c>
      <c r="B1982" s="423">
        <v>3085487.511</v>
      </c>
    </row>
    <row r="1983" ht="15.75" customHeight="1">
      <c r="A1983" s="422">
        <v>42432.0</v>
      </c>
      <c r="B1983" s="423">
        <v>3103561.41</v>
      </c>
    </row>
    <row r="1984" ht="15.75" customHeight="1">
      <c r="A1984" s="422">
        <v>42431.0</v>
      </c>
      <c r="B1984" s="423">
        <v>3094518.383</v>
      </c>
    </row>
    <row r="1985" ht="15.75" customHeight="1">
      <c r="A1985" s="422">
        <v>42430.0</v>
      </c>
      <c r="B1985" s="423">
        <v>3112906.42</v>
      </c>
    </row>
    <row r="1986" ht="15.75" customHeight="1">
      <c r="A1986" s="422">
        <v>42429.0</v>
      </c>
      <c r="B1986" s="423">
        <v>3143496.557</v>
      </c>
    </row>
    <row r="1987" ht="15.75" customHeight="1">
      <c r="A1987" s="422">
        <v>42428.0</v>
      </c>
      <c r="B1987" s="423">
        <v>3155879.572</v>
      </c>
    </row>
    <row r="1988" ht="15.75" customHeight="1">
      <c r="A1988" s="422">
        <v>42425.0</v>
      </c>
      <c r="B1988" s="423">
        <v>3168739.202</v>
      </c>
    </row>
    <row r="1989" ht="15.75" customHeight="1">
      <c r="A1989" s="422">
        <v>42424.0</v>
      </c>
      <c r="B1989" s="423">
        <v>3176010.488</v>
      </c>
    </row>
    <row r="1990" ht="15.75" customHeight="1">
      <c r="A1990" s="422">
        <v>42423.0</v>
      </c>
      <c r="B1990" s="423">
        <v>3185582.349</v>
      </c>
    </row>
    <row r="1991" ht="15.75" customHeight="1">
      <c r="A1991" s="422">
        <v>42422.0</v>
      </c>
      <c r="B1991" s="423">
        <v>3185111.586</v>
      </c>
    </row>
    <row r="1992" ht="15.75" customHeight="1">
      <c r="A1992" s="422">
        <v>42418.0</v>
      </c>
      <c r="B1992" s="423">
        <v>3184432.784</v>
      </c>
    </row>
    <row r="1993" ht="15.75" customHeight="1">
      <c r="A1993" s="422">
        <v>42417.0</v>
      </c>
      <c r="B1993" s="423">
        <v>3179497.433</v>
      </c>
    </row>
    <row r="1994" ht="15.75" customHeight="1">
      <c r="A1994" s="422">
        <v>42416.0</v>
      </c>
      <c r="B1994" s="423">
        <v>3179921.821</v>
      </c>
    </row>
    <row r="1995" ht="15.75" customHeight="1">
      <c r="A1995" s="422">
        <v>42415.0</v>
      </c>
      <c r="B1995" s="423">
        <v>3181612.303</v>
      </c>
    </row>
    <row r="1996" ht="15.75" customHeight="1">
      <c r="A1996" s="422">
        <v>42414.0</v>
      </c>
      <c r="B1996" s="423">
        <v>3174632.731</v>
      </c>
    </row>
    <row r="1997" ht="15.75" customHeight="1">
      <c r="A1997" s="422">
        <v>42411.0</v>
      </c>
      <c r="B1997" s="423">
        <v>3173941.356</v>
      </c>
    </row>
    <row r="1998" ht="15.75" customHeight="1">
      <c r="A1998" s="422">
        <v>42410.0</v>
      </c>
      <c r="B1998" s="423">
        <v>3167242.162</v>
      </c>
    </row>
    <row r="1999" ht="15.75" customHeight="1">
      <c r="A1999" s="422">
        <v>42409.0</v>
      </c>
      <c r="B1999" s="423">
        <v>3167695.249</v>
      </c>
    </row>
    <row r="2000" ht="15.75" customHeight="1">
      <c r="A2000" s="422">
        <v>42408.0</v>
      </c>
      <c r="B2000" s="423">
        <v>3161617.223</v>
      </c>
    </row>
    <row r="2001" ht="15.75" customHeight="1">
      <c r="A2001" s="422">
        <v>42407.0</v>
      </c>
      <c r="B2001" s="423">
        <v>3172736.537</v>
      </c>
    </row>
    <row r="2002" ht="15.75" customHeight="1">
      <c r="A2002" s="422">
        <v>42404.0</v>
      </c>
      <c r="B2002" s="423">
        <v>3165899.645</v>
      </c>
    </row>
    <row r="2003" ht="15.75" customHeight="1">
      <c r="A2003" s="422">
        <v>42403.0</v>
      </c>
      <c r="B2003" s="423">
        <v>3171635.298</v>
      </c>
    </row>
    <row r="2004" ht="15.75" customHeight="1">
      <c r="A2004" s="422">
        <v>42402.0</v>
      </c>
      <c r="B2004" s="423">
        <v>3181283.855</v>
      </c>
    </row>
    <row r="2005" ht="15.75" customHeight="1">
      <c r="A2005" s="422">
        <v>42401.0</v>
      </c>
      <c r="B2005" s="423">
        <v>3159720.346</v>
      </c>
    </row>
    <row r="2006" ht="15.75" customHeight="1">
      <c r="A2006" s="422">
        <v>42400.0</v>
      </c>
      <c r="B2006" s="423">
        <v>3153074.24</v>
      </c>
    </row>
    <row r="2007" ht="15.75" customHeight="1">
      <c r="A2007" s="422">
        <v>42397.0</v>
      </c>
      <c r="B2007" s="423">
        <v>3170365.482</v>
      </c>
    </row>
    <row r="2008" ht="15.75" customHeight="1">
      <c r="A2008" s="422">
        <v>42396.0</v>
      </c>
      <c r="B2008" s="423">
        <v>3176750.813</v>
      </c>
    </row>
    <row r="2009" ht="15.75" customHeight="1">
      <c r="A2009" s="422">
        <v>42395.0</v>
      </c>
      <c r="B2009" s="423">
        <v>3193602.295</v>
      </c>
    </row>
    <row r="2010" ht="15.75" customHeight="1">
      <c r="A2010" s="422">
        <v>42394.0</v>
      </c>
      <c r="B2010" s="423">
        <v>3196340.549</v>
      </c>
    </row>
    <row r="2011" ht="15.75" customHeight="1">
      <c r="A2011" s="422">
        <v>42393.0</v>
      </c>
      <c r="B2011" s="423">
        <v>3197137.847</v>
      </c>
    </row>
    <row r="2012" ht="15.75" customHeight="1">
      <c r="A2012" s="422">
        <v>42390.0</v>
      </c>
      <c r="B2012" s="423">
        <v>3193687.577</v>
      </c>
    </row>
    <row r="2013" ht="15.75" customHeight="1">
      <c r="A2013" s="422">
        <v>42389.0</v>
      </c>
      <c r="B2013" s="423">
        <v>3203961.217</v>
      </c>
    </row>
    <row r="2014" ht="15.75" customHeight="1">
      <c r="A2014" s="422">
        <v>42388.0</v>
      </c>
      <c r="B2014" s="423">
        <v>3220933.035</v>
      </c>
    </row>
    <row r="2015" ht="15.75" customHeight="1">
      <c r="A2015" s="422">
        <v>42387.0</v>
      </c>
      <c r="B2015" s="423">
        <v>3199173.607</v>
      </c>
    </row>
    <row r="2016" ht="15.75" customHeight="1">
      <c r="A2016" s="422">
        <v>42386.0</v>
      </c>
      <c r="B2016" s="423">
        <v>3193162.154</v>
      </c>
    </row>
    <row r="2017" ht="15.75" customHeight="1">
      <c r="A2017" s="422">
        <v>42383.0</v>
      </c>
      <c r="B2017" s="423">
        <v>3199268.851</v>
      </c>
    </row>
    <row r="2018" ht="15.75" customHeight="1">
      <c r="A2018" s="422">
        <v>42382.0</v>
      </c>
      <c r="B2018" s="423">
        <v>3196552.921</v>
      </c>
    </row>
    <row r="2019" ht="15.75" customHeight="1">
      <c r="A2019" s="422">
        <v>42381.0</v>
      </c>
      <c r="B2019" s="423">
        <v>3186237.137</v>
      </c>
    </row>
    <row r="2020" ht="15.75" customHeight="1">
      <c r="A2020" s="422">
        <v>42380.0</v>
      </c>
      <c r="B2020" s="423">
        <v>3186400.222</v>
      </c>
    </row>
    <row r="2021" ht="15.75" customHeight="1">
      <c r="A2021" s="422">
        <v>42379.0</v>
      </c>
      <c r="B2021" s="423">
        <v>3191449.551</v>
      </c>
    </row>
    <row r="2022" ht="15.75" customHeight="1">
      <c r="A2022" s="422">
        <v>42376.0</v>
      </c>
      <c r="B2022" s="423">
        <v>3183798.543</v>
      </c>
    </row>
    <row r="2023" ht="15.75" customHeight="1">
      <c r="A2023" s="422">
        <v>42375.0</v>
      </c>
      <c r="B2023" s="423">
        <v>3188421.701</v>
      </c>
    </row>
    <row r="2024" ht="15.75" customHeight="1">
      <c r="A2024" s="422">
        <v>42374.0</v>
      </c>
      <c r="B2024" s="423">
        <v>3163755.499</v>
      </c>
    </row>
    <row r="2025" ht="15.75" customHeight="1">
      <c r="A2025" s="422">
        <v>42373.0</v>
      </c>
      <c r="B2025" s="423">
        <v>3149009.466</v>
      </c>
    </row>
    <row r="2026" ht="15.75" customHeight="1">
      <c r="A2026" s="422">
        <v>42372.0</v>
      </c>
      <c r="B2026" s="423">
        <v>3158485.109</v>
      </c>
    </row>
    <row r="2027" ht="15.75" customHeight="1">
      <c r="A2027" s="422">
        <v>42369.0</v>
      </c>
      <c r="B2027" s="423">
        <v>3159757.747</v>
      </c>
    </row>
    <row r="2028" ht="15.75" customHeight="1">
      <c r="A2028" s="422">
        <v>42368.0</v>
      </c>
      <c r="B2028" s="423">
        <v>3144599.019</v>
      </c>
    </row>
    <row r="2029" ht="15.75" customHeight="1">
      <c r="A2029" s="422">
        <v>42367.0</v>
      </c>
      <c r="B2029" s="423">
        <v>3138027.313</v>
      </c>
    </row>
    <row r="2030" ht="15.75" customHeight="1">
      <c r="A2030" s="422">
        <v>42366.0</v>
      </c>
      <c r="B2030" s="423">
        <v>3136920.686</v>
      </c>
    </row>
    <row r="2031" ht="15.75" customHeight="1">
      <c r="A2031" s="422">
        <v>42365.0</v>
      </c>
      <c r="B2031" s="423">
        <v>3144434.726</v>
      </c>
    </row>
    <row r="2032" ht="15.75" customHeight="1">
      <c r="A2032" s="422">
        <v>42362.0</v>
      </c>
      <c r="B2032" s="423">
        <v>3151055.114</v>
      </c>
    </row>
    <row r="2033" ht="15.75" customHeight="1">
      <c r="A2033" s="422">
        <v>42361.0</v>
      </c>
      <c r="B2033" s="423">
        <v>3137591.936</v>
      </c>
    </row>
    <row r="2034" ht="15.75" customHeight="1">
      <c r="A2034" s="422">
        <v>42360.0</v>
      </c>
      <c r="B2034" s="423">
        <v>3143467.819</v>
      </c>
    </row>
    <row r="2035" ht="15.75" customHeight="1">
      <c r="A2035" s="422">
        <v>42359.0</v>
      </c>
      <c r="B2035" s="423">
        <v>3137578.253</v>
      </c>
    </row>
    <row r="2036" ht="15.75" customHeight="1">
      <c r="A2036" s="422">
        <v>42358.0</v>
      </c>
      <c r="B2036" s="423">
        <v>3098970.262</v>
      </c>
    </row>
    <row r="2037" ht="15.75" customHeight="1">
      <c r="A2037" s="422">
        <v>42355.0</v>
      </c>
      <c r="B2037" s="423">
        <v>3104855.295</v>
      </c>
    </row>
    <row r="2038" ht="15.75" customHeight="1">
      <c r="A2038" s="422">
        <v>42353.0</v>
      </c>
      <c r="B2038" s="423">
        <v>3104824.833</v>
      </c>
    </row>
    <row r="2039" ht="15.75" customHeight="1">
      <c r="A2039" s="422">
        <v>42352.0</v>
      </c>
      <c r="B2039" s="423">
        <v>3116759.621</v>
      </c>
    </row>
    <row r="2040" ht="15.75" customHeight="1">
      <c r="A2040" s="422">
        <v>42351.0</v>
      </c>
      <c r="B2040" s="423">
        <v>3123080.929</v>
      </c>
    </row>
    <row r="2041" ht="15.75" customHeight="1">
      <c r="A2041" s="422">
        <v>42348.0</v>
      </c>
      <c r="B2041" s="423">
        <v>3147382.113</v>
      </c>
    </row>
    <row r="2042" ht="15.75" customHeight="1">
      <c r="A2042" s="422">
        <v>42347.0</v>
      </c>
      <c r="B2042" s="423">
        <v>3149641.544</v>
      </c>
    </row>
    <row r="2043" ht="15.75" customHeight="1">
      <c r="A2043" s="422">
        <v>42346.0</v>
      </c>
      <c r="B2043" s="423">
        <v>3153799.959</v>
      </c>
    </row>
    <row r="2044" ht="15.75" customHeight="1">
      <c r="A2044" s="422">
        <v>42345.0</v>
      </c>
      <c r="B2044" s="423">
        <v>3168476.757</v>
      </c>
    </row>
    <row r="2045" ht="15.75" customHeight="1">
      <c r="A2045" s="422">
        <v>42344.0</v>
      </c>
      <c r="B2045" s="423">
        <v>3201669.968</v>
      </c>
    </row>
    <row r="2046" ht="15.75" customHeight="1">
      <c r="A2046" s="422">
        <v>42341.0</v>
      </c>
      <c r="B2046" s="423">
        <v>3200642.516</v>
      </c>
    </row>
    <row r="2047" ht="15.75" customHeight="1">
      <c r="A2047" s="422">
        <v>42340.0</v>
      </c>
      <c r="B2047" s="423">
        <v>3189321.594</v>
      </c>
    </row>
    <row r="2048" ht="15.75" customHeight="1">
      <c r="A2048" s="422">
        <v>42339.0</v>
      </c>
      <c r="B2048" s="423">
        <v>3186862.64</v>
      </c>
    </row>
    <row r="2049" ht="15.75" customHeight="1">
      <c r="A2049" s="422">
        <v>42338.0</v>
      </c>
      <c r="B2049" s="423">
        <v>3166453.084</v>
      </c>
    </row>
    <row r="2050" ht="15.75" customHeight="1">
      <c r="A2050" s="422">
        <v>42337.0</v>
      </c>
      <c r="B2050" s="423">
        <v>3156890.163</v>
      </c>
    </row>
    <row r="2051" ht="15.75" customHeight="1">
      <c r="A2051" s="422">
        <v>42334.0</v>
      </c>
      <c r="B2051" s="423">
        <v>3150590.228</v>
      </c>
    </row>
    <row r="2052" ht="15.75" customHeight="1">
      <c r="A2052" s="422">
        <v>42333.0</v>
      </c>
      <c r="B2052" s="423">
        <v>3149896.183</v>
      </c>
    </row>
    <row r="2053" ht="15.75" customHeight="1">
      <c r="A2053" s="422">
        <v>42332.0</v>
      </c>
      <c r="B2053" s="423">
        <v>3153280.156</v>
      </c>
    </row>
    <row r="2054" ht="15.75" customHeight="1">
      <c r="A2054" s="422">
        <v>42331.0</v>
      </c>
      <c r="B2054" s="423">
        <v>3162352.243</v>
      </c>
    </row>
    <row r="2055" ht="15.75" customHeight="1">
      <c r="A2055" s="422">
        <v>42330.0</v>
      </c>
      <c r="B2055" s="423">
        <v>3168747.707</v>
      </c>
    </row>
    <row r="2056" ht="15.75" customHeight="1">
      <c r="A2056" s="422">
        <v>42327.0</v>
      </c>
      <c r="B2056" s="423">
        <v>3136973.049</v>
      </c>
    </row>
    <row r="2057" ht="15.75" customHeight="1">
      <c r="A2057" s="422">
        <v>42326.0</v>
      </c>
      <c r="B2057" s="423">
        <v>3116825.315</v>
      </c>
    </row>
    <row r="2058" ht="15.75" customHeight="1">
      <c r="A2058" s="422">
        <v>42325.0</v>
      </c>
      <c r="B2058" s="423">
        <v>3122518.623</v>
      </c>
    </row>
    <row r="2059" ht="15.75" customHeight="1">
      <c r="A2059" s="422">
        <v>42324.0</v>
      </c>
      <c r="B2059" s="423">
        <v>3105843.517</v>
      </c>
    </row>
    <row r="2060" ht="15.75" customHeight="1">
      <c r="A2060" s="422">
        <v>42323.0</v>
      </c>
      <c r="B2060" s="423">
        <v>3079439.843</v>
      </c>
    </row>
    <row r="2061" ht="15.75" customHeight="1">
      <c r="A2061" s="422">
        <v>42320.0</v>
      </c>
      <c r="B2061" s="423">
        <v>3084077.451</v>
      </c>
    </row>
    <row r="2062" ht="15.75" customHeight="1">
      <c r="A2062" s="422">
        <v>42319.0</v>
      </c>
      <c r="B2062" s="423">
        <v>3055766.561</v>
      </c>
    </row>
    <row r="2063" ht="15.75" customHeight="1">
      <c r="A2063" s="422">
        <v>42318.0</v>
      </c>
      <c r="B2063" s="423">
        <v>3084800.929</v>
      </c>
    </row>
    <row r="2064" ht="15.75" customHeight="1">
      <c r="A2064" s="422">
        <v>42317.0</v>
      </c>
      <c r="B2064" s="423">
        <v>3101808.195</v>
      </c>
    </row>
    <row r="2065" ht="15.75" customHeight="1">
      <c r="A2065" s="422">
        <v>42316.0</v>
      </c>
      <c r="B2065" s="423">
        <v>3117580.904</v>
      </c>
    </row>
    <row r="2066" ht="15.75" customHeight="1">
      <c r="A2066" s="422">
        <v>42313.0</v>
      </c>
      <c r="B2066" s="423">
        <v>3146607.467</v>
      </c>
    </row>
    <row r="2067" ht="15.75" customHeight="1">
      <c r="A2067" s="422">
        <v>42312.0</v>
      </c>
      <c r="B2067" s="423">
        <v>3147269.747</v>
      </c>
    </row>
    <row r="2068" ht="15.75" customHeight="1">
      <c r="A2068" s="422">
        <v>42311.0</v>
      </c>
      <c r="B2068" s="423">
        <v>3163417.778</v>
      </c>
    </row>
    <row r="2069" ht="15.75" customHeight="1">
      <c r="A2069" s="422">
        <v>42310.0</v>
      </c>
      <c r="B2069" s="423">
        <v>3157293.457</v>
      </c>
    </row>
    <row r="2070" ht="15.75" customHeight="1">
      <c r="A2070" s="422">
        <v>42309.0</v>
      </c>
      <c r="B2070" s="423">
        <v>3140818.284</v>
      </c>
    </row>
    <row r="2071" ht="15.75" customHeight="1">
      <c r="A2071" s="422">
        <v>42306.0</v>
      </c>
      <c r="B2071" s="423">
        <v>3168907.885</v>
      </c>
    </row>
    <row r="2072" ht="15.75" customHeight="1">
      <c r="A2072" s="422">
        <v>42305.0</v>
      </c>
      <c r="B2072" s="423">
        <v>3173522.232</v>
      </c>
    </row>
    <row r="2073" ht="15.75" customHeight="1">
      <c r="A2073" s="422">
        <v>42304.0</v>
      </c>
      <c r="B2073" s="423">
        <v>3181076.7</v>
      </c>
    </row>
    <row r="2074" ht="15.75" customHeight="1">
      <c r="A2074" s="422">
        <v>42303.0</v>
      </c>
      <c r="B2074" s="423">
        <v>3200441.185</v>
      </c>
    </row>
    <row r="2075" ht="15.75" customHeight="1">
      <c r="A2075" s="422">
        <v>42302.0</v>
      </c>
      <c r="B2075" s="423">
        <v>3217466.562</v>
      </c>
    </row>
    <row r="2076" ht="15.75" customHeight="1">
      <c r="A2076" s="422">
        <v>42298.0</v>
      </c>
      <c r="B2076" s="423">
        <v>3220018.588</v>
      </c>
    </row>
    <row r="2077" ht="15.75" customHeight="1">
      <c r="A2077" s="422">
        <v>42297.0</v>
      </c>
      <c r="B2077" s="423">
        <v>3227118.095</v>
      </c>
    </row>
    <row r="2078" ht="15.75" customHeight="1">
      <c r="A2078" s="422">
        <v>42296.0</v>
      </c>
      <c r="B2078" s="423">
        <v>3209830.847</v>
      </c>
    </row>
    <row r="2079" ht="15.75" customHeight="1">
      <c r="A2079" s="422">
        <v>42295.0</v>
      </c>
      <c r="B2079" s="423">
        <v>3183722.93</v>
      </c>
    </row>
    <row r="2080" ht="15.75" customHeight="1">
      <c r="A2080" s="422">
        <v>42292.0</v>
      </c>
      <c r="B2080" s="423">
        <v>3213856.267</v>
      </c>
    </row>
    <row r="2081" ht="15.75" customHeight="1">
      <c r="A2081" s="422">
        <v>42291.0</v>
      </c>
      <c r="B2081" s="423">
        <v>3238425.51</v>
      </c>
    </row>
    <row r="2082" ht="15.75" customHeight="1">
      <c r="A2082" s="422">
        <v>42290.0</v>
      </c>
      <c r="B2082" s="423">
        <v>3274675.086</v>
      </c>
    </row>
    <row r="2083" ht="15.75" customHeight="1">
      <c r="A2083" s="422">
        <v>42289.0</v>
      </c>
      <c r="B2083" s="423">
        <v>3280752.856</v>
      </c>
    </row>
    <row r="2084" ht="15.75" customHeight="1">
      <c r="A2084" s="422">
        <v>42288.0</v>
      </c>
      <c r="B2084" s="423">
        <v>3256423.532</v>
      </c>
    </row>
    <row r="2085" ht="15.75" customHeight="1">
      <c r="A2085" s="422">
        <v>42285.0</v>
      </c>
      <c r="B2085" s="423">
        <v>3281469.276</v>
      </c>
    </row>
    <row r="2086" ht="15.75" customHeight="1">
      <c r="A2086" s="422">
        <v>42284.0</v>
      </c>
      <c r="B2086" s="423">
        <v>3302559.436</v>
      </c>
    </row>
    <row r="2087" ht="15.75" customHeight="1">
      <c r="A2087" s="422">
        <v>42283.0</v>
      </c>
      <c r="B2087" s="423">
        <v>3329543.263</v>
      </c>
    </row>
    <row r="2088" ht="15.75" customHeight="1">
      <c r="A2088" s="422">
        <v>42282.0</v>
      </c>
      <c r="B2088" s="423">
        <v>3334699.262</v>
      </c>
    </row>
    <row r="2089" ht="15.75" customHeight="1">
      <c r="A2089" s="422">
        <v>42281.0</v>
      </c>
      <c r="B2089" s="423">
        <v>3334704.517</v>
      </c>
    </row>
    <row r="2090" ht="15.75" customHeight="1">
      <c r="A2090" s="422">
        <v>42278.0</v>
      </c>
      <c r="B2090" s="423">
        <v>3359169.043</v>
      </c>
    </row>
    <row r="2091" ht="15.75" customHeight="1">
      <c r="A2091" s="422">
        <v>42277.0</v>
      </c>
      <c r="B2091" s="423">
        <v>3355500.841</v>
      </c>
    </row>
    <row r="2092" ht="15.75" customHeight="1">
      <c r="A2092" s="422">
        <v>42276.0</v>
      </c>
      <c r="B2092" s="423">
        <v>3363989.968</v>
      </c>
    </row>
    <row r="2093" ht="15.75" customHeight="1">
      <c r="A2093" s="422">
        <v>42275.0</v>
      </c>
      <c r="B2093" s="423">
        <v>3378960.383</v>
      </c>
    </row>
    <row r="2094" ht="15.75" customHeight="1">
      <c r="A2094" s="422">
        <v>42269.0</v>
      </c>
      <c r="B2094" s="423">
        <v>3377313.138</v>
      </c>
    </row>
    <row r="2095" ht="15.75" customHeight="1">
      <c r="A2095" s="422">
        <v>42268.0</v>
      </c>
      <c r="B2095" s="423">
        <v>3368455.26</v>
      </c>
    </row>
    <row r="2096" ht="15.75" customHeight="1">
      <c r="A2096" s="422">
        <v>42267.0</v>
      </c>
      <c r="B2096" s="423">
        <v>3362395.201</v>
      </c>
    </row>
    <row r="2097" ht="15.75" customHeight="1">
      <c r="A2097" s="422">
        <v>42264.0</v>
      </c>
      <c r="B2097" s="423">
        <v>3363451.586</v>
      </c>
    </row>
    <row r="2098" ht="15.75" customHeight="1">
      <c r="A2098" s="422">
        <v>42263.0</v>
      </c>
      <c r="B2098" s="423">
        <v>3352179.306</v>
      </c>
    </row>
    <row r="2099" ht="15.75" customHeight="1">
      <c r="A2099" s="422">
        <v>42262.0</v>
      </c>
      <c r="B2099" s="423">
        <v>3358464.046</v>
      </c>
    </row>
    <row r="2100" ht="15.75" customHeight="1">
      <c r="A2100" s="422">
        <v>42261.0</v>
      </c>
      <c r="B2100" s="423">
        <v>3348731.356</v>
      </c>
    </row>
    <row r="2101" ht="15.75" customHeight="1">
      <c r="A2101" s="422">
        <v>42260.0</v>
      </c>
      <c r="B2101" s="423">
        <v>3337325.458</v>
      </c>
    </row>
    <row r="2102" ht="15.75" customHeight="1">
      <c r="A2102" s="422">
        <v>42257.0</v>
      </c>
      <c r="B2102" s="423">
        <v>3331881.621</v>
      </c>
    </row>
    <row r="2103" ht="15.75" customHeight="1">
      <c r="A2103" s="422">
        <v>42256.0</v>
      </c>
      <c r="B2103" s="423">
        <v>3334090.995</v>
      </c>
    </row>
    <row r="2104" ht="15.75" customHeight="1">
      <c r="A2104" s="422">
        <v>42255.0</v>
      </c>
      <c r="B2104" s="423">
        <v>3353498.915</v>
      </c>
    </row>
    <row r="2105" ht="15.75" customHeight="1">
      <c r="A2105" s="422">
        <v>42254.0</v>
      </c>
      <c r="B2105" s="423">
        <v>3356633.206</v>
      </c>
    </row>
    <row r="2106" ht="15.75" customHeight="1">
      <c r="A2106" s="422">
        <v>42253.0</v>
      </c>
      <c r="B2106" s="423">
        <v>3351097.189</v>
      </c>
    </row>
    <row r="2107" ht="15.75" customHeight="1">
      <c r="A2107" s="422">
        <v>42250.0</v>
      </c>
      <c r="B2107" s="423">
        <v>3347098.524</v>
      </c>
    </row>
    <row r="2108" ht="15.75" customHeight="1">
      <c r="A2108" s="422">
        <v>42249.0</v>
      </c>
      <c r="B2108" s="423">
        <v>3344424.756</v>
      </c>
    </row>
    <row r="2109" ht="15.75" customHeight="1">
      <c r="A2109" s="422">
        <v>42248.0</v>
      </c>
      <c r="B2109" s="423">
        <v>3323574.693</v>
      </c>
    </row>
    <row r="2110" ht="15.75" customHeight="1">
      <c r="A2110" s="422">
        <v>42247.0</v>
      </c>
      <c r="B2110" s="423">
        <v>3345230.914</v>
      </c>
    </row>
    <row r="2111" ht="15.75" customHeight="1">
      <c r="A2111" s="422">
        <v>42246.0</v>
      </c>
      <c r="B2111" s="423">
        <v>3355493.171</v>
      </c>
    </row>
    <row r="2112" ht="15.75" customHeight="1">
      <c r="A2112" s="422">
        <v>42243.0</v>
      </c>
      <c r="B2112" s="423">
        <v>3369990.167</v>
      </c>
    </row>
    <row r="2113" ht="15.75" customHeight="1">
      <c r="A2113" s="422">
        <v>42242.0</v>
      </c>
      <c r="B2113" s="423">
        <v>3363939.149</v>
      </c>
    </row>
    <row r="2114" ht="15.75" customHeight="1">
      <c r="A2114" s="422">
        <v>42241.0</v>
      </c>
      <c r="B2114" s="423">
        <v>3353250.849</v>
      </c>
    </row>
    <row r="2115" ht="15.75" customHeight="1">
      <c r="A2115" s="422">
        <v>42240.0</v>
      </c>
      <c r="B2115" s="423">
        <v>3350306.574</v>
      </c>
    </row>
    <row r="2116" ht="15.75" customHeight="1">
      <c r="A2116" s="422">
        <v>42239.0</v>
      </c>
      <c r="B2116" s="423">
        <v>3369678.393</v>
      </c>
    </row>
    <row r="2117" ht="15.75" customHeight="1">
      <c r="A2117" s="422">
        <v>42236.0</v>
      </c>
      <c r="B2117" s="423">
        <v>3373198.708</v>
      </c>
    </row>
    <row r="2118" ht="15.75" customHeight="1">
      <c r="A2118" s="422">
        <v>42235.0</v>
      </c>
      <c r="B2118" s="423">
        <v>3364724.402</v>
      </c>
    </row>
    <row r="2119" ht="15.75" customHeight="1">
      <c r="A2119" s="422">
        <v>42234.0</v>
      </c>
      <c r="B2119" s="423">
        <v>3363710.022</v>
      </c>
    </row>
    <row r="2120" ht="15.75" customHeight="1">
      <c r="A2120" s="422">
        <v>42233.0</v>
      </c>
      <c r="B2120" s="423">
        <v>3341739.965</v>
      </c>
    </row>
    <row r="2121" ht="15.75" customHeight="1">
      <c r="A2121" s="422">
        <v>42232.0</v>
      </c>
      <c r="B2121" s="423">
        <v>3356816.135</v>
      </c>
    </row>
    <row r="2122" ht="15.75" customHeight="1">
      <c r="A2122" s="422">
        <v>42229.0</v>
      </c>
      <c r="B2122" s="423">
        <v>3366571.083</v>
      </c>
    </row>
    <row r="2123" ht="15.75" customHeight="1">
      <c r="A2123" s="422">
        <v>42228.0</v>
      </c>
      <c r="B2123" s="423">
        <v>3380915.571</v>
      </c>
    </row>
    <row r="2124" ht="15.75" customHeight="1">
      <c r="A2124" s="422">
        <v>42227.0</v>
      </c>
      <c r="B2124" s="423">
        <v>3365869.531</v>
      </c>
    </row>
    <row r="2125" ht="15.75" customHeight="1">
      <c r="A2125" s="422">
        <v>42226.0</v>
      </c>
      <c r="B2125" s="423">
        <v>3381729.909</v>
      </c>
    </row>
    <row r="2126" ht="15.75" customHeight="1">
      <c r="A2126" s="422">
        <v>42225.0</v>
      </c>
      <c r="B2126" s="423">
        <v>3396059.248</v>
      </c>
    </row>
    <row r="2127" ht="15.75" customHeight="1">
      <c r="A2127" s="422">
        <v>42222.0</v>
      </c>
      <c r="B2127" s="423">
        <v>3403849.969</v>
      </c>
    </row>
    <row r="2128" ht="15.75" customHeight="1">
      <c r="A2128" s="422">
        <v>42221.0</v>
      </c>
      <c r="B2128" s="423">
        <v>3409970.396</v>
      </c>
    </row>
    <row r="2129" ht="15.75" customHeight="1">
      <c r="A2129" s="422">
        <v>42220.0</v>
      </c>
      <c r="B2129" s="423">
        <v>3409490.245</v>
      </c>
    </row>
    <row r="2130" ht="15.75" customHeight="1">
      <c r="A2130" s="422">
        <v>42219.0</v>
      </c>
      <c r="B2130" s="423">
        <v>3403100.239</v>
      </c>
    </row>
    <row r="2131" ht="15.75" customHeight="1">
      <c r="A2131" s="422">
        <v>42218.0</v>
      </c>
      <c r="B2131" s="423">
        <v>3372024.425</v>
      </c>
    </row>
    <row r="2132" ht="15.75" customHeight="1">
      <c r="A2132" s="422">
        <v>42215.0</v>
      </c>
      <c r="B2132" s="423">
        <v>3370058.872</v>
      </c>
    </row>
    <row r="2133" ht="15.75" customHeight="1">
      <c r="A2133" s="422">
        <v>42214.0</v>
      </c>
      <c r="B2133" s="423">
        <v>3366915.277</v>
      </c>
    </row>
    <row r="2134" ht="15.75" customHeight="1">
      <c r="A2134" s="422">
        <v>42213.0</v>
      </c>
      <c r="B2134" s="423">
        <v>3379064.021</v>
      </c>
    </row>
    <row r="2135" ht="15.75" customHeight="1">
      <c r="A2135" s="422">
        <v>42212.0</v>
      </c>
      <c r="B2135" s="423">
        <v>3368172.163</v>
      </c>
    </row>
    <row r="2136" ht="15.75" customHeight="1">
      <c r="A2136" s="422">
        <v>42211.0</v>
      </c>
      <c r="B2136" s="423">
        <v>3374289.963</v>
      </c>
    </row>
    <row r="2137" ht="15.75" customHeight="1">
      <c r="A2137" s="422">
        <v>42208.0</v>
      </c>
      <c r="B2137" s="423">
        <v>3390124.852</v>
      </c>
    </row>
    <row r="2138" ht="15.75" customHeight="1">
      <c r="A2138" s="422">
        <v>42207.0</v>
      </c>
      <c r="B2138" s="423">
        <v>3343358.155</v>
      </c>
    </row>
    <row r="2139" ht="15.75" customHeight="1">
      <c r="A2139" s="422">
        <v>42206.0</v>
      </c>
      <c r="B2139" s="423">
        <v>3335984.115</v>
      </c>
    </row>
    <row r="2140" ht="15.75" customHeight="1">
      <c r="A2140" s="422">
        <v>42199.0</v>
      </c>
      <c r="B2140" s="423">
        <v>3303908.516</v>
      </c>
    </row>
    <row r="2141" ht="15.75" customHeight="1">
      <c r="A2141" s="422">
        <v>42198.0</v>
      </c>
      <c r="B2141" s="423">
        <v>3291182.232</v>
      </c>
    </row>
    <row r="2142" ht="15.75" customHeight="1">
      <c r="A2142" s="422">
        <v>42197.0</v>
      </c>
      <c r="B2142" s="423">
        <v>3276047.49</v>
      </c>
    </row>
    <row r="2143" ht="15.75" customHeight="1">
      <c r="A2143" s="422">
        <v>42194.0</v>
      </c>
      <c r="B2143" s="423">
        <v>3265912.012</v>
      </c>
    </row>
    <row r="2144" ht="15.75" customHeight="1">
      <c r="A2144" s="422">
        <v>42193.0</v>
      </c>
      <c r="B2144" s="423">
        <v>3250749.289</v>
      </c>
    </row>
    <row r="2145" ht="15.75" customHeight="1">
      <c r="A2145" s="422">
        <v>42192.0</v>
      </c>
      <c r="B2145" s="423">
        <v>3239475.05</v>
      </c>
    </row>
    <row r="2146" ht="15.75" customHeight="1">
      <c r="A2146" s="422">
        <v>42191.0</v>
      </c>
      <c r="B2146" s="423">
        <v>3215631.894</v>
      </c>
    </row>
    <row r="2147" ht="15.75" customHeight="1">
      <c r="A2147" s="422">
        <v>42190.0</v>
      </c>
      <c r="B2147" s="423">
        <v>3219798.109</v>
      </c>
    </row>
    <row r="2148" ht="15.75" customHeight="1">
      <c r="A2148" s="422">
        <v>42187.0</v>
      </c>
      <c r="B2148" s="423">
        <v>3239494.585</v>
      </c>
    </row>
    <row r="2149" ht="15.75" customHeight="1">
      <c r="A2149" s="422">
        <v>42185.0</v>
      </c>
      <c r="B2149" s="423">
        <v>3247306.316</v>
      </c>
    </row>
    <row r="2150" ht="15.75" customHeight="1">
      <c r="A2150" s="422">
        <v>42184.0</v>
      </c>
      <c r="B2150" s="423">
        <v>3212384.434</v>
      </c>
    </row>
    <row r="2151" ht="15.75" customHeight="1">
      <c r="A2151" s="422">
        <v>42183.0</v>
      </c>
      <c r="B2151" s="423">
        <v>3188663.139</v>
      </c>
    </row>
    <row r="2152" ht="15.75" customHeight="1">
      <c r="A2152" s="422">
        <v>42180.0</v>
      </c>
      <c r="B2152" s="423">
        <v>3163452.754</v>
      </c>
    </row>
    <row r="2153" ht="15.75" customHeight="1">
      <c r="A2153" s="422">
        <v>42179.0</v>
      </c>
      <c r="B2153" s="423">
        <v>3158096.925</v>
      </c>
    </row>
    <row r="2154" ht="15.75" customHeight="1">
      <c r="A2154" s="422">
        <v>42178.0</v>
      </c>
      <c r="B2154" s="423">
        <v>3171291.093</v>
      </c>
    </row>
    <row r="2155" ht="15.75" customHeight="1">
      <c r="A2155" s="422">
        <v>42177.0</v>
      </c>
      <c r="B2155" s="423">
        <v>3182902.319</v>
      </c>
    </row>
    <row r="2156" ht="15.75" customHeight="1">
      <c r="A2156" s="422">
        <v>42176.0</v>
      </c>
      <c r="B2156" s="423">
        <v>3186515.699</v>
      </c>
    </row>
    <row r="2157" ht="15.75" customHeight="1">
      <c r="A2157" s="422">
        <v>42173.0</v>
      </c>
      <c r="B2157" s="423">
        <v>3187644.562</v>
      </c>
    </row>
    <row r="2158" ht="15.75" customHeight="1">
      <c r="A2158" s="422">
        <v>42172.0</v>
      </c>
      <c r="B2158" s="423">
        <v>3195132.843</v>
      </c>
    </row>
    <row r="2159" ht="15.75" customHeight="1">
      <c r="A2159" s="422">
        <v>42171.0</v>
      </c>
      <c r="B2159" s="423">
        <v>3186428.428</v>
      </c>
    </row>
    <row r="2160" ht="15.75" customHeight="1">
      <c r="A2160" s="422">
        <v>42170.0</v>
      </c>
      <c r="B2160" s="423">
        <v>3174225.602</v>
      </c>
    </row>
    <row r="2161" ht="15.75" customHeight="1">
      <c r="A2161" s="422">
        <v>42169.0</v>
      </c>
      <c r="B2161" s="423">
        <v>3159257.882</v>
      </c>
    </row>
    <row r="2162" ht="15.75" customHeight="1">
      <c r="A2162" s="422">
        <v>42166.0</v>
      </c>
      <c r="B2162" s="423">
        <v>3190662.394</v>
      </c>
    </row>
    <row r="2163" ht="15.75" customHeight="1">
      <c r="A2163" s="422">
        <v>42165.0</v>
      </c>
      <c r="B2163" s="423">
        <v>3206084.805</v>
      </c>
    </row>
    <row r="2164" ht="15.75" customHeight="1">
      <c r="A2164" s="422">
        <v>42164.0</v>
      </c>
      <c r="B2164" s="423">
        <v>3180910.469</v>
      </c>
    </row>
    <row r="2165" ht="15.75" customHeight="1">
      <c r="A2165" s="422">
        <v>42163.0</v>
      </c>
      <c r="B2165" s="423">
        <v>3188355.806</v>
      </c>
    </row>
    <row r="2166" ht="15.75" customHeight="1">
      <c r="A2166" s="422">
        <v>42162.0</v>
      </c>
      <c r="B2166" s="423">
        <v>3231133.917</v>
      </c>
    </row>
    <row r="2167" ht="15.75" customHeight="1">
      <c r="A2167" s="422">
        <v>42159.0</v>
      </c>
      <c r="B2167" s="423">
        <v>3225106.9</v>
      </c>
    </row>
    <row r="2168" ht="15.75" customHeight="1">
      <c r="A2168" s="422">
        <v>42157.0</v>
      </c>
      <c r="B2168" s="423">
        <v>3223253.148</v>
      </c>
    </row>
    <row r="2169" ht="15.75" customHeight="1">
      <c r="A2169" s="422">
        <v>42156.0</v>
      </c>
      <c r="B2169" s="423">
        <v>3241448.78</v>
      </c>
    </row>
    <row r="2170" ht="15.75" customHeight="1">
      <c r="A2170" s="422">
        <v>42155.0</v>
      </c>
      <c r="B2170" s="423">
        <v>3220072.508</v>
      </c>
    </row>
    <row r="2171" ht="15.75" customHeight="1">
      <c r="A2171" s="422">
        <v>42152.0</v>
      </c>
      <c r="B2171" s="423">
        <v>3203801.749</v>
      </c>
    </row>
    <row r="2172" ht="15.75" customHeight="1">
      <c r="A2172" s="422">
        <v>42151.0</v>
      </c>
      <c r="B2172" s="423">
        <v>3236606.566</v>
      </c>
    </row>
    <row r="2173" ht="15.75" customHeight="1">
      <c r="A2173" s="422">
        <v>42150.0</v>
      </c>
      <c r="B2173" s="423">
        <v>3244022.584</v>
      </c>
    </row>
    <row r="2174" ht="15.75" customHeight="1">
      <c r="A2174" s="422">
        <v>42149.0</v>
      </c>
      <c r="B2174" s="423">
        <v>3237620.26</v>
      </c>
    </row>
    <row r="2175" ht="15.75" customHeight="1">
      <c r="A2175" s="422">
        <v>42148.0</v>
      </c>
      <c r="B2175" s="423">
        <v>3175873.301</v>
      </c>
    </row>
    <row r="2176" ht="15.75" customHeight="1">
      <c r="A2176" s="422">
        <v>42145.0</v>
      </c>
      <c r="B2176" s="423">
        <v>3177455.316</v>
      </c>
    </row>
    <row r="2177" ht="15.75" customHeight="1">
      <c r="A2177" s="422">
        <v>42144.0</v>
      </c>
      <c r="B2177" s="423">
        <v>3168756.838</v>
      </c>
    </row>
    <row r="2178" ht="15.75" customHeight="1">
      <c r="A2178" s="422">
        <v>42143.0</v>
      </c>
      <c r="B2178" s="423">
        <v>3178666.192</v>
      </c>
    </row>
    <row r="2179" ht="15.75" customHeight="1">
      <c r="A2179" s="422">
        <v>42142.0</v>
      </c>
      <c r="B2179" s="423">
        <v>3145601.338</v>
      </c>
    </row>
    <row r="2180" ht="15.75" customHeight="1">
      <c r="A2180" s="422">
        <v>42141.0</v>
      </c>
      <c r="B2180" s="423">
        <v>3103454.57</v>
      </c>
    </row>
    <row r="2181" ht="15.75" customHeight="1">
      <c r="A2181" s="422">
        <v>42138.0</v>
      </c>
      <c r="B2181" s="423">
        <v>3097815.939</v>
      </c>
    </row>
    <row r="2182" ht="15.75" customHeight="1">
      <c r="A2182" s="422">
        <v>42137.0</v>
      </c>
      <c r="B2182" s="423">
        <v>3102106.693</v>
      </c>
    </row>
    <row r="2183" ht="15.75" customHeight="1">
      <c r="A2183" s="422">
        <v>42136.0</v>
      </c>
      <c r="B2183" s="423">
        <v>3098351.676</v>
      </c>
    </row>
    <row r="2184" ht="15.75" customHeight="1">
      <c r="A2184" s="422">
        <v>42135.0</v>
      </c>
      <c r="B2184" s="423">
        <v>3109961.687</v>
      </c>
    </row>
    <row r="2185" ht="15.75" customHeight="1">
      <c r="A2185" s="422">
        <v>42134.0</v>
      </c>
      <c r="B2185" s="423">
        <v>3090992.183</v>
      </c>
    </row>
    <row r="2186" ht="15.75" customHeight="1">
      <c r="A2186" s="422">
        <v>42131.0</v>
      </c>
      <c r="B2186" s="423">
        <v>3013622.787</v>
      </c>
    </row>
    <row r="2187" ht="15.75" customHeight="1">
      <c r="A2187" s="422">
        <v>42130.0</v>
      </c>
      <c r="B2187" s="423">
        <v>3000644.272</v>
      </c>
    </row>
    <row r="2188" ht="15.75" customHeight="1">
      <c r="A2188" s="422">
        <v>42129.0</v>
      </c>
      <c r="B2188" s="423">
        <v>2961882.516</v>
      </c>
    </row>
    <row r="2189" ht="15.75" customHeight="1">
      <c r="A2189" s="422">
        <v>42128.0</v>
      </c>
      <c r="B2189" s="423">
        <v>2934738.948</v>
      </c>
    </row>
    <row r="2190" ht="15.75" customHeight="1">
      <c r="A2190" s="422">
        <v>42124.0</v>
      </c>
      <c r="B2190" s="423">
        <v>2973466.027</v>
      </c>
    </row>
    <row r="2191" ht="15.75" customHeight="1">
      <c r="A2191" s="422">
        <v>42123.0</v>
      </c>
      <c r="B2191" s="423">
        <v>2999410.826</v>
      </c>
    </row>
    <row r="2192" ht="15.75" customHeight="1">
      <c r="A2192" s="422">
        <v>42121.0</v>
      </c>
      <c r="B2192" s="423">
        <v>3013583.828</v>
      </c>
    </row>
    <row r="2193" ht="15.75" customHeight="1">
      <c r="A2193" s="422">
        <v>42120.0</v>
      </c>
      <c r="B2193" s="423">
        <v>2983851.931</v>
      </c>
    </row>
    <row r="2194" ht="15.75" customHeight="1">
      <c r="A2194" s="422">
        <v>42117.0</v>
      </c>
      <c r="B2194" s="423">
        <v>3040893.447</v>
      </c>
    </row>
    <row r="2195" ht="15.75" customHeight="1">
      <c r="A2195" s="422">
        <v>42116.0</v>
      </c>
      <c r="B2195" s="423">
        <v>3079715.782</v>
      </c>
    </row>
    <row r="2196" ht="15.75" customHeight="1">
      <c r="A2196" s="422">
        <v>42115.0</v>
      </c>
      <c r="B2196" s="423">
        <v>3096073.112</v>
      </c>
    </row>
    <row r="2197" ht="15.75" customHeight="1">
      <c r="A2197" s="422">
        <v>42114.0</v>
      </c>
      <c r="B2197" s="423">
        <v>3099840.193</v>
      </c>
    </row>
    <row r="2198" ht="15.75" customHeight="1">
      <c r="A2198" s="422">
        <v>42113.0</v>
      </c>
      <c r="B2198" s="423">
        <v>3133794.645</v>
      </c>
    </row>
    <row r="2199" ht="15.75" customHeight="1">
      <c r="A2199" s="422">
        <v>42110.0</v>
      </c>
      <c r="B2199" s="423">
        <v>3140064.607</v>
      </c>
    </row>
    <row r="2200" ht="15.75" customHeight="1">
      <c r="A2200" s="422">
        <v>42109.0</v>
      </c>
      <c r="B2200" s="423">
        <v>3133178.861</v>
      </c>
    </row>
    <row r="2201" ht="15.75" customHeight="1">
      <c r="A2201" s="422">
        <v>42107.0</v>
      </c>
      <c r="B2201" s="423">
        <v>3101936.428</v>
      </c>
    </row>
    <row r="2202" ht="15.75" customHeight="1">
      <c r="A2202" s="422">
        <v>42106.0</v>
      </c>
      <c r="B2202" s="423">
        <v>3097841.142</v>
      </c>
    </row>
    <row r="2203" ht="15.75" customHeight="1">
      <c r="A2203" s="422">
        <v>42103.0</v>
      </c>
      <c r="B2203" s="423">
        <v>3115470.833</v>
      </c>
    </row>
    <row r="2204" ht="15.75" customHeight="1">
      <c r="A2204" s="422">
        <v>42102.0</v>
      </c>
      <c r="B2204" s="423">
        <v>3121042.193</v>
      </c>
    </row>
    <row r="2205" ht="15.75" customHeight="1">
      <c r="A2205" s="422">
        <v>42101.0</v>
      </c>
      <c r="B2205" s="423">
        <v>3116527.241</v>
      </c>
    </row>
    <row r="2206" ht="15.75" customHeight="1">
      <c r="A2206" s="422">
        <v>42100.0</v>
      </c>
      <c r="B2206" s="423">
        <v>3136731.201</v>
      </c>
    </row>
    <row r="2207" ht="15.75" customHeight="1">
      <c r="A2207" s="422">
        <v>42099.0</v>
      </c>
      <c r="B2207" s="423">
        <v>3159497.964</v>
      </c>
    </row>
    <row r="2208" ht="15.75" customHeight="1">
      <c r="A2208" s="422">
        <v>42096.0</v>
      </c>
      <c r="B2208" s="423">
        <v>3131499.948</v>
      </c>
    </row>
    <row r="2209" ht="15.75" customHeight="1">
      <c r="A2209" s="422">
        <v>42095.0</v>
      </c>
      <c r="B2209" s="423">
        <v>3156149.173</v>
      </c>
    </row>
    <row r="2210" ht="15.75" customHeight="1">
      <c r="A2210" s="422">
        <v>42094.0</v>
      </c>
      <c r="B2210" s="423">
        <v>3172290.315</v>
      </c>
    </row>
    <row r="2211" ht="15.75" customHeight="1">
      <c r="A2211" s="422">
        <v>42093.0</v>
      </c>
      <c r="B2211" s="423">
        <v>3150716.352</v>
      </c>
    </row>
    <row r="2212" ht="15.75" customHeight="1">
      <c r="A2212" s="422">
        <v>42092.0</v>
      </c>
      <c r="B2212" s="423">
        <v>3175285.459</v>
      </c>
    </row>
    <row r="2213" ht="15.75" customHeight="1">
      <c r="A2213" s="422">
        <v>42088.0</v>
      </c>
      <c r="B2213" s="423">
        <v>3141747.703</v>
      </c>
    </row>
    <row r="2214" ht="15.75" customHeight="1">
      <c r="A2214" s="422">
        <v>42087.0</v>
      </c>
      <c r="B2214" s="423">
        <v>3124891.363</v>
      </c>
    </row>
    <row r="2215" ht="15.75" customHeight="1">
      <c r="A2215" s="422">
        <v>42086.0</v>
      </c>
      <c r="B2215" s="423">
        <v>3131196.219</v>
      </c>
    </row>
    <row r="2216" ht="15.75" customHeight="1">
      <c r="A2216" s="422">
        <v>42085.0</v>
      </c>
      <c r="B2216" s="423">
        <v>3142895.319</v>
      </c>
    </row>
    <row r="2217" ht="15.75" customHeight="1">
      <c r="A2217" s="422">
        <v>42082.0</v>
      </c>
      <c r="B2217" s="423">
        <v>3108982.076</v>
      </c>
    </row>
    <row r="2218" ht="15.75" customHeight="1">
      <c r="A2218" s="422">
        <v>42081.0</v>
      </c>
      <c r="B2218" s="423">
        <v>3100625.925</v>
      </c>
    </row>
    <row r="2219" ht="15.75" customHeight="1">
      <c r="A2219" s="422">
        <v>42079.0</v>
      </c>
      <c r="B2219" s="423">
        <v>3123301.14</v>
      </c>
    </row>
    <row r="2220" ht="15.75" customHeight="1">
      <c r="A2220" s="422">
        <v>42078.0</v>
      </c>
      <c r="B2220" s="423">
        <v>3141327.101</v>
      </c>
    </row>
    <row r="2221" ht="15.75" customHeight="1">
      <c r="A2221" s="422">
        <v>42075.0</v>
      </c>
      <c r="B2221" s="423">
        <v>3138155.567</v>
      </c>
    </row>
    <row r="2222" ht="15.75" customHeight="1">
      <c r="A2222" s="422">
        <v>42074.0</v>
      </c>
      <c r="B2222" s="423">
        <v>3146271.898</v>
      </c>
    </row>
    <row r="2223" ht="15.75" customHeight="1">
      <c r="A2223" s="422">
        <v>42073.0</v>
      </c>
      <c r="B2223" s="423">
        <v>3171040.38</v>
      </c>
    </row>
    <row r="2224" ht="15.75" customHeight="1">
      <c r="A2224" s="422">
        <v>42072.0</v>
      </c>
      <c r="B2224" s="423">
        <v>3156597.554</v>
      </c>
    </row>
    <row r="2225" ht="15.75" customHeight="1">
      <c r="A2225" s="422">
        <v>42071.0</v>
      </c>
      <c r="B2225" s="423">
        <v>3154079.712</v>
      </c>
    </row>
    <row r="2226" ht="15.75" customHeight="1">
      <c r="A2226" s="422">
        <v>42068.0</v>
      </c>
      <c r="B2226" s="423">
        <v>3173527.813</v>
      </c>
    </row>
    <row r="2227" ht="15.75" customHeight="1">
      <c r="A2227" s="422">
        <v>42067.0</v>
      </c>
      <c r="B2227" s="423">
        <v>3173923.07</v>
      </c>
    </row>
    <row r="2228" ht="15.75" customHeight="1">
      <c r="A2228" s="422">
        <v>42066.0</v>
      </c>
      <c r="B2228" s="423">
        <v>3183675.204</v>
      </c>
    </row>
    <row r="2229" ht="15.75" customHeight="1">
      <c r="A2229" s="422">
        <v>42065.0</v>
      </c>
      <c r="B2229" s="423">
        <v>3191700.696</v>
      </c>
    </row>
    <row r="2230" ht="15.75" customHeight="1">
      <c r="A2230" s="422">
        <v>42064.0</v>
      </c>
      <c r="B2230" s="423">
        <v>3210312.474</v>
      </c>
    </row>
    <row r="2231" ht="15.75" customHeight="1">
      <c r="A2231" s="422">
        <v>42061.0</v>
      </c>
      <c r="B2231" s="423">
        <v>3217182.209</v>
      </c>
    </row>
    <row r="2232" ht="15.75" customHeight="1">
      <c r="A2232" s="422">
        <v>42060.0</v>
      </c>
      <c r="B2232" s="423">
        <v>3202638.149</v>
      </c>
    </row>
    <row r="2233" ht="15.75" customHeight="1">
      <c r="A2233" s="422">
        <v>42059.0</v>
      </c>
      <c r="B2233" s="423">
        <v>3230879.125</v>
      </c>
    </row>
    <row r="2234" ht="15.75" customHeight="1">
      <c r="A2234" s="422">
        <v>42058.0</v>
      </c>
      <c r="B2234" s="423">
        <v>3234328.122</v>
      </c>
    </row>
    <row r="2235" ht="15.75" customHeight="1">
      <c r="A2235" s="422">
        <v>42057.0</v>
      </c>
      <c r="B2235" s="423">
        <v>3227486.177</v>
      </c>
    </row>
    <row r="2236" ht="15.75" customHeight="1">
      <c r="A2236" s="422">
        <v>42054.0</v>
      </c>
      <c r="B2236" s="423">
        <v>3210423.541</v>
      </c>
    </row>
    <row r="2237" ht="15.75" customHeight="1">
      <c r="A2237" s="422">
        <v>42053.0</v>
      </c>
      <c r="B2237" s="423">
        <v>3223478.861</v>
      </c>
    </row>
    <row r="2238" ht="15.75" customHeight="1">
      <c r="A2238" s="422">
        <v>42052.0</v>
      </c>
      <c r="B2238" s="423">
        <v>3225271.2</v>
      </c>
    </row>
    <row r="2239" ht="15.75" customHeight="1">
      <c r="A2239" s="422">
        <v>42051.0</v>
      </c>
      <c r="B2239" s="423">
        <v>3214025.457</v>
      </c>
    </row>
    <row r="2240" ht="15.75" customHeight="1">
      <c r="A2240" s="422">
        <v>42050.0</v>
      </c>
      <c r="B2240" s="423">
        <v>3245598.73</v>
      </c>
    </row>
    <row r="2241" ht="15.75" customHeight="1">
      <c r="A2241" s="422">
        <v>42047.0</v>
      </c>
      <c r="B2241" s="423">
        <v>3248281.783</v>
      </c>
    </row>
    <row r="2242" ht="15.75" customHeight="1">
      <c r="A2242" s="422">
        <v>42046.0</v>
      </c>
      <c r="B2242" s="423">
        <v>3240780.055</v>
      </c>
    </row>
    <row r="2243" ht="15.75" customHeight="1">
      <c r="A2243" s="422">
        <v>42045.0</v>
      </c>
      <c r="B2243" s="423">
        <v>3227343.935</v>
      </c>
    </row>
    <row r="2244" ht="15.75" customHeight="1">
      <c r="A2244" s="422">
        <v>42044.0</v>
      </c>
      <c r="B2244" s="423">
        <v>3188435.589</v>
      </c>
    </row>
    <row r="2245" ht="15.75" customHeight="1">
      <c r="A2245" s="422">
        <v>42043.0</v>
      </c>
      <c r="B2245" s="423">
        <v>3185024.042</v>
      </c>
    </row>
    <row r="2246" ht="15.75" customHeight="1">
      <c r="A2246" s="422">
        <v>42040.0</v>
      </c>
      <c r="B2246" s="423">
        <v>3177216.678</v>
      </c>
    </row>
    <row r="2247" ht="15.75" customHeight="1">
      <c r="A2247" s="422">
        <v>42039.0</v>
      </c>
      <c r="B2247" s="423">
        <v>3165680.7</v>
      </c>
    </row>
    <row r="2248" ht="15.75" customHeight="1">
      <c r="A2248" s="422">
        <v>42038.0</v>
      </c>
      <c r="B2248" s="423">
        <v>3152998.904</v>
      </c>
    </row>
    <row r="2249" ht="15.75" customHeight="1">
      <c r="A2249" s="422">
        <v>42037.0</v>
      </c>
      <c r="B2249" s="423">
        <v>3127861.333</v>
      </c>
    </row>
    <row r="2250" ht="15.75" customHeight="1">
      <c r="A2250" s="422">
        <v>42036.0</v>
      </c>
      <c r="B2250" s="423">
        <v>3140826.931</v>
      </c>
    </row>
    <row r="2251" ht="15.75" customHeight="1">
      <c r="A2251" s="422">
        <v>42033.0</v>
      </c>
      <c r="B2251" s="423">
        <v>3177697.796</v>
      </c>
    </row>
    <row r="2252" ht="15.75" customHeight="1">
      <c r="A2252" s="422">
        <v>42032.0</v>
      </c>
      <c r="B2252" s="423">
        <v>3190599.23</v>
      </c>
    </row>
    <row r="2253" ht="15.75" customHeight="1">
      <c r="A2253" s="422">
        <v>42031.0</v>
      </c>
      <c r="B2253" s="423">
        <v>3192481.082</v>
      </c>
    </row>
    <row r="2254" ht="15.75" customHeight="1">
      <c r="A2254" s="422">
        <v>42030.0</v>
      </c>
      <c r="B2254" s="423">
        <v>3170554.741</v>
      </c>
    </row>
    <row r="2255" ht="15.75" customHeight="1">
      <c r="A2255" s="422">
        <v>42029.0</v>
      </c>
      <c r="B2255" s="423">
        <v>3181336.863</v>
      </c>
    </row>
    <row r="2256" ht="15.75" customHeight="1">
      <c r="A2256" s="422">
        <v>42026.0</v>
      </c>
      <c r="B2256" s="423">
        <v>3221142.573</v>
      </c>
    </row>
    <row r="2257" ht="15.75" customHeight="1">
      <c r="A2257" s="422">
        <v>42025.0</v>
      </c>
      <c r="B2257" s="423">
        <v>3212177.86</v>
      </c>
    </row>
    <row r="2258" ht="15.75" customHeight="1">
      <c r="A2258" s="422">
        <v>42024.0</v>
      </c>
      <c r="B2258" s="423">
        <v>3246890.355</v>
      </c>
    </row>
    <row r="2259" ht="15.75" customHeight="1">
      <c r="A2259" s="422">
        <v>42023.0</v>
      </c>
      <c r="B2259" s="423">
        <v>3253928.914</v>
      </c>
    </row>
    <row r="2260" ht="15.75" customHeight="1">
      <c r="A2260" s="422">
        <v>42022.0</v>
      </c>
      <c r="B2260" s="423">
        <v>3276504.411</v>
      </c>
    </row>
    <row r="2261" ht="15.75" customHeight="1">
      <c r="A2261" s="422">
        <v>42019.0</v>
      </c>
      <c r="B2261" s="423">
        <v>3300809.218</v>
      </c>
    </row>
    <row r="2262" ht="15.75" customHeight="1">
      <c r="A2262" s="422">
        <v>42018.0</v>
      </c>
      <c r="B2262" s="423">
        <v>3300799.384</v>
      </c>
    </row>
    <row r="2263" ht="15.75" customHeight="1">
      <c r="A2263" s="422">
        <v>42017.0</v>
      </c>
      <c r="B2263" s="423">
        <v>3311698.102</v>
      </c>
    </row>
    <row r="2264" ht="15.75" customHeight="1">
      <c r="A2264" s="422">
        <v>42016.0</v>
      </c>
      <c r="B2264" s="423">
        <v>3307734.816</v>
      </c>
    </row>
    <row r="2265" ht="15.75" customHeight="1">
      <c r="A2265" s="422">
        <v>42015.0</v>
      </c>
      <c r="B2265" s="423">
        <v>3295267.936</v>
      </c>
    </row>
    <row r="2266" ht="15.75" customHeight="1">
      <c r="A2266" s="422">
        <v>42012.0</v>
      </c>
      <c r="B2266" s="423">
        <v>3310818.084</v>
      </c>
    </row>
    <row r="2267" ht="15.75" customHeight="1">
      <c r="A2267" s="422">
        <v>42011.0</v>
      </c>
      <c r="B2267" s="423">
        <v>3307529.711</v>
      </c>
    </row>
    <row r="2268" ht="15.75" customHeight="1">
      <c r="A2268" s="422">
        <v>42010.0</v>
      </c>
      <c r="B2268" s="423">
        <v>3310976.212</v>
      </c>
    </row>
    <row r="2269" ht="15.75" customHeight="1">
      <c r="A2269" s="422">
        <v>42009.0</v>
      </c>
      <c r="B2269" s="423">
        <v>3288015.294</v>
      </c>
    </row>
    <row r="2270" ht="15.75" customHeight="1">
      <c r="A2270" s="422">
        <v>42005.0</v>
      </c>
      <c r="B2270" s="423">
        <v>3293566.387</v>
      </c>
    </row>
    <row r="2271" ht="15.75" customHeight="1">
      <c r="A2271" s="422">
        <v>42003.0</v>
      </c>
      <c r="B2271" s="423">
        <v>3259246.761</v>
      </c>
    </row>
    <row r="2272" ht="15.75" customHeight="1">
      <c r="A2272" s="422">
        <v>42002.0</v>
      </c>
      <c r="B2272" s="423">
        <v>3227803.953</v>
      </c>
    </row>
    <row r="2273" ht="15.75" customHeight="1">
      <c r="A2273" s="422">
        <v>42001.0</v>
      </c>
      <c r="B2273" s="423">
        <v>3222546.967</v>
      </c>
    </row>
    <row r="2274" ht="15.75" customHeight="1">
      <c r="A2274" s="422">
        <v>41997.0</v>
      </c>
      <c r="B2274" s="423">
        <v>3236655.454</v>
      </c>
    </row>
    <row r="2275" ht="15.75" customHeight="1">
      <c r="A2275" s="422">
        <v>41996.0</v>
      </c>
      <c r="B2275" s="423">
        <v>3241725.146</v>
      </c>
    </row>
    <row r="2276" ht="15.75" customHeight="1">
      <c r="A2276" s="422">
        <v>41995.0</v>
      </c>
      <c r="B2276" s="423">
        <v>3255102.605</v>
      </c>
    </row>
    <row r="2277" ht="15.75" customHeight="1">
      <c r="A2277" s="422">
        <v>41994.0</v>
      </c>
      <c r="B2277" s="423">
        <v>3233098.832</v>
      </c>
    </row>
    <row r="2278" ht="15.75" customHeight="1">
      <c r="A2278" s="422">
        <v>41991.0</v>
      </c>
      <c r="B2278" s="423">
        <v>3233359.024</v>
      </c>
    </row>
    <row r="2279" ht="15.75" customHeight="1">
      <c r="A2279" s="422">
        <v>41990.0</v>
      </c>
      <c r="B2279" s="423">
        <v>3223781.245</v>
      </c>
    </row>
    <row r="2280" ht="15.75" customHeight="1">
      <c r="A2280" s="422">
        <v>41988.0</v>
      </c>
      <c r="B2280" s="423">
        <v>3238826.726</v>
      </c>
    </row>
    <row r="2281" ht="15.75" customHeight="1">
      <c r="A2281" s="422">
        <v>41987.0</v>
      </c>
      <c r="B2281" s="423">
        <v>3250194.538</v>
      </c>
    </row>
    <row r="2282" ht="15.75" customHeight="1">
      <c r="A2282" s="422">
        <v>41984.0</v>
      </c>
      <c r="B2282" s="423">
        <v>3254490.923</v>
      </c>
    </row>
    <row r="2283" ht="15.75" customHeight="1">
      <c r="A2283" s="422">
        <v>41983.0</v>
      </c>
      <c r="B2283" s="423">
        <v>3287735.709</v>
      </c>
    </row>
    <row r="2284" ht="15.75" customHeight="1">
      <c r="A2284" s="422">
        <v>41982.0</v>
      </c>
      <c r="B2284" s="423">
        <v>3281171.002</v>
      </c>
    </row>
    <row r="2285" ht="15.75" customHeight="1">
      <c r="A2285" s="422">
        <v>41981.0</v>
      </c>
      <c r="B2285" s="423">
        <v>3272369.056</v>
      </c>
    </row>
    <row r="2286" ht="15.75" customHeight="1">
      <c r="A2286" s="422">
        <v>41980.0</v>
      </c>
      <c r="B2286" s="423">
        <v>3268176.963</v>
      </c>
    </row>
    <row r="2287" ht="15.75" customHeight="1">
      <c r="A2287" s="422">
        <v>41977.0</v>
      </c>
      <c r="B2287" s="423">
        <v>3284152.992</v>
      </c>
    </row>
    <row r="2288" ht="15.75" customHeight="1">
      <c r="A2288" s="422">
        <v>41976.0</v>
      </c>
      <c r="B2288" s="423">
        <v>3295147.325</v>
      </c>
    </row>
    <row r="2289" ht="15.75" customHeight="1">
      <c r="A2289" s="422">
        <v>41975.0</v>
      </c>
      <c r="B2289" s="423">
        <v>3269923.876</v>
      </c>
    </row>
    <row r="2290" ht="15.75" customHeight="1">
      <c r="A2290" s="422">
        <v>41974.0</v>
      </c>
      <c r="B2290" s="423">
        <v>3225369.465</v>
      </c>
    </row>
    <row r="2291" ht="15.75" customHeight="1">
      <c r="A2291" s="422">
        <v>41973.0</v>
      </c>
      <c r="B2291" s="423">
        <v>3164398.17</v>
      </c>
    </row>
    <row r="2292" ht="15.75" customHeight="1">
      <c r="A2292" s="422">
        <v>41970.0</v>
      </c>
      <c r="B2292" s="423">
        <v>3154568.29</v>
      </c>
    </row>
    <row r="2293" ht="15.75" customHeight="1">
      <c r="A2293" s="422">
        <v>41969.0</v>
      </c>
      <c r="B2293" s="423">
        <v>3146723.845</v>
      </c>
    </row>
    <row r="2294" ht="15.75" customHeight="1">
      <c r="A2294" s="422">
        <v>41968.0</v>
      </c>
      <c r="B2294" s="423">
        <v>3177135.248</v>
      </c>
    </row>
    <row r="2295" ht="15.75" customHeight="1">
      <c r="A2295" s="422">
        <v>41967.0</v>
      </c>
      <c r="B2295" s="423">
        <v>3161088.717</v>
      </c>
    </row>
    <row r="2296" ht="15.75" customHeight="1">
      <c r="A2296" s="422">
        <v>41966.0</v>
      </c>
      <c r="B2296" s="423">
        <v>3210147.384</v>
      </c>
    </row>
    <row r="2297" ht="15.75" customHeight="1">
      <c r="A2297" s="422">
        <v>41963.0</v>
      </c>
      <c r="B2297" s="423">
        <v>3248118.043</v>
      </c>
    </row>
    <row r="2298" ht="15.75" customHeight="1">
      <c r="A2298" s="422">
        <v>41962.0</v>
      </c>
      <c r="B2298" s="423">
        <v>3271512.921</v>
      </c>
    </row>
    <row r="2299" ht="15.75" customHeight="1">
      <c r="A2299" s="422">
        <v>41961.0</v>
      </c>
      <c r="B2299" s="423">
        <v>3267368.865</v>
      </c>
    </row>
    <row r="2300" ht="15.75" customHeight="1">
      <c r="A2300" s="422">
        <v>41960.0</v>
      </c>
      <c r="B2300" s="423">
        <v>3273369.7</v>
      </c>
    </row>
    <row r="2301" ht="15.75" customHeight="1">
      <c r="A2301" s="422">
        <v>41959.0</v>
      </c>
      <c r="B2301" s="423">
        <v>3292199.975</v>
      </c>
    </row>
    <row r="2302" ht="15.75" customHeight="1">
      <c r="A2302" s="422">
        <v>41956.0</v>
      </c>
      <c r="B2302" s="423">
        <v>3302699.692</v>
      </c>
    </row>
    <row r="2303" ht="15.75" customHeight="1">
      <c r="A2303" s="422">
        <v>41955.0</v>
      </c>
      <c r="B2303" s="423">
        <v>3316113.564</v>
      </c>
    </row>
    <row r="2304" ht="15.75" customHeight="1">
      <c r="A2304" s="422">
        <v>41954.0</v>
      </c>
      <c r="B2304" s="423">
        <v>3275658.048</v>
      </c>
    </row>
    <row r="2305" ht="15.75" customHeight="1">
      <c r="A2305" s="422">
        <v>41953.0</v>
      </c>
      <c r="B2305" s="423">
        <v>3266340.837</v>
      </c>
    </row>
    <row r="2306" ht="15.75" customHeight="1">
      <c r="A2306" s="422">
        <v>41952.0</v>
      </c>
      <c r="B2306" s="423">
        <v>3275293.089</v>
      </c>
    </row>
    <row r="2307" ht="15.75" customHeight="1">
      <c r="A2307" s="422">
        <v>41949.0</v>
      </c>
      <c r="B2307" s="423">
        <v>3322526.798</v>
      </c>
    </row>
    <row r="2308" ht="15.75" customHeight="1">
      <c r="A2308" s="422">
        <v>41948.0</v>
      </c>
      <c r="B2308" s="423">
        <v>3323177.003</v>
      </c>
    </row>
    <row r="2309" ht="15.75" customHeight="1">
      <c r="A2309" s="422">
        <v>41946.0</v>
      </c>
      <c r="B2309" s="423">
        <v>3343834.57</v>
      </c>
    </row>
    <row r="2310" ht="15.75" customHeight="1">
      <c r="A2310" s="422">
        <v>41945.0</v>
      </c>
      <c r="B2310" s="423">
        <v>3373153.52</v>
      </c>
    </row>
    <row r="2311" ht="15.75" customHeight="1">
      <c r="A2311" s="422">
        <v>41942.0</v>
      </c>
      <c r="B2311" s="423">
        <v>3398768.218</v>
      </c>
    </row>
    <row r="2312" ht="15.75" customHeight="1">
      <c r="A2312" s="422">
        <v>41941.0</v>
      </c>
      <c r="B2312" s="423">
        <v>3372115.406</v>
      </c>
    </row>
    <row r="2313" ht="15.75" customHeight="1">
      <c r="A2313" s="422">
        <v>41940.0</v>
      </c>
      <c r="B2313" s="423">
        <v>3381225.07</v>
      </c>
    </row>
    <row r="2314" ht="15.75" customHeight="1">
      <c r="A2314" s="422">
        <v>41939.0</v>
      </c>
      <c r="B2314" s="423">
        <v>3401923.848</v>
      </c>
    </row>
    <row r="2315" ht="15.75" customHeight="1">
      <c r="A2315" s="422">
        <v>41938.0</v>
      </c>
      <c r="B2315" s="423">
        <v>3375736.52</v>
      </c>
    </row>
    <row r="2316" ht="15.75" customHeight="1">
      <c r="A2316" s="422">
        <v>41935.0</v>
      </c>
      <c r="B2316" s="423">
        <v>3384928.282</v>
      </c>
    </row>
    <row r="2317" ht="15.75" customHeight="1">
      <c r="A2317" s="422">
        <v>41934.0</v>
      </c>
      <c r="B2317" s="423">
        <v>3381137.939</v>
      </c>
    </row>
    <row r="2318" ht="15.75" customHeight="1">
      <c r="A2318" s="422">
        <v>41933.0</v>
      </c>
      <c r="B2318" s="423">
        <v>3442210.011</v>
      </c>
    </row>
    <row r="2319" ht="15.75" customHeight="1">
      <c r="A2319" s="422">
        <v>41932.0</v>
      </c>
      <c r="B2319" s="423">
        <v>3397392.786</v>
      </c>
    </row>
    <row r="2320" ht="15.75" customHeight="1">
      <c r="A2320" s="422">
        <v>41931.0</v>
      </c>
      <c r="B2320" s="423">
        <v>3415619.681</v>
      </c>
    </row>
    <row r="2321" ht="15.75" customHeight="1">
      <c r="A2321" s="422">
        <v>41928.0</v>
      </c>
      <c r="B2321" s="423">
        <v>3467628.507</v>
      </c>
    </row>
    <row r="2322" ht="15.75" customHeight="1">
      <c r="A2322" s="422">
        <v>41927.0</v>
      </c>
      <c r="B2322" s="423">
        <v>3477653.776</v>
      </c>
    </row>
    <row r="2323" ht="15.75" customHeight="1">
      <c r="A2323" s="422">
        <v>41926.0</v>
      </c>
      <c r="B2323" s="423">
        <v>3458050.566</v>
      </c>
    </row>
    <row r="2324" ht="15.75" customHeight="1">
      <c r="A2324" s="422">
        <v>41925.0</v>
      </c>
      <c r="B2324" s="423">
        <v>3465992.821</v>
      </c>
    </row>
    <row r="2325" ht="15.75" customHeight="1">
      <c r="A2325" s="422">
        <v>41924.0</v>
      </c>
      <c r="B2325" s="423">
        <v>3477542.005</v>
      </c>
    </row>
    <row r="2326" ht="15.75" customHeight="1">
      <c r="A2326" s="422">
        <v>41914.0</v>
      </c>
      <c r="B2326" s="423">
        <v>3439595.802</v>
      </c>
    </row>
    <row r="2327" ht="15.75" customHeight="1">
      <c r="A2327" s="422">
        <v>41913.0</v>
      </c>
      <c r="B2327" s="423">
        <v>3410039.558</v>
      </c>
    </row>
    <row r="2328" ht="15.75" customHeight="1">
      <c r="A2328" s="422">
        <v>41912.0</v>
      </c>
      <c r="B2328" s="423">
        <v>3374282.714</v>
      </c>
    </row>
    <row r="2329" ht="15.75" customHeight="1">
      <c r="A2329" s="422">
        <v>41911.0</v>
      </c>
      <c r="B2329" s="423">
        <v>3368649.084</v>
      </c>
    </row>
    <row r="2330" ht="15.75" customHeight="1">
      <c r="A2330" s="422">
        <v>41910.0</v>
      </c>
      <c r="B2330" s="423">
        <v>3379326.204</v>
      </c>
    </row>
    <row r="2331" ht="15.75" customHeight="1">
      <c r="A2331" s="422">
        <v>41907.0</v>
      </c>
      <c r="B2331" s="423">
        <v>3364931.256</v>
      </c>
    </row>
    <row r="2332" ht="15.75" customHeight="1">
      <c r="A2332" s="422">
        <v>41906.0</v>
      </c>
      <c r="B2332" s="423">
        <v>3328977.574</v>
      </c>
    </row>
    <row r="2333" ht="15.75" customHeight="1">
      <c r="A2333" s="422">
        <v>41905.0</v>
      </c>
      <c r="B2333" s="423">
        <v>3318334.917</v>
      </c>
    </row>
    <row r="2334" ht="15.75" customHeight="1">
      <c r="A2334" s="422">
        <v>41904.0</v>
      </c>
      <c r="B2334" s="423">
        <v>3307725.764</v>
      </c>
    </row>
    <row r="2335" ht="15.75" customHeight="1">
      <c r="A2335" s="422">
        <v>41903.0</v>
      </c>
      <c r="B2335" s="423">
        <v>3298682.673</v>
      </c>
    </row>
    <row r="2336" ht="15.75" customHeight="1">
      <c r="A2336" s="422">
        <v>41900.0</v>
      </c>
      <c r="B2336" s="423">
        <v>3272194.918</v>
      </c>
    </row>
    <row r="2337" ht="15.75" customHeight="1">
      <c r="A2337" s="422">
        <v>41899.0</v>
      </c>
      <c r="B2337" s="423">
        <v>3232726.819</v>
      </c>
    </row>
    <row r="2338" ht="15.75" customHeight="1">
      <c r="A2338" s="422">
        <v>41898.0</v>
      </c>
      <c r="B2338" s="423">
        <v>3210732.135</v>
      </c>
    </row>
    <row r="2339" ht="15.75" customHeight="1">
      <c r="A2339" s="422">
        <v>41897.0</v>
      </c>
      <c r="B2339" s="423">
        <v>3189685.788</v>
      </c>
    </row>
    <row r="2340" ht="15.75" customHeight="1">
      <c r="A2340" s="422">
        <v>41896.0</v>
      </c>
      <c r="B2340" s="423">
        <v>3187695.049</v>
      </c>
    </row>
    <row r="2341" ht="15.75" customHeight="1">
      <c r="A2341" s="422">
        <v>41893.0</v>
      </c>
      <c r="B2341" s="423">
        <v>3169162.243</v>
      </c>
    </row>
    <row r="2342" ht="15.75" customHeight="1">
      <c r="A2342" s="422">
        <v>41892.0</v>
      </c>
      <c r="B2342" s="423">
        <v>3162341.803</v>
      </c>
    </row>
    <row r="2343" ht="15.75" customHeight="1">
      <c r="A2343" s="422">
        <v>41891.0</v>
      </c>
      <c r="B2343" s="423">
        <v>3142082.647</v>
      </c>
    </row>
    <row r="2344" ht="15.75" customHeight="1">
      <c r="A2344" s="422">
        <v>41890.0</v>
      </c>
      <c r="B2344" s="423">
        <v>3107833.184</v>
      </c>
    </row>
    <row r="2345" ht="15.75" customHeight="1">
      <c r="A2345" s="422">
        <v>41889.0</v>
      </c>
      <c r="B2345" s="423">
        <v>3113379.562</v>
      </c>
    </row>
    <row r="2346" ht="15.75" customHeight="1">
      <c r="A2346" s="422">
        <v>41886.0</v>
      </c>
      <c r="B2346" s="423">
        <v>3125351.801</v>
      </c>
    </row>
    <row r="2347" ht="15.75" customHeight="1">
      <c r="A2347" s="422">
        <v>41885.0</v>
      </c>
      <c r="B2347" s="423">
        <v>3117977.344</v>
      </c>
    </row>
    <row r="2348" ht="15.75" customHeight="1">
      <c r="A2348" s="422">
        <v>41884.0</v>
      </c>
      <c r="B2348" s="423">
        <v>3106735.035</v>
      </c>
    </row>
    <row r="2349" ht="15.75" customHeight="1">
      <c r="A2349" s="422">
        <v>41883.0</v>
      </c>
      <c r="B2349" s="423">
        <v>3047297.322</v>
      </c>
    </row>
    <row r="2350" ht="15.75" customHeight="1">
      <c r="A2350" s="422">
        <v>41882.0</v>
      </c>
      <c r="B2350" s="423">
        <v>3030338.128</v>
      </c>
    </row>
    <row r="2351" ht="15.75" customHeight="1">
      <c r="A2351" s="422">
        <v>41879.0</v>
      </c>
      <c r="B2351" s="423">
        <v>3030894.244</v>
      </c>
    </row>
    <row r="2352" ht="15.75" customHeight="1">
      <c r="A2352" s="422">
        <v>41878.0</v>
      </c>
      <c r="B2352" s="423">
        <v>3034463.859</v>
      </c>
    </row>
    <row r="2353" ht="15.75" customHeight="1">
      <c r="A2353" s="422">
        <v>41877.0</v>
      </c>
      <c r="B2353" s="423">
        <v>3018898.493</v>
      </c>
    </row>
    <row r="2354" ht="15.75" customHeight="1">
      <c r="A2354" s="422">
        <v>41876.0</v>
      </c>
      <c r="B2354" s="423">
        <v>3024131.241</v>
      </c>
    </row>
    <row r="2355" ht="15.75" customHeight="1">
      <c r="A2355" s="422">
        <v>41875.0</v>
      </c>
      <c r="B2355" s="423">
        <v>3020772.897</v>
      </c>
    </row>
    <row r="2356" ht="15.75" customHeight="1">
      <c r="A2356" s="422">
        <v>41872.0</v>
      </c>
      <c r="B2356" s="423">
        <v>3031525.671</v>
      </c>
    </row>
    <row r="2357" ht="15.75" customHeight="1">
      <c r="A2357" s="422">
        <v>41871.0</v>
      </c>
      <c r="B2357" s="423">
        <v>3036885.386</v>
      </c>
    </row>
    <row r="2358" ht="15.75" customHeight="1">
      <c r="A2358" s="422">
        <v>41870.0</v>
      </c>
      <c r="B2358" s="423">
        <v>3051887.661</v>
      </c>
    </row>
    <row r="2359" ht="15.75" customHeight="1">
      <c r="A2359" s="422">
        <v>41869.0</v>
      </c>
      <c r="B2359" s="423">
        <v>3041075.814</v>
      </c>
    </row>
    <row r="2360" ht="15.75" customHeight="1">
      <c r="A2360" s="422">
        <v>41865.0</v>
      </c>
      <c r="B2360" s="423">
        <v>3045818.287</v>
      </c>
    </row>
    <row r="2361" ht="15.75" customHeight="1">
      <c r="A2361" s="422">
        <v>41864.0</v>
      </c>
      <c r="B2361" s="423">
        <v>3030631.199</v>
      </c>
    </row>
    <row r="2362" ht="15.75" customHeight="1">
      <c r="A2362" s="422">
        <v>41863.0</v>
      </c>
      <c r="B2362" s="423">
        <v>3021369.786</v>
      </c>
    </row>
    <row r="2363" ht="15.75" customHeight="1">
      <c r="A2363" s="422">
        <v>41862.0</v>
      </c>
      <c r="B2363" s="423">
        <v>3046572.363</v>
      </c>
    </row>
    <row r="2364" ht="15.75" customHeight="1">
      <c r="A2364" s="422">
        <v>41861.0</v>
      </c>
      <c r="B2364" s="423">
        <v>3023288.168</v>
      </c>
    </row>
    <row r="2365" ht="15.75" customHeight="1">
      <c r="A2365" s="422">
        <v>41858.0</v>
      </c>
      <c r="B2365" s="423">
        <v>2988187.407</v>
      </c>
    </row>
    <row r="2366" ht="15.75" customHeight="1">
      <c r="A2366" s="422">
        <v>41857.0</v>
      </c>
      <c r="B2366" s="423">
        <v>2967473.358</v>
      </c>
    </row>
    <row r="2367" ht="15.75" customHeight="1">
      <c r="A2367" s="422">
        <v>41856.0</v>
      </c>
      <c r="B2367" s="423">
        <v>2962036.626</v>
      </c>
    </row>
    <row r="2368" ht="15.75" customHeight="1">
      <c r="A2368" s="422">
        <v>41855.0</v>
      </c>
      <c r="B2368" s="423">
        <v>2963264.776</v>
      </c>
    </row>
    <row r="2369" ht="15.75" customHeight="1">
      <c r="A2369" s="422">
        <v>41854.0</v>
      </c>
      <c r="B2369" s="423">
        <v>2942718.154</v>
      </c>
    </row>
    <row r="2370" ht="15.75" customHeight="1">
      <c r="A2370" s="422">
        <v>41844.0</v>
      </c>
      <c r="B2370" s="423">
        <v>2936964.51</v>
      </c>
    </row>
    <row r="2371" ht="15.75" customHeight="1">
      <c r="A2371" s="422">
        <v>41843.0</v>
      </c>
      <c r="B2371" s="423">
        <v>2910185.543</v>
      </c>
    </row>
    <row r="2372" ht="15.75" customHeight="1">
      <c r="A2372" s="422">
        <v>41842.0</v>
      </c>
      <c r="B2372" s="423">
        <v>2922333.196</v>
      </c>
    </row>
    <row r="2373" ht="15.75" customHeight="1">
      <c r="A2373" s="422">
        <v>41841.0</v>
      </c>
      <c r="B2373" s="423">
        <v>2903405.819</v>
      </c>
    </row>
    <row r="2374" ht="15.75" customHeight="1">
      <c r="A2374" s="422">
        <v>41840.0</v>
      </c>
      <c r="B2374" s="423">
        <v>2882272.089</v>
      </c>
    </row>
    <row r="2375" ht="15.75" customHeight="1">
      <c r="A2375" s="422">
        <v>41837.0</v>
      </c>
      <c r="B2375" s="423">
        <v>2894370.315</v>
      </c>
    </row>
    <row r="2376" ht="15.75" customHeight="1">
      <c r="A2376" s="422">
        <v>41836.0</v>
      </c>
      <c r="B2376" s="423">
        <v>2897907.647</v>
      </c>
    </row>
    <row r="2377" ht="15.75" customHeight="1">
      <c r="A2377" s="422">
        <v>41835.0</v>
      </c>
      <c r="B2377" s="423">
        <v>2882617.252</v>
      </c>
    </row>
    <row r="2378" ht="15.75" customHeight="1">
      <c r="A2378" s="422">
        <v>41834.0</v>
      </c>
      <c r="B2378" s="423">
        <v>2889273.164</v>
      </c>
    </row>
    <row r="2379" ht="15.75" customHeight="1">
      <c r="A2379" s="422">
        <v>41833.0</v>
      </c>
      <c r="B2379" s="423">
        <v>2874658.405</v>
      </c>
    </row>
    <row r="2380" ht="15.75" customHeight="1">
      <c r="A2380" s="422">
        <v>41830.0</v>
      </c>
      <c r="B2380" s="423">
        <v>2889835.119</v>
      </c>
    </row>
    <row r="2381" ht="15.75" customHeight="1">
      <c r="A2381" s="422">
        <v>41829.0</v>
      </c>
      <c r="B2381" s="423">
        <v>2894280.412</v>
      </c>
    </row>
    <row r="2382" ht="15.75" customHeight="1">
      <c r="A2382" s="422">
        <v>41828.0</v>
      </c>
      <c r="B2382" s="423">
        <v>2896714.194</v>
      </c>
    </row>
    <row r="2383" ht="15.75" customHeight="1">
      <c r="A2383" s="422">
        <v>41827.0</v>
      </c>
      <c r="B2383" s="423">
        <v>2889377.146</v>
      </c>
    </row>
    <row r="2384" ht="15.75" customHeight="1">
      <c r="A2384" s="422">
        <v>41826.0</v>
      </c>
      <c r="B2384" s="423">
        <v>2903746.092</v>
      </c>
    </row>
    <row r="2385" ht="15.75" customHeight="1">
      <c r="A2385" s="422">
        <v>41823.0</v>
      </c>
      <c r="B2385" s="423">
        <v>2911129.877</v>
      </c>
    </row>
    <row r="2386" ht="15.75" customHeight="1">
      <c r="A2386" s="422">
        <v>41822.0</v>
      </c>
      <c r="B2386" s="423">
        <v>2928259.041</v>
      </c>
    </row>
    <row r="2387" ht="15.75" customHeight="1">
      <c r="A2387" s="422">
        <v>41820.0</v>
      </c>
      <c r="B2387" s="423">
        <v>2943202.318</v>
      </c>
    </row>
    <row r="2388" ht="15.75" customHeight="1">
      <c r="A2388" s="422">
        <v>41819.0</v>
      </c>
      <c r="B2388" s="423">
        <v>2929454.004</v>
      </c>
    </row>
    <row r="2389" ht="15.75" customHeight="1">
      <c r="A2389" s="422">
        <v>41816.0</v>
      </c>
      <c r="B2389" s="423">
        <v>2894544.997</v>
      </c>
    </row>
    <row r="2390" ht="15.75" customHeight="1">
      <c r="A2390" s="422">
        <v>41815.0</v>
      </c>
      <c r="B2390" s="423">
        <v>2895078.755</v>
      </c>
    </row>
    <row r="2391" ht="15.75" customHeight="1">
      <c r="A2391" s="422">
        <v>41814.0</v>
      </c>
      <c r="B2391" s="423">
        <v>2886924.028</v>
      </c>
    </row>
    <row r="2392" ht="15.75" customHeight="1">
      <c r="A2392" s="422">
        <v>41813.0</v>
      </c>
      <c r="B2392" s="423">
        <v>2884796.395</v>
      </c>
    </row>
    <row r="2393" ht="15.75" customHeight="1">
      <c r="A2393" s="422">
        <v>41812.0</v>
      </c>
      <c r="B2393" s="423">
        <v>2859026.66</v>
      </c>
    </row>
    <row r="2394" ht="15.75" customHeight="1">
      <c r="A2394" s="422">
        <v>41809.0</v>
      </c>
      <c r="B2394" s="423">
        <v>2866259.283</v>
      </c>
    </row>
    <row r="2395" ht="15.75" customHeight="1">
      <c r="A2395" s="422">
        <v>41808.0</v>
      </c>
      <c r="B2395" s="423">
        <v>2877165.308</v>
      </c>
    </row>
    <row r="2396" ht="15.75" customHeight="1">
      <c r="A2396" s="422">
        <v>41807.0</v>
      </c>
      <c r="B2396" s="423">
        <v>2880551.204</v>
      </c>
    </row>
    <row r="2397" ht="15.75" customHeight="1">
      <c r="A2397" s="422">
        <v>41806.0</v>
      </c>
      <c r="B2397" s="423">
        <v>2891150.047</v>
      </c>
    </row>
    <row r="2398" ht="15.75" customHeight="1">
      <c r="A2398" s="422">
        <v>41805.0</v>
      </c>
      <c r="B2398" s="423">
        <v>2898261.146</v>
      </c>
    </row>
    <row r="2399" ht="15.75" customHeight="1">
      <c r="A2399" s="422">
        <v>41802.0</v>
      </c>
      <c r="B2399" s="423">
        <v>2909231.227</v>
      </c>
    </row>
    <row r="2400" ht="15.75" customHeight="1">
      <c r="A2400" s="422">
        <v>41801.0</v>
      </c>
      <c r="B2400" s="423">
        <v>2907404.977</v>
      </c>
    </row>
    <row r="2401" ht="15.75" customHeight="1">
      <c r="A2401" s="422">
        <v>41800.0</v>
      </c>
      <c r="B2401" s="423">
        <v>2896346.24</v>
      </c>
    </row>
    <row r="2402" ht="15.75" customHeight="1">
      <c r="A2402" s="422">
        <v>41799.0</v>
      </c>
      <c r="B2402" s="423">
        <v>2904239.735</v>
      </c>
    </row>
    <row r="2403" ht="15.75" customHeight="1">
      <c r="A2403" s="422">
        <v>41798.0</v>
      </c>
      <c r="B2403" s="423">
        <v>2871731.97</v>
      </c>
    </row>
    <row r="2404" ht="15.75" customHeight="1">
      <c r="A2404" s="422">
        <v>41795.0</v>
      </c>
      <c r="B2404" s="423">
        <v>2895089.578</v>
      </c>
    </row>
    <row r="2405" ht="15.75" customHeight="1">
      <c r="A2405" s="422">
        <v>41794.0</v>
      </c>
      <c r="B2405" s="423">
        <v>2911500.02</v>
      </c>
    </row>
    <row r="2406" ht="15.75" customHeight="1">
      <c r="A2406" s="422">
        <v>41793.0</v>
      </c>
      <c r="B2406" s="423">
        <v>2912965.756</v>
      </c>
    </row>
    <row r="2407" ht="15.75" customHeight="1">
      <c r="A2407" s="422">
        <v>41792.0</v>
      </c>
      <c r="B2407" s="423">
        <v>2918937.348</v>
      </c>
    </row>
    <row r="2408" ht="15.75" customHeight="1">
      <c r="A2408" s="422">
        <v>41791.0</v>
      </c>
      <c r="B2408" s="423">
        <v>2907585.229</v>
      </c>
    </row>
    <row r="2409" ht="15.75" customHeight="1">
      <c r="A2409" s="422">
        <v>41788.0</v>
      </c>
      <c r="B2409" s="423">
        <v>2884868.573</v>
      </c>
    </row>
    <row r="2410" ht="15.75" customHeight="1">
      <c r="A2410" s="422">
        <v>41787.0</v>
      </c>
      <c r="B2410" s="423">
        <v>2885092.568</v>
      </c>
    </row>
    <row r="2411" ht="15.75" customHeight="1">
      <c r="A2411" s="422">
        <v>41786.0</v>
      </c>
      <c r="B2411" s="423">
        <v>2873029.607</v>
      </c>
    </row>
    <row r="2412" ht="15.75" customHeight="1">
      <c r="A2412" s="422">
        <v>41785.0</v>
      </c>
      <c r="B2412" s="423">
        <v>2850256.597</v>
      </c>
    </row>
    <row r="2413" ht="15.75" customHeight="1">
      <c r="A2413" s="422">
        <v>41784.0</v>
      </c>
      <c r="B2413" s="423">
        <v>2843732.511</v>
      </c>
    </row>
    <row r="2414" ht="15.75" customHeight="1">
      <c r="A2414" s="422">
        <v>41781.0</v>
      </c>
      <c r="B2414" s="423">
        <v>2846982.59</v>
      </c>
    </row>
    <row r="2415" ht="15.75" customHeight="1">
      <c r="A2415" s="422">
        <v>41780.0</v>
      </c>
      <c r="B2415" s="423">
        <v>2868200.026</v>
      </c>
    </row>
    <row r="2416" ht="15.75" customHeight="1">
      <c r="A2416" s="422">
        <v>41779.0</v>
      </c>
      <c r="B2416" s="423">
        <v>2846652.652</v>
      </c>
    </row>
    <row r="2417" ht="15.75" customHeight="1">
      <c r="A2417" s="422">
        <v>41778.0</v>
      </c>
      <c r="B2417" s="423">
        <v>2845683.487</v>
      </c>
    </row>
    <row r="2418" ht="15.75" customHeight="1">
      <c r="A2418" s="422">
        <v>41777.0</v>
      </c>
      <c r="B2418" s="423">
        <v>2864166.297</v>
      </c>
    </row>
    <row r="2419" ht="15.75" customHeight="1">
      <c r="A2419" s="422">
        <v>41774.0</v>
      </c>
      <c r="B2419" s="423">
        <v>2874159.291</v>
      </c>
    </row>
    <row r="2420" ht="15.75" customHeight="1">
      <c r="A2420" s="422">
        <v>41773.0</v>
      </c>
      <c r="B2420" s="423">
        <v>2899771.38</v>
      </c>
    </row>
    <row r="2421" ht="15.75" customHeight="1">
      <c r="A2421" s="422">
        <v>41771.0</v>
      </c>
      <c r="B2421" s="423">
        <v>2918035.255</v>
      </c>
    </row>
    <row r="2422" ht="15.75" customHeight="1">
      <c r="A2422" s="422">
        <v>41770.0</v>
      </c>
      <c r="B2422" s="423">
        <v>2913629.693</v>
      </c>
    </row>
    <row r="2423" ht="15.75" customHeight="1">
      <c r="A2423" s="422">
        <v>41767.0</v>
      </c>
      <c r="B2423" s="423">
        <v>2942928.916</v>
      </c>
    </row>
    <row r="2424" ht="15.75" customHeight="1">
      <c r="A2424" s="422">
        <v>41766.0</v>
      </c>
      <c r="B2424" s="423">
        <v>2953916.629</v>
      </c>
    </row>
    <row r="2425" ht="15.75" customHeight="1">
      <c r="A2425" s="422">
        <v>41765.0</v>
      </c>
      <c r="B2425" s="423">
        <v>2941425.118</v>
      </c>
    </row>
    <row r="2426" ht="15.75" customHeight="1">
      <c r="A2426" s="422">
        <v>41764.0</v>
      </c>
      <c r="B2426" s="423">
        <v>2918975.26</v>
      </c>
    </row>
    <row r="2427" ht="15.75" customHeight="1">
      <c r="A2427" s="422">
        <v>41763.0</v>
      </c>
      <c r="B2427" s="423">
        <v>2917989.362</v>
      </c>
    </row>
    <row r="2428" ht="15.75" customHeight="1">
      <c r="A2428" s="422">
        <v>41759.0</v>
      </c>
      <c r="B2428" s="423">
        <v>2953077.89</v>
      </c>
    </row>
    <row r="2429" ht="15.75" customHeight="1">
      <c r="A2429" s="422">
        <v>41758.0</v>
      </c>
      <c r="B2429" s="423">
        <v>2950449.456</v>
      </c>
    </row>
    <row r="2430" ht="15.75" customHeight="1">
      <c r="A2430" s="422">
        <v>41757.0</v>
      </c>
      <c r="B2430" s="423">
        <v>2963827.647</v>
      </c>
    </row>
    <row r="2431" ht="15.75" customHeight="1">
      <c r="A2431" s="422">
        <v>41756.0</v>
      </c>
      <c r="B2431" s="423">
        <v>2986582.798</v>
      </c>
    </row>
    <row r="2432" ht="15.75" customHeight="1">
      <c r="A2432" s="422">
        <v>41753.0</v>
      </c>
      <c r="B2432" s="423">
        <v>3002357.198</v>
      </c>
    </row>
    <row r="2433" ht="15.75" customHeight="1">
      <c r="A2433" s="422">
        <v>41752.0</v>
      </c>
      <c r="B2433" s="423">
        <v>2993140.083</v>
      </c>
    </row>
    <row r="2434" ht="15.75" customHeight="1">
      <c r="A2434" s="422">
        <v>41751.0</v>
      </c>
      <c r="B2434" s="423">
        <v>2960933.999</v>
      </c>
    </row>
    <row r="2435" ht="15.75" customHeight="1">
      <c r="A2435" s="422">
        <v>41750.0</v>
      </c>
      <c r="B2435" s="423">
        <v>2956481.951</v>
      </c>
    </row>
    <row r="2436" ht="15.75" customHeight="1">
      <c r="A2436" s="422">
        <v>41749.0</v>
      </c>
      <c r="B2436" s="423">
        <v>2947734.962</v>
      </c>
    </row>
    <row r="2437" ht="15.75" customHeight="1">
      <c r="A2437" s="422">
        <v>41746.0</v>
      </c>
      <c r="B2437" s="423">
        <v>2947664.809</v>
      </c>
    </row>
    <row r="2438" ht="15.75" customHeight="1">
      <c r="A2438" s="422">
        <v>41745.0</v>
      </c>
      <c r="B2438" s="423">
        <v>2949387.952</v>
      </c>
    </row>
    <row r="2439" ht="15.75" customHeight="1">
      <c r="A2439" s="422">
        <v>41744.0</v>
      </c>
      <c r="B2439" s="423">
        <v>2969603.663</v>
      </c>
    </row>
    <row r="2440" ht="15.75" customHeight="1">
      <c r="A2440" s="422">
        <v>41742.0</v>
      </c>
      <c r="B2440" s="423">
        <v>2942136.534</v>
      </c>
    </row>
    <row r="2441" ht="15.75" customHeight="1">
      <c r="A2441" s="422">
        <v>41739.0</v>
      </c>
      <c r="B2441" s="423">
        <v>2941625.406</v>
      </c>
    </row>
    <row r="2442" ht="15.75" customHeight="1">
      <c r="A2442" s="422">
        <v>41738.0</v>
      </c>
      <c r="B2442" s="423">
        <v>2937103.199</v>
      </c>
    </row>
    <row r="2443" ht="15.75" customHeight="1">
      <c r="A2443" s="422">
        <v>41737.0</v>
      </c>
      <c r="B2443" s="423">
        <v>2941746.632</v>
      </c>
    </row>
    <row r="2444" ht="15.75" customHeight="1">
      <c r="A2444" s="422">
        <v>41736.0</v>
      </c>
      <c r="B2444" s="423">
        <v>2930362.289</v>
      </c>
    </row>
    <row r="2445" ht="15.75" customHeight="1">
      <c r="A2445" s="422">
        <v>41735.0</v>
      </c>
      <c r="B2445" s="423">
        <v>2901705.758</v>
      </c>
    </row>
    <row r="2446" ht="15.75" customHeight="1">
      <c r="A2446" s="422">
        <v>41732.0</v>
      </c>
      <c r="B2446" s="423">
        <v>2913738.719</v>
      </c>
    </row>
    <row r="2447" ht="15.75" customHeight="1">
      <c r="A2447" s="422">
        <v>41731.0</v>
      </c>
      <c r="B2447" s="423">
        <v>2898373.068</v>
      </c>
    </row>
    <row r="2448" ht="15.75" customHeight="1">
      <c r="A2448" s="422">
        <v>41730.0</v>
      </c>
      <c r="B2448" s="423">
        <v>2858509.053</v>
      </c>
    </row>
    <row r="2449" ht="15.75" customHeight="1">
      <c r="A2449" s="422">
        <v>41729.0</v>
      </c>
      <c r="B2449" s="423">
        <v>2835371.857</v>
      </c>
    </row>
    <row r="2450" ht="15.75" customHeight="1">
      <c r="A2450" s="422">
        <v>41728.0</v>
      </c>
      <c r="B2450" s="423">
        <v>2822652.483</v>
      </c>
    </row>
    <row r="2451" ht="15.75" customHeight="1">
      <c r="A2451" s="422">
        <v>41725.0</v>
      </c>
      <c r="B2451" s="423">
        <v>2835371.399</v>
      </c>
    </row>
    <row r="2452" ht="15.75" customHeight="1">
      <c r="A2452" s="422">
        <v>41723.0</v>
      </c>
      <c r="B2452" s="423">
        <v>2829239.018</v>
      </c>
    </row>
    <row r="2453" ht="15.75" customHeight="1">
      <c r="A2453" s="422">
        <v>41722.0</v>
      </c>
      <c r="B2453" s="423">
        <v>2809974.748</v>
      </c>
    </row>
    <row r="2454" ht="15.75" customHeight="1">
      <c r="A2454" s="422">
        <v>41721.0</v>
      </c>
      <c r="B2454" s="423">
        <v>2836669.329</v>
      </c>
    </row>
    <row r="2455" ht="15.75" customHeight="1">
      <c r="A2455" s="422">
        <v>41718.0</v>
      </c>
      <c r="B2455" s="423">
        <v>2856133.551</v>
      </c>
    </row>
    <row r="2456" ht="15.75" customHeight="1">
      <c r="A2456" s="422">
        <v>41717.0</v>
      </c>
      <c r="B2456" s="423">
        <v>2838648.204</v>
      </c>
    </row>
    <row r="2457" ht="15.75" customHeight="1">
      <c r="A2457" s="422">
        <v>41716.0</v>
      </c>
      <c r="B2457" s="423">
        <v>2854528.698</v>
      </c>
    </row>
    <row r="2458" ht="15.75" customHeight="1">
      <c r="A2458" s="422">
        <v>41714.0</v>
      </c>
      <c r="B2458" s="423">
        <v>2870956.114</v>
      </c>
    </row>
    <row r="2459" ht="15.75" customHeight="1">
      <c r="A2459" s="422">
        <v>41711.0</v>
      </c>
      <c r="B2459" s="423">
        <v>2888337.805</v>
      </c>
    </row>
    <row r="2460" ht="15.75" customHeight="1">
      <c r="A2460" s="422">
        <v>41710.0</v>
      </c>
      <c r="B2460" s="423">
        <v>2895381.021</v>
      </c>
    </row>
    <row r="2461" ht="15.75" customHeight="1">
      <c r="A2461" s="422">
        <v>41709.0</v>
      </c>
      <c r="B2461" s="423">
        <v>2895135.267</v>
      </c>
    </row>
    <row r="2462" ht="15.75" customHeight="1">
      <c r="A2462" s="422">
        <v>41708.0</v>
      </c>
      <c r="B2462" s="423">
        <v>2891549.743</v>
      </c>
    </row>
    <row r="2463" ht="15.75" customHeight="1">
      <c r="A2463" s="422">
        <v>41707.0</v>
      </c>
      <c r="B2463" s="423">
        <v>2910475.587</v>
      </c>
    </row>
    <row r="2464" ht="15.75" customHeight="1">
      <c r="A2464" s="422">
        <v>41704.0</v>
      </c>
      <c r="B2464" s="423">
        <v>2909062.924</v>
      </c>
    </row>
    <row r="2465" ht="15.75" customHeight="1">
      <c r="A2465" s="422">
        <v>41703.0</v>
      </c>
      <c r="B2465" s="423">
        <v>2900181.979</v>
      </c>
    </row>
    <row r="2466" ht="15.75" customHeight="1">
      <c r="A2466" s="422">
        <v>41702.0</v>
      </c>
      <c r="B2466" s="423">
        <v>2902868.816</v>
      </c>
    </row>
    <row r="2467" ht="15.75" customHeight="1">
      <c r="A2467" s="422">
        <v>41701.0</v>
      </c>
      <c r="B2467" s="423">
        <v>2908539.954</v>
      </c>
    </row>
    <row r="2468" ht="15.75" customHeight="1">
      <c r="A2468" s="422">
        <v>41700.0</v>
      </c>
      <c r="B2468" s="423">
        <v>2917658.966</v>
      </c>
    </row>
    <row r="2469" ht="15.75" customHeight="1">
      <c r="A2469" s="422">
        <v>41697.0</v>
      </c>
      <c r="B2469" s="423">
        <v>2923122.954</v>
      </c>
    </row>
    <row r="2470" ht="15.75" customHeight="1">
      <c r="A2470" s="422">
        <v>41696.0</v>
      </c>
      <c r="B2470" s="423">
        <v>2907395.829</v>
      </c>
    </row>
    <row r="2471" ht="15.75" customHeight="1">
      <c r="A2471" s="422">
        <v>41695.0</v>
      </c>
      <c r="B2471" s="423">
        <v>2907706.11</v>
      </c>
    </row>
    <row r="2472" ht="15.75" customHeight="1">
      <c r="A2472" s="422">
        <v>41694.0</v>
      </c>
      <c r="B2472" s="423">
        <v>2899967.606</v>
      </c>
    </row>
    <row r="2473" ht="15.75" customHeight="1">
      <c r="A2473" s="422">
        <v>41693.0</v>
      </c>
      <c r="B2473" s="423">
        <v>2886371.661</v>
      </c>
    </row>
    <row r="2474" ht="15.75" customHeight="1">
      <c r="A2474" s="422">
        <v>41690.0</v>
      </c>
      <c r="B2474" s="423">
        <v>2902350.393</v>
      </c>
    </row>
    <row r="2475" ht="15.75" customHeight="1">
      <c r="A2475" s="422">
        <v>41689.0</v>
      </c>
      <c r="B2475" s="423">
        <v>2893140.408</v>
      </c>
    </row>
    <row r="2476" ht="15.75" customHeight="1">
      <c r="A2476" s="422">
        <v>41688.0</v>
      </c>
      <c r="B2476" s="423">
        <v>2854958.656</v>
      </c>
    </row>
    <row r="2477" ht="15.75" customHeight="1">
      <c r="A2477" s="422">
        <v>41687.0</v>
      </c>
      <c r="B2477" s="423">
        <v>2862945.761</v>
      </c>
    </row>
    <row r="2478" ht="15.75" customHeight="1">
      <c r="A2478" s="422">
        <v>41686.0</v>
      </c>
      <c r="B2478" s="423">
        <v>2880361.303</v>
      </c>
    </row>
    <row r="2479" ht="15.75" customHeight="1">
      <c r="A2479" s="422">
        <v>41683.0</v>
      </c>
      <c r="B2479" s="423">
        <v>2899333.268</v>
      </c>
    </row>
    <row r="2480" ht="15.75" customHeight="1">
      <c r="A2480" s="422">
        <v>41682.0</v>
      </c>
      <c r="B2480" s="423">
        <v>2898118.193</v>
      </c>
    </row>
    <row r="2481" ht="15.75" customHeight="1">
      <c r="A2481" s="422">
        <v>41681.0</v>
      </c>
      <c r="B2481" s="423">
        <v>2897063.326</v>
      </c>
    </row>
    <row r="2482" ht="15.75" customHeight="1">
      <c r="A2482" s="422">
        <v>41680.0</v>
      </c>
      <c r="B2482" s="423">
        <v>2901693.469</v>
      </c>
    </row>
    <row r="2483" ht="15.75" customHeight="1">
      <c r="A2483" s="422">
        <v>41679.0</v>
      </c>
      <c r="B2483" s="423">
        <v>2914646.629</v>
      </c>
    </row>
    <row r="2484" ht="15.75" customHeight="1">
      <c r="A2484" s="422">
        <v>41676.0</v>
      </c>
      <c r="B2484" s="423">
        <v>2919206.465</v>
      </c>
    </row>
    <row r="2485" ht="15.75" customHeight="1">
      <c r="A2485" s="422">
        <v>41675.0</v>
      </c>
      <c r="B2485" s="423">
        <v>2894928.998</v>
      </c>
    </row>
    <row r="2486" ht="15.75" customHeight="1">
      <c r="A2486" s="422">
        <v>41674.0</v>
      </c>
      <c r="B2486" s="423">
        <v>2892481.718</v>
      </c>
    </row>
    <row r="2487" ht="15.75" customHeight="1">
      <c r="A2487" s="422">
        <v>41673.0</v>
      </c>
      <c r="B2487" s="423">
        <v>2901269.406</v>
      </c>
    </row>
    <row r="2488" ht="15.75" customHeight="1">
      <c r="A2488" s="422">
        <v>41672.0</v>
      </c>
      <c r="B2488" s="423">
        <v>2886362.084</v>
      </c>
    </row>
    <row r="2489" ht="15.75" customHeight="1">
      <c r="A2489" s="422">
        <v>41669.0</v>
      </c>
      <c r="B2489" s="423">
        <v>2875711.285</v>
      </c>
    </row>
    <row r="2490" ht="15.75" customHeight="1">
      <c r="A2490" s="422">
        <v>41668.0</v>
      </c>
      <c r="B2490" s="423">
        <v>2870642.664</v>
      </c>
    </row>
    <row r="2491" ht="15.75" customHeight="1">
      <c r="A2491" s="422">
        <v>41667.0</v>
      </c>
      <c r="B2491" s="423">
        <v>2849410.142</v>
      </c>
    </row>
    <row r="2492" ht="15.75" customHeight="1">
      <c r="A2492" s="422">
        <v>41666.0</v>
      </c>
      <c r="B2492" s="423">
        <v>2868146.558</v>
      </c>
    </row>
    <row r="2493" ht="15.75" customHeight="1">
      <c r="A2493" s="422">
        <v>41665.0</v>
      </c>
      <c r="B2493" s="423">
        <v>2880224.615</v>
      </c>
    </row>
    <row r="2494" ht="15.75" customHeight="1">
      <c r="A2494" s="422">
        <v>41662.0</v>
      </c>
      <c r="B2494" s="423">
        <v>2859600.094</v>
      </c>
    </row>
    <row r="2495" ht="15.75" customHeight="1">
      <c r="A2495" s="422">
        <v>41661.0</v>
      </c>
      <c r="B2495" s="423">
        <v>2826036.349</v>
      </c>
    </row>
    <row r="2496" ht="15.75" customHeight="1">
      <c r="A2496" s="422">
        <v>41660.0</v>
      </c>
      <c r="B2496" s="423">
        <v>2797537.934</v>
      </c>
    </row>
    <row r="2497" ht="15.75" customHeight="1">
      <c r="A2497" s="422">
        <v>41659.0</v>
      </c>
      <c r="B2497" s="423">
        <v>2780164.964</v>
      </c>
    </row>
    <row r="2498" ht="15.75" customHeight="1">
      <c r="A2498" s="422">
        <v>41658.0</v>
      </c>
      <c r="B2498" s="423">
        <v>2788888.333</v>
      </c>
    </row>
    <row r="2499" ht="15.75" customHeight="1">
      <c r="A2499" s="422">
        <v>41655.0</v>
      </c>
      <c r="B2499" s="423">
        <v>2768588.141</v>
      </c>
    </row>
    <row r="2500" ht="15.75" customHeight="1">
      <c r="A2500" s="422">
        <v>41654.0</v>
      </c>
      <c r="B2500" s="423">
        <v>2754034.33</v>
      </c>
    </row>
    <row r="2501" ht="15.75" customHeight="1">
      <c r="A2501" s="422">
        <v>41652.0</v>
      </c>
      <c r="B2501" s="423">
        <v>2740628.594</v>
      </c>
    </row>
    <row r="2502" ht="15.75" customHeight="1">
      <c r="A2502" s="422">
        <v>41651.0</v>
      </c>
      <c r="B2502" s="423">
        <v>2734157.301</v>
      </c>
    </row>
    <row r="2503" ht="15.75" customHeight="1">
      <c r="A2503" s="422">
        <v>41648.0</v>
      </c>
      <c r="B2503" s="423">
        <v>2717362.08</v>
      </c>
    </row>
    <row r="2504" ht="15.75" customHeight="1">
      <c r="A2504" s="422">
        <v>41647.0</v>
      </c>
      <c r="B2504" s="423">
        <v>2712107.267</v>
      </c>
    </row>
    <row r="2505" ht="15.75" customHeight="1">
      <c r="A2505" s="422">
        <v>41646.0</v>
      </c>
      <c r="B2505" s="423">
        <v>2683991.994</v>
      </c>
    </row>
    <row r="2506" ht="15.75" customHeight="1">
      <c r="A2506" s="422">
        <v>41645.0</v>
      </c>
      <c r="B2506" s="423">
        <v>2668391.932</v>
      </c>
    </row>
    <row r="2507" ht="15.75" customHeight="1">
      <c r="A2507" s="422">
        <v>41641.0</v>
      </c>
      <c r="B2507" s="423">
        <v>2673976.87</v>
      </c>
    </row>
    <row r="2508" ht="15.75" customHeight="1">
      <c r="A2508" s="422">
        <v>41640.0</v>
      </c>
      <c r="B2508" s="423">
        <v>2657288.211</v>
      </c>
    </row>
    <row r="2509" ht="15.75" customHeight="1">
      <c r="A2509" s="422">
        <v>41638.0</v>
      </c>
      <c r="B2509" s="423">
        <v>2647790.834</v>
      </c>
    </row>
    <row r="2510" ht="15.75" customHeight="1">
      <c r="A2510" s="422">
        <v>41637.0</v>
      </c>
      <c r="B2510" s="423">
        <v>2620025.674</v>
      </c>
    </row>
    <row r="2511" ht="15.75" customHeight="1">
      <c r="A2511" s="422">
        <v>41634.0</v>
      </c>
      <c r="B2511" s="423">
        <v>2619233.78</v>
      </c>
    </row>
    <row r="2512" ht="15.75" customHeight="1">
      <c r="A2512" s="422">
        <v>41632.0</v>
      </c>
      <c r="B2512" s="423">
        <v>2632644.641</v>
      </c>
    </row>
    <row r="2513" ht="15.75" customHeight="1">
      <c r="A2513" s="422">
        <v>41631.0</v>
      </c>
      <c r="B2513" s="423">
        <v>2638200.098</v>
      </c>
    </row>
    <row r="2514" ht="15.75" customHeight="1">
      <c r="A2514" s="422">
        <v>41630.0</v>
      </c>
      <c r="B2514" s="423">
        <v>2651541.013</v>
      </c>
    </row>
    <row r="2515" ht="15.75" customHeight="1">
      <c r="A2515" s="422">
        <v>41627.0</v>
      </c>
      <c r="B2515" s="423">
        <v>2635030.591</v>
      </c>
    </row>
    <row r="2516" ht="15.75" customHeight="1">
      <c r="A2516" s="422">
        <v>41626.0</v>
      </c>
      <c r="B2516" s="423">
        <v>2634095.938</v>
      </c>
    </row>
    <row r="2517" ht="15.75" customHeight="1">
      <c r="A2517" s="422">
        <v>41625.0</v>
      </c>
      <c r="B2517" s="423">
        <v>2647910.273</v>
      </c>
    </row>
    <row r="2518" ht="15.75" customHeight="1">
      <c r="A2518" s="422">
        <v>41623.0</v>
      </c>
      <c r="B2518" s="423">
        <v>2655003.498</v>
      </c>
    </row>
    <row r="2519" ht="15.75" customHeight="1">
      <c r="A2519" s="422">
        <v>41620.0</v>
      </c>
      <c r="B2519" s="423">
        <v>2660198.828</v>
      </c>
    </row>
    <row r="2520" ht="15.75" customHeight="1">
      <c r="A2520" s="422">
        <v>41619.0</v>
      </c>
      <c r="B2520" s="423">
        <v>2675968.724</v>
      </c>
    </row>
    <row r="2521" ht="15.75" customHeight="1">
      <c r="A2521" s="422">
        <v>41618.0</v>
      </c>
      <c r="B2521" s="423">
        <v>2676543.196</v>
      </c>
    </row>
    <row r="2522" ht="15.75" customHeight="1">
      <c r="A2522" s="422">
        <v>41617.0</v>
      </c>
      <c r="B2522" s="423">
        <v>2664181.407</v>
      </c>
    </row>
    <row r="2523" ht="15.75" customHeight="1">
      <c r="A2523" s="422">
        <v>41616.0</v>
      </c>
      <c r="B2523" s="423">
        <v>2669563.673</v>
      </c>
    </row>
    <row r="2524" ht="15.75" customHeight="1">
      <c r="A2524" s="422">
        <v>41613.0</v>
      </c>
      <c r="B2524" s="423">
        <v>2658777.903</v>
      </c>
    </row>
    <row r="2525" ht="15.75" customHeight="1">
      <c r="A2525" s="422">
        <v>41612.0</v>
      </c>
      <c r="B2525" s="423">
        <v>2663730.351</v>
      </c>
    </row>
    <row r="2526" ht="15.75" customHeight="1">
      <c r="A2526" s="422">
        <v>41611.0</v>
      </c>
      <c r="B2526" s="423">
        <v>2663987.365</v>
      </c>
    </row>
    <row r="2527" ht="15.75" customHeight="1">
      <c r="A2527" s="422">
        <v>41610.0</v>
      </c>
      <c r="B2527" s="423">
        <v>2621617.304</v>
      </c>
    </row>
    <row r="2528" ht="15.75" customHeight="1">
      <c r="A2528" s="422">
        <v>41609.0</v>
      </c>
      <c r="B2528" s="423">
        <v>2600594.016</v>
      </c>
    </row>
    <row r="2529" ht="15.75" customHeight="1">
      <c r="A2529" s="422">
        <v>41606.0</v>
      </c>
      <c r="B2529" s="423">
        <v>2635132.363</v>
      </c>
    </row>
    <row r="2530" ht="15.75" customHeight="1">
      <c r="A2530" s="422">
        <v>41605.0</v>
      </c>
      <c r="B2530" s="423">
        <v>2651997.679</v>
      </c>
    </row>
    <row r="2531" ht="15.75" customHeight="1">
      <c r="A2531" s="422">
        <v>41604.0</v>
      </c>
      <c r="B2531" s="423">
        <v>2650441.802</v>
      </c>
    </row>
    <row r="2532" ht="15.75" customHeight="1">
      <c r="A2532" s="422">
        <v>41603.0</v>
      </c>
      <c r="B2532" s="423">
        <v>2685418.006</v>
      </c>
    </row>
    <row r="2533" ht="15.75" customHeight="1">
      <c r="A2533" s="422">
        <v>41602.0</v>
      </c>
      <c r="B2533" s="423">
        <v>2675954.028</v>
      </c>
    </row>
    <row r="2534" ht="15.75" customHeight="1">
      <c r="A2534" s="422">
        <v>41599.0</v>
      </c>
      <c r="B2534" s="423">
        <v>2707456.329</v>
      </c>
    </row>
    <row r="2535" ht="15.75" customHeight="1">
      <c r="A2535" s="422">
        <v>41598.0</v>
      </c>
      <c r="B2535" s="423">
        <v>2731641.827</v>
      </c>
    </row>
    <row r="2536" ht="15.75" customHeight="1">
      <c r="A2536" s="422">
        <v>41597.0</v>
      </c>
      <c r="B2536" s="423">
        <v>2703434.41</v>
      </c>
    </row>
    <row r="2537" ht="15.75" customHeight="1">
      <c r="A2537" s="422">
        <v>41596.0</v>
      </c>
      <c r="B2537" s="423">
        <v>2647907.124</v>
      </c>
    </row>
    <row r="2538" ht="15.75" customHeight="1">
      <c r="A2538" s="422">
        <v>41595.0</v>
      </c>
      <c r="B2538" s="423">
        <v>2635043.506</v>
      </c>
    </row>
    <row r="2539" ht="15.75" customHeight="1">
      <c r="A2539" s="422">
        <v>41592.0</v>
      </c>
      <c r="B2539" s="423">
        <v>2621999.743</v>
      </c>
    </row>
    <row r="2540" ht="15.75" customHeight="1">
      <c r="A2540" s="422">
        <v>41591.0</v>
      </c>
      <c r="B2540" s="423">
        <v>2611378.353</v>
      </c>
    </row>
    <row r="2541" ht="15.75" customHeight="1">
      <c r="A2541" s="422">
        <v>41590.0</v>
      </c>
      <c r="B2541" s="423">
        <v>2599713.283</v>
      </c>
    </row>
    <row r="2542" ht="15.75" customHeight="1">
      <c r="A2542" s="422">
        <v>41589.0</v>
      </c>
      <c r="B2542" s="423">
        <v>2601330.968</v>
      </c>
    </row>
    <row r="2543" ht="15.75" customHeight="1">
      <c r="A2543" s="422">
        <v>41588.0</v>
      </c>
      <c r="B2543" s="423">
        <v>2614679.098</v>
      </c>
    </row>
    <row r="2544" ht="15.75" customHeight="1">
      <c r="A2544" s="422">
        <v>41585.0</v>
      </c>
      <c r="B2544" s="423">
        <v>2607310.649</v>
      </c>
    </row>
    <row r="2545" ht="15.75" customHeight="1">
      <c r="A2545" s="422">
        <v>41584.0</v>
      </c>
      <c r="B2545" s="423">
        <v>2568660.325</v>
      </c>
    </row>
    <row r="2546" ht="15.75" customHeight="1">
      <c r="A2546" s="422">
        <v>41583.0</v>
      </c>
      <c r="B2546" s="423">
        <v>2564827.39</v>
      </c>
    </row>
    <row r="2547" ht="15.75" customHeight="1">
      <c r="A2547" s="422">
        <v>41582.0</v>
      </c>
      <c r="B2547" s="423">
        <v>2568714.662</v>
      </c>
    </row>
    <row r="2548" ht="15.75" customHeight="1">
      <c r="A2548" s="422">
        <v>41581.0</v>
      </c>
      <c r="B2548" s="423">
        <v>2533748.804</v>
      </c>
    </row>
    <row r="2549" ht="15.75" customHeight="1">
      <c r="A2549" s="422">
        <v>41578.0</v>
      </c>
      <c r="B2549" s="423">
        <v>2512661.946</v>
      </c>
    </row>
    <row r="2550" ht="15.75" customHeight="1">
      <c r="A2550" s="422">
        <v>41577.0</v>
      </c>
      <c r="B2550" s="423">
        <v>2492499.515</v>
      </c>
    </row>
    <row r="2551" ht="15.75" customHeight="1">
      <c r="A2551" s="422">
        <v>41576.0</v>
      </c>
      <c r="B2551" s="423">
        <v>2509576.172</v>
      </c>
    </row>
    <row r="2552" ht="15.75" customHeight="1">
      <c r="A2552" s="422">
        <v>41575.0</v>
      </c>
      <c r="B2552" s="423">
        <v>2499200.535</v>
      </c>
    </row>
    <row r="2553" ht="15.75" customHeight="1">
      <c r="A2553" s="422">
        <v>41574.0</v>
      </c>
      <c r="B2553" s="423">
        <v>2483452.361</v>
      </c>
    </row>
    <row r="2554" ht="15.75" customHeight="1">
      <c r="A2554" s="422">
        <v>41571.0</v>
      </c>
      <c r="B2554" s="423">
        <v>2433688.02</v>
      </c>
    </row>
    <row r="2555" ht="15.75" customHeight="1">
      <c r="A2555" s="422">
        <v>41570.0</v>
      </c>
      <c r="B2555" s="423">
        <v>2473730.056</v>
      </c>
    </row>
    <row r="2556" ht="15.75" customHeight="1">
      <c r="A2556" s="422">
        <v>41569.0</v>
      </c>
      <c r="B2556" s="423">
        <v>2448224.189</v>
      </c>
    </row>
    <row r="2557" ht="15.75" customHeight="1">
      <c r="A2557" s="422">
        <v>41568.0</v>
      </c>
      <c r="B2557" s="423">
        <v>2426987.173</v>
      </c>
    </row>
    <row r="2558" ht="15.75" customHeight="1">
      <c r="A2558" s="422">
        <v>41567.0</v>
      </c>
      <c r="B2558" s="423">
        <v>2427428.535</v>
      </c>
    </row>
    <row r="2559" ht="15.75" customHeight="1">
      <c r="A2559" s="422">
        <v>41557.0</v>
      </c>
      <c r="B2559" s="423">
        <v>2464175.854</v>
      </c>
    </row>
    <row r="2560" ht="15.75" customHeight="1">
      <c r="A2560" s="422">
        <v>41556.0</v>
      </c>
      <c r="B2560" s="423">
        <v>2456059.919</v>
      </c>
    </row>
    <row r="2561" ht="15.75" customHeight="1">
      <c r="A2561" s="422">
        <v>41555.0</v>
      </c>
      <c r="B2561" s="423">
        <v>2441759.625</v>
      </c>
    </row>
    <row r="2562" ht="15.75" customHeight="1">
      <c r="A2562" s="422">
        <v>41554.0</v>
      </c>
      <c r="B2562" s="423">
        <v>2482821.32</v>
      </c>
    </row>
    <row r="2563" ht="15.75" customHeight="1">
      <c r="A2563" s="422">
        <v>41553.0</v>
      </c>
      <c r="B2563" s="423">
        <v>2501496.163</v>
      </c>
    </row>
    <row r="2564" ht="15.75" customHeight="1">
      <c r="A2564" s="422">
        <v>41550.0</v>
      </c>
      <c r="B2564" s="423">
        <v>2530435.682</v>
      </c>
    </row>
    <row r="2565" ht="15.75" customHeight="1">
      <c r="A2565" s="422">
        <v>41549.0</v>
      </c>
      <c r="B2565" s="423">
        <v>2534688.062</v>
      </c>
    </row>
    <row r="2566" ht="15.75" customHeight="1">
      <c r="A2566" s="422">
        <v>41548.0</v>
      </c>
      <c r="B2566" s="423">
        <v>2524601.954</v>
      </c>
    </row>
    <row r="2567" ht="15.75" customHeight="1">
      <c r="A2567" s="422">
        <v>41547.0</v>
      </c>
      <c r="B2567" s="423">
        <v>2529248.831</v>
      </c>
    </row>
    <row r="2568" ht="15.75" customHeight="1">
      <c r="A2568" s="422">
        <v>41546.0</v>
      </c>
      <c r="B2568" s="423">
        <v>2539028.295</v>
      </c>
    </row>
    <row r="2569" ht="15.75" customHeight="1">
      <c r="A2569" s="422">
        <v>41543.0</v>
      </c>
      <c r="B2569" s="423">
        <v>2557317.893</v>
      </c>
    </row>
    <row r="2570" ht="15.75" customHeight="1">
      <c r="A2570" s="422">
        <v>41542.0</v>
      </c>
      <c r="B2570" s="423">
        <v>2554282.249</v>
      </c>
    </row>
    <row r="2571" ht="15.75" customHeight="1">
      <c r="A2571" s="422">
        <v>41541.0</v>
      </c>
      <c r="B2571" s="423">
        <v>2567131.954</v>
      </c>
    </row>
    <row r="2572" ht="15.75" customHeight="1">
      <c r="A2572" s="422">
        <v>41540.0</v>
      </c>
      <c r="B2572" s="423">
        <v>2559010.948</v>
      </c>
    </row>
    <row r="2573" ht="15.75" customHeight="1">
      <c r="A2573" s="422">
        <v>41539.0</v>
      </c>
      <c r="B2573" s="423">
        <v>2572915.484</v>
      </c>
    </row>
    <row r="2574" ht="15.75" customHeight="1">
      <c r="A2574" s="422">
        <v>41536.0</v>
      </c>
      <c r="B2574" s="423">
        <v>2606125.084</v>
      </c>
    </row>
    <row r="2575" ht="15.75" customHeight="1">
      <c r="A2575" s="422">
        <v>41535.0</v>
      </c>
      <c r="B2575" s="423">
        <v>2613555.567</v>
      </c>
    </row>
    <row r="2576" ht="15.75" customHeight="1">
      <c r="A2576" s="422">
        <v>41534.0</v>
      </c>
      <c r="B2576" s="423">
        <v>2610832.515</v>
      </c>
    </row>
    <row r="2577" ht="15.75" customHeight="1">
      <c r="A2577" s="422">
        <v>41533.0</v>
      </c>
      <c r="B2577" s="423">
        <v>2619730.406</v>
      </c>
    </row>
    <row r="2578" ht="15.75" customHeight="1">
      <c r="A2578" s="422">
        <v>41532.0</v>
      </c>
      <c r="B2578" s="423">
        <v>2627503.456</v>
      </c>
    </row>
    <row r="2579" ht="15.75" customHeight="1">
      <c r="A2579" s="422">
        <v>41529.0</v>
      </c>
      <c r="B2579" s="423">
        <v>2602637.753</v>
      </c>
    </row>
    <row r="2580" ht="15.75" customHeight="1">
      <c r="A2580" s="422">
        <v>41528.0</v>
      </c>
      <c r="B2580" s="423">
        <v>2609405.932</v>
      </c>
    </row>
    <row r="2581" ht="15.75" customHeight="1">
      <c r="A2581" s="422">
        <v>41527.0</v>
      </c>
      <c r="B2581" s="423">
        <v>2609084.633</v>
      </c>
    </row>
    <row r="2582" ht="15.75" customHeight="1">
      <c r="A2582" s="422">
        <v>41526.0</v>
      </c>
      <c r="B2582" s="423">
        <v>2604768.993</v>
      </c>
    </row>
    <row r="2583" ht="15.75" customHeight="1">
      <c r="A2583" s="422">
        <v>41525.0</v>
      </c>
      <c r="B2583" s="423">
        <v>2610894.613</v>
      </c>
    </row>
    <row r="2584" ht="15.75" customHeight="1">
      <c r="A2584" s="422">
        <v>41522.0</v>
      </c>
      <c r="B2584" s="423">
        <v>2630834.679</v>
      </c>
    </row>
    <row r="2585" ht="15.75" customHeight="1">
      <c r="A2585" s="422">
        <v>41521.0</v>
      </c>
      <c r="B2585" s="423">
        <v>2642921.33</v>
      </c>
    </row>
    <row r="2586" ht="15.75" customHeight="1">
      <c r="A2586" s="422">
        <v>41520.0</v>
      </c>
      <c r="B2586" s="423">
        <v>2653566.997</v>
      </c>
    </row>
    <row r="2587" ht="15.75" customHeight="1">
      <c r="A2587" s="422">
        <v>41519.0</v>
      </c>
      <c r="B2587" s="423">
        <v>2633095.075</v>
      </c>
    </row>
    <row r="2588" ht="15.75" customHeight="1">
      <c r="A2588" s="422">
        <v>41518.0</v>
      </c>
      <c r="B2588" s="423">
        <v>2656423.341</v>
      </c>
    </row>
    <row r="2589" ht="15.75" customHeight="1">
      <c r="A2589" s="422">
        <v>41515.0</v>
      </c>
      <c r="B2589" s="423">
        <v>2640738.776</v>
      </c>
    </row>
    <row r="2590" ht="15.75" customHeight="1">
      <c r="A2590" s="422">
        <v>41513.0</v>
      </c>
      <c r="B2590" s="423">
        <v>2641466.26</v>
      </c>
    </row>
    <row r="2591" ht="15.75" customHeight="1">
      <c r="A2591" s="422">
        <v>41512.0</v>
      </c>
      <c r="B2591" s="423">
        <v>2643085.063</v>
      </c>
    </row>
    <row r="2592" ht="15.75" customHeight="1">
      <c r="A2592" s="422">
        <v>41511.0</v>
      </c>
      <c r="B2592" s="423">
        <v>2662874.045</v>
      </c>
    </row>
    <row r="2593" ht="15.75" customHeight="1">
      <c r="A2593" s="422">
        <v>41508.0</v>
      </c>
      <c r="B2593" s="423">
        <v>2622985.61</v>
      </c>
    </row>
    <row r="2594" ht="15.75" customHeight="1">
      <c r="A2594" s="422">
        <v>41507.0</v>
      </c>
      <c r="B2594" s="423">
        <v>2585779.572</v>
      </c>
    </row>
    <row r="2595" ht="15.75" customHeight="1">
      <c r="A2595" s="422">
        <v>41506.0</v>
      </c>
      <c r="B2595" s="423">
        <v>2587908.631</v>
      </c>
    </row>
    <row r="2596" ht="15.75" customHeight="1">
      <c r="A2596" s="422">
        <v>41505.0</v>
      </c>
      <c r="B2596" s="423">
        <v>2580896.962</v>
      </c>
    </row>
    <row r="2597" ht="15.75" customHeight="1">
      <c r="A2597" s="422">
        <v>41504.0</v>
      </c>
      <c r="B2597" s="423">
        <v>2549067.117</v>
      </c>
    </row>
    <row r="2598" ht="15.75" customHeight="1">
      <c r="A2598" s="422">
        <v>41500.0</v>
      </c>
      <c r="B2598" s="423">
        <v>2519846.434</v>
      </c>
    </row>
    <row r="2599" ht="15.75" customHeight="1">
      <c r="A2599" s="422">
        <v>41499.0</v>
      </c>
      <c r="B2599" s="423">
        <v>2513712.95</v>
      </c>
    </row>
    <row r="2600" ht="15.75" customHeight="1">
      <c r="A2600" s="422">
        <v>41498.0</v>
      </c>
      <c r="B2600" s="423">
        <v>2484050.025</v>
      </c>
    </row>
    <row r="2601" ht="15.75" customHeight="1">
      <c r="A2601" s="422">
        <v>41491.0</v>
      </c>
      <c r="B2601" s="423">
        <v>2473898.029</v>
      </c>
    </row>
    <row r="2602" ht="15.75" customHeight="1">
      <c r="A2602" s="422">
        <v>41490.0</v>
      </c>
      <c r="B2602" s="423">
        <v>2452571.064</v>
      </c>
    </row>
    <row r="2603" ht="15.75" customHeight="1">
      <c r="A2603" s="422">
        <v>41487.0</v>
      </c>
      <c r="B2603" s="423">
        <v>2493971.85</v>
      </c>
    </row>
    <row r="2604" ht="15.75" customHeight="1">
      <c r="A2604" s="422">
        <v>41486.0</v>
      </c>
      <c r="B2604" s="423">
        <v>2503373.347</v>
      </c>
    </row>
    <row r="2605" ht="15.75" customHeight="1">
      <c r="A2605" s="422">
        <v>41485.0</v>
      </c>
      <c r="B2605" s="423">
        <v>2493113.103</v>
      </c>
    </row>
    <row r="2606" ht="15.75" customHeight="1">
      <c r="A2606" s="422">
        <v>41484.0</v>
      </c>
      <c r="B2606" s="423">
        <v>2504942.391</v>
      </c>
    </row>
    <row r="2607" ht="15.75" customHeight="1">
      <c r="A2607" s="422">
        <v>41483.0</v>
      </c>
      <c r="B2607" s="423">
        <v>2474117.673</v>
      </c>
    </row>
    <row r="2608" ht="15.75" customHeight="1">
      <c r="A2608" s="422">
        <v>41480.0</v>
      </c>
      <c r="B2608" s="423">
        <v>2499298.156</v>
      </c>
    </row>
    <row r="2609" ht="15.75" customHeight="1">
      <c r="A2609" s="422">
        <v>41479.0</v>
      </c>
      <c r="B2609" s="423">
        <v>2544261.313</v>
      </c>
    </row>
    <row r="2610" ht="15.75" customHeight="1">
      <c r="A2610" s="422">
        <v>41478.0</v>
      </c>
      <c r="B2610" s="423">
        <v>2458020.267</v>
      </c>
    </row>
    <row r="2611" ht="15.75" customHeight="1">
      <c r="A2611" s="422">
        <v>41477.0</v>
      </c>
      <c r="B2611" s="423">
        <v>2519169.828</v>
      </c>
    </row>
    <row r="2612" ht="15.75" customHeight="1">
      <c r="A2612" s="422">
        <v>41476.0</v>
      </c>
      <c r="B2612" s="423">
        <v>2538593.373</v>
      </c>
    </row>
    <row r="2613" ht="15.75" customHeight="1">
      <c r="A2613" s="422">
        <v>41473.0</v>
      </c>
      <c r="B2613" s="423">
        <v>2611102.623</v>
      </c>
    </row>
    <row r="2614" ht="15.75" customHeight="1">
      <c r="A2614" s="422">
        <v>41472.0</v>
      </c>
      <c r="B2614" s="423">
        <v>2688247.058</v>
      </c>
    </row>
    <row r="2615" ht="15.75" customHeight="1">
      <c r="A2615" s="422">
        <v>41471.0</v>
      </c>
      <c r="B2615" s="423">
        <v>2698384.194</v>
      </c>
    </row>
    <row r="2616" ht="15.75" customHeight="1">
      <c r="A2616" s="422">
        <v>41470.0</v>
      </c>
      <c r="B2616" s="423">
        <v>2679585.973</v>
      </c>
    </row>
    <row r="2617" ht="15.75" customHeight="1">
      <c r="A2617" s="422">
        <v>41469.0</v>
      </c>
      <c r="B2617" s="423">
        <v>2624782.19</v>
      </c>
    </row>
    <row r="2618" ht="15.75" customHeight="1">
      <c r="A2618" s="422">
        <v>41466.0</v>
      </c>
      <c r="B2618" s="423">
        <v>2662417.006</v>
      </c>
    </row>
    <row r="2619" ht="15.75" customHeight="1">
      <c r="A2619" s="422">
        <v>41465.0</v>
      </c>
      <c r="B2619" s="423">
        <v>2702330.138</v>
      </c>
    </row>
    <row r="2620" ht="15.75" customHeight="1">
      <c r="A2620" s="422">
        <v>41464.0</v>
      </c>
      <c r="B2620" s="423">
        <v>2670612.003</v>
      </c>
    </row>
    <row r="2621" ht="15.75" customHeight="1">
      <c r="A2621" s="422">
        <v>41463.0</v>
      </c>
      <c r="B2621" s="423">
        <v>2615271.806</v>
      </c>
    </row>
    <row r="2622" ht="15.75" customHeight="1">
      <c r="A2622" s="422">
        <v>41462.0</v>
      </c>
      <c r="B2622" s="423">
        <v>2616650.965</v>
      </c>
    </row>
    <row r="2623" ht="15.75" customHeight="1">
      <c r="A2623" s="422">
        <v>41459.0</v>
      </c>
      <c r="B2623" s="423">
        <v>2608180.257</v>
      </c>
    </row>
    <row r="2624" ht="15.75" customHeight="1">
      <c r="A2624" s="422">
        <v>41458.0</v>
      </c>
      <c r="B2624" s="423">
        <v>2587884.393</v>
      </c>
    </row>
    <row r="2625" ht="15.75" customHeight="1">
      <c r="A2625" s="422">
        <v>41457.0</v>
      </c>
      <c r="B2625" s="423">
        <v>2588158.321</v>
      </c>
    </row>
    <row r="2626" ht="15.75" customHeight="1">
      <c r="A2626" s="422">
        <v>41455.0</v>
      </c>
      <c r="B2626" s="423">
        <v>2530245.993</v>
      </c>
    </row>
    <row r="2627" ht="15.75" customHeight="1">
      <c r="A2627" s="422">
        <v>41452.0</v>
      </c>
      <c r="B2627" s="423">
        <v>2548996.411</v>
      </c>
    </row>
    <row r="2628" ht="15.75" customHeight="1">
      <c r="A2628" s="422">
        <v>41451.0</v>
      </c>
      <c r="B2628" s="423">
        <v>2571058.81</v>
      </c>
    </row>
    <row r="2629" ht="15.75" customHeight="1">
      <c r="A2629" s="422">
        <v>41449.0</v>
      </c>
      <c r="B2629" s="423">
        <v>2545273.968</v>
      </c>
    </row>
    <row r="2630" ht="15.75" customHeight="1">
      <c r="A2630" s="422">
        <v>41448.0</v>
      </c>
      <c r="B2630" s="423">
        <v>2551826.225</v>
      </c>
    </row>
    <row r="2631" ht="15.75" customHeight="1">
      <c r="A2631" s="422">
        <v>41445.0</v>
      </c>
      <c r="B2631" s="423">
        <v>2558522.881</v>
      </c>
    </row>
    <row r="2632" ht="15.75" customHeight="1">
      <c r="A2632" s="422">
        <v>41444.0</v>
      </c>
      <c r="B2632" s="423">
        <v>2579056.502</v>
      </c>
    </row>
    <row r="2633" ht="15.75" customHeight="1">
      <c r="A2633" s="422">
        <v>41443.0</v>
      </c>
      <c r="B2633" s="423">
        <v>2543713.443</v>
      </c>
    </row>
    <row r="2634" ht="15.75" customHeight="1">
      <c r="A2634" s="422">
        <v>41442.0</v>
      </c>
      <c r="B2634" s="423">
        <v>2523631.268</v>
      </c>
    </row>
    <row r="2635" ht="15.75" customHeight="1">
      <c r="A2635" s="422">
        <v>41441.0</v>
      </c>
      <c r="B2635" s="423">
        <v>2526947.764</v>
      </c>
    </row>
    <row r="2636" ht="15.75" customHeight="1">
      <c r="A2636" s="422">
        <v>41438.0</v>
      </c>
      <c r="B2636" s="423">
        <v>2484071.155</v>
      </c>
    </row>
    <row r="2637" ht="15.75" customHeight="1">
      <c r="A2637" s="422">
        <v>41437.0</v>
      </c>
      <c r="B2637" s="423">
        <v>2496594.188</v>
      </c>
    </row>
    <row r="2638" ht="15.75" customHeight="1">
      <c r="A2638" s="422">
        <v>41436.0</v>
      </c>
      <c r="B2638" s="423">
        <v>2486858.224</v>
      </c>
    </row>
    <row r="2639" ht="15.75" customHeight="1">
      <c r="A2639" s="422">
        <v>41435.0</v>
      </c>
      <c r="B2639" s="423">
        <v>2465382.818</v>
      </c>
    </row>
    <row r="2640" ht="15.75" customHeight="1">
      <c r="A2640" s="422">
        <v>41434.0</v>
      </c>
      <c r="B2640" s="423">
        <v>2401384.316</v>
      </c>
    </row>
    <row r="2641" ht="15.75" customHeight="1">
      <c r="A2641" s="422">
        <v>41431.0</v>
      </c>
      <c r="B2641" s="423">
        <v>2472082.334</v>
      </c>
    </row>
    <row r="2642" ht="15.75" customHeight="1">
      <c r="A2642" s="422">
        <v>41430.0</v>
      </c>
      <c r="B2642" s="423">
        <v>2476544.852</v>
      </c>
    </row>
    <row r="2643" ht="15.75" customHeight="1">
      <c r="A2643" s="422">
        <v>41429.0</v>
      </c>
      <c r="B2643" s="423">
        <v>2440700.156</v>
      </c>
    </row>
    <row r="2644" ht="15.75" customHeight="1">
      <c r="A2644" s="422">
        <v>41428.0</v>
      </c>
      <c r="B2644" s="423">
        <v>2436580.581</v>
      </c>
    </row>
    <row r="2645" ht="15.75" customHeight="1">
      <c r="A2645" s="422">
        <v>41427.0</v>
      </c>
      <c r="B2645" s="423">
        <v>2413018.259</v>
      </c>
    </row>
    <row r="2646" ht="15.75" customHeight="1">
      <c r="A2646" s="422">
        <v>41424.0</v>
      </c>
      <c r="B2646" s="423">
        <v>2384089.307</v>
      </c>
    </row>
    <row r="2647" ht="15.75" customHeight="1">
      <c r="A2647" s="422">
        <v>41423.0</v>
      </c>
      <c r="B2647" s="423">
        <v>2376130.307</v>
      </c>
    </row>
    <row r="2648" ht="15.75" customHeight="1">
      <c r="A2648" s="422">
        <v>41422.0</v>
      </c>
      <c r="B2648" s="423">
        <v>2330712.107</v>
      </c>
    </row>
    <row r="2649" ht="15.75" customHeight="1">
      <c r="A2649" s="422">
        <v>41421.0</v>
      </c>
      <c r="B2649" s="423">
        <v>2321120.956</v>
      </c>
    </row>
    <row r="2650" ht="15.75" customHeight="1">
      <c r="A2650" s="422">
        <v>41420.0</v>
      </c>
      <c r="B2650" s="423">
        <v>2291442.258</v>
      </c>
    </row>
    <row r="2651" ht="15.75" customHeight="1">
      <c r="A2651" s="422">
        <v>41416.0</v>
      </c>
      <c r="B2651" s="423">
        <v>2326295.729</v>
      </c>
    </row>
    <row r="2652" ht="15.75" customHeight="1">
      <c r="A2652" s="422">
        <v>41415.0</v>
      </c>
      <c r="B2652" s="423">
        <v>2358512.024</v>
      </c>
    </row>
    <row r="2653" ht="15.75" customHeight="1">
      <c r="A2653" s="422">
        <v>41414.0</v>
      </c>
      <c r="B2653" s="423">
        <v>2381913.004</v>
      </c>
    </row>
    <row r="2654" ht="15.75" customHeight="1">
      <c r="A2654" s="422">
        <v>41413.0</v>
      </c>
      <c r="B2654" s="423">
        <v>2375821.684</v>
      </c>
    </row>
    <row r="2655" ht="15.75" customHeight="1">
      <c r="A2655" s="422">
        <v>41410.0</v>
      </c>
      <c r="B2655" s="423">
        <v>2332048.859</v>
      </c>
    </row>
    <row r="2656" ht="15.75" customHeight="1">
      <c r="A2656" s="422">
        <v>41409.0</v>
      </c>
      <c r="B2656" s="423">
        <v>2295122.052</v>
      </c>
    </row>
    <row r="2657" ht="15.75" customHeight="1">
      <c r="A2657" s="422">
        <v>41408.0</v>
      </c>
      <c r="B2657" s="423">
        <v>2320132.68</v>
      </c>
    </row>
    <row r="2658" ht="15.75" customHeight="1">
      <c r="A2658" s="422">
        <v>41407.0</v>
      </c>
      <c r="B2658" s="423">
        <v>2280827.564</v>
      </c>
    </row>
    <row r="2659" ht="15.75" customHeight="1">
      <c r="A2659" s="422">
        <v>41406.0</v>
      </c>
      <c r="B2659" s="423">
        <v>2255209.812</v>
      </c>
    </row>
    <row r="2660" ht="15.75" customHeight="1">
      <c r="A2660" s="422">
        <v>41403.0</v>
      </c>
      <c r="B2660" s="423">
        <v>2219038.268</v>
      </c>
    </row>
    <row r="2661" ht="15.75" customHeight="1">
      <c r="A2661" s="422">
        <v>41402.0</v>
      </c>
      <c r="B2661" s="423">
        <v>2201963.625</v>
      </c>
    </row>
    <row r="2662" ht="15.75" customHeight="1">
      <c r="A2662" s="422">
        <v>41401.0</v>
      </c>
      <c r="B2662" s="423">
        <v>2203814.88</v>
      </c>
    </row>
    <row r="2663" ht="15.75" customHeight="1">
      <c r="A2663" s="422">
        <v>41400.0</v>
      </c>
      <c r="B2663" s="423">
        <v>2182954.32</v>
      </c>
    </row>
    <row r="2664" ht="15.75" customHeight="1">
      <c r="A2664" s="422">
        <v>41399.0</v>
      </c>
      <c r="B2664" s="423">
        <v>2181404.101</v>
      </c>
    </row>
    <row r="2665" ht="15.75" customHeight="1">
      <c r="A2665" s="422">
        <v>41396.0</v>
      </c>
      <c r="B2665" s="423">
        <v>2182801.368</v>
      </c>
    </row>
    <row r="2666" ht="15.75" customHeight="1">
      <c r="A2666" s="422">
        <v>41394.0</v>
      </c>
      <c r="B2666" s="423">
        <v>2166577.329</v>
      </c>
    </row>
    <row r="2667" ht="15.75" customHeight="1">
      <c r="A2667" s="422">
        <v>41393.0</v>
      </c>
      <c r="B2667" s="423">
        <v>2167303.046</v>
      </c>
    </row>
    <row r="2668" ht="15.75" customHeight="1">
      <c r="A2668" s="422">
        <v>41392.0</v>
      </c>
      <c r="B2668" s="423">
        <v>2168172.156</v>
      </c>
    </row>
    <row r="2669" ht="15.75" customHeight="1">
      <c r="A2669" s="422">
        <v>41389.0</v>
      </c>
      <c r="B2669" s="423">
        <v>2185470.023</v>
      </c>
    </row>
    <row r="2670" ht="15.75" customHeight="1">
      <c r="A2670" s="422">
        <v>41388.0</v>
      </c>
      <c r="B2670" s="423">
        <v>2187557.872</v>
      </c>
    </row>
    <row r="2671" ht="15.75" customHeight="1">
      <c r="A2671" s="422">
        <v>41387.0</v>
      </c>
      <c r="B2671" s="423">
        <v>2189602.434</v>
      </c>
    </row>
    <row r="2672" ht="15.75" customHeight="1">
      <c r="A2672" s="422">
        <v>41386.0</v>
      </c>
      <c r="B2672" s="423">
        <v>2189351.085</v>
      </c>
    </row>
    <row r="2673" ht="15.75" customHeight="1">
      <c r="A2673" s="422">
        <v>41385.0</v>
      </c>
      <c r="B2673" s="423">
        <v>2193083.158</v>
      </c>
    </row>
    <row r="2674" ht="15.75" customHeight="1">
      <c r="A2674" s="422">
        <v>41382.0</v>
      </c>
      <c r="B2674" s="423">
        <v>2212525.133</v>
      </c>
    </row>
    <row r="2675" ht="15.75" customHeight="1">
      <c r="A2675" s="422">
        <v>41381.0</v>
      </c>
      <c r="B2675" s="423">
        <v>2210390.139</v>
      </c>
    </row>
    <row r="2676" ht="15.75" customHeight="1">
      <c r="A2676" s="422">
        <v>41380.0</v>
      </c>
      <c r="B2676" s="423">
        <v>2208319.118</v>
      </c>
    </row>
    <row r="2677" ht="15.75" customHeight="1">
      <c r="A2677" s="422">
        <v>41379.0</v>
      </c>
      <c r="B2677" s="423">
        <v>2236379.244</v>
      </c>
    </row>
    <row r="2678" ht="15.75" customHeight="1">
      <c r="A2678" s="422">
        <v>41375.0</v>
      </c>
      <c r="B2678" s="423">
        <v>2215251.013</v>
      </c>
    </row>
    <row r="2679" ht="15.75" customHeight="1">
      <c r="A2679" s="422">
        <v>41374.0</v>
      </c>
      <c r="B2679" s="423">
        <v>2223125.386</v>
      </c>
    </row>
    <row r="2680" ht="15.75" customHeight="1">
      <c r="A2680" s="422">
        <v>41373.0</v>
      </c>
      <c r="B2680" s="423">
        <v>2220179.491</v>
      </c>
    </row>
    <row r="2681" ht="15.75" customHeight="1">
      <c r="A2681" s="422">
        <v>41372.0</v>
      </c>
      <c r="B2681" s="423">
        <v>2189941.222</v>
      </c>
    </row>
    <row r="2682" ht="15.75" customHeight="1">
      <c r="A2682" s="422">
        <v>41371.0</v>
      </c>
      <c r="B2682" s="423">
        <v>2182603.308</v>
      </c>
    </row>
    <row r="2683" ht="15.75" customHeight="1">
      <c r="A2683" s="422">
        <v>41368.0</v>
      </c>
      <c r="B2683" s="423">
        <v>2183135.947</v>
      </c>
    </row>
    <row r="2684" ht="15.75" customHeight="1">
      <c r="A2684" s="422">
        <v>41367.0</v>
      </c>
      <c r="B2684" s="423">
        <v>2190147.786</v>
      </c>
    </row>
    <row r="2685" ht="15.75" customHeight="1">
      <c r="A2685" s="422">
        <v>41366.0</v>
      </c>
      <c r="B2685" s="423">
        <v>2181111.485</v>
      </c>
    </row>
    <row r="2686" ht="15.75" customHeight="1">
      <c r="A2686" s="422">
        <v>41365.0</v>
      </c>
      <c r="B2686" s="423">
        <v>2160241.177</v>
      </c>
    </row>
    <row r="2687" ht="15.75" customHeight="1">
      <c r="A2687" s="422">
        <v>41364.0</v>
      </c>
      <c r="B2687" s="423">
        <v>2211708.726</v>
      </c>
    </row>
    <row r="2688" ht="15.75" customHeight="1">
      <c r="A2688" s="422">
        <v>41361.0</v>
      </c>
      <c r="B2688" s="423">
        <v>2242365.195</v>
      </c>
    </row>
    <row r="2689" ht="15.75" customHeight="1">
      <c r="A2689" s="422">
        <v>41360.0</v>
      </c>
      <c r="B2689" s="423">
        <v>2220612.743</v>
      </c>
    </row>
    <row r="2690" ht="15.75" customHeight="1">
      <c r="A2690" s="422">
        <v>41358.0</v>
      </c>
      <c r="B2690" s="423">
        <v>2252984.711</v>
      </c>
    </row>
    <row r="2691" ht="15.75" customHeight="1">
      <c r="A2691" s="422">
        <v>41357.0</v>
      </c>
      <c r="B2691" s="423">
        <v>2271243.002</v>
      </c>
    </row>
    <row r="2692" ht="15.75" customHeight="1">
      <c r="A2692" s="422">
        <v>41353.0</v>
      </c>
      <c r="B2692" s="423">
        <v>2310271.682</v>
      </c>
    </row>
    <row r="2693" ht="15.75" customHeight="1">
      <c r="A2693" s="422">
        <v>41352.0</v>
      </c>
      <c r="B2693" s="423">
        <v>2314457.985</v>
      </c>
    </row>
    <row r="2694" ht="15.75" customHeight="1">
      <c r="A2694" s="422">
        <v>41351.0</v>
      </c>
      <c r="B2694" s="423">
        <v>2300947.735</v>
      </c>
    </row>
    <row r="2695" ht="15.75" customHeight="1">
      <c r="A2695" s="422">
        <v>41347.0</v>
      </c>
      <c r="B2695" s="423">
        <v>2295042.409</v>
      </c>
    </row>
    <row r="2696" ht="15.75" customHeight="1">
      <c r="A2696" s="422">
        <v>41346.0</v>
      </c>
      <c r="B2696" s="423">
        <v>2293682.238</v>
      </c>
    </row>
    <row r="2697" ht="15.75" customHeight="1">
      <c r="A2697" s="422">
        <v>41345.0</v>
      </c>
      <c r="B2697" s="423">
        <v>2269190.231</v>
      </c>
    </row>
    <row r="2698" ht="15.75" customHeight="1">
      <c r="A2698" s="422">
        <v>41344.0</v>
      </c>
      <c r="B2698" s="423">
        <v>2259096.294</v>
      </c>
    </row>
    <row r="2699" ht="15.75" customHeight="1">
      <c r="A2699" s="422">
        <v>41343.0</v>
      </c>
      <c r="B2699" s="423">
        <v>2273691.735</v>
      </c>
    </row>
    <row r="2700" ht="15.75" customHeight="1">
      <c r="A2700" s="422">
        <v>41340.0</v>
      </c>
      <c r="B2700" s="423">
        <v>2295002.272</v>
      </c>
    </row>
    <row r="2701" ht="15.75" customHeight="1">
      <c r="A2701" s="422">
        <v>41339.0</v>
      </c>
      <c r="B2701" s="423">
        <v>2306605.895</v>
      </c>
    </row>
    <row r="2702" ht="15.75" customHeight="1">
      <c r="A2702" s="422">
        <v>41338.0</v>
      </c>
      <c r="B2702" s="423">
        <v>2311532.171</v>
      </c>
    </row>
    <row r="2703" ht="15.75" customHeight="1">
      <c r="A2703" s="422">
        <v>41337.0</v>
      </c>
      <c r="B2703" s="423">
        <v>2322937.024</v>
      </c>
    </row>
    <row r="2704" ht="15.75" customHeight="1">
      <c r="A2704" s="422">
        <v>41336.0</v>
      </c>
      <c r="B2704" s="423">
        <v>2260205.207</v>
      </c>
    </row>
    <row r="2705" ht="15.75" customHeight="1">
      <c r="A2705" s="422">
        <v>41333.0</v>
      </c>
      <c r="B2705" s="423">
        <v>2335771.859</v>
      </c>
    </row>
    <row r="2706" ht="15.75" customHeight="1">
      <c r="A2706" s="422">
        <v>41332.0</v>
      </c>
      <c r="B2706" s="423">
        <v>2330255.314</v>
      </c>
    </row>
    <row r="2707" ht="15.75" customHeight="1">
      <c r="A2707" s="422">
        <v>41331.0</v>
      </c>
      <c r="B2707" s="423">
        <v>2378787.548</v>
      </c>
    </row>
    <row r="2708" ht="15.75" customHeight="1">
      <c r="A2708" s="422">
        <v>41330.0</v>
      </c>
      <c r="B2708" s="423">
        <v>2351893.79</v>
      </c>
    </row>
    <row r="2709" ht="15.75" customHeight="1">
      <c r="A2709" s="422">
        <v>41329.0</v>
      </c>
      <c r="B2709" s="423">
        <v>2377571.996</v>
      </c>
    </row>
    <row r="2710" ht="15.75" customHeight="1">
      <c r="A2710" s="422">
        <v>41325.0</v>
      </c>
      <c r="B2710" s="423">
        <v>2425340.935</v>
      </c>
    </row>
    <row r="2711" ht="15.75" customHeight="1">
      <c r="A2711" s="422">
        <v>41324.0</v>
      </c>
      <c r="B2711" s="423">
        <v>2446003.331</v>
      </c>
    </row>
    <row r="2712" ht="15.75" customHeight="1">
      <c r="A2712" s="422">
        <v>41323.0</v>
      </c>
      <c r="B2712" s="423">
        <v>2465128.319</v>
      </c>
    </row>
    <row r="2713" ht="15.75" customHeight="1">
      <c r="A2713" s="422">
        <v>41322.0</v>
      </c>
      <c r="B2713" s="423">
        <v>2471889.949</v>
      </c>
    </row>
    <row r="2714" ht="15.75" customHeight="1">
      <c r="A2714" s="422">
        <v>41319.0</v>
      </c>
      <c r="B2714" s="423">
        <v>2479706.14</v>
      </c>
    </row>
    <row r="2715" ht="15.75" customHeight="1">
      <c r="A2715" s="422">
        <v>41318.0</v>
      </c>
      <c r="B2715" s="423">
        <v>2459702.294</v>
      </c>
    </row>
    <row r="2716" ht="15.75" customHeight="1">
      <c r="A2716" s="422">
        <v>41317.0</v>
      </c>
      <c r="B2716" s="423">
        <v>2452640.095</v>
      </c>
    </row>
    <row r="2717" ht="15.75" customHeight="1">
      <c r="A2717" s="422">
        <v>41316.0</v>
      </c>
      <c r="B2717" s="423">
        <v>2463792.805</v>
      </c>
    </row>
    <row r="2718" ht="15.75" customHeight="1">
      <c r="A2718" s="422">
        <v>41315.0</v>
      </c>
      <c r="B2718" s="423">
        <v>2458923.478</v>
      </c>
    </row>
    <row r="2719" ht="15.75" customHeight="1">
      <c r="A2719" s="422">
        <v>41312.0</v>
      </c>
      <c r="B2719" s="423">
        <v>2443786.015</v>
      </c>
    </row>
    <row r="2720" ht="15.75" customHeight="1">
      <c r="A2720" s="422">
        <v>41311.0</v>
      </c>
      <c r="B2720" s="423">
        <v>2444828.436</v>
      </c>
    </row>
    <row r="2721" ht="15.75" customHeight="1">
      <c r="A2721" s="422">
        <v>41310.0</v>
      </c>
      <c r="B2721" s="423">
        <v>2440372.398</v>
      </c>
    </row>
    <row r="2722" ht="15.75" customHeight="1">
      <c r="A2722" s="422">
        <v>41309.0</v>
      </c>
      <c r="B2722" s="423">
        <v>2424235.892</v>
      </c>
    </row>
    <row r="2723" ht="15.75" customHeight="1">
      <c r="A2723" s="422">
        <v>41308.0</v>
      </c>
      <c r="B2723" s="423">
        <v>2415789.43</v>
      </c>
    </row>
    <row r="2724" ht="15.75" customHeight="1">
      <c r="A2724" s="422">
        <v>41305.0</v>
      </c>
      <c r="B2724" s="423">
        <v>2403673.003</v>
      </c>
    </row>
    <row r="2725" ht="15.75" customHeight="1">
      <c r="A2725" s="422">
        <v>41304.0</v>
      </c>
      <c r="B2725" s="423">
        <v>2401120.932</v>
      </c>
    </row>
    <row r="2726" ht="15.75" customHeight="1">
      <c r="A2726" s="422">
        <v>41303.0</v>
      </c>
      <c r="B2726" s="423">
        <v>2411226.286</v>
      </c>
    </row>
    <row r="2727" ht="15.75" customHeight="1">
      <c r="A2727" s="422">
        <v>41302.0</v>
      </c>
      <c r="B2727" s="423">
        <v>2387780.781</v>
      </c>
    </row>
    <row r="2728" ht="15.75" customHeight="1">
      <c r="A2728" s="422">
        <v>41301.0</v>
      </c>
      <c r="B2728" s="423">
        <v>2376669.849</v>
      </c>
    </row>
    <row r="2729" ht="15.75" customHeight="1">
      <c r="A2729" s="422">
        <v>41298.0</v>
      </c>
      <c r="B2729" s="423">
        <v>2375699.368</v>
      </c>
    </row>
    <row r="2730" ht="15.75" customHeight="1">
      <c r="A2730" s="422">
        <v>41297.0</v>
      </c>
      <c r="B2730" s="423">
        <v>2368684.007</v>
      </c>
    </row>
    <row r="2731" ht="15.75" customHeight="1">
      <c r="A2731" s="422">
        <v>41296.0</v>
      </c>
      <c r="B2731" s="423">
        <v>2362964.861</v>
      </c>
    </row>
    <row r="2732" ht="15.75" customHeight="1">
      <c r="A2732" s="422">
        <v>41295.0</v>
      </c>
      <c r="B2732" s="423">
        <v>2352345.482</v>
      </c>
    </row>
    <row r="2733" ht="15.75" customHeight="1">
      <c r="A2733" s="422">
        <v>41294.0</v>
      </c>
      <c r="B2733" s="423">
        <v>2364048.155</v>
      </c>
    </row>
    <row r="2734" ht="15.75" customHeight="1">
      <c r="A2734" s="422">
        <v>41291.0</v>
      </c>
      <c r="B2734" s="423">
        <v>2376953.815</v>
      </c>
    </row>
    <row r="2735" ht="15.75" customHeight="1">
      <c r="A2735" s="422">
        <v>41290.0</v>
      </c>
      <c r="B2735" s="423">
        <v>2362382.571</v>
      </c>
    </row>
    <row r="2736" ht="15.75" customHeight="1">
      <c r="A2736" s="422">
        <v>41289.0</v>
      </c>
      <c r="B2736" s="423">
        <v>2355723.933</v>
      </c>
    </row>
    <row r="2737" ht="15.75" customHeight="1">
      <c r="A2737" s="422">
        <v>41288.0</v>
      </c>
      <c r="B2737" s="423">
        <v>2355791.597</v>
      </c>
    </row>
    <row r="2738" ht="15.75" customHeight="1">
      <c r="A2738" s="422">
        <v>41287.0</v>
      </c>
      <c r="B2738" s="423">
        <v>2361391.368</v>
      </c>
    </row>
    <row r="2739" ht="15.75" customHeight="1">
      <c r="A2739" s="422">
        <v>41284.0</v>
      </c>
      <c r="B2739" s="423">
        <v>2366697.123</v>
      </c>
    </row>
    <row r="2740" ht="15.75" customHeight="1">
      <c r="A2740" s="422">
        <v>41283.0</v>
      </c>
      <c r="B2740" s="423">
        <v>2360824.798</v>
      </c>
    </row>
    <row r="2741" ht="15.75" customHeight="1">
      <c r="A2741" s="422">
        <v>41282.0</v>
      </c>
      <c r="B2741" s="423">
        <v>2359621.281</v>
      </c>
    </row>
    <row r="2742" ht="15.75" customHeight="1">
      <c r="A2742" s="422">
        <v>41281.0</v>
      </c>
      <c r="B2742" s="423">
        <v>2363291.253</v>
      </c>
    </row>
    <row r="2743" ht="15.75" customHeight="1">
      <c r="A2743" s="422">
        <v>41280.0</v>
      </c>
      <c r="B2743" s="423">
        <v>2378256.485</v>
      </c>
    </row>
    <row r="2744" ht="15.75" customHeight="1">
      <c r="A2744" s="422">
        <v>41277.0</v>
      </c>
      <c r="B2744" s="423">
        <v>2377980.107</v>
      </c>
    </row>
    <row r="2745" ht="15.75" customHeight="1">
      <c r="A2745" s="422">
        <v>41276.0</v>
      </c>
      <c r="B2745" s="423">
        <v>2367533.036</v>
      </c>
    </row>
    <row r="2746" ht="15.75" customHeight="1">
      <c r="A2746" s="422">
        <v>41275.0</v>
      </c>
      <c r="B2746" s="423">
        <v>2390526.047</v>
      </c>
    </row>
    <row r="2747" ht="15.75" customHeight="1">
      <c r="A2747" s="422">
        <v>41273.0</v>
      </c>
      <c r="B2747" s="423">
        <v>2403555.623</v>
      </c>
    </row>
    <row r="2748" ht="15.75" customHeight="1">
      <c r="A2748" s="422">
        <v>41270.0</v>
      </c>
      <c r="B2748" s="423">
        <v>2397052.679</v>
      </c>
    </row>
    <row r="2749" ht="15.75" customHeight="1">
      <c r="A2749" s="422">
        <v>41269.0</v>
      </c>
      <c r="B2749" s="423">
        <v>2384977.784</v>
      </c>
    </row>
    <row r="2750" ht="15.75" customHeight="1">
      <c r="A2750" s="422">
        <v>41267.0</v>
      </c>
      <c r="B2750" s="423">
        <v>2372102.411</v>
      </c>
    </row>
    <row r="2751" ht="15.75" customHeight="1">
      <c r="A2751" s="422">
        <v>41266.0</v>
      </c>
      <c r="B2751" s="423">
        <v>2366764.702</v>
      </c>
    </row>
    <row r="2752" ht="15.75" customHeight="1">
      <c r="A2752" s="422">
        <v>41263.0</v>
      </c>
      <c r="B2752" s="423">
        <v>2380051.394</v>
      </c>
    </row>
    <row r="2753" ht="15.75" customHeight="1">
      <c r="A2753" s="422">
        <v>41262.0</v>
      </c>
      <c r="B2753" s="423">
        <v>2382509.349</v>
      </c>
    </row>
    <row r="2754" ht="15.75" customHeight="1">
      <c r="A2754" s="422">
        <v>41261.0</v>
      </c>
      <c r="B2754" s="423">
        <v>2364194.269</v>
      </c>
    </row>
    <row r="2755" ht="15.75" customHeight="1">
      <c r="A2755" s="422">
        <v>41260.0</v>
      </c>
      <c r="B2755" s="423">
        <v>2382346.796</v>
      </c>
    </row>
    <row r="2756" ht="15.75" customHeight="1">
      <c r="A2756" s="422">
        <v>41256.0</v>
      </c>
      <c r="B2756" s="423">
        <v>2345008.399</v>
      </c>
    </row>
    <row r="2757" ht="15.75" customHeight="1">
      <c r="A2757" s="422">
        <v>41255.0</v>
      </c>
      <c r="B2757" s="423">
        <v>2332820.28</v>
      </c>
    </row>
    <row r="2758" ht="15.75" customHeight="1">
      <c r="A2758" s="422">
        <v>41254.0</v>
      </c>
      <c r="B2758" s="423">
        <v>2328433.499</v>
      </c>
    </row>
    <row r="2759" ht="15.75" customHeight="1">
      <c r="A2759" s="422">
        <v>41253.0</v>
      </c>
      <c r="B2759" s="423">
        <v>2310144.419</v>
      </c>
    </row>
    <row r="2760" ht="15.75" customHeight="1">
      <c r="A2760" s="422">
        <v>41252.0</v>
      </c>
      <c r="B2760" s="423">
        <v>2316514.733</v>
      </c>
    </row>
    <row r="2761" ht="15.75" customHeight="1">
      <c r="A2761" s="422">
        <v>41249.0</v>
      </c>
      <c r="B2761" s="423">
        <v>2331791.192</v>
      </c>
    </row>
    <row r="2762" ht="15.75" customHeight="1">
      <c r="A2762" s="422">
        <v>41248.0</v>
      </c>
      <c r="B2762" s="423">
        <v>2343325.991</v>
      </c>
    </row>
    <row r="2763" ht="15.75" customHeight="1">
      <c r="A2763" s="422">
        <v>41247.0</v>
      </c>
      <c r="B2763" s="423">
        <v>2333016.182</v>
      </c>
    </row>
    <row r="2764" ht="15.75" customHeight="1">
      <c r="A2764" s="422">
        <v>41246.0</v>
      </c>
      <c r="B2764" s="423">
        <v>2331098.27</v>
      </c>
    </row>
    <row r="2765" ht="15.75" customHeight="1">
      <c r="A2765" s="422">
        <v>41245.0</v>
      </c>
      <c r="B2765" s="423">
        <v>2362570.654</v>
      </c>
    </row>
    <row r="2766" ht="15.75" customHeight="1">
      <c r="A2766" s="422">
        <v>41242.0</v>
      </c>
      <c r="B2766" s="423">
        <v>2384306.92</v>
      </c>
    </row>
    <row r="2767" ht="15.75" customHeight="1">
      <c r="A2767" s="422">
        <v>41241.0</v>
      </c>
      <c r="B2767" s="423">
        <v>2287037.478</v>
      </c>
    </row>
    <row r="2768" ht="15.75" customHeight="1">
      <c r="A2768" s="422">
        <v>41240.0</v>
      </c>
      <c r="B2768" s="423">
        <v>2302458.496</v>
      </c>
    </row>
    <row r="2769" ht="15.75" customHeight="1">
      <c r="A2769" s="422">
        <v>41239.0</v>
      </c>
      <c r="B2769" s="423">
        <v>2313708.779</v>
      </c>
    </row>
    <row r="2770" ht="15.75" customHeight="1">
      <c r="A2770" s="422">
        <v>41235.0</v>
      </c>
      <c r="B2770" s="423">
        <v>2355060.423</v>
      </c>
    </row>
    <row r="2771" ht="15.75" customHeight="1">
      <c r="A2771" s="422">
        <v>41234.0</v>
      </c>
      <c r="B2771" s="423">
        <v>2354974.795</v>
      </c>
    </row>
    <row r="2772" ht="15.75" customHeight="1">
      <c r="A2772" s="422">
        <v>41233.0</v>
      </c>
      <c r="B2772" s="423">
        <v>2360380.686</v>
      </c>
    </row>
    <row r="2773" ht="15.75" customHeight="1">
      <c r="A2773" s="422">
        <v>41232.0</v>
      </c>
      <c r="B2773" s="423">
        <v>2388687.009</v>
      </c>
    </row>
    <row r="2774" ht="15.75" customHeight="1">
      <c r="A2774" s="422">
        <v>41231.0</v>
      </c>
      <c r="B2774" s="423">
        <v>2439355.905</v>
      </c>
    </row>
    <row r="2775" ht="15.75" customHeight="1">
      <c r="A2775" s="422">
        <v>41228.0</v>
      </c>
      <c r="B2775" s="423">
        <v>2450875.5</v>
      </c>
    </row>
    <row r="2776" ht="15.75" customHeight="1">
      <c r="A2776" s="422">
        <v>41227.0</v>
      </c>
      <c r="B2776" s="423">
        <v>2424047.177</v>
      </c>
    </row>
    <row r="2777" ht="15.75" customHeight="1">
      <c r="A2777" s="422">
        <v>41226.0</v>
      </c>
      <c r="B2777" s="423">
        <v>2417634.954</v>
      </c>
    </row>
    <row r="2778" ht="15.75" customHeight="1">
      <c r="A2778" s="422">
        <v>41225.0</v>
      </c>
      <c r="B2778" s="423">
        <v>2386804.092</v>
      </c>
    </row>
    <row r="2779" ht="15.75" customHeight="1">
      <c r="A2779" s="422">
        <v>41224.0</v>
      </c>
      <c r="B2779" s="423">
        <v>2399878.651</v>
      </c>
    </row>
    <row r="2780" ht="15.75" customHeight="1">
      <c r="A2780" s="422">
        <v>41221.0</v>
      </c>
      <c r="B2780" s="423">
        <v>2442868.269</v>
      </c>
    </row>
    <row r="2781" ht="15.75" customHeight="1">
      <c r="A2781" s="422">
        <v>41220.0</v>
      </c>
      <c r="B2781" s="423">
        <v>2444580.313</v>
      </c>
    </row>
    <row r="2782" ht="15.75" customHeight="1">
      <c r="A2782" s="422">
        <v>41219.0</v>
      </c>
      <c r="B2782" s="423">
        <v>2462972.285</v>
      </c>
    </row>
    <row r="2783" ht="15.75" customHeight="1">
      <c r="A2783" s="422">
        <v>41218.0</v>
      </c>
      <c r="B2783" s="423">
        <v>2465760.331</v>
      </c>
    </row>
    <row r="2784" ht="15.75" customHeight="1">
      <c r="A2784" s="422">
        <v>41217.0</v>
      </c>
      <c r="B2784" s="423">
        <v>2471475.315</v>
      </c>
    </row>
    <row r="2785" ht="15.75" customHeight="1">
      <c r="A2785" s="422">
        <v>41214.0</v>
      </c>
      <c r="B2785" s="423">
        <v>2505230.596</v>
      </c>
    </row>
    <row r="2786" ht="15.75" customHeight="1">
      <c r="A2786" s="422">
        <v>41213.0</v>
      </c>
      <c r="B2786" s="423">
        <v>2508797.328</v>
      </c>
    </row>
    <row r="2787" ht="15.75" customHeight="1">
      <c r="A2787" s="422">
        <v>41212.0</v>
      </c>
      <c r="B2787" s="423">
        <v>2532464.421</v>
      </c>
    </row>
    <row r="2788" ht="15.75" customHeight="1">
      <c r="A2788" s="422">
        <v>41205.0</v>
      </c>
      <c r="B2788" s="423">
        <v>2543598.639</v>
      </c>
    </row>
    <row r="2789" ht="15.75" customHeight="1">
      <c r="A2789" s="422">
        <v>41204.0</v>
      </c>
      <c r="B2789" s="423">
        <v>2520932.05</v>
      </c>
    </row>
    <row r="2790" ht="15.75" customHeight="1">
      <c r="A2790" s="422">
        <v>41203.0</v>
      </c>
      <c r="B2790" s="423">
        <v>2490830.191</v>
      </c>
    </row>
    <row r="2791" ht="15.75" customHeight="1">
      <c r="A2791" s="422">
        <v>41200.0</v>
      </c>
      <c r="B2791" s="423">
        <v>2500293.108</v>
      </c>
    </row>
    <row r="2792" ht="15.75" customHeight="1">
      <c r="A2792" s="422">
        <v>41199.0</v>
      </c>
      <c r="B2792" s="423">
        <v>2497601.985</v>
      </c>
    </row>
    <row r="2793" ht="15.75" customHeight="1">
      <c r="A2793" s="422">
        <v>41198.0</v>
      </c>
      <c r="B2793" s="423">
        <v>2507973.801</v>
      </c>
    </row>
    <row r="2794" ht="15.75" customHeight="1">
      <c r="A2794" s="422">
        <v>41197.0</v>
      </c>
      <c r="B2794" s="423">
        <v>2504458.321</v>
      </c>
    </row>
    <row r="2795" ht="15.75" customHeight="1">
      <c r="A2795" s="422">
        <v>41196.0</v>
      </c>
      <c r="B2795" s="423">
        <v>2497163.255</v>
      </c>
    </row>
    <row r="2796" ht="15.75" customHeight="1">
      <c r="A2796" s="422">
        <v>41193.0</v>
      </c>
      <c r="B2796" s="423">
        <v>2511739.661</v>
      </c>
    </row>
    <row r="2797" ht="15.75" customHeight="1">
      <c r="A2797" s="422">
        <v>41192.0</v>
      </c>
      <c r="B2797" s="423">
        <v>2518172.628</v>
      </c>
    </row>
    <row r="2798" ht="15.75" customHeight="1">
      <c r="A2798" s="422">
        <v>41191.0</v>
      </c>
      <c r="B2798" s="423">
        <v>2553124.753</v>
      </c>
    </row>
    <row r="2799" ht="15.75" customHeight="1">
      <c r="A2799" s="422">
        <v>41190.0</v>
      </c>
      <c r="B2799" s="423">
        <v>2511505.479</v>
      </c>
    </row>
    <row r="2800" ht="15.75" customHeight="1">
      <c r="A2800" s="422">
        <v>41189.0</v>
      </c>
      <c r="B2800" s="423">
        <v>2529450.617</v>
      </c>
    </row>
    <row r="2801" ht="15.75" customHeight="1">
      <c r="A2801" s="422">
        <v>41186.0</v>
      </c>
      <c r="B2801" s="423">
        <v>2574587.518</v>
      </c>
    </row>
    <row r="2802" ht="15.75" customHeight="1">
      <c r="A2802" s="422">
        <v>41185.0</v>
      </c>
      <c r="B2802" s="423">
        <v>2582370.668</v>
      </c>
    </row>
    <row r="2803" ht="15.75" customHeight="1">
      <c r="A2803" s="422">
        <v>41184.0</v>
      </c>
      <c r="B2803" s="423">
        <v>2603252.021</v>
      </c>
    </row>
    <row r="2804" ht="15.75" customHeight="1">
      <c r="A2804" s="422">
        <v>41183.0</v>
      </c>
      <c r="B2804" s="423">
        <v>2554820.555</v>
      </c>
    </row>
    <row r="2805" ht="15.75" customHeight="1">
      <c r="A2805" s="422">
        <v>41182.0</v>
      </c>
      <c r="B2805" s="423">
        <v>2530790.126</v>
      </c>
    </row>
    <row r="2806" ht="15.75" customHeight="1">
      <c r="A2806" s="422">
        <v>41179.0</v>
      </c>
      <c r="B2806" s="423">
        <v>2590133.74</v>
      </c>
    </row>
    <row r="2807" ht="15.75" customHeight="1">
      <c r="A2807" s="422">
        <v>41178.0</v>
      </c>
      <c r="B2807" s="423">
        <v>2609483.382</v>
      </c>
    </row>
    <row r="2808" ht="15.75" customHeight="1">
      <c r="A2808" s="422">
        <v>41177.0</v>
      </c>
      <c r="B2808" s="423">
        <v>2625076.04</v>
      </c>
    </row>
    <row r="2809" ht="15.75" customHeight="1">
      <c r="A2809" s="422">
        <v>41176.0</v>
      </c>
      <c r="B2809" s="423">
        <v>2609225.425</v>
      </c>
    </row>
    <row r="2810" ht="15.75" customHeight="1">
      <c r="A2810" s="422">
        <v>41175.0</v>
      </c>
      <c r="B2810" s="423">
        <v>2638821.36</v>
      </c>
    </row>
    <row r="2811" ht="15.75" customHeight="1">
      <c r="A2811" s="422">
        <v>41172.0</v>
      </c>
      <c r="B2811" s="423">
        <v>2584358.401</v>
      </c>
    </row>
    <row r="2812" ht="15.75" customHeight="1">
      <c r="A2812" s="422">
        <v>41171.0</v>
      </c>
      <c r="B2812" s="423">
        <v>2585019.758</v>
      </c>
    </row>
    <row r="2813" ht="15.75" customHeight="1">
      <c r="A2813" s="422">
        <v>41170.0</v>
      </c>
      <c r="B2813" s="423">
        <v>2566449.299</v>
      </c>
    </row>
    <row r="2814" ht="15.75" customHeight="1">
      <c r="A2814" s="422">
        <v>41169.0</v>
      </c>
      <c r="B2814" s="423">
        <v>2523601.999</v>
      </c>
    </row>
    <row r="2815" ht="15.75" customHeight="1">
      <c r="A2815" s="422">
        <v>41168.0</v>
      </c>
      <c r="B2815" s="423">
        <v>2529279.292</v>
      </c>
    </row>
    <row r="2816" ht="15.75" customHeight="1">
      <c r="A2816" s="422">
        <v>41165.0</v>
      </c>
      <c r="B2816" s="423">
        <v>2475679.568</v>
      </c>
    </row>
    <row r="2817" ht="15.75" customHeight="1">
      <c r="A2817" s="422">
        <v>41164.0</v>
      </c>
      <c r="B2817" s="423">
        <v>2469857.838</v>
      </c>
    </row>
    <row r="2818" ht="15.75" customHeight="1">
      <c r="A2818" s="422">
        <v>41163.0</v>
      </c>
      <c r="B2818" s="423">
        <v>2467664.279</v>
      </c>
    </row>
    <row r="2819" ht="15.75" customHeight="1">
      <c r="A2819" s="422">
        <v>41162.0</v>
      </c>
      <c r="B2819" s="423">
        <v>2443392.882</v>
      </c>
    </row>
    <row r="2820" ht="15.75" customHeight="1">
      <c r="A2820" s="422">
        <v>41161.0</v>
      </c>
      <c r="B2820" s="423">
        <v>2451007.625</v>
      </c>
    </row>
    <row r="2821" ht="15.75" customHeight="1">
      <c r="A2821" s="422">
        <v>41158.0</v>
      </c>
      <c r="B2821" s="423">
        <v>2423025.586</v>
      </c>
    </row>
    <row r="2822" ht="15.75" customHeight="1">
      <c r="A2822" s="422">
        <v>41157.0</v>
      </c>
      <c r="B2822" s="423">
        <v>2439614.387</v>
      </c>
    </row>
    <row r="2823" ht="15.75" customHeight="1">
      <c r="A2823" s="422">
        <v>41156.0</v>
      </c>
      <c r="B2823" s="423">
        <v>2485629.408</v>
      </c>
    </row>
    <row r="2824" ht="15.75" customHeight="1">
      <c r="A2824" s="422">
        <v>41155.0</v>
      </c>
      <c r="B2824" s="423">
        <v>2479045.92</v>
      </c>
    </row>
    <row r="2825" ht="15.75" customHeight="1">
      <c r="A2825" s="422">
        <v>41154.0</v>
      </c>
      <c r="B2825" s="423">
        <v>2470648.173</v>
      </c>
    </row>
    <row r="2826" ht="15.75" customHeight="1">
      <c r="A2826" s="422">
        <v>41151.0</v>
      </c>
      <c r="B2826" s="423">
        <v>2470253.705</v>
      </c>
    </row>
    <row r="2827" ht="15.75" customHeight="1">
      <c r="A2827" s="422">
        <v>41150.0</v>
      </c>
      <c r="B2827" s="423">
        <v>2478014.374</v>
      </c>
    </row>
    <row r="2828" ht="15.75" customHeight="1">
      <c r="A2828" s="422">
        <v>41149.0</v>
      </c>
      <c r="B2828" s="423">
        <v>2406035.069</v>
      </c>
    </row>
    <row r="2829" ht="15.75" customHeight="1">
      <c r="A2829" s="422">
        <v>41148.0</v>
      </c>
      <c r="B2829" s="423">
        <v>2422943.013</v>
      </c>
    </row>
    <row r="2830" ht="15.75" customHeight="1">
      <c r="A2830" s="422">
        <v>41147.0</v>
      </c>
      <c r="B2830" s="423">
        <v>2438383.011</v>
      </c>
    </row>
    <row r="2831" ht="15.75" customHeight="1">
      <c r="A2831" s="422">
        <v>41135.0</v>
      </c>
      <c r="B2831" s="423">
        <v>2382222.58</v>
      </c>
    </row>
    <row r="2832" ht="15.75" customHeight="1">
      <c r="A2832" s="422">
        <v>41134.0</v>
      </c>
      <c r="B2832" s="423">
        <v>2365823.113</v>
      </c>
    </row>
    <row r="2833" ht="15.75" customHeight="1">
      <c r="A2833" s="422">
        <v>41133.0</v>
      </c>
      <c r="B2833" s="423">
        <v>2378455.025</v>
      </c>
    </row>
    <row r="2834" ht="15.75" customHeight="1">
      <c r="A2834" s="422">
        <v>41129.0</v>
      </c>
      <c r="B2834" s="423">
        <v>2343091.671</v>
      </c>
    </row>
    <row r="2835" ht="15.75" customHeight="1">
      <c r="A2835" s="422">
        <v>41128.0</v>
      </c>
      <c r="B2835" s="423">
        <v>2320643.865</v>
      </c>
    </row>
    <row r="2836" ht="15.75" customHeight="1">
      <c r="A2836" s="422">
        <v>41127.0</v>
      </c>
      <c r="B2836" s="423">
        <v>2317852.327</v>
      </c>
    </row>
    <row r="2837" ht="15.75" customHeight="1">
      <c r="A2837" s="422">
        <v>41126.0</v>
      </c>
      <c r="B2837" s="423">
        <v>2297796.321</v>
      </c>
    </row>
    <row r="2838" ht="15.75" customHeight="1">
      <c r="A2838" s="422">
        <v>41123.0</v>
      </c>
      <c r="B2838" s="423">
        <v>2322290.542</v>
      </c>
    </row>
    <row r="2839" ht="15.75" customHeight="1">
      <c r="A2839" s="422">
        <v>41122.0</v>
      </c>
      <c r="B2839" s="423">
        <v>2340628.443</v>
      </c>
    </row>
    <row r="2840" ht="15.75" customHeight="1">
      <c r="A2840" s="422">
        <v>41120.0</v>
      </c>
      <c r="B2840" s="423">
        <v>2355913.389</v>
      </c>
    </row>
    <row r="2841" ht="15.75" customHeight="1">
      <c r="A2841" s="422">
        <v>41119.0</v>
      </c>
      <c r="B2841" s="423">
        <v>2384859.656</v>
      </c>
    </row>
    <row r="2842" ht="15.75" customHeight="1">
      <c r="A2842" s="422">
        <v>41116.0</v>
      </c>
      <c r="B2842" s="423">
        <v>2406838.601</v>
      </c>
    </row>
    <row r="2843" ht="15.75" customHeight="1">
      <c r="A2843" s="422">
        <v>41115.0</v>
      </c>
      <c r="B2843" s="423">
        <v>2380383.266</v>
      </c>
    </row>
    <row r="2844" ht="15.75" customHeight="1">
      <c r="A2844" s="422">
        <v>41114.0</v>
      </c>
      <c r="B2844" s="423">
        <v>2420871.783</v>
      </c>
    </row>
    <row r="2845" ht="15.75" customHeight="1">
      <c r="A2845" s="422">
        <v>41113.0</v>
      </c>
      <c r="B2845" s="423">
        <v>2373677.648</v>
      </c>
    </row>
    <row r="2846" ht="15.75" customHeight="1">
      <c r="A2846" s="422">
        <v>41112.0</v>
      </c>
      <c r="B2846" s="423">
        <v>2339765.564</v>
      </c>
    </row>
    <row r="2847" ht="15.75" customHeight="1">
      <c r="A2847" s="422">
        <v>41109.0</v>
      </c>
      <c r="B2847" s="423">
        <v>2355126.262</v>
      </c>
    </row>
    <row r="2848" ht="15.75" customHeight="1">
      <c r="A2848" s="422">
        <v>41108.0</v>
      </c>
      <c r="B2848" s="423">
        <v>2359552.589</v>
      </c>
    </row>
    <row r="2849" ht="15.75" customHeight="1">
      <c r="A2849" s="422">
        <v>41107.0</v>
      </c>
      <c r="B2849" s="423">
        <v>2291950.291</v>
      </c>
    </row>
    <row r="2850" ht="15.75" customHeight="1">
      <c r="A2850" s="422">
        <v>41106.0</v>
      </c>
      <c r="B2850" s="423">
        <v>2277392.544</v>
      </c>
    </row>
    <row r="2851" ht="15.75" customHeight="1">
      <c r="A2851" s="422">
        <v>41105.0</v>
      </c>
      <c r="B2851" s="423">
        <v>2281992.563</v>
      </c>
    </row>
    <row r="2852" ht="15.75" customHeight="1">
      <c r="A2852" s="422">
        <v>41102.0</v>
      </c>
      <c r="B2852" s="423">
        <v>2352000.377</v>
      </c>
    </row>
    <row r="2853" ht="15.75" customHeight="1">
      <c r="A2853" s="422">
        <v>41101.0</v>
      </c>
      <c r="B2853" s="423">
        <v>2314728.264</v>
      </c>
    </row>
    <row r="2854" ht="15.75" customHeight="1">
      <c r="A2854" s="422">
        <v>41100.0</v>
      </c>
      <c r="B2854" s="423">
        <v>2279089.349</v>
      </c>
    </row>
    <row r="2855" ht="15.75" customHeight="1">
      <c r="A2855" s="422">
        <v>41099.0</v>
      </c>
      <c r="B2855" s="423">
        <v>2344891.348</v>
      </c>
    </row>
    <row r="2856" ht="15.75" customHeight="1">
      <c r="A2856" s="422">
        <v>41098.0</v>
      </c>
      <c r="B2856" s="423">
        <v>2396805.446</v>
      </c>
    </row>
    <row r="2857" ht="15.75" customHeight="1">
      <c r="A2857" s="422">
        <v>41095.0</v>
      </c>
      <c r="B2857" s="423">
        <v>2403688.549</v>
      </c>
    </row>
    <row r="2858" ht="15.75" customHeight="1">
      <c r="A2858" s="422">
        <v>41094.0</v>
      </c>
      <c r="B2858" s="423">
        <v>2399192.888</v>
      </c>
    </row>
    <row r="2859" ht="15.75" customHeight="1">
      <c r="A2859" s="422">
        <v>41093.0</v>
      </c>
      <c r="B2859" s="423">
        <v>2429557.678</v>
      </c>
    </row>
    <row r="2860" ht="15.75" customHeight="1">
      <c r="A2860" s="422">
        <v>41092.0</v>
      </c>
      <c r="B2860" s="423">
        <v>2438394.359</v>
      </c>
    </row>
    <row r="2861" ht="15.75" customHeight="1">
      <c r="A2861" s="422">
        <v>41088.0</v>
      </c>
      <c r="B2861" s="423">
        <v>2491612.943</v>
      </c>
    </row>
    <row r="2862" ht="15.75" customHeight="1">
      <c r="A2862" s="422">
        <v>41087.0</v>
      </c>
      <c r="B2862" s="423">
        <v>2467774.641</v>
      </c>
    </row>
    <row r="2863" ht="15.75" customHeight="1">
      <c r="A2863" s="422">
        <v>41086.0</v>
      </c>
      <c r="B2863" s="423">
        <v>2425585.805</v>
      </c>
    </row>
    <row r="2864" ht="15.75" customHeight="1">
      <c r="A2864" s="422">
        <v>41085.0</v>
      </c>
      <c r="B2864" s="423">
        <v>2370729.042</v>
      </c>
    </row>
    <row r="2865" ht="15.75" customHeight="1">
      <c r="A2865" s="422">
        <v>41084.0</v>
      </c>
      <c r="B2865" s="423">
        <v>2376309.652</v>
      </c>
    </row>
    <row r="2866" ht="15.75" customHeight="1">
      <c r="A2866" s="422">
        <v>41081.0</v>
      </c>
      <c r="B2866" s="423">
        <v>2379607.657</v>
      </c>
    </row>
    <row r="2867" ht="15.75" customHeight="1">
      <c r="A2867" s="422">
        <v>41080.0</v>
      </c>
      <c r="B2867" s="423">
        <v>2375646.924</v>
      </c>
    </row>
    <row r="2868" ht="15.75" customHeight="1">
      <c r="A2868" s="422">
        <v>41079.0</v>
      </c>
      <c r="B2868" s="423">
        <v>2417369.447</v>
      </c>
    </row>
    <row r="2869" ht="15.75" customHeight="1">
      <c r="A2869" s="422">
        <v>41078.0</v>
      </c>
      <c r="B2869" s="423">
        <v>2421583.274</v>
      </c>
    </row>
    <row r="2870" ht="15.75" customHeight="1">
      <c r="A2870" s="422">
        <v>41077.0</v>
      </c>
      <c r="B2870" s="423">
        <v>2455333.404</v>
      </c>
    </row>
    <row r="2871" ht="15.75" customHeight="1">
      <c r="A2871" s="422">
        <v>41074.0</v>
      </c>
      <c r="B2871" s="423">
        <v>2499726.301</v>
      </c>
    </row>
    <row r="2872" ht="15.75" customHeight="1">
      <c r="A2872" s="422">
        <v>41073.0</v>
      </c>
      <c r="B2872" s="423">
        <v>2516529.137</v>
      </c>
    </row>
    <row r="2873" ht="15.75" customHeight="1">
      <c r="A2873" s="422">
        <v>41072.0</v>
      </c>
      <c r="B2873" s="423">
        <v>2517020.242</v>
      </c>
    </row>
    <row r="2874" ht="15.75" customHeight="1">
      <c r="A2874" s="422">
        <v>41071.0</v>
      </c>
      <c r="B2874" s="423">
        <v>2517980.471</v>
      </c>
    </row>
    <row r="2875" ht="15.75" customHeight="1">
      <c r="A2875" s="422">
        <v>41070.0</v>
      </c>
      <c r="B2875" s="423">
        <v>2532068.951</v>
      </c>
    </row>
    <row r="2876" ht="15.75" customHeight="1">
      <c r="A2876" s="422">
        <v>41067.0</v>
      </c>
      <c r="B2876" s="423">
        <v>2551077.107</v>
      </c>
    </row>
    <row r="2877" ht="15.75" customHeight="1">
      <c r="A2877" s="422">
        <v>41066.0</v>
      </c>
      <c r="B2877" s="423">
        <v>2557495.676</v>
      </c>
    </row>
    <row r="2878" ht="15.75" customHeight="1">
      <c r="A2878" s="422">
        <v>41065.0</v>
      </c>
      <c r="B2878" s="423">
        <v>2537026.357</v>
      </c>
    </row>
    <row r="2879" ht="15.75" customHeight="1">
      <c r="A2879" s="422">
        <v>41064.0</v>
      </c>
      <c r="B2879" s="423">
        <v>2509830.371</v>
      </c>
    </row>
    <row r="2880" ht="15.75" customHeight="1">
      <c r="A2880" s="422">
        <v>41063.0</v>
      </c>
      <c r="B2880" s="423">
        <v>2582225.419</v>
      </c>
    </row>
    <row r="2881" ht="15.75" customHeight="1">
      <c r="A2881" s="422">
        <v>41060.0</v>
      </c>
      <c r="B2881" s="423">
        <v>2532042.426</v>
      </c>
    </row>
    <row r="2882" ht="15.75" customHeight="1">
      <c r="A2882" s="422">
        <v>41059.0</v>
      </c>
      <c r="B2882" s="423">
        <v>2513886.351</v>
      </c>
    </row>
    <row r="2883" ht="15.75" customHeight="1">
      <c r="A2883" s="422">
        <v>41058.0</v>
      </c>
      <c r="B2883" s="423">
        <v>2488024.489</v>
      </c>
    </row>
    <row r="2884" ht="15.75" customHeight="1">
      <c r="A2884" s="422">
        <v>41057.0</v>
      </c>
      <c r="B2884" s="423">
        <v>2492927.735</v>
      </c>
    </row>
    <row r="2885" ht="15.75" customHeight="1">
      <c r="A2885" s="422">
        <v>41056.0</v>
      </c>
      <c r="B2885" s="423">
        <v>2519053.911</v>
      </c>
    </row>
    <row r="2886" ht="15.75" customHeight="1">
      <c r="A2886" s="422">
        <v>41053.0</v>
      </c>
      <c r="B2886" s="423">
        <v>2549930.612</v>
      </c>
    </row>
    <row r="2887" ht="15.75" customHeight="1">
      <c r="A2887" s="422">
        <v>41052.0</v>
      </c>
      <c r="B2887" s="423">
        <v>2558316.413</v>
      </c>
    </row>
    <row r="2888" ht="15.75" customHeight="1">
      <c r="A2888" s="422">
        <v>41051.0</v>
      </c>
      <c r="B2888" s="423">
        <v>2586695.948</v>
      </c>
    </row>
    <row r="2889" ht="15.75" customHeight="1">
      <c r="A2889" s="422">
        <v>41050.0</v>
      </c>
      <c r="B2889" s="423">
        <v>2631086.104</v>
      </c>
    </row>
    <row r="2890" ht="15.75" customHeight="1">
      <c r="A2890" s="422">
        <v>41049.0</v>
      </c>
      <c r="B2890" s="423">
        <v>2612159.04</v>
      </c>
    </row>
    <row r="2891" ht="15.75" customHeight="1">
      <c r="A2891" s="422">
        <v>41046.0</v>
      </c>
      <c r="B2891" s="423">
        <v>2617207.438</v>
      </c>
    </row>
    <row r="2892" ht="15.75" customHeight="1">
      <c r="A2892" s="422">
        <v>41045.0</v>
      </c>
      <c r="B2892" s="423">
        <v>2620332.504</v>
      </c>
    </row>
    <row r="2893" ht="15.75" customHeight="1">
      <c r="A2893" s="422">
        <v>41044.0</v>
      </c>
      <c r="B2893" s="423">
        <v>2621947.454</v>
      </c>
    </row>
    <row r="2894" ht="15.75" customHeight="1">
      <c r="A2894" s="422">
        <v>41043.0</v>
      </c>
      <c r="B2894" s="423">
        <v>2638419.899</v>
      </c>
    </row>
    <row r="2895" ht="15.75" customHeight="1">
      <c r="A2895" s="422">
        <v>41042.0</v>
      </c>
      <c r="B2895" s="423">
        <v>2613210.309</v>
      </c>
    </row>
    <row r="2896" ht="15.75" customHeight="1">
      <c r="A2896" s="422">
        <v>41039.0</v>
      </c>
      <c r="B2896" s="423">
        <v>2643477.301</v>
      </c>
    </row>
    <row r="2897" ht="15.75" customHeight="1">
      <c r="A2897" s="422">
        <v>41038.0</v>
      </c>
      <c r="B2897" s="423">
        <v>2571056.847</v>
      </c>
    </row>
    <row r="2898" ht="15.75" customHeight="1">
      <c r="A2898" s="422">
        <v>41037.0</v>
      </c>
      <c r="B2898" s="423">
        <v>2642273.161</v>
      </c>
    </row>
    <row r="2899" ht="15.75" customHeight="1">
      <c r="A2899" s="422">
        <v>41036.0</v>
      </c>
      <c r="B2899" s="423">
        <v>2683646.408</v>
      </c>
    </row>
    <row r="2900" ht="15.75" customHeight="1">
      <c r="A2900" s="422">
        <v>41032.0</v>
      </c>
      <c r="B2900" s="423">
        <v>2685011.68</v>
      </c>
    </row>
    <row r="2901" ht="15.75" customHeight="1">
      <c r="A2901" s="422">
        <v>41031.0</v>
      </c>
      <c r="B2901" s="423">
        <v>2702154.502</v>
      </c>
    </row>
    <row r="2902" ht="15.75" customHeight="1">
      <c r="A2902" s="422">
        <v>41029.0</v>
      </c>
      <c r="B2902" s="423">
        <v>2659181.861</v>
      </c>
    </row>
    <row r="2903" ht="15.75" customHeight="1">
      <c r="A2903" s="422">
        <v>41028.0</v>
      </c>
      <c r="B2903" s="423">
        <v>2626322.889</v>
      </c>
    </row>
    <row r="2904" ht="15.75" customHeight="1">
      <c r="A2904" s="422">
        <v>41025.0</v>
      </c>
      <c r="B2904" s="423">
        <v>2689161.321</v>
      </c>
    </row>
    <row r="2905" ht="15.75" customHeight="1">
      <c r="A2905" s="422">
        <v>41024.0</v>
      </c>
      <c r="B2905" s="423">
        <v>2720164.163</v>
      </c>
    </row>
    <row r="2906" ht="15.75" customHeight="1">
      <c r="A2906" s="422">
        <v>41023.0</v>
      </c>
      <c r="B2906" s="423">
        <v>2760707.782</v>
      </c>
    </row>
    <row r="2907" ht="15.75" customHeight="1">
      <c r="A2907" s="422">
        <v>41022.0</v>
      </c>
      <c r="B2907" s="423">
        <v>2770923.573</v>
      </c>
    </row>
    <row r="2908" ht="15.75" customHeight="1">
      <c r="A2908" s="422">
        <v>41021.0</v>
      </c>
      <c r="B2908" s="423">
        <v>2754222.428</v>
      </c>
    </row>
    <row r="2909" ht="15.75" customHeight="1">
      <c r="A2909" s="422">
        <v>41018.0</v>
      </c>
      <c r="B2909" s="423">
        <v>2752268.096</v>
      </c>
    </row>
    <row r="2910" ht="15.75" customHeight="1">
      <c r="A2910" s="422">
        <v>41017.0</v>
      </c>
      <c r="B2910" s="423">
        <v>2790617.897</v>
      </c>
    </row>
    <row r="2911" ht="15.75" customHeight="1">
      <c r="A2911" s="422">
        <v>41016.0</v>
      </c>
      <c r="B2911" s="423">
        <v>2785741.73</v>
      </c>
    </row>
    <row r="2912" ht="15.75" customHeight="1">
      <c r="A2912" s="422">
        <v>41015.0</v>
      </c>
      <c r="B2912" s="423">
        <v>2757547.541</v>
      </c>
    </row>
    <row r="2913" ht="15.75" customHeight="1">
      <c r="A2913" s="422">
        <v>41014.0</v>
      </c>
      <c r="B2913" s="423">
        <v>2777433.957</v>
      </c>
    </row>
    <row r="2914" ht="15.75" customHeight="1">
      <c r="A2914" s="422">
        <v>41011.0</v>
      </c>
      <c r="B2914" s="423">
        <v>2734647.638</v>
      </c>
    </row>
    <row r="2915" ht="15.75" customHeight="1">
      <c r="A2915" s="422">
        <v>41010.0</v>
      </c>
      <c r="B2915" s="423">
        <v>2683713.273</v>
      </c>
    </row>
    <row r="2916" ht="15.75" customHeight="1">
      <c r="A2916" s="422">
        <v>41009.0</v>
      </c>
      <c r="B2916" s="423">
        <v>2670021.681</v>
      </c>
    </row>
    <row r="2917" ht="15.75" customHeight="1">
      <c r="A2917" s="422">
        <v>41008.0</v>
      </c>
      <c r="B2917" s="423">
        <v>2621859.256</v>
      </c>
    </row>
    <row r="2918" ht="15.75" customHeight="1">
      <c r="A2918" s="422">
        <v>41007.0</v>
      </c>
      <c r="B2918" s="423">
        <v>2621415.076</v>
      </c>
    </row>
    <row r="2919" ht="15.75" customHeight="1">
      <c r="A2919" s="422">
        <v>41004.0</v>
      </c>
      <c r="B2919" s="423">
        <v>2614476.429</v>
      </c>
    </row>
    <row r="2920" ht="15.75" customHeight="1">
      <c r="A2920" s="422">
        <v>41003.0</v>
      </c>
      <c r="B2920" s="423">
        <v>2580562.69</v>
      </c>
    </row>
    <row r="2921" ht="15.75" customHeight="1">
      <c r="A2921" s="422">
        <v>41002.0</v>
      </c>
      <c r="B2921" s="423">
        <v>2618634.373</v>
      </c>
    </row>
    <row r="2922" ht="15.75" customHeight="1">
      <c r="A2922" s="422">
        <v>41001.0</v>
      </c>
      <c r="B2922" s="423">
        <v>2644658.647</v>
      </c>
    </row>
    <row r="2923" ht="15.75" customHeight="1">
      <c r="A2923" s="422">
        <v>41000.0</v>
      </c>
      <c r="B2923" s="423">
        <v>2627109.721</v>
      </c>
    </row>
    <row r="2924" ht="15.75" customHeight="1">
      <c r="A2924" s="422">
        <v>40997.0</v>
      </c>
      <c r="B2924" s="423">
        <v>2572110.294</v>
      </c>
    </row>
    <row r="2925" ht="15.75" customHeight="1">
      <c r="A2925" s="422">
        <v>40996.0</v>
      </c>
      <c r="B2925" s="423">
        <v>2589788.741</v>
      </c>
    </row>
    <row r="2926" ht="15.75" customHeight="1">
      <c r="A2926" s="422">
        <v>40995.0</v>
      </c>
      <c r="B2926" s="423">
        <v>2541835.826</v>
      </c>
    </row>
    <row r="2927" ht="15.75" customHeight="1">
      <c r="A2927" s="422">
        <v>40993.0</v>
      </c>
      <c r="B2927" s="423">
        <v>2517587.85</v>
      </c>
    </row>
    <row r="2928" ht="15.75" customHeight="1">
      <c r="A2928" s="422">
        <v>40990.0</v>
      </c>
      <c r="B2928" s="423">
        <v>2474530.843</v>
      </c>
    </row>
    <row r="2929" ht="15.75" customHeight="1">
      <c r="A2929" s="422">
        <v>40989.0</v>
      </c>
      <c r="B2929" s="423">
        <v>2444969.927</v>
      </c>
    </row>
    <row r="2930" ht="15.75" customHeight="1">
      <c r="A2930" s="422">
        <v>40988.0</v>
      </c>
      <c r="B2930" s="423">
        <v>2468899.059</v>
      </c>
    </row>
    <row r="2931" ht="15.75" customHeight="1">
      <c r="A2931" s="422">
        <v>40987.0</v>
      </c>
      <c r="B2931" s="423">
        <v>2439287.755</v>
      </c>
    </row>
    <row r="2932" ht="15.75" customHeight="1">
      <c r="A2932" s="422">
        <v>40986.0</v>
      </c>
      <c r="B2932" s="423">
        <v>2410719.278</v>
      </c>
    </row>
    <row r="2933" ht="15.75" customHeight="1">
      <c r="A2933" s="422">
        <v>40983.0</v>
      </c>
      <c r="B2933" s="423">
        <v>2374675.384</v>
      </c>
    </row>
    <row r="2934" ht="15.75" customHeight="1">
      <c r="A2934" s="422">
        <v>40982.0</v>
      </c>
      <c r="B2934" s="423">
        <v>2360012.997</v>
      </c>
    </row>
    <row r="2935" ht="15.75" customHeight="1">
      <c r="A2935" s="422">
        <v>40981.0</v>
      </c>
      <c r="B2935" s="423">
        <v>2361804.456</v>
      </c>
    </row>
    <row r="2936" ht="15.75" customHeight="1">
      <c r="A2936" s="422">
        <v>40980.0</v>
      </c>
      <c r="B2936" s="423">
        <v>2299263.386</v>
      </c>
    </row>
    <row r="2937" ht="15.75" customHeight="1">
      <c r="A2937" s="422">
        <v>40979.0</v>
      </c>
      <c r="B2937" s="423">
        <v>2287856.413</v>
      </c>
    </row>
    <row r="2938" ht="15.75" customHeight="1">
      <c r="A2938" s="422">
        <v>40976.0</v>
      </c>
      <c r="B2938" s="423">
        <v>2296698.742</v>
      </c>
    </row>
    <row r="2939" ht="15.75" customHeight="1">
      <c r="A2939" s="422">
        <v>40975.0</v>
      </c>
      <c r="B2939" s="423">
        <v>2269913.729</v>
      </c>
    </row>
    <row r="2940" ht="15.75" customHeight="1">
      <c r="A2940" s="422">
        <v>40974.0</v>
      </c>
      <c r="B2940" s="423">
        <v>2308862.499</v>
      </c>
    </row>
    <row r="2941" ht="15.75" customHeight="1">
      <c r="A2941" s="422">
        <v>40973.0</v>
      </c>
      <c r="B2941" s="423">
        <v>2305082.608</v>
      </c>
    </row>
    <row r="2942" ht="15.75" customHeight="1">
      <c r="A2942" s="422">
        <v>40972.0</v>
      </c>
      <c r="B2942" s="423">
        <v>2377526.607</v>
      </c>
    </row>
    <row r="2943" ht="15.75" customHeight="1">
      <c r="A2943" s="422">
        <v>40969.0</v>
      </c>
      <c r="B2943" s="423">
        <v>2368994.688</v>
      </c>
    </row>
    <row r="2944" ht="15.75" customHeight="1">
      <c r="A2944" s="422">
        <v>40968.0</v>
      </c>
      <c r="B2944" s="423">
        <v>2422641.454</v>
      </c>
    </row>
    <row r="2945" ht="15.75" customHeight="1">
      <c r="A2945" s="422">
        <v>40967.0</v>
      </c>
      <c r="B2945" s="423">
        <v>2409878.534</v>
      </c>
    </row>
    <row r="2946" ht="15.75" customHeight="1">
      <c r="A2946" s="422">
        <v>40966.0</v>
      </c>
      <c r="B2946" s="423">
        <v>2357655.949</v>
      </c>
    </row>
    <row r="2947" ht="15.75" customHeight="1">
      <c r="A2947" s="422">
        <v>40965.0</v>
      </c>
      <c r="B2947" s="423">
        <v>2365161.46</v>
      </c>
    </row>
    <row r="2948" ht="15.75" customHeight="1">
      <c r="A2948" s="422">
        <v>40962.0</v>
      </c>
      <c r="B2948" s="423">
        <v>2299051.39</v>
      </c>
    </row>
    <row r="2949" ht="15.75" customHeight="1">
      <c r="A2949" s="422">
        <v>40961.0</v>
      </c>
      <c r="B2949" s="423">
        <v>2250477.66</v>
      </c>
    </row>
    <row r="2950" ht="15.75" customHeight="1">
      <c r="A2950" s="422">
        <v>40959.0</v>
      </c>
      <c r="B2950" s="423">
        <v>2228324.958</v>
      </c>
    </row>
    <row r="2951" ht="15.75" customHeight="1">
      <c r="A2951" s="422">
        <v>40958.0</v>
      </c>
      <c r="B2951" s="423">
        <v>2245660.342</v>
      </c>
    </row>
    <row r="2952" ht="15.75" customHeight="1">
      <c r="A2952" s="422">
        <v>40955.0</v>
      </c>
      <c r="B2952" s="423">
        <v>2260829.366</v>
      </c>
    </row>
    <row r="2953" ht="15.75" customHeight="1">
      <c r="A2953" s="422">
        <v>40954.0</v>
      </c>
      <c r="B2953" s="423">
        <v>2272421.419</v>
      </c>
    </row>
    <row r="2954" ht="15.75" customHeight="1">
      <c r="A2954" s="422">
        <v>40953.0</v>
      </c>
      <c r="B2954" s="423">
        <v>2235813.81</v>
      </c>
    </row>
    <row r="2955" ht="15.75" customHeight="1">
      <c r="A2955" s="422">
        <v>40952.0</v>
      </c>
      <c r="B2955" s="423">
        <v>2274376.982</v>
      </c>
    </row>
    <row r="2956" ht="15.75" customHeight="1">
      <c r="A2956" s="422">
        <v>40951.0</v>
      </c>
      <c r="B2956" s="423">
        <v>2252971.43</v>
      </c>
    </row>
    <row r="2957" ht="15.75" customHeight="1">
      <c r="A2957" s="422">
        <v>40948.0</v>
      </c>
      <c r="B2957" s="423">
        <v>2176975.925</v>
      </c>
    </row>
    <row r="2958" ht="15.75" customHeight="1">
      <c r="A2958" s="422">
        <v>40947.0</v>
      </c>
      <c r="B2958" s="423">
        <v>2099396.765</v>
      </c>
    </row>
    <row r="2959" ht="15.75" customHeight="1">
      <c r="A2959" s="422">
        <v>40946.0</v>
      </c>
      <c r="B2959" s="423">
        <v>2165949.825</v>
      </c>
    </row>
    <row r="2960" ht="15.75" customHeight="1">
      <c r="A2960" s="422">
        <v>40945.0</v>
      </c>
      <c r="B2960" s="423">
        <v>2039135.977</v>
      </c>
    </row>
    <row r="2961" ht="15.75" customHeight="1">
      <c r="A2961" s="422">
        <v>40941.0</v>
      </c>
      <c r="B2961" s="423">
        <v>2122964.332</v>
      </c>
    </row>
    <row r="2962" ht="15.75" customHeight="1">
      <c r="A2962" s="422">
        <v>40940.0</v>
      </c>
      <c r="B2962" s="423">
        <v>2135243.906</v>
      </c>
    </row>
    <row r="2963" ht="15.75" customHeight="1">
      <c r="A2963" s="422">
        <v>40939.0</v>
      </c>
      <c r="B2963" s="423">
        <v>2230354.33</v>
      </c>
    </row>
    <row r="2964" ht="15.75" customHeight="1">
      <c r="A2964" s="422">
        <v>40938.0</v>
      </c>
      <c r="B2964" s="423">
        <v>2278585.646</v>
      </c>
    </row>
    <row r="2965" ht="15.75" customHeight="1">
      <c r="A2965" s="422">
        <v>40937.0</v>
      </c>
      <c r="B2965" s="423">
        <v>2234797.846</v>
      </c>
    </row>
    <row r="2966" ht="15.75" customHeight="1">
      <c r="A2966" s="422">
        <v>40934.0</v>
      </c>
      <c r="B2966" s="423">
        <v>2347184.39</v>
      </c>
    </row>
    <row r="2967" ht="15.75" customHeight="1">
      <c r="A2967" s="422">
        <v>40933.0</v>
      </c>
      <c r="B2967" s="423">
        <v>2375502.802</v>
      </c>
    </row>
    <row r="2968" ht="15.75" customHeight="1">
      <c r="A2968" s="422">
        <v>40932.0</v>
      </c>
      <c r="B2968" s="423">
        <v>2352798.565</v>
      </c>
    </row>
    <row r="2969" ht="15.75" customHeight="1">
      <c r="A2969" s="422">
        <v>40931.0</v>
      </c>
      <c r="B2969" s="423">
        <v>2404227.274</v>
      </c>
    </row>
    <row r="2970" ht="15.75" customHeight="1">
      <c r="A2970" s="422">
        <v>40930.0</v>
      </c>
      <c r="B2970" s="423">
        <v>2430771.138</v>
      </c>
    </row>
    <row r="2971" ht="15.75" customHeight="1">
      <c r="A2971" s="422">
        <v>40927.0</v>
      </c>
      <c r="B2971" s="423">
        <v>2519410.316</v>
      </c>
    </row>
    <row r="2972" ht="15.75" customHeight="1">
      <c r="A2972" s="422">
        <v>40926.0</v>
      </c>
      <c r="B2972" s="423">
        <v>2424404.843</v>
      </c>
    </row>
    <row r="2973" ht="15.75" customHeight="1">
      <c r="A2973" s="422">
        <v>40924.0</v>
      </c>
      <c r="B2973" s="423">
        <v>2486768.253</v>
      </c>
    </row>
    <row r="2974" ht="15.75" customHeight="1">
      <c r="A2974" s="422">
        <v>40923.0</v>
      </c>
      <c r="B2974" s="423">
        <v>2552362.089</v>
      </c>
    </row>
    <row r="2975" ht="15.75" customHeight="1">
      <c r="A2975" s="422">
        <v>40920.0</v>
      </c>
      <c r="B2975" s="423">
        <v>2583501.158</v>
      </c>
    </row>
    <row r="2976" ht="15.75" customHeight="1">
      <c r="A2976" s="422">
        <v>40919.0</v>
      </c>
      <c r="B2976" s="423">
        <v>2625133.019</v>
      </c>
    </row>
    <row r="2977" ht="15.75" customHeight="1">
      <c r="A2977" s="422">
        <v>40918.0</v>
      </c>
      <c r="B2977" s="423">
        <v>2595207.063</v>
      </c>
    </row>
    <row r="2978" ht="15.75" customHeight="1">
      <c r="A2978" s="422">
        <v>40917.0</v>
      </c>
      <c r="B2978" s="423">
        <v>2632325.37</v>
      </c>
    </row>
    <row r="2979" ht="15.75" customHeight="1">
      <c r="A2979" s="422">
        <v>40916.0</v>
      </c>
      <c r="B2979" s="423">
        <v>2696131.647</v>
      </c>
    </row>
    <row r="2980" ht="15.75" customHeight="1">
      <c r="A2980" s="422">
        <v>40913.0</v>
      </c>
      <c r="B2980" s="423">
        <v>2708931.237</v>
      </c>
    </row>
    <row r="2981" ht="15.75" customHeight="1">
      <c r="A2981" s="422">
        <v>40912.0</v>
      </c>
      <c r="B2981" s="423">
        <v>2714548.942</v>
      </c>
    </row>
    <row r="2982" ht="15.75" customHeight="1">
      <c r="A2982" s="422">
        <v>40911.0</v>
      </c>
      <c r="B2982" s="423">
        <v>2679244.952</v>
      </c>
    </row>
    <row r="2983" ht="15.75" customHeight="1">
      <c r="A2983" s="422">
        <v>40910.0</v>
      </c>
      <c r="B2983" s="423">
        <v>2653794.442</v>
      </c>
    </row>
    <row r="2984" ht="15.75" customHeight="1">
      <c r="A2984" s="422">
        <v>40909.0</v>
      </c>
      <c r="B2984" s="423">
        <v>2657555.652</v>
      </c>
    </row>
    <row r="2985" ht="15.75" customHeight="1">
      <c r="A2985" s="422">
        <v>40906.0</v>
      </c>
      <c r="B2985" s="423">
        <v>2616730.542</v>
      </c>
    </row>
    <row r="2986" ht="15.75" customHeight="1">
      <c r="A2986" s="422">
        <v>40905.0</v>
      </c>
      <c r="B2986" s="423">
        <v>2600261.246</v>
      </c>
    </row>
    <row r="2987" ht="15.75" customHeight="1">
      <c r="A2987" s="422">
        <v>40904.0</v>
      </c>
      <c r="B2987" s="423">
        <v>2607305.878</v>
      </c>
    </row>
    <row r="2988" ht="15.75" customHeight="1">
      <c r="A2988" s="422">
        <v>40903.0</v>
      </c>
      <c r="B2988" s="423">
        <v>2573409.9</v>
      </c>
    </row>
    <row r="2989" ht="15.75" customHeight="1">
      <c r="A2989" s="422">
        <v>40899.0</v>
      </c>
      <c r="B2989" s="423">
        <v>2603576.22</v>
      </c>
    </row>
    <row r="2990" ht="15.75" customHeight="1">
      <c r="A2990" s="422">
        <v>40898.0</v>
      </c>
      <c r="B2990" s="423">
        <v>2576850.489</v>
      </c>
    </row>
    <row r="2991" ht="15.75" customHeight="1">
      <c r="A2991" s="422">
        <v>40897.0</v>
      </c>
      <c r="B2991" s="423">
        <v>2543345.696</v>
      </c>
    </row>
    <row r="2992" ht="15.75" customHeight="1">
      <c r="A2992" s="422">
        <v>40896.0</v>
      </c>
      <c r="B2992" s="423">
        <v>2537818.423</v>
      </c>
    </row>
    <row r="2993" ht="15.75" customHeight="1">
      <c r="A2993" s="422">
        <v>40895.0</v>
      </c>
      <c r="B2993" s="423">
        <v>2510082.482</v>
      </c>
    </row>
    <row r="2994" ht="15.75" customHeight="1">
      <c r="A2994" s="422">
        <v>40892.0</v>
      </c>
      <c r="B2994" s="423">
        <v>2513861.224</v>
      </c>
    </row>
    <row r="2995" ht="15.75" customHeight="1">
      <c r="A2995" s="422">
        <v>40891.0</v>
      </c>
      <c r="B2995" s="423">
        <v>2501344.503</v>
      </c>
    </row>
    <row r="2996" ht="15.75" customHeight="1">
      <c r="A2996" s="422">
        <v>40890.0</v>
      </c>
      <c r="B2996" s="423">
        <v>2538850.452</v>
      </c>
    </row>
    <row r="2997" ht="15.75" customHeight="1">
      <c r="A2997" s="422">
        <v>40889.0</v>
      </c>
      <c r="B2997" s="423">
        <v>2459373.715</v>
      </c>
    </row>
    <row r="2998" ht="15.75" customHeight="1">
      <c r="A2998" s="422">
        <v>40888.0</v>
      </c>
      <c r="B2998" s="423">
        <v>2457405.081</v>
      </c>
    </row>
    <row r="2999" ht="15.75" customHeight="1">
      <c r="A2999" s="422">
        <v>40885.0</v>
      </c>
      <c r="B2999" s="423">
        <v>2490226.291</v>
      </c>
    </row>
    <row r="3000" ht="15.75" customHeight="1">
      <c r="A3000" s="422">
        <v>40884.0</v>
      </c>
      <c r="B3000" s="423">
        <v>2529476.188</v>
      </c>
    </row>
    <row r="3001" ht="15.75" customHeight="1">
      <c r="A3001" s="422">
        <v>40882.0</v>
      </c>
      <c r="B3001" s="423">
        <v>2535704.291</v>
      </c>
    </row>
    <row r="3002" ht="15.75" customHeight="1">
      <c r="A3002" s="422">
        <v>40881.0</v>
      </c>
      <c r="B3002" s="423">
        <v>2578128.315</v>
      </c>
    </row>
    <row r="3003" ht="15.75" customHeight="1">
      <c r="A3003" s="422">
        <v>40878.0</v>
      </c>
      <c r="B3003" s="423">
        <v>2609321.476</v>
      </c>
    </row>
    <row r="3004" ht="15.75" customHeight="1">
      <c r="A3004" s="422">
        <v>40877.0</v>
      </c>
      <c r="B3004" s="423">
        <v>2624092.125</v>
      </c>
    </row>
    <row r="3005" ht="15.75" customHeight="1">
      <c r="A3005" s="422">
        <v>40876.0</v>
      </c>
      <c r="B3005" s="423">
        <v>2572106.471</v>
      </c>
    </row>
    <row r="3006" ht="15.75" customHeight="1">
      <c r="A3006" s="422">
        <v>40875.0</v>
      </c>
      <c r="B3006" s="423">
        <v>2600976.431</v>
      </c>
    </row>
    <row r="3007" ht="15.75" customHeight="1">
      <c r="A3007" s="422">
        <v>40874.0</v>
      </c>
      <c r="B3007" s="423">
        <v>2535217.228</v>
      </c>
    </row>
    <row r="3008" ht="15.75" customHeight="1">
      <c r="A3008" s="422">
        <v>40871.0</v>
      </c>
      <c r="B3008" s="423">
        <v>2656338.273</v>
      </c>
    </row>
    <row r="3009" ht="15.75" customHeight="1">
      <c r="A3009" s="422">
        <v>40870.0</v>
      </c>
      <c r="B3009" s="423">
        <v>2654447.892</v>
      </c>
    </row>
    <row r="3010" ht="15.75" customHeight="1">
      <c r="A3010" s="422">
        <v>40869.0</v>
      </c>
      <c r="B3010" s="423">
        <v>2749624.354</v>
      </c>
    </row>
    <row r="3011" ht="15.75" customHeight="1">
      <c r="A3011" s="422">
        <v>40868.0</v>
      </c>
      <c r="B3011" s="423">
        <v>2643729.659</v>
      </c>
    </row>
    <row r="3012" ht="15.75" customHeight="1">
      <c r="A3012" s="422">
        <v>40867.0</v>
      </c>
      <c r="B3012" s="423">
        <v>2639720.34</v>
      </c>
    </row>
    <row r="3013" ht="15.75" customHeight="1">
      <c r="A3013" s="422">
        <v>40864.0</v>
      </c>
      <c r="B3013" s="423">
        <v>2578818.446</v>
      </c>
    </row>
    <row r="3014" ht="15.75" customHeight="1">
      <c r="A3014" s="422">
        <v>40863.0</v>
      </c>
      <c r="B3014" s="423">
        <v>2511257.727</v>
      </c>
    </row>
    <row r="3015" ht="15.75" customHeight="1">
      <c r="A3015" s="422">
        <v>40862.0</v>
      </c>
      <c r="B3015" s="423">
        <v>2373681.4</v>
      </c>
    </row>
    <row r="3016" ht="15.75" customHeight="1">
      <c r="A3016" s="422">
        <v>40861.0</v>
      </c>
      <c r="B3016" s="423">
        <v>2464707.481</v>
      </c>
    </row>
    <row r="3017" ht="15.75" customHeight="1">
      <c r="A3017" s="422">
        <v>40860.0</v>
      </c>
      <c r="B3017" s="423">
        <v>2528801.109</v>
      </c>
    </row>
    <row r="3018" ht="15.75" customHeight="1">
      <c r="A3018" s="422">
        <v>40850.0</v>
      </c>
      <c r="B3018" s="423">
        <v>2593063.013</v>
      </c>
    </row>
    <row r="3019" ht="15.75" customHeight="1">
      <c r="A3019" s="422">
        <v>40849.0</v>
      </c>
      <c r="B3019" s="423">
        <v>2592351.985</v>
      </c>
    </row>
    <row r="3020" ht="15.75" customHeight="1">
      <c r="A3020" s="422">
        <v>40848.0</v>
      </c>
      <c r="B3020" s="423">
        <v>2592235.417</v>
      </c>
    </row>
    <row r="3021" ht="15.75" customHeight="1">
      <c r="A3021" s="422">
        <v>40847.0</v>
      </c>
      <c r="B3021" s="423">
        <v>2525346.557</v>
      </c>
    </row>
    <row r="3022" ht="15.75" customHeight="1">
      <c r="A3022" s="422">
        <v>40846.0</v>
      </c>
      <c r="B3022" s="423">
        <v>2537319.068</v>
      </c>
    </row>
    <row r="3023" ht="15.75" customHeight="1">
      <c r="A3023" s="422">
        <v>40843.0</v>
      </c>
      <c r="B3023" s="423">
        <v>2629524.432</v>
      </c>
    </row>
    <row r="3024" ht="15.75" customHeight="1">
      <c r="A3024" s="422">
        <v>40842.0</v>
      </c>
      <c r="B3024" s="423">
        <v>2663833.717</v>
      </c>
    </row>
    <row r="3025" ht="15.75" customHeight="1">
      <c r="A3025" s="422">
        <v>40841.0</v>
      </c>
      <c r="B3025" s="423">
        <v>2723848.638</v>
      </c>
    </row>
    <row r="3026" ht="15.75" customHeight="1">
      <c r="A3026" s="422">
        <v>40840.0</v>
      </c>
      <c r="B3026" s="423">
        <v>2681018.111</v>
      </c>
    </row>
    <row r="3027" ht="15.75" customHeight="1">
      <c r="A3027" s="422">
        <v>40839.0</v>
      </c>
      <c r="B3027" s="423">
        <v>2746790.966</v>
      </c>
    </row>
    <row r="3028" ht="15.75" customHeight="1">
      <c r="A3028" s="422">
        <v>40836.0</v>
      </c>
      <c r="B3028" s="423">
        <v>2698573.406</v>
      </c>
    </row>
    <row r="3029" ht="15.75" customHeight="1">
      <c r="A3029" s="422">
        <v>40835.0</v>
      </c>
      <c r="B3029" s="423">
        <v>2593165.548</v>
      </c>
    </row>
    <row r="3030" ht="15.75" customHeight="1">
      <c r="A3030" s="422">
        <v>40834.0</v>
      </c>
      <c r="B3030" s="423">
        <v>2612225.532</v>
      </c>
    </row>
    <row r="3031" ht="15.75" customHeight="1">
      <c r="A3031" s="422">
        <v>40833.0</v>
      </c>
      <c r="B3031" s="423">
        <v>2656497.527</v>
      </c>
    </row>
    <row r="3032" ht="15.75" customHeight="1">
      <c r="A3032" s="422">
        <v>40832.0</v>
      </c>
      <c r="B3032" s="423">
        <v>2643421.69</v>
      </c>
    </row>
    <row r="3033" ht="15.75" customHeight="1">
      <c r="A3033" s="422">
        <v>40829.0</v>
      </c>
      <c r="B3033" s="423">
        <v>2707777.903</v>
      </c>
    </row>
    <row r="3034" ht="15.75" customHeight="1">
      <c r="A3034" s="422">
        <v>40828.0</v>
      </c>
      <c r="B3034" s="423">
        <v>2623081.246</v>
      </c>
    </row>
    <row r="3035" ht="15.75" customHeight="1">
      <c r="A3035" s="422">
        <v>40827.0</v>
      </c>
      <c r="B3035" s="423">
        <v>2595762.251</v>
      </c>
    </row>
    <row r="3036" ht="15.75" customHeight="1">
      <c r="A3036" s="422">
        <v>40826.0</v>
      </c>
      <c r="B3036" s="423">
        <v>2684513.34</v>
      </c>
    </row>
    <row r="3037" ht="15.75" customHeight="1">
      <c r="A3037" s="422">
        <v>40825.0</v>
      </c>
      <c r="B3037" s="423">
        <v>2690308.669</v>
      </c>
    </row>
    <row r="3038" ht="15.75" customHeight="1">
      <c r="A3038" s="422">
        <v>40821.0</v>
      </c>
      <c r="B3038" s="423">
        <v>2766208.048</v>
      </c>
    </row>
    <row r="3039" ht="15.75" customHeight="1">
      <c r="A3039" s="422">
        <v>40820.0</v>
      </c>
      <c r="B3039" s="423">
        <v>2769565.817</v>
      </c>
    </row>
    <row r="3040" ht="15.75" customHeight="1">
      <c r="A3040" s="422">
        <v>40819.0</v>
      </c>
      <c r="B3040" s="423">
        <v>2777361.466</v>
      </c>
    </row>
    <row r="3041" ht="15.75" customHeight="1">
      <c r="A3041" s="422">
        <v>40818.0</v>
      </c>
      <c r="B3041" s="423">
        <v>2830682.929</v>
      </c>
    </row>
    <row r="3042" ht="15.75" customHeight="1">
      <c r="A3042" s="422">
        <v>40815.0</v>
      </c>
      <c r="B3042" s="423">
        <v>2833212.181</v>
      </c>
    </row>
    <row r="3043" ht="15.75" customHeight="1">
      <c r="A3043" s="422">
        <v>40814.0</v>
      </c>
      <c r="B3043" s="423">
        <v>2812893.943</v>
      </c>
    </row>
    <row r="3044" ht="15.75" customHeight="1">
      <c r="A3044" s="422">
        <v>40813.0</v>
      </c>
      <c r="B3044" s="423">
        <v>2824723.109</v>
      </c>
    </row>
    <row r="3045" ht="15.75" customHeight="1">
      <c r="A3045" s="422">
        <v>40812.0</v>
      </c>
      <c r="B3045" s="423">
        <v>2870458.506</v>
      </c>
    </row>
    <row r="3046" ht="15.75" customHeight="1">
      <c r="A3046" s="422">
        <v>40811.0</v>
      </c>
      <c r="B3046" s="423">
        <v>2788542.258</v>
      </c>
    </row>
    <row r="3047" ht="15.75" customHeight="1">
      <c r="A3047" s="422">
        <v>40808.0</v>
      </c>
      <c r="B3047" s="423">
        <v>2733597.039</v>
      </c>
    </row>
    <row r="3048" ht="15.75" customHeight="1">
      <c r="A3048" s="422">
        <v>40807.0</v>
      </c>
      <c r="B3048" s="423">
        <v>2731906.2</v>
      </c>
    </row>
    <row r="3049" ht="15.75" customHeight="1">
      <c r="A3049" s="422">
        <v>40806.0</v>
      </c>
      <c r="B3049" s="423">
        <v>2794700.918</v>
      </c>
    </row>
    <row r="3050" ht="15.75" customHeight="1">
      <c r="A3050" s="422">
        <v>40805.0</v>
      </c>
      <c r="B3050" s="423">
        <v>2808915.27</v>
      </c>
    </row>
    <row r="3051" ht="15.75" customHeight="1">
      <c r="A3051" s="422">
        <v>40804.0</v>
      </c>
      <c r="B3051" s="423">
        <v>2787793.368</v>
      </c>
    </row>
    <row r="3052" ht="15.75" customHeight="1">
      <c r="A3052" s="422">
        <v>40801.0</v>
      </c>
      <c r="B3052" s="423">
        <v>2853492.978</v>
      </c>
    </row>
    <row r="3053" ht="15.75" customHeight="1">
      <c r="A3053" s="422">
        <v>40800.0</v>
      </c>
      <c r="B3053" s="423">
        <v>2852914.014</v>
      </c>
    </row>
    <row r="3054" ht="15.75" customHeight="1">
      <c r="A3054" s="422">
        <v>40799.0</v>
      </c>
      <c r="B3054" s="423">
        <v>2890969.136</v>
      </c>
    </row>
    <row r="3055" ht="15.75" customHeight="1">
      <c r="A3055" s="422">
        <v>40798.0</v>
      </c>
      <c r="B3055" s="423">
        <v>2836483.562</v>
      </c>
    </row>
    <row r="3056" ht="15.75" customHeight="1">
      <c r="A3056" s="422">
        <v>40797.0</v>
      </c>
      <c r="B3056" s="423">
        <v>2874124.401</v>
      </c>
    </row>
    <row r="3057" ht="15.75" customHeight="1">
      <c r="A3057" s="422">
        <v>40794.0</v>
      </c>
      <c r="B3057" s="423">
        <v>2899637.175</v>
      </c>
    </row>
    <row r="3058" ht="15.75" customHeight="1">
      <c r="A3058" s="422">
        <v>40793.0</v>
      </c>
      <c r="B3058" s="423">
        <v>2906744.259</v>
      </c>
    </row>
    <row r="3059" ht="15.75" customHeight="1">
      <c r="A3059" s="422">
        <v>40792.0</v>
      </c>
      <c r="B3059" s="423">
        <v>2894594.435</v>
      </c>
    </row>
    <row r="3060" ht="15.75" customHeight="1">
      <c r="A3060" s="422">
        <v>40791.0</v>
      </c>
      <c r="B3060" s="423">
        <v>2927477.789</v>
      </c>
    </row>
    <row r="3061" ht="15.75" customHeight="1">
      <c r="A3061" s="422">
        <v>40790.0</v>
      </c>
      <c r="B3061" s="423">
        <v>2949280.43</v>
      </c>
    </row>
    <row r="3062" ht="15.75" customHeight="1">
      <c r="A3062" s="422">
        <v>40780.0</v>
      </c>
      <c r="B3062" s="423">
        <v>2957858.402</v>
      </c>
    </row>
    <row r="3063" ht="15.75" customHeight="1">
      <c r="A3063" s="422">
        <v>40779.0</v>
      </c>
      <c r="B3063" s="423">
        <v>2906450.539</v>
      </c>
    </row>
    <row r="3064" ht="15.75" customHeight="1">
      <c r="A3064" s="422">
        <v>40778.0</v>
      </c>
      <c r="B3064" s="423">
        <v>2880580.078</v>
      </c>
    </row>
    <row r="3065" ht="15.75" customHeight="1">
      <c r="A3065" s="422">
        <v>40776.0</v>
      </c>
      <c r="B3065" s="423">
        <v>2884712.345</v>
      </c>
    </row>
    <row r="3066" ht="15.75" customHeight="1">
      <c r="A3066" s="422">
        <v>40773.0</v>
      </c>
      <c r="B3066" s="423">
        <v>2907066.0</v>
      </c>
    </row>
    <row r="3067" ht="15.75" customHeight="1">
      <c r="A3067" s="422">
        <v>40772.0</v>
      </c>
      <c r="B3067" s="423">
        <v>2875983.903</v>
      </c>
    </row>
    <row r="3068" ht="15.75" customHeight="1">
      <c r="A3068" s="422">
        <v>40771.0</v>
      </c>
      <c r="B3068" s="423">
        <v>2904043.901</v>
      </c>
    </row>
    <row r="3069" ht="15.75" customHeight="1">
      <c r="A3069" s="422">
        <v>40769.0</v>
      </c>
      <c r="B3069" s="423">
        <v>2929231.132</v>
      </c>
    </row>
    <row r="3070" ht="15.75" customHeight="1">
      <c r="A3070" s="422">
        <v>40766.0</v>
      </c>
      <c r="B3070" s="423">
        <v>2944436.712</v>
      </c>
    </row>
    <row r="3071" ht="15.75" customHeight="1">
      <c r="A3071" s="422">
        <v>40765.0</v>
      </c>
      <c r="B3071" s="423">
        <v>2927650.757</v>
      </c>
    </row>
    <row r="3072" ht="15.75" customHeight="1">
      <c r="A3072" s="422">
        <v>40764.0</v>
      </c>
      <c r="B3072" s="423">
        <v>2921732.347</v>
      </c>
    </row>
    <row r="3073" ht="15.75" customHeight="1">
      <c r="A3073" s="422">
        <v>40763.0</v>
      </c>
      <c r="B3073" s="423">
        <v>2944388.155</v>
      </c>
    </row>
    <row r="3074" ht="15.75" customHeight="1">
      <c r="A3074" s="422">
        <v>40762.0</v>
      </c>
      <c r="B3074" s="423">
        <v>2901724.791</v>
      </c>
    </row>
    <row r="3075" ht="15.75" customHeight="1">
      <c r="A3075" s="422">
        <v>40759.0</v>
      </c>
      <c r="B3075" s="423">
        <v>2953833.353</v>
      </c>
    </row>
    <row r="3076" ht="15.75" customHeight="1">
      <c r="A3076" s="422">
        <v>40758.0</v>
      </c>
      <c r="B3076" s="423">
        <v>3008543.5</v>
      </c>
    </row>
    <row r="3077" ht="15.75" customHeight="1">
      <c r="A3077" s="422">
        <v>40757.0</v>
      </c>
      <c r="B3077" s="423">
        <v>2925553.177</v>
      </c>
    </row>
    <row r="3078" ht="15.75" customHeight="1">
      <c r="A3078" s="422">
        <v>40756.0</v>
      </c>
      <c r="B3078" s="423">
        <v>2991827.747</v>
      </c>
    </row>
    <row r="3079" ht="15.75" customHeight="1">
      <c r="A3079" s="422">
        <v>40755.0</v>
      </c>
      <c r="B3079" s="423">
        <v>3032652.667</v>
      </c>
    </row>
    <row r="3080" ht="15.75" customHeight="1">
      <c r="A3080" s="422">
        <v>40752.0</v>
      </c>
      <c r="B3080" s="423">
        <v>3101932.337</v>
      </c>
    </row>
    <row r="3081" ht="15.75" customHeight="1">
      <c r="A3081" s="422">
        <v>40751.0</v>
      </c>
      <c r="B3081" s="423">
        <v>3107081.852</v>
      </c>
    </row>
    <row r="3082" ht="15.75" customHeight="1">
      <c r="A3082" s="422">
        <v>40750.0</v>
      </c>
      <c r="B3082" s="423">
        <v>3089620.75</v>
      </c>
    </row>
    <row r="3083" ht="15.75" customHeight="1">
      <c r="A3083" s="422">
        <v>40749.0</v>
      </c>
      <c r="B3083" s="423">
        <v>3120526.777</v>
      </c>
    </row>
    <row r="3084" ht="15.75" customHeight="1">
      <c r="A3084" s="422">
        <v>40748.0</v>
      </c>
      <c r="B3084" s="423">
        <v>3135133.167</v>
      </c>
    </row>
    <row r="3085" ht="15.75" customHeight="1">
      <c r="A3085" s="422">
        <v>40745.0</v>
      </c>
      <c r="B3085" s="423">
        <v>3124336.773</v>
      </c>
    </row>
    <row r="3086" ht="15.75" customHeight="1">
      <c r="A3086" s="422">
        <v>40744.0</v>
      </c>
      <c r="B3086" s="423">
        <v>3088711.969</v>
      </c>
    </row>
    <row r="3087" ht="15.75" customHeight="1">
      <c r="A3087" s="422">
        <v>40743.0</v>
      </c>
      <c r="B3087" s="423">
        <v>3073426.195</v>
      </c>
    </row>
    <row r="3088" ht="15.75" customHeight="1">
      <c r="A3088" s="422">
        <v>40741.0</v>
      </c>
      <c r="B3088" s="423">
        <v>3013004.784</v>
      </c>
    </row>
    <row r="3089" ht="15.75" customHeight="1">
      <c r="A3089" s="422">
        <v>40738.0</v>
      </c>
      <c r="B3089" s="423">
        <v>3047373.463</v>
      </c>
    </row>
    <row r="3090" ht="15.75" customHeight="1">
      <c r="A3090" s="422">
        <v>40737.0</v>
      </c>
      <c r="B3090" s="423">
        <v>3042135.455</v>
      </c>
    </row>
    <row r="3091" ht="15.75" customHeight="1">
      <c r="A3091" s="422">
        <v>40736.0</v>
      </c>
      <c r="B3091" s="423">
        <v>3014521.21</v>
      </c>
    </row>
    <row r="3092" ht="15.75" customHeight="1">
      <c r="A3092" s="422">
        <v>40735.0</v>
      </c>
      <c r="B3092" s="423">
        <v>2996481.657</v>
      </c>
    </row>
    <row r="3093" ht="15.75" customHeight="1">
      <c r="A3093" s="422">
        <v>40734.0</v>
      </c>
      <c r="B3093" s="423">
        <v>2985985.234</v>
      </c>
    </row>
    <row r="3094" ht="15.75" customHeight="1">
      <c r="A3094" s="422">
        <v>40731.0</v>
      </c>
      <c r="B3094" s="423">
        <v>2933270.901</v>
      </c>
    </row>
    <row r="3095" ht="15.75" customHeight="1">
      <c r="A3095" s="422">
        <v>40730.0</v>
      </c>
      <c r="B3095" s="423">
        <v>2901079.854</v>
      </c>
    </row>
    <row r="3096" ht="15.75" customHeight="1">
      <c r="A3096" s="422">
        <v>40729.0</v>
      </c>
      <c r="B3096" s="423">
        <v>2872333.155</v>
      </c>
    </row>
    <row r="3097" ht="15.75" customHeight="1">
      <c r="A3097" s="422">
        <v>40728.0</v>
      </c>
      <c r="B3097" s="423">
        <v>2856700.003</v>
      </c>
    </row>
    <row r="3098" ht="15.75" customHeight="1">
      <c r="A3098" s="422">
        <v>40727.0</v>
      </c>
      <c r="B3098" s="423">
        <v>2875956.145</v>
      </c>
    </row>
    <row r="3099" ht="15.75" customHeight="1">
      <c r="A3099" s="422">
        <v>40724.0</v>
      </c>
      <c r="B3099" s="423">
        <v>2853892.24</v>
      </c>
    </row>
    <row r="3100" ht="15.75" customHeight="1">
      <c r="A3100" s="422">
        <v>40723.0</v>
      </c>
      <c r="B3100" s="423">
        <v>2816756.55</v>
      </c>
    </row>
    <row r="3101" ht="15.75" customHeight="1">
      <c r="A3101" s="422">
        <v>40722.0</v>
      </c>
      <c r="B3101" s="423">
        <v>2791121.407</v>
      </c>
    </row>
    <row r="3102" ht="15.75" customHeight="1">
      <c r="A3102" s="422">
        <v>40721.0</v>
      </c>
      <c r="B3102" s="423">
        <v>2771461.351</v>
      </c>
    </row>
    <row r="3103" ht="15.75" customHeight="1">
      <c r="A3103" s="422">
        <v>40720.0</v>
      </c>
      <c r="B3103" s="423">
        <v>2736535.361</v>
      </c>
    </row>
    <row r="3104" ht="15.75" customHeight="1">
      <c r="A3104" s="422">
        <v>40717.0</v>
      </c>
      <c r="B3104" s="423">
        <v>2704792.407</v>
      </c>
    </row>
    <row r="3105" ht="15.75" customHeight="1">
      <c r="A3105" s="422">
        <v>40716.0</v>
      </c>
      <c r="B3105" s="423">
        <v>2688432.476</v>
      </c>
    </row>
    <row r="3106" ht="15.75" customHeight="1">
      <c r="A3106" s="422">
        <v>40715.0</v>
      </c>
      <c r="B3106" s="423">
        <v>2664891.991</v>
      </c>
    </row>
    <row r="3107" ht="15.75" customHeight="1">
      <c r="A3107" s="422">
        <v>40714.0</v>
      </c>
      <c r="B3107" s="423">
        <v>2647935.901</v>
      </c>
    </row>
    <row r="3108" ht="15.75" customHeight="1">
      <c r="A3108" s="422">
        <v>40713.0</v>
      </c>
      <c r="B3108" s="423">
        <v>2643262.837</v>
      </c>
    </row>
    <row r="3109" ht="15.75" customHeight="1">
      <c r="A3109" s="422">
        <v>40710.0</v>
      </c>
      <c r="B3109" s="423">
        <v>2676118.807</v>
      </c>
    </row>
    <row r="3110" ht="15.75" customHeight="1">
      <c r="A3110" s="422">
        <v>40709.0</v>
      </c>
      <c r="B3110" s="423">
        <v>2688804.564</v>
      </c>
    </row>
    <row r="3111" ht="15.75" customHeight="1">
      <c r="A3111" s="422">
        <v>40708.0</v>
      </c>
      <c r="B3111" s="423">
        <v>2690681.233</v>
      </c>
    </row>
    <row r="3112" ht="15.75" customHeight="1">
      <c r="A3112" s="422">
        <v>40707.0</v>
      </c>
      <c r="B3112" s="423">
        <v>2725085.05</v>
      </c>
    </row>
    <row r="3113" ht="15.75" customHeight="1">
      <c r="A3113" s="422">
        <v>40706.0</v>
      </c>
      <c r="B3113" s="423">
        <v>2643402.7</v>
      </c>
    </row>
    <row r="3114" ht="15.75" customHeight="1">
      <c r="A3114" s="422">
        <v>40703.0</v>
      </c>
      <c r="B3114" s="423">
        <v>2758905.301</v>
      </c>
    </row>
    <row r="3115" ht="15.75" customHeight="1">
      <c r="A3115" s="422">
        <v>40702.0</v>
      </c>
      <c r="B3115" s="423">
        <v>2745925.013</v>
      </c>
    </row>
    <row r="3116" ht="15.75" customHeight="1">
      <c r="A3116" s="422">
        <v>40701.0</v>
      </c>
      <c r="B3116" s="423">
        <v>2744819.723</v>
      </c>
    </row>
    <row r="3117" ht="15.75" customHeight="1">
      <c r="A3117" s="422">
        <v>40700.0</v>
      </c>
      <c r="B3117" s="423">
        <v>2712382.53</v>
      </c>
    </row>
    <row r="3118" ht="15.75" customHeight="1">
      <c r="A3118" s="422">
        <v>40699.0</v>
      </c>
      <c r="B3118" s="423">
        <v>2684856.65</v>
      </c>
    </row>
    <row r="3119" ht="15.75" customHeight="1">
      <c r="A3119" s="422">
        <v>40696.0</v>
      </c>
      <c r="B3119" s="423">
        <v>2686316.128</v>
      </c>
    </row>
    <row r="3120" ht="15.75" customHeight="1">
      <c r="A3120" s="422">
        <v>40695.0</v>
      </c>
      <c r="B3120" s="423">
        <v>2652662.51</v>
      </c>
    </row>
    <row r="3121" ht="15.75" customHeight="1">
      <c r="A3121" s="422">
        <v>40694.0</v>
      </c>
      <c r="B3121" s="423">
        <v>2688098.872</v>
      </c>
    </row>
    <row r="3122" ht="15.75" customHeight="1">
      <c r="A3122" s="422">
        <v>40693.0</v>
      </c>
      <c r="B3122" s="423">
        <v>2636985.792</v>
      </c>
    </row>
    <row r="3123" ht="15.75" customHeight="1">
      <c r="A3123" s="422">
        <v>40692.0</v>
      </c>
      <c r="B3123" s="423">
        <v>2590679.144</v>
      </c>
    </row>
    <row r="3124" ht="15.75" customHeight="1">
      <c r="A3124" s="422">
        <v>40689.0</v>
      </c>
      <c r="B3124" s="423">
        <v>2556102.48</v>
      </c>
    </row>
    <row r="3125" ht="15.75" customHeight="1">
      <c r="A3125" s="422">
        <v>40688.0</v>
      </c>
      <c r="B3125" s="423">
        <v>2513350.693</v>
      </c>
    </row>
    <row r="3126" ht="15.75" customHeight="1">
      <c r="A3126" s="422">
        <v>40687.0</v>
      </c>
      <c r="B3126" s="423">
        <v>2544546.597</v>
      </c>
    </row>
    <row r="3127" ht="15.75" customHeight="1">
      <c r="A3127" s="422">
        <v>40686.0</v>
      </c>
      <c r="B3127" s="423">
        <v>2544546.597</v>
      </c>
    </row>
    <row r="3128" ht="15.75" customHeight="1">
      <c r="A3128" s="422">
        <v>40685.0</v>
      </c>
      <c r="B3128" s="423">
        <v>2593103.388</v>
      </c>
    </row>
    <row r="3129" ht="15.75" customHeight="1">
      <c r="A3129" s="422">
        <v>40682.0</v>
      </c>
      <c r="B3129" s="423">
        <v>2656322.489</v>
      </c>
    </row>
    <row r="3130" ht="15.75" customHeight="1">
      <c r="A3130" s="422">
        <v>40681.0</v>
      </c>
      <c r="B3130" s="423">
        <v>2666222.759</v>
      </c>
    </row>
    <row r="3131" ht="15.75" customHeight="1">
      <c r="A3131" s="422">
        <v>40679.0</v>
      </c>
      <c r="B3131" s="423">
        <v>2674765.753</v>
      </c>
    </row>
    <row r="3132" ht="15.75" customHeight="1">
      <c r="A3132" s="422">
        <v>40678.0</v>
      </c>
      <c r="B3132" s="423">
        <v>2675200.915</v>
      </c>
    </row>
    <row r="3133" ht="15.75" customHeight="1">
      <c r="A3133" s="422">
        <v>40675.0</v>
      </c>
      <c r="B3133" s="423">
        <v>2613116.124</v>
      </c>
    </row>
    <row r="3134" ht="15.75" customHeight="1">
      <c r="A3134" s="422">
        <v>40674.0</v>
      </c>
      <c r="B3134" s="423">
        <v>2563735.766</v>
      </c>
    </row>
    <row r="3135" ht="15.75" customHeight="1">
      <c r="A3135" s="422">
        <v>40673.0</v>
      </c>
      <c r="B3135" s="423">
        <v>2577187.638</v>
      </c>
    </row>
    <row r="3136" ht="15.75" customHeight="1">
      <c r="A3136" s="422">
        <v>40672.0</v>
      </c>
      <c r="B3136" s="423">
        <v>2620239.059</v>
      </c>
    </row>
    <row r="3137" ht="15.75" customHeight="1">
      <c r="A3137" s="422">
        <v>40671.0</v>
      </c>
      <c r="B3137" s="423">
        <v>2608745.162</v>
      </c>
    </row>
    <row r="3138" ht="15.75" customHeight="1">
      <c r="A3138" s="422">
        <v>40668.0</v>
      </c>
      <c r="B3138" s="423">
        <v>2715042.423</v>
      </c>
    </row>
    <row r="3139" ht="15.75" customHeight="1">
      <c r="A3139" s="422">
        <v>40667.0</v>
      </c>
      <c r="B3139" s="423">
        <v>2742490.658</v>
      </c>
    </row>
    <row r="3140" ht="15.75" customHeight="1">
      <c r="A3140" s="422">
        <v>40666.0</v>
      </c>
      <c r="B3140" s="423">
        <v>2702903.111</v>
      </c>
    </row>
    <row r="3141" ht="15.75" customHeight="1">
      <c r="A3141" s="422">
        <v>40665.0</v>
      </c>
      <c r="B3141" s="423">
        <v>2748252.226</v>
      </c>
    </row>
    <row r="3142" ht="15.75" customHeight="1">
      <c r="A3142" s="422">
        <v>40661.0</v>
      </c>
      <c r="B3142" s="423">
        <v>2772190.234</v>
      </c>
    </row>
    <row r="3143" ht="15.75" customHeight="1">
      <c r="A3143" s="422">
        <v>40660.0</v>
      </c>
      <c r="B3143" s="423">
        <v>2777860.001</v>
      </c>
    </row>
    <row r="3144" ht="15.75" customHeight="1">
      <c r="A3144" s="422">
        <v>40659.0</v>
      </c>
      <c r="B3144" s="423">
        <v>2653821.15</v>
      </c>
    </row>
    <row r="3145" ht="15.75" customHeight="1">
      <c r="A3145" s="422">
        <v>40658.0</v>
      </c>
      <c r="B3145" s="423">
        <v>2672983.149</v>
      </c>
    </row>
    <row r="3146" ht="15.75" customHeight="1">
      <c r="A3146" s="422">
        <v>40657.0</v>
      </c>
      <c r="B3146" s="423">
        <v>2755062.667</v>
      </c>
    </row>
    <row r="3147" ht="15.75" customHeight="1">
      <c r="A3147" s="422">
        <v>40654.0</v>
      </c>
      <c r="B3147" s="423">
        <v>2800249.874</v>
      </c>
    </row>
    <row r="3148" ht="15.75" customHeight="1">
      <c r="A3148" s="422">
        <v>40653.0</v>
      </c>
      <c r="B3148" s="423">
        <v>2776160.117</v>
      </c>
    </row>
    <row r="3149" ht="15.75" customHeight="1">
      <c r="A3149" s="422">
        <v>40652.0</v>
      </c>
      <c r="B3149" s="423">
        <v>2820086.962</v>
      </c>
    </row>
    <row r="3150" ht="15.75" customHeight="1">
      <c r="A3150" s="422">
        <v>40651.0</v>
      </c>
      <c r="B3150" s="423">
        <v>2847958.451</v>
      </c>
    </row>
    <row r="3151" ht="15.75" customHeight="1">
      <c r="A3151" s="422">
        <v>40650.0</v>
      </c>
      <c r="B3151" s="423">
        <v>2869887.858</v>
      </c>
    </row>
    <row r="3152" ht="15.75" customHeight="1">
      <c r="A3152" s="422">
        <v>40646.0</v>
      </c>
      <c r="B3152" s="423">
        <v>2869887.858</v>
      </c>
    </row>
    <row r="3153" ht="15.75" customHeight="1">
      <c r="A3153" s="422">
        <v>40645.0</v>
      </c>
      <c r="B3153" s="423">
        <v>2876197.218</v>
      </c>
    </row>
    <row r="3154" ht="15.75" customHeight="1">
      <c r="A3154" s="422">
        <v>40644.0</v>
      </c>
      <c r="B3154" s="423">
        <v>2818305.772</v>
      </c>
    </row>
    <row r="3155" ht="15.75" customHeight="1">
      <c r="A3155" s="422">
        <v>40643.0</v>
      </c>
      <c r="B3155" s="423">
        <v>2920043.597</v>
      </c>
    </row>
    <row r="3156" ht="15.75" customHeight="1">
      <c r="A3156" s="422">
        <v>40640.0</v>
      </c>
      <c r="B3156" s="423">
        <v>2920335.665</v>
      </c>
    </row>
    <row r="3157" ht="15.75" customHeight="1">
      <c r="A3157" s="422">
        <v>40639.0</v>
      </c>
      <c r="B3157" s="423">
        <v>2881131.574</v>
      </c>
    </row>
    <row r="3158" ht="15.75" customHeight="1">
      <c r="A3158" s="422">
        <v>40638.0</v>
      </c>
      <c r="B3158" s="423">
        <v>2881104.798</v>
      </c>
    </row>
    <row r="3159" ht="15.75" customHeight="1">
      <c r="A3159" s="422">
        <v>40637.0</v>
      </c>
      <c r="B3159" s="423">
        <v>2908560.884</v>
      </c>
    </row>
    <row r="3160" ht="15.75" customHeight="1">
      <c r="A3160" s="422">
        <v>40636.0</v>
      </c>
      <c r="B3160" s="423">
        <v>2878342.748</v>
      </c>
    </row>
    <row r="3161" ht="15.75" customHeight="1">
      <c r="A3161" s="422">
        <v>40633.0</v>
      </c>
      <c r="B3161" s="423">
        <v>2855302.283</v>
      </c>
    </row>
    <row r="3162" ht="15.75" customHeight="1">
      <c r="A3162" s="422">
        <v>40632.0</v>
      </c>
      <c r="B3162" s="423">
        <v>2812072.005</v>
      </c>
    </row>
    <row r="3163" ht="15.75" customHeight="1">
      <c r="A3163" s="422">
        <v>40631.0</v>
      </c>
      <c r="B3163" s="423">
        <v>2800859.506</v>
      </c>
    </row>
    <row r="3164" ht="15.75" customHeight="1">
      <c r="A3164" s="422">
        <v>40630.0</v>
      </c>
      <c r="B3164" s="423">
        <v>2811321.176</v>
      </c>
    </row>
    <row r="3165" ht="15.75" customHeight="1">
      <c r="A3165" s="422">
        <v>40629.0</v>
      </c>
      <c r="B3165" s="423">
        <v>2753869.399</v>
      </c>
    </row>
    <row r="3166" ht="15.75" customHeight="1">
      <c r="A3166" s="422">
        <v>40626.0</v>
      </c>
      <c r="B3166" s="423">
        <v>2772520.727</v>
      </c>
    </row>
    <row r="3167" ht="15.75" customHeight="1">
      <c r="A3167" s="422">
        <v>40625.0</v>
      </c>
      <c r="B3167" s="423">
        <v>2838385.041</v>
      </c>
    </row>
    <row r="3168" ht="15.75" customHeight="1">
      <c r="A3168" s="422">
        <v>40624.0</v>
      </c>
      <c r="B3168" s="423">
        <v>2876079.215</v>
      </c>
    </row>
    <row r="3169" ht="15.75" customHeight="1">
      <c r="A3169" s="422">
        <v>40623.0</v>
      </c>
      <c r="B3169" s="423">
        <v>2902624.049</v>
      </c>
    </row>
    <row r="3170" ht="15.75" customHeight="1">
      <c r="A3170" s="422">
        <v>40622.0</v>
      </c>
      <c r="B3170" s="423">
        <v>2890975.926</v>
      </c>
    </row>
    <row r="3171" ht="15.75" customHeight="1">
      <c r="A3171" s="422">
        <v>40618.0</v>
      </c>
      <c r="B3171" s="423">
        <v>2870115.081</v>
      </c>
    </row>
    <row r="3172" ht="15.75" customHeight="1">
      <c r="A3172" s="422">
        <v>40617.0</v>
      </c>
      <c r="B3172" s="423">
        <v>2835857.459</v>
      </c>
    </row>
    <row r="3173" ht="15.75" customHeight="1">
      <c r="A3173" s="422">
        <v>40616.0</v>
      </c>
      <c r="B3173" s="423">
        <v>2893519.351</v>
      </c>
    </row>
    <row r="3174" ht="15.75" customHeight="1">
      <c r="A3174" s="422">
        <v>40615.0</v>
      </c>
      <c r="B3174" s="423">
        <v>2784337.739</v>
      </c>
    </row>
    <row r="3175" ht="15.75" customHeight="1">
      <c r="A3175" s="422">
        <v>40612.0</v>
      </c>
      <c r="B3175" s="423">
        <v>2962982.317</v>
      </c>
    </row>
    <row r="3176" ht="15.75" customHeight="1">
      <c r="A3176" s="422">
        <v>40611.0</v>
      </c>
      <c r="B3176" s="423">
        <v>2847159.973</v>
      </c>
    </row>
    <row r="3177" ht="15.75" customHeight="1">
      <c r="A3177" s="422">
        <v>40610.0</v>
      </c>
      <c r="B3177" s="423">
        <v>2748901.433</v>
      </c>
    </row>
    <row r="3178" ht="15.75" customHeight="1">
      <c r="A3178" s="422">
        <v>40609.0</v>
      </c>
      <c r="B3178" s="423">
        <v>2647349.163</v>
      </c>
    </row>
    <row r="3179" ht="15.75" customHeight="1">
      <c r="A3179" s="422">
        <v>40608.0</v>
      </c>
      <c r="B3179" s="423">
        <v>2551700.443</v>
      </c>
    </row>
    <row r="3180" ht="15.75" customHeight="1">
      <c r="A3180" s="422">
        <v>40605.0</v>
      </c>
      <c r="B3180" s="423">
        <v>2506932.354</v>
      </c>
    </row>
    <row r="3181" ht="15.75" customHeight="1">
      <c r="A3181" s="422">
        <v>40604.0</v>
      </c>
      <c r="B3181" s="423">
        <v>2448837.826</v>
      </c>
    </row>
    <row r="3182" ht="15.75" customHeight="1">
      <c r="A3182" s="422">
        <v>40603.0</v>
      </c>
      <c r="B3182" s="423">
        <v>2565830.045</v>
      </c>
    </row>
    <row r="3183" ht="15.75" customHeight="1">
      <c r="A3183" s="422">
        <v>40602.0</v>
      </c>
      <c r="B3183" s="423">
        <v>2413072.93</v>
      </c>
    </row>
    <row r="3184" ht="15.75" customHeight="1">
      <c r="A3184" s="422">
        <v>40601.0</v>
      </c>
      <c r="B3184" s="423">
        <v>2512870.935</v>
      </c>
    </row>
    <row r="3185" ht="15.75" customHeight="1">
      <c r="A3185" s="422">
        <v>40598.0</v>
      </c>
      <c r="B3185" s="423">
        <v>2641734.006</v>
      </c>
    </row>
    <row r="3186" ht="15.75" customHeight="1">
      <c r="A3186" s="422">
        <v>40597.0</v>
      </c>
      <c r="B3186" s="423">
        <v>2726898.726</v>
      </c>
    </row>
    <row r="3187" ht="15.75" customHeight="1">
      <c r="A3187" s="422">
        <v>40596.0</v>
      </c>
      <c r="B3187" s="423">
        <v>2785241.816</v>
      </c>
    </row>
    <row r="3188" ht="15.75" customHeight="1">
      <c r="A3188" s="422">
        <v>40594.0</v>
      </c>
      <c r="B3188" s="423">
        <v>2871495.974</v>
      </c>
    </row>
    <row r="3189" ht="15.75" customHeight="1">
      <c r="A3189" s="422">
        <v>40589.0</v>
      </c>
      <c r="B3189" s="423">
        <v>2710495.458</v>
      </c>
    </row>
    <row r="3190" ht="15.75" customHeight="1">
      <c r="A3190" s="422">
        <v>40588.0</v>
      </c>
      <c r="B3190" s="423">
        <v>2580007.082</v>
      </c>
    </row>
    <row r="3191" ht="15.75" customHeight="1">
      <c r="A3191" s="422">
        <v>40587.0</v>
      </c>
      <c r="B3191" s="423">
        <v>2760886.006</v>
      </c>
    </row>
    <row r="3192" ht="15.75" customHeight="1">
      <c r="A3192" s="422">
        <v>40584.0</v>
      </c>
      <c r="B3192" s="423">
        <v>2938380.387</v>
      </c>
    </row>
    <row r="3193" ht="15.75" customHeight="1">
      <c r="A3193" s="422">
        <v>40583.0</v>
      </c>
      <c r="B3193" s="423">
        <v>2980849.164</v>
      </c>
    </row>
    <row r="3194" ht="15.75" customHeight="1">
      <c r="A3194" s="422">
        <v>40582.0</v>
      </c>
      <c r="B3194" s="423">
        <v>3042013.321</v>
      </c>
    </row>
    <row r="3195" ht="15.75" customHeight="1">
      <c r="A3195" s="422">
        <v>40581.0</v>
      </c>
      <c r="B3195" s="423">
        <v>2884763.777</v>
      </c>
    </row>
    <row r="3196" ht="15.75" customHeight="1">
      <c r="A3196" s="422">
        <v>40580.0</v>
      </c>
      <c r="B3196" s="423">
        <v>2996982.501</v>
      </c>
    </row>
    <row r="3197" ht="15.75" customHeight="1">
      <c r="A3197" s="422">
        <v>40577.0</v>
      </c>
      <c r="B3197" s="423">
        <v>3146170.005</v>
      </c>
    </row>
    <row r="3198" ht="15.75" customHeight="1">
      <c r="A3198" s="422">
        <v>40576.0</v>
      </c>
      <c r="B3198" s="423">
        <v>3195106.505</v>
      </c>
    </row>
    <row r="3199" ht="15.75" customHeight="1">
      <c r="A3199" s="422">
        <v>40575.0</v>
      </c>
      <c r="B3199" s="423">
        <v>3190829.259</v>
      </c>
    </row>
    <row r="3200" ht="15.75" customHeight="1">
      <c r="A3200" s="422">
        <v>40574.0</v>
      </c>
      <c r="B3200" s="423">
        <v>3267387.07</v>
      </c>
    </row>
    <row r="3201" ht="15.75" customHeight="1">
      <c r="A3201" s="422">
        <v>40573.0</v>
      </c>
      <c r="B3201" s="423">
        <v>3281198.736</v>
      </c>
    </row>
    <row r="3202" ht="15.75" customHeight="1">
      <c r="A3202" s="422">
        <v>40570.0</v>
      </c>
      <c r="B3202" s="423">
        <v>3215308.197</v>
      </c>
    </row>
    <row r="3203" ht="15.75" customHeight="1">
      <c r="A3203" s="422">
        <v>40569.0</v>
      </c>
      <c r="B3203" s="423">
        <v>3190844.776</v>
      </c>
    </row>
    <row r="3204" ht="15.75" customHeight="1">
      <c r="A3204" s="422">
        <v>40568.0</v>
      </c>
      <c r="B3204" s="423">
        <v>3027192.234</v>
      </c>
    </row>
    <row r="3205" ht="15.75" customHeight="1">
      <c r="A3205" s="422">
        <v>40563.0</v>
      </c>
      <c r="B3205" s="423">
        <v>2836111.625</v>
      </c>
    </row>
    <row r="3206" ht="15.75" customHeight="1">
      <c r="A3206" s="422">
        <v>40562.0</v>
      </c>
      <c r="B3206" s="423">
        <v>3046261.505</v>
      </c>
    </row>
    <row r="3207" ht="15.75" customHeight="1">
      <c r="A3207" s="422">
        <v>40561.0</v>
      </c>
      <c r="B3207" s="423">
        <v>3132511.054</v>
      </c>
    </row>
    <row r="3208" ht="15.75" customHeight="1">
      <c r="A3208" s="422">
        <v>40560.0</v>
      </c>
      <c r="B3208" s="423">
        <v>3215868.307</v>
      </c>
    </row>
    <row r="3209" ht="15.75" customHeight="1">
      <c r="A3209" s="422">
        <v>40559.0</v>
      </c>
      <c r="B3209" s="423">
        <v>3227842.731</v>
      </c>
    </row>
    <row r="3210" ht="15.75" customHeight="1">
      <c r="A3210" s="422">
        <v>40556.0</v>
      </c>
      <c r="B3210" s="423">
        <v>3276320.215</v>
      </c>
    </row>
    <row r="3211" ht="15.75" customHeight="1">
      <c r="A3211" s="422">
        <v>40555.0</v>
      </c>
      <c r="B3211" s="423">
        <v>3296604.584</v>
      </c>
    </row>
    <row r="3212" ht="15.75" customHeight="1">
      <c r="A3212" s="422">
        <v>40554.0</v>
      </c>
      <c r="B3212" s="423">
        <v>3261083.647</v>
      </c>
    </row>
    <row r="3213" ht="15.75" customHeight="1">
      <c r="A3213" s="422">
        <v>40553.0</v>
      </c>
      <c r="B3213" s="423">
        <v>2877729.776</v>
      </c>
    </row>
    <row r="3214" ht="15.75" customHeight="1">
      <c r="A3214" s="422">
        <v>40552.0</v>
      </c>
      <c r="B3214" s="423">
        <v>3107730.148</v>
      </c>
    </row>
    <row r="3215" ht="15.75" customHeight="1">
      <c r="A3215" s="422">
        <v>40549.0</v>
      </c>
      <c r="B3215" s="423">
        <v>3304726.243</v>
      </c>
    </row>
    <row r="3216" ht="15.75" customHeight="1">
      <c r="A3216" s="422">
        <v>40548.0</v>
      </c>
      <c r="B3216" s="423">
        <v>3383802.658</v>
      </c>
    </row>
    <row r="3217" ht="15.75" customHeight="1">
      <c r="A3217" s="422">
        <v>40547.0</v>
      </c>
      <c r="B3217" s="423">
        <v>3397879.285</v>
      </c>
    </row>
    <row r="3218" ht="15.75" customHeight="1">
      <c r="A3218" s="422">
        <v>40546.0</v>
      </c>
      <c r="B3218" s="423">
        <v>3467832.313</v>
      </c>
    </row>
    <row r="3219" ht="15.75" customHeight="1">
      <c r="A3219" s="422">
        <v>40545.0</v>
      </c>
      <c r="B3219" s="423">
        <v>3513277.511</v>
      </c>
    </row>
    <row r="3220" ht="15.75" customHeight="1">
      <c r="A3220" s="422">
        <v>40542.0</v>
      </c>
      <c r="B3220" s="423">
        <v>3508005.804</v>
      </c>
    </row>
    <row r="3221" ht="15.75" customHeight="1">
      <c r="A3221" s="422">
        <v>40541.0</v>
      </c>
      <c r="B3221" s="423">
        <v>3480695.823</v>
      </c>
    </row>
    <row r="3222" ht="15.75" customHeight="1">
      <c r="A3222" s="422">
        <v>40540.0</v>
      </c>
      <c r="B3222" s="423">
        <v>3482733.963</v>
      </c>
    </row>
    <row r="3223" ht="15.75" customHeight="1">
      <c r="A3223" s="422">
        <v>40539.0</v>
      </c>
      <c r="B3223" s="423">
        <v>3489214.525</v>
      </c>
    </row>
    <row r="3224" ht="15.75" customHeight="1">
      <c r="A3224" s="422">
        <v>40538.0</v>
      </c>
      <c r="B3224" s="423">
        <v>3440959.075</v>
      </c>
    </row>
    <row r="3225" ht="15.75" customHeight="1">
      <c r="A3225" s="422">
        <v>40535.0</v>
      </c>
      <c r="B3225" s="423">
        <v>3467909.522</v>
      </c>
    </row>
    <row r="3226" ht="15.75" customHeight="1">
      <c r="A3226" s="422">
        <v>40534.0</v>
      </c>
      <c r="B3226" s="423">
        <v>3497723.616</v>
      </c>
    </row>
    <row r="3227" ht="15.75" customHeight="1">
      <c r="A3227" s="422">
        <v>40533.0</v>
      </c>
      <c r="B3227" s="423">
        <v>3512849.577</v>
      </c>
    </row>
    <row r="3228" ht="15.75" customHeight="1">
      <c r="A3228" s="422">
        <v>40532.0</v>
      </c>
      <c r="B3228" s="423">
        <v>3406674.773</v>
      </c>
    </row>
    <row r="3229" ht="15.75" customHeight="1">
      <c r="A3229" s="422">
        <v>40531.0</v>
      </c>
      <c r="B3229" s="423">
        <v>3260873.255</v>
      </c>
    </row>
    <row r="3230" ht="15.75" customHeight="1">
      <c r="A3230" s="422">
        <v>40527.0</v>
      </c>
      <c r="B3230" s="423">
        <v>3449582.726</v>
      </c>
    </row>
    <row r="3231" ht="15.75" customHeight="1">
      <c r="A3231" s="422">
        <v>40526.0</v>
      </c>
      <c r="B3231" s="423">
        <v>3499958.382</v>
      </c>
    </row>
    <row r="3232" ht="15.75" customHeight="1">
      <c r="A3232" s="422">
        <v>40525.0</v>
      </c>
      <c r="B3232" s="423">
        <v>3492380.227</v>
      </c>
    </row>
    <row r="3233" ht="15.75" customHeight="1">
      <c r="A3233" s="422">
        <v>40524.0</v>
      </c>
      <c r="B3233" s="423">
        <v>3480782.429</v>
      </c>
    </row>
    <row r="3234" ht="15.75" customHeight="1">
      <c r="A3234" s="422">
        <v>40521.0</v>
      </c>
      <c r="B3234" s="423">
        <v>3579406.461</v>
      </c>
    </row>
    <row r="3235" ht="15.75" customHeight="1">
      <c r="A3235" s="422">
        <v>40520.0</v>
      </c>
      <c r="B3235" s="423">
        <v>3524598.982</v>
      </c>
    </row>
    <row r="3236" ht="15.75" customHeight="1">
      <c r="A3236" s="422">
        <v>40519.0</v>
      </c>
      <c r="B3236" s="423">
        <v>3567014.199</v>
      </c>
    </row>
    <row r="3237" ht="15.75" customHeight="1">
      <c r="A3237" s="422">
        <v>40518.0</v>
      </c>
      <c r="B3237" s="423">
        <v>3632706.158</v>
      </c>
    </row>
    <row r="3238" ht="15.75" customHeight="1">
      <c r="A3238" s="422">
        <v>40517.0</v>
      </c>
      <c r="B3238" s="423">
        <v>3680714.195</v>
      </c>
    </row>
    <row r="3239" ht="15.75" customHeight="1">
      <c r="A3239" s="422">
        <v>40514.0</v>
      </c>
      <c r="B3239" s="423">
        <v>3665679.151</v>
      </c>
    </row>
    <row r="3240" ht="15.75" customHeight="1">
      <c r="A3240" s="422">
        <v>40513.0</v>
      </c>
      <c r="B3240" s="423">
        <v>3635980.06</v>
      </c>
    </row>
    <row r="3241" ht="15.75" customHeight="1">
      <c r="A3241" s="422">
        <v>40512.0</v>
      </c>
      <c r="B3241" s="423">
        <v>3598329.889</v>
      </c>
    </row>
    <row r="3242" ht="15.75" customHeight="1">
      <c r="A3242" s="422">
        <v>40511.0</v>
      </c>
      <c r="B3242" s="423">
        <v>3585345.36</v>
      </c>
    </row>
    <row r="3243" ht="15.75" customHeight="1">
      <c r="A3243" s="422">
        <v>40510.0</v>
      </c>
      <c r="B3243" s="423">
        <v>3608089.909</v>
      </c>
    </row>
    <row r="3244" ht="15.75" customHeight="1">
      <c r="A3244" s="422">
        <v>40507.0</v>
      </c>
      <c r="B3244" s="423">
        <v>3635429.804</v>
      </c>
    </row>
    <row r="3245" ht="15.75" customHeight="1">
      <c r="A3245" s="422">
        <v>40506.0</v>
      </c>
      <c r="B3245" s="423">
        <v>3621853.083</v>
      </c>
    </row>
    <row r="3246" ht="15.75" customHeight="1">
      <c r="A3246" s="422">
        <v>40505.0</v>
      </c>
      <c r="B3246" s="423">
        <v>3588962.495</v>
      </c>
    </row>
    <row r="3247" ht="15.75" customHeight="1">
      <c r="A3247" s="422">
        <v>40504.0</v>
      </c>
      <c r="B3247" s="423">
        <v>3581395.631</v>
      </c>
    </row>
    <row r="3248" ht="15.75" customHeight="1">
      <c r="A3248" s="422">
        <v>40503.0</v>
      </c>
      <c r="B3248" s="423">
        <v>3600400.866</v>
      </c>
    </row>
    <row r="3249" ht="15.75" customHeight="1">
      <c r="A3249" s="422">
        <v>40497.0</v>
      </c>
      <c r="B3249" s="423">
        <v>3550216.351</v>
      </c>
    </row>
    <row r="3250" ht="15.75" customHeight="1">
      <c r="A3250" s="422">
        <v>40496.0</v>
      </c>
      <c r="B3250" s="423">
        <v>3494323.649</v>
      </c>
    </row>
    <row r="3251" ht="15.75" customHeight="1">
      <c r="A3251" s="422">
        <v>40493.0</v>
      </c>
      <c r="B3251" s="423">
        <v>3452271.624</v>
      </c>
    </row>
    <row r="3252" ht="15.75" customHeight="1">
      <c r="A3252" s="422">
        <v>40492.0</v>
      </c>
      <c r="B3252" s="423">
        <v>3421343.928</v>
      </c>
    </row>
    <row r="3253" ht="15.75" customHeight="1">
      <c r="A3253" s="422">
        <v>40491.0</v>
      </c>
      <c r="B3253" s="423">
        <v>3405115.046</v>
      </c>
    </row>
    <row r="3254" ht="15.75" customHeight="1">
      <c r="A3254" s="422">
        <v>40490.0</v>
      </c>
      <c r="B3254" s="423">
        <v>3355804.446</v>
      </c>
    </row>
    <row r="3255" ht="15.75" customHeight="1">
      <c r="A3255" s="422">
        <v>40489.0</v>
      </c>
      <c r="B3255" s="423">
        <v>3365354.845</v>
      </c>
    </row>
    <row r="3256" ht="15.75" customHeight="1">
      <c r="A3256" s="422">
        <v>40486.0</v>
      </c>
      <c r="B3256" s="423">
        <v>3375953.667</v>
      </c>
    </row>
    <row r="3257" ht="15.75" customHeight="1">
      <c r="A3257" s="422">
        <v>40485.0</v>
      </c>
      <c r="B3257" s="423">
        <v>3363745.498</v>
      </c>
    </row>
    <row r="3258" ht="15.75" customHeight="1">
      <c r="A3258" s="422">
        <v>40484.0</v>
      </c>
      <c r="B3258" s="423">
        <v>3373020.735</v>
      </c>
    </row>
    <row r="3259" ht="15.75" customHeight="1">
      <c r="A3259" s="422">
        <v>40483.0</v>
      </c>
      <c r="B3259" s="423">
        <v>3378564.484</v>
      </c>
    </row>
    <row r="3260" ht="15.75" customHeight="1">
      <c r="A3260" s="422">
        <v>40482.0</v>
      </c>
      <c r="B3260" s="423">
        <v>3370998.748</v>
      </c>
    </row>
    <row r="3261" ht="15.75" customHeight="1">
      <c r="A3261" s="422">
        <v>40479.0</v>
      </c>
      <c r="B3261" s="423">
        <v>3377843.748</v>
      </c>
    </row>
    <row r="3262" ht="15.75" customHeight="1">
      <c r="A3262" s="422">
        <v>40478.0</v>
      </c>
      <c r="B3262" s="423">
        <v>3355604.932</v>
      </c>
    </row>
    <row r="3263" ht="15.75" customHeight="1">
      <c r="A3263" s="422">
        <v>40477.0</v>
      </c>
      <c r="B3263" s="423">
        <v>3347759.793</v>
      </c>
    </row>
    <row r="3264" ht="15.75" customHeight="1">
      <c r="A3264" s="422">
        <v>40476.0</v>
      </c>
      <c r="B3264" s="423">
        <v>3325927.389</v>
      </c>
    </row>
    <row r="3265" ht="15.75" customHeight="1">
      <c r="A3265" s="422">
        <v>40475.0</v>
      </c>
      <c r="B3265" s="423">
        <v>3322467.104</v>
      </c>
    </row>
    <row r="3266" ht="15.75" customHeight="1">
      <c r="A3266" s="422">
        <v>40472.0</v>
      </c>
      <c r="B3266" s="423">
        <v>3287920.281</v>
      </c>
    </row>
    <row r="3267" ht="15.75" customHeight="1">
      <c r="A3267" s="422">
        <v>40471.0</v>
      </c>
      <c r="B3267" s="423">
        <v>3260280.144</v>
      </c>
    </row>
    <row r="3268" ht="15.75" customHeight="1">
      <c r="A3268" s="422">
        <v>40470.0</v>
      </c>
      <c r="B3268" s="423">
        <v>3251521.517</v>
      </c>
    </row>
    <row r="3269" ht="15.75" customHeight="1">
      <c r="A3269" s="422">
        <v>40469.0</v>
      </c>
      <c r="B3269" s="423">
        <v>3257535.049</v>
      </c>
    </row>
    <row r="3270" ht="15.75" customHeight="1">
      <c r="A3270" s="422">
        <v>40465.0</v>
      </c>
      <c r="B3270" s="423">
        <v>3259277.603</v>
      </c>
    </row>
    <row r="3271" ht="15.75" customHeight="1">
      <c r="A3271" s="422">
        <v>40464.0</v>
      </c>
      <c r="B3271" s="423">
        <v>3253940.649</v>
      </c>
    </row>
    <row r="3272" ht="15.75" customHeight="1">
      <c r="A3272" s="422">
        <v>40463.0</v>
      </c>
      <c r="B3272" s="423">
        <v>3241684.625</v>
      </c>
    </row>
    <row r="3273" ht="15.75" customHeight="1">
      <c r="A3273" s="422">
        <v>40462.0</v>
      </c>
      <c r="B3273" s="423">
        <v>3215111.487</v>
      </c>
    </row>
    <row r="3274" ht="15.75" customHeight="1">
      <c r="A3274" s="422">
        <v>40461.0</v>
      </c>
      <c r="B3274" s="423">
        <v>3168060.112</v>
      </c>
    </row>
    <row r="3275" ht="15.75" customHeight="1">
      <c r="A3275" s="422">
        <v>40458.0</v>
      </c>
      <c r="B3275" s="423">
        <v>3243962.753</v>
      </c>
    </row>
    <row r="3276" ht="15.75" customHeight="1">
      <c r="A3276" s="422">
        <v>40457.0</v>
      </c>
      <c r="B3276" s="423">
        <v>3228193.298</v>
      </c>
    </row>
    <row r="3277" ht="15.75" customHeight="1">
      <c r="A3277" s="422">
        <v>40456.0</v>
      </c>
      <c r="B3277" s="423">
        <v>3196000.743</v>
      </c>
    </row>
    <row r="3278" ht="15.75" customHeight="1">
      <c r="A3278" s="422">
        <v>40455.0</v>
      </c>
      <c r="B3278" s="423">
        <v>3189621.125</v>
      </c>
    </row>
    <row r="3279" ht="15.75" customHeight="1">
      <c r="A3279" s="422">
        <v>40454.0</v>
      </c>
      <c r="B3279" s="423">
        <v>3163556.473</v>
      </c>
    </row>
    <row r="3280" ht="15.75" customHeight="1">
      <c r="A3280" s="422">
        <v>40451.0</v>
      </c>
      <c r="B3280" s="423">
        <v>3113233.18</v>
      </c>
    </row>
    <row r="3281" ht="15.75" customHeight="1">
      <c r="A3281" s="422">
        <v>40450.0</v>
      </c>
      <c r="B3281" s="423">
        <v>3108673.318</v>
      </c>
    </row>
    <row r="3282" ht="15.75" customHeight="1">
      <c r="A3282" s="422">
        <v>40449.0</v>
      </c>
      <c r="B3282" s="423">
        <v>3099442.904</v>
      </c>
    </row>
    <row r="3283" ht="15.75" customHeight="1">
      <c r="A3283" s="422">
        <v>40448.0</v>
      </c>
      <c r="B3283" s="423">
        <v>3094347.803</v>
      </c>
    </row>
    <row r="3284" ht="15.75" customHeight="1">
      <c r="A3284" s="422">
        <v>40447.0</v>
      </c>
      <c r="B3284" s="423">
        <v>3076161.356</v>
      </c>
    </row>
    <row r="3285" ht="15.75" customHeight="1">
      <c r="A3285" s="422">
        <v>40444.0</v>
      </c>
      <c r="B3285" s="423">
        <v>3062236.71</v>
      </c>
    </row>
    <row r="3286" ht="15.75" customHeight="1">
      <c r="A3286" s="422">
        <v>40443.0</v>
      </c>
      <c r="B3286" s="423">
        <v>3057498.878</v>
      </c>
    </row>
    <row r="3287" ht="15.75" customHeight="1">
      <c r="A3287" s="422">
        <v>40442.0</v>
      </c>
      <c r="B3287" s="423">
        <v>3076557.439</v>
      </c>
    </row>
    <row r="3288" ht="15.75" customHeight="1">
      <c r="A3288" s="422">
        <v>40441.0</v>
      </c>
      <c r="B3288" s="423">
        <v>3058199.939</v>
      </c>
    </row>
    <row r="3289" ht="15.75" customHeight="1">
      <c r="A3289" s="422">
        <v>40440.0</v>
      </c>
      <c r="B3289" s="423">
        <v>3034709.078</v>
      </c>
    </row>
    <row r="3290" ht="15.75" customHeight="1">
      <c r="A3290" s="422">
        <v>40437.0</v>
      </c>
      <c r="B3290" s="423">
        <v>3023236.881</v>
      </c>
    </row>
    <row r="3291" ht="15.75" customHeight="1">
      <c r="A3291" s="422">
        <v>40436.0</v>
      </c>
      <c r="B3291" s="423">
        <v>3026479.345</v>
      </c>
    </row>
    <row r="3292" ht="15.75" customHeight="1">
      <c r="A3292" s="422">
        <v>40435.0</v>
      </c>
      <c r="B3292" s="423">
        <v>3035846.351</v>
      </c>
    </row>
    <row r="3293" ht="15.75" customHeight="1">
      <c r="A3293" s="422">
        <v>40434.0</v>
      </c>
      <c r="B3293" s="423">
        <v>3031029.34</v>
      </c>
    </row>
    <row r="3294" ht="15.75" customHeight="1">
      <c r="A3294" s="422">
        <v>40429.0</v>
      </c>
      <c r="B3294" s="423">
        <v>3037551.709</v>
      </c>
    </row>
    <row r="3295" ht="15.75" customHeight="1">
      <c r="A3295" s="422">
        <v>40427.0</v>
      </c>
      <c r="B3295" s="423">
        <v>3039707.512</v>
      </c>
    </row>
    <row r="3296" ht="15.75" customHeight="1">
      <c r="A3296" s="422">
        <v>40426.0</v>
      </c>
      <c r="B3296" s="423">
        <v>3073963.386</v>
      </c>
    </row>
    <row r="3297" ht="15.75" customHeight="1">
      <c r="A3297" s="422">
        <v>40423.0</v>
      </c>
      <c r="B3297" s="423">
        <v>3035273.16</v>
      </c>
    </row>
    <row r="3298" ht="15.75" customHeight="1">
      <c r="A3298" s="422">
        <v>40421.0</v>
      </c>
      <c r="B3298" s="423">
        <v>2984511.693</v>
      </c>
    </row>
    <row r="3299" ht="15.75" customHeight="1">
      <c r="A3299" s="422">
        <v>40420.0</v>
      </c>
      <c r="B3299" s="423">
        <v>2964531.787</v>
      </c>
    </row>
    <row r="3300" ht="15.75" customHeight="1">
      <c r="A3300" s="422">
        <v>40419.0</v>
      </c>
      <c r="B3300" s="423">
        <v>2982058.358</v>
      </c>
    </row>
    <row r="3301" ht="15.75" customHeight="1">
      <c r="A3301" s="422">
        <v>40416.0</v>
      </c>
      <c r="B3301" s="423">
        <v>2977770.084</v>
      </c>
    </row>
    <row r="3302" ht="15.75" customHeight="1">
      <c r="A3302" s="422">
        <v>40415.0</v>
      </c>
      <c r="B3302" s="423">
        <v>2977181.683</v>
      </c>
    </row>
    <row r="3303" ht="15.75" customHeight="1">
      <c r="A3303" s="422">
        <v>40414.0</v>
      </c>
      <c r="B3303" s="423">
        <v>3020444.459</v>
      </c>
    </row>
    <row r="3304" ht="15.75" customHeight="1">
      <c r="A3304" s="422">
        <v>40413.0</v>
      </c>
      <c r="B3304" s="423">
        <v>3011583.345</v>
      </c>
    </row>
    <row r="3305" ht="15.75" customHeight="1">
      <c r="A3305" s="422">
        <v>40412.0</v>
      </c>
      <c r="B3305" s="423">
        <v>3022371.811</v>
      </c>
    </row>
    <row r="3306" ht="15.75" customHeight="1">
      <c r="A3306" s="422">
        <v>40409.0</v>
      </c>
      <c r="B3306" s="423">
        <v>3014396.368</v>
      </c>
    </row>
    <row r="3307" ht="15.75" customHeight="1">
      <c r="A3307" s="422">
        <v>40408.0</v>
      </c>
      <c r="B3307" s="423">
        <v>3008993.429</v>
      </c>
    </row>
    <row r="3308" ht="15.75" customHeight="1">
      <c r="A3308" s="422">
        <v>40407.0</v>
      </c>
      <c r="B3308" s="423">
        <v>2972129.151</v>
      </c>
    </row>
    <row r="3309" ht="15.75" customHeight="1">
      <c r="A3309" s="422">
        <v>40406.0</v>
      </c>
      <c r="B3309" s="423">
        <v>2962578.354</v>
      </c>
    </row>
    <row r="3310" ht="15.75" customHeight="1">
      <c r="A3310" s="422">
        <v>40402.0</v>
      </c>
      <c r="B3310" s="423">
        <v>2978273.597</v>
      </c>
    </row>
    <row r="3311" ht="15.75" customHeight="1">
      <c r="A3311" s="422">
        <v>40401.0</v>
      </c>
      <c r="B3311" s="423">
        <v>2958567.419</v>
      </c>
    </row>
    <row r="3312" ht="15.75" customHeight="1">
      <c r="A3312" s="422">
        <v>40400.0</v>
      </c>
      <c r="B3312" s="423">
        <v>2960105.818</v>
      </c>
    </row>
    <row r="3313" ht="15.75" customHeight="1">
      <c r="A3313" s="422">
        <v>40399.0</v>
      </c>
      <c r="B3313" s="423">
        <v>2935818.693</v>
      </c>
    </row>
    <row r="3314" ht="15.75" customHeight="1">
      <c r="A3314" s="422">
        <v>40398.0</v>
      </c>
      <c r="B3314" s="423">
        <v>2929547.311</v>
      </c>
    </row>
    <row r="3315" ht="15.75" customHeight="1">
      <c r="A3315" s="422">
        <v>40395.0</v>
      </c>
      <c r="B3315" s="423">
        <v>2923626.98</v>
      </c>
    </row>
    <row r="3316" ht="15.75" customHeight="1">
      <c r="A3316" s="422">
        <v>40394.0</v>
      </c>
      <c r="B3316" s="423">
        <v>2907401.577</v>
      </c>
    </row>
    <row r="3317" ht="15.75" customHeight="1">
      <c r="A3317" s="422">
        <v>40393.0</v>
      </c>
      <c r="B3317" s="423">
        <v>2903212.104</v>
      </c>
    </row>
    <row r="3318" ht="15.75" customHeight="1">
      <c r="A3318" s="422">
        <v>40392.0</v>
      </c>
      <c r="B3318" s="423">
        <v>2889977.495</v>
      </c>
    </row>
    <row r="3319" ht="15.75" customHeight="1">
      <c r="A3319" s="422">
        <v>40391.0</v>
      </c>
      <c r="B3319" s="423">
        <v>2865932.231</v>
      </c>
    </row>
    <row r="3320" ht="15.75" customHeight="1">
      <c r="A3320" s="422">
        <v>40388.0</v>
      </c>
      <c r="B3320" s="423">
        <v>2821701.755</v>
      </c>
    </row>
    <row r="3321" ht="15.75" customHeight="1">
      <c r="A3321" s="422">
        <v>40386.0</v>
      </c>
      <c r="B3321" s="423">
        <v>2798030.499</v>
      </c>
    </row>
    <row r="3322" ht="15.75" customHeight="1">
      <c r="A3322" s="422">
        <v>40385.0</v>
      </c>
      <c r="B3322" s="423">
        <v>2808456.743</v>
      </c>
    </row>
    <row r="3323" ht="15.75" customHeight="1">
      <c r="A3323" s="422">
        <v>40384.0</v>
      </c>
      <c r="B3323" s="423">
        <v>2759069.662</v>
      </c>
    </row>
    <row r="3324" ht="15.75" customHeight="1">
      <c r="A3324" s="422">
        <v>40381.0</v>
      </c>
      <c r="B3324" s="423">
        <v>2824133.802</v>
      </c>
    </row>
    <row r="3325" ht="15.75" customHeight="1">
      <c r="A3325" s="422">
        <v>40380.0</v>
      </c>
      <c r="B3325" s="423">
        <v>2849173.695</v>
      </c>
    </row>
    <row r="3326" ht="15.75" customHeight="1">
      <c r="A3326" s="422">
        <v>40379.0</v>
      </c>
      <c r="B3326" s="423">
        <v>2841001.855</v>
      </c>
    </row>
    <row r="3327" ht="15.75" customHeight="1">
      <c r="A3327" s="422">
        <v>40378.0</v>
      </c>
      <c r="B3327" s="423">
        <v>2845406.508</v>
      </c>
    </row>
    <row r="3328" ht="15.75" customHeight="1">
      <c r="A3328" s="422">
        <v>40377.0</v>
      </c>
      <c r="B3328" s="423">
        <v>2816027.038</v>
      </c>
    </row>
    <row r="3329" ht="15.75" customHeight="1">
      <c r="A3329" s="422">
        <v>40374.0</v>
      </c>
      <c r="B3329" s="423">
        <v>2776111.183</v>
      </c>
    </row>
    <row r="3330" ht="15.75" customHeight="1">
      <c r="A3330" s="422">
        <v>40373.0</v>
      </c>
      <c r="B3330" s="423">
        <v>2762135.011</v>
      </c>
    </row>
    <row r="3331" ht="15.75" customHeight="1">
      <c r="A3331" s="422">
        <v>40372.0</v>
      </c>
      <c r="B3331" s="423">
        <v>2783293.729</v>
      </c>
    </row>
    <row r="3332" ht="15.75" customHeight="1">
      <c r="A3332" s="422">
        <v>40371.0</v>
      </c>
      <c r="B3332" s="423">
        <v>2756042.014</v>
      </c>
    </row>
    <row r="3333" ht="15.75" customHeight="1">
      <c r="A3333" s="422">
        <v>40370.0</v>
      </c>
      <c r="B3333" s="423">
        <v>2752011.372</v>
      </c>
    </row>
    <row r="3334" ht="15.75" customHeight="1">
      <c r="A3334" s="422">
        <v>40367.0</v>
      </c>
      <c r="B3334" s="423">
        <v>2796364.531</v>
      </c>
    </row>
    <row r="3335" ht="15.75" customHeight="1">
      <c r="A3335" s="422">
        <v>40366.0</v>
      </c>
      <c r="B3335" s="423">
        <v>2791792.273</v>
      </c>
    </row>
    <row r="3336" ht="15.75" customHeight="1">
      <c r="A3336" s="422">
        <v>40365.0</v>
      </c>
      <c r="B3336" s="423">
        <v>2773191.749</v>
      </c>
    </row>
    <row r="3337" ht="15.75" customHeight="1">
      <c r="A3337" s="422">
        <v>40364.0</v>
      </c>
      <c r="B3337" s="423">
        <v>2765245.772</v>
      </c>
    </row>
    <row r="3338" ht="15.75" customHeight="1">
      <c r="A3338" s="422">
        <v>40363.0</v>
      </c>
      <c r="B3338" s="423">
        <v>2702931.119</v>
      </c>
    </row>
    <row r="3339" ht="15.75" customHeight="1">
      <c r="A3339" s="422">
        <v>40359.0</v>
      </c>
      <c r="B3339" s="423">
        <v>2700744.561</v>
      </c>
    </row>
    <row r="3340" ht="15.75" customHeight="1">
      <c r="A3340" s="422">
        <v>40358.0</v>
      </c>
      <c r="B3340" s="423">
        <v>2708977.654</v>
      </c>
    </row>
    <row r="3341" ht="15.75" customHeight="1">
      <c r="A3341" s="422">
        <v>40357.0</v>
      </c>
      <c r="B3341" s="423">
        <v>2721869.053</v>
      </c>
    </row>
    <row r="3342" ht="15.75" customHeight="1">
      <c r="A3342" s="422">
        <v>40356.0</v>
      </c>
      <c r="B3342" s="423">
        <v>2724037.021</v>
      </c>
    </row>
    <row r="3343" ht="15.75" customHeight="1">
      <c r="A3343" s="422">
        <v>40353.0</v>
      </c>
      <c r="B3343" s="423">
        <v>2712669.221</v>
      </c>
    </row>
    <row r="3344" ht="15.75" customHeight="1">
      <c r="A3344" s="422">
        <v>40352.0</v>
      </c>
      <c r="B3344" s="423">
        <v>2704973.239</v>
      </c>
    </row>
    <row r="3345" ht="15.75" customHeight="1">
      <c r="A3345" s="422">
        <v>40351.0</v>
      </c>
      <c r="B3345" s="423">
        <v>2708842.954</v>
      </c>
    </row>
    <row r="3346" ht="15.75" customHeight="1">
      <c r="A3346" s="422">
        <v>40350.0</v>
      </c>
      <c r="B3346" s="423">
        <v>2669977.955</v>
      </c>
    </row>
    <row r="3347" ht="15.75" customHeight="1">
      <c r="A3347" s="422">
        <v>40349.0</v>
      </c>
      <c r="B3347" s="423">
        <v>2710171.972</v>
      </c>
    </row>
    <row r="3348" ht="15.75" customHeight="1">
      <c r="A3348" s="422">
        <v>40346.0</v>
      </c>
      <c r="B3348" s="423">
        <v>2727613.167</v>
      </c>
    </row>
    <row r="3349" ht="15.75" customHeight="1">
      <c r="A3349" s="422">
        <v>40345.0</v>
      </c>
      <c r="B3349" s="423">
        <v>2704125.239</v>
      </c>
    </row>
    <row r="3350" ht="15.75" customHeight="1">
      <c r="A3350" s="422">
        <v>40344.0</v>
      </c>
      <c r="B3350" s="423">
        <v>2727884.848</v>
      </c>
    </row>
    <row r="3351" ht="15.75" customHeight="1">
      <c r="A3351" s="422">
        <v>40343.0</v>
      </c>
      <c r="B3351" s="423">
        <v>2721756.202</v>
      </c>
    </row>
    <row r="3352" ht="15.75" customHeight="1">
      <c r="A3352" s="422">
        <v>40342.0</v>
      </c>
      <c r="B3352" s="423">
        <v>2719386.175</v>
      </c>
    </row>
    <row r="3353" ht="15.75" customHeight="1">
      <c r="A3353" s="422">
        <v>40339.0</v>
      </c>
      <c r="B3353" s="423">
        <v>2630692.786</v>
      </c>
    </row>
    <row r="3354" ht="15.75" customHeight="1">
      <c r="A3354" s="422">
        <v>40338.0</v>
      </c>
      <c r="B3354" s="423">
        <v>2606531.6</v>
      </c>
    </row>
    <row r="3355" ht="15.75" customHeight="1">
      <c r="A3355" s="422">
        <v>40337.0</v>
      </c>
      <c r="B3355" s="423">
        <v>2597646.104</v>
      </c>
    </row>
    <row r="3356" ht="15.75" customHeight="1">
      <c r="A3356" s="422">
        <v>40336.0</v>
      </c>
      <c r="B3356" s="423">
        <v>2558560.984</v>
      </c>
    </row>
    <row r="3357" ht="15.75" customHeight="1">
      <c r="A3357" s="422">
        <v>40335.0</v>
      </c>
      <c r="B3357" s="423">
        <v>2598144.077</v>
      </c>
    </row>
    <row r="3358" ht="15.75" customHeight="1">
      <c r="A3358" s="422">
        <v>40332.0</v>
      </c>
      <c r="B3358" s="423">
        <v>2591606.56</v>
      </c>
    </row>
    <row r="3359" ht="15.75" customHeight="1">
      <c r="A3359" s="422">
        <v>40331.0</v>
      </c>
      <c r="B3359" s="423">
        <v>2569384.929</v>
      </c>
    </row>
    <row r="3360" ht="15.75" customHeight="1">
      <c r="A3360" s="422">
        <v>40330.0</v>
      </c>
      <c r="B3360" s="423">
        <v>2573563.98</v>
      </c>
    </row>
    <row r="3361" ht="15.75" customHeight="1">
      <c r="A3361" s="422">
        <v>40329.0</v>
      </c>
      <c r="B3361" s="423">
        <v>2557473.511</v>
      </c>
    </row>
    <row r="3362" ht="15.75" customHeight="1">
      <c r="A3362" s="422">
        <v>40328.0</v>
      </c>
      <c r="B3362" s="423">
        <v>2550164.1</v>
      </c>
    </row>
    <row r="3363" ht="15.75" customHeight="1">
      <c r="A3363" s="422">
        <v>40324.0</v>
      </c>
      <c r="B3363" s="423">
        <v>2528317.327</v>
      </c>
    </row>
    <row r="3364" ht="15.75" customHeight="1">
      <c r="A3364" s="422">
        <v>40323.0</v>
      </c>
      <c r="B3364" s="423">
        <v>2499655.5</v>
      </c>
    </row>
    <row r="3365" ht="15.75" customHeight="1">
      <c r="A3365" s="422">
        <v>40322.0</v>
      </c>
      <c r="B3365" s="423">
        <v>2501094.678</v>
      </c>
    </row>
    <row r="3366" ht="15.75" customHeight="1">
      <c r="A3366" s="422">
        <v>40321.0</v>
      </c>
      <c r="B3366" s="423">
        <v>2531242.587</v>
      </c>
    </row>
    <row r="3367" ht="15.75" customHeight="1">
      <c r="A3367" s="422">
        <v>40318.0</v>
      </c>
      <c r="B3367" s="423">
        <v>2492496.884</v>
      </c>
    </row>
    <row r="3368" ht="15.75" customHeight="1">
      <c r="A3368" s="422">
        <v>40317.0</v>
      </c>
      <c r="B3368" s="423">
        <v>2465918.878</v>
      </c>
    </row>
    <row r="3369" ht="15.75" customHeight="1">
      <c r="A3369" s="422">
        <v>40316.0</v>
      </c>
      <c r="B3369" s="423">
        <v>2446340.911</v>
      </c>
    </row>
    <row r="3370" ht="15.75" customHeight="1">
      <c r="A3370" s="422">
        <v>40315.0</v>
      </c>
      <c r="B3370" s="423">
        <v>2434802.71</v>
      </c>
    </row>
    <row r="3371" ht="15.75" customHeight="1">
      <c r="A3371" s="422">
        <v>40314.0</v>
      </c>
      <c r="B3371" s="423">
        <v>2432714.452</v>
      </c>
    </row>
    <row r="3372" ht="15.75" customHeight="1">
      <c r="A3372" s="422">
        <v>40311.0</v>
      </c>
      <c r="B3372" s="423">
        <v>2400813.575</v>
      </c>
    </row>
    <row r="3373" ht="15.75" customHeight="1">
      <c r="A3373" s="422">
        <v>40310.0</v>
      </c>
      <c r="B3373" s="423">
        <v>2421142.078</v>
      </c>
    </row>
    <row r="3374" ht="15.75" customHeight="1">
      <c r="A3374" s="422">
        <v>40309.0</v>
      </c>
      <c r="B3374" s="423">
        <v>2390178.399</v>
      </c>
    </row>
    <row r="3375" ht="15.75" customHeight="1">
      <c r="A3375" s="422">
        <v>40308.0</v>
      </c>
      <c r="B3375" s="423">
        <v>2336605.007</v>
      </c>
    </row>
    <row r="3376" ht="15.75" customHeight="1">
      <c r="A3376" s="422">
        <v>40307.0</v>
      </c>
      <c r="B3376" s="423">
        <v>2339551.742</v>
      </c>
    </row>
    <row r="3377" ht="15.75" customHeight="1">
      <c r="A3377" s="422">
        <v>40304.0</v>
      </c>
      <c r="B3377" s="423">
        <v>2338278.763</v>
      </c>
    </row>
    <row r="3378" ht="15.75" customHeight="1">
      <c r="A3378" s="422">
        <v>40303.0</v>
      </c>
      <c r="B3378" s="423">
        <v>2339195.837</v>
      </c>
    </row>
    <row r="3379" ht="15.75" customHeight="1">
      <c r="A3379" s="422">
        <v>40302.0</v>
      </c>
      <c r="B3379" s="423">
        <v>2322638.983</v>
      </c>
    </row>
    <row r="3380" ht="15.75" customHeight="1">
      <c r="A3380" s="422">
        <v>40301.0</v>
      </c>
      <c r="B3380" s="423">
        <v>2342478.284</v>
      </c>
    </row>
    <row r="3381" ht="15.75" customHeight="1">
      <c r="A3381" s="422">
        <v>40300.0</v>
      </c>
      <c r="B3381" s="423">
        <v>2356241.88</v>
      </c>
    </row>
    <row r="3382" ht="15.75" customHeight="1">
      <c r="A3382" s="422">
        <v>40297.0</v>
      </c>
      <c r="B3382" s="423">
        <v>2360452.187</v>
      </c>
    </row>
    <row r="3383" ht="15.75" customHeight="1">
      <c r="A3383" s="422">
        <v>40296.0</v>
      </c>
      <c r="B3383" s="423">
        <v>2359213.095</v>
      </c>
    </row>
    <row r="3384" ht="15.75" customHeight="1">
      <c r="A3384" s="422">
        <v>40295.0</v>
      </c>
      <c r="B3384" s="423">
        <v>2356151.067</v>
      </c>
    </row>
    <row r="3385" ht="15.75" customHeight="1">
      <c r="A3385" s="422">
        <v>40294.0</v>
      </c>
      <c r="B3385" s="423">
        <v>2358932.239</v>
      </c>
    </row>
    <row r="3386" ht="15.75" customHeight="1">
      <c r="A3386" s="422">
        <v>40293.0</v>
      </c>
      <c r="B3386" s="423">
        <v>2353571.151</v>
      </c>
    </row>
    <row r="3387" ht="15.75" customHeight="1">
      <c r="A3387" s="422">
        <v>40290.0</v>
      </c>
      <c r="B3387" s="423">
        <v>2341844.604</v>
      </c>
    </row>
    <row r="3388" ht="15.75" customHeight="1">
      <c r="A3388" s="422">
        <v>40289.0</v>
      </c>
      <c r="B3388" s="423">
        <v>2333551.497</v>
      </c>
    </row>
    <row r="3389" ht="15.75" customHeight="1">
      <c r="A3389" s="422">
        <v>40288.0</v>
      </c>
      <c r="B3389" s="423">
        <v>2336791.205</v>
      </c>
    </row>
    <row r="3390" ht="15.75" customHeight="1">
      <c r="A3390" s="422">
        <v>40287.0</v>
      </c>
      <c r="B3390" s="423">
        <v>2302356.034</v>
      </c>
    </row>
    <row r="3391" ht="15.75" customHeight="1">
      <c r="A3391" s="422">
        <v>40286.0</v>
      </c>
      <c r="B3391" s="423">
        <v>2283804.856</v>
      </c>
    </row>
    <row r="3392" ht="15.75" customHeight="1">
      <c r="A3392" s="422">
        <v>40283.0</v>
      </c>
      <c r="B3392" s="423">
        <v>2233930.619</v>
      </c>
    </row>
    <row r="3393" ht="15.75" customHeight="1">
      <c r="A3393" s="422">
        <v>40281.0</v>
      </c>
      <c r="B3393" s="423">
        <v>2246149.901</v>
      </c>
    </row>
    <row r="3394" ht="15.75" customHeight="1">
      <c r="A3394" s="422">
        <v>40280.0</v>
      </c>
      <c r="B3394" s="423">
        <v>2247838.453</v>
      </c>
    </row>
    <row r="3395" ht="15.75" customHeight="1">
      <c r="A3395" s="422">
        <v>40279.0</v>
      </c>
      <c r="B3395" s="423">
        <v>2258139.046</v>
      </c>
    </row>
    <row r="3396" ht="15.75" customHeight="1">
      <c r="A3396" s="422">
        <v>40276.0</v>
      </c>
      <c r="B3396" s="423">
        <v>2288943.011</v>
      </c>
    </row>
    <row r="3397" ht="15.75" customHeight="1">
      <c r="A3397" s="422">
        <v>40275.0</v>
      </c>
      <c r="B3397" s="423">
        <v>2276684.729</v>
      </c>
    </row>
    <row r="3398" ht="15.75" customHeight="1">
      <c r="A3398" s="422">
        <v>40274.0</v>
      </c>
      <c r="B3398" s="423">
        <v>2272567.967</v>
      </c>
    </row>
    <row r="3399" ht="15.75" customHeight="1">
      <c r="A3399" s="422">
        <v>40273.0</v>
      </c>
      <c r="B3399" s="423">
        <v>2296977.551</v>
      </c>
    </row>
    <row r="3400" ht="15.75" customHeight="1">
      <c r="A3400" s="422">
        <v>40272.0</v>
      </c>
      <c r="B3400" s="423">
        <v>2308625.014</v>
      </c>
    </row>
    <row r="3401" ht="15.75" customHeight="1">
      <c r="A3401" s="422">
        <v>40269.0</v>
      </c>
      <c r="B3401" s="423">
        <v>2308507.305</v>
      </c>
    </row>
    <row r="3402" ht="15.75" customHeight="1">
      <c r="A3402" s="422">
        <v>40268.0</v>
      </c>
      <c r="B3402" s="423">
        <v>2302582.389</v>
      </c>
    </row>
    <row r="3403" ht="15.75" customHeight="1">
      <c r="A3403" s="422">
        <v>40267.0</v>
      </c>
      <c r="B3403" s="423">
        <v>2279442.152</v>
      </c>
    </row>
    <row r="3404" ht="15.75" customHeight="1">
      <c r="A3404" s="422">
        <v>40266.0</v>
      </c>
      <c r="B3404" s="423">
        <v>2271926.109</v>
      </c>
    </row>
    <row r="3405" ht="15.75" customHeight="1">
      <c r="A3405" s="422">
        <v>40265.0</v>
      </c>
      <c r="B3405" s="423">
        <v>2289693.992</v>
      </c>
    </row>
    <row r="3406" ht="15.75" customHeight="1">
      <c r="A3406" s="422">
        <v>40262.0</v>
      </c>
      <c r="B3406" s="423">
        <v>2289275.574</v>
      </c>
    </row>
    <row r="3407" ht="15.75" customHeight="1">
      <c r="A3407" s="422">
        <v>40261.0</v>
      </c>
      <c r="B3407" s="423">
        <v>2293518.427</v>
      </c>
    </row>
    <row r="3408" ht="15.75" customHeight="1">
      <c r="A3408" s="422">
        <v>40260.0</v>
      </c>
      <c r="B3408" s="423">
        <v>2253676.35</v>
      </c>
    </row>
    <row r="3409" ht="15.75" customHeight="1">
      <c r="A3409" s="422">
        <v>40259.0</v>
      </c>
      <c r="B3409" s="423">
        <v>2272549.125</v>
      </c>
    </row>
    <row r="3410" ht="15.75" customHeight="1">
      <c r="A3410" s="422">
        <v>40258.0</v>
      </c>
      <c r="B3410" s="423">
        <v>2266496.832</v>
      </c>
    </row>
    <row r="3411" ht="15.75" customHeight="1">
      <c r="A3411" s="422">
        <v>40255.0</v>
      </c>
      <c r="B3411" s="423">
        <v>2212017.676</v>
      </c>
    </row>
    <row r="3412" ht="15.75" customHeight="1">
      <c r="A3412" s="422">
        <v>40253.0</v>
      </c>
      <c r="B3412" s="423">
        <v>2231787.451</v>
      </c>
    </row>
    <row r="3413" ht="15.75" customHeight="1">
      <c r="A3413" s="422">
        <v>40252.0</v>
      </c>
      <c r="B3413" s="423">
        <v>2191060.584</v>
      </c>
    </row>
    <row r="3414" ht="15.75" customHeight="1">
      <c r="A3414" s="422">
        <v>40251.0</v>
      </c>
      <c r="B3414" s="423">
        <v>2203317.791</v>
      </c>
    </row>
    <row r="3415" ht="15.75" customHeight="1">
      <c r="A3415" s="422">
        <v>40248.0</v>
      </c>
      <c r="B3415" s="423">
        <v>2249210.88</v>
      </c>
    </row>
    <row r="3416" ht="15.75" customHeight="1">
      <c r="A3416" s="422">
        <v>40247.0</v>
      </c>
      <c r="B3416" s="423">
        <v>2261016.616</v>
      </c>
    </row>
    <row r="3417" ht="15.75" customHeight="1">
      <c r="A3417" s="422">
        <v>40246.0</v>
      </c>
      <c r="B3417" s="423">
        <v>2198674.065</v>
      </c>
    </row>
    <row r="3418" ht="15.75" customHeight="1">
      <c r="A3418" s="422">
        <v>40245.0</v>
      </c>
      <c r="B3418" s="423">
        <v>2225408.638</v>
      </c>
    </row>
    <row r="3419" ht="15.75" customHeight="1">
      <c r="A3419" s="422">
        <v>40244.0</v>
      </c>
      <c r="B3419" s="423">
        <v>2270675.635</v>
      </c>
    </row>
    <row r="3420" ht="15.75" customHeight="1">
      <c r="A3420" s="422">
        <v>40241.0</v>
      </c>
      <c r="B3420" s="423">
        <v>2297109.258</v>
      </c>
    </row>
    <row r="3421" ht="15.75" customHeight="1">
      <c r="A3421" s="422">
        <v>40240.0</v>
      </c>
      <c r="B3421" s="423">
        <v>2291131.707</v>
      </c>
    </row>
    <row r="3422" ht="15.75" customHeight="1">
      <c r="A3422" s="422">
        <v>40239.0</v>
      </c>
      <c r="B3422" s="423">
        <v>2274818.336</v>
      </c>
    </row>
    <row r="3423" ht="15.75" customHeight="1">
      <c r="A3423" s="422">
        <v>40238.0</v>
      </c>
      <c r="B3423" s="423">
        <v>2273205.601</v>
      </c>
    </row>
    <row r="3424" ht="15.75" customHeight="1">
      <c r="A3424" s="422">
        <v>40237.0</v>
      </c>
      <c r="B3424" s="423">
        <v>2275302.431</v>
      </c>
    </row>
    <row r="3425" ht="15.75" customHeight="1">
      <c r="A3425" s="422">
        <v>40234.0</v>
      </c>
      <c r="B3425" s="423">
        <v>2317600.7</v>
      </c>
    </row>
    <row r="3426" ht="15.75" customHeight="1">
      <c r="A3426" s="422">
        <v>40233.0</v>
      </c>
      <c r="B3426" s="423">
        <v>2321010.893</v>
      </c>
    </row>
    <row r="3427" ht="15.75" customHeight="1">
      <c r="A3427" s="422">
        <v>40232.0</v>
      </c>
      <c r="B3427" s="423">
        <v>2294193.386</v>
      </c>
    </row>
    <row r="3428" ht="15.75" customHeight="1">
      <c r="A3428" s="422">
        <v>40231.0</v>
      </c>
      <c r="B3428" s="423">
        <v>2300307.174</v>
      </c>
    </row>
    <row r="3429" ht="15.75" customHeight="1">
      <c r="A3429" s="422">
        <v>40227.0</v>
      </c>
      <c r="B3429" s="423">
        <v>2346173.879</v>
      </c>
    </row>
    <row r="3430" ht="15.75" customHeight="1">
      <c r="A3430" s="422">
        <v>40226.0</v>
      </c>
      <c r="B3430" s="423">
        <v>2366228.551</v>
      </c>
    </row>
    <row r="3431" ht="15.75" customHeight="1">
      <c r="A3431" s="422">
        <v>40225.0</v>
      </c>
      <c r="B3431" s="423">
        <v>2337343.796</v>
      </c>
    </row>
    <row r="3432" ht="15.75" customHeight="1">
      <c r="A3432" s="422">
        <v>40224.0</v>
      </c>
      <c r="B3432" s="423">
        <v>2332979.462</v>
      </c>
    </row>
    <row r="3433" ht="15.75" customHeight="1">
      <c r="A3433" s="422">
        <v>40223.0</v>
      </c>
      <c r="B3433" s="423">
        <v>2338634.049</v>
      </c>
    </row>
    <row r="3434" ht="15.75" customHeight="1">
      <c r="A3434" s="422">
        <v>40220.0</v>
      </c>
      <c r="B3434" s="423">
        <v>2304654.2</v>
      </c>
    </row>
    <row r="3435" ht="15.75" customHeight="1">
      <c r="A3435" s="422">
        <v>40219.0</v>
      </c>
      <c r="B3435" s="423">
        <v>2292897.89</v>
      </c>
    </row>
    <row r="3436" ht="15.75" customHeight="1">
      <c r="A3436" s="422">
        <v>40218.0</v>
      </c>
      <c r="B3436" s="423">
        <v>2292628.764</v>
      </c>
    </row>
    <row r="3437" ht="15.75" customHeight="1">
      <c r="A3437" s="422">
        <v>40217.0</v>
      </c>
      <c r="B3437" s="423">
        <v>2271696.146</v>
      </c>
    </row>
    <row r="3438" ht="15.75" customHeight="1">
      <c r="A3438" s="422">
        <v>40216.0</v>
      </c>
      <c r="B3438" s="423">
        <v>2253548.435</v>
      </c>
    </row>
    <row r="3439" ht="15.75" customHeight="1">
      <c r="A3439" s="422">
        <v>40213.0</v>
      </c>
      <c r="B3439" s="423">
        <v>2234823.32</v>
      </c>
    </row>
    <row r="3440" ht="15.75" customHeight="1">
      <c r="A3440" s="422">
        <v>40212.0</v>
      </c>
      <c r="B3440" s="423">
        <v>2218673.415</v>
      </c>
    </row>
    <row r="3441" ht="15.75" customHeight="1">
      <c r="A3441" s="422">
        <v>40211.0</v>
      </c>
      <c r="B3441" s="423">
        <v>2239616.56</v>
      </c>
    </row>
    <row r="3442" ht="15.75" customHeight="1">
      <c r="A3442" s="422">
        <v>40210.0</v>
      </c>
      <c r="B3442" s="423">
        <v>2219903.041</v>
      </c>
    </row>
    <row r="3443" ht="15.75" customHeight="1">
      <c r="A3443" s="422">
        <v>40209.0</v>
      </c>
      <c r="B3443" s="423">
        <v>2191831.077</v>
      </c>
    </row>
    <row r="3444" ht="15.75" customHeight="1">
      <c r="A3444" s="422">
        <v>40206.0</v>
      </c>
      <c r="B3444" s="423">
        <v>2200066.052</v>
      </c>
    </row>
    <row r="3445" ht="15.75" customHeight="1">
      <c r="A3445" s="422">
        <v>40205.0</v>
      </c>
      <c r="B3445" s="423">
        <v>2173482.33</v>
      </c>
    </row>
    <row r="3446" ht="15.75" customHeight="1">
      <c r="A3446" s="422">
        <v>40204.0</v>
      </c>
      <c r="B3446" s="423">
        <v>2146038.569</v>
      </c>
    </row>
    <row r="3447" ht="15.75" customHeight="1">
      <c r="A3447" s="422">
        <v>40203.0</v>
      </c>
      <c r="B3447" s="423">
        <v>2167526.708</v>
      </c>
    </row>
    <row r="3448" ht="15.75" customHeight="1">
      <c r="A3448" s="422">
        <v>40202.0</v>
      </c>
      <c r="B3448" s="423">
        <v>2116963.746</v>
      </c>
    </row>
    <row r="3449" ht="15.75" customHeight="1">
      <c r="A3449" s="422">
        <v>40199.0</v>
      </c>
      <c r="B3449" s="423">
        <v>2095940.777</v>
      </c>
    </row>
    <row r="3450" ht="15.75" customHeight="1">
      <c r="A3450" s="422">
        <v>40198.0</v>
      </c>
      <c r="B3450" s="423">
        <v>2063683.892</v>
      </c>
    </row>
    <row r="3451" ht="15.75" customHeight="1">
      <c r="A3451" s="422">
        <v>40197.0</v>
      </c>
      <c r="B3451" s="423">
        <v>2049361.341</v>
      </c>
    </row>
    <row r="3452" ht="15.75" customHeight="1">
      <c r="A3452" s="422">
        <v>40196.0</v>
      </c>
      <c r="B3452" s="423">
        <v>2038170.266</v>
      </c>
    </row>
    <row r="3453" ht="15.75" customHeight="1">
      <c r="A3453" s="422">
        <v>40195.0</v>
      </c>
      <c r="B3453" s="423">
        <v>2020959.261</v>
      </c>
    </row>
    <row r="3454" ht="15.75" customHeight="1">
      <c r="A3454" s="422">
        <v>40192.0</v>
      </c>
      <c r="B3454" s="423">
        <v>2008813.859</v>
      </c>
    </row>
    <row r="3455" ht="15.75" customHeight="1">
      <c r="A3455" s="422">
        <v>40191.0</v>
      </c>
      <c r="B3455" s="423">
        <v>1964101.852</v>
      </c>
    </row>
    <row r="3456" ht="15.75" customHeight="1">
      <c r="A3456" s="422">
        <v>40190.0</v>
      </c>
      <c r="B3456" s="423">
        <v>1995982.696</v>
      </c>
    </row>
    <row r="3457" ht="15.75" customHeight="1">
      <c r="A3457" s="422">
        <v>40189.0</v>
      </c>
      <c r="B3457" s="423">
        <v>1980870.355</v>
      </c>
    </row>
    <row r="3458" ht="15.75" customHeight="1">
      <c r="A3458" s="422">
        <v>40188.0</v>
      </c>
      <c r="B3458" s="423">
        <v>1974525.392</v>
      </c>
    </row>
    <row r="3459" ht="15.75" customHeight="1">
      <c r="A3459" s="422">
        <v>40185.0</v>
      </c>
      <c r="B3459" s="423">
        <v>1968024.974</v>
      </c>
    </row>
    <row r="3460" ht="15.75" customHeight="1">
      <c r="A3460" s="422">
        <v>40184.0</v>
      </c>
      <c r="B3460" s="423">
        <v>1961994.154</v>
      </c>
    </row>
    <row r="3461" ht="15.75" customHeight="1">
      <c r="A3461" s="422">
        <v>40183.0</v>
      </c>
      <c r="B3461" s="423">
        <v>1952011.511</v>
      </c>
    </row>
    <row r="3462" ht="15.75" customHeight="1">
      <c r="A3462" s="422">
        <v>40182.0</v>
      </c>
      <c r="B3462" s="423">
        <v>1940394.049</v>
      </c>
    </row>
    <row r="3463" ht="15.75" customHeight="1">
      <c r="A3463" s="422">
        <v>40181.0</v>
      </c>
      <c r="B3463" s="423">
        <v>1914046.55</v>
      </c>
    </row>
    <row r="3464" ht="15.75" customHeight="1">
      <c r="A3464" s="422">
        <v>40177.0</v>
      </c>
      <c r="B3464" s="423">
        <v>1903228.05</v>
      </c>
    </row>
    <row r="3465" ht="15.75" customHeight="1">
      <c r="A3465" s="422">
        <v>40176.0</v>
      </c>
      <c r="B3465" s="423">
        <v>1897944.809</v>
      </c>
    </row>
    <row r="3466" ht="15.75" customHeight="1">
      <c r="A3466" s="422">
        <v>40174.0</v>
      </c>
      <c r="B3466" s="423">
        <v>1869549.01</v>
      </c>
    </row>
    <row r="3467" ht="15.75" customHeight="1">
      <c r="A3467" s="422">
        <v>40171.0</v>
      </c>
      <c r="B3467" s="423">
        <v>1869549.01</v>
      </c>
    </row>
    <row r="3468" ht="15.75" customHeight="1">
      <c r="A3468" s="422">
        <v>40170.0</v>
      </c>
      <c r="B3468" s="423">
        <v>1872147.339</v>
      </c>
    </row>
    <row r="3469" ht="15.75" customHeight="1">
      <c r="A3469" s="422">
        <v>40169.0</v>
      </c>
      <c r="B3469" s="423">
        <v>1865710.123</v>
      </c>
    </row>
    <row r="3470" ht="15.75" customHeight="1">
      <c r="A3470" s="422">
        <v>40168.0</v>
      </c>
      <c r="B3470" s="423">
        <v>1838844.343</v>
      </c>
    </row>
    <row r="3471" ht="15.75" customHeight="1">
      <c r="A3471" s="422">
        <v>40167.0</v>
      </c>
      <c r="B3471" s="423">
        <v>1832587.291</v>
      </c>
    </row>
    <row r="3472" ht="15.75" customHeight="1">
      <c r="A3472" s="422">
        <v>40164.0</v>
      </c>
      <c r="B3472" s="423">
        <v>1859739.501</v>
      </c>
    </row>
    <row r="3473" ht="15.75" customHeight="1">
      <c r="A3473" s="422">
        <v>40162.0</v>
      </c>
      <c r="B3473" s="423">
        <v>1867241.71</v>
      </c>
    </row>
    <row r="3474" ht="15.75" customHeight="1">
      <c r="A3474" s="422">
        <v>40161.0</v>
      </c>
      <c r="B3474" s="423">
        <v>1881113.422</v>
      </c>
    </row>
    <row r="3475" ht="15.75" customHeight="1">
      <c r="A3475" s="422">
        <v>40160.0</v>
      </c>
      <c r="B3475" s="423">
        <v>1877576.864</v>
      </c>
    </row>
    <row r="3476" ht="15.75" customHeight="1">
      <c r="A3476" s="422">
        <v>40157.0</v>
      </c>
      <c r="B3476" s="423">
        <v>1878807.332</v>
      </c>
    </row>
    <row r="3477" ht="15.75" customHeight="1">
      <c r="A3477" s="422">
        <v>40156.0</v>
      </c>
      <c r="B3477" s="423">
        <v>1874153.149</v>
      </c>
    </row>
    <row r="3478" ht="15.75" customHeight="1">
      <c r="A3478" s="422">
        <v>40155.0</v>
      </c>
      <c r="B3478" s="423">
        <v>1855284.56</v>
      </c>
    </row>
    <row r="3479" ht="15.75" customHeight="1">
      <c r="A3479" s="422">
        <v>40154.0</v>
      </c>
      <c r="B3479" s="423">
        <v>1841548.794</v>
      </c>
    </row>
    <row r="3480" ht="15.75" customHeight="1">
      <c r="A3480" s="422">
        <v>40153.0</v>
      </c>
      <c r="B3480" s="423">
        <v>1857283.906</v>
      </c>
    </row>
    <row r="3481" ht="15.75" customHeight="1">
      <c r="A3481" s="422">
        <v>40150.0</v>
      </c>
      <c r="B3481" s="423">
        <v>1864881.869</v>
      </c>
    </row>
    <row r="3482" ht="15.75" customHeight="1">
      <c r="A3482" s="422">
        <v>40149.0</v>
      </c>
      <c r="B3482" s="423">
        <v>1859811.392</v>
      </c>
    </row>
    <row r="3483" ht="15.75" customHeight="1">
      <c r="A3483" s="422">
        <v>40148.0</v>
      </c>
      <c r="B3483" s="423">
        <v>1865262.273</v>
      </c>
    </row>
    <row r="3484" ht="15.75" customHeight="1">
      <c r="A3484" s="422">
        <v>40143.0</v>
      </c>
      <c r="B3484" s="423">
        <v>1848755.538</v>
      </c>
    </row>
    <row r="3485" ht="15.75" customHeight="1">
      <c r="A3485" s="422">
        <v>40142.0</v>
      </c>
      <c r="B3485" s="423">
        <v>1830248.438</v>
      </c>
    </row>
    <row r="3486" ht="15.75" customHeight="1">
      <c r="A3486" s="422">
        <v>40141.0</v>
      </c>
      <c r="B3486" s="423">
        <v>1819560.682</v>
      </c>
    </row>
    <row r="3487" ht="15.75" customHeight="1">
      <c r="A3487" s="422">
        <v>40140.0</v>
      </c>
      <c r="B3487" s="423">
        <v>1814469.401</v>
      </c>
    </row>
    <row r="3488" ht="15.75" customHeight="1">
      <c r="A3488" s="422">
        <v>40139.0</v>
      </c>
      <c r="B3488" s="423">
        <v>1790223.223</v>
      </c>
    </row>
    <row r="3489" ht="15.75" customHeight="1">
      <c r="A3489" s="422">
        <v>40136.0</v>
      </c>
      <c r="B3489" s="423">
        <v>1769038.303</v>
      </c>
    </row>
    <row r="3490" ht="15.75" customHeight="1">
      <c r="A3490" s="422">
        <v>40135.0</v>
      </c>
      <c r="B3490" s="423">
        <v>1743652.828</v>
      </c>
    </row>
    <row r="3491" ht="15.75" customHeight="1">
      <c r="A3491" s="422">
        <v>40134.0</v>
      </c>
      <c r="B3491" s="423">
        <v>1766197.065</v>
      </c>
    </row>
    <row r="3492" ht="15.75" customHeight="1">
      <c r="A3492" s="422">
        <v>40133.0</v>
      </c>
      <c r="B3492" s="423">
        <v>1763845.431</v>
      </c>
    </row>
    <row r="3493" ht="15.75" customHeight="1">
      <c r="A3493" s="422">
        <v>40132.0</v>
      </c>
      <c r="B3493" s="423">
        <v>1503368.154</v>
      </c>
    </row>
    <row r="3494" ht="15.75" customHeight="1">
      <c r="A3494" s="422">
        <v>40129.0</v>
      </c>
      <c r="B3494" s="423">
        <v>1503846.955</v>
      </c>
    </row>
    <row r="3495" ht="15.75" customHeight="1">
      <c r="A3495" s="422">
        <v>40128.0</v>
      </c>
      <c r="B3495" s="423">
        <v>1517213.403</v>
      </c>
    </row>
    <row r="3496" ht="15.75" customHeight="1">
      <c r="A3496" s="422">
        <v>40127.0</v>
      </c>
      <c r="B3496" s="423">
        <v>1515025.239</v>
      </c>
    </row>
    <row r="3497" ht="15.75" customHeight="1">
      <c r="A3497" s="422">
        <v>40126.0</v>
      </c>
      <c r="B3497" s="423">
        <v>1472573.664</v>
      </c>
    </row>
    <row r="3498" ht="15.75" customHeight="1">
      <c r="A3498" s="422">
        <v>40125.0</v>
      </c>
      <c r="B3498" s="423">
        <v>1466755.55</v>
      </c>
    </row>
    <row r="3499" ht="15.75" customHeight="1">
      <c r="A3499" s="422">
        <v>40122.0</v>
      </c>
      <c r="B3499" s="423">
        <v>1467561.896</v>
      </c>
    </row>
    <row r="3500" ht="15.75" customHeight="1">
      <c r="A3500" s="422">
        <v>40121.0</v>
      </c>
      <c r="B3500" s="423">
        <v>1463620.54</v>
      </c>
    </row>
    <row r="3501" ht="15.75" customHeight="1">
      <c r="A3501" s="422">
        <v>40120.0</v>
      </c>
      <c r="B3501" s="423">
        <v>1464470.436</v>
      </c>
    </row>
    <row r="3502" ht="15.75" customHeight="1">
      <c r="A3502" s="422">
        <v>40119.0</v>
      </c>
      <c r="B3502" s="423">
        <v>1465759.087</v>
      </c>
    </row>
    <row r="3503" ht="15.75" customHeight="1">
      <c r="A3503" s="422">
        <v>40118.0</v>
      </c>
      <c r="B3503" s="423">
        <v>1460479.781</v>
      </c>
    </row>
    <row r="3504" ht="15.75" customHeight="1">
      <c r="A3504" s="422">
        <v>40115.0</v>
      </c>
      <c r="B3504" s="423">
        <v>1452470.268</v>
      </c>
    </row>
    <row r="3505" ht="15.75" customHeight="1">
      <c r="A3505" s="422">
        <v>40114.0</v>
      </c>
      <c r="B3505" s="423">
        <v>1447199.204</v>
      </c>
    </row>
    <row r="3506" ht="15.75" customHeight="1">
      <c r="A3506" s="422">
        <v>40113.0</v>
      </c>
      <c r="B3506" s="423">
        <v>1433542.312</v>
      </c>
    </row>
    <row r="3507" ht="15.75" customHeight="1">
      <c r="A3507" s="422">
        <v>40112.0</v>
      </c>
      <c r="B3507" s="423">
        <v>1444792.667</v>
      </c>
    </row>
    <row r="3508" ht="15.75" customHeight="1">
      <c r="A3508" s="422">
        <v>40111.0</v>
      </c>
      <c r="B3508" s="423">
        <v>1450346.815</v>
      </c>
    </row>
    <row r="3509" ht="15.75" customHeight="1">
      <c r="A3509" s="422">
        <v>40108.0</v>
      </c>
      <c r="B3509" s="423">
        <v>1438322.717</v>
      </c>
    </row>
    <row r="3510" ht="15.75" customHeight="1">
      <c r="A3510" s="422">
        <v>40107.0</v>
      </c>
      <c r="B3510" s="423">
        <v>1435083.761</v>
      </c>
    </row>
    <row r="3511" ht="15.75" customHeight="1">
      <c r="A3511" s="422">
        <v>40106.0</v>
      </c>
      <c r="B3511" s="423">
        <v>1436566.282</v>
      </c>
    </row>
    <row r="3512" ht="15.75" customHeight="1">
      <c r="A3512" s="422">
        <v>40105.0</v>
      </c>
      <c r="B3512" s="423">
        <v>1430321.744</v>
      </c>
    </row>
    <row r="3513" ht="15.75" customHeight="1">
      <c r="A3513" s="422">
        <v>40104.0</v>
      </c>
      <c r="B3513" s="423">
        <v>1431410.89</v>
      </c>
    </row>
    <row r="3514" ht="15.75" customHeight="1">
      <c r="A3514" s="422">
        <v>40101.0</v>
      </c>
      <c r="B3514" s="423">
        <v>1414791.994</v>
      </c>
    </row>
    <row r="3515" ht="15.75" customHeight="1">
      <c r="A3515" s="422">
        <v>40100.0</v>
      </c>
      <c r="B3515" s="423">
        <v>1417780.925</v>
      </c>
    </row>
    <row r="3516" ht="15.75" customHeight="1">
      <c r="A3516" s="422">
        <v>40099.0</v>
      </c>
      <c r="B3516" s="423">
        <v>1412866.657</v>
      </c>
    </row>
    <row r="3517" ht="15.75" customHeight="1">
      <c r="A3517" s="422">
        <v>40098.0</v>
      </c>
      <c r="B3517" s="423">
        <v>1397291.041</v>
      </c>
    </row>
    <row r="3518" ht="15.75" customHeight="1">
      <c r="A3518" s="422">
        <v>40097.0</v>
      </c>
      <c r="B3518" s="423">
        <v>1406276.544</v>
      </c>
    </row>
    <row r="3519" ht="15.75" customHeight="1">
      <c r="A3519" s="422">
        <v>40094.0</v>
      </c>
      <c r="B3519" s="423">
        <v>1405110.587</v>
      </c>
    </row>
    <row r="3520" ht="15.75" customHeight="1">
      <c r="A3520" s="422">
        <v>40093.0</v>
      </c>
      <c r="B3520" s="423">
        <v>1392357.654</v>
      </c>
    </row>
    <row r="3521" ht="15.75" customHeight="1">
      <c r="A3521" s="422">
        <v>40092.0</v>
      </c>
      <c r="B3521" s="423">
        <v>1393765.015</v>
      </c>
    </row>
    <row r="3522" ht="15.75" customHeight="1">
      <c r="A3522" s="422">
        <v>40091.0</v>
      </c>
      <c r="B3522" s="423">
        <v>1383456.164</v>
      </c>
    </row>
    <row r="3523" ht="15.75" customHeight="1">
      <c r="A3523" s="422">
        <v>40090.0</v>
      </c>
      <c r="B3523" s="423">
        <v>1379825.2</v>
      </c>
    </row>
    <row r="3524" ht="15.75" customHeight="1">
      <c r="A3524" s="422">
        <v>40087.0</v>
      </c>
      <c r="B3524" s="423">
        <v>1372559.631</v>
      </c>
    </row>
    <row r="3525" ht="15.75" customHeight="1">
      <c r="A3525" s="422">
        <v>40086.0</v>
      </c>
      <c r="B3525" s="423">
        <v>1359403.258</v>
      </c>
    </row>
    <row r="3526" ht="15.75" customHeight="1">
      <c r="A3526" s="422">
        <v>40085.0</v>
      </c>
      <c r="B3526" s="423">
        <v>1358560.282</v>
      </c>
    </row>
    <row r="3527" ht="15.75" customHeight="1">
      <c r="A3527" s="422">
        <v>40083.0</v>
      </c>
      <c r="B3527" s="423">
        <v>1354094.939</v>
      </c>
    </row>
    <row r="3528" ht="15.75" customHeight="1">
      <c r="A3528" s="422">
        <v>40073.0</v>
      </c>
      <c r="B3528" s="423">
        <v>1348786.634</v>
      </c>
    </row>
    <row r="3529" ht="15.75" customHeight="1">
      <c r="A3529" s="422">
        <v>40072.0</v>
      </c>
      <c r="B3529" s="423">
        <v>1343542.899</v>
      </c>
    </row>
    <row r="3530" ht="15.75" customHeight="1">
      <c r="A3530" s="422">
        <v>40071.0</v>
      </c>
      <c r="B3530" s="423">
        <v>1326411.686</v>
      </c>
    </row>
    <row r="3531" ht="15.75" customHeight="1">
      <c r="A3531" s="422">
        <v>40070.0</v>
      </c>
      <c r="B3531" s="423">
        <v>1327031.064</v>
      </c>
    </row>
    <row r="3532" ht="15.75" customHeight="1">
      <c r="A3532" s="422">
        <v>40069.0</v>
      </c>
      <c r="B3532" s="423">
        <v>1312706.661</v>
      </c>
    </row>
    <row r="3533" ht="15.75" customHeight="1">
      <c r="A3533" s="422">
        <v>40066.0</v>
      </c>
      <c r="B3533" s="423">
        <v>1308551.15</v>
      </c>
    </row>
    <row r="3534" ht="15.75" customHeight="1">
      <c r="A3534" s="422">
        <v>40065.0</v>
      </c>
      <c r="B3534" s="423">
        <v>1304970.256</v>
      </c>
    </row>
    <row r="3535" ht="15.75" customHeight="1">
      <c r="A3535" s="422">
        <v>40064.0</v>
      </c>
      <c r="B3535" s="423">
        <v>1307002.471</v>
      </c>
    </row>
    <row r="3536" ht="15.75" customHeight="1">
      <c r="A3536" s="422">
        <v>40063.0</v>
      </c>
      <c r="B3536" s="423">
        <v>1306778.435</v>
      </c>
    </row>
    <row r="3537" ht="15.75" customHeight="1">
      <c r="A3537" s="422">
        <v>40062.0</v>
      </c>
      <c r="B3537" s="423">
        <v>1315668.366</v>
      </c>
    </row>
    <row r="3538" ht="15.75" customHeight="1">
      <c r="A3538" s="422">
        <v>40059.0</v>
      </c>
      <c r="B3538" s="423">
        <v>1323571.882</v>
      </c>
    </row>
    <row r="3539" ht="15.75" customHeight="1">
      <c r="A3539" s="422">
        <v>40058.0</v>
      </c>
      <c r="B3539" s="423">
        <v>1319775.184</v>
      </c>
    </row>
    <row r="3540" ht="15.75" customHeight="1">
      <c r="A3540" s="422">
        <v>40057.0</v>
      </c>
      <c r="B3540" s="423">
        <v>1311330.467</v>
      </c>
    </row>
    <row r="3541" ht="15.75" customHeight="1">
      <c r="A3541" s="422">
        <v>40056.0</v>
      </c>
      <c r="B3541" s="423">
        <v>1307517.715</v>
      </c>
    </row>
    <row r="3542" ht="15.75" customHeight="1">
      <c r="A3542" s="422">
        <v>40055.0</v>
      </c>
      <c r="B3542" s="423">
        <v>1315944.664</v>
      </c>
    </row>
    <row r="3543" ht="15.75" customHeight="1">
      <c r="A3543" s="422">
        <v>40052.0</v>
      </c>
      <c r="B3543" s="423">
        <v>1312700.107</v>
      </c>
    </row>
    <row r="3544" ht="15.75" customHeight="1">
      <c r="A3544" s="422">
        <v>40051.0</v>
      </c>
      <c r="B3544" s="423">
        <v>1319863.841</v>
      </c>
    </row>
    <row r="3545" ht="15.75" customHeight="1">
      <c r="A3545" s="422">
        <v>40050.0</v>
      </c>
      <c r="B3545" s="423">
        <v>1318756.078</v>
      </c>
    </row>
    <row r="3546" ht="15.75" customHeight="1">
      <c r="A3546" s="422">
        <v>40049.0</v>
      </c>
      <c r="B3546" s="423">
        <v>1314344.394</v>
      </c>
    </row>
    <row r="3547" ht="15.75" customHeight="1">
      <c r="A3547" s="422">
        <v>40048.0</v>
      </c>
      <c r="B3547" s="423">
        <v>1307791.142</v>
      </c>
    </row>
    <row r="3548" ht="15.75" customHeight="1">
      <c r="A3548" s="422">
        <v>40045.0</v>
      </c>
      <c r="B3548" s="423">
        <v>1313807.271</v>
      </c>
    </row>
    <row r="3549" ht="15.75" customHeight="1">
      <c r="A3549" s="422">
        <v>40044.0</v>
      </c>
      <c r="B3549" s="423">
        <v>1315895.021</v>
      </c>
    </row>
    <row r="3550" ht="15.75" customHeight="1">
      <c r="A3550" s="422">
        <v>40043.0</v>
      </c>
      <c r="B3550" s="423">
        <v>1307705.625</v>
      </c>
    </row>
    <row r="3551" ht="15.75" customHeight="1">
      <c r="A3551" s="422">
        <v>40042.0</v>
      </c>
      <c r="B3551" s="423">
        <v>1296209.358</v>
      </c>
    </row>
    <row r="3552" ht="15.75" customHeight="1">
      <c r="A3552" s="422">
        <v>40041.0</v>
      </c>
      <c r="B3552" s="423">
        <v>1290499.863</v>
      </c>
    </row>
    <row r="3553" ht="15.75" customHeight="1">
      <c r="A3553" s="422">
        <v>40037.0</v>
      </c>
      <c r="B3553" s="423">
        <v>1289793.734</v>
      </c>
    </row>
    <row r="3554" ht="15.75" customHeight="1">
      <c r="A3554" s="422">
        <v>40036.0</v>
      </c>
      <c r="B3554" s="423">
        <v>1287799.786</v>
      </c>
    </row>
    <row r="3555" ht="15.75" customHeight="1">
      <c r="A3555" s="422">
        <v>40035.0</v>
      </c>
      <c r="B3555" s="423">
        <v>1286428.225</v>
      </c>
    </row>
    <row r="3556" ht="15.75" customHeight="1">
      <c r="A3556" s="422">
        <v>40034.0</v>
      </c>
      <c r="B3556" s="423">
        <v>1279231.84</v>
      </c>
    </row>
    <row r="3557" ht="15.75" customHeight="1">
      <c r="A3557" s="422">
        <v>40031.0</v>
      </c>
      <c r="B3557" s="423">
        <v>1272258.595</v>
      </c>
    </row>
    <row r="3558" ht="15.75" customHeight="1">
      <c r="A3558" s="422">
        <v>40030.0</v>
      </c>
      <c r="B3558" s="423">
        <v>1262039.793</v>
      </c>
    </row>
    <row r="3559" ht="15.75" customHeight="1">
      <c r="A3559" s="422">
        <v>40029.0</v>
      </c>
      <c r="B3559" s="423">
        <v>1261132.71</v>
      </c>
    </row>
    <row r="3560" ht="15.75" customHeight="1">
      <c r="A3560" s="422">
        <v>40028.0</v>
      </c>
      <c r="B3560" s="423">
        <v>1259873.804</v>
      </c>
    </row>
    <row r="3561" ht="15.75" customHeight="1">
      <c r="A3561" s="422">
        <v>40027.0</v>
      </c>
      <c r="B3561" s="423">
        <v>1266022.08</v>
      </c>
    </row>
    <row r="3562" ht="15.75" customHeight="1">
      <c r="A3562" s="422">
        <v>40024.0</v>
      </c>
      <c r="B3562" s="423">
        <v>1257284.928</v>
      </c>
    </row>
    <row r="3563" ht="15.75" customHeight="1">
      <c r="A3563" s="422">
        <v>40023.0</v>
      </c>
      <c r="B3563" s="423">
        <v>1246400.377</v>
      </c>
    </row>
    <row r="3564" ht="15.75" customHeight="1">
      <c r="A3564" s="422">
        <v>40022.0</v>
      </c>
      <c r="B3564" s="423">
        <v>1234384.956</v>
      </c>
    </row>
    <row r="3565" ht="15.75" customHeight="1">
      <c r="A3565" s="422">
        <v>40021.0</v>
      </c>
      <c r="B3565" s="423">
        <v>1228433.484</v>
      </c>
    </row>
    <row r="3566" ht="15.75" customHeight="1">
      <c r="A3566" s="422">
        <v>40020.0</v>
      </c>
      <c r="B3566" s="423">
        <v>1223729.012</v>
      </c>
    </row>
    <row r="3567" ht="15.75" customHeight="1">
      <c r="A3567" s="422">
        <v>40017.0</v>
      </c>
      <c r="B3567" s="423">
        <v>1235747.757</v>
      </c>
    </row>
    <row r="3568" ht="15.75" customHeight="1">
      <c r="A3568" s="422">
        <v>40016.0</v>
      </c>
      <c r="B3568" s="423">
        <v>1237959.242</v>
      </c>
    </row>
    <row r="3569" ht="15.75" customHeight="1">
      <c r="A3569" s="422">
        <v>40015.0</v>
      </c>
      <c r="B3569" s="423">
        <v>1222015.221</v>
      </c>
    </row>
    <row r="3570" ht="15.75" customHeight="1">
      <c r="A3570" s="422">
        <v>40014.0</v>
      </c>
      <c r="B3570" s="423">
        <v>1222960.916</v>
      </c>
    </row>
    <row r="3571" ht="15.75" customHeight="1">
      <c r="A3571" s="422">
        <v>40013.0</v>
      </c>
      <c r="B3571" s="423">
        <v>1234850.478</v>
      </c>
    </row>
    <row r="3572" ht="15.75" customHeight="1">
      <c r="A3572" s="422">
        <v>40010.0</v>
      </c>
      <c r="B3572" s="423">
        <v>1244458.682</v>
      </c>
    </row>
    <row r="3573" ht="15.75" customHeight="1">
      <c r="A3573" s="422">
        <v>40009.0</v>
      </c>
      <c r="B3573" s="423">
        <v>1239711.613</v>
      </c>
    </row>
    <row r="3574" ht="15.75" customHeight="1">
      <c r="A3574" s="422">
        <v>40008.0</v>
      </c>
      <c r="B3574" s="423">
        <v>1249311.856</v>
      </c>
    </row>
    <row r="3575" ht="15.75" customHeight="1">
      <c r="A3575" s="422">
        <v>40007.0</v>
      </c>
      <c r="B3575" s="423">
        <v>1264968.476</v>
      </c>
    </row>
    <row r="3576" ht="15.75" customHeight="1">
      <c r="A3576" s="422">
        <v>40006.0</v>
      </c>
      <c r="B3576" s="423">
        <v>1268939.079</v>
      </c>
    </row>
    <row r="3577" ht="15.75" customHeight="1">
      <c r="A3577" s="422">
        <v>40003.0</v>
      </c>
      <c r="B3577" s="423">
        <v>1267187.459</v>
      </c>
    </row>
    <row r="3578" ht="15.75" customHeight="1">
      <c r="A3578" s="422">
        <v>40002.0</v>
      </c>
      <c r="B3578" s="423">
        <v>1256925.038</v>
      </c>
    </row>
    <row r="3579" ht="15.75" customHeight="1">
      <c r="A3579" s="422">
        <v>40001.0</v>
      </c>
      <c r="B3579" s="423">
        <v>1256115.199</v>
      </c>
    </row>
    <row r="3580" ht="15.75" customHeight="1">
      <c r="A3580" s="422">
        <v>40000.0</v>
      </c>
      <c r="B3580" s="423">
        <v>1239016.663</v>
      </c>
    </row>
    <row r="3581" ht="15.75" customHeight="1">
      <c r="A3581" s="422">
        <v>39999.0</v>
      </c>
      <c r="B3581" s="423">
        <v>1236981.236</v>
      </c>
    </row>
    <row r="3582" ht="15.75" customHeight="1">
      <c r="A3582" s="422">
        <v>39996.0</v>
      </c>
      <c r="B3582" s="423">
        <v>1268852.563</v>
      </c>
    </row>
  </sheetData>
  <mergeCells count="5">
    <mergeCell ref="C1:E2"/>
    <mergeCell ref="I2:L2"/>
    <mergeCell ref="I26:J26"/>
    <mergeCell ref="K26:N26"/>
    <mergeCell ref="D30:E30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7.29"/>
    <col customWidth="1" min="3" max="3" width="16.14"/>
    <col customWidth="1" min="4" max="4" width="20.43"/>
    <col customWidth="1" min="5" max="5" width="8.71"/>
    <col customWidth="1" min="6" max="6" width="40.57"/>
    <col customWidth="1" min="7" max="8" width="8.71"/>
    <col customWidth="1" min="9" max="9" width="12.14"/>
    <col customWidth="1" min="10" max="26" width="8.71"/>
  </cols>
  <sheetData>
    <row r="1">
      <c r="A1" s="450" t="s">
        <v>2626</v>
      </c>
      <c r="B1" s="89"/>
      <c r="C1" s="89"/>
      <c r="D1" s="90"/>
    </row>
    <row r="2">
      <c r="A2" s="101"/>
      <c r="B2" s="102"/>
      <c r="C2" s="102"/>
      <c r="D2" s="103"/>
    </row>
    <row r="3">
      <c r="A3" s="451" t="s">
        <v>312</v>
      </c>
      <c r="B3" s="451" t="s">
        <v>2627</v>
      </c>
      <c r="C3" s="451" t="s">
        <v>2628</v>
      </c>
      <c r="D3" s="451" t="s">
        <v>2629</v>
      </c>
      <c r="F3" s="452" t="s">
        <v>2630</v>
      </c>
      <c r="G3" s="453"/>
      <c r="H3" s="453"/>
      <c r="I3" s="443"/>
    </row>
    <row r="4">
      <c r="A4" s="445">
        <v>1.0</v>
      </c>
      <c r="B4" s="445" t="s">
        <v>2423</v>
      </c>
      <c r="C4" s="454" t="s">
        <v>2631</v>
      </c>
      <c r="D4" s="455">
        <v>1.5</v>
      </c>
      <c r="F4" s="220">
        <v>2015.0</v>
      </c>
      <c r="G4" s="220">
        <f>D4</f>
        <v>1.5</v>
      </c>
    </row>
    <row r="5">
      <c r="A5" s="445">
        <v>2.0</v>
      </c>
      <c r="B5" s="445" t="s">
        <v>2207</v>
      </c>
      <c r="C5" s="454" t="s">
        <v>2169</v>
      </c>
      <c r="D5" s="454">
        <v>3.0</v>
      </c>
      <c r="F5" s="220">
        <v>2024.0</v>
      </c>
      <c r="G5" s="220">
        <f>D13</f>
        <v>2.5</v>
      </c>
    </row>
    <row r="6">
      <c r="A6" s="445">
        <v>3.0</v>
      </c>
      <c r="B6" s="445" t="s">
        <v>1842</v>
      </c>
      <c r="C6" s="456" t="s">
        <v>1808</v>
      </c>
      <c r="D6" s="454">
        <v>1.5</v>
      </c>
      <c r="F6" s="457" t="s">
        <v>2632</v>
      </c>
      <c r="G6" s="458">
        <f>(D13/D4)^(1/9)-1</f>
        <v>0.05840007284</v>
      </c>
    </row>
    <row r="7">
      <c r="A7" s="445">
        <v>4.0</v>
      </c>
      <c r="B7" s="445" t="s">
        <v>1568</v>
      </c>
      <c r="C7" s="456" t="s">
        <v>1521</v>
      </c>
      <c r="D7" s="459">
        <v>1.0</v>
      </c>
      <c r="F7" s="223"/>
      <c r="G7" s="223"/>
    </row>
    <row r="8">
      <c r="A8" s="445">
        <v>5.0</v>
      </c>
      <c r="B8" s="445" t="s">
        <v>1329</v>
      </c>
      <c r="C8" s="456" t="s">
        <v>1274</v>
      </c>
      <c r="D8" s="454">
        <v>2.5</v>
      </c>
      <c r="F8" s="460" t="s">
        <v>2633</v>
      </c>
      <c r="G8" s="461">
        <f>(D13/D7)^(1/6)-1</f>
        <v>0.1649930508</v>
      </c>
    </row>
    <row r="9">
      <c r="A9" s="445">
        <v>6.0</v>
      </c>
      <c r="B9" s="445" t="s">
        <v>1112</v>
      </c>
      <c r="C9" s="456" t="s">
        <v>1065</v>
      </c>
      <c r="D9" s="454">
        <v>1.5</v>
      </c>
      <c r="F9" s="223"/>
      <c r="G9" s="223"/>
    </row>
    <row r="10">
      <c r="A10" s="445">
        <v>7.0</v>
      </c>
      <c r="B10" s="445" t="s">
        <v>1041</v>
      </c>
      <c r="C10" s="456" t="s">
        <v>1031</v>
      </c>
      <c r="D10" s="454">
        <v>1.0</v>
      </c>
    </row>
    <row r="11">
      <c r="A11" s="445">
        <v>8.0</v>
      </c>
      <c r="B11" s="445" t="s">
        <v>870</v>
      </c>
      <c r="C11" s="456" t="s">
        <v>827</v>
      </c>
      <c r="D11" s="454">
        <v>3.0</v>
      </c>
    </row>
    <row r="12">
      <c r="A12" s="445">
        <v>9.0</v>
      </c>
      <c r="B12" s="445" t="s">
        <v>642</v>
      </c>
      <c r="C12" s="456" t="s">
        <v>2634</v>
      </c>
      <c r="D12" s="454">
        <v>3.0</v>
      </c>
    </row>
    <row r="13">
      <c r="A13" s="445">
        <v>10.0</v>
      </c>
      <c r="B13" s="445" t="s">
        <v>473</v>
      </c>
      <c r="C13" s="456" t="s">
        <v>2635</v>
      </c>
      <c r="D13" s="454">
        <v>2.5</v>
      </c>
      <c r="F13" s="462" t="s">
        <v>2636</v>
      </c>
      <c r="G13" s="463">
        <f>AVERAGE(D4:D13)</f>
        <v>2.05</v>
      </c>
    </row>
    <row r="16">
      <c r="B16" s="413" t="s">
        <v>2637</v>
      </c>
      <c r="C16" s="89"/>
      <c r="D16" s="90"/>
      <c r="F16" s="464"/>
      <c r="J16" s="226"/>
    </row>
    <row r="17">
      <c r="B17" s="101"/>
      <c r="C17" s="102"/>
      <c r="D17" s="103"/>
      <c r="J17" s="226"/>
    </row>
    <row r="18">
      <c r="C18" s="220" t="s">
        <v>2638</v>
      </c>
      <c r="D18" s="220" t="s">
        <v>2639</v>
      </c>
      <c r="J18" s="226"/>
    </row>
    <row r="19">
      <c r="B19" s="154" t="s">
        <v>2640</v>
      </c>
      <c r="C19" s="226">
        <f>G6</f>
        <v>0.05840007284</v>
      </c>
      <c r="D19" s="226">
        <f>G8</f>
        <v>0.1649930508</v>
      </c>
      <c r="I19" s="226"/>
      <c r="J19" s="226"/>
    </row>
    <row r="20">
      <c r="B20" s="154" t="s">
        <v>4896</v>
      </c>
      <c r="C20" s="154">
        <f>G5</f>
        <v>2.5</v>
      </c>
      <c r="D20" s="154">
        <v>2.5</v>
      </c>
      <c r="I20" s="226"/>
      <c r="J20" s="226"/>
    </row>
    <row r="21" ht="15.75" customHeight="1">
      <c r="B21" s="154" t="s">
        <v>4897</v>
      </c>
      <c r="C21" s="154">
        <f t="shared" ref="C21:D21" si="1">C20*(1+C19)</f>
        <v>2.646000182</v>
      </c>
      <c r="D21" s="154">
        <f t="shared" si="1"/>
        <v>2.912482627</v>
      </c>
      <c r="I21" s="226"/>
      <c r="J21" s="226"/>
    </row>
    <row r="22" ht="15.75" customHeight="1">
      <c r="B22" s="154" t="s">
        <v>4898</v>
      </c>
      <c r="C22" s="154">
        <v>65.2</v>
      </c>
      <c r="E22" s="465" t="s">
        <v>2644</v>
      </c>
      <c r="F22" s="3"/>
      <c r="I22" s="226"/>
      <c r="J22" s="226"/>
    </row>
    <row r="23" ht="15.75" customHeight="1">
      <c r="B23" s="466" t="s">
        <v>4899</v>
      </c>
      <c r="C23" s="467">
        <f>(C21/C22)+C19</f>
        <v>0.09898289772</v>
      </c>
      <c r="D23" s="467">
        <f>(D21/C22)+D19</f>
        <v>0.2096630297</v>
      </c>
      <c r="I23" s="226"/>
      <c r="J23" s="226"/>
    </row>
    <row r="24" ht="15.75" customHeight="1">
      <c r="I24" s="226"/>
      <c r="J24" s="226"/>
    </row>
    <row r="25" ht="15.75" customHeight="1">
      <c r="I25" s="226"/>
      <c r="J25" s="226"/>
    </row>
    <row r="26" ht="15.75" customHeight="1">
      <c r="I26" s="226"/>
      <c r="J26" s="226"/>
    </row>
    <row r="27" ht="15.75" customHeight="1">
      <c r="I27" s="226"/>
    </row>
    <row r="28" ht="15.75" customHeight="1">
      <c r="I28" s="226"/>
    </row>
    <row r="29" ht="15.75" customHeight="1">
      <c r="I29" s="226"/>
    </row>
    <row r="30" ht="15.75" customHeight="1">
      <c r="I30" s="226"/>
    </row>
    <row r="31" ht="15.75" customHeight="1">
      <c r="I31" s="226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1:D2"/>
    <mergeCell ref="F3:I3"/>
    <mergeCell ref="F6:F7"/>
    <mergeCell ref="G6:G7"/>
    <mergeCell ref="F8:F9"/>
    <mergeCell ref="G8:G9"/>
    <mergeCell ref="B16:D17"/>
    <mergeCell ref="E22:F22"/>
  </mergeCells>
  <printOptions/>
  <pageMargins bottom="0.75" footer="0.0" header="0.0" left="0.7" right="0.7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14" width="8.71"/>
    <col customWidth="1" min="15" max="15" width="9.14"/>
    <col customWidth="1" min="16" max="19" width="8.71"/>
  </cols>
  <sheetData>
    <row r="1">
      <c r="A1" s="468" t="s">
        <v>348</v>
      </c>
      <c r="B1" s="468" t="s">
        <v>349</v>
      </c>
      <c r="C1" s="468" t="s">
        <v>2646</v>
      </c>
      <c r="D1" s="468" t="s">
        <v>2647</v>
      </c>
      <c r="E1" s="468" t="s">
        <v>2648</v>
      </c>
      <c r="F1" s="468" t="s">
        <v>2649</v>
      </c>
      <c r="G1" s="468" t="s">
        <v>2650</v>
      </c>
      <c r="J1" s="469" t="s">
        <v>348</v>
      </c>
      <c r="K1" s="469" t="s">
        <v>349</v>
      </c>
      <c r="L1" s="469" t="s">
        <v>2646</v>
      </c>
      <c r="M1" s="469" t="s">
        <v>2647</v>
      </c>
      <c r="N1" s="469" t="s">
        <v>2648</v>
      </c>
      <c r="O1" s="469" t="s">
        <v>2649</v>
      </c>
      <c r="P1" s="469" t="s">
        <v>2650</v>
      </c>
    </row>
    <row r="2">
      <c r="A2" s="403" t="s">
        <v>351</v>
      </c>
      <c r="B2" s="404">
        <v>5497.56</v>
      </c>
      <c r="C2" s="470">
        <v>5497.56</v>
      </c>
      <c r="D2" s="470">
        <v>5497.56</v>
      </c>
      <c r="E2" s="470">
        <v>5497.56</v>
      </c>
      <c r="F2" s="471"/>
      <c r="G2" s="472">
        <v>0.023</v>
      </c>
      <c r="J2" s="473" t="s">
        <v>351</v>
      </c>
      <c r="K2" s="406">
        <v>58.5</v>
      </c>
      <c r="L2" s="474">
        <v>58.9</v>
      </c>
      <c r="M2" s="474">
        <v>59.2</v>
      </c>
      <c r="N2" s="474">
        <v>58.0</v>
      </c>
      <c r="O2" s="474" t="s">
        <v>2651</v>
      </c>
      <c r="P2" s="475">
        <v>0.0156</v>
      </c>
      <c r="Q2" s="56"/>
    </row>
    <row r="3">
      <c r="A3" s="403" t="s">
        <v>352</v>
      </c>
      <c r="B3" s="404">
        <v>5373.84</v>
      </c>
      <c r="C3" s="470">
        <v>5373.84</v>
      </c>
      <c r="D3" s="470">
        <v>5373.84</v>
      </c>
      <c r="E3" s="470">
        <v>5373.84</v>
      </c>
      <c r="F3" s="471"/>
      <c r="G3" s="472">
        <v>0.0063</v>
      </c>
      <c r="J3" s="473" t="s">
        <v>352</v>
      </c>
      <c r="K3" s="406">
        <v>57.6</v>
      </c>
      <c r="L3" s="474">
        <v>58.6</v>
      </c>
      <c r="M3" s="474">
        <v>58.6</v>
      </c>
      <c r="N3" s="474">
        <v>57.0</v>
      </c>
      <c r="O3" s="474" t="s">
        <v>2652</v>
      </c>
      <c r="P3" s="475">
        <v>0.0</v>
      </c>
      <c r="Q3" s="56"/>
    </row>
    <row r="4">
      <c r="A4" s="403" t="s">
        <v>353</v>
      </c>
      <c r="B4" s="404">
        <v>5340.19</v>
      </c>
      <c r="C4" s="470">
        <v>5340.19</v>
      </c>
      <c r="D4" s="470">
        <v>5340.19</v>
      </c>
      <c r="E4" s="470">
        <v>5340.19</v>
      </c>
      <c r="F4" s="471"/>
      <c r="G4" s="472">
        <v>-0.0028</v>
      </c>
      <c r="J4" s="473" t="s">
        <v>353</v>
      </c>
      <c r="K4" s="406">
        <v>57.6</v>
      </c>
      <c r="L4" s="474">
        <v>57.3</v>
      </c>
      <c r="M4" s="474">
        <v>58.3</v>
      </c>
      <c r="N4" s="474">
        <v>57.3</v>
      </c>
      <c r="O4" s="474" t="s">
        <v>2653</v>
      </c>
      <c r="P4" s="475">
        <v>-0.0052</v>
      </c>
      <c r="Q4" s="56"/>
    </row>
    <row r="5">
      <c r="A5" s="403" t="s">
        <v>354</v>
      </c>
      <c r="B5" s="404">
        <v>5355.41</v>
      </c>
      <c r="C5" s="470">
        <v>5355.41</v>
      </c>
      <c r="D5" s="470">
        <v>5355.41</v>
      </c>
      <c r="E5" s="470">
        <v>5355.41</v>
      </c>
      <c r="F5" s="471"/>
      <c r="G5" s="472">
        <v>0.0099</v>
      </c>
      <c r="J5" s="473" t="s">
        <v>354</v>
      </c>
      <c r="K5" s="406">
        <v>59.1</v>
      </c>
      <c r="L5" s="474">
        <v>59.0</v>
      </c>
      <c r="M5" s="474">
        <v>60.0</v>
      </c>
      <c r="N5" s="474">
        <v>58.5</v>
      </c>
      <c r="O5" s="474" t="s">
        <v>2654</v>
      </c>
      <c r="P5" s="475">
        <v>0.0051</v>
      </c>
      <c r="Q5" s="56"/>
    </row>
    <row r="6">
      <c r="A6" s="403" t="s">
        <v>355</v>
      </c>
      <c r="B6" s="404">
        <v>5302.72</v>
      </c>
      <c r="C6" s="470">
        <v>5302.72</v>
      </c>
      <c r="D6" s="470">
        <v>5302.72</v>
      </c>
      <c r="E6" s="470">
        <v>5302.72</v>
      </c>
      <c r="F6" s="471"/>
      <c r="G6" s="472">
        <v>0.0116</v>
      </c>
      <c r="J6" s="473" t="s">
        <v>355</v>
      </c>
      <c r="K6" s="406">
        <v>58.8</v>
      </c>
      <c r="L6" s="474">
        <v>57.3</v>
      </c>
      <c r="M6" s="474">
        <v>59.2</v>
      </c>
      <c r="N6" s="474">
        <v>56.5</v>
      </c>
      <c r="O6" s="474" t="s">
        <v>2655</v>
      </c>
      <c r="P6" s="475">
        <v>0.0389</v>
      </c>
      <c r="Q6" s="56"/>
      <c r="S6" s="154" t="str">
        <f>RIGHT(R6,1)</f>
        <v/>
      </c>
    </row>
    <row r="7">
      <c r="A7" s="403" t="s">
        <v>356</v>
      </c>
      <c r="B7" s="404">
        <v>5241.84</v>
      </c>
      <c r="C7" s="470">
        <v>5241.84</v>
      </c>
      <c r="D7" s="470">
        <v>5241.84</v>
      </c>
      <c r="E7" s="470">
        <v>5241.84</v>
      </c>
      <c r="F7" s="471"/>
      <c r="G7" s="472">
        <v>0.0041</v>
      </c>
      <c r="J7" s="473" t="s">
        <v>356</v>
      </c>
      <c r="K7" s="406">
        <v>56.6</v>
      </c>
      <c r="L7" s="474">
        <v>58.0</v>
      </c>
      <c r="M7" s="474">
        <v>58.0</v>
      </c>
      <c r="N7" s="474">
        <v>55.7</v>
      </c>
      <c r="O7" s="474" t="s">
        <v>2656</v>
      </c>
      <c r="P7" s="475">
        <v>-0.0139</v>
      </c>
      <c r="Q7" s="56"/>
    </row>
    <row r="8">
      <c r="A8" s="403" t="s">
        <v>357</v>
      </c>
      <c r="B8" s="404">
        <v>5220.19</v>
      </c>
      <c r="C8" s="470">
        <v>5220.19</v>
      </c>
      <c r="D8" s="470">
        <v>5220.19</v>
      </c>
      <c r="E8" s="470">
        <v>5220.19</v>
      </c>
      <c r="F8" s="471"/>
      <c r="G8" s="472">
        <v>-0.0046</v>
      </c>
      <c r="J8" s="473" t="s">
        <v>357</v>
      </c>
      <c r="K8" s="406">
        <v>57.4</v>
      </c>
      <c r="L8" s="474">
        <v>59.5</v>
      </c>
      <c r="M8" s="474">
        <v>59.5</v>
      </c>
      <c r="N8" s="474">
        <v>57.4</v>
      </c>
      <c r="O8" s="474" t="s">
        <v>2657</v>
      </c>
      <c r="P8" s="475">
        <v>-0.0288</v>
      </c>
      <c r="Q8" s="56"/>
    </row>
    <row r="9">
      <c r="A9" s="403" t="s">
        <v>358</v>
      </c>
      <c r="B9" s="404">
        <v>5244.13</v>
      </c>
      <c r="C9" s="470">
        <v>5244.13</v>
      </c>
      <c r="D9" s="470">
        <v>5244.13</v>
      </c>
      <c r="E9" s="470">
        <v>5244.13</v>
      </c>
      <c r="F9" s="471"/>
      <c r="G9" s="472">
        <v>0.016</v>
      </c>
      <c r="J9" s="473" t="s">
        <v>358</v>
      </c>
      <c r="K9" s="406">
        <v>54.4</v>
      </c>
      <c r="L9" s="474">
        <v>53.5</v>
      </c>
      <c r="M9" s="474">
        <v>55.0</v>
      </c>
      <c r="N9" s="474">
        <v>52.6</v>
      </c>
      <c r="O9" s="474" t="s">
        <v>2658</v>
      </c>
      <c r="P9" s="475">
        <v>0.0382</v>
      </c>
      <c r="Q9" s="56"/>
    </row>
    <row r="10">
      <c r="A10" s="403" t="s">
        <v>359</v>
      </c>
      <c r="B10" s="404">
        <v>5161.38</v>
      </c>
      <c r="C10" s="470">
        <v>5161.38</v>
      </c>
      <c r="D10" s="470">
        <v>5161.38</v>
      </c>
      <c r="E10" s="470">
        <v>5161.38</v>
      </c>
      <c r="F10" s="471"/>
      <c r="G10" s="472">
        <v>0.0085</v>
      </c>
      <c r="J10" s="473" t="s">
        <v>359</v>
      </c>
      <c r="K10" s="406">
        <v>52.4</v>
      </c>
      <c r="L10" s="474">
        <v>50.5</v>
      </c>
      <c r="M10" s="474">
        <v>53.8</v>
      </c>
      <c r="N10" s="474">
        <v>50.5</v>
      </c>
      <c r="O10" s="474" t="s">
        <v>2659</v>
      </c>
      <c r="P10" s="475">
        <v>0.0155</v>
      </c>
      <c r="Q10" s="56"/>
      <c r="S10" s="154" t="str">
        <f>REPLACE(R6,2,1,"")</f>
        <v/>
      </c>
    </row>
    <row r="11">
      <c r="A11" s="403" t="s">
        <v>360</v>
      </c>
      <c r="B11" s="404">
        <v>5117.81</v>
      </c>
      <c r="C11" s="470">
        <v>5117.81</v>
      </c>
      <c r="D11" s="470">
        <v>5117.81</v>
      </c>
      <c r="E11" s="470">
        <v>5117.81</v>
      </c>
      <c r="F11" s="471"/>
      <c r="G11" s="472">
        <v>0.0068</v>
      </c>
      <c r="J11" s="473" t="s">
        <v>360</v>
      </c>
      <c r="K11" s="406">
        <v>51.6</v>
      </c>
      <c r="L11" s="474">
        <v>52.0</v>
      </c>
      <c r="M11" s="474">
        <v>52.2</v>
      </c>
      <c r="N11" s="474">
        <v>51.0</v>
      </c>
      <c r="O11" s="474" t="s">
        <v>2660</v>
      </c>
      <c r="P11" s="475">
        <v>0.0238</v>
      </c>
      <c r="Q11" s="56"/>
    </row>
    <row r="12">
      <c r="A12" s="403" t="s">
        <v>361</v>
      </c>
      <c r="B12" s="404">
        <v>5083.2</v>
      </c>
      <c r="C12" s="470">
        <v>5083.2</v>
      </c>
      <c r="D12" s="470">
        <v>5083.2</v>
      </c>
      <c r="E12" s="470">
        <v>5083.2</v>
      </c>
      <c r="F12" s="471"/>
      <c r="G12" s="472">
        <v>0.0026</v>
      </c>
      <c r="J12" s="473" t="s">
        <v>361</v>
      </c>
      <c r="K12" s="406">
        <v>50.4</v>
      </c>
      <c r="L12" s="474">
        <v>52.2</v>
      </c>
      <c r="M12" s="474">
        <v>52.2</v>
      </c>
      <c r="N12" s="474">
        <v>49.6</v>
      </c>
      <c r="O12" s="474" t="s">
        <v>2661</v>
      </c>
      <c r="P12" s="475">
        <v>-0.0079</v>
      </c>
      <c r="Q12" s="56"/>
    </row>
    <row r="13">
      <c r="A13" s="403" t="s">
        <v>362</v>
      </c>
      <c r="B13" s="404">
        <v>5070.02</v>
      </c>
      <c r="C13" s="470">
        <v>5070.02</v>
      </c>
      <c r="D13" s="470">
        <v>5070.02</v>
      </c>
      <c r="E13" s="470">
        <v>5070.02</v>
      </c>
      <c r="F13" s="471"/>
      <c r="G13" s="472">
        <v>-0.007</v>
      </c>
      <c r="J13" s="473" t="s">
        <v>362</v>
      </c>
      <c r="K13" s="406">
        <v>50.8</v>
      </c>
      <c r="L13" s="474">
        <v>52.0</v>
      </c>
      <c r="M13" s="474">
        <v>52.9</v>
      </c>
      <c r="N13" s="474">
        <v>50.6</v>
      </c>
      <c r="O13" s="474" t="s">
        <v>2662</v>
      </c>
      <c r="P13" s="475">
        <v>-0.0231</v>
      </c>
      <c r="Q13" s="56"/>
    </row>
    <row r="14">
      <c r="A14" s="403" t="s">
        <v>363</v>
      </c>
      <c r="B14" s="404">
        <v>5105.89</v>
      </c>
      <c r="C14" s="470">
        <v>5105.89</v>
      </c>
      <c r="D14" s="470">
        <v>5105.89</v>
      </c>
      <c r="E14" s="470">
        <v>5105.89</v>
      </c>
      <c r="F14" s="471"/>
      <c r="G14" s="472">
        <v>-0.0251</v>
      </c>
      <c r="J14" s="473" t="s">
        <v>363</v>
      </c>
      <c r="K14" s="406">
        <v>52.0</v>
      </c>
      <c r="L14" s="474">
        <v>54.9</v>
      </c>
      <c r="M14" s="474">
        <v>54.9</v>
      </c>
      <c r="N14" s="474">
        <v>51.9</v>
      </c>
      <c r="O14" s="474" t="s">
        <v>2663</v>
      </c>
      <c r="P14" s="475">
        <v>-0.028</v>
      </c>
      <c r="Q14" s="56"/>
    </row>
    <row r="15">
      <c r="A15" s="403" t="s">
        <v>364</v>
      </c>
      <c r="B15" s="404">
        <v>5237.32</v>
      </c>
      <c r="C15" s="470">
        <v>5237.32</v>
      </c>
      <c r="D15" s="470">
        <v>5237.32</v>
      </c>
      <c r="E15" s="470">
        <v>5237.32</v>
      </c>
      <c r="F15" s="471"/>
      <c r="G15" s="472">
        <v>0.0025</v>
      </c>
      <c r="J15" s="473" t="s">
        <v>364</v>
      </c>
      <c r="K15" s="406">
        <v>53.4</v>
      </c>
      <c r="L15" s="474">
        <v>54.0</v>
      </c>
      <c r="M15" s="474">
        <v>54.0</v>
      </c>
      <c r="N15" s="474">
        <v>53.1</v>
      </c>
      <c r="O15" s="474" t="s">
        <v>2664</v>
      </c>
      <c r="P15" s="475">
        <v>-0.0184</v>
      </c>
      <c r="Q15" s="56"/>
    </row>
    <row r="16">
      <c r="A16" s="403" t="s">
        <v>365</v>
      </c>
      <c r="B16" s="404">
        <v>5224.37</v>
      </c>
      <c r="C16" s="470">
        <v>5224.37</v>
      </c>
      <c r="D16" s="470">
        <v>5224.37</v>
      </c>
      <c r="E16" s="470">
        <v>5224.37</v>
      </c>
      <c r="F16" s="471"/>
      <c r="G16" s="472">
        <v>-0.0044</v>
      </c>
      <c r="J16" s="473" t="s">
        <v>365</v>
      </c>
      <c r="K16" s="406">
        <v>54.4</v>
      </c>
      <c r="L16" s="474">
        <v>54.3</v>
      </c>
      <c r="M16" s="474">
        <v>55.0</v>
      </c>
      <c r="N16" s="474">
        <v>54.2</v>
      </c>
      <c r="O16" s="474" t="s">
        <v>2665</v>
      </c>
      <c r="P16" s="475">
        <v>0.0</v>
      </c>
      <c r="Q16" s="56"/>
    </row>
    <row r="17">
      <c r="A17" s="403" t="s">
        <v>366</v>
      </c>
      <c r="B17" s="404">
        <v>5247.53</v>
      </c>
      <c r="C17" s="470">
        <v>5247.53</v>
      </c>
      <c r="D17" s="470">
        <v>5247.53</v>
      </c>
      <c r="E17" s="470">
        <v>5247.53</v>
      </c>
      <c r="F17" s="471"/>
      <c r="G17" s="472">
        <v>0.0023</v>
      </c>
      <c r="J17" s="473" t="s">
        <v>366</v>
      </c>
      <c r="K17" s="406">
        <v>54.4</v>
      </c>
      <c r="L17" s="474">
        <v>55.3</v>
      </c>
      <c r="M17" s="474">
        <v>55.3</v>
      </c>
      <c r="N17" s="474">
        <v>54.1</v>
      </c>
      <c r="O17" s="474" t="s">
        <v>2666</v>
      </c>
      <c r="P17" s="475">
        <v>-0.0055</v>
      </c>
      <c r="Q17" s="56"/>
    </row>
    <row r="18">
      <c r="A18" s="403" t="s">
        <v>368</v>
      </c>
      <c r="B18" s="404">
        <v>5235.63</v>
      </c>
      <c r="C18" s="470">
        <v>5235.63</v>
      </c>
      <c r="D18" s="470">
        <v>5235.63</v>
      </c>
      <c r="E18" s="470">
        <v>5235.63</v>
      </c>
      <c r="F18" s="471"/>
      <c r="G18" s="472">
        <v>-0.0031</v>
      </c>
      <c r="J18" s="473" t="s">
        <v>368</v>
      </c>
      <c r="K18" s="406">
        <v>54.7</v>
      </c>
      <c r="L18" s="474">
        <v>56.0</v>
      </c>
      <c r="M18" s="474">
        <v>56.0</v>
      </c>
      <c r="N18" s="474">
        <v>54.0</v>
      </c>
      <c r="O18" s="474" t="s">
        <v>2667</v>
      </c>
      <c r="P18" s="475">
        <v>0.0</v>
      </c>
      <c r="Q18" s="56"/>
    </row>
    <row r="19">
      <c r="A19" s="403" t="s">
        <v>369</v>
      </c>
      <c r="B19" s="404">
        <v>5251.96</v>
      </c>
      <c r="C19" s="470">
        <v>5251.96</v>
      </c>
      <c r="D19" s="470">
        <v>5251.96</v>
      </c>
      <c r="E19" s="470">
        <v>5251.96</v>
      </c>
      <c r="F19" s="471"/>
      <c r="G19" s="472">
        <v>0.0045</v>
      </c>
      <c r="J19" s="473" t="s">
        <v>369</v>
      </c>
      <c r="K19" s="406">
        <v>55.5</v>
      </c>
      <c r="L19" s="474">
        <v>56.4</v>
      </c>
      <c r="M19" s="474">
        <v>56.4</v>
      </c>
      <c r="N19" s="474">
        <v>54.3</v>
      </c>
      <c r="O19" s="474" t="s">
        <v>2668</v>
      </c>
      <c r="P19" s="475">
        <v>0.0202</v>
      </c>
      <c r="Q19" s="56"/>
    </row>
    <row r="20">
      <c r="A20" s="403" t="s">
        <v>371</v>
      </c>
      <c r="B20" s="404">
        <v>5228.53</v>
      </c>
      <c r="C20" s="470">
        <v>5228.53</v>
      </c>
      <c r="D20" s="470">
        <v>5228.53</v>
      </c>
      <c r="E20" s="470">
        <v>5228.53</v>
      </c>
      <c r="F20" s="471"/>
      <c r="G20" s="472">
        <v>-0.0095</v>
      </c>
      <c r="J20" s="473" t="s">
        <v>371</v>
      </c>
      <c r="K20" s="406">
        <v>54.4</v>
      </c>
      <c r="L20" s="474">
        <v>57.5</v>
      </c>
      <c r="M20" s="474">
        <v>57.5</v>
      </c>
      <c r="N20" s="474">
        <v>54.1</v>
      </c>
      <c r="O20" s="474" t="s">
        <v>2669</v>
      </c>
      <c r="P20" s="475">
        <v>-0.0109</v>
      </c>
      <c r="Q20" s="56"/>
    </row>
    <row r="21" ht="15.75" customHeight="1">
      <c r="A21" s="403" t="s">
        <v>372</v>
      </c>
      <c r="B21" s="404">
        <v>5278.88</v>
      </c>
      <c r="C21" s="470">
        <v>5278.88</v>
      </c>
      <c r="D21" s="470">
        <v>5278.88</v>
      </c>
      <c r="E21" s="470">
        <v>5278.88</v>
      </c>
      <c r="F21" s="471"/>
      <c r="G21" s="472">
        <v>-0.006</v>
      </c>
      <c r="J21" s="473" t="s">
        <v>372</v>
      </c>
      <c r="K21" s="406">
        <v>55.0</v>
      </c>
      <c r="L21" s="474">
        <v>56.3</v>
      </c>
      <c r="M21" s="474">
        <v>56.5</v>
      </c>
      <c r="N21" s="474">
        <v>55.0</v>
      </c>
      <c r="O21" s="474" t="s">
        <v>2670</v>
      </c>
      <c r="P21" s="475">
        <v>-0.0108</v>
      </c>
      <c r="Q21" s="56"/>
    </row>
    <row r="22" ht="15.75" customHeight="1">
      <c r="A22" s="403" t="s">
        <v>373</v>
      </c>
      <c r="B22" s="404">
        <v>5310.52</v>
      </c>
      <c r="C22" s="470">
        <v>5310.52</v>
      </c>
      <c r="D22" s="470">
        <v>5310.52</v>
      </c>
      <c r="E22" s="470">
        <v>5310.52</v>
      </c>
      <c r="F22" s="471"/>
      <c r="G22" s="472">
        <v>-4.0E-4</v>
      </c>
      <c r="J22" s="473" t="s">
        <v>373</v>
      </c>
      <c r="K22" s="406">
        <v>55.6</v>
      </c>
      <c r="L22" s="474">
        <v>55.7</v>
      </c>
      <c r="M22" s="474">
        <v>56.1</v>
      </c>
      <c r="N22" s="474">
        <v>55.3</v>
      </c>
      <c r="O22" s="474" t="s">
        <v>2671</v>
      </c>
      <c r="P22" s="475">
        <v>0.0091</v>
      </c>
      <c r="Q22" s="56"/>
    </row>
    <row r="23" ht="15.75" customHeight="1">
      <c r="A23" s="403" t="s">
        <v>374</v>
      </c>
      <c r="B23" s="404">
        <v>5312.4</v>
      </c>
      <c r="C23" s="470">
        <v>5312.4</v>
      </c>
      <c r="D23" s="470">
        <v>5312.4</v>
      </c>
      <c r="E23" s="470">
        <v>5312.4</v>
      </c>
      <c r="F23" s="471"/>
      <c r="G23" s="472">
        <v>-0.0109</v>
      </c>
      <c r="J23" s="473" t="s">
        <v>374</v>
      </c>
      <c r="K23" s="406">
        <v>56.1</v>
      </c>
      <c r="L23" s="474">
        <v>56.0</v>
      </c>
      <c r="M23" s="474">
        <v>56.2</v>
      </c>
      <c r="N23" s="474">
        <v>55.5</v>
      </c>
      <c r="O23" s="474" t="s">
        <v>2672</v>
      </c>
      <c r="P23" s="475">
        <v>0.0018</v>
      </c>
      <c r="Q23" s="56"/>
    </row>
    <row r="24" ht="15.75" customHeight="1">
      <c r="A24" s="403" t="s">
        <v>375</v>
      </c>
      <c r="B24" s="404">
        <v>5371.1</v>
      </c>
      <c r="C24" s="470">
        <v>5371.1</v>
      </c>
      <c r="D24" s="470">
        <v>5371.1</v>
      </c>
      <c r="E24" s="470">
        <v>5371.1</v>
      </c>
      <c r="F24" s="471"/>
      <c r="G24" s="472">
        <v>-0.0042</v>
      </c>
      <c r="J24" s="473" t="s">
        <v>375</v>
      </c>
      <c r="K24" s="406">
        <v>56.0</v>
      </c>
      <c r="L24" s="474">
        <v>57.3</v>
      </c>
      <c r="M24" s="474">
        <v>57.5</v>
      </c>
      <c r="N24" s="474">
        <v>55.7</v>
      </c>
      <c r="O24" s="474" t="s">
        <v>2673</v>
      </c>
      <c r="P24" s="475">
        <v>-0.0053</v>
      </c>
      <c r="Q24" s="56"/>
    </row>
    <row r="25" ht="15.75" customHeight="1">
      <c r="A25" s="403" t="s">
        <v>376</v>
      </c>
      <c r="B25" s="404">
        <v>5393.65</v>
      </c>
      <c r="C25" s="470">
        <v>5393.65</v>
      </c>
      <c r="D25" s="470">
        <v>5393.65</v>
      </c>
      <c r="E25" s="470">
        <v>5393.65</v>
      </c>
      <c r="F25" s="471"/>
      <c r="G25" s="472">
        <v>-0.0224</v>
      </c>
      <c r="J25" s="473" t="s">
        <v>376</v>
      </c>
      <c r="K25" s="406">
        <v>56.3</v>
      </c>
      <c r="L25" s="474">
        <v>55.8</v>
      </c>
      <c r="M25" s="474">
        <v>56.9</v>
      </c>
      <c r="N25" s="474">
        <v>55.3</v>
      </c>
      <c r="O25" s="474" t="s">
        <v>2674</v>
      </c>
      <c r="P25" s="475">
        <v>-0.0088</v>
      </c>
      <c r="Q25" s="56"/>
    </row>
    <row r="26" ht="15.75" customHeight="1">
      <c r="A26" s="403" t="s">
        <v>377</v>
      </c>
      <c r="B26" s="404">
        <v>5517.42</v>
      </c>
      <c r="C26" s="470">
        <v>5517.42</v>
      </c>
      <c r="D26" s="470">
        <v>5517.42</v>
      </c>
      <c r="E26" s="470">
        <v>5517.42</v>
      </c>
      <c r="F26" s="471"/>
      <c r="G26" s="472">
        <v>-0.0018</v>
      </c>
      <c r="J26" s="473" t="s">
        <v>377</v>
      </c>
      <c r="K26" s="406">
        <v>57.3</v>
      </c>
      <c r="L26" s="474">
        <v>56.0</v>
      </c>
      <c r="M26" s="474">
        <v>57.8</v>
      </c>
      <c r="N26" s="474">
        <v>56.0</v>
      </c>
      <c r="O26" s="474" t="s">
        <v>2675</v>
      </c>
      <c r="P26" s="475">
        <v>0.0088</v>
      </c>
      <c r="Q26" s="56"/>
    </row>
    <row r="27" ht="15.75" customHeight="1">
      <c r="A27" s="403" t="s">
        <v>378</v>
      </c>
      <c r="B27" s="404">
        <v>5527.4</v>
      </c>
      <c r="C27" s="470">
        <v>5527.4</v>
      </c>
      <c r="D27" s="470">
        <v>5527.4</v>
      </c>
      <c r="E27" s="470">
        <v>5527.4</v>
      </c>
      <c r="F27" s="471"/>
      <c r="G27" s="472">
        <v>-0.0104</v>
      </c>
      <c r="J27" s="473" t="s">
        <v>378</v>
      </c>
      <c r="K27" s="406">
        <v>56.8</v>
      </c>
      <c r="L27" s="474">
        <v>55.2</v>
      </c>
      <c r="M27" s="474">
        <v>58.0</v>
      </c>
      <c r="N27" s="474">
        <v>55.2</v>
      </c>
      <c r="O27" s="474" t="s">
        <v>2676</v>
      </c>
      <c r="P27" s="475">
        <v>0.0071</v>
      </c>
      <c r="Q27" s="56"/>
    </row>
    <row r="28" ht="15.75" customHeight="1">
      <c r="A28" s="403" t="s">
        <v>379</v>
      </c>
      <c r="B28" s="404">
        <v>5585.62</v>
      </c>
      <c r="C28" s="470">
        <v>5585.62</v>
      </c>
      <c r="D28" s="470">
        <v>5585.62</v>
      </c>
      <c r="E28" s="470">
        <v>5585.62</v>
      </c>
      <c r="F28" s="471"/>
      <c r="G28" s="472">
        <v>-0.0143</v>
      </c>
      <c r="J28" s="473" t="s">
        <v>379</v>
      </c>
      <c r="K28" s="406">
        <v>56.4</v>
      </c>
      <c r="L28" s="474">
        <v>57.5</v>
      </c>
      <c r="M28" s="474">
        <v>57.5</v>
      </c>
      <c r="N28" s="474">
        <v>56.0</v>
      </c>
      <c r="O28" s="474" t="s">
        <v>2677</v>
      </c>
      <c r="P28" s="475">
        <v>-0.0208</v>
      </c>
      <c r="Q28" s="56"/>
    </row>
    <row r="29" ht="15.75" customHeight="1">
      <c r="A29" s="403" t="s">
        <v>380</v>
      </c>
      <c r="B29" s="404">
        <v>5666.76</v>
      </c>
      <c r="C29" s="470">
        <v>5666.76</v>
      </c>
      <c r="D29" s="470">
        <v>5666.76</v>
      </c>
      <c r="E29" s="470">
        <v>5666.76</v>
      </c>
      <c r="F29" s="471"/>
      <c r="G29" s="472">
        <v>0.001</v>
      </c>
      <c r="J29" s="473" t="s">
        <v>380</v>
      </c>
      <c r="K29" s="406">
        <v>57.6</v>
      </c>
      <c r="L29" s="474">
        <v>59.7</v>
      </c>
      <c r="M29" s="474">
        <v>59.7</v>
      </c>
      <c r="N29" s="474">
        <v>57.6</v>
      </c>
      <c r="O29" s="474" t="s">
        <v>2678</v>
      </c>
      <c r="P29" s="475">
        <v>-0.0221</v>
      </c>
      <c r="Q29" s="56"/>
    </row>
    <row r="30" ht="15.75" customHeight="1">
      <c r="A30" s="403" t="s">
        <v>381</v>
      </c>
      <c r="B30" s="404">
        <v>5661.05</v>
      </c>
      <c r="C30" s="470">
        <v>5661.05</v>
      </c>
      <c r="D30" s="470">
        <v>5661.05</v>
      </c>
      <c r="E30" s="470">
        <v>5661.05</v>
      </c>
      <c r="F30" s="471"/>
      <c r="G30" s="472">
        <v>-0.0052</v>
      </c>
      <c r="J30" s="473" t="s">
        <v>381</v>
      </c>
      <c r="K30" s="406">
        <v>57.9</v>
      </c>
      <c r="L30" s="474">
        <v>58.0</v>
      </c>
      <c r="M30" s="474">
        <v>58.6</v>
      </c>
      <c r="N30" s="474">
        <v>57.6</v>
      </c>
      <c r="O30" s="474" t="s">
        <v>2679</v>
      </c>
      <c r="P30" s="475">
        <v>-0.0069</v>
      </c>
      <c r="Q30" s="56"/>
    </row>
    <row r="31" ht="15.75" customHeight="1">
      <c r="A31" s="403" t="s">
        <v>382</v>
      </c>
      <c r="B31" s="404">
        <v>5690.78</v>
      </c>
      <c r="C31" s="470">
        <v>5690.78</v>
      </c>
      <c r="D31" s="470">
        <v>5690.78</v>
      </c>
      <c r="E31" s="470">
        <v>5690.78</v>
      </c>
      <c r="F31" s="471"/>
      <c r="G31" s="472">
        <v>-0.006</v>
      </c>
      <c r="J31" s="473" t="s">
        <v>382</v>
      </c>
      <c r="K31" s="406">
        <v>58.3</v>
      </c>
      <c r="L31" s="474">
        <v>58.0</v>
      </c>
      <c r="M31" s="474">
        <v>58.7</v>
      </c>
      <c r="N31" s="474">
        <v>57.6</v>
      </c>
      <c r="O31" s="474" t="s">
        <v>2680</v>
      </c>
      <c r="P31" s="475">
        <v>0.0</v>
      </c>
      <c r="Q31" s="56"/>
    </row>
    <row r="32" ht="15.75" customHeight="1">
      <c r="A32" s="403" t="s">
        <v>383</v>
      </c>
      <c r="B32" s="404">
        <v>5725.28</v>
      </c>
      <c r="C32" s="470">
        <v>5725.28</v>
      </c>
      <c r="D32" s="470">
        <v>5725.28</v>
      </c>
      <c r="E32" s="470">
        <v>5725.28</v>
      </c>
      <c r="F32" s="471"/>
      <c r="G32" s="472">
        <v>-3.0E-4</v>
      </c>
      <c r="J32" s="473" t="s">
        <v>383</v>
      </c>
      <c r="K32" s="406">
        <v>58.3</v>
      </c>
      <c r="L32" s="474">
        <v>59.5</v>
      </c>
      <c r="M32" s="474">
        <v>59.5</v>
      </c>
      <c r="N32" s="474">
        <v>57.8</v>
      </c>
      <c r="O32" s="474" t="s">
        <v>2681</v>
      </c>
      <c r="P32" s="475">
        <v>-0.0017</v>
      </c>
      <c r="Q32" s="56"/>
    </row>
    <row r="33" ht="15.75" customHeight="1">
      <c r="A33" s="403" t="s">
        <v>384</v>
      </c>
      <c r="B33" s="404">
        <v>5727.02</v>
      </c>
      <c r="C33" s="470">
        <v>5727.02</v>
      </c>
      <c r="D33" s="470">
        <v>5727.02</v>
      </c>
      <c r="E33" s="470">
        <v>5727.02</v>
      </c>
      <c r="F33" s="471"/>
      <c r="G33" s="472">
        <v>0.0198</v>
      </c>
      <c r="J33" s="473" t="s">
        <v>384</v>
      </c>
      <c r="K33" s="406">
        <v>58.4</v>
      </c>
      <c r="L33" s="474">
        <v>58.7</v>
      </c>
      <c r="M33" s="474">
        <v>59.0</v>
      </c>
      <c r="N33" s="474">
        <v>57.3</v>
      </c>
      <c r="O33" s="474" t="s">
        <v>2682</v>
      </c>
      <c r="P33" s="475">
        <v>0.0</v>
      </c>
      <c r="Q33" s="56"/>
    </row>
    <row r="34" ht="15.75" customHeight="1">
      <c r="A34" s="403" t="s">
        <v>385</v>
      </c>
      <c r="B34" s="404">
        <v>5615.65</v>
      </c>
      <c r="C34" s="470">
        <v>5615.65</v>
      </c>
      <c r="D34" s="470">
        <v>5615.65</v>
      </c>
      <c r="E34" s="470">
        <v>5615.65</v>
      </c>
      <c r="F34" s="471"/>
      <c r="G34" s="472">
        <v>0.0056</v>
      </c>
      <c r="J34" s="473" t="s">
        <v>385</v>
      </c>
      <c r="K34" s="406">
        <v>58.7</v>
      </c>
      <c r="L34" s="474">
        <v>60.0</v>
      </c>
      <c r="M34" s="474">
        <v>60.0</v>
      </c>
      <c r="N34" s="474">
        <v>57.9</v>
      </c>
      <c r="O34" s="474" t="s">
        <v>2683</v>
      </c>
      <c r="P34" s="475">
        <v>-0.0134</v>
      </c>
      <c r="Q34" s="56"/>
    </row>
    <row r="35" ht="15.75" customHeight="1">
      <c r="A35" s="403" t="s">
        <v>386</v>
      </c>
      <c r="B35" s="404">
        <v>5584.65</v>
      </c>
      <c r="C35" s="470">
        <v>5584.65</v>
      </c>
      <c r="D35" s="470">
        <v>5584.65</v>
      </c>
      <c r="E35" s="470">
        <v>5584.65</v>
      </c>
      <c r="F35" s="471"/>
      <c r="G35" s="472">
        <v>0.0027</v>
      </c>
      <c r="J35" s="473" t="s">
        <v>386</v>
      </c>
      <c r="K35" s="406">
        <v>59.5</v>
      </c>
      <c r="L35" s="474">
        <v>57.7</v>
      </c>
      <c r="M35" s="474">
        <v>60.0</v>
      </c>
      <c r="N35" s="474">
        <v>57.5</v>
      </c>
      <c r="O35" s="474" t="s">
        <v>2684</v>
      </c>
      <c r="P35" s="475">
        <v>0.0457</v>
      </c>
      <c r="Q35" s="56"/>
    </row>
    <row r="36" ht="15.75" customHeight="1">
      <c r="A36" s="403" t="s">
        <v>387</v>
      </c>
      <c r="B36" s="404">
        <v>5569.69</v>
      </c>
      <c r="C36" s="470">
        <v>5569.69</v>
      </c>
      <c r="D36" s="470">
        <v>5569.69</v>
      </c>
      <c r="E36" s="470">
        <v>5569.69</v>
      </c>
      <c r="F36" s="471"/>
      <c r="G36" s="472">
        <v>0.0093</v>
      </c>
      <c r="J36" s="473" t="s">
        <v>387</v>
      </c>
      <c r="K36" s="406">
        <v>56.9</v>
      </c>
      <c r="L36" s="474">
        <v>55.8</v>
      </c>
      <c r="M36" s="474">
        <v>57.3</v>
      </c>
      <c r="N36" s="474">
        <v>55.8</v>
      </c>
      <c r="O36" s="474" t="s">
        <v>2685</v>
      </c>
      <c r="P36" s="475">
        <v>0.0197</v>
      </c>
      <c r="Q36" s="56"/>
    </row>
    <row r="37" ht="15.75" customHeight="1">
      <c r="A37" s="403" t="s">
        <v>388</v>
      </c>
      <c r="B37" s="404">
        <v>5518.48</v>
      </c>
      <c r="C37" s="470">
        <v>5518.48</v>
      </c>
      <c r="D37" s="470">
        <v>5518.48</v>
      </c>
      <c r="E37" s="470">
        <v>5518.48</v>
      </c>
      <c r="F37" s="471"/>
      <c r="G37" s="472">
        <v>-0.0108</v>
      </c>
      <c r="J37" s="473" t="s">
        <v>388</v>
      </c>
      <c r="K37" s="406">
        <v>54.3</v>
      </c>
      <c r="L37" s="474">
        <v>53.1</v>
      </c>
      <c r="M37" s="474">
        <v>54.6</v>
      </c>
      <c r="N37" s="474">
        <v>53.1</v>
      </c>
      <c r="O37" s="474" t="s">
        <v>2686</v>
      </c>
      <c r="P37" s="475">
        <v>-0.0073</v>
      </c>
      <c r="Q37" s="56"/>
    </row>
    <row r="38" ht="15.75" customHeight="1">
      <c r="A38" s="403" t="s">
        <v>389</v>
      </c>
      <c r="B38" s="404">
        <v>5578.97</v>
      </c>
      <c r="C38" s="470">
        <v>5578.97</v>
      </c>
      <c r="D38" s="470">
        <v>5578.97</v>
      </c>
      <c r="E38" s="470">
        <v>5578.97</v>
      </c>
      <c r="F38" s="471"/>
      <c r="G38" s="472">
        <v>-0.0097</v>
      </c>
      <c r="J38" s="473" t="s">
        <v>389</v>
      </c>
      <c r="K38" s="406">
        <v>54.7</v>
      </c>
      <c r="L38" s="474">
        <v>54.2</v>
      </c>
      <c r="M38" s="474">
        <v>55.0</v>
      </c>
      <c r="N38" s="474">
        <v>54.2</v>
      </c>
      <c r="O38" s="474" t="s">
        <v>2687</v>
      </c>
      <c r="P38" s="475">
        <v>0.0092</v>
      </c>
      <c r="Q38" s="56"/>
    </row>
    <row r="39" ht="15.75" customHeight="1">
      <c r="A39" s="403" t="s">
        <v>390</v>
      </c>
      <c r="B39" s="404">
        <v>5633.61</v>
      </c>
      <c r="C39" s="470">
        <v>5633.61</v>
      </c>
      <c r="D39" s="470">
        <v>5633.61</v>
      </c>
      <c r="E39" s="470">
        <v>5633.61</v>
      </c>
      <c r="F39" s="471"/>
      <c r="G39" s="472">
        <v>-0.0073</v>
      </c>
      <c r="J39" s="473" t="s">
        <v>390</v>
      </c>
      <c r="K39" s="406">
        <v>54.2</v>
      </c>
      <c r="L39" s="474">
        <v>54.3</v>
      </c>
      <c r="M39" s="474">
        <v>55.3</v>
      </c>
      <c r="N39" s="474">
        <v>53.9</v>
      </c>
      <c r="O39" s="474" t="s">
        <v>2688</v>
      </c>
      <c r="P39" s="475">
        <v>-0.0199</v>
      </c>
      <c r="Q39" s="56"/>
    </row>
    <row r="40" ht="15.75" customHeight="1">
      <c r="A40" s="403" t="s">
        <v>391</v>
      </c>
      <c r="B40" s="404">
        <v>5674.87</v>
      </c>
      <c r="C40" s="470">
        <v>5674.87</v>
      </c>
      <c r="D40" s="470">
        <v>5674.87</v>
      </c>
      <c r="E40" s="470">
        <v>5674.87</v>
      </c>
      <c r="F40" s="471"/>
      <c r="G40" s="472">
        <v>-0.0021</v>
      </c>
      <c r="J40" s="473" t="s">
        <v>391</v>
      </c>
      <c r="K40" s="406">
        <v>55.3</v>
      </c>
      <c r="L40" s="474">
        <v>54.6</v>
      </c>
      <c r="M40" s="474">
        <v>56.3</v>
      </c>
      <c r="N40" s="474">
        <v>54.0</v>
      </c>
      <c r="O40" s="474" t="s">
        <v>2689</v>
      </c>
      <c r="P40" s="475">
        <v>0.0222</v>
      </c>
      <c r="Q40" s="56"/>
    </row>
    <row r="41" ht="15.75" customHeight="1">
      <c r="A41" s="403" t="s">
        <v>392</v>
      </c>
      <c r="B41" s="404">
        <v>5686.69</v>
      </c>
      <c r="C41" s="470">
        <v>5686.69</v>
      </c>
      <c r="D41" s="470">
        <v>5686.69</v>
      </c>
      <c r="E41" s="470">
        <v>5686.69</v>
      </c>
      <c r="F41" s="471"/>
      <c r="G41" s="472">
        <v>-0.0134</v>
      </c>
      <c r="J41" s="473" t="s">
        <v>392</v>
      </c>
      <c r="K41" s="406">
        <v>56.8</v>
      </c>
      <c r="L41" s="474">
        <v>57.0</v>
      </c>
      <c r="M41" s="474">
        <v>57.5</v>
      </c>
      <c r="N41" s="474">
        <v>56.6</v>
      </c>
      <c r="O41" s="474" t="s">
        <v>2690</v>
      </c>
      <c r="P41" s="475">
        <v>-0.0087</v>
      </c>
      <c r="Q41" s="56"/>
    </row>
    <row r="42" ht="15.75" customHeight="1">
      <c r="A42" s="403" t="s">
        <v>393</v>
      </c>
      <c r="B42" s="404">
        <v>5763.77</v>
      </c>
      <c r="C42" s="470">
        <v>5763.77</v>
      </c>
      <c r="D42" s="470">
        <v>5763.77</v>
      </c>
      <c r="E42" s="470">
        <v>5763.77</v>
      </c>
      <c r="F42" s="471"/>
      <c r="G42" s="472">
        <v>-0.0019</v>
      </c>
      <c r="J42" s="473" t="s">
        <v>393</v>
      </c>
      <c r="K42" s="406">
        <v>57.3</v>
      </c>
      <c r="L42" s="474">
        <v>56.6</v>
      </c>
      <c r="M42" s="474">
        <v>58.4</v>
      </c>
      <c r="N42" s="474">
        <v>56.6</v>
      </c>
      <c r="O42" s="474" t="s">
        <v>2691</v>
      </c>
      <c r="P42" s="475">
        <v>0.0035</v>
      </c>
      <c r="Q42" s="56"/>
    </row>
    <row r="43" ht="15.75" customHeight="1">
      <c r="A43" s="403" t="s">
        <v>394</v>
      </c>
      <c r="B43" s="404">
        <v>5774.58</v>
      </c>
      <c r="C43" s="470">
        <v>5774.58</v>
      </c>
      <c r="D43" s="470">
        <v>5774.58</v>
      </c>
      <c r="E43" s="470">
        <v>5774.58</v>
      </c>
      <c r="F43" s="471"/>
      <c r="G43" s="472">
        <v>-7.0E-4</v>
      </c>
      <c r="J43" s="473" t="s">
        <v>394</v>
      </c>
      <c r="K43" s="406">
        <v>57.1</v>
      </c>
      <c r="L43" s="474">
        <v>57.0</v>
      </c>
      <c r="M43" s="474">
        <v>57.2</v>
      </c>
      <c r="N43" s="474">
        <v>56.9</v>
      </c>
      <c r="O43" s="474" t="s">
        <v>2692</v>
      </c>
      <c r="P43" s="475">
        <v>-0.0138</v>
      </c>
      <c r="Q43" s="56"/>
    </row>
    <row r="44" ht="15.75" customHeight="1">
      <c r="A44" s="403" t="s">
        <v>395</v>
      </c>
      <c r="B44" s="404">
        <v>5778.77</v>
      </c>
      <c r="C44" s="470">
        <v>5778.77</v>
      </c>
      <c r="D44" s="470">
        <v>5778.77</v>
      </c>
      <c r="E44" s="470">
        <v>5778.77</v>
      </c>
      <c r="F44" s="471"/>
      <c r="G44" s="472">
        <v>-0.0145</v>
      </c>
      <c r="J44" s="473" t="s">
        <v>395</v>
      </c>
      <c r="K44" s="406">
        <v>57.9</v>
      </c>
      <c r="L44" s="474">
        <v>58.4</v>
      </c>
      <c r="M44" s="474">
        <v>58.4</v>
      </c>
      <c r="N44" s="474">
        <v>57.5</v>
      </c>
      <c r="O44" s="474" t="s">
        <v>2693</v>
      </c>
      <c r="P44" s="475">
        <v>-0.0034</v>
      </c>
      <c r="Q44" s="56"/>
    </row>
    <row r="45" ht="15.75" customHeight="1">
      <c r="A45" s="403" t="s">
        <v>396</v>
      </c>
      <c r="B45" s="404">
        <v>5864.09</v>
      </c>
      <c r="C45" s="470">
        <v>5864.09</v>
      </c>
      <c r="D45" s="470">
        <v>5864.09</v>
      </c>
      <c r="E45" s="470">
        <v>5864.09</v>
      </c>
      <c r="F45" s="471"/>
      <c r="G45" s="472">
        <v>7.0E-4</v>
      </c>
      <c r="J45" s="473" t="s">
        <v>396</v>
      </c>
      <c r="K45" s="406">
        <v>58.1</v>
      </c>
      <c r="L45" s="474">
        <v>58.9</v>
      </c>
      <c r="M45" s="474">
        <v>58.9</v>
      </c>
      <c r="N45" s="474">
        <v>58.0</v>
      </c>
      <c r="O45" s="474" t="s">
        <v>2694</v>
      </c>
      <c r="P45" s="475">
        <v>0.0035</v>
      </c>
      <c r="Q45" s="56"/>
    </row>
    <row r="46" ht="15.75" customHeight="1">
      <c r="A46" s="403" t="s">
        <v>397</v>
      </c>
      <c r="B46" s="404">
        <v>5860.23</v>
      </c>
      <c r="C46" s="470">
        <v>5860.23</v>
      </c>
      <c r="D46" s="470">
        <v>5860.23</v>
      </c>
      <c r="E46" s="470">
        <v>5860.23</v>
      </c>
      <c r="F46" s="471"/>
      <c r="G46" s="472">
        <v>0.0111</v>
      </c>
      <c r="J46" s="473" t="s">
        <v>397</v>
      </c>
      <c r="K46" s="406">
        <v>57.9</v>
      </c>
      <c r="L46" s="474">
        <v>58.0</v>
      </c>
      <c r="M46" s="474">
        <v>58.5</v>
      </c>
      <c r="N46" s="474">
        <v>57.6</v>
      </c>
      <c r="O46" s="474" t="s">
        <v>2695</v>
      </c>
      <c r="P46" s="475">
        <v>0.0</v>
      </c>
      <c r="Q46" s="56"/>
    </row>
    <row r="47" ht="15.75" customHeight="1">
      <c r="A47" s="403" t="s">
        <v>398</v>
      </c>
      <c r="B47" s="404">
        <v>5796.12</v>
      </c>
      <c r="C47" s="470">
        <v>5796.12</v>
      </c>
      <c r="D47" s="470">
        <v>5796.12</v>
      </c>
      <c r="E47" s="470">
        <v>5796.12</v>
      </c>
      <c r="F47" s="471"/>
      <c r="G47" s="472">
        <v>0.0035</v>
      </c>
      <c r="J47" s="473" t="s">
        <v>398</v>
      </c>
      <c r="K47" s="406">
        <v>57.9</v>
      </c>
      <c r="L47" s="474">
        <v>57.1</v>
      </c>
      <c r="M47" s="474">
        <v>58.0</v>
      </c>
      <c r="N47" s="474">
        <v>57.1</v>
      </c>
      <c r="O47" s="474" t="s">
        <v>2696</v>
      </c>
      <c r="P47" s="475">
        <v>0.0017</v>
      </c>
      <c r="Q47" s="56"/>
    </row>
    <row r="48" ht="15.75" customHeight="1">
      <c r="A48" s="403" t="s">
        <v>399</v>
      </c>
      <c r="B48" s="404">
        <v>5776.08</v>
      </c>
      <c r="C48" s="470">
        <v>5776.08</v>
      </c>
      <c r="D48" s="470">
        <v>5776.08</v>
      </c>
      <c r="E48" s="470">
        <v>5776.08</v>
      </c>
      <c r="F48" s="471"/>
      <c r="G48" s="472">
        <v>0.0066</v>
      </c>
      <c r="J48" s="473" t="s">
        <v>399</v>
      </c>
      <c r="K48" s="406">
        <v>57.8</v>
      </c>
      <c r="L48" s="474">
        <v>58.4</v>
      </c>
      <c r="M48" s="474">
        <v>58.4</v>
      </c>
      <c r="N48" s="474">
        <v>57.1</v>
      </c>
      <c r="O48" s="474" t="s">
        <v>2697</v>
      </c>
      <c r="P48" s="475">
        <v>-0.0034</v>
      </c>
      <c r="Q48" s="56"/>
    </row>
    <row r="49" ht="15.75" customHeight="1">
      <c r="A49" s="403" t="s">
        <v>400</v>
      </c>
      <c r="B49" s="404">
        <v>5738.4</v>
      </c>
      <c r="C49" s="470">
        <v>5738.4</v>
      </c>
      <c r="D49" s="470">
        <v>5738.4</v>
      </c>
      <c r="E49" s="470">
        <v>5738.4</v>
      </c>
      <c r="F49" s="471"/>
      <c r="G49" s="472">
        <v>-0.004</v>
      </c>
      <c r="J49" s="473" t="s">
        <v>400</v>
      </c>
      <c r="K49" s="406">
        <v>58.0</v>
      </c>
      <c r="L49" s="474">
        <v>58.0</v>
      </c>
      <c r="M49" s="474">
        <v>58.5</v>
      </c>
      <c r="N49" s="474">
        <v>57.9</v>
      </c>
      <c r="O49" s="474" t="s">
        <v>2698</v>
      </c>
      <c r="P49" s="475">
        <v>-0.0051</v>
      </c>
      <c r="Q49" s="56"/>
    </row>
    <row r="50" ht="15.75" customHeight="1">
      <c r="A50" s="403" t="s">
        <v>401</v>
      </c>
      <c r="B50" s="404">
        <v>5761.38</v>
      </c>
      <c r="C50" s="470">
        <v>5761.38</v>
      </c>
      <c r="D50" s="470">
        <v>5761.38</v>
      </c>
      <c r="E50" s="470">
        <v>5761.38</v>
      </c>
      <c r="F50" s="471"/>
      <c r="G50" s="472">
        <v>-0.0029</v>
      </c>
      <c r="J50" s="473" t="s">
        <v>401</v>
      </c>
      <c r="K50" s="406">
        <v>58.3</v>
      </c>
      <c r="L50" s="474">
        <v>58.6</v>
      </c>
      <c r="M50" s="474">
        <v>59.0</v>
      </c>
      <c r="N50" s="474">
        <v>58.3</v>
      </c>
      <c r="O50" s="474" t="s">
        <v>2699</v>
      </c>
      <c r="P50" s="475">
        <v>-0.0068</v>
      </c>
      <c r="Q50" s="56"/>
    </row>
    <row r="51" ht="15.75" customHeight="1">
      <c r="A51" s="403" t="s">
        <v>402</v>
      </c>
      <c r="B51" s="404">
        <v>5778.33</v>
      </c>
      <c r="C51" s="470">
        <v>5778.33</v>
      </c>
      <c r="D51" s="470">
        <v>5778.33</v>
      </c>
      <c r="E51" s="470">
        <v>5778.33</v>
      </c>
      <c r="F51" s="471"/>
      <c r="G51" s="472">
        <v>0.0027</v>
      </c>
      <c r="J51" s="473" t="s">
        <v>2700</v>
      </c>
      <c r="K51" s="406">
        <v>58.7</v>
      </c>
      <c r="L51" s="474">
        <v>58.6</v>
      </c>
      <c r="M51" s="474">
        <v>58.9</v>
      </c>
      <c r="N51" s="474">
        <v>58.5</v>
      </c>
      <c r="O51" s="474" t="s">
        <v>2701</v>
      </c>
      <c r="P51" s="475">
        <v>0.0017</v>
      </c>
      <c r="Q51" s="56"/>
    </row>
    <row r="52" ht="15.75" customHeight="1">
      <c r="A52" s="403" t="s">
        <v>403</v>
      </c>
      <c r="B52" s="404">
        <v>5762.68</v>
      </c>
      <c r="C52" s="470">
        <v>5762.68</v>
      </c>
      <c r="D52" s="470">
        <v>5762.68</v>
      </c>
      <c r="E52" s="470">
        <v>5762.68</v>
      </c>
      <c r="F52" s="471"/>
      <c r="G52" s="472">
        <v>-0.0123</v>
      </c>
      <c r="J52" s="473" t="s">
        <v>403</v>
      </c>
      <c r="K52" s="406">
        <v>58.4</v>
      </c>
      <c r="L52" s="474">
        <v>59.2</v>
      </c>
      <c r="M52" s="474">
        <v>59.4</v>
      </c>
      <c r="N52" s="474">
        <v>58.0</v>
      </c>
      <c r="O52" s="474" t="s">
        <v>2702</v>
      </c>
      <c r="P52" s="475">
        <v>0.0017</v>
      </c>
      <c r="Q52" s="56"/>
    </row>
    <row r="53" ht="15.75" customHeight="1">
      <c r="A53" s="403" t="s">
        <v>404</v>
      </c>
      <c r="B53" s="404">
        <v>5834.39</v>
      </c>
      <c r="C53" s="470">
        <v>5834.39</v>
      </c>
      <c r="D53" s="470">
        <v>5834.39</v>
      </c>
      <c r="E53" s="470">
        <v>5834.39</v>
      </c>
      <c r="F53" s="471"/>
      <c r="G53" s="472">
        <v>-0.0181</v>
      </c>
      <c r="J53" s="473" t="s">
        <v>404</v>
      </c>
      <c r="K53" s="406">
        <v>58.3</v>
      </c>
      <c r="L53" s="474">
        <v>59.1</v>
      </c>
      <c r="M53" s="474">
        <v>59.5</v>
      </c>
      <c r="N53" s="474">
        <v>58.0</v>
      </c>
      <c r="O53" s="474" t="s">
        <v>2703</v>
      </c>
      <c r="P53" s="475">
        <v>-0.0135</v>
      </c>
      <c r="Q53" s="56"/>
    </row>
    <row r="54" ht="15.75" customHeight="1">
      <c r="A54" s="403" t="s">
        <v>405</v>
      </c>
      <c r="B54" s="404">
        <v>5941.66</v>
      </c>
      <c r="C54" s="470">
        <v>5941.66</v>
      </c>
      <c r="D54" s="470">
        <v>5941.66</v>
      </c>
      <c r="E54" s="470">
        <v>5941.66</v>
      </c>
      <c r="F54" s="471"/>
      <c r="G54" s="472">
        <v>0.0118</v>
      </c>
      <c r="J54" s="473" t="s">
        <v>405</v>
      </c>
      <c r="K54" s="406">
        <v>58.9</v>
      </c>
      <c r="L54" s="474">
        <v>58.5</v>
      </c>
      <c r="M54" s="474">
        <v>59.0</v>
      </c>
      <c r="N54" s="474">
        <v>58.2</v>
      </c>
      <c r="O54" s="474" t="s">
        <v>2704</v>
      </c>
      <c r="P54" s="475">
        <v>-0.0017</v>
      </c>
      <c r="Q54" s="56"/>
    </row>
    <row r="55" ht="15.75" customHeight="1">
      <c r="A55" s="403" t="s">
        <v>406</v>
      </c>
      <c r="B55" s="404">
        <v>5872.58</v>
      </c>
      <c r="C55" s="470">
        <v>5872.58</v>
      </c>
      <c r="D55" s="470">
        <v>5872.58</v>
      </c>
      <c r="E55" s="470">
        <v>5872.58</v>
      </c>
      <c r="F55" s="471"/>
      <c r="G55" s="472">
        <v>0.0101</v>
      </c>
      <c r="J55" s="473" t="s">
        <v>406</v>
      </c>
      <c r="K55" s="406">
        <v>59.0</v>
      </c>
      <c r="L55" s="474">
        <v>58.2</v>
      </c>
      <c r="M55" s="474">
        <v>59.5</v>
      </c>
      <c r="N55" s="474">
        <v>58.2</v>
      </c>
      <c r="O55" s="474" t="s">
        <v>2705</v>
      </c>
      <c r="P55" s="475">
        <v>-0.0017</v>
      </c>
      <c r="Q55" s="56"/>
    </row>
    <row r="56" ht="15.75" customHeight="1">
      <c r="A56" s="403" t="s">
        <v>407</v>
      </c>
      <c r="B56" s="404">
        <v>5814.1</v>
      </c>
      <c r="C56" s="470">
        <v>5814.1</v>
      </c>
      <c r="D56" s="470">
        <v>5814.1</v>
      </c>
      <c r="E56" s="470">
        <v>5814.1</v>
      </c>
      <c r="F56" s="471"/>
      <c r="G56" s="472">
        <v>-0.0143</v>
      </c>
      <c r="J56" s="473" t="s">
        <v>407</v>
      </c>
      <c r="K56" s="406">
        <v>59.1</v>
      </c>
      <c r="L56" s="474">
        <v>58.8</v>
      </c>
      <c r="M56" s="474">
        <v>59.5</v>
      </c>
      <c r="N56" s="474">
        <v>57.9</v>
      </c>
      <c r="O56" s="474" t="s">
        <v>2706</v>
      </c>
      <c r="P56" s="475">
        <v>0.019</v>
      </c>
      <c r="Q56" s="56"/>
    </row>
    <row r="57" ht="15.75" customHeight="1">
      <c r="A57" s="403" t="s">
        <v>408</v>
      </c>
      <c r="B57" s="404">
        <v>5898.24</v>
      </c>
      <c r="C57" s="470">
        <v>5898.24</v>
      </c>
      <c r="D57" s="470">
        <v>5898.24</v>
      </c>
      <c r="E57" s="470">
        <v>5898.24</v>
      </c>
      <c r="F57" s="471"/>
      <c r="G57" s="472">
        <v>-0.0117</v>
      </c>
      <c r="J57" s="473" t="s">
        <v>408</v>
      </c>
      <c r="K57" s="406">
        <v>58.0</v>
      </c>
      <c r="L57" s="474">
        <v>59.0</v>
      </c>
      <c r="M57" s="474">
        <v>59.0</v>
      </c>
      <c r="N57" s="474">
        <v>58.0</v>
      </c>
      <c r="O57" s="474" t="s">
        <v>2707</v>
      </c>
      <c r="P57" s="475">
        <v>-0.0051</v>
      </c>
      <c r="Q57" s="56"/>
    </row>
    <row r="58" ht="15.75" customHeight="1">
      <c r="A58" s="403" t="s">
        <v>409</v>
      </c>
      <c r="B58" s="404">
        <v>5968.04</v>
      </c>
      <c r="C58" s="470">
        <v>5968.04</v>
      </c>
      <c r="D58" s="470">
        <v>5968.04</v>
      </c>
      <c r="E58" s="470">
        <v>5968.04</v>
      </c>
      <c r="F58" s="471"/>
      <c r="G58" s="472">
        <v>-0.001</v>
      </c>
      <c r="J58" s="473" t="s">
        <v>409</v>
      </c>
      <c r="K58" s="406">
        <v>58.3</v>
      </c>
      <c r="L58" s="474">
        <v>58.5</v>
      </c>
      <c r="M58" s="474">
        <v>59.0</v>
      </c>
      <c r="N58" s="474">
        <v>58.2</v>
      </c>
      <c r="O58" s="474" t="s">
        <v>2708</v>
      </c>
      <c r="P58" s="475">
        <v>0.0087</v>
      </c>
      <c r="Q58" s="56"/>
    </row>
    <row r="59" ht="15.75" customHeight="1">
      <c r="A59" s="403" t="s">
        <v>410</v>
      </c>
      <c r="B59" s="404">
        <v>5974.11</v>
      </c>
      <c r="C59" s="470">
        <v>5974.11</v>
      </c>
      <c r="D59" s="470">
        <v>5974.11</v>
      </c>
      <c r="E59" s="470">
        <v>5974.11</v>
      </c>
      <c r="F59" s="471"/>
      <c r="G59" s="472">
        <v>-0.0055</v>
      </c>
      <c r="J59" s="473" t="s">
        <v>410</v>
      </c>
      <c r="K59" s="406">
        <v>57.8</v>
      </c>
      <c r="L59" s="474">
        <v>57.6</v>
      </c>
      <c r="M59" s="474">
        <v>59.5</v>
      </c>
      <c r="N59" s="474">
        <v>57.5</v>
      </c>
      <c r="O59" s="474" t="s">
        <v>2709</v>
      </c>
      <c r="P59" s="475">
        <v>-0.0034</v>
      </c>
      <c r="Q59" s="56"/>
    </row>
    <row r="60" ht="15.75" customHeight="1">
      <c r="A60" s="403" t="s">
        <v>411</v>
      </c>
      <c r="B60" s="404">
        <v>6006.88</v>
      </c>
      <c r="C60" s="470">
        <v>6006.88</v>
      </c>
      <c r="D60" s="470">
        <v>6006.88</v>
      </c>
      <c r="E60" s="470">
        <v>6006.88</v>
      </c>
      <c r="F60" s="471"/>
      <c r="G60" s="472">
        <v>-0.0085</v>
      </c>
      <c r="J60" s="473" t="s">
        <v>411</v>
      </c>
      <c r="K60" s="406">
        <v>58.0</v>
      </c>
      <c r="L60" s="474">
        <v>58.0</v>
      </c>
      <c r="M60" s="474">
        <v>58.8</v>
      </c>
      <c r="N60" s="474">
        <v>57.8</v>
      </c>
      <c r="O60" s="474" t="s">
        <v>2710</v>
      </c>
      <c r="P60" s="475">
        <v>-0.0068</v>
      </c>
      <c r="Q60" s="56"/>
    </row>
    <row r="61" ht="15.75" customHeight="1">
      <c r="A61" s="403" t="s">
        <v>412</v>
      </c>
      <c r="B61" s="404">
        <v>6058.39</v>
      </c>
      <c r="C61" s="470">
        <v>6058.39</v>
      </c>
      <c r="D61" s="470">
        <v>6058.39</v>
      </c>
      <c r="E61" s="470">
        <v>6058.39</v>
      </c>
      <c r="F61" s="471"/>
      <c r="G61" s="472">
        <v>-0.0089</v>
      </c>
      <c r="J61" s="473" t="s">
        <v>412</v>
      </c>
      <c r="K61" s="406">
        <v>58.4</v>
      </c>
      <c r="L61" s="474">
        <v>58.4</v>
      </c>
      <c r="M61" s="474">
        <v>59.3</v>
      </c>
      <c r="N61" s="474">
        <v>58.2</v>
      </c>
      <c r="O61" s="474" t="s">
        <v>2711</v>
      </c>
      <c r="P61" s="475">
        <v>0.0</v>
      </c>
      <c r="Q61" s="56"/>
    </row>
    <row r="62" ht="15.75" customHeight="1">
      <c r="A62" s="403" t="s">
        <v>413</v>
      </c>
      <c r="B62" s="404">
        <v>6112.76</v>
      </c>
      <c r="C62" s="470">
        <v>6112.76</v>
      </c>
      <c r="D62" s="470">
        <v>6112.76</v>
      </c>
      <c r="E62" s="470">
        <v>6112.76</v>
      </c>
      <c r="F62" s="471"/>
      <c r="G62" s="472">
        <v>-0.0087</v>
      </c>
      <c r="J62" s="473" t="s">
        <v>413</v>
      </c>
      <c r="K62" s="406">
        <v>59.4</v>
      </c>
      <c r="L62" s="474">
        <v>59.3</v>
      </c>
      <c r="M62" s="474">
        <v>59.8</v>
      </c>
      <c r="N62" s="474">
        <v>59.0</v>
      </c>
      <c r="O62" s="474" t="s">
        <v>2712</v>
      </c>
      <c r="P62" s="475">
        <v>-0.0017</v>
      </c>
      <c r="Q62" s="56"/>
    </row>
    <row r="63" ht="15.75" customHeight="1">
      <c r="A63" s="403" t="s">
        <v>414</v>
      </c>
      <c r="B63" s="404">
        <v>6166.14</v>
      </c>
      <c r="C63" s="470">
        <v>6166.14</v>
      </c>
      <c r="D63" s="470">
        <v>6166.14</v>
      </c>
      <c r="E63" s="470">
        <v>6166.14</v>
      </c>
      <c r="F63" s="471"/>
      <c r="G63" s="472">
        <v>0.0057</v>
      </c>
      <c r="J63" s="473" t="s">
        <v>414</v>
      </c>
      <c r="K63" s="406">
        <v>59.5</v>
      </c>
      <c r="L63" s="474">
        <v>58.6</v>
      </c>
      <c r="M63" s="474">
        <v>60.5</v>
      </c>
      <c r="N63" s="474">
        <v>58.6</v>
      </c>
      <c r="O63" s="474" t="s">
        <v>2713</v>
      </c>
      <c r="P63" s="475">
        <v>0.0051</v>
      </c>
      <c r="Q63" s="56"/>
    </row>
    <row r="64" ht="15.75" customHeight="1">
      <c r="A64" s="403" t="s">
        <v>415</v>
      </c>
      <c r="B64" s="404">
        <v>6131.14</v>
      </c>
      <c r="C64" s="470">
        <v>6131.14</v>
      </c>
      <c r="D64" s="470">
        <v>6131.14</v>
      </c>
      <c r="E64" s="470">
        <v>6131.14</v>
      </c>
      <c r="F64" s="471"/>
      <c r="G64" s="472">
        <v>-0.0071</v>
      </c>
      <c r="J64" s="473" t="s">
        <v>415</v>
      </c>
      <c r="K64" s="406">
        <v>59.2</v>
      </c>
      <c r="L64" s="474">
        <v>59.9</v>
      </c>
      <c r="M64" s="474">
        <v>60.4</v>
      </c>
      <c r="N64" s="474">
        <v>59.0</v>
      </c>
      <c r="O64" s="474" t="s">
        <v>2714</v>
      </c>
      <c r="P64" s="475">
        <v>-0.0133</v>
      </c>
      <c r="Q64" s="56"/>
    </row>
    <row r="65" ht="15.75" customHeight="1">
      <c r="A65" s="403" t="s">
        <v>416</v>
      </c>
      <c r="B65" s="404">
        <v>6175.25</v>
      </c>
      <c r="C65" s="470">
        <v>6175.25</v>
      </c>
      <c r="D65" s="470">
        <v>6175.25</v>
      </c>
      <c r="E65" s="470">
        <v>6175.25</v>
      </c>
      <c r="F65" s="471"/>
      <c r="G65" s="472">
        <v>-0.0127</v>
      </c>
      <c r="J65" s="473" t="s">
        <v>416</v>
      </c>
      <c r="K65" s="406">
        <v>60.0</v>
      </c>
      <c r="L65" s="474">
        <v>59.8</v>
      </c>
      <c r="M65" s="474">
        <v>61.0</v>
      </c>
      <c r="N65" s="474">
        <v>59.8</v>
      </c>
      <c r="O65" s="474" t="s">
        <v>2715</v>
      </c>
      <c r="P65" s="475">
        <v>0.0017</v>
      </c>
      <c r="Q65" s="56"/>
    </row>
    <row r="66" ht="15.75" customHeight="1">
      <c r="A66" s="403" t="s">
        <v>417</v>
      </c>
      <c r="B66" s="404">
        <v>6254.54</v>
      </c>
      <c r="C66" s="470">
        <v>6254.54</v>
      </c>
      <c r="D66" s="470">
        <v>6254.54</v>
      </c>
      <c r="E66" s="470">
        <v>6254.54</v>
      </c>
      <c r="F66" s="471"/>
      <c r="G66" s="472">
        <v>-0.0022</v>
      </c>
      <c r="J66" s="473" t="s">
        <v>417</v>
      </c>
      <c r="K66" s="406">
        <v>60.1</v>
      </c>
      <c r="L66" s="474">
        <v>60.6</v>
      </c>
      <c r="M66" s="474">
        <v>61.0</v>
      </c>
      <c r="N66" s="474">
        <v>60.0</v>
      </c>
      <c r="O66" s="474" t="s">
        <v>2716</v>
      </c>
      <c r="P66" s="475">
        <v>-0.0017</v>
      </c>
      <c r="Q66" s="56"/>
    </row>
    <row r="67" ht="15.75" customHeight="1">
      <c r="A67" s="403" t="s">
        <v>418</v>
      </c>
      <c r="B67" s="404">
        <v>6268.63</v>
      </c>
      <c r="C67" s="470">
        <v>6268.63</v>
      </c>
      <c r="D67" s="470">
        <v>6268.63</v>
      </c>
      <c r="E67" s="470">
        <v>6268.63</v>
      </c>
      <c r="F67" s="471"/>
      <c r="G67" s="472">
        <v>-7.0E-4</v>
      </c>
      <c r="J67" s="473" t="s">
        <v>418</v>
      </c>
      <c r="K67" s="406">
        <v>60.2</v>
      </c>
      <c r="L67" s="474">
        <v>60.5</v>
      </c>
      <c r="M67" s="474">
        <v>60.6</v>
      </c>
      <c r="N67" s="474">
        <v>59.9</v>
      </c>
      <c r="O67" s="474" t="s">
        <v>2710</v>
      </c>
      <c r="P67" s="475">
        <v>-0.0115</v>
      </c>
      <c r="Q67" s="56"/>
    </row>
    <row r="68" ht="15.75" customHeight="1">
      <c r="A68" s="403" t="s">
        <v>419</v>
      </c>
      <c r="B68" s="404">
        <v>6272.73</v>
      </c>
      <c r="C68" s="470">
        <v>6272.73</v>
      </c>
      <c r="D68" s="470">
        <v>6272.73</v>
      </c>
      <c r="E68" s="470">
        <v>6272.73</v>
      </c>
      <c r="F68" s="471"/>
      <c r="G68" s="472">
        <v>-2.0E-4</v>
      </c>
      <c r="J68" s="473" t="s">
        <v>419</v>
      </c>
      <c r="K68" s="406">
        <v>60.9</v>
      </c>
      <c r="L68" s="474">
        <v>59.6</v>
      </c>
      <c r="M68" s="474">
        <v>61.3</v>
      </c>
      <c r="N68" s="474">
        <v>59.6</v>
      </c>
      <c r="O68" s="474" t="s">
        <v>2717</v>
      </c>
      <c r="P68" s="475">
        <v>0.005</v>
      </c>
      <c r="Q68" s="56"/>
    </row>
    <row r="69" ht="15.75" customHeight="1">
      <c r="A69" s="403" t="s">
        <v>420</v>
      </c>
      <c r="B69" s="404">
        <v>6273.96</v>
      </c>
      <c r="C69" s="470">
        <v>6273.96</v>
      </c>
      <c r="D69" s="470">
        <v>6273.96</v>
      </c>
      <c r="E69" s="470">
        <v>6273.96</v>
      </c>
      <c r="F69" s="471"/>
      <c r="G69" s="472">
        <v>0.0029</v>
      </c>
      <c r="J69" s="473" t="s">
        <v>420</v>
      </c>
      <c r="K69" s="406">
        <v>60.9</v>
      </c>
      <c r="L69" s="474">
        <v>59.0</v>
      </c>
      <c r="M69" s="474">
        <v>61.2</v>
      </c>
      <c r="N69" s="474">
        <v>59.0</v>
      </c>
      <c r="O69" s="474" t="s">
        <v>2666</v>
      </c>
      <c r="P69" s="475">
        <v>0.0287</v>
      </c>
      <c r="Q69" s="56"/>
    </row>
    <row r="70" ht="15.75" customHeight="1">
      <c r="A70" s="403" t="s">
        <v>421</v>
      </c>
      <c r="B70" s="404">
        <v>6256.13</v>
      </c>
      <c r="C70" s="470">
        <v>6256.13</v>
      </c>
      <c r="D70" s="470">
        <v>6256.13</v>
      </c>
      <c r="E70" s="470">
        <v>6256.13</v>
      </c>
      <c r="F70" s="471"/>
      <c r="G70" s="472">
        <v>-5.0E-4</v>
      </c>
      <c r="J70" s="473" t="s">
        <v>421</v>
      </c>
      <c r="K70" s="406">
        <v>59.2</v>
      </c>
      <c r="L70" s="474">
        <v>61.2</v>
      </c>
      <c r="M70" s="474">
        <v>61.2</v>
      </c>
      <c r="N70" s="474">
        <v>58.2</v>
      </c>
      <c r="O70" s="474" t="s">
        <v>2718</v>
      </c>
      <c r="P70" s="475">
        <v>-0.0311</v>
      </c>
      <c r="Q70" s="56"/>
    </row>
    <row r="71" ht="15.75" customHeight="1">
      <c r="A71" s="403" t="s">
        <v>422</v>
      </c>
      <c r="B71" s="404">
        <v>6258.98</v>
      </c>
      <c r="C71" s="470">
        <v>6258.98</v>
      </c>
      <c r="D71" s="470">
        <v>6258.98</v>
      </c>
      <c r="E71" s="470">
        <v>6258.98</v>
      </c>
      <c r="F71" s="471"/>
      <c r="G71" s="472">
        <v>-0.0122</v>
      </c>
      <c r="J71" s="473" t="s">
        <v>422</v>
      </c>
      <c r="K71" s="406">
        <v>61.1</v>
      </c>
      <c r="L71" s="474">
        <v>62.0</v>
      </c>
      <c r="M71" s="474">
        <v>62.0</v>
      </c>
      <c r="N71" s="474">
        <v>61.0</v>
      </c>
      <c r="O71" s="474" t="s">
        <v>2719</v>
      </c>
      <c r="P71" s="475">
        <v>-0.0145</v>
      </c>
      <c r="Q71" s="56"/>
    </row>
    <row r="72" ht="15.75" customHeight="1">
      <c r="A72" s="403" t="s">
        <v>423</v>
      </c>
      <c r="B72" s="404">
        <v>6336.25</v>
      </c>
      <c r="C72" s="470">
        <v>6336.25</v>
      </c>
      <c r="D72" s="470">
        <v>6336.25</v>
      </c>
      <c r="E72" s="470">
        <v>6336.25</v>
      </c>
      <c r="F72" s="471"/>
      <c r="G72" s="472">
        <v>-0.0055</v>
      </c>
      <c r="J72" s="473" t="s">
        <v>423</v>
      </c>
      <c r="K72" s="406">
        <v>61.4</v>
      </c>
      <c r="L72" s="474">
        <v>61.2</v>
      </c>
      <c r="M72" s="474">
        <v>63.5</v>
      </c>
      <c r="N72" s="474">
        <v>61.0</v>
      </c>
      <c r="O72" s="474" t="s">
        <v>2720</v>
      </c>
      <c r="P72" s="475">
        <v>-0.0016</v>
      </c>
      <c r="Q72" s="56"/>
    </row>
    <row r="73" ht="15.75" customHeight="1">
      <c r="A73" s="403" t="s">
        <v>424</v>
      </c>
      <c r="B73" s="404">
        <v>6371.54</v>
      </c>
      <c r="C73" s="470">
        <v>6371.54</v>
      </c>
      <c r="D73" s="470">
        <v>6371.54</v>
      </c>
      <c r="E73" s="470">
        <v>6371.54</v>
      </c>
      <c r="F73" s="471"/>
      <c r="G73" s="472">
        <v>-0.0036</v>
      </c>
      <c r="J73" s="473" t="s">
        <v>424</v>
      </c>
      <c r="K73" s="406">
        <v>61.5</v>
      </c>
      <c r="L73" s="474">
        <v>63.0</v>
      </c>
      <c r="M73" s="474">
        <v>63.0</v>
      </c>
      <c r="N73" s="474">
        <v>61.4</v>
      </c>
      <c r="O73" s="474" t="s">
        <v>2721</v>
      </c>
      <c r="P73" s="475">
        <v>-0.0207</v>
      </c>
      <c r="Q73" s="56"/>
    </row>
    <row r="74" ht="15.75" customHeight="1">
      <c r="A74" s="403" t="s">
        <v>425</v>
      </c>
      <c r="B74" s="404">
        <v>6394.82</v>
      </c>
      <c r="C74" s="470">
        <v>6394.82</v>
      </c>
      <c r="D74" s="470">
        <v>6394.82</v>
      </c>
      <c r="E74" s="470">
        <v>6394.82</v>
      </c>
      <c r="F74" s="471"/>
      <c r="G74" s="472">
        <v>-0.0047</v>
      </c>
      <c r="J74" s="473" t="s">
        <v>425</v>
      </c>
      <c r="K74" s="406">
        <v>62.8</v>
      </c>
      <c r="L74" s="474">
        <v>63.0</v>
      </c>
      <c r="M74" s="474">
        <v>63.5</v>
      </c>
      <c r="N74" s="474">
        <v>62.5</v>
      </c>
      <c r="O74" s="474" t="s">
        <v>2722</v>
      </c>
      <c r="P74" s="475">
        <v>-0.0079</v>
      </c>
      <c r="Q74" s="56"/>
    </row>
    <row r="75" ht="15.75" customHeight="1">
      <c r="A75" s="403" t="s">
        <v>426</v>
      </c>
      <c r="B75" s="404">
        <v>6424.93</v>
      </c>
      <c r="C75" s="470">
        <v>6424.93</v>
      </c>
      <c r="D75" s="470">
        <v>6424.93</v>
      </c>
      <c r="E75" s="470">
        <v>6424.93</v>
      </c>
      <c r="F75" s="471"/>
      <c r="G75" s="472">
        <v>0.0081</v>
      </c>
      <c r="J75" s="473" t="s">
        <v>426</v>
      </c>
      <c r="K75" s="406">
        <v>63.3</v>
      </c>
      <c r="L75" s="474">
        <v>64.5</v>
      </c>
      <c r="M75" s="474">
        <v>64.5</v>
      </c>
      <c r="N75" s="474">
        <v>62.9</v>
      </c>
      <c r="O75" s="474" t="s">
        <v>2723</v>
      </c>
      <c r="P75" s="475">
        <v>-0.0016</v>
      </c>
      <c r="Q75" s="56"/>
    </row>
    <row r="76" ht="15.75" customHeight="1">
      <c r="A76" s="403" t="s">
        <v>427</v>
      </c>
      <c r="B76" s="404">
        <v>6373.35</v>
      </c>
      <c r="C76" s="470">
        <v>6373.35</v>
      </c>
      <c r="D76" s="470">
        <v>6373.35</v>
      </c>
      <c r="E76" s="470">
        <v>6373.35</v>
      </c>
      <c r="F76" s="471"/>
      <c r="G76" s="472">
        <v>0.0033</v>
      </c>
      <c r="J76" s="473" t="s">
        <v>427</v>
      </c>
      <c r="K76" s="406">
        <v>64.1</v>
      </c>
      <c r="L76" s="474">
        <v>64.1</v>
      </c>
      <c r="M76" s="474">
        <v>64.5</v>
      </c>
      <c r="N76" s="474">
        <v>63.5</v>
      </c>
      <c r="O76" s="474" t="s">
        <v>2724</v>
      </c>
      <c r="P76" s="475">
        <v>0.0</v>
      </c>
      <c r="Q76" s="56"/>
    </row>
    <row r="77" ht="15.75" customHeight="1">
      <c r="A77" s="403" t="s">
        <v>428</v>
      </c>
      <c r="B77" s="404">
        <v>6352.5</v>
      </c>
      <c r="C77" s="470">
        <v>6352.5</v>
      </c>
      <c r="D77" s="470">
        <v>6352.5</v>
      </c>
      <c r="E77" s="470">
        <v>6352.5</v>
      </c>
      <c r="F77" s="471"/>
      <c r="G77" s="472">
        <v>0.001</v>
      </c>
      <c r="J77" s="473" t="s">
        <v>428</v>
      </c>
      <c r="K77" s="406">
        <v>64.1</v>
      </c>
      <c r="L77" s="474">
        <v>63.0</v>
      </c>
      <c r="M77" s="474">
        <v>64.6</v>
      </c>
      <c r="N77" s="474">
        <v>62.8</v>
      </c>
      <c r="O77" s="474" t="s">
        <v>2725</v>
      </c>
      <c r="P77" s="475">
        <v>0.0031</v>
      </c>
      <c r="Q77" s="56"/>
    </row>
    <row r="78" ht="15.75" customHeight="1">
      <c r="A78" s="403" t="s">
        <v>429</v>
      </c>
      <c r="B78" s="404">
        <v>6346.06</v>
      </c>
      <c r="C78" s="470">
        <v>6346.06</v>
      </c>
      <c r="D78" s="470">
        <v>6346.06</v>
      </c>
      <c r="E78" s="470">
        <v>6346.06</v>
      </c>
      <c r="F78" s="471"/>
      <c r="G78" s="472">
        <v>0.0037</v>
      </c>
      <c r="J78" s="473" t="s">
        <v>429</v>
      </c>
      <c r="K78" s="406">
        <v>63.9</v>
      </c>
      <c r="L78" s="474">
        <v>64.0</v>
      </c>
      <c r="M78" s="474">
        <v>64.6</v>
      </c>
      <c r="N78" s="474">
        <v>63.3</v>
      </c>
      <c r="O78" s="474" t="s">
        <v>2726</v>
      </c>
      <c r="P78" s="475">
        <v>-0.0016</v>
      </c>
      <c r="Q78" s="56"/>
    </row>
    <row r="79" ht="15.75" customHeight="1">
      <c r="A79" s="403" t="s">
        <v>430</v>
      </c>
      <c r="B79" s="404">
        <v>6322.6</v>
      </c>
      <c r="C79" s="470">
        <v>6322.6</v>
      </c>
      <c r="D79" s="470">
        <v>6322.6</v>
      </c>
      <c r="E79" s="470">
        <v>6322.6</v>
      </c>
      <c r="F79" s="471"/>
      <c r="G79" s="472">
        <v>0.0175</v>
      </c>
      <c r="J79" s="473" t="s">
        <v>430</v>
      </c>
      <c r="K79" s="406">
        <v>64.0</v>
      </c>
      <c r="L79" s="474">
        <v>64.0</v>
      </c>
      <c r="M79" s="474">
        <v>64.7</v>
      </c>
      <c r="N79" s="474">
        <v>62.5</v>
      </c>
      <c r="O79" s="474" t="s">
        <v>2727</v>
      </c>
      <c r="P79" s="475">
        <v>0.0079</v>
      </c>
      <c r="Q79" s="56"/>
    </row>
    <row r="80" ht="15.75" customHeight="1">
      <c r="A80" s="403" t="s">
        <v>431</v>
      </c>
      <c r="B80" s="404">
        <v>6213.99</v>
      </c>
      <c r="C80" s="470">
        <v>6213.99</v>
      </c>
      <c r="D80" s="470">
        <v>6213.99</v>
      </c>
      <c r="E80" s="470">
        <v>6213.99</v>
      </c>
      <c r="F80" s="471"/>
      <c r="G80" s="472">
        <v>0.0099</v>
      </c>
      <c r="J80" s="473" t="s">
        <v>431</v>
      </c>
      <c r="K80" s="406">
        <v>63.1</v>
      </c>
      <c r="L80" s="474">
        <v>62.2</v>
      </c>
      <c r="M80" s="474">
        <v>63.3</v>
      </c>
      <c r="N80" s="474">
        <v>62.2</v>
      </c>
      <c r="O80" s="474" t="s">
        <v>2728</v>
      </c>
      <c r="P80" s="475">
        <v>0.0016</v>
      </c>
      <c r="Q80" s="56"/>
    </row>
    <row r="81" ht="15.75" customHeight="1">
      <c r="A81" s="403" t="s">
        <v>432</v>
      </c>
      <c r="B81" s="404">
        <v>6153.34</v>
      </c>
      <c r="C81" s="470">
        <v>6153.34</v>
      </c>
      <c r="D81" s="470">
        <v>6153.34</v>
      </c>
      <c r="E81" s="470">
        <v>6153.34</v>
      </c>
      <c r="F81" s="471"/>
      <c r="G81" s="472">
        <v>5.0E-4</v>
      </c>
      <c r="J81" s="473" t="s">
        <v>432</v>
      </c>
      <c r="K81" s="406">
        <v>63.0</v>
      </c>
      <c r="L81" s="474">
        <v>66.0</v>
      </c>
      <c r="M81" s="474">
        <v>66.0</v>
      </c>
      <c r="N81" s="474">
        <v>60.6</v>
      </c>
      <c r="O81" s="474" t="s">
        <v>2729</v>
      </c>
      <c r="P81" s="475">
        <v>-0.0047</v>
      </c>
      <c r="Q81" s="56"/>
    </row>
    <row r="82" ht="15.75" customHeight="1">
      <c r="A82" s="403" t="s">
        <v>433</v>
      </c>
      <c r="B82" s="404">
        <v>6150.22</v>
      </c>
      <c r="C82" s="470">
        <v>6150.22</v>
      </c>
      <c r="D82" s="470">
        <v>6150.22</v>
      </c>
      <c r="E82" s="470">
        <v>6150.22</v>
      </c>
      <c r="F82" s="471"/>
      <c r="G82" s="472">
        <v>0.0087</v>
      </c>
      <c r="J82" s="473" t="s">
        <v>433</v>
      </c>
      <c r="K82" s="406">
        <v>63.3</v>
      </c>
      <c r="L82" s="474">
        <v>61.2</v>
      </c>
      <c r="M82" s="474">
        <v>63.3</v>
      </c>
      <c r="N82" s="474">
        <v>61.2</v>
      </c>
      <c r="O82" s="474" t="s">
        <v>2730</v>
      </c>
      <c r="P82" s="475">
        <v>0.099</v>
      </c>
      <c r="Q82" s="56"/>
    </row>
    <row r="83" ht="15.75" customHeight="1">
      <c r="A83" s="403" t="s">
        <v>434</v>
      </c>
      <c r="B83" s="404">
        <v>6097.23</v>
      </c>
      <c r="C83" s="470">
        <v>6097.23</v>
      </c>
      <c r="D83" s="470">
        <v>6097.23</v>
      </c>
      <c r="E83" s="470">
        <v>6097.23</v>
      </c>
      <c r="F83" s="471"/>
      <c r="G83" s="472">
        <v>-0.0096</v>
      </c>
      <c r="J83" s="473" t="s">
        <v>434</v>
      </c>
      <c r="K83" s="406">
        <v>57.6</v>
      </c>
      <c r="L83" s="474">
        <v>56.6</v>
      </c>
      <c r="M83" s="474">
        <v>59.8</v>
      </c>
      <c r="N83" s="474">
        <v>56.2</v>
      </c>
      <c r="O83" s="474" t="s">
        <v>2731</v>
      </c>
      <c r="P83" s="475">
        <v>0.0177</v>
      </c>
      <c r="Q83" s="56"/>
    </row>
    <row r="84" ht="15.75" customHeight="1">
      <c r="A84" s="403" t="s">
        <v>435</v>
      </c>
      <c r="B84" s="404">
        <v>6156.41</v>
      </c>
      <c r="C84" s="470">
        <v>6156.41</v>
      </c>
      <c r="D84" s="470">
        <v>6156.41</v>
      </c>
      <c r="E84" s="470">
        <v>6156.41</v>
      </c>
      <c r="F84" s="471"/>
      <c r="G84" s="472">
        <v>-0.0113</v>
      </c>
      <c r="J84" s="473" t="s">
        <v>435</v>
      </c>
      <c r="K84" s="406">
        <v>57.9</v>
      </c>
      <c r="L84" s="474">
        <v>58.3</v>
      </c>
      <c r="M84" s="474">
        <v>59.0</v>
      </c>
      <c r="N84" s="474">
        <v>57.5</v>
      </c>
      <c r="O84" s="474" t="s">
        <v>2732</v>
      </c>
      <c r="P84" s="475">
        <v>-0.0318</v>
      </c>
      <c r="Q84" s="56"/>
    </row>
    <row r="85" ht="15.75" customHeight="1">
      <c r="A85" s="403" t="s">
        <v>436</v>
      </c>
      <c r="B85" s="404">
        <v>6226.65</v>
      </c>
      <c r="C85" s="470">
        <v>6226.65</v>
      </c>
      <c r="D85" s="470">
        <v>6226.65</v>
      </c>
      <c r="E85" s="470">
        <v>6226.65</v>
      </c>
      <c r="F85" s="471"/>
      <c r="G85" s="472">
        <v>-0.0079</v>
      </c>
      <c r="J85" s="473" t="s">
        <v>436</v>
      </c>
      <c r="K85" s="406">
        <v>59.8</v>
      </c>
      <c r="L85" s="474">
        <v>59.5</v>
      </c>
      <c r="M85" s="474">
        <v>61.4</v>
      </c>
      <c r="N85" s="474">
        <v>59.5</v>
      </c>
      <c r="O85" s="474" t="s">
        <v>2733</v>
      </c>
      <c r="P85" s="475">
        <v>-0.0033</v>
      </c>
      <c r="Q85" s="56"/>
    </row>
    <row r="86" ht="15.75" customHeight="1">
      <c r="A86" s="403" t="s">
        <v>437</v>
      </c>
      <c r="B86" s="404">
        <v>6276.26</v>
      </c>
      <c r="C86" s="470">
        <v>6276.26</v>
      </c>
      <c r="D86" s="470">
        <v>6276.26</v>
      </c>
      <c r="E86" s="470">
        <v>6276.26</v>
      </c>
      <c r="F86" s="471"/>
      <c r="G86" s="472">
        <v>0.0035</v>
      </c>
      <c r="J86" s="473" t="s">
        <v>437</v>
      </c>
      <c r="K86" s="406">
        <v>60.0</v>
      </c>
      <c r="L86" s="474">
        <v>59.0</v>
      </c>
      <c r="M86" s="474">
        <v>60.0</v>
      </c>
      <c r="N86" s="474">
        <v>57.6</v>
      </c>
      <c r="O86" s="474" t="s">
        <v>2734</v>
      </c>
      <c r="P86" s="475">
        <v>-0.061</v>
      </c>
      <c r="Q86" s="56"/>
    </row>
    <row r="87" ht="15.75" customHeight="1">
      <c r="A87" s="403" t="s">
        <v>438</v>
      </c>
      <c r="B87" s="404">
        <v>6254.31</v>
      </c>
      <c r="C87" s="470">
        <v>6254.31</v>
      </c>
      <c r="D87" s="470">
        <v>6254.31</v>
      </c>
      <c r="E87" s="470">
        <v>6254.31</v>
      </c>
      <c r="F87" s="471"/>
      <c r="G87" s="472">
        <v>-0.013</v>
      </c>
      <c r="J87" s="473" t="s">
        <v>438</v>
      </c>
      <c r="K87" s="406">
        <v>63.9</v>
      </c>
      <c r="L87" s="474">
        <v>63.9</v>
      </c>
      <c r="M87" s="474">
        <v>63.9</v>
      </c>
      <c r="N87" s="474">
        <v>63.9</v>
      </c>
      <c r="O87" s="474" t="s">
        <v>2735</v>
      </c>
      <c r="P87" s="475">
        <v>0.0</v>
      </c>
      <c r="Q87" s="56"/>
    </row>
    <row r="88" ht="15.75" customHeight="1">
      <c r="A88" s="403" t="s">
        <v>439</v>
      </c>
      <c r="B88" s="404">
        <v>6336.76</v>
      </c>
      <c r="C88" s="470">
        <v>6336.76</v>
      </c>
      <c r="D88" s="470">
        <v>6336.76</v>
      </c>
      <c r="E88" s="470">
        <v>6336.76</v>
      </c>
      <c r="F88" s="471"/>
      <c r="G88" s="472">
        <v>-0.0015</v>
      </c>
      <c r="J88" s="473" t="s">
        <v>439</v>
      </c>
      <c r="K88" s="406">
        <v>63.9</v>
      </c>
      <c r="L88" s="474">
        <v>63.9</v>
      </c>
      <c r="M88" s="474">
        <v>63.9</v>
      </c>
      <c r="N88" s="474">
        <v>63.9</v>
      </c>
      <c r="O88" s="474" t="s">
        <v>2736</v>
      </c>
      <c r="P88" s="475">
        <v>0.0</v>
      </c>
      <c r="Q88" s="56"/>
    </row>
    <row r="89" ht="15.75" customHeight="1">
      <c r="A89" s="403" t="s">
        <v>440</v>
      </c>
      <c r="B89" s="404">
        <v>6346.21</v>
      </c>
      <c r="C89" s="470">
        <v>6346.21</v>
      </c>
      <c r="D89" s="470">
        <v>6346.21</v>
      </c>
      <c r="E89" s="470">
        <v>6346.21</v>
      </c>
      <c r="F89" s="471"/>
      <c r="G89" s="472">
        <v>0.0023</v>
      </c>
      <c r="J89" s="473" t="s">
        <v>440</v>
      </c>
      <c r="K89" s="406">
        <v>63.9</v>
      </c>
      <c r="L89" s="474">
        <v>63.9</v>
      </c>
      <c r="M89" s="474">
        <v>63.9</v>
      </c>
      <c r="N89" s="474">
        <v>63.9</v>
      </c>
      <c r="O89" s="474" t="s">
        <v>2737</v>
      </c>
      <c r="P89" s="475">
        <v>0.0</v>
      </c>
      <c r="Q89" s="56"/>
    </row>
    <row r="90" ht="15.75" customHeight="1">
      <c r="A90" s="403" t="s">
        <v>441</v>
      </c>
      <c r="B90" s="404">
        <v>6331.61</v>
      </c>
      <c r="C90" s="470">
        <v>6331.61</v>
      </c>
      <c r="D90" s="470">
        <v>6331.61</v>
      </c>
      <c r="E90" s="470">
        <v>6331.61</v>
      </c>
      <c r="F90" s="471"/>
      <c r="G90" s="472">
        <v>0.0021</v>
      </c>
      <c r="J90" s="473" t="s">
        <v>441</v>
      </c>
      <c r="K90" s="406">
        <v>63.9</v>
      </c>
      <c r="L90" s="474">
        <v>63.9</v>
      </c>
      <c r="M90" s="474">
        <v>63.9</v>
      </c>
      <c r="N90" s="474">
        <v>63.9</v>
      </c>
      <c r="O90" s="474" t="s">
        <v>2738</v>
      </c>
      <c r="P90" s="475">
        <v>0.0</v>
      </c>
      <c r="Q90" s="56"/>
    </row>
    <row r="91" ht="15.75" customHeight="1">
      <c r="A91" s="403" t="s">
        <v>442</v>
      </c>
      <c r="B91" s="404">
        <v>6318.08</v>
      </c>
      <c r="C91" s="470">
        <v>6318.08</v>
      </c>
      <c r="D91" s="470">
        <v>6318.08</v>
      </c>
      <c r="E91" s="470">
        <v>6318.08</v>
      </c>
      <c r="F91" s="471"/>
      <c r="G91" s="472">
        <v>0.0026</v>
      </c>
      <c r="J91" s="473" t="s">
        <v>442</v>
      </c>
      <c r="K91" s="406">
        <v>63.9</v>
      </c>
      <c r="L91" s="474">
        <v>63.9</v>
      </c>
      <c r="M91" s="474">
        <v>63.9</v>
      </c>
      <c r="N91" s="474">
        <v>63.9</v>
      </c>
      <c r="O91" s="474" t="s">
        <v>2739</v>
      </c>
      <c r="P91" s="475">
        <v>0.0</v>
      </c>
      <c r="Q91" s="56"/>
    </row>
    <row r="92" ht="15.75" customHeight="1">
      <c r="A92" s="403" t="s">
        <v>443</v>
      </c>
      <c r="B92" s="404">
        <v>6301.7</v>
      </c>
      <c r="C92" s="470">
        <v>6301.7</v>
      </c>
      <c r="D92" s="470">
        <v>6301.7</v>
      </c>
      <c r="E92" s="470">
        <v>6301.7</v>
      </c>
      <c r="F92" s="471"/>
      <c r="G92" s="472">
        <v>0.0026</v>
      </c>
      <c r="J92" s="473" t="s">
        <v>443</v>
      </c>
      <c r="K92" s="406">
        <v>63.9</v>
      </c>
      <c r="L92" s="474">
        <v>63.9</v>
      </c>
      <c r="M92" s="474">
        <v>63.9</v>
      </c>
      <c r="N92" s="474">
        <v>63.9</v>
      </c>
      <c r="O92" s="474" t="s">
        <v>2740</v>
      </c>
      <c r="P92" s="475">
        <v>0.0</v>
      </c>
      <c r="Q92" s="56"/>
    </row>
    <row r="93" ht="15.75" customHeight="1">
      <c r="A93" s="403" t="s">
        <v>444</v>
      </c>
      <c r="B93" s="404">
        <v>6285.25</v>
      </c>
      <c r="C93" s="470">
        <v>6285.25</v>
      </c>
      <c r="D93" s="470">
        <v>6285.25</v>
      </c>
      <c r="E93" s="470">
        <v>6285.25</v>
      </c>
      <c r="F93" s="471"/>
      <c r="G93" s="472">
        <v>0.0028</v>
      </c>
      <c r="J93" s="473" t="s">
        <v>444</v>
      </c>
      <c r="K93" s="406">
        <v>63.9</v>
      </c>
      <c r="L93" s="474">
        <v>63.9</v>
      </c>
      <c r="M93" s="474">
        <v>63.9</v>
      </c>
      <c r="N93" s="474">
        <v>63.9</v>
      </c>
      <c r="O93" s="474" t="s">
        <v>2741</v>
      </c>
      <c r="P93" s="475">
        <v>0.0</v>
      </c>
      <c r="Q93" s="56"/>
    </row>
    <row r="94" ht="15.75" customHeight="1">
      <c r="A94" s="403" t="s">
        <v>445</v>
      </c>
      <c r="B94" s="404">
        <v>6267.82</v>
      </c>
      <c r="C94" s="470">
        <v>6267.82</v>
      </c>
      <c r="D94" s="470">
        <v>6267.82</v>
      </c>
      <c r="E94" s="470">
        <v>6267.82</v>
      </c>
      <c r="F94" s="471"/>
      <c r="G94" s="472">
        <v>-3.0E-4</v>
      </c>
      <c r="J94" s="473" t="s">
        <v>445</v>
      </c>
      <c r="K94" s="406">
        <v>63.9</v>
      </c>
      <c r="L94" s="474">
        <v>63.9</v>
      </c>
      <c r="M94" s="474">
        <v>63.9</v>
      </c>
      <c r="N94" s="474">
        <v>63.9</v>
      </c>
      <c r="O94" s="474" t="s">
        <v>2742</v>
      </c>
      <c r="P94" s="475">
        <v>0.0</v>
      </c>
      <c r="Q94" s="56"/>
    </row>
    <row r="95" ht="15.75" customHeight="1">
      <c r="A95" s="403" t="s">
        <v>446</v>
      </c>
      <c r="B95" s="404">
        <v>6236.07</v>
      </c>
      <c r="C95" s="470">
        <v>6236.07</v>
      </c>
      <c r="D95" s="470">
        <v>6236.07</v>
      </c>
      <c r="E95" s="470">
        <v>6236.07</v>
      </c>
      <c r="F95" s="471"/>
      <c r="G95" s="472">
        <v>4.0E-4</v>
      </c>
      <c r="J95" s="473" t="s">
        <v>446</v>
      </c>
      <c r="K95" s="406">
        <v>63.9</v>
      </c>
      <c r="L95" s="474">
        <v>63.9</v>
      </c>
      <c r="M95" s="474">
        <v>63.9</v>
      </c>
      <c r="N95" s="474">
        <v>63.9</v>
      </c>
      <c r="O95" s="474" t="s">
        <v>2743</v>
      </c>
      <c r="P95" s="475">
        <v>0.0</v>
      </c>
      <c r="Q95" s="56"/>
    </row>
    <row r="96" ht="15.75" customHeight="1">
      <c r="A96" s="403" t="s">
        <v>447</v>
      </c>
      <c r="B96" s="404">
        <v>6233.42</v>
      </c>
      <c r="C96" s="470">
        <v>6233.42</v>
      </c>
      <c r="D96" s="470">
        <v>6233.42</v>
      </c>
      <c r="E96" s="470">
        <v>6233.42</v>
      </c>
      <c r="F96" s="471"/>
      <c r="G96" s="472">
        <v>-0.0015</v>
      </c>
      <c r="J96" s="473" t="s">
        <v>447</v>
      </c>
      <c r="K96" s="406">
        <v>63.9</v>
      </c>
      <c r="L96" s="474">
        <v>63.9</v>
      </c>
      <c r="M96" s="474">
        <v>63.9</v>
      </c>
      <c r="N96" s="474">
        <v>63.9</v>
      </c>
      <c r="O96" s="474" t="s">
        <v>2744</v>
      </c>
      <c r="P96" s="475">
        <v>0.0</v>
      </c>
      <c r="Q96" s="56"/>
    </row>
    <row r="97" ht="15.75" customHeight="1">
      <c r="A97" s="403" t="s">
        <v>448</v>
      </c>
      <c r="B97" s="404">
        <v>6242.87</v>
      </c>
      <c r="C97" s="470">
        <v>6242.87</v>
      </c>
      <c r="D97" s="470">
        <v>6242.87</v>
      </c>
      <c r="E97" s="470">
        <v>6242.87</v>
      </c>
      <c r="F97" s="471"/>
      <c r="G97" s="472">
        <v>-6.0E-4</v>
      </c>
      <c r="J97" s="473" t="s">
        <v>448</v>
      </c>
      <c r="K97" s="406">
        <v>63.9</v>
      </c>
      <c r="L97" s="474">
        <v>63.9</v>
      </c>
      <c r="M97" s="474">
        <v>63.9</v>
      </c>
      <c r="N97" s="474">
        <v>63.9</v>
      </c>
      <c r="O97" s="474" t="s">
        <v>2745</v>
      </c>
      <c r="P97" s="475">
        <v>0.0</v>
      </c>
      <c r="Q97" s="56"/>
    </row>
    <row r="98" ht="15.75" customHeight="1">
      <c r="A98" s="403" t="s">
        <v>449</v>
      </c>
      <c r="B98" s="404">
        <v>6246.5</v>
      </c>
      <c r="C98" s="470">
        <v>6246.5</v>
      </c>
      <c r="D98" s="470">
        <v>6246.5</v>
      </c>
      <c r="E98" s="470">
        <v>6246.5</v>
      </c>
      <c r="F98" s="471"/>
      <c r="G98" s="472">
        <v>4.0E-4</v>
      </c>
      <c r="J98" s="473" t="s">
        <v>449</v>
      </c>
      <c r="K98" s="406">
        <v>63.9</v>
      </c>
      <c r="L98" s="474">
        <v>63.9</v>
      </c>
      <c r="M98" s="474">
        <v>63.9</v>
      </c>
      <c r="N98" s="474">
        <v>63.9</v>
      </c>
      <c r="O98" s="474" t="s">
        <v>2746</v>
      </c>
      <c r="P98" s="475">
        <v>0.0</v>
      </c>
      <c r="Q98" s="56"/>
    </row>
    <row r="99" ht="15.75" customHeight="1">
      <c r="A99" s="403" t="s">
        <v>450</v>
      </c>
      <c r="B99" s="404">
        <v>6243.88</v>
      </c>
      <c r="C99" s="470">
        <v>6243.88</v>
      </c>
      <c r="D99" s="470">
        <v>6243.88</v>
      </c>
      <c r="E99" s="470">
        <v>6243.88</v>
      </c>
      <c r="F99" s="471"/>
      <c r="G99" s="472">
        <v>-2.0E-4</v>
      </c>
      <c r="J99" s="473" t="s">
        <v>450</v>
      </c>
      <c r="K99" s="406">
        <v>63.9</v>
      </c>
      <c r="L99" s="474">
        <v>63.9</v>
      </c>
      <c r="M99" s="474">
        <v>63.9</v>
      </c>
      <c r="N99" s="474">
        <v>63.9</v>
      </c>
      <c r="O99" s="474" t="s">
        <v>2747</v>
      </c>
      <c r="P99" s="475">
        <v>0.0</v>
      </c>
      <c r="Q99" s="56"/>
    </row>
    <row r="100" ht="15.75" customHeight="1">
      <c r="A100" s="403" t="s">
        <v>451</v>
      </c>
      <c r="B100" s="404">
        <v>6245.24</v>
      </c>
      <c r="C100" s="470">
        <v>6245.24</v>
      </c>
      <c r="D100" s="470">
        <v>6245.24</v>
      </c>
      <c r="E100" s="470">
        <v>6245.24</v>
      </c>
      <c r="F100" s="471"/>
      <c r="G100" s="472">
        <v>-6.0E-4</v>
      </c>
      <c r="J100" s="473" t="s">
        <v>451</v>
      </c>
      <c r="K100" s="406">
        <v>63.9</v>
      </c>
      <c r="L100" s="474">
        <v>63.9</v>
      </c>
      <c r="M100" s="474">
        <v>63.9</v>
      </c>
      <c r="N100" s="474">
        <v>63.9</v>
      </c>
      <c r="O100" s="474" t="s">
        <v>2748</v>
      </c>
      <c r="P100" s="475">
        <v>0.0</v>
      </c>
      <c r="Q100" s="56"/>
    </row>
    <row r="101" ht="15.75" customHeight="1">
      <c r="A101" s="403" t="s">
        <v>452</v>
      </c>
      <c r="B101" s="404">
        <v>6249.29</v>
      </c>
      <c r="C101" s="470">
        <v>6249.29</v>
      </c>
      <c r="D101" s="470">
        <v>6249.29</v>
      </c>
      <c r="E101" s="470">
        <v>6249.29</v>
      </c>
      <c r="F101" s="471"/>
      <c r="G101" s="472">
        <v>-0.002</v>
      </c>
      <c r="J101" s="473" t="s">
        <v>452</v>
      </c>
      <c r="K101" s="406">
        <v>63.9</v>
      </c>
      <c r="L101" s="474">
        <v>63.9</v>
      </c>
      <c r="M101" s="474">
        <v>63.9</v>
      </c>
      <c r="N101" s="474">
        <v>63.9</v>
      </c>
      <c r="O101" s="474" t="s">
        <v>2749</v>
      </c>
      <c r="P101" s="475">
        <v>0.0</v>
      </c>
      <c r="Q101" s="56"/>
    </row>
    <row r="102" ht="15.75" customHeight="1">
      <c r="A102" s="403" t="s">
        <v>453</v>
      </c>
      <c r="B102" s="404">
        <v>6261.99</v>
      </c>
      <c r="C102" s="470">
        <v>6261.99</v>
      </c>
      <c r="D102" s="470">
        <v>6261.99</v>
      </c>
      <c r="E102" s="470">
        <v>6261.99</v>
      </c>
      <c r="F102" s="471"/>
      <c r="G102" s="472">
        <v>2.0E-4</v>
      </c>
      <c r="J102" s="473" t="s">
        <v>453</v>
      </c>
      <c r="K102" s="406">
        <v>63.9</v>
      </c>
      <c r="L102" s="474">
        <v>63.9</v>
      </c>
      <c r="M102" s="474">
        <v>63.9</v>
      </c>
      <c r="N102" s="474">
        <v>63.9</v>
      </c>
      <c r="O102" s="474" t="s">
        <v>2750</v>
      </c>
      <c r="P102" s="475">
        <v>0.0</v>
      </c>
      <c r="Q102" s="56"/>
    </row>
    <row r="103" ht="15.75" customHeight="1">
      <c r="A103" s="403" t="s">
        <v>454</v>
      </c>
      <c r="B103" s="404">
        <v>6261.03</v>
      </c>
      <c r="C103" s="470">
        <v>6261.03</v>
      </c>
      <c r="D103" s="470">
        <v>6261.03</v>
      </c>
      <c r="E103" s="470">
        <v>6261.03</v>
      </c>
      <c r="F103" s="471"/>
      <c r="G103" s="472">
        <v>0.0016</v>
      </c>
      <c r="J103" s="473" t="s">
        <v>454</v>
      </c>
      <c r="K103" s="406">
        <v>63.9</v>
      </c>
      <c r="L103" s="474">
        <v>63.9</v>
      </c>
      <c r="M103" s="474">
        <v>63.9</v>
      </c>
      <c r="N103" s="474">
        <v>63.9</v>
      </c>
      <c r="O103" s="474" t="s">
        <v>2751</v>
      </c>
      <c r="P103" s="475">
        <v>0.0</v>
      </c>
      <c r="Q103" s="56"/>
    </row>
    <row r="104" ht="15.75" customHeight="1">
      <c r="A104" s="403" t="s">
        <v>455</v>
      </c>
      <c r="B104" s="404">
        <v>6251.17</v>
      </c>
      <c r="C104" s="470">
        <v>6251.17</v>
      </c>
      <c r="D104" s="470">
        <v>6251.17</v>
      </c>
      <c r="E104" s="470">
        <v>6251.17</v>
      </c>
      <c r="F104" s="471"/>
      <c r="G104" s="472">
        <v>-0.0025</v>
      </c>
      <c r="J104" s="473" t="s">
        <v>455</v>
      </c>
      <c r="K104" s="406">
        <v>63.9</v>
      </c>
      <c r="L104" s="474">
        <v>63.9</v>
      </c>
      <c r="M104" s="474">
        <v>63.9</v>
      </c>
      <c r="N104" s="474">
        <v>63.9</v>
      </c>
      <c r="O104" s="474" t="s">
        <v>2742</v>
      </c>
      <c r="P104" s="475">
        <v>0.0</v>
      </c>
      <c r="Q104" s="56"/>
    </row>
    <row r="105" ht="15.75" customHeight="1">
      <c r="A105" s="403" t="s">
        <v>456</v>
      </c>
      <c r="B105" s="404">
        <v>6266.85</v>
      </c>
      <c r="C105" s="470">
        <v>6266.85</v>
      </c>
      <c r="D105" s="470">
        <v>6266.85</v>
      </c>
      <c r="E105" s="470">
        <v>6266.85</v>
      </c>
      <c r="F105" s="471"/>
      <c r="G105" s="472">
        <v>6.0E-4</v>
      </c>
      <c r="J105" s="473" t="s">
        <v>456</v>
      </c>
      <c r="K105" s="406">
        <v>63.9</v>
      </c>
      <c r="L105" s="474">
        <v>63.9</v>
      </c>
      <c r="M105" s="474">
        <v>63.9</v>
      </c>
      <c r="N105" s="474">
        <v>63.9</v>
      </c>
      <c r="O105" s="474" t="s">
        <v>2743</v>
      </c>
      <c r="P105" s="475">
        <v>0.0</v>
      </c>
      <c r="Q105" s="56"/>
    </row>
    <row r="106" ht="15.75" customHeight="1">
      <c r="A106" s="403" t="s">
        <v>457</v>
      </c>
      <c r="B106" s="404">
        <v>6262.87</v>
      </c>
      <c r="C106" s="470">
        <v>6262.87</v>
      </c>
      <c r="D106" s="470">
        <v>6262.87</v>
      </c>
      <c r="E106" s="470">
        <v>6262.87</v>
      </c>
      <c r="F106" s="471"/>
      <c r="G106" s="472">
        <v>-2.0E-4</v>
      </c>
      <c r="J106" s="473" t="s">
        <v>457</v>
      </c>
      <c r="K106" s="406">
        <v>63.9</v>
      </c>
      <c r="L106" s="474">
        <v>63.9</v>
      </c>
      <c r="M106" s="474">
        <v>63.9</v>
      </c>
      <c r="N106" s="474">
        <v>63.9</v>
      </c>
      <c r="O106" s="474" t="s">
        <v>2752</v>
      </c>
      <c r="P106" s="475">
        <v>0.0</v>
      </c>
      <c r="Q106" s="56"/>
    </row>
    <row r="107" ht="15.75" customHeight="1">
      <c r="A107" s="403" t="s">
        <v>458</v>
      </c>
      <c r="B107" s="404">
        <v>6263.87</v>
      </c>
      <c r="C107" s="470">
        <v>6263.87</v>
      </c>
      <c r="D107" s="470">
        <v>6263.87</v>
      </c>
      <c r="E107" s="470">
        <v>6263.87</v>
      </c>
      <c r="F107" s="471"/>
      <c r="G107" s="472">
        <v>-1.0E-4</v>
      </c>
      <c r="J107" s="473" t="s">
        <v>458</v>
      </c>
      <c r="K107" s="406">
        <v>63.9</v>
      </c>
      <c r="L107" s="474">
        <v>63.9</v>
      </c>
      <c r="M107" s="474">
        <v>63.9</v>
      </c>
      <c r="N107" s="474">
        <v>63.9</v>
      </c>
      <c r="O107" s="474" t="s">
        <v>2753</v>
      </c>
      <c r="P107" s="475">
        <v>0.0</v>
      </c>
      <c r="Q107" s="56"/>
    </row>
    <row r="108" ht="15.75" customHeight="1">
      <c r="A108" s="403" t="s">
        <v>459</v>
      </c>
      <c r="B108" s="404">
        <v>6264.35</v>
      </c>
      <c r="C108" s="470">
        <v>6264.35</v>
      </c>
      <c r="D108" s="470">
        <v>6264.35</v>
      </c>
      <c r="E108" s="470">
        <v>6264.35</v>
      </c>
      <c r="F108" s="471"/>
      <c r="G108" s="472">
        <v>0.0019</v>
      </c>
      <c r="J108" s="473" t="s">
        <v>459</v>
      </c>
      <c r="K108" s="406">
        <v>63.9</v>
      </c>
      <c r="L108" s="474">
        <v>63.9</v>
      </c>
      <c r="M108" s="474">
        <v>63.9</v>
      </c>
      <c r="N108" s="474">
        <v>63.9</v>
      </c>
      <c r="O108" s="474" t="s">
        <v>2754</v>
      </c>
      <c r="P108" s="475">
        <v>0.0</v>
      </c>
      <c r="Q108" s="56"/>
    </row>
    <row r="109" ht="15.75" customHeight="1">
      <c r="A109" s="403" t="s">
        <v>460</v>
      </c>
      <c r="B109" s="404">
        <v>6252.56</v>
      </c>
      <c r="C109" s="470">
        <v>6252.56</v>
      </c>
      <c r="D109" s="470">
        <v>6252.56</v>
      </c>
      <c r="E109" s="470">
        <v>6252.56</v>
      </c>
      <c r="F109" s="471"/>
      <c r="G109" s="472">
        <v>3.0E-4</v>
      </c>
      <c r="J109" s="473" t="s">
        <v>460</v>
      </c>
      <c r="K109" s="406">
        <v>63.9</v>
      </c>
      <c r="L109" s="474">
        <v>63.9</v>
      </c>
      <c r="M109" s="474">
        <v>63.9</v>
      </c>
      <c r="N109" s="474">
        <v>63.9</v>
      </c>
      <c r="O109" s="474" t="s">
        <v>2735</v>
      </c>
      <c r="P109" s="475">
        <v>0.0</v>
      </c>
      <c r="Q109" s="56"/>
    </row>
    <row r="110" ht="15.75" customHeight="1">
      <c r="A110" s="403" t="s">
        <v>461</v>
      </c>
      <c r="B110" s="404">
        <v>6250.47</v>
      </c>
      <c r="C110" s="470">
        <v>6250.47</v>
      </c>
      <c r="D110" s="470">
        <v>6250.47</v>
      </c>
      <c r="E110" s="470">
        <v>6250.47</v>
      </c>
      <c r="F110" s="471"/>
      <c r="G110" s="472">
        <v>5.0E-4</v>
      </c>
      <c r="J110" s="473" t="s">
        <v>461</v>
      </c>
      <c r="K110" s="406">
        <v>63.9</v>
      </c>
      <c r="L110" s="474">
        <v>63.9</v>
      </c>
      <c r="M110" s="474">
        <v>63.9</v>
      </c>
      <c r="N110" s="474">
        <v>63.9</v>
      </c>
      <c r="O110" s="474" t="s">
        <v>2755</v>
      </c>
      <c r="P110" s="475">
        <v>0.0</v>
      </c>
      <c r="Q110" s="56"/>
    </row>
    <row r="111" ht="15.75" customHeight="1">
      <c r="A111" s="403" t="s">
        <v>462</v>
      </c>
      <c r="B111" s="404">
        <v>6247.57</v>
      </c>
      <c r="C111" s="470">
        <v>6247.57</v>
      </c>
      <c r="D111" s="470">
        <v>6247.57</v>
      </c>
      <c r="E111" s="470">
        <v>6247.57</v>
      </c>
      <c r="F111" s="471"/>
      <c r="G111" s="472">
        <v>5.0E-4</v>
      </c>
      <c r="J111" s="473" t="s">
        <v>462</v>
      </c>
      <c r="K111" s="406">
        <v>63.9</v>
      </c>
      <c r="L111" s="474">
        <v>63.9</v>
      </c>
      <c r="M111" s="474">
        <v>63.9</v>
      </c>
      <c r="N111" s="474">
        <v>63.9</v>
      </c>
      <c r="O111" s="474" t="s">
        <v>2756</v>
      </c>
      <c r="P111" s="475">
        <v>0.0</v>
      </c>
      <c r="Q111" s="56"/>
    </row>
    <row r="112" ht="15.75" customHeight="1">
      <c r="A112" s="403" t="s">
        <v>463</v>
      </c>
      <c r="B112" s="404">
        <v>6244.4</v>
      </c>
      <c r="C112" s="470">
        <v>6244.4</v>
      </c>
      <c r="D112" s="470">
        <v>6244.4</v>
      </c>
      <c r="E112" s="470">
        <v>6244.4</v>
      </c>
      <c r="F112" s="471"/>
      <c r="G112" s="472">
        <v>0.0034</v>
      </c>
      <c r="J112" s="473" t="s">
        <v>463</v>
      </c>
      <c r="K112" s="406">
        <v>63.9</v>
      </c>
      <c r="L112" s="474">
        <v>63.9</v>
      </c>
      <c r="M112" s="474">
        <v>63.9</v>
      </c>
      <c r="N112" s="474">
        <v>63.9</v>
      </c>
      <c r="O112" s="474" t="s">
        <v>2757</v>
      </c>
      <c r="P112" s="475">
        <v>0.0</v>
      </c>
      <c r="Q112" s="56"/>
    </row>
    <row r="113" ht="15.75" customHeight="1">
      <c r="A113" s="403" t="s">
        <v>464</v>
      </c>
      <c r="B113" s="404">
        <v>6223.03</v>
      </c>
      <c r="C113" s="470">
        <v>6223.03</v>
      </c>
      <c r="D113" s="470">
        <v>6223.03</v>
      </c>
      <c r="E113" s="470">
        <v>6223.03</v>
      </c>
      <c r="F113" s="471"/>
      <c r="G113" s="472">
        <v>7.0E-4</v>
      </c>
      <c r="J113" s="473" t="s">
        <v>464</v>
      </c>
      <c r="K113" s="406">
        <v>63.9</v>
      </c>
      <c r="L113" s="474">
        <v>63.9</v>
      </c>
      <c r="M113" s="474">
        <v>63.9</v>
      </c>
      <c r="N113" s="474">
        <v>63.9</v>
      </c>
      <c r="O113" s="474" t="s">
        <v>2758</v>
      </c>
      <c r="P113" s="475">
        <v>0.0</v>
      </c>
      <c r="Q113" s="56"/>
    </row>
    <row r="114" ht="15.75" customHeight="1">
      <c r="A114" s="403" t="s">
        <v>465</v>
      </c>
      <c r="B114" s="404">
        <v>6202.81</v>
      </c>
      <c r="C114" s="470">
        <v>6202.81</v>
      </c>
      <c r="D114" s="470">
        <v>6202.81</v>
      </c>
      <c r="E114" s="470">
        <v>6202.81</v>
      </c>
      <c r="F114" s="471"/>
      <c r="G114" s="472">
        <v>-0.0011</v>
      </c>
      <c r="J114" s="473" t="s">
        <v>465</v>
      </c>
      <c r="K114" s="406">
        <v>63.9</v>
      </c>
      <c r="L114" s="474">
        <v>63.9</v>
      </c>
      <c r="M114" s="474">
        <v>63.9</v>
      </c>
      <c r="N114" s="474">
        <v>63.9</v>
      </c>
      <c r="O114" s="474" t="s">
        <v>2759</v>
      </c>
      <c r="P114" s="475">
        <v>0.0</v>
      </c>
      <c r="Q114" s="56"/>
    </row>
    <row r="115" ht="15.75" customHeight="1">
      <c r="A115" s="403" t="s">
        <v>466</v>
      </c>
      <c r="B115" s="404">
        <v>6233.71</v>
      </c>
      <c r="C115" s="470">
        <v>6233.71</v>
      </c>
      <c r="D115" s="470">
        <v>6233.71</v>
      </c>
      <c r="E115" s="470">
        <v>6233.71</v>
      </c>
      <c r="F115" s="471"/>
      <c r="G115" s="472">
        <v>0.0015</v>
      </c>
      <c r="J115" s="473" t="s">
        <v>466</v>
      </c>
      <c r="K115" s="406">
        <v>63.9</v>
      </c>
      <c r="L115" s="474">
        <v>63.9</v>
      </c>
      <c r="M115" s="474">
        <v>63.9</v>
      </c>
      <c r="N115" s="474">
        <v>63.9</v>
      </c>
      <c r="O115" s="474" t="s">
        <v>2760</v>
      </c>
      <c r="P115" s="475">
        <v>0.0</v>
      </c>
      <c r="Q115" s="56"/>
    </row>
    <row r="116" ht="15.75" customHeight="1">
      <c r="A116" s="403" t="s">
        <v>467</v>
      </c>
      <c r="B116" s="404">
        <v>6224.47</v>
      </c>
      <c r="C116" s="470">
        <v>6224.47</v>
      </c>
      <c r="D116" s="470">
        <v>6224.47</v>
      </c>
      <c r="E116" s="470">
        <v>6224.47</v>
      </c>
      <c r="F116" s="471"/>
      <c r="G116" s="472">
        <v>4.0E-4</v>
      </c>
      <c r="J116" s="473" t="s">
        <v>467</v>
      </c>
      <c r="K116" s="406">
        <v>63.9</v>
      </c>
      <c r="L116" s="474">
        <v>63.9</v>
      </c>
      <c r="M116" s="474">
        <v>63.9</v>
      </c>
      <c r="N116" s="474">
        <v>63.9</v>
      </c>
      <c r="O116" s="474" t="s">
        <v>2761</v>
      </c>
      <c r="P116" s="475">
        <v>0.0</v>
      </c>
      <c r="Q116" s="56"/>
    </row>
    <row r="117" ht="15.75" customHeight="1">
      <c r="A117" s="403" t="s">
        <v>468</v>
      </c>
      <c r="B117" s="404">
        <v>6221.73</v>
      </c>
      <c r="C117" s="470">
        <v>6221.73</v>
      </c>
      <c r="D117" s="470">
        <v>6221.73</v>
      </c>
      <c r="E117" s="470">
        <v>6221.73</v>
      </c>
      <c r="F117" s="471"/>
      <c r="G117" s="472">
        <v>-8.0E-4</v>
      </c>
      <c r="J117" s="473" t="s">
        <v>468</v>
      </c>
      <c r="K117" s="406">
        <v>63.9</v>
      </c>
      <c r="L117" s="474">
        <v>63.9</v>
      </c>
      <c r="M117" s="474">
        <v>63.9</v>
      </c>
      <c r="N117" s="474">
        <v>63.9</v>
      </c>
      <c r="O117" s="474" t="s">
        <v>2762</v>
      </c>
      <c r="P117" s="475">
        <v>0.0</v>
      </c>
      <c r="Q117" s="56"/>
    </row>
    <row r="118" ht="15.75" customHeight="1">
      <c r="A118" s="403" t="s">
        <v>469</v>
      </c>
      <c r="B118" s="404">
        <v>6257.15</v>
      </c>
      <c r="C118" s="470">
        <v>6257.15</v>
      </c>
      <c r="D118" s="470">
        <v>6257.15</v>
      </c>
      <c r="E118" s="470">
        <v>6257.15</v>
      </c>
      <c r="F118" s="471"/>
      <c r="G118" s="472">
        <v>-2.0E-4</v>
      </c>
      <c r="J118" s="473" t="s">
        <v>469</v>
      </c>
      <c r="K118" s="406">
        <v>63.9</v>
      </c>
      <c r="L118" s="474">
        <v>63.9</v>
      </c>
      <c r="M118" s="474">
        <v>63.9</v>
      </c>
      <c r="N118" s="474">
        <v>63.9</v>
      </c>
      <c r="O118" s="474" t="s">
        <v>2743</v>
      </c>
      <c r="P118" s="475">
        <v>0.0</v>
      </c>
      <c r="Q118" s="56"/>
    </row>
    <row r="119" ht="15.75" customHeight="1">
      <c r="A119" s="403" t="s">
        <v>470</v>
      </c>
      <c r="B119" s="404">
        <v>6258.18</v>
      </c>
      <c r="C119" s="470">
        <v>6258.18</v>
      </c>
      <c r="D119" s="470">
        <v>6258.18</v>
      </c>
      <c r="E119" s="470">
        <v>6258.18</v>
      </c>
      <c r="F119" s="471"/>
      <c r="G119" s="472">
        <v>0.002</v>
      </c>
      <c r="J119" s="473" t="s">
        <v>470</v>
      </c>
      <c r="K119" s="406">
        <v>63.9</v>
      </c>
      <c r="L119" s="474">
        <v>63.9</v>
      </c>
      <c r="M119" s="474">
        <v>63.9</v>
      </c>
      <c r="N119" s="474">
        <v>63.9</v>
      </c>
      <c r="O119" s="474" t="s">
        <v>2763</v>
      </c>
      <c r="P119" s="475">
        <v>0.0</v>
      </c>
      <c r="Q119" s="56"/>
    </row>
    <row r="120" ht="15.75" customHeight="1">
      <c r="A120" s="403" t="s">
        <v>471</v>
      </c>
      <c r="B120" s="404">
        <v>6245.81</v>
      </c>
      <c r="C120" s="470">
        <v>6245.81</v>
      </c>
      <c r="D120" s="470">
        <v>6245.81</v>
      </c>
      <c r="E120" s="470">
        <v>6245.81</v>
      </c>
      <c r="F120" s="471"/>
      <c r="G120" s="472">
        <v>0.0</v>
      </c>
      <c r="J120" s="473" t="s">
        <v>471</v>
      </c>
      <c r="K120" s="406">
        <v>63.9</v>
      </c>
      <c r="L120" s="474">
        <v>63.9</v>
      </c>
      <c r="M120" s="474">
        <v>63.9</v>
      </c>
      <c r="N120" s="474">
        <v>63.9</v>
      </c>
      <c r="O120" s="474" t="s">
        <v>2764</v>
      </c>
      <c r="P120" s="475">
        <v>0.0</v>
      </c>
      <c r="Q120" s="56"/>
    </row>
    <row r="121" ht="15.75" customHeight="1">
      <c r="A121" s="403" t="s">
        <v>472</v>
      </c>
      <c r="B121" s="404">
        <v>6245.81</v>
      </c>
      <c r="C121" s="470">
        <v>6245.81</v>
      </c>
      <c r="D121" s="470">
        <v>6245.81</v>
      </c>
      <c r="E121" s="470">
        <v>6245.81</v>
      </c>
      <c r="F121" s="471"/>
      <c r="G121" s="472">
        <v>-0.0042</v>
      </c>
      <c r="J121" s="473" t="s">
        <v>472</v>
      </c>
      <c r="K121" s="406">
        <v>63.9</v>
      </c>
      <c r="L121" s="474">
        <v>63.9</v>
      </c>
      <c r="M121" s="474">
        <v>63.9</v>
      </c>
      <c r="N121" s="474">
        <v>63.9</v>
      </c>
      <c r="O121" s="474" t="s">
        <v>2765</v>
      </c>
      <c r="P121" s="475">
        <v>0.0</v>
      </c>
      <c r="Q121" s="56"/>
    </row>
    <row r="122" ht="15.75" customHeight="1">
      <c r="A122" s="403" t="s">
        <v>473</v>
      </c>
      <c r="B122" s="404">
        <v>6271.84</v>
      </c>
      <c r="C122" s="470">
        <v>6271.84</v>
      </c>
      <c r="D122" s="470">
        <v>6271.84</v>
      </c>
      <c r="E122" s="470">
        <v>6271.84</v>
      </c>
      <c r="F122" s="471"/>
      <c r="G122" s="472">
        <v>-3.0E-4</v>
      </c>
      <c r="J122" s="473" t="s">
        <v>473</v>
      </c>
      <c r="K122" s="406">
        <v>63.9</v>
      </c>
      <c r="L122" s="474">
        <v>63.9</v>
      </c>
      <c r="M122" s="474">
        <v>63.9</v>
      </c>
      <c r="N122" s="474">
        <v>63.9</v>
      </c>
      <c r="O122" s="474" t="s">
        <v>2764</v>
      </c>
      <c r="P122" s="475">
        <v>0.0</v>
      </c>
      <c r="Q122" s="56"/>
    </row>
    <row r="123" ht="15.75" customHeight="1">
      <c r="A123" s="403" t="s">
        <v>474</v>
      </c>
      <c r="B123" s="404">
        <v>6276.66</v>
      </c>
      <c r="C123" s="470">
        <v>6276.66</v>
      </c>
      <c r="D123" s="470">
        <v>6276.66</v>
      </c>
      <c r="E123" s="470">
        <v>6276.66</v>
      </c>
      <c r="F123" s="471"/>
      <c r="G123" s="472">
        <v>-2.0E-4</v>
      </c>
      <c r="J123" s="473" t="s">
        <v>474</v>
      </c>
      <c r="K123" s="406">
        <v>63.9</v>
      </c>
      <c r="L123" s="474">
        <v>63.9</v>
      </c>
      <c r="M123" s="474">
        <v>63.9</v>
      </c>
      <c r="N123" s="474">
        <v>63.9</v>
      </c>
      <c r="O123" s="474" t="s">
        <v>2766</v>
      </c>
      <c r="P123" s="475">
        <v>0.0</v>
      </c>
      <c r="Q123" s="56"/>
    </row>
    <row r="124" ht="15.75" customHeight="1">
      <c r="A124" s="403" t="s">
        <v>475</v>
      </c>
      <c r="B124" s="404">
        <v>6277.63</v>
      </c>
      <c r="C124" s="470">
        <v>6277.63</v>
      </c>
      <c r="D124" s="470">
        <v>6277.63</v>
      </c>
      <c r="E124" s="470">
        <v>6277.63</v>
      </c>
      <c r="F124" s="471"/>
      <c r="G124" s="472">
        <v>0.0016</v>
      </c>
      <c r="J124" s="473" t="s">
        <v>475</v>
      </c>
      <c r="K124" s="406">
        <v>63.9</v>
      </c>
      <c r="L124" s="474">
        <v>63.9</v>
      </c>
      <c r="M124" s="474">
        <v>64.0</v>
      </c>
      <c r="N124" s="474">
        <v>63.9</v>
      </c>
      <c r="O124" s="474" t="s">
        <v>2767</v>
      </c>
      <c r="P124" s="475">
        <v>0.0</v>
      </c>
      <c r="Q124" s="56"/>
    </row>
    <row r="125" ht="15.75" customHeight="1">
      <c r="A125" s="403" t="s">
        <v>476</v>
      </c>
      <c r="B125" s="404">
        <v>6267.9</v>
      </c>
      <c r="C125" s="470">
        <v>6267.9</v>
      </c>
      <c r="D125" s="470">
        <v>6267.9</v>
      </c>
      <c r="E125" s="470">
        <v>6267.9</v>
      </c>
      <c r="F125" s="471"/>
      <c r="G125" s="472">
        <v>-9.0E-4</v>
      </c>
      <c r="J125" s="473" t="s">
        <v>476</v>
      </c>
      <c r="K125" s="406">
        <v>63.9</v>
      </c>
      <c r="L125" s="474">
        <v>63.9</v>
      </c>
      <c r="M125" s="474">
        <v>63.9</v>
      </c>
      <c r="N125" s="474">
        <v>63.9</v>
      </c>
      <c r="O125" s="474" t="s">
        <v>2768</v>
      </c>
      <c r="P125" s="475">
        <v>0.0</v>
      </c>
      <c r="Q125" s="56"/>
    </row>
    <row r="126" ht="15.75" customHeight="1">
      <c r="A126" s="403" t="s">
        <v>477</v>
      </c>
      <c r="B126" s="404">
        <v>6273.72</v>
      </c>
      <c r="C126" s="470">
        <v>6273.72</v>
      </c>
      <c r="D126" s="470">
        <v>6273.72</v>
      </c>
      <c r="E126" s="470">
        <v>6273.72</v>
      </c>
      <c r="F126" s="471"/>
      <c r="G126" s="472">
        <v>-8.0E-4</v>
      </c>
      <c r="J126" s="473" t="s">
        <v>477</v>
      </c>
      <c r="K126" s="406">
        <v>63.9</v>
      </c>
      <c r="L126" s="474">
        <v>63.9</v>
      </c>
      <c r="M126" s="474">
        <v>63.9</v>
      </c>
      <c r="N126" s="474">
        <v>63.9</v>
      </c>
      <c r="O126" s="474" t="s">
        <v>2769</v>
      </c>
      <c r="P126" s="475">
        <v>0.0</v>
      </c>
      <c r="Q126" s="56"/>
    </row>
    <row r="127" ht="15.75" customHeight="1">
      <c r="A127" s="403" t="s">
        <v>478</v>
      </c>
      <c r="B127" s="404">
        <v>6278.66</v>
      </c>
      <c r="C127" s="470">
        <v>6278.66</v>
      </c>
      <c r="D127" s="470">
        <v>6278.66</v>
      </c>
      <c r="E127" s="470">
        <v>6278.66</v>
      </c>
      <c r="F127" s="471"/>
      <c r="G127" s="472">
        <v>3.0E-4</v>
      </c>
      <c r="J127" s="473" t="s">
        <v>478</v>
      </c>
      <c r="K127" s="406">
        <v>63.9</v>
      </c>
      <c r="L127" s="474">
        <v>63.9</v>
      </c>
      <c r="M127" s="474">
        <v>63.9</v>
      </c>
      <c r="N127" s="474">
        <v>63.9</v>
      </c>
      <c r="O127" s="474" t="s">
        <v>2770</v>
      </c>
      <c r="P127" s="475">
        <v>0.0</v>
      </c>
      <c r="Q127" s="56"/>
    </row>
    <row r="128" ht="15.75" customHeight="1">
      <c r="A128" s="403" t="s">
        <v>479</v>
      </c>
      <c r="B128" s="404">
        <v>6276.73</v>
      </c>
      <c r="C128" s="470">
        <v>6276.73</v>
      </c>
      <c r="D128" s="470">
        <v>6276.73</v>
      </c>
      <c r="E128" s="470">
        <v>6276.73</v>
      </c>
      <c r="F128" s="471"/>
      <c r="G128" s="472">
        <v>1.0E-4</v>
      </c>
      <c r="J128" s="473" t="s">
        <v>479</v>
      </c>
      <c r="K128" s="406">
        <v>63.9</v>
      </c>
      <c r="L128" s="474">
        <v>63.9</v>
      </c>
      <c r="M128" s="474">
        <v>63.9</v>
      </c>
      <c r="N128" s="474">
        <v>63.9</v>
      </c>
      <c r="O128" s="474" t="s">
        <v>2758</v>
      </c>
      <c r="P128" s="475">
        <v>0.0</v>
      </c>
      <c r="Q128" s="56"/>
    </row>
    <row r="129" ht="15.75" customHeight="1">
      <c r="A129" s="403" t="s">
        <v>480</v>
      </c>
      <c r="B129" s="404">
        <v>6275.83</v>
      </c>
      <c r="C129" s="470">
        <v>6275.83</v>
      </c>
      <c r="D129" s="470">
        <v>6275.83</v>
      </c>
      <c r="E129" s="470">
        <v>6275.83</v>
      </c>
      <c r="F129" s="471"/>
      <c r="G129" s="472">
        <v>-0.0011</v>
      </c>
      <c r="J129" s="473" t="s">
        <v>480</v>
      </c>
      <c r="K129" s="406">
        <v>63.9</v>
      </c>
      <c r="L129" s="474">
        <v>63.9</v>
      </c>
      <c r="M129" s="474">
        <v>63.9</v>
      </c>
      <c r="N129" s="474">
        <v>63.9</v>
      </c>
      <c r="O129" s="474" t="s">
        <v>2771</v>
      </c>
      <c r="P129" s="475">
        <v>0.0</v>
      </c>
      <c r="Q129" s="56"/>
    </row>
    <row r="130" ht="15.75" customHeight="1">
      <c r="A130" s="403" t="s">
        <v>481</v>
      </c>
      <c r="B130" s="404">
        <v>6282.48</v>
      </c>
      <c r="C130" s="470">
        <v>6282.48</v>
      </c>
      <c r="D130" s="470">
        <v>6282.48</v>
      </c>
      <c r="E130" s="470">
        <v>6282.48</v>
      </c>
      <c r="F130" s="471"/>
      <c r="G130" s="472">
        <v>7.0E-4</v>
      </c>
      <c r="J130" s="473" t="s">
        <v>481</v>
      </c>
      <c r="K130" s="406">
        <v>63.9</v>
      </c>
      <c r="L130" s="474">
        <v>63.9</v>
      </c>
      <c r="M130" s="474">
        <v>63.9</v>
      </c>
      <c r="N130" s="474">
        <v>63.9</v>
      </c>
      <c r="O130" s="474" t="s">
        <v>2772</v>
      </c>
      <c r="P130" s="475">
        <v>0.0</v>
      </c>
      <c r="Q130" s="56"/>
    </row>
    <row r="131" ht="15.75" customHeight="1">
      <c r="A131" s="403" t="s">
        <v>482</v>
      </c>
      <c r="B131" s="404">
        <v>6277.89</v>
      </c>
      <c r="C131" s="470">
        <v>6277.89</v>
      </c>
      <c r="D131" s="470">
        <v>6277.89</v>
      </c>
      <c r="E131" s="470">
        <v>6277.89</v>
      </c>
      <c r="F131" s="471"/>
      <c r="G131" s="472">
        <v>-0.0018</v>
      </c>
      <c r="J131" s="473" t="s">
        <v>482</v>
      </c>
      <c r="K131" s="406">
        <v>63.9</v>
      </c>
      <c r="L131" s="474">
        <v>63.9</v>
      </c>
      <c r="M131" s="474">
        <v>63.9</v>
      </c>
      <c r="N131" s="474">
        <v>63.9</v>
      </c>
      <c r="O131" s="474" t="s">
        <v>2773</v>
      </c>
      <c r="P131" s="475">
        <v>0.0</v>
      </c>
      <c r="Q131" s="56"/>
    </row>
    <row r="132" ht="15.75" customHeight="1">
      <c r="A132" s="403" t="s">
        <v>483</v>
      </c>
      <c r="B132" s="404">
        <v>6289.01</v>
      </c>
      <c r="C132" s="470">
        <v>6289.01</v>
      </c>
      <c r="D132" s="470">
        <v>6289.01</v>
      </c>
      <c r="E132" s="470">
        <v>6289.01</v>
      </c>
      <c r="F132" s="471"/>
      <c r="G132" s="472">
        <v>0.0017</v>
      </c>
      <c r="J132" s="473" t="s">
        <v>483</v>
      </c>
      <c r="K132" s="406">
        <v>63.9</v>
      </c>
      <c r="L132" s="474">
        <v>63.9</v>
      </c>
      <c r="M132" s="474">
        <v>63.9</v>
      </c>
      <c r="N132" s="474">
        <v>63.9</v>
      </c>
      <c r="O132" s="474" t="s">
        <v>2774</v>
      </c>
      <c r="P132" s="475">
        <v>0.0</v>
      </c>
      <c r="Q132" s="56"/>
    </row>
    <row r="133" ht="15.75" customHeight="1">
      <c r="A133" s="403" t="s">
        <v>484</v>
      </c>
      <c r="B133" s="404">
        <v>6278.51</v>
      </c>
      <c r="C133" s="470">
        <v>6278.51</v>
      </c>
      <c r="D133" s="470">
        <v>6278.51</v>
      </c>
      <c r="E133" s="470">
        <v>6278.51</v>
      </c>
      <c r="F133" s="471"/>
      <c r="G133" s="472">
        <v>8.0E-4</v>
      </c>
      <c r="J133" s="473" t="s">
        <v>484</v>
      </c>
      <c r="K133" s="406">
        <v>63.9</v>
      </c>
      <c r="L133" s="474">
        <v>63.9</v>
      </c>
      <c r="M133" s="474">
        <v>63.9</v>
      </c>
      <c r="N133" s="474">
        <v>63.9</v>
      </c>
      <c r="O133" s="474" t="s">
        <v>2775</v>
      </c>
      <c r="P133" s="475">
        <v>0.0</v>
      </c>
      <c r="Q133" s="56"/>
    </row>
    <row r="134" ht="15.75" customHeight="1">
      <c r="A134" s="403" t="s">
        <v>485</v>
      </c>
      <c r="B134" s="404">
        <v>6273.71</v>
      </c>
      <c r="C134" s="470">
        <v>6273.71</v>
      </c>
      <c r="D134" s="470">
        <v>6273.71</v>
      </c>
      <c r="E134" s="470">
        <v>6273.71</v>
      </c>
      <c r="F134" s="471"/>
      <c r="G134" s="472">
        <v>0.0014</v>
      </c>
      <c r="J134" s="473" t="s">
        <v>485</v>
      </c>
      <c r="K134" s="406">
        <v>63.9</v>
      </c>
      <c r="L134" s="474">
        <v>63.9</v>
      </c>
      <c r="M134" s="474">
        <v>63.9</v>
      </c>
      <c r="N134" s="474">
        <v>63.9</v>
      </c>
      <c r="O134" s="474" t="s">
        <v>2776</v>
      </c>
      <c r="P134" s="475">
        <v>0.0</v>
      </c>
      <c r="Q134" s="56"/>
    </row>
    <row r="135" ht="15.75" customHeight="1">
      <c r="A135" s="403" t="s">
        <v>486</v>
      </c>
      <c r="B135" s="404">
        <v>6265.16</v>
      </c>
      <c r="C135" s="470">
        <v>6265.16</v>
      </c>
      <c r="D135" s="470">
        <v>6265.16</v>
      </c>
      <c r="E135" s="470">
        <v>6265.16</v>
      </c>
      <c r="F135" s="471"/>
      <c r="G135" s="472">
        <v>-7.0E-4</v>
      </c>
      <c r="J135" s="473" t="s">
        <v>486</v>
      </c>
      <c r="K135" s="406">
        <v>63.9</v>
      </c>
      <c r="L135" s="474">
        <v>63.9</v>
      </c>
      <c r="M135" s="474">
        <v>63.9</v>
      </c>
      <c r="N135" s="474">
        <v>63.9</v>
      </c>
      <c r="O135" s="474" t="s">
        <v>2777</v>
      </c>
      <c r="P135" s="475">
        <v>0.0</v>
      </c>
      <c r="Q135" s="56"/>
    </row>
    <row r="136" ht="15.75" customHeight="1">
      <c r="A136" s="403" t="s">
        <v>487</v>
      </c>
      <c r="B136" s="404">
        <v>6269.35</v>
      </c>
      <c r="C136" s="470">
        <v>6269.35</v>
      </c>
      <c r="D136" s="470">
        <v>6269.35</v>
      </c>
      <c r="E136" s="470">
        <v>6269.35</v>
      </c>
      <c r="F136" s="471"/>
      <c r="G136" s="472">
        <v>0.0021</v>
      </c>
      <c r="J136" s="473" t="s">
        <v>487</v>
      </c>
      <c r="K136" s="406">
        <v>63.9</v>
      </c>
      <c r="L136" s="474">
        <v>63.9</v>
      </c>
      <c r="M136" s="474">
        <v>63.9</v>
      </c>
      <c r="N136" s="474">
        <v>63.9</v>
      </c>
      <c r="O136" s="474" t="s">
        <v>2735</v>
      </c>
      <c r="P136" s="475">
        <v>0.0</v>
      </c>
      <c r="Q136" s="56"/>
    </row>
    <row r="137" ht="15.75" customHeight="1">
      <c r="A137" s="403" t="s">
        <v>488</v>
      </c>
      <c r="B137" s="404">
        <v>6256.19</v>
      </c>
      <c r="C137" s="470">
        <v>6256.19</v>
      </c>
      <c r="D137" s="470">
        <v>6256.19</v>
      </c>
      <c r="E137" s="470">
        <v>6256.19</v>
      </c>
      <c r="F137" s="471"/>
      <c r="G137" s="472">
        <v>0.0014</v>
      </c>
      <c r="J137" s="473" t="s">
        <v>488</v>
      </c>
      <c r="K137" s="406">
        <v>63.9</v>
      </c>
      <c r="L137" s="474">
        <v>63.9</v>
      </c>
      <c r="M137" s="474">
        <v>63.9</v>
      </c>
      <c r="N137" s="474">
        <v>63.9</v>
      </c>
      <c r="O137" s="474" t="s">
        <v>2778</v>
      </c>
      <c r="P137" s="475">
        <v>0.0</v>
      </c>
      <c r="Q137" s="56"/>
    </row>
    <row r="138" ht="15.75" customHeight="1">
      <c r="A138" s="403" t="s">
        <v>489</v>
      </c>
      <c r="B138" s="404">
        <v>6247.38</v>
      </c>
      <c r="C138" s="470">
        <v>6247.38</v>
      </c>
      <c r="D138" s="470">
        <v>6247.38</v>
      </c>
      <c r="E138" s="470">
        <v>6247.38</v>
      </c>
      <c r="F138" s="471"/>
      <c r="G138" s="472">
        <v>0.0029</v>
      </c>
      <c r="J138" s="473" t="s">
        <v>489</v>
      </c>
      <c r="K138" s="406">
        <v>63.9</v>
      </c>
      <c r="L138" s="474">
        <v>63.9</v>
      </c>
      <c r="M138" s="474">
        <v>63.9</v>
      </c>
      <c r="N138" s="474">
        <v>63.9</v>
      </c>
      <c r="O138" s="474" t="s">
        <v>2779</v>
      </c>
      <c r="P138" s="475">
        <v>0.0</v>
      </c>
      <c r="Q138" s="56"/>
    </row>
    <row r="139" ht="15.75" customHeight="1">
      <c r="A139" s="403" t="s">
        <v>490</v>
      </c>
      <c r="B139" s="404">
        <v>6261.72</v>
      </c>
      <c r="C139" s="470">
        <v>6261.72</v>
      </c>
      <c r="D139" s="470">
        <v>6261.72</v>
      </c>
      <c r="E139" s="470">
        <v>6261.72</v>
      </c>
      <c r="F139" s="471"/>
      <c r="G139" s="472">
        <v>-2.0E-4</v>
      </c>
      <c r="J139" s="473" t="s">
        <v>490</v>
      </c>
      <c r="K139" s="406">
        <v>63.9</v>
      </c>
      <c r="L139" s="474">
        <v>63.9</v>
      </c>
      <c r="M139" s="474">
        <v>63.9</v>
      </c>
      <c r="N139" s="474">
        <v>63.9</v>
      </c>
      <c r="O139" s="474" t="s">
        <v>2780</v>
      </c>
      <c r="P139" s="475">
        <v>0.0</v>
      </c>
      <c r="Q139" s="56"/>
    </row>
    <row r="140" ht="15.75" customHeight="1">
      <c r="A140" s="403" t="s">
        <v>491</v>
      </c>
      <c r="B140" s="404">
        <v>6262.79</v>
      </c>
      <c r="C140" s="470">
        <v>6262.79</v>
      </c>
      <c r="D140" s="470">
        <v>6262.79</v>
      </c>
      <c r="E140" s="470">
        <v>6262.79</v>
      </c>
      <c r="F140" s="471"/>
      <c r="G140" s="472">
        <v>1.0E-4</v>
      </c>
      <c r="J140" s="473" t="s">
        <v>491</v>
      </c>
      <c r="K140" s="406">
        <v>63.9</v>
      </c>
      <c r="L140" s="474">
        <v>63.9</v>
      </c>
      <c r="M140" s="474">
        <v>63.9</v>
      </c>
      <c r="N140" s="474">
        <v>63.9</v>
      </c>
      <c r="O140" s="474" t="s">
        <v>2762</v>
      </c>
      <c r="P140" s="475">
        <v>0.0</v>
      </c>
      <c r="Q140" s="56"/>
    </row>
    <row r="141" ht="15.75" customHeight="1">
      <c r="A141" s="403" t="s">
        <v>492</v>
      </c>
      <c r="B141" s="404">
        <v>6262.44</v>
      </c>
      <c r="C141" s="470">
        <v>6262.44</v>
      </c>
      <c r="D141" s="470">
        <v>6262.44</v>
      </c>
      <c r="E141" s="470">
        <v>6262.44</v>
      </c>
      <c r="F141" s="471"/>
      <c r="G141" s="472">
        <v>-0.0017</v>
      </c>
      <c r="J141" s="473" t="s">
        <v>492</v>
      </c>
      <c r="K141" s="406">
        <v>63.9</v>
      </c>
      <c r="L141" s="474">
        <v>63.9</v>
      </c>
      <c r="M141" s="474">
        <v>63.9</v>
      </c>
      <c r="N141" s="474">
        <v>63.9</v>
      </c>
      <c r="O141" s="474" t="s">
        <v>2779</v>
      </c>
      <c r="P141" s="475">
        <v>0.0</v>
      </c>
      <c r="Q141" s="56"/>
    </row>
    <row r="142" ht="15.75" customHeight="1">
      <c r="A142" s="403" t="s">
        <v>493</v>
      </c>
      <c r="B142" s="404">
        <v>6284.63</v>
      </c>
      <c r="C142" s="470">
        <v>6284.63</v>
      </c>
      <c r="D142" s="470">
        <v>6284.63</v>
      </c>
      <c r="E142" s="470">
        <v>6284.63</v>
      </c>
      <c r="F142" s="471"/>
      <c r="G142" s="472">
        <v>1.0E-4</v>
      </c>
      <c r="J142" s="473" t="s">
        <v>493</v>
      </c>
      <c r="K142" s="406">
        <v>63.9</v>
      </c>
      <c r="L142" s="474">
        <v>63.9</v>
      </c>
      <c r="M142" s="474">
        <v>63.9</v>
      </c>
      <c r="N142" s="474">
        <v>63.9</v>
      </c>
      <c r="O142" s="474" t="s">
        <v>2759</v>
      </c>
      <c r="P142" s="475">
        <v>0.0</v>
      </c>
      <c r="Q142" s="56"/>
    </row>
    <row r="143" ht="15.75" customHeight="1">
      <c r="A143" s="403" t="s">
        <v>494</v>
      </c>
      <c r="B143" s="404">
        <v>6283.8</v>
      </c>
      <c r="C143" s="470">
        <v>6283.8</v>
      </c>
      <c r="D143" s="470">
        <v>6283.8</v>
      </c>
      <c r="E143" s="470">
        <v>6283.8</v>
      </c>
      <c r="F143" s="471"/>
      <c r="G143" s="472">
        <v>2.0E-4</v>
      </c>
      <c r="J143" s="473" t="s">
        <v>494</v>
      </c>
      <c r="K143" s="406">
        <v>63.9</v>
      </c>
      <c r="L143" s="474">
        <v>63.9</v>
      </c>
      <c r="M143" s="474">
        <v>63.9</v>
      </c>
      <c r="N143" s="474">
        <v>63.9</v>
      </c>
      <c r="O143" s="474" t="s">
        <v>2759</v>
      </c>
      <c r="P143" s="475">
        <v>0.0</v>
      </c>
      <c r="Q143" s="56"/>
    </row>
    <row r="144" ht="15.75" customHeight="1">
      <c r="A144" s="403" t="s">
        <v>495</v>
      </c>
      <c r="B144" s="404">
        <v>6309.75</v>
      </c>
      <c r="C144" s="470">
        <v>6309.75</v>
      </c>
      <c r="D144" s="470">
        <v>6309.75</v>
      </c>
      <c r="E144" s="470">
        <v>6309.75</v>
      </c>
      <c r="F144" s="471"/>
      <c r="G144" s="472">
        <v>-1.0E-4</v>
      </c>
      <c r="J144" s="473" t="s">
        <v>495</v>
      </c>
      <c r="K144" s="406">
        <v>63.9</v>
      </c>
      <c r="L144" s="474">
        <v>63.9</v>
      </c>
      <c r="M144" s="474">
        <v>63.9</v>
      </c>
      <c r="N144" s="474">
        <v>63.9</v>
      </c>
      <c r="O144" s="474" t="s">
        <v>2781</v>
      </c>
      <c r="P144" s="475">
        <v>0.0</v>
      </c>
      <c r="Q144" s="56"/>
    </row>
    <row r="145" ht="15.75" customHeight="1">
      <c r="A145" s="403" t="s">
        <v>496</v>
      </c>
      <c r="B145" s="404">
        <v>6310.63</v>
      </c>
      <c r="C145" s="470">
        <v>6310.63</v>
      </c>
      <c r="D145" s="470">
        <v>6310.63</v>
      </c>
      <c r="E145" s="470">
        <v>6310.63</v>
      </c>
      <c r="F145" s="471"/>
      <c r="G145" s="472">
        <v>-1.0E-4</v>
      </c>
      <c r="J145" s="473" t="s">
        <v>496</v>
      </c>
      <c r="K145" s="406">
        <v>63.9</v>
      </c>
      <c r="L145" s="474">
        <v>63.9</v>
      </c>
      <c r="M145" s="474">
        <v>63.9</v>
      </c>
      <c r="N145" s="474">
        <v>63.9</v>
      </c>
      <c r="O145" s="474" t="s">
        <v>2782</v>
      </c>
      <c r="P145" s="475">
        <v>0.0</v>
      </c>
      <c r="Q145" s="56"/>
    </row>
    <row r="146" ht="15.75" customHeight="1">
      <c r="A146" s="403" t="s">
        <v>497</v>
      </c>
      <c r="B146" s="404">
        <v>6311.08</v>
      </c>
      <c r="C146" s="470">
        <v>6311.08</v>
      </c>
      <c r="D146" s="470">
        <v>6311.08</v>
      </c>
      <c r="E146" s="470">
        <v>6311.08</v>
      </c>
      <c r="F146" s="471"/>
      <c r="G146" s="472">
        <v>0.0</v>
      </c>
      <c r="J146" s="473" t="s">
        <v>497</v>
      </c>
      <c r="K146" s="406">
        <v>63.9</v>
      </c>
      <c r="L146" s="474">
        <v>63.9</v>
      </c>
      <c r="M146" s="474">
        <v>63.9</v>
      </c>
      <c r="N146" s="474">
        <v>63.9</v>
      </c>
      <c r="O146" s="474" t="s">
        <v>2768</v>
      </c>
      <c r="P146" s="475">
        <v>0.0</v>
      </c>
      <c r="Q146" s="56"/>
    </row>
    <row r="147" ht="15.75" customHeight="1">
      <c r="A147" s="403" t="s">
        <v>498</v>
      </c>
      <c r="B147" s="404">
        <v>6310.98</v>
      </c>
      <c r="C147" s="470">
        <v>6310.98</v>
      </c>
      <c r="D147" s="470">
        <v>6310.98</v>
      </c>
      <c r="E147" s="470">
        <v>6310.98</v>
      </c>
      <c r="F147" s="471"/>
      <c r="G147" s="472">
        <v>0.0014</v>
      </c>
      <c r="J147" s="473" t="s">
        <v>498</v>
      </c>
      <c r="K147" s="406">
        <v>63.9</v>
      </c>
      <c r="L147" s="474">
        <v>63.9</v>
      </c>
      <c r="M147" s="474">
        <v>63.9</v>
      </c>
      <c r="N147" s="474">
        <v>63.9</v>
      </c>
      <c r="O147" s="474" t="s">
        <v>2783</v>
      </c>
      <c r="P147" s="475">
        <v>0.0</v>
      </c>
      <c r="Q147" s="56"/>
    </row>
    <row r="148" ht="15.75" customHeight="1">
      <c r="A148" s="403" t="s">
        <v>499</v>
      </c>
      <c r="B148" s="404">
        <v>6302.03</v>
      </c>
      <c r="C148" s="470">
        <v>6302.03</v>
      </c>
      <c r="D148" s="470">
        <v>6302.03</v>
      </c>
      <c r="E148" s="470">
        <v>6302.03</v>
      </c>
      <c r="F148" s="471"/>
      <c r="G148" s="472">
        <v>-5.0E-4</v>
      </c>
      <c r="J148" s="473" t="s">
        <v>499</v>
      </c>
      <c r="K148" s="406">
        <v>63.9</v>
      </c>
      <c r="L148" s="474">
        <v>63.9</v>
      </c>
      <c r="M148" s="474">
        <v>63.9</v>
      </c>
      <c r="N148" s="474">
        <v>63.9</v>
      </c>
      <c r="O148" s="474" t="s">
        <v>2764</v>
      </c>
      <c r="P148" s="475">
        <v>0.0</v>
      </c>
      <c r="Q148" s="56"/>
    </row>
    <row r="149" ht="15.75" customHeight="1">
      <c r="A149" s="403" t="s">
        <v>500</v>
      </c>
      <c r="B149" s="404">
        <v>6304.88</v>
      </c>
      <c r="C149" s="470">
        <v>6304.88</v>
      </c>
      <c r="D149" s="470">
        <v>6304.88</v>
      </c>
      <c r="E149" s="470">
        <v>6304.88</v>
      </c>
      <c r="F149" s="471"/>
      <c r="G149" s="472">
        <v>7.0E-4</v>
      </c>
      <c r="J149" s="473" t="s">
        <v>500</v>
      </c>
      <c r="K149" s="406">
        <v>63.9</v>
      </c>
      <c r="L149" s="474">
        <v>63.9</v>
      </c>
      <c r="M149" s="474">
        <v>63.9</v>
      </c>
      <c r="N149" s="474">
        <v>63.9</v>
      </c>
      <c r="O149" s="474" t="s">
        <v>2762</v>
      </c>
      <c r="P149" s="475">
        <v>0.0</v>
      </c>
      <c r="Q149" s="56"/>
    </row>
    <row r="150" ht="15.75" customHeight="1">
      <c r="A150" s="403" t="s">
        <v>501</v>
      </c>
      <c r="B150" s="404">
        <v>6300.56</v>
      </c>
      <c r="C150" s="470">
        <v>6300.56</v>
      </c>
      <c r="D150" s="470">
        <v>6300.56</v>
      </c>
      <c r="E150" s="470">
        <v>6300.56</v>
      </c>
      <c r="F150" s="471"/>
      <c r="G150" s="472">
        <v>0.0027</v>
      </c>
      <c r="J150" s="473" t="s">
        <v>501</v>
      </c>
      <c r="K150" s="406">
        <v>63.9</v>
      </c>
      <c r="L150" s="474">
        <v>63.9</v>
      </c>
      <c r="M150" s="474">
        <v>63.9</v>
      </c>
      <c r="N150" s="474">
        <v>63.9</v>
      </c>
      <c r="O150" s="474" t="s">
        <v>2784</v>
      </c>
      <c r="P150" s="475">
        <v>0.0</v>
      </c>
      <c r="Q150" s="56"/>
    </row>
    <row r="151" ht="15.75" customHeight="1">
      <c r="A151" s="403" t="s">
        <v>502</v>
      </c>
      <c r="B151" s="404">
        <v>6283.86</v>
      </c>
      <c r="C151" s="470">
        <v>6283.86</v>
      </c>
      <c r="D151" s="470">
        <v>6283.86</v>
      </c>
      <c r="E151" s="470">
        <v>6283.86</v>
      </c>
      <c r="F151" s="471"/>
      <c r="G151" s="472">
        <v>-0.0037</v>
      </c>
      <c r="J151" s="473" t="s">
        <v>502</v>
      </c>
      <c r="K151" s="406">
        <v>63.9</v>
      </c>
      <c r="L151" s="474">
        <v>63.9</v>
      </c>
      <c r="M151" s="474">
        <v>63.9</v>
      </c>
      <c r="N151" s="474">
        <v>63.9</v>
      </c>
      <c r="O151" s="474" t="s">
        <v>2759</v>
      </c>
      <c r="P151" s="475">
        <v>0.0</v>
      </c>
      <c r="Q151" s="56"/>
    </row>
    <row r="152" ht="15.75" customHeight="1">
      <c r="A152" s="403" t="s">
        <v>503</v>
      </c>
      <c r="B152" s="404">
        <v>6307.08</v>
      </c>
      <c r="C152" s="470">
        <v>6307.08</v>
      </c>
      <c r="D152" s="470">
        <v>6307.08</v>
      </c>
      <c r="E152" s="470">
        <v>6307.08</v>
      </c>
      <c r="F152" s="471"/>
      <c r="G152" s="472">
        <v>-0.0016</v>
      </c>
      <c r="J152" s="473" t="s">
        <v>503</v>
      </c>
      <c r="K152" s="406">
        <v>63.9</v>
      </c>
      <c r="L152" s="474">
        <v>63.9</v>
      </c>
      <c r="M152" s="474">
        <v>63.9</v>
      </c>
      <c r="N152" s="474">
        <v>63.9</v>
      </c>
      <c r="O152" s="474" t="s">
        <v>2759</v>
      </c>
      <c r="P152" s="475">
        <v>0.0</v>
      </c>
      <c r="Q152" s="56"/>
    </row>
    <row r="153" ht="15.75" customHeight="1">
      <c r="A153" s="403" t="s">
        <v>504</v>
      </c>
      <c r="B153" s="404">
        <v>6316.98</v>
      </c>
      <c r="C153" s="470">
        <v>6316.98</v>
      </c>
      <c r="D153" s="470">
        <v>6316.98</v>
      </c>
      <c r="E153" s="470">
        <v>6316.98</v>
      </c>
      <c r="F153" s="471"/>
      <c r="G153" s="472">
        <v>0.0015</v>
      </c>
      <c r="J153" s="473" t="s">
        <v>504</v>
      </c>
      <c r="K153" s="406">
        <v>63.9</v>
      </c>
      <c r="L153" s="474">
        <v>63.9</v>
      </c>
      <c r="M153" s="474">
        <v>63.9</v>
      </c>
      <c r="N153" s="474">
        <v>63.9</v>
      </c>
      <c r="O153" s="474" t="s">
        <v>2785</v>
      </c>
      <c r="P153" s="475">
        <v>0.0</v>
      </c>
      <c r="Q153" s="56"/>
    </row>
    <row r="154" ht="15.75" customHeight="1">
      <c r="A154" s="403" t="s">
        <v>505</v>
      </c>
      <c r="B154" s="404">
        <v>6307.82</v>
      </c>
      <c r="C154" s="470">
        <v>6307.82</v>
      </c>
      <c r="D154" s="470">
        <v>6307.82</v>
      </c>
      <c r="E154" s="470">
        <v>6307.82</v>
      </c>
      <c r="F154" s="471"/>
      <c r="G154" s="472">
        <v>0.0013</v>
      </c>
      <c r="J154" s="473" t="s">
        <v>505</v>
      </c>
      <c r="K154" s="406">
        <v>63.9</v>
      </c>
      <c r="L154" s="474">
        <v>63.9</v>
      </c>
      <c r="M154" s="474">
        <v>63.9</v>
      </c>
      <c r="N154" s="474">
        <v>63.9</v>
      </c>
      <c r="O154" s="474" t="s">
        <v>2747</v>
      </c>
      <c r="P154" s="475">
        <v>0.0</v>
      </c>
      <c r="Q154" s="56"/>
    </row>
    <row r="155" ht="15.75" customHeight="1">
      <c r="A155" s="403" t="s">
        <v>506</v>
      </c>
      <c r="B155" s="404">
        <v>6299.5</v>
      </c>
      <c r="C155" s="470">
        <v>6299.5</v>
      </c>
      <c r="D155" s="470">
        <v>6299.5</v>
      </c>
      <c r="E155" s="470">
        <v>6299.5</v>
      </c>
      <c r="F155" s="471"/>
      <c r="G155" s="472">
        <v>0.001</v>
      </c>
      <c r="J155" s="473" t="s">
        <v>506</v>
      </c>
      <c r="K155" s="406">
        <v>63.9</v>
      </c>
      <c r="L155" s="474">
        <v>63.9</v>
      </c>
      <c r="M155" s="474">
        <v>63.9</v>
      </c>
      <c r="N155" s="474">
        <v>63.9</v>
      </c>
      <c r="O155" s="474" t="s">
        <v>2786</v>
      </c>
      <c r="P155" s="475">
        <v>0.0</v>
      </c>
      <c r="Q155" s="56"/>
    </row>
    <row r="156" ht="15.75" customHeight="1">
      <c r="A156" s="403" t="s">
        <v>507</v>
      </c>
      <c r="B156" s="404">
        <v>6293.14</v>
      </c>
      <c r="C156" s="470">
        <v>6293.14</v>
      </c>
      <c r="D156" s="470">
        <v>6293.14</v>
      </c>
      <c r="E156" s="470">
        <v>6293.14</v>
      </c>
      <c r="F156" s="471"/>
      <c r="G156" s="472">
        <v>3.0E-4</v>
      </c>
      <c r="J156" s="473" t="s">
        <v>507</v>
      </c>
      <c r="K156" s="406">
        <v>63.9</v>
      </c>
      <c r="L156" s="474">
        <v>63.9</v>
      </c>
      <c r="M156" s="474">
        <v>63.9</v>
      </c>
      <c r="N156" s="474">
        <v>63.9</v>
      </c>
      <c r="O156" s="474" t="s">
        <v>2787</v>
      </c>
      <c r="P156" s="475">
        <v>0.0</v>
      </c>
      <c r="Q156" s="56"/>
    </row>
    <row r="157" ht="15.75" customHeight="1">
      <c r="A157" s="403" t="s">
        <v>508</v>
      </c>
      <c r="B157" s="404">
        <v>6290.99</v>
      </c>
      <c r="C157" s="470">
        <v>6290.99</v>
      </c>
      <c r="D157" s="470">
        <v>6290.99</v>
      </c>
      <c r="E157" s="470">
        <v>6290.99</v>
      </c>
      <c r="F157" s="471"/>
      <c r="G157" s="472">
        <v>-0.0014</v>
      </c>
      <c r="J157" s="473" t="s">
        <v>508</v>
      </c>
      <c r="K157" s="406">
        <v>63.9</v>
      </c>
      <c r="L157" s="474">
        <v>63.9</v>
      </c>
      <c r="M157" s="474">
        <v>63.9</v>
      </c>
      <c r="N157" s="474">
        <v>63.9</v>
      </c>
      <c r="O157" s="474" t="s">
        <v>2741</v>
      </c>
      <c r="P157" s="475">
        <v>0.0</v>
      </c>
      <c r="Q157" s="56"/>
    </row>
    <row r="158" ht="15.75" customHeight="1">
      <c r="A158" s="403" t="s">
        <v>509</v>
      </c>
      <c r="B158" s="404">
        <v>6299.66</v>
      </c>
      <c r="C158" s="470">
        <v>6299.66</v>
      </c>
      <c r="D158" s="470">
        <v>6299.66</v>
      </c>
      <c r="E158" s="470">
        <v>6299.66</v>
      </c>
      <c r="F158" s="471"/>
      <c r="G158" s="472">
        <v>0.0031</v>
      </c>
      <c r="J158" s="473" t="s">
        <v>509</v>
      </c>
      <c r="K158" s="406">
        <v>63.9</v>
      </c>
      <c r="L158" s="474">
        <v>63.9</v>
      </c>
      <c r="M158" s="474">
        <v>63.9</v>
      </c>
      <c r="N158" s="474">
        <v>63.9</v>
      </c>
      <c r="O158" s="474" t="s">
        <v>2762</v>
      </c>
      <c r="P158" s="475">
        <v>0.0</v>
      </c>
      <c r="Q158" s="56"/>
    </row>
    <row r="159" ht="15.75" customHeight="1">
      <c r="A159" s="403" t="s">
        <v>510</v>
      </c>
      <c r="B159" s="404">
        <v>6280.09</v>
      </c>
      <c r="C159" s="470">
        <v>6280.09</v>
      </c>
      <c r="D159" s="470">
        <v>6280.09</v>
      </c>
      <c r="E159" s="470">
        <v>6280.09</v>
      </c>
      <c r="F159" s="471"/>
      <c r="G159" s="472">
        <v>7.0E-4</v>
      </c>
      <c r="J159" s="473" t="s">
        <v>510</v>
      </c>
      <c r="K159" s="406">
        <v>63.9</v>
      </c>
      <c r="L159" s="474">
        <v>63.9</v>
      </c>
      <c r="M159" s="474">
        <v>63.9</v>
      </c>
      <c r="N159" s="474">
        <v>63.9</v>
      </c>
      <c r="O159" s="474" t="s">
        <v>2783</v>
      </c>
      <c r="P159" s="475">
        <v>0.0</v>
      </c>
      <c r="Q159" s="56"/>
    </row>
    <row r="160" ht="15.75" customHeight="1">
      <c r="A160" s="403" t="s">
        <v>511</v>
      </c>
      <c r="B160" s="404">
        <v>6275.75</v>
      </c>
      <c r="C160" s="470">
        <v>6275.75</v>
      </c>
      <c r="D160" s="470">
        <v>6275.75</v>
      </c>
      <c r="E160" s="470">
        <v>6275.75</v>
      </c>
      <c r="F160" s="471"/>
      <c r="G160" s="472">
        <v>-0.002</v>
      </c>
      <c r="J160" s="473" t="s">
        <v>511</v>
      </c>
      <c r="K160" s="406">
        <v>63.9</v>
      </c>
      <c r="L160" s="474">
        <v>63.9</v>
      </c>
      <c r="M160" s="474">
        <v>63.9</v>
      </c>
      <c r="N160" s="474">
        <v>63.9</v>
      </c>
      <c r="O160" s="474" t="s">
        <v>2745</v>
      </c>
      <c r="P160" s="475">
        <v>0.0</v>
      </c>
      <c r="Q160" s="56"/>
    </row>
    <row r="161" ht="15.75" customHeight="1">
      <c r="A161" s="403" t="s">
        <v>512</v>
      </c>
      <c r="B161" s="404">
        <v>6288.52</v>
      </c>
      <c r="C161" s="470">
        <v>6288.52</v>
      </c>
      <c r="D161" s="470">
        <v>6288.52</v>
      </c>
      <c r="E161" s="470">
        <v>6288.52</v>
      </c>
      <c r="F161" s="471"/>
      <c r="G161" s="472">
        <v>-5.0E-4</v>
      </c>
      <c r="J161" s="473" t="s">
        <v>512</v>
      </c>
      <c r="K161" s="406">
        <v>63.9</v>
      </c>
      <c r="L161" s="474">
        <v>63.9</v>
      </c>
      <c r="M161" s="474">
        <v>63.9</v>
      </c>
      <c r="N161" s="474">
        <v>63.9</v>
      </c>
      <c r="O161" s="474" t="s">
        <v>2783</v>
      </c>
      <c r="P161" s="475">
        <v>0.0</v>
      </c>
      <c r="Q161" s="56"/>
    </row>
    <row r="162" ht="15.75" customHeight="1">
      <c r="A162" s="403" t="s">
        <v>513</v>
      </c>
      <c r="B162" s="404">
        <v>6291.83</v>
      </c>
      <c r="C162" s="470">
        <v>6291.83</v>
      </c>
      <c r="D162" s="470">
        <v>6291.83</v>
      </c>
      <c r="E162" s="470">
        <v>6291.83</v>
      </c>
      <c r="F162" s="471"/>
      <c r="G162" s="472">
        <v>0.0059</v>
      </c>
      <c r="J162" s="473" t="s">
        <v>513</v>
      </c>
      <c r="K162" s="406">
        <v>63.9</v>
      </c>
      <c r="L162" s="474">
        <v>63.9</v>
      </c>
      <c r="M162" s="474">
        <v>63.9</v>
      </c>
      <c r="N162" s="474">
        <v>63.9</v>
      </c>
      <c r="O162" s="474" t="s">
        <v>2788</v>
      </c>
      <c r="P162" s="475">
        <v>0.0</v>
      </c>
      <c r="Q162" s="56"/>
    </row>
    <row r="163" ht="15.75" customHeight="1">
      <c r="A163" s="403" t="s">
        <v>514</v>
      </c>
      <c r="B163" s="404">
        <v>6254.83</v>
      </c>
      <c r="C163" s="470">
        <v>6254.83</v>
      </c>
      <c r="D163" s="470">
        <v>6254.83</v>
      </c>
      <c r="E163" s="470">
        <v>6254.83</v>
      </c>
      <c r="F163" s="471"/>
      <c r="G163" s="472">
        <v>0.0055</v>
      </c>
      <c r="J163" s="473" t="s">
        <v>514</v>
      </c>
      <c r="K163" s="406">
        <v>63.9</v>
      </c>
      <c r="L163" s="474">
        <v>63.9</v>
      </c>
      <c r="M163" s="474">
        <v>63.9</v>
      </c>
      <c r="N163" s="474">
        <v>63.9</v>
      </c>
      <c r="O163" s="474" t="s">
        <v>2747</v>
      </c>
      <c r="P163" s="475">
        <v>0.0</v>
      </c>
      <c r="Q163" s="56"/>
    </row>
    <row r="164" ht="15.75" customHeight="1">
      <c r="A164" s="403" t="s">
        <v>515</v>
      </c>
      <c r="B164" s="404">
        <v>6257.14</v>
      </c>
      <c r="C164" s="470">
        <v>6257.14</v>
      </c>
      <c r="D164" s="470">
        <v>6257.14</v>
      </c>
      <c r="E164" s="470">
        <v>6257.14</v>
      </c>
      <c r="F164" s="471"/>
      <c r="G164" s="472">
        <v>-0.0064</v>
      </c>
      <c r="J164" s="473" t="s">
        <v>515</v>
      </c>
      <c r="K164" s="406">
        <v>63.9</v>
      </c>
      <c r="L164" s="474">
        <v>63.9</v>
      </c>
      <c r="M164" s="474">
        <v>63.9</v>
      </c>
      <c r="N164" s="474">
        <v>63.9</v>
      </c>
      <c r="O164" s="474" t="s">
        <v>2735</v>
      </c>
      <c r="P164" s="475">
        <v>0.0</v>
      </c>
      <c r="Q164" s="56"/>
    </row>
    <row r="165" ht="15.75" customHeight="1">
      <c r="A165" s="403" t="s">
        <v>516</v>
      </c>
      <c r="B165" s="404">
        <v>6297.25</v>
      </c>
      <c r="C165" s="470">
        <v>6297.25</v>
      </c>
      <c r="D165" s="470">
        <v>6297.25</v>
      </c>
      <c r="E165" s="470">
        <v>6297.25</v>
      </c>
      <c r="F165" s="471"/>
      <c r="G165" s="472">
        <v>0.0</v>
      </c>
      <c r="J165" s="473" t="s">
        <v>516</v>
      </c>
      <c r="K165" s="406">
        <v>63.9</v>
      </c>
      <c r="L165" s="474">
        <v>63.9</v>
      </c>
      <c r="M165" s="474">
        <v>63.9</v>
      </c>
      <c r="N165" s="474">
        <v>63.9</v>
      </c>
      <c r="O165" s="474" t="s">
        <v>2789</v>
      </c>
      <c r="P165" s="475">
        <v>0.0</v>
      </c>
      <c r="Q165" s="56"/>
    </row>
    <row r="166" ht="15.75" customHeight="1">
      <c r="A166" s="403" t="s">
        <v>517</v>
      </c>
      <c r="B166" s="404">
        <v>6296.99</v>
      </c>
      <c r="C166" s="470">
        <v>6296.99</v>
      </c>
      <c r="D166" s="470">
        <v>6296.99</v>
      </c>
      <c r="E166" s="470">
        <v>6296.99</v>
      </c>
      <c r="F166" s="471"/>
      <c r="G166" s="472">
        <v>-0.0029</v>
      </c>
      <c r="J166" s="473" t="s">
        <v>517</v>
      </c>
      <c r="K166" s="406">
        <v>63.9</v>
      </c>
      <c r="L166" s="474">
        <v>63.9</v>
      </c>
      <c r="M166" s="474">
        <v>63.9</v>
      </c>
      <c r="N166" s="474">
        <v>63.9</v>
      </c>
      <c r="O166" s="474" t="s">
        <v>2779</v>
      </c>
      <c r="P166" s="475">
        <v>0.0</v>
      </c>
      <c r="Q166" s="56"/>
    </row>
    <row r="167" ht="15.75" customHeight="1">
      <c r="A167" s="403" t="s">
        <v>518</v>
      </c>
      <c r="B167" s="404">
        <v>6315.57</v>
      </c>
      <c r="C167" s="470">
        <v>6315.57</v>
      </c>
      <c r="D167" s="470">
        <v>6315.57</v>
      </c>
      <c r="E167" s="470">
        <v>6315.57</v>
      </c>
      <c r="F167" s="471"/>
      <c r="G167" s="472">
        <v>0.0025</v>
      </c>
      <c r="J167" s="473" t="s">
        <v>518</v>
      </c>
      <c r="K167" s="406">
        <v>63.9</v>
      </c>
      <c r="L167" s="474">
        <v>63.9</v>
      </c>
      <c r="M167" s="474">
        <v>63.9</v>
      </c>
      <c r="N167" s="474">
        <v>63.9</v>
      </c>
      <c r="O167" s="474" t="s">
        <v>2790</v>
      </c>
      <c r="P167" s="475">
        <v>0.0</v>
      </c>
      <c r="Q167" s="56"/>
    </row>
    <row r="168" ht="15.75" customHeight="1">
      <c r="A168" s="403" t="s">
        <v>519</v>
      </c>
      <c r="B168" s="404">
        <v>6299.66</v>
      </c>
      <c r="C168" s="470">
        <v>6299.66</v>
      </c>
      <c r="D168" s="470">
        <v>6299.66</v>
      </c>
      <c r="E168" s="470">
        <v>6299.66</v>
      </c>
      <c r="F168" s="471"/>
      <c r="G168" s="472">
        <v>-0.0048</v>
      </c>
      <c r="J168" s="473" t="s">
        <v>519</v>
      </c>
      <c r="K168" s="406">
        <v>63.9</v>
      </c>
      <c r="L168" s="474">
        <v>63.9</v>
      </c>
      <c r="M168" s="474">
        <v>63.9</v>
      </c>
      <c r="N168" s="474">
        <v>63.9</v>
      </c>
      <c r="O168" s="474" t="s">
        <v>2791</v>
      </c>
      <c r="P168" s="475">
        <v>0.0</v>
      </c>
      <c r="Q168" s="56"/>
    </row>
    <row r="169" ht="15.75" customHeight="1">
      <c r="A169" s="403" t="s">
        <v>520</v>
      </c>
      <c r="B169" s="404">
        <v>6329.86</v>
      </c>
      <c r="C169" s="470">
        <v>6329.86</v>
      </c>
      <c r="D169" s="470">
        <v>6329.86</v>
      </c>
      <c r="E169" s="470">
        <v>6329.86</v>
      </c>
      <c r="F169" s="471"/>
      <c r="G169" s="472">
        <v>-0.0021</v>
      </c>
      <c r="J169" s="473" t="s">
        <v>520</v>
      </c>
      <c r="K169" s="406">
        <v>63.9</v>
      </c>
      <c r="L169" s="474">
        <v>63.9</v>
      </c>
      <c r="M169" s="474">
        <v>63.9</v>
      </c>
      <c r="N169" s="474">
        <v>63.9</v>
      </c>
      <c r="O169" s="474" t="s">
        <v>2782</v>
      </c>
      <c r="P169" s="475">
        <v>0.0</v>
      </c>
      <c r="Q169" s="56"/>
    </row>
    <row r="170" ht="15.75" customHeight="1">
      <c r="A170" s="403" t="s">
        <v>521</v>
      </c>
      <c r="B170" s="404">
        <v>6343.0</v>
      </c>
      <c r="C170" s="470">
        <v>6343.0</v>
      </c>
      <c r="D170" s="470">
        <v>6343.0</v>
      </c>
      <c r="E170" s="470">
        <v>6343.0</v>
      </c>
      <c r="F170" s="471"/>
      <c r="G170" s="472">
        <v>7.0E-4</v>
      </c>
      <c r="J170" s="473" t="s">
        <v>521</v>
      </c>
      <c r="K170" s="406">
        <v>63.9</v>
      </c>
      <c r="L170" s="474">
        <v>63.9</v>
      </c>
      <c r="M170" s="474">
        <v>63.9</v>
      </c>
      <c r="N170" s="474">
        <v>63.9</v>
      </c>
      <c r="O170" s="474" t="s">
        <v>2743</v>
      </c>
      <c r="P170" s="475">
        <v>0.0</v>
      </c>
      <c r="Q170" s="56"/>
    </row>
    <row r="171" ht="15.75" customHeight="1">
      <c r="A171" s="403" t="s">
        <v>522</v>
      </c>
      <c r="B171" s="404">
        <v>6338.77</v>
      </c>
      <c r="C171" s="470">
        <v>6338.77</v>
      </c>
      <c r="D171" s="470">
        <v>6338.77</v>
      </c>
      <c r="E171" s="470">
        <v>6338.77</v>
      </c>
      <c r="F171" s="471"/>
      <c r="G171" s="472">
        <v>0.0022</v>
      </c>
      <c r="J171" s="473" t="s">
        <v>522</v>
      </c>
      <c r="K171" s="406">
        <v>63.9</v>
      </c>
      <c r="L171" s="474">
        <v>63.9</v>
      </c>
      <c r="M171" s="474">
        <v>63.9</v>
      </c>
      <c r="N171" s="474">
        <v>63.9</v>
      </c>
      <c r="O171" s="474" t="s">
        <v>2792</v>
      </c>
      <c r="P171" s="475">
        <v>0.0</v>
      </c>
      <c r="Q171" s="56"/>
    </row>
    <row r="172" ht="15.75" customHeight="1">
      <c r="A172" s="403" t="s">
        <v>523</v>
      </c>
      <c r="B172" s="404">
        <v>6324.81</v>
      </c>
      <c r="C172" s="470">
        <v>6324.81</v>
      </c>
      <c r="D172" s="470">
        <v>6324.81</v>
      </c>
      <c r="E172" s="470">
        <v>6324.81</v>
      </c>
      <c r="F172" s="471"/>
      <c r="G172" s="472">
        <v>-0.0023</v>
      </c>
      <c r="J172" s="473" t="s">
        <v>523</v>
      </c>
      <c r="K172" s="406">
        <v>63.9</v>
      </c>
      <c r="L172" s="474">
        <v>63.9</v>
      </c>
      <c r="M172" s="474">
        <v>63.9</v>
      </c>
      <c r="N172" s="474">
        <v>63.9</v>
      </c>
      <c r="O172" s="474" t="s">
        <v>2759</v>
      </c>
      <c r="P172" s="475">
        <v>0.0</v>
      </c>
      <c r="Q172" s="56"/>
    </row>
    <row r="173" ht="15.75" customHeight="1">
      <c r="A173" s="403" t="s">
        <v>524</v>
      </c>
      <c r="B173" s="404">
        <v>6339.51</v>
      </c>
      <c r="C173" s="470">
        <v>6339.51</v>
      </c>
      <c r="D173" s="470">
        <v>6339.51</v>
      </c>
      <c r="E173" s="470">
        <v>6339.51</v>
      </c>
      <c r="F173" s="471"/>
      <c r="G173" s="472">
        <v>0.0011</v>
      </c>
      <c r="J173" s="473" t="s">
        <v>524</v>
      </c>
      <c r="K173" s="406">
        <v>63.9</v>
      </c>
      <c r="L173" s="474">
        <v>63.9</v>
      </c>
      <c r="M173" s="474">
        <v>63.9</v>
      </c>
      <c r="N173" s="474">
        <v>63.9</v>
      </c>
      <c r="O173" s="474" t="s">
        <v>2793</v>
      </c>
      <c r="P173" s="475">
        <v>0.0</v>
      </c>
      <c r="Q173" s="56"/>
    </row>
    <row r="174" ht="15.75" customHeight="1">
      <c r="A174" s="403" t="s">
        <v>525</v>
      </c>
      <c r="B174" s="404">
        <v>6332.52</v>
      </c>
      <c r="C174" s="470">
        <v>6332.52</v>
      </c>
      <c r="D174" s="470">
        <v>6332.52</v>
      </c>
      <c r="E174" s="470">
        <v>6332.52</v>
      </c>
      <c r="F174" s="471"/>
      <c r="G174" s="472">
        <v>2.0E-4</v>
      </c>
      <c r="J174" s="473" t="s">
        <v>525</v>
      </c>
      <c r="K174" s="406">
        <v>63.9</v>
      </c>
      <c r="L174" s="474">
        <v>63.9</v>
      </c>
      <c r="M174" s="474">
        <v>63.9</v>
      </c>
      <c r="N174" s="474">
        <v>63.9</v>
      </c>
      <c r="O174" s="474" t="s">
        <v>2794</v>
      </c>
      <c r="P174" s="475">
        <v>0.0</v>
      </c>
      <c r="Q174" s="56"/>
    </row>
    <row r="175" ht="15.75" customHeight="1">
      <c r="A175" s="403" t="s">
        <v>526</v>
      </c>
      <c r="B175" s="404">
        <v>6331.03</v>
      </c>
      <c r="C175" s="470">
        <v>6331.03</v>
      </c>
      <c r="D175" s="470">
        <v>6331.03</v>
      </c>
      <c r="E175" s="470">
        <v>6331.03</v>
      </c>
      <c r="F175" s="471"/>
      <c r="G175" s="472">
        <v>-0.0011</v>
      </c>
      <c r="J175" s="473" t="s">
        <v>526</v>
      </c>
      <c r="K175" s="406">
        <v>63.9</v>
      </c>
      <c r="L175" s="474">
        <v>63.9</v>
      </c>
      <c r="M175" s="474">
        <v>63.9</v>
      </c>
      <c r="N175" s="474">
        <v>63.9</v>
      </c>
      <c r="O175" s="474" t="s">
        <v>2795</v>
      </c>
      <c r="P175" s="475">
        <v>0.0</v>
      </c>
      <c r="Q175" s="56"/>
    </row>
    <row r="176" ht="15.75" customHeight="1">
      <c r="A176" s="403" t="s">
        <v>527</v>
      </c>
      <c r="B176" s="404">
        <v>6337.89</v>
      </c>
      <c r="C176" s="470">
        <v>6337.89</v>
      </c>
      <c r="D176" s="470">
        <v>6337.89</v>
      </c>
      <c r="E176" s="470">
        <v>6337.89</v>
      </c>
      <c r="F176" s="471"/>
      <c r="G176" s="472">
        <v>-0.0044</v>
      </c>
      <c r="J176" s="473" t="s">
        <v>527</v>
      </c>
      <c r="K176" s="406">
        <v>63.9</v>
      </c>
      <c r="L176" s="474">
        <v>63.9</v>
      </c>
      <c r="M176" s="474">
        <v>63.9</v>
      </c>
      <c r="N176" s="474">
        <v>63.9</v>
      </c>
      <c r="O176" s="474" t="s">
        <v>2785</v>
      </c>
      <c r="P176" s="475">
        <v>0.0</v>
      </c>
      <c r="Q176" s="56"/>
    </row>
    <row r="177" ht="15.75" customHeight="1">
      <c r="A177" s="403" t="s">
        <v>528</v>
      </c>
      <c r="B177" s="404">
        <v>6365.61</v>
      </c>
      <c r="C177" s="470">
        <v>6365.61</v>
      </c>
      <c r="D177" s="470">
        <v>6365.61</v>
      </c>
      <c r="E177" s="470">
        <v>6365.61</v>
      </c>
      <c r="F177" s="471"/>
      <c r="G177" s="472">
        <v>-1.0E-4</v>
      </c>
      <c r="J177" s="473" t="s">
        <v>528</v>
      </c>
      <c r="K177" s="406">
        <v>63.9</v>
      </c>
      <c r="L177" s="474">
        <v>63.9</v>
      </c>
      <c r="M177" s="474">
        <v>63.9</v>
      </c>
      <c r="N177" s="474">
        <v>63.9</v>
      </c>
      <c r="O177" s="474" t="s">
        <v>2796</v>
      </c>
      <c r="P177" s="475">
        <v>0.0</v>
      </c>
      <c r="Q177" s="56"/>
    </row>
    <row r="178" ht="15.75" customHeight="1">
      <c r="A178" s="403" t="s">
        <v>529</v>
      </c>
      <c r="B178" s="404">
        <v>6366.17</v>
      </c>
      <c r="C178" s="470">
        <v>6366.17</v>
      </c>
      <c r="D178" s="470">
        <v>6366.17</v>
      </c>
      <c r="E178" s="470">
        <v>6366.17</v>
      </c>
      <c r="F178" s="471"/>
      <c r="G178" s="472">
        <v>0.0024</v>
      </c>
      <c r="J178" s="473" t="s">
        <v>529</v>
      </c>
      <c r="K178" s="406">
        <v>63.9</v>
      </c>
      <c r="L178" s="474">
        <v>63.9</v>
      </c>
      <c r="M178" s="474">
        <v>63.9</v>
      </c>
      <c r="N178" s="474">
        <v>63.9</v>
      </c>
      <c r="O178" s="474" t="s">
        <v>2797</v>
      </c>
      <c r="P178" s="475">
        <v>0.0</v>
      </c>
      <c r="Q178" s="56"/>
    </row>
    <row r="179" ht="15.75" customHeight="1">
      <c r="A179" s="403" t="s">
        <v>530</v>
      </c>
      <c r="B179" s="404">
        <v>6351.1</v>
      </c>
      <c r="C179" s="470">
        <v>6351.1</v>
      </c>
      <c r="D179" s="470">
        <v>6351.1</v>
      </c>
      <c r="E179" s="470">
        <v>6351.1</v>
      </c>
      <c r="F179" s="471"/>
      <c r="G179" s="472">
        <v>-0.0016</v>
      </c>
      <c r="J179" s="473" t="s">
        <v>530</v>
      </c>
      <c r="K179" s="406">
        <v>63.9</v>
      </c>
      <c r="L179" s="474">
        <v>63.9</v>
      </c>
      <c r="M179" s="474">
        <v>63.9</v>
      </c>
      <c r="N179" s="474">
        <v>63.9</v>
      </c>
      <c r="O179" s="474" t="s">
        <v>2798</v>
      </c>
      <c r="P179" s="475">
        <v>0.0</v>
      </c>
      <c r="Q179" s="56"/>
    </row>
    <row r="180" ht="15.75" customHeight="1">
      <c r="A180" s="403" t="s">
        <v>531</v>
      </c>
      <c r="B180" s="404">
        <v>6361.16</v>
      </c>
      <c r="C180" s="470">
        <v>6361.16</v>
      </c>
      <c r="D180" s="470">
        <v>6361.16</v>
      </c>
      <c r="E180" s="470">
        <v>6361.16</v>
      </c>
      <c r="F180" s="471"/>
      <c r="G180" s="472">
        <v>0.0032</v>
      </c>
      <c r="J180" s="473" t="s">
        <v>531</v>
      </c>
      <c r="K180" s="406">
        <v>63.9</v>
      </c>
      <c r="L180" s="474">
        <v>64.8</v>
      </c>
      <c r="M180" s="474">
        <v>64.8</v>
      </c>
      <c r="N180" s="474">
        <v>63.9</v>
      </c>
      <c r="O180" s="474" t="s">
        <v>2773</v>
      </c>
      <c r="P180" s="475">
        <v>0.0</v>
      </c>
      <c r="Q180" s="56"/>
    </row>
    <row r="181" ht="15.75" customHeight="1">
      <c r="A181" s="403" t="s">
        <v>532</v>
      </c>
      <c r="B181" s="404">
        <v>6341.1</v>
      </c>
      <c r="C181" s="470">
        <v>6341.1</v>
      </c>
      <c r="D181" s="470">
        <v>6341.1</v>
      </c>
      <c r="E181" s="470">
        <v>6341.1</v>
      </c>
      <c r="F181" s="471"/>
      <c r="G181" s="472">
        <v>7.0E-4</v>
      </c>
      <c r="J181" s="473" t="s">
        <v>532</v>
      </c>
      <c r="K181" s="406">
        <v>63.9</v>
      </c>
      <c r="L181" s="474">
        <v>63.9</v>
      </c>
      <c r="M181" s="474">
        <v>63.9</v>
      </c>
      <c r="N181" s="474">
        <v>63.9</v>
      </c>
      <c r="O181" s="474" t="s">
        <v>2799</v>
      </c>
      <c r="P181" s="475">
        <v>0.0</v>
      </c>
      <c r="Q181" s="56"/>
    </row>
    <row r="182" ht="15.75" customHeight="1">
      <c r="A182" s="403" t="s">
        <v>533</v>
      </c>
      <c r="B182" s="404">
        <v>6336.79</v>
      </c>
      <c r="C182" s="470">
        <v>6336.79</v>
      </c>
      <c r="D182" s="470">
        <v>6336.79</v>
      </c>
      <c r="E182" s="470">
        <v>6336.79</v>
      </c>
      <c r="F182" s="471"/>
      <c r="G182" s="472">
        <v>0.0014</v>
      </c>
      <c r="J182" s="473" t="s">
        <v>533</v>
      </c>
      <c r="K182" s="406">
        <v>63.9</v>
      </c>
      <c r="L182" s="474">
        <v>63.9</v>
      </c>
      <c r="M182" s="474">
        <v>63.9</v>
      </c>
      <c r="N182" s="474">
        <v>63.9</v>
      </c>
      <c r="O182" s="474" t="s">
        <v>2800</v>
      </c>
      <c r="P182" s="475">
        <v>0.0</v>
      </c>
      <c r="Q182" s="56"/>
    </row>
    <row r="183" ht="15.75" customHeight="1">
      <c r="A183" s="403" t="s">
        <v>534</v>
      </c>
      <c r="B183" s="404">
        <v>6327.99</v>
      </c>
      <c r="C183" s="470">
        <v>6327.99</v>
      </c>
      <c r="D183" s="470">
        <v>6327.99</v>
      </c>
      <c r="E183" s="470">
        <v>6327.99</v>
      </c>
      <c r="F183" s="471"/>
      <c r="G183" s="472">
        <v>4.0E-4</v>
      </c>
      <c r="J183" s="473" t="s">
        <v>534</v>
      </c>
      <c r="K183" s="406">
        <v>63.9</v>
      </c>
      <c r="L183" s="474">
        <v>63.9</v>
      </c>
      <c r="M183" s="474">
        <v>63.9</v>
      </c>
      <c r="N183" s="474">
        <v>63.9</v>
      </c>
      <c r="O183" s="474" t="s">
        <v>2801</v>
      </c>
      <c r="P183" s="475">
        <v>0.0</v>
      </c>
      <c r="Q183" s="56"/>
    </row>
    <row r="184" ht="15.75" customHeight="1">
      <c r="A184" s="403" t="s">
        <v>535</v>
      </c>
      <c r="B184" s="404">
        <v>6325.2</v>
      </c>
      <c r="C184" s="470">
        <v>6325.2</v>
      </c>
      <c r="D184" s="470">
        <v>6325.2</v>
      </c>
      <c r="E184" s="470">
        <v>6325.2</v>
      </c>
      <c r="F184" s="471"/>
      <c r="G184" s="472">
        <v>-0.0015</v>
      </c>
      <c r="J184" s="473" t="s">
        <v>535</v>
      </c>
      <c r="K184" s="406">
        <v>63.9</v>
      </c>
      <c r="L184" s="474">
        <v>63.9</v>
      </c>
      <c r="M184" s="474">
        <v>64.3</v>
      </c>
      <c r="N184" s="474">
        <v>63.9</v>
      </c>
      <c r="O184" s="474" t="s">
        <v>2802</v>
      </c>
      <c r="P184" s="475">
        <v>0.0</v>
      </c>
      <c r="Q184" s="56"/>
    </row>
    <row r="185" ht="15.75" customHeight="1">
      <c r="A185" s="403" t="s">
        <v>536</v>
      </c>
      <c r="B185" s="404">
        <v>6334.79</v>
      </c>
      <c r="C185" s="470">
        <v>6334.79</v>
      </c>
      <c r="D185" s="470">
        <v>6334.79</v>
      </c>
      <c r="E185" s="470">
        <v>6334.79</v>
      </c>
      <c r="F185" s="471"/>
      <c r="G185" s="472">
        <v>-2.0E-4</v>
      </c>
      <c r="J185" s="473" t="s">
        <v>536</v>
      </c>
      <c r="K185" s="406">
        <v>63.9</v>
      </c>
      <c r="L185" s="474">
        <v>63.9</v>
      </c>
      <c r="M185" s="474">
        <v>63.9</v>
      </c>
      <c r="N185" s="474">
        <v>63.9</v>
      </c>
      <c r="O185" s="474" t="s">
        <v>2803</v>
      </c>
      <c r="P185" s="475">
        <v>0.0</v>
      </c>
      <c r="Q185" s="56"/>
    </row>
    <row r="186" ht="15.75" customHeight="1">
      <c r="A186" s="403" t="s">
        <v>537</v>
      </c>
      <c r="B186" s="404">
        <v>6336.15</v>
      </c>
      <c r="C186" s="470">
        <v>6336.15</v>
      </c>
      <c r="D186" s="470">
        <v>6336.15</v>
      </c>
      <c r="E186" s="470">
        <v>6336.15</v>
      </c>
      <c r="F186" s="471"/>
      <c r="G186" s="472">
        <v>3.0E-4</v>
      </c>
      <c r="J186" s="473" t="s">
        <v>537</v>
      </c>
      <c r="K186" s="406">
        <v>63.9</v>
      </c>
      <c r="L186" s="474">
        <v>64.0</v>
      </c>
      <c r="M186" s="474">
        <v>64.2</v>
      </c>
      <c r="N186" s="474">
        <v>63.9</v>
      </c>
      <c r="O186" s="474" t="s">
        <v>2804</v>
      </c>
      <c r="P186" s="475">
        <v>0.0</v>
      </c>
      <c r="Q186" s="56"/>
    </row>
    <row r="187" ht="15.75" customHeight="1">
      <c r="A187" s="403" t="s">
        <v>538</v>
      </c>
      <c r="B187" s="404">
        <v>6334.11</v>
      </c>
      <c r="C187" s="470">
        <v>6334.11</v>
      </c>
      <c r="D187" s="470">
        <v>6334.11</v>
      </c>
      <c r="E187" s="470">
        <v>6334.11</v>
      </c>
      <c r="F187" s="471"/>
      <c r="G187" s="472">
        <v>4.0E-4</v>
      </c>
      <c r="J187" s="473" t="s">
        <v>538</v>
      </c>
      <c r="K187" s="406">
        <v>63.9</v>
      </c>
      <c r="L187" s="474">
        <v>63.9</v>
      </c>
      <c r="M187" s="474">
        <v>63.9</v>
      </c>
      <c r="N187" s="474">
        <v>63.9</v>
      </c>
      <c r="O187" s="474" t="s">
        <v>2805</v>
      </c>
      <c r="P187" s="475">
        <v>0.0</v>
      </c>
      <c r="Q187" s="56"/>
    </row>
    <row r="188" ht="15.75" customHeight="1">
      <c r="A188" s="403" t="s">
        <v>539</v>
      </c>
      <c r="B188" s="404">
        <v>6331.36</v>
      </c>
      <c r="C188" s="470">
        <v>6331.36</v>
      </c>
      <c r="D188" s="470">
        <v>6331.36</v>
      </c>
      <c r="E188" s="470">
        <v>6331.36</v>
      </c>
      <c r="F188" s="471"/>
      <c r="G188" s="472">
        <v>-0.002</v>
      </c>
      <c r="J188" s="473" t="s">
        <v>539</v>
      </c>
      <c r="K188" s="406">
        <v>63.9</v>
      </c>
      <c r="L188" s="474">
        <v>64.1</v>
      </c>
      <c r="M188" s="474">
        <v>64.3</v>
      </c>
      <c r="N188" s="474">
        <v>63.9</v>
      </c>
      <c r="O188" s="474" t="s">
        <v>2806</v>
      </c>
      <c r="P188" s="475">
        <v>-0.0031</v>
      </c>
      <c r="Q188" s="56"/>
    </row>
    <row r="189" ht="15.75" customHeight="1">
      <c r="A189" s="403" t="s">
        <v>540</v>
      </c>
      <c r="B189" s="404">
        <v>6344.09</v>
      </c>
      <c r="C189" s="470">
        <v>6344.09</v>
      </c>
      <c r="D189" s="470">
        <v>6344.09</v>
      </c>
      <c r="E189" s="470">
        <v>6344.09</v>
      </c>
      <c r="F189" s="471"/>
      <c r="G189" s="472">
        <v>0.0039</v>
      </c>
      <c r="J189" s="473" t="s">
        <v>540</v>
      </c>
      <c r="K189" s="406">
        <v>63.9</v>
      </c>
      <c r="L189" s="474">
        <v>63.9</v>
      </c>
      <c r="M189" s="474">
        <v>64.7</v>
      </c>
      <c r="N189" s="474">
        <v>63.9</v>
      </c>
      <c r="O189" s="474" t="s">
        <v>2807</v>
      </c>
      <c r="P189" s="475">
        <v>-0.0016</v>
      </c>
      <c r="Q189" s="56"/>
    </row>
    <row r="190" ht="15.75" customHeight="1">
      <c r="A190" s="403" t="s">
        <v>541</v>
      </c>
      <c r="B190" s="404">
        <v>6319.25</v>
      </c>
      <c r="C190" s="470">
        <v>6319.25</v>
      </c>
      <c r="D190" s="470">
        <v>6319.25</v>
      </c>
      <c r="E190" s="470">
        <v>6319.25</v>
      </c>
      <c r="F190" s="471"/>
      <c r="G190" s="472">
        <v>0.0013</v>
      </c>
      <c r="J190" s="473" t="s">
        <v>541</v>
      </c>
      <c r="K190" s="406">
        <v>63.9</v>
      </c>
      <c r="L190" s="474">
        <v>64.3</v>
      </c>
      <c r="M190" s="474">
        <v>64.3</v>
      </c>
      <c r="N190" s="474">
        <v>63.9</v>
      </c>
      <c r="O190" s="474" t="s">
        <v>2808</v>
      </c>
      <c r="P190" s="475">
        <v>-0.0078</v>
      </c>
      <c r="Q190" s="56"/>
    </row>
    <row r="191" ht="15.75" customHeight="1">
      <c r="A191" s="403" t="s">
        <v>542</v>
      </c>
      <c r="B191" s="404">
        <v>6310.96</v>
      </c>
      <c r="C191" s="470">
        <v>6310.96</v>
      </c>
      <c r="D191" s="470">
        <v>6310.96</v>
      </c>
      <c r="E191" s="470">
        <v>6310.96</v>
      </c>
      <c r="F191" s="471"/>
      <c r="G191" s="472">
        <v>0.0015</v>
      </c>
      <c r="J191" s="473" t="s">
        <v>542</v>
      </c>
      <c r="K191" s="406">
        <v>64.4</v>
      </c>
      <c r="L191" s="474">
        <v>63.9</v>
      </c>
      <c r="M191" s="474">
        <v>64.9</v>
      </c>
      <c r="N191" s="474">
        <v>63.9</v>
      </c>
      <c r="O191" s="474" t="s">
        <v>2809</v>
      </c>
      <c r="P191" s="475">
        <v>0.0078</v>
      </c>
      <c r="Q191" s="56"/>
    </row>
    <row r="192" ht="15.75" customHeight="1">
      <c r="A192" s="403" t="s">
        <v>543</v>
      </c>
      <c r="B192" s="404">
        <v>6301.8</v>
      </c>
      <c r="C192" s="470">
        <v>6301.8</v>
      </c>
      <c r="D192" s="470">
        <v>6301.8</v>
      </c>
      <c r="E192" s="470">
        <v>6301.8</v>
      </c>
      <c r="F192" s="471"/>
      <c r="G192" s="472">
        <v>-0.002</v>
      </c>
      <c r="J192" s="473" t="s">
        <v>543</v>
      </c>
      <c r="K192" s="406">
        <v>63.9</v>
      </c>
      <c r="L192" s="474">
        <v>63.9</v>
      </c>
      <c r="M192" s="474">
        <v>65.6</v>
      </c>
      <c r="N192" s="474">
        <v>63.9</v>
      </c>
      <c r="O192" s="474" t="s">
        <v>2810</v>
      </c>
      <c r="P192" s="475">
        <v>0.0</v>
      </c>
      <c r="Q192" s="56"/>
    </row>
    <row r="193" ht="15.75" customHeight="1">
      <c r="A193" s="403" t="s">
        <v>544</v>
      </c>
      <c r="B193" s="404">
        <v>6314.14</v>
      </c>
      <c r="C193" s="470">
        <v>6314.14</v>
      </c>
      <c r="D193" s="470">
        <v>6314.14</v>
      </c>
      <c r="E193" s="470">
        <v>6314.14</v>
      </c>
      <c r="F193" s="471"/>
      <c r="G193" s="472">
        <v>0.0054</v>
      </c>
      <c r="J193" s="473" t="s">
        <v>544</v>
      </c>
      <c r="K193" s="406">
        <v>63.9</v>
      </c>
      <c r="L193" s="474">
        <v>63.9</v>
      </c>
      <c r="M193" s="474">
        <v>63.9</v>
      </c>
      <c r="N193" s="474">
        <v>63.9</v>
      </c>
      <c r="O193" s="474" t="s">
        <v>2811</v>
      </c>
      <c r="P193" s="475">
        <v>0.0</v>
      </c>
      <c r="Q193" s="56"/>
    </row>
    <row r="194" ht="15.75" customHeight="1">
      <c r="A194" s="403" t="s">
        <v>545</v>
      </c>
      <c r="B194" s="404">
        <v>6280.02</v>
      </c>
      <c r="C194" s="470">
        <v>6280.02</v>
      </c>
      <c r="D194" s="470">
        <v>6280.02</v>
      </c>
      <c r="E194" s="470">
        <v>6280.02</v>
      </c>
      <c r="F194" s="471"/>
      <c r="G194" s="472">
        <v>8.0E-4</v>
      </c>
      <c r="J194" s="473" t="s">
        <v>545</v>
      </c>
      <c r="K194" s="406">
        <v>63.9</v>
      </c>
      <c r="L194" s="474">
        <v>63.9</v>
      </c>
      <c r="M194" s="474">
        <v>63.9</v>
      </c>
      <c r="N194" s="474">
        <v>63.9</v>
      </c>
      <c r="O194" s="474" t="s">
        <v>2812</v>
      </c>
      <c r="P194" s="475">
        <v>0.0</v>
      </c>
      <c r="Q194" s="56"/>
    </row>
    <row r="195" ht="15.75" customHeight="1">
      <c r="A195" s="403" t="s">
        <v>546</v>
      </c>
      <c r="B195" s="404">
        <v>6274.76</v>
      </c>
      <c r="C195" s="470">
        <v>6274.76</v>
      </c>
      <c r="D195" s="470">
        <v>6274.76</v>
      </c>
      <c r="E195" s="470">
        <v>6274.76</v>
      </c>
      <c r="F195" s="471"/>
      <c r="G195" s="472">
        <v>-0.0038</v>
      </c>
      <c r="J195" s="473" t="s">
        <v>546</v>
      </c>
      <c r="K195" s="406">
        <v>63.9</v>
      </c>
      <c r="L195" s="474">
        <v>63.9</v>
      </c>
      <c r="M195" s="474">
        <v>63.9</v>
      </c>
      <c r="N195" s="474">
        <v>63.9</v>
      </c>
      <c r="O195" s="474" t="s">
        <v>2813</v>
      </c>
      <c r="P195" s="475">
        <v>0.0</v>
      </c>
      <c r="Q195" s="56"/>
    </row>
    <row r="196" ht="15.75" customHeight="1">
      <c r="A196" s="403" t="s">
        <v>547</v>
      </c>
      <c r="B196" s="404">
        <v>6298.92</v>
      </c>
      <c r="C196" s="470">
        <v>6298.92</v>
      </c>
      <c r="D196" s="470">
        <v>6298.92</v>
      </c>
      <c r="E196" s="470">
        <v>6298.92</v>
      </c>
      <c r="F196" s="471"/>
      <c r="G196" s="472">
        <v>-0.0019</v>
      </c>
      <c r="J196" s="473" t="s">
        <v>547</v>
      </c>
      <c r="K196" s="406">
        <v>63.9</v>
      </c>
      <c r="L196" s="474">
        <v>64.1</v>
      </c>
      <c r="M196" s="474">
        <v>64.1</v>
      </c>
      <c r="N196" s="474">
        <v>63.9</v>
      </c>
      <c r="O196" s="474" t="s">
        <v>2814</v>
      </c>
      <c r="P196" s="475">
        <v>-0.0016</v>
      </c>
      <c r="Q196" s="56"/>
    </row>
    <row r="197" ht="15.75" customHeight="1">
      <c r="A197" s="403" t="s">
        <v>548</v>
      </c>
      <c r="B197" s="404">
        <v>6310.6</v>
      </c>
      <c r="C197" s="470">
        <v>6310.6</v>
      </c>
      <c r="D197" s="470">
        <v>6310.6</v>
      </c>
      <c r="E197" s="470">
        <v>6310.6</v>
      </c>
      <c r="F197" s="471"/>
      <c r="G197" s="472">
        <v>-0.0066</v>
      </c>
      <c r="J197" s="473" t="s">
        <v>548</v>
      </c>
      <c r="K197" s="406">
        <v>64.0</v>
      </c>
      <c r="L197" s="474">
        <v>64.1</v>
      </c>
      <c r="M197" s="474">
        <v>64.4</v>
      </c>
      <c r="N197" s="474">
        <v>63.9</v>
      </c>
      <c r="O197" s="474" t="s">
        <v>2815</v>
      </c>
      <c r="P197" s="475">
        <v>-0.0016</v>
      </c>
      <c r="Q197" s="56"/>
    </row>
    <row r="198" ht="15.75" customHeight="1">
      <c r="A198" s="403" t="s">
        <v>549</v>
      </c>
      <c r="B198" s="404">
        <v>6352.84</v>
      </c>
      <c r="C198" s="470">
        <v>6352.84</v>
      </c>
      <c r="D198" s="470">
        <v>6352.84</v>
      </c>
      <c r="E198" s="470">
        <v>6352.84</v>
      </c>
      <c r="F198" s="471"/>
      <c r="G198" s="472">
        <v>0.0022</v>
      </c>
      <c r="J198" s="473" t="s">
        <v>549</v>
      </c>
      <c r="K198" s="406">
        <v>64.5</v>
      </c>
      <c r="L198" s="474">
        <v>64.5</v>
      </c>
      <c r="M198" s="474">
        <v>65.7</v>
      </c>
      <c r="N198" s="474">
        <v>64.0</v>
      </c>
      <c r="O198" s="474" t="s">
        <v>2816</v>
      </c>
      <c r="P198" s="475">
        <v>-0.0107</v>
      </c>
      <c r="Q198" s="56"/>
    </row>
    <row r="199" ht="15.75" customHeight="1">
      <c r="A199" s="403" t="s">
        <v>550</v>
      </c>
      <c r="B199" s="404">
        <v>6338.99</v>
      </c>
      <c r="C199" s="470">
        <v>6338.99</v>
      </c>
      <c r="D199" s="470">
        <v>6338.99</v>
      </c>
      <c r="E199" s="470">
        <v>6338.99</v>
      </c>
      <c r="F199" s="471"/>
      <c r="G199" s="472">
        <v>0.0036</v>
      </c>
      <c r="J199" s="473" t="s">
        <v>550</v>
      </c>
      <c r="K199" s="406">
        <v>65.2</v>
      </c>
      <c r="L199" s="474">
        <v>67.9</v>
      </c>
      <c r="M199" s="474">
        <v>70.0</v>
      </c>
      <c r="N199" s="474">
        <v>65.0</v>
      </c>
      <c r="O199" s="474" t="s">
        <v>2817</v>
      </c>
      <c r="P199" s="475">
        <v>-0.0121</v>
      </c>
      <c r="Q199" s="56"/>
    </row>
    <row r="200" ht="15.75" customHeight="1">
      <c r="A200" s="403" t="s">
        <v>551</v>
      </c>
      <c r="B200" s="404">
        <v>6316.19</v>
      </c>
      <c r="C200" s="470">
        <v>6316.19</v>
      </c>
      <c r="D200" s="470">
        <v>6316.19</v>
      </c>
      <c r="E200" s="470">
        <v>6316.19</v>
      </c>
      <c r="F200" s="471"/>
      <c r="G200" s="472">
        <v>-0.0063</v>
      </c>
      <c r="J200" s="473" t="s">
        <v>551</v>
      </c>
      <c r="K200" s="406">
        <v>66.0</v>
      </c>
      <c r="L200" s="474">
        <v>68.1</v>
      </c>
      <c r="M200" s="474">
        <v>70.2</v>
      </c>
      <c r="N200" s="474">
        <v>64.7</v>
      </c>
      <c r="O200" s="474" t="s">
        <v>2818</v>
      </c>
      <c r="P200" s="475">
        <v>-0.0308</v>
      </c>
      <c r="Q200" s="56"/>
    </row>
    <row r="201" ht="15.75" customHeight="1">
      <c r="A201" s="403" t="s">
        <v>552</v>
      </c>
      <c r="B201" s="404">
        <v>6356.3</v>
      </c>
      <c r="C201" s="470">
        <v>6356.3</v>
      </c>
      <c r="D201" s="470">
        <v>6356.3</v>
      </c>
      <c r="E201" s="470">
        <v>6356.3</v>
      </c>
      <c r="F201" s="471"/>
      <c r="G201" s="472">
        <v>1.0E-4</v>
      </c>
      <c r="J201" s="473" t="s">
        <v>552</v>
      </c>
      <c r="K201" s="406">
        <v>68.1</v>
      </c>
      <c r="L201" s="474">
        <v>67.3</v>
      </c>
      <c r="M201" s="474">
        <v>69.9</v>
      </c>
      <c r="N201" s="474">
        <v>65.8</v>
      </c>
      <c r="O201" s="474" t="s">
        <v>2819</v>
      </c>
      <c r="P201" s="475">
        <v>0.0365</v>
      </c>
      <c r="Q201" s="56"/>
    </row>
    <row r="202" ht="15.75" customHeight="1">
      <c r="A202" s="403" t="s">
        <v>553</v>
      </c>
      <c r="B202" s="404">
        <v>6355.56</v>
      </c>
      <c r="C202" s="470">
        <v>6355.56</v>
      </c>
      <c r="D202" s="470">
        <v>6355.56</v>
      </c>
      <c r="E202" s="470">
        <v>6355.56</v>
      </c>
      <c r="F202" s="471"/>
      <c r="G202" s="472">
        <v>0.0025</v>
      </c>
      <c r="J202" s="473" t="s">
        <v>553</v>
      </c>
      <c r="K202" s="406">
        <v>64.2</v>
      </c>
      <c r="L202" s="474">
        <v>63.9</v>
      </c>
      <c r="M202" s="474">
        <v>65.6</v>
      </c>
      <c r="N202" s="474">
        <v>63.9</v>
      </c>
      <c r="O202" s="474" t="s">
        <v>2820</v>
      </c>
      <c r="P202" s="475">
        <v>0.0047</v>
      </c>
      <c r="Q202" s="56"/>
    </row>
    <row r="203" ht="15.75" customHeight="1">
      <c r="A203" s="403" t="s">
        <v>554</v>
      </c>
      <c r="B203" s="404">
        <v>6339.74</v>
      </c>
      <c r="C203" s="470">
        <v>6339.74</v>
      </c>
      <c r="D203" s="470">
        <v>6339.74</v>
      </c>
      <c r="E203" s="470">
        <v>6339.74</v>
      </c>
      <c r="F203" s="471"/>
      <c r="G203" s="472">
        <v>-0.001</v>
      </c>
      <c r="J203" s="473" t="s">
        <v>554</v>
      </c>
      <c r="K203" s="406">
        <v>63.9</v>
      </c>
      <c r="L203" s="474">
        <v>63.9</v>
      </c>
      <c r="M203" s="474">
        <v>64.3</v>
      </c>
      <c r="N203" s="474">
        <v>63.9</v>
      </c>
      <c r="O203" s="474" t="s">
        <v>2821</v>
      </c>
      <c r="P203" s="475">
        <v>0.0</v>
      </c>
      <c r="Q203" s="56"/>
    </row>
    <row r="204" ht="15.75" customHeight="1">
      <c r="A204" s="403" t="s">
        <v>555</v>
      </c>
      <c r="B204" s="404">
        <v>6345.78</v>
      </c>
      <c r="C204" s="470">
        <v>6345.78</v>
      </c>
      <c r="D204" s="470">
        <v>6345.78</v>
      </c>
      <c r="E204" s="470">
        <v>6345.78</v>
      </c>
      <c r="F204" s="471"/>
      <c r="G204" s="472">
        <v>0.0021</v>
      </c>
      <c r="J204" s="473" t="s">
        <v>555</v>
      </c>
      <c r="K204" s="406">
        <v>63.9</v>
      </c>
      <c r="L204" s="474">
        <v>63.9</v>
      </c>
      <c r="M204" s="474">
        <v>64.2</v>
      </c>
      <c r="N204" s="474">
        <v>63.9</v>
      </c>
      <c r="O204" s="474" t="s">
        <v>2822</v>
      </c>
      <c r="P204" s="475">
        <v>0.0</v>
      </c>
      <c r="Q204" s="56"/>
    </row>
    <row r="205" ht="15.75" customHeight="1">
      <c r="A205" s="403" t="s">
        <v>556</v>
      </c>
      <c r="B205" s="404">
        <v>6332.74</v>
      </c>
      <c r="C205" s="470">
        <v>6332.74</v>
      </c>
      <c r="D205" s="470">
        <v>6332.74</v>
      </c>
      <c r="E205" s="470">
        <v>6332.74</v>
      </c>
      <c r="F205" s="471"/>
      <c r="G205" s="472">
        <v>0.0011</v>
      </c>
      <c r="J205" s="473" t="s">
        <v>556</v>
      </c>
      <c r="K205" s="406">
        <v>63.9</v>
      </c>
      <c r="L205" s="474">
        <v>63.9</v>
      </c>
      <c r="M205" s="474">
        <v>65.3</v>
      </c>
      <c r="N205" s="474">
        <v>63.9</v>
      </c>
      <c r="O205" s="474" t="s">
        <v>2823</v>
      </c>
      <c r="P205" s="475">
        <v>0.0</v>
      </c>
      <c r="Q205" s="56"/>
    </row>
    <row r="206" ht="15.75" customHeight="1">
      <c r="A206" s="403" t="s">
        <v>557</v>
      </c>
      <c r="B206" s="404">
        <v>6325.73</v>
      </c>
      <c r="C206" s="470">
        <v>6325.73</v>
      </c>
      <c r="D206" s="470">
        <v>6325.73</v>
      </c>
      <c r="E206" s="470">
        <v>6325.73</v>
      </c>
      <c r="F206" s="471"/>
      <c r="G206" s="472">
        <v>0.0031</v>
      </c>
      <c r="J206" s="473" t="s">
        <v>557</v>
      </c>
      <c r="K206" s="406">
        <v>63.9</v>
      </c>
      <c r="L206" s="474">
        <v>63.9</v>
      </c>
      <c r="M206" s="474">
        <v>63.9</v>
      </c>
      <c r="N206" s="474">
        <v>63.9</v>
      </c>
      <c r="O206" s="474" t="s">
        <v>2824</v>
      </c>
      <c r="P206" s="475">
        <v>0.0</v>
      </c>
      <c r="Q206" s="56"/>
    </row>
    <row r="207" ht="15.75" customHeight="1">
      <c r="A207" s="403" t="s">
        <v>558</v>
      </c>
      <c r="B207" s="404">
        <v>6305.9</v>
      </c>
      <c r="C207" s="470">
        <v>6305.9</v>
      </c>
      <c r="D207" s="470">
        <v>6305.9</v>
      </c>
      <c r="E207" s="470">
        <v>6305.9</v>
      </c>
      <c r="F207" s="471"/>
      <c r="G207" s="472">
        <v>0.0</v>
      </c>
      <c r="J207" s="473" t="s">
        <v>558</v>
      </c>
      <c r="K207" s="406">
        <v>63.9</v>
      </c>
      <c r="L207" s="474">
        <v>63.9</v>
      </c>
      <c r="M207" s="474">
        <v>63.9</v>
      </c>
      <c r="N207" s="474">
        <v>63.9</v>
      </c>
      <c r="O207" s="474" t="s">
        <v>2825</v>
      </c>
      <c r="P207" s="475">
        <v>0.0</v>
      </c>
      <c r="Q207" s="56"/>
    </row>
    <row r="208" ht="15.75" customHeight="1">
      <c r="A208" s="403" t="s">
        <v>559</v>
      </c>
      <c r="B208" s="404">
        <v>6306.19</v>
      </c>
      <c r="C208" s="470">
        <v>6306.19</v>
      </c>
      <c r="D208" s="470">
        <v>6306.19</v>
      </c>
      <c r="E208" s="470">
        <v>6306.19</v>
      </c>
      <c r="F208" s="471"/>
      <c r="G208" s="472">
        <v>0.0039</v>
      </c>
      <c r="J208" s="473" t="s">
        <v>559</v>
      </c>
      <c r="K208" s="406">
        <v>63.9</v>
      </c>
      <c r="L208" s="474">
        <v>63.9</v>
      </c>
      <c r="M208" s="474">
        <v>63.9</v>
      </c>
      <c r="N208" s="474">
        <v>63.9</v>
      </c>
      <c r="O208" s="474" t="s">
        <v>2826</v>
      </c>
      <c r="P208" s="475">
        <v>0.0</v>
      </c>
      <c r="Q208" s="56"/>
    </row>
    <row r="209" ht="15.75" customHeight="1">
      <c r="A209" s="403" t="s">
        <v>560</v>
      </c>
      <c r="B209" s="404">
        <v>6281.65</v>
      </c>
      <c r="C209" s="470">
        <v>6281.65</v>
      </c>
      <c r="D209" s="470">
        <v>6281.65</v>
      </c>
      <c r="E209" s="470">
        <v>6281.65</v>
      </c>
      <c r="F209" s="471"/>
      <c r="G209" s="472">
        <v>-0.0014</v>
      </c>
      <c r="J209" s="473" t="s">
        <v>560</v>
      </c>
      <c r="K209" s="406">
        <v>63.9</v>
      </c>
      <c r="L209" s="474">
        <v>63.9</v>
      </c>
      <c r="M209" s="474">
        <v>63.9</v>
      </c>
      <c r="N209" s="474">
        <v>63.9</v>
      </c>
      <c r="O209" s="474" t="s">
        <v>2827</v>
      </c>
      <c r="P209" s="475">
        <v>0.0</v>
      </c>
      <c r="Q209" s="56"/>
    </row>
    <row r="210" ht="15.75" customHeight="1">
      <c r="A210" s="403" t="s">
        <v>561</v>
      </c>
      <c r="B210" s="404">
        <v>6290.2</v>
      </c>
      <c r="C210" s="470">
        <v>6290.2</v>
      </c>
      <c r="D210" s="470">
        <v>6290.2</v>
      </c>
      <c r="E210" s="470">
        <v>6290.2</v>
      </c>
      <c r="F210" s="471"/>
      <c r="G210" s="472">
        <v>0.0014</v>
      </c>
      <c r="J210" s="473" t="s">
        <v>561</v>
      </c>
      <c r="K210" s="406">
        <v>63.9</v>
      </c>
      <c r="L210" s="474">
        <v>63.9</v>
      </c>
      <c r="M210" s="474">
        <v>63.9</v>
      </c>
      <c r="N210" s="474">
        <v>63.9</v>
      </c>
      <c r="O210" s="474" t="s">
        <v>2824</v>
      </c>
      <c r="P210" s="475">
        <v>0.0</v>
      </c>
      <c r="Q210" s="56"/>
    </row>
    <row r="211" ht="15.75" customHeight="1">
      <c r="A211" s="403" t="s">
        <v>562</v>
      </c>
      <c r="B211" s="404">
        <v>6281.25</v>
      </c>
      <c r="C211" s="470">
        <v>6281.25</v>
      </c>
      <c r="D211" s="470">
        <v>6281.25</v>
      </c>
      <c r="E211" s="470">
        <v>6281.25</v>
      </c>
      <c r="F211" s="471"/>
      <c r="G211" s="472">
        <v>6.0E-4</v>
      </c>
      <c r="J211" s="473" t="s">
        <v>562</v>
      </c>
      <c r="K211" s="406">
        <v>63.9</v>
      </c>
      <c r="L211" s="474">
        <v>63.9</v>
      </c>
      <c r="M211" s="474">
        <v>63.9</v>
      </c>
      <c r="N211" s="474">
        <v>63.9</v>
      </c>
      <c r="O211" s="474" t="s">
        <v>2828</v>
      </c>
      <c r="P211" s="475">
        <v>0.0</v>
      </c>
      <c r="Q211" s="56"/>
    </row>
    <row r="212" ht="15.75" customHeight="1">
      <c r="A212" s="403" t="s">
        <v>563</v>
      </c>
      <c r="B212" s="404">
        <v>6277.21</v>
      </c>
      <c r="C212" s="470">
        <v>6277.21</v>
      </c>
      <c r="D212" s="470">
        <v>6277.21</v>
      </c>
      <c r="E212" s="470">
        <v>6277.21</v>
      </c>
      <c r="F212" s="471"/>
      <c r="G212" s="472">
        <v>0.0027</v>
      </c>
      <c r="J212" s="473" t="s">
        <v>563</v>
      </c>
      <c r="K212" s="406">
        <v>63.9</v>
      </c>
      <c r="L212" s="474">
        <v>63.9</v>
      </c>
      <c r="M212" s="474">
        <v>63.9</v>
      </c>
      <c r="N212" s="474">
        <v>63.9</v>
      </c>
      <c r="O212" s="474" t="s">
        <v>2829</v>
      </c>
      <c r="P212" s="475">
        <v>0.0</v>
      </c>
      <c r="Q212" s="56"/>
    </row>
    <row r="213" ht="15.75" customHeight="1">
      <c r="A213" s="403" t="s">
        <v>564</v>
      </c>
      <c r="B213" s="404">
        <v>6260.1</v>
      </c>
      <c r="C213" s="470">
        <v>6260.1</v>
      </c>
      <c r="D213" s="470">
        <v>6260.1</v>
      </c>
      <c r="E213" s="470">
        <v>6260.1</v>
      </c>
      <c r="F213" s="471"/>
      <c r="G213" s="472">
        <v>-0.002</v>
      </c>
      <c r="J213" s="473" t="s">
        <v>564</v>
      </c>
      <c r="K213" s="406">
        <v>63.9</v>
      </c>
      <c r="L213" s="474">
        <v>63.9</v>
      </c>
      <c r="M213" s="474">
        <v>63.9</v>
      </c>
      <c r="N213" s="474">
        <v>63.9</v>
      </c>
      <c r="O213" s="474" t="s">
        <v>2830</v>
      </c>
      <c r="P213" s="475">
        <v>0.0</v>
      </c>
      <c r="Q213" s="56"/>
    </row>
    <row r="214" ht="15.75" customHeight="1">
      <c r="A214" s="403" t="s">
        <v>565</v>
      </c>
      <c r="B214" s="404">
        <v>6272.43</v>
      </c>
      <c r="C214" s="470">
        <v>6272.43</v>
      </c>
      <c r="D214" s="470">
        <v>6272.43</v>
      </c>
      <c r="E214" s="470">
        <v>6272.43</v>
      </c>
      <c r="F214" s="471"/>
      <c r="G214" s="472">
        <v>-0.0011</v>
      </c>
      <c r="J214" s="473" t="s">
        <v>565</v>
      </c>
      <c r="K214" s="406">
        <v>63.9</v>
      </c>
      <c r="L214" s="474">
        <v>63.9</v>
      </c>
      <c r="M214" s="474">
        <v>63.9</v>
      </c>
      <c r="N214" s="474">
        <v>63.9</v>
      </c>
      <c r="O214" s="474" t="s">
        <v>2831</v>
      </c>
      <c r="P214" s="475">
        <v>0.0</v>
      </c>
      <c r="Q214" s="56"/>
    </row>
    <row r="215" ht="15.75" customHeight="1">
      <c r="A215" s="403" t="s">
        <v>566</v>
      </c>
      <c r="B215" s="404">
        <v>6279.11</v>
      </c>
      <c r="C215" s="470">
        <v>6279.11</v>
      </c>
      <c r="D215" s="470">
        <v>6279.11</v>
      </c>
      <c r="E215" s="470">
        <v>6279.11</v>
      </c>
      <c r="F215" s="471"/>
      <c r="G215" s="472">
        <v>9.0E-4</v>
      </c>
      <c r="J215" s="473" t="s">
        <v>566</v>
      </c>
      <c r="K215" s="406">
        <v>63.9</v>
      </c>
      <c r="L215" s="474">
        <v>63.9</v>
      </c>
      <c r="M215" s="474">
        <v>63.9</v>
      </c>
      <c r="N215" s="474">
        <v>63.9</v>
      </c>
      <c r="O215" s="474" t="s">
        <v>2832</v>
      </c>
      <c r="P215" s="475">
        <v>0.0</v>
      </c>
      <c r="Q215" s="56"/>
    </row>
    <row r="216" ht="15.75" customHeight="1">
      <c r="A216" s="403" t="s">
        <v>567</v>
      </c>
      <c r="B216" s="404">
        <v>6273.6</v>
      </c>
      <c r="C216" s="470">
        <v>6273.6</v>
      </c>
      <c r="D216" s="470">
        <v>6273.6</v>
      </c>
      <c r="E216" s="470">
        <v>6273.6</v>
      </c>
      <c r="F216" s="471"/>
      <c r="G216" s="472">
        <v>0.0019</v>
      </c>
      <c r="J216" s="473" t="s">
        <v>567</v>
      </c>
      <c r="K216" s="406">
        <v>63.9</v>
      </c>
      <c r="L216" s="474">
        <v>63.9</v>
      </c>
      <c r="M216" s="474">
        <v>63.9</v>
      </c>
      <c r="N216" s="474">
        <v>63.9</v>
      </c>
      <c r="O216" s="474" t="s">
        <v>2833</v>
      </c>
      <c r="P216" s="475">
        <v>0.0</v>
      </c>
      <c r="Q216" s="56"/>
    </row>
    <row r="217" ht="15.75" customHeight="1">
      <c r="A217" s="403" t="s">
        <v>568</v>
      </c>
      <c r="B217" s="404">
        <v>6261.63</v>
      </c>
      <c r="C217" s="470">
        <v>6261.63</v>
      </c>
      <c r="D217" s="470">
        <v>6261.63</v>
      </c>
      <c r="E217" s="470">
        <v>6261.63</v>
      </c>
      <c r="F217" s="471"/>
      <c r="G217" s="472">
        <v>-0.0012</v>
      </c>
      <c r="J217" s="473" t="s">
        <v>568</v>
      </c>
      <c r="K217" s="406">
        <v>63.9</v>
      </c>
      <c r="L217" s="474">
        <v>63.9</v>
      </c>
      <c r="M217" s="474">
        <v>63.9</v>
      </c>
      <c r="N217" s="474">
        <v>63.9</v>
      </c>
      <c r="O217" s="474" t="s">
        <v>2748</v>
      </c>
      <c r="P217" s="475">
        <v>0.0</v>
      </c>
      <c r="Q217" s="56"/>
    </row>
    <row r="218" ht="15.75" customHeight="1">
      <c r="A218" s="403" t="s">
        <v>569</v>
      </c>
      <c r="B218" s="404">
        <v>6269.16</v>
      </c>
      <c r="C218" s="470">
        <v>6269.16</v>
      </c>
      <c r="D218" s="470">
        <v>6269.16</v>
      </c>
      <c r="E218" s="470">
        <v>6269.16</v>
      </c>
      <c r="F218" s="471"/>
      <c r="G218" s="472">
        <v>-3.0E-4</v>
      </c>
      <c r="J218" s="473" t="s">
        <v>569</v>
      </c>
      <c r="K218" s="406">
        <v>63.9</v>
      </c>
      <c r="L218" s="474">
        <v>63.9</v>
      </c>
      <c r="M218" s="474">
        <v>63.9</v>
      </c>
      <c r="N218" s="474">
        <v>63.9</v>
      </c>
      <c r="O218" s="474" t="s">
        <v>2834</v>
      </c>
      <c r="P218" s="475">
        <v>0.0</v>
      </c>
      <c r="Q218" s="56"/>
    </row>
    <row r="219" ht="15.75" customHeight="1">
      <c r="A219" s="403" t="s">
        <v>570</v>
      </c>
      <c r="B219" s="404">
        <v>6270.77</v>
      </c>
      <c r="C219" s="470">
        <v>6270.77</v>
      </c>
      <c r="D219" s="470">
        <v>6270.77</v>
      </c>
      <c r="E219" s="470">
        <v>6270.77</v>
      </c>
      <c r="F219" s="471"/>
      <c r="G219" s="472">
        <v>-5.0E-4</v>
      </c>
      <c r="J219" s="473" t="s">
        <v>570</v>
      </c>
      <c r="K219" s="406">
        <v>63.9</v>
      </c>
      <c r="L219" s="474">
        <v>63.9</v>
      </c>
      <c r="M219" s="474">
        <v>63.9</v>
      </c>
      <c r="N219" s="474">
        <v>63.9</v>
      </c>
      <c r="O219" s="474" t="s">
        <v>2835</v>
      </c>
      <c r="P219" s="475">
        <v>0.0</v>
      </c>
      <c r="Q219" s="56"/>
    </row>
    <row r="220" ht="15.75" customHeight="1">
      <c r="A220" s="403" t="s">
        <v>571</v>
      </c>
      <c r="B220" s="404">
        <v>6274.06</v>
      </c>
      <c r="C220" s="470">
        <v>6274.06</v>
      </c>
      <c r="D220" s="470">
        <v>6274.06</v>
      </c>
      <c r="E220" s="470">
        <v>6274.06</v>
      </c>
      <c r="F220" s="471"/>
      <c r="G220" s="472">
        <v>0.0012</v>
      </c>
      <c r="J220" s="473" t="s">
        <v>571</v>
      </c>
      <c r="K220" s="406">
        <v>63.9</v>
      </c>
      <c r="L220" s="474">
        <v>63.9</v>
      </c>
      <c r="M220" s="474">
        <v>63.9</v>
      </c>
      <c r="N220" s="474">
        <v>63.9</v>
      </c>
      <c r="O220" s="474" t="s">
        <v>2762</v>
      </c>
      <c r="P220" s="475">
        <v>0.0</v>
      </c>
      <c r="Q220" s="56"/>
    </row>
    <row r="221" ht="15.75" customHeight="1">
      <c r="A221" s="403" t="s">
        <v>572</v>
      </c>
      <c r="B221" s="404">
        <v>6266.36</v>
      </c>
      <c r="C221" s="470">
        <v>6266.36</v>
      </c>
      <c r="D221" s="470">
        <v>6266.36</v>
      </c>
      <c r="E221" s="470">
        <v>6266.36</v>
      </c>
      <c r="F221" s="471"/>
      <c r="G221" s="472">
        <v>5.0E-4</v>
      </c>
      <c r="J221" s="473" t="s">
        <v>572</v>
      </c>
      <c r="K221" s="406">
        <v>63.9</v>
      </c>
      <c r="L221" s="474">
        <v>63.9</v>
      </c>
      <c r="M221" s="474">
        <v>63.9</v>
      </c>
      <c r="N221" s="474">
        <v>63.9</v>
      </c>
      <c r="O221" s="474" t="s">
        <v>2836</v>
      </c>
      <c r="P221" s="475">
        <v>0.0</v>
      </c>
      <c r="Q221" s="56"/>
    </row>
    <row r="222" ht="15.75" customHeight="1">
      <c r="A222" s="403" t="s">
        <v>573</v>
      </c>
      <c r="B222" s="404">
        <v>6263.52</v>
      </c>
      <c r="C222" s="470">
        <v>6263.52</v>
      </c>
      <c r="D222" s="470">
        <v>6263.52</v>
      </c>
      <c r="E222" s="470">
        <v>6263.52</v>
      </c>
      <c r="F222" s="471"/>
      <c r="G222" s="472">
        <v>0.0018</v>
      </c>
      <c r="J222" s="473" t="s">
        <v>573</v>
      </c>
      <c r="K222" s="406">
        <v>63.9</v>
      </c>
      <c r="L222" s="474">
        <v>63.9</v>
      </c>
      <c r="M222" s="474">
        <v>63.9</v>
      </c>
      <c r="N222" s="474">
        <v>63.9</v>
      </c>
      <c r="O222" s="474" t="s">
        <v>2837</v>
      </c>
      <c r="P222" s="475">
        <v>0.0</v>
      </c>
      <c r="Q222" s="56"/>
    </row>
    <row r="223" ht="15.75" customHeight="1">
      <c r="A223" s="403" t="s">
        <v>574</v>
      </c>
      <c r="B223" s="404">
        <v>6252.16</v>
      </c>
      <c r="C223" s="470">
        <v>6252.16</v>
      </c>
      <c r="D223" s="470">
        <v>6252.16</v>
      </c>
      <c r="E223" s="470">
        <v>6252.16</v>
      </c>
      <c r="F223" s="471"/>
      <c r="G223" s="472">
        <v>0.0038</v>
      </c>
      <c r="J223" s="473" t="s">
        <v>574</v>
      </c>
      <c r="K223" s="406">
        <v>63.9</v>
      </c>
      <c r="L223" s="474">
        <v>63.9</v>
      </c>
      <c r="M223" s="474">
        <v>63.9</v>
      </c>
      <c r="N223" s="474">
        <v>63.9</v>
      </c>
      <c r="O223" s="474" t="s">
        <v>2838</v>
      </c>
      <c r="P223" s="475">
        <v>0.0</v>
      </c>
      <c r="Q223" s="56"/>
    </row>
    <row r="224" ht="15.75" customHeight="1">
      <c r="A224" s="403" t="s">
        <v>575</v>
      </c>
      <c r="B224" s="404">
        <v>6228.65</v>
      </c>
      <c r="C224" s="470">
        <v>6228.65</v>
      </c>
      <c r="D224" s="470">
        <v>6228.65</v>
      </c>
      <c r="E224" s="470">
        <v>6228.65</v>
      </c>
      <c r="F224" s="471"/>
      <c r="G224" s="472">
        <v>9.0E-4</v>
      </c>
      <c r="J224" s="473" t="s">
        <v>575</v>
      </c>
      <c r="K224" s="406">
        <v>63.9</v>
      </c>
      <c r="L224" s="474">
        <v>63.9</v>
      </c>
      <c r="M224" s="474">
        <v>63.9</v>
      </c>
      <c r="N224" s="474">
        <v>63.9</v>
      </c>
      <c r="O224" s="474" t="s">
        <v>2783</v>
      </c>
      <c r="P224" s="475">
        <v>0.0</v>
      </c>
      <c r="Q224" s="56"/>
    </row>
    <row r="225" ht="15.75" customHeight="1">
      <c r="A225" s="403" t="s">
        <v>576</v>
      </c>
      <c r="B225" s="404">
        <v>6223.06</v>
      </c>
      <c r="C225" s="470">
        <v>6223.06</v>
      </c>
      <c r="D225" s="470">
        <v>6223.06</v>
      </c>
      <c r="E225" s="470">
        <v>6223.06</v>
      </c>
      <c r="F225" s="471"/>
      <c r="G225" s="472">
        <v>0.0013</v>
      </c>
      <c r="J225" s="473" t="s">
        <v>576</v>
      </c>
      <c r="K225" s="406">
        <v>63.9</v>
      </c>
      <c r="L225" s="474">
        <v>63.9</v>
      </c>
      <c r="M225" s="474">
        <v>63.9</v>
      </c>
      <c r="N225" s="474">
        <v>63.9</v>
      </c>
      <c r="O225" s="474" t="s">
        <v>2783</v>
      </c>
      <c r="P225" s="475">
        <v>0.0</v>
      </c>
      <c r="Q225" s="56"/>
    </row>
    <row r="226" ht="15.75" customHeight="1">
      <c r="A226" s="403" t="s">
        <v>577</v>
      </c>
      <c r="B226" s="404">
        <v>6215.18</v>
      </c>
      <c r="C226" s="470">
        <v>6215.18</v>
      </c>
      <c r="D226" s="470">
        <v>6215.18</v>
      </c>
      <c r="E226" s="470">
        <v>6215.18</v>
      </c>
      <c r="F226" s="471"/>
      <c r="G226" s="472">
        <v>0.0017</v>
      </c>
      <c r="J226" s="473" t="s">
        <v>577</v>
      </c>
      <c r="K226" s="406">
        <v>63.9</v>
      </c>
      <c r="L226" s="474">
        <v>63.9</v>
      </c>
      <c r="M226" s="474">
        <v>63.9</v>
      </c>
      <c r="N226" s="474">
        <v>63.9</v>
      </c>
      <c r="O226" s="474" t="s">
        <v>2759</v>
      </c>
      <c r="P226" s="475">
        <v>0.0</v>
      </c>
      <c r="Q226" s="56"/>
    </row>
    <row r="227" ht="15.75" customHeight="1">
      <c r="A227" s="403" t="s">
        <v>578</v>
      </c>
      <c r="B227" s="404">
        <v>6196.49</v>
      </c>
      <c r="C227" s="470">
        <v>6196.49</v>
      </c>
      <c r="D227" s="470">
        <v>6196.49</v>
      </c>
      <c r="E227" s="470">
        <v>6196.49</v>
      </c>
      <c r="F227" s="471"/>
      <c r="G227" s="472">
        <v>-8.0E-4</v>
      </c>
      <c r="J227" s="473" t="s">
        <v>578</v>
      </c>
      <c r="K227" s="406">
        <v>63.9</v>
      </c>
      <c r="L227" s="474">
        <v>63.9</v>
      </c>
      <c r="M227" s="474">
        <v>63.9</v>
      </c>
      <c r="N227" s="474">
        <v>63.9</v>
      </c>
      <c r="O227" s="474" t="s">
        <v>2794</v>
      </c>
      <c r="P227" s="475">
        <v>0.0</v>
      </c>
      <c r="Q227" s="56"/>
    </row>
    <row r="228" ht="15.75" customHeight="1">
      <c r="A228" s="403" t="s">
        <v>579</v>
      </c>
      <c r="B228" s="404">
        <v>6201.55</v>
      </c>
      <c r="C228" s="470">
        <v>6201.55</v>
      </c>
      <c r="D228" s="470">
        <v>6201.55</v>
      </c>
      <c r="E228" s="470">
        <v>6201.55</v>
      </c>
      <c r="F228" s="471"/>
      <c r="G228" s="472">
        <v>-0.002</v>
      </c>
      <c r="J228" s="473" t="s">
        <v>579</v>
      </c>
      <c r="K228" s="406">
        <v>63.9</v>
      </c>
      <c r="L228" s="474">
        <v>63.9</v>
      </c>
      <c r="M228" s="474">
        <v>63.9</v>
      </c>
      <c r="N228" s="474">
        <v>63.9</v>
      </c>
      <c r="O228" s="474" t="s">
        <v>2762</v>
      </c>
      <c r="P228" s="475">
        <v>0.0</v>
      </c>
      <c r="Q228" s="56"/>
    </row>
    <row r="229" ht="15.75" customHeight="1">
      <c r="A229" s="403" t="s">
        <v>580</v>
      </c>
      <c r="B229" s="404">
        <v>6214.2</v>
      </c>
      <c r="C229" s="470">
        <v>6214.2</v>
      </c>
      <c r="D229" s="470">
        <v>6214.2</v>
      </c>
      <c r="E229" s="470">
        <v>6214.2</v>
      </c>
      <c r="F229" s="471"/>
      <c r="G229" s="472">
        <v>5.0E-4</v>
      </c>
      <c r="J229" s="473" t="s">
        <v>580</v>
      </c>
      <c r="K229" s="406">
        <v>63.9</v>
      </c>
      <c r="L229" s="474">
        <v>63.9</v>
      </c>
      <c r="M229" s="474">
        <v>63.9</v>
      </c>
      <c r="N229" s="474">
        <v>63.9</v>
      </c>
      <c r="O229" s="474" t="s">
        <v>2839</v>
      </c>
      <c r="P229" s="475">
        <v>0.0</v>
      </c>
      <c r="Q229" s="56"/>
    </row>
    <row r="230" ht="15.75" customHeight="1">
      <c r="A230" s="403" t="s">
        <v>581</v>
      </c>
      <c r="B230" s="404">
        <v>6211.03</v>
      </c>
      <c r="C230" s="470">
        <v>6211.03</v>
      </c>
      <c r="D230" s="470">
        <v>6211.03</v>
      </c>
      <c r="E230" s="470">
        <v>6211.03</v>
      </c>
      <c r="F230" s="471"/>
      <c r="G230" s="472">
        <v>2.0E-4</v>
      </c>
      <c r="J230" s="473" t="s">
        <v>581</v>
      </c>
      <c r="K230" s="406">
        <v>63.9</v>
      </c>
      <c r="L230" s="474">
        <v>63.9</v>
      </c>
      <c r="M230" s="474">
        <v>63.9</v>
      </c>
      <c r="N230" s="474">
        <v>63.9</v>
      </c>
      <c r="O230" s="474" t="s">
        <v>2762</v>
      </c>
      <c r="P230" s="475">
        <v>0.0</v>
      </c>
      <c r="Q230" s="56"/>
    </row>
    <row r="231" ht="15.75" customHeight="1">
      <c r="A231" s="403" t="s">
        <v>582</v>
      </c>
      <c r="B231" s="404">
        <v>6209.68</v>
      </c>
      <c r="C231" s="470">
        <v>6209.68</v>
      </c>
      <c r="D231" s="470">
        <v>6209.68</v>
      </c>
      <c r="E231" s="470">
        <v>6209.68</v>
      </c>
      <c r="F231" s="471"/>
      <c r="G231" s="472">
        <v>-6.0E-4</v>
      </c>
      <c r="J231" s="473" t="s">
        <v>582</v>
      </c>
      <c r="K231" s="406">
        <v>63.9</v>
      </c>
      <c r="L231" s="474">
        <v>63.9</v>
      </c>
      <c r="M231" s="474">
        <v>63.9</v>
      </c>
      <c r="N231" s="474">
        <v>63.9</v>
      </c>
      <c r="O231" s="474" t="s">
        <v>2764</v>
      </c>
      <c r="P231" s="475">
        <v>0.0</v>
      </c>
      <c r="Q231" s="56"/>
    </row>
    <row r="232" ht="15.75" customHeight="1">
      <c r="A232" s="403" t="s">
        <v>583</v>
      </c>
      <c r="B232" s="404">
        <v>6213.45</v>
      </c>
      <c r="C232" s="470">
        <v>6213.45</v>
      </c>
      <c r="D232" s="470">
        <v>6213.45</v>
      </c>
      <c r="E232" s="470">
        <v>6213.45</v>
      </c>
      <c r="F232" s="471"/>
      <c r="G232" s="472">
        <v>0.0011</v>
      </c>
      <c r="J232" s="473" t="s">
        <v>583</v>
      </c>
      <c r="K232" s="406">
        <v>63.9</v>
      </c>
      <c r="L232" s="474">
        <v>63.9</v>
      </c>
      <c r="M232" s="474">
        <v>63.9</v>
      </c>
      <c r="N232" s="474">
        <v>63.9</v>
      </c>
      <c r="O232" s="474" t="s">
        <v>2743</v>
      </c>
      <c r="P232" s="475">
        <v>0.0</v>
      </c>
      <c r="Q232" s="56"/>
    </row>
    <row r="233" ht="15.75" customHeight="1">
      <c r="A233" s="403" t="s">
        <v>584</v>
      </c>
      <c r="B233" s="404">
        <v>6206.8</v>
      </c>
      <c r="C233" s="470">
        <v>6206.8</v>
      </c>
      <c r="D233" s="470">
        <v>6206.8</v>
      </c>
      <c r="E233" s="470">
        <v>6206.8</v>
      </c>
      <c r="F233" s="471"/>
      <c r="G233" s="472">
        <v>0.0016</v>
      </c>
      <c r="J233" s="473" t="s">
        <v>584</v>
      </c>
      <c r="K233" s="406">
        <v>63.9</v>
      </c>
      <c r="L233" s="474">
        <v>63.9</v>
      </c>
      <c r="M233" s="474">
        <v>63.9</v>
      </c>
      <c r="N233" s="474">
        <v>63.9</v>
      </c>
      <c r="O233" s="474" t="s">
        <v>2781</v>
      </c>
      <c r="P233" s="475">
        <v>0.0</v>
      </c>
      <c r="Q233" s="56"/>
    </row>
    <row r="234" ht="15.75" customHeight="1">
      <c r="A234" s="403" t="s">
        <v>585</v>
      </c>
      <c r="B234" s="404">
        <v>6196.75</v>
      </c>
      <c r="C234" s="470">
        <v>6196.75</v>
      </c>
      <c r="D234" s="470">
        <v>6196.75</v>
      </c>
      <c r="E234" s="470">
        <v>6196.75</v>
      </c>
      <c r="F234" s="471"/>
      <c r="G234" s="472">
        <v>6.0E-4</v>
      </c>
      <c r="J234" s="473" t="s">
        <v>585</v>
      </c>
      <c r="K234" s="406">
        <v>63.9</v>
      </c>
      <c r="L234" s="474">
        <v>63.9</v>
      </c>
      <c r="M234" s="474">
        <v>63.9</v>
      </c>
      <c r="N234" s="474">
        <v>63.9</v>
      </c>
      <c r="O234" s="474" t="s">
        <v>2764</v>
      </c>
      <c r="P234" s="475">
        <v>0.0</v>
      </c>
      <c r="Q234" s="56"/>
    </row>
    <row r="235" ht="15.75" customHeight="1">
      <c r="A235" s="403" t="s">
        <v>586</v>
      </c>
      <c r="B235" s="404">
        <v>6193.08</v>
      </c>
      <c r="C235" s="470">
        <v>6193.08</v>
      </c>
      <c r="D235" s="470">
        <v>6193.08</v>
      </c>
      <c r="E235" s="470">
        <v>6193.08</v>
      </c>
      <c r="F235" s="471"/>
      <c r="G235" s="472">
        <v>-0.0017</v>
      </c>
      <c r="J235" s="473" t="s">
        <v>586</v>
      </c>
      <c r="K235" s="406">
        <v>63.9</v>
      </c>
      <c r="L235" s="474">
        <v>63.9</v>
      </c>
      <c r="M235" s="474">
        <v>63.9</v>
      </c>
      <c r="N235" s="474">
        <v>63.9</v>
      </c>
      <c r="O235" s="474" t="s">
        <v>2784</v>
      </c>
      <c r="P235" s="475">
        <v>0.0</v>
      </c>
      <c r="Q235" s="56"/>
    </row>
    <row r="236" ht="15.75" customHeight="1">
      <c r="A236" s="403" t="s">
        <v>587</v>
      </c>
      <c r="B236" s="404">
        <v>6215.3</v>
      </c>
      <c r="C236" s="470">
        <v>6215.3</v>
      </c>
      <c r="D236" s="470">
        <v>6215.3</v>
      </c>
      <c r="E236" s="470">
        <v>6215.3</v>
      </c>
      <c r="F236" s="471"/>
      <c r="G236" s="472">
        <v>0.0014</v>
      </c>
      <c r="J236" s="473" t="s">
        <v>587</v>
      </c>
      <c r="K236" s="406">
        <v>63.9</v>
      </c>
      <c r="L236" s="474">
        <v>63.9</v>
      </c>
      <c r="M236" s="474">
        <v>63.9</v>
      </c>
      <c r="N236" s="474">
        <v>63.9</v>
      </c>
      <c r="O236" s="474" t="s">
        <v>2764</v>
      </c>
      <c r="P236" s="475">
        <v>0.0</v>
      </c>
      <c r="Q236" s="56"/>
    </row>
    <row r="237" ht="15.75" customHeight="1">
      <c r="A237" s="403" t="s">
        <v>588</v>
      </c>
      <c r="B237" s="404">
        <v>6206.64</v>
      </c>
      <c r="C237" s="470">
        <v>6206.64</v>
      </c>
      <c r="D237" s="470">
        <v>6206.64</v>
      </c>
      <c r="E237" s="470">
        <v>6206.64</v>
      </c>
      <c r="F237" s="471"/>
      <c r="G237" s="472">
        <v>-0.0026</v>
      </c>
      <c r="J237" s="473" t="s">
        <v>588</v>
      </c>
      <c r="K237" s="406">
        <v>63.9</v>
      </c>
      <c r="L237" s="474">
        <v>63.9</v>
      </c>
      <c r="M237" s="474">
        <v>63.9</v>
      </c>
      <c r="N237" s="474">
        <v>63.9</v>
      </c>
      <c r="O237" s="474" t="s">
        <v>2746</v>
      </c>
      <c r="P237" s="475">
        <v>0.0</v>
      </c>
      <c r="Q237" s="56"/>
    </row>
    <row r="238" ht="15.75" customHeight="1">
      <c r="A238" s="403" t="s">
        <v>589</v>
      </c>
      <c r="B238" s="404">
        <v>6222.9</v>
      </c>
      <c r="C238" s="470">
        <v>6222.9</v>
      </c>
      <c r="D238" s="470">
        <v>6222.9</v>
      </c>
      <c r="E238" s="470">
        <v>6222.9</v>
      </c>
      <c r="F238" s="471"/>
      <c r="G238" s="472">
        <v>0.003</v>
      </c>
      <c r="J238" s="473" t="s">
        <v>589</v>
      </c>
      <c r="K238" s="406">
        <v>63.9</v>
      </c>
      <c r="L238" s="474">
        <v>63.9</v>
      </c>
      <c r="M238" s="474">
        <v>63.9</v>
      </c>
      <c r="N238" s="474">
        <v>63.9</v>
      </c>
      <c r="O238" s="474" t="s">
        <v>2840</v>
      </c>
      <c r="P238" s="475">
        <v>0.0</v>
      </c>
      <c r="Q238" s="56"/>
    </row>
    <row r="239" ht="15.75" customHeight="1">
      <c r="A239" s="403" t="s">
        <v>590</v>
      </c>
      <c r="B239" s="404">
        <v>6204.18</v>
      </c>
      <c r="C239" s="470">
        <v>6204.18</v>
      </c>
      <c r="D239" s="470">
        <v>6204.18</v>
      </c>
      <c r="E239" s="470">
        <v>6204.18</v>
      </c>
      <c r="F239" s="471"/>
      <c r="G239" s="472">
        <v>-0.0026</v>
      </c>
      <c r="J239" s="473" t="s">
        <v>590</v>
      </c>
      <c r="K239" s="406">
        <v>63.9</v>
      </c>
      <c r="L239" s="474">
        <v>63.9</v>
      </c>
      <c r="M239" s="474">
        <v>63.9</v>
      </c>
      <c r="N239" s="474">
        <v>63.9</v>
      </c>
      <c r="O239" s="474" t="s">
        <v>2764</v>
      </c>
      <c r="P239" s="475">
        <v>0.0</v>
      </c>
      <c r="Q239" s="56"/>
    </row>
    <row r="240" ht="15.75" customHeight="1">
      <c r="A240" s="403" t="s">
        <v>591</v>
      </c>
      <c r="B240" s="404">
        <v>6220.24</v>
      </c>
      <c r="C240" s="470">
        <v>6220.24</v>
      </c>
      <c r="D240" s="470">
        <v>6220.24</v>
      </c>
      <c r="E240" s="470">
        <v>6220.24</v>
      </c>
      <c r="F240" s="471"/>
      <c r="G240" s="472">
        <v>0.0011</v>
      </c>
      <c r="J240" s="473" t="s">
        <v>591</v>
      </c>
      <c r="K240" s="406">
        <v>63.9</v>
      </c>
      <c r="L240" s="474">
        <v>63.9</v>
      </c>
      <c r="M240" s="474">
        <v>63.9</v>
      </c>
      <c r="N240" s="474">
        <v>63.9</v>
      </c>
      <c r="O240" s="474" t="s">
        <v>2782</v>
      </c>
      <c r="P240" s="475">
        <v>0.0</v>
      </c>
      <c r="Q240" s="56"/>
    </row>
    <row r="241" ht="15.75" customHeight="1">
      <c r="A241" s="403" t="s">
        <v>592</v>
      </c>
      <c r="B241" s="404">
        <v>6213.37</v>
      </c>
      <c r="C241" s="470">
        <v>6213.37</v>
      </c>
      <c r="D241" s="470">
        <v>6213.37</v>
      </c>
      <c r="E241" s="470">
        <v>6213.37</v>
      </c>
      <c r="F241" s="471"/>
      <c r="G241" s="472">
        <v>-0.003</v>
      </c>
      <c r="J241" s="473" t="s">
        <v>592</v>
      </c>
      <c r="K241" s="406">
        <v>63.9</v>
      </c>
      <c r="L241" s="474">
        <v>63.9</v>
      </c>
      <c r="M241" s="474">
        <v>63.9</v>
      </c>
      <c r="N241" s="474">
        <v>63.9</v>
      </c>
      <c r="O241" s="474" t="s">
        <v>2743</v>
      </c>
      <c r="P241" s="475">
        <v>0.0</v>
      </c>
      <c r="Q241" s="56"/>
    </row>
    <row r="242" ht="15.75" customHeight="1">
      <c r="A242" s="403" t="s">
        <v>593</v>
      </c>
      <c r="B242" s="404">
        <v>6231.96</v>
      </c>
      <c r="C242" s="470">
        <v>6231.96</v>
      </c>
      <c r="D242" s="470">
        <v>6231.96</v>
      </c>
      <c r="E242" s="470">
        <v>6231.96</v>
      </c>
      <c r="F242" s="471"/>
      <c r="G242" s="472">
        <v>-0.0019</v>
      </c>
      <c r="J242" s="473" t="s">
        <v>593</v>
      </c>
      <c r="K242" s="406">
        <v>63.9</v>
      </c>
      <c r="L242" s="474">
        <v>63.9</v>
      </c>
      <c r="M242" s="474">
        <v>63.9</v>
      </c>
      <c r="N242" s="474">
        <v>63.9</v>
      </c>
      <c r="O242" s="474" t="s">
        <v>2743</v>
      </c>
      <c r="P242" s="475">
        <v>0.0</v>
      </c>
      <c r="Q242" s="56"/>
    </row>
    <row r="243" ht="15.75" customHeight="1">
      <c r="A243" s="403" t="s">
        <v>594</v>
      </c>
      <c r="B243" s="404">
        <v>6243.57</v>
      </c>
      <c r="C243" s="470">
        <v>6243.57</v>
      </c>
      <c r="D243" s="470">
        <v>6243.57</v>
      </c>
      <c r="E243" s="470">
        <v>6243.57</v>
      </c>
      <c r="F243" s="471"/>
      <c r="G243" s="472">
        <v>-0.0027</v>
      </c>
      <c r="J243" s="473" t="s">
        <v>594</v>
      </c>
      <c r="K243" s="406">
        <v>63.9</v>
      </c>
      <c r="L243" s="474">
        <v>63.9</v>
      </c>
      <c r="M243" s="474">
        <v>63.9</v>
      </c>
      <c r="N243" s="474">
        <v>63.9</v>
      </c>
      <c r="O243" s="474" t="s">
        <v>2841</v>
      </c>
      <c r="P243" s="475">
        <v>0.0</v>
      </c>
      <c r="Q243" s="56"/>
    </row>
    <row r="244" ht="15.75" customHeight="1">
      <c r="A244" s="403" t="s">
        <v>595</v>
      </c>
      <c r="B244" s="404">
        <v>6260.18</v>
      </c>
      <c r="C244" s="470">
        <v>6260.18</v>
      </c>
      <c r="D244" s="470">
        <v>6260.18</v>
      </c>
      <c r="E244" s="470">
        <v>6260.18</v>
      </c>
      <c r="F244" s="471"/>
      <c r="G244" s="472">
        <v>-3.0E-4</v>
      </c>
      <c r="J244" s="473" t="s">
        <v>595</v>
      </c>
      <c r="K244" s="406">
        <v>63.9</v>
      </c>
      <c r="L244" s="474">
        <v>63.9</v>
      </c>
      <c r="M244" s="474">
        <v>63.9</v>
      </c>
      <c r="N244" s="474">
        <v>63.9</v>
      </c>
      <c r="O244" s="474" t="s">
        <v>2759</v>
      </c>
      <c r="P244" s="475">
        <v>0.0</v>
      </c>
      <c r="Q244" s="56"/>
    </row>
    <row r="245" ht="15.75" customHeight="1">
      <c r="A245" s="403" t="s">
        <v>596</v>
      </c>
      <c r="B245" s="404">
        <v>6262.31</v>
      </c>
      <c r="C245" s="470">
        <v>6262.31</v>
      </c>
      <c r="D245" s="470">
        <v>6262.31</v>
      </c>
      <c r="E245" s="470">
        <v>6262.31</v>
      </c>
      <c r="F245" s="471"/>
      <c r="G245" s="472">
        <v>5.0E-4</v>
      </c>
      <c r="J245" s="473" t="s">
        <v>596</v>
      </c>
      <c r="K245" s="406">
        <v>63.9</v>
      </c>
      <c r="L245" s="474">
        <v>63.9</v>
      </c>
      <c r="M245" s="474">
        <v>63.9</v>
      </c>
      <c r="N245" s="474">
        <v>63.9</v>
      </c>
      <c r="O245" s="474" t="s">
        <v>2743</v>
      </c>
      <c r="P245" s="475">
        <v>0.0</v>
      </c>
      <c r="Q245" s="56"/>
    </row>
    <row r="246" ht="15.75" customHeight="1">
      <c r="A246" s="403" t="s">
        <v>597</v>
      </c>
      <c r="B246" s="404">
        <v>6259.48</v>
      </c>
      <c r="C246" s="470">
        <v>6259.48</v>
      </c>
      <c r="D246" s="470">
        <v>6259.48</v>
      </c>
      <c r="E246" s="470">
        <v>6259.48</v>
      </c>
      <c r="F246" s="471"/>
      <c r="G246" s="472">
        <v>0.0074</v>
      </c>
      <c r="J246" s="473" t="s">
        <v>597</v>
      </c>
      <c r="K246" s="406">
        <v>63.9</v>
      </c>
      <c r="L246" s="474">
        <v>63.9</v>
      </c>
      <c r="M246" s="474">
        <v>63.9</v>
      </c>
      <c r="N246" s="474">
        <v>63.9</v>
      </c>
      <c r="O246" s="474" t="s">
        <v>2759</v>
      </c>
      <c r="P246" s="475">
        <v>0.0</v>
      </c>
      <c r="Q246" s="56"/>
    </row>
    <row r="247" ht="15.75" customHeight="1">
      <c r="A247" s="403" t="s">
        <v>598</v>
      </c>
      <c r="B247" s="404">
        <v>6213.74</v>
      </c>
      <c r="C247" s="470">
        <v>6213.74</v>
      </c>
      <c r="D247" s="470">
        <v>6213.74</v>
      </c>
      <c r="E247" s="470">
        <v>6213.74</v>
      </c>
      <c r="F247" s="471"/>
      <c r="G247" s="472">
        <v>-2.0E-4</v>
      </c>
      <c r="J247" s="473" t="s">
        <v>598</v>
      </c>
      <c r="K247" s="406">
        <v>63.9</v>
      </c>
      <c r="L247" s="474">
        <v>63.9</v>
      </c>
      <c r="M247" s="474">
        <v>63.9</v>
      </c>
      <c r="N247" s="474">
        <v>63.9</v>
      </c>
      <c r="O247" s="474" t="s">
        <v>2842</v>
      </c>
      <c r="P247" s="475">
        <v>0.0</v>
      </c>
      <c r="Q247" s="56"/>
    </row>
    <row r="248" ht="15.75" customHeight="1">
      <c r="A248" s="403" t="s">
        <v>599</v>
      </c>
      <c r="B248" s="404">
        <v>6214.69</v>
      </c>
      <c r="C248" s="470">
        <v>6214.69</v>
      </c>
      <c r="D248" s="470">
        <v>6214.69</v>
      </c>
      <c r="E248" s="470">
        <v>6214.69</v>
      </c>
      <c r="F248" s="471"/>
      <c r="G248" s="472">
        <v>-4.0E-4</v>
      </c>
      <c r="J248" s="473" t="s">
        <v>599</v>
      </c>
      <c r="K248" s="406">
        <v>63.9</v>
      </c>
      <c r="L248" s="474">
        <v>63.9</v>
      </c>
      <c r="M248" s="474">
        <v>63.9</v>
      </c>
      <c r="N248" s="474">
        <v>63.9</v>
      </c>
      <c r="O248" s="474" t="s">
        <v>2759</v>
      </c>
      <c r="P248" s="475">
        <v>0.0</v>
      </c>
      <c r="Q248" s="56"/>
    </row>
    <row r="249" ht="15.75" customHeight="1">
      <c r="A249" s="403" t="s">
        <v>600</v>
      </c>
      <c r="B249" s="404">
        <v>6199.2</v>
      </c>
      <c r="C249" s="470">
        <v>6199.2</v>
      </c>
      <c r="D249" s="470">
        <v>6199.2</v>
      </c>
      <c r="E249" s="470">
        <v>6199.2</v>
      </c>
      <c r="F249" s="471"/>
      <c r="G249" s="472">
        <v>-0.001</v>
      </c>
      <c r="J249" s="473" t="s">
        <v>600</v>
      </c>
      <c r="K249" s="406">
        <v>63.9</v>
      </c>
      <c r="L249" s="474">
        <v>63.9</v>
      </c>
      <c r="M249" s="474">
        <v>63.9</v>
      </c>
      <c r="N249" s="474">
        <v>63.9</v>
      </c>
      <c r="O249" s="474" t="s">
        <v>2843</v>
      </c>
      <c r="P249" s="475">
        <v>0.0</v>
      </c>
      <c r="Q249" s="56"/>
    </row>
    <row r="250" ht="15.75" customHeight="1">
      <c r="A250" s="403" t="s">
        <v>601</v>
      </c>
      <c r="B250" s="404">
        <v>6218.3</v>
      </c>
      <c r="C250" s="470">
        <v>6218.3</v>
      </c>
      <c r="D250" s="470">
        <v>6218.3</v>
      </c>
      <c r="E250" s="470">
        <v>6218.3</v>
      </c>
      <c r="F250" s="471"/>
      <c r="G250" s="472">
        <v>-1.0E-4</v>
      </c>
      <c r="J250" s="473" t="s">
        <v>601</v>
      </c>
      <c r="K250" s="406">
        <v>63.9</v>
      </c>
      <c r="L250" s="474">
        <v>63.9</v>
      </c>
      <c r="M250" s="474">
        <v>63.9</v>
      </c>
      <c r="N250" s="474">
        <v>63.9</v>
      </c>
      <c r="O250" s="474" t="s">
        <v>2764</v>
      </c>
      <c r="P250" s="475">
        <v>0.0</v>
      </c>
      <c r="Q250" s="56"/>
    </row>
    <row r="251" ht="15.75" customHeight="1">
      <c r="A251" s="403" t="s">
        <v>602</v>
      </c>
      <c r="B251" s="404">
        <v>6218.84</v>
      </c>
      <c r="C251" s="470">
        <v>6218.84</v>
      </c>
      <c r="D251" s="470">
        <v>6218.84</v>
      </c>
      <c r="E251" s="470">
        <v>6218.84</v>
      </c>
      <c r="F251" s="471"/>
      <c r="G251" s="472">
        <v>-0.0044</v>
      </c>
      <c r="J251" s="473" t="s">
        <v>602</v>
      </c>
      <c r="K251" s="406">
        <v>63.9</v>
      </c>
      <c r="L251" s="474">
        <v>63.9</v>
      </c>
      <c r="M251" s="474">
        <v>63.9</v>
      </c>
      <c r="N251" s="474">
        <v>63.9</v>
      </c>
      <c r="O251" s="474" t="s">
        <v>2844</v>
      </c>
      <c r="P251" s="475">
        <v>0.0</v>
      </c>
      <c r="Q251" s="56"/>
    </row>
    <row r="252" ht="15.75" customHeight="1">
      <c r="A252" s="403" t="s">
        <v>603</v>
      </c>
      <c r="B252" s="404">
        <v>6245.02</v>
      </c>
      <c r="C252" s="470">
        <v>6245.02</v>
      </c>
      <c r="D252" s="470">
        <v>6245.02</v>
      </c>
      <c r="E252" s="470">
        <v>6245.02</v>
      </c>
      <c r="F252" s="471"/>
      <c r="G252" s="472">
        <v>-0.0018</v>
      </c>
      <c r="J252" s="473" t="s">
        <v>603</v>
      </c>
      <c r="K252" s="406">
        <v>63.9</v>
      </c>
      <c r="L252" s="474">
        <v>63.9</v>
      </c>
      <c r="M252" s="474">
        <v>63.9</v>
      </c>
      <c r="N252" s="474">
        <v>63.9</v>
      </c>
      <c r="O252" s="474" t="s">
        <v>2764</v>
      </c>
      <c r="P252" s="475">
        <v>0.0</v>
      </c>
      <c r="Q252" s="56"/>
    </row>
    <row r="253" ht="15.75" customHeight="1">
      <c r="A253" s="403" t="s">
        <v>604</v>
      </c>
      <c r="B253" s="404">
        <v>6270.87</v>
      </c>
      <c r="C253" s="470">
        <v>6270.87</v>
      </c>
      <c r="D253" s="470">
        <v>6270.87</v>
      </c>
      <c r="E253" s="470">
        <v>6270.87</v>
      </c>
      <c r="F253" s="471"/>
      <c r="G253" s="472">
        <v>-0.002</v>
      </c>
      <c r="J253" s="473" t="s">
        <v>604</v>
      </c>
      <c r="K253" s="406">
        <v>63.9</v>
      </c>
      <c r="L253" s="474">
        <v>63.9</v>
      </c>
      <c r="M253" s="474">
        <v>63.9</v>
      </c>
      <c r="N253" s="474">
        <v>63.9</v>
      </c>
      <c r="O253" s="474" t="s">
        <v>2743</v>
      </c>
      <c r="P253" s="475">
        <v>0.0</v>
      </c>
      <c r="Q253" s="56"/>
    </row>
    <row r="254" ht="15.75" customHeight="1">
      <c r="A254" s="403" t="s">
        <v>605</v>
      </c>
      <c r="B254" s="404">
        <v>6283.31</v>
      </c>
      <c r="C254" s="470">
        <v>6283.31</v>
      </c>
      <c r="D254" s="470">
        <v>6283.31</v>
      </c>
      <c r="E254" s="470">
        <v>6283.31</v>
      </c>
      <c r="F254" s="471"/>
      <c r="G254" s="472">
        <v>-0.002</v>
      </c>
      <c r="J254" s="473" t="s">
        <v>605</v>
      </c>
      <c r="K254" s="406">
        <v>63.9</v>
      </c>
      <c r="L254" s="474">
        <v>63.9</v>
      </c>
      <c r="M254" s="474">
        <v>63.9</v>
      </c>
      <c r="N254" s="474">
        <v>63.9</v>
      </c>
      <c r="O254" s="474" t="s">
        <v>2746</v>
      </c>
      <c r="P254" s="475">
        <v>0.0</v>
      </c>
      <c r="Q254" s="56"/>
    </row>
    <row r="255" ht="15.75" customHeight="1">
      <c r="A255" s="403" t="s">
        <v>606</v>
      </c>
      <c r="B255" s="404">
        <v>6285.4</v>
      </c>
      <c r="C255" s="470">
        <v>6285.4</v>
      </c>
      <c r="D255" s="470">
        <v>6285.4</v>
      </c>
      <c r="E255" s="470">
        <v>6285.4</v>
      </c>
      <c r="F255" s="471"/>
      <c r="G255" s="472">
        <v>7.0E-4</v>
      </c>
      <c r="J255" s="473" t="s">
        <v>606</v>
      </c>
      <c r="K255" s="406">
        <v>63.9</v>
      </c>
      <c r="L255" s="474">
        <v>63.9</v>
      </c>
      <c r="M255" s="474">
        <v>63.9</v>
      </c>
      <c r="N255" s="474">
        <v>63.9</v>
      </c>
      <c r="O255" s="474" t="s">
        <v>2782</v>
      </c>
      <c r="P255" s="475">
        <v>0.0</v>
      </c>
      <c r="Q255" s="56"/>
    </row>
    <row r="256" ht="15.75" customHeight="1">
      <c r="A256" s="403" t="s">
        <v>607</v>
      </c>
      <c r="B256" s="404">
        <v>6280.72</v>
      </c>
      <c r="C256" s="470">
        <v>6280.72</v>
      </c>
      <c r="D256" s="470">
        <v>6280.72</v>
      </c>
      <c r="E256" s="470">
        <v>6280.72</v>
      </c>
      <c r="F256" s="471"/>
      <c r="G256" s="472">
        <v>-0.0022</v>
      </c>
      <c r="J256" s="473" t="s">
        <v>607</v>
      </c>
      <c r="K256" s="406">
        <v>63.9</v>
      </c>
      <c r="L256" s="474">
        <v>63.9</v>
      </c>
      <c r="M256" s="474">
        <v>63.9</v>
      </c>
      <c r="N256" s="474">
        <v>63.9</v>
      </c>
      <c r="O256" s="474" t="s">
        <v>2845</v>
      </c>
      <c r="P256" s="475">
        <v>0.0</v>
      </c>
      <c r="Q256" s="56"/>
    </row>
    <row r="257" ht="15.75" customHeight="1">
      <c r="A257" s="403" t="s">
        <v>608</v>
      </c>
      <c r="B257" s="404">
        <v>6277.18</v>
      </c>
      <c r="C257" s="470">
        <v>6277.18</v>
      </c>
      <c r="D257" s="470">
        <v>6277.18</v>
      </c>
      <c r="E257" s="470">
        <v>6277.18</v>
      </c>
      <c r="F257" s="471"/>
      <c r="G257" s="472">
        <v>0.0016</v>
      </c>
      <c r="J257" s="473" t="s">
        <v>608</v>
      </c>
      <c r="K257" s="406">
        <v>63.9</v>
      </c>
      <c r="L257" s="474">
        <v>63.9</v>
      </c>
      <c r="M257" s="474">
        <v>63.9</v>
      </c>
      <c r="N257" s="474">
        <v>63.9</v>
      </c>
      <c r="O257" s="474" t="s">
        <v>2779</v>
      </c>
      <c r="P257" s="475">
        <v>0.0</v>
      </c>
      <c r="Q257" s="56"/>
    </row>
    <row r="258" ht="15.75" customHeight="1">
      <c r="A258" s="403" t="s">
        <v>609</v>
      </c>
      <c r="B258" s="404">
        <v>6267.05</v>
      </c>
      <c r="C258" s="470">
        <v>6267.05</v>
      </c>
      <c r="D258" s="470">
        <v>6267.05</v>
      </c>
      <c r="E258" s="470">
        <v>6267.05</v>
      </c>
      <c r="F258" s="471"/>
      <c r="G258" s="472">
        <v>-0.0019</v>
      </c>
      <c r="J258" s="473" t="s">
        <v>609</v>
      </c>
      <c r="K258" s="406">
        <v>63.9</v>
      </c>
      <c r="L258" s="474">
        <v>63.9</v>
      </c>
      <c r="M258" s="474">
        <v>63.9</v>
      </c>
      <c r="N258" s="474">
        <v>63.9</v>
      </c>
      <c r="O258" s="474" t="s">
        <v>2827</v>
      </c>
      <c r="P258" s="475">
        <v>0.0</v>
      </c>
      <c r="Q258" s="56"/>
    </row>
    <row r="259" ht="15.75" customHeight="1">
      <c r="A259" s="403" t="s">
        <v>610</v>
      </c>
      <c r="B259" s="404">
        <v>6278.84</v>
      </c>
      <c r="C259" s="470">
        <v>6278.84</v>
      </c>
      <c r="D259" s="470">
        <v>6278.84</v>
      </c>
      <c r="E259" s="470">
        <v>6278.84</v>
      </c>
      <c r="F259" s="471"/>
      <c r="G259" s="472">
        <v>-0.0028</v>
      </c>
      <c r="J259" s="473" t="s">
        <v>610</v>
      </c>
      <c r="K259" s="406">
        <v>63.9</v>
      </c>
      <c r="L259" s="474">
        <v>63.9</v>
      </c>
      <c r="M259" s="474">
        <v>63.9</v>
      </c>
      <c r="N259" s="474">
        <v>63.9</v>
      </c>
      <c r="O259" s="474" t="s">
        <v>2758</v>
      </c>
      <c r="P259" s="475">
        <v>0.0</v>
      </c>
      <c r="Q259" s="56"/>
    </row>
    <row r="260" ht="15.75" customHeight="1">
      <c r="A260" s="403" t="s">
        <v>611</v>
      </c>
      <c r="B260" s="404">
        <v>6296.26</v>
      </c>
      <c r="C260" s="470">
        <v>6296.26</v>
      </c>
      <c r="D260" s="470">
        <v>6296.26</v>
      </c>
      <c r="E260" s="470">
        <v>6296.26</v>
      </c>
      <c r="F260" s="471"/>
      <c r="G260" s="472">
        <v>5.0E-4</v>
      </c>
      <c r="J260" s="473" t="s">
        <v>611</v>
      </c>
      <c r="K260" s="406">
        <v>63.9</v>
      </c>
      <c r="L260" s="474">
        <v>63.9</v>
      </c>
      <c r="M260" s="474">
        <v>63.9</v>
      </c>
      <c r="N260" s="474">
        <v>63.9</v>
      </c>
      <c r="O260" s="474" t="s">
        <v>2846</v>
      </c>
      <c r="P260" s="475">
        <v>0.0</v>
      </c>
      <c r="Q260" s="56"/>
    </row>
    <row r="261" ht="15.75" customHeight="1">
      <c r="A261" s="403" t="s">
        <v>612</v>
      </c>
      <c r="B261" s="404">
        <v>6293.4</v>
      </c>
      <c r="C261" s="470">
        <v>6293.4</v>
      </c>
      <c r="D261" s="470">
        <v>6293.4</v>
      </c>
      <c r="E261" s="470">
        <v>6293.4</v>
      </c>
      <c r="F261" s="471"/>
      <c r="G261" s="472">
        <v>3.0E-4</v>
      </c>
      <c r="J261" s="473" t="s">
        <v>612</v>
      </c>
      <c r="K261" s="406">
        <v>63.9</v>
      </c>
      <c r="L261" s="474">
        <v>63.9</v>
      </c>
      <c r="M261" s="474">
        <v>63.9</v>
      </c>
      <c r="N261" s="474">
        <v>63.9</v>
      </c>
      <c r="O261" s="474" t="s">
        <v>2847</v>
      </c>
      <c r="P261" s="475">
        <v>0.0</v>
      </c>
      <c r="Q261" s="56"/>
    </row>
    <row r="262" ht="15.75" customHeight="1">
      <c r="A262" s="403" t="s">
        <v>613</v>
      </c>
      <c r="B262" s="404">
        <v>6291.3</v>
      </c>
      <c r="C262" s="470">
        <v>6291.3</v>
      </c>
      <c r="D262" s="470">
        <v>6291.3</v>
      </c>
      <c r="E262" s="470">
        <v>6291.3</v>
      </c>
      <c r="F262" s="471"/>
      <c r="G262" s="472">
        <v>0.0044</v>
      </c>
      <c r="J262" s="473" t="s">
        <v>613</v>
      </c>
      <c r="K262" s="406">
        <v>63.9</v>
      </c>
      <c r="L262" s="474">
        <v>63.9</v>
      </c>
      <c r="M262" s="474">
        <v>63.9</v>
      </c>
      <c r="N262" s="474">
        <v>63.9</v>
      </c>
      <c r="O262" s="474" t="s">
        <v>2848</v>
      </c>
      <c r="P262" s="475">
        <v>0.0</v>
      </c>
      <c r="Q262" s="56"/>
    </row>
    <row r="263" ht="15.75" customHeight="1">
      <c r="A263" s="403" t="s">
        <v>614</v>
      </c>
      <c r="B263" s="404">
        <v>6263.51</v>
      </c>
      <c r="C263" s="470">
        <v>6263.51</v>
      </c>
      <c r="D263" s="470">
        <v>6263.51</v>
      </c>
      <c r="E263" s="470">
        <v>6263.51</v>
      </c>
      <c r="F263" s="471"/>
      <c r="G263" s="472">
        <v>-3.0E-4</v>
      </c>
      <c r="J263" s="473" t="s">
        <v>614</v>
      </c>
      <c r="K263" s="406">
        <v>63.9</v>
      </c>
      <c r="L263" s="474">
        <v>63.9</v>
      </c>
      <c r="M263" s="474">
        <v>63.9</v>
      </c>
      <c r="N263" s="474">
        <v>63.9</v>
      </c>
      <c r="O263" s="474" t="s">
        <v>2849</v>
      </c>
      <c r="P263" s="475">
        <v>0.0</v>
      </c>
      <c r="Q263" s="56"/>
    </row>
    <row r="264" ht="15.75" customHeight="1">
      <c r="A264" s="403" t="s">
        <v>615</v>
      </c>
      <c r="B264" s="404">
        <v>6265.44</v>
      </c>
      <c r="C264" s="470">
        <v>6265.44</v>
      </c>
      <c r="D264" s="470">
        <v>6265.44</v>
      </c>
      <c r="E264" s="470">
        <v>6265.44</v>
      </c>
      <c r="F264" s="471"/>
      <c r="G264" s="472">
        <v>0.0012</v>
      </c>
      <c r="J264" s="473" t="s">
        <v>615</v>
      </c>
      <c r="K264" s="406">
        <v>63.9</v>
      </c>
      <c r="L264" s="474">
        <v>63.9</v>
      </c>
      <c r="M264" s="474">
        <v>63.9</v>
      </c>
      <c r="N264" s="474">
        <v>63.9</v>
      </c>
      <c r="O264" s="474" t="s">
        <v>2824</v>
      </c>
      <c r="P264" s="475">
        <v>0.0</v>
      </c>
      <c r="Q264" s="56"/>
    </row>
    <row r="265" ht="15.75" customHeight="1">
      <c r="A265" s="403" t="s">
        <v>616</v>
      </c>
      <c r="B265" s="404">
        <v>6258.17</v>
      </c>
      <c r="C265" s="470">
        <v>6258.17</v>
      </c>
      <c r="D265" s="470">
        <v>6258.17</v>
      </c>
      <c r="E265" s="470">
        <v>6258.17</v>
      </c>
      <c r="F265" s="471"/>
      <c r="G265" s="472">
        <v>-0.0038</v>
      </c>
      <c r="J265" s="473" t="s">
        <v>616</v>
      </c>
      <c r="K265" s="406">
        <v>63.9</v>
      </c>
      <c r="L265" s="474">
        <v>63.9</v>
      </c>
      <c r="M265" s="474">
        <v>63.9</v>
      </c>
      <c r="N265" s="474">
        <v>63.9</v>
      </c>
      <c r="O265" s="474" t="s">
        <v>2850</v>
      </c>
      <c r="P265" s="475">
        <v>0.0</v>
      </c>
      <c r="Q265" s="56"/>
    </row>
    <row r="266" ht="15.75" customHeight="1">
      <c r="A266" s="403" t="s">
        <v>617</v>
      </c>
      <c r="B266" s="404">
        <v>6281.74</v>
      </c>
      <c r="C266" s="470">
        <v>6281.74</v>
      </c>
      <c r="D266" s="470">
        <v>6281.74</v>
      </c>
      <c r="E266" s="470">
        <v>6281.74</v>
      </c>
      <c r="F266" s="471"/>
      <c r="G266" s="472">
        <v>0.0057</v>
      </c>
      <c r="J266" s="473" t="s">
        <v>617</v>
      </c>
      <c r="K266" s="406">
        <v>63.9</v>
      </c>
      <c r="L266" s="474">
        <v>63.9</v>
      </c>
      <c r="M266" s="474">
        <v>63.9</v>
      </c>
      <c r="N266" s="474">
        <v>63.9</v>
      </c>
      <c r="O266" s="474" t="s">
        <v>2783</v>
      </c>
      <c r="P266" s="475">
        <v>0.0</v>
      </c>
      <c r="Q266" s="56"/>
    </row>
    <row r="267" ht="15.75" customHeight="1">
      <c r="A267" s="403" t="s">
        <v>618</v>
      </c>
      <c r="B267" s="404">
        <v>6246.07</v>
      </c>
      <c r="C267" s="470">
        <v>6246.07</v>
      </c>
      <c r="D267" s="470">
        <v>6246.07</v>
      </c>
      <c r="E267" s="470">
        <v>6246.07</v>
      </c>
      <c r="F267" s="471"/>
      <c r="G267" s="472">
        <v>0.0062</v>
      </c>
      <c r="J267" s="473" t="s">
        <v>618</v>
      </c>
      <c r="K267" s="406">
        <v>63.9</v>
      </c>
      <c r="L267" s="474">
        <v>63.9</v>
      </c>
      <c r="M267" s="474">
        <v>63.9</v>
      </c>
      <c r="N267" s="474">
        <v>63.9</v>
      </c>
      <c r="O267" s="474" t="s">
        <v>2828</v>
      </c>
      <c r="P267" s="475">
        <v>0.0</v>
      </c>
      <c r="Q267" s="56"/>
    </row>
    <row r="268" ht="15.75" customHeight="1">
      <c r="A268" s="403" t="s">
        <v>619</v>
      </c>
      <c r="B268" s="404">
        <v>6209.52</v>
      </c>
      <c r="C268" s="470">
        <v>6209.52</v>
      </c>
      <c r="D268" s="470">
        <v>6209.52</v>
      </c>
      <c r="E268" s="470">
        <v>6209.52</v>
      </c>
      <c r="F268" s="471"/>
      <c r="G268" s="472">
        <v>7.0E-4</v>
      </c>
      <c r="J268" s="473" t="s">
        <v>619</v>
      </c>
      <c r="K268" s="406">
        <v>63.9</v>
      </c>
      <c r="L268" s="474">
        <v>63.9</v>
      </c>
      <c r="M268" s="474">
        <v>63.9</v>
      </c>
      <c r="N268" s="474">
        <v>63.9</v>
      </c>
      <c r="O268" s="474" t="s">
        <v>2851</v>
      </c>
      <c r="P268" s="475">
        <v>0.0</v>
      </c>
      <c r="Q268" s="56"/>
    </row>
    <row r="269" ht="15.75" customHeight="1">
      <c r="A269" s="403" t="s">
        <v>620</v>
      </c>
      <c r="B269" s="404">
        <v>6205.28</v>
      </c>
      <c r="C269" s="470">
        <v>6205.28</v>
      </c>
      <c r="D269" s="470">
        <v>6205.28</v>
      </c>
      <c r="E269" s="470">
        <v>6205.28</v>
      </c>
      <c r="F269" s="471"/>
      <c r="G269" s="472">
        <v>0.0022</v>
      </c>
      <c r="J269" s="473" t="s">
        <v>620</v>
      </c>
      <c r="K269" s="406">
        <v>63.9</v>
      </c>
      <c r="L269" s="474">
        <v>63.9</v>
      </c>
      <c r="M269" s="474">
        <v>63.9</v>
      </c>
      <c r="N269" s="474">
        <v>63.9</v>
      </c>
      <c r="O269" s="474" t="s">
        <v>2778</v>
      </c>
      <c r="P269" s="475">
        <v>0.0</v>
      </c>
      <c r="Q269" s="56"/>
    </row>
    <row r="270" ht="15.75" customHeight="1">
      <c r="A270" s="403" t="s">
        <v>621</v>
      </c>
      <c r="B270" s="404">
        <v>6193.96</v>
      </c>
      <c r="C270" s="470">
        <v>6193.96</v>
      </c>
      <c r="D270" s="470">
        <v>6193.96</v>
      </c>
      <c r="E270" s="470">
        <v>6193.96</v>
      </c>
      <c r="F270" s="471"/>
      <c r="G270" s="472">
        <v>-0.0014</v>
      </c>
      <c r="J270" s="473" t="s">
        <v>621</v>
      </c>
      <c r="K270" s="406">
        <v>63.9</v>
      </c>
      <c r="L270" s="474">
        <v>63.9</v>
      </c>
      <c r="M270" s="474">
        <v>63.9</v>
      </c>
      <c r="N270" s="474">
        <v>63.9</v>
      </c>
      <c r="O270" s="474" t="s">
        <v>2794</v>
      </c>
      <c r="P270" s="475">
        <v>0.0</v>
      </c>
      <c r="Q270" s="56"/>
    </row>
    <row r="271" ht="15.75" customHeight="1">
      <c r="A271" s="403" t="s">
        <v>622</v>
      </c>
      <c r="B271" s="404">
        <v>6202.63</v>
      </c>
      <c r="C271" s="470">
        <v>6202.63</v>
      </c>
      <c r="D271" s="470">
        <v>6202.63</v>
      </c>
      <c r="E271" s="470">
        <v>6202.63</v>
      </c>
      <c r="F271" s="471"/>
      <c r="G271" s="472">
        <v>0.0028</v>
      </c>
      <c r="J271" s="473" t="s">
        <v>622</v>
      </c>
      <c r="K271" s="406">
        <v>63.9</v>
      </c>
      <c r="L271" s="474">
        <v>63.9</v>
      </c>
      <c r="M271" s="474">
        <v>63.9</v>
      </c>
      <c r="N271" s="474">
        <v>63.9</v>
      </c>
      <c r="O271" s="474" t="s">
        <v>2789</v>
      </c>
      <c r="P271" s="475">
        <v>0.0</v>
      </c>
      <c r="Q271" s="56"/>
    </row>
    <row r="272" ht="15.75" customHeight="1">
      <c r="A272" s="403" t="s">
        <v>623</v>
      </c>
      <c r="B272" s="404">
        <v>6185.06</v>
      </c>
      <c r="C272" s="470">
        <v>6185.06</v>
      </c>
      <c r="D272" s="470">
        <v>6185.06</v>
      </c>
      <c r="E272" s="470">
        <v>6185.06</v>
      </c>
      <c r="F272" s="471"/>
      <c r="G272" s="472">
        <v>0.0012</v>
      </c>
      <c r="J272" s="473" t="s">
        <v>623</v>
      </c>
      <c r="K272" s="406">
        <v>63.9</v>
      </c>
      <c r="L272" s="474">
        <v>63.9</v>
      </c>
      <c r="M272" s="474">
        <v>63.9</v>
      </c>
      <c r="N272" s="474">
        <v>63.9</v>
      </c>
      <c r="O272" s="474" t="s">
        <v>2794</v>
      </c>
      <c r="P272" s="475">
        <v>0.0</v>
      </c>
      <c r="Q272" s="56"/>
    </row>
    <row r="273" ht="15.75" customHeight="1">
      <c r="A273" s="403" t="s">
        <v>624</v>
      </c>
      <c r="B273" s="404">
        <v>6177.88</v>
      </c>
      <c r="C273" s="470">
        <v>6177.88</v>
      </c>
      <c r="D273" s="470">
        <v>6177.88</v>
      </c>
      <c r="E273" s="470">
        <v>6177.88</v>
      </c>
      <c r="F273" s="471"/>
      <c r="G273" s="472">
        <v>-0.0047</v>
      </c>
      <c r="J273" s="473" t="s">
        <v>624</v>
      </c>
      <c r="K273" s="406">
        <v>63.9</v>
      </c>
      <c r="L273" s="474">
        <v>63.9</v>
      </c>
      <c r="M273" s="474">
        <v>63.9</v>
      </c>
      <c r="N273" s="474">
        <v>63.9</v>
      </c>
      <c r="O273" s="474" t="s">
        <v>2743</v>
      </c>
      <c r="P273" s="475">
        <v>0.0</v>
      </c>
      <c r="Q273" s="56"/>
    </row>
    <row r="274" ht="15.75" customHeight="1">
      <c r="A274" s="403" t="s">
        <v>625</v>
      </c>
      <c r="B274" s="404">
        <v>6206.81</v>
      </c>
      <c r="C274" s="470">
        <v>6206.81</v>
      </c>
      <c r="D274" s="470">
        <v>6206.81</v>
      </c>
      <c r="E274" s="470">
        <v>6206.81</v>
      </c>
      <c r="F274" s="471"/>
      <c r="G274" s="472">
        <v>0.0018</v>
      </c>
      <c r="J274" s="473" t="s">
        <v>625</v>
      </c>
      <c r="K274" s="406">
        <v>63.9</v>
      </c>
      <c r="L274" s="474">
        <v>63.9</v>
      </c>
      <c r="M274" s="474">
        <v>63.9</v>
      </c>
      <c r="N274" s="474">
        <v>63.9</v>
      </c>
      <c r="O274" s="474" t="s">
        <v>2852</v>
      </c>
      <c r="P274" s="475">
        <v>0.0</v>
      </c>
      <c r="Q274" s="56"/>
    </row>
    <row r="275" ht="15.75" customHeight="1">
      <c r="A275" s="403" t="s">
        <v>626</v>
      </c>
      <c r="B275" s="404">
        <v>6195.82</v>
      </c>
      <c r="C275" s="470">
        <v>6195.82</v>
      </c>
      <c r="D275" s="470">
        <v>6195.82</v>
      </c>
      <c r="E275" s="470">
        <v>6195.82</v>
      </c>
      <c r="F275" s="471"/>
      <c r="G275" s="472">
        <v>0.0025</v>
      </c>
      <c r="J275" s="473" t="s">
        <v>626</v>
      </c>
      <c r="K275" s="406">
        <v>63.9</v>
      </c>
      <c r="L275" s="474">
        <v>63.9</v>
      </c>
      <c r="M275" s="474">
        <v>63.9</v>
      </c>
      <c r="N275" s="474">
        <v>63.9</v>
      </c>
      <c r="O275" s="474" t="s">
        <v>2746</v>
      </c>
      <c r="P275" s="475">
        <v>0.0</v>
      </c>
      <c r="Q275" s="56"/>
    </row>
    <row r="276" ht="15.75" customHeight="1">
      <c r="A276" s="403" t="s">
        <v>627</v>
      </c>
      <c r="B276" s="404">
        <v>6189.7</v>
      </c>
      <c r="C276" s="470">
        <v>6189.7</v>
      </c>
      <c r="D276" s="470">
        <v>6189.7</v>
      </c>
      <c r="E276" s="470">
        <v>6189.7</v>
      </c>
      <c r="F276" s="471"/>
      <c r="G276" s="472">
        <v>-0.002</v>
      </c>
      <c r="J276" s="473" t="s">
        <v>627</v>
      </c>
      <c r="K276" s="406">
        <v>63.9</v>
      </c>
      <c r="L276" s="474">
        <v>63.9</v>
      </c>
      <c r="M276" s="474">
        <v>63.9</v>
      </c>
      <c r="N276" s="474">
        <v>63.9</v>
      </c>
      <c r="O276" s="474" t="s">
        <v>2794</v>
      </c>
      <c r="P276" s="475">
        <v>0.0</v>
      </c>
      <c r="Q276" s="56"/>
    </row>
    <row r="277" ht="15.75" customHeight="1">
      <c r="A277" s="403" t="s">
        <v>628</v>
      </c>
      <c r="B277" s="404">
        <v>6202.21</v>
      </c>
      <c r="C277" s="470">
        <v>6202.21</v>
      </c>
      <c r="D277" s="470">
        <v>6202.21</v>
      </c>
      <c r="E277" s="470">
        <v>6202.21</v>
      </c>
      <c r="F277" s="471"/>
      <c r="G277" s="472">
        <v>5.0E-4</v>
      </c>
      <c r="J277" s="473" t="s">
        <v>2853</v>
      </c>
      <c r="K277" s="406">
        <v>63.9</v>
      </c>
      <c r="L277" s="474">
        <v>63.9</v>
      </c>
      <c r="M277" s="474">
        <v>63.9</v>
      </c>
      <c r="N277" s="474">
        <v>63.9</v>
      </c>
      <c r="O277" s="474" t="s">
        <v>2854</v>
      </c>
      <c r="P277" s="475">
        <v>0.0</v>
      </c>
      <c r="Q277" s="56"/>
    </row>
    <row r="278" ht="15.75" customHeight="1">
      <c r="A278" s="403" t="s">
        <v>629</v>
      </c>
      <c r="B278" s="404">
        <v>6238.99</v>
      </c>
      <c r="C278" s="470">
        <v>6238.99</v>
      </c>
      <c r="D278" s="470">
        <v>6238.99</v>
      </c>
      <c r="E278" s="470">
        <v>6238.99</v>
      </c>
      <c r="F278" s="471"/>
      <c r="G278" s="472">
        <v>-0.0029</v>
      </c>
      <c r="J278" s="473" t="s">
        <v>629</v>
      </c>
      <c r="K278" s="406">
        <v>63.9</v>
      </c>
      <c r="L278" s="474">
        <v>63.9</v>
      </c>
      <c r="M278" s="474">
        <v>63.9</v>
      </c>
      <c r="N278" s="474">
        <v>63.9</v>
      </c>
      <c r="O278" s="474" t="s">
        <v>2769</v>
      </c>
      <c r="P278" s="475">
        <v>0.0</v>
      </c>
      <c r="Q278" s="56"/>
    </row>
    <row r="279" ht="15.75" customHeight="1">
      <c r="A279" s="403" t="s">
        <v>630</v>
      </c>
      <c r="B279" s="404">
        <v>6256.83</v>
      </c>
      <c r="C279" s="470">
        <v>6256.83</v>
      </c>
      <c r="D279" s="470">
        <v>6256.83</v>
      </c>
      <c r="E279" s="470">
        <v>6256.83</v>
      </c>
      <c r="F279" s="471"/>
      <c r="G279" s="472">
        <v>-6.0E-4</v>
      </c>
      <c r="J279" s="473" t="s">
        <v>630</v>
      </c>
      <c r="K279" s="406">
        <v>63.9</v>
      </c>
      <c r="L279" s="474">
        <v>63.9</v>
      </c>
      <c r="M279" s="474">
        <v>63.9</v>
      </c>
      <c r="N279" s="474">
        <v>63.9</v>
      </c>
      <c r="O279" s="474" t="s">
        <v>2747</v>
      </c>
      <c r="P279" s="475">
        <v>0.0</v>
      </c>
      <c r="Q279" s="56"/>
    </row>
    <row r="280" ht="15.75" customHeight="1">
      <c r="A280" s="403" t="s">
        <v>631</v>
      </c>
      <c r="B280" s="404">
        <v>6260.77</v>
      </c>
      <c r="C280" s="470">
        <v>6260.77</v>
      </c>
      <c r="D280" s="470">
        <v>6260.77</v>
      </c>
      <c r="E280" s="470">
        <v>6260.77</v>
      </c>
      <c r="F280" s="471"/>
      <c r="G280" s="472">
        <v>-0.0017</v>
      </c>
      <c r="J280" s="473" t="s">
        <v>631</v>
      </c>
      <c r="K280" s="406">
        <v>63.9</v>
      </c>
      <c r="L280" s="474">
        <v>63.9</v>
      </c>
      <c r="M280" s="474">
        <v>63.9</v>
      </c>
      <c r="N280" s="474">
        <v>63.9</v>
      </c>
      <c r="O280" s="474" t="s">
        <v>2742</v>
      </c>
      <c r="P280" s="475">
        <v>0.0</v>
      </c>
      <c r="Q280" s="56"/>
    </row>
    <row r="281" ht="15.75" customHeight="1">
      <c r="A281" s="403" t="s">
        <v>632</v>
      </c>
      <c r="B281" s="404">
        <v>6271.41</v>
      </c>
      <c r="C281" s="470">
        <v>6271.41</v>
      </c>
      <c r="D281" s="470">
        <v>6271.41</v>
      </c>
      <c r="E281" s="470">
        <v>6271.41</v>
      </c>
      <c r="F281" s="471"/>
      <c r="G281" s="472">
        <v>7.0E-4</v>
      </c>
      <c r="J281" s="473" t="s">
        <v>632</v>
      </c>
      <c r="K281" s="406">
        <v>63.9</v>
      </c>
      <c r="L281" s="474">
        <v>63.9</v>
      </c>
      <c r="M281" s="474">
        <v>63.9</v>
      </c>
      <c r="N281" s="474">
        <v>63.9</v>
      </c>
      <c r="O281" s="474" t="s">
        <v>2778</v>
      </c>
      <c r="P281" s="475">
        <v>0.0</v>
      </c>
      <c r="Q281" s="56"/>
    </row>
    <row r="282" ht="15.75" customHeight="1">
      <c r="A282" s="403" t="s">
        <v>633</v>
      </c>
      <c r="B282" s="404">
        <v>6266.96</v>
      </c>
      <c r="C282" s="470">
        <v>6266.96</v>
      </c>
      <c r="D282" s="470">
        <v>6266.96</v>
      </c>
      <c r="E282" s="470">
        <v>6266.96</v>
      </c>
      <c r="F282" s="471"/>
      <c r="G282" s="472">
        <v>0.0063</v>
      </c>
      <c r="J282" s="473" t="s">
        <v>633</v>
      </c>
      <c r="K282" s="406">
        <v>63.9</v>
      </c>
      <c r="L282" s="474">
        <v>63.9</v>
      </c>
      <c r="M282" s="474">
        <v>63.9</v>
      </c>
      <c r="N282" s="474">
        <v>63.9</v>
      </c>
      <c r="O282" s="474" t="s">
        <v>2855</v>
      </c>
      <c r="P282" s="475">
        <v>0.0</v>
      </c>
      <c r="Q282" s="56"/>
    </row>
    <row r="283" ht="15.75" customHeight="1">
      <c r="A283" s="403" t="s">
        <v>634</v>
      </c>
      <c r="B283" s="404">
        <v>6227.82</v>
      </c>
      <c r="C283" s="470">
        <v>6227.82</v>
      </c>
      <c r="D283" s="470">
        <v>6227.82</v>
      </c>
      <c r="E283" s="470">
        <v>6227.82</v>
      </c>
      <c r="F283" s="471"/>
      <c r="G283" s="472">
        <v>-9.0E-4</v>
      </c>
      <c r="J283" s="473" t="s">
        <v>634</v>
      </c>
      <c r="K283" s="406">
        <v>63.9</v>
      </c>
      <c r="L283" s="474">
        <v>63.9</v>
      </c>
      <c r="M283" s="474">
        <v>63.9</v>
      </c>
      <c r="N283" s="474">
        <v>63.9</v>
      </c>
      <c r="O283" s="474" t="s">
        <v>2856</v>
      </c>
      <c r="P283" s="475">
        <v>0.0</v>
      </c>
      <c r="Q283" s="56"/>
    </row>
    <row r="284" ht="15.75" customHeight="1">
      <c r="A284" s="403" t="s">
        <v>635</v>
      </c>
      <c r="B284" s="404">
        <v>6233.68</v>
      </c>
      <c r="C284" s="470">
        <v>6233.68</v>
      </c>
      <c r="D284" s="470">
        <v>6233.68</v>
      </c>
      <c r="E284" s="470">
        <v>6233.68</v>
      </c>
      <c r="F284" s="471"/>
      <c r="G284" s="472">
        <v>7.0E-4</v>
      </c>
      <c r="J284" s="473" t="s">
        <v>635</v>
      </c>
      <c r="K284" s="406">
        <v>63.9</v>
      </c>
      <c r="L284" s="474">
        <v>63.9</v>
      </c>
      <c r="M284" s="474">
        <v>63.9</v>
      </c>
      <c r="N284" s="474">
        <v>63.9</v>
      </c>
      <c r="O284" s="474" t="s">
        <v>2857</v>
      </c>
      <c r="P284" s="475">
        <v>0.0</v>
      </c>
      <c r="Q284" s="56"/>
    </row>
    <row r="285" ht="15.75" customHeight="1">
      <c r="A285" s="403" t="s">
        <v>636</v>
      </c>
      <c r="B285" s="404">
        <v>6229.01</v>
      </c>
      <c r="C285" s="470">
        <v>6229.01</v>
      </c>
      <c r="D285" s="470">
        <v>6229.01</v>
      </c>
      <c r="E285" s="470">
        <v>6229.01</v>
      </c>
      <c r="F285" s="471"/>
      <c r="G285" s="472">
        <v>0.0026</v>
      </c>
      <c r="J285" s="473" t="s">
        <v>636</v>
      </c>
      <c r="K285" s="406">
        <v>63.9</v>
      </c>
      <c r="L285" s="474">
        <v>63.9</v>
      </c>
      <c r="M285" s="474">
        <v>63.9</v>
      </c>
      <c r="N285" s="474">
        <v>63.9</v>
      </c>
      <c r="O285" s="474" t="s">
        <v>2858</v>
      </c>
      <c r="P285" s="475">
        <v>0.0</v>
      </c>
      <c r="Q285" s="56"/>
    </row>
    <row r="286" ht="15.75" customHeight="1">
      <c r="A286" s="403" t="s">
        <v>637</v>
      </c>
      <c r="B286" s="404">
        <v>6212.55</v>
      </c>
      <c r="C286" s="470">
        <v>6212.55</v>
      </c>
      <c r="D286" s="470">
        <v>6212.55</v>
      </c>
      <c r="E286" s="470">
        <v>6212.55</v>
      </c>
      <c r="F286" s="471"/>
      <c r="G286" s="472">
        <v>-0.0053</v>
      </c>
      <c r="J286" s="473" t="s">
        <v>637</v>
      </c>
      <c r="K286" s="406">
        <v>63.9</v>
      </c>
      <c r="L286" s="474">
        <v>63.9</v>
      </c>
      <c r="M286" s="474">
        <v>63.9</v>
      </c>
      <c r="N286" s="474">
        <v>63.9</v>
      </c>
      <c r="O286" s="474" t="s">
        <v>2859</v>
      </c>
      <c r="P286" s="475">
        <v>0.0</v>
      </c>
      <c r="Q286" s="56"/>
    </row>
    <row r="287" ht="15.75" customHeight="1">
      <c r="A287" s="403" t="s">
        <v>638</v>
      </c>
      <c r="B287" s="404">
        <v>6245.38</v>
      </c>
      <c r="C287" s="470">
        <v>6245.38</v>
      </c>
      <c r="D287" s="470">
        <v>6245.38</v>
      </c>
      <c r="E287" s="470">
        <v>6245.38</v>
      </c>
      <c r="F287" s="471"/>
      <c r="G287" s="472">
        <v>0.0015</v>
      </c>
      <c r="J287" s="473" t="s">
        <v>638</v>
      </c>
      <c r="K287" s="406">
        <v>63.9</v>
      </c>
      <c r="L287" s="474">
        <v>63.9</v>
      </c>
      <c r="M287" s="474">
        <v>63.9</v>
      </c>
      <c r="N287" s="474">
        <v>63.9</v>
      </c>
      <c r="O287" s="474" t="s">
        <v>2860</v>
      </c>
      <c r="P287" s="475">
        <v>0.0</v>
      </c>
      <c r="Q287" s="56"/>
    </row>
    <row r="288" ht="15.75" customHeight="1">
      <c r="A288" s="403" t="s">
        <v>639</v>
      </c>
      <c r="B288" s="404">
        <v>6235.95</v>
      </c>
      <c r="C288" s="470">
        <v>6235.95</v>
      </c>
      <c r="D288" s="470">
        <v>6235.95</v>
      </c>
      <c r="E288" s="470">
        <v>6235.95</v>
      </c>
      <c r="F288" s="471"/>
      <c r="G288" s="472">
        <v>0.0038</v>
      </c>
      <c r="J288" s="473" t="s">
        <v>639</v>
      </c>
      <c r="K288" s="406">
        <v>63.9</v>
      </c>
      <c r="L288" s="474">
        <v>63.9</v>
      </c>
      <c r="M288" s="474">
        <v>63.9</v>
      </c>
      <c r="N288" s="474">
        <v>63.9</v>
      </c>
      <c r="O288" s="474" t="s">
        <v>2861</v>
      </c>
      <c r="P288" s="475">
        <v>0.0</v>
      </c>
      <c r="Q288" s="56"/>
    </row>
    <row r="289" ht="15.75" customHeight="1">
      <c r="A289" s="403" t="s">
        <v>640</v>
      </c>
      <c r="B289" s="404">
        <v>6212.46</v>
      </c>
      <c r="C289" s="470">
        <v>6212.46</v>
      </c>
      <c r="D289" s="470">
        <v>6212.46</v>
      </c>
      <c r="E289" s="470">
        <v>6212.46</v>
      </c>
      <c r="F289" s="471"/>
      <c r="G289" s="472">
        <v>0.0023</v>
      </c>
      <c r="J289" s="473" t="s">
        <v>640</v>
      </c>
      <c r="K289" s="406">
        <v>63.9</v>
      </c>
      <c r="L289" s="474">
        <v>63.9</v>
      </c>
      <c r="M289" s="474">
        <v>63.9</v>
      </c>
      <c r="N289" s="474">
        <v>63.9</v>
      </c>
      <c r="O289" s="474" t="s">
        <v>2862</v>
      </c>
      <c r="P289" s="475">
        <v>0.0</v>
      </c>
      <c r="Q289" s="56"/>
    </row>
    <row r="290" ht="15.75" customHeight="1">
      <c r="A290" s="403" t="s">
        <v>641</v>
      </c>
      <c r="B290" s="404">
        <v>6197.94</v>
      </c>
      <c r="C290" s="470">
        <v>6197.94</v>
      </c>
      <c r="D290" s="470">
        <v>6197.94</v>
      </c>
      <c r="E290" s="470">
        <v>6197.94</v>
      </c>
      <c r="F290" s="471"/>
      <c r="G290" s="472">
        <v>-0.0028</v>
      </c>
      <c r="J290" s="473" t="s">
        <v>641</v>
      </c>
      <c r="K290" s="406">
        <v>63.9</v>
      </c>
      <c r="L290" s="474">
        <v>63.9</v>
      </c>
      <c r="M290" s="474">
        <v>63.9</v>
      </c>
      <c r="N290" s="474">
        <v>63.9</v>
      </c>
      <c r="O290" s="474" t="s">
        <v>2863</v>
      </c>
      <c r="P290" s="475">
        <v>0.0</v>
      </c>
      <c r="Q290" s="56"/>
    </row>
    <row r="291" ht="15.75" customHeight="1">
      <c r="A291" s="403" t="s">
        <v>642</v>
      </c>
      <c r="B291" s="404">
        <v>6215.12</v>
      </c>
      <c r="C291" s="470">
        <v>6215.12</v>
      </c>
      <c r="D291" s="470">
        <v>6215.12</v>
      </c>
      <c r="E291" s="470">
        <v>6215.12</v>
      </c>
      <c r="F291" s="471"/>
      <c r="G291" s="472">
        <v>0.0012</v>
      </c>
      <c r="J291" s="473" t="s">
        <v>642</v>
      </c>
      <c r="K291" s="406">
        <v>63.9</v>
      </c>
      <c r="L291" s="474">
        <v>63.9</v>
      </c>
      <c r="M291" s="474">
        <v>63.9</v>
      </c>
      <c r="N291" s="474">
        <v>63.9</v>
      </c>
      <c r="O291" s="474" t="s">
        <v>2864</v>
      </c>
      <c r="P291" s="475">
        <v>0.0</v>
      </c>
      <c r="Q291" s="56"/>
    </row>
    <row r="292" ht="15.75" customHeight="1">
      <c r="A292" s="403" t="s">
        <v>643</v>
      </c>
      <c r="B292" s="404">
        <v>6230.51</v>
      </c>
      <c r="C292" s="470">
        <v>6230.51</v>
      </c>
      <c r="D292" s="470">
        <v>6230.51</v>
      </c>
      <c r="E292" s="470">
        <v>6230.51</v>
      </c>
      <c r="F292" s="471"/>
      <c r="G292" s="472">
        <v>0.0064</v>
      </c>
      <c r="J292" s="473" t="s">
        <v>643</v>
      </c>
      <c r="K292" s="406">
        <v>63.9</v>
      </c>
      <c r="L292" s="474">
        <v>63.9</v>
      </c>
      <c r="M292" s="474">
        <v>63.9</v>
      </c>
      <c r="N292" s="474">
        <v>63.9</v>
      </c>
      <c r="O292" s="474" t="s">
        <v>2865</v>
      </c>
      <c r="P292" s="475">
        <v>0.0</v>
      </c>
      <c r="Q292" s="56"/>
    </row>
    <row r="293" ht="15.75" customHeight="1">
      <c r="A293" s="403" t="s">
        <v>644</v>
      </c>
      <c r="B293" s="404">
        <v>6190.99</v>
      </c>
      <c r="C293" s="470">
        <v>6190.99</v>
      </c>
      <c r="D293" s="470">
        <v>6190.99</v>
      </c>
      <c r="E293" s="470">
        <v>6190.99</v>
      </c>
      <c r="F293" s="471"/>
      <c r="G293" s="472">
        <v>-0.012</v>
      </c>
      <c r="J293" s="473" t="s">
        <v>644</v>
      </c>
      <c r="K293" s="406">
        <v>63.9</v>
      </c>
      <c r="L293" s="474">
        <v>63.9</v>
      </c>
      <c r="M293" s="474">
        <v>63.9</v>
      </c>
      <c r="N293" s="474">
        <v>63.9</v>
      </c>
      <c r="O293" s="474" t="s">
        <v>2866</v>
      </c>
      <c r="P293" s="475">
        <v>0.0</v>
      </c>
      <c r="Q293" s="56"/>
    </row>
    <row r="294" ht="15.75" customHeight="1">
      <c r="A294" s="403" t="s">
        <v>645</v>
      </c>
      <c r="B294" s="404">
        <v>6265.99</v>
      </c>
      <c r="C294" s="470">
        <v>6265.99</v>
      </c>
      <c r="D294" s="470">
        <v>6265.99</v>
      </c>
      <c r="E294" s="470">
        <v>6265.99</v>
      </c>
      <c r="F294" s="471"/>
      <c r="G294" s="472">
        <v>0.002</v>
      </c>
      <c r="J294" s="473" t="s">
        <v>645</v>
      </c>
      <c r="K294" s="406">
        <v>63.9</v>
      </c>
      <c r="L294" s="474">
        <v>63.9</v>
      </c>
      <c r="M294" s="474">
        <v>63.9</v>
      </c>
      <c r="N294" s="474">
        <v>63.9</v>
      </c>
      <c r="O294" s="474" t="s">
        <v>2867</v>
      </c>
      <c r="P294" s="475">
        <v>0.0</v>
      </c>
      <c r="Q294" s="56"/>
    </row>
    <row r="295" ht="15.75" customHeight="1">
      <c r="A295" s="403" t="s">
        <v>646</v>
      </c>
      <c r="B295" s="404">
        <v>6253.35</v>
      </c>
      <c r="C295" s="470">
        <v>6253.35</v>
      </c>
      <c r="D295" s="470">
        <v>6253.35</v>
      </c>
      <c r="E295" s="470">
        <v>6253.35</v>
      </c>
      <c r="F295" s="471"/>
      <c r="G295" s="472">
        <v>0.0056</v>
      </c>
      <c r="J295" s="473" t="s">
        <v>646</v>
      </c>
      <c r="K295" s="406">
        <v>63.9</v>
      </c>
      <c r="L295" s="474">
        <v>63.9</v>
      </c>
      <c r="M295" s="474">
        <v>63.9</v>
      </c>
      <c r="N295" s="474">
        <v>63.9</v>
      </c>
      <c r="O295" s="474" t="s">
        <v>2868</v>
      </c>
      <c r="P295" s="475">
        <v>0.0</v>
      </c>
      <c r="Q295" s="56"/>
    </row>
    <row r="296" ht="15.75" customHeight="1">
      <c r="A296" s="403" t="s">
        <v>647</v>
      </c>
      <c r="B296" s="404">
        <v>6218.32</v>
      </c>
      <c r="C296" s="470">
        <v>6218.32</v>
      </c>
      <c r="D296" s="470">
        <v>6218.32</v>
      </c>
      <c r="E296" s="470">
        <v>6218.32</v>
      </c>
      <c r="F296" s="471"/>
      <c r="G296" s="472">
        <v>-0.0056</v>
      </c>
      <c r="J296" s="473" t="s">
        <v>647</v>
      </c>
      <c r="K296" s="406">
        <v>63.9</v>
      </c>
      <c r="L296" s="474">
        <v>63.9</v>
      </c>
      <c r="M296" s="474">
        <v>63.9</v>
      </c>
      <c r="N296" s="474">
        <v>63.9</v>
      </c>
      <c r="O296" s="474" t="s">
        <v>2869</v>
      </c>
      <c r="P296" s="475">
        <v>0.0</v>
      </c>
      <c r="Q296" s="56"/>
    </row>
    <row r="297" ht="15.75" customHeight="1">
      <c r="A297" s="403" t="s">
        <v>648</v>
      </c>
      <c r="B297" s="404">
        <v>6253.49</v>
      </c>
      <c r="C297" s="470">
        <v>6253.49</v>
      </c>
      <c r="D297" s="470">
        <v>6253.49</v>
      </c>
      <c r="E297" s="470">
        <v>6253.49</v>
      </c>
      <c r="F297" s="471"/>
      <c r="G297" s="472">
        <v>-0.0158</v>
      </c>
      <c r="J297" s="473" t="s">
        <v>648</v>
      </c>
      <c r="K297" s="406">
        <v>63.9</v>
      </c>
      <c r="L297" s="474">
        <v>63.9</v>
      </c>
      <c r="M297" s="474">
        <v>63.9</v>
      </c>
      <c r="N297" s="474">
        <v>63.9</v>
      </c>
      <c r="O297" s="474" t="s">
        <v>2870</v>
      </c>
      <c r="P297" s="475">
        <v>0.0</v>
      </c>
      <c r="Q297" s="56"/>
    </row>
    <row r="298" ht="15.75" customHeight="1">
      <c r="A298" s="403" t="s">
        <v>649</v>
      </c>
      <c r="B298" s="404">
        <v>6353.77</v>
      </c>
      <c r="C298" s="470">
        <v>6353.77</v>
      </c>
      <c r="D298" s="470">
        <v>6353.77</v>
      </c>
      <c r="E298" s="470">
        <v>6353.77</v>
      </c>
      <c r="F298" s="471"/>
      <c r="G298" s="472">
        <v>6.0E-4</v>
      </c>
      <c r="J298" s="473" t="s">
        <v>649</v>
      </c>
      <c r="K298" s="406">
        <v>63.9</v>
      </c>
      <c r="L298" s="474">
        <v>64.0</v>
      </c>
      <c r="M298" s="474">
        <v>64.0</v>
      </c>
      <c r="N298" s="474">
        <v>63.9</v>
      </c>
      <c r="O298" s="474" t="s">
        <v>2871</v>
      </c>
      <c r="P298" s="475">
        <v>-0.0031</v>
      </c>
      <c r="Q298" s="56"/>
    </row>
    <row r="299" ht="15.75" customHeight="1">
      <c r="A299" s="403" t="s">
        <v>650</v>
      </c>
      <c r="B299" s="404">
        <v>6350.14</v>
      </c>
      <c r="C299" s="470">
        <v>6350.14</v>
      </c>
      <c r="D299" s="470">
        <v>6350.14</v>
      </c>
      <c r="E299" s="470">
        <v>6350.14</v>
      </c>
      <c r="F299" s="471"/>
      <c r="G299" s="472">
        <v>-0.0053</v>
      </c>
      <c r="J299" s="473" t="s">
        <v>650</v>
      </c>
      <c r="K299" s="406">
        <v>64.1</v>
      </c>
      <c r="L299" s="474">
        <v>64.7</v>
      </c>
      <c r="M299" s="474">
        <v>64.7</v>
      </c>
      <c r="N299" s="474">
        <v>63.9</v>
      </c>
      <c r="O299" s="474" t="s">
        <v>2872</v>
      </c>
      <c r="P299" s="475">
        <v>-0.0093</v>
      </c>
      <c r="Q299" s="56"/>
    </row>
    <row r="300" ht="15.75" customHeight="1">
      <c r="A300" s="403" t="s">
        <v>651</v>
      </c>
      <c r="B300" s="404">
        <v>6384.1</v>
      </c>
      <c r="C300" s="470">
        <v>6384.1</v>
      </c>
      <c r="D300" s="470">
        <v>6384.1</v>
      </c>
      <c r="E300" s="470">
        <v>6384.1</v>
      </c>
      <c r="F300" s="471"/>
      <c r="G300" s="472">
        <v>-0.0014</v>
      </c>
      <c r="J300" s="473" t="s">
        <v>651</v>
      </c>
      <c r="K300" s="406">
        <v>64.7</v>
      </c>
      <c r="L300" s="474">
        <v>64.0</v>
      </c>
      <c r="M300" s="474">
        <v>66.0</v>
      </c>
      <c r="N300" s="474">
        <v>63.9</v>
      </c>
      <c r="O300" s="474" t="s">
        <v>2873</v>
      </c>
      <c r="P300" s="475">
        <v>0.0078</v>
      </c>
      <c r="Q300" s="56"/>
    </row>
    <row r="301" ht="15.75" customHeight="1">
      <c r="A301" s="403" t="s">
        <v>652</v>
      </c>
      <c r="B301" s="404">
        <v>6393.03</v>
      </c>
      <c r="C301" s="470">
        <v>6393.03</v>
      </c>
      <c r="D301" s="470">
        <v>6393.03</v>
      </c>
      <c r="E301" s="470">
        <v>6393.03</v>
      </c>
      <c r="F301" s="471"/>
      <c r="G301" s="472">
        <v>-0.0028</v>
      </c>
      <c r="J301" s="473" t="s">
        <v>652</v>
      </c>
      <c r="K301" s="406">
        <v>64.2</v>
      </c>
      <c r="L301" s="474">
        <v>64.0</v>
      </c>
      <c r="M301" s="474">
        <v>64.8</v>
      </c>
      <c r="N301" s="474">
        <v>63.9</v>
      </c>
      <c r="O301" s="474" t="s">
        <v>2874</v>
      </c>
      <c r="P301" s="475">
        <v>-0.0123</v>
      </c>
      <c r="Q301" s="56"/>
    </row>
    <row r="302" ht="15.75" customHeight="1">
      <c r="A302" s="403" t="s">
        <v>653</v>
      </c>
      <c r="B302" s="404">
        <v>6410.67</v>
      </c>
      <c r="C302" s="470">
        <v>6410.67</v>
      </c>
      <c r="D302" s="470">
        <v>6410.67</v>
      </c>
      <c r="E302" s="470">
        <v>6410.67</v>
      </c>
      <c r="F302" s="471"/>
      <c r="G302" s="472">
        <v>0.0035</v>
      </c>
      <c r="J302" s="473" t="s">
        <v>653</v>
      </c>
      <c r="K302" s="406">
        <v>64.9</v>
      </c>
      <c r="L302" s="474">
        <v>64.2</v>
      </c>
      <c r="M302" s="474">
        <v>65.0</v>
      </c>
      <c r="N302" s="474">
        <v>64.0</v>
      </c>
      <c r="O302" s="474" t="s">
        <v>2875</v>
      </c>
      <c r="P302" s="475">
        <v>0.0109</v>
      </c>
      <c r="Q302" s="56"/>
    </row>
    <row r="303" ht="15.75" customHeight="1">
      <c r="A303" s="403" t="s">
        <v>654</v>
      </c>
      <c r="B303" s="404">
        <v>6388.56</v>
      </c>
      <c r="C303" s="470">
        <v>6388.56</v>
      </c>
      <c r="D303" s="470">
        <v>6388.56</v>
      </c>
      <c r="E303" s="470">
        <v>6388.56</v>
      </c>
      <c r="F303" s="471"/>
      <c r="G303" s="472">
        <v>0.0056</v>
      </c>
      <c r="J303" s="473" t="s">
        <v>654</v>
      </c>
      <c r="K303" s="406">
        <v>64.2</v>
      </c>
      <c r="L303" s="474">
        <v>66.9</v>
      </c>
      <c r="M303" s="474">
        <v>66.9</v>
      </c>
      <c r="N303" s="474">
        <v>64.0</v>
      </c>
      <c r="O303" s="474" t="s">
        <v>2876</v>
      </c>
      <c r="P303" s="475">
        <v>0.0031</v>
      </c>
      <c r="Q303" s="56"/>
    </row>
    <row r="304" ht="15.75" customHeight="1">
      <c r="A304" s="403" t="s">
        <v>655</v>
      </c>
      <c r="B304" s="404">
        <v>6352.9</v>
      </c>
      <c r="C304" s="470">
        <v>6352.9</v>
      </c>
      <c r="D304" s="470">
        <v>6352.9</v>
      </c>
      <c r="E304" s="470">
        <v>6352.9</v>
      </c>
      <c r="F304" s="471"/>
      <c r="G304" s="472">
        <v>0.0072</v>
      </c>
      <c r="J304" s="473" t="s">
        <v>655</v>
      </c>
      <c r="K304" s="406">
        <v>64.0</v>
      </c>
      <c r="L304" s="474">
        <v>63.9</v>
      </c>
      <c r="M304" s="474">
        <v>64.5</v>
      </c>
      <c r="N304" s="474">
        <v>63.9</v>
      </c>
      <c r="O304" s="474" t="s">
        <v>2877</v>
      </c>
      <c r="P304" s="475">
        <v>0.0016</v>
      </c>
      <c r="Q304" s="56"/>
    </row>
    <row r="305" ht="15.75" customHeight="1">
      <c r="A305" s="403" t="s">
        <v>656</v>
      </c>
      <c r="B305" s="404">
        <v>6307.34</v>
      </c>
      <c r="C305" s="470">
        <v>6307.34</v>
      </c>
      <c r="D305" s="470">
        <v>6307.34</v>
      </c>
      <c r="E305" s="470">
        <v>6307.34</v>
      </c>
      <c r="F305" s="471"/>
      <c r="G305" s="472">
        <v>-0.0111</v>
      </c>
      <c r="J305" s="473" t="s">
        <v>656</v>
      </c>
      <c r="K305" s="406">
        <v>63.9</v>
      </c>
      <c r="L305" s="474">
        <v>63.9</v>
      </c>
      <c r="M305" s="474">
        <v>63.9</v>
      </c>
      <c r="N305" s="474">
        <v>63.9</v>
      </c>
      <c r="O305" s="474" t="s">
        <v>2878</v>
      </c>
      <c r="P305" s="475">
        <v>0.0</v>
      </c>
      <c r="Q305" s="56"/>
    </row>
    <row r="306" ht="15.75" customHeight="1">
      <c r="A306" s="403" t="s">
        <v>657</v>
      </c>
      <c r="B306" s="404">
        <v>6378.0</v>
      </c>
      <c r="C306" s="470">
        <v>6378.0</v>
      </c>
      <c r="D306" s="470">
        <v>6378.0</v>
      </c>
      <c r="E306" s="470">
        <v>6378.0</v>
      </c>
      <c r="F306" s="471"/>
      <c r="G306" s="472">
        <v>0.0053</v>
      </c>
      <c r="J306" s="473" t="s">
        <v>657</v>
      </c>
      <c r="K306" s="406">
        <v>64.6</v>
      </c>
      <c r="L306" s="474">
        <v>64.0</v>
      </c>
      <c r="M306" s="474">
        <v>65.0</v>
      </c>
      <c r="N306" s="474">
        <v>64.0</v>
      </c>
      <c r="O306" s="474" t="s">
        <v>2879</v>
      </c>
      <c r="P306" s="475">
        <v>0.0094</v>
      </c>
      <c r="Q306" s="56"/>
    </row>
    <row r="307" ht="15.75" customHeight="1">
      <c r="A307" s="403" t="s">
        <v>658</v>
      </c>
      <c r="B307" s="404">
        <v>6344.35</v>
      </c>
      <c r="C307" s="470">
        <v>6344.35</v>
      </c>
      <c r="D307" s="470">
        <v>6344.35</v>
      </c>
      <c r="E307" s="470">
        <v>6344.35</v>
      </c>
      <c r="F307" s="471"/>
      <c r="G307" s="472">
        <v>0.0026</v>
      </c>
      <c r="J307" s="473" t="s">
        <v>658</v>
      </c>
      <c r="K307" s="406">
        <v>64.0</v>
      </c>
      <c r="L307" s="474">
        <v>64.0</v>
      </c>
      <c r="M307" s="474">
        <v>65.0</v>
      </c>
      <c r="N307" s="474">
        <v>63.9</v>
      </c>
      <c r="O307" s="474" t="s">
        <v>2880</v>
      </c>
      <c r="P307" s="475">
        <v>-0.0062</v>
      </c>
      <c r="Q307" s="56"/>
    </row>
    <row r="308" ht="15.75" customHeight="1">
      <c r="A308" s="403" t="s">
        <v>659</v>
      </c>
      <c r="B308" s="404">
        <v>6328.2</v>
      </c>
      <c r="C308" s="470">
        <v>6328.2</v>
      </c>
      <c r="D308" s="470">
        <v>6328.2</v>
      </c>
      <c r="E308" s="470">
        <v>6328.2</v>
      </c>
      <c r="F308" s="471"/>
      <c r="G308" s="472">
        <v>0.0027</v>
      </c>
      <c r="J308" s="473" t="s">
        <v>659</v>
      </c>
      <c r="K308" s="406">
        <v>64.4</v>
      </c>
      <c r="L308" s="474">
        <v>63.9</v>
      </c>
      <c r="M308" s="474">
        <v>65.2</v>
      </c>
      <c r="N308" s="474">
        <v>63.9</v>
      </c>
      <c r="O308" s="474" t="s">
        <v>2881</v>
      </c>
      <c r="P308" s="475">
        <v>0.0078</v>
      </c>
      <c r="Q308" s="56"/>
    </row>
    <row r="309" ht="15.75" customHeight="1">
      <c r="A309" s="403" t="s">
        <v>660</v>
      </c>
      <c r="B309" s="404">
        <v>6311.38</v>
      </c>
      <c r="C309" s="470">
        <v>6311.38</v>
      </c>
      <c r="D309" s="470">
        <v>6311.38</v>
      </c>
      <c r="E309" s="470">
        <v>6311.38</v>
      </c>
      <c r="F309" s="471"/>
      <c r="G309" s="472">
        <v>-0.0127</v>
      </c>
      <c r="J309" s="473" t="s">
        <v>660</v>
      </c>
      <c r="K309" s="406">
        <v>63.9</v>
      </c>
      <c r="L309" s="474">
        <v>63.9</v>
      </c>
      <c r="M309" s="474">
        <v>64.5</v>
      </c>
      <c r="N309" s="474">
        <v>63.9</v>
      </c>
      <c r="O309" s="474" t="s">
        <v>2882</v>
      </c>
      <c r="P309" s="475">
        <v>0.0</v>
      </c>
      <c r="Q309" s="56"/>
    </row>
    <row r="310" ht="15.75" customHeight="1">
      <c r="A310" s="403" t="s">
        <v>661</v>
      </c>
      <c r="B310" s="404">
        <v>6392.3</v>
      </c>
      <c r="C310" s="470">
        <v>6392.3</v>
      </c>
      <c r="D310" s="470">
        <v>6392.3</v>
      </c>
      <c r="E310" s="470">
        <v>6392.3</v>
      </c>
      <c r="F310" s="471"/>
      <c r="G310" s="472">
        <v>3.0E-4</v>
      </c>
      <c r="J310" s="473" t="s">
        <v>661</v>
      </c>
      <c r="K310" s="406">
        <v>64.2</v>
      </c>
      <c r="L310" s="474">
        <v>64.9</v>
      </c>
      <c r="M310" s="474">
        <v>64.9</v>
      </c>
      <c r="N310" s="474">
        <v>63.9</v>
      </c>
      <c r="O310" s="474" t="s">
        <v>2883</v>
      </c>
      <c r="P310" s="475">
        <v>0.0016</v>
      </c>
      <c r="Q310" s="56"/>
    </row>
    <row r="311" ht="15.75" customHeight="1">
      <c r="A311" s="403" t="s">
        <v>662</v>
      </c>
      <c r="B311" s="404">
        <v>6390.18</v>
      </c>
      <c r="C311" s="470">
        <v>6390.18</v>
      </c>
      <c r="D311" s="470">
        <v>6390.18</v>
      </c>
      <c r="E311" s="470">
        <v>6390.18</v>
      </c>
      <c r="F311" s="471"/>
      <c r="G311" s="472">
        <v>-0.0016</v>
      </c>
      <c r="J311" s="473" t="s">
        <v>662</v>
      </c>
      <c r="K311" s="406">
        <v>64.1</v>
      </c>
      <c r="L311" s="474">
        <v>63.9</v>
      </c>
      <c r="M311" s="474">
        <v>64.5</v>
      </c>
      <c r="N311" s="474">
        <v>63.9</v>
      </c>
      <c r="O311" s="474" t="s">
        <v>2884</v>
      </c>
      <c r="P311" s="475">
        <v>0.0016</v>
      </c>
      <c r="Q311" s="56"/>
    </row>
    <row r="312" ht="15.75" customHeight="1">
      <c r="A312" s="403" t="s">
        <v>663</v>
      </c>
      <c r="B312" s="404">
        <v>6400.71</v>
      </c>
      <c r="C312" s="470">
        <v>6400.71</v>
      </c>
      <c r="D312" s="470">
        <v>6400.71</v>
      </c>
      <c r="E312" s="470">
        <v>6400.71</v>
      </c>
      <c r="F312" s="471"/>
      <c r="G312" s="472">
        <v>-0.0019</v>
      </c>
      <c r="J312" s="473" t="s">
        <v>663</v>
      </c>
      <c r="K312" s="406">
        <v>64.0</v>
      </c>
      <c r="L312" s="474">
        <v>63.9</v>
      </c>
      <c r="M312" s="474">
        <v>64.5</v>
      </c>
      <c r="N312" s="474">
        <v>63.9</v>
      </c>
      <c r="O312" s="474" t="s">
        <v>2885</v>
      </c>
      <c r="P312" s="475">
        <v>0.0016</v>
      </c>
      <c r="Q312" s="56"/>
    </row>
    <row r="313" ht="15.75" customHeight="1">
      <c r="A313" s="403" t="s">
        <v>664</v>
      </c>
      <c r="B313" s="404">
        <v>6413.02</v>
      </c>
      <c r="C313" s="470">
        <v>6413.02</v>
      </c>
      <c r="D313" s="470">
        <v>6413.02</v>
      </c>
      <c r="E313" s="470">
        <v>6413.02</v>
      </c>
      <c r="F313" s="471"/>
      <c r="G313" s="472">
        <v>-0.0125</v>
      </c>
      <c r="J313" s="473" t="s">
        <v>664</v>
      </c>
      <c r="K313" s="406">
        <v>63.9</v>
      </c>
      <c r="L313" s="474">
        <v>64.0</v>
      </c>
      <c r="M313" s="474">
        <v>64.5</v>
      </c>
      <c r="N313" s="474">
        <v>63.9</v>
      </c>
      <c r="O313" s="474" t="s">
        <v>2886</v>
      </c>
      <c r="P313" s="475">
        <v>-0.0184</v>
      </c>
      <c r="Q313" s="56"/>
    </row>
    <row r="314" ht="15.75" customHeight="1">
      <c r="A314" s="403" t="s">
        <v>665</v>
      </c>
      <c r="B314" s="404">
        <v>6494.25</v>
      </c>
      <c r="C314" s="470">
        <v>6494.25</v>
      </c>
      <c r="D314" s="470">
        <v>6494.25</v>
      </c>
      <c r="E314" s="470">
        <v>6494.25</v>
      </c>
      <c r="F314" s="471"/>
      <c r="G314" s="472">
        <v>-0.001</v>
      </c>
      <c r="J314" s="473" t="s">
        <v>665</v>
      </c>
      <c r="K314" s="406">
        <v>65.3</v>
      </c>
      <c r="L314" s="474">
        <v>65.5</v>
      </c>
      <c r="M314" s="474">
        <v>66.6</v>
      </c>
      <c r="N314" s="474">
        <v>65.0</v>
      </c>
      <c r="O314" s="474" t="s">
        <v>2887</v>
      </c>
      <c r="P314" s="475">
        <v>-0.0091</v>
      </c>
      <c r="Q314" s="56"/>
    </row>
    <row r="315" ht="15.75" customHeight="1">
      <c r="A315" s="403" t="s">
        <v>666</v>
      </c>
      <c r="B315" s="404">
        <v>6500.85</v>
      </c>
      <c r="C315" s="470">
        <v>6500.85</v>
      </c>
      <c r="D315" s="470">
        <v>6500.85</v>
      </c>
      <c r="E315" s="470">
        <v>6500.85</v>
      </c>
      <c r="F315" s="471"/>
      <c r="G315" s="472">
        <v>0.0079</v>
      </c>
      <c r="J315" s="473" t="s">
        <v>666</v>
      </c>
      <c r="K315" s="406">
        <v>65.9</v>
      </c>
      <c r="L315" s="474">
        <v>64.7</v>
      </c>
      <c r="M315" s="474">
        <v>66.2</v>
      </c>
      <c r="N315" s="474">
        <v>64.6</v>
      </c>
      <c r="O315" s="474" t="s">
        <v>2888</v>
      </c>
      <c r="P315" s="475">
        <v>0.0107</v>
      </c>
      <c r="Q315" s="56"/>
    </row>
    <row r="316" ht="15.75" customHeight="1">
      <c r="A316" s="403" t="s">
        <v>667</v>
      </c>
      <c r="B316" s="404">
        <v>6449.92</v>
      </c>
      <c r="C316" s="470">
        <v>6449.92</v>
      </c>
      <c r="D316" s="470">
        <v>6449.92</v>
      </c>
      <c r="E316" s="470">
        <v>6449.92</v>
      </c>
      <c r="F316" s="471"/>
      <c r="G316" s="472">
        <v>0.0</v>
      </c>
      <c r="J316" s="473" t="s">
        <v>667</v>
      </c>
      <c r="K316" s="406">
        <v>65.2</v>
      </c>
      <c r="L316" s="474">
        <v>65.3</v>
      </c>
      <c r="M316" s="474">
        <v>66.0</v>
      </c>
      <c r="N316" s="474">
        <v>65.0</v>
      </c>
      <c r="O316" s="474" t="s">
        <v>2889</v>
      </c>
      <c r="P316" s="475">
        <v>0.0</v>
      </c>
      <c r="Q316" s="56"/>
    </row>
    <row r="317" ht="15.75" customHeight="1">
      <c r="A317" s="403" t="s">
        <v>668</v>
      </c>
      <c r="B317" s="404">
        <v>6449.63</v>
      </c>
      <c r="C317" s="470">
        <v>6449.63</v>
      </c>
      <c r="D317" s="470">
        <v>6449.63</v>
      </c>
      <c r="E317" s="470">
        <v>6449.63</v>
      </c>
      <c r="F317" s="471"/>
      <c r="G317" s="472">
        <v>-0.0182</v>
      </c>
      <c r="J317" s="473" t="s">
        <v>668</v>
      </c>
      <c r="K317" s="406">
        <v>65.2</v>
      </c>
      <c r="L317" s="474">
        <v>66.5</v>
      </c>
      <c r="M317" s="474">
        <v>66.7</v>
      </c>
      <c r="N317" s="474">
        <v>65.0</v>
      </c>
      <c r="O317" s="474" t="s">
        <v>2890</v>
      </c>
      <c r="P317" s="475">
        <v>-0.021</v>
      </c>
      <c r="Q317" s="56"/>
    </row>
    <row r="318" ht="15.75" customHeight="1">
      <c r="A318" s="403" t="s">
        <v>669</v>
      </c>
      <c r="B318" s="404">
        <v>6569.51</v>
      </c>
      <c r="C318" s="470">
        <v>6569.51</v>
      </c>
      <c r="D318" s="470">
        <v>6569.51</v>
      </c>
      <c r="E318" s="470">
        <v>6569.51</v>
      </c>
      <c r="F318" s="471"/>
      <c r="G318" s="472">
        <v>0.0038</v>
      </c>
      <c r="J318" s="473" t="s">
        <v>669</v>
      </c>
      <c r="K318" s="406">
        <v>66.6</v>
      </c>
      <c r="L318" s="474">
        <v>67.4</v>
      </c>
      <c r="M318" s="474">
        <v>67.7</v>
      </c>
      <c r="N318" s="474">
        <v>66.5</v>
      </c>
      <c r="O318" s="474" t="s">
        <v>2891</v>
      </c>
      <c r="P318" s="475">
        <v>-0.0133</v>
      </c>
      <c r="Q318" s="56"/>
    </row>
    <row r="319" ht="15.75" customHeight="1">
      <c r="A319" s="403" t="s">
        <v>670</v>
      </c>
      <c r="B319" s="404">
        <v>6544.83</v>
      </c>
      <c r="C319" s="470">
        <v>6544.83</v>
      </c>
      <c r="D319" s="470">
        <v>6544.83</v>
      </c>
      <c r="E319" s="470">
        <v>6544.83</v>
      </c>
      <c r="F319" s="471"/>
      <c r="G319" s="472">
        <v>0.0041</v>
      </c>
      <c r="J319" s="473" t="s">
        <v>670</v>
      </c>
      <c r="K319" s="406">
        <v>67.5</v>
      </c>
      <c r="L319" s="474">
        <v>67.2</v>
      </c>
      <c r="M319" s="474">
        <v>68.0</v>
      </c>
      <c r="N319" s="474">
        <v>66.2</v>
      </c>
      <c r="O319" s="474" t="s">
        <v>2892</v>
      </c>
      <c r="P319" s="475">
        <v>-0.003</v>
      </c>
      <c r="Q319" s="56"/>
    </row>
    <row r="320" ht="15.75" customHeight="1">
      <c r="A320" s="403" t="s">
        <v>671</v>
      </c>
      <c r="B320" s="404">
        <v>6518.35</v>
      </c>
      <c r="C320" s="470">
        <v>6518.35</v>
      </c>
      <c r="D320" s="470">
        <v>6518.35</v>
      </c>
      <c r="E320" s="470">
        <v>6518.35</v>
      </c>
      <c r="F320" s="471"/>
      <c r="G320" s="472">
        <v>5.0E-4</v>
      </c>
      <c r="J320" s="473" t="s">
        <v>671</v>
      </c>
      <c r="K320" s="406">
        <v>67.7</v>
      </c>
      <c r="L320" s="474">
        <v>67.0</v>
      </c>
      <c r="M320" s="474">
        <v>68.8</v>
      </c>
      <c r="N320" s="474">
        <v>67.0</v>
      </c>
      <c r="O320" s="474" t="s">
        <v>2893</v>
      </c>
      <c r="P320" s="475">
        <v>0.0104</v>
      </c>
      <c r="Q320" s="56"/>
    </row>
    <row r="321" ht="15.75" customHeight="1">
      <c r="A321" s="403" t="s">
        <v>672</v>
      </c>
      <c r="B321" s="404">
        <v>6515.11</v>
      </c>
      <c r="C321" s="470">
        <v>6515.11</v>
      </c>
      <c r="D321" s="470">
        <v>6515.11</v>
      </c>
      <c r="E321" s="470">
        <v>6515.11</v>
      </c>
      <c r="F321" s="471"/>
      <c r="G321" s="472">
        <v>0.0029</v>
      </c>
      <c r="J321" s="473" t="s">
        <v>672</v>
      </c>
      <c r="K321" s="406">
        <v>65.6</v>
      </c>
      <c r="L321" s="474">
        <v>65.5</v>
      </c>
      <c r="M321" s="474">
        <v>66.5</v>
      </c>
      <c r="N321" s="474">
        <v>65.3</v>
      </c>
      <c r="O321" s="474" t="s">
        <v>2894</v>
      </c>
      <c r="P321" s="475">
        <v>0.0031</v>
      </c>
      <c r="Q321" s="56"/>
    </row>
    <row r="322" ht="15.75" customHeight="1">
      <c r="A322" s="403" t="s">
        <v>673</v>
      </c>
      <c r="B322" s="404">
        <v>6496.39</v>
      </c>
      <c r="C322" s="470">
        <v>6496.39</v>
      </c>
      <c r="D322" s="470">
        <v>6496.39</v>
      </c>
      <c r="E322" s="470">
        <v>6496.39</v>
      </c>
      <c r="F322" s="471"/>
      <c r="G322" s="472">
        <v>0.0011</v>
      </c>
      <c r="J322" s="473" t="s">
        <v>673</v>
      </c>
      <c r="K322" s="406">
        <v>65.4</v>
      </c>
      <c r="L322" s="474">
        <v>66.8</v>
      </c>
      <c r="M322" s="474">
        <v>66.8</v>
      </c>
      <c r="N322" s="474">
        <v>65.0</v>
      </c>
      <c r="O322" s="474" t="s">
        <v>2895</v>
      </c>
      <c r="P322" s="475">
        <v>-0.0091</v>
      </c>
      <c r="Q322" s="56"/>
    </row>
    <row r="323" ht="15.75" customHeight="1">
      <c r="A323" s="403" t="s">
        <v>674</v>
      </c>
      <c r="B323" s="404">
        <v>6489.05</v>
      </c>
      <c r="C323" s="470">
        <v>6489.05</v>
      </c>
      <c r="D323" s="470">
        <v>6489.05</v>
      </c>
      <c r="E323" s="470">
        <v>6489.05</v>
      </c>
      <c r="F323" s="471"/>
      <c r="G323" s="472">
        <v>-0.0034</v>
      </c>
      <c r="J323" s="473" t="s">
        <v>674</v>
      </c>
      <c r="K323" s="406">
        <v>66.0</v>
      </c>
      <c r="L323" s="474">
        <v>67.0</v>
      </c>
      <c r="M323" s="474">
        <v>67.0</v>
      </c>
      <c r="N323" s="474">
        <v>65.7</v>
      </c>
      <c r="O323" s="474" t="s">
        <v>2896</v>
      </c>
      <c r="P323" s="475">
        <v>-0.0105</v>
      </c>
      <c r="Q323" s="56"/>
    </row>
    <row r="324" ht="15.75" customHeight="1">
      <c r="A324" s="403" t="s">
        <v>675</v>
      </c>
      <c r="B324" s="404">
        <v>6510.98</v>
      </c>
      <c r="C324" s="470">
        <v>6510.98</v>
      </c>
      <c r="D324" s="470">
        <v>6510.98</v>
      </c>
      <c r="E324" s="470">
        <v>6510.98</v>
      </c>
      <c r="F324" s="471"/>
      <c r="G324" s="472">
        <v>-0.0081</v>
      </c>
      <c r="J324" s="473" t="s">
        <v>675</v>
      </c>
      <c r="K324" s="406">
        <v>66.7</v>
      </c>
      <c r="L324" s="474">
        <v>67.6</v>
      </c>
      <c r="M324" s="474">
        <v>67.6</v>
      </c>
      <c r="N324" s="474">
        <v>66.5</v>
      </c>
      <c r="O324" s="474" t="s">
        <v>2897</v>
      </c>
      <c r="P324" s="475">
        <v>-0.0133</v>
      </c>
      <c r="Q324" s="56"/>
    </row>
    <row r="325" ht="15.75" customHeight="1">
      <c r="A325" s="403" t="s">
        <v>676</v>
      </c>
      <c r="B325" s="404">
        <v>6564.0</v>
      </c>
      <c r="C325" s="470">
        <v>6564.0</v>
      </c>
      <c r="D325" s="470">
        <v>6564.0</v>
      </c>
      <c r="E325" s="470">
        <v>6564.0</v>
      </c>
      <c r="F325" s="471"/>
      <c r="G325" s="472">
        <v>0.0019</v>
      </c>
      <c r="J325" s="473" t="s">
        <v>676</v>
      </c>
      <c r="K325" s="406">
        <v>66.4</v>
      </c>
      <c r="L325" s="474">
        <v>66.7</v>
      </c>
      <c r="M325" s="474">
        <v>66.7</v>
      </c>
      <c r="N325" s="474">
        <v>64.2</v>
      </c>
      <c r="O325" s="474" t="s">
        <v>2898</v>
      </c>
      <c r="P325" s="475">
        <v>0.0153</v>
      </c>
      <c r="Q325" s="56"/>
    </row>
    <row r="326" ht="15.75" customHeight="1">
      <c r="A326" s="403" t="s">
        <v>677</v>
      </c>
      <c r="B326" s="404">
        <v>6551.44</v>
      </c>
      <c r="C326" s="470">
        <v>6551.44</v>
      </c>
      <c r="D326" s="470">
        <v>6551.44</v>
      </c>
      <c r="E326" s="470">
        <v>6551.44</v>
      </c>
      <c r="F326" s="471"/>
      <c r="G326" s="472">
        <v>-0.0069</v>
      </c>
      <c r="J326" s="473" t="s">
        <v>677</v>
      </c>
      <c r="K326" s="406">
        <v>65.4</v>
      </c>
      <c r="L326" s="474">
        <v>66.1</v>
      </c>
      <c r="M326" s="474">
        <v>66.4</v>
      </c>
      <c r="N326" s="474">
        <v>65.0</v>
      </c>
      <c r="O326" s="474" t="s">
        <v>2899</v>
      </c>
      <c r="P326" s="475">
        <v>-0.0091</v>
      </c>
      <c r="Q326" s="56"/>
    </row>
    <row r="327" ht="15.75" customHeight="1">
      <c r="A327" s="403" t="s">
        <v>678</v>
      </c>
      <c r="B327" s="404">
        <v>6596.66</v>
      </c>
      <c r="C327" s="470">
        <v>6596.66</v>
      </c>
      <c r="D327" s="470">
        <v>6596.66</v>
      </c>
      <c r="E327" s="470">
        <v>6596.66</v>
      </c>
      <c r="F327" s="471"/>
      <c r="G327" s="472">
        <v>-6.0E-4</v>
      </c>
      <c r="J327" s="473" t="s">
        <v>678</v>
      </c>
      <c r="K327" s="406">
        <v>66.0</v>
      </c>
      <c r="L327" s="474">
        <v>67.0</v>
      </c>
      <c r="M327" s="474">
        <v>68.5</v>
      </c>
      <c r="N327" s="474">
        <v>65.5</v>
      </c>
      <c r="O327" s="474" t="s">
        <v>2900</v>
      </c>
      <c r="P327" s="475">
        <v>0.0107</v>
      </c>
      <c r="Q327" s="56"/>
    </row>
    <row r="328" ht="15.75" customHeight="1">
      <c r="A328" s="403" t="s">
        <v>679</v>
      </c>
      <c r="B328" s="404">
        <v>6600.88</v>
      </c>
      <c r="C328" s="470">
        <v>6600.88</v>
      </c>
      <c r="D328" s="470">
        <v>6600.88</v>
      </c>
      <c r="E328" s="470">
        <v>6600.88</v>
      </c>
      <c r="F328" s="471"/>
      <c r="G328" s="472">
        <v>0.0132</v>
      </c>
      <c r="J328" s="473" t="s">
        <v>679</v>
      </c>
      <c r="K328" s="406">
        <v>65.3</v>
      </c>
      <c r="L328" s="474">
        <v>66.2</v>
      </c>
      <c r="M328" s="474">
        <v>67.6</v>
      </c>
      <c r="N328" s="474">
        <v>64.0</v>
      </c>
      <c r="O328" s="474" t="s">
        <v>2901</v>
      </c>
      <c r="P328" s="475">
        <v>-0.0195</v>
      </c>
      <c r="Q328" s="56"/>
    </row>
    <row r="329" ht="15.75" customHeight="1">
      <c r="A329" s="403" t="s">
        <v>680</v>
      </c>
      <c r="B329" s="404">
        <v>6515.01</v>
      </c>
      <c r="C329" s="470">
        <v>6515.01</v>
      </c>
      <c r="D329" s="470">
        <v>6515.01</v>
      </c>
      <c r="E329" s="470">
        <v>6515.01</v>
      </c>
      <c r="F329" s="471"/>
      <c r="G329" s="472">
        <v>0.0043</v>
      </c>
      <c r="J329" s="473" t="s">
        <v>680</v>
      </c>
      <c r="K329" s="406">
        <v>67.0</v>
      </c>
      <c r="L329" s="474">
        <v>67.7</v>
      </c>
      <c r="M329" s="474">
        <v>67.7</v>
      </c>
      <c r="N329" s="474">
        <v>66.7</v>
      </c>
      <c r="O329" s="474" t="s">
        <v>2902</v>
      </c>
      <c r="P329" s="475">
        <v>0.0</v>
      </c>
      <c r="Q329" s="56"/>
    </row>
    <row r="330" ht="15.75" customHeight="1">
      <c r="A330" s="403" t="s">
        <v>681</v>
      </c>
      <c r="B330" s="404">
        <v>6487.18</v>
      </c>
      <c r="C330" s="470">
        <v>6487.18</v>
      </c>
      <c r="D330" s="470">
        <v>6487.18</v>
      </c>
      <c r="E330" s="470">
        <v>6487.18</v>
      </c>
      <c r="F330" s="471"/>
      <c r="G330" s="472">
        <v>-0.0077</v>
      </c>
      <c r="J330" s="473" t="s">
        <v>681</v>
      </c>
      <c r="K330" s="406">
        <v>67.0</v>
      </c>
      <c r="L330" s="474">
        <v>68.0</v>
      </c>
      <c r="M330" s="474">
        <v>68.0</v>
      </c>
      <c r="N330" s="474">
        <v>66.7</v>
      </c>
      <c r="O330" s="474" t="s">
        <v>2903</v>
      </c>
      <c r="P330" s="475">
        <v>-0.0089</v>
      </c>
      <c r="Q330" s="56"/>
    </row>
    <row r="331" ht="15.75" customHeight="1">
      <c r="A331" s="403" t="s">
        <v>682</v>
      </c>
      <c r="B331" s="404">
        <v>6537.6</v>
      </c>
      <c r="C331" s="470">
        <v>6537.6</v>
      </c>
      <c r="D331" s="470">
        <v>6537.6</v>
      </c>
      <c r="E331" s="470">
        <v>6537.6</v>
      </c>
      <c r="F331" s="471"/>
      <c r="G331" s="472">
        <v>0.0014</v>
      </c>
      <c r="J331" s="473" t="s">
        <v>682</v>
      </c>
      <c r="K331" s="406">
        <v>67.6</v>
      </c>
      <c r="L331" s="474">
        <v>67.8</v>
      </c>
      <c r="M331" s="474">
        <v>68.2</v>
      </c>
      <c r="N331" s="474">
        <v>67.0</v>
      </c>
      <c r="O331" s="474" t="s">
        <v>2904</v>
      </c>
      <c r="P331" s="475">
        <v>-0.0015</v>
      </c>
      <c r="Q331" s="56"/>
    </row>
    <row r="332" ht="15.75" customHeight="1">
      <c r="A332" s="403" t="s">
        <v>683</v>
      </c>
      <c r="B332" s="404">
        <v>6528.31</v>
      </c>
      <c r="C332" s="470">
        <v>6528.31</v>
      </c>
      <c r="D332" s="470">
        <v>6528.31</v>
      </c>
      <c r="E332" s="470">
        <v>6528.31</v>
      </c>
      <c r="F332" s="471"/>
      <c r="G332" s="472">
        <v>-0.0048</v>
      </c>
      <c r="J332" s="473" t="s">
        <v>683</v>
      </c>
      <c r="K332" s="406">
        <v>67.7</v>
      </c>
      <c r="L332" s="474">
        <v>67.5</v>
      </c>
      <c r="M332" s="474">
        <v>68.2</v>
      </c>
      <c r="N332" s="474">
        <v>67.5</v>
      </c>
      <c r="O332" s="474" t="s">
        <v>2905</v>
      </c>
      <c r="P332" s="475">
        <v>-0.0015</v>
      </c>
      <c r="Q332" s="56"/>
    </row>
    <row r="333" ht="15.75" customHeight="1">
      <c r="A333" s="403" t="s">
        <v>684</v>
      </c>
      <c r="B333" s="404">
        <v>6560.02</v>
      </c>
      <c r="C333" s="470">
        <v>6560.02</v>
      </c>
      <c r="D333" s="470">
        <v>6560.02</v>
      </c>
      <c r="E333" s="470">
        <v>6560.02</v>
      </c>
      <c r="F333" s="471"/>
      <c r="G333" s="472">
        <v>0.0019</v>
      </c>
      <c r="J333" s="473" t="s">
        <v>684</v>
      </c>
      <c r="K333" s="406">
        <v>68.1</v>
      </c>
      <c r="L333" s="474">
        <v>67.8</v>
      </c>
      <c r="M333" s="474">
        <v>69.4</v>
      </c>
      <c r="N333" s="474">
        <v>67.8</v>
      </c>
      <c r="O333" s="474" t="s">
        <v>2906</v>
      </c>
      <c r="P333" s="475">
        <v>-0.0044</v>
      </c>
      <c r="Q333" s="56"/>
    </row>
    <row r="334" ht="15.75" customHeight="1">
      <c r="A334" s="403" t="s">
        <v>685</v>
      </c>
      <c r="B334" s="404">
        <v>6547.46</v>
      </c>
      <c r="C334" s="470">
        <v>6547.46</v>
      </c>
      <c r="D334" s="470">
        <v>6547.46</v>
      </c>
      <c r="E334" s="470">
        <v>6547.46</v>
      </c>
      <c r="F334" s="471"/>
      <c r="G334" s="472">
        <v>0.0118</v>
      </c>
      <c r="J334" s="473" t="s">
        <v>685</v>
      </c>
      <c r="K334" s="406">
        <v>68.4</v>
      </c>
      <c r="L334" s="474">
        <v>67.2</v>
      </c>
      <c r="M334" s="474">
        <v>69.6</v>
      </c>
      <c r="N334" s="474">
        <v>66.4</v>
      </c>
      <c r="O334" s="474" t="s">
        <v>2907</v>
      </c>
      <c r="P334" s="475">
        <v>0.0074</v>
      </c>
      <c r="Q334" s="56"/>
    </row>
    <row r="335" ht="15.75" customHeight="1">
      <c r="A335" s="403" t="s">
        <v>686</v>
      </c>
      <c r="B335" s="404">
        <v>6471.0</v>
      </c>
      <c r="C335" s="470">
        <v>6471.0</v>
      </c>
      <c r="D335" s="470">
        <v>6471.0</v>
      </c>
      <c r="E335" s="470">
        <v>6471.0</v>
      </c>
      <c r="F335" s="471"/>
      <c r="G335" s="472">
        <v>0.0062</v>
      </c>
      <c r="J335" s="473" t="s">
        <v>686</v>
      </c>
      <c r="K335" s="406">
        <v>67.9</v>
      </c>
      <c r="L335" s="474">
        <v>68.9</v>
      </c>
      <c r="M335" s="474">
        <v>68.9</v>
      </c>
      <c r="N335" s="474">
        <v>67.0</v>
      </c>
      <c r="O335" s="474" t="s">
        <v>2908</v>
      </c>
      <c r="P335" s="475">
        <v>-0.0088</v>
      </c>
      <c r="Q335" s="56"/>
    </row>
    <row r="336" ht="15.75" customHeight="1">
      <c r="A336" s="403" t="s">
        <v>687</v>
      </c>
      <c r="B336" s="404">
        <v>6431.35</v>
      </c>
      <c r="C336" s="470">
        <v>6431.35</v>
      </c>
      <c r="D336" s="470">
        <v>6431.35</v>
      </c>
      <c r="E336" s="470">
        <v>6431.35</v>
      </c>
      <c r="F336" s="471"/>
      <c r="G336" s="472">
        <v>-0.0119</v>
      </c>
      <c r="J336" s="473" t="s">
        <v>687</v>
      </c>
      <c r="K336" s="406">
        <v>68.5</v>
      </c>
      <c r="L336" s="474">
        <v>70.0</v>
      </c>
      <c r="M336" s="474">
        <v>70.2</v>
      </c>
      <c r="N336" s="474">
        <v>68.1</v>
      </c>
      <c r="O336" s="474" t="s">
        <v>2909</v>
      </c>
      <c r="P336" s="475">
        <v>-0.0214</v>
      </c>
      <c r="Q336" s="56"/>
    </row>
    <row r="337" ht="15.75" customHeight="1">
      <c r="A337" s="403" t="s">
        <v>688</v>
      </c>
      <c r="B337" s="404">
        <v>6508.61</v>
      </c>
      <c r="C337" s="470">
        <v>6508.61</v>
      </c>
      <c r="D337" s="470">
        <v>6508.61</v>
      </c>
      <c r="E337" s="470">
        <v>6508.61</v>
      </c>
      <c r="F337" s="471"/>
      <c r="G337" s="472">
        <v>0.008</v>
      </c>
      <c r="J337" s="473" t="s">
        <v>688</v>
      </c>
      <c r="K337" s="406">
        <v>70.0</v>
      </c>
      <c r="L337" s="474">
        <v>69.3</v>
      </c>
      <c r="M337" s="474">
        <v>70.4</v>
      </c>
      <c r="N337" s="474">
        <v>69.3</v>
      </c>
      <c r="O337" s="474" t="s">
        <v>2910</v>
      </c>
      <c r="P337" s="475">
        <v>0.0101</v>
      </c>
      <c r="Q337" s="56"/>
    </row>
    <row r="338" ht="15.75" customHeight="1">
      <c r="A338" s="403" t="s">
        <v>689</v>
      </c>
      <c r="B338" s="404">
        <v>6457.22</v>
      </c>
      <c r="C338" s="470">
        <v>6457.22</v>
      </c>
      <c r="D338" s="470">
        <v>6457.22</v>
      </c>
      <c r="E338" s="470">
        <v>6457.22</v>
      </c>
      <c r="F338" s="471"/>
      <c r="G338" s="472">
        <v>0.0038</v>
      </c>
      <c r="J338" s="473" t="s">
        <v>689</v>
      </c>
      <c r="K338" s="406">
        <v>69.3</v>
      </c>
      <c r="L338" s="474">
        <v>68.8</v>
      </c>
      <c r="M338" s="474">
        <v>69.8</v>
      </c>
      <c r="N338" s="474">
        <v>67.7</v>
      </c>
      <c r="O338" s="474" t="s">
        <v>2911</v>
      </c>
      <c r="P338" s="475">
        <v>0.0146</v>
      </c>
      <c r="Q338" s="56"/>
    </row>
    <row r="339" ht="15.75" customHeight="1">
      <c r="A339" s="403" t="s">
        <v>690</v>
      </c>
      <c r="B339" s="404">
        <v>6432.83</v>
      </c>
      <c r="C339" s="470">
        <v>6432.83</v>
      </c>
      <c r="D339" s="470">
        <v>6432.83</v>
      </c>
      <c r="E339" s="470">
        <v>6432.83</v>
      </c>
      <c r="F339" s="471"/>
      <c r="G339" s="472">
        <v>0.0039</v>
      </c>
      <c r="J339" s="473" t="s">
        <v>690</v>
      </c>
      <c r="K339" s="406">
        <v>68.3</v>
      </c>
      <c r="L339" s="474">
        <v>68.0</v>
      </c>
      <c r="M339" s="474">
        <v>69.1</v>
      </c>
      <c r="N339" s="474">
        <v>67.0</v>
      </c>
      <c r="O339" s="474" t="s">
        <v>2912</v>
      </c>
      <c r="P339" s="475">
        <v>0.0044</v>
      </c>
      <c r="Q339" s="56"/>
    </row>
    <row r="340" ht="15.75" customHeight="1">
      <c r="A340" s="403" t="s">
        <v>691</v>
      </c>
      <c r="B340" s="404">
        <v>6407.98</v>
      </c>
      <c r="C340" s="470">
        <v>6407.98</v>
      </c>
      <c r="D340" s="470">
        <v>6407.98</v>
      </c>
      <c r="E340" s="470">
        <v>6407.98</v>
      </c>
      <c r="F340" s="471"/>
      <c r="G340" s="472">
        <v>0.0083</v>
      </c>
      <c r="J340" s="473" t="s">
        <v>691</v>
      </c>
      <c r="K340" s="406">
        <v>68.0</v>
      </c>
      <c r="L340" s="474">
        <v>68.2</v>
      </c>
      <c r="M340" s="474">
        <v>68.9</v>
      </c>
      <c r="N340" s="474">
        <v>67.7</v>
      </c>
      <c r="O340" s="474" t="s">
        <v>2913</v>
      </c>
      <c r="P340" s="475">
        <v>-0.0029</v>
      </c>
      <c r="Q340" s="56"/>
    </row>
    <row r="341" ht="15.75" customHeight="1">
      <c r="A341" s="403" t="s">
        <v>692</v>
      </c>
      <c r="B341" s="404">
        <v>6355.07</v>
      </c>
      <c r="C341" s="470">
        <v>6355.07</v>
      </c>
      <c r="D341" s="470">
        <v>6355.07</v>
      </c>
      <c r="E341" s="470">
        <v>6355.07</v>
      </c>
      <c r="F341" s="471"/>
      <c r="G341" s="472">
        <v>0.0119</v>
      </c>
      <c r="J341" s="473" t="s">
        <v>692</v>
      </c>
      <c r="K341" s="406">
        <v>67.2</v>
      </c>
      <c r="L341" s="474">
        <v>66.5</v>
      </c>
      <c r="M341" s="474">
        <v>67.5</v>
      </c>
      <c r="N341" s="474">
        <v>66.5</v>
      </c>
      <c r="O341" s="474" t="s">
        <v>2914</v>
      </c>
      <c r="P341" s="475">
        <v>0.0045</v>
      </c>
      <c r="Q341" s="56"/>
    </row>
    <row r="342" ht="15.75" customHeight="1">
      <c r="A342" s="403" t="s">
        <v>693</v>
      </c>
      <c r="B342" s="404">
        <v>6280.35</v>
      </c>
      <c r="C342" s="470">
        <v>6280.35</v>
      </c>
      <c r="D342" s="470">
        <v>6280.35</v>
      </c>
      <c r="E342" s="470">
        <v>6280.35</v>
      </c>
      <c r="F342" s="471"/>
      <c r="G342" s="472">
        <v>-0.0056</v>
      </c>
      <c r="J342" s="473" t="s">
        <v>693</v>
      </c>
      <c r="K342" s="406">
        <v>66.9</v>
      </c>
      <c r="L342" s="474">
        <v>66.8</v>
      </c>
      <c r="M342" s="474">
        <v>67.2</v>
      </c>
      <c r="N342" s="474">
        <v>66.5</v>
      </c>
      <c r="O342" s="474" t="s">
        <v>2915</v>
      </c>
      <c r="P342" s="475">
        <v>0.0015</v>
      </c>
      <c r="Q342" s="56"/>
    </row>
    <row r="343" ht="15.75" customHeight="1">
      <c r="A343" s="403" t="s">
        <v>694</v>
      </c>
      <c r="B343" s="404">
        <v>6315.83</v>
      </c>
      <c r="C343" s="470">
        <v>6315.83</v>
      </c>
      <c r="D343" s="470">
        <v>6315.83</v>
      </c>
      <c r="E343" s="470">
        <v>6315.83</v>
      </c>
      <c r="F343" s="471"/>
      <c r="G343" s="472">
        <v>0.0025</v>
      </c>
      <c r="J343" s="473" t="s">
        <v>694</v>
      </c>
      <c r="K343" s="406">
        <v>66.8</v>
      </c>
      <c r="L343" s="474">
        <v>66.9</v>
      </c>
      <c r="M343" s="474">
        <v>67.2</v>
      </c>
      <c r="N343" s="474">
        <v>66.7</v>
      </c>
      <c r="O343" s="474" t="s">
        <v>2916</v>
      </c>
      <c r="P343" s="475">
        <v>0.0015</v>
      </c>
      <c r="Q343" s="56"/>
    </row>
    <row r="344" ht="15.75" customHeight="1">
      <c r="A344" s="403" t="s">
        <v>695</v>
      </c>
      <c r="B344" s="404">
        <v>6300.14</v>
      </c>
      <c r="C344" s="470">
        <v>6300.14</v>
      </c>
      <c r="D344" s="470">
        <v>6300.14</v>
      </c>
      <c r="E344" s="470">
        <v>6300.14</v>
      </c>
      <c r="F344" s="471"/>
      <c r="G344" s="472">
        <v>0.0094</v>
      </c>
      <c r="J344" s="473" t="s">
        <v>695</v>
      </c>
      <c r="K344" s="406">
        <v>66.7</v>
      </c>
      <c r="L344" s="474">
        <v>66.5</v>
      </c>
      <c r="M344" s="474">
        <v>67.3</v>
      </c>
      <c r="N344" s="474">
        <v>66.2</v>
      </c>
      <c r="O344" s="474" t="s">
        <v>2917</v>
      </c>
      <c r="P344" s="475">
        <v>0.0106</v>
      </c>
      <c r="Q344" s="56"/>
    </row>
    <row r="345" ht="15.75" customHeight="1">
      <c r="A345" s="403" t="s">
        <v>696</v>
      </c>
      <c r="B345" s="404">
        <v>6241.44</v>
      </c>
      <c r="C345" s="470">
        <v>6241.44</v>
      </c>
      <c r="D345" s="470">
        <v>6241.44</v>
      </c>
      <c r="E345" s="470">
        <v>6241.44</v>
      </c>
      <c r="F345" s="471"/>
      <c r="G345" s="472">
        <v>0.0025</v>
      </c>
      <c r="J345" s="473" t="s">
        <v>696</v>
      </c>
      <c r="K345" s="406">
        <v>66.0</v>
      </c>
      <c r="L345" s="474">
        <v>65.2</v>
      </c>
      <c r="M345" s="474">
        <v>66.9</v>
      </c>
      <c r="N345" s="474">
        <v>65.2</v>
      </c>
      <c r="O345" s="474" t="s">
        <v>2918</v>
      </c>
      <c r="P345" s="475">
        <v>0.0123</v>
      </c>
      <c r="Q345" s="56"/>
    </row>
    <row r="346" ht="15.75" customHeight="1">
      <c r="A346" s="403" t="s">
        <v>697</v>
      </c>
      <c r="B346" s="404">
        <v>6225.91</v>
      </c>
      <c r="C346" s="470">
        <v>6225.91</v>
      </c>
      <c r="D346" s="470">
        <v>6225.91</v>
      </c>
      <c r="E346" s="470">
        <v>6225.91</v>
      </c>
      <c r="F346" s="471"/>
      <c r="G346" s="472">
        <v>0.0125</v>
      </c>
      <c r="J346" s="473" t="s">
        <v>697</v>
      </c>
      <c r="K346" s="406">
        <v>65.2</v>
      </c>
      <c r="L346" s="474">
        <v>65.0</v>
      </c>
      <c r="M346" s="474">
        <v>66.7</v>
      </c>
      <c r="N346" s="474">
        <v>64.8</v>
      </c>
      <c r="O346" s="474" t="s">
        <v>2919</v>
      </c>
      <c r="P346" s="475">
        <v>0.0031</v>
      </c>
      <c r="Q346" s="56"/>
    </row>
    <row r="347" ht="15.75" customHeight="1">
      <c r="A347" s="403" t="s">
        <v>698</v>
      </c>
      <c r="B347" s="404">
        <v>6148.77</v>
      </c>
      <c r="C347" s="470">
        <v>6148.77</v>
      </c>
      <c r="D347" s="470">
        <v>6148.77</v>
      </c>
      <c r="E347" s="470">
        <v>6148.77</v>
      </c>
      <c r="F347" s="471"/>
      <c r="G347" s="472">
        <v>-0.0052</v>
      </c>
      <c r="J347" s="473" t="s">
        <v>698</v>
      </c>
      <c r="K347" s="406">
        <v>64.3</v>
      </c>
      <c r="L347" s="474">
        <v>64.8</v>
      </c>
      <c r="M347" s="474">
        <v>65.3</v>
      </c>
      <c r="N347" s="474">
        <v>64.0</v>
      </c>
      <c r="O347" s="474" t="s">
        <v>2920</v>
      </c>
      <c r="P347" s="475">
        <v>-0.0092</v>
      </c>
      <c r="Q347" s="56"/>
    </row>
    <row r="348" ht="15.75" customHeight="1">
      <c r="A348" s="403" t="s">
        <v>699</v>
      </c>
      <c r="B348" s="404">
        <v>6180.9</v>
      </c>
      <c r="C348" s="470">
        <v>6180.9</v>
      </c>
      <c r="D348" s="470">
        <v>6180.9</v>
      </c>
      <c r="E348" s="470">
        <v>6180.9</v>
      </c>
      <c r="F348" s="471"/>
      <c r="G348" s="472">
        <v>-0.0125</v>
      </c>
      <c r="J348" s="473" t="s">
        <v>699</v>
      </c>
      <c r="K348" s="406">
        <v>64.9</v>
      </c>
      <c r="L348" s="474">
        <v>65.6</v>
      </c>
      <c r="M348" s="474">
        <v>66.0</v>
      </c>
      <c r="N348" s="474">
        <v>64.5</v>
      </c>
      <c r="O348" s="474" t="s">
        <v>2921</v>
      </c>
      <c r="P348" s="475">
        <v>-0.0182</v>
      </c>
      <c r="Q348" s="56"/>
    </row>
    <row r="349" ht="15.75" customHeight="1">
      <c r="A349" s="403" t="s">
        <v>700</v>
      </c>
      <c r="B349" s="404">
        <v>6258.95</v>
      </c>
      <c r="C349" s="470">
        <v>6258.95</v>
      </c>
      <c r="D349" s="470">
        <v>6258.95</v>
      </c>
      <c r="E349" s="470">
        <v>6258.95</v>
      </c>
      <c r="F349" s="471"/>
      <c r="G349" s="472">
        <v>-0.0084</v>
      </c>
      <c r="J349" s="473" t="s">
        <v>700</v>
      </c>
      <c r="K349" s="406">
        <v>66.1</v>
      </c>
      <c r="L349" s="474">
        <v>67.4</v>
      </c>
      <c r="M349" s="474">
        <v>67.4</v>
      </c>
      <c r="N349" s="474">
        <v>66.0</v>
      </c>
      <c r="O349" s="474" t="s">
        <v>2922</v>
      </c>
      <c r="P349" s="475">
        <v>-0.0015</v>
      </c>
      <c r="Q349" s="56"/>
    </row>
    <row r="350" ht="15.75" customHeight="1">
      <c r="A350" s="403" t="s">
        <v>701</v>
      </c>
      <c r="B350" s="404">
        <v>6312.25</v>
      </c>
      <c r="C350" s="470">
        <v>6312.25</v>
      </c>
      <c r="D350" s="470">
        <v>6312.25</v>
      </c>
      <c r="E350" s="470">
        <v>6312.25</v>
      </c>
      <c r="F350" s="471"/>
      <c r="G350" s="472">
        <v>0.0019</v>
      </c>
      <c r="J350" s="473" t="s">
        <v>701</v>
      </c>
      <c r="K350" s="406">
        <v>66.0</v>
      </c>
      <c r="L350" s="474">
        <v>66.0</v>
      </c>
      <c r="M350" s="474">
        <v>66.0</v>
      </c>
      <c r="N350" s="474">
        <v>65.6</v>
      </c>
      <c r="O350" s="474" t="s">
        <v>2923</v>
      </c>
      <c r="P350" s="475">
        <v>0.0</v>
      </c>
      <c r="Q350" s="56"/>
    </row>
    <row r="351" ht="15.75" customHeight="1">
      <c r="A351" s="403" t="s">
        <v>702</v>
      </c>
      <c r="B351" s="404">
        <v>6300.11</v>
      </c>
      <c r="C351" s="470">
        <v>6300.11</v>
      </c>
      <c r="D351" s="470">
        <v>6300.11</v>
      </c>
      <c r="E351" s="470">
        <v>6300.11</v>
      </c>
      <c r="F351" s="471"/>
      <c r="G351" s="472">
        <v>0.0081</v>
      </c>
      <c r="J351" s="473" t="s">
        <v>702</v>
      </c>
      <c r="K351" s="406">
        <v>66.0</v>
      </c>
      <c r="L351" s="474">
        <v>67.5</v>
      </c>
      <c r="M351" s="474">
        <v>67.5</v>
      </c>
      <c r="N351" s="474">
        <v>65.5</v>
      </c>
      <c r="O351" s="474" t="s">
        <v>2924</v>
      </c>
      <c r="P351" s="475">
        <v>0.003</v>
      </c>
      <c r="Q351" s="56"/>
    </row>
    <row r="352" ht="15.75" customHeight="1">
      <c r="A352" s="403" t="s">
        <v>703</v>
      </c>
      <c r="B352" s="404">
        <v>6249.23</v>
      </c>
      <c r="C352" s="470">
        <v>6249.23</v>
      </c>
      <c r="D352" s="470">
        <v>6249.23</v>
      </c>
      <c r="E352" s="470">
        <v>6249.23</v>
      </c>
      <c r="F352" s="471"/>
      <c r="G352" s="472">
        <v>0.0138</v>
      </c>
      <c r="J352" s="473" t="s">
        <v>703</v>
      </c>
      <c r="K352" s="406">
        <v>65.8</v>
      </c>
      <c r="L352" s="474">
        <v>65.7</v>
      </c>
      <c r="M352" s="474">
        <v>65.8</v>
      </c>
      <c r="N352" s="474">
        <v>64.9</v>
      </c>
      <c r="O352" s="474" t="s">
        <v>2657</v>
      </c>
      <c r="P352" s="475">
        <v>0.0123</v>
      </c>
      <c r="Q352" s="56"/>
    </row>
    <row r="353" ht="15.75" customHeight="1">
      <c r="A353" s="403" t="s">
        <v>704</v>
      </c>
      <c r="B353" s="404">
        <v>6163.99</v>
      </c>
      <c r="C353" s="470">
        <v>6163.99</v>
      </c>
      <c r="D353" s="470">
        <v>6163.99</v>
      </c>
      <c r="E353" s="470">
        <v>6163.99</v>
      </c>
      <c r="F353" s="471"/>
      <c r="G353" s="472">
        <v>0.0307</v>
      </c>
      <c r="J353" s="473" t="s">
        <v>704</v>
      </c>
      <c r="K353" s="406">
        <v>65.0</v>
      </c>
      <c r="L353" s="474">
        <v>67.1</v>
      </c>
      <c r="M353" s="474">
        <v>67.1</v>
      </c>
      <c r="N353" s="474">
        <v>65.0</v>
      </c>
      <c r="O353" s="474" t="s">
        <v>2925</v>
      </c>
      <c r="P353" s="475">
        <v>0.0062</v>
      </c>
      <c r="Q353" s="56"/>
    </row>
    <row r="354" ht="15.75" customHeight="1">
      <c r="A354" s="403" t="s">
        <v>705</v>
      </c>
      <c r="B354" s="404">
        <v>5980.51</v>
      </c>
      <c r="C354" s="470">
        <v>5980.51</v>
      </c>
      <c r="D354" s="470">
        <v>5980.51</v>
      </c>
      <c r="E354" s="470">
        <v>5980.51</v>
      </c>
      <c r="F354" s="471"/>
      <c r="G354" s="472">
        <v>-0.0095</v>
      </c>
      <c r="J354" s="473" t="s">
        <v>705</v>
      </c>
      <c r="K354" s="406">
        <v>62.8</v>
      </c>
      <c r="L354" s="474">
        <v>63.1</v>
      </c>
      <c r="M354" s="474">
        <v>63.8</v>
      </c>
      <c r="N354" s="474">
        <v>62.7</v>
      </c>
      <c r="O354" s="474" t="s">
        <v>2926</v>
      </c>
      <c r="P354" s="475">
        <v>-0.0172</v>
      </c>
      <c r="Q354" s="56"/>
    </row>
    <row r="355" ht="15.75" customHeight="1">
      <c r="A355" s="403" t="s">
        <v>706</v>
      </c>
      <c r="B355" s="404">
        <v>6038.0</v>
      </c>
      <c r="C355" s="470">
        <v>6038.0</v>
      </c>
      <c r="D355" s="470">
        <v>6038.0</v>
      </c>
      <c r="E355" s="470">
        <v>6038.0</v>
      </c>
      <c r="F355" s="471"/>
      <c r="G355" s="472">
        <v>-0.0121</v>
      </c>
      <c r="J355" s="473" t="s">
        <v>706</v>
      </c>
      <c r="K355" s="406">
        <v>63.9</v>
      </c>
      <c r="L355" s="474">
        <v>66.3</v>
      </c>
      <c r="M355" s="474">
        <v>66.3</v>
      </c>
      <c r="N355" s="474">
        <v>63.8</v>
      </c>
      <c r="O355" s="474" t="s">
        <v>2927</v>
      </c>
      <c r="P355" s="475">
        <v>-0.0154</v>
      </c>
      <c r="Q355" s="56"/>
    </row>
    <row r="356" ht="15.75" customHeight="1">
      <c r="A356" s="403" t="s">
        <v>707</v>
      </c>
      <c r="B356" s="404">
        <v>6112.25</v>
      </c>
      <c r="C356" s="470">
        <v>6112.25</v>
      </c>
      <c r="D356" s="470">
        <v>6112.25</v>
      </c>
      <c r="E356" s="470">
        <v>6112.25</v>
      </c>
      <c r="F356" s="471"/>
      <c r="G356" s="472">
        <v>0.0048</v>
      </c>
      <c r="J356" s="473" t="s">
        <v>707</v>
      </c>
      <c r="K356" s="406">
        <v>64.9</v>
      </c>
      <c r="L356" s="474">
        <v>66.5</v>
      </c>
      <c r="M356" s="474">
        <v>66.5</v>
      </c>
      <c r="N356" s="474">
        <v>64.5</v>
      </c>
      <c r="O356" s="474" t="s">
        <v>2928</v>
      </c>
      <c r="P356" s="475">
        <v>0.0031</v>
      </c>
      <c r="Q356" s="56"/>
    </row>
    <row r="357" ht="15.75" customHeight="1">
      <c r="A357" s="403" t="s">
        <v>708</v>
      </c>
      <c r="B357" s="404">
        <v>6082.9</v>
      </c>
      <c r="C357" s="470">
        <v>6082.9</v>
      </c>
      <c r="D357" s="470">
        <v>6082.9</v>
      </c>
      <c r="E357" s="470">
        <v>6082.9</v>
      </c>
      <c r="F357" s="471"/>
      <c r="G357" s="472">
        <v>-0.0071</v>
      </c>
      <c r="J357" s="473" t="s">
        <v>708</v>
      </c>
      <c r="K357" s="406">
        <v>64.7</v>
      </c>
      <c r="L357" s="474">
        <v>63.0</v>
      </c>
      <c r="M357" s="474">
        <v>65.0</v>
      </c>
      <c r="N357" s="474">
        <v>62.3</v>
      </c>
      <c r="O357" s="474" t="s">
        <v>2929</v>
      </c>
      <c r="P357" s="475">
        <v>0.0205</v>
      </c>
      <c r="Q357" s="56"/>
    </row>
    <row r="358" ht="15.75" customHeight="1">
      <c r="A358" s="403" t="s">
        <v>709</v>
      </c>
      <c r="B358" s="404">
        <v>6126.52</v>
      </c>
      <c r="C358" s="470">
        <v>6126.52</v>
      </c>
      <c r="D358" s="470">
        <v>6126.52</v>
      </c>
      <c r="E358" s="470">
        <v>6126.52</v>
      </c>
      <c r="F358" s="471"/>
      <c r="G358" s="472">
        <v>-0.002</v>
      </c>
      <c r="J358" s="473" t="s">
        <v>709</v>
      </c>
      <c r="K358" s="406">
        <v>64.3</v>
      </c>
      <c r="L358" s="474">
        <v>66.0</v>
      </c>
      <c r="M358" s="474">
        <v>66.0</v>
      </c>
      <c r="N358" s="474">
        <v>63.9</v>
      </c>
      <c r="O358" s="474" t="s">
        <v>2930</v>
      </c>
      <c r="P358" s="475">
        <v>0.0063</v>
      </c>
      <c r="Q358" s="56"/>
    </row>
    <row r="359" ht="15.75" customHeight="1">
      <c r="A359" s="403" t="s">
        <v>710</v>
      </c>
      <c r="B359" s="404">
        <v>6138.79</v>
      </c>
      <c r="C359" s="470">
        <v>6138.79</v>
      </c>
      <c r="D359" s="470">
        <v>6138.79</v>
      </c>
      <c r="E359" s="470">
        <v>6138.79</v>
      </c>
      <c r="F359" s="471"/>
      <c r="G359" s="472">
        <v>-0.0023</v>
      </c>
      <c r="J359" s="473" t="s">
        <v>710</v>
      </c>
      <c r="K359" s="406">
        <v>63.9</v>
      </c>
      <c r="L359" s="474">
        <v>65.8</v>
      </c>
      <c r="M359" s="474">
        <v>65.8</v>
      </c>
      <c r="N359" s="474">
        <v>63.6</v>
      </c>
      <c r="O359" s="474" t="s">
        <v>2931</v>
      </c>
      <c r="P359" s="475">
        <v>-0.0124</v>
      </c>
      <c r="Q359" s="56"/>
    </row>
    <row r="360" ht="15.75" customHeight="1">
      <c r="A360" s="403" t="s">
        <v>711</v>
      </c>
      <c r="B360" s="404">
        <v>6153.18</v>
      </c>
      <c r="C360" s="470">
        <v>6153.18</v>
      </c>
      <c r="D360" s="470">
        <v>6153.18</v>
      </c>
      <c r="E360" s="470">
        <v>6153.18</v>
      </c>
      <c r="F360" s="471"/>
      <c r="G360" s="472">
        <v>-0.0102</v>
      </c>
      <c r="J360" s="473" t="s">
        <v>711</v>
      </c>
      <c r="K360" s="406">
        <v>64.7</v>
      </c>
      <c r="L360" s="474">
        <v>64.6</v>
      </c>
      <c r="M360" s="474">
        <v>65.5</v>
      </c>
      <c r="N360" s="474">
        <v>64.6</v>
      </c>
      <c r="O360" s="474" t="s">
        <v>2932</v>
      </c>
      <c r="P360" s="475">
        <v>-0.0182</v>
      </c>
      <c r="Q360" s="56"/>
    </row>
    <row r="361" ht="15.75" customHeight="1">
      <c r="A361" s="403" t="s">
        <v>712</v>
      </c>
      <c r="B361" s="404">
        <v>6216.89</v>
      </c>
      <c r="C361" s="470">
        <v>6216.89</v>
      </c>
      <c r="D361" s="470">
        <v>6216.89</v>
      </c>
      <c r="E361" s="470">
        <v>6216.89</v>
      </c>
      <c r="F361" s="471"/>
      <c r="G361" s="472">
        <v>-0.017</v>
      </c>
      <c r="J361" s="473" t="s">
        <v>712</v>
      </c>
      <c r="K361" s="406">
        <v>65.9</v>
      </c>
      <c r="L361" s="474">
        <v>67.7</v>
      </c>
      <c r="M361" s="474">
        <v>67.7</v>
      </c>
      <c r="N361" s="474">
        <v>65.9</v>
      </c>
      <c r="O361" s="474" t="s">
        <v>2933</v>
      </c>
      <c r="P361" s="475">
        <v>-0.0193</v>
      </c>
      <c r="Q361" s="56"/>
    </row>
    <row r="362" ht="15.75" customHeight="1">
      <c r="A362" s="403" t="s">
        <v>713</v>
      </c>
      <c r="B362" s="404">
        <v>6324.5</v>
      </c>
      <c r="C362" s="470">
        <v>6324.5</v>
      </c>
      <c r="D362" s="470">
        <v>6324.5</v>
      </c>
      <c r="E362" s="470">
        <v>6324.5</v>
      </c>
      <c r="F362" s="471"/>
      <c r="G362" s="472">
        <v>0.0</v>
      </c>
      <c r="J362" s="473" t="s">
        <v>713</v>
      </c>
      <c r="K362" s="406">
        <v>67.4</v>
      </c>
      <c r="L362" s="474">
        <v>67.0</v>
      </c>
      <c r="M362" s="474">
        <v>67.8</v>
      </c>
      <c r="N362" s="474">
        <v>66.3</v>
      </c>
      <c r="O362" s="474" t="s">
        <v>2934</v>
      </c>
      <c r="P362" s="475">
        <v>0.0151</v>
      </c>
      <c r="Q362" s="56"/>
    </row>
    <row r="363" ht="15.75" customHeight="1">
      <c r="A363" s="403" t="s">
        <v>714</v>
      </c>
      <c r="B363" s="404">
        <v>6324.81</v>
      </c>
      <c r="C363" s="470">
        <v>6324.81</v>
      </c>
      <c r="D363" s="470">
        <v>6324.81</v>
      </c>
      <c r="E363" s="470">
        <v>6324.81</v>
      </c>
      <c r="F363" s="471"/>
      <c r="G363" s="472">
        <v>-0.0048</v>
      </c>
      <c r="J363" s="473" t="s">
        <v>714</v>
      </c>
      <c r="K363" s="406">
        <v>66.4</v>
      </c>
      <c r="L363" s="474">
        <v>67.0</v>
      </c>
      <c r="M363" s="474">
        <v>67.1</v>
      </c>
      <c r="N363" s="474">
        <v>66.1</v>
      </c>
      <c r="O363" s="474" t="s">
        <v>2935</v>
      </c>
      <c r="P363" s="475">
        <v>-0.0104</v>
      </c>
      <c r="Q363" s="56"/>
    </row>
    <row r="364" ht="15.75" customHeight="1">
      <c r="A364" s="403" t="s">
        <v>715</v>
      </c>
      <c r="B364" s="404">
        <v>6355.49</v>
      </c>
      <c r="C364" s="470">
        <v>6355.49</v>
      </c>
      <c r="D364" s="470">
        <v>6355.49</v>
      </c>
      <c r="E364" s="470">
        <v>6355.49</v>
      </c>
      <c r="F364" s="471"/>
      <c r="G364" s="472">
        <v>-0.0018</v>
      </c>
      <c r="J364" s="473" t="s">
        <v>715</v>
      </c>
      <c r="K364" s="406">
        <v>67.1</v>
      </c>
      <c r="L364" s="474">
        <v>66.1</v>
      </c>
      <c r="M364" s="474">
        <v>67.8</v>
      </c>
      <c r="N364" s="474">
        <v>66.0</v>
      </c>
      <c r="O364" s="474" t="s">
        <v>2936</v>
      </c>
      <c r="P364" s="475">
        <v>0.0</v>
      </c>
      <c r="Q364" s="56"/>
    </row>
    <row r="365" ht="15.75" customHeight="1">
      <c r="A365" s="403" t="s">
        <v>716</v>
      </c>
      <c r="B365" s="404">
        <v>6366.95</v>
      </c>
      <c r="C365" s="470">
        <v>6364.07</v>
      </c>
      <c r="D365" s="470">
        <v>6386.49</v>
      </c>
      <c r="E365" s="470">
        <v>6360.75</v>
      </c>
      <c r="F365" s="471"/>
      <c r="G365" s="472">
        <v>1.0E-4</v>
      </c>
      <c r="J365" s="473" t="s">
        <v>716</v>
      </c>
      <c r="K365" s="406">
        <v>67.1</v>
      </c>
      <c r="L365" s="474">
        <v>66.5</v>
      </c>
      <c r="M365" s="474">
        <v>67.5</v>
      </c>
      <c r="N365" s="474">
        <v>66.5</v>
      </c>
      <c r="O365" s="474" t="s">
        <v>2937</v>
      </c>
      <c r="P365" s="475">
        <v>0.003</v>
      </c>
      <c r="Q365" s="56"/>
    </row>
    <row r="366" ht="15.75" customHeight="1">
      <c r="A366" s="403" t="s">
        <v>717</v>
      </c>
      <c r="B366" s="404">
        <v>6366.05</v>
      </c>
      <c r="C366" s="470">
        <v>6384.2</v>
      </c>
      <c r="D366" s="470">
        <v>6400.41</v>
      </c>
      <c r="E366" s="470">
        <v>6360.97</v>
      </c>
      <c r="F366" s="471"/>
      <c r="G366" s="472">
        <v>-0.001</v>
      </c>
      <c r="J366" s="473" t="s">
        <v>717</v>
      </c>
      <c r="K366" s="406">
        <v>66.9</v>
      </c>
      <c r="L366" s="474">
        <v>67.0</v>
      </c>
      <c r="M366" s="474">
        <v>67.5</v>
      </c>
      <c r="N366" s="474">
        <v>66.7</v>
      </c>
      <c r="O366" s="474" t="s">
        <v>2938</v>
      </c>
      <c r="P366" s="475">
        <v>-0.0015</v>
      </c>
      <c r="Q366" s="56"/>
    </row>
    <row r="367" ht="15.75" customHeight="1">
      <c r="A367" s="403" t="s">
        <v>718</v>
      </c>
      <c r="B367" s="404">
        <v>6372.13</v>
      </c>
      <c r="C367" s="470">
        <v>6358.16</v>
      </c>
      <c r="D367" s="470">
        <v>6399.71</v>
      </c>
      <c r="E367" s="470">
        <v>6358.16</v>
      </c>
      <c r="F367" s="471"/>
      <c r="G367" s="472">
        <v>0.004</v>
      </c>
      <c r="J367" s="473" t="s">
        <v>718</v>
      </c>
      <c r="K367" s="406">
        <v>67.0</v>
      </c>
      <c r="L367" s="474">
        <v>67.3</v>
      </c>
      <c r="M367" s="474">
        <v>67.7</v>
      </c>
      <c r="N367" s="474">
        <v>66.5</v>
      </c>
      <c r="O367" s="474" t="s">
        <v>2939</v>
      </c>
      <c r="P367" s="475">
        <v>0.0</v>
      </c>
      <c r="Q367" s="56"/>
    </row>
    <row r="368" ht="15.75" customHeight="1">
      <c r="A368" s="403" t="s">
        <v>719</v>
      </c>
      <c r="B368" s="404">
        <v>6346.88</v>
      </c>
      <c r="C368" s="470">
        <v>6353.68</v>
      </c>
      <c r="D368" s="470">
        <v>6367.23</v>
      </c>
      <c r="E368" s="470">
        <v>6339.13</v>
      </c>
      <c r="F368" s="471"/>
      <c r="G368" s="472">
        <v>-0.002</v>
      </c>
      <c r="J368" s="473" t="s">
        <v>719</v>
      </c>
      <c r="K368" s="406">
        <v>67.0</v>
      </c>
      <c r="L368" s="474">
        <v>68.0</v>
      </c>
      <c r="M368" s="474">
        <v>68.0</v>
      </c>
      <c r="N368" s="474">
        <v>66.8</v>
      </c>
      <c r="O368" s="474" t="s">
        <v>2940</v>
      </c>
      <c r="P368" s="475">
        <v>0.0015</v>
      </c>
      <c r="Q368" s="56"/>
    </row>
    <row r="369" ht="15.75" customHeight="1">
      <c r="A369" s="403" t="s">
        <v>720</v>
      </c>
      <c r="B369" s="404">
        <v>6359.77</v>
      </c>
      <c r="C369" s="470">
        <v>6381.49</v>
      </c>
      <c r="D369" s="470">
        <v>6387.24</v>
      </c>
      <c r="E369" s="470">
        <v>6352.58</v>
      </c>
      <c r="F369" s="471"/>
      <c r="G369" s="472">
        <v>-0.0027</v>
      </c>
      <c r="J369" s="473" t="s">
        <v>720</v>
      </c>
      <c r="K369" s="406">
        <v>66.9</v>
      </c>
      <c r="L369" s="474">
        <v>67.0</v>
      </c>
      <c r="M369" s="474">
        <v>67.2</v>
      </c>
      <c r="N369" s="474">
        <v>66.8</v>
      </c>
      <c r="O369" s="474" t="s">
        <v>2941</v>
      </c>
      <c r="P369" s="475">
        <v>-0.0045</v>
      </c>
      <c r="Q369" s="56"/>
    </row>
    <row r="370" ht="15.75" customHeight="1">
      <c r="A370" s="403" t="s">
        <v>721</v>
      </c>
      <c r="B370" s="404">
        <v>6376.94</v>
      </c>
      <c r="C370" s="470">
        <v>6350.6</v>
      </c>
      <c r="D370" s="470">
        <v>6387.86</v>
      </c>
      <c r="E370" s="470">
        <v>6349.87</v>
      </c>
      <c r="F370" s="471"/>
      <c r="G370" s="472">
        <v>0.0042</v>
      </c>
      <c r="J370" s="473" t="s">
        <v>721</v>
      </c>
      <c r="K370" s="406">
        <v>67.2</v>
      </c>
      <c r="L370" s="474">
        <v>66.3</v>
      </c>
      <c r="M370" s="474">
        <v>67.7</v>
      </c>
      <c r="N370" s="474">
        <v>66.3</v>
      </c>
      <c r="O370" s="474" t="s">
        <v>2942</v>
      </c>
      <c r="P370" s="475">
        <v>0.0136</v>
      </c>
      <c r="Q370" s="56"/>
    </row>
    <row r="371" ht="15.75" customHeight="1">
      <c r="A371" s="403" t="s">
        <v>722</v>
      </c>
      <c r="B371" s="404">
        <v>6350.46</v>
      </c>
      <c r="C371" s="470">
        <v>6353.58</v>
      </c>
      <c r="D371" s="470">
        <v>6370.62</v>
      </c>
      <c r="E371" s="470">
        <v>6342.45</v>
      </c>
      <c r="F371" s="471"/>
      <c r="G371" s="472">
        <v>0.0012</v>
      </c>
      <c r="J371" s="473" t="s">
        <v>722</v>
      </c>
      <c r="K371" s="406">
        <v>66.3</v>
      </c>
      <c r="L371" s="474">
        <v>67.3</v>
      </c>
      <c r="M371" s="474">
        <v>67.5</v>
      </c>
      <c r="N371" s="474">
        <v>66.0</v>
      </c>
      <c r="O371" s="474" t="s">
        <v>2943</v>
      </c>
      <c r="P371" s="475">
        <v>-0.006</v>
      </c>
      <c r="Q371" s="56"/>
    </row>
    <row r="372" ht="15.75" customHeight="1">
      <c r="A372" s="403" t="s">
        <v>723</v>
      </c>
      <c r="B372" s="404">
        <v>6342.59</v>
      </c>
      <c r="C372" s="470">
        <v>6330.87</v>
      </c>
      <c r="D372" s="470">
        <v>6354.27</v>
      </c>
      <c r="E372" s="470">
        <v>6330.87</v>
      </c>
      <c r="F372" s="471"/>
      <c r="G372" s="472">
        <v>0.0035</v>
      </c>
      <c r="J372" s="473" t="s">
        <v>723</v>
      </c>
      <c r="K372" s="406">
        <v>66.7</v>
      </c>
      <c r="L372" s="474">
        <v>67.0</v>
      </c>
      <c r="M372" s="474">
        <v>67.4</v>
      </c>
      <c r="N372" s="474">
        <v>66.4</v>
      </c>
      <c r="O372" s="474" t="s">
        <v>2944</v>
      </c>
      <c r="P372" s="475">
        <v>0.006</v>
      </c>
      <c r="Q372" s="56"/>
    </row>
    <row r="373" ht="15.75" customHeight="1">
      <c r="A373" s="403" t="s">
        <v>724</v>
      </c>
      <c r="B373" s="404">
        <v>6320.33</v>
      </c>
      <c r="C373" s="470">
        <v>6298.8</v>
      </c>
      <c r="D373" s="470">
        <v>6324.63</v>
      </c>
      <c r="E373" s="470">
        <v>6291.96</v>
      </c>
      <c r="F373" s="471"/>
      <c r="G373" s="472">
        <v>0.0031</v>
      </c>
      <c r="J373" s="473" t="s">
        <v>724</v>
      </c>
      <c r="K373" s="406">
        <v>66.3</v>
      </c>
      <c r="L373" s="474">
        <v>66.8</v>
      </c>
      <c r="M373" s="474">
        <v>67.2</v>
      </c>
      <c r="N373" s="474">
        <v>66.1</v>
      </c>
      <c r="O373" s="474" t="s">
        <v>2945</v>
      </c>
      <c r="P373" s="475">
        <v>-0.0075</v>
      </c>
      <c r="Q373" s="56"/>
    </row>
    <row r="374" ht="15.75" customHeight="1">
      <c r="A374" s="403" t="s">
        <v>725</v>
      </c>
      <c r="B374" s="404">
        <v>6301.08</v>
      </c>
      <c r="C374" s="470">
        <v>6313.73</v>
      </c>
      <c r="D374" s="470">
        <v>6316.5</v>
      </c>
      <c r="E374" s="470">
        <v>6297.14</v>
      </c>
      <c r="F374" s="471"/>
      <c r="G374" s="472">
        <v>-0.0042</v>
      </c>
      <c r="J374" s="473" t="s">
        <v>725</v>
      </c>
      <c r="K374" s="406">
        <v>66.8</v>
      </c>
      <c r="L374" s="474">
        <v>66.5</v>
      </c>
      <c r="M374" s="474">
        <v>67.2</v>
      </c>
      <c r="N374" s="474">
        <v>66.5</v>
      </c>
      <c r="O374" s="474" t="s">
        <v>2946</v>
      </c>
      <c r="P374" s="475">
        <v>-0.0015</v>
      </c>
      <c r="Q374" s="56"/>
    </row>
    <row r="375" ht="15.75" customHeight="1">
      <c r="A375" s="403" t="s">
        <v>726</v>
      </c>
      <c r="B375" s="404">
        <v>6327.65</v>
      </c>
      <c r="C375" s="470">
        <v>6331.83</v>
      </c>
      <c r="D375" s="470">
        <v>6369.31</v>
      </c>
      <c r="E375" s="470">
        <v>6318.44</v>
      </c>
      <c r="F375" s="471"/>
      <c r="G375" s="472">
        <v>0.0016</v>
      </c>
      <c r="J375" s="473" t="s">
        <v>726</v>
      </c>
      <c r="K375" s="406">
        <v>66.9</v>
      </c>
      <c r="L375" s="474">
        <v>67.3</v>
      </c>
      <c r="M375" s="474">
        <v>68.0</v>
      </c>
      <c r="N375" s="474">
        <v>66.5</v>
      </c>
      <c r="O375" s="474" t="s">
        <v>2947</v>
      </c>
      <c r="P375" s="475">
        <v>0.0106</v>
      </c>
      <c r="Q375" s="56"/>
    </row>
    <row r="376" ht="15.75" customHeight="1">
      <c r="A376" s="403" t="s">
        <v>727</v>
      </c>
      <c r="B376" s="404">
        <v>6317.8</v>
      </c>
      <c r="C376" s="470">
        <v>6323.51</v>
      </c>
      <c r="D376" s="470">
        <v>6329.5</v>
      </c>
      <c r="E376" s="470">
        <v>6299.23</v>
      </c>
      <c r="F376" s="471"/>
      <c r="G376" s="472">
        <v>0.001</v>
      </c>
      <c r="J376" s="473" t="s">
        <v>727</v>
      </c>
      <c r="K376" s="406">
        <v>66.2</v>
      </c>
      <c r="L376" s="474">
        <v>66.3</v>
      </c>
      <c r="M376" s="474">
        <v>66.6</v>
      </c>
      <c r="N376" s="474">
        <v>66.0</v>
      </c>
      <c r="O376" s="474" t="s">
        <v>2948</v>
      </c>
      <c r="P376" s="475">
        <v>0.0</v>
      </c>
      <c r="Q376" s="56"/>
    </row>
    <row r="377" ht="15.75" customHeight="1">
      <c r="A377" s="403" t="s">
        <v>728</v>
      </c>
      <c r="B377" s="404">
        <v>6311.65</v>
      </c>
      <c r="C377" s="470">
        <v>6362.44</v>
      </c>
      <c r="D377" s="470">
        <v>6362.44</v>
      </c>
      <c r="E377" s="470">
        <v>6310.88</v>
      </c>
      <c r="F377" s="471"/>
      <c r="G377" s="472">
        <v>-0.0072</v>
      </c>
      <c r="J377" s="473" t="s">
        <v>728</v>
      </c>
      <c r="K377" s="406">
        <v>66.2</v>
      </c>
      <c r="L377" s="474">
        <v>66.2</v>
      </c>
      <c r="M377" s="474">
        <v>66.6</v>
      </c>
      <c r="N377" s="474">
        <v>66.1</v>
      </c>
      <c r="O377" s="474" t="s">
        <v>2949</v>
      </c>
      <c r="P377" s="475">
        <v>-0.006</v>
      </c>
      <c r="Q377" s="56"/>
    </row>
    <row r="378" ht="15.75" customHeight="1">
      <c r="A378" s="403" t="s">
        <v>729</v>
      </c>
      <c r="B378" s="404">
        <v>6357.38</v>
      </c>
      <c r="C378" s="470">
        <v>6415.64</v>
      </c>
      <c r="D378" s="470">
        <v>6417.79</v>
      </c>
      <c r="E378" s="470">
        <v>6347.03</v>
      </c>
      <c r="F378" s="471"/>
      <c r="G378" s="472">
        <v>-0.0078</v>
      </c>
      <c r="J378" s="473" t="s">
        <v>729</v>
      </c>
      <c r="K378" s="406">
        <v>66.6</v>
      </c>
      <c r="L378" s="474">
        <v>67.9</v>
      </c>
      <c r="M378" s="474">
        <v>67.9</v>
      </c>
      <c r="N378" s="474">
        <v>66.4</v>
      </c>
      <c r="O378" s="474" t="s">
        <v>2950</v>
      </c>
      <c r="P378" s="475">
        <v>-0.003</v>
      </c>
      <c r="Q378" s="56"/>
    </row>
    <row r="379" ht="15.75" customHeight="1">
      <c r="A379" s="403" t="s">
        <v>730</v>
      </c>
      <c r="B379" s="404">
        <v>6407.37</v>
      </c>
      <c r="C379" s="470">
        <v>6432.77</v>
      </c>
      <c r="D379" s="470">
        <v>6460.64</v>
      </c>
      <c r="E379" s="470">
        <v>6397.44</v>
      </c>
      <c r="F379" s="471"/>
      <c r="G379" s="472">
        <v>-0.0029</v>
      </c>
      <c r="J379" s="473" t="s">
        <v>730</v>
      </c>
      <c r="K379" s="406">
        <v>66.8</v>
      </c>
      <c r="L379" s="474">
        <v>67.2</v>
      </c>
      <c r="M379" s="474">
        <v>67.9</v>
      </c>
      <c r="N379" s="474">
        <v>66.5</v>
      </c>
      <c r="O379" s="474" t="s">
        <v>2951</v>
      </c>
      <c r="P379" s="475">
        <v>-0.006</v>
      </c>
      <c r="Q379" s="56"/>
    </row>
    <row r="380" ht="15.75" customHeight="1">
      <c r="A380" s="403" t="s">
        <v>731</v>
      </c>
      <c r="B380" s="404">
        <v>6425.73</v>
      </c>
      <c r="C380" s="470">
        <v>6404.34</v>
      </c>
      <c r="D380" s="470">
        <v>6432.07</v>
      </c>
      <c r="E380" s="470">
        <v>6396.03</v>
      </c>
      <c r="F380" s="471"/>
      <c r="G380" s="472">
        <v>0.008</v>
      </c>
      <c r="J380" s="473" t="s">
        <v>731</v>
      </c>
      <c r="K380" s="406">
        <v>67.2</v>
      </c>
      <c r="L380" s="474">
        <v>67.5</v>
      </c>
      <c r="M380" s="474">
        <v>67.5</v>
      </c>
      <c r="N380" s="474">
        <v>66.5</v>
      </c>
      <c r="O380" s="474" t="s">
        <v>2952</v>
      </c>
      <c r="P380" s="475">
        <v>-0.0015</v>
      </c>
      <c r="Q380" s="56"/>
    </row>
    <row r="381" ht="15.75" customHeight="1">
      <c r="A381" s="403" t="s">
        <v>732</v>
      </c>
      <c r="B381" s="404">
        <v>6374.51</v>
      </c>
      <c r="C381" s="470">
        <v>6377.23</v>
      </c>
      <c r="D381" s="470">
        <v>6416.54</v>
      </c>
      <c r="E381" s="470">
        <v>6366.19</v>
      </c>
      <c r="F381" s="471"/>
      <c r="G381" s="472">
        <v>0.0021</v>
      </c>
      <c r="J381" s="473" t="s">
        <v>732</v>
      </c>
      <c r="K381" s="406">
        <v>67.3</v>
      </c>
      <c r="L381" s="474">
        <v>67.1</v>
      </c>
      <c r="M381" s="474">
        <v>67.5</v>
      </c>
      <c r="N381" s="474">
        <v>67.0</v>
      </c>
      <c r="O381" s="474" t="s">
        <v>2953</v>
      </c>
      <c r="P381" s="475">
        <v>0.0045</v>
      </c>
      <c r="Q381" s="56"/>
    </row>
    <row r="382" ht="15.75" customHeight="1">
      <c r="A382" s="403" t="s">
        <v>733</v>
      </c>
      <c r="B382" s="404">
        <v>6361.39</v>
      </c>
      <c r="C382" s="470">
        <v>6405.74</v>
      </c>
      <c r="D382" s="470">
        <v>6411.21</v>
      </c>
      <c r="E382" s="470">
        <v>6357.43</v>
      </c>
      <c r="F382" s="471"/>
      <c r="G382" s="472">
        <v>-0.0048</v>
      </c>
      <c r="J382" s="473" t="s">
        <v>733</v>
      </c>
      <c r="K382" s="406">
        <v>67.0</v>
      </c>
      <c r="L382" s="474">
        <v>68.1</v>
      </c>
      <c r="M382" s="474">
        <v>68.1</v>
      </c>
      <c r="N382" s="474">
        <v>66.7</v>
      </c>
      <c r="O382" s="474" t="s">
        <v>2954</v>
      </c>
      <c r="P382" s="475">
        <v>-0.003</v>
      </c>
      <c r="Q382" s="56"/>
    </row>
    <row r="383" ht="15.75" customHeight="1">
      <c r="A383" s="403" t="s">
        <v>734</v>
      </c>
      <c r="B383" s="404">
        <v>6391.99</v>
      </c>
      <c r="C383" s="470">
        <v>6431.82</v>
      </c>
      <c r="D383" s="470">
        <v>6442.85</v>
      </c>
      <c r="E383" s="470">
        <v>6391.99</v>
      </c>
      <c r="F383" s="471"/>
      <c r="G383" s="472">
        <v>-0.0061</v>
      </c>
      <c r="J383" s="473" t="s">
        <v>734</v>
      </c>
      <c r="K383" s="406">
        <v>67.2</v>
      </c>
      <c r="L383" s="474">
        <v>68.3</v>
      </c>
      <c r="M383" s="474">
        <v>68.3</v>
      </c>
      <c r="N383" s="474">
        <v>66.8</v>
      </c>
      <c r="O383" s="474" t="s">
        <v>2955</v>
      </c>
      <c r="P383" s="475">
        <v>-0.003</v>
      </c>
      <c r="Q383" s="56"/>
    </row>
    <row r="384" ht="15.75" customHeight="1">
      <c r="A384" s="403" t="s">
        <v>735</v>
      </c>
      <c r="B384" s="404">
        <v>6431.46</v>
      </c>
      <c r="C384" s="470">
        <v>6481.38</v>
      </c>
      <c r="D384" s="470">
        <v>6481.38</v>
      </c>
      <c r="E384" s="470">
        <v>6422.47</v>
      </c>
      <c r="F384" s="471"/>
      <c r="G384" s="472">
        <v>-0.0075</v>
      </c>
      <c r="J384" s="473" t="s">
        <v>735</v>
      </c>
      <c r="K384" s="406">
        <v>67.4</v>
      </c>
      <c r="L384" s="474">
        <v>68.0</v>
      </c>
      <c r="M384" s="474">
        <v>68.2</v>
      </c>
      <c r="N384" s="474">
        <v>67.2</v>
      </c>
      <c r="O384" s="474" t="s">
        <v>2956</v>
      </c>
      <c r="P384" s="475">
        <v>-0.0117</v>
      </c>
      <c r="Q384" s="56"/>
    </row>
    <row r="385" ht="15.75" customHeight="1">
      <c r="A385" s="403" t="s">
        <v>736</v>
      </c>
      <c r="B385" s="404">
        <v>6480.3</v>
      </c>
      <c r="C385" s="470">
        <v>6492.7</v>
      </c>
      <c r="D385" s="470">
        <v>6512.68</v>
      </c>
      <c r="E385" s="470">
        <v>6476.07</v>
      </c>
      <c r="F385" s="471"/>
      <c r="G385" s="472">
        <v>-6.0E-4</v>
      </c>
      <c r="J385" s="473" t="s">
        <v>736</v>
      </c>
      <c r="K385" s="406">
        <v>68.2</v>
      </c>
      <c r="L385" s="474">
        <v>69.2</v>
      </c>
      <c r="M385" s="474">
        <v>69.3</v>
      </c>
      <c r="N385" s="474">
        <v>68.0</v>
      </c>
      <c r="O385" s="474" t="s">
        <v>2957</v>
      </c>
      <c r="P385" s="475">
        <v>-0.0116</v>
      </c>
      <c r="Q385" s="56"/>
    </row>
    <row r="386" ht="15.75" customHeight="1">
      <c r="A386" s="403" t="s">
        <v>737</v>
      </c>
      <c r="B386" s="404">
        <v>6484.24</v>
      </c>
      <c r="C386" s="470">
        <v>6472.38</v>
      </c>
      <c r="D386" s="470">
        <v>6500.25</v>
      </c>
      <c r="E386" s="470">
        <v>6469.15</v>
      </c>
      <c r="F386" s="471"/>
      <c r="G386" s="472">
        <v>0.0024</v>
      </c>
      <c r="J386" s="473" t="s">
        <v>737</v>
      </c>
      <c r="K386" s="406">
        <v>69.0</v>
      </c>
      <c r="L386" s="474">
        <v>68.3</v>
      </c>
      <c r="M386" s="474">
        <v>69.5</v>
      </c>
      <c r="N386" s="474">
        <v>68.0</v>
      </c>
      <c r="O386" s="474" t="s">
        <v>2958</v>
      </c>
      <c r="P386" s="475">
        <v>0.0162</v>
      </c>
      <c r="Q386" s="56"/>
    </row>
    <row r="387" ht="15.75" customHeight="1">
      <c r="A387" s="403" t="s">
        <v>738</v>
      </c>
      <c r="B387" s="404">
        <v>6468.6</v>
      </c>
      <c r="C387" s="470">
        <v>6498.87</v>
      </c>
      <c r="D387" s="470">
        <v>6499.26</v>
      </c>
      <c r="E387" s="470">
        <v>6457.34</v>
      </c>
      <c r="F387" s="471"/>
      <c r="G387" s="472">
        <v>-0.0032</v>
      </c>
      <c r="J387" s="473" t="s">
        <v>738</v>
      </c>
      <c r="K387" s="406">
        <v>67.9</v>
      </c>
      <c r="L387" s="474">
        <v>67.4</v>
      </c>
      <c r="M387" s="474">
        <v>68.2</v>
      </c>
      <c r="N387" s="474">
        <v>67.2</v>
      </c>
      <c r="O387" s="474" t="s">
        <v>2959</v>
      </c>
      <c r="P387" s="475">
        <v>0.0074</v>
      </c>
      <c r="Q387" s="56"/>
    </row>
    <row r="388" ht="15.75" customHeight="1">
      <c r="A388" s="403" t="s">
        <v>739</v>
      </c>
      <c r="B388" s="404">
        <v>6489.17</v>
      </c>
      <c r="C388" s="470">
        <v>6503.79</v>
      </c>
      <c r="D388" s="470">
        <v>6524.88</v>
      </c>
      <c r="E388" s="470">
        <v>6486.35</v>
      </c>
      <c r="F388" s="471"/>
      <c r="G388" s="472">
        <v>-0.0013</v>
      </c>
      <c r="J388" s="473" t="s">
        <v>739</v>
      </c>
      <c r="K388" s="406">
        <v>67.4</v>
      </c>
      <c r="L388" s="474">
        <v>67.4</v>
      </c>
      <c r="M388" s="474">
        <v>68.2</v>
      </c>
      <c r="N388" s="474">
        <v>66.9</v>
      </c>
      <c r="O388" s="474" t="s">
        <v>2960</v>
      </c>
      <c r="P388" s="475">
        <v>0.006</v>
      </c>
      <c r="Q388" s="56"/>
    </row>
    <row r="389" ht="15.75" customHeight="1">
      <c r="A389" s="403" t="s">
        <v>740</v>
      </c>
      <c r="B389" s="404">
        <v>6497.39</v>
      </c>
      <c r="C389" s="470">
        <v>6471.88</v>
      </c>
      <c r="D389" s="470">
        <v>6507.73</v>
      </c>
      <c r="E389" s="470">
        <v>6460.41</v>
      </c>
      <c r="F389" s="471"/>
      <c r="G389" s="472">
        <v>0.0071</v>
      </c>
      <c r="J389" s="473" t="s">
        <v>740</v>
      </c>
      <c r="K389" s="406">
        <v>67.0</v>
      </c>
      <c r="L389" s="474">
        <v>67.1</v>
      </c>
      <c r="M389" s="474">
        <v>67.8</v>
      </c>
      <c r="N389" s="474">
        <v>65.8</v>
      </c>
      <c r="O389" s="474" t="s">
        <v>2961</v>
      </c>
      <c r="P389" s="475">
        <v>-0.0015</v>
      </c>
      <c r="Q389" s="56"/>
    </row>
    <row r="390" ht="15.75" customHeight="1">
      <c r="A390" s="403" t="s">
        <v>741</v>
      </c>
      <c r="B390" s="404">
        <v>6451.53</v>
      </c>
      <c r="C390" s="470">
        <v>6430.44</v>
      </c>
      <c r="D390" s="470">
        <v>6490.91</v>
      </c>
      <c r="E390" s="470">
        <v>6430.44</v>
      </c>
      <c r="F390" s="471"/>
      <c r="G390" s="472">
        <v>0.0029</v>
      </c>
      <c r="J390" s="473" t="s">
        <v>741</v>
      </c>
      <c r="K390" s="406">
        <v>67.1</v>
      </c>
      <c r="L390" s="474">
        <v>68.7</v>
      </c>
      <c r="M390" s="474">
        <v>68.7</v>
      </c>
      <c r="N390" s="474">
        <v>66.5</v>
      </c>
      <c r="O390" s="474" t="s">
        <v>2962</v>
      </c>
      <c r="P390" s="475">
        <v>-0.003</v>
      </c>
      <c r="Q390" s="56"/>
    </row>
    <row r="391" ht="15.75" customHeight="1">
      <c r="A391" s="403" t="s">
        <v>742</v>
      </c>
      <c r="B391" s="404">
        <v>6433.17</v>
      </c>
      <c r="C391" s="470">
        <v>6412.15</v>
      </c>
      <c r="D391" s="470">
        <v>6438.17</v>
      </c>
      <c r="E391" s="470">
        <v>6411.34</v>
      </c>
      <c r="F391" s="471"/>
      <c r="G391" s="472">
        <v>0.0063</v>
      </c>
      <c r="J391" s="473" t="s">
        <v>742</v>
      </c>
      <c r="K391" s="406">
        <v>67.3</v>
      </c>
      <c r="L391" s="474">
        <v>67.6</v>
      </c>
      <c r="M391" s="474">
        <v>67.7</v>
      </c>
      <c r="N391" s="474">
        <v>66.9</v>
      </c>
      <c r="O391" s="474" t="s">
        <v>2963</v>
      </c>
      <c r="P391" s="475">
        <v>0.0015</v>
      </c>
      <c r="Q391" s="56"/>
    </row>
    <row r="392" ht="15.75" customHeight="1">
      <c r="A392" s="403" t="s">
        <v>743</v>
      </c>
      <c r="B392" s="404">
        <v>6392.85</v>
      </c>
      <c r="C392" s="470">
        <v>6392.2</v>
      </c>
      <c r="D392" s="470">
        <v>6409.69</v>
      </c>
      <c r="E392" s="470">
        <v>6367.55</v>
      </c>
      <c r="F392" s="471"/>
      <c r="G392" s="472">
        <v>7.0E-4</v>
      </c>
      <c r="J392" s="473" t="s">
        <v>743</v>
      </c>
      <c r="K392" s="406">
        <v>67.2</v>
      </c>
      <c r="L392" s="474">
        <v>68.3</v>
      </c>
      <c r="M392" s="474">
        <v>68.3</v>
      </c>
      <c r="N392" s="474">
        <v>66.9</v>
      </c>
      <c r="O392" s="474" t="s">
        <v>2964</v>
      </c>
      <c r="P392" s="475">
        <v>-0.0044</v>
      </c>
      <c r="Q392" s="56"/>
    </row>
    <row r="393" ht="15.75" customHeight="1">
      <c r="A393" s="403" t="s">
        <v>744</v>
      </c>
      <c r="B393" s="404">
        <v>6388.65</v>
      </c>
      <c r="C393" s="470">
        <v>6383.23</v>
      </c>
      <c r="D393" s="470">
        <v>6426.84</v>
      </c>
      <c r="E393" s="470">
        <v>6365.04</v>
      </c>
      <c r="F393" s="471"/>
      <c r="G393" s="472">
        <v>0.003</v>
      </c>
      <c r="J393" s="473" t="s">
        <v>744</v>
      </c>
      <c r="K393" s="406">
        <v>67.5</v>
      </c>
      <c r="L393" s="474">
        <v>69.3</v>
      </c>
      <c r="M393" s="474">
        <v>69.3</v>
      </c>
      <c r="N393" s="474">
        <v>67.3</v>
      </c>
      <c r="O393" s="474" t="s">
        <v>2965</v>
      </c>
      <c r="P393" s="475">
        <v>-0.0074</v>
      </c>
      <c r="Q393" s="56"/>
    </row>
    <row r="394" ht="15.75" customHeight="1">
      <c r="A394" s="403" t="s">
        <v>745</v>
      </c>
      <c r="B394" s="404">
        <v>6369.33</v>
      </c>
      <c r="C394" s="470">
        <v>6279.35</v>
      </c>
      <c r="D394" s="470">
        <v>6375.88</v>
      </c>
      <c r="E394" s="470">
        <v>6279.35</v>
      </c>
      <c r="F394" s="471"/>
      <c r="G394" s="472">
        <v>0.0211</v>
      </c>
      <c r="J394" s="473" t="s">
        <v>745</v>
      </c>
      <c r="K394" s="406">
        <v>68.0</v>
      </c>
      <c r="L394" s="474">
        <v>70.0</v>
      </c>
      <c r="M394" s="474">
        <v>70.0</v>
      </c>
      <c r="N394" s="474">
        <v>67.0</v>
      </c>
      <c r="O394" s="474" t="s">
        <v>2966</v>
      </c>
      <c r="P394" s="475">
        <v>0.0241</v>
      </c>
      <c r="Q394" s="56"/>
    </row>
    <row r="395" ht="15.75" customHeight="1">
      <c r="A395" s="403" t="s">
        <v>746</v>
      </c>
      <c r="B395" s="404">
        <v>6237.97</v>
      </c>
      <c r="C395" s="470">
        <v>6188.2</v>
      </c>
      <c r="D395" s="470">
        <v>6249.4</v>
      </c>
      <c r="E395" s="470">
        <v>6172.32</v>
      </c>
      <c r="F395" s="471"/>
      <c r="G395" s="472">
        <v>0.0081</v>
      </c>
      <c r="J395" s="473" t="s">
        <v>746</v>
      </c>
      <c r="K395" s="406">
        <v>66.4</v>
      </c>
      <c r="L395" s="474">
        <v>67.1</v>
      </c>
      <c r="M395" s="474">
        <v>67.1</v>
      </c>
      <c r="N395" s="474">
        <v>66.0</v>
      </c>
      <c r="O395" s="474" t="s">
        <v>2967</v>
      </c>
      <c r="P395" s="475">
        <v>-0.0075</v>
      </c>
      <c r="Q395" s="56"/>
    </row>
    <row r="396" ht="15.75" customHeight="1">
      <c r="A396" s="403" t="s">
        <v>747</v>
      </c>
      <c r="B396" s="404">
        <v>6187.64</v>
      </c>
      <c r="C396" s="470">
        <v>6210.36</v>
      </c>
      <c r="D396" s="470">
        <v>6216.15</v>
      </c>
      <c r="E396" s="470">
        <v>6139.65</v>
      </c>
      <c r="F396" s="471"/>
      <c r="G396" s="472">
        <v>-0.0038</v>
      </c>
      <c r="J396" s="473" t="s">
        <v>747</v>
      </c>
      <c r="K396" s="406">
        <v>66.9</v>
      </c>
      <c r="L396" s="474">
        <v>66.4</v>
      </c>
      <c r="M396" s="474">
        <v>67.3</v>
      </c>
      <c r="N396" s="474">
        <v>65.9</v>
      </c>
      <c r="O396" s="474" t="s">
        <v>2968</v>
      </c>
      <c r="P396" s="475">
        <v>0.009</v>
      </c>
      <c r="Q396" s="56"/>
    </row>
    <row r="397" ht="15.75" customHeight="1">
      <c r="A397" s="403" t="s">
        <v>748</v>
      </c>
      <c r="B397" s="404">
        <v>6211.46</v>
      </c>
      <c r="C397" s="470">
        <v>6270.59</v>
      </c>
      <c r="D397" s="470">
        <v>6305.93</v>
      </c>
      <c r="E397" s="470">
        <v>6190.23</v>
      </c>
      <c r="F397" s="471"/>
      <c r="G397" s="472">
        <v>-0.008</v>
      </c>
      <c r="J397" s="473" t="s">
        <v>748</v>
      </c>
      <c r="K397" s="406">
        <v>66.3</v>
      </c>
      <c r="L397" s="474">
        <v>69.0</v>
      </c>
      <c r="M397" s="474">
        <v>69.0</v>
      </c>
      <c r="N397" s="474">
        <v>65.5</v>
      </c>
      <c r="O397" s="474" t="s">
        <v>2969</v>
      </c>
      <c r="P397" s="475">
        <v>-0.0321</v>
      </c>
      <c r="Q397" s="56"/>
    </row>
    <row r="398" ht="15.75" customHeight="1">
      <c r="A398" s="403" t="s">
        <v>749</v>
      </c>
      <c r="B398" s="404">
        <v>6261.54</v>
      </c>
      <c r="C398" s="470">
        <v>6213.96</v>
      </c>
      <c r="D398" s="470">
        <v>6286.64</v>
      </c>
      <c r="E398" s="470">
        <v>6213.96</v>
      </c>
      <c r="F398" s="471"/>
      <c r="G398" s="472">
        <v>0.0193</v>
      </c>
      <c r="J398" s="473" t="s">
        <v>749</v>
      </c>
      <c r="K398" s="406">
        <v>68.5</v>
      </c>
      <c r="L398" s="474">
        <v>68.7</v>
      </c>
      <c r="M398" s="474">
        <v>68.9</v>
      </c>
      <c r="N398" s="474">
        <v>66.9</v>
      </c>
      <c r="O398" s="474" t="s">
        <v>2970</v>
      </c>
      <c r="P398" s="475">
        <v>0.0379</v>
      </c>
      <c r="Q398" s="56"/>
    </row>
    <row r="399" ht="15.75" customHeight="1">
      <c r="A399" s="403" t="s">
        <v>750</v>
      </c>
      <c r="B399" s="404">
        <v>6142.68</v>
      </c>
      <c r="C399" s="470">
        <v>6268.07</v>
      </c>
      <c r="D399" s="470">
        <v>6291.72</v>
      </c>
      <c r="E399" s="470">
        <v>6133.44</v>
      </c>
      <c r="F399" s="471"/>
      <c r="G399" s="472">
        <v>-0.0185</v>
      </c>
      <c r="J399" s="473" t="s">
        <v>750</v>
      </c>
      <c r="K399" s="406">
        <v>66.0</v>
      </c>
      <c r="L399" s="474">
        <v>68.7</v>
      </c>
      <c r="M399" s="474">
        <v>68.7</v>
      </c>
      <c r="N399" s="474">
        <v>65.2</v>
      </c>
      <c r="O399" s="474" t="s">
        <v>2971</v>
      </c>
      <c r="P399" s="475">
        <v>-0.0379</v>
      </c>
      <c r="Q399" s="56"/>
    </row>
    <row r="400" ht="15.75" customHeight="1">
      <c r="A400" s="403" t="s">
        <v>751</v>
      </c>
      <c r="B400" s="404">
        <v>6258.24</v>
      </c>
      <c r="C400" s="470">
        <v>6262.07</v>
      </c>
      <c r="D400" s="470">
        <v>6262.54</v>
      </c>
      <c r="E400" s="470">
        <v>6252.45</v>
      </c>
      <c r="F400" s="471"/>
      <c r="G400" s="472">
        <v>-0.0082</v>
      </c>
      <c r="J400" s="473" t="s">
        <v>751</v>
      </c>
      <c r="K400" s="406">
        <v>68.6</v>
      </c>
      <c r="L400" s="474">
        <v>70.0</v>
      </c>
      <c r="M400" s="474">
        <v>70.9</v>
      </c>
      <c r="N400" s="474">
        <v>68.3</v>
      </c>
      <c r="O400" s="474" t="s">
        <v>2972</v>
      </c>
      <c r="P400" s="475">
        <v>-0.0242</v>
      </c>
      <c r="Q400" s="56"/>
    </row>
    <row r="401" ht="15.75" customHeight="1">
      <c r="A401" s="403" t="s">
        <v>752</v>
      </c>
      <c r="B401" s="404">
        <v>6309.91</v>
      </c>
      <c r="C401" s="470">
        <v>6403.57</v>
      </c>
      <c r="D401" s="470">
        <v>6447.05</v>
      </c>
      <c r="E401" s="470">
        <v>6262.07</v>
      </c>
      <c r="F401" s="471"/>
      <c r="G401" s="472">
        <v>-0.0146</v>
      </c>
      <c r="J401" s="473" t="s">
        <v>752</v>
      </c>
      <c r="K401" s="406">
        <v>70.3</v>
      </c>
      <c r="L401" s="474">
        <v>72.6</v>
      </c>
      <c r="M401" s="474">
        <v>74.7</v>
      </c>
      <c r="N401" s="474">
        <v>69.3</v>
      </c>
      <c r="O401" s="474" t="s">
        <v>2973</v>
      </c>
      <c r="P401" s="475">
        <v>-0.0357</v>
      </c>
      <c r="Q401" s="56"/>
    </row>
    <row r="402" ht="15.75" customHeight="1">
      <c r="A402" s="403" t="s">
        <v>753</v>
      </c>
      <c r="B402" s="404">
        <v>6403.5</v>
      </c>
      <c r="C402" s="470">
        <v>6431.37</v>
      </c>
      <c r="D402" s="470">
        <v>6484.37</v>
      </c>
      <c r="E402" s="470">
        <v>6318.89</v>
      </c>
      <c r="F402" s="471"/>
      <c r="G402" s="472">
        <v>-0.0043</v>
      </c>
      <c r="J402" s="473" t="s">
        <v>753</v>
      </c>
      <c r="K402" s="406">
        <v>72.9</v>
      </c>
      <c r="L402" s="474">
        <v>74.0</v>
      </c>
      <c r="M402" s="474">
        <v>74.1</v>
      </c>
      <c r="N402" s="474">
        <v>71.5</v>
      </c>
      <c r="O402" s="474" t="s">
        <v>2974</v>
      </c>
      <c r="P402" s="475">
        <v>-0.0135</v>
      </c>
      <c r="Q402" s="56"/>
    </row>
    <row r="403" ht="15.75" customHeight="1">
      <c r="A403" s="403" t="s">
        <v>754</v>
      </c>
      <c r="B403" s="404">
        <v>6430.93</v>
      </c>
      <c r="C403" s="470">
        <v>6430.93</v>
      </c>
      <c r="D403" s="470">
        <v>6430.93</v>
      </c>
      <c r="E403" s="470">
        <v>6430.93</v>
      </c>
      <c r="F403" s="471"/>
      <c r="G403" s="472">
        <v>-0.0205</v>
      </c>
      <c r="J403" s="473" t="s">
        <v>754</v>
      </c>
      <c r="K403" s="406">
        <v>73.9</v>
      </c>
      <c r="L403" s="474">
        <v>74.6</v>
      </c>
      <c r="M403" s="474">
        <v>75.7</v>
      </c>
      <c r="N403" s="474">
        <v>73.0</v>
      </c>
      <c r="O403" s="474" t="s">
        <v>2975</v>
      </c>
      <c r="P403" s="475">
        <v>-0.0134</v>
      </c>
      <c r="Q403" s="56"/>
    </row>
    <row r="404" ht="15.75" customHeight="1">
      <c r="A404" s="403" t="s">
        <v>755</v>
      </c>
      <c r="B404" s="404">
        <v>6565.47</v>
      </c>
      <c r="C404" s="470">
        <v>6591.95</v>
      </c>
      <c r="D404" s="470">
        <v>6606.18</v>
      </c>
      <c r="E404" s="470">
        <v>6554.12</v>
      </c>
      <c r="F404" s="471"/>
      <c r="G404" s="472">
        <v>-0.004</v>
      </c>
      <c r="J404" s="473" t="s">
        <v>755</v>
      </c>
      <c r="K404" s="406">
        <v>74.9</v>
      </c>
      <c r="L404" s="474">
        <v>75.2</v>
      </c>
      <c r="M404" s="474">
        <v>75.8</v>
      </c>
      <c r="N404" s="474">
        <v>74.2</v>
      </c>
      <c r="O404" s="474" t="s">
        <v>2976</v>
      </c>
      <c r="P404" s="475">
        <v>-0.0053</v>
      </c>
      <c r="Q404" s="56"/>
    </row>
    <row r="405" ht="15.75" customHeight="1">
      <c r="A405" s="403" t="s">
        <v>756</v>
      </c>
      <c r="B405" s="404">
        <v>6591.99</v>
      </c>
      <c r="C405" s="470">
        <v>6665.5</v>
      </c>
      <c r="D405" s="470">
        <v>6676.39</v>
      </c>
      <c r="E405" s="470">
        <v>6585.53</v>
      </c>
      <c r="F405" s="471"/>
      <c r="G405" s="472">
        <v>-0.011</v>
      </c>
      <c r="J405" s="473" t="s">
        <v>756</v>
      </c>
      <c r="K405" s="406">
        <v>75.3</v>
      </c>
      <c r="L405" s="474">
        <v>76.4</v>
      </c>
      <c r="M405" s="474">
        <v>76.4</v>
      </c>
      <c r="N405" s="474">
        <v>75.0</v>
      </c>
      <c r="O405" s="474" t="s">
        <v>2977</v>
      </c>
      <c r="P405" s="475">
        <v>-0.0079</v>
      </c>
      <c r="Q405" s="56"/>
    </row>
    <row r="406" ht="15.75" customHeight="1">
      <c r="A406" s="403" t="s">
        <v>757</v>
      </c>
      <c r="B406" s="404">
        <v>6665.61</v>
      </c>
      <c r="C406" s="470">
        <v>6708.04</v>
      </c>
      <c r="D406" s="470">
        <v>6726.06</v>
      </c>
      <c r="E406" s="470">
        <v>6653.74</v>
      </c>
      <c r="F406" s="471"/>
      <c r="G406" s="472">
        <v>-0.0048</v>
      </c>
      <c r="J406" s="473" t="s">
        <v>757</v>
      </c>
      <c r="K406" s="406">
        <v>75.9</v>
      </c>
      <c r="L406" s="474">
        <v>76.5</v>
      </c>
      <c r="M406" s="474">
        <v>77.0</v>
      </c>
      <c r="N406" s="474">
        <v>75.6</v>
      </c>
      <c r="O406" s="474" t="s">
        <v>2978</v>
      </c>
      <c r="P406" s="475">
        <v>0.0013</v>
      </c>
      <c r="Q406" s="56"/>
    </row>
    <row r="407" ht="15.75" customHeight="1">
      <c r="A407" s="403" t="s">
        <v>758</v>
      </c>
      <c r="B407" s="404">
        <v>6698.08</v>
      </c>
      <c r="C407" s="470">
        <v>6669.57</v>
      </c>
      <c r="D407" s="470">
        <v>6704.57</v>
      </c>
      <c r="E407" s="470">
        <v>6669.57</v>
      </c>
      <c r="F407" s="471"/>
      <c r="G407" s="472">
        <v>0.0043</v>
      </c>
      <c r="J407" s="473" t="s">
        <v>758</v>
      </c>
      <c r="K407" s="406">
        <v>75.8</v>
      </c>
      <c r="L407" s="474">
        <v>76.0</v>
      </c>
      <c r="M407" s="474">
        <v>76.4</v>
      </c>
      <c r="N407" s="474">
        <v>75.3</v>
      </c>
      <c r="O407" s="474" t="s">
        <v>2979</v>
      </c>
      <c r="P407" s="475">
        <v>-0.0013</v>
      </c>
      <c r="Q407" s="56"/>
    </row>
    <row r="408" ht="15.75" customHeight="1">
      <c r="A408" s="403" t="s">
        <v>759</v>
      </c>
      <c r="B408" s="404">
        <v>6669.41</v>
      </c>
      <c r="C408" s="470">
        <v>6652.93</v>
      </c>
      <c r="D408" s="470">
        <v>6672.82</v>
      </c>
      <c r="E408" s="470">
        <v>6651.69</v>
      </c>
      <c r="F408" s="471"/>
      <c r="G408" s="472">
        <v>0.004</v>
      </c>
      <c r="J408" s="473" t="s">
        <v>759</v>
      </c>
      <c r="K408" s="406">
        <v>75.9</v>
      </c>
      <c r="L408" s="474">
        <v>75.3</v>
      </c>
      <c r="M408" s="474">
        <v>76.8</v>
      </c>
      <c r="N408" s="474">
        <v>75.3</v>
      </c>
      <c r="O408" s="474" t="s">
        <v>2980</v>
      </c>
      <c r="P408" s="475">
        <v>0.0</v>
      </c>
      <c r="Q408" s="56"/>
    </row>
    <row r="409" ht="15.75" customHeight="1">
      <c r="A409" s="403" t="s">
        <v>760</v>
      </c>
      <c r="B409" s="404">
        <v>6643.16</v>
      </c>
      <c r="C409" s="470">
        <v>6631.01</v>
      </c>
      <c r="D409" s="470">
        <v>6647.4</v>
      </c>
      <c r="E409" s="470">
        <v>6629.54</v>
      </c>
      <c r="F409" s="471"/>
      <c r="G409" s="472">
        <v>-0.0019</v>
      </c>
      <c r="J409" s="473" t="s">
        <v>760</v>
      </c>
      <c r="K409" s="406">
        <v>75.9</v>
      </c>
      <c r="L409" s="474">
        <v>76.0</v>
      </c>
      <c r="M409" s="474">
        <v>76.7</v>
      </c>
      <c r="N409" s="474">
        <v>75.6</v>
      </c>
      <c r="O409" s="474" t="s">
        <v>2981</v>
      </c>
      <c r="P409" s="475">
        <v>-0.0026</v>
      </c>
      <c r="Q409" s="56"/>
    </row>
    <row r="410" ht="15.75" customHeight="1">
      <c r="A410" s="403" t="s">
        <v>761</v>
      </c>
      <c r="B410" s="404">
        <v>6655.66</v>
      </c>
      <c r="C410" s="470">
        <v>6655.66</v>
      </c>
      <c r="D410" s="470">
        <v>6655.66</v>
      </c>
      <c r="E410" s="470">
        <v>6655.66</v>
      </c>
      <c r="F410" s="471"/>
      <c r="G410" s="472">
        <v>-0.0033</v>
      </c>
      <c r="J410" s="473" t="s">
        <v>761</v>
      </c>
      <c r="K410" s="406">
        <v>76.1</v>
      </c>
      <c r="L410" s="474">
        <v>75.9</v>
      </c>
      <c r="M410" s="474">
        <v>76.4</v>
      </c>
      <c r="N410" s="474">
        <v>75.9</v>
      </c>
      <c r="O410" s="474" t="s">
        <v>2982</v>
      </c>
      <c r="P410" s="475">
        <v>-0.0013</v>
      </c>
      <c r="Q410" s="56"/>
    </row>
    <row r="411" ht="15.75" customHeight="1">
      <c r="A411" s="403" t="s">
        <v>762</v>
      </c>
      <c r="B411" s="404">
        <v>6677.64</v>
      </c>
      <c r="C411" s="470">
        <v>6677.59</v>
      </c>
      <c r="D411" s="470">
        <v>6691.71</v>
      </c>
      <c r="E411" s="470">
        <v>6670.92</v>
      </c>
      <c r="F411" s="471"/>
      <c r="G411" s="472">
        <v>0.0</v>
      </c>
      <c r="J411" s="473" t="s">
        <v>762</v>
      </c>
      <c r="K411" s="406">
        <v>76.2</v>
      </c>
      <c r="L411" s="474">
        <v>76.1</v>
      </c>
      <c r="M411" s="474">
        <v>76.7</v>
      </c>
      <c r="N411" s="474">
        <v>75.8</v>
      </c>
      <c r="O411" s="474" t="s">
        <v>2983</v>
      </c>
      <c r="P411" s="475">
        <v>0.0026</v>
      </c>
      <c r="Q411" s="56"/>
    </row>
    <row r="412" ht="15.75" customHeight="1">
      <c r="A412" s="403" t="s">
        <v>763</v>
      </c>
      <c r="B412" s="404">
        <v>6677.56</v>
      </c>
      <c r="C412" s="470">
        <v>6667.11</v>
      </c>
      <c r="D412" s="470">
        <v>6685.7</v>
      </c>
      <c r="E412" s="470">
        <v>6652.82</v>
      </c>
      <c r="F412" s="471"/>
      <c r="G412" s="472">
        <v>0.0016</v>
      </c>
      <c r="J412" s="473" t="s">
        <v>763</v>
      </c>
      <c r="K412" s="406">
        <v>76.0</v>
      </c>
      <c r="L412" s="474">
        <v>77.0</v>
      </c>
      <c r="M412" s="474">
        <v>77.2</v>
      </c>
      <c r="N412" s="474">
        <v>75.2</v>
      </c>
      <c r="O412" s="474" t="s">
        <v>2984</v>
      </c>
      <c r="P412" s="475">
        <v>-0.0256</v>
      </c>
      <c r="Q412" s="56"/>
    </row>
    <row r="413" ht="15.75" customHeight="1">
      <c r="A413" s="403" t="s">
        <v>764</v>
      </c>
      <c r="B413" s="404">
        <v>6666.91</v>
      </c>
      <c r="C413" s="470">
        <v>6683.2</v>
      </c>
      <c r="D413" s="470">
        <v>6683.2</v>
      </c>
      <c r="E413" s="470">
        <v>6635.24</v>
      </c>
      <c r="F413" s="471"/>
      <c r="G413" s="472">
        <v>-0.0024</v>
      </c>
      <c r="J413" s="473" t="s">
        <v>764</v>
      </c>
      <c r="K413" s="406">
        <v>78.0</v>
      </c>
      <c r="L413" s="474">
        <v>77.8</v>
      </c>
      <c r="M413" s="474">
        <v>78.6</v>
      </c>
      <c r="N413" s="474">
        <v>77.7</v>
      </c>
      <c r="O413" s="474" t="s">
        <v>2985</v>
      </c>
      <c r="P413" s="475">
        <v>0.0</v>
      </c>
      <c r="Q413" s="56"/>
    </row>
    <row r="414" ht="15.75" customHeight="1">
      <c r="A414" s="403" t="s">
        <v>765</v>
      </c>
      <c r="B414" s="404">
        <v>6683.23</v>
      </c>
      <c r="C414" s="470">
        <v>6662.41</v>
      </c>
      <c r="D414" s="470">
        <v>6720.39</v>
      </c>
      <c r="E414" s="470">
        <v>6662.41</v>
      </c>
      <c r="F414" s="471"/>
      <c r="G414" s="472">
        <v>0.0031</v>
      </c>
      <c r="J414" s="473" t="s">
        <v>765</v>
      </c>
      <c r="K414" s="406">
        <v>78.0</v>
      </c>
      <c r="L414" s="474">
        <v>78.4</v>
      </c>
      <c r="M414" s="474">
        <v>79.0</v>
      </c>
      <c r="N414" s="474">
        <v>77.6</v>
      </c>
      <c r="O414" s="474" t="s">
        <v>2986</v>
      </c>
      <c r="P414" s="475">
        <v>-0.0051</v>
      </c>
      <c r="Q414" s="56"/>
    </row>
    <row r="415" ht="15.75" customHeight="1">
      <c r="A415" s="403" t="s">
        <v>766</v>
      </c>
      <c r="B415" s="404">
        <v>6662.36</v>
      </c>
      <c r="C415" s="470">
        <v>6606.58</v>
      </c>
      <c r="D415" s="470">
        <v>6670.73</v>
      </c>
      <c r="E415" s="470">
        <v>6606.58</v>
      </c>
      <c r="F415" s="471"/>
      <c r="G415" s="472">
        <v>0.0085</v>
      </c>
      <c r="J415" s="473" t="s">
        <v>766</v>
      </c>
      <c r="K415" s="406">
        <v>78.4</v>
      </c>
      <c r="L415" s="474">
        <v>77.2</v>
      </c>
      <c r="M415" s="474">
        <v>78.9</v>
      </c>
      <c r="N415" s="474">
        <v>77.1</v>
      </c>
      <c r="O415" s="474" t="s">
        <v>2987</v>
      </c>
      <c r="P415" s="475">
        <v>0.009</v>
      </c>
      <c r="Q415" s="56"/>
    </row>
    <row r="416" ht="15.75" customHeight="1">
      <c r="A416" s="403" t="s">
        <v>767</v>
      </c>
      <c r="B416" s="404">
        <v>6606.41</v>
      </c>
      <c r="C416" s="470">
        <v>6530.24</v>
      </c>
      <c r="D416" s="470">
        <v>6618.1</v>
      </c>
      <c r="E416" s="470">
        <v>6530.24</v>
      </c>
      <c r="F416" s="471"/>
      <c r="G416" s="472">
        <v>0.0117</v>
      </c>
      <c r="J416" s="473" t="s">
        <v>767</v>
      </c>
      <c r="K416" s="406">
        <v>77.7</v>
      </c>
      <c r="L416" s="474">
        <v>76.4</v>
      </c>
      <c r="M416" s="474">
        <v>78.0</v>
      </c>
      <c r="N416" s="474">
        <v>76.4</v>
      </c>
      <c r="O416" s="474" t="s">
        <v>2988</v>
      </c>
      <c r="P416" s="475">
        <v>0.0197</v>
      </c>
      <c r="Q416" s="56"/>
    </row>
    <row r="417" ht="15.75" customHeight="1">
      <c r="A417" s="403" t="s">
        <v>768</v>
      </c>
      <c r="B417" s="404">
        <v>6530.06</v>
      </c>
      <c r="C417" s="470">
        <v>6464.44</v>
      </c>
      <c r="D417" s="470">
        <v>6544.73</v>
      </c>
      <c r="E417" s="470">
        <v>6422.46</v>
      </c>
      <c r="F417" s="471"/>
      <c r="G417" s="472">
        <v>0.0074</v>
      </c>
      <c r="J417" s="473" t="s">
        <v>768</v>
      </c>
      <c r="K417" s="406">
        <v>76.2</v>
      </c>
      <c r="L417" s="474">
        <v>74.7</v>
      </c>
      <c r="M417" s="474">
        <v>76.9</v>
      </c>
      <c r="N417" s="474">
        <v>74.6</v>
      </c>
      <c r="O417" s="474" t="s">
        <v>2989</v>
      </c>
      <c r="P417" s="475">
        <v>0.0013</v>
      </c>
      <c r="Q417" s="56"/>
    </row>
    <row r="418" ht="15.75" customHeight="1">
      <c r="A418" s="403" t="s">
        <v>769</v>
      </c>
      <c r="B418" s="404">
        <v>6482.38</v>
      </c>
      <c r="C418" s="470">
        <v>6554.52</v>
      </c>
      <c r="D418" s="470">
        <v>6554.52</v>
      </c>
      <c r="E418" s="470">
        <v>6471.05</v>
      </c>
      <c r="F418" s="471"/>
      <c r="G418" s="472">
        <v>-0.0111</v>
      </c>
      <c r="J418" s="473" t="s">
        <v>769</v>
      </c>
      <c r="K418" s="406">
        <v>76.1</v>
      </c>
      <c r="L418" s="474">
        <v>76.7</v>
      </c>
      <c r="M418" s="474">
        <v>76.7</v>
      </c>
      <c r="N418" s="474">
        <v>75.7</v>
      </c>
      <c r="O418" s="474" t="s">
        <v>2990</v>
      </c>
      <c r="P418" s="475">
        <v>-0.0104</v>
      </c>
      <c r="Q418" s="56"/>
    </row>
    <row r="419" ht="15.75" customHeight="1">
      <c r="A419" s="403" t="s">
        <v>770</v>
      </c>
      <c r="B419" s="404">
        <v>6554.87</v>
      </c>
      <c r="C419" s="470">
        <v>6585.03</v>
      </c>
      <c r="D419" s="470">
        <v>6611.36</v>
      </c>
      <c r="E419" s="470">
        <v>6549.71</v>
      </c>
      <c r="F419" s="471"/>
      <c r="G419" s="472">
        <v>-0.0046</v>
      </c>
      <c r="J419" s="473" t="s">
        <v>770</v>
      </c>
      <c r="K419" s="406">
        <v>76.9</v>
      </c>
      <c r="L419" s="474">
        <v>76.8</v>
      </c>
      <c r="M419" s="474">
        <v>77.3</v>
      </c>
      <c r="N419" s="474">
        <v>76.6</v>
      </c>
      <c r="O419" s="474" t="s">
        <v>2991</v>
      </c>
      <c r="P419" s="475">
        <v>-0.009</v>
      </c>
      <c r="Q419" s="56"/>
    </row>
    <row r="420" ht="15.75" customHeight="1">
      <c r="A420" s="403" t="s">
        <v>771</v>
      </c>
      <c r="B420" s="404">
        <v>6584.97</v>
      </c>
      <c r="C420" s="470">
        <v>6574.09</v>
      </c>
      <c r="D420" s="470">
        <v>6592.3</v>
      </c>
      <c r="E420" s="470">
        <v>6515.88</v>
      </c>
      <c r="F420" s="471"/>
      <c r="G420" s="472">
        <v>0.0017</v>
      </c>
      <c r="J420" s="473" t="s">
        <v>771</v>
      </c>
      <c r="K420" s="406">
        <v>77.6</v>
      </c>
      <c r="L420" s="474">
        <v>77.9</v>
      </c>
      <c r="M420" s="474">
        <v>77.9</v>
      </c>
      <c r="N420" s="474">
        <v>75.9</v>
      </c>
      <c r="O420" s="474" t="s">
        <v>2992</v>
      </c>
      <c r="P420" s="475">
        <v>0.0078</v>
      </c>
      <c r="Q420" s="56"/>
    </row>
    <row r="421" ht="15.75" customHeight="1">
      <c r="A421" s="403" t="s">
        <v>772</v>
      </c>
      <c r="B421" s="404">
        <v>6574.07</v>
      </c>
      <c r="C421" s="470">
        <v>6638.63</v>
      </c>
      <c r="D421" s="470">
        <v>6647.2</v>
      </c>
      <c r="E421" s="470">
        <v>6567.28</v>
      </c>
      <c r="F421" s="471"/>
      <c r="G421" s="472">
        <v>-0.0097</v>
      </c>
      <c r="J421" s="473" t="s">
        <v>772</v>
      </c>
      <c r="K421" s="406">
        <v>77.0</v>
      </c>
      <c r="L421" s="474">
        <v>77.8</v>
      </c>
      <c r="M421" s="474">
        <v>77.8</v>
      </c>
      <c r="N421" s="474">
        <v>76.9</v>
      </c>
      <c r="O421" s="474" t="s">
        <v>2993</v>
      </c>
      <c r="P421" s="475">
        <v>-0.0141</v>
      </c>
      <c r="Q421" s="56"/>
    </row>
    <row r="422" ht="15.75" customHeight="1">
      <c r="A422" s="403" t="s">
        <v>773</v>
      </c>
      <c r="B422" s="404">
        <v>6638.56</v>
      </c>
      <c r="C422" s="470">
        <v>6662.47</v>
      </c>
      <c r="D422" s="470">
        <v>6677.72</v>
      </c>
      <c r="E422" s="470">
        <v>6636.95</v>
      </c>
      <c r="F422" s="471"/>
      <c r="G422" s="472">
        <v>-0.0036</v>
      </c>
      <c r="J422" s="473" t="s">
        <v>773</v>
      </c>
      <c r="K422" s="406">
        <v>78.1</v>
      </c>
      <c r="L422" s="474">
        <v>77.8</v>
      </c>
      <c r="M422" s="474">
        <v>79.2</v>
      </c>
      <c r="N422" s="474">
        <v>77.5</v>
      </c>
      <c r="O422" s="474" t="s">
        <v>2994</v>
      </c>
      <c r="P422" s="475">
        <v>0.0064</v>
      </c>
      <c r="Q422" s="56"/>
    </row>
    <row r="423" ht="15.75" customHeight="1">
      <c r="A423" s="403" t="s">
        <v>774</v>
      </c>
      <c r="B423" s="404">
        <v>6662.45</v>
      </c>
      <c r="C423" s="470">
        <v>6641.23</v>
      </c>
      <c r="D423" s="470">
        <v>6673.59</v>
      </c>
      <c r="E423" s="470">
        <v>6635.92</v>
      </c>
      <c r="F423" s="471"/>
      <c r="G423" s="472">
        <v>0.0032</v>
      </c>
      <c r="J423" s="473" t="s">
        <v>774</v>
      </c>
      <c r="K423" s="406">
        <v>77.6</v>
      </c>
      <c r="L423" s="474">
        <v>77.5</v>
      </c>
      <c r="M423" s="474">
        <v>77.9</v>
      </c>
      <c r="N423" s="474">
        <v>77.1</v>
      </c>
      <c r="O423" s="474" t="s">
        <v>2995</v>
      </c>
      <c r="P423" s="475">
        <v>0.0013</v>
      </c>
      <c r="Q423" s="56"/>
    </row>
    <row r="424" ht="15.75" customHeight="1">
      <c r="A424" s="403" t="s">
        <v>775</v>
      </c>
      <c r="B424" s="404">
        <v>6641.23</v>
      </c>
      <c r="C424" s="470">
        <v>6637.23</v>
      </c>
      <c r="D424" s="470">
        <v>6652.47</v>
      </c>
      <c r="E424" s="470">
        <v>6634.08</v>
      </c>
      <c r="F424" s="471"/>
      <c r="G424" s="472">
        <v>-0.0032</v>
      </c>
      <c r="J424" s="473" t="s">
        <v>775</v>
      </c>
      <c r="K424" s="406">
        <v>77.5</v>
      </c>
      <c r="L424" s="474">
        <v>77.4</v>
      </c>
      <c r="M424" s="474">
        <v>77.8</v>
      </c>
      <c r="N424" s="474">
        <v>76.9</v>
      </c>
      <c r="O424" s="474" t="s">
        <v>2996</v>
      </c>
      <c r="P424" s="475">
        <v>-0.0013</v>
      </c>
      <c r="Q424" s="56"/>
    </row>
    <row r="425" ht="15.75" customHeight="1">
      <c r="A425" s="403" t="s">
        <v>776</v>
      </c>
      <c r="B425" s="404">
        <v>6662.48</v>
      </c>
      <c r="C425" s="470">
        <v>6694.3</v>
      </c>
      <c r="D425" s="470">
        <v>6700.71</v>
      </c>
      <c r="E425" s="470">
        <v>6652.45</v>
      </c>
      <c r="F425" s="471"/>
      <c r="G425" s="472">
        <v>-0.0048</v>
      </c>
      <c r="J425" s="473" t="s">
        <v>776</v>
      </c>
      <c r="K425" s="406">
        <v>77.6</v>
      </c>
      <c r="L425" s="474">
        <v>78.1</v>
      </c>
      <c r="M425" s="474">
        <v>78.1</v>
      </c>
      <c r="N425" s="474">
        <v>76.5</v>
      </c>
      <c r="O425" s="474" t="s">
        <v>2997</v>
      </c>
      <c r="P425" s="475">
        <v>0.0</v>
      </c>
      <c r="Q425" s="56"/>
    </row>
    <row r="426" ht="15.75" customHeight="1">
      <c r="A426" s="403" t="s">
        <v>777</v>
      </c>
      <c r="B426" s="404">
        <v>6694.3</v>
      </c>
      <c r="C426" s="470">
        <v>6718.91</v>
      </c>
      <c r="D426" s="470">
        <v>6718.91</v>
      </c>
      <c r="E426" s="470">
        <v>6684.41</v>
      </c>
      <c r="F426" s="471"/>
      <c r="G426" s="472">
        <v>-0.0037</v>
      </c>
      <c r="J426" s="473" t="s">
        <v>777</v>
      </c>
      <c r="K426" s="406">
        <v>77.6</v>
      </c>
      <c r="L426" s="474">
        <v>76.5</v>
      </c>
      <c r="M426" s="474">
        <v>78.0</v>
      </c>
      <c r="N426" s="474">
        <v>76.1</v>
      </c>
      <c r="O426" s="474" t="s">
        <v>2998</v>
      </c>
      <c r="P426" s="475">
        <v>0.0091</v>
      </c>
      <c r="Q426" s="56"/>
    </row>
    <row r="427" ht="15.75" customHeight="1">
      <c r="A427" s="403" t="s">
        <v>778</v>
      </c>
      <c r="B427" s="404">
        <v>6718.91</v>
      </c>
      <c r="C427" s="470">
        <v>6771.91</v>
      </c>
      <c r="D427" s="470">
        <v>6774.59</v>
      </c>
      <c r="E427" s="470">
        <v>6713.25</v>
      </c>
      <c r="F427" s="471"/>
      <c r="G427" s="472">
        <v>-0.0078</v>
      </c>
      <c r="J427" s="473" t="s">
        <v>778</v>
      </c>
      <c r="K427" s="406">
        <v>76.9</v>
      </c>
      <c r="L427" s="474">
        <v>76.5</v>
      </c>
      <c r="M427" s="474">
        <v>77.1</v>
      </c>
      <c r="N427" s="474">
        <v>76.0</v>
      </c>
      <c r="O427" s="474" t="s">
        <v>2999</v>
      </c>
      <c r="P427" s="475">
        <v>0.0</v>
      </c>
      <c r="Q427" s="56"/>
    </row>
    <row r="428" ht="15.75" customHeight="1">
      <c r="A428" s="403" t="s">
        <v>779</v>
      </c>
      <c r="B428" s="404">
        <v>6771.91</v>
      </c>
      <c r="C428" s="470">
        <v>6757.83</v>
      </c>
      <c r="D428" s="470">
        <v>6789.9</v>
      </c>
      <c r="E428" s="470">
        <v>6757.83</v>
      </c>
      <c r="F428" s="471"/>
      <c r="G428" s="472">
        <v>0.0021</v>
      </c>
      <c r="J428" s="473" t="s">
        <v>779</v>
      </c>
      <c r="K428" s="406">
        <v>76.9</v>
      </c>
      <c r="L428" s="474">
        <v>75.3</v>
      </c>
      <c r="M428" s="474">
        <v>76.6</v>
      </c>
      <c r="N428" s="474">
        <v>75.3</v>
      </c>
      <c r="O428" s="474" t="s">
        <v>3000</v>
      </c>
      <c r="P428" s="475">
        <v>0.0226</v>
      </c>
      <c r="Q428" s="56"/>
    </row>
    <row r="429" ht="15.75" customHeight="1">
      <c r="A429" s="403" t="s">
        <v>780</v>
      </c>
      <c r="B429" s="404">
        <v>6757.83</v>
      </c>
      <c r="C429" s="470">
        <v>6753.76</v>
      </c>
      <c r="D429" s="470">
        <v>6766.1</v>
      </c>
      <c r="E429" s="470">
        <v>6730.32</v>
      </c>
      <c r="F429" s="471"/>
      <c r="G429" s="472">
        <v>6.0E-4</v>
      </c>
      <c r="J429" s="473" t="s">
        <v>780</v>
      </c>
      <c r="K429" s="406">
        <v>75.2</v>
      </c>
      <c r="L429" s="474">
        <v>75.5</v>
      </c>
      <c r="M429" s="474">
        <v>75.8</v>
      </c>
      <c r="N429" s="474">
        <v>74.2</v>
      </c>
      <c r="O429" s="474" t="s">
        <v>3001</v>
      </c>
      <c r="P429" s="475">
        <v>-0.0066</v>
      </c>
      <c r="Q429" s="56"/>
    </row>
    <row r="430" ht="15.75" customHeight="1">
      <c r="A430" s="403" t="s">
        <v>781</v>
      </c>
      <c r="B430" s="404">
        <v>6753.76</v>
      </c>
      <c r="C430" s="470">
        <v>6765.3</v>
      </c>
      <c r="D430" s="470">
        <v>6784.81</v>
      </c>
      <c r="E430" s="470">
        <v>6752.27</v>
      </c>
      <c r="F430" s="471"/>
      <c r="G430" s="472">
        <v>-0.0017</v>
      </c>
      <c r="J430" s="473" t="s">
        <v>781</v>
      </c>
      <c r="K430" s="406">
        <v>75.7</v>
      </c>
      <c r="L430" s="474">
        <v>75.3</v>
      </c>
      <c r="M430" s="474">
        <v>76.0</v>
      </c>
      <c r="N430" s="474">
        <v>75.1</v>
      </c>
      <c r="O430" s="474" t="s">
        <v>3002</v>
      </c>
      <c r="P430" s="475">
        <v>0.0093</v>
      </c>
      <c r="Q430" s="56"/>
    </row>
    <row r="431" ht="15.75" customHeight="1">
      <c r="A431" s="403" t="s">
        <v>782</v>
      </c>
      <c r="B431" s="404">
        <v>6765.3</v>
      </c>
      <c r="C431" s="470">
        <v>6758.16</v>
      </c>
      <c r="D431" s="470">
        <v>6783.48</v>
      </c>
      <c r="E431" s="470">
        <v>6758.16</v>
      </c>
      <c r="F431" s="471"/>
      <c r="G431" s="472">
        <v>0.0011</v>
      </c>
      <c r="J431" s="473" t="s">
        <v>782</v>
      </c>
      <c r="K431" s="406">
        <v>75.0</v>
      </c>
      <c r="L431" s="474">
        <v>76.0</v>
      </c>
      <c r="M431" s="474">
        <v>76.9</v>
      </c>
      <c r="N431" s="474">
        <v>74.8</v>
      </c>
      <c r="O431" s="474" t="s">
        <v>3003</v>
      </c>
      <c r="P431" s="475">
        <v>-0.0106</v>
      </c>
      <c r="Q431" s="56"/>
    </row>
    <row r="432" ht="15.75" customHeight="1">
      <c r="A432" s="403" t="s">
        <v>783</v>
      </c>
      <c r="B432" s="404">
        <v>6758.16</v>
      </c>
      <c r="C432" s="470">
        <v>6741.55</v>
      </c>
      <c r="D432" s="470">
        <v>6772.47</v>
      </c>
      <c r="E432" s="470">
        <v>6741.44</v>
      </c>
      <c r="F432" s="471"/>
      <c r="G432" s="472">
        <v>0.0025</v>
      </c>
      <c r="J432" s="473" t="s">
        <v>783</v>
      </c>
      <c r="K432" s="406">
        <v>75.8</v>
      </c>
      <c r="L432" s="474">
        <v>75.0</v>
      </c>
      <c r="M432" s="474">
        <v>76.0</v>
      </c>
      <c r="N432" s="474">
        <v>74.7</v>
      </c>
      <c r="O432" s="474" t="s">
        <v>3004</v>
      </c>
      <c r="P432" s="475">
        <v>0.0107</v>
      </c>
      <c r="Q432" s="56"/>
    </row>
    <row r="433" ht="15.75" customHeight="1">
      <c r="A433" s="403" t="s">
        <v>784</v>
      </c>
      <c r="B433" s="404">
        <v>6741.55</v>
      </c>
      <c r="C433" s="470">
        <v>6752.87</v>
      </c>
      <c r="D433" s="470">
        <v>6765.3</v>
      </c>
      <c r="E433" s="470">
        <v>6738.66</v>
      </c>
      <c r="F433" s="471"/>
      <c r="G433" s="472">
        <v>-0.0017</v>
      </c>
      <c r="J433" s="473" t="s">
        <v>784</v>
      </c>
      <c r="K433" s="406">
        <v>75.0</v>
      </c>
      <c r="L433" s="474">
        <v>73.5</v>
      </c>
      <c r="M433" s="474">
        <v>75.6</v>
      </c>
      <c r="N433" s="474">
        <v>73.5</v>
      </c>
      <c r="O433" s="474" t="s">
        <v>3005</v>
      </c>
      <c r="P433" s="475">
        <v>0.0163</v>
      </c>
      <c r="Q433" s="56"/>
    </row>
    <row r="434" ht="15.75" customHeight="1">
      <c r="A434" s="403" t="s">
        <v>785</v>
      </c>
      <c r="B434" s="404">
        <v>6752.87</v>
      </c>
      <c r="C434" s="470">
        <v>6750.4</v>
      </c>
      <c r="D434" s="470">
        <v>6764.31</v>
      </c>
      <c r="E434" s="470">
        <v>6733.04</v>
      </c>
      <c r="F434" s="471"/>
      <c r="G434" s="472">
        <v>4.0E-4</v>
      </c>
      <c r="J434" s="473" t="s">
        <v>785</v>
      </c>
      <c r="K434" s="406">
        <v>73.8</v>
      </c>
      <c r="L434" s="474">
        <v>73.7</v>
      </c>
      <c r="M434" s="474">
        <v>74.0</v>
      </c>
      <c r="N434" s="474">
        <v>73.5</v>
      </c>
      <c r="O434" s="474" t="s">
        <v>3006</v>
      </c>
      <c r="P434" s="475">
        <v>0.0014</v>
      </c>
      <c r="Q434" s="56"/>
    </row>
    <row r="435" ht="15.75" customHeight="1">
      <c r="A435" s="403" t="s">
        <v>786</v>
      </c>
      <c r="B435" s="404">
        <v>6750.4</v>
      </c>
      <c r="C435" s="470">
        <v>6771.66</v>
      </c>
      <c r="D435" s="470">
        <v>6807.47</v>
      </c>
      <c r="E435" s="470">
        <v>6745.04</v>
      </c>
      <c r="F435" s="471"/>
      <c r="G435" s="472">
        <v>-0.0031</v>
      </c>
      <c r="J435" s="473" t="s">
        <v>786</v>
      </c>
      <c r="K435" s="406">
        <v>73.7</v>
      </c>
      <c r="L435" s="474">
        <v>73.5</v>
      </c>
      <c r="M435" s="474">
        <v>74.1</v>
      </c>
      <c r="N435" s="474">
        <v>73.2</v>
      </c>
      <c r="O435" s="474" t="s">
        <v>3007</v>
      </c>
      <c r="P435" s="475">
        <v>0.0055</v>
      </c>
      <c r="Q435" s="56"/>
    </row>
    <row r="436" ht="15.75" customHeight="1">
      <c r="A436" s="403" t="s">
        <v>787</v>
      </c>
      <c r="B436" s="404">
        <v>6771.66</v>
      </c>
      <c r="C436" s="470">
        <v>6691.77</v>
      </c>
      <c r="D436" s="470">
        <v>6783.25</v>
      </c>
      <c r="E436" s="470">
        <v>6691.7</v>
      </c>
      <c r="F436" s="471"/>
      <c r="G436" s="472">
        <v>0.0119</v>
      </c>
      <c r="J436" s="473" t="s">
        <v>787</v>
      </c>
      <c r="K436" s="406">
        <v>73.3</v>
      </c>
      <c r="L436" s="474">
        <v>73.4</v>
      </c>
      <c r="M436" s="474">
        <v>73.5</v>
      </c>
      <c r="N436" s="474">
        <v>72.9</v>
      </c>
      <c r="O436" s="474" t="s">
        <v>3008</v>
      </c>
      <c r="P436" s="475">
        <v>0.0152</v>
      </c>
      <c r="Q436" s="56"/>
    </row>
    <row r="437" ht="15.75" customHeight="1">
      <c r="A437" s="403" t="s">
        <v>788</v>
      </c>
      <c r="B437" s="404">
        <v>6691.77</v>
      </c>
      <c r="C437" s="470">
        <v>6698.04</v>
      </c>
      <c r="D437" s="470">
        <v>6711.83</v>
      </c>
      <c r="E437" s="470">
        <v>6652.65</v>
      </c>
      <c r="F437" s="471"/>
      <c r="G437" s="472">
        <v>-9.0E-4</v>
      </c>
      <c r="J437" s="473" t="s">
        <v>788</v>
      </c>
      <c r="K437" s="406">
        <v>72.2</v>
      </c>
      <c r="L437" s="474">
        <v>72.6</v>
      </c>
      <c r="M437" s="474">
        <v>73.3</v>
      </c>
      <c r="N437" s="474">
        <v>72.0</v>
      </c>
      <c r="O437" s="474" t="s">
        <v>3009</v>
      </c>
      <c r="P437" s="475">
        <v>-0.011</v>
      </c>
      <c r="Q437" s="56"/>
    </row>
    <row r="438" ht="15.75" customHeight="1">
      <c r="A438" s="403" t="s">
        <v>789</v>
      </c>
      <c r="B438" s="404">
        <v>6698.04</v>
      </c>
      <c r="C438" s="470">
        <v>6765.58</v>
      </c>
      <c r="D438" s="470">
        <v>6774.56</v>
      </c>
      <c r="E438" s="470">
        <v>6690.25</v>
      </c>
      <c r="F438" s="471"/>
      <c r="G438" s="472">
        <v>-0.01</v>
      </c>
      <c r="J438" s="473" t="s">
        <v>789</v>
      </c>
      <c r="K438" s="406">
        <v>73.0</v>
      </c>
      <c r="L438" s="474">
        <v>74.7</v>
      </c>
      <c r="M438" s="474">
        <v>74.7</v>
      </c>
      <c r="N438" s="474">
        <v>72.7</v>
      </c>
      <c r="O438" s="474" t="s">
        <v>3010</v>
      </c>
      <c r="P438" s="475">
        <v>-0.0108</v>
      </c>
      <c r="Q438" s="56"/>
    </row>
    <row r="439" ht="15.75" customHeight="1">
      <c r="A439" s="403" t="s">
        <v>790</v>
      </c>
      <c r="B439" s="404">
        <v>6765.58</v>
      </c>
      <c r="C439" s="470">
        <v>6765.47</v>
      </c>
      <c r="D439" s="470">
        <v>6788.55</v>
      </c>
      <c r="E439" s="470">
        <v>6761.14</v>
      </c>
      <c r="F439" s="471"/>
      <c r="G439" s="472">
        <v>0.0</v>
      </c>
      <c r="J439" s="473" t="s">
        <v>790</v>
      </c>
      <c r="K439" s="406">
        <v>73.8</v>
      </c>
      <c r="L439" s="474">
        <v>74.3</v>
      </c>
      <c r="M439" s="474">
        <v>74.5</v>
      </c>
      <c r="N439" s="474">
        <v>73.6</v>
      </c>
      <c r="O439" s="474" t="s">
        <v>3011</v>
      </c>
      <c r="P439" s="475">
        <v>-0.0054</v>
      </c>
      <c r="Q439" s="56"/>
    </row>
    <row r="440" ht="15.75" customHeight="1">
      <c r="A440" s="403" t="s">
        <v>791</v>
      </c>
      <c r="B440" s="404">
        <v>6765.47</v>
      </c>
      <c r="C440" s="470">
        <v>6763.93</v>
      </c>
      <c r="D440" s="470">
        <v>6783.34</v>
      </c>
      <c r="E440" s="470">
        <v>6749.32</v>
      </c>
      <c r="F440" s="471"/>
      <c r="G440" s="472">
        <v>2.0E-4</v>
      </c>
      <c r="J440" s="473" t="s">
        <v>791</v>
      </c>
      <c r="K440" s="406">
        <v>74.2</v>
      </c>
      <c r="L440" s="474">
        <v>74.4</v>
      </c>
      <c r="M440" s="474">
        <v>74.4</v>
      </c>
      <c r="N440" s="474">
        <v>73.8</v>
      </c>
      <c r="O440" s="474" t="s">
        <v>3012</v>
      </c>
      <c r="P440" s="475">
        <v>-0.0027</v>
      </c>
      <c r="Q440" s="56"/>
    </row>
    <row r="441" ht="15.75" customHeight="1">
      <c r="A441" s="403" t="s">
        <v>792</v>
      </c>
      <c r="B441" s="404">
        <v>6763.93</v>
      </c>
      <c r="C441" s="470">
        <v>6765.73</v>
      </c>
      <c r="D441" s="470">
        <v>6789.59</v>
      </c>
      <c r="E441" s="470">
        <v>6745.81</v>
      </c>
      <c r="F441" s="471"/>
      <c r="G441" s="472">
        <v>-3.0E-4</v>
      </c>
      <c r="J441" s="473" t="s">
        <v>792</v>
      </c>
      <c r="K441" s="406">
        <v>74.4</v>
      </c>
      <c r="L441" s="474">
        <v>74.1</v>
      </c>
      <c r="M441" s="474">
        <v>74.7</v>
      </c>
      <c r="N441" s="474">
        <v>73.8</v>
      </c>
      <c r="O441" s="474" t="s">
        <v>3013</v>
      </c>
      <c r="P441" s="475">
        <v>0.004</v>
      </c>
      <c r="Q441" s="56"/>
    </row>
    <row r="442" ht="15.75" customHeight="1">
      <c r="A442" s="403" t="s">
        <v>793</v>
      </c>
      <c r="B442" s="404">
        <v>6765.73</v>
      </c>
      <c r="C442" s="470">
        <v>6668.14</v>
      </c>
      <c r="D442" s="470">
        <v>6773.11</v>
      </c>
      <c r="E442" s="470">
        <v>6668.14</v>
      </c>
      <c r="F442" s="471"/>
      <c r="G442" s="472">
        <v>0.0146</v>
      </c>
      <c r="J442" s="473" t="s">
        <v>793</v>
      </c>
      <c r="K442" s="406">
        <v>74.1</v>
      </c>
      <c r="L442" s="474">
        <v>73.3</v>
      </c>
      <c r="M442" s="474">
        <v>74.6</v>
      </c>
      <c r="N442" s="474">
        <v>72.4</v>
      </c>
      <c r="O442" s="474" t="s">
        <v>3014</v>
      </c>
      <c r="P442" s="475">
        <v>0.0263</v>
      </c>
      <c r="Q442" s="56"/>
    </row>
    <row r="443" ht="15.75" customHeight="1">
      <c r="A443" s="403" t="s">
        <v>794</v>
      </c>
      <c r="B443" s="404">
        <v>6668.14</v>
      </c>
      <c r="C443" s="470">
        <v>6630.02</v>
      </c>
      <c r="D443" s="470">
        <v>6740.8</v>
      </c>
      <c r="E443" s="470">
        <v>6629.94</v>
      </c>
      <c r="F443" s="471"/>
      <c r="G443" s="472">
        <v>0.0057</v>
      </c>
      <c r="J443" s="473" t="s">
        <v>794</v>
      </c>
      <c r="K443" s="406">
        <v>72.2</v>
      </c>
      <c r="L443" s="474">
        <v>72.7</v>
      </c>
      <c r="M443" s="474">
        <v>75.0</v>
      </c>
      <c r="N443" s="474">
        <v>71.2</v>
      </c>
      <c r="O443" s="474" t="s">
        <v>3015</v>
      </c>
      <c r="P443" s="475">
        <v>0.0084</v>
      </c>
      <c r="Q443" s="56"/>
    </row>
    <row r="444" ht="15.75" customHeight="1">
      <c r="A444" s="403" t="s">
        <v>795</v>
      </c>
      <c r="B444" s="404">
        <v>6630.02</v>
      </c>
      <c r="C444" s="470">
        <v>6474.28</v>
      </c>
      <c r="D444" s="470">
        <v>6646.45</v>
      </c>
      <c r="E444" s="470">
        <v>6474.28</v>
      </c>
      <c r="F444" s="471"/>
      <c r="G444" s="472">
        <v>0.0241</v>
      </c>
      <c r="J444" s="473" t="s">
        <v>795</v>
      </c>
      <c r="K444" s="406">
        <v>71.6</v>
      </c>
      <c r="L444" s="474">
        <v>69.0</v>
      </c>
      <c r="M444" s="474">
        <v>72.0</v>
      </c>
      <c r="N444" s="474">
        <v>69.0</v>
      </c>
      <c r="O444" s="474" t="s">
        <v>3016</v>
      </c>
      <c r="P444" s="475">
        <v>0.0437</v>
      </c>
      <c r="Q444" s="56"/>
    </row>
    <row r="445" ht="15.75" customHeight="1">
      <c r="A445" s="403" t="s">
        <v>796</v>
      </c>
      <c r="B445" s="404">
        <v>6474.28</v>
      </c>
      <c r="C445" s="470">
        <v>6456.51</v>
      </c>
      <c r="D445" s="470">
        <v>6498.7</v>
      </c>
      <c r="E445" s="470">
        <v>6318.61</v>
      </c>
      <c r="F445" s="471"/>
      <c r="G445" s="472">
        <v>0.0028</v>
      </c>
      <c r="J445" s="473" t="s">
        <v>796</v>
      </c>
      <c r="K445" s="406">
        <v>68.6</v>
      </c>
      <c r="L445" s="474">
        <v>69.0</v>
      </c>
      <c r="M445" s="474">
        <v>69.5</v>
      </c>
      <c r="N445" s="474">
        <v>66.0</v>
      </c>
      <c r="O445" s="474" t="s">
        <v>3017</v>
      </c>
      <c r="P445" s="475">
        <v>0.0044</v>
      </c>
      <c r="Q445" s="56"/>
    </row>
    <row r="446" ht="15.75" customHeight="1">
      <c r="A446" s="403" t="s">
        <v>797</v>
      </c>
      <c r="B446" s="404">
        <v>6456.51</v>
      </c>
      <c r="C446" s="470">
        <v>6638.63</v>
      </c>
      <c r="D446" s="470">
        <v>6647.18</v>
      </c>
      <c r="E446" s="470">
        <v>6454.01</v>
      </c>
      <c r="F446" s="471"/>
      <c r="G446" s="472">
        <v>-0.0274</v>
      </c>
      <c r="J446" s="473" t="s">
        <v>797</v>
      </c>
      <c r="K446" s="406">
        <v>68.3</v>
      </c>
      <c r="L446" s="474">
        <v>70.9</v>
      </c>
      <c r="M446" s="474">
        <v>71.3</v>
      </c>
      <c r="N446" s="474">
        <v>68.2</v>
      </c>
      <c r="O446" s="474" t="s">
        <v>3018</v>
      </c>
      <c r="P446" s="475">
        <v>-0.0367</v>
      </c>
      <c r="Q446" s="56"/>
    </row>
    <row r="447" ht="15.75" customHeight="1">
      <c r="A447" s="403" t="s">
        <v>798</v>
      </c>
      <c r="B447" s="404">
        <v>6638.63</v>
      </c>
      <c r="C447" s="470">
        <v>6696.52</v>
      </c>
      <c r="D447" s="470">
        <v>6711.47</v>
      </c>
      <c r="E447" s="470">
        <v>6633.57</v>
      </c>
      <c r="F447" s="471"/>
      <c r="G447" s="472">
        <v>-0.0086</v>
      </c>
      <c r="J447" s="473" t="s">
        <v>798</v>
      </c>
      <c r="K447" s="406">
        <v>70.9</v>
      </c>
      <c r="L447" s="474">
        <v>71.2</v>
      </c>
      <c r="M447" s="474">
        <v>72.5</v>
      </c>
      <c r="N447" s="474">
        <v>70.8</v>
      </c>
      <c r="O447" s="474" t="s">
        <v>3019</v>
      </c>
      <c r="P447" s="475">
        <v>-0.0028</v>
      </c>
      <c r="Q447" s="56"/>
    </row>
    <row r="448" ht="15.75" customHeight="1">
      <c r="A448" s="403" t="s">
        <v>799</v>
      </c>
      <c r="B448" s="404">
        <v>6696.52</v>
      </c>
      <c r="C448" s="470">
        <v>6699.83</v>
      </c>
      <c r="D448" s="470">
        <v>6712.47</v>
      </c>
      <c r="E448" s="470">
        <v>6647.54</v>
      </c>
      <c r="F448" s="471"/>
      <c r="G448" s="472">
        <v>-5.0E-4</v>
      </c>
      <c r="J448" s="473" t="s">
        <v>799</v>
      </c>
      <c r="K448" s="406">
        <v>71.1</v>
      </c>
      <c r="L448" s="474">
        <v>71.8</v>
      </c>
      <c r="M448" s="474">
        <v>71.8</v>
      </c>
      <c r="N448" s="474">
        <v>70.9</v>
      </c>
      <c r="O448" s="474" t="s">
        <v>3020</v>
      </c>
      <c r="P448" s="475">
        <v>-0.0097</v>
      </c>
      <c r="Q448" s="56"/>
    </row>
    <row r="449" ht="15.75" customHeight="1">
      <c r="A449" s="403" t="s">
        <v>800</v>
      </c>
      <c r="B449" s="404">
        <v>6699.83</v>
      </c>
      <c r="C449" s="470">
        <v>6753.78</v>
      </c>
      <c r="D449" s="470">
        <v>6773.02</v>
      </c>
      <c r="E449" s="470">
        <v>6672.69</v>
      </c>
      <c r="F449" s="471"/>
      <c r="G449" s="472">
        <v>-0.008</v>
      </c>
      <c r="J449" s="473" t="s">
        <v>800</v>
      </c>
      <c r="K449" s="406">
        <v>71.8</v>
      </c>
      <c r="L449" s="474">
        <v>72.8</v>
      </c>
      <c r="M449" s="474">
        <v>73.0</v>
      </c>
      <c r="N449" s="474">
        <v>71.5</v>
      </c>
      <c r="O449" s="474" t="s">
        <v>3021</v>
      </c>
      <c r="P449" s="475">
        <v>-0.0137</v>
      </c>
      <c r="Q449" s="56"/>
    </row>
    <row r="450" ht="15.75" customHeight="1">
      <c r="A450" s="403" t="s">
        <v>801</v>
      </c>
      <c r="B450" s="404">
        <v>6753.78</v>
      </c>
      <c r="C450" s="470">
        <v>6739.44</v>
      </c>
      <c r="D450" s="470">
        <v>6821.15</v>
      </c>
      <c r="E450" s="470">
        <v>6739.12</v>
      </c>
      <c r="F450" s="471"/>
      <c r="G450" s="472">
        <v>0.0021</v>
      </c>
      <c r="J450" s="473" t="s">
        <v>801</v>
      </c>
      <c r="K450" s="406">
        <v>72.8</v>
      </c>
      <c r="L450" s="474">
        <v>73.3</v>
      </c>
      <c r="M450" s="474">
        <v>73.8</v>
      </c>
      <c r="N450" s="474">
        <v>72.8</v>
      </c>
      <c r="O450" s="474" t="s">
        <v>3022</v>
      </c>
      <c r="P450" s="475">
        <v>-0.0041</v>
      </c>
      <c r="Q450" s="56"/>
    </row>
    <row r="451" ht="15.75" customHeight="1">
      <c r="A451" s="403" t="s">
        <v>802</v>
      </c>
      <c r="B451" s="404">
        <v>6739.44</v>
      </c>
      <c r="C451" s="470">
        <v>6676.14</v>
      </c>
      <c r="D451" s="470">
        <v>6764.89</v>
      </c>
      <c r="E451" s="470">
        <v>6676.14</v>
      </c>
      <c r="F451" s="471"/>
      <c r="G451" s="472">
        <v>0.0095</v>
      </c>
      <c r="J451" s="473" t="s">
        <v>802</v>
      </c>
      <c r="K451" s="406">
        <v>73.1</v>
      </c>
      <c r="L451" s="474">
        <v>72.8</v>
      </c>
      <c r="M451" s="474">
        <v>73.9</v>
      </c>
      <c r="N451" s="474">
        <v>72.8</v>
      </c>
      <c r="O451" s="474" t="s">
        <v>3023</v>
      </c>
      <c r="P451" s="475">
        <v>0.0041</v>
      </c>
      <c r="Q451" s="56"/>
    </row>
    <row r="452" ht="15.75" customHeight="1">
      <c r="A452" s="403" t="s">
        <v>803</v>
      </c>
      <c r="B452" s="404">
        <v>6676.14</v>
      </c>
      <c r="C452" s="470">
        <v>6839.44</v>
      </c>
      <c r="D452" s="470">
        <v>6839.57</v>
      </c>
      <c r="E452" s="470">
        <v>6663.95</v>
      </c>
      <c r="F452" s="471"/>
      <c r="G452" s="472">
        <v>-0.0239</v>
      </c>
      <c r="J452" s="473" t="s">
        <v>803</v>
      </c>
      <c r="K452" s="406">
        <v>72.8</v>
      </c>
      <c r="L452" s="474">
        <v>73.8</v>
      </c>
      <c r="M452" s="474">
        <v>73.8</v>
      </c>
      <c r="N452" s="474">
        <v>72.3</v>
      </c>
      <c r="O452" s="474" t="s">
        <v>3024</v>
      </c>
      <c r="P452" s="475">
        <v>-0.0149</v>
      </c>
      <c r="Q452" s="56"/>
    </row>
    <row r="453" ht="15.75" customHeight="1">
      <c r="A453" s="403" t="s">
        <v>804</v>
      </c>
      <c r="B453" s="404">
        <v>6839.44</v>
      </c>
      <c r="C453" s="470">
        <v>6948.67</v>
      </c>
      <c r="D453" s="470">
        <v>6970.22</v>
      </c>
      <c r="E453" s="470">
        <v>6830.99</v>
      </c>
      <c r="F453" s="471"/>
      <c r="G453" s="472">
        <v>-0.0157</v>
      </c>
      <c r="J453" s="473" t="s">
        <v>804</v>
      </c>
      <c r="K453" s="406">
        <v>73.9</v>
      </c>
      <c r="L453" s="474">
        <v>77.2</v>
      </c>
      <c r="M453" s="474">
        <v>77.2</v>
      </c>
      <c r="N453" s="474">
        <v>73.7</v>
      </c>
      <c r="O453" s="474" t="s">
        <v>3025</v>
      </c>
      <c r="P453" s="475">
        <v>-0.0302</v>
      </c>
      <c r="Q453" s="56"/>
    </row>
    <row r="454" ht="15.75" customHeight="1">
      <c r="A454" s="403" t="s">
        <v>805</v>
      </c>
      <c r="B454" s="404">
        <v>6948.67</v>
      </c>
      <c r="C454" s="470">
        <v>6917.9</v>
      </c>
      <c r="D454" s="470">
        <v>6962.63</v>
      </c>
      <c r="E454" s="470">
        <v>6917.9</v>
      </c>
      <c r="F454" s="471"/>
      <c r="G454" s="472">
        <v>0.0044</v>
      </c>
      <c r="J454" s="473" t="s">
        <v>805</v>
      </c>
      <c r="K454" s="406">
        <v>76.2</v>
      </c>
      <c r="L454" s="474">
        <v>75.7</v>
      </c>
      <c r="M454" s="474">
        <v>76.4</v>
      </c>
      <c r="N454" s="474">
        <v>75.7</v>
      </c>
      <c r="O454" s="474" t="s">
        <v>3026</v>
      </c>
      <c r="P454" s="475">
        <v>0.004</v>
      </c>
      <c r="Q454" s="56"/>
    </row>
    <row r="455" ht="15.75" customHeight="1">
      <c r="A455" s="403" t="s">
        <v>806</v>
      </c>
      <c r="B455" s="404">
        <v>6917.9</v>
      </c>
      <c r="C455" s="470">
        <v>6926.62</v>
      </c>
      <c r="D455" s="470">
        <v>6956.39</v>
      </c>
      <c r="E455" s="470">
        <v>6895.31</v>
      </c>
      <c r="F455" s="471"/>
      <c r="G455" s="472">
        <v>-0.0013</v>
      </c>
      <c r="J455" s="473" t="s">
        <v>806</v>
      </c>
      <c r="K455" s="406">
        <v>75.9</v>
      </c>
      <c r="L455" s="474">
        <v>76.1</v>
      </c>
      <c r="M455" s="474">
        <v>76.5</v>
      </c>
      <c r="N455" s="474">
        <v>75.6</v>
      </c>
      <c r="O455" s="474" t="s">
        <v>3027</v>
      </c>
      <c r="P455" s="475">
        <v>-0.0052</v>
      </c>
      <c r="Q455" s="56"/>
    </row>
    <row r="456" ht="15.75" customHeight="1">
      <c r="A456" s="403" t="s">
        <v>807</v>
      </c>
      <c r="B456" s="404">
        <v>6926.62</v>
      </c>
      <c r="C456" s="470">
        <v>6926.62</v>
      </c>
      <c r="D456" s="470">
        <v>6926.62</v>
      </c>
      <c r="E456" s="470">
        <v>6926.62</v>
      </c>
      <c r="F456" s="471"/>
      <c r="G456" s="472">
        <v>-0.0093</v>
      </c>
      <c r="J456" s="473" t="s">
        <v>3028</v>
      </c>
      <c r="K456" s="406">
        <v>76.3</v>
      </c>
      <c r="L456" s="474">
        <v>76.3</v>
      </c>
      <c r="M456" s="474">
        <v>76.9</v>
      </c>
      <c r="N456" s="474">
        <v>75.8</v>
      </c>
      <c r="O456" s="474" t="s">
        <v>3029</v>
      </c>
      <c r="P456" s="475">
        <v>-0.0039</v>
      </c>
      <c r="Q456" s="56"/>
    </row>
    <row r="457" ht="15.75" customHeight="1">
      <c r="A457" s="403" t="s">
        <v>808</v>
      </c>
      <c r="B457" s="404">
        <v>6991.35</v>
      </c>
      <c r="C457" s="470">
        <v>7043.69</v>
      </c>
      <c r="D457" s="470">
        <v>7049.87</v>
      </c>
      <c r="E457" s="470">
        <v>6978.98</v>
      </c>
      <c r="F457" s="471"/>
      <c r="G457" s="472">
        <v>-0.0074</v>
      </c>
      <c r="J457" s="473" t="s">
        <v>808</v>
      </c>
      <c r="K457" s="406">
        <v>76.6</v>
      </c>
      <c r="L457" s="474">
        <v>76.4</v>
      </c>
      <c r="M457" s="474">
        <v>77.4</v>
      </c>
      <c r="N457" s="474">
        <v>76.4</v>
      </c>
      <c r="O457" s="474" t="s">
        <v>3030</v>
      </c>
      <c r="P457" s="475">
        <v>-0.0026</v>
      </c>
      <c r="Q457" s="56"/>
    </row>
    <row r="458" ht="15.75" customHeight="1">
      <c r="A458" s="403" t="s">
        <v>809</v>
      </c>
      <c r="B458" s="404">
        <v>7043.69</v>
      </c>
      <c r="C458" s="470">
        <v>7036.77</v>
      </c>
      <c r="D458" s="470">
        <v>7077.72</v>
      </c>
      <c r="E458" s="470">
        <v>7036.77</v>
      </c>
      <c r="F458" s="471"/>
      <c r="G458" s="472">
        <v>0.001</v>
      </c>
      <c r="J458" s="473" t="s">
        <v>809</v>
      </c>
      <c r="K458" s="406">
        <v>76.8</v>
      </c>
      <c r="L458" s="474">
        <v>76.1</v>
      </c>
      <c r="M458" s="474">
        <v>76.9</v>
      </c>
      <c r="N458" s="474">
        <v>76.1</v>
      </c>
      <c r="O458" s="474" t="s">
        <v>3031</v>
      </c>
      <c r="P458" s="475">
        <v>0.0066</v>
      </c>
      <c r="Q458" s="56"/>
    </row>
    <row r="459" ht="15.75" customHeight="1">
      <c r="A459" s="403" t="s">
        <v>810</v>
      </c>
      <c r="B459" s="404">
        <v>7036.77</v>
      </c>
      <c r="C459" s="470">
        <v>7060.73</v>
      </c>
      <c r="D459" s="470">
        <v>7066.75</v>
      </c>
      <c r="E459" s="470">
        <v>7033.09</v>
      </c>
      <c r="F459" s="471"/>
      <c r="G459" s="472">
        <v>-0.0034</v>
      </c>
      <c r="J459" s="473" t="s">
        <v>810</v>
      </c>
      <c r="K459" s="406">
        <v>76.3</v>
      </c>
      <c r="L459" s="474">
        <v>76.1</v>
      </c>
      <c r="M459" s="474">
        <v>76.9</v>
      </c>
      <c r="N459" s="474">
        <v>75.8</v>
      </c>
      <c r="O459" s="474" t="s">
        <v>3032</v>
      </c>
      <c r="P459" s="475">
        <v>-0.0013</v>
      </c>
      <c r="Q459" s="56"/>
    </row>
    <row r="460" ht="15.75" customHeight="1">
      <c r="A460" s="403" t="s">
        <v>811</v>
      </c>
      <c r="B460" s="404">
        <v>7060.73</v>
      </c>
      <c r="C460" s="470">
        <v>7089.52</v>
      </c>
      <c r="D460" s="470">
        <v>7118.4</v>
      </c>
      <c r="E460" s="470">
        <v>7051.69</v>
      </c>
      <c r="F460" s="471"/>
      <c r="G460" s="472">
        <v>-0.0041</v>
      </c>
      <c r="J460" s="473" t="s">
        <v>811</v>
      </c>
      <c r="K460" s="406">
        <v>76.4</v>
      </c>
      <c r="L460" s="474">
        <v>76.2</v>
      </c>
      <c r="M460" s="474">
        <v>76.8</v>
      </c>
      <c r="N460" s="474">
        <v>76.0</v>
      </c>
      <c r="O460" s="474" t="s">
        <v>3033</v>
      </c>
      <c r="P460" s="475">
        <v>-0.0013</v>
      </c>
      <c r="Q460" s="56"/>
    </row>
    <row r="461" ht="15.75" customHeight="1">
      <c r="A461" s="403" t="s">
        <v>812</v>
      </c>
      <c r="B461" s="404">
        <v>7089.52</v>
      </c>
      <c r="C461" s="470">
        <v>7085.94</v>
      </c>
      <c r="D461" s="470">
        <v>7114.2</v>
      </c>
      <c r="E461" s="470">
        <v>7080.97</v>
      </c>
      <c r="F461" s="471"/>
      <c r="G461" s="472">
        <v>5.0E-4</v>
      </c>
      <c r="J461" s="473" t="s">
        <v>812</v>
      </c>
      <c r="K461" s="406">
        <v>76.5</v>
      </c>
      <c r="L461" s="474">
        <v>77.0</v>
      </c>
      <c r="M461" s="474">
        <v>77.0</v>
      </c>
      <c r="N461" s="474">
        <v>76.0</v>
      </c>
      <c r="O461" s="474" t="s">
        <v>3034</v>
      </c>
      <c r="P461" s="475">
        <v>-0.0039</v>
      </c>
      <c r="Q461" s="56"/>
    </row>
    <row r="462" ht="15.75" customHeight="1">
      <c r="A462" s="403" t="s">
        <v>813</v>
      </c>
      <c r="B462" s="404">
        <v>7085.94</v>
      </c>
      <c r="C462" s="470">
        <v>7081.38</v>
      </c>
      <c r="D462" s="470">
        <v>7100.97</v>
      </c>
      <c r="E462" s="470">
        <v>7078.52</v>
      </c>
      <c r="F462" s="471"/>
      <c r="G462" s="472">
        <v>6.0E-4</v>
      </c>
      <c r="J462" s="473" t="s">
        <v>813</v>
      </c>
      <c r="K462" s="406">
        <v>76.8</v>
      </c>
      <c r="L462" s="474">
        <v>76.1</v>
      </c>
      <c r="M462" s="474">
        <v>77.0</v>
      </c>
      <c r="N462" s="474">
        <v>76.1</v>
      </c>
      <c r="O462" s="474" t="s">
        <v>3035</v>
      </c>
      <c r="P462" s="475">
        <v>0.0052</v>
      </c>
      <c r="Q462" s="56"/>
    </row>
    <row r="463" ht="15.75" customHeight="1">
      <c r="A463" s="403" t="s">
        <v>814</v>
      </c>
      <c r="B463" s="404">
        <v>7081.38</v>
      </c>
      <c r="C463" s="470">
        <v>7072.78</v>
      </c>
      <c r="D463" s="470">
        <v>7098.46</v>
      </c>
      <c r="E463" s="470">
        <v>7065.62</v>
      </c>
      <c r="F463" s="471"/>
      <c r="G463" s="472">
        <v>0.0012</v>
      </c>
      <c r="J463" s="473" t="s">
        <v>814</v>
      </c>
      <c r="K463" s="406">
        <v>76.4</v>
      </c>
      <c r="L463" s="474">
        <v>76.3</v>
      </c>
      <c r="M463" s="474">
        <v>77.3</v>
      </c>
      <c r="N463" s="474">
        <v>75.8</v>
      </c>
      <c r="O463" s="474" t="s">
        <v>3036</v>
      </c>
      <c r="P463" s="475">
        <v>0.0013</v>
      </c>
      <c r="Q463" s="56"/>
    </row>
    <row r="464" ht="15.75" customHeight="1">
      <c r="A464" s="403" t="s">
        <v>815</v>
      </c>
      <c r="B464" s="404">
        <v>7072.78</v>
      </c>
      <c r="C464" s="470">
        <v>7051.8</v>
      </c>
      <c r="D464" s="470">
        <v>7085.24</v>
      </c>
      <c r="E464" s="470">
        <v>7051.65</v>
      </c>
      <c r="F464" s="471"/>
      <c r="G464" s="472">
        <v>0.003</v>
      </c>
      <c r="J464" s="473" t="s">
        <v>815</v>
      </c>
      <c r="K464" s="406">
        <v>76.3</v>
      </c>
      <c r="L464" s="474">
        <v>76.0</v>
      </c>
      <c r="M464" s="474">
        <v>76.5</v>
      </c>
      <c r="N464" s="474">
        <v>75.5</v>
      </c>
      <c r="O464" s="474" t="s">
        <v>3037</v>
      </c>
      <c r="P464" s="475">
        <v>0.0053</v>
      </c>
      <c r="Q464" s="56"/>
    </row>
    <row r="465" ht="15.75" customHeight="1">
      <c r="A465" s="403" t="s">
        <v>816</v>
      </c>
      <c r="B465" s="404">
        <v>7051.8</v>
      </c>
      <c r="C465" s="470">
        <v>7064.29</v>
      </c>
      <c r="D465" s="470">
        <v>7107.92</v>
      </c>
      <c r="E465" s="470">
        <v>7043.7</v>
      </c>
      <c r="F465" s="471"/>
      <c r="G465" s="472">
        <v>-0.0018</v>
      </c>
      <c r="J465" s="473" t="s">
        <v>816</v>
      </c>
      <c r="K465" s="406">
        <v>75.9</v>
      </c>
      <c r="L465" s="474">
        <v>76.2</v>
      </c>
      <c r="M465" s="474">
        <v>76.5</v>
      </c>
      <c r="N465" s="474">
        <v>75.7</v>
      </c>
      <c r="O465" s="474" t="s">
        <v>3038</v>
      </c>
      <c r="P465" s="475">
        <v>-0.0039</v>
      </c>
      <c r="Q465" s="56"/>
    </row>
    <row r="466" ht="15.75" customHeight="1">
      <c r="A466" s="403" t="s">
        <v>817</v>
      </c>
      <c r="B466" s="404">
        <v>7064.29</v>
      </c>
      <c r="C466" s="470">
        <v>7023.52</v>
      </c>
      <c r="D466" s="470">
        <v>7082.58</v>
      </c>
      <c r="E466" s="470">
        <v>7023.52</v>
      </c>
      <c r="F466" s="471"/>
      <c r="G466" s="472">
        <v>0.0058</v>
      </c>
      <c r="J466" s="473" t="s">
        <v>817</v>
      </c>
      <c r="K466" s="406">
        <v>76.2</v>
      </c>
      <c r="L466" s="474">
        <v>76.0</v>
      </c>
      <c r="M466" s="474">
        <v>76.5</v>
      </c>
      <c r="N466" s="474">
        <v>75.5</v>
      </c>
      <c r="O466" s="474" t="s">
        <v>3039</v>
      </c>
      <c r="P466" s="475">
        <v>0.0093</v>
      </c>
      <c r="Q466" s="56"/>
    </row>
    <row r="467" ht="15.75" customHeight="1">
      <c r="A467" s="403" t="s">
        <v>818</v>
      </c>
      <c r="B467" s="404">
        <v>7023.52</v>
      </c>
      <c r="C467" s="470">
        <v>7016.75</v>
      </c>
      <c r="D467" s="470">
        <v>7036.42</v>
      </c>
      <c r="E467" s="470">
        <v>6996.95</v>
      </c>
      <c r="F467" s="471"/>
      <c r="G467" s="472">
        <v>0.001</v>
      </c>
      <c r="J467" s="473" t="s">
        <v>818</v>
      </c>
      <c r="K467" s="406">
        <v>75.5</v>
      </c>
      <c r="L467" s="474">
        <v>76.5</v>
      </c>
      <c r="M467" s="474">
        <v>77.2</v>
      </c>
      <c r="N467" s="474">
        <v>75.1</v>
      </c>
      <c r="O467" s="474" t="s">
        <v>3040</v>
      </c>
      <c r="P467" s="475">
        <v>-0.0169</v>
      </c>
      <c r="Q467" s="56"/>
    </row>
    <row r="468" ht="15.75" customHeight="1">
      <c r="A468" s="403" t="s">
        <v>819</v>
      </c>
      <c r="B468" s="404">
        <v>7016.75</v>
      </c>
      <c r="C468" s="470">
        <v>6997.6</v>
      </c>
      <c r="D468" s="470">
        <v>7056.94</v>
      </c>
      <c r="E468" s="470">
        <v>6997.56</v>
      </c>
      <c r="F468" s="471"/>
      <c r="G468" s="472">
        <v>0.0027</v>
      </c>
      <c r="J468" s="473" t="s">
        <v>819</v>
      </c>
      <c r="K468" s="406">
        <v>76.8</v>
      </c>
      <c r="L468" s="474">
        <v>77.4</v>
      </c>
      <c r="M468" s="474">
        <v>77.6</v>
      </c>
      <c r="N468" s="474">
        <v>76.5</v>
      </c>
      <c r="O468" s="474" t="s">
        <v>3041</v>
      </c>
      <c r="P468" s="475">
        <v>-0.0039</v>
      </c>
      <c r="Q468" s="56"/>
    </row>
    <row r="469" ht="15.75" customHeight="1">
      <c r="A469" s="403" t="s">
        <v>820</v>
      </c>
      <c r="B469" s="404">
        <v>6997.6</v>
      </c>
      <c r="C469" s="470">
        <v>6926.29</v>
      </c>
      <c r="D469" s="470">
        <v>7007.15</v>
      </c>
      <c r="E469" s="470">
        <v>6926.29</v>
      </c>
      <c r="F469" s="471"/>
      <c r="G469" s="472">
        <v>0.0103</v>
      </c>
      <c r="J469" s="473" t="s">
        <v>820</v>
      </c>
      <c r="K469" s="406">
        <v>77.1</v>
      </c>
      <c r="L469" s="474">
        <v>74.7</v>
      </c>
      <c r="M469" s="474">
        <v>77.5</v>
      </c>
      <c r="N469" s="474">
        <v>74.7</v>
      </c>
      <c r="O469" s="474" t="s">
        <v>3042</v>
      </c>
      <c r="P469" s="475">
        <v>0.0185</v>
      </c>
      <c r="Q469" s="56"/>
    </row>
    <row r="470" ht="15.75" customHeight="1">
      <c r="A470" s="403" t="s">
        <v>821</v>
      </c>
      <c r="B470" s="404">
        <v>6926.29</v>
      </c>
      <c r="C470" s="470">
        <v>6991.55</v>
      </c>
      <c r="D470" s="470">
        <v>7007.55</v>
      </c>
      <c r="E470" s="470">
        <v>6924.25</v>
      </c>
      <c r="F470" s="471"/>
      <c r="G470" s="472">
        <v>-0.0093</v>
      </c>
      <c r="J470" s="473" t="s">
        <v>821</v>
      </c>
      <c r="K470" s="406">
        <v>75.7</v>
      </c>
      <c r="L470" s="474">
        <v>76.1</v>
      </c>
      <c r="M470" s="474">
        <v>76.3</v>
      </c>
      <c r="N470" s="474">
        <v>75.5</v>
      </c>
      <c r="O470" s="474" t="s">
        <v>3043</v>
      </c>
      <c r="P470" s="475">
        <v>-0.0039</v>
      </c>
      <c r="Q470" s="56"/>
    </row>
    <row r="471" ht="15.75" customHeight="1">
      <c r="A471" s="403" t="s">
        <v>822</v>
      </c>
      <c r="B471" s="404">
        <v>6991.55</v>
      </c>
      <c r="C471" s="470">
        <v>7027.55</v>
      </c>
      <c r="D471" s="470">
        <v>7052.68</v>
      </c>
      <c r="E471" s="470">
        <v>6986.96</v>
      </c>
      <c r="F471" s="471"/>
      <c r="G471" s="472">
        <v>-0.0051</v>
      </c>
      <c r="J471" s="473" t="s">
        <v>822</v>
      </c>
      <c r="K471" s="406">
        <v>76.0</v>
      </c>
      <c r="L471" s="474">
        <v>77.5</v>
      </c>
      <c r="M471" s="474">
        <v>77.5</v>
      </c>
      <c r="N471" s="474">
        <v>75.3</v>
      </c>
      <c r="O471" s="474" t="s">
        <v>3044</v>
      </c>
      <c r="P471" s="475">
        <v>-0.0181</v>
      </c>
      <c r="Q471" s="56"/>
    </row>
    <row r="472" ht="15.75" customHeight="1">
      <c r="A472" s="403" t="s">
        <v>823</v>
      </c>
      <c r="B472" s="404">
        <v>7027.55</v>
      </c>
      <c r="C472" s="470">
        <v>7032.44</v>
      </c>
      <c r="D472" s="470">
        <v>7060.64</v>
      </c>
      <c r="E472" s="470">
        <v>7025.01</v>
      </c>
      <c r="F472" s="471"/>
      <c r="G472" s="472">
        <v>-7.0E-4</v>
      </c>
      <c r="J472" s="473" t="s">
        <v>823</v>
      </c>
      <c r="K472" s="406">
        <v>77.4</v>
      </c>
      <c r="L472" s="474">
        <v>79.9</v>
      </c>
      <c r="M472" s="474">
        <v>79.9</v>
      </c>
      <c r="N472" s="474">
        <v>76.8</v>
      </c>
      <c r="O472" s="474" t="s">
        <v>3045</v>
      </c>
      <c r="P472" s="475">
        <v>-0.0178</v>
      </c>
      <c r="Q472" s="56"/>
    </row>
    <row r="473" ht="15.75" customHeight="1">
      <c r="A473" s="403" t="s">
        <v>824</v>
      </c>
      <c r="B473" s="404">
        <v>7032.44</v>
      </c>
      <c r="C473" s="470">
        <v>7032.57</v>
      </c>
      <c r="D473" s="470">
        <v>7072.29</v>
      </c>
      <c r="E473" s="470">
        <v>7032.44</v>
      </c>
      <c r="F473" s="471"/>
      <c r="G473" s="472">
        <v>0.0</v>
      </c>
      <c r="J473" s="473" t="s">
        <v>824</v>
      </c>
      <c r="K473" s="406">
        <v>78.8</v>
      </c>
      <c r="L473" s="474">
        <v>79.4</v>
      </c>
      <c r="M473" s="474">
        <v>79.9</v>
      </c>
      <c r="N473" s="474">
        <v>78.1</v>
      </c>
      <c r="O473" s="474" t="s">
        <v>3046</v>
      </c>
      <c r="P473" s="475">
        <v>-0.0038</v>
      </c>
      <c r="Q473" s="56"/>
    </row>
    <row r="474" ht="15.75" customHeight="1">
      <c r="A474" s="403" t="s">
        <v>825</v>
      </c>
      <c r="B474" s="404">
        <v>7032.57</v>
      </c>
      <c r="C474" s="470">
        <v>7019.25</v>
      </c>
      <c r="D474" s="470">
        <v>7078.73</v>
      </c>
      <c r="E474" s="470">
        <v>7019.25</v>
      </c>
      <c r="F474" s="471"/>
      <c r="G474" s="472">
        <v>0.0019</v>
      </c>
      <c r="J474" s="473" t="s">
        <v>825</v>
      </c>
      <c r="K474" s="406">
        <v>79.1</v>
      </c>
      <c r="L474" s="474">
        <v>77.9</v>
      </c>
      <c r="M474" s="474">
        <v>79.4</v>
      </c>
      <c r="N474" s="474">
        <v>76.6</v>
      </c>
      <c r="O474" s="474" t="s">
        <v>3047</v>
      </c>
      <c r="P474" s="475">
        <v>0.0246</v>
      </c>
      <c r="Q474" s="56"/>
    </row>
    <row r="475" ht="15.75" customHeight="1">
      <c r="A475" s="403" t="s">
        <v>826</v>
      </c>
      <c r="B475" s="404">
        <v>7019.25</v>
      </c>
      <c r="C475" s="470">
        <v>7073.0</v>
      </c>
      <c r="D475" s="470">
        <v>7101.56</v>
      </c>
      <c r="E475" s="470">
        <v>7015.16</v>
      </c>
      <c r="F475" s="471"/>
      <c r="G475" s="472">
        <v>-0.0076</v>
      </c>
      <c r="J475" s="473" t="s">
        <v>826</v>
      </c>
      <c r="K475" s="406">
        <v>77.2</v>
      </c>
      <c r="L475" s="474">
        <v>77.2</v>
      </c>
      <c r="M475" s="474">
        <v>78.6</v>
      </c>
      <c r="N475" s="474">
        <v>76.5</v>
      </c>
      <c r="O475" s="474" t="s">
        <v>3048</v>
      </c>
      <c r="P475" s="475">
        <v>-0.009</v>
      </c>
      <c r="Q475" s="56"/>
    </row>
    <row r="476" ht="15.75" customHeight="1">
      <c r="A476" s="403" t="s">
        <v>827</v>
      </c>
      <c r="B476" s="404">
        <v>7073.0</v>
      </c>
      <c r="C476" s="470">
        <v>7105.69</v>
      </c>
      <c r="D476" s="470">
        <v>7133.79</v>
      </c>
      <c r="E476" s="470">
        <v>7069.06</v>
      </c>
      <c r="F476" s="471"/>
      <c r="G476" s="472">
        <v>-0.0046</v>
      </c>
      <c r="J476" s="473" t="s">
        <v>827</v>
      </c>
      <c r="K476" s="406">
        <v>77.9</v>
      </c>
      <c r="L476" s="474">
        <v>77.8</v>
      </c>
      <c r="M476" s="474">
        <v>79.2</v>
      </c>
      <c r="N476" s="474">
        <v>76.2</v>
      </c>
      <c r="O476" s="474" t="s">
        <v>3049</v>
      </c>
      <c r="P476" s="475">
        <v>-0.0013</v>
      </c>
      <c r="Q476" s="56"/>
    </row>
    <row r="477" ht="15.75" customHeight="1">
      <c r="A477" s="403" t="s">
        <v>828</v>
      </c>
      <c r="B477" s="404">
        <v>7105.69</v>
      </c>
      <c r="C477" s="470">
        <v>7089.43</v>
      </c>
      <c r="D477" s="470">
        <v>7136.31</v>
      </c>
      <c r="E477" s="470">
        <v>7089.43</v>
      </c>
      <c r="F477" s="471"/>
      <c r="G477" s="472">
        <v>0.0023</v>
      </c>
      <c r="J477" s="473" t="s">
        <v>828</v>
      </c>
      <c r="K477" s="406">
        <v>78.0</v>
      </c>
      <c r="L477" s="474">
        <v>78.7</v>
      </c>
      <c r="M477" s="474">
        <v>79.2</v>
      </c>
      <c r="N477" s="474">
        <v>77.8</v>
      </c>
      <c r="O477" s="474" t="s">
        <v>3050</v>
      </c>
      <c r="P477" s="475">
        <v>-0.0038</v>
      </c>
      <c r="Q477" s="56"/>
    </row>
    <row r="478" ht="15.75" customHeight="1">
      <c r="A478" s="403" t="s">
        <v>829</v>
      </c>
      <c r="B478" s="404">
        <v>7089.43</v>
      </c>
      <c r="C478" s="470">
        <v>7055.7</v>
      </c>
      <c r="D478" s="470">
        <v>7098.42</v>
      </c>
      <c r="E478" s="470">
        <v>7055.7</v>
      </c>
      <c r="F478" s="471"/>
      <c r="G478" s="472">
        <v>0.0048</v>
      </c>
      <c r="J478" s="473" t="s">
        <v>829</v>
      </c>
      <c r="K478" s="406">
        <v>78.3</v>
      </c>
      <c r="L478" s="474">
        <v>77.9</v>
      </c>
      <c r="M478" s="474">
        <v>79.9</v>
      </c>
      <c r="N478" s="474">
        <v>77.8</v>
      </c>
      <c r="O478" s="474" t="s">
        <v>3051</v>
      </c>
      <c r="P478" s="475">
        <v>0.0142</v>
      </c>
      <c r="Q478" s="56"/>
    </row>
    <row r="479" ht="15.75" customHeight="1">
      <c r="A479" s="403" t="s">
        <v>830</v>
      </c>
      <c r="B479" s="404">
        <v>7055.7</v>
      </c>
      <c r="C479" s="470">
        <v>7055.27</v>
      </c>
      <c r="D479" s="470">
        <v>7104.18</v>
      </c>
      <c r="E479" s="470">
        <v>7055.27</v>
      </c>
      <c r="F479" s="471"/>
      <c r="G479" s="472">
        <v>1.0E-4</v>
      </c>
      <c r="J479" s="473" t="s">
        <v>830</v>
      </c>
      <c r="K479" s="406">
        <v>77.2</v>
      </c>
      <c r="L479" s="474">
        <v>76.2</v>
      </c>
      <c r="M479" s="474">
        <v>78.2</v>
      </c>
      <c r="N479" s="474">
        <v>76.2</v>
      </c>
      <c r="O479" s="474" t="s">
        <v>3052</v>
      </c>
      <c r="P479" s="475">
        <v>0.0145</v>
      </c>
      <c r="Q479" s="56"/>
    </row>
    <row r="480" ht="15.75" customHeight="1">
      <c r="A480" s="403" t="s">
        <v>831</v>
      </c>
      <c r="B480" s="404">
        <v>7055.27</v>
      </c>
      <c r="C480" s="470">
        <v>7019.59</v>
      </c>
      <c r="D480" s="470">
        <v>7066.82</v>
      </c>
      <c r="E480" s="470">
        <v>7019.59</v>
      </c>
      <c r="F480" s="471"/>
      <c r="G480" s="472">
        <v>0.0051</v>
      </c>
      <c r="J480" s="473" t="s">
        <v>831</v>
      </c>
      <c r="K480" s="406">
        <v>76.1</v>
      </c>
      <c r="L480" s="474">
        <v>75.3</v>
      </c>
      <c r="M480" s="474">
        <v>77.7</v>
      </c>
      <c r="N480" s="474">
        <v>75.3</v>
      </c>
      <c r="O480" s="474" t="s">
        <v>3053</v>
      </c>
      <c r="P480" s="475">
        <v>0.012</v>
      </c>
      <c r="Q480" s="56"/>
    </row>
    <row r="481" ht="15.75" customHeight="1">
      <c r="A481" s="403" t="s">
        <v>832</v>
      </c>
      <c r="B481" s="404">
        <v>7019.59</v>
      </c>
      <c r="C481" s="470">
        <v>7017.22</v>
      </c>
      <c r="D481" s="470">
        <v>7072.96</v>
      </c>
      <c r="E481" s="470">
        <v>7017.22</v>
      </c>
      <c r="F481" s="471"/>
      <c r="G481" s="472">
        <v>3.0E-4</v>
      </c>
      <c r="J481" s="473" t="s">
        <v>832</v>
      </c>
      <c r="K481" s="406">
        <v>75.2</v>
      </c>
      <c r="L481" s="474">
        <v>74.0</v>
      </c>
      <c r="M481" s="474">
        <v>75.7</v>
      </c>
      <c r="N481" s="474">
        <v>74.0</v>
      </c>
      <c r="O481" s="474" t="s">
        <v>3054</v>
      </c>
      <c r="P481" s="475">
        <v>0.0094</v>
      </c>
      <c r="Q481" s="56"/>
    </row>
    <row r="482" ht="15.75" customHeight="1">
      <c r="A482" s="403" t="s">
        <v>833</v>
      </c>
      <c r="B482" s="404">
        <v>7017.22</v>
      </c>
      <c r="C482" s="470">
        <v>6996.06</v>
      </c>
      <c r="D482" s="470">
        <v>7036.14</v>
      </c>
      <c r="E482" s="470">
        <v>6994.96</v>
      </c>
      <c r="F482" s="471"/>
      <c r="G482" s="472">
        <v>0.003</v>
      </c>
      <c r="J482" s="473" t="s">
        <v>833</v>
      </c>
      <c r="K482" s="406">
        <v>74.5</v>
      </c>
      <c r="L482" s="474">
        <v>74.0</v>
      </c>
      <c r="M482" s="474">
        <v>75.0</v>
      </c>
      <c r="N482" s="474">
        <v>73.3</v>
      </c>
      <c r="O482" s="474" t="s">
        <v>3055</v>
      </c>
      <c r="P482" s="475">
        <v>0.0136</v>
      </c>
      <c r="Q482" s="56"/>
    </row>
    <row r="483" ht="15.75" customHeight="1">
      <c r="A483" s="403" t="s">
        <v>834</v>
      </c>
      <c r="B483" s="404">
        <v>6996.06</v>
      </c>
      <c r="C483" s="470">
        <v>7049.15</v>
      </c>
      <c r="D483" s="470">
        <v>7090.39</v>
      </c>
      <c r="E483" s="470">
        <v>6988.66</v>
      </c>
      <c r="F483" s="471"/>
      <c r="G483" s="472">
        <v>-0.0075</v>
      </c>
      <c r="J483" s="473" t="s">
        <v>834</v>
      </c>
      <c r="K483" s="406">
        <v>73.5</v>
      </c>
      <c r="L483" s="474">
        <v>75.8</v>
      </c>
      <c r="M483" s="474">
        <v>75.9</v>
      </c>
      <c r="N483" s="474">
        <v>72.1</v>
      </c>
      <c r="O483" s="474" t="s">
        <v>3056</v>
      </c>
      <c r="P483" s="475">
        <v>-0.0252</v>
      </c>
      <c r="Q483" s="56"/>
    </row>
    <row r="484" ht="15.75" customHeight="1">
      <c r="A484" s="403" t="s">
        <v>835</v>
      </c>
      <c r="B484" s="404">
        <v>7049.15</v>
      </c>
      <c r="C484" s="470">
        <v>6994.15</v>
      </c>
      <c r="D484" s="470">
        <v>7098.52</v>
      </c>
      <c r="E484" s="470">
        <v>6994.15</v>
      </c>
      <c r="F484" s="471"/>
      <c r="G484" s="472">
        <v>0.0079</v>
      </c>
      <c r="J484" s="473" t="s">
        <v>835</v>
      </c>
      <c r="K484" s="406">
        <v>75.4</v>
      </c>
      <c r="L484" s="474">
        <v>76.9</v>
      </c>
      <c r="M484" s="474">
        <v>77.6</v>
      </c>
      <c r="N484" s="474">
        <v>75.3</v>
      </c>
      <c r="O484" s="474" t="s">
        <v>3057</v>
      </c>
      <c r="P484" s="475">
        <v>-0.0053</v>
      </c>
      <c r="Q484" s="56"/>
    </row>
    <row r="485" ht="15.75" customHeight="1">
      <c r="A485" s="403" t="s">
        <v>836</v>
      </c>
      <c r="B485" s="404">
        <v>6994.15</v>
      </c>
      <c r="C485" s="470">
        <v>6932.61</v>
      </c>
      <c r="D485" s="470">
        <v>7000.26</v>
      </c>
      <c r="E485" s="470">
        <v>6927.08</v>
      </c>
      <c r="F485" s="471"/>
      <c r="G485" s="472">
        <v>0.001</v>
      </c>
      <c r="J485" s="473" t="s">
        <v>836</v>
      </c>
      <c r="K485" s="406">
        <v>75.8</v>
      </c>
      <c r="L485" s="474">
        <v>73.3</v>
      </c>
      <c r="M485" s="474">
        <v>77.1</v>
      </c>
      <c r="N485" s="474">
        <v>72.7</v>
      </c>
      <c r="O485" s="474" t="s">
        <v>3058</v>
      </c>
      <c r="P485" s="475">
        <v>0.0355</v>
      </c>
      <c r="Q485" s="56"/>
    </row>
    <row r="486" ht="15.75" customHeight="1">
      <c r="A486" s="403" t="s">
        <v>837</v>
      </c>
      <c r="B486" s="404">
        <v>6987.45</v>
      </c>
      <c r="C486" s="470">
        <v>6929.93</v>
      </c>
      <c r="D486" s="470">
        <v>7003.89</v>
      </c>
      <c r="E486" s="470">
        <v>6929.84</v>
      </c>
      <c r="F486" s="471"/>
      <c r="G486" s="472">
        <v>0.0083</v>
      </c>
      <c r="J486" s="473" t="s">
        <v>837</v>
      </c>
      <c r="K486" s="406">
        <v>73.2</v>
      </c>
      <c r="L486" s="474">
        <v>72.4</v>
      </c>
      <c r="M486" s="474">
        <v>73.6</v>
      </c>
      <c r="N486" s="474">
        <v>72.1</v>
      </c>
      <c r="O486" s="474" t="s">
        <v>3059</v>
      </c>
      <c r="P486" s="475">
        <v>0.0055</v>
      </c>
      <c r="Q486" s="56"/>
    </row>
    <row r="487" ht="15.75" customHeight="1">
      <c r="A487" s="403" t="s">
        <v>838</v>
      </c>
      <c r="B487" s="404">
        <v>6929.93</v>
      </c>
      <c r="C487" s="470">
        <v>6892.99</v>
      </c>
      <c r="D487" s="470">
        <v>6947.42</v>
      </c>
      <c r="E487" s="470">
        <v>6892.99</v>
      </c>
      <c r="F487" s="471"/>
      <c r="G487" s="472">
        <v>0.0054</v>
      </c>
      <c r="J487" s="473" t="s">
        <v>838</v>
      </c>
      <c r="K487" s="406">
        <v>72.8</v>
      </c>
      <c r="L487" s="474">
        <v>72.4</v>
      </c>
      <c r="M487" s="474">
        <v>72.9</v>
      </c>
      <c r="N487" s="474">
        <v>72.0</v>
      </c>
      <c r="O487" s="474" t="s">
        <v>3060</v>
      </c>
      <c r="P487" s="475">
        <v>0.0125</v>
      </c>
      <c r="Q487" s="56"/>
    </row>
    <row r="488" ht="15.75" customHeight="1">
      <c r="A488" s="403" t="s">
        <v>839</v>
      </c>
      <c r="B488" s="404">
        <v>6892.99</v>
      </c>
      <c r="C488" s="470">
        <v>6882.3</v>
      </c>
      <c r="D488" s="470">
        <v>6899.37</v>
      </c>
      <c r="E488" s="470">
        <v>6853.7</v>
      </c>
      <c r="F488" s="471"/>
      <c r="G488" s="472">
        <v>0.0016</v>
      </c>
      <c r="J488" s="473" t="s">
        <v>839</v>
      </c>
      <c r="K488" s="406">
        <v>71.9</v>
      </c>
      <c r="L488" s="474">
        <v>71.4</v>
      </c>
      <c r="M488" s="474">
        <v>72.5</v>
      </c>
      <c r="N488" s="474">
        <v>71.4</v>
      </c>
      <c r="O488" s="474" t="s">
        <v>3061</v>
      </c>
      <c r="P488" s="475">
        <v>0.007</v>
      </c>
      <c r="Q488" s="56"/>
    </row>
    <row r="489" ht="15.75" customHeight="1">
      <c r="A489" s="403" t="s">
        <v>840</v>
      </c>
      <c r="B489" s="404">
        <v>6882.3</v>
      </c>
      <c r="C489" s="470">
        <v>6853.13</v>
      </c>
      <c r="D489" s="470">
        <v>6923.44</v>
      </c>
      <c r="E489" s="470">
        <v>6853.13</v>
      </c>
      <c r="F489" s="471"/>
      <c r="G489" s="472">
        <v>0.0043</v>
      </c>
      <c r="J489" s="473" t="s">
        <v>840</v>
      </c>
      <c r="K489" s="406">
        <v>71.4</v>
      </c>
      <c r="L489" s="474">
        <v>72.0</v>
      </c>
      <c r="M489" s="474">
        <v>72.5</v>
      </c>
      <c r="N489" s="474">
        <v>71.1</v>
      </c>
      <c r="O489" s="474" t="s">
        <v>3062</v>
      </c>
      <c r="P489" s="475">
        <v>0.0</v>
      </c>
      <c r="Q489" s="56"/>
    </row>
    <row r="490" ht="15.75" customHeight="1">
      <c r="A490" s="403" t="s">
        <v>841</v>
      </c>
      <c r="B490" s="404">
        <v>6853.13</v>
      </c>
      <c r="C490" s="470">
        <v>6756.65</v>
      </c>
      <c r="D490" s="470">
        <v>6861.39</v>
      </c>
      <c r="E490" s="470">
        <v>6756.65</v>
      </c>
      <c r="F490" s="471"/>
      <c r="G490" s="472">
        <v>0.0143</v>
      </c>
      <c r="J490" s="473" t="s">
        <v>841</v>
      </c>
      <c r="K490" s="406">
        <v>71.4</v>
      </c>
      <c r="L490" s="474">
        <v>72.0</v>
      </c>
      <c r="M490" s="474">
        <v>72.0</v>
      </c>
      <c r="N490" s="474">
        <v>71.0</v>
      </c>
      <c r="O490" s="474" t="s">
        <v>3063</v>
      </c>
      <c r="P490" s="475">
        <v>0.0042</v>
      </c>
      <c r="Q490" s="56"/>
    </row>
    <row r="491" ht="15.75" customHeight="1">
      <c r="A491" s="403" t="s">
        <v>842</v>
      </c>
      <c r="B491" s="404">
        <v>6756.65</v>
      </c>
      <c r="C491" s="470">
        <v>6731.14</v>
      </c>
      <c r="D491" s="470">
        <v>6761.65</v>
      </c>
      <c r="E491" s="470">
        <v>6731.14</v>
      </c>
      <c r="F491" s="471"/>
      <c r="G491" s="472">
        <v>0.0038</v>
      </c>
      <c r="J491" s="473" t="s">
        <v>842</v>
      </c>
      <c r="K491" s="406">
        <v>71.1</v>
      </c>
      <c r="L491" s="474">
        <v>70.5</v>
      </c>
      <c r="M491" s="474">
        <v>71.5</v>
      </c>
      <c r="N491" s="474">
        <v>70.2</v>
      </c>
      <c r="O491" s="474" t="s">
        <v>3064</v>
      </c>
      <c r="P491" s="475">
        <v>0.0085</v>
      </c>
      <c r="Q491" s="56"/>
    </row>
    <row r="492" ht="15.75" customHeight="1">
      <c r="A492" s="403" t="s">
        <v>843</v>
      </c>
      <c r="B492" s="404">
        <v>6731.14</v>
      </c>
      <c r="C492" s="470">
        <v>6742.63</v>
      </c>
      <c r="D492" s="470">
        <v>6777.83</v>
      </c>
      <c r="E492" s="470">
        <v>6721.72</v>
      </c>
      <c r="F492" s="471"/>
      <c r="G492" s="472">
        <v>-0.0017</v>
      </c>
      <c r="J492" s="473" t="s">
        <v>843</v>
      </c>
      <c r="K492" s="406">
        <v>70.5</v>
      </c>
      <c r="L492" s="474">
        <v>70.6</v>
      </c>
      <c r="M492" s="474">
        <v>71.0</v>
      </c>
      <c r="N492" s="474">
        <v>70.4</v>
      </c>
      <c r="O492" s="474" t="s">
        <v>3065</v>
      </c>
      <c r="P492" s="475">
        <v>0.0014</v>
      </c>
      <c r="Q492" s="56"/>
    </row>
    <row r="493" ht="15.75" customHeight="1">
      <c r="A493" s="403" t="s">
        <v>844</v>
      </c>
      <c r="B493" s="404">
        <v>6742.63</v>
      </c>
      <c r="C493" s="470">
        <v>6669.21</v>
      </c>
      <c r="D493" s="470">
        <v>6748.37</v>
      </c>
      <c r="E493" s="470">
        <v>6669.21</v>
      </c>
      <c r="F493" s="471"/>
      <c r="G493" s="472">
        <v>0.011</v>
      </c>
      <c r="J493" s="473" t="s">
        <v>844</v>
      </c>
      <c r="K493" s="406">
        <v>70.4</v>
      </c>
      <c r="L493" s="474">
        <v>70.3</v>
      </c>
      <c r="M493" s="474">
        <v>71.2</v>
      </c>
      <c r="N493" s="474">
        <v>70.2</v>
      </c>
      <c r="O493" s="474" t="s">
        <v>3066</v>
      </c>
      <c r="P493" s="475">
        <v>0.0014</v>
      </c>
      <c r="Q493" s="56"/>
    </row>
    <row r="494" ht="15.75" customHeight="1">
      <c r="A494" s="403" t="s">
        <v>845</v>
      </c>
      <c r="B494" s="404">
        <v>6669.21</v>
      </c>
      <c r="C494" s="470">
        <v>6629.87</v>
      </c>
      <c r="D494" s="470">
        <v>6694.15</v>
      </c>
      <c r="E494" s="470">
        <v>6629.87</v>
      </c>
      <c r="F494" s="471"/>
      <c r="G494" s="472">
        <v>0.0059</v>
      </c>
      <c r="J494" s="473" t="s">
        <v>845</v>
      </c>
      <c r="K494" s="406">
        <v>70.3</v>
      </c>
      <c r="L494" s="474">
        <v>70.0</v>
      </c>
      <c r="M494" s="474">
        <v>71.0</v>
      </c>
      <c r="N494" s="474">
        <v>69.7</v>
      </c>
      <c r="O494" s="474" t="s">
        <v>3067</v>
      </c>
      <c r="P494" s="475">
        <v>0.0072</v>
      </c>
      <c r="Q494" s="56"/>
    </row>
    <row r="495" ht="15.75" customHeight="1">
      <c r="A495" s="403" t="s">
        <v>846</v>
      </c>
      <c r="B495" s="404">
        <v>6629.87</v>
      </c>
      <c r="C495" s="470">
        <v>6702.61</v>
      </c>
      <c r="D495" s="470">
        <v>6717.22</v>
      </c>
      <c r="E495" s="470">
        <v>6610.17</v>
      </c>
      <c r="F495" s="471"/>
      <c r="G495" s="472">
        <v>-0.0109</v>
      </c>
      <c r="J495" s="473" t="s">
        <v>846</v>
      </c>
      <c r="K495" s="406">
        <v>69.8</v>
      </c>
      <c r="L495" s="474">
        <v>70.0</v>
      </c>
      <c r="M495" s="474">
        <v>70.5</v>
      </c>
      <c r="N495" s="474">
        <v>69.6</v>
      </c>
      <c r="O495" s="474" t="s">
        <v>3068</v>
      </c>
      <c r="P495" s="475">
        <v>0.0029</v>
      </c>
      <c r="Q495" s="56"/>
    </row>
    <row r="496" ht="15.75" customHeight="1">
      <c r="A496" s="403" t="s">
        <v>847</v>
      </c>
      <c r="B496" s="404">
        <v>6702.61</v>
      </c>
      <c r="C496" s="470">
        <v>6754.44</v>
      </c>
      <c r="D496" s="470">
        <v>6767.48</v>
      </c>
      <c r="E496" s="470">
        <v>6700.07</v>
      </c>
      <c r="F496" s="471"/>
      <c r="G496" s="472">
        <v>-0.0077</v>
      </c>
      <c r="J496" s="473" t="s">
        <v>847</v>
      </c>
      <c r="K496" s="406">
        <v>69.6</v>
      </c>
      <c r="L496" s="474">
        <v>71.1</v>
      </c>
      <c r="M496" s="474">
        <v>71.3</v>
      </c>
      <c r="N496" s="474">
        <v>69.2</v>
      </c>
      <c r="O496" s="474" t="s">
        <v>3069</v>
      </c>
      <c r="P496" s="475">
        <v>-0.0225</v>
      </c>
      <c r="Q496" s="56"/>
    </row>
    <row r="497" ht="15.75" customHeight="1">
      <c r="A497" s="403" t="s">
        <v>848</v>
      </c>
      <c r="B497" s="404">
        <v>6754.44</v>
      </c>
      <c r="C497" s="470">
        <v>6757.25</v>
      </c>
      <c r="D497" s="470">
        <v>6790.91</v>
      </c>
      <c r="E497" s="470">
        <v>6751.5</v>
      </c>
      <c r="F497" s="471"/>
      <c r="G497" s="472">
        <v>-4.0E-4</v>
      </c>
      <c r="J497" s="473" t="s">
        <v>848</v>
      </c>
      <c r="K497" s="406">
        <v>71.2</v>
      </c>
      <c r="L497" s="474">
        <v>71.4</v>
      </c>
      <c r="M497" s="474">
        <v>71.8</v>
      </c>
      <c r="N497" s="474">
        <v>71.0</v>
      </c>
      <c r="O497" s="474" t="s">
        <v>3070</v>
      </c>
      <c r="P497" s="475">
        <v>-0.0028</v>
      </c>
      <c r="Q497" s="56"/>
    </row>
    <row r="498" ht="15.75" customHeight="1">
      <c r="A498" s="403" t="s">
        <v>849</v>
      </c>
      <c r="B498" s="404">
        <v>6757.25</v>
      </c>
      <c r="C498" s="470">
        <v>6736.55</v>
      </c>
      <c r="D498" s="470">
        <v>6792.2</v>
      </c>
      <c r="E498" s="470">
        <v>6736.55</v>
      </c>
      <c r="F498" s="471"/>
      <c r="G498" s="472">
        <v>0.0031</v>
      </c>
      <c r="J498" s="473" t="s">
        <v>849</v>
      </c>
      <c r="K498" s="406">
        <v>71.4</v>
      </c>
      <c r="L498" s="474">
        <v>71.5</v>
      </c>
      <c r="M498" s="474">
        <v>72.4</v>
      </c>
      <c r="N498" s="474">
        <v>71.3</v>
      </c>
      <c r="O498" s="474" t="s">
        <v>3071</v>
      </c>
      <c r="P498" s="475">
        <v>-0.0014</v>
      </c>
      <c r="Q498" s="56"/>
    </row>
    <row r="499" ht="15.75" customHeight="1">
      <c r="A499" s="403" t="s">
        <v>850</v>
      </c>
      <c r="B499" s="404">
        <v>6736.55</v>
      </c>
      <c r="C499" s="470">
        <v>6783.19</v>
      </c>
      <c r="D499" s="470">
        <v>6794.14</v>
      </c>
      <c r="E499" s="470">
        <v>6716.55</v>
      </c>
      <c r="F499" s="471"/>
      <c r="G499" s="472">
        <v>-0.0069</v>
      </c>
      <c r="J499" s="473" t="s">
        <v>850</v>
      </c>
      <c r="K499" s="406">
        <v>71.5</v>
      </c>
      <c r="L499" s="474">
        <v>72.0</v>
      </c>
      <c r="M499" s="474">
        <v>72.3</v>
      </c>
      <c r="N499" s="474">
        <v>71.4</v>
      </c>
      <c r="O499" s="474" t="s">
        <v>3072</v>
      </c>
      <c r="P499" s="475">
        <v>-0.0111</v>
      </c>
      <c r="Q499" s="56"/>
    </row>
    <row r="500" ht="15.75" customHeight="1">
      <c r="A500" s="403" t="s">
        <v>851</v>
      </c>
      <c r="B500" s="404">
        <v>6783.19</v>
      </c>
      <c r="C500" s="470">
        <v>6868.17</v>
      </c>
      <c r="D500" s="470">
        <v>6872.82</v>
      </c>
      <c r="E500" s="470">
        <v>6774.61</v>
      </c>
      <c r="F500" s="471"/>
      <c r="G500" s="472">
        <v>-0.0124</v>
      </c>
      <c r="J500" s="473" t="s">
        <v>851</v>
      </c>
      <c r="K500" s="406">
        <v>72.3</v>
      </c>
      <c r="L500" s="474">
        <v>72.0</v>
      </c>
      <c r="M500" s="474">
        <v>73.5</v>
      </c>
      <c r="N500" s="474">
        <v>72.0</v>
      </c>
      <c r="O500" s="474" t="s">
        <v>3073</v>
      </c>
      <c r="P500" s="475">
        <v>-0.0082</v>
      </c>
      <c r="Q500" s="56"/>
    </row>
    <row r="501" ht="15.75" customHeight="1">
      <c r="A501" s="403" t="s">
        <v>852</v>
      </c>
      <c r="B501" s="404">
        <v>6868.17</v>
      </c>
      <c r="C501" s="470">
        <v>6837.8</v>
      </c>
      <c r="D501" s="470">
        <v>6876.97</v>
      </c>
      <c r="E501" s="470">
        <v>6824.63</v>
      </c>
      <c r="F501" s="471"/>
      <c r="G501" s="472">
        <v>0.0044</v>
      </c>
      <c r="J501" s="473" t="s">
        <v>852</v>
      </c>
      <c r="K501" s="406">
        <v>72.9</v>
      </c>
      <c r="L501" s="474">
        <v>71.5</v>
      </c>
      <c r="M501" s="474">
        <v>73.4</v>
      </c>
      <c r="N501" s="474">
        <v>71.5</v>
      </c>
      <c r="O501" s="474" t="s">
        <v>3074</v>
      </c>
      <c r="P501" s="475">
        <v>0.0167</v>
      </c>
      <c r="Q501" s="56"/>
    </row>
    <row r="502" ht="15.75" customHeight="1">
      <c r="A502" s="403" t="s">
        <v>853</v>
      </c>
      <c r="B502" s="404">
        <v>6837.8</v>
      </c>
      <c r="C502" s="470">
        <v>6882.02</v>
      </c>
      <c r="D502" s="470">
        <v>6923.43</v>
      </c>
      <c r="E502" s="470">
        <v>6835.37</v>
      </c>
      <c r="F502" s="471"/>
      <c r="G502" s="472">
        <v>-0.0064</v>
      </c>
      <c r="J502" s="473" t="s">
        <v>853</v>
      </c>
      <c r="K502" s="406">
        <v>71.7</v>
      </c>
      <c r="L502" s="474">
        <v>72.5</v>
      </c>
      <c r="M502" s="474">
        <v>72.5</v>
      </c>
      <c r="N502" s="474">
        <v>70.5</v>
      </c>
      <c r="O502" s="474" t="s">
        <v>3075</v>
      </c>
      <c r="P502" s="475">
        <v>0.0042</v>
      </c>
      <c r="Q502" s="56"/>
    </row>
    <row r="503" ht="15.75" customHeight="1">
      <c r="A503" s="403" t="s">
        <v>854</v>
      </c>
      <c r="B503" s="404">
        <v>6882.02</v>
      </c>
      <c r="C503" s="470">
        <v>6920.35</v>
      </c>
      <c r="D503" s="470">
        <v>6929.96</v>
      </c>
      <c r="E503" s="470">
        <v>6855.76</v>
      </c>
      <c r="F503" s="471"/>
      <c r="G503" s="472">
        <v>-0.0055</v>
      </c>
      <c r="J503" s="473" t="s">
        <v>854</v>
      </c>
      <c r="K503" s="406">
        <v>71.4</v>
      </c>
      <c r="L503" s="474">
        <v>72.4</v>
      </c>
      <c r="M503" s="474">
        <v>72.4</v>
      </c>
      <c r="N503" s="474">
        <v>70.7</v>
      </c>
      <c r="O503" s="474" t="s">
        <v>3076</v>
      </c>
      <c r="P503" s="475">
        <v>-0.0083</v>
      </c>
      <c r="Q503" s="56"/>
    </row>
    <row r="504" ht="15.75" customHeight="1">
      <c r="A504" s="403" t="s">
        <v>855</v>
      </c>
      <c r="B504" s="404">
        <v>6920.35</v>
      </c>
      <c r="C504" s="470">
        <v>6984.74</v>
      </c>
      <c r="D504" s="470">
        <v>7021.18</v>
      </c>
      <c r="E504" s="470">
        <v>6915.24</v>
      </c>
      <c r="F504" s="471"/>
      <c r="G504" s="472">
        <v>-0.0092</v>
      </c>
      <c r="J504" s="473" t="s">
        <v>855</v>
      </c>
      <c r="K504" s="406">
        <v>72.0</v>
      </c>
      <c r="L504" s="474">
        <v>72.1</v>
      </c>
      <c r="M504" s="474">
        <v>73.0</v>
      </c>
      <c r="N504" s="474">
        <v>71.7</v>
      </c>
      <c r="O504" s="474" t="s">
        <v>3077</v>
      </c>
      <c r="P504" s="475">
        <v>-0.0083</v>
      </c>
      <c r="Q504" s="56"/>
    </row>
    <row r="505" ht="15.75" customHeight="1">
      <c r="A505" s="403" t="s">
        <v>856</v>
      </c>
      <c r="B505" s="404">
        <v>6984.74</v>
      </c>
      <c r="C505" s="470">
        <v>6952.13</v>
      </c>
      <c r="D505" s="470">
        <v>7022.95</v>
      </c>
      <c r="E505" s="470">
        <v>6952.13</v>
      </c>
      <c r="F505" s="471"/>
      <c r="G505" s="472">
        <v>0.0047</v>
      </c>
      <c r="J505" s="473" t="s">
        <v>856</v>
      </c>
      <c r="K505" s="406">
        <v>72.6</v>
      </c>
      <c r="L505" s="474">
        <v>72.5</v>
      </c>
      <c r="M505" s="474">
        <v>73.5</v>
      </c>
      <c r="N505" s="474">
        <v>72.3</v>
      </c>
      <c r="O505" s="474" t="s">
        <v>3078</v>
      </c>
      <c r="P505" s="475">
        <v>0.0055</v>
      </c>
      <c r="Q505" s="56"/>
    </row>
    <row r="506" ht="15.75" customHeight="1">
      <c r="A506" s="403" t="s">
        <v>857</v>
      </c>
      <c r="B506" s="404">
        <v>6952.13</v>
      </c>
      <c r="C506" s="470">
        <v>7048.99</v>
      </c>
      <c r="D506" s="470">
        <v>7052.02</v>
      </c>
      <c r="E506" s="470">
        <v>6946.62</v>
      </c>
      <c r="F506" s="471"/>
      <c r="G506" s="472">
        <v>-0.0137</v>
      </c>
      <c r="J506" s="473" t="s">
        <v>857</v>
      </c>
      <c r="K506" s="406">
        <v>72.2</v>
      </c>
      <c r="L506" s="474">
        <v>72.2</v>
      </c>
      <c r="M506" s="474">
        <v>73.4</v>
      </c>
      <c r="N506" s="474">
        <v>72.0</v>
      </c>
      <c r="O506" s="474" t="s">
        <v>3079</v>
      </c>
      <c r="P506" s="475">
        <v>-0.0082</v>
      </c>
      <c r="Q506" s="56"/>
    </row>
    <row r="507" ht="15.75" customHeight="1">
      <c r="A507" s="403" t="s">
        <v>858</v>
      </c>
      <c r="B507" s="404">
        <v>7048.99</v>
      </c>
      <c r="C507" s="470">
        <v>6978.53</v>
      </c>
      <c r="D507" s="470">
        <v>7055.46</v>
      </c>
      <c r="E507" s="470">
        <v>6978.53</v>
      </c>
      <c r="F507" s="471"/>
      <c r="G507" s="472">
        <v>0.0101</v>
      </c>
      <c r="J507" s="473" t="s">
        <v>858</v>
      </c>
      <c r="K507" s="406">
        <v>72.8</v>
      </c>
      <c r="L507" s="474">
        <v>72.9</v>
      </c>
      <c r="M507" s="474">
        <v>73.0</v>
      </c>
      <c r="N507" s="474">
        <v>72.2</v>
      </c>
      <c r="O507" s="474" t="s">
        <v>3080</v>
      </c>
      <c r="P507" s="475">
        <v>0.0111</v>
      </c>
      <c r="Q507" s="56"/>
    </row>
    <row r="508" ht="15.75" customHeight="1">
      <c r="A508" s="403" t="s">
        <v>859</v>
      </c>
      <c r="B508" s="404">
        <v>6978.53</v>
      </c>
      <c r="C508" s="470">
        <v>6965.63</v>
      </c>
      <c r="D508" s="470">
        <v>6985.73</v>
      </c>
      <c r="E508" s="470">
        <v>6939.05</v>
      </c>
      <c r="F508" s="471"/>
      <c r="G508" s="472">
        <v>0.0019</v>
      </c>
      <c r="J508" s="473" t="s">
        <v>859</v>
      </c>
      <c r="K508" s="406">
        <v>72.0</v>
      </c>
      <c r="L508" s="474">
        <v>72.9</v>
      </c>
      <c r="M508" s="474">
        <v>73.0</v>
      </c>
      <c r="N508" s="474">
        <v>71.9</v>
      </c>
      <c r="O508" s="474" t="s">
        <v>3081</v>
      </c>
      <c r="P508" s="475">
        <v>-0.0123</v>
      </c>
      <c r="Q508" s="56"/>
    </row>
    <row r="509" ht="15.75" customHeight="1">
      <c r="A509" s="403" t="s">
        <v>860</v>
      </c>
      <c r="B509" s="404">
        <v>6965.63</v>
      </c>
      <c r="C509" s="470">
        <v>6936.2</v>
      </c>
      <c r="D509" s="470">
        <v>6984.17</v>
      </c>
      <c r="E509" s="470">
        <v>6931.19</v>
      </c>
      <c r="F509" s="471"/>
      <c r="G509" s="472">
        <v>0.0042</v>
      </c>
      <c r="J509" s="473" t="s">
        <v>860</v>
      </c>
      <c r="K509" s="406">
        <v>72.9</v>
      </c>
      <c r="L509" s="474">
        <v>73.0</v>
      </c>
      <c r="M509" s="474">
        <v>73.4</v>
      </c>
      <c r="N509" s="474">
        <v>71.6</v>
      </c>
      <c r="O509" s="474" t="s">
        <v>3082</v>
      </c>
      <c r="P509" s="475">
        <v>-0.0109</v>
      </c>
      <c r="Q509" s="56"/>
    </row>
    <row r="510" ht="15.75" customHeight="1">
      <c r="A510" s="403" t="s">
        <v>861</v>
      </c>
      <c r="B510" s="404">
        <v>6936.2</v>
      </c>
      <c r="C510" s="470">
        <v>6847.0</v>
      </c>
      <c r="D510" s="470">
        <v>6948.06</v>
      </c>
      <c r="E510" s="470">
        <v>6758.29</v>
      </c>
      <c r="F510" s="471"/>
      <c r="G510" s="472">
        <v>0.013</v>
      </c>
      <c r="J510" s="473" t="s">
        <v>861</v>
      </c>
      <c r="K510" s="406">
        <v>73.7</v>
      </c>
      <c r="L510" s="474">
        <v>66.2</v>
      </c>
      <c r="M510" s="474">
        <v>74.0</v>
      </c>
      <c r="N510" s="474">
        <v>66.2</v>
      </c>
      <c r="O510" s="474" t="s">
        <v>3083</v>
      </c>
      <c r="P510" s="475">
        <v>0.0854</v>
      </c>
      <c r="Q510" s="56"/>
    </row>
    <row r="511" ht="15.75" customHeight="1">
      <c r="A511" s="403" t="s">
        <v>862</v>
      </c>
      <c r="B511" s="404">
        <v>6847.0</v>
      </c>
      <c r="C511" s="470">
        <v>6703.25</v>
      </c>
      <c r="D511" s="470">
        <v>6857.88</v>
      </c>
      <c r="E511" s="470">
        <v>6703.25</v>
      </c>
      <c r="F511" s="471"/>
      <c r="G511" s="472">
        <v>0.0214</v>
      </c>
      <c r="J511" s="473" t="s">
        <v>862</v>
      </c>
      <c r="K511" s="406">
        <v>67.9</v>
      </c>
      <c r="L511" s="474">
        <v>69.0</v>
      </c>
      <c r="M511" s="474">
        <v>69.0</v>
      </c>
      <c r="N511" s="474">
        <v>67.7</v>
      </c>
      <c r="O511" s="474" t="s">
        <v>3084</v>
      </c>
      <c r="P511" s="475">
        <v>0.0104</v>
      </c>
      <c r="Q511" s="56"/>
    </row>
    <row r="512" ht="15.75" customHeight="1">
      <c r="A512" s="403" t="s">
        <v>863</v>
      </c>
      <c r="B512" s="404">
        <v>6703.25</v>
      </c>
      <c r="C512" s="470">
        <v>6795.51</v>
      </c>
      <c r="D512" s="470">
        <v>6850.81</v>
      </c>
      <c r="E512" s="470">
        <v>6699.16</v>
      </c>
      <c r="F512" s="471"/>
      <c r="G512" s="472">
        <v>-0.0136</v>
      </c>
      <c r="J512" s="473" t="s">
        <v>863</v>
      </c>
      <c r="K512" s="406">
        <v>67.2</v>
      </c>
      <c r="L512" s="474">
        <v>68.4</v>
      </c>
      <c r="M512" s="474">
        <v>68.4</v>
      </c>
      <c r="N512" s="474">
        <v>67.0</v>
      </c>
      <c r="O512" s="474" t="s">
        <v>3085</v>
      </c>
      <c r="P512" s="475">
        <v>-0.0044</v>
      </c>
      <c r="Q512" s="56"/>
    </row>
    <row r="513" ht="15.75" customHeight="1">
      <c r="A513" s="403" t="s">
        <v>864</v>
      </c>
      <c r="B513" s="404">
        <v>6795.51</v>
      </c>
      <c r="C513" s="470">
        <v>6773.89</v>
      </c>
      <c r="D513" s="470">
        <v>6843.65</v>
      </c>
      <c r="E513" s="470">
        <v>6773.57</v>
      </c>
      <c r="F513" s="471"/>
      <c r="G513" s="472">
        <v>0.0032</v>
      </c>
      <c r="J513" s="473" t="s">
        <v>864</v>
      </c>
      <c r="K513" s="406">
        <v>67.5</v>
      </c>
      <c r="L513" s="474">
        <v>67.5</v>
      </c>
      <c r="M513" s="474">
        <v>67.7</v>
      </c>
      <c r="N513" s="474">
        <v>66.8</v>
      </c>
      <c r="O513" s="474" t="s">
        <v>3086</v>
      </c>
      <c r="P513" s="475">
        <v>0.003</v>
      </c>
      <c r="Q513" s="56"/>
    </row>
    <row r="514" ht="15.75" customHeight="1">
      <c r="A514" s="403" t="s">
        <v>865</v>
      </c>
      <c r="B514" s="404">
        <v>6773.89</v>
      </c>
      <c r="C514" s="470">
        <v>6852.08</v>
      </c>
      <c r="D514" s="470">
        <v>6871.09</v>
      </c>
      <c r="E514" s="470">
        <v>6768.39</v>
      </c>
      <c r="F514" s="471"/>
      <c r="G514" s="472">
        <v>-0.0114</v>
      </c>
      <c r="J514" s="473" t="s">
        <v>865</v>
      </c>
      <c r="K514" s="406">
        <v>67.3</v>
      </c>
      <c r="L514" s="474">
        <v>68.5</v>
      </c>
      <c r="M514" s="474">
        <v>69.0</v>
      </c>
      <c r="N514" s="474">
        <v>67.2</v>
      </c>
      <c r="O514" s="474" t="s">
        <v>3087</v>
      </c>
      <c r="P514" s="475">
        <v>-0.0204</v>
      </c>
      <c r="Q514" s="56"/>
    </row>
    <row r="515" ht="15.75" customHeight="1">
      <c r="A515" s="403" t="s">
        <v>866</v>
      </c>
      <c r="B515" s="404">
        <v>6852.08</v>
      </c>
      <c r="C515" s="470">
        <v>6917.91</v>
      </c>
      <c r="D515" s="470">
        <v>6922.81</v>
      </c>
      <c r="E515" s="470">
        <v>6845.61</v>
      </c>
      <c r="F515" s="471"/>
      <c r="G515" s="472">
        <v>-0.0095</v>
      </c>
      <c r="J515" s="473" t="s">
        <v>866</v>
      </c>
      <c r="K515" s="406">
        <v>68.7</v>
      </c>
      <c r="L515" s="474">
        <v>68.8</v>
      </c>
      <c r="M515" s="474">
        <v>69.6</v>
      </c>
      <c r="N515" s="474">
        <v>68.1</v>
      </c>
      <c r="O515" s="474" t="s">
        <v>3088</v>
      </c>
      <c r="P515" s="475">
        <v>-0.0058</v>
      </c>
      <c r="Q515" s="56"/>
    </row>
    <row r="516" ht="15.75" customHeight="1">
      <c r="A516" s="403" t="s">
        <v>867</v>
      </c>
      <c r="B516" s="404">
        <v>6917.91</v>
      </c>
      <c r="C516" s="470">
        <v>7013.0</v>
      </c>
      <c r="D516" s="470">
        <v>7058.33</v>
      </c>
      <c r="E516" s="470">
        <v>6916.79</v>
      </c>
      <c r="F516" s="471"/>
      <c r="G516" s="472">
        <v>-0.0136</v>
      </c>
      <c r="J516" s="473" t="s">
        <v>867</v>
      </c>
      <c r="K516" s="406">
        <v>69.1</v>
      </c>
      <c r="L516" s="474">
        <v>69.3</v>
      </c>
      <c r="M516" s="474">
        <v>69.9</v>
      </c>
      <c r="N516" s="474">
        <v>68.9</v>
      </c>
      <c r="O516" s="474" t="s">
        <v>3089</v>
      </c>
      <c r="P516" s="475">
        <v>-0.0014</v>
      </c>
      <c r="Q516" s="56"/>
    </row>
    <row r="517" ht="15.75" customHeight="1">
      <c r="A517" s="403" t="s">
        <v>868</v>
      </c>
      <c r="B517" s="404">
        <v>7013.0</v>
      </c>
      <c r="C517" s="470">
        <v>7022.29</v>
      </c>
      <c r="D517" s="470">
        <v>7082.45</v>
      </c>
      <c r="E517" s="470">
        <v>6995.98</v>
      </c>
      <c r="F517" s="471"/>
      <c r="G517" s="472">
        <v>-0.0013</v>
      </c>
      <c r="J517" s="473" t="s">
        <v>868</v>
      </c>
      <c r="K517" s="406">
        <v>69.2</v>
      </c>
      <c r="L517" s="474">
        <v>70.2</v>
      </c>
      <c r="M517" s="474">
        <v>71.1</v>
      </c>
      <c r="N517" s="474">
        <v>69.0</v>
      </c>
      <c r="O517" s="474" t="s">
        <v>3090</v>
      </c>
      <c r="P517" s="475">
        <v>-0.0142</v>
      </c>
      <c r="Q517" s="56"/>
    </row>
    <row r="518" ht="15.75" customHeight="1">
      <c r="A518" s="403" t="s">
        <v>869</v>
      </c>
      <c r="B518" s="404">
        <v>7022.29</v>
      </c>
      <c r="C518" s="470">
        <v>7085.67</v>
      </c>
      <c r="D518" s="470">
        <v>7097.2</v>
      </c>
      <c r="E518" s="470">
        <v>7019.22</v>
      </c>
      <c r="F518" s="471"/>
      <c r="G518" s="472">
        <v>-0.0089</v>
      </c>
      <c r="J518" s="473" t="s">
        <v>869</v>
      </c>
      <c r="K518" s="406">
        <v>70.2</v>
      </c>
      <c r="L518" s="474">
        <v>69.9</v>
      </c>
      <c r="M518" s="474">
        <v>71.0</v>
      </c>
      <c r="N518" s="474">
        <v>69.0</v>
      </c>
      <c r="O518" s="474" t="s">
        <v>3091</v>
      </c>
      <c r="P518" s="475">
        <v>0.0043</v>
      </c>
      <c r="Q518" s="56"/>
    </row>
    <row r="519" ht="15.75" customHeight="1">
      <c r="A519" s="403" t="s">
        <v>870</v>
      </c>
      <c r="B519" s="404">
        <v>7085.67</v>
      </c>
      <c r="C519" s="470">
        <v>7091.81</v>
      </c>
      <c r="D519" s="470">
        <v>7134.75</v>
      </c>
      <c r="E519" s="470">
        <v>7080.72</v>
      </c>
      <c r="F519" s="471"/>
      <c r="G519" s="472">
        <v>-9.0E-4</v>
      </c>
      <c r="J519" s="473" t="s">
        <v>870</v>
      </c>
      <c r="K519" s="406">
        <v>69.9</v>
      </c>
      <c r="L519" s="474">
        <v>71.0</v>
      </c>
      <c r="M519" s="474">
        <v>72.0</v>
      </c>
      <c r="N519" s="474">
        <v>69.8</v>
      </c>
      <c r="O519" s="474" t="s">
        <v>3092</v>
      </c>
      <c r="P519" s="475">
        <v>-0.0398</v>
      </c>
      <c r="Q519" s="56"/>
    </row>
    <row r="520" ht="15.75" customHeight="1">
      <c r="A520" s="403" t="s">
        <v>871</v>
      </c>
      <c r="B520" s="404">
        <v>7060.77</v>
      </c>
      <c r="C520" s="470">
        <v>7056.57</v>
      </c>
      <c r="D520" s="470">
        <v>7093.71</v>
      </c>
      <c r="E520" s="470">
        <v>7020.8</v>
      </c>
      <c r="F520" s="471"/>
      <c r="G520" s="472">
        <v>6.0E-4</v>
      </c>
      <c r="J520" s="473" t="s">
        <v>871</v>
      </c>
      <c r="K520" s="406">
        <v>72.8</v>
      </c>
      <c r="L520" s="474">
        <v>71.0</v>
      </c>
      <c r="M520" s="474">
        <v>73.2</v>
      </c>
      <c r="N520" s="474">
        <v>70.5</v>
      </c>
      <c r="O520" s="474" t="s">
        <v>3093</v>
      </c>
      <c r="P520" s="475">
        <v>0.0254</v>
      </c>
      <c r="Q520" s="56"/>
    </row>
    <row r="521" ht="15.75" customHeight="1">
      <c r="A521" s="403" t="s">
        <v>872</v>
      </c>
      <c r="B521" s="404">
        <v>7056.57</v>
      </c>
      <c r="C521" s="470">
        <v>6941.36</v>
      </c>
      <c r="D521" s="470">
        <v>7066.72</v>
      </c>
      <c r="E521" s="470">
        <v>6941.36</v>
      </c>
      <c r="F521" s="471"/>
      <c r="G521" s="472">
        <v>0.0166</v>
      </c>
      <c r="J521" s="473" t="s">
        <v>872</v>
      </c>
      <c r="K521" s="406">
        <v>71.0</v>
      </c>
      <c r="L521" s="474">
        <v>71.3</v>
      </c>
      <c r="M521" s="474">
        <v>71.9</v>
      </c>
      <c r="N521" s="474">
        <v>69.5</v>
      </c>
      <c r="O521" s="474" t="s">
        <v>3094</v>
      </c>
      <c r="P521" s="475">
        <v>-0.0028</v>
      </c>
      <c r="Q521" s="56"/>
    </row>
    <row r="522" ht="15.75" customHeight="1">
      <c r="A522" s="403" t="s">
        <v>873</v>
      </c>
      <c r="B522" s="404">
        <v>6941.36</v>
      </c>
      <c r="C522" s="470">
        <v>6930.07</v>
      </c>
      <c r="D522" s="470">
        <v>6992.1</v>
      </c>
      <c r="E522" s="470">
        <v>6918.85</v>
      </c>
      <c r="F522" s="471"/>
      <c r="G522" s="472">
        <v>0.0016</v>
      </c>
      <c r="J522" s="473" t="s">
        <v>873</v>
      </c>
      <c r="K522" s="406">
        <v>71.2</v>
      </c>
      <c r="L522" s="474">
        <v>70.4</v>
      </c>
      <c r="M522" s="474">
        <v>71.8</v>
      </c>
      <c r="N522" s="474">
        <v>69.4</v>
      </c>
      <c r="O522" s="474" t="s">
        <v>3095</v>
      </c>
      <c r="P522" s="475">
        <v>0.0142</v>
      </c>
      <c r="Q522" s="56"/>
    </row>
    <row r="523" ht="15.75" customHeight="1">
      <c r="A523" s="403" t="s">
        <v>874</v>
      </c>
      <c r="B523" s="404">
        <v>6930.07</v>
      </c>
      <c r="C523" s="470">
        <v>6995.92</v>
      </c>
      <c r="D523" s="470">
        <v>7024.05</v>
      </c>
      <c r="E523" s="470">
        <v>6922.83</v>
      </c>
      <c r="F523" s="471"/>
      <c r="G523" s="472">
        <v>-0.0094</v>
      </c>
      <c r="J523" s="473" t="s">
        <v>874</v>
      </c>
      <c r="K523" s="406">
        <v>70.2</v>
      </c>
      <c r="L523" s="474">
        <v>69.1</v>
      </c>
      <c r="M523" s="474">
        <v>70.5</v>
      </c>
      <c r="N523" s="474">
        <v>68.5</v>
      </c>
      <c r="O523" s="474" t="s">
        <v>3096</v>
      </c>
      <c r="P523" s="475">
        <v>0.04</v>
      </c>
      <c r="Q523" s="56"/>
    </row>
    <row r="524" ht="15.75" customHeight="1">
      <c r="A524" s="403" t="s">
        <v>875</v>
      </c>
      <c r="B524" s="404">
        <v>6995.92</v>
      </c>
      <c r="C524" s="470">
        <v>6982.18</v>
      </c>
      <c r="D524" s="470">
        <v>7051.94</v>
      </c>
      <c r="E524" s="470">
        <v>6982.14</v>
      </c>
      <c r="F524" s="471"/>
      <c r="G524" s="472">
        <v>0.002</v>
      </c>
      <c r="J524" s="473" t="s">
        <v>875</v>
      </c>
      <c r="K524" s="406">
        <v>67.5</v>
      </c>
      <c r="L524" s="474">
        <v>68.1</v>
      </c>
      <c r="M524" s="474">
        <v>69.2</v>
      </c>
      <c r="N524" s="474">
        <v>67.2</v>
      </c>
      <c r="O524" s="474" t="s">
        <v>3097</v>
      </c>
      <c r="P524" s="475">
        <v>-0.0117</v>
      </c>
      <c r="Q524" s="56"/>
    </row>
    <row r="525" ht="15.75" customHeight="1">
      <c r="A525" s="403" t="s">
        <v>876</v>
      </c>
      <c r="B525" s="404">
        <v>6982.18</v>
      </c>
      <c r="C525" s="470">
        <v>6868.08</v>
      </c>
      <c r="D525" s="470">
        <v>6991.24</v>
      </c>
      <c r="E525" s="470">
        <v>6868.08</v>
      </c>
      <c r="F525" s="471"/>
      <c r="G525" s="472">
        <v>0.0166</v>
      </c>
      <c r="J525" s="473" t="s">
        <v>876</v>
      </c>
      <c r="K525" s="406">
        <v>68.3</v>
      </c>
      <c r="L525" s="474">
        <v>66.9</v>
      </c>
      <c r="M525" s="474">
        <v>68.9</v>
      </c>
      <c r="N525" s="474">
        <v>66.9</v>
      </c>
      <c r="O525" s="474" t="s">
        <v>3098</v>
      </c>
      <c r="P525" s="475">
        <v>0.024</v>
      </c>
      <c r="Q525" s="56"/>
    </row>
    <row r="526" ht="15.75" customHeight="1">
      <c r="A526" s="403" t="s">
        <v>877</v>
      </c>
      <c r="B526" s="404">
        <v>6868.08</v>
      </c>
      <c r="C526" s="470">
        <v>6799.64</v>
      </c>
      <c r="D526" s="470">
        <v>6885.73</v>
      </c>
      <c r="E526" s="470">
        <v>6799.64</v>
      </c>
      <c r="F526" s="471"/>
      <c r="G526" s="472">
        <v>0.0101</v>
      </c>
      <c r="J526" s="473" t="s">
        <v>877</v>
      </c>
      <c r="K526" s="406">
        <v>66.7</v>
      </c>
      <c r="L526" s="474">
        <v>64.5</v>
      </c>
      <c r="M526" s="474">
        <v>67.0</v>
      </c>
      <c r="N526" s="474">
        <v>64.4</v>
      </c>
      <c r="O526" s="474" t="s">
        <v>3099</v>
      </c>
      <c r="P526" s="475">
        <v>0.0357</v>
      </c>
      <c r="Q526" s="56"/>
    </row>
    <row r="527" ht="15.75" customHeight="1">
      <c r="A527" s="403" t="s">
        <v>878</v>
      </c>
      <c r="B527" s="404">
        <v>6799.64</v>
      </c>
      <c r="C527" s="470">
        <v>6855.87</v>
      </c>
      <c r="D527" s="470">
        <v>6885.19</v>
      </c>
      <c r="E527" s="470">
        <v>6785.2</v>
      </c>
      <c r="F527" s="471"/>
      <c r="G527" s="472">
        <v>-0.0082</v>
      </c>
      <c r="J527" s="473" t="s">
        <v>878</v>
      </c>
      <c r="K527" s="406">
        <v>64.4</v>
      </c>
      <c r="L527" s="474">
        <v>64.8</v>
      </c>
      <c r="M527" s="474">
        <v>65.0</v>
      </c>
      <c r="N527" s="474">
        <v>64.0</v>
      </c>
      <c r="O527" s="474" t="s">
        <v>3100</v>
      </c>
      <c r="P527" s="475">
        <v>-0.0062</v>
      </c>
      <c r="Q527" s="56"/>
    </row>
    <row r="528" ht="15.75" customHeight="1">
      <c r="A528" s="403" t="s">
        <v>879</v>
      </c>
      <c r="B528" s="404">
        <v>6855.87</v>
      </c>
      <c r="C528" s="470">
        <v>6906.71</v>
      </c>
      <c r="D528" s="470">
        <v>6950.46</v>
      </c>
      <c r="E528" s="470">
        <v>6850.98</v>
      </c>
      <c r="F528" s="471"/>
      <c r="G528" s="472">
        <v>-0.0074</v>
      </c>
      <c r="J528" s="473" t="s">
        <v>879</v>
      </c>
      <c r="K528" s="406">
        <v>64.8</v>
      </c>
      <c r="L528" s="474">
        <v>64.1</v>
      </c>
      <c r="M528" s="474">
        <v>65.2</v>
      </c>
      <c r="N528" s="474">
        <v>64.1</v>
      </c>
      <c r="O528" s="474" t="s">
        <v>3101</v>
      </c>
      <c r="P528" s="475">
        <v>0.0109</v>
      </c>
      <c r="Q528" s="56"/>
    </row>
    <row r="529" ht="15.75" customHeight="1">
      <c r="A529" s="403" t="s">
        <v>880</v>
      </c>
      <c r="B529" s="404">
        <v>6906.71</v>
      </c>
      <c r="C529" s="470">
        <v>6898.27</v>
      </c>
      <c r="D529" s="470">
        <v>6931.89</v>
      </c>
      <c r="E529" s="470">
        <v>6863.78</v>
      </c>
      <c r="F529" s="471"/>
      <c r="G529" s="472">
        <v>0.0012</v>
      </c>
      <c r="J529" s="473" t="s">
        <v>880</v>
      </c>
      <c r="K529" s="406">
        <v>64.1</v>
      </c>
      <c r="L529" s="474">
        <v>63.6</v>
      </c>
      <c r="M529" s="474">
        <v>64.9</v>
      </c>
      <c r="N529" s="474">
        <v>63.1</v>
      </c>
      <c r="O529" s="474" t="s">
        <v>3102</v>
      </c>
      <c r="P529" s="475">
        <v>0.0031</v>
      </c>
      <c r="Q529" s="56"/>
    </row>
    <row r="530" ht="15.75" customHeight="1">
      <c r="A530" s="403" t="s">
        <v>881</v>
      </c>
      <c r="B530" s="404">
        <v>6898.27</v>
      </c>
      <c r="C530" s="470">
        <v>6954.35</v>
      </c>
      <c r="D530" s="470">
        <v>6984.08</v>
      </c>
      <c r="E530" s="470">
        <v>6894.3</v>
      </c>
      <c r="F530" s="471"/>
      <c r="G530" s="472">
        <v>-0.0081</v>
      </c>
      <c r="J530" s="473" t="s">
        <v>881</v>
      </c>
      <c r="K530" s="406">
        <v>63.9</v>
      </c>
      <c r="L530" s="474">
        <v>66.6</v>
      </c>
      <c r="M530" s="474">
        <v>67.9</v>
      </c>
      <c r="N530" s="474">
        <v>63.2</v>
      </c>
      <c r="O530" s="474" t="s">
        <v>3103</v>
      </c>
      <c r="P530" s="475">
        <v>-0.0377</v>
      </c>
      <c r="Q530" s="56"/>
    </row>
    <row r="531" ht="15.75" customHeight="1">
      <c r="A531" s="403" t="s">
        <v>882</v>
      </c>
      <c r="B531" s="404">
        <v>6954.35</v>
      </c>
      <c r="C531" s="470">
        <v>6998.03</v>
      </c>
      <c r="D531" s="470">
        <v>7028.38</v>
      </c>
      <c r="E531" s="470">
        <v>6948.71</v>
      </c>
      <c r="F531" s="471"/>
      <c r="G531" s="472">
        <v>-0.0062</v>
      </c>
      <c r="J531" s="473" t="s">
        <v>882</v>
      </c>
      <c r="K531" s="406">
        <v>66.4</v>
      </c>
      <c r="L531" s="474">
        <v>66.6</v>
      </c>
      <c r="M531" s="474">
        <v>67.8</v>
      </c>
      <c r="N531" s="474">
        <v>65.9</v>
      </c>
      <c r="O531" s="474" t="s">
        <v>3104</v>
      </c>
      <c r="P531" s="475">
        <v>-0.003</v>
      </c>
      <c r="Q531" s="56"/>
    </row>
    <row r="532" ht="15.75" customHeight="1">
      <c r="A532" s="403" t="s">
        <v>883</v>
      </c>
      <c r="B532" s="404">
        <v>6998.03</v>
      </c>
      <c r="C532" s="470">
        <v>7000.94</v>
      </c>
      <c r="D532" s="470">
        <v>7039.49</v>
      </c>
      <c r="E532" s="470">
        <v>6984.93</v>
      </c>
      <c r="F532" s="471"/>
      <c r="G532" s="472">
        <v>-4.0E-4</v>
      </c>
      <c r="J532" s="473" t="s">
        <v>883</v>
      </c>
      <c r="K532" s="406">
        <v>66.6</v>
      </c>
      <c r="L532" s="474">
        <v>67.7</v>
      </c>
      <c r="M532" s="474">
        <v>67.7</v>
      </c>
      <c r="N532" s="474">
        <v>66.5</v>
      </c>
      <c r="O532" s="474" t="s">
        <v>3105</v>
      </c>
      <c r="P532" s="475">
        <v>-0.0162</v>
      </c>
      <c r="Q532" s="56"/>
    </row>
    <row r="533" ht="15.75" customHeight="1">
      <c r="A533" s="403" t="s">
        <v>884</v>
      </c>
      <c r="B533" s="404">
        <v>7000.94</v>
      </c>
      <c r="C533" s="470">
        <v>7062.35</v>
      </c>
      <c r="D533" s="470">
        <v>7090.48</v>
      </c>
      <c r="E533" s="470">
        <v>6994.83</v>
      </c>
      <c r="F533" s="471"/>
      <c r="G533" s="472">
        <v>-0.0087</v>
      </c>
      <c r="J533" s="473" t="s">
        <v>884</v>
      </c>
      <c r="K533" s="406">
        <v>67.7</v>
      </c>
      <c r="L533" s="474">
        <v>68.5</v>
      </c>
      <c r="M533" s="474">
        <v>69.0</v>
      </c>
      <c r="N533" s="474">
        <v>67.5</v>
      </c>
      <c r="O533" s="474" t="s">
        <v>3106</v>
      </c>
      <c r="P533" s="475">
        <v>-0.0073</v>
      </c>
      <c r="Q533" s="56"/>
    </row>
    <row r="534" ht="15.75" customHeight="1">
      <c r="A534" s="403" t="s">
        <v>885</v>
      </c>
      <c r="B534" s="404">
        <v>7062.35</v>
      </c>
      <c r="C534" s="470">
        <v>7011.88</v>
      </c>
      <c r="D534" s="470">
        <v>7067.48</v>
      </c>
      <c r="E534" s="470">
        <v>7003.91</v>
      </c>
      <c r="F534" s="471"/>
      <c r="G534" s="472">
        <v>0.0072</v>
      </c>
      <c r="J534" s="473" t="s">
        <v>885</v>
      </c>
      <c r="K534" s="406">
        <v>68.2</v>
      </c>
      <c r="L534" s="474">
        <v>68.0</v>
      </c>
      <c r="M534" s="474">
        <v>69.0</v>
      </c>
      <c r="N534" s="474">
        <v>67.5</v>
      </c>
      <c r="O534" s="474" t="s">
        <v>3107</v>
      </c>
      <c r="P534" s="475">
        <v>0.0089</v>
      </c>
      <c r="Q534" s="56"/>
    </row>
    <row r="535" ht="15.75" customHeight="1">
      <c r="A535" s="403" t="s">
        <v>886</v>
      </c>
      <c r="B535" s="404">
        <v>7011.88</v>
      </c>
      <c r="C535" s="470">
        <v>7005.78</v>
      </c>
      <c r="D535" s="470">
        <v>7065.95</v>
      </c>
      <c r="E535" s="470">
        <v>6993.14</v>
      </c>
      <c r="F535" s="471"/>
      <c r="G535" s="472">
        <v>9.0E-4</v>
      </c>
      <c r="J535" s="473" t="s">
        <v>886</v>
      </c>
      <c r="K535" s="406">
        <v>67.6</v>
      </c>
      <c r="L535" s="474">
        <v>70.7</v>
      </c>
      <c r="M535" s="474">
        <v>71.0</v>
      </c>
      <c r="N535" s="474">
        <v>67.4</v>
      </c>
      <c r="O535" s="474" t="s">
        <v>3108</v>
      </c>
      <c r="P535" s="475">
        <v>-0.0398</v>
      </c>
      <c r="Q535" s="56"/>
    </row>
    <row r="536" ht="15.75" customHeight="1">
      <c r="A536" s="403" t="s">
        <v>887</v>
      </c>
      <c r="B536" s="404">
        <v>7005.78</v>
      </c>
      <c r="C536" s="470">
        <v>6885.29</v>
      </c>
      <c r="D536" s="470">
        <v>7015.34</v>
      </c>
      <c r="E536" s="470">
        <v>6856.99</v>
      </c>
      <c r="F536" s="471"/>
      <c r="G536" s="472">
        <v>0.0175</v>
      </c>
      <c r="J536" s="473" t="s">
        <v>887</v>
      </c>
      <c r="K536" s="406">
        <v>70.4</v>
      </c>
      <c r="L536" s="474">
        <v>70.5</v>
      </c>
      <c r="M536" s="474">
        <v>71.7</v>
      </c>
      <c r="N536" s="474">
        <v>69.1</v>
      </c>
      <c r="O536" s="474" t="s">
        <v>3109</v>
      </c>
      <c r="P536" s="475">
        <v>0.0043</v>
      </c>
      <c r="Q536" s="56"/>
    </row>
    <row r="537" ht="15.75" customHeight="1">
      <c r="A537" s="403" t="s">
        <v>888</v>
      </c>
      <c r="B537" s="404">
        <v>6885.29</v>
      </c>
      <c r="C537" s="470">
        <v>7005.7</v>
      </c>
      <c r="D537" s="470">
        <v>7005.7</v>
      </c>
      <c r="E537" s="470">
        <v>6841.29</v>
      </c>
      <c r="F537" s="471"/>
      <c r="G537" s="472">
        <v>-0.0172</v>
      </c>
      <c r="J537" s="473" t="s">
        <v>888</v>
      </c>
      <c r="K537" s="406">
        <v>70.1</v>
      </c>
      <c r="L537" s="474">
        <v>72.0</v>
      </c>
      <c r="M537" s="474">
        <v>72.0</v>
      </c>
      <c r="N537" s="474">
        <v>69.4</v>
      </c>
      <c r="O537" s="474" t="s">
        <v>3110</v>
      </c>
      <c r="P537" s="475">
        <v>-0.0264</v>
      </c>
      <c r="Q537" s="56"/>
    </row>
    <row r="538" ht="15.75" customHeight="1">
      <c r="A538" s="403" t="s">
        <v>889</v>
      </c>
      <c r="B538" s="404">
        <v>7005.7</v>
      </c>
      <c r="C538" s="470">
        <v>7076.23</v>
      </c>
      <c r="D538" s="470">
        <v>7138.48</v>
      </c>
      <c r="E538" s="470">
        <v>6994.41</v>
      </c>
      <c r="F538" s="471"/>
      <c r="G538" s="472">
        <v>-0.01</v>
      </c>
      <c r="J538" s="473" t="s">
        <v>889</v>
      </c>
      <c r="K538" s="406">
        <v>72.0</v>
      </c>
      <c r="L538" s="474">
        <v>72.6</v>
      </c>
      <c r="M538" s="474">
        <v>74.8</v>
      </c>
      <c r="N538" s="474">
        <v>71.7</v>
      </c>
      <c r="O538" s="474" t="s">
        <v>3111</v>
      </c>
      <c r="P538" s="475">
        <v>0.03</v>
      </c>
      <c r="Q538" s="56"/>
    </row>
    <row r="539" ht="15.75" customHeight="1">
      <c r="A539" s="403" t="s">
        <v>890</v>
      </c>
      <c r="B539" s="404">
        <v>7076.23</v>
      </c>
      <c r="C539" s="470">
        <v>7020.61</v>
      </c>
      <c r="D539" s="470">
        <v>7096.48</v>
      </c>
      <c r="E539" s="470">
        <v>6986.64</v>
      </c>
      <c r="F539" s="471"/>
      <c r="G539" s="472">
        <v>0.0079</v>
      </c>
      <c r="J539" s="473" t="s">
        <v>890</v>
      </c>
      <c r="K539" s="406">
        <v>69.9</v>
      </c>
      <c r="L539" s="474">
        <v>72.3</v>
      </c>
      <c r="M539" s="474">
        <v>72.4</v>
      </c>
      <c r="N539" s="474">
        <v>68.1</v>
      </c>
      <c r="O539" s="474" t="s">
        <v>3112</v>
      </c>
      <c r="P539" s="475">
        <v>-0.0305</v>
      </c>
      <c r="Q539" s="56"/>
    </row>
    <row r="540" ht="15.75" customHeight="1">
      <c r="A540" s="403" t="s">
        <v>891</v>
      </c>
      <c r="B540" s="404">
        <v>7020.61</v>
      </c>
      <c r="C540" s="470">
        <v>7097.27</v>
      </c>
      <c r="D540" s="470">
        <v>7186.36</v>
      </c>
      <c r="E540" s="470">
        <v>7009.05</v>
      </c>
      <c r="F540" s="471"/>
      <c r="G540" s="472">
        <v>-0.0108</v>
      </c>
      <c r="J540" s="473" t="s">
        <v>891</v>
      </c>
      <c r="K540" s="406">
        <v>72.1</v>
      </c>
      <c r="L540" s="474">
        <v>73.0</v>
      </c>
      <c r="M540" s="474">
        <v>74.6</v>
      </c>
      <c r="N540" s="474">
        <v>71.5</v>
      </c>
      <c r="O540" s="474" t="s">
        <v>3113</v>
      </c>
      <c r="P540" s="475">
        <v>-0.0055</v>
      </c>
      <c r="Q540" s="56"/>
    </row>
    <row r="541" ht="15.75" customHeight="1">
      <c r="A541" s="403" t="s">
        <v>892</v>
      </c>
      <c r="B541" s="404">
        <v>7097.27</v>
      </c>
      <c r="C541" s="470">
        <v>7186.46</v>
      </c>
      <c r="D541" s="470">
        <v>7203.59</v>
      </c>
      <c r="E541" s="470">
        <v>7057.91</v>
      </c>
      <c r="F541" s="471"/>
      <c r="G541" s="472">
        <v>-0.0124</v>
      </c>
      <c r="J541" s="473" t="s">
        <v>892</v>
      </c>
      <c r="K541" s="406">
        <v>72.5</v>
      </c>
      <c r="L541" s="474">
        <v>71.9</v>
      </c>
      <c r="M541" s="474">
        <v>74.9</v>
      </c>
      <c r="N541" s="474">
        <v>70.2</v>
      </c>
      <c r="O541" s="474" t="s">
        <v>3114</v>
      </c>
      <c r="P541" s="475">
        <v>0.0055</v>
      </c>
      <c r="Q541" s="56"/>
    </row>
    <row r="542" ht="15.75" customHeight="1">
      <c r="A542" s="403" t="s">
        <v>893</v>
      </c>
      <c r="B542" s="404">
        <v>7186.46</v>
      </c>
      <c r="C542" s="470">
        <v>7243.26</v>
      </c>
      <c r="D542" s="470">
        <v>7283.89</v>
      </c>
      <c r="E542" s="470">
        <v>7170.76</v>
      </c>
      <c r="F542" s="471"/>
      <c r="G542" s="472">
        <v>-0.0078</v>
      </c>
      <c r="J542" s="473" t="s">
        <v>893</v>
      </c>
      <c r="K542" s="406">
        <v>72.1</v>
      </c>
      <c r="L542" s="474">
        <v>73.2</v>
      </c>
      <c r="M542" s="474">
        <v>74.0</v>
      </c>
      <c r="N542" s="474">
        <v>71.9</v>
      </c>
      <c r="O542" s="474" t="s">
        <v>3115</v>
      </c>
      <c r="P542" s="475">
        <v>-0.0014</v>
      </c>
      <c r="Q542" s="56"/>
    </row>
    <row r="543" ht="15.75" customHeight="1">
      <c r="A543" s="403" t="s">
        <v>894</v>
      </c>
      <c r="B543" s="404">
        <v>7243.26</v>
      </c>
      <c r="C543" s="470">
        <v>7248.44</v>
      </c>
      <c r="D543" s="470">
        <v>7267.9</v>
      </c>
      <c r="E543" s="470">
        <v>7195.1</v>
      </c>
      <c r="F543" s="471"/>
      <c r="G543" s="472">
        <v>-7.0E-4</v>
      </c>
      <c r="J543" s="473" t="s">
        <v>894</v>
      </c>
      <c r="K543" s="406">
        <v>72.2</v>
      </c>
      <c r="L543" s="474">
        <v>73.1</v>
      </c>
      <c r="M543" s="474">
        <v>73.9</v>
      </c>
      <c r="N543" s="474">
        <v>71.9</v>
      </c>
      <c r="O543" s="474" t="s">
        <v>3116</v>
      </c>
      <c r="P543" s="475">
        <v>-0.019</v>
      </c>
      <c r="Q543" s="56"/>
    </row>
    <row r="544" ht="15.75" customHeight="1">
      <c r="A544" s="403" t="s">
        <v>895</v>
      </c>
      <c r="B544" s="404">
        <v>7248.44</v>
      </c>
      <c r="C544" s="470">
        <v>7313.98</v>
      </c>
      <c r="D544" s="470">
        <v>7347.76</v>
      </c>
      <c r="E544" s="470">
        <v>7241.97</v>
      </c>
      <c r="F544" s="471"/>
      <c r="G544" s="472">
        <v>-0.009</v>
      </c>
      <c r="J544" s="473" t="s">
        <v>895</v>
      </c>
      <c r="K544" s="406">
        <v>73.6</v>
      </c>
      <c r="L544" s="474">
        <v>75.2</v>
      </c>
      <c r="M544" s="474">
        <v>76.7</v>
      </c>
      <c r="N544" s="474">
        <v>73.3</v>
      </c>
      <c r="O544" s="474" t="s">
        <v>3117</v>
      </c>
      <c r="P544" s="475">
        <v>-0.02</v>
      </c>
      <c r="Q544" s="56"/>
    </row>
    <row r="545" ht="15.75" customHeight="1">
      <c r="A545" s="403" t="s">
        <v>896</v>
      </c>
      <c r="B545" s="404">
        <v>7313.98</v>
      </c>
      <c r="C545" s="470">
        <v>7345.57</v>
      </c>
      <c r="D545" s="470">
        <v>7374.54</v>
      </c>
      <c r="E545" s="470">
        <v>7303.18</v>
      </c>
      <c r="F545" s="471"/>
      <c r="G545" s="472">
        <v>-0.0043</v>
      </c>
      <c r="J545" s="473" t="s">
        <v>896</v>
      </c>
      <c r="K545" s="406">
        <v>75.1</v>
      </c>
      <c r="L545" s="474">
        <v>78.0</v>
      </c>
      <c r="M545" s="474">
        <v>78.3</v>
      </c>
      <c r="N545" s="474">
        <v>74.7</v>
      </c>
      <c r="O545" s="474" t="s">
        <v>3118</v>
      </c>
      <c r="P545" s="475">
        <v>-0.0359</v>
      </c>
      <c r="Q545" s="56"/>
    </row>
    <row r="546" ht="15.75" customHeight="1">
      <c r="A546" s="403" t="s">
        <v>897</v>
      </c>
      <c r="B546" s="404">
        <v>7345.57</v>
      </c>
      <c r="C546" s="470">
        <v>7367.99</v>
      </c>
      <c r="D546" s="470">
        <v>7410.62</v>
      </c>
      <c r="E546" s="470">
        <v>7344.9</v>
      </c>
      <c r="F546" s="471"/>
      <c r="G546" s="472">
        <v>-0.003</v>
      </c>
      <c r="J546" s="473" t="s">
        <v>897</v>
      </c>
      <c r="K546" s="406">
        <v>77.9</v>
      </c>
      <c r="L546" s="474">
        <v>78.5</v>
      </c>
      <c r="M546" s="474">
        <v>79.3</v>
      </c>
      <c r="N546" s="474">
        <v>77.5</v>
      </c>
      <c r="O546" s="474" t="s">
        <v>3119</v>
      </c>
      <c r="P546" s="475">
        <v>-0.0026</v>
      </c>
      <c r="Q546" s="56"/>
    </row>
    <row r="547" ht="15.75" customHeight="1">
      <c r="A547" s="403" t="s">
        <v>898</v>
      </c>
      <c r="B547" s="404">
        <v>7367.99</v>
      </c>
      <c r="C547" s="470">
        <v>7342.96</v>
      </c>
      <c r="D547" s="470">
        <v>7398.04</v>
      </c>
      <c r="E547" s="470">
        <v>7341.26</v>
      </c>
      <c r="F547" s="471"/>
      <c r="G547" s="472">
        <v>0.0034</v>
      </c>
      <c r="J547" s="473" t="s">
        <v>898</v>
      </c>
      <c r="K547" s="406">
        <v>78.1</v>
      </c>
      <c r="L547" s="474">
        <v>77.0</v>
      </c>
      <c r="M547" s="474">
        <v>79.1</v>
      </c>
      <c r="N547" s="474">
        <v>77.0</v>
      </c>
      <c r="O547" s="474" t="s">
        <v>3120</v>
      </c>
      <c r="P547" s="475">
        <v>-0.0114</v>
      </c>
      <c r="Q547" s="56"/>
    </row>
    <row r="548" ht="15.75" customHeight="1">
      <c r="A548" s="403" t="s">
        <v>899</v>
      </c>
      <c r="B548" s="404">
        <v>7342.96</v>
      </c>
      <c r="C548" s="470">
        <v>7351.04</v>
      </c>
      <c r="D548" s="470">
        <v>7402.48</v>
      </c>
      <c r="E548" s="470">
        <v>7323.7</v>
      </c>
      <c r="F548" s="471"/>
      <c r="G548" s="472">
        <v>-0.0011</v>
      </c>
      <c r="J548" s="473" t="s">
        <v>899</v>
      </c>
      <c r="K548" s="406">
        <v>79.0</v>
      </c>
      <c r="L548" s="474">
        <v>80.6</v>
      </c>
      <c r="M548" s="474">
        <v>81.7</v>
      </c>
      <c r="N548" s="474">
        <v>78.2</v>
      </c>
      <c r="O548" s="474" t="s">
        <v>3121</v>
      </c>
      <c r="P548" s="475">
        <v>-0.0113</v>
      </c>
      <c r="Q548" s="56"/>
    </row>
    <row r="549" ht="15.75" customHeight="1">
      <c r="A549" s="403" t="s">
        <v>900</v>
      </c>
      <c r="B549" s="404">
        <v>7351.04</v>
      </c>
      <c r="C549" s="470">
        <v>7331.39</v>
      </c>
      <c r="D549" s="470">
        <v>7406.98</v>
      </c>
      <c r="E549" s="470">
        <v>7331.39</v>
      </c>
      <c r="F549" s="471"/>
      <c r="G549" s="472">
        <v>0.0027</v>
      </c>
      <c r="J549" s="473" t="s">
        <v>900</v>
      </c>
      <c r="K549" s="406">
        <v>79.9</v>
      </c>
      <c r="L549" s="474">
        <v>78.2</v>
      </c>
      <c r="M549" s="474">
        <v>82.5</v>
      </c>
      <c r="N549" s="474">
        <v>78.2</v>
      </c>
      <c r="O549" s="474" t="s">
        <v>3122</v>
      </c>
      <c r="P549" s="475">
        <v>0.0296</v>
      </c>
      <c r="Q549" s="56"/>
    </row>
    <row r="550" ht="15.75" customHeight="1">
      <c r="A550" s="403" t="s">
        <v>901</v>
      </c>
      <c r="B550" s="404">
        <v>7331.39</v>
      </c>
      <c r="C550" s="470">
        <v>7327.54</v>
      </c>
      <c r="D550" s="470">
        <v>7358.89</v>
      </c>
      <c r="E550" s="470">
        <v>7277.34</v>
      </c>
      <c r="F550" s="471"/>
      <c r="G550" s="472">
        <v>5.0E-4</v>
      </c>
      <c r="J550" s="473" t="s">
        <v>901</v>
      </c>
      <c r="K550" s="406">
        <v>77.6</v>
      </c>
      <c r="L550" s="474">
        <v>75.8</v>
      </c>
      <c r="M550" s="474">
        <v>77.9</v>
      </c>
      <c r="N550" s="474">
        <v>74.4</v>
      </c>
      <c r="O550" s="474" t="s">
        <v>3123</v>
      </c>
      <c r="P550" s="475">
        <v>0.0251</v>
      </c>
      <c r="Q550" s="56"/>
    </row>
    <row r="551" ht="15.75" customHeight="1">
      <c r="A551" s="403" t="s">
        <v>902</v>
      </c>
      <c r="B551" s="404">
        <v>7327.54</v>
      </c>
      <c r="C551" s="470">
        <v>7356.04</v>
      </c>
      <c r="D551" s="470">
        <v>7402.8</v>
      </c>
      <c r="E551" s="470">
        <v>7322.19</v>
      </c>
      <c r="F551" s="471"/>
      <c r="G551" s="472">
        <v>-0.0039</v>
      </c>
      <c r="J551" s="473" t="s">
        <v>902</v>
      </c>
      <c r="K551" s="406">
        <v>75.7</v>
      </c>
      <c r="L551" s="474">
        <v>74.3</v>
      </c>
      <c r="M551" s="474">
        <v>77.6</v>
      </c>
      <c r="N551" s="474">
        <v>74.3</v>
      </c>
      <c r="O551" s="474" t="s">
        <v>3124</v>
      </c>
      <c r="P551" s="475">
        <v>0.0244</v>
      </c>
      <c r="Q551" s="56"/>
    </row>
    <row r="552" ht="15.75" customHeight="1">
      <c r="A552" s="403" t="s">
        <v>903</v>
      </c>
      <c r="B552" s="404">
        <v>7356.04</v>
      </c>
      <c r="C552" s="470">
        <v>7329.03</v>
      </c>
      <c r="D552" s="470">
        <v>7381.91</v>
      </c>
      <c r="E552" s="470">
        <v>7329.03</v>
      </c>
      <c r="F552" s="471"/>
      <c r="G552" s="472">
        <v>0.0037</v>
      </c>
      <c r="J552" s="473" t="s">
        <v>903</v>
      </c>
      <c r="K552" s="406">
        <v>73.9</v>
      </c>
      <c r="L552" s="474">
        <v>72.5</v>
      </c>
      <c r="M552" s="474">
        <v>74.1</v>
      </c>
      <c r="N552" s="474">
        <v>72.5</v>
      </c>
      <c r="O552" s="474" t="s">
        <v>3125</v>
      </c>
      <c r="P552" s="475">
        <v>0.0207</v>
      </c>
      <c r="Q552" s="56"/>
    </row>
    <row r="553" ht="15.75" customHeight="1">
      <c r="A553" s="403" t="s">
        <v>904</v>
      </c>
      <c r="B553" s="404">
        <v>7329.03</v>
      </c>
      <c r="C553" s="470">
        <v>7302.85</v>
      </c>
      <c r="D553" s="470">
        <v>7344.05</v>
      </c>
      <c r="E553" s="470">
        <v>7302.85</v>
      </c>
      <c r="F553" s="471"/>
      <c r="G553" s="472">
        <v>0.0036</v>
      </c>
      <c r="J553" s="473" t="s">
        <v>904</v>
      </c>
      <c r="K553" s="406">
        <v>72.4</v>
      </c>
      <c r="L553" s="474">
        <v>72.8</v>
      </c>
      <c r="M553" s="474">
        <v>72.9</v>
      </c>
      <c r="N553" s="474">
        <v>71.8</v>
      </c>
      <c r="O553" s="474" t="s">
        <v>3126</v>
      </c>
      <c r="P553" s="475">
        <v>0.0014</v>
      </c>
      <c r="Q553" s="56"/>
    </row>
    <row r="554" ht="15.75" customHeight="1">
      <c r="A554" s="403" t="s">
        <v>905</v>
      </c>
      <c r="B554" s="404">
        <v>7302.85</v>
      </c>
      <c r="C554" s="470">
        <v>7297.24</v>
      </c>
      <c r="D554" s="470">
        <v>7331.23</v>
      </c>
      <c r="E554" s="470">
        <v>7294.59</v>
      </c>
      <c r="F554" s="471"/>
      <c r="G554" s="472">
        <v>8.0E-4</v>
      </c>
      <c r="J554" s="473" t="s">
        <v>905</v>
      </c>
      <c r="K554" s="406">
        <v>72.3</v>
      </c>
      <c r="L554" s="474">
        <v>73.0</v>
      </c>
      <c r="M554" s="474">
        <v>73.4</v>
      </c>
      <c r="N554" s="474">
        <v>71.4</v>
      </c>
      <c r="O554" s="474" t="s">
        <v>3127</v>
      </c>
      <c r="P554" s="475">
        <v>-0.0096</v>
      </c>
      <c r="Q554" s="56"/>
    </row>
    <row r="555" ht="15.75" customHeight="1">
      <c r="A555" s="403" t="s">
        <v>906</v>
      </c>
      <c r="B555" s="404">
        <v>7297.24</v>
      </c>
      <c r="C555" s="470">
        <v>7251.71</v>
      </c>
      <c r="D555" s="470">
        <v>7306.37</v>
      </c>
      <c r="E555" s="470">
        <v>7251.69</v>
      </c>
      <c r="F555" s="471"/>
      <c r="G555" s="472">
        <v>0.0063</v>
      </c>
      <c r="J555" s="473" t="s">
        <v>906</v>
      </c>
      <c r="K555" s="406">
        <v>73.0</v>
      </c>
      <c r="L555" s="474">
        <v>72.0</v>
      </c>
      <c r="M555" s="474">
        <v>73.5</v>
      </c>
      <c r="N555" s="474">
        <v>72.0</v>
      </c>
      <c r="O555" s="474" t="s">
        <v>3128</v>
      </c>
      <c r="P555" s="475">
        <v>0.0196</v>
      </c>
      <c r="Q555" s="56"/>
    </row>
    <row r="556" ht="15.75" customHeight="1">
      <c r="A556" s="403" t="s">
        <v>907</v>
      </c>
      <c r="B556" s="404">
        <v>7251.71</v>
      </c>
      <c r="C556" s="470">
        <v>7237.14</v>
      </c>
      <c r="D556" s="470">
        <v>7281.78</v>
      </c>
      <c r="E556" s="470">
        <v>7237.14</v>
      </c>
      <c r="F556" s="471"/>
      <c r="G556" s="472">
        <v>0.002</v>
      </c>
      <c r="J556" s="473" t="s">
        <v>907</v>
      </c>
      <c r="K556" s="406">
        <v>71.6</v>
      </c>
      <c r="L556" s="474">
        <v>70.0</v>
      </c>
      <c r="M556" s="474">
        <v>72.3</v>
      </c>
      <c r="N556" s="474">
        <v>70.0</v>
      </c>
      <c r="O556" s="474" t="s">
        <v>3129</v>
      </c>
      <c r="P556" s="475">
        <v>0.0229</v>
      </c>
      <c r="Q556" s="56"/>
    </row>
    <row r="557" ht="15.75" customHeight="1">
      <c r="A557" s="403" t="s">
        <v>908</v>
      </c>
      <c r="B557" s="404">
        <v>7237.14</v>
      </c>
      <c r="C557" s="470">
        <v>7250.6</v>
      </c>
      <c r="D557" s="470">
        <v>7278.67</v>
      </c>
      <c r="E557" s="470">
        <v>7233.41</v>
      </c>
      <c r="F557" s="471"/>
      <c r="G557" s="472">
        <v>-0.0019</v>
      </c>
      <c r="J557" s="473" t="s">
        <v>908</v>
      </c>
      <c r="K557" s="406">
        <v>70.0</v>
      </c>
      <c r="L557" s="474">
        <v>70.0</v>
      </c>
      <c r="M557" s="474">
        <v>70.2</v>
      </c>
      <c r="N557" s="474">
        <v>69.8</v>
      </c>
      <c r="O557" s="474" t="s">
        <v>3130</v>
      </c>
      <c r="P557" s="475">
        <v>0.0029</v>
      </c>
      <c r="Q557" s="56"/>
    </row>
    <row r="558" ht="15.75" customHeight="1">
      <c r="A558" s="403" t="s">
        <v>909</v>
      </c>
      <c r="B558" s="404">
        <v>7250.6</v>
      </c>
      <c r="C558" s="470">
        <v>7241.84</v>
      </c>
      <c r="D558" s="470">
        <v>7273.47</v>
      </c>
      <c r="E558" s="470">
        <v>7237.81</v>
      </c>
      <c r="F558" s="471"/>
      <c r="G558" s="472">
        <v>0.0012</v>
      </c>
      <c r="J558" s="473" t="s">
        <v>909</v>
      </c>
      <c r="K558" s="406">
        <v>69.8</v>
      </c>
      <c r="L558" s="474">
        <v>70.6</v>
      </c>
      <c r="M558" s="474">
        <v>70.6</v>
      </c>
      <c r="N558" s="474">
        <v>69.5</v>
      </c>
      <c r="O558" s="474" t="s">
        <v>3131</v>
      </c>
      <c r="P558" s="475">
        <v>0.0</v>
      </c>
      <c r="Q558" s="56"/>
    </row>
    <row r="559" ht="15.75" customHeight="1">
      <c r="A559" s="403" t="s">
        <v>910</v>
      </c>
      <c r="B559" s="404">
        <v>7241.84</v>
      </c>
      <c r="C559" s="470">
        <v>7258.57</v>
      </c>
      <c r="D559" s="470">
        <v>7306.76</v>
      </c>
      <c r="E559" s="470">
        <v>7239.94</v>
      </c>
      <c r="F559" s="471"/>
      <c r="G559" s="472">
        <v>-0.0023</v>
      </c>
      <c r="J559" s="473" t="s">
        <v>910</v>
      </c>
      <c r="K559" s="406">
        <v>69.8</v>
      </c>
      <c r="L559" s="474">
        <v>71.0</v>
      </c>
      <c r="M559" s="474">
        <v>71.0</v>
      </c>
      <c r="N559" s="474">
        <v>69.7</v>
      </c>
      <c r="O559" s="474" t="s">
        <v>3132</v>
      </c>
      <c r="P559" s="475">
        <v>-0.0071</v>
      </c>
      <c r="Q559" s="56"/>
    </row>
    <row r="560" ht="15.75" customHeight="1">
      <c r="A560" s="403" t="s">
        <v>911</v>
      </c>
      <c r="B560" s="404">
        <v>7258.57</v>
      </c>
      <c r="C560" s="470">
        <v>7205.82</v>
      </c>
      <c r="D560" s="470">
        <v>7275.71</v>
      </c>
      <c r="E560" s="470">
        <v>7205.82</v>
      </c>
      <c r="F560" s="471"/>
      <c r="G560" s="472">
        <v>0.0073</v>
      </c>
      <c r="J560" s="473" t="s">
        <v>911</v>
      </c>
      <c r="K560" s="406">
        <v>70.3</v>
      </c>
      <c r="L560" s="474">
        <v>70.7</v>
      </c>
      <c r="M560" s="474">
        <v>70.7</v>
      </c>
      <c r="N560" s="474">
        <v>69.2</v>
      </c>
      <c r="O560" s="474" t="s">
        <v>3133</v>
      </c>
      <c r="P560" s="475">
        <v>0.0057</v>
      </c>
      <c r="Q560" s="56"/>
    </row>
    <row r="561" ht="15.75" customHeight="1">
      <c r="A561" s="403" t="s">
        <v>912</v>
      </c>
      <c r="B561" s="404">
        <v>7205.82</v>
      </c>
      <c r="C561" s="470">
        <v>7191.8</v>
      </c>
      <c r="D561" s="470">
        <v>7241.41</v>
      </c>
      <c r="E561" s="470">
        <v>7191.8</v>
      </c>
      <c r="F561" s="471"/>
      <c r="G561" s="472">
        <v>0.0019</v>
      </c>
      <c r="J561" s="473" t="s">
        <v>912</v>
      </c>
      <c r="K561" s="406">
        <v>69.9</v>
      </c>
      <c r="L561" s="474">
        <v>70.9</v>
      </c>
      <c r="M561" s="474">
        <v>70.9</v>
      </c>
      <c r="N561" s="474">
        <v>69.7</v>
      </c>
      <c r="O561" s="474" t="s">
        <v>3134</v>
      </c>
      <c r="P561" s="475">
        <v>-0.0029</v>
      </c>
      <c r="Q561" s="56"/>
    </row>
    <row r="562" ht="15.75" customHeight="1">
      <c r="A562" s="403" t="s">
        <v>913</v>
      </c>
      <c r="B562" s="404">
        <v>7191.8</v>
      </c>
      <c r="C562" s="470">
        <v>7228.31</v>
      </c>
      <c r="D562" s="470">
        <v>7256.25</v>
      </c>
      <c r="E562" s="470">
        <v>7187.41</v>
      </c>
      <c r="F562" s="471"/>
      <c r="G562" s="472">
        <v>-0.0051</v>
      </c>
      <c r="J562" s="473" t="s">
        <v>913</v>
      </c>
      <c r="K562" s="406">
        <v>70.1</v>
      </c>
      <c r="L562" s="474">
        <v>70.1</v>
      </c>
      <c r="M562" s="474">
        <v>71.0</v>
      </c>
      <c r="N562" s="474">
        <v>70.0</v>
      </c>
      <c r="O562" s="474" t="s">
        <v>3135</v>
      </c>
      <c r="P562" s="475">
        <v>0.0014</v>
      </c>
      <c r="Q562" s="56"/>
    </row>
    <row r="563" ht="15.75" customHeight="1">
      <c r="A563" s="403" t="s">
        <v>914</v>
      </c>
      <c r="B563" s="404">
        <v>7228.31</v>
      </c>
      <c r="C563" s="470">
        <v>7196.55</v>
      </c>
      <c r="D563" s="470">
        <v>7274.74</v>
      </c>
      <c r="E563" s="470">
        <v>7196.55</v>
      </c>
      <c r="F563" s="471"/>
      <c r="G563" s="472">
        <v>0.0044</v>
      </c>
      <c r="J563" s="473" t="s">
        <v>914</v>
      </c>
      <c r="K563" s="406">
        <v>70.0</v>
      </c>
      <c r="L563" s="474">
        <v>71.2</v>
      </c>
      <c r="M563" s="474">
        <v>72.2</v>
      </c>
      <c r="N563" s="474">
        <v>69.8</v>
      </c>
      <c r="O563" s="474" t="s">
        <v>3136</v>
      </c>
      <c r="P563" s="475">
        <v>-0.0155</v>
      </c>
      <c r="Q563" s="56"/>
    </row>
    <row r="564" ht="15.75" customHeight="1">
      <c r="A564" s="403" t="s">
        <v>915</v>
      </c>
      <c r="B564" s="404">
        <v>7196.55</v>
      </c>
      <c r="C564" s="470">
        <v>7140.5</v>
      </c>
      <c r="D564" s="470">
        <v>7203.65</v>
      </c>
      <c r="E564" s="470">
        <v>7104.1</v>
      </c>
      <c r="F564" s="471"/>
      <c r="G564" s="472">
        <v>0.0078</v>
      </c>
      <c r="J564" s="473" t="s">
        <v>915</v>
      </c>
      <c r="K564" s="406">
        <v>71.1</v>
      </c>
      <c r="L564" s="474">
        <v>71.0</v>
      </c>
      <c r="M564" s="474">
        <v>72.0</v>
      </c>
      <c r="N564" s="474">
        <v>69.8</v>
      </c>
      <c r="O564" s="474" t="s">
        <v>3137</v>
      </c>
      <c r="P564" s="475">
        <v>0.0028</v>
      </c>
      <c r="Q564" s="56"/>
    </row>
    <row r="565" ht="15.75" customHeight="1">
      <c r="A565" s="403" t="s">
        <v>916</v>
      </c>
      <c r="B565" s="404">
        <v>7140.5</v>
      </c>
      <c r="C565" s="470">
        <v>7218.05</v>
      </c>
      <c r="D565" s="470">
        <v>7261.81</v>
      </c>
      <c r="E565" s="470">
        <v>7135.85</v>
      </c>
      <c r="F565" s="471"/>
      <c r="G565" s="472">
        <v>-0.0107</v>
      </c>
      <c r="J565" s="473" t="s">
        <v>916</v>
      </c>
      <c r="K565" s="406">
        <v>70.9</v>
      </c>
      <c r="L565" s="474">
        <v>74.2</v>
      </c>
      <c r="M565" s="474">
        <v>74.3</v>
      </c>
      <c r="N565" s="474">
        <v>70.6</v>
      </c>
      <c r="O565" s="474" t="s">
        <v>3138</v>
      </c>
      <c r="P565" s="475">
        <v>-0.0327</v>
      </c>
      <c r="Q565" s="56"/>
    </row>
    <row r="566" ht="15.75" customHeight="1">
      <c r="A566" s="403" t="s">
        <v>917</v>
      </c>
      <c r="B566" s="404">
        <v>7218.05</v>
      </c>
      <c r="C566" s="470">
        <v>7202.09</v>
      </c>
      <c r="D566" s="470">
        <v>7252.1</v>
      </c>
      <c r="E566" s="470">
        <v>7171.1</v>
      </c>
      <c r="F566" s="471"/>
      <c r="G566" s="472">
        <v>0.0022</v>
      </c>
      <c r="J566" s="473" t="s">
        <v>917</v>
      </c>
      <c r="K566" s="406">
        <v>73.3</v>
      </c>
      <c r="L566" s="474">
        <v>72.4</v>
      </c>
      <c r="M566" s="474">
        <v>73.6</v>
      </c>
      <c r="N566" s="474">
        <v>70.6</v>
      </c>
      <c r="O566" s="474" t="s">
        <v>3139</v>
      </c>
      <c r="P566" s="475">
        <v>0.0152</v>
      </c>
      <c r="Q566" s="56"/>
    </row>
    <row r="567" ht="15.75" customHeight="1">
      <c r="A567" s="403" t="s">
        <v>918</v>
      </c>
      <c r="B567" s="404">
        <v>7202.09</v>
      </c>
      <c r="C567" s="470">
        <v>7258.74</v>
      </c>
      <c r="D567" s="470">
        <v>7334.41</v>
      </c>
      <c r="E567" s="470">
        <v>7198.73</v>
      </c>
      <c r="F567" s="471"/>
      <c r="G567" s="472">
        <v>-0.0078</v>
      </c>
      <c r="J567" s="473" t="s">
        <v>918</v>
      </c>
      <c r="K567" s="406">
        <v>72.2</v>
      </c>
      <c r="L567" s="474">
        <v>73.8</v>
      </c>
      <c r="M567" s="474">
        <v>75.6</v>
      </c>
      <c r="N567" s="474">
        <v>72.0</v>
      </c>
      <c r="O567" s="474" t="s">
        <v>3140</v>
      </c>
      <c r="P567" s="475">
        <v>-0.0123</v>
      </c>
      <c r="Q567" s="56"/>
    </row>
    <row r="568" ht="15.75" customHeight="1">
      <c r="A568" s="403" t="s">
        <v>919</v>
      </c>
      <c r="B568" s="404">
        <v>7258.74</v>
      </c>
      <c r="C568" s="470">
        <v>7196.32</v>
      </c>
      <c r="D568" s="470">
        <v>7275.79</v>
      </c>
      <c r="E568" s="470">
        <v>7171.4</v>
      </c>
      <c r="F568" s="471"/>
      <c r="G568" s="472">
        <v>0.0087</v>
      </c>
      <c r="J568" s="473" t="s">
        <v>919</v>
      </c>
      <c r="K568" s="406">
        <v>73.1</v>
      </c>
      <c r="L568" s="474">
        <v>70.1</v>
      </c>
      <c r="M568" s="474">
        <v>74.0</v>
      </c>
      <c r="N568" s="474">
        <v>69.7</v>
      </c>
      <c r="O568" s="474" t="s">
        <v>3141</v>
      </c>
      <c r="P568" s="475">
        <v>0.0428</v>
      </c>
      <c r="Q568" s="56"/>
    </row>
    <row r="569" ht="15.75" customHeight="1">
      <c r="A569" s="403" t="s">
        <v>920</v>
      </c>
      <c r="B569" s="404">
        <v>7196.32</v>
      </c>
      <c r="C569" s="470">
        <v>7140.87</v>
      </c>
      <c r="D569" s="470">
        <v>7207.22</v>
      </c>
      <c r="E569" s="470">
        <v>7140.87</v>
      </c>
      <c r="F569" s="471"/>
      <c r="G569" s="472">
        <v>0.0078</v>
      </c>
      <c r="J569" s="473" t="s">
        <v>920</v>
      </c>
      <c r="K569" s="406">
        <v>70.1</v>
      </c>
      <c r="L569" s="474">
        <v>70.3</v>
      </c>
      <c r="M569" s="474">
        <v>70.9</v>
      </c>
      <c r="N569" s="474">
        <v>70.0</v>
      </c>
      <c r="O569" s="474" t="s">
        <v>3142</v>
      </c>
      <c r="P569" s="475">
        <v>-0.0085</v>
      </c>
      <c r="Q569" s="56"/>
    </row>
    <row r="570" ht="15.75" customHeight="1">
      <c r="A570" s="403" t="s">
        <v>921</v>
      </c>
      <c r="B570" s="404">
        <v>7140.87</v>
      </c>
      <c r="C570" s="470">
        <v>7075.49</v>
      </c>
      <c r="D570" s="470">
        <v>7154.18</v>
      </c>
      <c r="E570" s="470">
        <v>7075.49</v>
      </c>
      <c r="F570" s="471"/>
      <c r="G570" s="472">
        <v>0.0092</v>
      </c>
      <c r="J570" s="473" t="s">
        <v>921</v>
      </c>
      <c r="K570" s="406">
        <v>70.7</v>
      </c>
      <c r="L570" s="474">
        <v>69.0</v>
      </c>
      <c r="M570" s="474">
        <v>71.5</v>
      </c>
      <c r="N570" s="474">
        <v>69.0</v>
      </c>
      <c r="O570" s="474" t="s">
        <v>3143</v>
      </c>
      <c r="P570" s="475">
        <v>0.0246</v>
      </c>
      <c r="Q570" s="56"/>
    </row>
    <row r="571" ht="15.75" customHeight="1">
      <c r="A571" s="403" t="s">
        <v>922</v>
      </c>
      <c r="B571" s="404">
        <v>7075.49</v>
      </c>
      <c r="C571" s="470">
        <v>7052.82</v>
      </c>
      <c r="D571" s="470">
        <v>7090.74</v>
      </c>
      <c r="E571" s="470">
        <v>7045.83</v>
      </c>
      <c r="F571" s="471"/>
      <c r="G571" s="472">
        <v>0.0032</v>
      </c>
      <c r="J571" s="473" t="s">
        <v>922</v>
      </c>
      <c r="K571" s="406">
        <v>69.0</v>
      </c>
      <c r="L571" s="474">
        <v>69.1</v>
      </c>
      <c r="M571" s="474">
        <v>69.6</v>
      </c>
      <c r="N571" s="474">
        <v>68.1</v>
      </c>
      <c r="O571" s="474" t="s">
        <v>3144</v>
      </c>
      <c r="P571" s="475">
        <v>-0.0014</v>
      </c>
      <c r="Q571" s="56"/>
    </row>
    <row r="572" ht="15.75" customHeight="1">
      <c r="A572" s="403" t="s">
        <v>923</v>
      </c>
      <c r="B572" s="404">
        <v>7052.82</v>
      </c>
      <c r="C572" s="470">
        <v>7057.22</v>
      </c>
      <c r="D572" s="470">
        <v>7059.09</v>
      </c>
      <c r="E572" s="470">
        <v>7049.26</v>
      </c>
      <c r="F572" s="471"/>
      <c r="G572" s="472">
        <v>0.0103</v>
      </c>
      <c r="J572" s="473" t="s">
        <v>923</v>
      </c>
      <c r="K572" s="406">
        <v>69.1</v>
      </c>
      <c r="L572" s="474">
        <v>68.3</v>
      </c>
      <c r="M572" s="474">
        <v>69.4</v>
      </c>
      <c r="N572" s="474">
        <v>68.1</v>
      </c>
      <c r="O572" s="474" t="s">
        <v>3145</v>
      </c>
      <c r="P572" s="475">
        <v>0.0162</v>
      </c>
      <c r="Q572" s="56"/>
    </row>
    <row r="573" ht="15.75" customHeight="1">
      <c r="A573" s="403" t="s">
        <v>924</v>
      </c>
      <c r="B573" s="404">
        <v>6981.05</v>
      </c>
      <c r="C573" s="470">
        <v>6916.38</v>
      </c>
      <c r="D573" s="470">
        <v>6991.66</v>
      </c>
      <c r="E573" s="470">
        <v>6916.38</v>
      </c>
      <c r="F573" s="471"/>
      <c r="G573" s="472">
        <v>0.0094</v>
      </c>
      <c r="J573" s="473" t="s">
        <v>924</v>
      </c>
      <c r="K573" s="406">
        <v>68.0</v>
      </c>
      <c r="L573" s="474">
        <v>67.2</v>
      </c>
      <c r="M573" s="474">
        <v>68.4</v>
      </c>
      <c r="N573" s="474">
        <v>67.2</v>
      </c>
      <c r="O573" s="474" t="s">
        <v>3146</v>
      </c>
      <c r="P573" s="475">
        <v>0.018</v>
      </c>
      <c r="Q573" s="56"/>
    </row>
    <row r="574" ht="15.75" customHeight="1">
      <c r="A574" s="403" t="s">
        <v>925</v>
      </c>
      <c r="B574" s="404">
        <v>6916.38</v>
      </c>
      <c r="C574" s="470">
        <v>6869.24</v>
      </c>
      <c r="D574" s="470">
        <v>6939.23</v>
      </c>
      <c r="E574" s="470">
        <v>6869.24</v>
      </c>
      <c r="F574" s="471"/>
      <c r="G574" s="472">
        <v>0.0069</v>
      </c>
      <c r="J574" s="473" t="s">
        <v>925</v>
      </c>
      <c r="K574" s="406">
        <v>66.8</v>
      </c>
      <c r="L574" s="474">
        <v>67.0</v>
      </c>
      <c r="M574" s="474">
        <v>67.2</v>
      </c>
      <c r="N574" s="474">
        <v>66.4</v>
      </c>
      <c r="O574" s="474" t="s">
        <v>3147</v>
      </c>
      <c r="P574" s="475">
        <v>0.003</v>
      </c>
      <c r="Q574" s="56"/>
    </row>
    <row r="575" ht="15.75" customHeight="1">
      <c r="A575" s="403" t="s">
        <v>926</v>
      </c>
      <c r="B575" s="404">
        <v>6869.24</v>
      </c>
      <c r="C575" s="470">
        <v>6823.6</v>
      </c>
      <c r="D575" s="470">
        <v>6884.16</v>
      </c>
      <c r="E575" s="470">
        <v>6823.6</v>
      </c>
      <c r="F575" s="471"/>
      <c r="G575" s="472">
        <v>0.0067</v>
      </c>
      <c r="J575" s="473" t="s">
        <v>926</v>
      </c>
      <c r="K575" s="406">
        <v>66.6</v>
      </c>
      <c r="L575" s="474">
        <v>66.0</v>
      </c>
      <c r="M575" s="474">
        <v>67.2</v>
      </c>
      <c r="N575" s="474">
        <v>65.1</v>
      </c>
      <c r="O575" s="474" t="s">
        <v>3148</v>
      </c>
      <c r="P575" s="475">
        <v>0.0168</v>
      </c>
      <c r="Q575" s="56"/>
    </row>
    <row r="576" ht="15.75" customHeight="1">
      <c r="A576" s="403" t="s">
        <v>927</v>
      </c>
      <c r="B576" s="404">
        <v>6823.6</v>
      </c>
      <c r="C576" s="470">
        <v>6851.32</v>
      </c>
      <c r="D576" s="470">
        <v>6874.69</v>
      </c>
      <c r="E576" s="470">
        <v>6819.21</v>
      </c>
      <c r="F576" s="471"/>
      <c r="G576" s="472">
        <v>-0.004</v>
      </c>
      <c r="J576" s="473" t="s">
        <v>927</v>
      </c>
      <c r="K576" s="406">
        <v>65.5</v>
      </c>
      <c r="L576" s="474">
        <v>65.8</v>
      </c>
      <c r="M576" s="474">
        <v>66.0</v>
      </c>
      <c r="N576" s="474">
        <v>65.1</v>
      </c>
      <c r="O576" s="474" t="s">
        <v>3149</v>
      </c>
      <c r="P576" s="475">
        <v>-0.0046</v>
      </c>
      <c r="Q576" s="56"/>
    </row>
    <row r="577" ht="15.75" customHeight="1">
      <c r="A577" s="403" t="s">
        <v>928</v>
      </c>
      <c r="B577" s="404">
        <v>6851.32</v>
      </c>
      <c r="C577" s="470">
        <v>6878.75</v>
      </c>
      <c r="D577" s="470">
        <v>6897.66</v>
      </c>
      <c r="E577" s="470">
        <v>6845.4</v>
      </c>
      <c r="F577" s="471"/>
      <c r="G577" s="472">
        <v>-0.004</v>
      </c>
      <c r="J577" s="473" t="s">
        <v>928</v>
      </c>
      <c r="K577" s="406">
        <v>65.8</v>
      </c>
      <c r="L577" s="474">
        <v>65.6</v>
      </c>
      <c r="M577" s="474">
        <v>66.4</v>
      </c>
      <c r="N577" s="474">
        <v>65.6</v>
      </c>
      <c r="O577" s="474" t="s">
        <v>3150</v>
      </c>
      <c r="P577" s="475">
        <v>-0.0045</v>
      </c>
      <c r="Q577" s="56"/>
    </row>
    <row r="578" ht="15.75" customHeight="1">
      <c r="A578" s="403" t="s">
        <v>929</v>
      </c>
      <c r="B578" s="404">
        <v>6878.75</v>
      </c>
      <c r="C578" s="470">
        <v>6884.67</v>
      </c>
      <c r="D578" s="470">
        <v>6923.0</v>
      </c>
      <c r="E578" s="470">
        <v>6873.22</v>
      </c>
      <c r="F578" s="471"/>
      <c r="G578" s="472">
        <v>-9.0E-4</v>
      </c>
      <c r="J578" s="473" t="s">
        <v>929</v>
      </c>
      <c r="K578" s="406">
        <v>66.1</v>
      </c>
      <c r="L578" s="474">
        <v>66.6</v>
      </c>
      <c r="M578" s="474">
        <v>67.1</v>
      </c>
      <c r="N578" s="474">
        <v>65.8</v>
      </c>
      <c r="O578" s="474" t="s">
        <v>3151</v>
      </c>
      <c r="P578" s="475">
        <v>-0.0075</v>
      </c>
      <c r="Q578" s="56"/>
    </row>
    <row r="579" ht="15.75" customHeight="1">
      <c r="A579" s="403" t="s">
        <v>930</v>
      </c>
      <c r="B579" s="404">
        <v>6884.67</v>
      </c>
      <c r="C579" s="470">
        <v>6862.41</v>
      </c>
      <c r="D579" s="470">
        <v>6903.03</v>
      </c>
      <c r="E579" s="470">
        <v>6858.96</v>
      </c>
      <c r="F579" s="471"/>
      <c r="G579" s="472">
        <v>0.0032</v>
      </c>
      <c r="J579" s="473" t="s">
        <v>930</v>
      </c>
      <c r="K579" s="406">
        <v>66.6</v>
      </c>
      <c r="L579" s="474">
        <v>67.0</v>
      </c>
      <c r="M579" s="474">
        <v>67.5</v>
      </c>
      <c r="N579" s="474">
        <v>66.5</v>
      </c>
      <c r="O579" s="474" t="s">
        <v>3152</v>
      </c>
      <c r="P579" s="475">
        <v>0.0015</v>
      </c>
      <c r="Q579" s="56"/>
    </row>
    <row r="580" ht="15.75" customHeight="1">
      <c r="A580" s="403" t="s">
        <v>931</v>
      </c>
      <c r="B580" s="404">
        <v>6862.41</v>
      </c>
      <c r="C580" s="470">
        <v>6842.23</v>
      </c>
      <c r="D580" s="470">
        <v>6886.69</v>
      </c>
      <c r="E580" s="470">
        <v>6842.23</v>
      </c>
      <c r="F580" s="471"/>
      <c r="G580" s="472">
        <v>0.0029</v>
      </c>
      <c r="J580" s="473" t="s">
        <v>931</v>
      </c>
      <c r="K580" s="406">
        <v>66.5</v>
      </c>
      <c r="L580" s="474">
        <v>67.5</v>
      </c>
      <c r="M580" s="474">
        <v>67.5</v>
      </c>
      <c r="N580" s="474">
        <v>66.2</v>
      </c>
      <c r="O580" s="474" t="s">
        <v>3153</v>
      </c>
      <c r="P580" s="475">
        <v>-0.0119</v>
      </c>
      <c r="Q580" s="56"/>
    </row>
    <row r="581" ht="15.75" customHeight="1">
      <c r="A581" s="403" t="s">
        <v>932</v>
      </c>
      <c r="B581" s="404">
        <v>6842.23</v>
      </c>
      <c r="C581" s="470">
        <v>6760.61</v>
      </c>
      <c r="D581" s="470">
        <v>6858.58</v>
      </c>
      <c r="E581" s="470">
        <v>6760.61</v>
      </c>
      <c r="F581" s="471"/>
      <c r="G581" s="472">
        <v>0.0121</v>
      </c>
      <c r="J581" s="473" t="s">
        <v>932</v>
      </c>
      <c r="K581" s="406">
        <v>67.3</v>
      </c>
      <c r="L581" s="474">
        <v>66.0</v>
      </c>
      <c r="M581" s="474">
        <v>68.1</v>
      </c>
      <c r="N581" s="474">
        <v>66.0</v>
      </c>
      <c r="O581" s="474" t="s">
        <v>3154</v>
      </c>
      <c r="P581" s="475">
        <v>0.0228</v>
      </c>
      <c r="Q581" s="56"/>
    </row>
    <row r="582" ht="15.75" customHeight="1">
      <c r="A582" s="403" t="s">
        <v>933</v>
      </c>
      <c r="B582" s="404">
        <v>6760.61</v>
      </c>
      <c r="C582" s="470">
        <v>6771.84</v>
      </c>
      <c r="D582" s="470">
        <v>6780.69</v>
      </c>
      <c r="E582" s="470">
        <v>6726.16</v>
      </c>
      <c r="F582" s="471"/>
      <c r="G582" s="472">
        <v>-0.0017</v>
      </c>
      <c r="J582" s="473" t="s">
        <v>933</v>
      </c>
      <c r="K582" s="406">
        <v>65.8</v>
      </c>
      <c r="L582" s="474">
        <v>66.3</v>
      </c>
      <c r="M582" s="474">
        <v>67.0</v>
      </c>
      <c r="N582" s="474">
        <v>65.0</v>
      </c>
      <c r="O582" s="474" t="s">
        <v>3155</v>
      </c>
      <c r="P582" s="475">
        <v>-0.003</v>
      </c>
      <c r="Q582" s="56"/>
    </row>
    <row r="583" ht="15.75" customHeight="1">
      <c r="A583" s="403" t="s">
        <v>934</v>
      </c>
      <c r="B583" s="404">
        <v>6771.84</v>
      </c>
      <c r="C583" s="470">
        <v>6787.16</v>
      </c>
      <c r="D583" s="470">
        <v>6821.75</v>
      </c>
      <c r="E583" s="470">
        <v>6766.31</v>
      </c>
      <c r="F583" s="471"/>
      <c r="G583" s="472">
        <v>-0.0023</v>
      </c>
      <c r="J583" s="473" t="s">
        <v>934</v>
      </c>
      <c r="K583" s="406">
        <v>66.0</v>
      </c>
      <c r="L583" s="474">
        <v>67.4</v>
      </c>
      <c r="M583" s="474">
        <v>68.5</v>
      </c>
      <c r="N583" s="474">
        <v>65.8</v>
      </c>
      <c r="O583" s="474" t="s">
        <v>3156</v>
      </c>
      <c r="P583" s="475">
        <v>-0.0149</v>
      </c>
      <c r="Q583" s="56"/>
    </row>
    <row r="584" ht="15.75" customHeight="1">
      <c r="A584" s="403" t="s">
        <v>935</v>
      </c>
      <c r="B584" s="404">
        <v>6787.16</v>
      </c>
      <c r="C584" s="470">
        <v>6748.92</v>
      </c>
      <c r="D584" s="470">
        <v>6796.78</v>
      </c>
      <c r="E584" s="470">
        <v>6748.92</v>
      </c>
      <c r="F584" s="471"/>
      <c r="G584" s="472">
        <v>0.0057</v>
      </c>
      <c r="J584" s="473" t="s">
        <v>935</v>
      </c>
      <c r="K584" s="406">
        <v>67.0</v>
      </c>
      <c r="L584" s="474">
        <v>67.0</v>
      </c>
      <c r="M584" s="474">
        <v>69.4</v>
      </c>
      <c r="N584" s="474">
        <v>66.1</v>
      </c>
      <c r="O584" s="474" t="s">
        <v>3157</v>
      </c>
      <c r="P584" s="475">
        <v>0.0015</v>
      </c>
      <c r="Q584" s="56"/>
    </row>
    <row r="585" ht="15.75" customHeight="1">
      <c r="A585" s="403" t="s">
        <v>936</v>
      </c>
      <c r="B585" s="404">
        <v>6748.92</v>
      </c>
      <c r="C585" s="470">
        <v>6699.39</v>
      </c>
      <c r="D585" s="470">
        <v>6752.7</v>
      </c>
      <c r="E585" s="470">
        <v>6698.45</v>
      </c>
      <c r="F585" s="471"/>
      <c r="G585" s="472">
        <v>0.0074</v>
      </c>
      <c r="J585" s="473" t="s">
        <v>936</v>
      </c>
      <c r="K585" s="406">
        <v>66.9</v>
      </c>
      <c r="L585" s="474">
        <v>66.0</v>
      </c>
      <c r="M585" s="474">
        <v>67.2</v>
      </c>
      <c r="N585" s="474">
        <v>65.0</v>
      </c>
      <c r="O585" s="474" t="s">
        <v>3158</v>
      </c>
      <c r="P585" s="475">
        <v>0.0261</v>
      </c>
      <c r="Q585" s="56"/>
    </row>
    <row r="586" ht="15.75" customHeight="1">
      <c r="A586" s="403" t="s">
        <v>937</v>
      </c>
      <c r="B586" s="404">
        <v>6699.39</v>
      </c>
      <c r="C586" s="470">
        <v>6623.31</v>
      </c>
      <c r="D586" s="470">
        <v>6705.89</v>
      </c>
      <c r="E586" s="470">
        <v>6623.31</v>
      </c>
      <c r="F586" s="471"/>
      <c r="G586" s="472">
        <v>0.0115</v>
      </c>
      <c r="J586" s="473" t="s">
        <v>937</v>
      </c>
      <c r="K586" s="406">
        <v>65.2</v>
      </c>
      <c r="L586" s="474">
        <v>63.9</v>
      </c>
      <c r="M586" s="474">
        <v>67.0</v>
      </c>
      <c r="N586" s="474">
        <v>63.1</v>
      </c>
      <c r="O586" s="474" t="s">
        <v>3159</v>
      </c>
      <c r="P586" s="475">
        <v>0.03</v>
      </c>
      <c r="Q586" s="56"/>
    </row>
    <row r="587" ht="15.75" customHeight="1">
      <c r="A587" s="403" t="s">
        <v>938</v>
      </c>
      <c r="B587" s="404">
        <v>6623.31</v>
      </c>
      <c r="C587" s="470">
        <v>6617.83</v>
      </c>
      <c r="D587" s="470">
        <v>6654.08</v>
      </c>
      <c r="E587" s="470">
        <v>6540.69</v>
      </c>
      <c r="F587" s="471"/>
      <c r="G587" s="472">
        <v>8.0E-4</v>
      </c>
      <c r="J587" s="473" t="s">
        <v>938</v>
      </c>
      <c r="K587" s="406">
        <v>63.3</v>
      </c>
      <c r="L587" s="474">
        <v>63.0</v>
      </c>
      <c r="M587" s="474">
        <v>64.2</v>
      </c>
      <c r="N587" s="474">
        <v>62.0</v>
      </c>
      <c r="O587" s="474" t="s">
        <v>3160</v>
      </c>
      <c r="P587" s="475">
        <v>-0.0078</v>
      </c>
      <c r="Q587" s="56"/>
    </row>
    <row r="588" ht="15.75" customHeight="1">
      <c r="A588" s="403" t="s">
        <v>939</v>
      </c>
      <c r="B588" s="404">
        <v>6617.83</v>
      </c>
      <c r="C588" s="470">
        <v>6628.14</v>
      </c>
      <c r="D588" s="470">
        <v>6667.32</v>
      </c>
      <c r="E588" s="470">
        <v>6610.39</v>
      </c>
      <c r="F588" s="471"/>
      <c r="G588" s="472">
        <v>-0.0016</v>
      </c>
      <c r="J588" s="473" t="s">
        <v>939</v>
      </c>
      <c r="K588" s="406">
        <v>63.8</v>
      </c>
      <c r="L588" s="474">
        <v>64.9</v>
      </c>
      <c r="M588" s="474">
        <v>64.9</v>
      </c>
      <c r="N588" s="474">
        <v>62.8</v>
      </c>
      <c r="O588" s="474" t="s">
        <v>3161</v>
      </c>
      <c r="P588" s="475">
        <v>-0.0139</v>
      </c>
      <c r="Q588" s="56"/>
    </row>
    <row r="589" ht="15.75" customHeight="1">
      <c r="A589" s="403" t="s">
        <v>940</v>
      </c>
      <c r="B589" s="404">
        <v>6628.14</v>
      </c>
      <c r="C589" s="470">
        <v>6596.07</v>
      </c>
      <c r="D589" s="470">
        <v>6633.22</v>
      </c>
      <c r="E589" s="470">
        <v>6523.46</v>
      </c>
      <c r="F589" s="471"/>
      <c r="G589" s="472">
        <v>0.0049</v>
      </c>
      <c r="J589" s="473" t="s">
        <v>940</v>
      </c>
      <c r="K589" s="406">
        <v>64.7</v>
      </c>
      <c r="L589" s="474">
        <v>62.0</v>
      </c>
      <c r="M589" s="474">
        <v>65.1</v>
      </c>
      <c r="N589" s="474">
        <v>61.3</v>
      </c>
      <c r="O589" s="474" t="s">
        <v>3051</v>
      </c>
      <c r="P589" s="475">
        <v>0.0469</v>
      </c>
      <c r="Q589" s="56"/>
    </row>
    <row r="590" ht="15.75" customHeight="1">
      <c r="A590" s="403" t="s">
        <v>941</v>
      </c>
      <c r="B590" s="404">
        <v>6596.07</v>
      </c>
      <c r="C590" s="470">
        <v>6535.87</v>
      </c>
      <c r="D590" s="470">
        <v>6600.72</v>
      </c>
      <c r="E590" s="470">
        <v>6535.87</v>
      </c>
      <c r="F590" s="471"/>
      <c r="G590" s="472">
        <v>0.0092</v>
      </c>
      <c r="J590" s="473" t="s">
        <v>941</v>
      </c>
      <c r="K590" s="406">
        <v>61.8</v>
      </c>
      <c r="L590" s="474">
        <v>61.0</v>
      </c>
      <c r="M590" s="474">
        <v>62.1</v>
      </c>
      <c r="N590" s="474">
        <v>60.0</v>
      </c>
      <c r="O590" s="474" t="s">
        <v>3162</v>
      </c>
      <c r="P590" s="475">
        <v>0.0049</v>
      </c>
      <c r="Q590" s="56"/>
    </row>
    <row r="591" ht="15.75" customHeight="1">
      <c r="A591" s="403" t="s">
        <v>942</v>
      </c>
      <c r="B591" s="404">
        <v>6535.87</v>
      </c>
      <c r="C591" s="470">
        <v>6481.56</v>
      </c>
      <c r="D591" s="470">
        <v>6546.86</v>
      </c>
      <c r="E591" s="470">
        <v>6481.56</v>
      </c>
      <c r="F591" s="471"/>
      <c r="G591" s="472">
        <v>0.0084</v>
      </c>
      <c r="J591" s="473" t="s">
        <v>942</v>
      </c>
      <c r="K591" s="406">
        <v>61.5</v>
      </c>
      <c r="L591" s="474">
        <v>61.9</v>
      </c>
      <c r="M591" s="474">
        <v>61.9</v>
      </c>
      <c r="N591" s="474">
        <v>60.7</v>
      </c>
      <c r="O591" s="474" t="s">
        <v>3163</v>
      </c>
      <c r="P591" s="475">
        <v>-0.0032</v>
      </c>
      <c r="Q591" s="56"/>
    </row>
    <row r="592" ht="15.75" customHeight="1">
      <c r="A592" s="403" t="s">
        <v>943</v>
      </c>
      <c r="B592" s="404">
        <v>6481.56</v>
      </c>
      <c r="C592" s="470">
        <v>6425.25</v>
      </c>
      <c r="D592" s="470">
        <v>6489.05</v>
      </c>
      <c r="E592" s="470">
        <v>6425.25</v>
      </c>
      <c r="F592" s="471"/>
      <c r="G592" s="472">
        <v>0.0088</v>
      </c>
      <c r="J592" s="473" t="s">
        <v>943</v>
      </c>
      <c r="K592" s="406">
        <v>61.7</v>
      </c>
      <c r="L592" s="474">
        <v>59.5</v>
      </c>
      <c r="M592" s="474">
        <v>61.9</v>
      </c>
      <c r="N592" s="474">
        <v>59.5</v>
      </c>
      <c r="O592" s="474" t="s">
        <v>3164</v>
      </c>
      <c r="P592" s="475">
        <v>0.0422</v>
      </c>
      <c r="Q592" s="56"/>
    </row>
    <row r="593" ht="15.75" customHeight="1">
      <c r="A593" s="403" t="s">
        <v>944</v>
      </c>
      <c r="B593" s="404">
        <v>6425.25</v>
      </c>
      <c r="C593" s="470">
        <v>6417.19</v>
      </c>
      <c r="D593" s="470">
        <v>6438.16</v>
      </c>
      <c r="E593" s="470">
        <v>6405.91</v>
      </c>
      <c r="F593" s="471"/>
      <c r="G593" s="472">
        <v>0.0013</v>
      </c>
      <c r="J593" s="473" t="s">
        <v>944</v>
      </c>
      <c r="K593" s="406">
        <v>59.2</v>
      </c>
      <c r="L593" s="474">
        <v>59.2</v>
      </c>
      <c r="M593" s="474">
        <v>59.7</v>
      </c>
      <c r="N593" s="474">
        <v>58.6</v>
      </c>
      <c r="O593" s="474" t="s">
        <v>3165</v>
      </c>
      <c r="P593" s="475">
        <v>0.0034</v>
      </c>
      <c r="Q593" s="56"/>
    </row>
    <row r="594" ht="15.75" customHeight="1">
      <c r="A594" s="403" t="s">
        <v>945</v>
      </c>
      <c r="B594" s="404">
        <v>6417.19</v>
      </c>
      <c r="C594" s="470">
        <v>6379.67</v>
      </c>
      <c r="D594" s="470">
        <v>6422.13</v>
      </c>
      <c r="E594" s="470">
        <v>6379.67</v>
      </c>
      <c r="F594" s="471"/>
      <c r="G594" s="472">
        <v>0.0059</v>
      </c>
      <c r="J594" s="473" t="s">
        <v>945</v>
      </c>
      <c r="K594" s="406">
        <v>59.0</v>
      </c>
      <c r="L594" s="474">
        <v>59.4</v>
      </c>
      <c r="M594" s="474">
        <v>60.8</v>
      </c>
      <c r="N594" s="474">
        <v>58.8</v>
      </c>
      <c r="O594" s="474" t="s">
        <v>3166</v>
      </c>
      <c r="P594" s="475">
        <v>-0.0051</v>
      </c>
      <c r="Q594" s="56"/>
    </row>
    <row r="595" ht="15.75" customHeight="1">
      <c r="A595" s="403" t="s">
        <v>946</v>
      </c>
      <c r="B595" s="404">
        <v>6379.67</v>
      </c>
      <c r="C595" s="470">
        <v>6404.03</v>
      </c>
      <c r="D595" s="470">
        <v>6417.04</v>
      </c>
      <c r="E595" s="470">
        <v>6375.04</v>
      </c>
      <c r="F595" s="471"/>
      <c r="G595" s="472">
        <v>-0.0038</v>
      </c>
      <c r="J595" s="473" t="s">
        <v>946</v>
      </c>
      <c r="K595" s="406">
        <v>59.3</v>
      </c>
      <c r="L595" s="474">
        <v>59.9</v>
      </c>
      <c r="M595" s="474">
        <v>60.2</v>
      </c>
      <c r="N595" s="474">
        <v>58.0</v>
      </c>
      <c r="O595" s="474" t="s">
        <v>3167</v>
      </c>
      <c r="P595" s="475">
        <v>-0.01</v>
      </c>
      <c r="Q595" s="56"/>
    </row>
    <row r="596" ht="15.75" customHeight="1">
      <c r="A596" s="403" t="s">
        <v>947</v>
      </c>
      <c r="B596" s="404">
        <v>6404.03</v>
      </c>
      <c r="C596" s="470">
        <v>6424.21</v>
      </c>
      <c r="D596" s="470">
        <v>6447.2</v>
      </c>
      <c r="E596" s="470">
        <v>6389.27</v>
      </c>
      <c r="F596" s="471"/>
      <c r="G596" s="472">
        <v>-0.0031</v>
      </c>
      <c r="J596" s="473" t="s">
        <v>947</v>
      </c>
      <c r="K596" s="406">
        <v>59.9</v>
      </c>
      <c r="L596" s="474">
        <v>61.0</v>
      </c>
      <c r="M596" s="474">
        <v>61.6</v>
      </c>
      <c r="N596" s="474">
        <v>58.5</v>
      </c>
      <c r="O596" s="474" t="s">
        <v>3168</v>
      </c>
      <c r="P596" s="475">
        <v>0.0034</v>
      </c>
      <c r="Q596" s="56"/>
    </row>
    <row r="597" ht="15.75" customHeight="1">
      <c r="A597" s="403" t="s">
        <v>948</v>
      </c>
      <c r="B597" s="404">
        <v>6424.21</v>
      </c>
      <c r="C597" s="470">
        <v>6425.27</v>
      </c>
      <c r="D597" s="470">
        <v>6430.9</v>
      </c>
      <c r="E597" s="470">
        <v>6424.21</v>
      </c>
      <c r="F597" s="471"/>
      <c r="G597" s="472">
        <v>0.003</v>
      </c>
      <c r="J597" s="473" t="s">
        <v>948</v>
      </c>
      <c r="K597" s="406">
        <v>59.7</v>
      </c>
      <c r="L597" s="474">
        <v>58.0</v>
      </c>
      <c r="M597" s="474">
        <v>60.9</v>
      </c>
      <c r="N597" s="474">
        <v>57.5</v>
      </c>
      <c r="O597" s="474" t="s">
        <v>3169</v>
      </c>
      <c r="P597" s="475">
        <v>0.0437</v>
      </c>
      <c r="Q597" s="56"/>
    </row>
    <row r="598" ht="15.75" customHeight="1">
      <c r="A598" s="403" t="s">
        <v>949</v>
      </c>
      <c r="B598" s="404">
        <v>6405.04</v>
      </c>
      <c r="C598" s="470">
        <v>6365.11</v>
      </c>
      <c r="D598" s="470">
        <v>6407.2</v>
      </c>
      <c r="E598" s="470">
        <v>6351.33</v>
      </c>
      <c r="F598" s="471"/>
      <c r="G598" s="472">
        <v>0.0092</v>
      </c>
      <c r="J598" s="473" t="s">
        <v>949</v>
      </c>
      <c r="K598" s="406">
        <v>57.2</v>
      </c>
      <c r="L598" s="474">
        <v>56.8</v>
      </c>
      <c r="M598" s="474">
        <v>57.7</v>
      </c>
      <c r="N598" s="474">
        <v>56.8</v>
      </c>
      <c r="O598" s="474" t="s">
        <v>3170</v>
      </c>
      <c r="P598" s="475">
        <v>0.0035</v>
      </c>
      <c r="Q598" s="56"/>
    </row>
    <row r="599" ht="15.75" customHeight="1">
      <c r="A599" s="403" t="s">
        <v>950</v>
      </c>
      <c r="B599" s="404">
        <v>6346.52</v>
      </c>
      <c r="C599" s="470">
        <v>6307.35</v>
      </c>
      <c r="D599" s="470">
        <v>6347.86</v>
      </c>
      <c r="E599" s="470">
        <v>6307.35</v>
      </c>
      <c r="F599" s="471"/>
      <c r="G599" s="472">
        <v>0.0062</v>
      </c>
      <c r="J599" s="473" t="s">
        <v>950</v>
      </c>
      <c r="K599" s="406">
        <v>57.0</v>
      </c>
      <c r="L599" s="474">
        <v>56.9</v>
      </c>
      <c r="M599" s="474">
        <v>57.0</v>
      </c>
      <c r="N599" s="474">
        <v>56.4</v>
      </c>
      <c r="O599" s="474" t="s">
        <v>3171</v>
      </c>
      <c r="P599" s="475">
        <v>0.0124</v>
      </c>
      <c r="Q599" s="56"/>
    </row>
    <row r="600" ht="15.75" customHeight="1">
      <c r="A600" s="403" t="s">
        <v>951</v>
      </c>
      <c r="B600" s="404">
        <v>6307.35</v>
      </c>
      <c r="C600" s="470">
        <v>6273.33</v>
      </c>
      <c r="D600" s="470">
        <v>6310.23</v>
      </c>
      <c r="E600" s="470">
        <v>6273.33</v>
      </c>
      <c r="F600" s="471"/>
      <c r="G600" s="472">
        <v>0.0054</v>
      </c>
      <c r="J600" s="473" t="s">
        <v>951</v>
      </c>
      <c r="K600" s="406">
        <v>56.3</v>
      </c>
      <c r="L600" s="474">
        <v>55.6</v>
      </c>
      <c r="M600" s="474">
        <v>56.5</v>
      </c>
      <c r="N600" s="474">
        <v>55.4</v>
      </c>
      <c r="O600" s="474" t="s">
        <v>3172</v>
      </c>
      <c r="P600" s="475">
        <v>0.0108</v>
      </c>
      <c r="Q600" s="56"/>
    </row>
    <row r="601" ht="15.75" customHeight="1">
      <c r="A601" s="403" t="s">
        <v>952</v>
      </c>
      <c r="B601" s="404">
        <v>6273.33</v>
      </c>
      <c r="C601" s="470">
        <v>6266.01</v>
      </c>
      <c r="D601" s="470">
        <v>6295.98</v>
      </c>
      <c r="E601" s="470">
        <v>6256.59</v>
      </c>
      <c r="F601" s="471"/>
      <c r="G601" s="472">
        <v>0.0012</v>
      </c>
      <c r="J601" s="473" t="s">
        <v>952</v>
      </c>
      <c r="K601" s="406">
        <v>55.7</v>
      </c>
      <c r="L601" s="474">
        <v>56.0</v>
      </c>
      <c r="M601" s="474">
        <v>56.2</v>
      </c>
      <c r="N601" s="474">
        <v>55.6</v>
      </c>
      <c r="O601" s="474" t="s">
        <v>3173</v>
      </c>
      <c r="P601" s="475">
        <v>-0.0036</v>
      </c>
      <c r="Q601" s="56"/>
    </row>
    <row r="602" ht="15.75" customHeight="1">
      <c r="A602" s="403" t="s">
        <v>953</v>
      </c>
      <c r="B602" s="404">
        <v>6266.01</v>
      </c>
      <c r="C602" s="470">
        <v>6208.39</v>
      </c>
      <c r="D602" s="470">
        <v>6275.01</v>
      </c>
      <c r="E602" s="470">
        <v>6208.39</v>
      </c>
      <c r="F602" s="471"/>
      <c r="G602" s="472">
        <v>0.0093</v>
      </c>
      <c r="J602" s="473" t="s">
        <v>953</v>
      </c>
      <c r="K602" s="406">
        <v>55.9</v>
      </c>
      <c r="L602" s="474">
        <v>56.0</v>
      </c>
      <c r="M602" s="474">
        <v>56.6</v>
      </c>
      <c r="N602" s="474">
        <v>55.6</v>
      </c>
      <c r="O602" s="474" t="s">
        <v>3174</v>
      </c>
      <c r="P602" s="475">
        <v>-0.0071</v>
      </c>
      <c r="Q602" s="56"/>
    </row>
    <row r="603" ht="15.75" customHeight="1">
      <c r="A603" s="403" t="s">
        <v>954</v>
      </c>
      <c r="B603" s="404">
        <v>6208.39</v>
      </c>
      <c r="C603" s="470">
        <v>6212.76</v>
      </c>
      <c r="D603" s="470">
        <v>6234.4</v>
      </c>
      <c r="E603" s="470">
        <v>6196.76</v>
      </c>
      <c r="F603" s="471"/>
      <c r="G603" s="472">
        <v>-7.0E-4</v>
      </c>
      <c r="J603" s="473" t="s">
        <v>954</v>
      </c>
      <c r="K603" s="406">
        <v>56.3</v>
      </c>
      <c r="L603" s="474">
        <v>56.9</v>
      </c>
      <c r="M603" s="474">
        <v>57.0</v>
      </c>
      <c r="N603" s="474">
        <v>56.1</v>
      </c>
      <c r="O603" s="474" t="s">
        <v>3175</v>
      </c>
      <c r="P603" s="475">
        <v>-0.0053</v>
      </c>
      <c r="Q603" s="56"/>
    </row>
    <row r="604" ht="15.75" customHeight="1">
      <c r="A604" s="403" t="s">
        <v>955</v>
      </c>
      <c r="B604" s="404">
        <v>6212.76</v>
      </c>
      <c r="C604" s="470">
        <v>6177.21</v>
      </c>
      <c r="D604" s="470">
        <v>6216.28</v>
      </c>
      <c r="E604" s="470">
        <v>6168.36</v>
      </c>
      <c r="F604" s="471"/>
      <c r="G604" s="472">
        <v>0.0058</v>
      </c>
      <c r="J604" s="473" t="s">
        <v>955</v>
      </c>
      <c r="K604" s="406">
        <v>56.6</v>
      </c>
      <c r="L604" s="474">
        <v>57.0</v>
      </c>
      <c r="M604" s="474">
        <v>57.1</v>
      </c>
      <c r="N604" s="474">
        <v>56.4</v>
      </c>
      <c r="O604" s="474" t="s">
        <v>3176</v>
      </c>
      <c r="P604" s="475">
        <v>-0.0018</v>
      </c>
      <c r="Q604" s="56"/>
    </row>
    <row r="605" ht="15.75" customHeight="1">
      <c r="A605" s="403" t="s">
        <v>956</v>
      </c>
      <c r="B605" s="404">
        <v>6177.21</v>
      </c>
      <c r="C605" s="470">
        <v>6196.57</v>
      </c>
      <c r="D605" s="470">
        <v>6235.78</v>
      </c>
      <c r="E605" s="470">
        <v>6168.47</v>
      </c>
      <c r="F605" s="471"/>
      <c r="G605" s="472">
        <v>-0.0031</v>
      </c>
      <c r="J605" s="473" t="s">
        <v>956</v>
      </c>
      <c r="K605" s="406">
        <v>56.7</v>
      </c>
      <c r="L605" s="474">
        <v>56.6</v>
      </c>
      <c r="M605" s="474">
        <v>57.4</v>
      </c>
      <c r="N605" s="474">
        <v>56.5</v>
      </c>
      <c r="O605" s="474" t="s">
        <v>3177</v>
      </c>
      <c r="P605" s="475">
        <v>0.0</v>
      </c>
      <c r="Q605" s="56"/>
    </row>
    <row r="606" ht="15.75" customHeight="1">
      <c r="A606" s="403" t="s">
        <v>957</v>
      </c>
      <c r="B606" s="404">
        <v>6196.57</v>
      </c>
      <c r="C606" s="470">
        <v>6219.94</v>
      </c>
      <c r="D606" s="470">
        <v>6239.66</v>
      </c>
      <c r="E606" s="470">
        <v>6187.72</v>
      </c>
      <c r="F606" s="471"/>
      <c r="G606" s="472">
        <v>-0.0038</v>
      </c>
      <c r="J606" s="473" t="s">
        <v>957</v>
      </c>
      <c r="K606" s="406">
        <v>56.7</v>
      </c>
      <c r="L606" s="474">
        <v>58.4</v>
      </c>
      <c r="M606" s="474">
        <v>58.4</v>
      </c>
      <c r="N606" s="474">
        <v>56.4</v>
      </c>
      <c r="O606" s="474" t="s">
        <v>3178</v>
      </c>
      <c r="P606" s="475">
        <v>-0.0173</v>
      </c>
      <c r="Q606" s="56"/>
    </row>
    <row r="607" ht="15.75" customHeight="1">
      <c r="A607" s="403" t="s">
        <v>958</v>
      </c>
      <c r="B607" s="404">
        <v>6219.94</v>
      </c>
      <c r="C607" s="470">
        <v>6150.48</v>
      </c>
      <c r="D607" s="470">
        <v>6226.01</v>
      </c>
      <c r="E607" s="470">
        <v>6150.48</v>
      </c>
      <c r="F607" s="471"/>
      <c r="G607" s="472">
        <v>0.0113</v>
      </c>
      <c r="J607" s="473" t="s">
        <v>958</v>
      </c>
      <c r="K607" s="406">
        <v>57.7</v>
      </c>
      <c r="L607" s="474">
        <v>55.7</v>
      </c>
      <c r="M607" s="474">
        <v>57.9</v>
      </c>
      <c r="N607" s="474">
        <v>55.7</v>
      </c>
      <c r="O607" s="474" t="s">
        <v>3179</v>
      </c>
      <c r="P607" s="475">
        <v>0.0304</v>
      </c>
      <c r="Q607" s="56"/>
    </row>
    <row r="608" ht="15.75" customHeight="1">
      <c r="A608" s="403" t="s">
        <v>959</v>
      </c>
      <c r="B608" s="404">
        <v>6150.48</v>
      </c>
      <c r="C608" s="470">
        <v>6150.48</v>
      </c>
      <c r="D608" s="470">
        <v>6150.48</v>
      </c>
      <c r="E608" s="470">
        <v>6150.48</v>
      </c>
      <c r="F608" s="471"/>
      <c r="G608" s="472">
        <v>0.0</v>
      </c>
      <c r="J608" s="473" t="s">
        <v>959</v>
      </c>
      <c r="K608" s="406">
        <v>56.0</v>
      </c>
      <c r="L608" s="474">
        <v>56.0</v>
      </c>
      <c r="M608" s="474">
        <v>56.5</v>
      </c>
      <c r="N608" s="474">
        <v>55.1</v>
      </c>
      <c r="O608" s="474" t="s">
        <v>3180</v>
      </c>
      <c r="P608" s="475">
        <v>0.0</v>
      </c>
      <c r="Q608" s="56"/>
    </row>
    <row r="609" ht="15.75" customHeight="1">
      <c r="A609" s="403" t="s">
        <v>960</v>
      </c>
      <c r="B609" s="404">
        <v>6150.48</v>
      </c>
      <c r="C609" s="470">
        <v>6042.49</v>
      </c>
      <c r="D609" s="470">
        <v>6156.59</v>
      </c>
      <c r="E609" s="470">
        <v>6042.49</v>
      </c>
      <c r="F609" s="471"/>
      <c r="G609" s="472">
        <v>0.0179</v>
      </c>
      <c r="J609" s="473" t="s">
        <v>960</v>
      </c>
      <c r="K609" s="406">
        <v>56.0</v>
      </c>
      <c r="L609" s="474">
        <v>55.8</v>
      </c>
      <c r="M609" s="474">
        <v>56.5</v>
      </c>
      <c r="N609" s="474">
        <v>55.1</v>
      </c>
      <c r="O609" s="474" t="s">
        <v>3180</v>
      </c>
      <c r="P609" s="475">
        <v>0.0072</v>
      </c>
      <c r="Q609" s="56"/>
    </row>
    <row r="610" ht="15.75" customHeight="1">
      <c r="A610" s="403" t="s">
        <v>961</v>
      </c>
      <c r="B610" s="404">
        <v>6042.49</v>
      </c>
      <c r="C610" s="470">
        <v>6026.64</v>
      </c>
      <c r="D610" s="470">
        <v>6068.08</v>
      </c>
      <c r="E610" s="470">
        <v>6010.87</v>
      </c>
      <c r="F610" s="471"/>
      <c r="G610" s="472">
        <v>0.0026</v>
      </c>
      <c r="J610" s="473" t="s">
        <v>961</v>
      </c>
      <c r="K610" s="406">
        <v>55.6</v>
      </c>
      <c r="L610" s="474">
        <v>56.2</v>
      </c>
      <c r="M610" s="474">
        <v>56.5</v>
      </c>
      <c r="N610" s="474">
        <v>55.5</v>
      </c>
      <c r="O610" s="474" t="s">
        <v>3181</v>
      </c>
      <c r="P610" s="475">
        <v>-0.0107</v>
      </c>
      <c r="Q610" s="56"/>
    </row>
    <row r="611" ht="15.75" customHeight="1">
      <c r="A611" s="403" t="s">
        <v>962</v>
      </c>
      <c r="B611" s="404">
        <v>6026.64</v>
      </c>
      <c r="C611" s="470">
        <v>5992.73</v>
      </c>
      <c r="D611" s="470">
        <v>6055.98</v>
      </c>
      <c r="E611" s="470">
        <v>5992.73</v>
      </c>
      <c r="F611" s="471"/>
      <c r="G611" s="472">
        <v>0.0057</v>
      </c>
      <c r="J611" s="473" t="s">
        <v>962</v>
      </c>
      <c r="K611" s="406">
        <v>56.2</v>
      </c>
      <c r="L611" s="474">
        <v>56.0</v>
      </c>
      <c r="M611" s="474">
        <v>57.0</v>
      </c>
      <c r="N611" s="474">
        <v>55.3</v>
      </c>
      <c r="O611" s="474" t="s">
        <v>3182</v>
      </c>
      <c r="P611" s="475">
        <v>0.0036</v>
      </c>
      <c r="Q611" s="56"/>
    </row>
    <row r="612" ht="15.75" customHeight="1">
      <c r="A612" s="403" t="s">
        <v>963</v>
      </c>
      <c r="B612" s="404">
        <v>5992.73</v>
      </c>
      <c r="C612" s="470">
        <v>6092.83</v>
      </c>
      <c r="D612" s="470">
        <v>6092.83</v>
      </c>
      <c r="E612" s="470">
        <v>5982.68</v>
      </c>
      <c r="F612" s="471"/>
      <c r="G612" s="472">
        <v>-0.0164</v>
      </c>
      <c r="J612" s="473" t="s">
        <v>963</v>
      </c>
      <c r="K612" s="406">
        <v>56.0</v>
      </c>
      <c r="L612" s="474">
        <v>56.4</v>
      </c>
      <c r="M612" s="474">
        <v>56.6</v>
      </c>
      <c r="N612" s="474">
        <v>55.7</v>
      </c>
      <c r="O612" s="474" t="s">
        <v>3183</v>
      </c>
      <c r="P612" s="475">
        <v>-0.0158</v>
      </c>
      <c r="Q612" s="56"/>
    </row>
    <row r="613" ht="15.75" customHeight="1">
      <c r="A613" s="403" t="s">
        <v>964</v>
      </c>
      <c r="B613" s="404">
        <v>6092.83</v>
      </c>
      <c r="C613" s="470">
        <v>6035.84</v>
      </c>
      <c r="D613" s="470">
        <v>6094.8</v>
      </c>
      <c r="E613" s="470">
        <v>6000.92</v>
      </c>
      <c r="F613" s="471"/>
      <c r="G613" s="472">
        <v>0.0094</v>
      </c>
      <c r="J613" s="473" t="s">
        <v>964</v>
      </c>
      <c r="K613" s="406">
        <v>56.9</v>
      </c>
      <c r="L613" s="474">
        <v>57.1</v>
      </c>
      <c r="M613" s="474">
        <v>58.0</v>
      </c>
      <c r="N613" s="474">
        <v>56.1</v>
      </c>
      <c r="O613" s="474" t="s">
        <v>3184</v>
      </c>
      <c r="P613" s="475">
        <v>0.0018</v>
      </c>
      <c r="Q613" s="56"/>
    </row>
    <row r="614" ht="15.75" customHeight="1">
      <c r="A614" s="403" t="s">
        <v>965</v>
      </c>
      <c r="B614" s="404">
        <v>6035.84</v>
      </c>
      <c r="C614" s="470">
        <v>6105.73</v>
      </c>
      <c r="D614" s="470">
        <v>6124.64</v>
      </c>
      <c r="E614" s="470">
        <v>6028.9</v>
      </c>
      <c r="F614" s="471"/>
      <c r="G614" s="472">
        <v>-0.0114</v>
      </c>
      <c r="J614" s="473" t="s">
        <v>965</v>
      </c>
      <c r="K614" s="406">
        <v>56.8</v>
      </c>
      <c r="L614" s="474">
        <v>59.0</v>
      </c>
      <c r="M614" s="474">
        <v>59.3</v>
      </c>
      <c r="N614" s="474">
        <v>56.4</v>
      </c>
      <c r="O614" s="474" t="s">
        <v>3185</v>
      </c>
      <c r="P614" s="475">
        <v>-0.0357</v>
      </c>
      <c r="Q614" s="56"/>
    </row>
    <row r="615" ht="15.75" customHeight="1">
      <c r="A615" s="403" t="s">
        <v>966</v>
      </c>
      <c r="B615" s="404">
        <v>6105.73</v>
      </c>
      <c r="C615" s="470">
        <v>6125.41</v>
      </c>
      <c r="D615" s="470">
        <v>6144.76</v>
      </c>
      <c r="E615" s="470">
        <v>6094.29</v>
      </c>
      <c r="F615" s="471"/>
      <c r="G615" s="472">
        <v>-0.0032</v>
      </c>
      <c r="J615" s="473" t="s">
        <v>966</v>
      </c>
      <c r="K615" s="406">
        <v>58.9</v>
      </c>
      <c r="L615" s="474">
        <v>59.0</v>
      </c>
      <c r="M615" s="474">
        <v>59.4</v>
      </c>
      <c r="N615" s="474">
        <v>57.8</v>
      </c>
      <c r="O615" s="474" t="s">
        <v>3186</v>
      </c>
      <c r="P615" s="475">
        <v>0.0068</v>
      </c>
      <c r="Q615" s="56"/>
    </row>
    <row r="616" ht="15.75" customHeight="1">
      <c r="A616" s="403" t="s">
        <v>967</v>
      </c>
      <c r="B616" s="404">
        <v>6125.41</v>
      </c>
      <c r="C616" s="470">
        <v>6069.4</v>
      </c>
      <c r="D616" s="470">
        <v>6141.15</v>
      </c>
      <c r="E616" s="470">
        <v>6069.4</v>
      </c>
      <c r="F616" s="471"/>
      <c r="G616" s="472">
        <v>0.0092</v>
      </c>
      <c r="J616" s="473" t="s">
        <v>967</v>
      </c>
      <c r="K616" s="406">
        <v>58.5</v>
      </c>
      <c r="L616" s="474">
        <v>59.5</v>
      </c>
      <c r="M616" s="474">
        <v>60.3</v>
      </c>
      <c r="N616" s="474">
        <v>58.2</v>
      </c>
      <c r="O616" s="474" t="s">
        <v>3187</v>
      </c>
      <c r="P616" s="475">
        <v>-0.0017</v>
      </c>
      <c r="Q616" s="56"/>
    </row>
    <row r="617" ht="15.75" customHeight="1">
      <c r="A617" s="403" t="s">
        <v>968</v>
      </c>
      <c r="B617" s="404">
        <v>6069.4</v>
      </c>
      <c r="C617" s="470">
        <v>6052.75</v>
      </c>
      <c r="D617" s="470">
        <v>6071.92</v>
      </c>
      <c r="E617" s="470">
        <v>6010.45</v>
      </c>
      <c r="F617" s="471"/>
      <c r="G617" s="472">
        <v>0.0028</v>
      </c>
      <c r="J617" s="473" t="s">
        <v>968</v>
      </c>
      <c r="K617" s="406">
        <v>58.6</v>
      </c>
      <c r="L617" s="474">
        <v>59.3</v>
      </c>
      <c r="M617" s="474">
        <v>59.8</v>
      </c>
      <c r="N617" s="474">
        <v>57.2</v>
      </c>
      <c r="O617" s="474" t="s">
        <v>3188</v>
      </c>
      <c r="P617" s="475">
        <v>-0.0118</v>
      </c>
      <c r="Q617" s="56"/>
    </row>
    <row r="618" ht="15.75" customHeight="1">
      <c r="A618" s="403" t="s">
        <v>969</v>
      </c>
      <c r="B618" s="404">
        <v>6052.75</v>
      </c>
      <c r="C618" s="470">
        <v>6051.73</v>
      </c>
      <c r="D618" s="470">
        <v>6094.28</v>
      </c>
      <c r="E618" s="470">
        <v>6047.58</v>
      </c>
      <c r="F618" s="471"/>
      <c r="G618" s="472">
        <v>2.0E-4</v>
      </c>
      <c r="J618" s="473" t="s">
        <v>969</v>
      </c>
      <c r="K618" s="406">
        <v>59.3</v>
      </c>
      <c r="L618" s="474">
        <v>64.0</v>
      </c>
      <c r="M618" s="474">
        <v>64.1</v>
      </c>
      <c r="N618" s="474">
        <v>58.5</v>
      </c>
      <c r="O618" s="474" t="s">
        <v>3189</v>
      </c>
      <c r="P618" s="475">
        <v>0.0017</v>
      </c>
      <c r="Q618" s="56"/>
    </row>
    <row r="619" ht="15.75" customHeight="1">
      <c r="A619" s="403" t="s">
        <v>970</v>
      </c>
      <c r="B619" s="404">
        <v>6051.73</v>
      </c>
      <c r="C619" s="470">
        <v>6022.31</v>
      </c>
      <c r="D619" s="470">
        <v>6071.0</v>
      </c>
      <c r="E619" s="470">
        <v>6022.31</v>
      </c>
      <c r="F619" s="471"/>
      <c r="G619" s="472">
        <v>0.0049</v>
      </c>
      <c r="J619" s="473" t="s">
        <v>970</v>
      </c>
      <c r="K619" s="406">
        <v>59.2</v>
      </c>
      <c r="L619" s="474">
        <v>59.2</v>
      </c>
      <c r="M619" s="474">
        <v>59.2</v>
      </c>
      <c r="N619" s="474">
        <v>59.2</v>
      </c>
      <c r="O619" s="474" t="s">
        <v>3190</v>
      </c>
      <c r="P619" s="475">
        <v>0.0983</v>
      </c>
      <c r="Q619" s="56"/>
    </row>
    <row r="620" ht="15.75" customHeight="1">
      <c r="A620" s="403" t="s">
        <v>971</v>
      </c>
      <c r="B620" s="404">
        <v>6022.31</v>
      </c>
      <c r="C620" s="470">
        <v>6013.61</v>
      </c>
      <c r="D620" s="470">
        <v>6048.06</v>
      </c>
      <c r="E620" s="470">
        <v>6013.61</v>
      </c>
      <c r="F620" s="471"/>
      <c r="G620" s="472">
        <v>0.0014</v>
      </c>
      <c r="J620" s="473" t="s">
        <v>971</v>
      </c>
      <c r="K620" s="406">
        <v>53.9</v>
      </c>
      <c r="L620" s="474">
        <v>53.7</v>
      </c>
      <c r="M620" s="474">
        <v>55.7</v>
      </c>
      <c r="N620" s="474">
        <v>53.2</v>
      </c>
      <c r="O620" s="474" t="s">
        <v>3191</v>
      </c>
      <c r="P620" s="475">
        <v>0.0019</v>
      </c>
      <c r="Q620" s="56"/>
    </row>
    <row r="621" ht="15.75" customHeight="1">
      <c r="A621" s="403" t="s">
        <v>972</v>
      </c>
      <c r="B621" s="404">
        <v>6013.61</v>
      </c>
      <c r="C621" s="470">
        <v>6036.05</v>
      </c>
      <c r="D621" s="470">
        <v>6062.24</v>
      </c>
      <c r="E621" s="470">
        <v>5985.85</v>
      </c>
      <c r="F621" s="471"/>
      <c r="G621" s="472">
        <v>-0.0037</v>
      </c>
      <c r="J621" s="473" t="s">
        <v>972</v>
      </c>
      <c r="K621" s="406">
        <v>53.8</v>
      </c>
      <c r="L621" s="474">
        <v>55.7</v>
      </c>
      <c r="M621" s="474">
        <v>55.7</v>
      </c>
      <c r="N621" s="474">
        <v>53.5</v>
      </c>
      <c r="O621" s="474" t="s">
        <v>3192</v>
      </c>
      <c r="P621" s="475">
        <v>-0.0341</v>
      </c>
      <c r="Q621" s="56"/>
    </row>
    <row r="622" ht="15.75" customHeight="1">
      <c r="A622" s="403" t="s">
        <v>973</v>
      </c>
      <c r="B622" s="404">
        <v>6036.05</v>
      </c>
      <c r="C622" s="470">
        <v>6066.64</v>
      </c>
      <c r="D622" s="470">
        <v>6098.51</v>
      </c>
      <c r="E622" s="470">
        <v>6026.03</v>
      </c>
      <c r="F622" s="471"/>
      <c r="G622" s="472">
        <v>-0.005</v>
      </c>
      <c r="J622" s="473" t="s">
        <v>973</v>
      </c>
      <c r="K622" s="406">
        <v>55.7</v>
      </c>
      <c r="L622" s="474">
        <v>56.4</v>
      </c>
      <c r="M622" s="474">
        <v>57.8</v>
      </c>
      <c r="N622" s="474">
        <v>55.2</v>
      </c>
      <c r="O622" s="474" t="s">
        <v>3193</v>
      </c>
      <c r="P622" s="475">
        <v>0.0</v>
      </c>
      <c r="Q622" s="56"/>
    </row>
    <row r="623" ht="15.75" customHeight="1">
      <c r="A623" s="403" t="s">
        <v>974</v>
      </c>
      <c r="B623" s="404">
        <v>6066.64</v>
      </c>
      <c r="C623" s="470">
        <v>6055.05</v>
      </c>
      <c r="D623" s="470">
        <v>6111.84</v>
      </c>
      <c r="E623" s="470">
        <v>6055.05</v>
      </c>
      <c r="F623" s="471"/>
      <c r="G623" s="472">
        <v>0.0019</v>
      </c>
      <c r="J623" s="473" t="s">
        <v>974</v>
      </c>
      <c r="K623" s="406">
        <v>55.7</v>
      </c>
      <c r="L623" s="474">
        <v>52.5</v>
      </c>
      <c r="M623" s="474">
        <v>57.8</v>
      </c>
      <c r="N623" s="474">
        <v>52.5</v>
      </c>
      <c r="O623" s="474" t="s">
        <v>3194</v>
      </c>
      <c r="P623" s="475">
        <v>0.0569</v>
      </c>
      <c r="Q623" s="56"/>
    </row>
    <row r="624" ht="15.75" customHeight="1">
      <c r="A624" s="403" t="s">
        <v>975</v>
      </c>
      <c r="B624" s="404">
        <v>6055.05</v>
      </c>
      <c r="C624" s="470">
        <v>6023.15</v>
      </c>
      <c r="D624" s="470">
        <v>6094.72</v>
      </c>
      <c r="E624" s="470">
        <v>6023.15</v>
      </c>
      <c r="F624" s="471"/>
      <c r="G624" s="472">
        <v>0.0053</v>
      </c>
      <c r="J624" s="473" t="s">
        <v>975</v>
      </c>
      <c r="K624" s="406">
        <v>52.7</v>
      </c>
      <c r="L624" s="474">
        <v>51.4</v>
      </c>
      <c r="M624" s="474">
        <v>54.3</v>
      </c>
      <c r="N624" s="474">
        <v>51.0</v>
      </c>
      <c r="O624" s="474" t="s">
        <v>3195</v>
      </c>
      <c r="P624" s="475">
        <v>0.0374</v>
      </c>
      <c r="Q624" s="56"/>
    </row>
    <row r="625" ht="15.75" customHeight="1">
      <c r="A625" s="403" t="s">
        <v>976</v>
      </c>
      <c r="B625" s="404">
        <v>6023.15</v>
      </c>
      <c r="C625" s="470">
        <v>5975.89</v>
      </c>
      <c r="D625" s="470">
        <v>6035.84</v>
      </c>
      <c r="E625" s="470">
        <v>5938.98</v>
      </c>
      <c r="F625" s="471"/>
      <c r="G625" s="472">
        <v>0.0079</v>
      </c>
      <c r="J625" s="473" t="s">
        <v>976</v>
      </c>
      <c r="K625" s="406">
        <v>50.8</v>
      </c>
      <c r="L625" s="474">
        <v>51.6</v>
      </c>
      <c r="M625" s="474">
        <v>52.0</v>
      </c>
      <c r="N625" s="474">
        <v>50.6</v>
      </c>
      <c r="O625" s="474" t="s">
        <v>3196</v>
      </c>
      <c r="P625" s="475">
        <v>-0.0268</v>
      </c>
      <c r="Q625" s="56"/>
    </row>
    <row r="626" ht="15.75" customHeight="1">
      <c r="A626" s="403" t="s">
        <v>977</v>
      </c>
      <c r="B626" s="404">
        <v>5975.89</v>
      </c>
      <c r="C626" s="470">
        <v>6038.29</v>
      </c>
      <c r="D626" s="470">
        <v>6062.55</v>
      </c>
      <c r="E626" s="470">
        <v>5954.6</v>
      </c>
      <c r="F626" s="471"/>
      <c r="G626" s="472">
        <v>-0.0103</v>
      </c>
      <c r="J626" s="473" t="s">
        <v>977</v>
      </c>
      <c r="K626" s="406">
        <v>52.2</v>
      </c>
      <c r="L626" s="474">
        <v>53.5</v>
      </c>
      <c r="M626" s="474">
        <v>53.5</v>
      </c>
      <c r="N626" s="474">
        <v>51.9</v>
      </c>
      <c r="O626" s="474" t="s">
        <v>3197</v>
      </c>
      <c r="P626" s="475">
        <v>-0.0114</v>
      </c>
      <c r="Q626" s="56"/>
    </row>
    <row r="627" ht="15.75" customHeight="1">
      <c r="A627" s="403" t="s">
        <v>978</v>
      </c>
      <c r="B627" s="404">
        <v>6038.29</v>
      </c>
      <c r="C627" s="470">
        <v>6053.42</v>
      </c>
      <c r="D627" s="470">
        <v>6084.32</v>
      </c>
      <c r="E627" s="470">
        <v>6030.75</v>
      </c>
      <c r="F627" s="471"/>
      <c r="G627" s="472">
        <v>-0.0025</v>
      </c>
      <c r="J627" s="473" t="s">
        <v>978</v>
      </c>
      <c r="K627" s="406">
        <v>52.8</v>
      </c>
      <c r="L627" s="474">
        <v>50.7</v>
      </c>
      <c r="M627" s="474">
        <v>53.1</v>
      </c>
      <c r="N627" s="474">
        <v>50.7</v>
      </c>
      <c r="O627" s="474" t="s">
        <v>3198</v>
      </c>
      <c r="P627" s="475">
        <v>0.0455</v>
      </c>
      <c r="Q627" s="56"/>
    </row>
    <row r="628" ht="15.75" customHeight="1">
      <c r="A628" s="403" t="s">
        <v>979</v>
      </c>
      <c r="B628" s="404">
        <v>6053.42</v>
      </c>
      <c r="C628" s="470">
        <v>6019.0</v>
      </c>
      <c r="D628" s="470">
        <v>6074.58</v>
      </c>
      <c r="E628" s="470">
        <v>6019.0</v>
      </c>
      <c r="F628" s="471"/>
      <c r="G628" s="472">
        <v>0.0057</v>
      </c>
      <c r="J628" s="473" t="s">
        <v>979</v>
      </c>
      <c r="K628" s="406">
        <v>50.5</v>
      </c>
      <c r="L628" s="474">
        <v>50.9</v>
      </c>
      <c r="M628" s="474">
        <v>51.0</v>
      </c>
      <c r="N628" s="474">
        <v>50.3</v>
      </c>
      <c r="O628" s="474" t="s">
        <v>3199</v>
      </c>
      <c r="P628" s="475">
        <v>-0.0079</v>
      </c>
      <c r="Q628" s="56"/>
    </row>
    <row r="629" ht="15.75" customHeight="1">
      <c r="A629" s="403" t="s">
        <v>980</v>
      </c>
      <c r="B629" s="404">
        <v>6019.0</v>
      </c>
      <c r="C629" s="470">
        <v>5993.33</v>
      </c>
      <c r="D629" s="470">
        <v>6022.94</v>
      </c>
      <c r="E629" s="470">
        <v>5972.83</v>
      </c>
      <c r="F629" s="471"/>
      <c r="G629" s="472">
        <v>0.0043</v>
      </c>
      <c r="J629" s="473" t="s">
        <v>980</v>
      </c>
      <c r="K629" s="406">
        <v>50.9</v>
      </c>
      <c r="L629" s="474">
        <v>50.2</v>
      </c>
      <c r="M629" s="474">
        <v>51.6</v>
      </c>
      <c r="N629" s="474">
        <v>50.2</v>
      </c>
      <c r="O629" s="474" t="s">
        <v>3200</v>
      </c>
      <c r="P629" s="475">
        <v>-0.0039</v>
      </c>
      <c r="Q629" s="56"/>
    </row>
    <row r="630" ht="15.75" customHeight="1">
      <c r="A630" s="403" t="s">
        <v>981</v>
      </c>
      <c r="B630" s="404">
        <v>5993.33</v>
      </c>
      <c r="C630" s="470">
        <v>5990.98</v>
      </c>
      <c r="D630" s="470">
        <v>6040.08</v>
      </c>
      <c r="E630" s="470">
        <v>5990.19</v>
      </c>
      <c r="F630" s="471"/>
      <c r="G630" s="472">
        <v>4.0E-4</v>
      </c>
      <c r="J630" s="473" t="s">
        <v>981</v>
      </c>
      <c r="K630" s="406">
        <v>51.1</v>
      </c>
      <c r="L630" s="474">
        <v>52.0</v>
      </c>
      <c r="M630" s="474">
        <v>52.5</v>
      </c>
      <c r="N630" s="474">
        <v>50.6</v>
      </c>
      <c r="O630" s="474" t="s">
        <v>3201</v>
      </c>
      <c r="P630" s="475">
        <v>0.0039</v>
      </c>
      <c r="Q630" s="56"/>
    </row>
    <row r="631" ht="15.75" customHeight="1">
      <c r="A631" s="403" t="s">
        <v>982</v>
      </c>
      <c r="B631" s="404">
        <v>5990.98</v>
      </c>
      <c r="C631" s="470">
        <v>6008.69</v>
      </c>
      <c r="D631" s="470">
        <v>6021.31</v>
      </c>
      <c r="E631" s="470">
        <v>5959.83</v>
      </c>
      <c r="F631" s="471"/>
      <c r="G631" s="472">
        <v>-0.0029</v>
      </c>
      <c r="J631" s="473" t="s">
        <v>982</v>
      </c>
      <c r="K631" s="406">
        <v>50.9</v>
      </c>
      <c r="L631" s="474">
        <v>52.5</v>
      </c>
      <c r="M631" s="474">
        <v>52.5</v>
      </c>
      <c r="N631" s="474">
        <v>50.3</v>
      </c>
      <c r="O631" s="474" t="s">
        <v>3202</v>
      </c>
      <c r="P631" s="475">
        <v>-0.0212</v>
      </c>
      <c r="Q631" s="56"/>
    </row>
    <row r="632" ht="15.75" customHeight="1">
      <c r="A632" s="403" t="s">
        <v>983</v>
      </c>
      <c r="B632" s="404">
        <v>6008.69</v>
      </c>
      <c r="C632" s="470">
        <v>5985.81</v>
      </c>
      <c r="D632" s="470">
        <v>6039.12</v>
      </c>
      <c r="E632" s="470">
        <v>5972.68</v>
      </c>
      <c r="F632" s="471"/>
      <c r="G632" s="472">
        <v>0.0038</v>
      </c>
      <c r="J632" s="473" t="s">
        <v>983</v>
      </c>
      <c r="K632" s="406">
        <v>52.0</v>
      </c>
      <c r="L632" s="474">
        <v>52.0</v>
      </c>
      <c r="M632" s="474">
        <v>52.5</v>
      </c>
      <c r="N632" s="474">
        <v>50.0</v>
      </c>
      <c r="O632" s="474" t="s">
        <v>3203</v>
      </c>
      <c r="P632" s="475">
        <v>0.0176</v>
      </c>
      <c r="Q632" s="56"/>
    </row>
    <row r="633" ht="15.75" customHeight="1">
      <c r="A633" s="403" t="s">
        <v>984</v>
      </c>
      <c r="B633" s="404">
        <v>5985.81</v>
      </c>
      <c r="C633" s="470">
        <v>5884.78</v>
      </c>
      <c r="D633" s="470">
        <v>5988.52</v>
      </c>
      <c r="E633" s="470">
        <v>5884.78</v>
      </c>
      <c r="F633" s="471"/>
      <c r="G633" s="472">
        <v>0.0172</v>
      </c>
      <c r="J633" s="473" t="s">
        <v>984</v>
      </c>
      <c r="K633" s="406">
        <v>51.1</v>
      </c>
      <c r="L633" s="474">
        <v>48.9</v>
      </c>
      <c r="M633" s="474">
        <v>51.9</v>
      </c>
      <c r="N633" s="474">
        <v>48.8</v>
      </c>
      <c r="O633" s="474" t="s">
        <v>3204</v>
      </c>
      <c r="P633" s="475">
        <v>0.045</v>
      </c>
      <c r="Q633" s="56"/>
    </row>
    <row r="634" ht="15.75" customHeight="1">
      <c r="A634" s="403" t="s">
        <v>985</v>
      </c>
      <c r="B634" s="404">
        <v>5884.78</v>
      </c>
      <c r="C634" s="470">
        <v>5842.91</v>
      </c>
      <c r="D634" s="470">
        <v>5891.21</v>
      </c>
      <c r="E634" s="470">
        <v>5842.91</v>
      </c>
      <c r="F634" s="471"/>
      <c r="G634" s="472">
        <v>0.0072</v>
      </c>
      <c r="J634" s="473" t="s">
        <v>985</v>
      </c>
      <c r="K634" s="406">
        <v>48.9</v>
      </c>
      <c r="L634" s="474">
        <v>49.5</v>
      </c>
      <c r="M634" s="474">
        <v>49.5</v>
      </c>
      <c r="N634" s="474">
        <v>48.8</v>
      </c>
      <c r="O634" s="474" t="s">
        <v>3205</v>
      </c>
      <c r="P634" s="475">
        <v>-0.0181</v>
      </c>
      <c r="Q634" s="56"/>
    </row>
    <row r="635" ht="15.75" customHeight="1">
      <c r="A635" s="403" t="s">
        <v>986</v>
      </c>
      <c r="B635" s="404">
        <v>5842.91</v>
      </c>
      <c r="C635" s="470">
        <v>5787.59</v>
      </c>
      <c r="D635" s="470">
        <v>5853.67</v>
      </c>
      <c r="E635" s="470">
        <v>5787.59</v>
      </c>
      <c r="F635" s="471"/>
      <c r="G635" s="472">
        <v>0.0096</v>
      </c>
      <c r="J635" s="473" t="s">
        <v>986</v>
      </c>
      <c r="K635" s="406">
        <v>49.8</v>
      </c>
      <c r="L635" s="474">
        <v>48.5</v>
      </c>
      <c r="M635" s="474">
        <v>49.9</v>
      </c>
      <c r="N635" s="474">
        <v>48.1</v>
      </c>
      <c r="O635" s="474" t="s">
        <v>3206</v>
      </c>
      <c r="P635" s="475">
        <v>0.0268</v>
      </c>
      <c r="Q635" s="56"/>
    </row>
    <row r="636" ht="15.75" customHeight="1">
      <c r="A636" s="403" t="s">
        <v>987</v>
      </c>
      <c r="B636" s="404">
        <v>5787.59</v>
      </c>
      <c r="C636" s="470">
        <v>5813.06</v>
      </c>
      <c r="D636" s="470">
        <v>5832.14</v>
      </c>
      <c r="E636" s="470">
        <v>5775.26</v>
      </c>
      <c r="F636" s="471"/>
      <c r="G636" s="472">
        <v>-0.0044</v>
      </c>
      <c r="J636" s="473" t="s">
        <v>987</v>
      </c>
      <c r="K636" s="406">
        <v>48.5</v>
      </c>
      <c r="L636" s="474">
        <v>50.0</v>
      </c>
      <c r="M636" s="474">
        <v>50.3</v>
      </c>
      <c r="N636" s="474">
        <v>48.2</v>
      </c>
      <c r="O636" s="474" t="s">
        <v>3207</v>
      </c>
      <c r="P636" s="475">
        <v>-0.0222</v>
      </c>
      <c r="Q636" s="56"/>
    </row>
    <row r="637" ht="15.75" customHeight="1">
      <c r="A637" s="403" t="s">
        <v>988</v>
      </c>
      <c r="B637" s="404">
        <v>5813.06</v>
      </c>
      <c r="C637" s="470">
        <v>5873.13</v>
      </c>
      <c r="D637" s="470">
        <v>5901.58</v>
      </c>
      <c r="E637" s="470">
        <v>5807.1</v>
      </c>
      <c r="F637" s="471"/>
      <c r="G637" s="472">
        <v>-0.0102</v>
      </c>
      <c r="J637" s="473" t="s">
        <v>988</v>
      </c>
      <c r="K637" s="406">
        <v>49.6</v>
      </c>
      <c r="L637" s="474">
        <v>49.1</v>
      </c>
      <c r="M637" s="474">
        <v>50.0</v>
      </c>
      <c r="N637" s="474">
        <v>49.1</v>
      </c>
      <c r="O637" s="474" t="s">
        <v>3208</v>
      </c>
      <c r="P637" s="475">
        <v>-0.002</v>
      </c>
      <c r="Q637" s="56"/>
    </row>
    <row r="638" ht="15.75" customHeight="1">
      <c r="A638" s="403" t="s">
        <v>989</v>
      </c>
      <c r="B638" s="404">
        <v>5873.13</v>
      </c>
      <c r="C638" s="470">
        <v>5829.23</v>
      </c>
      <c r="D638" s="470">
        <v>5907.01</v>
      </c>
      <c r="E638" s="470">
        <v>5829.23</v>
      </c>
      <c r="F638" s="471"/>
      <c r="G638" s="472">
        <v>0.0075</v>
      </c>
      <c r="J638" s="473" t="s">
        <v>989</v>
      </c>
      <c r="K638" s="406">
        <v>49.7</v>
      </c>
      <c r="L638" s="474">
        <v>49.8</v>
      </c>
      <c r="M638" s="474">
        <v>50.1</v>
      </c>
      <c r="N638" s="474">
        <v>49.0</v>
      </c>
      <c r="O638" s="474" t="s">
        <v>3209</v>
      </c>
      <c r="P638" s="475">
        <v>-0.002</v>
      </c>
      <c r="Q638" s="56"/>
    </row>
    <row r="639" ht="15.75" customHeight="1">
      <c r="A639" s="403" t="s">
        <v>990</v>
      </c>
      <c r="B639" s="404">
        <v>5829.23</v>
      </c>
      <c r="C639" s="470">
        <v>5840.08</v>
      </c>
      <c r="D639" s="470">
        <v>5862.34</v>
      </c>
      <c r="E639" s="470">
        <v>5806.83</v>
      </c>
      <c r="F639" s="471"/>
      <c r="G639" s="472">
        <v>-0.0019</v>
      </c>
      <c r="J639" s="473" t="s">
        <v>990</v>
      </c>
      <c r="K639" s="406">
        <v>49.8</v>
      </c>
      <c r="L639" s="474">
        <v>50.1</v>
      </c>
      <c r="M639" s="474">
        <v>50.1</v>
      </c>
      <c r="N639" s="474">
        <v>49.1</v>
      </c>
      <c r="O639" s="474" t="s">
        <v>3210</v>
      </c>
      <c r="P639" s="475">
        <v>-0.004</v>
      </c>
      <c r="Q639" s="56"/>
    </row>
    <row r="640" ht="15.75" customHeight="1">
      <c r="A640" s="403" t="s">
        <v>991</v>
      </c>
      <c r="B640" s="404">
        <v>5840.08</v>
      </c>
      <c r="C640" s="470">
        <v>5813.16</v>
      </c>
      <c r="D640" s="470">
        <v>5861.43</v>
      </c>
      <c r="E640" s="470">
        <v>5809.14</v>
      </c>
      <c r="F640" s="471"/>
      <c r="G640" s="472">
        <v>0.0046</v>
      </c>
      <c r="J640" s="473" t="s">
        <v>991</v>
      </c>
      <c r="K640" s="406">
        <v>50.0</v>
      </c>
      <c r="L640" s="474">
        <v>50.8</v>
      </c>
      <c r="M640" s="474">
        <v>50.8</v>
      </c>
      <c r="N640" s="474">
        <v>50.0</v>
      </c>
      <c r="O640" s="474" t="s">
        <v>3211</v>
      </c>
      <c r="P640" s="475">
        <v>-0.0157</v>
      </c>
      <c r="Q640" s="56"/>
    </row>
    <row r="641" ht="15.75" customHeight="1">
      <c r="A641" s="403" t="s">
        <v>992</v>
      </c>
      <c r="B641" s="404">
        <v>5813.16</v>
      </c>
      <c r="C641" s="470">
        <v>5750.49</v>
      </c>
      <c r="D641" s="470">
        <v>5818.32</v>
      </c>
      <c r="E641" s="470">
        <v>5750.49</v>
      </c>
      <c r="F641" s="471"/>
      <c r="G641" s="472">
        <v>0.0109</v>
      </c>
      <c r="J641" s="473" t="s">
        <v>992</v>
      </c>
      <c r="K641" s="406">
        <v>50.8</v>
      </c>
      <c r="L641" s="474">
        <v>51.8</v>
      </c>
      <c r="M641" s="474">
        <v>51.8</v>
      </c>
      <c r="N641" s="474">
        <v>50.4</v>
      </c>
      <c r="O641" s="474" t="s">
        <v>3212</v>
      </c>
      <c r="P641" s="475">
        <v>-0.002</v>
      </c>
      <c r="Q641" s="56"/>
    </row>
    <row r="642" ht="15.75" customHeight="1">
      <c r="A642" s="403" t="s">
        <v>993</v>
      </c>
      <c r="B642" s="404">
        <v>5750.49</v>
      </c>
      <c r="C642" s="470">
        <v>5724.36</v>
      </c>
      <c r="D642" s="470">
        <v>5754.16</v>
      </c>
      <c r="E642" s="470">
        <v>5706.56</v>
      </c>
      <c r="F642" s="471"/>
      <c r="G642" s="472">
        <v>0.0046</v>
      </c>
      <c r="J642" s="473" t="s">
        <v>993</v>
      </c>
      <c r="K642" s="406">
        <v>50.9</v>
      </c>
      <c r="L642" s="474">
        <v>49.7</v>
      </c>
      <c r="M642" s="474">
        <v>51.0</v>
      </c>
      <c r="N642" s="474">
        <v>48.8</v>
      </c>
      <c r="O642" s="474" t="s">
        <v>3213</v>
      </c>
      <c r="P642" s="475">
        <v>0.0409</v>
      </c>
      <c r="Q642" s="56"/>
    </row>
    <row r="643" ht="15.75" customHeight="1">
      <c r="A643" s="403" t="s">
        <v>994</v>
      </c>
      <c r="B643" s="404">
        <v>5724.36</v>
      </c>
      <c r="C643" s="470">
        <v>5645.69</v>
      </c>
      <c r="D643" s="470">
        <v>5727.69</v>
      </c>
      <c r="E643" s="470">
        <v>5645.69</v>
      </c>
      <c r="F643" s="471"/>
      <c r="G643" s="472">
        <v>0.0139</v>
      </c>
      <c r="J643" s="473" t="s">
        <v>994</v>
      </c>
      <c r="K643" s="406">
        <v>48.9</v>
      </c>
      <c r="L643" s="474">
        <v>50.0</v>
      </c>
      <c r="M643" s="474">
        <v>50.0</v>
      </c>
      <c r="N643" s="474">
        <v>48.6</v>
      </c>
      <c r="O643" s="474" t="s">
        <v>3214</v>
      </c>
      <c r="P643" s="475">
        <v>-0.002</v>
      </c>
      <c r="Q643" s="56"/>
    </row>
    <row r="644" ht="15.75" customHeight="1">
      <c r="A644" s="403" t="s">
        <v>995</v>
      </c>
      <c r="B644" s="404">
        <v>5645.69</v>
      </c>
      <c r="C644" s="470">
        <v>5606.01</v>
      </c>
      <c r="D644" s="470">
        <v>5649.19</v>
      </c>
      <c r="E644" s="470">
        <v>5582.42</v>
      </c>
      <c r="F644" s="471"/>
      <c r="G644" s="472">
        <v>0.0071</v>
      </c>
      <c r="J644" s="473" t="s">
        <v>995</v>
      </c>
      <c r="K644" s="406">
        <v>49.0</v>
      </c>
      <c r="L644" s="474">
        <v>50.0</v>
      </c>
      <c r="M644" s="474">
        <v>50.0</v>
      </c>
      <c r="N644" s="474">
        <v>48.0</v>
      </c>
      <c r="O644" s="474" t="s">
        <v>3215</v>
      </c>
      <c r="P644" s="475">
        <v>-0.0061</v>
      </c>
      <c r="Q644" s="56"/>
    </row>
    <row r="645" ht="15.75" customHeight="1">
      <c r="A645" s="403" t="s">
        <v>996</v>
      </c>
      <c r="B645" s="404">
        <v>5606.01</v>
      </c>
      <c r="C645" s="470">
        <v>5588.83</v>
      </c>
      <c r="D645" s="470">
        <v>5625.91</v>
      </c>
      <c r="E645" s="470">
        <v>5588.83</v>
      </c>
      <c r="F645" s="471"/>
      <c r="G645" s="472">
        <v>0.0031</v>
      </c>
      <c r="J645" s="473" t="s">
        <v>996</v>
      </c>
      <c r="K645" s="406">
        <v>49.3</v>
      </c>
      <c r="L645" s="474">
        <v>48.0</v>
      </c>
      <c r="M645" s="474">
        <v>50.0</v>
      </c>
      <c r="N645" s="474">
        <v>48.0</v>
      </c>
      <c r="O645" s="474" t="s">
        <v>3216</v>
      </c>
      <c r="P645" s="475">
        <v>0.0249</v>
      </c>
      <c r="Q645" s="56"/>
    </row>
    <row r="646" ht="15.75" customHeight="1">
      <c r="A646" s="403" t="s">
        <v>997</v>
      </c>
      <c r="B646" s="404">
        <v>5588.83</v>
      </c>
      <c r="C646" s="470">
        <v>5556.5</v>
      </c>
      <c r="D646" s="470">
        <v>5601.93</v>
      </c>
      <c r="E646" s="470">
        <v>5556.5</v>
      </c>
      <c r="F646" s="471"/>
      <c r="G646" s="472">
        <v>0.0096</v>
      </c>
      <c r="J646" s="473" t="s">
        <v>997</v>
      </c>
      <c r="K646" s="406">
        <v>48.1</v>
      </c>
      <c r="L646" s="474">
        <v>47.9</v>
      </c>
      <c r="M646" s="474">
        <v>49.0</v>
      </c>
      <c r="N646" s="474">
        <v>47.0</v>
      </c>
      <c r="O646" s="474" t="s">
        <v>3217</v>
      </c>
      <c r="P646" s="475">
        <v>0.0191</v>
      </c>
      <c r="Q646" s="56"/>
    </row>
    <row r="647" ht="15.75" customHeight="1">
      <c r="A647" s="403" t="s">
        <v>998</v>
      </c>
      <c r="B647" s="404">
        <v>5535.48</v>
      </c>
      <c r="C647" s="470">
        <v>5511.36</v>
      </c>
      <c r="D647" s="470">
        <v>5543.61</v>
      </c>
      <c r="E647" s="470">
        <v>5511.27</v>
      </c>
      <c r="F647" s="471"/>
      <c r="G647" s="472">
        <v>0.0044</v>
      </c>
      <c r="J647" s="473" t="s">
        <v>998</v>
      </c>
      <c r="K647" s="406">
        <v>47.2</v>
      </c>
      <c r="L647" s="474">
        <v>47.1</v>
      </c>
      <c r="M647" s="474">
        <v>47.8</v>
      </c>
      <c r="N647" s="474">
        <v>47.1</v>
      </c>
      <c r="O647" s="474" t="s">
        <v>3218</v>
      </c>
      <c r="P647" s="475">
        <v>-0.0021</v>
      </c>
      <c r="Q647" s="56"/>
    </row>
    <row r="648" ht="15.75" customHeight="1">
      <c r="A648" s="403" t="s">
        <v>999</v>
      </c>
      <c r="B648" s="404">
        <v>5511.36</v>
      </c>
      <c r="C648" s="470">
        <v>5517.01</v>
      </c>
      <c r="D648" s="470">
        <v>5546.12</v>
      </c>
      <c r="E648" s="470">
        <v>5504.86</v>
      </c>
      <c r="F648" s="471"/>
      <c r="G648" s="472">
        <v>-0.001</v>
      </c>
      <c r="J648" s="473" t="s">
        <v>999</v>
      </c>
      <c r="K648" s="406">
        <v>47.3</v>
      </c>
      <c r="L648" s="474">
        <v>48.2</v>
      </c>
      <c r="M648" s="474">
        <v>48.3</v>
      </c>
      <c r="N648" s="474">
        <v>47.1</v>
      </c>
      <c r="O648" s="474" t="s">
        <v>3219</v>
      </c>
      <c r="P648" s="475">
        <v>-0.0187</v>
      </c>
      <c r="Q648" s="56"/>
    </row>
    <row r="649" ht="15.75" customHeight="1">
      <c r="A649" s="403" t="s">
        <v>1000</v>
      </c>
      <c r="B649" s="404">
        <v>5517.01</v>
      </c>
      <c r="C649" s="470">
        <v>5479.61</v>
      </c>
      <c r="D649" s="470">
        <v>5524.0</v>
      </c>
      <c r="E649" s="470">
        <v>5479.61</v>
      </c>
      <c r="F649" s="471"/>
      <c r="G649" s="472">
        <v>0.0068</v>
      </c>
      <c r="J649" s="473" t="s">
        <v>1000</v>
      </c>
      <c r="K649" s="406">
        <v>48.2</v>
      </c>
      <c r="L649" s="474">
        <v>47.8</v>
      </c>
      <c r="M649" s="474">
        <v>49.0</v>
      </c>
      <c r="N649" s="474">
        <v>46.2</v>
      </c>
      <c r="O649" s="474" t="s">
        <v>3220</v>
      </c>
      <c r="P649" s="475">
        <v>0.0084</v>
      </c>
      <c r="Q649" s="56"/>
    </row>
    <row r="650" ht="15.75" customHeight="1">
      <c r="A650" s="403" t="s">
        <v>1001</v>
      </c>
      <c r="B650" s="404">
        <v>5479.61</v>
      </c>
      <c r="C650" s="470">
        <v>5461.34</v>
      </c>
      <c r="D650" s="470">
        <v>5498.84</v>
      </c>
      <c r="E650" s="470">
        <v>5461.34</v>
      </c>
      <c r="F650" s="471"/>
      <c r="G650" s="472">
        <v>0.0033</v>
      </c>
      <c r="J650" s="473" t="s">
        <v>1001</v>
      </c>
      <c r="K650" s="406">
        <v>47.8</v>
      </c>
      <c r="L650" s="474">
        <v>47.7</v>
      </c>
      <c r="M650" s="474">
        <v>48.0</v>
      </c>
      <c r="N650" s="474">
        <v>46.3</v>
      </c>
      <c r="O650" s="474" t="s">
        <v>3221</v>
      </c>
      <c r="P650" s="475">
        <v>0.0084</v>
      </c>
      <c r="Q650" s="56"/>
    </row>
    <row r="651" ht="15.75" customHeight="1">
      <c r="A651" s="403" t="s">
        <v>1002</v>
      </c>
      <c r="B651" s="404">
        <v>5461.34</v>
      </c>
      <c r="C651" s="470">
        <v>5422.38</v>
      </c>
      <c r="D651" s="470">
        <v>5465.33</v>
      </c>
      <c r="E651" s="470">
        <v>5413.12</v>
      </c>
      <c r="F651" s="471"/>
      <c r="G651" s="472">
        <v>0.0072</v>
      </c>
      <c r="J651" s="473" t="s">
        <v>1002</v>
      </c>
      <c r="K651" s="406">
        <v>47.4</v>
      </c>
      <c r="L651" s="474">
        <v>44.2</v>
      </c>
      <c r="M651" s="474">
        <v>47.7</v>
      </c>
      <c r="N651" s="474">
        <v>44.2</v>
      </c>
      <c r="O651" s="474" t="s">
        <v>3222</v>
      </c>
      <c r="P651" s="475">
        <v>0.0395</v>
      </c>
      <c r="Q651" s="56"/>
    </row>
    <row r="652" ht="15.75" customHeight="1">
      <c r="A652" s="403" t="s">
        <v>1003</v>
      </c>
      <c r="B652" s="404">
        <v>5422.38</v>
      </c>
      <c r="C652" s="470">
        <v>5485.86</v>
      </c>
      <c r="D652" s="470">
        <v>5485.91</v>
      </c>
      <c r="E652" s="470">
        <v>5413.01</v>
      </c>
      <c r="F652" s="471"/>
      <c r="G652" s="472">
        <v>-0.0116</v>
      </c>
      <c r="J652" s="473" t="s">
        <v>1003</v>
      </c>
      <c r="K652" s="406">
        <v>45.6</v>
      </c>
      <c r="L652" s="474">
        <v>46.0</v>
      </c>
      <c r="M652" s="474">
        <v>46.0</v>
      </c>
      <c r="N652" s="474">
        <v>45.5</v>
      </c>
      <c r="O652" s="474" t="s">
        <v>3223</v>
      </c>
      <c r="P652" s="475">
        <v>-0.0236</v>
      </c>
      <c r="Q652" s="56"/>
    </row>
    <row r="653" ht="15.75" customHeight="1">
      <c r="A653" s="403" t="s">
        <v>1004</v>
      </c>
      <c r="B653" s="404">
        <v>5485.86</v>
      </c>
      <c r="C653" s="470">
        <v>5498.21</v>
      </c>
      <c r="D653" s="470">
        <v>5525.58</v>
      </c>
      <c r="E653" s="470">
        <v>5475.65</v>
      </c>
      <c r="F653" s="471"/>
      <c r="G653" s="472">
        <v>-0.0022</v>
      </c>
      <c r="J653" s="473" t="s">
        <v>1004</v>
      </c>
      <c r="K653" s="406">
        <v>46.7</v>
      </c>
      <c r="L653" s="474">
        <v>47.5</v>
      </c>
      <c r="M653" s="474">
        <v>48.4</v>
      </c>
      <c r="N653" s="474">
        <v>46.0</v>
      </c>
      <c r="O653" s="474" t="s">
        <v>3224</v>
      </c>
      <c r="P653" s="475">
        <v>-0.0064</v>
      </c>
      <c r="Q653" s="56"/>
    </row>
    <row r="654" ht="15.75" customHeight="1">
      <c r="A654" s="403" t="s">
        <v>1005</v>
      </c>
      <c r="B654" s="404">
        <v>5498.21</v>
      </c>
      <c r="C654" s="470">
        <v>5435.03</v>
      </c>
      <c r="D654" s="470">
        <v>5508.83</v>
      </c>
      <c r="E654" s="470">
        <v>5435.03</v>
      </c>
      <c r="F654" s="471"/>
      <c r="G654" s="472">
        <v>0.0116</v>
      </c>
      <c r="J654" s="473" t="s">
        <v>1005</v>
      </c>
      <c r="K654" s="406">
        <v>47.0</v>
      </c>
      <c r="L654" s="474">
        <v>44.7</v>
      </c>
      <c r="M654" s="474">
        <v>47.4</v>
      </c>
      <c r="N654" s="474">
        <v>44.7</v>
      </c>
      <c r="O654" s="474" t="s">
        <v>3225</v>
      </c>
      <c r="P654" s="475">
        <v>0.0515</v>
      </c>
      <c r="Q654" s="56"/>
    </row>
    <row r="655" ht="15.75" customHeight="1">
      <c r="A655" s="403" t="s">
        <v>1006</v>
      </c>
      <c r="B655" s="404">
        <v>5435.03</v>
      </c>
      <c r="C655" s="470">
        <v>5423.22</v>
      </c>
      <c r="D655" s="470">
        <v>5440.96</v>
      </c>
      <c r="E655" s="470">
        <v>5414.42</v>
      </c>
      <c r="F655" s="471"/>
      <c r="G655" s="472">
        <v>0.0022</v>
      </c>
      <c r="J655" s="473" t="s">
        <v>1006</v>
      </c>
      <c r="K655" s="406">
        <v>44.7</v>
      </c>
      <c r="L655" s="474">
        <v>45.5</v>
      </c>
      <c r="M655" s="474">
        <v>45.5</v>
      </c>
      <c r="N655" s="474">
        <v>44.0</v>
      </c>
      <c r="O655" s="474" t="s">
        <v>3226</v>
      </c>
      <c r="P655" s="475">
        <v>-0.0022</v>
      </c>
      <c r="Q655" s="56"/>
    </row>
    <row r="656" ht="15.75" customHeight="1">
      <c r="A656" s="403" t="s">
        <v>1007</v>
      </c>
      <c r="B656" s="404">
        <v>5423.22</v>
      </c>
      <c r="C656" s="470">
        <v>5421.78</v>
      </c>
      <c r="D656" s="470">
        <v>5456.64</v>
      </c>
      <c r="E656" s="470">
        <v>5417.04</v>
      </c>
      <c r="F656" s="471"/>
      <c r="G656" s="472">
        <v>3.0E-4</v>
      </c>
      <c r="J656" s="473" t="s">
        <v>1007</v>
      </c>
      <c r="K656" s="406">
        <v>44.8</v>
      </c>
      <c r="L656" s="474">
        <v>45.8</v>
      </c>
      <c r="M656" s="474">
        <v>46.8</v>
      </c>
      <c r="N656" s="474">
        <v>44.5</v>
      </c>
      <c r="O656" s="474" t="s">
        <v>3227</v>
      </c>
      <c r="P656" s="475">
        <v>-0.0088</v>
      </c>
      <c r="Q656" s="56"/>
    </row>
    <row r="657" ht="15.75" customHeight="1">
      <c r="A657" s="403" t="s">
        <v>1008</v>
      </c>
      <c r="B657" s="404">
        <v>5421.78</v>
      </c>
      <c r="C657" s="470">
        <v>5349.91</v>
      </c>
      <c r="D657" s="470">
        <v>5431.46</v>
      </c>
      <c r="E657" s="470">
        <v>5348.72</v>
      </c>
      <c r="F657" s="471"/>
      <c r="G657" s="472">
        <v>0.0134</v>
      </c>
      <c r="J657" s="473" t="s">
        <v>1008</v>
      </c>
      <c r="K657" s="406">
        <v>45.2</v>
      </c>
      <c r="L657" s="474">
        <v>44.0</v>
      </c>
      <c r="M657" s="474">
        <v>45.8</v>
      </c>
      <c r="N657" s="474">
        <v>43.0</v>
      </c>
      <c r="O657" s="474" t="s">
        <v>3228</v>
      </c>
      <c r="P657" s="475">
        <v>0.0296</v>
      </c>
      <c r="Q657" s="56"/>
    </row>
    <row r="658" ht="15.75" customHeight="1">
      <c r="A658" s="403" t="s">
        <v>1009</v>
      </c>
      <c r="B658" s="404">
        <v>5349.91</v>
      </c>
      <c r="C658" s="470">
        <v>5331.42</v>
      </c>
      <c r="D658" s="470">
        <v>5354.87</v>
      </c>
      <c r="E658" s="470">
        <v>5324.52</v>
      </c>
      <c r="F658" s="471"/>
      <c r="G658" s="472">
        <v>0.0035</v>
      </c>
      <c r="J658" s="473" t="s">
        <v>1009</v>
      </c>
      <c r="K658" s="406">
        <v>43.9</v>
      </c>
      <c r="L658" s="474">
        <v>43.7</v>
      </c>
      <c r="M658" s="474">
        <v>44.4</v>
      </c>
      <c r="N658" s="474">
        <v>43.6</v>
      </c>
      <c r="O658" s="474" t="s">
        <v>3229</v>
      </c>
      <c r="P658" s="475">
        <v>-0.0045</v>
      </c>
      <c r="Q658" s="56"/>
    </row>
    <row r="659" ht="15.75" customHeight="1">
      <c r="A659" s="403" t="s">
        <v>1010</v>
      </c>
      <c r="B659" s="404">
        <v>5331.42</v>
      </c>
      <c r="C659" s="470">
        <v>5310.18</v>
      </c>
      <c r="D659" s="470">
        <v>5337.2</v>
      </c>
      <c r="E659" s="470">
        <v>5293.23</v>
      </c>
      <c r="F659" s="471"/>
      <c r="G659" s="472">
        <v>0.004</v>
      </c>
      <c r="J659" s="473" t="s">
        <v>1010</v>
      </c>
      <c r="K659" s="406">
        <v>44.1</v>
      </c>
      <c r="L659" s="474">
        <v>43.5</v>
      </c>
      <c r="M659" s="474">
        <v>44.5</v>
      </c>
      <c r="N659" s="474">
        <v>43.1</v>
      </c>
      <c r="O659" s="474" t="s">
        <v>3230</v>
      </c>
      <c r="P659" s="475">
        <v>0.0092</v>
      </c>
      <c r="Q659" s="56"/>
    </row>
    <row r="660" ht="15.75" customHeight="1">
      <c r="A660" s="403" t="s">
        <v>1011</v>
      </c>
      <c r="B660" s="404">
        <v>5310.18</v>
      </c>
      <c r="C660" s="470">
        <v>5258.5</v>
      </c>
      <c r="D660" s="470">
        <v>5313.95</v>
      </c>
      <c r="E660" s="470">
        <v>5258.5</v>
      </c>
      <c r="F660" s="471"/>
      <c r="G660" s="472">
        <v>0.0098</v>
      </c>
      <c r="J660" s="473" t="s">
        <v>1011</v>
      </c>
      <c r="K660" s="406">
        <v>43.7</v>
      </c>
      <c r="L660" s="474">
        <v>42.5</v>
      </c>
      <c r="M660" s="474">
        <v>43.7</v>
      </c>
      <c r="N660" s="474">
        <v>42.0</v>
      </c>
      <c r="O660" s="474" t="s">
        <v>3231</v>
      </c>
      <c r="P660" s="475">
        <v>0.0116</v>
      </c>
      <c r="Q660" s="56"/>
    </row>
    <row r="661" ht="15.75" customHeight="1">
      <c r="A661" s="403" t="s">
        <v>1012</v>
      </c>
      <c r="B661" s="404">
        <v>5258.5</v>
      </c>
      <c r="C661" s="470">
        <v>5188.27</v>
      </c>
      <c r="D661" s="470">
        <v>5269.68</v>
      </c>
      <c r="E661" s="470">
        <v>5158.36</v>
      </c>
      <c r="F661" s="471"/>
      <c r="G661" s="472">
        <v>0.0135</v>
      </c>
      <c r="J661" s="473" t="s">
        <v>1012</v>
      </c>
      <c r="K661" s="406">
        <v>43.2</v>
      </c>
      <c r="L661" s="474">
        <v>41.3</v>
      </c>
      <c r="M661" s="474">
        <v>44.0</v>
      </c>
      <c r="N661" s="474">
        <v>41.3</v>
      </c>
      <c r="O661" s="474" t="s">
        <v>3232</v>
      </c>
      <c r="P661" s="475">
        <v>0.046</v>
      </c>
      <c r="Q661" s="56"/>
    </row>
    <row r="662" ht="15.75" customHeight="1">
      <c r="A662" s="403" t="s">
        <v>1013</v>
      </c>
      <c r="B662" s="404">
        <v>5188.27</v>
      </c>
      <c r="C662" s="470">
        <v>5164.69</v>
      </c>
      <c r="D662" s="470">
        <v>5220.93</v>
      </c>
      <c r="E662" s="470">
        <v>5164.69</v>
      </c>
      <c r="F662" s="471"/>
      <c r="G662" s="472">
        <v>0.0046</v>
      </c>
      <c r="J662" s="473" t="s">
        <v>1013</v>
      </c>
      <c r="K662" s="406">
        <v>41.3</v>
      </c>
      <c r="L662" s="474">
        <v>42.8</v>
      </c>
      <c r="M662" s="474">
        <v>43.5</v>
      </c>
      <c r="N662" s="474">
        <v>40.8</v>
      </c>
      <c r="O662" s="474" t="s">
        <v>3233</v>
      </c>
      <c r="P662" s="475">
        <v>-0.0328</v>
      </c>
      <c r="Q662" s="56"/>
    </row>
    <row r="663" ht="15.75" customHeight="1">
      <c r="A663" s="403" t="s">
        <v>1014</v>
      </c>
      <c r="B663" s="404">
        <v>5164.69</v>
      </c>
      <c r="C663" s="470">
        <v>5254.77</v>
      </c>
      <c r="D663" s="470">
        <v>5254.77</v>
      </c>
      <c r="E663" s="470">
        <v>5150.25</v>
      </c>
      <c r="F663" s="471"/>
      <c r="G663" s="472">
        <v>-0.0171</v>
      </c>
      <c r="J663" s="473" t="s">
        <v>1014</v>
      </c>
      <c r="K663" s="406">
        <v>42.7</v>
      </c>
      <c r="L663" s="474">
        <v>41.5</v>
      </c>
      <c r="M663" s="474">
        <v>43.9</v>
      </c>
      <c r="N663" s="474">
        <v>40.7</v>
      </c>
      <c r="O663" s="474" t="s">
        <v>3011</v>
      </c>
      <c r="P663" s="475">
        <v>-0.007</v>
      </c>
      <c r="Q663" s="56"/>
    </row>
    <row r="664" ht="15.75" customHeight="1">
      <c r="A664" s="403" t="s">
        <v>1015</v>
      </c>
      <c r="B664" s="404">
        <v>5254.77</v>
      </c>
      <c r="C664" s="470">
        <v>5337.33</v>
      </c>
      <c r="D664" s="470">
        <v>5337.33</v>
      </c>
      <c r="E664" s="470">
        <v>5245.93</v>
      </c>
      <c r="F664" s="471"/>
      <c r="G664" s="472">
        <v>-0.0155</v>
      </c>
      <c r="J664" s="473" t="s">
        <v>1015</v>
      </c>
      <c r="K664" s="406">
        <v>43.0</v>
      </c>
      <c r="L664" s="474">
        <v>43.0</v>
      </c>
      <c r="M664" s="474">
        <v>44.5</v>
      </c>
      <c r="N664" s="474">
        <v>42.6</v>
      </c>
      <c r="O664" s="474" t="s">
        <v>3234</v>
      </c>
      <c r="P664" s="475">
        <v>0.0023</v>
      </c>
      <c r="Q664" s="56"/>
    </row>
    <row r="665" ht="15.75" customHeight="1">
      <c r="A665" s="403" t="s">
        <v>1016</v>
      </c>
      <c r="B665" s="404">
        <v>5337.33</v>
      </c>
      <c r="C665" s="470">
        <v>5281.37</v>
      </c>
      <c r="D665" s="470">
        <v>5360.38</v>
      </c>
      <c r="E665" s="470">
        <v>5281.37</v>
      </c>
      <c r="F665" s="471"/>
      <c r="G665" s="472">
        <v>0.0106</v>
      </c>
      <c r="J665" s="473" t="s">
        <v>1016</v>
      </c>
      <c r="K665" s="406">
        <v>42.9</v>
      </c>
      <c r="L665" s="474">
        <v>42.8</v>
      </c>
      <c r="M665" s="474">
        <v>43.1</v>
      </c>
      <c r="N665" s="474">
        <v>42.0</v>
      </c>
      <c r="O665" s="474" t="s">
        <v>3235</v>
      </c>
      <c r="P665" s="475">
        <v>0.0313</v>
      </c>
      <c r="Q665" s="56"/>
    </row>
    <row r="666" ht="15.75" customHeight="1">
      <c r="A666" s="403" t="s">
        <v>1017</v>
      </c>
      <c r="B666" s="404">
        <v>5281.37</v>
      </c>
      <c r="C666" s="470">
        <v>5177.48</v>
      </c>
      <c r="D666" s="470">
        <v>5305.68</v>
      </c>
      <c r="E666" s="470">
        <v>5177.48</v>
      </c>
      <c r="F666" s="471"/>
      <c r="G666" s="472">
        <v>0.0201</v>
      </c>
      <c r="J666" s="473" t="s">
        <v>1017</v>
      </c>
      <c r="K666" s="406">
        <v>41.6</v>
      </c>
      <c r="L666" s="474">
        <v>41.0</v>
      </c>
      <c r="M666" s="474">
        <v>43.8</v>
      </c>
      <c r="N666" s="474">
        <v>40.5</v>
      </c>
      <c r="O666" s="474" t="s">
        <v>3236</v>
      </c>
      <c r="P666" s="475">
        <v>0.0171</v>
      </c>
      <c r="Q666" s="56"/>
    </row>
    <row r="667" ht="15.75" customHeight="1">
      <c r="A667" s="403" t="s">
        <v>1018</v>
      </c>
      <c r="B667" s="404">
        <v>5177.48</v>
      </c>
      <c r="C667" s="470">
        <v>5088.98</v>
      </c>
      <c r="D667" s="470">
        <v>5184.01</v>
      </c>
      <c r="E667" s="470">
        <v>5088.98</v>
      </c>
      <c r="F667" s="471"/>
      <c r="G667" s="472">
        <v>0.0174</v>
      </c>
      <c r="J667" s="473" t="s">
        <v>1018</v>
      </c>
      <c r="K667" s="406">
        <v>40.9</v>
      </c>
      <c r="L667" s="474">
        <v>40.6</v>
      </c>
      <c r="M667" s="474">
        <v>41.7</v>
      </c>
      <c r="N667" s="474">
        <v>40.6</v>
      </c>
      <c r="O667" s="474" t="s">
        <v>3237</v>
      </c>
      <c r="P667" s="475">
        <v>0.0099</v>
      </c>
      <c r="Q667" s="56"/>
    </row>
    <row r="668" ht="15.75" customHeight="1">
      <c r="A668" s="403" t="s">
        <v>1019</v>
      </c>
      <c r="B668" s="404">
        <v>5088.98</v>
      </c>
      <c r="C668" s="470">
        <v>5270.53</v>
      </c>
      <c r="D668" s="470">
        <v>5270.53</v>
      </c>
      <c r="E668" s="470">
        <v>5080.4</v>
      </c>
      <c r="F668" s="471"/>
      <c r="G668" s="472">
        <v>-0.0344</v>
      </c>
      <c r="J668" s="473" t="s">
        <v>1019</v>
      </c>
      <c r="K668" s="406">
        <v>40.5</v>
      </c>
      <c r="L668" s="474">
        <v>41.9</v>
      </c>
      <c r="M668" s="474">
        <v>41.9</v>
      </c>
      <c r="N668" s="474">
        <v>40.4</v>
      </c>
      <c r="O668" s="474" t="s">
        <v>3238</v>
      </c>
      <c r="P668" s="475">
        <v>-0.0493</v>
      </c>
      <c r="Q668" s="56"/>
    </row>
    <row r="669" ht="15.75" customHeight="1">
      <c r="A669" s="403" t="s">
        <v>1020</v>
      </c>
      <c r="B669" s="404">
        <v>5270.53</v>
      </c>
      <c r="C669" s="470">
        <v>5278.16</v>
      </c>
      <c r="D669" s="470">
        <v>5285.99</v>
      </c>
      <c r="E669" s="470">
        <v>5208.7</v>
      </c>
      <c r="F669" s="471"/>
      <c r="G669" s="472">
        <v>-0.0014</v>
      </c>
      <c r="J669" s="473" t="s">
        <v>1020</v>
      </c>
      <c r="K669" s="406">
        <v>42.6</v>
      </c>
      <c r="L669" s="474">
        <v>42.6</v>
      </c>
      <c r="M669" s="474">
        <v>42.6</v>
      </c>
      <c r="N669" s="474">
        <v>41.9</v>
      </c>
      <c r="O669" s="474" t="s">
        <v>3239</v>
      </c>
      <c r="P669" s="475">
        <v>0.0</v>
      </c>
      <c r="Q669" s="56"/>
    </row>
    <row r="670" ht="15.75" customHeight="1">
      <c r="A670" s="403" t="s">
        <v>1021</v>
      </c>
      <c r="B670" s="404">
        <v>5278.16</v>
      </c>
      <c r="C670" s="470">
        <v>5373.12</v>
      </c>
      <c r="D670" s="470">
        <v>5373.32</v>
      </c>
      <c r="E670" s="470">
        <v>5270.61</v>
      </c>
      <c r="F670" s="471"/>
      <c r="G670" s="472">
        <v>-0.0177</v>
      </c>
      <c r="J670" s="473" t="s">
        <v>1021</v>
      </c>
      <c r="K670" s="406">
        <v>42.6</v>
      </c>
      <c r="L670" s="474">
        <v>43.5</v>
      </c>
      <c r="M670" s="474">
        <v>43.6</v>
      </c>
      <c r="N670" s="474">
        <v>42.5</v>
      </c>
      <c r="O670" s="474" t="s">
        <v>3240</v>
      </c>
      <c r="P670" s="475">
        <v>-0.0318</v>
      </c>
      <c r="Q670" s="56"/>
    </row>
    <row r="671" ht="15.75" customHeight="1">
      <c r="A671" s="403" t="s">
        <v>1022</v>
      </c>
      <c r="B671" s="404">
        <v>5373.12</v>
      </c>
      <c r="C671" s="470">
        <v>5343.94</v>
      </c>
      <c r="D671" s="470">
        <v>5399.36</v>
      </c>
      <c r="E671" s="470">
        <v>5343.94</v>
      </c>
      <c r="F671" s="471"/>
      <c r="G671" s="472">
        <v>0.0055</v>
      </c>
      <c r="J671" s="473" t="s">
        <v>1022</v>
      </c>
      <c r="K671" s="406">
        <v>44.0</v>
      </c>
      <c r="L671" s="474">
        <v>43.6</v>
      </c>
      <c r="M671" s="474">
        <v>45.1</v>
      </c>
      <c r="N671" s="474">
        <v>43.2</v>
      </c>
      <c r="O671" s="474" t="s">
        <v>3241</v>
      </c>
      <c r="P671" s="475">
        <v>0.0233</v>
      </c>
      <c r="Q671" s="56"/>
    </row>
    <row r="672" ht="15.75" customHeight="1">
      <c r="A672" s="403" t="s">
        <v>1023</v>
      </c>
      <c r="B672" s="404">
        <v>5343.94</v>
      </c>
      <c r="C672" s="470">
        <v>5327.21</v>
      </c>
      <c r="D672" s="470">
        <v>5353.33</v>
      </c>
      <c r="E672" s="470">
        <v>5321.99</v>
      </c>
      <c r="F672" s="471"/>
      <c r="G672" s="472">
        <v>0.0031</v>
      </c>
      <c r="J672" s="473" t="s">
        <v>1023</v>
      </c>
      <c r="K672" s="406">
        <v>43.0</v>
      </c>
      <c r="L672" s="474">
        <v>43.5</v>
      </c>
      <c r="M672" s="474">
        <v>43.5</v>
      </c>
      <c r="N672" s="474">
        <v>42.0</v>
      </c>
      <c r="O672" s="474" t="s">
        <v>3242</v>
      </c>
      <c r="P672" s="475">
        <v>-0.0115</v>
      </c>
      <c r="Q672" s="56"/>
    </row>
    <row r="673" ht="15.75" customHeight="1">
      <c r="A673" s="403" t="s">
        <v>1024</v>
      </c>
      <c r="B673" s="404">
        <v>5327.21</v>
      </c>
      <c r="C673" s="470">
        <v>5330.12</v>
      </c>
      <c r="D673" s="470">
        <v>5355.81</v>
      </c>
      <c r="E673" s="470">
        <v>5306.78</v>
      </c>
      <c r="F673" s="471"/>
      <c r="G673" s="472">
        <v>-5.0E-4</v>
      </c>
      <c r="J673" s="473" t="s">
        <v>1024</v>
      </c>
      <c r="K673" s="406">
        <v>43.5</v>
      </c>
      <c r="L673" s="474">
        <v>43.7</v>
      </c>
      <c r="M673" s="474">
        <v>43.7</v>
      </c>
      <c r="N673" s="474">
        <v>42.2</v>
      </c>
      <c r="O673" s="474" t="s">
        <v>3235</v>
      </c>
      <c r="P673" s="475">
        <v>0.0023</v>
      </c>
      <c r="Q673" s="56"/>
    </row>
    <row r="674" ht="15.75" customHeight="1">
      <c r="A674" s="403" t="s">
        <v>1025</v>
      </c>
      <c r="B674" s="404">
        <v>5330.12</v>
      </c>
      <c r="C674" s="470">
        <v>5413.73</v>
      </c>
      <c r="D674" s="470">
        <v>5413.73</v>
      </c>
      <c r="E674" s="470">
        <v>5322.52</v>
      </c>
      <c r="F674" s="471"/>
      <c r="G674" s="472">
        <v>-0.0154</v>
      </c>
      <c r="J674" s="473" t="s">
        <v>1025</v>
      </c>
      <c r="K674" s="406">
        <v>43.4</v>
      </c>
      <c r="L674" s="474">
        <v>44.3</v>
      </c>
      <c r="M674" s="474">
        <v>44.4</v>
      </c>
      <c r="N674" s="474">
        <v>43.2</v>
      </c>
      <c r="O674" s="474" t="s">
        <v>3243</v>
      </c>
      <c r="P674" s="475">
        <v>-0.0181</v>
      </c>
      <c r="Q674" s="56"/>
    </row>
    <row r="675" ht="15.75" customHeight="1">
      <c r="A675" s="403" t="s">
        <v>1026</v>
      </c>
      <c r="B675" s="404">
        <v>5413.73</v>
      </c>
      <c r="C675" s="470">
        <v>5412.19</v>
      </c>
      <c r="D675" s="470">
        <v>5451.92</v>
      </c>
      <c r="E675" s="470">
        <v>5400.68</v>
      </c>
      <c r="F675" s="471"/>
      <c r="G675" s="472">
        <v>3.0E-4</v>
      </c>
      <c r="J675" s="473" t="s">
        <v>1026</v>
      </c>
      <c r="K675" s="406">
        <v>44.2</v>
      </c>
      <c r="L675" s="474">
        <v>45.6</v>
      </c>
      <c r="M675" s="474">
        <v>45.6</v>
      </c>
      <c r="N675" s="474">
        <v>44.0</v>
      </c>
      <c r="O675" s="474" t="s">
        <v>3244</v>
      </c>
      <c r="P675" s="475">
        <v>-0.0156</v>
      </c>
      <c r="Q675" s="56"/>
    </row>
    <row r="676" ht="15.75" customHeight="1">
      <c r="A676" s="403" t="s">
        <v>1027</v>
      </c>
      <c r="B676" s="404">
        <v>5412.19</v>
      </c>
      <c r="C676" s="470">
        <v>5349.77</v>
      </c>
      <c r="D676" s="470">
        <v>5418.69</v>
      </c>
      <c r="E676" s="470">
        <v>5289.81</v>
      </c>
      <c r="F676" s="471"/>
      <c r="G676" s="472">
        <v>0.0117</v>
      </c>
      <c r="J676" s="473" t="s">
        <v>1027</v>
      </c>
      <c r="K676" s="406">
        <v>44.9</v>
      </c>
      <c r="L676" s="474">
        <v>46.0</v>
      </c>
      <c r="M676" s="474">
        <v>46.0</v>
      </c>
      <c r="N676" s="474">
        <v>43.6</v>
      </c>
      <c r="O676" s="474" t="s">
        <v>3245</v>
      </c>
      <c r="P676" s="475">
        <v>0.0181</v>
      </c>
      <c r="Q676" s="56"/>
    </row>
    <row r="677" ht="15.75" customHeight="1">
      <c r="A677" s="403" t="s">
        <v>1028</v>
      </c>
      <c r="B677" s="404">
        <v>5349.77</v>
      </c>
      <c r="C677" s="470">
        <v>5434.69</v>
      </c>
      <c r="D677" s="470">
        <v>5434.69</v>
      </c>
      <c r="E677" s="470">
        <v>5337.38</v>
      </c>
      <c r="F677" s="471"/>
      <c r="G677" s="472">
        <v>-0.0156</v>
      </c>
      <c r="J677" s="473" t="s">
        <v>1028</v>
      </c>
      <c r="K677" s="406">
        <v>44.1</v>
      </c>
      <c r="L677" s="474">
        <v>45.3</v>
      </c>
      <c r="M677" s="474">
        <v>45.3</v>
      </c>
      <c r="N677" s="474">
        <v>43.9</v>
      </c>
      <c r="O677" s="474" t="s">
        <v>3246</v>
      </c>
      <c r="P677" s="475">
        <v>-0.0265</v>
      </c>
      <c r="Q677" s="56"/>
    </row>
    <row r="678" ht="15.75" customHeight="1">
      <c r="A678" s="403" t="s">
        <v>1029</v>
      </c>
      <c r="B678" s="404">
        <v>5434.69</v>
      </c>
      <c r="C678" s="470">
        <v>5516.4</v>
      </c>
      <c r="D678" s="470">
        <v>5516.4</v>
      </c>
      <c r="E678" s="470">
        <v>5414.96</v>
      </c>
      <c r="F678" s="471"/>
      <c r="G678" s="472">
        <v>-0.0148</v>
      </c>
      <c r="J678" s="473" t="s">
        <v>1029</v>
      </c>
      <c r="K678" s="406">
        <v>45.3</v>
      </c>
      <c r="L678" s="474">
        <v>45.2</v>
      </c>
      <c r="M678" s="474">
        <v>46.5</v>
      </c>
      <c r="N678" s="474">
        <v>45.2</v>
      </c>
      <c r="O678" s="474" t="s">
        <v>3247</v>
      </c>
      <c r="P678" s="475">
        <v>-0.0152</v>
      </c>
      <c r="Q678" s="56"/>
    </row>
    <row r="679" ht="15.75" customHeight="1">
      <c r="A679" s="403" t="s">
        <v>1030</v>
      </c>
      <c r="B679" s="404">
        <v>5516.4</v>
      </c>
      <c r="C679" s="470">
        <v>5532.97</v>
      </c>
      <c r="D679" s="470">
        <v>5572.42</v>
      </c>
      <c r="E679" s="470">
        <v>5503.38</v>
      </c>
      <c r="F679" s="471"/>
      <c r="G679" s="472">
        <v>-0.003</v>
      </c>
      <c r="J679" s="473" t="s">
        <v>1030</v>
      </c>
      <c r="K679" s="406">
        <v>46.0</v>
      </c>
      <c r="L679" s="474">
        <v>46.3</v>
      </c>
      <c r="M679" s="474">
        <v>46.8</v>
      </c>
      <c r="N679" s="474">
        <v>45.9</v>
      </c>
      <c r="O679" s="474" t="s">
        <v>3248</v>
      </c>
      <c r="P679" s="475">
        <v>0.0</v>
      </c>
      <c r="Q679" s="56"/>
    </row>
    <row r="680" ht="15.75" customHeight="1">
      <c r="A680" s="403" t="s">
        <v>1031</v>
      </c>
      <c r="B680" s="404">
        <v>5532.97</v>
      </c>
      <c r="C680" s="470">
        <v>5519.15</v>
      </c>
      <c r="D680" s="470">
        <v>5542.76</v>
      </c>
      <c r="E680" s="470">
        <v>5510.16</v>
      </c>
      <c r="F680" s="471"/>
      <c r="G680" s="472">
        <v>0.0025</v>
      </c>
      <c r="J680" s="473" t="s">
        <v>1031</v>
      </c>
      <c r="K680" s="406">
        <v>46.0</v>
      </c>
      <c r="L680" s="474">
        <v>46.6</v>
      </c>
      <c r="M680" s="474">
        <v>46.8</v>
      </c>
      <c r="N680" s="474">
        <v>45.8</v>
      </c>
      <c r="O680" s="474" t="s">
        <v>3249</v>
      </c>
      <c r="P680" s="475">
        <v>-0.0129</v>
      </c>
      <c r="Q680" s="56"/>
    </row>
    <row r="681" ht="15.75" customHeight="1">
      <c r="A681" s="403" t="s">
        <v>1032</v>
      </c>
      <c r="B681" s="404">
        <v>5519.15</v>
      </c>
      <c r="C681" s="470">
        <v>5568.85</v>
      </c>
      <c r="D681" s="470">
        <v>5591.3</v>
      </c>
      <c r="E681" s="470">
        <v>5515.73</v>
      </c>
      <c r="F681" s="471"/>
      <c r="G681" s="472">
        <v>-0.0089</v>
      </c>
      <c r="J681" s="473" t="s">
        <v>1032</v>
      </c>
      <c r="K681" s="406">
        <v>46.6</v>
      </c>
      <c r="L681" s="474">
        <v>48.0</v>
      </c>
      <c r="M681" s="474">
        <v>48.0</v>
      </c>
      <c r="N681" s="474">
        <v>44.0</v>
      </c>
      <c r="O681" s="474" t="s">
        <v>3250</v>
      </c>
      <c r="P681" s="475">
        <v>-0.021</v>
      </c>
      <c r="Q681" s="56"/>
    </row>
    <row r="682" ht="15.75" customHeight="1">
      <c r="A682" s="403" t="s">
        <v>1033</v>
      </c>
      <c r="B682" s="404">
        <v>5568.85</v>
      </c>
      <c r="C682" s="470">
        <v>5563.66</v>
      </c>
      <c r="D682" s="470">
        <v>5594.22</v>
      </c>
      <c r="E682" s="470">
        <v>5557.57</v>
      </c>
      <c r="F682" s="471"/>
      <c r="G682" s="472">
        <v>9.0E-4</v>
      </c>
      <c r="J682" s="473" t="s">
        <v>1033</v>
      </c>
      <c r="K682" s="406">
        <v>47.6</v>
      </c>
      <c r="L682" s="474">
        <v>48.0</v>
      </c>
      <c r="M682" s="474">
        <v>48.4</v>
      </c>
      <c r="N682" s="474">
        <v>47.4</v>
      </c>
      <c r="O682" s="474" t="s">
        <v>3251</v>
      </c>
      <c r="P682" s="475">
        <v>-0.0042</v>
      </c>
      <c r="Q682" s="56"/>
    </row>
    <row r="683" ht="15.75" customHeight="1">
      <c r="A683" s="403" t="s">
        <v>1034</v>
      </c>
      <c r="B683" s="404">
        <v>5563.66</v>
      </c>
      <c r="C683" s="470">
        <v>5591.38</v>
      </c>
      <c r="D683" s="470">
        <v>5602.77</v>
      </c>
      <c r="E683" s="470">
        <v>5547.4</v>
      </c>
      <c r="F683" s="471"/>
      <c r="G683" s="472">
        <v>-0.005</v>
      </c>
      <c r="J683" s="473" t="s">
        <v>1034</v>
      </c>
      <c r="K683" s="406">
        <v>47.8</v>
      </c>
      <c r="L683" s="474">
        <v>48.2</v>
      </c>
      <c r="M683" s="474">
        <v>48.5</v>
      </c>
      <c r="N683" s="474">
        <v>47.7</v>
      </c>
      <c r="O683" s="474" t="s">
        <v>3252</v>
      </c>
      <c r="P683" s="475">
        <v>-0.0185</v>
      </c>
      <c r="Q683" s="56"/>
    </row>
    <row r="684" ht="15.75" customHeight="1">
      <c r="A684" s="403" t="s">
        <v>1035</v>
      </c>
      <c r="B684" s="404">
        <v>5591.38</v>
      </c>
      <c r="C684" s="470">
        <v>5604.38</v>
      </c>
      <c r="D684" s="470">
        <v>5616.63</v>
      </c>
      <c r="E684" s="470">
        <v>5584.51</v>
      </c>
      <c r="F684" s="471"/>
      <c r="G684" s="472">
        <v>-0.0023</v>
      </c>
      <c r="J684" s="473" t="s">
        <v>1035</v>
      </c>
      <c r="K684" s="406">
        <v>48.7</v>
      </c>
      <c r="L684" s="474">
        <v>49.5</v>
      </c>
      <c r="M684" s="474">
        <v>49.5</v>
      </c>
      <c r="N684" s="474">
        <v>47.8</v>
      </c>
      <c r="O684" s="474" t="s">
        <v>3253</v>
      </c>
      <c r="P684" s="475">
        <v>0.0041</v>
      </c>
      <c r="Q684" s="56"/>
    </row>
    <row r="685" ht="15.75" customHeight="1">
      <c r="A685" s="403" t="s">
        <v>1036</v>
      </c>
      <c r="B685" s="404">
        <v>5604.38</v>
      </c>
      <c r="C685" s="470">
        <v>5584.29</v>
      </c>
      <c r="D685" s="470">
        <v>5614.91</v>
      </c>
      <c r="E685" s="470">
        <v>5583.91</v>
      </c>
      <c r="F685" s="471"/>
      <c r="G685" s="472">
        <v>0.0036</v>
      </c>
      <c r="J685" s="473" t="s">
        <v>1036</v>
      </c>
      <c r="K685" s="406">
        <v>48.5</v>
      </c>
      <c r="L685" s="474">
        <v>49.0</v>
      </c>
      <c r="M685" s="474">
        <v>49.7</v>
      </c>
      <c r="N685" s="474">
        <v>48.4</v>
      </c>
      <c r="O685" s="474" t="s">
        <v>3254</v>
      </c>
      <c r="P685" s="475">
        <v>0.0021</v>
      </c>
      <c r="Q685" s="56"/>
    </row>
    <row r="686" ht="15.75" customHeight="1">
      <c r="A686" s="403" t="s">
        <v>1037</v>
      </c>
      <c r="B686" s="404">
        <v>5584.29</v>
      </c>
      <c r="C686" s="470">
        <v>5515.78</v>
      </c>
      <c r="D686" s="470">
        <v>5589.78</v>
      </c>
      <c r="E686" s="470">
        <v>5515.78</v>
      </c>
      <c r="F686" s="471"/>
      <c r="G686" s="472">
        <v>0.0124</v>
      </c>
      <c r="J686" s="473" t="s">
        <v>1037</v>
      </c>
      <c r="K686" s="406">
        <v>48.4</v>
      </c>
      <c r="L686" s="474">
        <v>48.0</v>
      </c>
      <c r="M686" s="474">
        <v>49.1</v>
      </c>
      <c r="N686" s="474">
        <v>47.0</v>
      </c>
      <c r="O686" s="474" t="s">
        <v>3255</v>
      </c>
      <c r="P686" s="475">
        <v>0.0386</v>
      </c>
      <c r="Q686" s="56"/>
    </row>
    <row r="687" ht="15.75" customHeight="1">
      <c r="A687" s="403" t="s">
        <v>1038</v>
      </c>
      <c r="B687" s="404">
        <v>5515.78</v>
      </c>
      <c r="C687" s="470">
        <v>5488.07</v>
      </c>
      <c r="D687" s="470">
        <v>5523.41</v>
      </c>
      <c r="E687" s="470">
        <v>5488.07</v>
      </c>
      <c r="F687" s="471"/>
      <c r="G687" s="472">
        <v>0.005</v>
      </c>
      <c r="J687" s="473" t="s">
        <v>1038</v>
      </c>
      <c r="K687" s="406">
        <v>46.6</v>
      </c>
      <c r="L687" s="474">
        <v>46.8</v>
      </c>
      <c r="M687" s="474">
        <v>46.9</v>
      </c>
      <c r="N687" s="474">
        <v>46.2</v>
      </c>
      <c r="O687" s="474" t="s">
        <v>3256</v>
      </c>
      <c r="P687" s="475">
        <v>0.0022</v>
      </c>
      <c r="Q687" s="56"/>
    </row>
    <row r="688" ht="15.75" customHeight="1">
      <c r="A688" s="403" t="s">
        <v>1039</v>
      </c>
      <c r="B688" s="404">
        <v>5488.07</v>
      </c>
      <c r="C688" s="470">
        <v>5508.26</v>
      </c>
      <c r="D688" s="470">
        <v>5537.7</v>
      </c>
      <c r="E688" s="470">
        <v>5479.38</v>
      </c>
      <c r="F688" s="471"/>
      <c r="G688" s="472">
        <v>-0.0037</v>
      </c>
      <c r="J688" s="473" t="s">
        <v>1039</v>
      </c>
      <c r="K688" s="406">
        <v>46.5</v>
      </c>
      <c r="L688" s="474">
        <v>47.4</v>
      </c>
      <c r="M688" s="474">
        <v>47.8</v>
      </c>
      <c r="N688" s="474">
        <v>46.2</v>
      </c>
      <c r="O688" s="474" t="s">
        <v>3257</v>
      </c>
      <c r="P688" s="475">
        <v>-0.0169</v>
      </c>
      <c r="Q688" s="56"/>
    </row>
    <row r="689" ht="15.75" customHeight="1">
      <c r="A689" s="403" t="s">
        <v>1040</v>
      </c>
      <c r="B689" s="404">
        <v>5508.26</v>
      </c>
      <c r="C689" s="470">
        <v>5426.82</v>
      </c>
      <c r="D689" s="470">
        <v>5515.43</v>
      </c>
      <c r="E689" s="470">
        <v>5426.82</v>
      </c>
      <c r="F689" s="471"/>
      <c r="G689" s="472">
        <v>0.015</v>
      </c>
      <c r="J689" s="473" t="s">
        <v>1040</v>
      </c>
      <c r="K689" s="406">
        <v>47.3</v>
      </c>
      <c r="L689" s="474">
        <v>45.5</v>
      </c>
      <c r="M689" s="474">
        <v>47.5</v>
      </c>
      <c r="N689" s="474">
        <v>45.2</v>
      </c>
      <c r="O689" s="474" t="s">
        <v>3258</v>
      </c>
      <c r="P689" s="475">
        <v>0.0511</v>
      </c>
      <c r="Q689" s="56"/>
    </row>
    <row r="690" ht="15.75" customHeight="1">
      <c r="A690" s="403" t="s">
        <v>1041</v>
      </c>
      <c r="B690" s="404">
        <v>5426.82</v>
      </c>
      <c r="C690" s="470">
        <v>5404.79</v>
      </c>
      <c r="D690" s="470">
        <v>5433.79</v>
      </c>
      <c r="E690" s="470">
        <v>5384.22</v>
      </c>
      <c r="F690" s="471"/>
      <c r="G690" s="472">
        <v>0.0041</v>
      </c>
      <c r="J690" s="473" t="s">
        <v>1041</v>
      </c>
      <c r="K690" s="406">
        <v>45.0</v>
      </c>
      <c r="L690" s="474">
        <v>43.5</v>
      </c>
      <c r="M690" s="474">
        <v>45.4</v>
      </c>
      <c r="N690" s="474">
        <v>43.5</v>
      </c>
      <c r="O690" s="474" t="s">
        <v>3259</v>
      </c>
      <c r="P690" s="475">
        <v>-0.011</v>
      </c>
      <c r="Q690" s="56"/>
    </row>
    <row r="691" ht="15.75" customHeight="1">
      <c r="A691" s="403" t="s">
        <v>1042</v>
      </c>
      <c r="B691" s="404">
        <v>5416.39</v>
      </c>
      <c r="C691" s="470">
        <v>5385.64</v>
      </c>
      <c r="D691" s="470">
        <v>5437.5</v>
      </c>
      <c r="E691" s="470">
        <v>5372.74</v>
      </c>
      <c r="F691" s="471"/>
      <c r="G691" s="472">
        <v>0.0057</v>
      </c>
      <c r="J691" s="473" t="s">
        <v>1042</v>
      </c>
      <c r="K691" s="406">
        <v>45.5</v>
      </c>
      <c r="L691" s="474">
        <v>45.9</v>
      </c>
      <c r="M691" s="474">
        <v>46.3</v>
      </c>
      <c r="N691" s="474">
        <v>45.0</v>
      </c>
      <c r="O691" s="474" t="s">
        <v>3260</v>
      </c>
      <c r="P691" s="475">
        <v>-0.0087</v>
      </c>
      <c r="Q691" s="56"/>
    </row>
    <row r="692" ht="15.75" customHeight="1">
      <c r="A692" s="403" t="s">
        <v>1043</v>
      </c>
      <c r="B692" s="404">
        <v>5385.64</v>
      </c>
      <c r="C692" s="470">
        <v>5317.71</v>
      </c>
      <c r="D692" s="470">
        <v>5398.03</v>
      </c>
      <c r="E692" s="470">
        <v>5317.71</v>
      </c>
      <c r="F692" s="471"/>
      <c r="G692" s="472">
        <v>0.0128</v>
      </c>
      <c r="J692" s="473" t="s">
        <v>1043</v>
      </c>
      <c r="K692" s="406">
        <v>45.9</v>
      </c>
      <c r="L692" s="474">
        <v>45.8</v>
      </c>
      <c r="M692" s="474">
        <v>46.0</v>
      </c>
      <c r="N692" s="474">
        <v>45.0</v>
      </c>
      <c r="O692" s="474" t="s">
        <v>3261</v>
      </c>
      <c r="P692" s="475">
        <v>0.0223</v>
      </c>
      <c r="Q692" s="56"/>
    </row>
    <row r="693" ht="15.75" customHeight="1">
      <c r="A693" s="403" t="s">
        <v>1044</v>
      </c>
      <c r="B693" s="404">
        <v>5317.71</v>
      </c>
      <c r="C693" s="470">
        <v>5385.21</v>
      </c>
      <c r="D693" s="470">
        <v>5406.26</v>
      </c>
      <c r="E693" s="470">
        <v>5313.22</v>
      </c>
      <c r="F693" s="471"/>
      <c r="G693" s="472">
        <v>-0.0125</v>
      </c>
      <c r="J693" s="473" t="s">
        <v>1044</v>
      </c>
      <c r="K693" s="406">
        <v>44.9</v>
      </c>
      <c r="L693" s="474">
        <v>45.2</v>
      </c>
      <c r="M693" s="474">
        <v>45.6</v>
      </c>
      <c r="N693" s="474">
        <v>44.8</v>
      </c>
      <c r="O693" s="474" t="s">
        <v>3262</v>
      </c>
      <c r="P693" s="475">
        <v>-0.0066</v>
      </c>
      <c r="Q693" s="56"/>
    </row>
    <row r="694" ht="15.75" customHeight="1">
      <c r="A694" s="403" t="s">
        <v>1045</v>
      </c>
      <c r="B694" s="404">
        <v>5385.21</v>
      </c>
      <c r="C694" s="470">
        <v>5475.98</v>
      </c>
      <c r="D694" s="470">
        <v>5482.56</v>
      </c>
      <c r="E694" s="470">
        <v>5376.64</v>
      </c>
      <c r="F694" s="471"/>
      <c r="G694" s="472">
        <v>-0.0166</v>
      </c>
      <c r="J694" s="473" t="s">
        <v>1045</v>
      </c>
      <c r="K694" s="406">
        <v>45.2</v>
      </c>
      <c r="L694" s="474">
        <v>45.9</v>
      </c>
      <c r="M694" s="474">
        <v>45.9</v>
      </c>
      <c r="N694" s="474">
        <v>44.9</v>
      </c>
      <c r="O694" s="474" t="s">
        <v>3263</v>
      </c>
      <c r="P694" s="475">
        <v>-0.0153</v>
      </c>
      <c r="Q694" s="56"/>
    </row>
    <row r="695" ht="15.75" customHeight="1">
      <c r="A695" s="403" t="s">
        <v>1046</v>
      </c>
      <c r="B695" s="404">
        <v>5475.98</v>
      </c>
      <c r="C695" s="470">
        <v>5503.67</v>
      </c>
      <c r="D695" s="470">
        <v>5518.21</v>
      </c>
      <c r="E695" s="470">
        <v>5475.62</v>
      </c>
      <c r="F695" s="471"/>
      <c r="G695" s="472">
        <v>-0.005</v>
      </c>
      <c r="J695" s="473" t="s">
        <v>1046</v>
      </c>
      <c r="K695" s="406">
        <v>45.9</v>
      </c>
      <c r="L695" s="474">
        <v>45.6</v>
      </c>
      <c r="M695" s="474">
        <v>46.8</v>
      </c>
      <c r="N695" s="474">
        <v>45.2</v>
      </c>
      <c r="O695" s="474" t="s">
        <v>3264</v>
      </c>
      <c r="P695" s="475">
        <v>0.0066</v>
      </c>
      <c r="Q695" s="56"/>
    </row>
    <row r="696" ht="15.75" customHeight="1">
      <c r="A696" s="403" t="s">
        <v>1047</v>
      </c>
      <c r="B696" s="404">
        <v>5503.67</v>
      </c>
      <c r="C696" s="470">
        <v>5527.39</v>
      </c>
      <c r="D696" s="470">
        <v>5548.58</v>
      </c>
      <c r="E696" s="470">
        <v>5493.67</v>
      </c>
      <c r="F696" s="471"/>
      <c r="G696" s="472">
        <v>-0.0043</v>
      </c>
      <c r="J696" s="473" t="s">
        <v>1047</v>
      </c>
      <c r="K696" s="406">
        <v>45.6</v>
      </c>
      <c r="L696" s="474">
        <v>46.3</v>
      </c>
      <c r="M696" s="474">
        <v>47.0</v>
      </c>
      <c r="N696" s="474">
        <v>45.1</v>
      </c>
      <c r="O696" s="474" t="s">
        <v>3265</v>
      </c>
      <c r="P696" s="475">
        <v>-0.0151</v>
      </c>
      <c r="Q696" s="56"/>
    </row>
    <row r="697" ht="15.75" customHeight="1">
      <c r="A697" s="403" t="s">
        <v>1048</v>
      </c>
      <c r="B697" s="404">
        <v>5527.39</v>
      </c>
      <c r="C697" s="470">
        <v>5545.09</v>
      </c>
      <c r="D697" s="470">
        <v>5597.79</v>
      </c>
      <c r="E697" s="470">
        <v>5521.32</v>
      </c>
      <c r="F697" s="471"/>
      <c r="G697" s="472">
        <v>-0.0032</v>
      </c>
      <c r="J697" s="473" t="s">
        <v>1048</v>
      </c>
      <c r="K697" s="406">
        <v>46.3</v>
      </c>
      <c r="L697" s="474">
        <v>47.1</v>
      </c>
      <c r="M697" s="474">
        <v>48.0</v>
      </c>
      <c r="N697" s="474">
        <v>46.0</v>
      </c>
      <c r="O697" s="474" t="s">
        <v>3266</v>
      </c>
      <c r="P697" s="475">
        <v>-0.0149</v>
      </c>
      <c r="Q697" s="56"/>
    </row>
    <row r="698" ht="15.75" customHeight="1">
      <c r="A698" s="403" t="s">
        <v>1049</v>
      </c>
      <c r="B698" s="404">
        <v>5545.09</v>
      </c>
      <c r="C698" s="470">
        <v>5447.64</v>
      </c>
      <c r="D698" s="470">
        <v>5553.28</v>
      </c>
      <c r="E698" s="470">
        <v>5447.64</v>
      </c>
      <c r="F698" s="471"/>
      <c r="G698" s="472">
        <v>0.0179</v>
      </c>
      <c r="J698" s="473" t="s">
        <v>1049</v>
      </c>
      <c r="K698" s="406">
        <v>47.0</v>
      </c>
      <c r="L698" s="474">
        <v>46.9</v>
      </c>
      <c r="M698" s="474">
        <v>48.0</v>
      </c>
      <c r="N698" s="474">
        <v>46.0</v>
      </c>
      <c r="O698" s="474" t="s">
        <v>3267</v>
      </c>
      <c r="P698" s="475">
        <v>0.0398</v>
      </c>
      <c r="Q698" s="56"/>
    </row>
    <row r="699" ht="15.75" customHeight="1">
      <c r="A699" s="403" t="s">
        <v>1050</v>
      </c>
      <c r="B699" s="404">
        <v>5447.64</v>
      </c>
      <c r="C699" s="470">
        <v>5485.01</v>
      </c>
      <c r="D699" s="470">
        <v>5511.04</v>
      </c>
      <c r="E699" s="470">
        <v>5419.46</v>
      </c>
      <c r="F699" s="471"/>
      <c r="G699" s="472">
        <v>-0.0068</v>
      </c>
      <c r="J699" s="473" t="s">
        <v>1050</v>
      </c>
      <c r="K699" s="406">
        <v>45.2</v>
      </c>
      <c r="L699" s="474">
        <v>46.0</v>
      </c>
      <c r="M699" s="474">
        <v>46.5</v>
      </c>
      <c r="N699" s="474">
        <v>44.7</v>
      </c>
      <c r="O699" s="474" t="s">
        <v>3268</v>
      </c>
      <c r="P699" s="475">
        <v>-0.0321</v>
      </c>
      <c r="Q699" s="56"/>
    </row>
    <row r="700" ht="15.75" customHeight="1">
      <c r="A700" s="403" t="s">
        <v>1051</v>
      </c>
      <c r="B700" s="404">
        <v>5485.01</v>
      </c>
      <c r="C700" s="470">
        <v>5509.4</v>
      </c>
      <c r="D700" s="470">
        <v>5542.69</v>
      </c>
      <c r="E700" s="470">
        <v>5458.17</v>
      </c>
      <c r="F700" s="471"/>
      <c r="G700" s="472">
        <v>-0.0044</v>
      </c>
      <c r="J700" s="473" t="s">
        <v>1051</v>
      </c>
      <c r="K700" s="406">
        <v>46.7</v>
      </c>
      <c r="L700" s="474">
        <v>48.5</v>
      </c>
      <c r="M700" s="474">
        <v>48.5</v>
      </c>
      <c r="N700" s="474">
        <v>46.3</v>
      </c>
      <c r="O700" s="474" t="s">
        <v>3269</v>
      </c>
      <c r="P700" s="475">
        <v>-0.0489</v>
      </c>
      <c r="Q700" s="56"/>
    </row>
    <row r="701" ht="15.75" customHeight="1">
      <c r="A701" s="403" t="s">
        <v>1052</v>
      </c>
      <c r="B701" s="404">
        <v>5509.4</v>
      </c>
      <c r="C701" s="470">
        <v>5498.54</v>
      </c>
      <c r="D701" s="470">
        <v>5565.81</v>
      </c>
      <c r="E701" s="470">
        <v>5498.54</v>
      </c>
      <c r="F701" s="471"/>
      <c r="G701" s="472">
        <v>0.002</v>
      </c>
      <c r="J701" s="473" t="s">
        <v>1052</v>
      </c>
      <c r="K701" s="406">
        <v>49.1</v>
      </c>
      <c r="L701" s="474">
        <v>47.8</v>
      </c>
      <c r="M701" s="474">
        <v>49.7</v>
      </c>
      <c r="N701" s="474">
        <v>47.0</v>
      </c>
      <c r="O701" s="474" t="s">
        <v>3270</v>
      </c>
      <c r="P701" s="475">
        <v>0.0315</v>
      </c>
      <c r="Q701" s="56"/>
    </row>
    <row r="702" ht="15.75" customHeight="1">
      <c r="A702" s="403" t="s">
        <v>1053</v>
      </c>
      <c r="B702" s="404">
        <v>5498.54</v>
      </c>
      <c r="C702" s="470">
        <v>5376.45</v>
      </c>
      <c r="D702" s="470">
        <v>5504.84</v>
      </c>
      <c r="E702" s="470">
        <v>5375.65</v>
      </c>
      <c r="F702" s="471"/>
      <c r="G702" s="472">
        <v>0.0227</v>
      </c>
      <c r="J702" s="473" t="s">
        <v>1053</v>
      </c>
      <c r="K702" s="406">
        <v>47.6</v>
      </c>
      <c r="L702" s="474">
        <v>45.9</v>
      </c>
      <c r="M702" s="474">
        <v>47.9</v>
      </c>
      <c r="N702" s="474">
        <v>45.9</v>
      </c>
      <c r="O702" s="474" t="s">
        <v>3271</v>
      </c>
      <c r="P702" s="475">
        <v>0.0416</v>
      </c>
      <c r="Q702" s="56"/>
    </row>
    <row r="703" ht="15.75" customHeight="1">
      <c r="A703" s="403" t="s">
        <v>1054</v>
      </c>
      <c r="B703" s="404">
        <v>5376.45</v>
      </c>
      <c r="C703" s="470">
        <v>5504.78</v>
      </c>
      <c r="D703" s="470">
        <v>5522.38</v>
      </c>
      <c r="E703" s="470">
        <v>5353.35</v>
      </c>
      <c r="F703" s="471"/>
      <c r="G703" s="472">
        <v>-0.0233</v>
      </c>
      <c r="J703" s="473" t="s">
        <v>1054</v>
      </c>
      <c r="K703" s="406">
        <v>45.7</v>
      </c>
      <c r="L703" s="474">
        <v>47.3</v>
      </c>
      <c r="M703" s="474">
        <v>48.1</v>
      </c>
      <c r="N703" s="474">
        <v>45.5</v>
      </c>
      <c r="O703" s="474" t="s">
        <v>3272</v>
      </c>
      <c r="P703" s="475">
        <v>-0.0479</v>
      </c>
      <c r="Q703" s="56"/>
    </row>
    <row r="704" ht="15.75" customHeight="1">
      <c r="A704" s="403" t="s">
        <v>1055</v>
      </c>
      <c r="B704" s="404">
        <v>5504.78</v>
      </c>
      <c r="C704" s="470">
        <v>5647.67</v>
      </c>
      <c r="D704" s="470">
        <v>5666.62</v>
      </c>
      <c r="E704" s="470">
        <v>5497.65</v>
      </c>
      <c r="F704" s="471"/>
      <c r="G704" s="472">
        <v>-0.0253</v>
      </c>
      <c r="J704" s="473" t="s">
        <v>1055</v>
      </c>
      <c r="K704" s="406">
        <v>48.0</v>
      </c>
      <c r="L704" s="474">
        <v>49.9</v>
      </c>
      <c r="M704" s="474">
        <v>49.9</v>
      </c>
      <c r="N704" s="474">
        <v>47.6</v>
      </c>
      <c r="O704" s="474" t="s">
        <v>3273</v>
      </c>
      <c r="P704" s="475">
        <v>-0.0381</v>
      </c>
      <c r="Q704" s="56"/>
    </row>
    <row r="705" ht="15.75" customHeight="1">
      <c r="A705" s="403" t="s">
        <v>1056</v>
      </c>
      <c r="B705" s="404">
        <v>5647.67</v>
      </c>
      <c r="C705" s="470">
        <v>5581.86</v>
      </c>
      <c r="D705" s="470">
        <v>5655.82</v>
      </c>
      <c r="E705" s="470">
        <v>5581.86</v>
      </c>
      <c r="F705" s="471"/>
      <c r="G705" s="472">
        <v>0.0118</v>
      </c>
      <c r="J705" s="473" t="s">
        <v>1056</v>
      </c>
      <c r="K705" s="406">
        <v>49.9</v>
      </c>
      <c r="L705" s="474">
        <v>48.9</v>
      </c>
      <c r="M705" s="474">
        <v>50.1</v>
      </c>
      <c r="N705" s="474">
        <v>48.9</v>
      </c>
      <c r="O705" s="474" t="s">
        <v>3274</v>
      </c>
      <c r="P705" s="475">
        <v>0.0204</v>
      </c>
      <c r="Q705" s="56"/>
    </row>
    <row r="706" ht="15.75" customHeight="1">
      <c r="A706" s="403" t="s">
        <v>1057</v>
      </c>
      <c r="B706" s="404">
        <v>5581.86</v>
      </c>
      <c r="C706" s="470">
        <v>5564.69</v>
      </c>
      <c r="D706" s="470">
        <v>5605.9</v>
      </c>
      <c r="E706" s="470">
        <v>5547.14</v>
      </c>
      <c r="F706" s="471"/>
      <c r="G706" s="472">
        <v>0.0031</v>
      </c>
      <c r="J706" s="473" t="s">
        <v>1057</v>
      </c>
      <c r="K706" s="406">
        <v>48.9</v>
      </c>
      <c r="L706" s="474">
        <v>49.3</v>
      </c>
      <c r="M706" s="474">
        <v>49.9</v>
      </c>
      <c r="N706" s="474">
        <v>48.1</v>
      </c>
      <c r="O706" s="474" t="s">
        <v>3275</v>
      </c>
      <c r="P706" s="475">
        <v>-0.0121</v>
      </c>
      <c r="Q706" s="56"/>
    </row>
    <row r="707" ht="15.75" customHeight="1">
      <c r="A707" s="403" t="s">
        <v>1058</v>
      </c>
      <c r="B707" s="404">
        <v>5564.69</v>
      </c>
      <c r="C707" s="470">
        <v>5599.8</v>
      </c>
      <c r="D707" s="470">
        <v>5619.91</v>
      </c>
      <c r="E707" s="470">
        <v>5555.9</v>
      </c>
      <c r="F707" s="471"/>
      <c r="G707" s="472">
        <v>-0.0063</v>
      </c>
      <c r="J707" s="473" t="s">
        <v>1058</v>
      </c>
      <c r="K707" s="406">
        <v>49.5</v>
      </c>
      <c r="L707" s="474">
        <v>49.7</v>
      </c>
      <c r="M707" s="474">
        <v>52.3</v>
      </c>
      <c r="N707" s="474">
        <v>49.0</v>
      </c>
      <c r="O707" s="474" t="s">
        <v>3276</v>
      </c>
      <c r="P707" s="475">
        <v>-0.008</v>
      </c>
      <c r="Q707" s="56"/>
    </row>
    <row r="708" ht="15.75" customHeight="1">
      <c r="A708" s="403" t="s">
        <v>1059</v>
      </c>
      <c r="B708" s="404">
        <v>5599.8</v>
      </c>
      <c r="C708" s="470">
        <v>5649.86</v>
      </c>
      <c r="D708" s="470">
        <v>5684.58</v>
      </c>
      <c r="E708" s="470">
        <v>5599.02</v>
      </c>
      <c r="F708" s="471"/>
      <c r="G708" s="472">
        <v>-0.0089</v>
      </c>
      <c r="J708" s="473" t="s">
        <v>1059</v>
      </c>
      <c r="K708" s="406">
        <v>49.9</v>
      </c>
      <c r="L708" s="474">
        <v>52.0</v>
      </c>
      <c r="M708" s="474">
        <v>53.0</v>
      </c>
      <c r="N708" s="474">
        <v>49.8</v>
      </c>
      <c r="O708" s="474" t="s">
        <v>3277</v>
      </c>
      <c r="P708" s="475">
        <v>-0.0254</v>
      </c>
      <c r="Q708" s="56"/>
    </row>
    <row r="709" ht="15.75" customHeight="1">
      <c r="A709" s="403" t="s">
        <v>1060</v>
      </c>
      <c r="B709" s="404">
        <v>5649.86</v>
      </c>
      <c r="C709" s="470">
        <v>5724.35</v>
      </c>
      <c r="D709" s="470">
        <v>5756.99</v>
      </c>
      <c r="E709" s="470">
        <v>5648.14</v>
      </c>
      <c r="F709" s="471"/>
      <c r="G709" s="472">
        <v>-0.013</v>
      </c>
      <c r="J709" s="473" t="s">
        <v>1060</v>
      </c>
      <c r="K709" s="406">
        <v>51.2</v>
      </c>
      <c r="L709" s="474">
        <v>52.9</v>
      </c>
      <c r="M709" s="474">
        <v>55.8</v>
      </c>
      <c r="N709" s="474">
        <v>50.6</v>
      </c>
      <c r="O709" s="474" t="s">
        <v>3278</v>
      </c>
      <c r="P709" s="475">
        <v>0.0689</v>
      </c>
      <c r="Q709" s="56"/>
    </row>
    <row r="710" ht="15.75" customHeight="1">
      <c r="A710" s="403" t="s">
        <v>1061</v>
      </c>
      <c r="B710" s="404">
        <v>5724.35</v>
      </c>
      <c r="C710" s="470">
        <v>5714.74</v>
      </c>
      <c r="D710" s="470">
        <v>5786.3</v>
      </c>
      <c r="E710" s="470">
        <v>5713.89</v>
      </c>
      <c r="F710" s="471"/>
      <c r="G710" s="472">
        <v>0.0017</v>
      </c>
      <c r="J710" s="473" t="s">
        <v>1061</v>
      </c>
      <c r="K710" s="406">
        <v>47.9</v>
      </c>
      <c r="L710" s="474">
        <v>47.9</v>
      </c>
      <c r="M710" s="474">
        <v>48.7</v>
      </c>
      <c r="N710" s="474">
        <v>46.1</v>
      </c>
      <c r="O710" s="474" t="s">
        <v>3279</v>
      </c>
      <c r="P710" s="475">
        <v>0.017</v>
      </c>
      <c r="Q710" s="56"/>
    </row>
    <row r="711" ht="15.75" customHeight="1">
      <c r="A711" s="403" t="s">
        <v>1062</v>
      </c>
      <c r="B711" s="404">
        <v>5714.74</v>
      </c>
      <c r="C711" s="470">
        <v>5695.37</v>
      </c>
      <c r="D711" s="470">
        <v>5748.87</v>
      </c>
      <c r="E711" s="470">
        <v>5688.88</v>
      </c>
      <c r="F711" s="471"/>
      <c r="G711" s="472">
        <v>0.0034</v>
      </c>
      <c r="J711" s="473" t="s">
        <v>1062</v>
      </c>
      <c r="K711" s="406">
        <v>47.1</v>
      </c>
      <c r="L711" s="474">
        <v>47.2</v>
      </c>
      <c r="M711" s="474">
        <v>49.0</v>
      </c>
      <c r="N711" s="474">
        <v>46.5</v>
      </c>
      <c r="O711" s="474" t="s">
        <v>3280</v>
      </c>
      <c r="P711" s="475">
        <v>-0.0021</v>
      </c>
      <c r="Q711" s="56"/>
    </row>
    <row r="712" ht="15.75" customHeight="1">
      <c r="A712" s="403" t="s">
        <v>1063</v>
      </c>
      <c r="B712" s="404">
        <v>5695.37</v>
      </c>
      <c r="C712" s="470">
        <v>5789.92</v>
      </c>
      <c r="D712" s="470">
        <v>5789.92</v>
      </c>
      <c r="E712" s="470">
        <v>5685.7</v>
      </c>
      <c r="F712" s="471"/>
      <c r="G712" s="472">
        <v>-0.0163</v>
      </c>
      <c r="J712" s="473" t="s">
        <v>1063</v>
      </c>
      <c r="K712" s="406">
        <v>47.2</v>
      </c>
      <c r="L712" s="474">
        <v>47.5</v>
      </c>
      <c r="M712" s="474">
        <v>49.8</v>
      </c>
      <c r="N712" s="474">
        <v>46.6</v>
      </c>
      <c r="O712" s="474" t="s">
        <v>3281</v>
      </c>
      <c r="P712" s="475">
        <v>-0.0146</v>
      </c>
      <c r="Q712" s="56"/>
    </row>
    <row r="713" ht="15.75" customHeight="1">
      <c r="A713" s="403" t="s">
        <v>1064</v>
      </c>
      <c r="B713" s="404">
        <v>5789.92</v>
      </c>
      <c r="C713" s="470">
        <v>5815.54</v>
      </c>
      <c r="D713" s="470">
        <v>5844.37</v>
      </c>
      <c r="E713" s="470">
        <v>5762.93</v>
      </c>
      <c r="F713" s="471"/>
      <c r="G713" s="472">
        <v>-0.0044</v>
      </c>
      <c r="J713" s="473" t="s">
        <v>1064</v>
      </c>
      <c r="K713" s="406">
        <v>47.9</v>
      </c>
      <c r="L713" s="474">
        <v>48.5</v>
      </c>
      <c r="M713" s="474">
        <v>49.0</v>
      </c>
      <c r="N713" s="474">
        <v>47.6</v>
      </c>
      <c r="O713" s="474" t="s">
        <v>3282</v>
      </c>
      <c r="P713" s="475">
        <v>-0.0204</v>
      </c>
      <c r="Q713" s="56"/>
    </row>
    <row r="714" ht="15.75" customHeight="1">
      <c r="A714" s="403" t="s">
        <v>1065</v>
      </c>
      <c r="B714" s="404">
        <v>5815.54</v>
      </c>
      <c r="C714" s="470">
        <v>5836.18</v>
      </c>
      <c r="D714" s="470">
        <v>5853.46</v>
      </c>
      <c r="E714" s="470">
        <v>5809.38</v>
      </c>
      <c r="F714" s="471"/>
      <c r="G714" s="472">
        <v>-0.0035</v>
      </c>
      <c r="J714" s="473" t="s">
        <v>1065</v>
      </c>
      <c r="K714" s="406">
        <v>48.9</v>
      </c>
      <c r="L714" s="474">
        <v>51.2</v>
      </c>
      <c r="M714" s="474">
        <v>51.2</v>
      </c>
      <c r="N714" s="474">
        <v>47.3</v>
      </c>
      <c r="O714" s="474" t="s">
        <v>3084</v>
      </c>
      <c r="P714" s="475">
        <v>-0.0431</v>
      </c>
      <c r="Q714" s="56"/>
    </row>
    <row r="715" ht="15.75" customHeight="1">
      <c r="A715" s="403" t="s">
        <v>1066</v>
      </c>
      <c r="B715" s="404">
        <v>5836.18</v>
      </c>
      <c r="C715" s="470">
        <v>5827.56</v>
      </c>
      <c r="D715" s="470">
        <v>5861.49</v>
      </c>
      <c r="E715" s="470">
        <v>5825.2</v>
      </c>
      <c r="F715" s="471"/>
      <c r="G715" s="472">
        <v>0.0015</v>
      </c>
      <c r="J715" s="473" t="s">
        <v>1066</v>
      </c>
      <c r="K715" s="406">
        <v>51.1</v>
      </c>
      <c r="L715" s="474">
        <v>52.5</v>
      </c>
      <c r="M715" s="474">
        <v>54.7</v>
      </c>
      <c r="N715" s="474">
        <v>49.9</v>
      </c>
      <c r="O715" s="474" t="s">
        <v>3283</v>
      </c>
      <c r="P715" s="475">
        <v>0.022</v>
      </c>
      <c r="Q715" s="56"/>
    </row>
    <row r="716" ht="15.75" customHeight="1">
      <c r="A716" s="403" t="s">
        <v>1067</v>
      </c>
      <c r="B716" s="404">
        <v>5827.56</v>
      </c>
      <c r="C716" s="470">
        <v>5820.8</v>
      </c>
      <c r="D716" s="470">
        <v>5861.88</v>
      </c>
      <c r="E716" s="470">
        <v>5806.73</v>
      </c>
      <c r="F716" s="471"/>
      <c r="G716" s="472">
        <v>0.0012</v>
      </c>
      <c r="J716" s="473" t="s">
        <v>1067</v>
      </c>
      <c r="K716" s="406">
        <v>50.0</v>
      </c>
      <c r="L716" s="474">
        <v>50.8</v>
      </c>
      <c r="M716" s="474">
        <v>50.8</v>
      </c>
      <c r="N716" s="474">
        <v>49.3</v>
      </c>
      <c r="O716" s="474" t="s">
        <v>3284</v>
      </c>
      <c r="P716" s="475">
        <v>0.0101</v>
      </c>
      <c r="Q716" s="56"/>
    </row>
    <row r="717" ht="15.75" customHeight="1">
      <c r="A717" s="403" t="s">
        <v>1068</v>
      </c>
      <c r="B717" s="404">
        <v>5820.8</v>
      </c>
      <c r="C717" s="470">
        <v>5801.72</v>
      </c>
      <c r="D717" s="470">
        <v>5863.3</v>
      </c>
      <c r="E717" s="470">
        <v>5789.5</v>
      </c>
      <c r="F717" s="471"/>
      <c r="G717" s="472">
        <v>0.0033</v>
      </c>
      <c r="J717" s="473" t="s">
        <v>1068</v>
      </c>
      <c r="K717" s="406">
        <v>49.5</v>
      </c>
      <c r="L717" s="474">
        <v>51.5</v>
      </c>
      <c r="M717" s="474">
        <v>51.5</v>
      </c>
      <c r="N717" s="474">
        <v>48.0</v>
      </c>
      <c r="O717" s="474" t="s">
        <v>3285</v>
      </c>
      <c r="P717" s="475">
        <v>-0.0139</v>
      </c>
      <c r="Q717" s="56"/>
    </row>
    <row r="718" ht="15.75" customHeight="1">
      <c r="A718" s="403" t="s">
        <v>1069</v>
      </c>
      <c r="B718" s="404">
        <v>5801.72</v>
      </c>
      <c r="C718" s="470">
        <v>5850.43</v>
      </c>
      <c r="D718" s="470">
        <v>5874.47</v>
      </c>
      <c r="E718" s="470">
        <v>5725.67</v>
      </c>
      <c r="F718" s="471"/>
      <c r="G718" s="472">
        <v>-0.0083</v>
      </c>
      <c r="J718" s="473" t="s">
        <v>1069</v>
      </c>
      <c r="K718" s="406">
        <v>50.2</v>
      </c>
      <c r="L718" s="474">
        <v>52.0</v>
      </c>
      <c r="M718" s="474">
        <v>52.7</v>
      </c>
      <c r="N718" s="474">
        <v>49.2</v>
      </c>
      <c r="O718" s="474" t="s">
        <v>3286</v>
      </c>
      <c r="P718" s="475">
        <v>-0.0195</v>
      </c>
      <c r="Q718" s="56"/>
    </row>
    <row r="719" ht="15.75" customHeight="1">
      <c r="A719" s="403" t="s">
        <v>1070</v>
      </c>
      <c r="B719" s="404">
        <v>5850.43</v>
      </c>
      <c r="C719" s="470">
        <v>5909.3</v>
      </c>
      <c r="D719" s="470">
        <v>5971.79</v>
      </c>
      <c r="E719" s="470">
        <v>5836.21</v>
      </c>
      <c r="F719" s="471"/>
      <c r="G719" s="472">
        <v>-0.01</v>
      </c>
      <c r="J719" s="473" t="s">
        <v>1070</v>
      </c>
      <c r="K719" s="406">
        <v>51.2</v>
      </c>
      <c r="L719" s="474">
        <v>53.3</v>
      </c>
      <c r="M719" s="474">
        <v>55.0</v>
      </c>
      <c r="N719" s="474">
        <v>51.0</v>
      </c>
      <c r="O719" s="474" t="s">
        <v>3287</v>
      </c>
      <c r="P719" s="475">
        <v>-0.0536</v>
      </c>
      <c r="Q719" s="56"/>
    </row>
    <row r="720" ht="15.75" customHeight="1">
      <c r="A720" s="403" t="s">
        <v>1071</v>
      </c>
      <c r="B720" s="404">
        <v>5909.3</v>
      </c>
      <c r="C720" s="470">
        <v>5770.0</v>
      </c>
      <c r="D720" s="470">
        <v>5939.59</v>
      </c>
      <c r="E720" s="470">
        <v>5770.0</v>
      </c>
      <c r="F720" s="471"/>
      <c r="G720" s="472">
        <v>0.0241</v>
      </c>
      <c r="J720" s="473" t="s">
        <v>1071</v>
      </c>
      <c r="K720" s="406">
        <v>54.1</v>
      </c>
      <c r="L720" s="474">
        <v>52.9</v>
      </c>
      <c r="M720" s="474">
        <v>56.5</v>
      </c>
      <c r="N720" s="474">
        <v>52.9</v>
      </c>
      <c r="O720" s="474" t="s">
        <v>3288</v>
      </c>
      <c r="P720" s="475">
        <v>0.0464</v>
      </c>
      <c r="Q720" s="56"/>
    </row>
    <row r="721" ht="15.75" customHeight="1">
      <c r="A721" s="403" t="s">
        <v>1072</v>
      </c>
      <c r="B721" s="404">
        <v>5770.0</v>
      </c>
      <c r="C721" s="470">
        <v>5861.02</v>
      </c>
      <c r="D721" s="470">
        <v>5861.02</v>
      </c>
      <c r="E721" s="470">
        <v>5758.88</v>
      </c>
      <c r="F721" s="471"/>
      <c r="G721" s="472">
        <v>-0.0155</v>
      </c>
      <c r="J721" s="473" t="s">
        <v>1072</v>
      </c>
      <c r="K721" s="406">
        <v>51.7</v>
      </c>
      <c r="L721" s="474">
        <v>54.5</v>
      </c>
      <c r="M721" s="474">
        <v>54.5</v>
      </c>
      <c r="N721" s="474">
        <v>50.3</v>
      </c>
      <c r="O721" s="474" t="s">
        <v>3289</v>
      </c>
      <c r="P721" s="475">
        <v>-0.0514</v>
      </c>
      <c r="Q721" s="56"/>
    </row>
    <row r="722" ht="15.75" customHeight="1">
      <c r="A722" s="403" t="s">
        <v>1073</v>
      </c>
      <c r="B722" s="404">
        <v>5861.02</v>
      </c>
      <c r="C722" s="470">
        <v>5718.75</v>
      </c>
      <c r="D722" s="470">
        <v>5863.5</v>
      </c>
      <c r="E722" s="470">
        <v>5718.75</v>
      </c>
      <c r="F722" s="471"/>
      <c r="G722" s="472">
        <v>0.0249</v>
      </c>
      <c r="J722" s="473" t="s">
        <v>1073</v>
      </c>
      <c r="K722" s="406">
        <v>54.5</v>
      </c>
      <c r="L722" s="474">
        <v>50.2</v>
      </c>
      <c r="M722" s="474">
        <v>54.5</v>
      </c>
      <c r="N722" s="474">
        <v>49.9</v>
      </c>
      <c r="O722" s="474" t="s">
        <v>3290</v>
      </c>
      <c r="P722" s="475">
        <v>0.0988</v>
      </c>
      <c r="Q722" s="56"/>
    </row>
    <row r="723" ht="15.75" customHeight="1">
      <c r="A723" s="403" t="s">
        <v>1074</v>
      </c>
      <c r="B723" s="404">
        <v>5718.75</v>
      </c>
      <c r="C723" s="470">
        <v>5634.04</v>
      </c>
      <c r="D723" s="470">
        <v>5729.7</v>
      </c>
      <c r="E723" s="470">
        <v>5634.04</v>
      </c>
      <c r="F723" s="471"/>
      <c r="G723" s="472">
        <v>0.015</v>
      </c>
      <c r="J723" s="473" t="s">
        <v>1074</v>
      </c>
      <c r="K723" s="406">
        <v>49.6</v>
      </c>
      <c r="L723" s="474">
        <v>45.5</v>
      </c>
      <c r="M723" s="474">
        <v>50.4</v>
      </c>
      <c r="N723" s="474">
        <v>45.5</v>
      </c>
      <c r="O723" s="474" t="s">
        <v>3291</v>
      </c>
      <c r="P723" s="475">
        <v>0.0806</v>
      </c>
      <c r="Q723" s="56"/>
    </row>
    <row r="724" ht="15.75" customHeight="1">
      <c r="A724" s="403" t="s">
        <v>1075</v>
      </c>
      <c r="B724" s="404">
        <v>5634.04</v>
      </c>
      <c r="C724" s="470">
        <v>5621.76</v>
      </c>
      <c r="D724" s="470">
        <v>5678.65</v>
      </c>
      <c r="E724" s="470">
        <v>5616.35</v>
      </c>
      <c r="F724" s="471"/>
      <c r="G724" s="472">
        <v>0.0022</v>
      </c>
      <c r="J724" s="473" t="s">
        <v>1075</v>
      </c>
      <c r="K724" s="406">
        <v>45.9</v>
      </c>
      <c r="L724" s="474">
        <v>44.9</v>
      </c>
      <c r="M724" s="474">
        <v>46.0</v>
      </c>
      <c r="N724" s="474">
        <v>44.3</v>
      </c>
      <c r="O724" s="474" t="s">
        <v>3292</v>
      </c>
      <c r="P724" s="475">
        <v>0.0223</v>
      </c>
      <c r="Q724" s="56"/>
    </row>
    <row r="725" ht="15.75" customHeight="1">
      <c r="A725" s="403" t="s">
        <v>1076</v>
      </c>
      <c r="B725" s="404">
        <v>5621.76</v>
      </c>
      <c r="C725" s="470">
        <v>5640.19</v>
      </c>
      <c r="D725" s="470">
        <v>5716.37</v>
      </c>
      <c r="E725" s="470">
        <v>5608.46</v>
      </c>
      <c r="F725" s="471"/>
      <c r="G725" s="472">
        <v>-0.0033</v>
      </c>
      <c r="J725" s="473" t="s">
        <v>1076</v>
      </c>
      <c r="K725" s="406">
        <v>44.9</v>
      </c>
      <c r="L725" s="474">
        <v>43.2</v>
      </c>
      <c r="M725" s="474">
        <v>46.0</v>
      </c>
      <c r="N725" s="474">
        <v>43.2</v>
      </c>
      <c r="O725" s="474" t="s">
        <v>3293</v>
      </c>
      <c r="P725" s="475">
        <v>0.0275</v>
      </c>
      <c r="Q725" s="56"/>
    </row>
    <row r="726" ht="15.75" customHeight="1">
      <c r="A726" s="403" t="s">
        <v>1077</v>
      </c>
      <c r="B726" s="404">
        <v>5640.19</v>
      </c>
      <c r="C726" s="470">
        <v>5609.7</v>
      </c>
      <c r="D726" s="470">
        <v>5654.23</v>
      </c>
      <c r="E726" s="470">
        <v>5558.08</v>
      </c>
      <c r="F726" s="471"/>
      <c r="G726" s="472">
        <v>0.0054</v>
      </c>
      <c r="J726" s="473" t="s">
        <v>1077</v>
      </c>
      <c r="K726" s="406">
        <v>43.7</v>
      </c>
      <c r="L726" s="474">
        <v>44.2</v>
      </c>
      <c r="M726" s="474">
        <v>44.9</v>
      </c>
      <c r="N726" s="474">
        <v>43.0</v>
      </c>
      <c r="O726" s="474" t="s">
        <v>3294</v>
      </c>
      <c r="P726" s="475">
        <v>-0.0246</v>
      </c>
      <c r="Q726" s="56"/>
    </row>
    <row r="727" ht="15.75" customHeight="1">
      <c r="A727" s="403" t="s">
        <v>1078</v>
      </c>
      <c r="B727" s="404">
        <v>5609.7</v>
      </c>
      <c r="C727" s="470">
        <v>5652.32</v>
      </c>
      <c r="D727" s="470">
        <v>5831.83</v>
      </c>
      <c r="E727" s="470">
        <v>5596.24</v>
      </c>
      <c r="F727" s="471"/>
      <c r="G727" s="472">
        <v>-0.0075</v>
      </c>
      <c r="J727" s="473" t="s">
        <v>1078</v>
      </c>
      <c r="K727" s="406">
        <v>44.8</v>
      </c>
      <c r="L727" s="474">
        <v>44.2</v>
      </c>
      <c r="M727" s="474">
        <v>46.5</v>
      </c>
      <c r="N727" s="474">
        <v>43.6</v>
      </c>
      <c r="O727" s="474" t="s">
        <v>3295</v>
      </c>
      <c r="P727" s="475">
        <v>0.0136</v>
      </c>
      <c r="Q727" s="56"/>
    </row>
    <row r="728" ht="15.75" customHeight="1">
      <c r="A728" s="403" t="s">
        <v>1079</v>
      </c>
      <c r="B728" s="404">
        <v>5652.32</v>
      </c>
      <c r="C728" s="470">
        <v>5618.95</v>
      </c>
      <c r="D728" s="470">
        <v>5680.62</v>
      </c>
      <c r="E728" s="470">
        <v>5574.2</v>
      </c>
      <c r="F728" s="471"/>
      <c r="G728" s="472">
        <v>0.0059</v>
      </c>
      <c r="J728" s="473" t="s">
        <v>1079</v>
      </c>
      <c r="K728" s="406">
        <v>44.2</v>
      </c>
      <c r="L728" s="474">
        <v>45.0</v>
      </c>
      <c r="M728" s="474">
        <v>45.0</v>
      </c>
      <c r="N728" s="474">
        <v>43.7</v>
      </c>
      <c r="O728" s="474" t="s">
        <v>3296</v>
      </c>
      <c r="P728" s="475">
        <v>0.0</v>
      </c>
      <c r="Q728" s="56"/>
    </row>
    <row r="729" ht="15.75" customHeight="1">
      <c r="A729" s="403" t="s">
        <v>1080</v>
      </c>
      <c r="B729" s="404">
        <v>5618.95</v>
      </c>
      <c r="C729" s="470">
        <v>5402.06</v>
      </c>
      <c r="D729" s="470">
        <v>5622.22</v>
      </c>
      <c r="E729" s="470">
        <v>5402.06</v>
      </c>
      <c r="F729" s="471"/>
      <c r="G729" s="472">
        <v>0.0401</v>
      </c>
      <c r="J729" s="473" t="s">
        <v>1080</v>
      </c>
      <c r="K729" s="406">
        <v>44.2</v>
      </c>
      <c r="L729" s="474">
        <v>42.6</v>
      </c>
      <c r="M729" s="474">
        <v>44.4</v>
      </c>
      <c r="N729" s="474">
        <v>42.4</v>
      </c>
      <c r="O729" s="474" t="s">
        <v>3297</v>
      </c>
      <c r="P729" s="475">
        <v>0.04</v>
      </c>
      <c r="Q729" s="56"/>
    </row>
    <row r="730" ht="15.75" customHeight="1">
      <c r="A730" s="403" t="s">
        <v>1081</v>
      </c>
      <c r="B730" s="404">
        <v>5402.06</v>
      </c>
      <c r="C730" s="470">
        <v>5358.25</v>
      </c>
      <c r="D730" s="470">
        <v>5407.1</v>
      </c>
      <c r="E730" s="470">
        <v>5358.25</v>
      </c>
      <c r="F730" s="471"/>
      <c r="G730" s="472">
        <v>0.0082</v>
      </c>
      <c r="J730" s="473" t="s">
        <v>1081</v>
      </c>
      <c r="K730" s="406">
        <v>42.5</v>
      </c>
      <c r="L730" s="474">
        <v>43.1</v>
      </c>
      <c r="M730" s="474">
        <v>43.1</v>
      </c>
      <c r="N730" s="474">
        <v>42.1</v>
      </c>
      <c r="O730" s="474" t="s">
        <v>3298</v>
      </c>
      <c r="P730" s="475">
        <v>-0.023</v>
      </c>
      <c r="Q730" s="56"/>
    </row>
    <row r="731" ht="15.75" customHeight="1">
      <c r="A731" s="403" t="s">
        <v>1082</v>
      </c>
      <c r="B731" s="404">
        <v>5358.25</v>
      </c>
      <c r="C731" s="470">
        <v>5344.01</v>
      </c>
      <c r="D731" s="470">
        <v>5379.75</v>
      </c>
      <c r="E731" s="470">
        <v>5334.93</v>
      </c>
      <c r="F731" s="471"/>
      <c r="G731" s="472">
        <v>0.0027</v>
      </c>
      <c r="J731" s="473" t="s">
        <v>1082</v>
      </c>
      <c r="K731" s="406">
        <v>43.5</v>
      </c>
      <c r="L731" s="474">
        <v>42.4</v>
      </c>
      <c r="M731" s="474">
        <v>43.9</v>
      </c>
      <c r="N731" s="474">
        <v>42.4</v>
      </c>
      <c r="O731" s="474" t="s">
        <v>3299</v>
      </c>
      <c r="P731" s="475">
        <v>0.0093</v>
      </c>
      <c r="Q731" s="56"/>
    </row>
    <row r="732" ht="15.75" customHeight="1">
      <c r="A732" s="403" t="s">
        <v>1083</v>
      </c>
      <c r="B732" s="404">
        <v>5344.01</v>
      </c>
      <c r="C732" s="470">
        <v>5328.27</v>
      </c>
      <c r="D732" s="470">
        <v>5352.45</v>
      </c>
      <c r="E732" s="470">
        <v>5297.59</v>
      </c>
      <c r="F732" s="471"/>
      <c r="G732" s="472">
        <v>0.003</v>
      </c>
      <c r="J732" s="473" t="s">
        <v>1083</v>
      </c>
      <c r="K732" s="406">
        <v>43.1</v>
      </c>
      <c r="L732" s="474">
        <v>43.8</v>
      </c>
      <c r="M732" s="474">
        <v>43.8</v>
      </c>
      <c r="N732" s="474">
        <v>42.5</v>
      </c>
      <c r="O732" s="474" t="s">
        <v>3300</v>
      </c>
      <c r="P732" s="475">
        <v>-0.016</v>
      </c>
      <c r="Q732" s="56"/>
    </row>
    <row r="733" ht="15.75" customHeight="1">
      <c r="A733" s="403" t="s">
        <v>1084</v>
      </c>
      <c r="B733" s="404">
        <v>5328.27</v>
      </c>
      <c r="C733" s="470">
        <v>5326.64</v>
      </c>
      <c r="D733" s="470">
        <v>5332.96</v>
      </c>
      <c r="E733" s="470">
        <v>5326.52</v>
      </c>
      <c r="F733" s="471"/>
      <c r="G733" s="472">
        <v>0.0211</v>
      </c>
      <c r="J733" s="473" t="s">
        <v>1084</v>
      </c>
      <c r="K733" s="406">
        <v>43.8</v>
      </c>
      <c r="L733" s="474">
        <v>41.0</v>
      </c>
      <c r="M733" s="474">
        <v>44.4</v>
      </c>
      <c r="N733" s="474">
        <v>41.0</v>
      </c>
      <c r="O733" s="474" t="s">
        <v>3301</v>
      </c>
      <c r="P733" s="475">
        <v>0.0788</v>
      </c>
      <c r="Q733" s="56"/>
    </row>
    <row r="734" ht="15.75" customHeight="1">
      <c r="A734" s="403" t="s">
        <v>1085</v>
      </c>
      <c r="B734" s="404">
        <v>5218.36</v>
      </c>
      <c r="C734" s="470">
        <v>5133.29</v>
      </c>
      <c r="D734" s="470">
        <v>5223.51</v>
      </c>
      <c r="E734" s="470">
        <v>5133.1</v>
      </c>
      <c r="F734" s="471"/>
      <c r="G734" s="472">
        <v>0.0166</v>
      </c>
      <c r="J734" s="473" t="s">
        <v>1085</v>
      </c>
      <c r="K734" s="406">
        <v>40.6</v>
      </c>
      <c r="L734" s="474">
        <v>39.1</v>
      </c>
      <c r="M734" s="474">
        <v>41.5</v>
      </c>
      <c r="N734" s="474">
        <v>39.0</v>
      </c>
      <c r="O734" s="474" t="s">
        <v>3302</v>
      </c>
      <c r="P734" s="475">
        <v>0.0437</v>
      </c>
      <c r="Q734" s="56"/>
    </row>
    <row r="735" ht="15.75" customHeight="1">
      <c r="A735" s="403" t="s">
        <v>1086</v>
      </c>
      <c r="B735" s="404">
        <v>5133.29</v>
      </c>
      <c r="C735" s="470">
        <v>5098.48</v>
      </c>
      <c r="D735" s="470">
        <v>5133.8</v>
      </c>
      <c r="E735" s="470">
        <v>5088.26</v>
      </c>
      <c r="F735" s="471"/>
      <c r="G735" s="472">
        <v>0.0068</v>
      </c>
      <c r="J735" s="473" t="s">
        <v>1086</v>
      </c>
      <c r="K735" s="406">
        <v>38.9</v>
      </c>
      <c r="L735" s="474">
        <v>39.2</v>
      </c>
      <c r="M735" s="474">
        <v>39.8</v>
      </c>
      <c r="N735" s="474">
        <v>38.7</v>
      </c>
      <c r="O735" s="474" t="s">
        <v>3303</v>
      </c>
      <c r="P735" s="475">
        <v>-0.0051</v>
      </c>
      <c r="Q735" s="56"/>
    </row>
    <row r="736" ht="15.75" customHeight="1">
      <c r="A736" s="403" t="s">
        <v>1087</v>
      </c>
      <c r="B736" s="404">
        <v>5098.48</v>
      </c>
      <c r="C736" s="470">
        <v>5115.19</v>
      </c>
      <c r="D736" s="470">
        <v>5125.47</v>
      </c>
      <c r="E736" s="470">
        <v>5098.48</v>
      </c>
      <c r="F736" s="471"/>
      <c r="G736" s="472">
        <v>-0.0033</v>
      </c>
      <c r="J736" s="473" t="s">
        <v>1087</v>
      </c>
      <c r="K736" s="406">
        <v>39.1</v>
      </c>
      <c r="L736" s="474">
        <v>40.0</v>
      </c>
      <c r="M736" s="474">
        <v>40.3</v>
      </c>
      <c r="N736" s="474">
        <v>39.0</v>
      </c>
      <c r="O736" s="474" t="s">
        <v>3304</v>
      </c>
      <c r="P736" s="475">
        <v>-0.0225</v>
      </c>
      <c r="Q736" s="56"/>
    </row>
    <row r="737" ht="15.75" customHeight="1">
      <c r="A737" s="403" t="s">
        <v>1088</v>
      </c>
      <c r="B737" s="404">
        <v>5115.19</v>
      </c>
      <c r="C737" s="470">
        <v>5074.58</v>
      </c>
      <c r="D737" s="470">
        <v>5119.94</v>
      </c>
      <c r="E737" s="470">
        <v>5074.58</v>
      </c>
      <c r="F737" s="471"/>
      <c r="G737" s="472">
        <v>0.008</v>
      </c>
      <c r="J737" s="473" t="s">
        <v>1088</v>
      </c>
      <c r="K737" s="406">
        <v>40.0</v>
      </c>
      <c r="L737" s="474">
        <v>38.8</v>
      </c>
      <c r="M737" s="474">
        <v>40.0</v>
      </c>
      <c r="N737" s="474">
        <v>38.8</v>
      </c>
      <c r="O737" s="474" t="s">
        <v>3305</v>
      </c>
      <c r="P737" s="475">
        <v>0.023</v>
      </c>
      <c r="Q737" s="56"/>
    </row>
    <row r="738" ht="15.75" customHeight="1">
      <c r="A738" s="403" t="s">
        <v>1089</v>
      </c>
      <c r="B738" s="404">
        <v>5074.58</v>
      </c>
      <c r="C738" s="470">
        <v>5108.03</v>
      </c>
      <c r="D738" s="470">
        <v>5115.15</v>
      </c>
      <c r="E738" s="470">
        <v>5062.7</v>
      </c>
      <c r="F738" s="471"/>
      <c r="G738" s="472">
        <v>-0.0065</v>
      </c>
      <c r="J738" s="473" t="s">
        <v>1089</v>
      </c>
      <c r="K738" s="406">
        <v>39.1</v>
      </c>
      <c r="L738" s="474">
        <v>39.2</v>
      </c>
      <c r="M738" s="474">
        <v>39.4</v>
      </c>
      <c r="N738" s="474">
        <v>39.0</v>
      </c>
      <c r="O738" s="474" t="s">
        <v>3306</v>
      </c>
      <c r="P738" s="475">
        <v>-0.0076</v>
      </c>
      <c r="Q738" s="56"/>
    </row>
    <row r="739" ht="15.75" customHeight="1">
      <c r="A739" s="403" t="s">
        <v>1090</v>
      </c>
      <c r="B739" s="404">
        <v>5108.03</v>
      </c>
      <c r="C739" s="470">
        <v>5123.06</v>
      </c>
      <c r="D739" s="470">
        <v>5135.38</v>
      </c>
      <c r="E739" s="470">
        <v>5099.36</v>
      </c>
      <c r="F739" s="471"/>
      <c r="G739" s="472">
        <v>-0.0029</v>
      </c>
      <c r="J739" s="473" t="s">
        <v>1090</v>
      </c>
      <c r="K739" s="406">
        <v>39.4</v>
      </c>
      <c r="L739" s="474">
        <v>40.0</v>
      </c>
      <c r="M739" s="474">
        <v>40.1</v>
      </c>
      <c r="N739" s="474">
        <v>39.1</v>
      </c>
      <c r="O739" s="474" t="s">
        <v>3307</v>
      </c>
      <c r="P739" s="475">
        <v>-0.0175</v>
      </c>
      <c r="Q739" s="56"/>
    </row>
    <row r="740" ht="15.75" customHeight="1">
      <c r="A740" s="403" t="s">
        <v>1091</v>
      </c>
      <c r="B740" s="404">
        <v>5123.06</v>
      </c>
      <c r="C740" s="470">
        <v>5147.02</v>
      </c>
      <c r="D740" s="470">
        <v>5182.64</v>
      </c>
      <c r="E740" s="470">
        <v>5120.58</v>
      </c>
      <c r="F740" s="471"/>
      <c r="G740" s="472">
        <v>-0.0047</v>
      </c>
      <c r="J740" s="473" t="s">
        <v>1091</v>
      </c>
      <c r="K740" s="406">
        <v>40.1</v>
      </c>
      <c r="L740" s="474">
        <v>40.4</v>
      </c>
      <c r="M740" s="474">
        <v>41.0</v>
      </c>
      <c r="N740" s="474">
        <v>40.0</v>
      </c>
      <c r="O740" s="474" t="s">
        <v>3308</v>
      </c>
      <c r="P740" s="475">
        <v>-0.0123</v>
      </c>
      <c r="Q740" s="56"/>
    </row>
    <row r="741" ht="15.75" customHeight="1">
      <c r="A741" s="403" t="s">
        <v>1092</v>
      </c>
      <c r="B741" s="404">
        <v>5147.02</v>
      </c>
      <c r="C741" s="470">
        <v>5126.43</v>
      </c>
      <c r="D741" s="470">
        <v>5161.02</v>
      </c>
      <c r="E741" s="470">
        <v>5122.17</v>
      </c>
      <c r="F741" s="471"/>
      <c r="G741" s="472">
        <v>0.004</v>
      </c>
      <c r="J741" s="473" t="s">
        <v>1092</v>
      </c>
      <c r="K741" s="406">
        <v>40.6</v>
      </c>
      <c r="L741" s="474">
        <v>40.5</v>
      </c>
      <c r="M741" s="474">
        <v>40.8</v>
      </c>
      <c r="N741" s="474">
        <v>40.3</v>
      </c>
      <c r="O741" s="474" t="s">
        <v>3309</v>
      </c>
      <c r="P741" s="475">
        <v>-0.0098</v>
      </c>
      <c r="Q741" s="56"/>
    </row>
    <row r="742" ht="15.75" customHeight="1">
      <c r="A742" s="403" t="s">
        <v>1093</v>
      </c>
      <c r="B742" s="404">
        <v>5126.43</v>
      </c>
      <c r="C742" s="470">
        <v>5094.66</v>
      </c>
      <c r="D742" s="470">
        <v>5129.66</v>
      </c>
      <c r="E742" s="470">
        <v>5086.56</v>
      </c>
      <c r="F742" s="471"/>
      <c r="G742" s="472">
        <v>0.0062</v>
      </c>
      <c r="J742" s="473" t="s">
        <v>1093</v>
      </c>
      <c r="K742" s="406">
        <v>41.0</v>
      </c>
      <c r="L742" s="474">
        <v>41.3</v>
      </c>
      <c r="M742" s="474">
        <v>41.4</v>
      </c>
      <c r="N742" s="474">
        <v>40.7</v>
      </c>
      <c r="O742" s="474" t="s">
        <v>3310</v>
      </c>
      <c r="P742" s="475">
        <v>-0.0049</v>
      </c>
      <c r="Q742" s="56"/>
    </row>
    <row r="743" ht="15.75" customHeight="1">
      <c r="A743" s="403" t="s">
        <v>1094</v>
      </c>
      <c r="B743" s="404">
        <v>5094.66</v>
      </c>
      <c r="C743" s="470">
        <v>5069.88</v>
      </c>
      <c r="D743" s="470">
        <v>5101.73</v>
      </c>
      <c r="E743" s="470">
        <v>5069.88</v>
      </c>
      <c r="F743" s="471"/>
      <c r="G743" s="472">
        <v>0.0049</v>
      </c>
      <c r="J743" s="473" t="s">
        <v>1094</v>
      </c>
      <c r="K743" s="406">
        <v>41.2</v>
      </c>
      <c r="L743" s="474">
        <v>41.1</v>
      </c>
      <c r="M743" s="474">
        <v>41.7</v>
      </c>
      <c r="N743" s="474">
        <v>40.6</v>
      </c>
      <c r="O743" s="474" t="s">
        <v>3311</v>
      </c>
      <c r="P743" s="475">
        <v>0.0049</v>
      </c>
      <c r="Q743" s="56"/>
    </row>
    <row r="744" ht="15.75" customHeight="1">
      <c r="A744" s="403" t="s">
        <v>1095</v>
      </c>
      <c r="B744" s="404">
        <v>5069.88</v>
      </c>
      <c r="C744" s="470">
        <v>5049.8</v>
      </c>
      <c r="D744" s="470">
        <v>5074.38</v>
      </c>
      <c r="E744" s="470">
        <v>5041.98</v>
      </c>
      <c r="F744" s="471"/>
      <c r="G744" s="472">
        <v>0.004</v>
      </c>
      <c r="J744" s="473" t="s">
        <v>1095</v>
      </c>
      <c r="K744" s="406">
        <v>41.0</v>
      </c>
      <c r="L744" s="474">
        <v>41.5</v>
      </c>
      <c r="M744" s="474">
        <v>41.5</v>
      </c>
      <c r="N744" s="474">
        <v>40.8</v>
      </c>
      <c r="O744" s="474" t="s">
        <v>3312</v>
      </c>
      <c r="P744" s="475">
        <v>-0.012</v>
      </c>
      <c r="Q744" s="56"/>
    </row>
    <row r="745" ht="15.75" customHeight="1">
      <c r="A745" s="403" t="s">
        <v>1096</v>
      </c>
      <c r="B745" s="404">
        <v>5049.8</v>
      </c>
      <c r="C745" s="470">
        <v>5053.49</v>
      </c>
      <c r="D745" s="470">
        <v>5066.42</v>
      </c>
      <c r="E745" s="470">
        <v>5036.28</v>
      </c>
      <c r="F745" s="471"/>
      <c r="G745" s="472">
        <v>-7.0E-4</v>
      </c>
      <c r="J745" s="473" t="s">
        <v>1096</v>
      </c>
      <c r="K745" s="406">
        <v>41.5</v>
      </c>
      <c r="L745" s="474">
        <v>41.2</v>
      </c>
      <c r="M745" s="474">
        <v>42.0</v>
      </c>
      <c r="N745" s="474">
        <v>41.2</v>
      </c>
      <c r="O745" s="474" t="s">
        <v>3313</v>
      </c>
      <c r="P745" s="475">
        <v>0.0197</v>
      </c>
      <c r="Q745" s="56"/>
    </row>
    <row r="746" ht="15.75" customHeight="1">
      <c r="A746" s="403" t="s">
        <v>1097</v>
      </c>
      <c r="B746" s="404">
        <v>5053.49</v>
      </c>
      <c r="C746" s="470">
        <v>5024.38</v>
      </c>
      <c r="D746" s="470">
        <v>5064.58</v>
      </c>
      <c r="E746" s="470">
        <v>5024.38</v>
      </c>
      <c r="F746" s="471"/>
      <c r="G746" s="472">
        <v>0.0058</v>
      </c>
      <c r="J746" s="473" t="s">
        <v>1097</v>
      </c>
      <c r="K746" s="406">
        <v>40.7</v>
      </c>
      <c r="L746" s="474">
        <v>40.8</v>
      </c>
      <c r="M746" s="474">
        <v>41.0</v>
      </c>
      <c r="N746" s="474">
        <v>40.5</v>
      </c>
      <c r="O746" s="474" t="s">
        <v>3314</v>
      </c>
      <c r="P746" s="475">
        <v>-0.0049</v>
      </c>
      <c r="Q746" s="56"/>
    </row>
    <row r="747" ht="15.75" customHeight="1">
      <c r="A747" s="403" t="s">
        <v>1098</v>
      </c>
      <c r="B747" s="404">
        <v>5024.38</v>
      </c>
      <c r="C747" s="470">
        <v>4974.83</v>
      </c>
      <c r="D747" s="470">
        <v>5026.32</v>
      </c>
      <c r="E747" s="470">
        <v>4974.83</v>
      </c>
      <c r="F747" s="471"/>
      <c r="G747" s="472">
        <v>0.01</v>
      </c>
      <c r="J747" s="473" t="s">
        <v>1098</v>
      </c>
      <c r="K747" s="406">
        <v>40.9</v>
      </c>
      <c r="L747" s="474">
        <v>40.2</v>
      </c>
      <c r="M747" s="474">
        <v>41.5</v>
      </c>
      <c r="N747" s="474">
        <v>40.2</v>
      </c>
      <c r="O747" s="474" t="s">
        <v>3315</v>
      </c>
      <c r="P747" s="475">
        <v>0.0124</v>
      </c>
      <c r="Q747" s="56"/>
    </row>
    <row r="748" ht="15.75" customHeight="1">
      <c r="A748" s="403" t="s">
        <v>1099</v>
      </c>
      <c r="B748" s="404">
        <v>4974.83</v>
      </c>
      <c r="C748" s="470">
        <v>4934.86</v>
      </c>
      <c r="D748" s="470">
        <v>4976.56</v>
      </c>
      <c r="E748" s="470">
        <v>4934.82</v>
      </c>
      <c r="F748" s="471"/>
      <c r="G748" s="472">
        <v>0.0081</v>
      </c>
      <c r="J748" s="473" t="s">
        <v>1099</v>
      </c>
      <c r="K748" s="406">
        <v>40.4</v>
      </c>
      <c r="L748" s="474">
        <v>40.9</v>
      </c>
      <c r="M748" s="474">
        <v>41.7</v>
      </c>
      <c r="N748" s="474">
        <v>40.0</v>
      </c>
      <c r="O748" s="474" t="s">
        <v>3316</v>
      </c>
      <c r="P748" s="475">
        <v>-0.0049</v>
      </c>
      <c r="Q748" s="56"/>
    </row>
    <row r="749" ht="15.75" customHeight="1">
      <c r="A749" s="403" t="s">
        <v>1100</v>
      </c>
      <c r="B749" s="404">
        <v>4934.86</v>
      </c>
      <c r="C749" s="470">
        <v>4903.95</v>
      </c>
      <c r="D749" s="470">
        <v>4940.3</v>
      </c>
      <c r="E749" s="470">
        <v>4903.95</v>
      </c>
      <c r="F749" s="471"/>
      <c r="G749" s="472">
        <v>0.0063</v>
      </c>
      <c r="J749" s="473" t="s">
        <v>1100</v>
      </c>
      <c r="K749" s="406">
        <v>40.6</v>
      </c>
      <c r="L749" s="474">
        <v>38.7</v>
      </c>
      <c r="M749" s="474">
        <v>41.0</v>
      </c>
      <c r="N749" s="474">
        <v>38.6</v>
      </c>
      <c r="O749" s="474" t="s">
        <v>3317</v>
      </c>
      <c r="P749" s="475">
        <v>0.0601</v>
      </c>
      <c r="Q749" s="56"/>
    </row>
    <row r="750" ht="15.75" customHeight="1">
      <c r="A750" s="403" t="s">
        <v>1101</v>
      </c>
      <c r="B750" s="404">
        <v>4903.95</v>
      </c>
      <c r="C750" s="470">
        <v>4866.84</v>
      </c>
      <c r="D750" s="470">
        <v>4912.56</v>
      </c>
      <c r="E750" s="470">
        <v>4866.84</v>
      </c>
      <c r="F750" s="471"/>
      <c r="G750" s="472">
        <v>0.0076</v>
      </c>
      <c r="J750" s="473" t="s">
        <v>1101</v>
      </c>
      <c r="K750" s="406">
        <v>38.3</v>
      </c>
      <c r="L750" s="474">
        <v>38.1</v>
      </c>
      <c r="M750" s="474">
        <v>38.5</v>
      </c>
      <c r="N750" s="474">
        <v>37.8</v>
      </c>
      <c r="O750" s="474" t="s">
        <v>3318</v>
      </c>
      <c r="P750" s="475">
        <v>0.0186</v>
      </c>
      <c r="Q750" s="56"/>
    </row>
    <row r="751" ht="15.75" customHeight="1">
      <c r="A751" s="403" t="s">
        <v>1102</v>
      </c>
      <c r="B751" s="404">
        <v>4866.84</v>
      </c>
      <c r="C751" s="470">
        <v>4881.82</v>
      </c>
      <c r="D751" s="470">
        <v>4886.29</v>
      </c>
      <c r="E751" s="470">
        <v>4863.24</v>
      </c>
      <c r="F751" s="471"/>
      <c r="G751" s="472">
        <v>-0.0031</v>
      </c>
      <c r="J751" s="473" t="s">
        <v>1102</v>
      </c>
      <c r="K751" s="406">
        <v>37.6</v>
      </c>
      <c r="L751" s="474">
        <v>38.4</v>
      </c>
      <c r="M751" s="474">
        <v>38.4</v>
      </c>
      <c r="N751" s="474">
        <v>37.5</v>
      </c>
      <c r="O751" s="474" t="s">
        <v>3319</v>
      </c>
      <c r="P751" s="475">
        <v>-0.0157</v>
      </c>
      <c r="Q751" s="56"/>
    </row>
    <row r="752" ht="15.75" customHeight="1">
      <c r="A752" s="403" t="s">
        <v>1103</v>
      </c>
      <c r="B752" s="404">
        <v>4881.82</v>
      </c>
      <c r="C752" s="470">
        <v>4869.09</v>
      </c>
      <c r="D752" s="470">
        <v>4889.68</v>
      </c>
      <c r="E752" s="470">
        <v>4866.42</v>
      </c>
      <c r="F752" s="471"/>
      <c r="G752" s="472">
        <v>0.0026</v>
      </c>
      <c r="J752" s="473" t="s">
        <v>1103</v>
      </c>
      <c r="K752" s="406">
        <v>38.2</v>
      </c>
      <c r="L752" s="474">
        <v>38.9</v>
      </c>
      <c r="M752" s="474">
        <v>38.9</v>
      </c>
      <c r="N752" s="474">
        <v>38.0</v>
      </c>
      <c r="O752" s="474" t="s">
        <v>3320</v>
      </c>
      <c r="P752" s="475">
        <v>-0.0052</v>
      </c>
      <c r="Q752" s="56"/>
    </row>
    <row r="753" ht="15.75" customHeight="1">
      <c r="A753" s="403" t="s">
        <v>1104</v>
      </c>
      <c r="B753" s="404">
        <v>4869.09</v>
      </c>
      <c r="C753" s="470">
        <v>4861.87</v>
      </c>
      <c r="D753" s="470">
        <v>4879.49</v>
      </c>
      <c r="E753" s="470">
        <v>4859.9</v>
      </c>
      <c r="F753" s="471"/>
      <c r="G753" s="472">
        <v>0.0015</v>
      </c>
      <c r="J753" s="473" t="s">
        <v>1104</v>
      </c>
      <c r="K753" s="406">
        <v>38.4</v>
      </c>
      <c r="L753" s="474">
        <v>38.0</v>
      </c>
      <c r="M753" s="474">
        <v>38.9</v>
      </c>
      <c r="N753" s="474">
        <v>37.7</v>
      </c>
      <c r="O753" s="474" t="s">
        <v>3321</v>
      </c>
      <c r="P753" s="475">
        <v>0.0132</v>
      </c>
      <c r="Q753" s="56"/>
    </row>
    <row r="754" ht="15.75" customHeight="1">
      <c r="A754" s="403" t="s">
        <v>1105</v>
      </c>
      <c r="B754" s="404">
        <v>4861.87</v>
      </c>
      <c r="C754" s="470">
        <v>4833.19</v>
      </c>
      <c r="D754" s="470">
        <v>4865.56</v>
      </c>
      <c r="E754" s="470">
        <v>4833.19</v>
      </c>
      <c r="F754" s="471"/>
      <c r="G754" s="472">
        <v>0.0059</v>
      </c>
      <c r="J754" s="473" t="s">
        <v>1105</v>
      </c>
      <c r="K754" s="406">
        <v>37.9</v>
      </c>
      <c r="L754" s="474">
        <v>38.0</v>
      </c>
      <c r="M754" s="474">
        <v>38.3</v>
      </c>
      <c r="N754" s="474">
        <v>37.9</v>
      </c>
      <c r="O754" s="474" t="s">
        <v>3322</v>
      </c>
      <c r="P754" s="475">
        <v>-0.0026</v>
      </c>
      <c r="Q754" s="56"/>
    </row>
    <row r="755" ht="15.75" customHeight="1">
      <c r="A755" s="403" t="s">
        <v>1106</v>
      </c>
      <c r="B755" s="404">
        <v>4833.19</v>
      </c>
      <c r="C755" s="470">
        <v>4817.7</v>
      </c>
      <c r="D755" s="470">
        <v>4847.24</v>
      </c>
      <c r="E755" s="470">
        <v>4817.7</v>
      </c>
      <c r="F755" s="471"/>
      <c r="G755" s="472">
        <v>0.0032</v>
      </c>
      <c r="J755" s="473" t="s">
        <v>1106</v>
      </c>
      <c r="K755" s="406">
        <v>38.0</v>
      </c>
      <c r="L755" s="474">
        <v>37.9</v>
      </c>
      <c r="M755" s="474">
        <v>38.4</v>
      </c>
      <c r="N755" s="474">
        <v>37.5</v>
      </c>
      <c r="O755" s="474" t="s">
        <v>3323</v>
      </c>
      <c r="P755" s="475">
        <v>0.0133</v>
      </c>
      <c r="Q755" s="56"/>
    </row>
    <row r="756" ht="15.75" customHeight="1">
      <c r="A756" s="403" t="s">
        <v>1107</v>
      </c>
      <c r="B756" s="404">
        <v>4817.7</v>
      </c>
      <c r="C756" s="470">
        <v>4845.09</v>
      </c>
      <c r="D756" s="470">
        <v>4845.09</v>
      </c>
      <c r="E756" s="470">
        <v>4780.04</v>
      </c>
      <c r="F756" s="471"/>
      <c r="G756" s="472">
        <v>-0.0057</v>
      </c>
      <c r="J756" s="473" t="s">
        <v>1107</v>
      </c>
      <c r="K756" s="406">
        <v>37.5</v>
      </c>
      <c r="L756" s="474">
        <v>38.0</v>
      </c>
      <c r="M756" s="474">
        <v>39.0</v>
      </c>
      <c r="N756" s="474">
        <v>37.0</v>
      </c>
      <c r="O756" s="474" t="s">
        <v>3324</v>
      </c>
      <c r="P756" s="475">
        <v>-0.0157</v>
      </c>
      <c r="Q756" s="56"/>
    </row>
    <row r="757" ht="15.75" customHeight="1">
      <c r="A757" s="403" t="s">
        <v>1108</v>
      </c>
      <c r="B757" s="404">
        <v>4845.09</v>
      </c>
      <c r="C757" s="470">
        <v>4851.96</v>
      </c>
      <c r="D757" s="470">
        <v>4853.84</v>
      </c>
      <c r="E757" s="470">
        <v>4843.2</v>
      </c>
      <c r="F757" s="471"/>
      <c r="G757" s="472">
        <v>-0.0071</v>
      </c>
      <c r="J757" s="473" t="s">
        <v>1108</v>
      </c>
      <c r="K757" s="406">
        <v>38.1</v>
      </c>
      <c r="L757" s="474">
        <v>38.7</v>
      </c>
      <c r="M757" s="474">
        <v>38.9</v>
      </c>
      <c r="N757" s="474">
        <v>38.0</v>
      </c>
      <c r="O757" s="474" t="s">
        <v>3325</v>
      </c>
      <c r="P757" s="475">
        <v>-0.0231</v>
      </c>
      <c r="Q757" s="56"/>
    </row>
    <row r="758" ht="15.75" customHeight="1">
      <c r="A758" s="403" t="s">
        <v>1109</v>
      </c>
      <c r="B758" s="404">
        <v>4879.96</v>
      </c>
      <c r="C758" s="470">
        <v>4887.12</v>
      </c>
      <c r="D758" s="470">
        <v>4902.73</v>
      </c>
      <c r="E758" s="470">
        <v>4873.95</v>
      </c>
      <c r="F758" s="471"/>
      <c r="G758" s="472">
        <v>-0.0015</v>
      </c>
      <c r="J758" s="473" t="s">
        <v>1109</v>
      </c>
      <c r="K758" s="406">
        <v>39.0</v>
      </c>
      <c r="L758" s="474">
        <v>38.5</v>
      </c>
      <c r="M758" s="474">
        <v>39.5</v>
      </c>
      <c r="N758" s="474">
        <v>38.5</v>
      </c>
      <c r="O758" s="474" t="s">
        <v>3326</v>
      </c>
      <c r="P758" s="475">
        <v>-0.0102</v>
      </c>
      <c r="Q758" s="56"/>
    </row>
    <row r="759" ht="15.75" customHeight="1">
      <c r="A759" s="403" t="s">
        <v>1110</v>
      </c>
      <c r="B759" s="404">
        <v>4887.12</v>
      </c>
      <c r="C759" s="470">
        <v>4905.09</v>
      </c>
      <c r="D759" s="470">
        <v>4916.71</v>
      </c>
      <c r="E759" s="470">
        <v>4877.31</v>
      </c>
      <c r="F759" s="471"/>
      <c r="G759" s="472">
        <v>-0.0037</v>
      </c>
      <c r="J759" s="473" t="s">
        <v>1110</v>
      </c>
      <c r="K759" s="406">
        <v>39.4</v>
      </c>
      <c r="L759" s="474">
        <v>41.0</v>
      </c>
      <c r="M759" s="474">
        <v>41.7</v>
      </c>
      <c r="N759" s="474">
        <v>39.2</v>
      </c>
      <c r="O759" s="474" t="s">
        <v>3327</v>
      </c>
      <c r="P759" s="475">
        <v>-0.0343</v>
      </c>
      <c r="Q759" s="56"/>
    </row>
    <row r="760" ht="15.75" customHeight="1">
      <c r="A760" s="403" t="s">
        <v>1111</v>
      </c>
      <c r="B760" s="404">
        <v>4905.09</v>
      </c>
      <c r="C760" s="470">
        <v>4871.41</v>
      </c>
      <c r="D760" s="470">
        <v>4909.02</v>
      </c>
      <c r="E760" s="470">
        <v>4864.84</v>
      </c>
      <c r="F760" s="471"/>
      <c r="G760" s="472">
        <v>0.0069</v>
      </c>
      <c r="J760" s="473" t="s">
        <v>1111</v>
      </c>
      <c r="K760" s="406">
        <v>40.8</v>
      </c>
      <c r="L760" s="474">
        <v>39.0</v>
      </c>
      <c r="M760" s="474">
        <v>41.3</v>
      </c>
      <c r="N760" s="474">
        <v>38.2</v>
      </c>
      <c r="O760" s="474" t="s">
        <v>3328</v>
      </c>
      <c r="P760" s="475">
        <v>0.0515</v>
      </c>
      <c r="Q760" s="56"/>
    </row>
    <row r="761" ht="15.75" customHeight="1">
      <c r="A761" s="403" t="s">
        <v>1112</v>
      </c>
      <c r="B761" s="404">
        <v>4871.41</v>
      </c>
      <c r="C761" s="470">
        <v>4867.73</v>
      </c>
      <c r="D761" s="470">
        <v>4881.55</v>
      </c>
      <c r="E761" s="470">
        <v>4862.77</v>
      </c>
      <c r="F761" s="471"/>
      <c r="G761" s="472">
        <v>8.0E-4</v>
      </c>
      <c r="J761" s="473" t="s">
        <v>1112</v>
      </c>
      <c r="K761" s="406">
        <v>38.8</v>
      </c>
      <c r="L761" s="474">
        <v>38.7</v>
      </c>
      <c r="M761" s="474">
        <v>39.0</v>
      </c>
      <c r="N761" s="474">
        <v>37.5</v>
      </c>
      <c r="O761" s="474" t="s">
        <v>2721</v>
      </c>
      <c r="P761" s="475">
        <v>0.0</v>
      </c>
      <c r="Q761" s="56"/>
    </row>
    <row r="762" ht="15.75" customHeight="1">
      <c r="A762" s="403" t="s">
        <v>1113</v>
      </c>
      <c r="B762" s="404">
        <v>4905.03</v>
      </c>
      <c r="C762" s="470">
        <v>4883.69</v>
      </c>
      <c r="D762" s="470">
        <v>4905.27</v>
      </c>
      <c r="E762" s="470">
        <v>4878.39</v>
      </c>
      <c r="F762" s="471"/>
      <c r="G762" s="472">
        <v>0.0044</v>
      </c>
      <c r="J762" s="473" t="s">
        <v>1113</v>
      </c>
      <c r="K762" s="406">
        <v>38.8</v>
      </c>
      <c r="L762" s="474">
        <v>38.7</v>
      </c>
      <c r="M762" s="474">
        <v>39.2</v>
      </c>
      <c r="N762" s="474">
        <v>38.7</v>
      </c>
      <c r="O762" s="474" t="s">
        <v>3329</v>
      </c>
      <c r="P762" s="475">
        <v>-0.0026</v>
      </c>
      <c r="Q762" s="56"/>
    </row>
    <row r="763" ht="15.75" customHeight="1">
      <c r="A763" s="403" t="s">
        <v>1114</v>
      </c>
      <c r="B763" s="404">
        <v>4883.69</v>
      </c>
      <c r="C763" s="470">
        <v>4899.64</v>
      </c>
      <c r="D763" s="470">
        <v>4902.78</v>
      </c>
      <c r="E763" s="470">
        <v>4873.1</v>
      </c>
      <c r="F763" s="471"/>
      <c r="G763" s="472">
        <v>-0.0033</v>
      </c>
      <c r="J763" s="473" t="s">
        <v>1114</v>
      </c>
      <c r="K763" s="406">
        <v>38.9</v>
      </c>
      <c r="L763" s="474">
        <v>39.5</v>
      </c>
      <c r="M763" s="474">
        <v>39.5</v>
      </c>
      <c r="N763" s="474">
        <v>38.7</v>
      </c>
      <c r="O763" s="474" t="s">
        <v>3330</v>
      </c>
      <c r="P763" s="475">
        <v>-0.0102</v>
      </c>
      <c r="Q763" s="56"/>
    </row>
    <row r="764" ht="15.75" customHeight="1">
      <c r="A764" s="403" t="s">
        <v>1115</v>
      </c>
      <c r="B764" s="404">
        <v>4899.64</v>
      </c>
      <c r="C764" s="470">
        <v>4928.07</v>
      </c>
      <c r="D764" s="470">
        <v>4939.32</v>
      </c>
      <c r="E764" s="470">
        <v>4894.9</v>
      </c>
      <c r="F764" s="471"/>
      <c r="G764" s="472">
        <v>-0.0058</v>
      </c>
      <c r="J764" s="473" t="s">
        <v>1115</v>
      </c>
      <c r="K764" s="406">
        <v>39.3</v>
      </c>
      <c r="L764" s="474">
        <v>39.1</v>
      </c>
      <c r="M764" s="474">
        <v>39.6</v>
      </c>
      <c r="N764" s="474">
        <v>39.0</v>
      </c>
      <c r="O764" s="474" t="s">
        <v>3331</v>
      </c>
      <c r="P764" s="475">
        <v>0.0051</v>
      </c>
      <c r="Q764" s="56"/>
    </row>
    <row r="765" ht="15.75" customHeight="1">
      <c r="A765" s="403" t="s">
        <v>1116</v>
      </c>
      <c r="B765" s="404">
        <v>4928.07</v>
      </c>
      <c r="C765" s="470">
        <v>4923.65</v>
      </c>
      <c r="D765" s="470">
        <v>4937.59</v>
      </c>
      <c r="E765" s="470">
        <v>4917.48</v>
      </c>
      <c r="F765" s="471"/>
      <c r="G765" s="472">
        <v>9.0E-4</v>
      </c>
      <c r="J765" s="473" t="s">
        <v>1116</v>
      </c>
      <c r="K765" s="406">
        <v>39.1</v>
      </c>
      <c r="L765" s="474">
        <v>39.2</v>
      </c>
      <c r="M765" s="474">
        <v>39.8</v>
      </c>
      <c r="N765" s="474">
        <v>38.5</v>
      </c>
      <c r="O765" s="474" t="s">
        <v>3332</v>
      </c>
      <c r="P765" s="475">
        <v>-0.0026</v>
      </c>
      <c r="Q765" s="56"/>
    </row>
    <row r="766" ht="15.75" customHeight="1">
      <c r="A766" s="403" t="s">
        <v>1117</v>
      </c>
      <c r="B766" s="404">
        <v>4923.65</v>
      </c>
      <c r="C766" s="470">
        <v>4942.12</v>
      </c>
      <c r="D766" s="470">
        <v>4954.82</v>
      </c>
      <c r="E766" s="470">
        <v>4921.14</v>
      </c>
      <c r="F766" s="471"/>
      <c r="G766" s="472">
        <v>-0.0037</v>
      </c>
      <c r="J766" s="473" t="s">
        <v>1117</v>
      </c>
      <c r="K766" s="406">
        <v>39.2</v>
      </c>
      <c r="L766" s="474">
        <v>40.0</v>
      </c>
      <c r="M766" s="474">
        <v>40.0</v>
      </c>
      <c r="N766" s="474">
        <v>39.0</v>
      </c>
      <c r="O766" s="474" t="s">
        <v>3333</v>
      </c>
      <c r="P766" s="475">
        <v>-0.0051</v>
      </c>
      <c r="Q766" s="56"/>
    </row>
    <row r="767" ht="15.75" customHeight="1">
      <c r="A767" s="403" t="s">
        <v>1118</v>
      </c>
      <c r="B767" s="404">
        <v>4942.12</v>
      </c>
      <c r="C767" s="470">
        <v>4919.6</v>
      </c>
      <c r="D767" s="470">
        <v>4958.67</v>
      </c>
      <c r="E767" s="470">
        <v>4919.6</v>
      </c>
      <c r="F767" s="471"/>
      <c r="G767" s="472">
        <v>0.0046</v>
      </c>
      <c r="J767" s="473" t="s">
        <v>1118</v>
      </c>
      <c r="K767" s="406">
        <v>39.4</v>
      </c>
      <c r="L767" s="474">
        <v>39.3</v>
      </c>
      <c r="M767" s="474">
        <v>39.8</v>
      </c>
      <c r="N767" s="474">
        <v>38.9</v>
      </c>
      <c r="O767" s="474" t="s">
        <v>3334</v>
      </c>
      <c r="P767" s="475">
        <v>0.0025</v>
      </c>
      <c r="Q767" s="56"/>
    </row>
    <row r="768" ht="15.75" customHeight="1">
      <c r="A768" s="403" t="s">
        <v>1119</v>
      </c>
      <c r="B768" s="404">
        <v>4919.6</v>
      </c>
      <c r="C768" s="470">
        <v>4928.01</v>
      </c>
      <c r="D768" s="470">
        <v>4945.02</v>
      </c>
      <c r="E768" s="470">
        <v>4902.59</v>
      </c>
      <c r="F768" s="471"/>
      <c r="G768" s="472">
        <v>-0.0017</v>
      </c>
      <c r="J768" s="473" t="s">
        <v>1119</v>
      </c>
      <c r="K768" s="406">
        <v>39.3</v>
      </c>
      <c r="L768" s="474">
        <v>39.5</v>
      </c>
      <c r="M768" s="474">
        <v>42.9</v>
      </c>
      <c r="N768" s="474">
        <v>39.0</v>
      </c>
      <c r="O768" s="474" t="s">
        <v>3335</v>
      </c>
      <c r="P768" s="475">
        <v>0.0026</v>
      </c>
      <c r="Q768" s="56"/>
    </row>
    <row r="769" ht="15.75" customHeight="1">
      <c r="A769" s="403" t="s">
        <v>1120</v>
      </c>
      <c r="B769" s="404">
        <v>4928.01</v>
      </c>
      <c r="C769" s="470">
        <v>4918.38</v>
      </c>
      <c r="D769" s="470">
        <v>4954.65</v>
      </c>
      <c r="E769" s="470">
        <v>4918.38</v>
      </c>
      <c r="F769" s="471"/>
      <c r="G769" s="472">
        <v>0.002</v>
      </c>
      <c r="J769" s="473" t="s">
        <v>1120</v>
      </c>
      <c r="K769" s="406">
        <v>39.2</v>
      </c>
      <c r="L769" s="474">
        <v>39.5</v>
      </c>
      <c r="M769" s="474">
        <v>39.5</v>
      </c>
      <c r="N769" s="474">
        <v>38.9</v>
      </c>
      <c r="O769" s="474" t="s">
        <v>3336</v>
      </c>
      <c r="P769" s="475">
        <v>-0.0051</v>
      </c>
      <c r="Q769" s="56"/>
    </row>
    <row r="770" ht="15.75" customHeight="1">
      <c r="A770" s="403" t="s">
        <v>1121</v>
      </c>
      <c r="B770" s="404">
        <v>4918.38</v>
      </c>
      <c r="C770" s="470">
        <v>4896.68</v>
      </c>
      <c r="D770" s="470">
        <v>4944.47</v>
      </c>
      <c r="E770" s="470">
        <v>4896.68</v>
      </c>
      <c r="F770" s="471"/>
      <c r="G770" s="472">
        <v>0.0044</v>
      </c>
      <c r="J770" s="473" t="s">
        <v>1121</v>
      </c>
      <c r="K770" s="406">
        <v>39.4</v>
      </c>
      <c r="L770" s="474">
        <v>39.3</v>
      </c>
      <c r="M770" s="474">
        <v>39.8</v>
      </c>
      <c r="N770" s="474">
        <v>38.5</v>
      </c>
      <c r="O770" s="474" t="s">
        <v>3337</v>
      </c>
      <c r="P770" s="475">
        <v>0.0181</v>
      </c>
      <c r="Q770" s="56"/>
    </row>
    <row r="771" ht="15.75" customHeight="1">
      <c r="A771" s="403" t="s">
        <v>1122</v>
      </c>
      <c r="B771" s="404">
        <v>4896.68</v>
      </c>
      <c r="C771" s="470">
        <v>4846.1</v>
      </c>
      <c r="D771" s="470">
        <v>4903.55</v>
      </c>
      <c r="E771" s="470">
        <v>4846.1</v>
      </c>
      <c r="F771" s="471"/>
      <c r="G771" s="472">
        <v>0.0104</v>
      </c>
      <c r="J771" s="473" t="s">
        <v>1122</v>
      </c>
      <c r="K771" s="406">
        <v>38.7</v>
      </c>
      <c r="L771" s="474">
        <v>38.9</v>
      </c>
      <c r="M771" s="474">
        <v>39.3</v>
      </c>
      <c r="N771" s="474">
        <v>38.5</v>
      </c>
      <c r="O771" s="474" t="s">
        <v>3338</v>
      </c>
      <c r="P771" s="475">
        <v>-0.0051</v>
      </c>
      <c r="Q771" s="56"/>
    </row>
    <row r="772" ht="15.75" customHeight="1">
      <c r="A772" s="403" t="s">
        <v>1123</v>
      </c>
      <c r="B772" s="404">
        <v>4846.1</v>
      </c>
      <c r="C772" s="470">
        <v>4838.52</v>
      </c>
      <c r="D772" s="470">
        <v>4867.99</v>
      </c>
      <c r="E772" s="470">
        <v>4824.86</v>
      </c>
      <c r="F772" s="471"/>
      <c r="G772" s="472">
        <v>0.0016</v>
      </c>
      <c r="J772" s="473" t="s">
        <v>1123</v>
      </c>
      <c r="K772" s="406">
        <v>38.9</v>
      </c>
      <c r="L772" s="474">
        <v>38.6</v>
      </c>
      <c r="M772" s="474">
        <v>39.4</v>
      </c>
      <c r="N772" s="474">
        <v>38.6</v>
      </c>
      <c r="O772" s="474" t="s">
        <v>3339</v>
      </c>
      <c r="P772" s="475">
        <v>-0.0026</v>
      </c>
      <c r="Q772" s="56"/>
    </row>
    <row r="773" ht="15.75" customHeight="1">
      <c r="A773" s="403" t="s">
        <v>1124</v>
      </c>
      <c r="B773" s="404">
        <v>4838.52</v>
      </c>
      <c r="C773" s="470">
        <v>4867.96</v>
      </c>
      <c r="D773" s="470">
        <v>4878.07</v>
      </c>
      <c r="E773" s="470">
        <v>4811.45</v>
      </c>
      <c r="F773" s="471"/>
      <c r="G773" s="472">
        <v>-0.006</v>
      </c>
      <c r="J773" s="473" t="s">
        <v>1124</v>
      </c>
      <c r="K773" s="406">
        <v>39.0</v>
      </c>
      <c r="L773" s="474">
        <v>40.8</v>
      </c>
      <c r="M773" s="474">
        <v>40.8</v>
      </c>
      <c r="N773" s="474">
        <v>38.7</v>
      </c>
      <c r="O773" s="474" t="s">
        <v>3340</v>
      </c>
      <c r="P773" s="475">
        <v>-0.0201</v>
      </c>
      <c r="Q773" s="56"/>
    </row>
    <row r="774" ht="15.75" customHeight="1">
      <c r="A774" s="403" t="s">
        <v>1125</v>
      </c>
      <c r="B774" s="404">
        <v>4867.96</v>
      </c>
      <c r="C774" s="470">
        <v>4892.01</v>
      </c>
      <c r="D774" s="470">
        <v>4908.18</v>
      </c>
      <c r="E774" s="470">
        <v>4861.69</v>
      </c>
      <c r="F774" s="471"/>
      <c r="G774" s="472">
        <v>-0.0049</v>
      </c>
      <c r="J774" s="473" t="s">
        <v>1125</v>
      </c>
      <c r="K774" s="406">
        <v>39.8</v>
      </c>
      <c r="L774" s="474">
        <v>40.4</v>
      </c>
      <c r="M774" s="474">
        <v>40.4</v>
      </c>
      <c r="N774" s="474">
        <v>39.4</v>
      </c>
      <c r="O774" s="474" t="s">
        <v>3341</v>
      </c>
      <c r="P774" s="475">
        <v>0.0</v>
      </c>
      <c r="Q774" s="56"/>
    </row>
    <row r="775" ht="15.75" customHeight="1">
      <c r="A775" s="403" t="s">
        <v>1126</v>
      </c>
      <c r="B775" s="404">
        <v>4892.01</v>
      </c>
      <c r="C775" s="470">
        <v>4914.03</v>
      </c>
      <c r="D775" s="470">
        <v>4926.36</v>
      </c>
      <c r="E775" s="470">
        <v>4886.7</v>
      </c>
      <c r="F775" s="471"/>
      <c r="G775" s="472">
        <v>-0.0045</v>
      </c>
      <c r="J775" s="473" t="s">
        <v>1126</v>
      </c>
      <c r="K775" s="406">
        <v>39.8</v>
      </c>
      <c r="L775" s="474">
        <v>39.4</v>
      </c>
      <c r="M775" s="474">
        <v>40.7</v>
      </c>
      <c r="N775" s="474">
        <v>39.0</v>
      </c>
      <c r="O775" s="474" t="s">
        <v>3342</v>
      </c>
      <c r="P775" s="475">
        <v>0.0102</v>
      </c>
      <c r="Q775" s="56"/>
    </row>
    <row r="776" ht="15.75" customHeight="1">
      <c r="A776" s="403" t="s">
        <v>1127</v>
      </c>
      <c r="B776" s="404">
        <v>4914.03</v>
      </c>
      <c r="C776" s="470">
        <v>4916.85</v>
      </c>
      <c r="D776" s="470">
        <v>4934.31</v>
      </c>
      <c r="E776" s="470">
        <v>4898.92</v>
      </c>
      <c r="F776" s="471"/>
      <c r="G776" s="472">
        <v>-6.0E-4</v>
      </c>
      <c r="J776" s="473" t="s">
        <v>1127</v>
      </c>
      <c r="K776" s="406">
        <v>39.4</v>
      </c>
      <c r="L776" s="474">
        <v>39.5</v>
      </c>
      <c r="M776" s="474">
        <v>39.8</v>
      </c>
      <c r="N776" s="474">
        <v>39.1</v>
      </c>
      <c r="O776" s="474" t="s">
        <v>3343</v>
      </c>
      <c r="P776" s="475">
        <v>-0.0025</v>
      </c>
      <c r="Q776" s="56"/>
    </row>
    <row r="777" ht="15.75" customHeight="1">
      <c r="A777" s="403" t="s">
        <v>1128</v>
      </c>
      <c r="B777" s="404">
        <v>4916.85</v>
      </c>
      <c r="C777" s="470">
        <v>4917.25</v>
      </c>
      <c r="D777" s="470">
        <v>4934.54</v>
      </c>
      <c r="E777" s="470">
        <v>4908.82</v>
      </c>
      <c r="F777" s="471"/>
      <c r="G777" s="472">
        <v>-1.0E-4</v>
      </c>
      <c r="J777" s="473" t="s">
        <v>1128</v>
      </c>
      <c r="K777" s="406">
        <v>39.5</v>
      </c>
      <c r="L777" s="474">
        <v>40.7</v>
      </c>
      <c r="M777" s="474">
        <v>40.7</v>
      </c>
      <c r="N777" s="474">
        <v>39.3</v>
      </c>
      <c r="O777" s="474" t="s">
        <v>3344</v>
      </c>
      <c r="P777" s="475">
        <v>-0.005</v>
      </c>
      <c r="Q777" s="56"/>
    </row>
    <row r="778" ht="15.75" customHeight="1">
      <c r="A778" s="403" t="s">
        <v>1129</v>
      </c>
      <c r="B778" s="404">
        <v>4917.25</v>
      </c>
      <c r="C778" s="470">
        <v>4902.15</v>
      </c>
      <c r="D778" s="470">
        <v>4945.67</v>
      </c>
      <c r="E778" s="470">
        <v>4902.15</v>
      </c>
      <c r="F778" s="471"/>
      <c r="G778" s="472">
        <v>0.0031</v>
      </c>
      <c r="J778" s="473" t="s">
        <v>1129</v>
      </c>
      <c r="K778" s="406">
        <v>39.7</v>
      </c>
      <c r="L778" s="474">
        <v>39.0</v>
      </c>
      <c r="M778" s="474">
        <v>40.2</v>
      </c>
      <c r="N778" s="474">
        <v>39.0</v>
      </c>
      <c r="O778" s="474" t="s">
        <v>3345</v>
      </c>
      <c r="P778" s="475">
        <v>0.0206</v>
      </c>
      <c r="Q778" s="56"/>
    </row>
    <row r="779" ht="15.75" customHeight="1">
      <c r="A779" s="403" t="s">
        <v>1130</v>
      </c>
      <c r="B779" s="404">
        <v>4902.15</v>
      </c>
      <c r="C779" s="470">
        <v>4877.65</v>
      </c>
      <c r="D779" s="470">
        <v>4905.95</v>
      </c>
      <c r="E779" s="470">
        <v>4856.72</v>
      </c>
      <c r="F779" s="471"/>
      <c r="G779" s="472">
        <v>0.005</v>
      </c>
      <c r="J779" s="473" t="s">
        <v>1130</v>
      </c>
      <c r="K779" s="406">
        <v>38.9</v>
      </c>
      <c r="L779" s="474">
        <v>39.2</v>
      </c>
      <c r="M779" s="474">
        <v>40.0</v>
      </c>
      <c r="N779" s="474">
        <v>38.5</v>
      </c>
      <c r="O779" s="474" t="s">
        <v>3346</v>
      </c>
      <c r="P779" s="475">
        <v>-0.0077</v>
      </c>
      <c r="Q779" s="56"/>
    </row>
    <row r="780" ht="15.75" customHeight="1">
      <c r="A780" s="403" t="s">
        <v>1131</v>
      </c>
      <c r="B780" s="404">
        <v>4877.65</v>
      </c>
      <c r="C780" s="470">
        <v>4872.29</v>
      </c>
      <c r="D780" s="470">
        <v>4918.73</v>
      </c>
      <c r="E780" s="470">
        <v>4871.34</v>
      </c>
      <c r="F780" s="471"/>
      <c r="G780" s="472">
        <v>0.0011</v>
      </c>
      <c r="J780" s="473" t="s">
        <v>1131</v>
      </c>
      <c r="K780" s="406">
        <v>39.2</v>
      </c>
      <c r="L780" s="474">
        <v>39.4</v>
      </c>
      <c r="M780" s="474">
        <v>40.8</v>
      </c>
      <c r="N780" s="474">
        <v>39.0</v>
      </c>
      <c r="O780" s="474" t="s">
        <v>3347</v>
      </c>
      <c r="P780" s="475">
        <v>-0.0051</v>
      </c>
      <c r="Q780" s="56"/>
    </row>
    <row r="781" ht="15.75" customHeight="1">
      <c r="A781" s="403" t="s">
        <v>1132</v>
      </c>
      <c r="B781" s="404">
        <v>4872.29</v>
      </c>
      <c r="C781" s="470">
        <v>4839.05</v>
      </c>
      <c r="D781" s="470">
        <v>4878.29</v>
      </c>
      <c r="E781" s="470">
        <v>4839.05</v>
      </c>
      <c r="F781" s="471"/>
      <c r="G781" s="472">
        <v>0.0069</v>
      </c>
      <c r="J781" s="473" t="s">
        <v>1132</v>
      </c>
      <c r="K781" s="406">
        <v>39.4</v>
      </c>
      <c r="L781" s="474">
        <v>40.6</v>
      </c>
      <c r="M781" s="474">
        <v>40.6</v>
      </c>
      <c r="N781" s="474">
        <v>39.2</v>
      </c>
      <c r="O781" s="474" t="s">
        <v>3348</v>
      </c>
      <c r="P781" s="475">
        <v>-0.0025</v>
      </c>
      <c r="Q781" s="56"/>
    </row>
    <row r="782" ht="15.75" customHeight="1">
      <c r="A782" s="403" t="s">
        <v>1133</v>
      </c>
      <c r="B782" s="404">
        <v>4839.05</v>
      </c>
      <c r="C782" s="470">
        <v>4839.85</v>
      </c>
      <c r="D782" s="470">
        <v>4886.12</v>
      </c>
      <c r="E782" s="470">
        <v>4827.9</v>
      </c>
      <c r="F782" s="471"/>
      <c r="G782" s="472">
        <v>-2.0E-4</v>
      </c>
      <c r="J782" s="473" t="s">
        <v>1133</v>
      </c>
      <c r="K782" s="406">
        <v>39.5</v>
      </c>
      <c r="L782" s="474">
        <v>39.9</v>
      </c>
      <c r="M782" s="474">
        <v>40.2</v>
      </c>
      <c r="N782" s="474">
        <v>39.5</v>
      </c>
      <c r="O782" s="474" t="s">
        <v>3349</v>
      </c>
      <c r="P782" s="475">
        <v>-0.0075</v>
      </c>
      <c r="Q782" s="56"/>
    </row>
    <row r="783" ht="15.75" customHeight="1">
      <c r="A783" s="403" t="s">
        <v>1134</v>
      </c>
      <c r="B783" s="404">
        <v>4839.85</v>
      </c>
      <c r="C783" s="470">
        <v>4809.7</v>
      </c>
      <c r="D783" s="470">
        <v>4869.98</v>
      </c>
      <c r="E783" s="470">
        <v>4803.58</v>
      </c>
      <c r="F783" s="471"/>
      <c r="G783" s="472">
        <v>0.0063</v>
      </c>
      <c r="J783" s="473" t="s">
        <v>1134</v>
      </c>
      <c r="K783" s="406">
        <v>39.8</v>
      </c>
      <c r="L783" s="474">
        <v>39.9</v>
      </c>
      <c r="M783" s="474">
        <v>40.8</v>
      </c>
      <c r="N783" s="474">
        <v>39.5</v>
      </c>
      <c r="O783" s="474" t="s">
        <v>3350</v>
      </c>
      <c r="P783" s="475">
        <v>-0.0025</v>
      </c>
      <c r="Q783" s="56"/>
    </row>
    <row r="784" ht="15.75" customHeight="1">
      <c r="A784" s="403" t="s">
        <v>1135</v>
      </c>
      <c r="B784" s="404">
        <v>4809.7</v>
      </c>
      <c r="C784" s="470">
        <v>4858.36</v>
      </c>
      <c r="D784" s="470">
        <v>4864.71</v>
      </c>
      <c r="E784" s="470">
        <v>4804.95</v>
      </c>
      <c r="F784" s="471"/>
      <c r="G784" s="472">
        <v>-0.01</v>
      </c>
      <c r="J784" s="473" t="s">
        <v>1135</v>
      </c>
      <c r="K784" s="406">
        <v>39.9</v>
      </c>
      <c r="L784" s="474">
        <v>39.7</v>
      </c>
      <c r="M784" s="474">
        <v>40.8</v>
      </c>
      <c r="N784" s="474">
        <v>39.6</v>
      </c>
      <c r="O784" s="474" t="s">
        <v>3351</v>
      </c>
      <c r="P784" s="475">
        <v>0.0</v>
      </c>
      <c r="Q784" s="56"/>
    </row>
    <row r="785" ht="15.75" customHeight="1">
      <c r="A785" s="403" t="s">
        <v>1136</v>
      </c>
      <c r="B785" s="404">
        <v>4858.36</v>
      </c>
      <c r="C785" s="470">
        <v>4916.97</v>
      </c>
      <c r="D785" s="470">
        <v>4928.67</v>
      </c>
      <c r="E785" s="470">
        <v>4852.46</v>
      </c>
      <c r="F785" s="471"/>
      <c r="G785" s="472">
        <v>-0.0119</v>
      </c>
      <c r="J785" s="473" t="s">
        <v>1136</v>
      </c>
      <c r="K785" s="406">
        <v>39.9</v>
      </c>
      <c r="L785" s="474">
        <v>41.2</v>
      </c>
      <c r="M785" s="474">
        <v>42.7</v>
      </c>
      <c r="N785" s="474">
        <v>39.6</v>
      </c>
      <c r="O785" s="474" t="s">
        <v>3352</v>
      </c>
      <c r="P785" s="475">
        <v>-0.0268</v>
      </c>
      <c r="Q785" s="56"/>
    </row>
    <row r="786" ht="15.75" customHeight="1">
      <c r="A786" s="403" t="s">
        <v>1137</v>
      </c>
      <c r="B786" s="404">
        <v>4916.97</v>
      </c>
      <c r="C786" s="470">
        <v>4934.46</v>
      </c>
      <c r="D786" s="470">
        <v>4955.01</v>
      </c>
      <c r="E786" s="470">
        <v>4910.1</v>
      </c>
      <c r="F786" s="471"/>
      <c r="G786" s="472">
        <v>-0.0035</v>
      </c>
      <c r="J786" s="473" t="s">
        <v>1137</v>
      </c>
      <c r="K786" s="406">
        <v>41.0</v>
      </c>
      <c r="L786" s="474">
        <v>42.2</v>
      </c>
      <c r="M786" s="474">
        <v>42.2</v>
      </c>
      <c r="N786" s="474">
        <v>40.9</v>
      </c>
      <c r="O786" s="474" t="s">
        <v>3353</v>
      </c>
      <c r="P786" s="475">
        <v>-0.0168</v>
      </c>
      <c r="Q786" s="56"/>
    </row>
    <row r="787" ht="15.75" customHeight="1">
      <c r="A787" s="403" t="s">
        <v>1138</v>
      </c>
      <c r="B787" s="404">
        <v>4934.46</v>
      </c>
      <c r="C787" s="470">
        <v>4928.86</v>
      </c>
      <c r="D787" s="470">
        <v>4957.94</v>
      </c>
      <c r="E787" s="470">
        <v>4928.86</v>
      </c>
      <c r="F787" s="471"/>
      <c r="G787" s="472">
        <v>0.0011</v>
      </c>
      <c r="J787" s="473" t="s">
        <v>1138</v>
      </c>
      <c r="K787" s="406">
        <v>41.7</v>
      </c>
      <c r="L787" s="474">
        <v>40.4</v>
      </c>
      <c r="M787" s="474">
        <v>42.8</v>
      </c>
      <c r="N787" s="474">
        <v>40.2</v>
      </c>
      <c r="O787" s="474" t="s">
        <v>3354</v>
      </c>
      <c r="P787" s="475">
        <v>0.0322</v>
      </c>
      <c r="Q787" s="56"/>
    </row>
    <row r="788" ht="15.75" customHeight="1">
      <c r="A788" s="403" t="s">
        <v>1139</v>
      </c>
      <c r="B788" s="404">
        <v>4928.86</v>
      </c>
      <c r="C788" s="470">
        <v>4946.67</v>
      </c>
      <c r="D788" s="470">
        <v>4954.91</v>
      </c>
      <c r="E788" s="470">
        <v>4918.98</v>
      </c>
      <c r="F788" s="471"/>
      <c r="G788" s="472">
        <v>-0.0036</v>
      </c>
      <c r="J788" s="473" t="s">
        <v>1139</v>
      </c>
      <c r="K788" s="406">
        <v>40.4</v>
      </c>
      <c r="L788" s="474">
        <v>40.8</v>
      </c>
      <c r="M788" s="474">
        <v>41.0</v>
      </c>
      <c r="N788" s="474">
        <v>40.2</v>
      </c>
      <c r="O788" s="474" t="s">
        <v>3355</v>
      </c>
      <c r="P788" s="475">
        <v>-0.0122</v>
      </c>
      <c r="Q788" s="56"/>
    </row>
    <row r="789" ht="15.75" customHeight="1">
      <c r="A789" s="403" t="s">
        <v>1140</v>
      </c>
      <c r="B789" s="404">
        <v>4946.67</v>
      </c>
      <c r="C789" s="470">
        <v>4997.99</v>
      </c>
      <c r="D789" s="470">
        <v>5009.17</v>
      </c>
      <c r="E789" s="470">
        <v>4942.61</v>
      </c>
      <c r="F789" s="471"/>
      <c r="G789" s="472">
        <v>-0.0103</v>
      </c>
      <c r="J789" s="473" t="s">
        <v>1140</v>
      </c>
      <c r="K789" s="406">
        <v>40.9</v>
      </c>
      <c r="L789" s="474">
        <v>41.3</v>
      </c>
      <c r="M789" s="474">
        <v>41.5</v>
      </c>
      <c r="N789" s="474">
        <v>40.8</v>
      </c>
      <c r="O789" s="474" t="s">
        <v>3356</v>
      </c>
      <c r="P789" s="475">
        <v>-0.0121</v>
      </c>
      <c r="Q789" s="56"/>
    </row>
    <row r="790" ht="15.75" customHeight="1">
      <c r="A790" s="403" t="s">
        <v>1141</v>
      </c>
      <c r="B790" s="404">
        <v>4997.99</v>
      </c>
      <c r="C790" s="470">
        <v>4995.31</v>
      </c>
      <c r="D790" s="470">
        <v>5014.25</v>
      </c>
      <c r="E790" s="470">
        <v>4980.26</v>
      </c>
      <c r="F790" s="471"/>
      <c r="G790" s="472">
        <v>5.0E-4</v>
      </c>
      <c r="J790" s="473" t="s">
        <v>1141</v>
      </c>
      <c r="K790" s="406">
        <v>41.4</v>
      </c>
      <c r="L790" s="474">
        <v>41.2</v>
      </c>
      <c r="M790" s="474">
        <v>41.9</v>
      </c>
      <c r="N790" s="474">
        <v>40.7</v>
      </c>
      <c r="O790" s="474" t="s">
        <v>3357</v>
      </c>
      <c r="P790" s="475">
        <v>0.0073</v>
      </c>
      <c r="Q790" s="56"/>
    </row>
    <row r="791" ht="15.75" customHeight="1">
      <c r="A791" s="403" t="s">
        <v>1142</v>
      </c>
      <c r="B791" s="404">
        <v>4995.31</v>
      </c>
      <c r="C791" s="470">
        <v>4963.29</v>
      </c>
      <c r="D791" s="470">
        <v>5002.82</v>
      </c>
      <c r="E791" s="470">
        <v>4963.29</v>
      </c>
      <c r="F791" s="471"/>
      <c r="G791" s="472">
        <v>0.0065</v>
      </c>
      <c r="J791" s="473" t="s">
        <v>1142</v>
      </c>
      <c r="K791" s="406">
        <v>41.1</v>
      </c>
      <c r="L791" s="474">
        <v>42.0</v>
      </c>
      <c r="M791" s="474">
        <v>42.0</v>
      </c>
      <c r="N791" s="474">
        <v>41.0</v>
      </c>
      <c r="O791" s="474" t="s">
        <v>3358</v>
      </c>
      <c r="P791" s="475">
        <v>-0.0048</v>
      </c>
      <c r="Q791" s="56"/>
    </row>
    <row r="792" ht="15.75" customHeight="1">
      <c r="A792" s="403" t="s">
        <v>1143</v>
      </c>
      <c r="B792" s="404">
        <v>4963.29</v>
      </c>
      <c r="C792" s="470">
        <v>4982.37</v>
      </c>
      <c r="D792" s="470">
        <v>4995.83</v>
      </c>
      <c r="E792" s="470">
        <v>4961.19</v>
      </c>
      <c r="F792" s="471"/>
      <c r="G792" s="472">
        <v>-0.0038</v>
      </c>
      <c r="J792" s="473" t="s">
        <v>1143</v>
      </c>
      <c r="K792" s="406">
        <v>41.3</v>
      </c>
      <c r="L792" s="474">
        <v>41.9</v>
      </c>
      <c r="M792" s="474">
        <v>41.9</v>
      </c>
      <c r="N792" s="474">
        <v>41.2</v>
      </c>
      <c r="O792" s="474" t="s">
        <v>3359</v>
      </c>
      <c r="P792" s="475">
        <v>0.0</v>
      </c>
      <c r="Q792" s="56"/>
    </row>
    <row r="793" ht="15.75" customHeight="1">
      <c r="A793" s="403" t="s">
        <v>1144</v>
      </c>
      <c r="B793" s="404">
        <v>4982.37</v>
      </c>
      <c r="C793" s="470">
        <v>5003.62</v>
      </c>
      <c r="D793" s="470">
        <v>5027.86</v>
      </c>
      <c r="E793" s="470">
        <v>4978.26</v>
      </c>
      <c r="F793" s="471"/>
      <c r="G793" s="472">
        <v>-0.0042</v>
      </c>
      <c r="J793" s="473" t="s">
        <v>1144</v>
      </c>
      <c r="K793" s="406">
        <v>41.3</v>
      </c>
      <c r="L793" s="474">
        <v>42.0</v>
      </c>
      <c r="M793" s="474">
        <v>42.0</v>
      </c>
      <c r="N793" s="474">
        <v>41.1</v>
      </c>
      <c r="O793" s="474" t="s">
        <v>3360</v>
      </c>
      <c r="P793" s="475">
        <v>-0.0143</v>
      </c>
      <c r="Q793" s="56"/>
    </row>
    <row r="794" ht="15.75" customHeight="1">
      <c r="A794" s="403" t="s">
        <v>1145</v>
      </c>
      <c r="B794" s="404">
        <v>5003.62</v>
      </c>
      <c r="C794" s="470">
        <v>4971.61</v>
      </c>
      <c r="D794" s="470">
        <v>5029.44</v>
      </c>
      <c r="E794" s="470">
        <v>4971.61</v>
      </c>
      <c r="F794" s="471"/>
      <c r="G794" s="472">
        <v>0.0064</v>
      </c>
      <c r="J794" s="473" t="s">
        <v>1145</v>
      </c>
      <c r="K794" s="406">
        <v>41.9</v>
      </c>
      <c r="L794" s="474">
        <v>42.0</v>
      </c>
      <c r="M794" s="474">
        <v>42.4</v>
      </c>
      <c r="N794" s="474">
        <v>41.8</v>
      </c>
      <c r="O794" s="474" t="s">
        <v>3361</v>
      </c>
      <c r="P794" s="475">
        <v>-0.0048</v>
      </c>
      <c r="Q794" s="56"/>
    </row>
    <row r="795" ht="15.75" customHeight="1">
      <c r="A795" s="403" t="s">
        <v>1146</v>
      </c>
      <c r="B795" s="404">
        <v>4971.61</v>
      </c>
      <c r="C795" s="470">
        <v>4978.77</v>
      </c>
      <c r="D795" s="470">
        <v>5016.0</v>
      </c>
      <c r="E795" s="470">
        <v>4953.73</v>
      </c>
      <c r="F795" s="471"/>
      <c r="G795" s="472">
        <v>-0.0014</v>
      </c>
      <c r="J795" s="473" t="s">
        <v>1146</v>
      </c>
      <c r="K795" s="406">
        <v>42.1</v>
      </c>
      <c r="L795" s="474">
        <v>41.8</v>
      </c>
      <c r="M795" s="474">
        <v>42.8</v>
      </c>
      <c r="N795" s="474">
        <v>41.8</v>
      </c>
      <c r="O795" s="474" t="s">
        <v>3362</v>
      </c>
      <c r="P795" s="475">
        <v>0.0072</v>
      </c>
      <c r="Q795" s="56"/>
    </row>
    <row r="796" ht="15.75" customHeight="1">
      <c r="A796" s="403" t="s">
        <v>1147</v>
      </c>
      <c r="B796" s="404">
        <v>4978.77</v>
      </c>
      <c r="C796" s="470">
        <v>4972.13</v>
      </c>
      <c r="D796" s="470">
        <v>4999.76</v>
      </c>
      <c r="E796" s="470">
        <v>4964.48</v>
      </c>
      <c r="F796" s="471"/>
      <c r="G796" s="472">
        <v>0.0013</v>
      </c>
      <c r="J796" s="473" t="s">
        <v>1147</v>
      </c>
      <c r="K796" s="406">
        <v>41.8</v>
      </c>
      <c r="L796" s="474">
        <v>42.1</v>
      </c>
      <c r="M796" s="474">
        <v>42.5</v>
      </c>
      <c r="N796" s="474">
        <v>41.7</v>
      </c>
      <c r="O796" s="474" t="s">
        <v>3363</v>
      </c>
      <c r="P796" s="475">
        <v>-0.0095</v>
      </c>
      <c r="Q796" s="56"/>
    </row>
    <row r="797" ht="15.75" customHeight="1">
      <c r="A797" s="403" t="s">
        <v>1148</v>
      </c>
      <c r="B797" s="404">
        <v>4972.13</v>
      </c>
      <c r="C797" s="470">
        <v>4970.1</v>
      </c>
      <c r="D797" s="470">
        <v>5029.92</v>
      </c>
      <c r="E797" s="470">
        <v>4964.95</v>
      </c>
      <c r="F797" s="471"/>
      <c r="G797" s="472">
        <v>4.0E-4</v>
      </c>
      <c r="J797" s="473" t="s">
        <v>1148</v>
      </c>
      <c r="K797" s="406">
        <v>42.2</v>
      </c>
      <c r="L797" s="474">
        <v>42.7</v>
      </c>
      <c r="M797" s="474">
        <v>43.6</v>
      </c>
      <c r="N797" s="474">
        <v>41.8</v>
      </c>
      <c r="O797" s="474" t="s">
        <v>3364</v>
      </c>
      <c r="P797" s="475">
        <v>-0.0321</v>
      </c>
      <c r="Q797" s="56"/>
    </row>
    <row r="798" ht="15.75" customHeight="1">
      <c r="A798" s="403" t="s">
        <v>1149</v>
      </c>
      <c r="B798" s="404">
        <v>4970.1</v>
      </c>
      <c r="C798" s="470">
        <v>5012.12</v>
      </c>
      <c r="D798" s="470">
        <v>5017.29</v>
      </c>
      <c r="E798" s="470">
        <v>4957.07</v>
      </c>
      <c r="F798" s="471"/>
      <c r="G798" s="472">
        <v>-0.0084</v>
      </c>
      <c r="J798" s="473" t="s">
        <v>1149</v>
      </c>
      <c r="K798" s="406">
        <v>43.6</v>
      </c>
      <c r="L798" s="474">
        <v>42.3</v>
      </c>
      <c r="M798" s="474">
        <v>44.0</v>
      </c>
      <c r="N798" s="474">
        <v>42.0</v>
      </c>
      <c r="O798" s="474" t="s">
        <v>3365</v>
      </c>
      <c r="P798" s="475">
        <v>0.0187</v>
      </c>
      <c r="Q798" s="56"/>
    </row>
    <row r="799" ht="15.75" customHeight="1">
      <c r="A799" s="403" t="s">
        <v>1150</v>
      </c>
      <c r="B799" s="404">
        <v>5012.12</v>
      </c>
      <c r="C799" s="470">
        <v>5088.87</v>
      </c>
      <c r="D799" s="470">
        <v>5103.23</v>
      </c>
      <c r="E799" s="470">
        <v>5004.57</v>
      </c>
      <c r="F799" s="471"/>
      <c r="G799" s="472">
        <v>-0.0151</v>
      </c>
      <c r="J799" s="473" t="s">
        <v>1150</v>
      </c>
      <c r="K799" s="406">
        <v>42.8</v>
      </c>
      <c r="L799" s="474">
        <v>43.4</v>
      </c>
      <c r="M799" s="474">
        <v>44.4</v>
      </c>
      <c r="N799" s="474">
        <v>42.5</v>
      </c>
      <c r="O799" s="474" t="s">
        <v>3366</v>
      </c>
      <c r="P799" s="475">
        <v>-0.007</v>
      </c>
      <c r="Q799" s="56"/>
    </row>
    <row r="800" ht="15.75" customHeight="1">
      <c r="A800" s="403" t="s">
        <v>1151</v>
      </c>
      <c r="B800" s="404">
        <v>5088.87</v>
      </c>
      <c r="C800" s="470">
        <v>5104.65</v>
      </c>
      <c r="D800" s="470">
        <v>5131.05</v>
      </c>
      <c r="E800" s="470">
        <v>5083.33</v>
      </c>
      <c r="F800" s="471"/>
      <c r="G800" s="472">
        <v>-0.0031</v>
      </c>
      <c r="J800" s="473" t="s">
        <v>1151</v>
      </c>
      <c r="K800" s="406">
        <v>43.1</v>
      </c>
      <c r="L800" s="474">
        <v>43.8</v>
      </c>
      <c r="M800" s="474">
        <v>43.8</v>
      </c>
      <c r="N800" s="474">
        <v>43.0</v>
      </c>
      <c r="O800" s="474" t="s">
        <v>3367</v>
      </c>
      <c r="P800" s="475">
        <v>-0.0137</v>
      </c>
      <c r="Q800" s="56"/>
    </row>
    <row r="801" ht="15.75" customHeight="1">
      <c r="A801" s="403" t="s">
        <v>1152</v>
      </c>
      <c r="B801" s="404">
        <v>5104.65</v>
      </c>
      <c r="C801" s="470">
        <v>5116.81</v>
      </c>
      <c r="D801" s="470">
        <v>5134.89</v>
      </c>
      <c r="E801" s="470">
        <v>5098.06</v>
      </c>
      <c r="F801" s="471"/>
      <c r="G801" s="472">
        <v>-0.0024</v>
      </c>
      <c r="J801" s="473" t="s">
        <v>1152</v>
      </c>
      <c r="K801" s="406">
        <v>43.7</v>
      </c>
      <c r="L801" s="474">
        <v>44.6</v>
      </c>
      <c r="M801" s="474">
        <v>44.9</v>
      </c>
      <c r="N801" s="474">
        <v>43.5</v>
      </c>
      <c r="O801" s="474" t="s">
        <v>2727</v>
      </c>
      <c r="P801" s="475">
        <v>-0.0158</v>
      </c>
      <c r="Q801" s="56"/>
    </row>
    <row r="802" ht="15.75" customHeight="1">
      <c r="A802" s="403" t="s">
        <v>1153</v>
      </c>
      <c r="B802" s="404">
        <v>5116.81</v>
      </c>
      <c r="C802" s="470">
        <v>5100.54</v>
      </c>
      <c r="D802" s="470">
        <v>5128.4</v>
      </c>
      <c r="E802" s="470">
        <v>5100.54</v>
      </c>
      <c r="F802" s="471"/>
      <c r="G802" s="472">
        <v>0.0032</v>
      </c>
      <c r="J802" s="473" t="s">
        <v>1153</v>
      </c>
      <c r="K802" s="406">
        <v>44.4</v>
      </c>
      <c r="L802" s="474">
        <v>44.5</v>
      </c>
      <c r="M802" s="474">
        <v>45.5</v>
      </c>
      <c r="N802" s="474">
        <v>43.2</v>
      </c>
      <c r="O802" s="474" t="s">
        <v>3368</v>
      </c>
      <c r="P802" s="475">
        <v>0.0023</v>
      </c>
      <c r="Q802" s="56"/>
    </row>
    <row r="803" ht="15.75" customHeight="1">
      <c r="A803" s="403" t="s">
        <v>1154</v>
      </c>
      <c r="B803" s="404">
        <v>5100.54</v>
      </c>
      <c r="C803" s="470">
        <v>5092.14</v>
      </c>
      <c r="D803" s="470">
        <v>5101.66</v>
      </c>
      <c r="E803" s="470">
        <v>5074.35</v>
      </c>
      <c r="F803" s="471"/>
      <c r="G803" s="472">
        <v>0.0016</v>
      </c>
      <c r="J803" s="473" t="s">
        <v>1154</v>
      </c>
      <c r="K803" s="406">
        <v>44.3</v>
      </c>
      <c r="L803" s="474">
        <v>43.1</v>
      </c>
      <c r="M803" s="474">
        <v>44.5</v>
      </c>
      <c r="N803" s="474">
        <v>42.0</v>
      </c>
      <c r="O803" s="474" t="s">
        <v>3369</v>
      </c>
      <c r="P803" s="475">
        <v>0.0278</v>
      </c>
      <c r="Q803" s="56"/>
    </row>
    <row r="804" ht="15.75" customHeight="1">
      <c r="A804" s="403" t="s">
        <v>1155</v>
      </c>
      <c r="B804" s="404">
        <v>5092.14</v>
      </c>
      <c r="C804" s="470">
        <v>5094.05</v>
      </c>
      <c r="D804" s="470">
        <v>5127.17</v>
      </c>
      <c r="E804" s="470">
        <v>5072.86</v>
      </c>
      <c r="F804" s="471"/>
      <c r="G804" s="472">
        <v>-4.0E-4</v>
      </c>
      <c r="J804" s="473" t="s">
        <v>1155</v>
      </c>
      <c r="K804" s="406">
        <v>43.1</v>
      </c>
      <c r="L804" s="474">
        <v>41.0</v>
      </c>
      <c r="M804" s="474">
        <v>43.4</v>
      </c>
      <c r="N804" s="474">
        <v>40.9</v>
      </c>
      <c r="O804" s="474" t="s">
        <v>3370</v>
      </c>
      <c r="P804" s="475">
        <v>0.059</v>
      </c>
      <c r="Q804" s="56"/>
    </row>
    <row r="805" ht="15.75" customHeight="1">
      <c r="A805" s="403" t="s">
        <v>1156</v>
      </c>
      <c r="B805" s="404">
        <v>5094.05</v>
      </c>
      <c r="C805" s="470">
        <v>5105.97</v>
      </c>
      <c r="D805" s="470">
        <v>5105.97</v>
      </c>
      <c r="E805" s="470">
        <v>5091.33</v>
      </c>
      <c r="F805" s="471"/>
      <c r="G805" s="472">
        <v>0.0165</v>
      </c>
      <c r="J805" s="473" t="s">
        <v>1156</v>
      </c>
      <c r="K805" s="406">
        <v>40.7</v>
      </c>
      <c r="L805" s="474">
        <v>40.9</v>
      </c>
      <c r="M805" s="474">
        <v>41.5</v>
      </c>
      <c r="N805" s="474">
        <v>40.4</v>
      </c>
      <c r="O805" s="474" t="s">
        <v>3371</v>
      </c>
      <c r="P805" s="475">
        <v>0.015</v>
      </c>
      <c r="Q805" s="56"/>
    </row>
    <row r="806" ht="15.75" customHeight="1">
      <c r="A806" s="403" t="s">
        <v>1157</v>
      </c>
      <c r="B806" s="404">
        <v>5011.29</v>
      </c>
      <c r="C806" s="470">
        <v>4971.68</v>
      </c>
      <c r="D806" s="470">
        <v>5016.51</v>
      </c>
      <c r="E806" s="470">
        <v>4971.68</v>
      </c>
      <c r="F806" s="471"/>
      <c r="G806" s="472">
        <v>0.008</v>
      </c>
      <c r="J806" s="473" t="s">
        <v>1157</v>
      </c>
      <c r="K806" s="406">
        <v>40.1</v>
      </c>
      <c r="L806" s="474">
        <v>40.5</v>
      </c>
      <c r="M806" s="474">
        <v>40.6</v>
      </c>
      <c r="N806" s="474">
        <v>40.0</v>
      </c>
      <c r="O806" s="474" t="s">
        <v>3372</v>
      </c>
      <c r="P806" s="475">
        <v>0.0025</v>
      </c>
      <c r="Q806" s="56"/>
    </row>
    <row r="807" ht="15.75" customHeight="1">
      <c r="A807" s="403" t="s">
        <v>1158</v>
      </c>
      <c r="B807" s="404">
        <v>4971.68</v>
      </c>
      <c r="C807" s="470">
        <v>4978.32</v>
      </c>
      <c r="D807" s="470">
        <v>4999.77</v>
      </c>
      <c r="E807" s="470">
        <v>4957.81</v>
      </c>
      <c r="F807" s="471"/>
      <c r="G807" s="472">
        <v>-0.0013</v>
      </c>
      <c r="J807" s="473" t="s">
        <v>1158</v>
      </c>
      <c r="K807" s="406">
        <v>40.0</v>
      </c>
      <c r="L807" s="474">
        <v>40.8</v>
      </c>
      <c r="M807" s="474">
        <v>41.0</v>
      </c>
      <c r="N807" s="474">
        <v>39.8</v>
      </c>
      <c r="O807" s="474" t="s">
        <v>3373</v>
      </c>
      <c r="P807" s="475">
        <v>-0.0196</v>
      </c>
      <c r="Q807" s="56"/>
    </row>
    <row r="808" ht="15.75" customHeight="1">
      <c r="A808" s="403" t="s">
        <v>1159</v>
      </c>
      <c r="B808" s="404">
        <v>4978.32</v>
      </c>
      <c r="C808" s="470">
        <v>4959.18</v>
      </c>
      <c r="D808" s="470">
        <v>4990.42</v>
      </c>
      <c r="E808" s="470">
        <v>4959.18</v>
      </c>
      <c r="F808" s="471"/>
      <c r="G808" s="472">
        <v>0.0039</v>
      </c>
      <c r="J808" s="473" t="s">
        <v>1159</v>
      </c>
      <c r="K808" s="406">
        <v>40.8</v>
      </c>
      <c r="L808" s="474">
        <v>41.1</v>
      </c>
      <c r="M808" s="474">
        <v>41.2</v>
      </c>
      <c r="N808" s="474">
        <v>40.6</v>
      </c>
      <c r="O808" s="474" t="s">
        <v>3374</v>
      </c>
      <c r="P808" s="475">
        <v>-0.0049</v>
      </c>
      <c r="Q808" s="56"/>
    </row>
    <row r="809" ht="15.75" customHeight="1">
      <c r="A809" s="403" t="s">
        <v>1160</v>
      </c>
      <c r="B809" s="404">
        <v>4959.18</v>
      </c>
      <c r="C809" s="470">
        <v>4948.56</v>
      </c>
      <c r="D809" s="470">
        <v>4983.23</v>
      </c>
      <c r="E809" s="470">
        <v>4940.32</v>
      </c>
      <c r="F809" s="471"/>
      <c r="G809" s="472">
        <v>0.0021</v>
      </c>
      <c r="J809" s="473" t="s">
        <v>1160</v>
      </c>
      <c r="K809" s="406">
        <v>41.0</v>
      </c>
      <c r="L809" s="474">
        <v>41.1</v>
      </c>
      <c r="M809" s="474">
        <v>41.5</v>
      </c>
      <c r="N809" s="474">
        <v>40.4</v>
      </c>
      <c r="O809" s="474" t="s">
        <v>3375</v>
      </c>
      <c r="P809" s="475">
        <v>0.0123</v>
      </c>
      <c r="Q809" s="56"/>
    </row>
    <row r="810" ht="15.75" customHeight="1">
      <c r="A810" s="403" t="s">
        <v>1161</v>
      </c>
      <c r="B810" s="404">
        <v>4948.56</v>
      </c>
      <c r="C810" s="470">
        <v>4927.82</v>
      </c>
      <c r="D810" s="470">
        <v>4967.95</v>
      </c>
      <c r="E810" s="470">
        <v>4927.82</v>
      </c>
      <c r="F810" s="471"/>
      <c r="G810" s="472">
        <v>0.0042</v>
      </c>
      <c r="J810" s="473" t="s">
        <v>1161</v>
      </c>
      <c r="K810" s="406">
        <v>40.5</v>
      </c>
      <c r="L810" s="474">
        <v>39.8</v>
      </c>
      <c r="M810" s="474">
        <v>41.4</v>
      </c>
      <c r="N810" s="474">
        <v>39.7</v>
      </c>
      <c r="O810" s="474" t="s">
        <v>3376</v>
      </c>
      <c r="P810" s="475">
        <v>0.0227</v>
      </c>
      <c r="Q810" s="56"/>
    </row>
    <row r="811" ht="15.75" customHeight="1">
      <c r="A811" s="403" t="s">
        <v>1162</v>
      </c>
      <c r="B811" s="404">
        <v>4927.82</v>
      </c>
      <c r="C811" s="470">
        <v>4891.53</v>
      </c>
      <c r="D811" s="470">
        <v>4947.09</v>
      </c>
      <c r="E811" s="470">
        <v>4891.53</v>
      </c>
      <c r="F811" s="471"/>
      <c r="G811" s="472">
        <v>0.0074</v>
      </c>
      <c r="J811" s="473" t="s">
        <v>1162</v>
      </c>
      <c r="K811" s="406">
        <v>39.6</v>
      </c>
      <c r="L811" s="474">
        <v>40.0</v>
      </c>
      <c r="M811" s="474">
        <v>40.2</v>
      </c>
      <c r="N811" s="474">
        <v>39.2</v>
      </c>
      <c r="O811" s="474" t="s">
        <v>3377</v>
      </c>
      <c r="P811" s="475">
        <v>0.0102</v>
      </c>
      <c r="Q811" s="56"/>
    </row>
    <row r="812" ht="15.75" customHeight="1">
      <c r="A812" s="403" t="s">
        <v>1163</v>
      </c>
      <c r="B812" s="404">
        <v>4891.53</v>
      </c>
      <c r="C812" s="470">
        <v>4878.67</v>
      </c>
      <c r="D812" s="470">
        <v>4900.03</v>
      </c>
      <c r="E812" s="470">
        <v>4855.56</v>
      </c>
      <c r="F812" s="471"/>
      <c r="G812" s="472">
        <v>0.006</v>
      </c>
      <c r="J812" s="473" t="s">
        <v>1163</v>
      </c>
      <c r="K812" s="406">
        <v>39.2</v>
      </c>
      <c r="L812" s="474">
        <v>39.7</v>
      </c>
      <c r="M812" s="474">
        <v>40.1</v>
      </c>
      <c r="N812" s="474">
        <v>39.0</v>
      </c>
      <c r="O812" s="474" t="s">
        <v>3378</v>
      </c>
      <c r="P812" s="475">
        <v>-0.0101</v>
      </c>
      <c r="Q812" s="56"/>
    </row>
    <row r="813" ht="15.75" customHeight="1">
      <c r="A813" s="403" t="s">
        <v>1164</v>
      </c>
      <c r="B813" s="404">
        <v>4862.22</v>
      </c>
      <c r="C813" s="470">
        <v>4879.14</v>
      </c>
      <c r="D813" s="470">
        <v>4909.64</v>
      </c>
      <c r="E813" s="470">
        <v>4839.97</v>
      </c>
      <c r="F813" s="471"/>
      <c r="G813" s="472">
        <v>-0.0035</v>
      </c>
      <c r="J813" s="473" t="s">
        <v>1164</v>
      </c>
      <c r="K813" s="406">
        <v>39.6</v>
      </c>
      <c r="L813" s="474">
        <v>39.7</v>
      </c>
      <c r="M813" s="474">
        <v>41.5</v>
      </c>
      <c r="N813" s="474">
        <v>39.5</v>
      </c>
      <c r="O813" s="474" t="s">
        <v>3379</v>
      </c>
      <c r="P813" s="475">
        <v>-0.0025</v>
      </c>
      <c r="Q813" s="56"/>
    </row>
    <row r="814" ht="15.75" customHeight="1">
      <c r="A814" s="403" t="s">
        <v>1165</v>
      </c>
      <c r="B814" s="404">
        <v>4879.14</v>
      </c>
      <c r="C814" s="470">
        <v>4873.17</v>
      </c>
      <c r="D814" s="470">
        <v>4946.69</v>
      </c>
      <c r="E814" s="470">
        <v>4873.17</v>
      </c>
      <c r="F814" s="471"/>
      <c r="G814" s="472">
        <v>0.0012</v>
      </c>
      <c r="J814" s="473" t="s">
        <v>1165</v>
      </c>
      <c r="K814" s="406">
        <v>39.7</v>
      </c>
      <c r="L814" s="474">
        <v>40.1</v>
      </c>
      <c r="M814" s="474">
        <v>40.6</v>
      </c>
      <c r="N814" s="474">
        <v>39.6</v>
      </c>
      <c r="O814" s="474" t="s">
        <v>3380</v>
      </c>
      <c r="P814" s="475">
        <v>-0.0025</v>
      </c>
      <c r="Q814" s="56"/>
    </row>
    <row r="815" ht="15.75" customHeight="1">
      <c r="A815" s="403" t="s">
        <v>1166</v>
      </c>
      <c r="B815" s="404">
        <v>4873.17</v>
      </c>
      <c r="C815" s="470">
        <v>4827.57</v>
      </c>
      <c r="D815" s="470">
        <v>4884.31</v>
      </c>
      <c r="E815" s="470">
        <v>4827.57</v>
      </c>
      <c r="F815" s="471"/>
      <c r="G815" s="472">
        <v>0.0094</v>
      </c>
      <c r="J815" s="473" t="s">
        <v>1166</v>
      </c>
      <c r="K815" s="406">
        <v>39.8</v>
      </c>
      <c r="L815" s="474">
        <v>39.9</v>
      </c>
      <c r="M815" s="474">
        <v>40.3</v>
      </c>
      <c r="N815" s="474">
        <v>39.0</v>
      </c>
      <c r="O815" s="474" t="s">
        <v>3381</v>
      </c>
      <c r="P815" s="475">
        <v>0.0051</v>
      </c>
      <c r="Q815" s="56"/>
    </row>
    <row r="816" ht="15.75" customHeight="1">
      <c r="A816" s="403" t="s">
        <v>1167</v>
      </c>
      <c r="B816" s="404">
        <v>4827.57</v>
      </c>
      <c r="C816" s="470">
        <v>4781.57</v>
      </c>
      <c r="D816" s="470">
        <v>4838.35</v>
      </c>
      <c r="E816" s="470">
        <v>4781.57</v>
      </c>
      <c r="F816" s="471"/>
      <c r="G816" s="472">
        <v>0.0096</v>
      </c>
      <c r="J816" s="473" t="s">
        <v>1167</v>
      </c>
      <c r="K816" s="406">
        <v>39.6</v>
      </c>
      <c r="L816" s="474">
        <v>40.2</v>
      </c>
      <c r="M816" s="474">
        <v>40.8</v>
      </c>
      <c r="N816" s="474">
        <v>39.4</v>
      </c>
      <c r="O816" s="474" t="s">
        <v>3382</v>
      </c>
      <c r="P816" s="475">
        <v>-0.01</v>
      </c>
      <c r="Q816" s="56"/>
    </row>
    <row r="817" ht="15.75" customHeight="1">
      <c r="A817" s="403" t="s">
        <v>1168</v>
      </c>
      <c r="B817" s="404">
        <v>4781.57</v>
      </c>
      <c r="C817" s="470">
        <v>4762.43</v>
      </c>
      <c r="D817" s="470">
        <v>4812.8</v>
      </c>
      <c r="E817" s="470">
        <v>4759.54</v>
      </c>
      <c r="F817" s="471"/>
      <c r="G817" s="472">
        <v>0.004</v>
      </c>
      <c r="J817" s="473" t="s">
        <v>1168</v>
      </c>
      <c r="K817" s="406">
        <v>40.0</v>
      </c>
      <c r="L817" s="474">
        <v>40.0</v>
      </c>
      <c r="M817" s="474">
        <v>40.8</v>
      </c>
      <c r="N817" s="474">
        <v>39.5</v>
      </c>
      <c r="O817" s="474" t="s">
        <v>3383</v>
      </c>
      <c r="P817" s="475">
        <v>-0.0025</v>
      </c>
      <c r="Q817" s="56"/>
    </row>
    <row r="818" ht="15.75" customHeight="1">
      <c r="A818" s="403" t="s">
        <v>1169</v>
      </c>
      <c r="B818" s="404">
        <v>4762.43</v>
      </c>
      <c r="C818" s="470">
        <v>4794.92</v>
      </c>
      <c r="D818" s="470">
        <v>4814.83</v>
      </c>
      <c r="E818" s="470">
        <v>4713.4</v>
      </c>
      <c r="F818" s="471"/>
      <c r="G818" s="472">
        <v>-0.0068</v>
      </c>
      <c r="J818" s="473" t="s">
        <v>1169</v>
      </c>
      <c r="K818" s="406">
        <v>40.1</v>
      </c>
      <c r="L818" s="474">
        <v>41.5</v>
      </c>
      <c r="M818" s="474">
        <v>41.6</v>
      </c>
      <c r="N818" s="474">
        <v>39.5</v>
      </c>
      <c r="O818" s="474" t="s">
        <v>3384</v>
      </c>
      <c r="P818" s="475">
        <v>-0.0243</v>
      </c>
      <c r="Q818" s="56"/>
    </row>
    <row r="819" ht="15.75" customHeight="1">
      <c r="A819" s="403" t="s">
        <v>1170</v>
      </c>
      <c r="B819" s="404">
        <v>4794.92</v>
      </c>
      <c r="C819" s="470">
        <v>4794.06</v>
      </c>
      <c r="D819" s="470">
        <v>4849.55</v>
      </c>
      <c r="E819" s="470">
        <v>4788.19</v>
      </c>
      <c r="F819" s="471"/>
      <c r="G819" s="472">
        <v>2.0E-4</v>
      </c>
      <c r="J819" s="473" t="s">
        <v>1170</v>
      </c>
      <c r="K819" s="406">
        <v>41.1</v>
      </c>
      <c r="L819" s="474">
        <v>39.0</v>
      </c>
      <c r="M819" s="474">
        <v>42.0</v>
      </c>
      <c r="N819" s="474">
        <v>38.6</v>
      </c>
      <c r="O819" s="474" t="s">
        <v>3385</v>
      </c>
      <c r="P819" s="475">
        <v>0.062</v>
      </c>
      <c r="Q819" s="56"/>
    </row>
    <row r="820" ht="15.75" customHeight="1">
      <c r="A820" s="403" t="s">
        <v>1171</v>
      </c>
      <c r="B820" s="404">
        <v>4794.06</v>
      </c>
      <c r="C820" s="470">
        <v>4790.67</v>
      </c>
      <c r="D820" s="470">
        <v>4819.66</v>
      </c>
      <c r="E820" s="470">
        <v>4771.37</v>
      </c>
      <c r="F820" s="471"/>
      <c r="G820" s="472">
        <v>0.001</v>
      </c>
      <c r="J820" s="473" t="s">
        <v>1171</v>
      </c>
      <c r="K820" s="406">
        <v>38.7</v>
      </c>
      <c r="L820" s="474">
        <v>39.0</v>
      </c>
      <c r="M820" s="474">
        <v>39.3</v>
      </c>
      <c r="N820" s="474">
        <v>38.3</v>
      </c>
      <c r="O820" s="474" t="s">
        <v>3386</v>
      </c>
      <c r="P820" s="475">
        <v>0.0078</v>
      </c>
      <c r="Q820" s="56"/>
    </row>
    <row r="821" ht="15.75" customHeight="1">
      <c r="A821" s="403" t="s">
        <v>1172</v>
      </c>
      <c r="B821" s="404">
        <v>4789.37</v>
      </c>
      <c r="C821" s="470">
        <v>4720.1</v>
      </c>
      <c r="D821" s="470">
        <v>4846.03</v>
      </c>
      <c r="E821" s="470">
        <v>4720.1</v>
      </c>
      <c r="F821" s="471"/>
      <c r="G821" s="472">
        <v>0.0147</v>
      </c>
      <c r="J821" s="473" t="s">
        <v>1172</v>
      </c>
      <c r="K821" s="406">
        <v>38.4</v>
      </c>
      <c r="L821" s="474">
        <v>39.0</v>
      </c>
      <c r="M821" s="474">
        <v>39.1</v>
      </c>
      <c r="N821" s="474">
        <v>38.2</v>
      </c>
      <c r="O821" s="474" t="s">
        <v>3387</v>
      </c>
      <c r="P821" s="475">
        <v>-0.0052</v>
      </c>
      <c r="Q821" s="56"/>
    </row>
    <row r="822" ht="15.75" customHeight="1">
      <c r="A822" s="403" t="s">
        <v>1173</v>
      </c>
      <c r="B822" s="404">
        <v>4720.1</v>
      </c>
      <c r="C822" s="470">
        <v>4785.04</v>
      </c>
      <c r="D822" s="470">
        <v>4813.38</v>
      </c>
      <c r="E822" s="470">
        <v>4686.55</v>
      </c>
      <c r="F822" s="471"/>
      <c r="G822" s="472">
        <v>-0.0136</v>
      </c>
      <c r="J822" s="473" t="s">
        <v>1173</v>
      </c>
      <c r="K822" s="406">
        <v>38.6</v>
      </c>
      <c r="L822" s="474">
        <v>39.5</v>
      </c>
      <c r="M822" s="474">
        <v>40.1</v>
      </c>
      <c r="N822" s="474">
        <v>38.4</v>
      </c>
      <c r="O822" s="474" t="s">
        <v>3388</v>
      </c>
      <c r="P822" s="475">
        <v>-0.0128</v>
      </c>
      <c r="Q822" s="56"/>
    </row>
    <row r="823" ht="15.75" customHeight="1">
      <c r="A823" s="403" t="s">
        <v>1174</v>
      </c>
      <c r="B823" s="404">
        <v>4785.04</v>
      </c>
      <c r="C823" s="470">
        <v>4859.48</v>
      </c>
      <c r="D823" s="470">
        <v>4952.85</v>
      </c>
      <c r="E823" s="470">
        <v>4780.57</v>
      </c>
      <c r="F823" s="471"/>
      <c r="G823" s="472">
        <v>-0.0153</v>
      </c>
      <c r="J823" s="473" t="s">
        <v>1174</v>
      </c>
      <c r="K823" s="406">
        <v>39.1</v>
      </c>
      <c r="L823" s="474">
        <v>40.1</v>
      </c>
      <c r="M823" s="474">
        <v>40.5</v>
      </c>
      <c r="N823" s="474">
        <v>39.0</v>
      </c>
      <c r="O823" s="474" t="s">
        <v>3389</v>
      </c>
      <c r="P823" s="475">
        <v>-0.0249</v>
      </c>
      <c r="Q823" s="56"/>
    </row>
    <row r="824" ht="15.75" customHeight="1">
      <c r="A824" s="403" t="s">
        <v>1175</v>
      </c>
      <c r="B824" s="404">
        <v>4859.48</v>
      </c>
      <c r="C824" s="470">
        <v>4703.32</v>
      </c>
      <c r="D824" s="470">
        <v>4863.69</v>
      </c>
      <c r="E824" s="470">
        <v>4703.32</v>
      </c>
      <c r="F824" s="471"/>
      <c r="G824" s="472">
        <v>0.0332</v>
      </c>
      <c r="J824" s="473" t="s">
        <v>1175</v>
      </c>
      <c r="K824" s="406">
        <v>40.1</v>
      </c>
      <c r="L824" s="474">
        <v>40.9</v>
      </c>
      <c r="M824" s="474">
        <v>41.8</v>
      </c>
      <c r="N824" s="474">
        <v>39.5</v>
      </c>
      <c r="O824" s="474" t="s">
        <v>3390</v>
      </c>
      <c r="P824" s="475">
        <v>-0.0074</v>
      </c>
      <c r="Q824" s="56"/>
    </row>
    <row r="825" ht="15.75" customHeight="1">
      <c r="A825" s="403" t="s">
        <v>1176</v>
      </c>
      <c r="B825" s="404">
        <v>4703.32</v>
      </c>
      <c r="C825" s="470">
        <v>4633.37</v>
      </c>
      <c r="D825" s="470">
        <v>4739.67</v>
      </c>
      <c r="E825" s="470">
        <v>4633.37</v>
      </c>
      <c r="F825" s="471"/>
      <c r="G825" s="472">
        <v>0.0151</v>
      </c>
      <c r="J825" s="473" t="s">
        <v>1176</v>
      </c>
      <c r="K825" s="406">
        <v>40.4</v>
      </c>
      <c r="L825" s="474">
        <v>41.0</v>
      </c>
      <c r="M825" s="474">
        <v>41.5</v>
      </c>
      <c r="N825" s="474">
        <v>40.0</v>
      </c>
      <c r="O825" s="474" t="s">
        <v>3391</v>
      </c>
      <c r="P825" s="475">
        <v>0.0</v>
      </c>
      <c r="Q825" s="56"/>
    </row>
    <row r="826" ht="15.75" customHeight="1">
      <c r="A826" s="403" t="s">
        <v>1177</v>
      </c>
      <c r="B826" s="404">
        <v>4633.37</v>
      </c>
      <c r="C826" s="470">
        <v>4533.05</v>
      </c>
      <c r="D826" s="470">
        <v>4639.57</v>
      </c>
      <c r="E826" s="470">
        <v>4533.05</v>
      </c>
      <c r="F826" s="471"/>
      <c r="G826" s="472">
        <v>0.0221</v>
      </c>
      <c r="J826" s="473" t="s">
        <v>1177</v>
      </c>
      <c r="K826" s="406">
        <v>40.4</v>
      </c>
      <c r="L826" s="474">
        <v>73.1</v>
      </c>
      <c r="M826" s="474">
        <v>40.6</v>
      </c>
      <c r="N826" s="474">
        <v>38.6</v>
      </c>
      <c r="O826" s="474" t="s">
        <v>3392</v>
      </c>
      <c r="P826" s="475">
        <v>0.0412</v>
      </c>
      <c r="Q826" s="56"/>
    </row>
    <row r="827" ht="15.75" customHeight="1">
      <c r="A827" s="403" t="s">
        <v>1178</v>
      </c>
      <c r="B827" s="404">
        <v>4533.05</v>
      </c>
      <c r="C827" s="470">
        <v>4545.15</v>
      </c>
      <c r="D827" s="470">
        <v>4579.98</v>
      </c>
      <c r="E827" s="470">
        <v>4510.88</v>
      </c>
      <c r="F827" s="471"/>
      <c r="G827" s="472">
        <v>-0.0027</v>
      </c>
      <c r="J827" s="473" t="s">
        <v>1178</v>
      </c>
      <c r="K827" s="406">
        <v>38.8</v>
      </c>
      <c r="L827" s="474">
        <v>39.8</v>
      </c>
      <c r="M827" s="474">
        <v>39.8</v>
      </c>
      <c r="N827" s="474">
        <v>38.5</v>
      </c>
      <c r="O827" s="474" t="s">
        <v>3393</v>
      </c>
      <c r="P827" s="475">
        <v>-0.0251</v>
      </c>
      <c r="Q827" s="56"/>
    </row>
    <row r="828" ht="15.75" customHeight="1">
      <c r="A828" s="403" t="s">
        <v>1179</v>
      </c>
      <c r="B828" s="404">
        <v>4545.15</v>
      </c>
      <c r="C828" s="470">
        <v>4364.83</v>
      </c>
      <c r="D828" s="470">
        <v>4557.18</v>
      </c>
      <c r="E828" s="470">
        <v>4364.83</v>
      </c>
      <c r="F828" s="471"/>
      <c r="G828" s="472">
        <v>0.0413</v>
      </c>
      <c r="J828" s="473" t="s">
        <v>1179</v>
      </c>
      <c r="K828" s="406">
        <v>39.8</v>
      </c>
      <c r="L828" s="474">
        <v>38.8</v>
      </c>
      <c r="M828" s="474">
        <v>40.0</v>
      </c>
      <c r="N828" s="474">
        <v>38.0</v>
      </c>
      <c r="O828" s="474" t="s">
        <v>3394</v>
      </c>
      <c r="P828" s="475">
        <v>0.0258</v>
      </c>
      <c r="Q828" s="56"/>
    </row>
    <row r="829" ht="15.75" customHeight="1">
      <c r="A829" s="403" t="s">
        <v>1180</v>
      </c>
      <c r="B829" s="404">
        <v>4364.83</v>
      </c>
      <c r="C829" s="470">
        <v>4307.15</v>
      </c>
      <c r="D829" s="470">
        <v>4368.34</v>
      </c>
      <c r="E829" s="470">
        <v>4307.15</v>
      </c>
      <c r="F829" s="471"/>
      <c r="G829" s="472">
        <v>0.0134</v>
      </c>
      <c r="J829" s="473" t="s">
        <v>1180</v>
      </c>
      <c r="K829" s="406">
        <v>38.8</v>
      </c>
      <c r="L829" s="474">
        <v>36.0</v>
      </c>
      <c r="M829" s="474">
        <v>39.1</v>
      </c>
      <c r="N829" s="474">
        <v>35.1</v>
      </c>
      <c r="O829" s="474" t="s">
        <v>3395</v>
      </c>
      <c r="P829" s="475">
        <v>0.0808</v>
      </c>
      <c r="Q829" s="56"/>
    </row>
    <row r="830" ht="15.75" customHeight="1">
      <c r="A830" s="403" t="s">
        <v>1181</v>
      </c>
      <c r="B830" s="404">
        <v>4307.15</v>
      </c>
      <c r="C830" s="470">
        <v>4299.1</v>
      </c>
      <c r="D830" s="470">
        <v>4327.98</v>
      </c>
      <c r="E830" s="470">
        <v>4294.33</v>
      </c>
      <c r="F830" s="471"/>
      <c r="G830" s="472">
        <v>0.0019</v>
      </c>
      <c r="J830" s="473" t="s">
        <v>1181</v>
      </c>
      <c r="K830" s="406">
        <v>35.9</v>
      </c>
      <c r="L830" s="474">
        <v>35.1</v>
      </c>
      <c r="M830" s="474">
        <v>36.0</v>
      </c>
      <c r="N830" s="474">
        <v>34.7</v>
      </c>
      <c r="O830" s="474" t="s">
        <v>3396</v>
      </c>
      <c r="P830" s="475">
        <v>0.017</v>
      </c>
      <c r="Q830" s="56"/>
    </row>
    <row r="831" ht="15.75" customHeight="1">
      <c r="A831" s="403" t="s">
        <v>1182</v>
      </c>
      <c r="B831" s="404">
        <v>4299.1</v>
      </c>
      <c r="C831" s="470">
        <v>4271.81</v>
      </c>
      <c r="D831" s="470">
        <v>4300.82</v>
      </c>
      <c r="E831" s="470">
        <v>4257.97</v>
      </c>
      <c r="F831" s="471"/>
      <c r="G831" s="472">
        <v>0.0064</v>
      </c>
      <c r="J831" s="473" t="s">
        <v>1182</v>
      </c>
      <c r="K831" s="406">
        <v>35.3</v>
      </c>
      <c r="L831" s="474">
        <v>36.0</v>
      </c>
      <c r="M831" s="474">
        <v>36.0</v>
      </c>
      <c r="N831" s="474">
        <v>34.8</v>
      </c>
      <c r="O831" s="474" t="s">
        <v>3397</v>
      </c>
      <c r="P831" s="475">
        <v>-0.0084</v>
      </c>
      <c r="Q831" s="56"/>
    </row>
    <row r="832" ht="15.75" customHeight="1">
      <c r="A832" s="403" t="s">
        <v>1183</v>
      </c>
      <c r="B832" s="404">
        <v>4271.81</v>
      </c>
      <c r="C832" s="470">
        <v>4214.42</v>
      </c>
      <c r="D832" s="470">
        <v>4273.65</v>
      </c>
      <c r="E832" s="470">
        <v>4214.42</v>
      </c>
      <c r="F832" s="471"/>
      <c r="G832" s="472">
        <v>0.0136</v>
      </c>
      <c r="J832" s="473" t="s">
        <v>1183</v>
      </c>
      <c r="K832" s="406">
        <v>35.6</v>
      </c>
      <c r="L832" s="474">
        <v>34.5</v>
      </c>
      <c r="M832" s="474">
        <v>36.3</v>
      </c>
      <c r="N832" s="474">
        <v>34.1</v>
      </c>
      <c r="O832" s="474" t="s">
        <v>3398</v>
      </c>
      <c r="P832" s="475">
        <v>0.0471</v>
      </c>
      <c r="Q832" s="56"/>
    </row>
    <row r="833" ht="15.75" customHeight="1">
      <c r="A833" s="403" t="s">
        <v>1184</v>
      </c>
      <c r="B833" s="404">
        <v>4214.42</v>
      </c>
      <c r="C833" s="470">
        <v>4171.2</v>
      </c>
      <c r="D833" s="470">
        <v>4218.49</v>
      </c>
      <c r="E833" s="470">
        <v>4169.64</v>
      </c>
      <c r="F833" s="471"/>
      <c r="G833" s="472">
        <v>0.0104</v>
      </c>
      <c r="J833" s="473" t="s">
        <v>1184</v>
      </c>
      <c r="K833" s="406">
        <v>34.0</v>
      </c>
      <c r="L833" s="474">
        <v>33.8</v>
      </c>
      <c r="M833" s="474">
        <v>34.5</v>
      </c>
      <c r="N833" s="474">
        <v>33.7</v>
      </c>
      <c r="O833" s="474" t="s">
        <v>3399</v>
      </c>
      <c r="P833" s="475">
        <v>0.0059</v>
      </c>
      <c r="Q833" s="56"/>
    </row>
    <row r="834" ht="15.75" customHeight="1">
      <c r="A834" s="403" t="s">
        <v>1185</v>
      </c>
      <c r="B834" s="404">
        <v>4171.2</v>
      </c>
      <c r="C834" s="470">
        <v>4156.54</v>
      </c>
      <c r="D834" s="470">
        <v>4176.06</v>
      </c>
      <c r="E834" s="470">
        <v>4150.2</v>
      </c>
      <c r="F834" s="471"/>
      <c r="G834" s="472">
        <v>0.0035</v>
      </c>
      <c r="J834" s="473" t="s">
        <v>1185</v>
      </c>
      <c r="K834" s="406">
        <v>33.8</v>
      </c>
      <c r="L834" s="474">
        <v>33.6</v>
      </c>
      <c r="M834" s="474">
        <v>33.8</v>
      </c>
      <c r="N834" s="474">
        <v>33.6</v>
      </c>
      <c r="O834" s="474" t="s">
        <v>3400</v>
      </c>
      <c r="P834" s="475">
        <v>0.003</v>
      </c>
      <c r="Q834" s="56"/>
    </row>
    <row r="835" ht="15.75" customHeight="1">
      <c r="A835" s="403" t="s">
        <v>1186</v>
      </c>
      <c r="B835" s="404">
        <v>4156.54</v>
      </c>
      <c r="C835" s="470">
        <v>4145.38</v>
      </c>
      <c r="D835" s="470">
        <v>4160.81</v>
      </c>
      <c r="E835" s="470">
        <v>4143.44</v>
      </c>
      <c r="F835" s="471"/>
      <c r="G835" s="472">
        <v>0.0027</v>
      </c>
      <c r="J835" s="473" t="s">
        <v>1186</v>
      </c>
      <c r="K835" s="406">
        <v>33.7</v>
      </c>
      <c r="L835" s="474">
        <v>33.8</v>
      </c>
      <c r="M835" s="474">
        <v>34.0</v>
      </c>
      <c r="N835" s="474">
        <v>33.6</v>
      </c>
      <c r="O835" s="474" t="s">
        <v>3401</v>
      </c>
      <c r="P835" s="475">
        <v>-0.003</v>
      </c>
      <c r="Q835" s="56"/>
    </row>
    <row r="836" ht="15.75" customHeight="1">
      <c r="A836" s="403" t="s">
        <v>1187</v>
      </c>
      <c r="B836" s="404">
        <v>4145.38</v>
      </c>
      <c r="C836" s="470">
        <v>4129.07</v>
      </c>
      <c r="D836" s="470">
        <v>4146.28</v>
      </c>
      <c r="E836" s="470">
        <v>4123.49</v>
      </c>
      <c r="F836" s="471"/>
      <c r="G836" s="472">
        <v>0.004</v>
      </c>
      <c r="J836" s="473" t="s">
        <v>1187</v>
      </c>
      <c r="K836" s="406">
        <v>33.8</v>
      </c>
      <c r="L836" s="474">
        <v>33.6</v>
      </c>
      <c r="M836" s="474">
        <v>33.8</v>
      </c>
      <c r="N836" s="474">
        <v>33.6</v>
      </c>
      <c r="O836" s="474" t="s">
        <v>3402</v>
      </c>
      <c r="P836" s="475">
        <v>0.006</v>
      </c>
      <c r="Q836" s="56"/>
    </row>
    <row r="837" ht="15.75" customHeight="1">
      <c r="A837" s="403" t="s">
        <v>1188</v>
      </c>
      <c r="B837" s="404">
        <v>4129.07</v>
      </c>
      <c r="C837" s="470">
        <v>4080.93</v>
      </c>
      <c r="D837" s="470">
        <v>4130.25</v>
      </c>
      <c r="E837" s="470">
        <v>4080.87</v>
      </c>
      <c r="F837" s="471"/>
      <c r="G837" s="472">
        <v>0.0118</v>
      </c>
      <c r="J837" s="473" t="s">
        <v>1188</v>
      </c>
      <c r="K837" s="406">
        <v>33.6</v>
      </c>
      <c r="L837" s="474">
        <v>33.6</v>
      </c>
      <c r="M837" s="474">
        <v>33.6</v>
      </c>
      <c r="N837" s="474">
        <v>33.6</v>
      </c>
      <c r="O837" s="474" t="s">
        <v>3403</v>
      </c>
      <c r="P837" s="475">
        <v>0.0</v>
      </c>
      <c r="Q837" s="56"/>
    </row>
    <row r="838" ht="15.75" customHeight="1">
      <c r="A838" s="403" t="s">
        <v>1189</v>
      </c>
      <c r="B838" s="404">
        <v>4080.93</v>
      </c>
      <c r="C838" s="470">
        <v>4076.79</v>
      </c>
      <c r="D838" s="470">
        <v>4081.56</v>
      </c>
      <c r="E838" s="470">
        <v>4073.81</v>
      </c>
      <c r="F838" s="471"/>
      <c r="G838" s="472">
        <v>0.001</v>
      </c>
      <c r="J838" s="473" t="s">
        <v>1189</v>
      </c>
      <c r="K838" s="406">
        <v>33.6</v>
      </c>
      <c r="L838" s="474">
        <v>33.6</v>
      </c>
      <c r="M838" s="474">
        <v>33.6</v>
      </c>
      <c r="N838" s="474">
        <v>33.6</v>
      </c>
      <c r="O838" s="474" t="s">
        <v>3404</v>
      </c>
      <c r="P838" s="475">
        <v>0.0</v>
      </c>
      <c r="Q838" s="56"/>
    </row>
    <row r="839" ht="15.75" customHeight="1">
      <c r="A839" s="403" t="s">
        <v>1190</v>
      </c>
      <c r="B839" s="404">
        <v>4076.79</v>
      </c>
      <c r="C839" s="470">
        <v>4085.79</v>
      </c>
      <c r="D839" s="470">
        <v>4088.44</v>
      </c>
      <c r="E839" s="470">
        <v>4070.93</v>
      </c>
      <c r="F839" s="471"/>
      <c r="G839" s="472">
        <v>-0.0022</v>
      </c>
      <c r="J839" s="473" t="s">
        <v>1190</v>
      </c>
      <c r="K839" s="406">
        <v>33.6</v>
      </c>
      <c r="L839" s="474">
        <v>33.6</v>
      </c>
      <c r="M839" s="474">
        <v>33.6</v>
      </c>
      <c r="N839" s="474">
        <v>33.6</v>
      </c>
      <c r="O839" s="474" t="s">
        <v>3405</v>
      </c>
      <c r="P839" s="475">
        <v>0.0</v>
      </c>
      <c r="Q839" s="56"/>
    </row>
    <row r="840" ht="15.75" customHeight="1">
      <c r="A840" s="403" t="s">
        <v>1191</v>
      </c>
      <c r="B840" s="404">
        <v>4085.79</v>
      </c>
      <c r="C840" s="470">
        <v>4074.09</v>
      </c>
      <c r="D840" s="470">
        <v>4086.83</v>
      </c>
      <c r="E840" s="470">
        <v>4069.54</v>
      </c>
      <c r="F840" s="471"/>
      <c r="G840" s="472">
        <v>0.0038</v>
      </c>
      <c r="J840" s="473" t="s">
        <v>1191</v>
      </c>
      <c r="K840" s="406">
        <v>33.6</v>
      </c>
      <c r="L840" s="474">
        <v>33.6</v>
      </c>
      <c r="M840" s="474">
        <v>33.6</v>
      </c>
      <c r="N840" s="474">
        <v>33.6</v>
      </c>
      <c r="O840" s="474" t="s">
        <v>3406</v>
      </c>
      <c r="P840" s="475">
        <v>0.0</v>
      </c>
      <c r="Q840" s="56"/>
    </row>
    <row r="841" ht="15.75" customHeight="1">
      <c r="A841" s="403" t="s">
        <v>1192</v>
      </c>
      <c r="B841" s="404">
        <v>4070.15</v>
      </c>
      <c r="C841" s="470">
        <v>4050.64</v>
      </c>
      <c r="D841" s="470">
        <v>4073.76</v>
      </c>
      <c r="E841" s="470">
        <v>4041.38</v>
      </c>
      <c r="F841" s="471"/>
      <c r="G841" s="472">
        <v>0.0048</v>
      </c>
      <c r="J841" s="473" t="s">
        <v>1192</v>
      </c>
      <c r="K841" s="406">
        <v>33.6</v>
      </c>
      <c r="L841" s="474">
        <v>33.6</v>
      </c>
      <c r="M841" s="474">
        <v>33.6</v>
      </c>
      <c r="N841" s="474">
        <v>33.6</v>
      </c>
      <c r="O841" s="474" t="s">
        <v>3407</v>
      </c>
      <c r="P841" s="475">
        <v>0.0</v>
      </c>
      <c r="Q841" s="56"/>
    </row>
    <row r="842" ht="15.75" customHeight="1">
      <c r="A842" s="403" t="s">
        <v>1193</v>
      </c>
      <c r="B842" s="404">
        <v>4050.64</v>
      </c>
      <c r="C842" s="470">
        <v>4043.97</v>
      </c>
      <c r="D842" s="470">
        <v>4051.94</v>
      </c>
      <c r="E842" s="470">
        <v>4039.58</v>
      </c>
      <c r="F842" s="471"/>
      <c r="G842" s="472">
        <v>-0.0045</v>
      </c>
      <c r="J842" s="473" t="s">
        <v>1193</v>
      </c>
      <c r="K842" s="406">
        <v>33.6</v>
      </c>
      <c r="L842" s="474">
        <v>33.6</v>
      </c>
      <c r="M842" s="474">
        <v>33.8</v>
      </c>
      <c r="N842" s="474">
        <v>33.6</v>
      </c>
      <c r="O842" s="474" t="s">
        <v>3408</v>
      </c>
      <c r="P842" s="475">
        <v>0.0</v>
      </c>
      <c r="Q842" s="56"/>
    </row>
    <row r="843" ht="15.75" customHeight="1">
      <c r="A843" s="403" t="s">
        <v>1194</v>
      </c>
      <c r="B843" s="404">
        <v>4069.11</v>
      </c>
      <c r="C843" s="470">
        <v>4068.27</v>
      </c>
      <c r="D843" s="470">
        <v>4071.75</v>
      </c>
      <c r="E843" s="470">
        <v>4058.43</v>
      </c>
      <c r="F843" s="471"/>
      <c r="G843" s="472">
        <v>-0.0024</v>
      </c>
      <c r="J843" s="473" t="s">
        <v>1194</v>
      </c>
      <c r="K843" s="406">
        <v>33.6</v>
      </c>
      <c r="L843" s="474">
        <v>33.6</v>
      </c>
      <c r="M843" s="474">
        <v>33.6</v>
      </c>
      <c r="N843" s="474">
        <v>33.6</v>
      </c>
      <c r="O843" s="474" t="s">
        <v>3409</v>
      </c>
      <c r="P843" s="475">
        <v>0.0</v>
      </c>
      <c r="Q843" s="56"/>
    </row>
    <row r="844" ht="15.75" customHeight="1">
      <c r="A844" s="403" t="s">
        <v>1195</v>
      </c>
      <c r="B844" s="404">
        <v>4079.07</v>
      </c>
      <c r="C844" s="470">
        <v>4082.14</v>
      </c>
      <c r="D844" s="470">
        <v>4088.25</v>
      </c>
      <c r="E844" s="470">
        <v>4073.42</v>
      </c>
      <c r="F844" s="471"/>
      <c r="G844" s="472">
        <v>-8.0E-4</v>
      </c>
      <c r="J844" s="473" t="s">
        <v>1195</v>
      </c>
      <c r="K844" s="406">
        <v>33.6</v>
      </c>
      <c r="L844" s="474">
        <v>33.6</v>
      </c>
      <c r="M844" s="474">
        <v>33.7</v>
      </c>
      <c r="N844" s="474">
        <v>33.6</v>
      </c>
      <c r="O844" s="474" t="s">
        <v>3410</v>
      </c>
      <c r="P844" s="475">
        <v>-0.003</v>
      </c>
      <c r="Q844" s="56"/>
    </row>
    <row r="845" ht="15.75" customHeight="1">
      <c r="A845" s="403" t="s">
        <v>1196</v>
      </c>
      <c r="B845" s="404">
        <v>4082.14</v>
      </c>
      <c r="C845" s="470">
        <v>4089.51</v>
      </c>
      <c r="D845" s="470">
        <v>4095.92</v>
      </c>
      <c r="E845" s="470">
        <v>4073.21</v>
      </c>
      <c r="F845" s="471"/>
      <c r="G845" s="472">
        <v>-0.0018</v>
      </c>
      <c r="J845" s="473" t="s">
        <v>1196</v>
      </c>
      <c r="K845" s="406">
        <v>33.7</v>
      </c>
      <c r="L845" s="474">
        <v>33.6</v>
      </c>
      <c r="M845" s="474">
        <v>34.0</v>
      </c>
      <c r="N845" s="474">
        <v>33.6</v>
      </c>
      <c r="O845" s="474" t="s">
        <v>3411</v>
      </c>
      <c r="P845" s="475">
        <v>0.003</v>
      </c>
      <c r="Q845" s="56"/>
    </row>
    <row r="846" ht="15.75" customHeight="1">
      <c r="A846" s="403" t="s">
        <v>1197</v>
      </c>
      <c r="B846" s="404">
        <v>4089.51</v>
      </c>
      <c r="C846" s="470">
        <v>4099.42</v>
      </c>
      <c r="D846" s="470">
        <v>4111.27</v>
      </c>
      <c r="E846" s="470">
        <v>4073.26</v>
      </c>
      <c r="F846" s="471"/>
      <c r="G846" s="472">
        <v>-0.0024</v>
      </c>
      <c r="J846" s="473" t="s">
        <v>1197</v>
      </c>
      <c r="K846" s="406">
        <v>33.6</v>
      </c>
      <c r="L846" s="474">
        <v>34.0</v>
      </c>
      <c r="M846" s="474">
        <v>34.3</v>
      </c>
      <c r="N846" s="474">
        <v>33.6</v>
      </c>
      <c r="O846" s="474" t="s">
        <v>3412</v>
      </c>
      <c r="P846" s="475">
        <v>-0.0088</v>
      </c>
      <c r="Q846" s="56"/>
    </row>
    <row r="847" ht="15.75" customHeight="1">
      <c r="A847" s="403" t="s">
        <v>1198</v>
      </c>
      <c r="B847" s="404">
        <v>4099.42</v>
      </c>
      <c r="C847" s="470">
        <v>4077.82</v>
      </c>
      <c r="D847" s="470">
        <v>4102.75</v>
      </c>
      <c r="E847" s="470">
        <v>4077.82</v>
      </c>
      <c r="F847" s="471"/>
      <c r="G847" s="472">
        <v>0.0093</v>
      </c>
      <c r="J847" s="473" t="s">
        <v>1198</v>
      </c>
      <c r="K847" s="406">
        <v>33.9</v>
      </c>
      <c r="L847" s="474">
        <v>33.6</v>
      </c>
      <c r="M847" s="474">
        <v>34.0</v>
      </c>
      <c r="N847" s="474">
        <v>33.6</v>
      </c>
      <c r="O847" s="474" t="s">
        <v>3413</v>
      </c>
      <c r="P847" s="475">
        <v>0.0089</v>
      </c>
      <c r="Q847" s="56"/>
    </row>
    <row r="848" ht="15.75" customHeight="1">
      <c r="A848" s="403" t="s">
        <v>1199</v>
      </c>
      <c r="B848" s="404">
        <v>4061.56</v>
      </c>
      <c r="C848" s="470">
        <v>4034.65</v>
      </c>
      <c r="D848" s="470">
        <v>4063.23</v>
      </c>
      <c r="E848" s="470">
        <v>4034.65</v>
      </c>
      <c r="F848" s="471"/>
      <c r="G848" s="472">
        <v>0.0067</v>
      </c>
      <c r="J848" s="473" t="s">
        <v>1199</v>
      </c>
      <c r="K848" s="406">
        <v>33.6</v>
      </c>
      <c r="L848" s="474">
        <v>33.6</v>
      </c>
      <c r="M848" s="474">
        <v>34.3</v>
      </c>
      <c r="N848" s="474">
        <v>33.6</v>
      </c>
      <c r="O848" s="474" t="s">
        <v>3414</v>
      </c>
      <c r="P848" s="475">
        <v>0.0</v>
      </c>
      <c r="Q848" s="56"/>
    </row>
    <row r="849" ht="15.75" customHeight="1">
      <c r="A849" s="403" t="s">
        <v>1200</v>
      </c>
      <c r="B849" s="404">
        <v>4034.65</v>
      </c>
      <c r="C849" s="470">
        <v>4001.81</v>
      </c>
      <c r="D849" s="470">
        <v>4037.77</v>
      </c>
      <c r="E849" s="470">
        <v>4001.81</v>
      </c>
      <c r="F849" s="471"/>
      <c r="G849" s="472">
        <v>0.0082</v>
      </c>
      <c r="J849" s="473" t="s">
        <v>1200</v>
      </c>
      <c r="K849" s="406">
        <v>33.6</v>
      </c>
      <c r="L849" s="474">
        <v>33.6</v>
      </c>
      <c r="M849" s="474">
        <v>33.6</v>
      </c>
      <c r="N849" s="474">
        <v>33.6</v>
      </c>
      <c r="O849" s="474" t="s">
        <v>3415</v>
      </c>
      <c r="P849" s="475">
        <v>0.0</v>
      </c>
      <c r="Q849" s="56"/>
    </row>
    <row r="850" ht="15.75" customHeight="1">
      <c r="A850" s="403" t="s">
        <v>1201</v>
      </c>
      <c r="B850" s="404">
        <v>4001.81</v>
      </c>
      <c r="C850" s="470">
        <v>3994.65</v>
      </c>
      <c r="D850" s="470">
        <v>4003.71</v>
      </c>
      <c r="E850" s="470">
        <v>3994.65</v>
      </c>
      <c r="F850" s="471"/>
      <c r="G850" s="472">
        <v>0.0018</v>
      </c>
      <c r="J850" s="473" t="s">
        <v>1201</v>
      </c>
      <c r="K850" s="406">
        <v>33.6</v>
      </c>
      <c r="L850" s="474">
        <v>33.6</v>
      </c>
      <c r="M850" s="474">
        <v>33.6</v>
      </c>
      <c r="N850" s="474">
        <v>33.6</v>
      </c>
      <c r="O850" s="474" t="s">
        <v>3416</v>
      </c>
      <c r="P850" s="475">
        <v>0.0</v>
      </c>
      <c r="Q850" s="56"/>
    </row>
    <row r="851" ht="15.75" customHeight="1">
      <c r="A851" s="403" t="s">
        <v>1202</v>
      </c>
      <c r="B851" s="404">
        <v>3981.52</v>
      </c>
      <c r="C851" s="470">
        <v>3986.73</v>
      </c>
      <c r="D851" s="470">
        <v>3986.73</v>
      </c>
      <c r="E851" s="470">
        <v>3977.1</v>
      </c>
      <c r="F851" s="471"/>
      <c r="G851" s="472">
        <v>-0.0013</v>
      </c>
      <c r="J851" s="473" t="s">
        <v>1202</v>
      </c>
      <c r="K851" s="406">
        <v>33.6</v>
      </c>
      <c r="L851" s="474">
        <v>33.6</v>
      </c>
      <c r="M851" s="474">
        <v>33.6</v>
      </c>
      <c r="N851" s="474">
        <v>33.6</v>
      </c>
      <c r="O851" s="474" t="s">
        <v>3417</v>
      </c>
      <c r="P851" s="475">
        <v>0.0</v>
      </c>
      <c r="Q851" s="56"/>
    </row>
    <row r="852" ht="15.75" customHeight="1">
      <c r="A852" s="403" t="s">
        <v>1203</v>
      </c>
      <c r="B852" s="404">
        <v>3986.73</v>
      </c>
      <c r="C852" s="470">
        <v>3989.08</v>
      </c>
      <c r="D852" s="470">
        <v>3989.08</v>
      </c>
      <c r="E852" s="470">
        <v>3978.92</v>
      </c>
      <c r="F852" s="471"/>
      <c r="G852" s="472">
        <v>-6.0E-4</v>
      </c>
      <c r="J852" s="473" t="s">
        <v>1203</v>
      </c>
      <c r="K852" s="406">
        <v>33.6</v>
      </c>
      <c r="L852" s="474">
        <v>33.6</v>
      </c>
      <c r="M852" s="474">
        <v>33.6</v>
      </c>
      <c r="N852" s="474">
        <v>33.6</v>
      </c>
      <c r="O852" s="474" t="s">
        <v>2789</v>
      </c>
      <c r="P852" s="475">
        <v>0.0</v>
      </c>
      <c r="Q852" s="56"/>
    </row>
    <row r="853" ht="15.75" customHeight="1">
      <c r="A853" s="403" t="s">
        <v>1204</v>
      </c>
      <c r="B853" s="404">
        <v>3989.08</v>
      </c>
      <c r="C853" s="470">
        <v>3981.64</v>
      </c>
      <c r="D853" s="470">
        <v>3989.53</v>
      </c>
      <c r="E853" s="470">
        <v>3979.72</v>
      </c>
      <c r="F853" s="471"/>
      <c r="G853" s="472">
        <v>0.0019</v>
      </c>
      <c r="J853" s="473" t="s">
        <v>1204</v>
      </c>
      <c r="K853" s="406">
        <v>33.6</v>
      </c>
      <c r="L853" s="474">
        <v>33.6</v>
      </c>
      <c r="M853" s="474">
        <v>33.6</v>
      </c>
      <c r="N853" s="474">
        <v>33.6</v>
      </c>
      <c r="O853" s="474" t="s">
        <v>3418</v>
      </c>
      <c r="P853" s="475">
        <v>0.0</v>
      </c>
      <c r="Q853" s="56"/>
    </row>
    <row r="854" ht="15.75" customHeight="1">
      <c r="A854" s="403" t="s">
        <v>1205</v>
      </c>
      <c r="B854" s="404">
        <v>3981.64</v>
      </c>
      <c r="C854" s="470">
        <v>3974.22</v>
      </c>
      <c r="D854" s="470">
        <v>3983.06</v>
      </c>
      <c r="E854" s="470">
        <v>3974.22</v>
      </c>
      <c r="F854" s="471"/>
      <c r="G854" s="472">
        <v>0.0019</v>
      </c>
      <c r="J854" s="473" t="s">
        <v>1205</v>
      </c>
      <c r="K854" s="406">
        <v>33.6</v>
      </c>
      <c r="L854" s="474">
        <v>33.6</v>
      </c>
      <c r="M854" s="474">
        <v>33.6</v>
      </c>
      <c r="N854" s="474">
        <v>33.6</v>
      </c>
      <c r="O854" s="474" t="s">
        <v>3419</v>
      </c>
      <c r="P854" s="475">
        <v>0.0</v>
      </c>
      <c r="Q854" s="56"/>
    </row>
    <row r="855" ht="15.75" customHeight="1">
      <c r="A855" s="403" t="s">
        <v>1206</v>
      </c>
      <c r="B855" s="404">
        <v>3974.22</v>
      </c>
      <c r="C855" s="470">
        <v>3969.28</v>
      </c>
      <c r="D855" s="470">
        <v>3976.14</v>
      </c>
      <c r="E855" s="470">
        <v>3965.55</v>
      </c>
      <c r="F855" s="471"/>
      <c r="G855" s="472">
        <v>0.0012</v>
      </c>
      <c r="J855" s="473" t="s">
        <v>1206</v>
      </c>
      <c r="K855" s="406">
        <v>33.6</v>
      </c>
      <c r="L855" s="474">
        <v>33.6</v>
      </c>
      <c r="M855" s="474">
        <v>33.6</v>
      </c>
      <c r="N855" s="474">
        <v>33.6</v>
      </c>
      <c r="O855" s="474" t="s">
        <v>2843</v>
      </c>
      <c r="P855" s="475">
        <v>0.0</v>
      </c>
      <c r="Q855" s="56"/>
    </row>
    <row r="856" ht="15.75" customHeight="1">
      <c r="A856" s="403" t="s">
        <v>1207</v>
      </c>
      <c r="B856" s="404">
        <v>3969.28</v>
      </c>
      <c r="C856" s="470">
        <v>3964.83</v>
      </c>
      <c r="D856" s="470">
        <v>3970.22</v>
      </c>
      <c r="E856" s="470">
        <v>3964.83</v>
      </c>
      <c r="F856" s="471"/>
      <c r="G856" s="472">
        <v>0.0011</v>
      </c>
      <c r="J856" s="473" t="s">
        <v>1207</v>
      </c>
      <c r="K856" s="406">
        <v>33.6</v>
      </c>
      <c r="L856" s="474">
        <v>33.6</v>
      </c>
      <c r="M856" s="474">
        <v>33.6</v>
      </c>
      <c r="N856" s="474">
        <v>33.6</v>
      </c>
      <c r="O856" s="474" t="s">
        <v>3420</v>
      </c>
      <c r="P856" s="475">
        <v>0.0</v>
      </c>
      <c r="Q856" s="56"/>
    </row>
    <row r="857" ht="15.75" customHeight="1">
      <c r="A857" s="403" t="s">
        <v>1208</v>
      </c>
      <c r="B857" s="404">
        <v>3964.83</v>
      </c>
      <c r="C857" s="470">
        <v>3963.35</v>
      </c>
      <c r="D857" s="470">
        <v>3966.34</v>
      </c>
      <c r="E857" s="470">
        <v>3961.56</v>
      </c>
      <c r="F857" s="471"/>
      <c r="G857" s="472">
        <v>4.0E-4</v>
      </c>
      <c r="J857" s="473" t="s">
        <v>3421</v>
      </c>
      <c r="K857" s="406">
        <v>33.6</v>
      </c>
      <c r="L857" s="474">
        <v>33.6</v>
      </c>
      <c r="M857" s="474">
        <v>33.6</v>
      </c>
      <c r="N857" s="474">
        <v>33.6</v>
      </c>
      <c r="O857" s="474" t="s">
        <v>3422</v>
      </c>
      <c r="P857" s="475">
        <v>0.0</v>
      </c>
      <c r="Q857" s="56"/>
    </row>
    <row r="858" ht="15.75" customHeight="1">
      <c r="A858" s="403" t="s">
        <v>1209</v>
      </c>
      <c r="B858" s="404">
        <v>3962.04</v>
      </c>
      <c r="C858" s="470">
        <v>3962.98</v>
      </c>
      <c r="D858" s="470">
        <v>3963.7</v>
      </c>
      <c r="E858" s="470">
        <v>3959.9</v>
      </c>
      <c r="F858" s="471"/>
      <c r="G858" s="472">
        <v>-2.0E-4</v>
      </c>
      <c r="J858" s="473" t="s">
        <v>1209</v>
      </c>
      <c r="K858" s="406">
        <v>33.6</v>
      </c>
      <c r="L858" s="474">
        <v>33.6</v>
      </c>
      <c r="M858" s="474">
        <v>33.6</v>
      </c>
      <c r="N858" s="474">
        <v>33.6</v>
      </c>
      <c r="O858" s="474" t="s">
        <v>2764</v>
      </c>
      <c r="P858" s="475">
        <v>0.0</v>
      </c>
      <c r="Q858" s="56"/>
    </row>
    <row r="859" ht="15.75" customHeight="1">
      <c r="A859" s="403" t="s">
        <v>1210</v>
      </c>
      <c r="B859" s="404">
        <v>3962.98</v>
      </c>
      <c r="C859" s="470">
        <v>3960.57</v>
      </c>
      <c r="D859" s="470">
        <v>3963.14</v>
      </c>
      <c r="E859" s="470">
        <v>3959.66</v>
      </c>
      <c r="F859" s="471"/>
      <c r="G859" s="472">
        <v>6.0E-4</v>
      </c>
      <c r="J859" s="473" t="s">
        <v>1210</v>
      </c>
      <c r="K859" s="406">
        <v>33.6</v>
      </c>
      <c r="L859" s="474">
        <v>33.6</v>
      </c>
      <c r="M859" s="474">
        <v>33.6</v>
      </c>
      <c r="N859" s="474">
        <v>33.6</v>
      </c>
      <c r="O859" s="474" t="s">
        <v>3423</v>
      </c>
      <c r="P859" s="475">
        <v>0.0</v>
      </c>
      <c r="Q859" s="56"/>
    </row>
    <row r="860" ht="15.75" customHeight="1">
      <c r="A860" s="403" t="s">
        <v>1211</v>
      </c>
      <c r="B860" s="404">
        <v>3960.57</v>
      </c>
      <c r="C860" s="470">
        <v>3961.9</v>
      </c>
      <c r="D860" s="470">
        <v>3961.9</v>
      </c>
      <c r="E860" s="470">
        <v>3958.16</v>
      </c>
      <c r="F860" s="471"/>
      <c r="G860" s="472">
        <v>-3.0E-4</v>
      </c>
      <c r="J860" s="473" t="s">
        <v>1211</v>
      </c>
      <c r="K860" s="406">
        <v>33.6</v>
      </c>
      <c r="L860" s="474">
        <v>33.6</v>
      </c>
      <c r="M860" s="474">
        <v>33.6</v>
      </c>
      <c r="N860" s="474">
        <v>33.6</v>
      </c>
      <c r="O860" s="474" t="s">
        <v>2830</v>
      </c>
      <c r="P860" s="475">
        <v>0.0</v>
      </c>
      <c r="Q860" s="56"/>
    </row>
    <row r="861" ht="15.75" customHeight="1">
      <c r="A861" s="403" t="s">
        <v>1212</v>
      </c>
      <c r="B861" s="404">
        <v>3961.9</v>
      </c>
      <c r="C861" s="470">
        <v>3960.65</v>
      </c>
      <c r="D861" s="470">
        <v>3963.92</v>
      </c>
      <c r="E861" s="470">
        <v>3958.33</v>
      </c>
      <c r="F861" s="471"/>
      <c r="G861" s="472">
        <v>3.0E-4</v>
      </c>
      <c r="J861" s="473" t="s">
        <v>1212</v>
      </c>
      <c r="K861" s="406">
        <v>33.6</v>
      </c>
      <c r="L861" s="474">
        <v>33.6</v>
      </c>
      <c r="M861" s="474">
        <v>33.6</v>
      </c>
      <c r="N861" s="474">
        <v>33.6</v>
      </c>
      <c r="O861" s="474" t="s">
        <v>3424</v>
      </c>
      <c r="P861" s="475">
        <v>0.0</v>
      </c>
      <c r="Q861" s="56"/>
    </row>
    <row r="862" ht="15.75" customHeight="1">
      <c r="A862" s="403" t="s">
        <v>1213</v>
      </c>
      <c r="B862" s="404">
        <v>3960.65</v>
      </c>
      <c r="C862" s="470">
        <v>3958.36</v>
      </c>
      <c r="D862" s="470">
        <v>3963.62</v>
      </c>
      <c r="E862" s="470">
        <v>3954.32</v>
      </c>
      <c r="F862" s="471"/>
      <c r="G862" s="472">
        <v>6.0E-4</v>
      </c>
      <c r="J862" s="473" t="s">
        <v>1213</v>
      </c>
      <c r="K862" s="406">
        <v>33.6</v>
      </c>
      <c r="L862" s="474">
        <v>33.6</v>
      </c>
      <c r="M862" s="474">
        <v>33.6</v>
      </c>
      <c r="N862" s="474">
        <v>33.6</v>
      </c>
      <c r="O862" s="474" t="s">
        <v>3425</v>
      </c>
      <c r="P862" s="475">
        <v>0.0</v>
      </c>
      <c r="Q862" s="56"/>
    </row>
    <row r="863" ht="15.75" customHeight="1">
      <c r="A863" s="403" t="s">
        <v>1214</v>
      </c>
      <c r="B863" s="404">
        <v>3958.36</v>
      </c>
      <c r="C863" s="470">
        <v>3964.28</v>
      </c>
      <c r="D863" s="470">
        <v>3964.28</v>
      </c>
      <c r="E863" s="470">
        <v>3957.92</v>
      </c>
      <c r="F863" s="471"/>
      <c r="G863" s="472">
        <v>-0.0015</v>
      </c>
      <c r="J863" s="473" t="s">
        <v>1214</v>
      </c>
      <c r="K863" s="406">
        <v>33.6</v>
      </c>
      <c r="L863" s="474">
        <v>33.6</v>
      </c>
      <c r="M863" s="474">
        <v>33.6</v>
      </c>
      <c r="N863" s="474">
        <v>33.6</v>
      </c>
      <c r="O863" s="474" t="s">
        <v>2748</v>
      </c>
      <c r="P863" s="475">
        <v>0.0</v>
      </c>
      <c r="Q863" s="56"/>
    </row>
    <row r="864" ht="15.75" customHeight="1">
      <c r="A864" s="403" t="s">
        <v>1215</v>
      </c>
      <c r="B864" s="404">
        <v>3964.28</v>
      </c>
      <c r="C864" s="470">
        <v>3967.31</v>
      </c>
      <c r="D864" s="470">
        <v>3971.13</v>
      </c>
      <c r="E864" s="470">
        <v>3962.93</v>
      </c>
      <c r="F864" s="471"/>
      <c r="G864" s="472">
        <v>-8.0E-4</v>
      </c>
      <c r="J864" s="473" t="s">
        <v>1215</v>
      </c>
      <c r="K864" s="406">
        <v>33.6</v>
      </c>
      <c r="L864" s="474">
        <v>33.6</v>
      </c>
      <c r="M864" s="474">
        <v>33.6</v>
      </c>
      <c r="N864" s="474">
        <v>33.6</v>
      </c>
      <c r="O864" s="474" t="s">
        <v>3426</v>
      </c>
      <c r="P864" s="475">
        <v>0.0</v>
      </c>
      <c r="Q864" s="56"/>
    </row>
    <row r="865" ht="15.75" customHeight="1">
      <c r="A865" s="403" t="s">
        <v>1216</v>
      </c>
      <c r="B865" s="404">
        <v>3967.31</v>
      </c>
      <c r="C865" s="470">
        <v>3968.26</v>
      </c>
      <c r="D865" s="470">
        <v>3969.47</v>
      </c>
      <c r="E865" s="470">
        <v>3963.62</v>
      </c>
      <c r="F865" s="471"/>
      <c r="G865" s="472">
        <v>1.0E-4</v>
      </c>
      <c r="J865" s="473" t="s">
        <v>1216</v>
      </c>
      <c r="K865" s="406">
        <v>33.6</v>
      </c>
      <c r="L865" s="474">
        <v>33.6</v>
      </c>
      <c r="M865" s="474">
        <v>33.6</v>
      </c>
      <c r="N865" s="474">
        <v>33.6</v>
      </c>
      <c r="O865" s="474" t="s">
        <v>3427</v>
      </c>
      <c r="P865" s="475">
        <v>0.0</v>
      </c>
      <c r="Q865" s="56"/>
    </row>
    <row r="866" ht="15.75" customHeight="1">
      <c r="A866" s="403" t="s">
        <v>1217</v>
      </c>
      <c r="B866" s="404">
        <v>3966.75</v>
      </c>
      <c r="C866" s="470">
        <v>3962.37</v>
      </c>
      <c r="D866" s="470">
        <v>3967.97</v>
      </c>
      <c r="E866" s="470">
        <v>3959.59</v>
      </c>
      <c r="F866" s="471"/>
      <c r="G866" s="472">
        <v>0.0011</v>
      </c>
      <c r="J866" s="473" t="s">
        <v>1217</v>
      </c>
      <c r="K866" s="406">
        <v>33.6</v>
      </c>
      <c r="L866" s="474">
        <v>33.6</v>
      </c>
      <c r="M866" s="474">
        <v>33.6</v>
      </c>
      <c r="N866" s="474">
        <v>33.6</v>
      </c>
      <c r="O866" s="474" t="s">
        <v>2758</v>
      </c>
      <c r="P866" s="475">
        <v>0.0</v>
      </c>
      <c r="Q866" s="56"/>
    </row>
    <row r="867" ht="15.75" customHeight="1">
      <c r="A867" s="403" t="s">
        <v>1218</v>
      </c>
      <c r="B867" s="404">
        <v>3962.37</v>
      </c>
      <c r="C867" s="470">
        <v>3956.1</v>
      </c>
      <c r="D867" s="470">
        <v>3962.37</v>
      </c>
      <c r="E867" s="470">
        <v>3956.1</v>
      </c>
      <c r="F867" s="471"/>
      <c r="G867" s="472">
        <v>0.0016</v>
      </c>
      <c r="J867" s="473" t="s">
        <v>1218</v>
      </c>
      <c r="K867" s="406">
        <v>33.6</v>
      </c>
      <c r="L867" s="474">
        <v>33.6</v>
      </c>
      <c r="M867" s="474">
        <v>33.6</v>
      </c>
      <c r="N867" s="474">
        <v>33.6</v>
      </c>
      <c r="O867" s="474" t="s">
        <v>3428</v>
      </c>
      <c r="P867" s="475">
        <v>0.0</v>
      </c>
      <c r="Q867" s="56"/>
    </row>
    <row r="868" ht="15.75" customHeight="1">
      <c r="A868" s="403" t="s">
        <v>1219</v>
      </c>
      <c r="B868" s="404">
        <v>3956.1</v>
      </c>
      <c r="C868" s="470">
        <v>3961.51</v>
      </c>
      <c r="D868" s="470">
        <v>3961.61</v>
      </c>
      <c r="E868" s="470">
        <v>3955.71</v>
      </c>
      <c r="F868" s="471"/>
      <c r="G868" s="472">
        <v>-0.0014</v>
      </c>
      <c r="J868" s="473" t="s">
        <v>1219</v>
      </c>
      <c r="K868" s="406">
        <v>33.6</v>
      </c>
      <c r="L868" s="474">
        <v>33.6</v>
      </c>
      <c r="M868" s="474">
        <v>33.6</v>
      </c>
      <c r="N868" s="474">
        <v>33.6</v>
      </c>
      <c r="O868" s="474" t="s">
        <v>2778</v>
      </c>
      <c r="P868" s="475">
        <v>0.0</v>
      </c>
      <c r="Q868" s="56"/>
    </row>
    <row r="869" ht="15.75" customHeight="1">
      <c r="A869" s="403" t="s">
        <v>1220</v>
      </c>
      <c r="B869" s="404">
        <v>3961.51</v>
      </c>
      <c r="C869" s="470">
        <v>3953.38</v>
      </c>
      <c r="D869" s="470">
        <v>3962.69</v>
      </c>
      <c r="E869" s="470">
        <v>3953.38</v>
      </c>
      <c r="F869" s="471"/>
      <c r="G869" s="472">
        <v>0.0021</v>
      </c>
      <c r="J869" s="473" t="s">
        <v>1220</v>
      </c>
      <c r="K869" s="406">
        <v>33.6</v>
      </c>
      <c r="L869" s="474">
        <v>33.6</v>
      </c>
      <c r="M869" s="474">
        <v>33.6</v>
      </c>
      <c r="N869" s="474">
        <v>33.6</v>
      </c>
      <c r="O869" s="474" t="s">
        <v>3429</v>
      </c>
      <c r="P869" s="475">
        <v>0.0</v>
      </c>
      <c r="Q869" s="56"/>
    </row>
    <row r="870" ht="15.75" customHeight="1">
      <c r="A870" s="403" t="s">
        <v>1221</v>
      </c>
      <c r="B870" s="404">
        <v>3953.38</v>
      </c>
      <c r="C870" s="470">
        <v>3963.4</v>
      </c>
      <c r="D870" s="470">
        <v>3963.4</v>
      </c>
      <c r="E870" s="470">
        <v>3952.47</v>
      </c>
      <c r="F870" s="471"/>
      <c r="G870" s="472">
        <v>-0.0025</v>
      </c>
      <c r="J870" s="473" t="s">
        <v>1221</v>
      </c>
      <c r="K870" s="406">
        <v>33.6</v>
      </c>
      <c r="L870" s="474">
        <v>33.6</v>
      </c>
      <c r="M870" s="474">
        <v>33.6</v>
      </c>
      <c r="N870" s="474">
        <v>33.6</v>
      </c>
      <c r="O870" s="474" t="s">
        <v>3430</v>
      </c>
      <c r="P870" s="475">
        <v>0.0</v>
      </c>
      <c r="Q870" s="56"/>
    </row>
    <row r="871" ht="15.75" customHeight="1">
      <c r="A871" s="403" t="s">
        <v>1222</v>
      </c>
      <c r="B871" s="404">
        <v>3963.4</v>
      </c>
      <c r="C871" s="470">
        <v>3969.58</v>
      </c>
      <c r="D871" s="470">
        <v>3973.25</v>
      </c>
      <c r="E871" s="470">
        <v>3961.8</v>
      </c>
      <c r="F871" s="471"/>
      <c r="G871" s="472">
        <v>-0.0016</v>
      </c>
      <c r="J871" s="473" t="s">
        <v>1222</v>
      </c>
      <c r="K871" s="406">
        <v>33.6</v>
      </c>
      <c r="L871" s="474">
        <v>33.6</v>
      </c>
      <c r="M871" s="474">
        <v>33.6</v>
      </c>
      <c r="N871" s="474">
        <v>33.6</v>
      </c>
      <c r="O871" s="474" t="s">
        <v>3431</v>
      </c>
      <c r="P871" s="475">
        <v>0.0</v>
      </c>
      <c r="Q871" s="56"/>
    </row>
    <row r="872" ht="15.75" customHeight="1">
      <c r="A872" s="403" t="s">
        <v>1223</v>
      </c>
      <c r="B872" s="404">
        <v>3969.58</v>
      </c>
      <c r="C872" s="470">
        <v>3999.49</v>
      </c>
      <c r="D872" s="470">
        <v>3999.49</v>
      </c>
      <c r="E872" s="470">
        <v>3965.27</v>
      </c>
      <c r="F872" s="471"/>
      <c r="G872" s="472">
        <v>-0.0075</v>
      </c>
      <c r="J872" s="473" t="s">
        <v>1223</v>
      </c>
      <c r="K872" s="406">
        <v>33.6</v>
      </c>
      <c r="L872" s="474">
        <v>33.6</v>
      </c>
      <c r="M872" s="474">
        <v>33.6</v>
      </c>
      <c r="N872" s="474">
        <v>33.6</v>
      </c>
      <c r="O872" s="474" t="s">
        <v>3432</v>
      </c>
      <c r="P872" s="475">
        <v>0.0</v>
      </c>
      <c r="Q872" s="56"/>
    </row>
    <row r="873" ht="15.75" customHeight="1">
      <c r="A873" s="403" t="s">
        <v>1224</v>
      </c>
      <c r="B873" s="404">
        <v>3999.49</v>
      </c>
      <c r="C873" s="470">
        <v>4060.44</v>
      </c>
      <c r="D873" s="470">
        <v>4102.76</v>
      </c>
      <c r="E873" s="470">
        <v>3991.79</v>
      </c>
      <c r="F873" s="471"/>
      <c r="G873" s="472">
        <v>-0.015</v>
      </c>
      <c r="J873" s="473" t="s">
        <v>1224</v>
      </c>
      <c r="K873" s="406">
        <v>33.6</v>
      </c>
      <c r="L873" s="474">
        <v>33.6</v>
      </c>
      <c r="M873" s="474">
        <v>33.6</v>
      </c>
      <c r="N873" s="474">
        <v>33.6</v>
      </c>
      <c r="O873" s="474" t="s">
        <v>2869</v>
      </c>
      <c r="P873" s="475">
        <v>0.0</v>
      </c>
      <c r="Q873" s="56"/>
    </row>
    <row r="874" ht="15.75" customHeight="1">
      <c r="A874" s="403" t="s">
        <v>1225</v>
      </c>
      <c r="B874" s="404">
        <v>4060.44</v>
      </c>
      <c r="C874" s="470">
        <v>4008.28</v>
      </c>
      <c r="D874" s="470">
        <v>4060.44</v>
      </c>
      <c r="E874" s="470">
        <v>3998.43</v>
      </c>
      <c r="F874" s="471"/>
      <c r="G874" s="472">
        <v>0.013</v>
      </c>
      <c r="J874" s="473" t="s">
        <v>1225</v>
      </c>
      <c r="K874" s="406">
        <v>33.6</v>
      </c>
      <c r="L874" s="474">
        <v>33.6</v>
      </c>
      <c r="M874" s="474">
        <v>33.6</v>
      </c>
      <c r="N874" s="474">
        <v>33.6</v>
      </c>
      <c r="O874" s="474" t="s">
        <v>3433</v>
      </c>
      <c r="P874" s="475">
        <v>0.0</v>
      </c>
      <c r="Q874" s="56"/>
    </row>
    <row r="875" ht="15.75" customHeight="1">
      <c r="A875" s="403" t="s">
        <v>1226</v>
      </c>
      <c r="B875" s="404">
        <v>4008.28</v>
      </c>
      <c r="C875" s="470">
        <v>4008.28</v>
      </c>
      <c r="D875" s="470">
        <v>4008.28</v>
      </c>
      <c r="E875" s="470">
        <v>4008.28</v>
      </c>
      <c r="F875" s="471"/>
      <c r="G875" s="472">
        <v>0.0</v>
      </c>
      <c r="J875" s="473" t="s">
        <v>1226</v>
      </c>
      <c r="K875" s="406">
        <v>33.6</v>
      </c>
      <c r="L875" s="474">
        <v>33.6</v>
      </c>
      <c r="M875" s="474">
        <v>33.6</v>
      </c>
      <c r="N875" s="474">
        <v>33.6</v>
      </c>
      <c r="O875" s="474" t="s">
        <v>3434</v>
      </c>
      <c r="P875" s="475">
        <v>0.0</v>
      </c>
      <c r="Q875" s="56"/>
    </row>
    <row r="876" ht="15.75" customHeight="1">
      <c r="A876" s="403" t="s">
        <v>1227</v>
      </c>
      <c r="B876" s="404">
        <v>4008.28</v>
      </c>
      <c r="C876" s="470">
        <v>3976.56</v>
      </c>
      <c r="D876" s="470">
        <v>4013.75</v>
      </c>
      <c r="E876" s="470">
        <v>3976.56</v>
      </c>
      <c r="F876" s="471"/>
      <c r="G876" s="472">
        <v>0.008</v>
      </c>
      <c r="J876" s="473" t="s">
        <v>1227</v>
      </c>
      <c r="K876" s="406">
        <v>33.6</v>
      </c>
      <c r="L876" s="474">
        <v>33.6</v>
      </c>
      <c r="M876" s="474">
        <v>33.6</v>
      </c>
      <c r="N876" s="474">
        <v>33.6</v>
      </c>
      <c r="O876" s="474" t="s">
        <v>3434</v>
      </c>
      <c r="P876" s="475">
        <v>0.0</v>
      </c>
      <c r="Q876" s="56"/>
    </row>
    <row r="877" ht="15.75" customHeight="1">
      <c r="A877" s="403" t="s">
        <v>1228</v>
      </c>
      <c r="B877" s="404">
        <v>3976.56</v>
      </c>
      <c r="C877" s="470">
        <v>3984.75</v>
      </c>
      <c r="D877" s="470">
        <v>3985.72</v>
      </c>
      <c r="E877" s="470">
        <v>3962.76</v>
      </c>
      <c r="F877" s="471"/>
      <c r="G877" s="472">
        <v>-0.0021</v>
      </c>
      <c r="J877" s="473" t="s">
        <v>1228</v>
      </c>
      <c r="K877" s="406">
        <v>33.6</v>
      </c>
      <c r="L877" s="474">
        <v>33.6</v>
      </c>
      <c r="M877" s="474">
        <v>33.6</v>
      </c>
      <c r="N877" s="474">
        <v>33.6</v>
      </c>
      <c r="O877" s="474" t="s">
        <v>3435</v>
      </c>
      <c r="P877" s="475">
        <v>0.0</v>
      </c>
      <c r="Q877" s="56"/>
    </row>
    <row r="878" ht="15.75" customHeight="1">
      <c r="A878" s="403" t="s">
        <v>1229</v>
      </c>
      <c r="B878" s="404">
        <v>3984.75</v>
      </c>
      <c r="C878" s="470">
        <v>3960.17</v>
      </c>
      <c r="D878" s="470">
        <v>3987.17</v>
      </c>
      <c r="E878" s="470">
        <v>3960.17</v>
      </c>
      <c r="F878" s="471"/>
      <c r="G878" s="472">
        <v>0.0062</v>
      </c>
      <c r="J878" s="473" t="s">
        <v>1229</v>
      </c>
      <c r="K878" s="406">
        <v>33.6</v>
      </c>
      <c r="L878" s="474">
        <v>33.6</v>
      </c>
      <c r="M878" s="474">
        <v>33.6</v>
      </c>
      <c r="N878" s="474">
        <v>33.6</v>
      </c>
      <c r="O878" s="474" t="s">
        <v>3436</v>
      </c>
      <c r="P878" s="475">
        <v>0.0</v>
      </c>
      <c r="Q878" s="56"/>
    </row>
    <row r="879" ht="15.75" customHeight="1">
      <c r="A879" s="403" t="s">
        <v>1230</v>
      </c>
      <c r="B879" s="404">
        <v>3960.17</v>
      </c>
      <c r="C879" s="470">
        <v>3974.96</v>
      </c>
      <c r="D879" s="470">
        <v>3980.14</v>
      </c>
      <c r="E879" s="470">
        <v>3949.8</v>
      </c>
      <c r="F879" s="471"/>
      <c r="G879" s="472">
        <v>-0.0037</v>
      </c>
      <c r="J879" s="473" t="s">
        <v>1230</v>
      </c>
      <c r="K879" s="406">
        <v>33.6</v>
      </c>
      <c r="L879" s="474">
        <v>34.9</v>
      </c>
      <c r="M879" s="474">
        <v>34.9</v>
      </c>
      <c r="N879" s="474">
        <v>33.6</v>
      </c>
      <c r="O879" s="474" t="s">
        <v>3437</v>
      </c>
      <c r="P879" s="475">
        <v>-0.0372</v>
      </c>
      <c r="Q879" s="56"/>
    </row>
    <row r="880" ht="15.75" customHeight="1">
      <c r="A880" s="403" t="s">
        <v>1231</v>
      </c>
      <c r="B880" s="404">
        <v>3974.96</v>
      </c>
      <c r="C880" s="470">
        <v>3603.95</v>
      </c>
      <c r="D880" s="470">
        <v>3976.23</v>
      </c>
      <c r="E880" s="470">
        <v>3603.95</v>
      </c>
      <c r="F880" s="471"/>
      <c r="G880" s="472">
        <v>0.1029</v>
      </c>
      <c r="J880" s="473" t="s">
        <v>1231</v>
      </c>
      <c r="K880" s="406">
        <v>34.9</v>
      </c>
      <c r="L880" s="474">
        <v>34.9</v>
      </c>
      <c r="M880" s="474">
        <v>34.9</v>
      </c>
      <c r="N880" s="474">
        <v>34.9</v>
      </c>
      <c r="O880" s="474" t="s">
        <v>2839</v>
      </c>
      <c r="P880" s="475">
        <v>0.1186</v>
      </c>
      <c r="Q880" s="56"/>
    </row>
    <row r="881" ht="15.75" customHeight="1">
      <c r="A881" s="403" t="s">
        <v>1232</v>
      </c>
      <c r="B881" s="404">
        <v>3603.95</v>
      </c>
      <c r="C881" s="470">
        <v>3838.84</v>
      </c>
      <c r="D881" s="470">
        <v>3844.63</v>
      </c>
      <c r="E881" s="470">
        <v>3593.15</v>
      </c>
      <c r="F881" s="471"/>
      <c r="G881" s="472">
        <v>-0.0447</v>
      </c>
      <c r="J881" s="473" t="s">
        <v>1232</v>
      </c>
      <c r="K881" s="406">
        <v>31.2</v>
      </c>
      <c r="L881" s="474">
        <v>33.0</v>
      </c>
      <c r="M881" s="474">
        <v>33.4</v>
      </c>
      <c r="N881" s="474">
        <v>31.0</v>
      </c>
      <c r="O881" s="474" t="s">
        <v>3438</v>
      </c>
      <c r="P881" s="475">
        <v>-0.028</v>
      </c>
      <c r="Q881" s="56"/>
    </row>
    <row r="882" ht="15.75" customHeight="1">
      <c r="A882" s="403" t="s">
        <v>1233</v>
      </c>
      <c r="B882" s="404">
        <v>3772.55</v>
      </c>
      <c r="C882" s="470">
        <v>3969.31</v>
      </c>
      <c r="D882" s="470">
        <v>4028.58</v>
      </c>
      <c r="E882" s="470">
        <v>3760.39</v>
      </c>
      <c r="F882" s="471"/>
      <c r="G882" s="472">
        <v>-0.0496</v>
      </c>
      <c r="J882" s="473" t="s">
        <v>1233</v>
      </c>
      <c r="K882" s="406">
        <v>32.1</v>
      </c>
      <c r="L882" s="474">
        <v>34.6</v>
      </c>
      <c r="M882" s="474">
        <v>35.0</v>
      </c>
      <c r="N882" s="474">
        <v>31.6</v>
      </c>
      <c r="O882" s="474" t="s">
        <v>3439</v>
      </c>
      <c r="P882" s="475">
        <v>-0.0446</v>
      </c>
      <c r="Q882" s="56"/>
    </row>
    <row r="883" ht="15.75" customHeight="1">
      <c r="A883" s="403" t="s">
        <v>1234</v>
      </c>
      <c r="B883" s="404">
        <v>3969.31</v>
      </c>
      <c r="C883" s="470">
        <v>4129.96</v>
      </c>
      <c r="D883" s="470">
        <v>4129.96</v>
      </c>
      <c r="E883" s="470">
        <v>3897.62</v>
      </c>
      <c r="F883" s="471"/>
      <c r="G883" s="472">
        <v>-0.0389</v>
      </c>
      <c r="J883" s="473" t="s">
        <v>1234</v>
      </c>
      <c r="K883" s="406">
        <v>33.6</v>
      </c>
      <c r="L883" s="474">
        <v>35.0</v>
      </c>
      <c r="M883" s="474">
        <v>35.0</v>
      </c>
      <c r="N883" s="474">
        <v>32.4</v>
      </c>
      <c r="O883" s="474" t="s">
        <v>3440</v>
      </c>
      <c r="P883" s="475">
        <v>-0.04</v>
      </c>
      <c r="Q883" s="56"/>
    </row>
    <row r="884" ht="15.75" customHeight="1">
      <c r="A884" s="403" t="s">
        <v>1235</v>
      </c>
      <c r="B884" s="404">
        <v>4129.96</v>
      </c>
      <c r="C884" s="470">
        <v>4231.48</v>
      </c>
      <c r="D884" s="470">
        <v>4238.06</v>
      </c>
      <c r="E884" s="470">
        <v>4105.97</v>
      </c>
      <c r="F884" s="471"/>
      <c r="G884" s="472">
        <v>-0.024</v>
      </c>
      <c r="J884" s="473" t="s">
        <v>1235</v>
      </c>
      <c r="K884" s="406">
        <v>35.0</v>
      </c>
      <c r="L884" s="474">
        <v>36.4</v>
      </c>
      <c r="M884" s="474">
        <v>36.4</v>
      </c>
      <c r="N884" s="474">
        <v>34.8</v>
      </c>
      <c r="O884" s="474" t="s">
        <v>3441</v>
      </c>
      <c r="P884" s="475">
        <v>-0.0331</v>
      </c>
      <c r="Q884" s="56"/>
    </row>
    <row r="885" ht="15.75" customHeight="1">
      <c r="A885" s="403" t="s">
        <v>1236</v>
      </c>
      <c r="B885" s="404">
        <v>4231.48</v>
      </c>
      <c r="C885" s="470">
        <v>4156.32</v>
      </c>
      <c r="D885" s="470">
        <v>4254.08</v>
      </c>
      <c r="E885" s="470">
        <v>4156.32</v>
      </c>
      <c r="F885" s="471"/>
      <c r="G885" s="472">
        <v>0.0181</v>
      </c>
      <c r="J885" s="473" t="s">
        <v>1236</v>
      </c>
      <c r="K885" s="406">
        <v>36.2</v>
      </c>
      <c r="L885" s="474">
        <v>36.1</v>
      </c>
      <c r="M885" s="474">
        <v>37.0</v>
      </c>
      <c r="N885" s="474">
        <v>35.6</v>
      </c>
      <c r="O885" s="474" t="s">
        <v>3442</v>
      </c>
      <c r="P885" s="475">
        <v>0.0028</v>
      </c>
      <c r="Q885" s="56"/>
    </row>
    <row r="886" ht="15.75" customHeight="1">
      <c r="A886" s="403" t="s">
        <v>1237</v>
      </c>
      <c r="B886" s="404">
        <v>4156.32</v>
      </c>
      <c r="C886" s="470">
        <v>4008.05</v>
      </c>
      <c r="D886" s="470">
        <v>4167.85</v>
      </c>
      <c r="E886" s="470">
        <v>4002.11</v>
      </c>
      <c r="F886" s="471"/>
      <c r="G886" s="472">
        <v>0.037</v>
      </c>
      <c r="J886" s="473" t="s">
        <v>1237</v>
      </c>
      <c r="K886" s="406">
        <v>36.1</v>
      </c>
      <c r="L886" s="474">
        <v>37.0</v>
      </c>
      <c r="M886" s="474">
        <v>37.0</v>
      </c>
      <c r="N886" s="474">
        <v>35.0</v>
      </c>
      <c r="O886" s="474" t="s">
        <v>3443</v>
      </c>
      <c r="P886" s="475">
        <v>0.0285</v>
      </c>
      <c r="Q886" s="56"/>
    </row>
    <row r="887" ht="15.75" customHeight="1">
      <c r="A887" s="403" t="s">
        <v>1238</v>
      </c>
      <c r="B887" s="404">
        <v>4008.05</v>
      </c>
      <c r="C887" s="470">
        <v>4287.38</v>
      </c>
      <c r="D887" s="470">
        <v>4287.38</v>
      </c>
      <c r="E887" s="470">
        <v>3998.39</v>
      </c>
      <c r="F887" s="471"/>
      <c r="G887" s="472">
        <v>-0.0652</v>
      </c>
      <c r="J887" s="473" t="s">
        <v>1238</v>
      </c>
      <c r="K887" s="406">
        <v>35.1</v>
      </c>
      <c r="L887" s="474">
        <v>37.3</v>
      </c>
      <c r="M887" s="474">
        <v>37.8</v>
      </c>
      <c r="N887" s="474">
        <v>34.6</v>
      </c>
      <c r="O887" s="474" t="s">
        <v>3444</v>
      </c>
      <c r="P887" s="475">
        <v>-0.0787</v>
      </c>
      <c r="Q887" s="56"/>
    </row>
    <row r="888" ht="15.75" customHeight="1">
      <c r="A888" s="403" t="s">
        <v>1239</v>
      </c>
      <c r="B888" s="404">
        <v>4287.38</v>
      </c>
      <c r="C888" s="470">
        <v>4384.48</v>
      </c>
      <c r="D888" s="470">
        <v>4393.78</v>
      </c>
      <c r="E888" s="470">
        <v>4283.05</v>
      </c>
      <c r="F888" s="471"/>
      <c r="G888" s="472">
        <v>-0.0221</v>
      </c>
      <c r="J888" s="473" t="s">
        <v>1239</v>
      </c>
      <c r="K888" s="406">
        <v>38.1</v>
      </c>
      <c r="L888" s="474">
        <v>38.3</v>
      </c>
      <c r="M888" s="474">
        <v>38.7</v>
      </c>
      <c r="N888" s="474">
        <v>38.0</v>
      </c>
      <c r="O888" s="474" t="s">
        <v>3445</v>
      </c>
      <c r="P888" s="475">
        <v>-0.0231</v>
      </c>
      <c r="Q888" s="56"/>
    </row>
    <row r="889" ht="15.75" customHeight="1">
      <c r="A889" s="403" t="s">
        <v>1240</v>
      </c>
      <c r="B889" s="404">
        <v>4384.48</v>
      </c>
      <c r="C889" s="470">
        <v>4409.62</v>
      </c>
      <c r="D889" s="470">
        <v>4425.73</v>
      </c>
      <c r="E889" s="470">
        <v>4378.18</v>
      </c>
      <c r="F889" s="471"/>
      <c r="G889" s="472">
        <v>-0.0057</v>
      </c>
      <c r="J889" s="473" t="s">
        <v>1240</v>
      </c>
      <c r="K889" s="406">
        <v>39.0</v>
      </c>
      <c r="L889" s="474">
        <v>40.0</v>
      </c>
      <c r="M889" s="474">
        <v>40.0</v>
      </c>
      <c r="N889" s="474">
        <v>39.0</v>
      </c>
      <c r="O889" s="474" t="s">
        <v>3446</v>
      </c>
      <c r="P889" s="475">
        <v>-0.0102</v>
      </c>
      <c r="Q889" s="56"/>
    </row>
    <row r="890" ht="15.75" customHeight="1">
      <c r="A890" s="403" t="s">
        <v>1241</v>
      </c>
      <c r="B890" s="404">
        <v>4409.62</v>
      </c>
      <c r="C890" s="470">
        <v>4466.07</v>
      </c>
      <c r="D890" s="470">
        <v>4511.25</v>
      </c>
      <c r="E890" s="470">
        <v>4407.18</v>
      </c>
      <c r="F890" s="471"/>
      <c r="G890" s="472">
        <v>-0.0126</v>
      </c>
      <c r="J890" s="473" t="s">
        <v>1241</v>
      </c>
      <c r="K890" s="406">
        <v>39.4</v>
      </c>
      <c r="L890" s="474">
        <v>41.0</v>
      </c>
      <c r="M890" s="474">
        <v>41.4</v>
      </c>
      <c r="N890" s="474">
        <v>39.0</v>
      </c>
      <c r="O890" s="474" t="s">
        <v>3447</v>
      </c>
      <c r="P890" s="475">
        <v>-0.0414</v>
      </c>
      <c r="Q890" s="56"/>
    </row>
    <row r="891" ht="15.75" customHeight="1">
      <c r="A891" s="403" t="s">
        <v>1242</v>
      </c>
      <c r="B891" s="404">
        <v>4466.07</v>
      </c>
      <c r="C891" s="470">
        <v>4434.81</v>
      </c>
      <c r="D891" s="470">
        <v>4508.0</v>
      </c>
      <c r="E891" s="470">
        <v>4434.81</v>
      </c>
      <c r="F891" s="471"/>
      <c r="G891" s="472">
        <v>0.007</v>
      </c>
      <c r="J891" s="473" t="s">
        <v>1242</v>
      </c>
      <c r="K891" s="406">
        <v>41.1</v>
      </c>
      <c r="L891" s="474">
        <v>40.6</v>
      </c>
      <c r="M891" s="474">
        <v>41.9</v>
      </c>
      <c r="N891" s="474">
        <v>40.0</v>
      </c>
      <c r="O891" s="474" t="s">
        <v>3448</v>
      </c>
      <c r="P891" s="475">
        <v>0.0301</v>
      </c>
      <c r="Q891" s="56"/>
    </row>
    <row r="892" ht="15.75" customHeight="1">
      <c r="A892" s="403" t="s">
        <v>1243</v>
      </c>
      <c r="B892" s="404">
        <v>4434.81</v>
      </c>
      <c r="C892" s="470">
        <v>4409.91</v>
      </c>
      <c r="D892" s="470">
        <v>4460.06</v>
      </c>
      <c r="E892" s="470">
        <v>4387.81</v>
      </c>
      <c r="F892" s="471"/>
      <c r="G892" s="472">
        <v>0.0056</v>
      </c>
      <c r="J892" s="473" t="s">
        <v>1243</v>
      </c>
      <c r="K892" s="406">
        <v>39.9</v>
      </c>
      <c r="L892" s="474">
        <v>38.9</v>
      </c>
      <c r="M892" s="474">
        <v>40.1</v>
      </c>
      <c r="N892" s="474">
        <v>38.4</v>
      </c>
      <c r="O892" s="474" t="s">
        <v>3449</v>
      </c>
      <c r="P892" s="475">
        <v>0.0257</v>
      </c>
      <c r="Q892" s="56"/>
    </row>
    <row r="893" ht="15.75" customHeight="1">
      <c r="A893" s="403" t="s">
        <v>1244</v>
      </c>
      <c r="B893" s="404">
        <v>4409.91</v>
      </c>
      <c r="C893" s="470">
        <v>4480.22</v>
      </c>
      <c r="D893" s="470">
        <v>4483.31</v>
      </c>
      <c r="E893" s="470">
        <v>4372.75</v>
      </c>
      <c r="F893" s="471"/>
      <c r="G893" s="472">
        <v>-0.0157</v>
      </c>
      <c r="J893" s="473" t="s">
        <v>1244</v>
      </c>
      <c r="K893" s="406">
        <v>38.9</v>
      </c>
      <c r="L893" s="474">
        <v>39.6</v>
      </c>
      <c r="M893" s="474">
        <v>39.6</v>
      </c>
      <c r="N893" s="474">
        <v>38.1</v>
      </c>
      <c r="O893" s="474" t="s">
        <v>3450</v>
      </c>
      <c r="P893" s="475">
        <v>-0.0275</v>
      </c>
      <c r="Q893" s="56"/>
    </row>
    <row r="894" ht="15.75" customHeight="1">
      <c r="A894" s="403" t="s">
        <v>1245</v>
      </c>
      <c r="B894" s="404">
        <v>4480.22</v>
      </c>
      <c r="C894" s="470">
        <v>4549.11</v>
      </c>
      <c r="D894" s="470">
        <v>4575.85</v>
      </c>
      <c r="E894" s="470">
        <v>4476.5</v>
      </c>
      <c r="F894" s="471"/>
      <c r="G894" s="472">
        <v>-0.0151</v>
      </c>
      <c r="J894" s="473" t="s">
        <v>1245</v>
      </c>
      <c r="K894" s="406">
        <v>40.0</v>
      </c>
      <c r="L894" s="474">
        <v>41.3</v>
      </c>
      <c r="M894" s="474">
        <v>42.0</v>
      </c>
      <c r="N894" s="474">
        <v>39.8</v>
      </c>
      <c r="O894" s="474" t="s">
        <v>3451</v>
      </c>
      <c r="P894" s="475">
        <v>-0.0315</v>
      </c>
      <c r="Q894" s="56"/>
    </row>
    <row r="895" ht="15.75" customHeight="1">
      <c r="A895" s="403" t="s">
        <v>1246</v>
      </c>
      <c r="B895" s="404">
        <v>4549.11</v>
      </c>
      <c r="C895" s="470">
        <v>4621.19</v>
      </c>
      <c r="D895" s="470">
        <v>4643.9</v>
      </c>
      <c r="E895" s="470">
        <v>4541.04</v>
      </c>
      <c r="F895" s="471"/>
      <c r="G895" s="472">
        <v>-0.0156</v>
      </c>
      <c r="J895" s="473" t="s">
        <v>1246</v>
      </c>
      <c r="K895" s="406">
        <v>41.3</v>
      </c>
      <c r="L895" s="474">
        <v>42.6</v>
      </c>
      <c r="M895" s="474">
        <v>43.6</v>
      </c>
      <c r="N895" s="474">
        <v>41.1</v>
      </c>
      <c r="O895" s="474" t="s">
        <v>3452</v>
      </c>
      <c r="P895" s="475">
        <v>-0.0373</v>
      </c>
      <c r="Q895" s="56"/>
    </row>
    <row r="896" ht="15.75" customHeight="1">
      <c r="A896" s="403" t="s">
        <v>1247</v>
      </c>
      <c r="B896" s="404">
        <v>4621.19</v>
      </c>
      <c r="C896" s="470">
        <v>4650.89</v>
      </c>
      <c r="D896" s="470">
        <v>4662.64</v>
      </c>
      <c r="E896" s="470">
        <v>4612.38</v>
      </c>
      <c r="F896" s="471"/>
      <c r="G896" s="472">
        <v>-0.0064</v>
      </c>
      <c r="J896" s="473" t="s">
        <v>1247</v>
      </c>
      <c r="K896" s="406">
        <v>42.9</v>
      </c>
      <c r="L896" s="474">
        <v>43.9</v>
      </c>
      <c r="M896" s="474">
        <v>44.6</v>
      </c>
      <c r="N896" s="474">
        <v>42.3</v>
      </c>
      <c r="O896" s="474" t="s">
        <v>3453</v>
      </c>
      <c r="P896" s="475">
        <v>-0.0228</v>
      </c>
      <c r="Q896" s="56"/>
    </row>
    <row r="897" ht="15.75" customHeight="1">
      <c r="A897" s="403" t="s">
        <v>1248</v>
      </c>
      <c r="B897" s="404">
        <v>4650.89</v>
      </c>
      <c r="C897" s="470">
        <v>4698.89</v>
      </c>
      <c r="D897" s="470">
        <v>4708.58</v>
      </c>
      <c r="E897" s="470">
        <v>4647.37</v>
      </c>
      <c r="F897" s="471"/>
      <c r="G897" s="472">
        <v>-0.0102</v>
      </c>
      <c r="J897" s="473" t="s">
        <v>1248</v>
      </c>
      <c r="K897" s="406">
        <v>43.9</v>
      </c>
      <c r="L897" s="474">
        <v>44.2</v>
      </c>
      <c r="M897" s="474">
        <v>46.0</v>
      </c>
      <c r="N897" s="474">
        <v>43.5</v>
      </c>
      <c r="O897" s="474" t="s">
        <v>3454</v>
      </c>
      <c r="P897" s="475">
        <v>-0.009</v>
      </c>
      <c r="Q897" s="56"/>
    </row>
    <row r="898" ht="15.75" customHeight="1">
      <c r="A898" s="403" t="s">
        <v>1249</v>
      </c>
      <c r="B898" s="404">
        <v>4698.89</v>
      </c>
      <c r="C898" s="470">
        <v>4698.89</v>
      </c>
      <c r="D898" s="470">
        <v>4698.89</v>
      </c>
      <c r="E898" s="470">
        <v>4698.89</v>
      </c>
      <c r="F898" s="471"/>
      <c r="G898" s="472">
        <v>-0.0072</v>
      </c>
      <c r="J898" s="473" t="s">
        <v>1249</v>
      </c>
      <c r="K898" s="406">
        <v>44.3</v>
      </c>
      <c r="L898" s="474">
        <v>47.4</v>
      </c>
      <c r="M898" s="474">
        <v>47.5</v>
      </c>
      <c r="N898" s="474">
        <v>43.9</v>
      </c>
      <c r="O898" s="474" t="s">
        <v>3455</v>
      </c>
      <c r="P898" s="475">
        <v>-0.0634</v>
      </c>
      <c r="Q898" s="56"/>
    </row>
    <row r="899" ht="15.75" customHeight="1">
      <c r="A899" s="403" t="s">
        <v>1250</v>
      </c>
      <c r="B899" s="404">
        <v>4733.14</v>
      </c>
      <c r="C899" s="470">
        <v>4758.0</v>
      </c>
      <c r="D899" s="470">
        <v>4784.14</v>
      </c>
      <c r="E899" s="470">
        <v>4729.31</v>
      </c>
      <c r="F899" s="471"/>
      <c r="G899" s="472">
        <v>-0.0052</v>
      </c>
      <c r="J899" s="473" t="s">
        <v>1250</v>
      </c>
      <c r="K899" s="406">
        <v>47.3</v>
      </c>
      <c r="L899" s="474">
        <v>44.0</v>
      </c>
      <c r="M899" s="474">
        <v>47.4</v>
      </c>
      <c r="N899" s="474">
        <v>44.0</v>
      </c>
      <c r="O899" s="474" t="s">
        <v>3456</v>
      </c>
      <c r="P899" s="475">
        <v>0.0974</v>
      </c>
      <c r="Q899" s="56"/>
    </row>
    <row r="900" ht="15.75" customHeight="1">
      <c r="A900" s="403" t="s">
        <v>1251</v>
      </c>
      <c r="B900" s="404">
        <v>4758.0</v>
      </c>
      <c r="C900" s="470">
        <v>4740.4</v>
      </c>
      <c r="D900" s="470">
        <v>4777.98</v>
      </c>
      <c r="E900" s="470">
        <v>4705.82</v>
      </c>
      <c r="F900" s="471"/>
      <c r="G900" s="472">
        <v>0.0037</v>
      </c>
      <c r="J900" s="473" t="s">
        <v>1251</v>
      </c>
      <c r="K900" s="406">
        <v>43.1</v>
      </c>
      <c r="L900" s="474">
        <v>38.9</v>
      </c>
      <c r="M900" s="474">
        <v>43.1</v>
      </c>
      <c r="N900" s="474">
        <v>38.8</v>
      </c>
      <c r="O900" s="474" t="s">
        <v>3457</v>
      </c>
      <c r="P900" s="475">
        <v>0.0995</v>
      </c>
      <c r="Q900" s="56"/>
    </row>
    <row r="901" ht="15.75" customHeight="1">
      <c r="A901" s="403" t="s">
        <v>1252</v>
      </c>
      <c r="B901" s="404">
        <v>4740.4</v>
      </c>
      <c r="C901" s="470">
        <v>4768.13</v>
      </c>
      <c r="D901" s="470">
        <v>4826.57</v>
      </c>
      <c r="E901" s="470">
        <v>4732.17</v>
      </c>
      <c r="F901" s="471"/>
      <c r="G901" s="472">
        <v>-0.0058</v>
      </c>
      <c r="J901" s="473" t="s">
        <v>1252</v>
      </c>
      <c r="K901" s="406">
        <v>39.2</v>
      </c>
      <c r="L901" s="474">
        <v>40.3</v>
      </c>
      <c r="M901" s="474">
        <v>40.9</v>
      </c>
      <c r="N901" s="474">
        <v>38.9</v>
      </c>
      <c r="O901" s="474" t="s">
        <v>3458</v>
      </c>
      <c r="P901" s="475">
        <v>-0.02</v>
      </c>
      <c r="Q901" s="56"/>
    </row>
    <row r="902" ht="15.75" customHeight="1">
      <c r="A902" s="403" t="s">
        <v>1253</v>
      </c>
      <c r="B902" s="404">
        <v>4768.13</v>
      </c>
      <c r="C902" s="470">
        <v>4734.15</v>
      </c>
      <c r="D902" s="470">
        <v>4776.87</v>
      </c>
      <c r="E902" s="470">
        <v>4705.12</v>
      </c>
      <c r="F902" s="471"/>
      <c r="G902" s="472">
        <v>0.0072</v>
      </c>
      <c r="J902" s="473" t="s">
        <v>1253</v>
      </c>
      <c r="K902" s="406">
        <v>40.0</v>
      </c>
      <c r="L902" s="474">
        <v>40.7</v>
      </c>
      <c r="M902" s="474">
        <v>40.7</v>
      </c>
      <c r="N902" s="474">
        <v>38.5</v>
      </c>
      <c r="O902" s="474" t="s">
        <v>3459</v>
      </c>
      <c r="P902" s="475">
        <v>-0.0074</v>
      </c>
      <c r="Q902" s="56"/>
    </row>
    <row r="903" ht="15.75" customHeight="1">
      <c r="A903" s="403" t="s">
        <v>1254</v>
      </c>
      <c r="B903" s="404">
        <v>4734.15</v>
      </c>
      <c r="C903" s="470">
        <v>4564.61</v>
      </c>
      <c r="D903" s="470">
        <v>4742.71</v>
      </c>
      <c r="E903" s="470">
        <v>4564.61</v>
      </c>
      <c r="F903" s="471"/>
      <c r="G903" s="472">
        <v>0.0371</v>
      </c>
      <c r="J903" s="473" t="s">
        <v>1254</v>
      </c>
      <c r="K903" s="406">
        <v>40.3</v>
      </c>
      <c r="L903" s="474">
        <v>39.5</v>
      </c>
      <c r="M903" s="474">
        <v>40.8</v>
      </c>
      <c r="N903" s="474">
        <v>39.5</v>
      </c>
      <c r="O903" s="474" t="s">
        <v>3460</v>
      </c>
      <c r="P903" s="475">
        <v>0.0333</v>
      </c>
      <c r="Q903" s="56"/>
    </row>
    <row r="904" ht="15.75" customHeight="1">
      <c r="A904" s="403" t="s">
        <v>1255</v>
      </c>
      <c r="B904" s="404">
        <v>4564.61</v>
      </c>
      <c r="C904" s="470">
        <v>4480.83</v>
      </c>
      <c r="D904" s="470">
        <v>4569.72</v>
      </c>
      <c r="E904" s="470">
        <v>4480.83</v>
      </c>
      <c r="F904" s="471"/>
      <c r="G904" s="472">
        <v>0.0187</v>
      </c>
      <c r="J904" s="473" t="s">
        <v>1255</v>
      </c>
      <c r="K904" s="406">
        <v>39.0</v>
      </c>
      <c r="L904" s="474">
        <v>36.8</v>
      </c>
      <c r="M904" s="474">
        <v>39.3</v>
      </c>
      <c r="N904" s="474">
        <v>36.8</v>
      </c>
      <c r="O904" s="474" t="s">
        <v>3461</v>
      </c>
      <c r="P904" s="475">
        <v>0.0656</v>
      </c>
      <c r="Q904" s="56"/>
    </row>
    <row r="905" ht="15.75" customHeight="1">
      <c r="A905" s="403" t="s">
        <v>1256</v>
      </c>
      <c r="B905" s="404">
        <v>4480.83</v>
      </c>
      <c r="C905" s="470">
        <v>4471.51</v>
      </c>
      <c r="D905" s="470">
        <v>4506.71</v>
      </c>
      <c r="E905" s="470">
        <v>4470.92</v>
      </c>
      <c r="F905" s="471"/>
      <c r="G905" s="472">
        <v>0.0021</v>
      </c>
      <c r="J905" s="473" t="s">
        <v>1256</v>
      </c>
      <c r="K905" s="406">
        <v>36.6</v>
      </c>
      <c r="L905" s="474">
        <v>36.8</v>
      </c>
      <c r="M905" s="474">
        <v>37.0</v>
      </c>
      <c r="N905" s="474">
        <v>36.4</v>
      </c>
      <c r="O905" s="474" t="s">
        <v>3462</v>
      </c>
      <c r="P905" s="475">
        <v>-0.0027</v>
      </c>
      <c r="Q905" s="56"/>
    </row>
    <row r="906" ht="15.75" customHeight="1">
      <c r="A906" s="403" t="s">
        <v>1257</v>
      </c>
      <c r="B906" s="404">
        <v>4471.51</v>
      </c>
      <c r="C906" s="470">
        <v>4385.54</v>
      </c>
      <c r="D906" s="470">
        <v>4492.26</v>
      </c>
      <c r="E906" s="470">
        <v>4385.54</v>
      </c>
      <c r="F906" s="471"/>
      <c r="G906" s="472">
        <v>0.0196</v>
      </c>
      <c r="J906" s="473" t="s">
        <v>1257</v>
      </c>
      <c r="K906" s="406">
        <v>36.7</v>
      </c>
      <c r="L906" s="474">
        <v>36.5</v>
      </c>
      <c r="M906" s="474">
        <v>36.9</v>
      </c>
      <c r="N906" s="474">
        <v>36.5</v>
      </c>
      <c r="O906" s="474" t="s">
        <v>3463</v>
      </c>
      <c r="P906" s="475">
        <v>0.0166</v>
      </c>
      <c r="Q906" s="56"/>
    </row>
    <row r="907" ht="15.75" customHeight="1">
      <c r="A907" s="403" t="s">
        <v>1258</v>
      </c>
      <c r="B907" s="404">
        <v>4385.54</v>
      </c>
      <c r="C907" s="470">
        <v>4388.75</v>
      </c>
      <c r="D907" s="470">
        <v>4421.4</v>
      </c>
      <c r="E907" s="470">
        <v>4374.67</v>
      </c>
      <c r="F907" s="471"/>
      <c r="G907" s="472">
        <v>-7.0E-4</v>
      </c>
      <c r="J907" s="473" t="s">
        <v>1258</v>
      </c>
      <c r="K907" s="406">
        <v>36.1</v>
      </c>
      <c r="L907" s="474">
        <v>35.8</v>
      </c>
      <c r="M907" s="474">
        <v>36.4</v>
      </c>
      <c r="N907" s="474">
        <v>35.8</v>
      </c>
      <c r="O907" s="474" t="s">
        <v>3464</v>
      </c>
      <c r="P907" s="475">
        <v>0.0084</v>
      </c>
      <c r="Q907" s="56"/>
    </row>
    <row r="908" ht="15.75" customHeight="1">
      <c r="A908" s="403" t="s">
        <v>1259</v>
      </c>
      <c r="B908" s="404">
        <v>4388.75</v>
      </c>
      <c r="C908" s="470">
        <v>4452.96</v>
      </c>
      <c r="D908" s="470">
        <v>4462.1</v>
      </c>
      <c r="E908" s="470">
        <v>4384.36</v>
      </c>
      <c r="F908" s="471"/>
      <c r="G908" s="472">
        <v>-0.0144</v>
      </c>
      <c r="J908" s="473" t="s">
        <v>1259</v>
      </c>
      <c r="K908" s="406">
        <v>35.8</v>
      </c>
      <c r="L908" s="474">
        <v>36.1</v>
      </c>
      <c r="M908" s="474">
        <v>36.2</v>
      </c>
      <c r="N908" s="474">
        <v>35.6</v>
      </c>
      <c r="O908" s="474" t="s">
        <v>3465</v>
      </c>
      <c r="P908" s="475">
        <v>-0.0083</v>
      </c>
      <c r="Q908" s="56"/>
    </row>
    <row r="909" ht="15.75" customHeight="1">
      <c r="A909" s="403" t="s">
        <v>1260</v>
      </c>
      <c r="B909" s="404">
        <v>4452.96</v>
      </c>
      <c r="C909" s="470">
        <v>4465.89</v>
      </c>
      <c r="D909" s="470">
        <v>4477.49</v>
      </c>
      <c r="E909" s="470">
        <v>4447.55</v>
      </c>
      <c r="F909" s="471"/>
      <c r="G909" s="472">
        <v>-0.0029</v>
      </c>
      <c r="J909" s="473" t="s">
        <v>1260</v>
      </c>
      <c r="K909" s="406">
        <v>36.1</v>
      </c>
      <c r="L909" s="474">
        <v>36.1</v>
      </c>
      <c r="M909" s="474">
        <v>36.7</v>
      </c>
      <c r="N909" s="474">
        <v>36.0</v>
      </c>
      <c r="O909" s="474" t="s">
        <v>3466</v>
      </c>
      <c r="P909" s="475">
        <v>-0.0137</v>
      </c>
      <c r="Q909" s="56"/>
    </row>
    <row r="910" ht="15.75" customHeight="1">
      <c r="A910" s="403" t="s">
        <v>1261</v>
      </c>
      <c r="B910" s="404">
        <v>4465.89</v>
      </c>
      <c r="C910" s="470">
        <v>4479.4</v>
      </c>
      <c r="D910" s="470">
        <v>4483.35</v>
      </c>
      <c r="E910" s="470">
        <v>4443.74</v>
      </c>
      <c r="F910" s="471"/>
      <c r="G910" s="472">
        <v>-0.003</v>
      </c>
      <c r="J910" s="473" t="s">
        <v>1261</v>
      </c>
      <c r="K910" s="406">
        <v>36.6</v>
      </c>
      <c r="L910" s="474">
        <v>36.7</v>
      </c>
      <c r="M910" s="474">
        <v>36.7</v>
      </c>
      <c r="N910" s="474">
        <v>36.3</v>
      </c>
      <c r="O910" s="474" t="s">
        <v>3467</v>
      </c>
      <c r="P910" s="475">
        <v>-0.0027</v>
      </c>
      <c r="Q910" s="56"/>
    </row>
    <row r="911" ht="15.75" customHeight="1">
      <c r="A911" s="403" t="s">
        <v>1262</v>
      </c>
      <c r="B911" s="404">
        <v>4479.4</v>
      </c>
      <c r="C911" s="470">
        <v>4506.87</v>
      </c>
      <c r="D911" s="470">
        <v>4526.95</v>
      </c>
      <c r="E911" s="470">
        <v>4473.74</v>
      </c>
      <c r="F911" s="471"/>
      <c r="G911" s="472">
        <v>-0.0061</v>
      </c>
      <c r="J911" s="473" t="s">
        <v>1262</v>
      </c>
      <c r="K911" s="406">
        <v>36.7</v>
      </c>
      <c r="L911" s="474">
        <v>36.7</v>
      </c>
      <c r="M911" s="474">
        <v>37.0</v>
      </c>
      <c r="N911" s="474">
        <v>36.4</v>
      </c>
      <c r="O911" s="474" t="s">
        <v>3468</v>
      </c>
      <c r="P911" s="475">
        <v>0.0</v>
      </c>
      <c r="Q911" s="56"/>
    </row>
    <row r="912" ht="15.75" customHeight="1">
      <c r="A912" s="403" t="s">
        <v>1263</v>
      </c>
      <c r="B912" s="404">
        <v>4506.87</v>
      </c>
      <c r="C912" s="470">
        <v>4481.51</v>
      </c>
      <c r="D912" s="470">
        <v>4511.44</v>
      </c>
      <c r="E912" s="470">
        <v>4481.51</v>
      </c>
      <c r="F912" s="471"/>
      <c r="G912" s="472">
        <v>0.0057</v>
      </c>
      <c r="J912" s="473" t="s">
        <v>1263</v>
      </c>
      <c r="K912" s="406">
        <v>36.7</v>
      </c>
      <c r="L912" s="474">
        <v>36.5</v>
      </c>
      <c r="M912" s="474">
        <v>36.8</v>
      </c>
      <c r="N912" s="474">
        <v>36.2</v>
      </c>
      <c r="O912" s="474" t="s">
        <v>3469</v>
      </c>
      <c r="P912" s="475">
        <v>0.0138</v>
      </c>
      <c r="Q912" s="56"/>
    </row>
    <row r="913" ht="15.75" customHeight="1">
      <c r="A913" s="403" t="s">
        <v>1264</v>
      </c>
      <c r="B913" s="404">
        <v>4481.51</v>
      </c>
      <c r="C913" s="470">
        <v>4469.65</v>
      </c>
      <c r="D913" s="470">
        <v>4497.02</v>
      </c>
      <c r="E913" s="470">
        <v>4469.07</v>
      </c>
      <c r="F913" s="471"/>
      <c r="G913" s="472">
        <v>0.0027</v>
      </c>
      <c r="J913" s="473" t="s">
        <v>1264</v>
      </c>
      <c r="K913" s="406">
        <v>36.2</v>
      </c>
      <c r="L913" s="474">
        <v>35.9</v>
      </c>
      <c r="M913" s="474">
        <v>36.8</v>
      </c>
      <c r="N913" s="474">
        <v>35.9</v>
      </c>
      <c r="O913" s="474" t="s">
        <v>3470</v>
      </c>
      <c r="P913" s="475">
        <v>0.0028</v>
      </c>
      <c r="Q913" s="56"/>
    </row>
    <row r="914" ht="15.75" customHeight="1">
      <c r="A914" s="403" t="s">
        <v>1265</v>
      </c>
      <c r="B914" s="404">
        <v>4469.65</v>
      </c>
      <c r="C914" s="470">
        <v>4481.79</v>
      </c>
      <c r="D914" s="470">
        <v>4497.83</v>
      </c>
      <c r="E914" s="470">
        <v>4457.77</v>
      </c>
      <c r="F914" s="471"/>
      <c r="G914" s="472">
        <v>-0.0027</v>
      </c>
      <c r="J914" s="473" t="s">
        <v>1265</v>
      </c>
      <c r="K914" s="406">
        <v>36.1</v>
      </c>
      <c r="L914" s="474">
        <v>37.0</v>
      </c>
      <c r="M914" s="474">
        <v>37.0</v>
      </c>
      <c r="N914" s="474">
        <v>36.0</v>
      </c>
      <c r="O914" s="474" t="s">
        <v>3471</v>
      </c>
      <c r="P914" s="475">
        <v>-0.0163</v>
      </c>
      <c r="Q914" s="56"/>
    </row>
    <row r="915" ht="15.75" customHeight="1">
      <c r="A915" s="403" t="s">
        <v>1266</v>
      </c>
      <c r="B915" s="404">
        <v>4481.79</v>
      </c>
      <c r="C915" s="470">
        <v>4510.77</v>
      </c>
      <c r="D915" s="470">
        <v>4528.67</v>
      </c>
      <c r="E915" s="470">
        <v>4478.33</v>
      </c>
      <c r="F915" s="471"/>
      <c r="G915" s="472">
        <v>-0.0064</v>
      </c>
      <c r="J915" s="473" t="s">
        <v>1266</v>
      </c>
      <c r="K915" s="406">
        <v>36.7</v>
      </c>
      <c r="L915" s="474">
        <v>36.8</v>
      </c>
      <c r="M915" s="474">
        <v>37.0</v>
      </c>
      <c r="N915" s="474">
        <v>36.1</v>
      </c>
      <c r="O915" s="474" t="s">
        <v>3472</v>
      </c>
      <c r="P915" s="475">
        <v>-0.0081</v>
      </c>
      <c r="Q915" s="56"/>
    </row>
    <row r="916" ht="15.75" customHeight="1">
      <c r="A916" s="403" t="s">
        <v>1267</v>
      </c>
      <c r="B916" s="404">
        <v>4510.77</v>
      </c>
      <c r="C916" s="470">
        <v>4493.01</v>
      </c>
      <c r="D916" s="470">
        <v>4515.37</v>
      </c>
      <c r="E916" s="470">
        <v>4484.69</v>
      </c>
      <c r="F916" s="471"/>
      <c r="G916" s="472">
        <v>0.004</v>
      </c>
      <c r="J916" s="473" t="s">
        <v>1267</v>
      </c>
      <c r="K916" s="406">
        <v>37.0</v>
      </c>
      <c r="L916" s="474">
        <v>37.9</v>
      </c>
      <c r="M916" s="474">
        <v>37.9</v>
      </c>
      <c r="N916" s="474">
        <v>36.9</v>
      </c>
      <c r="O916" s="474" t="s">
        <v>3473</v>
      </c>
      <c r="P916" s="475">
        <v>-0.0237</v>
      </c>
      <c r="Q916" s="56"/>
    </row>
    <row r="917" ht="15.75" customHeight="1">
      <c r="A917" s="403" t="s">
        <v>1268</v>
      </c>
      <c r="B917" s="404">
        <v>4493.01</v>
      </c>
      <c r="C917" s="470">
        <v>4528.2</v>
      </c>
      <c r="D917" s="470">
        <v>4531.45</v>
      </c>
      <c r="E917" s="470">
        <v>4469.43</v>
      </c>
      <c r="F917" s="471"/>
      <c r="G917" s="472">
        <v>-0.0078</v>
      </c>
      <c r="J917" s="473" t="s">
        <v>1268</v>
      </c>
      <c r="K917" s="406">
        <v>37.9</v>
      </c>
      <c r="L917" s="474">
        <v>40.9</v>
      </c>
      <c r="M917" s="474">
        <v>40.9</v>
      </c>
      <c r="N917" s="474">
        <v>37.1</v>
      </c>
      <c r="O917" s="474" t="s">
        <v>3474</v>
      </c>
      <c r="P917" s="475">
        <v>-0.0801</v>
      </c>
      <c r="Q917" s="56"/>
    </row>
    <row r="918" ht="15.75" customHeight="1">
      <c r="A918" s="403" t="s">
        <v>1269</v>
      </c>
      <c r="B918" s="404">
        <v>4528.2</v>
      </c>
      <c r="C918" s="470">
        <v>4513.89</v>
      </c>
      <c r="D918" s="470">
        <v>4549.79</v>
      </c>
      <c r="E918" s="470">
        <v>4503.79</v>
      </c>
      <c r="F918" s="471"/>
      <c r="G918" s="472">
        <v>0.0032</v>
      </c>
      <c r="J918" s="473" t="s">
        <v>1269</v>
      </c>
      <c r="K918" s="406">
        <v>41.2</v>
      </c>
      <c r="L918" s="474">
        <v>41.6</v>
      </c>
      <c r="M918" s="474">
        <v>41.6</v>
      </c>
      <c r="N918" s="474">
        <v>40.3</v>
      </c>
      <c r="O918" s="474" t="s">
        <v>3475</v>
      </c>
      <c r="P918" s="475">
        <v>-0.0096</v>
      </c>
      <c r="Q918" s="56"/>
    </row>
    <row r="919" ht="15.75" customHeight="1">
      <c r="A919" s="403" t="s">
        <v>1270</v>
      </c>
      <c r="B919" s="404">
        <v>4513.89</v>
      </c>
      <c r="C919" s="470">
        <v>4440.29</v>
      </c>
      <c r="D919" s="470">
        <v>4519.84</v>
      </c>
      <c r="E919" s="470">
        <v>4440.29</v>
      </c>
      <c r="F919" s="471"/>
      <c r="G919" s="472">
        <v>0.0166</v>
      </c>
      <c r="J919" s="473" t="s">
        <v>1270</v>
      </c>
      <c r="K919" s="406">
        <v>41.6</v>
      </c>
      <c r="L919" s="474">
        <v>40.0</v>
      </c>
      <c r="M919" s="474">
        <v>42.0</v>
      </c>
      <c r="N919" s="474">
        <v>39.9</v>
      </c>
      <c r="O919" s="474" t="s">
        <v>3476</v>
      </c>
      <c r="P919" s="475">
        <v>0.0479</v>
      </c>
      <c r="Q919" s="56"/>
    </row>
    <row r="920" ht="15.75" customHeight="1">
      <c r="A920" s="403" t="s">
        <v>1271</v>
      </c>
      <c r="B920" s="404">
        <v>4440.29</v>
      </c>
      <c r="C920" s="470">
        <v>4408.1</v>
      </c>
      <c r="D920" s="470">
        <v>4446.05</v>
      </c>
      <c r="E920" s="470">
        <v>4407.28</v>
      </c>
      <c r="F920" s="471"/>
      <c r="G920" s="472">
        <v>0.0073</v>
      </c>
      <c r="J920" s="473" t="s">
        <v>1271</v>
      </c>
      <c r="K920" s="406">
        <v>39.7</v>
      </c>
      <c r="L920" s="474">
        <v>39.1</v>
      </c>
      <c r="M920" s="474">
        <v>39.8</v>
      </c>
      <c r="N920" s="474">
        <v>38.8</v>
      </c>
      <c r="O920" s="474" t="s">
        <v>3477</v>
      </c>
      <c r="P920" s="475">
        <v>0.0128</v>
      </c>
      <c r="Q920" s="56"/>
    </row>
    <row r="921" ht="15.75" customHeight="1">
      <c r="A921" s="403" t="s">
        <v>1272</v>
      </c>
      <c r="B921" s="404">
        <v>4408.1</v>
      </c>
      <c r="C921" s="470">
        <v>4434.24</v>
      </c>
      <c r="D921" s="470">
        <v>4445.86</v>
      </c>
      <c r="E921" s="470">
        <v>4380.76</v>
      </c>
      <c r="F921" s="471"/>
      <c r="G921" s="472">
        <v>-0.0065</v>
      </c>
      <c r="J921" s="473" t="s">
        <v>1272</v>
      </c>
      <c r="K921" s="406">
        <v>39.2</v>
      </c>
      <c r="L921" s="474">
        <v>38.8</v>
      </c>
      <c r="M921" s="474">
        <v>39.4</v>
      </c>
      <c r="N921" s="474">
        <v>38.8</v>
      </c>
      <c r="O921" s="474" t="s">
        <v>3478</v>
      </c>
      <c r="P921" s="475">
        <v>0.0</v>
      </c>
      <c r="Q921" s="56"/>
    </row>
    <row r="922" ht="15.75" customHeight="1">
      <c r="A922" s="403" t="s">
        <v>1273</v>
      </c>
      <c r="B922" s="404">
        <v>4436.79</v>
      </c>
      <c r="C922" s="470">
        <v>4382.06</v>
      </c>
      <c r="D922" s="470">
        <v>4467.52</v>
      </c>
      <c r="E922" s="470">
        <v>4382.06</v>
      </c>
      <c r="F922" s="471"/>
      <c r="G922" s="472">
        <v>0.0125</v>
      </c>
      <c r="J922" s="473" t="s">
        <v>1273</v>
      </c>
      <c r="K922" s="406">
        <v>39.2</v>
      </c>
      <c r="L922" s="474">
        <v>38.0</v>
      </c>
      <c r="M922" s="474">
        <v>39.4</v>
      </c>
      <c r="N922" s="474">
        <v>37.7</v>
      </c>
      <c r="O922" s="474" t="s">
        <v>3479</v>
      </c>
      <c r="P922" s="475">
        <v>0.0316</v>
      </c>
      <c r="Q922" s="56"/>
    </row>
    <row r="923" ht="15.75" customHeight="1">
      <c r="A923" s="403" t="s">
        <v>1274</v>
      </c>
      <c r="B923" s="404">
        <v>4382.06</v>
      </c>
      <c r="C923" s="470">
        <v>4149.82</v>
      </c>
      <c r="D923" s="470">
        <v>4384.8</v>
      </c>
      <c r="E923" s="470">
        <v>4149.82</v>
      </c>
      <c r="F923" s="471"/>
      <c r="G923" s="472">
        <v>0.056</v>
      </c>
      <c r="J923" s="473" t="s">
        <v>1274</v>
      </c>
      <c r="K923" s="406">
        <v>38.0</v>
      </c>
      <c r="L923" s="474">
        <v>37.6</v>
      </c>
      <c r="M923" s="474">
        <v>38.2</v>
      </c>
      <c r="N923" s="474">
        <v>37.6</v>
      </c>
      <c r="O923" s="474" t="s">
        <v>3480</v>
      </c>
      <c r="P923" s="475">
        <v>0.0326</v>
      </c>
      <c r="Q923" s="56"/>
    </row>
    <row r="924" ht="15.75" customHeight="1">
      <c r="A924" s="403" t="s">
        <v>1275</v>
      </c>
      <c r="B924" s="404">
        <v>4149.82</v>
      </c>
      <c r="C924" s="470">
        <v>4068.2</v>
      </c>
      <c r="D924" s="470">
        <v>4161.75</v>
      </c>
      <c r="E924" s="470">
        <v>4066.64</v>
      </c>
      <c r="F924" s="471"/>
      <c r="G924" s="472">
        <v>0.0201</v>
      </c>
      <c r="J924" s="473" t="s">
        <v>1275</v>
      </c>
      <c r="K924" s="406">
        <v>36.8</v>
      </c>
      <c r="L924" s="474">
        <v>37.0</v>
      </c>
      <c r="M924" s="474">
        <v>37.4</v>
      </c>
      <c r="N924" s="474">
        <v>36.5</v>
      </c>
      <c r="O924" s="474" t="s">
        <v>3481</v>
      </c>
      <c r="P924" s="475">
        <v>-0.0108</v>
      </c>
      <c r="Q924" s="56"/>
    </row>
    <row r="925" ht="15.75" customHeight="1">
      <c r="A925" s="403" t="s">
        <v>1276</v>
      </c>
      <c r="B925" s="404">
        <v>4068.2</v>
      </c>
      <c r="C925" s="470">
        <v>4036.23</v>
      </c>
      <c r="D925" s="470">
        <v>4119.47</v>
      </c>
      <c r="E925" s="470">
        <v>4036.23</v>
      </c>
      <c r="F925" s="471"/>
      <c r="G925" s="472">
        <v>0.0079</v>
      </c>
      <c r="J925" s="473" t="s">
        <v>1276</v>
      </c>
      <c r="K925" s="406">
        <v>37.2</v>
      </c>
      <c r="L925" s="474">
        <v>37.9</v>
      </c>
      <c r="M925" s="474">
        <v>38.9</v>
      </c>
      <c r="N925" s="474">
        <v>36.9</v>
      </c>
      <c r="O925" s="474" t="s">
        <v>3482</v>
      </c>
      <c r="P925" s="475">
        <v>0.0362</v>
      </c>
      <c r="Q925" s="56"/>
    </row>
    <row r="926" ht="15.75" customHeight="1">
      <c r="A926" s="403" t="s">
        <v>1277</v>
      </c>
      <c r="B926" s="404">
        <v>4036.23</v>
      </c>
      <c r="C926" s="470">
        <v>4123.48</v>
      </c>
      <c r="D926" s="470">
        <v>4123.87</v>
      </c>
      <c r="E926" s="470">
        <v>4009.7</v>
      </c>
      <c r="F926" s="471"/>
      <c r="G926" s="472">
        <v>-0.0212</v>
      </c>
      <c r="J926" s="473" t="s">
        <v>1277</v>
      </c>
      <c r="K926" s="406">
        <v>35.9</v>
      </c>
      <c r="L926" s="474">
        <v>36.1</v>
      </c>
      <c r="M926" s="474">
        <v>36.6</v>
      </c>
      <c r="N926" s="474">
        <v>35.6</v>
      </c>
      <c r="O926" s="474" t="s">
        <v>3483</v>
      </c>
      <c r="P926" s="475">
        <v>-0.0375</v>
      </c>
      <c r="Q926" s="56"/>
    </row>
    <row r="927" ht="15.75" customHeight="1">
      <c r="A927" s="403" t="s">
        <v>1278</v>
      </c>
      <c r="B927" s="404">
        <v>4123.48</v>
      </c>
      <c r="C927" s="470">
        <v>4212.44</v>
      </c>
      <c r="D927" s="470">
        <v>4217.49</v>
      </c>
      <c r="E927" s="470">
        <v>4111.61</v>
      </c>
      <c r="F927" s="471"/>
      <c r="G927" s="472">
        <v>-0.0211</v>
      </c>
      <c r="J927" s="473" t="s">
        <v>1278</v>
      </c>
      <c r="K927" s="406">
        <v>37.3</v>
      </c>
      <c r="L927" s="474">
        <v>37.5</v>
      </c>
      <c r="M927" s="474">
        <v>38.1</v>
      </c>
      <c r="N927" s="474">
        <v>36.1</v>
      </c>
      <c r="O927" s="474" t="s">
        <v>3484</v>
      </c>
      <c r="P927" s="475">
        <v>-0.0027</v>
      </c>
      <c r="Q927" s="56"/>
    </row>
    <row r="928" ht="15.75" customHeight="1">
      <c r="A928" s="403" t="s">
        <v>1279</v>
      </c>
      <c r="B928" s="404">
        <v>4212.44</v>
      </c>
      <c r="C928" s="470">
        <v>4197.39</v>
      </c>
      <c r="D928" s="470">
        <v>4241.73</v>
      </c>
      <c r="E928" s="470">
        <v>4197.39</v>
      </c>
      <c r="F928" s="471"/>
      <c r="G928" s="472">
        <v>0.0036</v>
      </c>
      <c r="J928" s="473" t="s">
        <v>1279</v>
      </c>
      <c r="K928" s="406">
        <v>37.4</v>
      </c>
      <c r="L928" s="474">
        <v>38.0</v>
      </c>
      <c r="M928" s="474">
        <v>38.9</v>
      </c>
      <c r="N928" s="474">
        <v>37.4</v>
      </c>
      <c r="O928" s="474" t="s">
        <v>3485</v>
      </c>
      <c r="P928" s="475">
        <v>-0.0106</v>
      </c>
      <c r="Q928" s="56"/>
    </row>
    <row r="929" ht="15.75" customHeight="1">
      <c r="A929" s="403" t="s">
        <v>1280</v>
      </c>
      <c r="B929" s="404">
        <v>4197.39</v>
      </c>
      <c r="C929" s="470">
        <v>4228.36</v>
      </c>
      <c r="D929" s="470">
        <v>4235.49</v>
      </c>
      <c r="E929" s="470">
        <v>4187.48</v>
      </c>
      <c r="F929" s="471"/>
      <c r="G929" s="472">
        <v>-0.0073</v>
      </c>
      <c r="J929" s="473" t="s">
        <v>1280</v>
      </c>
      <c r="K929" s="406">
        <v>37.8</v>
      </c>
      <c r="L929" s="474">
        <v>38.8</v>
      </c>
      <c r="M929" s="474">
        <v>38.8</v>
      </c>
      <c r="N929" s="474">
        <v>37.6</v>
      </c>
      <c r="O929" s="474" t="s">
        <v>2671</v>
      </c>
      <c r="P929" s="475">
        <v>-0.0079</v>
      </c>
      <c r="Q929" s="56"/>
    </row>
    <row r="930" ht="15.75" customHeight="1">
      <c r="A930" s="403" t="s">
        <v>1281</v>
      </c>
      <c r="B930" s="404">
        <v>4228.36</v>
      </c>
      <c r="C930" s="470">
        <v>4281.43</v>
      </c>
      <c r="D930" s="470">
        <v>4317.66</v>
      </c>
      <c r="E930" s="470">
        <v>4224.49</v>
      </c>
      <c r="F930" s="471"/>
      <c r="G930" s="472">
        <v>-0.0124</v>
      </c>
      <c r="J930" s="473" t="s">
        <v>1281</v>
      </c>
      <c r="K930" s="406">
        <v>38.1</v>
      </c>
      <c r="L930" s="474">
        <v>38.0</v>
      </c>
      <c r="M930" s="474">
        <v>39.5</v>
      </c>
      <c r="N930" s="474">
        <v>37.8</v>
      </c>
      <c r="O930" s="474" t="s">
        <v>3308</v>
      </c>
      <c r="P930" s="475">
        <v>-0.033</v>
      </c>
      <c r="Q930" s="56"/>
    </row>
    <row r="931" ht="15.75" customHeight="1">
      <c r="A931" s="403" t="s">
        <v>1282</v>
      </c>
      <c r="B931" s="404">
        <v>4281.43</v>
      </c>
      <c r="C931" s="470">
        <v>4331.95</v>
      </c>
      <c r="D931" s="470">
        <v>4348.33</v>
      </c>
      <c r="E931" s="470">
        <v>4272.58</v>
      </c>
      <c r="F931" s="471"/>
      <c r="G931" s="472">
        <v>-0.0117</v>
      </c>
      <c r="J931" s="473" t="s">
        <v>1282</v>
      </c>
      <c r="K931" s="406">
        <v>39.4</v>
      </c>
      <c r="L931" s="474">
        <v>39.2</v>
      </c>
      <c r="M931" s="474">
        <v>39.5</v>
      </c>
      <c r="N931" s="474">
        <v>37.7</v>
      </c>
      <c r="O931" s="474" t="s">
        <v>3486</v>
      </c>
      <c r="P931" s="475">
        <v>-0.0076</v>
      </c>
      <c r="Q931" s="56"/>
    </row>
    <row r="932" ht="15.75" customHeight="1">
      <c r="A932" s="403" t="s">
        <v>1283</v>
      </c>
      <c r="B932" s="404">
        <v>4331.95</v>
      </c>
      <c r="C932" s="470">
        <v>4400.14</v>
      </c>
      <c r="D932" s="470">
        <v>4414.44</v>
      </c>
      <c r="E932" s="470">
        <v>4320.83</v>
      </c>
      <c r="F932" s="471"/>
      <c r="G932" s="472">
        <v>-0.0155</v>
      </c>
      <c r="J932" s="473" t="s">
        <v>1283</v>
      </c>
      <c r="K932" s="406">
        <v>39.7</v>
      </c>
      <c r="L932" s="474">
        <v>39.1</v>
      </c>
      <c r="M932" s="474">
        <v>39.8</v>
      </c>
      <c r="N932" s="474">
        <v>39.1</v>
      </c>
      <c r="O932" s="474" t="s">
        <v>3487</v>
      </c>
      <c r="P932" s="475">
        <v>0.0025</v>
      </c>
      <c r="Q932" s="56"/>
    </row>
    <row r="933" ht="15.75" customHeight="1">
      <c r="A933" s="403" t="s">
        <v>1284</v>
      </c>
      <c r="B933" s="404">
        <v>4400.14</v>
      </c>
      <c r="C933" s="470">
        <v>4459.29</v>
      </c>
      <c r="D933" s="470">
        <v>4465.04</v>
      </c>
      <c r="E933" s="470">
        <v>4399.6</v>
      </c>
      <c r="F933" s="471"/>
      <c r="G933" s="472">
        <v>-0.0133</v>
      </c>
      <c r="J933" s="473" t="s">
        <v>1284</v>
      </c>
      <c r="K933" s="406">
        <v>39.6</v>
      </c>
      <c r="L933" s="474">
        <v>40.2</v>
      </c>
      <c r="M933" s="474">
        <v>40.2</v>
      </c>
      <c r="N933" s="474">
        <v>39.5</v>
      </c>
      <c r="O933" s="474" t="s">
        <v>3488</v>
      </c>
      <c r="P933" s="475">
        <v>-0.0149</v>
      </c>
      <c r="Q933" s="56"/>
    </row>
    <row r="934" ht="15.75" customHeight="1">
      <c r="A934" s="403" t="s">
        <v>1285</v>
      </c>
      <c r="B934" s="404">
        <v>4459.29</v>
      </c>
      <c r="C934" s="470">
        <v>4453.29</v>
      </c>
      <c r="D934" s="470">
        <v>4480.39</v>
      </c>
      <c r="E934" s="470">
        <v>4453.29</v>
      </c>
      <c r="F934" s="471"/>
      <c r="G934" s="472">
        <v>0.0013</v>
      </c>
      <c r="J934" s="473" t="s">
        <v>1285</v>
      </c>
      <c r="K934" s="406">
        <v>40.2</v>
      </c>
      <c r="L934" s="474">
        <v>40.4</v>
      </c>
      <c r="M934" s="474">
        <v>40.7</v>
      </c>
      <c r="N934" s="474">
        <v>39.5</v>
      </c>
      <c r="O934" s="474" t="s">
        <v>3489</v>
      </c>
      <c r="P934" s="475">
        <v>0.0101</v>
      </c>
      <c r="Q934" s="56"/>
    </row>
    <row r="935" ht="15.75" customHeight="1">
      <c r="A935" s="403" t="s">
        <v>1286</v>
      </c>
      <c r="B935" s="404">
        <v>4453.29</v>
      </c>
      <c r="C935" s="470">
        <v>4453.29</v>
      </c>
      <c r="D935" s="470">
        <v>4453.29</v>
      </c>
      <c r="E935" s="470">
        <v>4453.29</v>
      </c>
      <c r="F935" s="471"/>
      <c r="G935" s="472">
        <v>1.0E-4</v>
      </c>
      <c r="J935" s="473" t="s">
        <v>1286</v>
      </c>
      <c r="K935" s="406">
        <v>39.8</v>
      </c>
      <c r="L935" s="474">
        <v>40.5</v>
      </c>
      <c r="M935" s="474">
        <v>40.5</v>
      </c>
      <c r="N935" s="474">
        <v>39.4</v>
      </c>
      <c r="O935" s="474" t="s">
        <v>3490</v>
      </c>
      <c r="P935" s="475">
        <v>0.0153</v>
      </c>
      <c r="Q935" s="56"/>
    </row>
    <row r="936" ht="15.75" customHeight="1">
      <c r="A936" s="403" t="s">
        <v>1287</v>
      </c>
      <c r="B936" s="404">
        <v>4452.93</v>
      </c>
      <c r="C936" s="470">
        <v>4452.93</v>
      </c>
      <c r="D936" s="470">
        <v>4452.93</v>
      </c>
      <c r="E936" s="470">
        <v>4452.93</v>
      </c>
      <c r="F936" s="471"/>
      <c r="G936" s="472">
        <v>0.0043</v>
      </c>
      <c r="J936" s="473" t="s">
        <v>1287</v>
      </c>
      <c r="K936" s="406">
        <v>39.2</v>
      </c>
      <c r="L936" s="474">
        <v>39.0</v>
      </c>
      <c r="M936" s="474">
        <v>39.7</v>
      </c>
      <c r="N936" s="474">
        <v>38.4</v>
      </c>
      <c r="O936" s="474" t="s">
        <v>3491</v>
      </c>
      <c r="P936" s="475">
        <v>0.0129</v>
      </c>
      <c r="Q936" s="56"/>
    </row>
    <row r="937" ht="15.75" customHeight="1">
      <c r="A937" s="403" t="s">
        <v>1288</v>
      </c>
      <c r="B937" s="404">
        <v>4433.94</v>
      </c>
      <c r="C937" s="470">
        <v>4433.94</v>
      </c>
      <c r="D937" s="470">
        <v>4433.94</v>
      </c>
      <c r="E937" s="470">
        <v>4433.94</v>
      </c>
      <c r="F937" s="471"/>
      <c r="G937" s="472">
        <v>0.0034</v>
      </c>
      <c r="J937" s="473" t="s">
        <v>1288</v>
      </c>
      <c r="K937" s="406">
        <v>38.7</v>
      </c>
      <c r="L937" s="474">
        <v>39.8</v>
      </c>
      <c r="M937" s="474">
        <v>39.9</v>
      </c>
      <c r="N937" s="474">
        <v>38.3</v>
      </c>
      <c r="O937" s="474" t="s">
        <v>3492</v>
      </c>
      <c r="P937" s="475">
        <v>-0.0397</v>
      </c>
      <c r="Q937" s="56"/>
    </row>
    <row r="938" ht="15.75" customHeight="1">
      <c r="A938" s="403" t="s">
        <v>1289</v>
      </c>
      <c r="B938" s="404">
        <v>4418.83</v>
      </c>
      <c r="C938" s="470">
        <v>4418.83</v>
      </c>
      <c r="D938" s="470">
        <v>4418.83</v>
      </c>
      <c r="E938" s="470">
        <v>4418.83</v>
      </c>
      <c r="F938" s="471"/>
      <c r="G938" s="472">
        <v>0.0064</v>
      </c>
      <c r="J938" s="473" t="s">
        <v>1289</v>
      </c>
      <c r="K938" s="406">
        <v>40.3</v>
      </c>
      <c r="L938" s="474">
        <v>39.2</v>
      </c>
      <c r="M938" s="474">
        <v>40.3</v>
      </c>
      <c r="N938" s="474">
        <v>39.2</v>
      </c>
      <c r="O938" s="474" t="s">
        <v>3493</v>
      </c>
      <c r="P938" s="475">
        <v>0.0177</v>
      </c>
      <c r="Q938" s="56"/>
    </row>
    <row r="939" ht="15.75" customHeight="1">
      <c r="A939" s="403" t="s">
        <v>1290</v>
      </c>
      <c r="B939" s="404">
        <v>4390.67</v>
      </c>
      <c r="C939" s="470">
        <v>4390.67</v>
      </c>
      <c r="D939" s="470">
        <v>4390.67</v>
      </c>
      <c r="E939" s="470">
        <v>4390.67</v>
      </c>
      <c r="F939" s="471"/>
      <c r="G939" s="472">
        <v>-9.0E-4</v>
      </c>
      <c r="J939" s="473" t="s">
        <v>1290</v>
      </c>
      <c r="K939" s="406">
        <v>39.6</v>
      </c>
      <c r="L939" s="474">
        <v>39.3</v>
      </c>
      <c r="M939" s="474">
        <v>39.9</v>
      </c>
      <c r="N939" s="474">
        <v>39.3</v>
      </c>
      <c r="O939" s="474" t="s">
        <v>3494</v>
      </c>
      <c r="P939" s="475">
        <v>0.0076</v>
      </c>
      <c r="Q939" s="56"/>
    </row>
    <row r="940" ht="15.75" customHeight="1">
      <c r="A940" s="403" t="s">
        <v>1291</v>
      </c>
      <c r="B940" s="404">
        <v>4394.44</v>
      </c>
      <c r="C940" s="470">
        <v>4394.44</v>
      </c>
      <c r="D940" s="470">
        <v>4394.44</v>
      </c>
      <c r="E940" s="470">
        <v>4394.44</v>
      </c>
      <c r="F940" s="471"/>
      <c r="G940" s="472">
        <v>-0.0082</v>
      </c>
      <c r="J940" s="473" t="s">
        <v>1291</v>
      </c>
      <c r="K940" s="406">
        <v>39.3</v>
      </c>
      <c r="L940" s="474">
        <v>39.7</v>
      </c>
      <c r="M940" s="474">
        <v>40.2</v>
      </c>
      <c r="N940" s="474">
        <v>39.0</v>
      </c>
      <c r="O940" s="474" t="s">
        <v>3495</v>
      </c>
      <c r="P940" s="475">
        <v>-0.0076</v>
      </c>
      <c r="Q940" s="56"/>
    </row>
    <row r="941" ht="15.75" customHeight="1">
      <c r="A941" s="403" t="s">
        <v>1292</v>
      </c>
      <c r="B941" s="404">
        <v>4430.95</v>
      </c>
      <c r="C941" s="470">
        <v>4430.95</v>
      </c>
      <c r="D941" s="470">
        <v>4430.95</v>
      </c>
      <c r="E941" s="470">
        <v>4430.95</v>
      </c>
      <c r="F941" s="471"/>
      <c r="G941" s="472">
        <v>-0.0058</v>
      </c>
      <c r="J941" s="473" t="s">
        <v>1292</v>
      </c>
      <c r="K941" s="406">
        <v>39.6</v>
      </c>
      <c r="L941" s="474">
        <v>40.4</v>
      </c>
      <c r="M941" s="474">
        <v>40.4</v>
      </c>
      <c r="N941" s="474">
        <v>39.1</v>
      </c>
      <c r="O941" s="474" t="s">
        <v>3496</v>
      </c>
      <c r="P941" s="475">
        <v>-0.0198</v>
      </c>
      <c r="Q941" s="56"/>
    </row>
    <row r="942" ht="15.75" customHeight="1">
      <c r="A942" s="403" t="s">
        <v>1293</v>
      </c>
      <c r="B942" s="404">
        <v>4456.83</v>
      </c>
      <c r="C942" s="470">
        <v>4456.83</v>
      </c>
      <c r="D942" s="470">
        <v>4456.83</v>
      </c>
      <c r="E942" s="470">
        <v>4456.83</v>
      </c>
      <c r="F942" s="471"/>
      <c r="G942" s="472">
        <v>0.0088</v>
      </c>
      <c r="J942" s="473" t="s">
        <v>1293</v>
      </c>
      <c r="K942" s="406">
        <v>40.4</v>
      </c>
      <c r="L942" s="474">
        <v>40.5</v>
      </c>
      <c r="M942" s="474">
        <v>40.5</v>
      </c>
      <c r="N942" s="474">
        <v>40.4</v>
      </c>
      <c r="O942" s="474" t="s">
        <v>3497</v>
      </c>
      <c r="P942" s="475">
        <v>0.005</v>
      </c>
      <c r="Q942" s="56"/>
    </row>
    <row r="943" ht="15.75" customHeight="1">
      <c r="A943" s="403" t="s">
        <v>1294</v>
      </c>
      <c r="B943" s="404">
        <v>4417.95</v>
      </c>
      <c r="C943" s="470">
        <v>4417.95</v>
      </c>
      <c r="D943" s="470">
        <v>4417.95</v>
      </c>
      <c r="E943" s="470">
        <v>4417.95</v>
      </c>
      <c r="F943" s="471"/>
      <c r="G943" s="472">
        <v>-4.0E-4</v>
      </c>
      <c r="J943" s="473" t="s">
        <v>1294</v>
      </c>
      <c r="K943" s="406">
        <v>40.2</v>
      </c>
      <c r="L943" s="474">
        <v>40.0</v>
      </c>
      <c r="M943" s="474">
        <v>40.7</v>
      </c>
      <c r="N943" s="474">
        <v>40.0</v>
      </c>
      <c r="O943" s="474" t="s">
        <v>3498</v>
      </c>
      <c r="P943" s="475">
        <v>0.005</v>
      </c>
      <c r="Q943" s="56"/>
    </row>
    <row r="944" ht="15.75" customHeight="1">
      <c r="A944" s="403" t="s">
        <v>1295</v>
      </c>
      <c r="B944" s="404">
        <v>4419.82</v>
      </c>
      <c r="C944" s="470">
        <v>4419.82</v>
      </c>
      <c r="D944" s="470">
        <v>4419.82</v>
      </c>
      <c r="E944" s="470">
        <v>4419.82</v>
      </c>
      <c r="F944" s="471"/>
      <c r="G944" s="472">
        <v>-0.0175</v>
      </c>
      <c r="J944" s="473" t="s">
        <v>1295</v>
      </c>
      <c r="K944" s="406">
        <v>40.0</v>
      </c>
      <c r="L944" s="474">
        <v>41.1</v>
      </c>
      <c r="M944" s="474">
        <v>41.2</v>
      </c>
      <c r="N944" s="474">
        <v>40.0</v>
      </c>
      <c r="O944" s="474" t="s">
        <v>3499</v>
      </c>
      <c r="P944" s="475">
        <v>-0.0268</v>
      </c>
      <c r="Q944" s="56"/>
    </row>
    <row r="945" ht="15.75" customHeight="1">
      <c r="A945" s="403" t="s">
        <v>1296</v>
      </c>
      <c r="B945" s="404">
        <v>4498.49</v>
      </c>
      <c r="C945" s="470">
        <v>4498.49</v>
      </c>
      <c r="D945" s="470">
        <v>4498.49</v>
      </c>
      <c r="E945" s="470">
        <v>4498.49</v>
      </c>
      <c r="F945" s="471"/>
      <c r="G945" s="472">
        <v>-0.0035</v>
      </c>
      <c r="J945" s="473" t="s">
        <v>1296</v>
      </c>
      <c r="K945" s="406">
        <v>41.1</v>
      </c>
      <c r="L945" s="474">
        <v>41.5</v>
      </c>
      <c r="M945" s="474">
        <v>41.5</v>
      </c>
      <c r="N945" s="474">
        <v>41.0</v>
      </c>
      <c r="O945" s="474" t="s">
        <v>3500</v>
      </c>
      <c r="P945" s="475">
        <v>-0.0191</v>
      </c>
      <c r="Q945" s="56"/>
    </row>
    <row r="946" ht="15.75" customHeight="1">
      <c r="A946" s="403" t="s">
        <v>1297</v>
      </c>
      <c r="B946" s="404">
        <v>4514.44</v>
      </c>
      <c r="C946" s="470">
        <v>4514.44</v>
      </c>
      <c r="D946" s="470">
        <v>4514.44</v>
      </c>
      <c r="E946" s="470">
        <v>4514.44</v>
      </c>
      <c r="F946" s="471"/>
      <c r="G946" s="472">
        <v>5.0E-4</v>
      </c>
      <c r="J946" s="473" t="s">
        <v>1297</v>
      </c>
      <c r="K946" s="406">
        <v>41.9</v>
      </c>
      <c r="L946" s="474">
        <v>41.8</v>
      </c>
      <c r="M946" s="474">
        <v>41.9</v>
      </c>
      <c r="N946" s="474">
        <v>41.6</v>
      </c>
      <c r="O946" s="474" t="s">
        <v>3501</v>
      </c>
      <c r="P946" s="475">
        <v>0.0024</v>
      </c>
      <c r="Q946" s="56"/>
    </row>
    <row r="947" ht="15.75" customHeight="1">
      <c r="A947" s="403" t="s">
        <v>1298</v>
      </c>
      <c r="B947" s="404">
        <v>4512.39</v>
      </c>
      <c r="C947" s="470">
        <v>4512.39</v>
      </c>
      <c r="D947" s="470">
        <v>4512.39</v>
      </c>
      <c r="E947" s="470">
        <v>4512.39</v>
      </c>
      <c r="F947" s="471"/>
      <c r="G947" s="472">
        <v>0.0012</v>
      </c>
      <c r="J947" s="473" t="s">
        <v>1298</v>
      </c>
      <c r="K947" s="406">
        <v>41.8</v>
      </c>
      <c r="L947" s="474">
        <v>42.2</v>
      </c>
      <c r="M947" s="474">
        <v>43.0</v>
      </c>
      <c r="N947" s="474">
        <v>41.4</v>
      </c>
      <c r="O947" s="474" t="s">
        <v>3502</v>
      </c>
      <c r="P947" s="475">
        <v>-0.0095</v>
      </c>
      <c r="Q947" s="56"/>
    </row>
    <row r="948" ht="15.75" customHeight="1">
      <c r="A948" s="403" t="s">
        <v>1299</v>
      </c>
      <c r="B948" s="404">
        <v>4506.93</v>
      </c>
      <c r="C948" s="470">
        <v>4506.93</v>
      </c>
      <c r="D948" s="470">
        <v>4506.93</v>
      </c>
      <c r="E948" s="470">
        <v>4506.93</v>
      </c>
      <c r="F948" s="471"/>
      <c r="G948" s="472">
        <v>-0.0059</v>
      </c>
      <c r="J948" s="473" t="s">
        <v>1299</v>
      </c>
      <c r="K948" s="406">
        <v>42.2</v>
      </c>
      <c r="L948" s="474">
        <v>42.4</v>
      </c>
      <c r="M948" s="474">
        <v>42.4</v>
      </c>
      <c r="N948" s="474">
        <v>41.7</v>
      </c>
      <c r="O948" s="474" t="s">
        <v>2690</v>
      </c>
      <c r="P948" s="475">
        <v>-0.0047</v>
      </c>
      <c r="Q948" s="56"/>
    </row>
    <row r="949" ht="15.75" customHeight="1">
      <c r="A949" s="403" t="s">
        <v>1300</v>
      </c>
      <c r="B949" s="404">
        <v>4533.75</v>
      </c>
      <c r="C949" s="470">
        <v>4533.75</v>
      </c>
      <c r="D949" s="470">
        <v>4533.75</v>
      </c>
      <c r="E949" s="470">
        <v>4533.75</v>
      </c>
      <c r="F949" s="471"/>
      <c r="G949" s="472">
        <v>-0.0135</v>
      </c>
      <c r="J949" s="473" t="s">
        <v>1300</v>
      </c>
      <c r="K949" s="406">
        <v>42.4</v>
      </c>
      <c r="L949" s="474">
        <v>44.5</v>
      </c>
      <c r="M949" s="474">
        <v>44.9</v>
      </c>
      <c r="N949" s="474">
        <v>42.2</v>
      </c>
      <c r="O949" s="474" t="s">
        <v>3503</v>
      </c>
      <c r="P949" s="475">
        <v>-0.0342</v>
      </c>
      <c r="Q949" s="56"/>
    </row>
    <row r="950" ht="15.75" customHeight="1">
      <c r="A950" s="403" t="s">
        <v>1301</v>
      </c>
      <c r="B950" s="404">
        <v>4596.0</v>
      </c>
      <c r="C950" s="470">
        <v>4596.0</v>
      </c>
      <c r="D950" s="470">
        <v>4596.0</v>
      </c>
      <c r="E950" s="470">
        <v>4596.0</v>
      </c>
      <c r="F950" s="471"/>
      <c r="G950" s="472">
        <v>-0.0161</v>
      </c>
      <c r="J950" s="473" t="s">
        <v>1301</v>
      </c>
      <c r="K950" s="406">
        <v>43.9</v>
      </c>
      <c r="L950" s="474">
        <v>42.1</v>
      </c>
      <c r="M950" s="474">
        <v>44.9</v>
      </c>
      <c r="N950" s="474">
        <v>42.1</v>
      </c>
      <c r="O950" s="474" t="s">
        <v>3504</v>
      </c>
      <c r="P950" s="475">
        <v>0.0257</v>
      </c>
      <c r="Q950" s="56"/>
    </row>
    <row r="951" ht="15.75" customHeight="1">
      <c r="A951" s="403" t="s">
        <v>1302</v>
      </c>
      <c r="B951" s="404">
        <v>4671.33</v>
      </c>
      <c r="C951" s="470">
        <v>4671.33</v>
      </c>
      <c r="D951" s="470">
        <v>4671.33</v>
      </c>
      <c r="E951" s="470">
        <v>4671.33</v>
      </c>
      <c r="F951" s="471"/>
      <c r="G951" s="472">
        <v>-0.0067</v>
      </c>
      <c r="J951" s="473" t="s">
        <v>1302</v>
      </c>
      <c r="K951" s="406">
        <v>42.8</v>
      </c>
      <c r="L951" s="474">
        <v>43.0</v>
      </c>
      <c r="M951" s="474">
        <v>43.3</v>
      </c>
      <c r="N951" s="474">
        <v>42.3</v>
      </c>
      <c r="O951" s="474" t="s">
        <v>3505</v>
      </c>
      <c r="P951" s="475">
        <v>-0.007</v>
      </c>
      <c r="Q951" s="56"/>
    </row>
    <row r="952" ht="15.75" customHeight="1">
      <c r="A952" s="403" t="s">
        <v>1303</v>
      </c>
      <c r="B952" s="404">
        <v>4702.98</v>
      </c>
      <c r="C952" s="470">
        <v>4702.98</v>
      </c>
      <c r="D952" s="470">
        <v>4702.98</v>
      </c>
      <c r="E952" s="470">
        <v>4702.98</v>
      </c>
      <c r="F952" s="471"/>
      <c r="G952" s="472">
        <v>0.0012</v>
      </c>
      <c r="J952" s="473" t="s">
        <v>1303</v>
      </c>
      <c r="K952" s="406">
        <v>43.1</v>
      </c>
      <c r="L952" s="474">
        <v>43.0</v>
      </c>
      <c r="M952" s="474">
        <v>43.8</v>
      </c>
      <c r="N952" s="474">
        <v>43.0</v>
      </c>
      <c r="O952" s="474" t="s">
        <v>3506</v>
      </c>
      <c r="P952" s="475">
        <v>-0.0069</v>
      </c>
      <c r="Q952" s="56"/>
    </row>
    <row r="953" ht="15.75" customHeight="1">
      <c r="A953" s="403" t="s">
        <v>1304</v>
      </c>
      <c r="B953" s="404">
        <v>4697.35</v>
      </c>
      <c r="C953" s="470">
        <v>4697.35</v>
      </c>
      <c r="D953" s="470">
        <v>4697.35</v>
      </c>
      <c r="E953" s="470">
        <v>4697.35</v>
      </c>
      <c r="F953" s="471"/>
      <c r="G953" s="472">
        <v>-0.0079</v>
      </c>
      <c r="J953" s="473" t="s">
        <v>1304</v>
      </c>
      <c r="K953" s="406">
        <v>43.4</v>
      </c>
      <c r="L953" s="474">
        <v>43.3</v>
      </c>
      <c r="M953" s="474">
        <v>43.6</v>
      </c>
      <c r="N953" s="474">
        <v>43.0</v>
      </c>
      <c r="O953" s="474" t="s">
        <v>3507</v>
      </c>
      <c r="P953" s="475">
        <v>0.0046</v>
      </c>
      <c r="Q953" s="56"/>
    </row>
    <row r="954" ht="15.75" customHeight="1">
      <c r="A954" s="403" t="s">
        <v>1305</v>
      </c>
      <c r="B954" s="404">
        <v>4734.59</v>
      </c>
      <c r="C954" s="470">
        <v>4734.59</v>
      </c>
      <c r="D954" s="470">
        <v>4734.59</v>
      </c>
      <c r="E954" s="470">
        <v>4734.59</v>
      </c>
      <c r="F954" s="471"/>
      <c r="G954" s="472">
        <v>-0.0051</v>
      </c>
      <c r="J954" s="473" t="s">
        <v>1305</v>
      </c>
      <c r="K954" s="406">
        <v>43.2</v>
      </c>
      <c r="L954" s="474">
        <v>44.0</v>
      </c>
      <c r="M954" s="474">
        <v>44.0</v>
      </c>
      <c r="N954" s="474">
        <v>43.1</v>
      </c>
      <c r="O954" s="474" t="s">
        <v>3508</v>
      </c>
      <c r="P954" s="475">
        <v>-0.0159</v>
      </c>
      <c r="Q954" s="56"/>
    </row>
    <row r="955" ht="15.75" customHeight="1">
      <c r="A955" s="403" t="s">
        <v>1306</v>
      </c>
      <c r="B955" s="404">
        <v>4758.81</v>
      </c>
      <c r="C955" s="470">
        <v>4758.81</v>
      </c>
      <c r="D955" s="470">
        <v>4758.81</v>
      </c>
      <c r="E955" s="470">
        <v>4758.81</v>
      </c>
      <c r="F955" s="471"/>
      <c r="G955" s="472">
        <v>0.0058</v>
      </c>
      <c r="J955" s="473" t="s">
        <v>1306</v>
      </c>
      <c r="K955" s="406">
        <v>43.9</v>
      </c>
      <c r="L955" s="474">
        <v>43.8</v>
      </c>
      <c r="M955" s="474">
        <v>44.0</v>
      </c>
      <c r="N955" s="474">
        <v>43.1</v>
      </c>
      <c r="O955" s="474" t="s">
        <v>3509</v>
      </c>
      <c r="P955" s="475">
        <v>0.0023</v>
      </c>
      <c r="Q955" s="56"/>
    </row>
    <row r="956" ht="15.75" customHeight="1">
      <c r="A956" s="403" t="s">
        <v>1307</v>
      </c>
      <c r="B956" s="404">
        <v>4731.43</v>
      </c>
      <c r="C956" s="470">
        <v>4731.43</v>
      </c>
      <c r="D956" s="470">
        <v>4731.43</v>
      </c>
      <c r="E956" s="470">
        <v>4731.43</v>
      </c>
      <c r="F956" s="471"/>
      <c r="G956" s="472">
        <v>2.0E-4</v>
      </c>
      <c r="J956" s="473" t="s">
        <v>1307</v>
      </c>
      <c r="K956" s="406">
        <v>43.8</v>
      </c>
      <c r="L956" s="474">
        <v>43.5</v>
      </c>
      <c r="M956" s="474">
        <v>44.2</v>
      </c>
      <c r="N956" s="474">
        <v>42.9</v>
      </c>
      <c r="O956" s="474" t="s">
        <v>3510</v>
      </c>
      <c r="P956" s="475">
        <v>0.0046</v>
      </c>
      <c r="Q956" s="56"/>
    </row>
    <row r="957" ht="15.75" customHeight="1">
      <c r="A957" s="403" t="s">
        <v>1308</v>
      </c>
      <c r="B957" s="404">
        <v>4730.34</v>
      </c>
      <c r="C957" s="470">
        <v>4730.34</v>
      </c>
      <c r="D957" s="470">
        <v>4730.34</v>
      </c>
      <c r="E957" s="470">
        <v>4730.34</v>
      </c>
      <c r="F957" s="471"/>
      <c r="G957" s="472">
        <v>0.0017</v>
      </c>
      <c r="J957" s="473" t="s">
        <v>1308</v>
      </c>
      <c r="K957" s="406">
        <v>43.6</v>
      </c>
      <c r="L957" s="474">
        <v>43.0</v>
      </c>
      <c r="M957" s="474">
        <v>44.7</v>
      </c>
      <c r="N957" s="474">
        <v>42.5</v>
      </c>
      <c r="O957" s="474" t="s">
        <v>3511</v>
      </c>
      <c r="P957" s="475">
        <v>0.0023</v>
      </c>
      <c r="Q957" s="56"/>
    </row>
    <row r="958" ht="15.75" customHeight="1">
      <c r="A958" s="403" t="s">
        <v>1309</v>
      </c>
      <c r="B958" s="404">
        <v>4722.3</v>
      </c>
      <c r="C958" s="470">
        <v>4722.3</v>
      </c>
      <c r="D958" s="470">
        <v>4722.3</v>
      </c>
      <c r="E958" s="470">
        <v>4722.3</v>
      </c>
      <c r="F958" s="471"/>
      <c r="G958" s="472">
        <v>0.0061</v>
      </c>
      <c r="J958" s="473" t="s">
        <v>1309</v>
      </c>
      <c r="K958" s="406">
        <v>43.5</v>
      </c>
      <c r="L958" s="474">
        <v>44.3</v>
      </c>
      <c r="M958" s="474">
        <v>45.9</v>
      </c>
      <c r="N958" s="474">
        <v>42.9</v>
      </c>
      <c r="O958" s="474" t="s">
        <v>3512</v>
      </c>
      <c r="P958" s="475">
        <v>-0.0225</v>
      </c>
      <c r="Q958" s="56"/>
    </row>
    <row r="959" ht="15.75" customHeight="1">
      <c r="A959" s="403" t="s">
        <v>1310</v>
      </c>
      <c r="B959" s="404">
        <v>4693.62</v>
      </c>
      <c r="C959" s="470">
        <v>4693.62</v>
      </c>
      <c r="D959" s="470">
        <v>4693.62</v>
      </c>
      <c r="E959" s="470">
        <v>4693.62</v>
      </c>
      <c r="F959" s="471"/>
      <c r="G959" s="472">
        <v>0.0011</v>
      </c>
      <c r="J959" s="473" t="s">
        <v>1310</v>
      </c>
      <c r="K959" s="406">
        <v>44.5</v>
      </c>
      <c r="L959" s="474">
        <v>44.7</v>
      </c>
      <c r="M959" s="474">
        <v>45.4</v>
      </c>
      <c r="N959" s="474">
        <v>44.2</v>
      </c>
      <c r="O959" s="474" t="s">
        <v>3513</v>
      </c>
      <c r="P959" s="475">
        <v>-0.0133</v>
      </c>
      <c r="Q959" s="56"/>
    </row>
    <row r="960" ht="15.75" customHeight="1">
      <c r="A960" s="403" t="s">
        <v>1311</v>
      </c>
      <c r="B960" s="404">
        <v>4688.42</v>
      </c>
      <c r="C960" s="470">
        <v>4688.42</v>
      </c>
      <c r="D960" s="470">
        <v>4688.42</v>
      </c>
      <c r="E960" s="470">
        <v>4688.42</v>
      </c>
      <c r="F960" s="471"/>
      <c r="G960" s="472">
        <v>-0.0039</v>
      </c>
      <c r="J960" s="473" t="s">
        <v>1311</v>
      </c>
      <c r="K960" s="406">
        <v>45.1</v>
      </c>
      <c r="L960" s="474">
        <v>47.0</v>
      </c>
      <c r="M960" s="474">
        <v>47.0</v>
      </c>
      <c r="N960" s="474">
        <v>44.6</v>
      </c>
      <c r="O960" s="474" t="s">
        <v>3514</v>
      </c>
      <c r="P960" s="475">
        <v>-0.0343</v>
      </c>
      <c r="Q960" s="56"/>
    </row>
    <row r="961" ht="15.75" customHeight="1">
      <c r="A961" s="403" t="s">
        <v>1312</v>
      </c>
      <c r="B961" s="404">
        <v>4706.66</v>
      </c>
      <c r="C961" s="470">
        <v>4706.66</v>
      </c>
      <c r="D961" s="470">
        <v>4706.66</v>
      </c>
      <c r="E961" s="470">
        <v>4706.66</v>
      </c>
      <c r="F961" s="471"/>
      <c r="G961" s="472">
        <v>0.0031</v>
      </c>
      <c r="J961" s="473" t="s">
        <v>1312</v>
      </c>
      <c r="K961" s="406">
        <v>46.7</v>
      </c>
      <c r="L961" s="474">
        <v>47.0</v>
      </c>
      <c r="M961" s="474">
        <v>47.0</v>
      </c>
      <c r="N961" s="474">
        <v>46.0</v>
      </c>
      <c r="O961" s="474" t="s">
        <v>3515</v>
      </c>
      <c r="P961" s="475">
        <v>0.013</v>
      </c>
      <c r="Q961" s="56"/>
    </row>
    <row r="962" ht="15.75" customHeight="1">
      <c r="A962" s="403" t="s">
        <v>1313</v>
      </c>
      <c r="B962" s="404">
        <v>4691.93</v>
      </c>
      <c r="C962" s="470">
        <v>4691.93</v>
      </c>
      <c r="D962" s="470">
        <v>4691.93</v>
      </c>
      <c r="E962" s="470">
        <v>4691.93</v>
      </c>
      <c r="F962" s="471"/>
      <c r="G962" s="472">
        <v>-0.0064</v>
      </c>
      <c r="J962" s="473" t="s">
        <v>1313</v>
      </c>
      <c r="K962" s="406">
        <v>46.1</v>
      </c>
      <c r="L962" s="474">
        <v>47.3</v>
      </c>
      <c r="M962" s="474">
        <v>47.5</v>
      </c>
      <c r="N962" s="474">
        <v>45.0</v>
      </c>
      <c r="O962" s="474" t="s">
        <v>3501</v>
      </c>
      <c r="P962" s="475">
        <v>-0.0128</v>
      </c>
      <c r="Q962" s="56"/>
    </row>
    <row r="963" ht="15.75" customHeight="1">
      <c r="A963" s="403" t="s">
        <v>1314</v>
      </c>
      <c r="B963" s="404">
        <v>4722.37</v>
      </c>
      <c r="C963" s="470">
        <v>4722.37</v>
      </c>
      <c r="D963" s="470">
        <v>4722.37</v>
      </c>
      <c r="E963" s="470">
        <v>4722.37</v>
      </c>
      <c r="F963" s="471"/>
      <c r="G963" s="472">
        <v>1.0E-4</v>
      </c>
      <c r="J963" s="473" t="s">
        <v>1314</v>
      </c>
      <c r="K963" s="406">
        <v>46.7</v>
      </c>
      <c r="L963" s="474">
        <v>47.6</v>
      </c>
      <c r="M963" s="474">
        <v>47.6</v>
      </c>
      <c r="N963" s="474">
        <v>46.0</v>
      </c>
      <c r="O963" s="474" t="s">
        <v>3516</v>
      </c>
      <c r="P963" s="475">
        <v>-0.0127</v>
      </c>
      <c r="Q963" s="56"/>
    </row>
    <row r="964" ht="15.75" customHeight="1">
      <c r="A964" s="403" t="s">
        <v>1315</v>
      </c>
      <c r="B964" s="404">
        <v>4722.01</v>
      </c>
      <c r="C964" s="470">
        <v>4722.01</v>
      </c>
      <c r="D964" s="470">
        <v>4722.01</v>
      </c>
      <c r="E964" s="470">
        <v>4722.01</v>
      </c>
      <c r="F964" s="471"/>
      <c r="G964" s="472">
        <v>0.001</v>
      </c>
      <c r="J964" s="473" t="s">
        <v>1315</v>
      </c>
      <c r="K964" s="406">
        <v>47.3</v>
      </c>
      <c r="L964" s="474">
        <v>47.0</v>
      </c>
      <c r="M964" s="474">
        <v>47.4</v>
      </c>
      <c r="N964" s="474">
        <v>46.2</v>
      </c>
      <c r="O964" s="474" t="s">
        <v>3517</v>
      </c>
      <c r="P964" s="475">
        <v>0.0107</v>
      </c>
      <c r="Q964" s="56"/>
    </row>
    <row r="965" ht="15.75" customHeight="1">
      <c r="A965" s="403" t="s">
        <v>1316</v>
      </c>
      <c r="B965" s="404">
        <v>4717.39</v>
      </c>
      <c r="C965" s="470">
        <v>4717.39</v>
      </c>
      <c r="D965" s="470">
        <v>4717.39</v>
      </c>
      <c r="E965" s="470">
        <v>4717.39</v>
      </c>
      <c r="F965" s="471"/>
      <c r="G965" s="472">
        <v>0.0015</v>
      </c>
      <c r="J965" s="473" t="s">
        <v>1316</v>
      </c>
      <c r="K965" s="406">
        <v>46.8</v>
      </c>
      <c r="L965" s="474">
        <v>46.6</v>
      </c>
      <c r="M965" s="474">
        <v>47.5</v>
      </c>
      <c r="N965" s="474">
        <v>46.5</v>
      </c>
      <c r="O965" s="474" t="s">
        <v>3518</v>
      </c>
      <c r="P965" s="475">
        <v>0.0086</v>
      </c>
      <c r="Q965" s="56"/>
    </row>
    <row r="966" ht="15.75" customHeight="1">
      <c r="A966" s="403" t="s">
        <v>1317</v>
      </c>
      <c r="B966" s="404">
        <v>4710.36</v>
      </c>
      <c r="C966" s="470">
        <v>4710.36</v>
      </c>
      <c r="D966" s="470">
        <v>4710.36</v>
      </c>
      <c r="E966" s="470">
        <v>4710.36</v>
      </c>
      <c r="F966" s="471"/>
      <c r="G966" s="472">
        <v>-0.0057</v>
      </c>
      <c r="J966" s="473" t="s">
        <v>1317</v>
      </c>
      <c r="K966" s="406">
        <v>46.4</v>
      </c>
      <c r="L966" s="474">
        <v>47.7</v>
      </c>
      <c r="M966" s="474">
        <v>48.8</v>
      </c>
      <c r="N966" s="474">
        <v>46.2</v>
      </c>
      <c r="O966" s="474" t="s">
        <v>3519</v>
      </c>
      <c r="P966" s="475">
        <v>-0.0169</v>
      </c>
      <c r="Q966" s="56"/>
    </row>
    <row r="967" ht="15.75" customHeight="1">
      <c r="A967" s="403" t="s">
        <v>1318</v>
      </c>
      <c r="B967" s="404">
        <v>4737.17</v>
      </c>
      <c r="C967" s="470">
        <v>4737.17</v>
      </c>
      <c r="D967" s="470">
        <v>4737.17</v>
      </c>
      <c r="E967" s="470">
        <v>4737.17</v>
      </c>
      <c r="F967" s="471"/>
      <c r="G967" s="472">
        <v>-0.0088</v>
      </c>
      <c r="J967" s="473" t="s">
        <v>1318</v>
      </c>
      <c r="K967" s="406">
        <v>47.2</v>
      </c>
      <c r="L967" s="474">
        <v>48.4</v>
      </c>
      <c r="M967" s="474">
        <v>49.2</v>
      </c>
      <c r="N967" s="474">
        <v>46.2</v>
      </c>
      <c r="O967" s="474" t="s">
        <v>3520</v>
      </c>
      <c r="P967" s="475">
        <v>-0.0407</v>
      </c>
      <c r="Q967" s="56"/>
    </row>
    <row r="968" ht="15.75" customHeight="1">
      <c r="A968" s="403" t="s">
        <v>1319</v>
      </c>
      <c r="B968" s="404">
        <v>4779.18</v>
      </c>
      <c r="C968" s="470">
        <v>4779.18</v>
      </c>
      <c r="D968" s="470">
        <v>4779.18</v>
      </c>
      <c r="E968" s="470">
        <v>4779.18</v>
      </c>
      <c r="F968" s="471"/>
      <c r="G968" s="472">
        <v>-5.0E-4</v>
      </c>
      <c r="J968" s="473" t="s">
        <v>1319</v>
      </c>
      <c r="K968" s="406">
        <v>49.2</v>
      </c>
      <c r="L968" s="474">
        <v>48.1</v>
      </c>
      <c r="M968" s="474">
        <v>49.6</v>
      </c>
      <c r="N968" s="474">
        <v>47.6</v>
      </c>
      <c r="O968" s="474" t="s">
        <v>3521</v>
      </c>
      <c r="P968" s="475">
        <v>0.0186</v>
      </c>
      <c r="Q968" s="56"/>
    </row>
    <row r="969" ht="15.75" customHeight="1">
      <c r="A969" s="403" t="s">
        <v>1320</v>
      </c>
      <c r="B969" s="404">
        <v>4781.47</v>
      </c>
      <c r="C969" s="470">
        <v>4781.47</v>
      </c>
      <c r="D969" s="470">
        <v>4781.47</v>
      </c>
      <c r="E969" s="470">
        <v>4781.47</v>
      </c>
      <c r="F969" s="471"/>
      <c r="G969" s="472">
        <v>0.002</v>
      </c>
      <c r="J969" s="473" t="s">
        <v>1320</v>
      </c>
      <c r="K969" s="406">
        <v>48.3</v>
      </c>
      <c r="L969" s="474">
        <v>48.0</v>
      </c>
      <c r="M969" s="474">
        <v>49.0</v>
      </c>
      <c r="N969" s="474">
        <v>47.5</v>
      </c>
      <c r="O969" s="474" t="s">
        <v>3522</v>
      </c>
      <c r="P969" s="475">
        <v>0.0062</v>
      </c>
      <c r="Q969" s="56"/>
    </row>
    <row r="970" ht="15.75" customHeight="1">
      <c r="A970" s="403" t="s">
        <v>1321</v>
      </c>
      <c r="B970" s="404">
        <v>4771.91</v>
      </c>
      <c r="C970" s="470">
        <v>4771.91</v>
      </c>
      <c r="D970" s="470">
        <v>4771.91</v>
      </c>
      <c r="E970" s="470">
        <v>4771.91</v>
      </c>
      <c r="F970" s="471"/>
      <c r="G970" s="472">
        <v>0.0036</v>
      </c>
      <c r="J970" s="473" t="s">
        <v>1321</v>
      </c>
      <c r="K970" s="406">
        <v>48.0</v>
      </c>
      <c r="L970" s="474">
        <v>47.4</v>
      </c>
      <c r="M970" s="474">
        <v>48.4</v>
      </c>
      <c r="N970" s="474">
        <v>47.4</v>
      </c>
      <c r="O970" s="474" t="s">
        <v>3523</v>
      </c>
      <c r="P970" s="475">
        <v>0.0127</v>
      </c>
      <c r="Q970" s="56"/>
    </row>
    <row r="971" ht="15.75" customHeight="1">
      <c r="A971" s="403" t="s">
        <v>1322</v>
      </c>
      <c r="B971" s="404">
        <v>4754.69</v>
      </c>
      <c r="C971" s="470">
        <v>4754.69</v>
      </c>
      <c r="D971" s="470">
        <v>4754.69</v>
      </c>
      <c r="E971" s="470">
        <v>4754.69</v>
      </c>
      <c r="F971" s="471"/>
      <c r="G971" s="472">
        <v>0.0108</v>
      </c>
      <c r="J971" s="473" t="s">
        <v>1322</v>
      </c>
      <c r="K971" s="406">
        <v>47.4</v>
      </c>
      <c r="L971" s="474">
        <v>47.0</v>
      </c>
      <c r="M971" s="474">
        <v>47.8</v>
      </c>
      <c r="N971" s="474">
        <v>46.8</v>
      </c>
      <c r="O971" s="474" t="s">
        <v>3524</v>
      </c>
      <c r="P971" s="475">
        <v>-0.0021</v>
      </c>
      <c r="Q971" s="56"/>
    </row>
    <row r="972" ht="15.75" customHeight="1">
      <c r="A972" s="403" t="s">
        <v>1323</v>
      </c>
      <c r="B972" s="404">
        <v>4703.7</v>
      </c>
      <c r="C972" s="470">
        <v>4703.7</v>
      </c>
      <c r="D972" s="470">
        <v>4703.7</v>
      </c>
      <c r="E972" s="470">
        <v>4703.7</v>
      </c>
      <c r="F972" s="471"/>
      <c r="G972" s="472">
        <v>0.0054</v>
      </c>
      <c r="J972" s="473" t="s">
        <v>1323</v>
      </c>
      <c r="K972" s="406">
        <v>47.5</v>
      </c>
      <c r="L972" s="474">
        <v>48.0</v>
      </c>
      <c r="M972" s="474">
        <v>49.0</v>
      </c>
      <c r="N972" s="474">
        <v>46.8</v>
      </c>
      <c r="O972" s="474" t="s">
        <v>3525</v>
      </c>
      <c r="P972" s="475">
        <v>0.0106</v>
      </c>
      <c r="Q972" s="56"/>
    </row>
    <row r="973" ht="15.75" customHeight="1">
      <c r="A973" s="403" t="s">
        <v>1324</v>
      </c>
      <c r="B973" s="404">
        <v>4678.36</v>
      </c>
      <c r="C973" s="470">
        <v>4678.36</v>
      </c>
      <c r="D973" s="470">
        <v>4678.36</v>
      </c>
      <c r="E973" s="470">
        <v>4678.36</v>
      </c>
      <c r="F973" s="471"/>
      <c r="G973" s="472">
        <v>-0.0072</v>
      </c>
      <c r="J973" s="473" t="s">
        <v>1324</v>
      </c>
      <c r="K973" s="406">
        <v>47.0</v>
      </c>
      <c r="L973" s="474">
        <v>47.0</v>
      </c>
      <c r="M973" s="474">
        <v>51.0</v>
      </c>
      <c r="N973" s="474">
        <v>46.7</v>
      </c>
      <c r="O973" s="474" t="s">
        <v>3526</v>
      </c>
      <c r="P973" s="475">
        <v>-0.0105</v>
      </c>
      <c r="Q973" s="56"/>
    </row>
    <row r="974" ht="15.75" customHeight="1">
      <c r="A974" s="403" t="s">
        <v>1325</v>
      </c>
      <c r="B974" s="404">
        <v>4712.08</v>
      </c>
      <c r="C974" s="470">
        <v>4712.08</v>
      </c>
      <c r="D974" s="470">
        <v>4712.08</v>
      </c>
      <c r="E974" s="470">
        <v>4712.08</v>
      </c>
      <c r="F974" s="471"/>
      <c r="G974" s="472">
        <v>0.0062</v>
      </c>
      <c r="J974" s="473" t="s">
        <v>1325</v>
      </c>
      <c r="K974" s="406">
        <v>47.5</v>
      </c>
      <c r="L974" s="474">
        <v>47.0</v>
      </c>
      <c r="M974" s="474">
        <v>48.0</v>
      </c>
      <c r="N974" s="474">
        <v>46.8</v>
      </c>
      <c r="O974" s="474" t="s">
        <v>2991</v>
      </c>
      <c r="P974" s="475">
        <v>-0.0021</v>
      </c>
      <c r="Q974" s="56"/>
    </row>
    <row r="975" ht="15.75" customHeight="1">
      <c r="A975" s="403" t="s">
        <v>1326</v>
      </c>
      <c r="B975" s="404">
        <v>4682.9</v>
      </c>
      <c r="C975" s="470">
        <v>4682.9</v>
      </c>
      <c r="D975" s="470">
        <v>4682.9</v>
      </c>
      <c r="E975" s="470">
        <v>4682.9</v>
      </c>
      <c r="F975" s="471"/>
      <c r="G975" s="472">
        <v>-1.0E-4</v>
      </c>
      <c r="J975" s="473" t="s">
        <v>1326</v>
      </c>
      <c r="K975" s="406">
        <v>47.6</v>
      </c>
      <c r="L975" s="474">
        <v>47.2</v>
      </c>
      <c r="M975" s="474">
        <v>47.6</v>
      </c>
      <c r="N975" s="474">
        <v>46.6</v>
      </c>
      <c r="O975" s="474" t="s">
        <v>3527</v>
      </c>
      <c r="P975" s="475">
        <v>0.0085</v>
      </c>
      <c r="Q975" s="56"/>
    </row>
    <row r="976" ht="15.75" customHeight="1">
      <c r="A976" s="403" t="s">
        <v>1327</v>
      </c>
      <c r="B976" s="404">
        <v>4683.2</v>
      </c>
      <c r="C976" s="470">
        <v>4683.2</v>
      </c>
      <c r="D976" s="470">
        <v>4683.2</v>
      </c>
      <c r="E976" s="470">
        <v>4683.2</v>
      </c>
      <c r="F976" s="471"/>
      <c r="G976" s="472">
        <v>0.0027</v>
      </c>
      <c r="J976" s="473" t="s">
        <v>1327</v>
      </c>
      <c r="K976" s="406">
        <v>47.2</v>
      </c>
      <c r="L976" s="474">
        <v>47.0</v>
      </c>
      <c r="M976" s="474">
        <v>47.4</v>
      </c>
      <c r="N976" s="474">
        <v>46.5</v>
      </c>
      <c r="O976" s="474" t="s">
        <v>3528</v>
      </c>
      <c r="P976" s="475">
        <v>0.0043</v>
      </c>
      <c r="Q976" s="56"/>
    </row>
    <row r="977" ht="15.75" customHeight="1">
      <c r="A977" s="403" t="s">
        <v>1328</v>
      </c>
      <c r="B977" s="404">
        <v>4670.74</v>
      </c>
      <c r="C977" s="470">
        <v>4670.74</v>
      </c>
      <c r="D977" s="470">
        <v>4670.74</v>
      </c>
      <c r="E977" s="470">
        <v>4670.74</v>
      </c>
      <c r="F977" s="471"/>
      <c r="G977" s="472">
        <v>-0.0061</v>
      </c>
      <c r="J977" s="473" t="s">
        <v>1328</v>
      </c>
      <c r="K977" s="406">
        <v>47.0</v>
      </c>
      <c r="L977" s="474">
        <v>46.5</v>
      </c>
      <c r="M977" s="474">
        <v>47.4</v>
      </c>
      <c r="N977" s="474">
        <v>46.0</v>
      </c>
      <c r="O977" s="474" t="s">
        <v>3529</v>
      </c>
      <c r="P977" s="475">
        <v>0.0108</v>
      </c>
      <c r="Q977" s="56"/>
    </row>
    <row r="978" ht="15.75" customHeight="1">
      <c r="A978" s="403" t="s">
        <v>1329</v>
      </c>
      <c r="B978" s="404">
        <v>4699.22</v>
      </c>
      <c r="C978" s="470">
        <v>4699.22</v>
      </c>
      <c r="D978" s="470">
        <v>4699.22</v>
      </c>
      <c r="E978" s="470">
        <v>4699.22</v>
      </c>
      <c r="F978" s="471"/>
      <c r="G978" s="472">
        <v>-0.0112</v>
      </c>
      <c r="J978" s="473" t="s">
        <v>1329</v>
      </c>
      <c r="K978" s="406">
        <v>46.5</v>
      </c>
      <c r="L978" s="474">
        <v>48.2</v>
      </c>
      <c r="M978" s="474">
        <v>48.6</v>
      </c>
      <c r="N978" s="474">
        <v>46.0</v>
      </c>
      <c r="O978" s="474" t="s">
        <v>3530</v>
      </c>
      <c r="P978" s="475">
        <v>-0.081</v>
      </c>
      <c r="Q978" s="56"/>
    </row>
    <row r="979" ht="15.75" customHeight="1">
      <c r="A979" s="403" t="s">
        <v>1330</v>
      </c>
      <c r="B979" s="404">
        <v>4772.0</v>
      </c>
      <c r="C979" s="470">
        <v>4772.0</v>
      </c>
      <c r="D979" s="470">
        <v>4772.0</v>
      </c>
      <c r="E979" s="470">
        <v>4772.0</v>
      </c>
      <c r="F979" s="471"/>
      <c r="G979" s="472">
        <v>0.0096</v>
      </c>
      <c r="J979" s="473" t="s">
        <v>1330</v>
      </c>
      <c r="K979" s="406">
        <v>50.6</v>
      </c>
      <c r="L979" s="474">
        <v>48.4</v>
      </c>
      <c r="M979" s="474">
        <v>51.0</v>
      </c>
      <c r="N979" s="474">
        <v>48.4</v>
      </c>
      <c r="O979" s="474" t="s">
        <v>3531</v>
      </c>
      <c r="P979" s="475">
        <v>0.0348</v>
      </c>
      <c r="Q979" s="56"/>
    </row>
    <row r="980" ht="15.75" customHeight="1">
      <c r="A980" s="403" t="s">
        <v>1331</v>
      </c>
      <c r="B980" s="404">
        <v>4726.62</v>
      </c>
      <c r="C980" s="470">
        <v>4726.62</v>
      </c>
      <c r="D980" s="470">
        <v>4726.62</v>
      </c>
      <c r="E980" s="470">
        <v>4726.62</v>
      </c>
      <c r="F980" s="471"/>
      <c r="G980" s="472">
        <v>0.0038</v>
      </c>
      <c r="J980" s="473" t="s">
        <v>1331</v>
      </c>
      <c r="K980" s="406">
        <v>48.9</v>
      </c>
      <c r="L980" s="474">
        <v>48.0</v>
      </c>
      <c r="M980" s="474">
        <v>49.5</v>
      </c>
      <c r="N980" s="474">
        <v>47.2</v>
      </c>
      <c r="O980" s="474" t="s">
        <v>2894</v>
      </c>
      <c r="P980" s="475">
        <v>0.0209</v>
      </c>
      <c r="Q980" s="56"/>
    </row>
    <row r="981" ht="15.75" customHeight="1">
      <c r="A981" s="403" t="s">
        <v>1332</v>
      </c>
      <c r="B981" s="404">
        <v>4708.68</v>
      </c>
      <c r="C981" s="470">
        <v>4708.68</v>
      </c>
      <c r="D981" s="470">
        <v>4708.68</v>
      </c>
      <c r="E981" s="470">
        <v>4708.68</v>
      </c>
      <c r="F981" s="471"/>
      <c r="G981" s="472">
        <v>-0.0111</v>
      </c>
      <c r="J981" s="473" t="s">
        <v>1332</v>
      </c>
      <c r="K981" s="406">
        <v>47.9</v>
      </c>
      <c r="L981" s="474">
        <v>47.9</v>
      </c>
      <c r="M981" s="474">
        <v>48.5</v>
      </c>
      <c r="N981" s="474">
        <v>47.5</v>
      </c>
      <c r="O981" s="474" t="s">
        <v>3532</v>
      </c>
      <c r="P981" s="475">
        <v>-0.0042</v>
      </c>
      <c r="Q981" s="56"/>
    </row>
    <row r="982" ht="15.75" customHeight="1">
      <c r="A982" s="403" t="s">
        <v>1333</v>
      </c>
      <c r="B982" s="404">
        <v>4761.42</v>
      </c>
      <c r="C982" s="470">
        <v>4761.42</v>
      </c>
      <c r="D982" s="470">
        <v>4761.42</v>
      </c>
      <c r="E982" s="470">
        <v>4761.42</v>
      </c>
      <c r="F982" s="471"/>
      <c r="G982" s="472">
        <v>-0.0043</v>
      </c>
      <c r="J982" s="473" t="s">
        <v>1333</v>
      </c>
      <c r="K982" s="406">
        <v>48.1</v>
      </c>
      <c r="L982" s="474">
        <v>48.9</v>
      </c>
      <c r="M982" s="474">
        <v>49.0</v>
      </c>
      <c r="N982" s="474">
        <v>47.9</v>
      </c>
      <c r="O982" s="474" t="s">
        <v>3533</v>
      </c>
      <c r="P982" s="475">
        <v>-0.0143</v>
      </c>
      <c r="Q982" s="56"/>
    </row>
    <row r="983" ht="15.75" customHeight="1">
      <c r="A983" s="403" t="s">
        <v>1334</v>
      </c>
      <c r="B983" s="404">
        <v>4782.09</v>
      </c>
      <c r="C983" s="470">
        <v>4782.09</v>
      </c>
      <c r="D983" s="470">
        <v>4782.09</v>
      </c>
      <c r="E983" s="470">
        <v>4782.09</v>
      </c>
      <c r="F983" s="471"/>
      <c r="G983" s="472">
        <v>0.0023</v>
      </c>
      <c r="J983" s="473" t="s">
        <v>1334</v>
      </c>
      <c r="K983" s="406">
        <v>48.8</v>
      </c>
      <c r="L983" s="474">
        <v>49.0</v>
      </c>
      <c r="M983" s="474">
        <v>49.2</v>
      </c>
      <c r="N983" s="474">
        <v>48.6</v>
      </c>
      <c r="O983" s="474" t="s">
        <v>3534</v>
      </c>
      <c r="P983" s="475">
        <v>-0.0081</v>
      </c>
      <c r="Q983" s="56"/>
    </row>
    <row r="984" ht="15.75" customHeight="1">
      <c r="A984" s="403" t="s">
        <v>1335</v>
      </c>
      <c r="B984" s="404">
        <v>4770.99</v>
      </c>
      <c r="C984" s="470">
        <v>4770.99</v>
      </c>
      <c r="D984" s="470">
        <v>4770.99</v>
      </c>
      <c r="E984" s="470">
        <v>4770.99</v>
      </c>
      <c r="F984" s="471"/>
      <c r="G984" s="472">
        <v>-0.0022</v>
      </c>
      <c r="J984" s="473" t="s">
        <v>1335</v>
      </c>
      <c r="K984" s="406">
        <v>49.2</v>
      </c>
      <c r="L984" s="474">
        <v>48.1</v>
      </c>
      <c r="M984" s="474">
        <v>49.4</v>
      </c>
      <c r="N984" s="474">
        <v>48.1</v>
      </c>
      <c r="O984" s="474" t="s">
        <v>3535</v>
      </c>
      <c r="P984" s="475">
        <v>0.0061</v>
      </c>
      <c r="Q984" s="56"/>
    </row>
    <row r="985" ht="15.75" customHeight="1">
      <c r="A985" s="403" t="s">
        <v>1336</v>
      </c>
      <c r="B985" s="404">
        <v>4781.62</v>
      </c>
      <c r="C985" s="470">
        <v>4781.62</v>
      </c>
      <c r="D985" s="470">
        <v>4781.62</v>
      </c>
      <c r="E985" s="470">
        <v>4781.62</v>
      </c>
      <c r="F985" s="471"/>
      <c r="G985" s="472">
        <v>-0.0083</v>
      </c>
      <c r="J985" s="473" t="s">
        <v>1336</v>
      </c>
      <c r="K985" s="406">
        <v>48.9</v>
      </c>
      <c r="L985" s="474">
        <v>49.9</v>
      </c>
      <c r="M985" s="474">
        <v>49.9</v>
      </c>
      <c r="N985" s="474">
        <v>48.7</v>
      </c>
      <c r="O985" s="474" t="s">
        <v>3536</v>
      </c>
      <c r="P985" s="475">
        <v>-0.0141</v>
      </c>
      <c r="Q985" s="56"/>
    </row>
    <row r="986" ht="15.75" customHeight="1">
      <c r="A986" s="403" t="s">
        <v>1337</v>
      </c>
      <c r="B986" s="404">
        <v>4821.64</v>
      </c>
      <c r="C986" s="470">
        <v>4821.64</v>
      </c>
      <c r="D986" s="470">
        <v>4821.64</v>
      </c>
      <c r="E986" s="470">
        <v>4821.64</v>
      </c>
      <c r="F986" s="471"/>
      <c r="G986" s="472">
        <v>0.0234</v>
      </c>
      <c r="J986" s="473" t="s">
        <v>1337</v>
      </c>
      <c r="K986" s="406">
        <v>49.6</v>
      </c>
      <c r="L986" s="474">
        <v>49.0</v>
      </c>
      <c r="M986" s="474">
        <v>50.4</v>
      </c>
      <c r="N986" s="474">
        <v>47.9</v>
      </c>
      <c r="O986" s="474" t="s">
        <v>3537</v>
      </c>
      <c r="P986" s="475">
        <v>0.0553</v>
      </c>
      <c r="Q986" s="56"/>
    </row>
    <row r="987" ht="15.75" customHeight="1">
      <c r="A987" s="403" t="s">
        <v>1338</v>
      </c>
      <c r="B987" s="404">
        <v>4711.3</v>
      </c>
      <c r="C987" s="470">
        <v>4711.3</v>
      </c>
      <c r="D987" s="470">
        <v>4711.3</v>
      </c>
      <c r="E987" s="470">
        <v>4711.3</v>
      </c>
      <c r="F987" s="471"/>
      <c r="G987" s="472">
        <v>-0.0106</v>
      </c>
      <c r="J987" s="473" t="s">
        <v>1338</v>
      </c>
      <c r="K987" s="406">
        <v>47.0</v>
      </c>
      <c r="L987" s="474">
        <v>47.4</v>
      </c>
      <c r="M987" s="474">
        <v>47.8</v>
      </c>
      <c r="N987" s="474">
        <v>46.9</v>
      </c>
      <c r="O987" s="474" t="s">
        <v>3538</v>
      </c>
      <c r="P987" s="475">
        <v>-0.0188</v>
      </c>
      <c r="Q987" s="56"/>
    </row>
    <row r="988" ht="15.75" customHeight="1">
      <c r="A988" s="403" t="s">
        <v>1339</v>
      </c>
      <c r="B988" s="404">
        <v>4761.87</v>
      </c>
      <c r="C988" s="470">
        <v>4761.87</v>
      </c>
      <c r="D988" s="470">
        <v>4761.87</v>
      </c>
      <c r="E988" s="470">
        <v>4761.87</v>
      </c>
      <c r="F988" s="471"/>
      <c r="G988" s="472">
        <v>-0.01</v>
      </c>
      <c r="J988" s="473" t="s">
        <v>1339</v>
      </c>
      <c r="K988" s="406">
        <v>47.9</v>
      </c>
      <c r="L988" s="474">
        <v>49.2</v>
      </c>
      <c r="M988" s="474">
        <v>49.6</v>
      </c>
      <c r="N988" s="474">
        <v>47.8</v>
      </c>
      <c r="O988" s="474" t="s">
        <v>3539</v>
      </c>
      <c r="P988" s="475">
        <v>-0.0204</v>
      </c>
      <c r="Q988" s="56"/>
    </row>
    <row r="989" ht="15.75" customHeight="1">
      <c r="A989" s="403" t="s">
        <v>1340</v>
      </c>
      <c r="B989" s="404">
        <v>4810.21</v>
      </c>
      <c r="C989" s="470">
        <v>4810.21</v>
      </c>
      <c r="D989" s="470">
        <v>4810.21</v>
      </c>
      <c r="E989" s="470">
        <v>4810.21</v>
      </c>
      <c r="F989" s="471"/>
      <c r="G989" s="472">
        <v>-0.0107</v>
      </c>
      <c r="J989" s="473" t="s">
        <v>1340</v>
      </c>
      <c r="K989" s="406">
        <v>48.9</v>
      </c>
      <c r="L989" s="474">
        <v>49.6</v>
      </c>
      <c r="M989" s="474">
        <v>50.3</v>
      </c>
      <c r="N989" s="474">
        <v>48.7</v>
      </c>
      <c r="O989" s="474" t="s">
        <v>3540</v>
      </c>
      <c r="P989" s="475">
        <v>-0.0141</v>
      </c>
      <c r="Q989" s="56"/>
    </row>
    <row r="990" ht="15.75" customHeight="1">
      <c r="A990" s="403" t="s">
        <v>1341</v>
      </c>
      <c r="B990" s="404">
        <v>4862.25</v>
      </c>
      <c r="C990" s="470">
        <v>4862.25</v>
      </c>
      <c r="D990" s="470">
        <v>4862.25</v>
      </c>
      <c r="E990" s="470">
        <v>4862.25</v>
      </c>
      <c r="F990" s="471"/>
      <c r="G990" s="472">
        <v>-0.0066</v>
      </c>
      <c r="J990" s="473" t="s">
        <v>1341</v>
      </c>
      <c r="K990" s="406">
        <v>49.6</v>
      </c>
      <c r="L990" s="474">
        <v>50.0</v>
      </c>
      <c r="M990" s="474">
        <v>50.0</v>
      </c>
      <c r="N990" s="474">
        <v>49.5</v>
      </c>
      <c r="O990" s="474" t="s">
        <v>3541</v>
      </c>
      <c r="P990" s="475">
        <v>-0.012</v>
      </c>
      <c r="Q990" s="56"/>
    </row>
    <row r="991" ht="15.75" customHeight="1">
      <c r="A991" s="403" t="s">
        <v>1342</v>
      </c>
      <c r="B991" s="404">
        <v>4894.31</v>
      </c>
      <c r="C991" s="470">
        <v>4894.31</v>
      </c>
      <c r="D991" s="470">
        <v>4894.31</v>
      </c>
      <c r="E991" s="470">
        <v>4894.31</v>
      </c>
      <c r="F991" s="471"/>
      <c r="G991" s="472">
        <v>-0.0045</v>
      </c>
      <c r="J991" s="473" t="s">
        <v>1342</v>
      </c>
      <c r="K991" s="406">
        <v>50.2</v>
      </c>
      <c r="L991" s="474">
        <v>50.8</v>
      </c>
      <c r="M991" s="474">
        <v>50.8</v>
      </c>
      <c r="N991" s="474">
        <v>49.6</v>
      </c>
      <c r="O991" s="474" t="s">
        <v>3542</v>
      </c>
      <c r="P991" s="475">
        <v>-0.0118</v>
      </c>
      <c r="Q991" s="56"/>
    </row>
    <row r="992" ht="15.75" customHeight="1">
      <c r="A992" s="403" t="s">
        <v>1343</v>
      </c>
      <c r="B992" s="404">
        <v>4916.68</v>
      </c>
      <c r="C992" s="470">
        <v>4916.68</v>
      </c>
      <c r="D992" s="470">
        <v>4916.68</v>
      </c>
      <c r="E992" s="470">
        <v>4916.68</v>
      </c>
      <c r="F992" s="471"/>
      <c r="G992" s="472">
        <v>-0.0043</v>
      </c>
      <c r="J992" s="473" t="s">
        <v>1343</v>
      </c>
      <c r="K992" s="406">
        <v>50.8</v>
      </c>
      <c r="L992" s="474">
        <v>51.1</v>
      </c>
      <c r="M992" s="474">
        <v>51.1</v>
      </c>
      <c r="N992" s="474">
        <v>50.7</v>
      </c>
      <c r="O992" s="474" t="s">
        <v>3543</v>
      </c>
      <c r="P992" s="475">
        <v>-0.0078</v>
      </c>
      <c r="Q992" s="56"/>
    </row>
    <row r="993" ht="15.75" customHeight="1">
      <c r="A993" s="403" t="s">
        <v>1344</v>
      </c>
      <c r="B993" s="404">
        <v>4937.82</v>
      </c>
      <c r="C993" s="470">
        <v>4937.82</v>
      </c>
      <c r="D993" s="470">
        <v>4937.82</v>
      </c>
      <c r="E993" s="470">
        <v>4937.82</v>
      </c>
      <c r="F993" s="471"/>
      <c r="G993" s="472">
        <v>3.0E-4</v>
      </c>
      <c r="J993" s="473" t="s">
        <v>1344</v>
      </c>
      <c r="K993" s="406">
        <v>51.2</v>
      </c>
      <c r="L993" s="474">
        <v>50.5</v>
      </c>
      <c r="M993" s="474">
        <v>51.3</v>
      </c>
      <c r="N993" s="474">
        <v>50.5</v>
      </c>
      <c r="O993" s="474" t="s">
        <v>3544</v>
      </c>
      <c r="P993" s="475">
        <v>0.002</v>
      </c>
      <c r="Q993" s="56"/>
    </row>
    <row r="994" ht="15.75" customHeight="1">
      <c r="A994" s="403" t="s">
        <v>1345</v>
      </c>
      <c r="B994" s="404">
        <v>4936.37</v>
      </c>
      <c r="C994" s="470">
        <v>4936.37</v>
      </c>
      <c r="D994" s="470">
        <v>4936.37</v>
      </c>
      <c r="E994" s="470">
        <v>4936.37</v>
      </c>
      <c r="F994" s="471"/>
      <c r="G994" s="472">
        <v>-0.0026</v>
      </c>
      <c r="J994" s="473" t="s">
        <v>1345</v>
      </c>
      <c r="K994" s="406">
        <v>51.1</v>
      </c>
      <c r="L994" s="474">
        <v>50.7</v>
      </c>
      <c r="M994" s="474">
        <v>51.4</v>
      </c>
      <c r="N994" s="474">
        <v>50.4</v>
      </c>
      <c r="O994" s="474" t="s">
        <v>3545</v>
      </c>
      <c r="P994" s="475">
        <v>-0.002</v>
      </c>
      <c r="Q994" s="56"/>
    </row>
    <row r="995" ht="15.75" customHeight="1">
      <c r="A995" s="403" t="s">
        <v>1346</v>
      </c>
      <c r="B995" s="404">
        <v>4949.39</v>
      </c>
      <c r="C995" s="470">
        <v>4949.39</v>
      </c>
      <c r="D995" s="470">
        <v>4949.39</v>
      </c>
      <c r="E995" s="470">
        <v>4949.39</v>
      </c>
      <c r="F995" s="471"/>
      <c r="G995" s="472">
        <v>4.0E-4</v>
      </c>
      <c r="J995" s="473" t="s">
        <v>1346</v>
      </c>
      <c r="K995" s="406">
        <v>51.2</v>
      </c>
      <c r="L995" s="474">
        <v>51.5</v>
      </c>
      <c r="M995" s="474">
        <v>51.5</v>
      </c>
      <c r="N995" s="474">
        <v>50.1</v>
      </c>
      <c r="O995" s="474" t="s">
        <v>3546</v>
      </c>
      <c r="P995" s="475">
        <v>0.0159</v>
      </c>
      <c r="Q995" s="56"/>
    </row>
    <row r="996" ht="15.75" customHeight="1">
      <c r="A996" s="403" t="s">
        <v>1347</v>
      </c>
      <c r="B996" s="404">
        <v>4947.63</v>
      </c>
      <c r="C996" s="470">
        <v>4947.63</v>
      </c>
      <c r="D996" s="470">
        <v>4947.63</v>
      </c>
      <c r="E996" s="470">
        <v>4947.63</v>
      </c>
      <c r="F996" s="471"/>
      <c r="G996" s="472">
        <v>-0.0056</v>
      </c>
      <c r="J996" s="473" t="s">
        <v>1347</v>
      </c>
      <c r="K996" s="406">
        <v>50.4</v>
      </c>
      <c r="L996" s="474">
        <v>51.9</v>
      </c>
      <c r="M996" s="474">
        <v>52.0</v>
      </c>
      <c r="N996" s="474">
        <v>50.0</v>
      </c>
      <c r="O996" s="474" t="s">
        <v>2687</v>
      </c>
      <c r="P996" s="475">
        <v>-0.0118</v>
      </c>
      <c r="Q996" s="56"/>
    </row>
    <row r="997" ht="15.75" customHeight="1">
      <c r="A997" s="403" t="s">
        <v>1348</v>
      </c>
      <c r="B997" s="404">
        <v>4975.73</v>
      </c>
      <c r="C997" s="470">
        <v>4975.73</v>
      </c>
      <c r="D997" s="470">
        <v>4975.73</v>
      </c>
      <c r="E997" s="470">
        <v>4975.73</v>
      </c>
      <c r="F997" s="471"/>
      <c r="G997" s="472">
        <v>0.0015</v>
      </c>
      <c r="J997" s="473" t="s">
        <v>1348</v>
      </c>
      <c r="K997" s="406">
        <v>51.0</v>
      </c>
      <c r="L997" s="474">
        <v>51.7</v>
      </c>
      <c r="M997" s="474">
        <v>52.5</v>
      </c>
      <c r="N997" s="474">
        <v>50.9</v>
      </c>
      <c r="O997" s="474" t="s">
        <v>3547</v>
      </c>
      <c r="P997" s="475">
        <v>-0.0135</v>
      </c>
      <c r="Q997" s="56"/>
    </row>
    <row r="998" ht="15.75" customHeight="1">
      <c r="A998" s="403" t="s">
        <v>1349</v>
      </c>
      <c r="B998" s="404">
        <v>4968.46</v>
      </c>
      <c r="C998" s="470">
        <v>4968.46</v>
      </c>
      <c r="D998" s="470">
        <v>4968.46</v>
      </c>
      <c r="E998" s="470">
        <v>4968.46</v>
      </c>
      <c r="F998" s="471"/>
      <c r="G998" s="472">
        <v>0.0034</v>
      </c>
      <c r="J998" s="473" t="s">
        <v>1349</v>
      </c>
      <c r="K998" s="406">
        <v>51.7</v>
      </c>
      <c r="L998" s="474">
        <v>50.9</v>
      </c>
      <c r="M998" s="474">
        <v>52.0</v>
      </c>
      <c r="N998" s="474">
        <v>50.8</v>
      </c>
      <c r="O998" s="474" t="s">
        <v>3548</v>
      </c>
      <c r="P998" s="475">
        <v>0.0078</v>
      </c>
      <c r="Q998" s="56"/>
    </row>
    <row r="999" ht="15.75" customHeight="1">
      <c r="A999" s="403" t="s">
        <v>1350</v>
      </c>
      <c r="B999" s="404">
        <v>4951.73</v>
      </c>
      <c r="C999" s="470">
        <v>4951.73</v>
      </c>
      <c r="D999" s="470">
        <v>4951.73</v>
      </c>
      <c r="E999" s="470">
        <v>4951.73</v>
      </c>
      <c r="F999" s="471"/>
      <c r="G999" s="472">
        <v>-0.0014</v>
      </c>
      <c r="J999" s="473" t="s">
        <v>1350</v>
      </c>
      <c r="K999" s="406">
        <v>51.3</v>
      </c>
      <c r="L999" s="474">
        <v>50.7</v>
      </c>
      <c r="M999" s="474">
        <v>51.5</v>
      </c>
      <c r="N999" s="474">
        <v>50.6</v>
      </c>
      <c r="O999" s="474" t="s">
        <v>3549</v>
      </c>
      <c r="P999" s="475">
        <v>0.0118</v>
      </c>
      <c r="Q999" s="56"/>
    </row>
    <row r="1000" ht="15.75" customHeight="1">
      <c r="A1000" s="403" t="s">
        <v>1351</v>
      </c>
      <c r="B1000" s="404">
        <v>4958.72</v>
      </c>
      <c r="C1000" s="470">
        <v>4958.72</v>
      </c>
      <c r="D1000" s="470">
        <v>4958.72</v>
      </c>
      <c r="E1000" s="470">
        <v>4958.72</v>
      </c>
      <c r="F1000" s="471"/>
      <c r="G1000" s="472">
        <v>-0.0083</v>
      </c>
      <c r="J1000" s="473" t="s">
        <v>1351</v>
      </c>
      <c r="K1000" s="406">
        <v>50.7</v>
      </c>
      <c r="L1000" s="474">
        <v>51.3</v>
      </c>
      <c r="M1000" s="474">
        <v>51.6</v>
      </c>
      <c r="N1000" s="474">
        <v>50.4</v>
      </c>
      <c r="O1000" s="474" t="s">
        <v>3550</v>
      </c>
      <c r="P1000" s="475">
        <v>-0.0078</v>
      </c>
      <c r="Q1000" s="56"/>
    </row>
    <row r="1001" ht="15.75" customHeight="1">
      <c r="A1001" s="403" t="s">
        <v>1352</v>
      </c>
      <c r="B1001" s="404">
        <v>5000.23</v>
      </c>
      <c r="C1001" s="470">
        <v>5000.23</v>
      </c>
      <c r="D1001" s="470">
        <v>5000.23</v>
      </c>
      <c r="E1001" s="470">
        <v>5000.23</v>
      </c>
      <c r="F1001" s="471"/>
      <c r="G1001" s="472">
        <v>0.0161</v>
      </c>
      <c r="J1001" s="473" t="s">
        <v>1352</v>
      </c>
      <c r="K1001" s="406">
        <v>51.1</v>
      </c>
      <c r="L1001" s="474">
        <v>50.5</v>
      </c>
      <c r="M1001" s="474">
        <v>51.8</v>
      </c>
      <c r="N1001" s="474">
        <v>50.4</v>
      </c>
      <c r="O1001" s="474" t="s">
        <v>3551</v>
      </c>
      <c r="P1001" s="475">
        <v>0.0139</v>
      </c>
      <c r="Q1001" s="56"/>
    </row>
    <row r="1002" ht="15.75" customHeight="1">
      <c r="A1002" s="403" t="s">
        <v>1353</v>
      </c>
      <c r="B1002" s="404">
        <v>4920.96</v>
      </c>
      <c r="C1002" s="470">
        <v>4920.96</v>
      </c>
      <c r="D1002" s="470">
        <v>4920.96</v>
      </c>
      <c r="E1002" s="470">
        <v>4920.96</v>
      </c>
      <c r="F1002" s="471"/>
      <c r="G1002" s="472">
        <v>0.0134</v>
      </c>
      <c r="J1002" s="473" t="s">
        <v>1353</v>
      </c>
      <c r="K1002" s="406">
        <v>50.4</v>
      </c>
      <c r="L1002" s="474">
        <v>51.0</v>
      </c>
      <c r="M1002" s="474">
        <v>51.4</v>
      </c>
      <c r="N1002" s="474">
        <v>50.1</v>
      </c>
      <c r="O1002" s="474" t="s">
        <v>3552</v>
      </c>
      <c r="P1002" s="475">
        <v>-0.0118</v>
      </c>
      <c r="Q1002" s="56"/>
    </row>
    <row r="1003" ht="15.75" customHeight="1">
      <c r="A1003" s="403" t="s">
        <v>1354</v>
      </c>
      <c r="B1003" s="404">
        <v>4855.98</v>
      </c>
      <c r="C1003" s="470">
        <v>4855.98</v>
      </c>
      <c r="D1003" s="470">
        <v>4855.98</v>
      </c>
      <c r="E1003" s="470">
        <v>4855.98</v>
      </c>
      <c r="F1003" s="471"/>
      <c r="G1003" s="472">
        <v>-0.0066</v>
      </c>
      <c r="J1003" s="473" t="s">
        <v>1354</v>
      </c>
      <c r="K1003" s="406">
        <v>51.0</v>
      </c>
      <c r="L1003" s="474">
        <v>50.7</v>
      </c>
      <c r="M1003" s="474">
        <v>52.8</v>
      </c>
      <c r="N1003" s="474">
        <v>49.8</v>
      </c>
      <c r="O1003" s="474" t="s">
        <v>3553</v>
      </c>
      <c r="P1003" s="475">
        <v>0.002</v>
      </c>
      <c r="Q1003" s="56"/>
    </row>
    <row r="1004" ht="15.75" customHeight="1">
      <c r="A1004" s="403" t="s">
        <v>1355</v>
      </c>
      <c r="B1004" s="404">
        <v>4888.01</v>
      </c>
      <c r="C1004" s="470">
        <v>4888.01</v>
      </c>
      <c r="D1004" s="470">
        <v>4888.01</v>
      </c>
      <c r="E1004" s="470">
        <v>4888.01</v>
      </c>
      <c r="F1004" s="471"/>
      <c r="G1004" s="472">
        <v>-0.0083</v>
      </c>
      <c r="J1004" s="473" t="s">
        <v>1355</v>
      </c>
      <c r="K1004" s="406">
        <v>50.9</v>
      </c>
      <c r="L1004" s="474">
        <v>52.9</v>
      </c>
      <c r="M1004" s="474">
        <v>53.3</v>
      </c>
      <c r="N1004" s="474">
        <v>50.7</v>
      </c>
      <c r="O1004" s="474" t="s">
        <v>3554</v>
      </c>
      <c r="P1004" s="475">
        <v>-0.0193</v>
      </c>
      <c r="Q1004" s="56"/>
    </row>
    <row r="1005" ht="15.75" customHeight="1">
      <c r="A1005" s="403" t="s">
        <v>1356</v>
      </c>
      <c r="B1005" s="404">
        <v>4928.98</v>
      </c>
      <c r="C1005" s="470">
        <v>4928.98</v>
      </c>
      <c r="D1005" s="470">
        <v>4928.98</v>
      </c>
      <c r="E1005" s="470">
        <v>4928.98</v>
      </c>
      <c r="F1005" s="471"/>
      <c r="G1005" s="472">
        <v>-0.0062</v>
      </c>
      <c r="J1005" s="473" t="s">
        <v>1356</v>
      </c>
      <c r="K1005" s="406">
        <v>51.9</v>
      </c>
      <c r="L1005" s="474">
        <v>55.9</v>
      </c>
      <c r="M1005" s="474">
        <v>55.9</v>
      </c>
      <c r="N1005" s="474">
        <v>51.6</v>
      </c>
      <c r="O1005" s="474" t="s">
        <v>3555</v>
      </c>
      <c r="P1005" s="475">
        <v>0.0176</v>
      </c>
      <c r="Q1005" s="56"/>
    </row>
    <row r="1006" ht="15.75" customHeight="1">
      <c r="A1006" s="403" t="s">
        <v>1357</v>
      </c>
      <c r="B1006" s="404">
        <v>4959.73</v>
      </c>
      <c r="C1006" s="470">
        <v>4959.73</v>
      </c>
      <c r="D1006" s="470">
        <v>4959.73</v>
      </c>
      <c r="E1006" s="470">
        <v>4959.73</v>
      </c>
      <c r="F1006" s="471"/>
      <c r="G1006" s="472">
        <v>0.0035</v>
      </c>
      <c r="J1006" s="473" t="s">
        <v>1357</v>
      </c>
      <c r="K1006" s="406">
        <v>51.0</v>
      </c>
      <c r="L1006" s="474">
        <v>50.7</v>
      </c>
      <c r="M1006" s="474">
        <v>51.4</v>
      </c>
      <c r="N1006" s="474">
        <v>50.7</v>
      </c>
      <c r="O1006" s="474" t="s">
        <v>3556</v>
      </c>
      <c r="P1006" s="475">
        <v>0.0059</v>
      </c>
      <c r="Q1006" s="56"/>
    </row>
    <row r="1007" ht="15.75" customHeight="1">
      <c r="A1007" s="403" t="s">
        <v>1358</v>
      </c>
      <c r="B1007" s="404">
        <v>4942.23</v>
      </c>
      <c r="C1007" s="470">
        <v>4942.23</v>
      </c>
      <c r="D1007" s="470">
        <v>4942.23</v>
      </c>
      <c r="E1007" s="470">
        <v>4942.23</v>
      </c>
      <c r="F1007" s="471"/>
      <c r="G1007" s="472">
        <v>0.0017</v>
      </c>
      <c r="J1007" s="473" t="s">
        <v>1358</v>
      </c>
      <c r="K1007" s="406">
        <v>50.7</v>
      </c>
      <c r="L1007" s="474">
        <v>50.0</v>
      </c>
      <c r="M1007" s="474">
        <v>51.0</v>
      </c>
      <c r="N1007" s="474">
        <v>50.0</v>
      </c>
      <c r="O1007" s="474" t="s">
        <v>3557</v>
      </c>
      <c r="P1007" s="475">
        <v>0.0</v>
      </c>
      <c r="Q1007" s="56"/>
    </row>
    <row r="1008" ht="15.75" customHeight="1">
      <c r="A1008" s="403" t="s">
        <v>1359</v>
      </c>
      <c r="B1008" s="404">
        <v>4933.89</v>
      </c>
      <c r="C1008" s="470">
        <v>4933.89</v>
      </c>
      <c r="D1008" s="470">
        <v>4933.89</v>
      </c>
      <c r="E1008" s="470">
        <v>4933.89</v>
      </c>
      <c r="F1008" s="471"/>
      <c r="G1008" s="472">
        <v>1.0E-4</v>
      </c>
      <c r="J1008" s="473" t="s">
        <v>1359</v>
      </c>
      <c r="K1008" s="406">
        <v>50.7</v>
      </c>
      <c r="L1008" s="474">
        <v>51.8</v>
      </c>
      <c r="M1008" s="474">
        <v>51.9</v>
      </c>
      <c r="N1008" s="474">
        <v>50.1</v>
      </c>
      <c r="O1008" s="474" t="s">
        <v>3558</v>
      </c>
      <c r="P1008" s="475">
        <v>-0.025</v>
      </c>
      <c r="Q1008" s="56"/>
    </row>
    <row r="1009" ht="15.75" customHeight="1">
      <c r="A1009" s="403" t="s">
        <v>1360</v>
      </c>
      <c r="B1009" s="404">
        <v>4933.17</v>
      </c>
      <c r="C1009" s="470">
        <v>4933.17</v>
      </c>
      <c r="D1009" s="470">
        <v>4933.17</v>
      </c>
      <c r="E1009" s="470">
        <v>4933.17</v>
      </c>
      <c r="F1009" s="471"/>
      <c r="G1009" s="472">
        <v>-0.0151</v>
      </c>
      <c r="J1009" s="473" t="s">
        <v>1360</v>
      </c>
      <c r="K1009" s="406">
        <v>52.0</v>
      </c>
      <c r="L1009" s="474">
        <v>53.2</v>
      </c>
      <c r="M1009" s="474">
        <v>53.2</v>
      </c>
      <c r="N1009" s="474">
        <v>51.9</v>
      </c>
      <c r="O1009" s="474" t="s">
        <v>3559</v>
      </c>
      <c r="P1009" s="475">
        <v>-0.0114</v>
      </c>
      <c r="Q1009" s="56"/>
    </row>
    <row r="1010" ht="15.75" customHeight="1">
      <c r="A1010" s="403" t="s">
        <v>1361</v>
      </c>
      <c r="B1010" s="404">
        <v>5008.96</v>
      </c>
      <c r="C1010" s="470">
        <v>5008.96</v>
      </c>
      <c r="D1010" s="470">
        <v>5008.96</v>
      </c>
      <c r="E1010" s="470">
        <v>5008.96</v>
      </c>
      <c r="F1010" s="471"/>
      <c r="G1010" s="472">
        <v>-0.0049</v>
      </c>
      <c r="J1010" s="473" t="s">
        <v>1361</v>
      </c>
      <c r="K1010" s="406">
        <v>52.6</v>
      </c>
      <c r="L1010" s="474">
        <v>52.4</v>
      </c>
      <c r="M1010" s="474">
        <v>53.4</v>
      </c>
      <c r="N1010" s="474">
        <v>52.4</v>
      </c>
      <c r="O1010" s="474" t="s">
        <v>3560</v>
      </c>
      <c r="P1010" s="475">
        <v>-0.0075</v>
      </c>
      <c r="Q1010" s="56"/>
    </row>
    <row r="1011" ht="15.75" customHeight="1">
      <c r="A1011" s="403" t="s">
        <v>1362</v>
      </c>
      <c r="B1011" s="404">
        <v>5033.79</v>
      </c>
      <c r="C1011" s="470">
        <v>5033.79</v>
      </c>
      <c r="D1011" s="470">
        <v>5033.79</v>
      </c>
      <c r="E1011" s="470">
        <v>5033.79</v>
      </c>
      <c r="F1011" s="471"/>
      <c r="G1011" s="472">
        <v>0.0041</v>
      </c>
      <c r="J1011" s="473" t="s">
        <v>1362</v>
      </c>
      <c r="K1011" s="406">
        <v>53.0</v>
      </c>
      <c r="L1011" s="474">
        <v>53.4</v>
      </c>
      <c r="M1011" s="474">
        <v>53.4</v>
      </c>
      <c r="N1011" s="474">
        <v>52.4</v>
      </c>
      <c r="O1011" s="474" t="s">
        <v>3561</v>
      </c>
      <c r="P1011" s="475">
        <v>-0.0038</v>
      </c>
      <c r="Q1011" s="56"/>
    </row>
    <row r="1012" ht="15.75" customHeight="1">
      <c r="A1012" s="403" t="s">
        <v>1363</v>
      </c>
      <c r="B1012" s="404">
        <v>5013.01</v>
      </c>
      <c r="C1012" s="470">
        <v>5013.01</v>
      </c>
      <c r="D1012" s="470">
        <v>5013.01</v>
      </c>
      <c r="E1012" s="470">
        <v>5013.01</v>
      </c>
      <c r="F1012" s="471"/>
      <c r="G1012" s="472">
        <v>0.0053</v>
      </c>
      <c r="J1012" s="473" t="s">
        <v>1363</v>
      </c>
      <c r="K1012" s="406">
        <v>53.2</v>
      </c>
      <c r="L1012" s="474">
        <v>52.4</v>
      </c>
      <c r="M1012" s="474">
        <v>53.5</v>
      </c>
      <c r="N1012" s="474">
        <v>52.4</v>
      </c>
      <c r="O1012" s="474" t="s">
        <v>3562</v>
      </c>
      <c r="P1012" s="475">
        <v>0.0076</v>
      </c>
      <c r="Q1012" s="56"/>
    </row>
    <row r="1013" ht="15.75" customHeight="1">
      <c r="A1013" s="403" t="s">
        <v>1364</v>
      </c>
      <c r="B1013" s="404">
        <v>4986.37</v>
      </c>
      <c r="C1013" s="470">
        <v>4986.37</v>
      </c>
      <c r="D1013" s="470">
        <v>4986.37</v>
      </c>
      <c r="E1013" s="470">
        <v>4986.37</v>
      </c>
      <c r="F1013" s="471"/>
      <c r="G1013" s="472">
        <v>-0.0041</v>
      </c>
      <c r="J1013" s="473" t="s">
        <v>1364</v>
      </c>
      <c r="K1013" s="406">
        <v>52.8</v>
      </c>
      <c r="L1013" s="474">
        <v>52.7</v>
      </c>
      <c r="M1013" s="474">
        <v>52.8</v>
      </c>
      <c r="N1013" s="474">
        <v>52.1</v>
      </c>
      <c r="O1013" s="474" t="s">
        <v>3563</v>
      </c>
      <c r="P1013" s="475">
        <v>-0.0056</v>
      </c>
      <c r="Q1013" s="56"/>
    </row>
    <row r="1014" ht="15.75" customHeight="1">
      <c r="A1014" s="403" t="s">
        <v>1365</v>
      </c>
      <c r="B1014" s="404">
        <v>5007.05</v>
      </c>
      <c r="C1014" s="470">
        <v>5007.05</v>
      </c>
      <c r="D1014" s="470">
        <v>5007.05</v>
      </c>
      <c r="E1014" s="470">
        <v>5007.05</v>
      </c>
      <c r="F1014" s="471"/>
      <c r="G1014" s="472">
        <v>-0.0053</v>
      </c>
      <c r="J1014" s="473" t="s">
        <v>1365</v>
      </c>
      <c r="K1014" s="406">
        <v>53.1</v>
      </c>
      <c r="L1014" s="474">
        <v>53.9</v>
      </c>
      <c r="M1014" s="474">
        <v>53.9</v>
      </c>
      <c r="N1014" s="474">
        <v>52.5</v>
      </c>
      <c r="O1014" s="474" t="s">
        <v>3564</v>
      </c>
      <c r="P1014" s="475">
        <v>-0.0148</v>
      </c>
      <c r="Q1014" s="56"/>
    </row>
    <row r="1015" ht="15.75" customHeight="1">
      <c r="A1015" s="403" t="s">
        <v>1366</v>
      </c>
      <c r="B1015" s="404">
        <v>5033.53</v>
      </c>
      <c r="C1015" s="470">
        <v>5033.53</v>
      </c>
      <c r="D1015" s="470">
        <v>5033.53</v>
      </c>
      <c r="E1015" s="470">
        <v>5033.53</v>
      </c>
      <c r="F1015" s="471"/>
      <c r="G1015" s="472">
        <v>-0.0073</v>
      </c>
      <c r="J1015" s="473" t="s">
        <v>1366</v>
      </c>
      <c r="K1015" s="406">
        <v>53.9</v>
      </c>
      <c r="L1015" s="474">
        <v>52.7</v>
      </c>
      <c r="M1015" s="474">
        <v>54.0</v>
      </c>
      <c r="N1015" s="474">
        <v>52.7</v>
      </c>
      <c r="O1015" s="474" t="s">
        <v>3565</v>
      </c>
      <c r="P1015" s="475">
        <v>0.0189</v>
      </c>
      <c r="Q1015" s="56"/>
    </row>
    <row r="1016" ht="15.75" customHeight="1">
      <c r="A1016" s="403" t="s">
        <v>1367</v>
      </c>
      <c r="B1016" s="404">
        <v>5070.68</v>
      </c>
      <c r="C1016" s="470">
        <v>5070.68</v>
      </c>
      <c r="D1016" s="470">
        <v>5070.68</v>
      </c>
      <c r="E1016" s="470">
        <v>5070.68</v>
      </c>
      <c r="F1016" s="471"/>
      <c r="G1016" s="472">
        <v>-0.0049</v>
      </c>
      <c r="J1016" s="473" t="s">
        <v>1367</v>
      </c>
      <c r="K1016" s="406">
        <v>52.9</v>
      </c>
      <c r="L1016" s="474">
        <v>54.8</v>
      </c>
      <c r="M1016" s="474">
        <v>54.8</v>
      </c>
      <c r="N1016" s="474">
        <v>52.8</v>
      </c>
      <c r="O1016" s="474" t="s">
        <v>3566</v>
      </c>
      <c r="P1016" s="475">
        <v>-0.0347</v>
      </c>
      <c r="Q1016" s="56"/>
    </row>
    <row r="1017" ht="15.75" customHeight="1">
      <c r="A1017" s="403" t="s">
        <v>1368</v>
      </c>
      <c r="B1017" s="404">
        <v>5095.77</v>
      </c>
      <c r="C1017" s="470">
        <v>5095.77</v>
      </c>
      <c r="D1017" s="470">
        <v>5095.77</v>
      </c>
      <c r="E1017" s="470">
        <v>5095.77</v>
      </c>
      <c r="F1017" s="471"/>
      <c r="G1017" s="472">
        <v>-0.0086</v>
      </c>
      <c r="J1017" s="473" t="s">
        <v>1368</v>
      </c>
      <c r="K1017" s="406">
        <v>54.8</v>
      </c>
      <c r="L1017" s="474">
        <v>54.7</v>
      </c>
      <c r="M1017" s="474">
        <v>54.9</v>
      </c>
      <c r="N1017" s="474">
        <v>54.0</v>
      </c>
      <c r="O1017" s="474" t="s">
        <v>3567</v>
      </c>
      <c r="P1017" s="475">
        <v>-0.009</v>
      </c>
      <c r="Q1017" s="56"/>
    </row>
    <row r="1018" ht="15.75" customHeight="1">
      <c r="A1018" s="403" t="s">
        <v>1369</v>
      </c>
      <c r="B1018" s="404">
        <v>5139.99</v>
      </c>
      <c r="C1018" s="470">
        <v>5139.99</v>
      </c>
      <c r="D1018" s="470">
        <v>5139.99</v>
      </c>
      <c r="E1018" s="470">
        <v>5139.99</v>
      </c>
      <c r="F1018" s="471"/>
      <c r="G1018" s="472">
        <v>-0.0075</v>
      </c>
      <c r="J1018" s="473" t="s">
        <v>1369</v>
      </c>
      <c r="K1018" s="406">
        <v>55.3</v>
      </c>
      <c r="L1018" s="474">
        <v>55.8</v>
      </c>
      <c r="M1018" s="474">
        <v>55.8</v>
      </c>
      <c r="N1018" s="474">
        <v>54.8</v>
      </c>
      <c r="O1018" s="474" t="s">
        <v>3568</v>
      </c>
      <c r="P1018" s="475">
        <v>-0.009</v>
      </c>
      <c r="Q1018" s="56"/>
    </row>
    <row r="1019" ht="15.75" customHeight="1">
      <c r="A1019" s="403" t="s">
        <v>1370</v>
      </c>
      <c r="B1019" s="404">
        <v>5178.7</v>
      </c>
      <c r="C1019" s="470">
        <v>5178.7</v>
      </c>
      <c r="D1019" s="470">
        <v>5178.7</v>
      </c>
      <c r="E1019" s="470">
        <v>5178.7</v>
      </c>
      <c r="F1019" s="471"/>
      <c r="G1019" s="472">
        <v>0.0025</v>
      </c>
      <c r="J1019" s="473" t="s">
        <v>1370</v>
      </c>
      <c r="K1019" s="406">
        <v>55.8</v>
      </c>
      <c r="L1019" s="474">
        <v>55.1</v>
      </c>
      <c r="M1019" s="474">
        <v>55.9</v>
      </c>
      <c r="N1019" s="474">
        <v>54.6</v>
      </c>
      <c r="O1019" s="474" t="s">
        <v>2896</v>
      </c>
      <c r="P1019" s="475">
        <v>0.0127</v>
      </c>
      <c r="Q1019" s="56"/>
    </row>
    <row r="1020" ht="15.75" customHeight="1">
      <c r="A1020" s="403" t="s">
        <v>1371</v>
      </c>
      <c r="B1020" s="404">
        <v>5165.76</v>
      </c>
      <c r="C1020" s="470">
        <v>5165.76</v>
      </c>
      <c r="D1020" s="470">
        <v>5165.76</v>
      </c>
      <c r="E1020" s="470">
        <v>5165.76</v>
      </c>
      <c r="F1020" s="471"/>
      <c r="G1020" s="472">
        <v>-0.0111</v>
      </c>
      <c r="J1020" s="473" t="s">
        <v>1371</v>
      </c>
      <c r="K1020" s="406">
        <v>55.1</v>
      </c>
      <c r="L1020" s="474">
        <v>55.9</v>
      </c>
      <c r="M1020" s="474">
        <v>55.9</v>
      </c>
      <c r="N1020" s="474">
        <v>54.5</v>
      </c>
      <c r="O1020" s="474" t="s">
        <v>3569</v>
      </c>
      <c r="P1020" s="475">
        <v>0.0036</v>
      </c>
      <c r="Q1020" s="56"/>
    </row>
    <row r="1021" ht="15.75" customHeight="1">
      <c r="A1021" s="403" t="s">
        <v>1372</v>
      </c>
      <c r="B1021" s="404">
        <v>5223.72</v>
      </c>
      <c r="C1021" s="470">
        <v>5223.72</v>
      </c>
      <c r="D1021" s="470">
        <v>5223.72</v>
      </c>
      <c r="E1021" s="470">
        <v>5223.72</v>
      </c>
      <c r="F1021" s="471"/>
      <c r="G1021" s="472">
        <v>-0.0025</v>
      </c>
      <c r="J1021" s="473" t="s">
        <v>1372</v>
      </c>
      <c r="K1021" s="406">
        <v>54.9</v>
      </c>
      <c r="L1021" s="474">
        <v>56.0</v>
      </c>
      <c r="M1021" s="474">
        <v>56.0</v>
      </c>
      <c r="N1021" s="474">
        <v>54.8</v>
      </c>
      <c r="O1021" s="474" t="s">
        <v>3570</v>
      </c>
      <c r="P1021" s="475">
        <v>-0.009</v>
      </c>
      <c r="Q1021" s="56"/>
    </row>
    <row r="1022" ht="15.75" customHeight="1">
      <c r="A1022" s="403" t="s">
        <v>1373</v>
      </c>
      <c r="B1022" s="404">
        <v>5236.85</v>
      </c>
      <c r="C1022" s="470">
        <v>5236.85</v>
      </c>
      <c r="D1022" s="470">
        <v>5236.85</v>
      </c>
      <c r="E1022" s="470">
        <v>5236.85</v>
      </c>
      <c r="F1022" s="471"/>
      <c r="G1022" s="472">
        <v>0.0026</v>
      </c>
      <c r="J1022" s="473" t="s">
        <v>1373</v>
      </c>
      <c r="K1022" s="406">
        <v>55.4</v>
      </c>
      <c r="L1022" s="474">
        <v>55.5</v>
      </c>
      <c r="M1022" s="474">
        <v>55.7</v>
      </c>
      <c r="N1022" s="474">
        <v>55.2</v>
      </c>
      <c r="O1022" s="474" t="s">
        <v>3571</v>
      </c>
      <c r="P1022" s="475">
        <v>-0.0018</v>
      </c>
      <c r="Q1022" s="56"/>
    </row>
    <row r="1023" ht="15.75" customHeight="1">
      <c r="A1023" s="403" t="s">
        <v>1374</v>
      </c>
      <c r="B1023" s="404">
        <v>5223.41</v>
      </c>
      <c r="C1023" s="470">
        <v>5223.41</v>
      </c>
      <c r="D1023" s="470">
        <v>5223.41</v>
      </c>
      <c r="E1023" s="470">
        <v>5223.41</v>
      </c>
      <c r="F1023" s="471"/>
      <c r="G1023" s="472">
        <v>-8.0E-4</v>
      </c>
      <c r="J1023" s="473" t="s">
        <v>1374</v>
      </c>
      <c r="K1023" s="406">
        <v>55.5</v>
      </c>
      <c r="L1023" s="474">
        <v>56.0</v>
      </c>
      <c r="M1023" s="474">
        <v>56.0</v>
      </c>
      <c r="N1023" s="474">
        <v>54.9</v>
      </c>
      <c r="O1023" s="474" t="s">
        <v>3572</v>
      </c>
      <c r="P1023" s="475">
        <v>0.0054</v>
      </c>
      <c r="Q1023" s="56"/>
    </row>
    <row r="1024" ht="15.75" customHeight="1">
      <c r="A1024" s="403" t="s">
        <v>1375</v>
      </c>
      <c r="B1024" s="404">
        <v>5227.49</v>
      </c>
      <c r="C1024" s="470">
        <v>5227.49</v>
      </c>
      <c r="D1024" s="470">
        <v>5227.49</v>
      </c>
      <c r="E1024" s="470">
        <v>5227.49</v>
      </c>
      <c r="F1024" s="471"/>
      <c r="G1024" s="472">
        <v>0.0</v>
      </c>
      <c r="J1024" s="473" t="s">
        <v>1375</v>
      </c>
      <c r="K1024" s="406">
        <v>55.2</v>
      </c>
      <c r="L1024" s="474">
        <v>55.4</v>
      </c>
      <c r="M1024" s="474">
        <v>55.9</v>
      </c>
      <c r="N1024" s="474">
        <v>55.0</v>
      </c>
      <c r="O1024" s="474" t="s">
        <v>3573</v>
      </c>
      <c r="P1024" s="475">
        <v>0.0036</v>
      </c>
      <c r="Q1024" s="56"/>
    </row>
    <row r="1025" ht="15.75" customHeight="1">
      <c r="A1025" s="403" t="s">
        <v>1376</v>
      </c>
      <c r="B1025" s="404">
        <v>5227.26</v>
      </c>
      <c r="C1025" s="470">
        <v>5227.26</v>
      </c>
      <c r="D1025" s="470">
        <v>5227.26</v>
      </c>
      <c r="E1025" s="470">
        <v>5227.26</v>
      </c>
      <c r="F1025" s="471"/>
      <c r="G1025" s="472">
        <v>0.0021</v>
      </c>
      <c r="J1025" s="473" t="s">
        <v>1376</v>
      </c>
      <c r="K1025" s="406">
        <v>55.0</v>
      </c>
      <c r="L1025" s="474">
        <v>55.5</v>
      </c>
      <c r="M1025" s="474">
        <v>55.5</v>
      </c>
      <c r="N1025" s="474">
        <v>54.4</v>
      </c>
      <c r="O1025" s="474" t="s">
        <v>3574</v>
      </c>
      <c r="P1025" s="475">
        <v>-0.0018</v>
      </c>
      <c r="Q1025" s="56"/>
    </row>
    <row r="1026" ht="15.75" customHeight="1">
      <c r="A1026" s="403" t="s">
        <v>1377</v>
      </c>
      <c r="B1026" s="404">
        <v>5216.53</v>
      </c>
      <c r="C1026" s="470">
        <v>5216.53</v>
      </c>
      <c r="D1026" s="470">
        <v>5216.53</v>
      </c>
      <c r="E1026" s="470">
        <v>5216.53</v>
      </c>
      <c r="F1026" s="471"/>
      <c r="G1026" s="472">
        <v>0.0029</v>
      </c>
      <c r="J1026" s="473" t="s">
        <v>1377</v>
      </c>
      <c r="K1026" s="406">
        <v>55.1</v>
      </c>
      <c r="L1026" s="474">
        <v>54.2</v>
      </c>
      <c r="M1026" s="474">
        <v>55.4</v>
      </c>
      <c r="N1026" s="474">
        <v>54.2</v>
      </c>
      <c r="O1026" s="474" t="s">
        <v>3575</v>
      </c>
      <c r="P1026" s="475">
        <v>0.0092</v>
      </c>
      <c r="Q1026" s="56"/>
    </row>
    <row r="1027" ht="15.75" customHeight="1">
      <c r="A1027" s="403" t="s">
        <v>1378</v>
      </c>
      <c r="B1027" s="404">
        <v>5201.42</v>
      </c>
      <c r="C1027" s="470">
        <v>5201.42</v>
      </c>
      <c r="D1027" s="470">
        <v>5201.42</v>
      </c>
      <c r="E1027" s="470">
        <v>5201.42</v>
      </c>
      <c r="F1027" s="471"/>
      <c r="G1027" s="472">
        <v>0.0027</v>
      </c>
      <c r="J1027" s="473" t="s">
        <v>1378</v>
      </c>
      <c r="K1027" s="406">
        <v>54.6</v>
      </c>
      <c r="L1027" s="474">
        <v>54.3</v>
      </c>
      <c r="M1027" s="474">
        <v>55.0</v>
      </c>
      <c r="N1027" s="474">
        <v>54.3</v>
      </c>
      <c r="O1027" s="474" t="s">
        <v>3576</v>
      </c>
      <c r="P1027" s="475">
        <v>0.0018</v>
      </c>
      <c r="Q1027" s="56"/>
    </row>
    <row r="1028" ht="15.75" customHeight="1">
      <c r="A1028" s="403" t="s">
        <v>1379</v>
      </c>
      <c r="B1028" s="404">
        <v>5187.2</v>
      </c>
      <c r="C1028" s="470">
        <v>5187.2</v>
      </c>
      <c r="D1028" s="470">
        <v>5187.2</v>
      </c>
      <c r="E1028" s="470">
        <v>5187.2</v>
      </c>
      <c r="F1028" s="471"/>
      <c r="G1028" s="472">
        <v>0.0</v>
      </c>
      <c r="J1028" s="473" t="s">
        <v>1379</v>
      </c>
      <c r="K1028" s="406">
        <v>54.5</v>
      </c>
      <c r="L1028" s="474">
        <v>55.0</v>
      </c>
      <c r="M1028" s="474">
        <v>55.5</v>
      </c>
      <c r="N1028" s="474">
        <v>54.3</v>
      </c>
      <c r="O1028" s="474" t="s">
        <v>3577</v>
      </c>
      <c r="P1028" s="475">
        <v>-0.0091</v>
      </c>
      <c r="Q1028" s="56"/>
    </row>
    <row r="1029" ht="15.75" customHeight="1">
      <c r="A1029" s="403" t="s">
        <v>1380</v>
      </c>
      <c r="B1029" s="404">
        <v>5187.29</v>
      </c>
      <c r="C1029" s="470">
        <v>5187.29</v>
      </c>
      <c r="D1029" s="470">
        <v>5187.29</v>
      </c>
      <c r="E1029" s="470">
        <v>5187.29</v>
      </c>
      <c r="F1029" s="471"/>
      <c r="G1029" s="472">
        <v>0.0052</v>
      </c>
      <c r="J1029" s="473" t="s">
        <v>1380</v>
      </c>
      <c r="K1029" s="406">
        <v>55.0</v>
      </c>
      <c r="L1029" s="474">
        <v>55.3</v>
      </c>
      <c r="M1029" s="474">
        <v>56.1</v>
      </c>
      <c r="N1029" s="474">
        <v>54.1</v>
      </c>
      <c r="O1029" s="474" t="s">
        <v>3578</v>
      </c>
      <c r="P1029" s="475">
        <v>-0.0054</v>
      </c>
      <c r="Q1029" s="56"/>
    </row>
    <row r="1030" ht="15.75" customHeight="1">
      <c r="A1030" s="403" t="s">
        <v>1381</v>
      </c>
      <c r="B1030" s="404">
        <v>5160.37</v>
      </c>
      <c r="C1030" s="470">
        <v>5160.37</v>
      </c>
      <c r="D1030" s="470">
        <v>5160.37</v>
      </c>
      <c r="E1030" s="470">
        <v>5160.37</v>
      </c>
      <c r="F1030" s="471"/>
      <c r="G1030" s="472">
        <v>-0.0024</v>
      </c>
      <c r="J1030" s="473" t="s">
        <v>1381</v>
      </c>
      <c r="K1030" s="406">
        <v>55.3</v>
      </c>
      <c r="L1030" s="474">
        <v>55.5</v>
      </c>
      <c r="M1030" s="474">
        <v>55.5</v>
      </c>
      <c r="N1030" s="474">
        <v>54.4</v>
      </c>
      <c r="O1030" s="474" t="s">
        <v>3579</v>
      </c>
      <c r="P1030" s="475">
        <v>-0.0036</v>
      </c>
      <c r="Q1030" s="56"/>
    </row>
    <row r="1031" ht="15.75" customHeight="1">
      <c r="A1031" s="403" t="s">
        <v>1382</v>
      </c>
      <c r="B1031" s="404">
        <v>5172.86</v>
      </c>
      <c r="C1031" s="470">
        <v>5172.86</v>
      </c>
      <c r="D1031" s="470">
        <v>5172.86</v>
      </c>
      <c r="E1031" s="470">
        <v>5172.86</v>
      </c>
      <c r="F1031" s="471"/>
      <c r="G1031" s="472">
        <v>6.0E-4</v>
      </c>
      <c r="J1031" s="473" t="s">
        <v>1382</v>
      </c>
      <c r="K1031" s="406">
        <v>55.5</v>
      </c>
      <c r="L1031" s="474">
        <v>55.3</v>
      </c>
      <c r="M1031" s="474">
        <v>55.9</v>
      </c>
      <c r="N1031" s="474">
        <v>55.3</v>
      </c>
      <c r="O1031" s="474" t="s">
        <v>3580</v>
      </c>
      <c r="P1031" s="475">
        <v>0.0036</v>
      </c>
      <c r="Q1031" s="56"/>
    </row>
    <row r="1032" ht="15.75" customHeight="1">
      <c r="A1032" s="403" t="s">
        <v>1383</v>
      </c>
      <c r="B1032" s="404">
        <v>5169.73</v>
      </c>
      <c r="C1032" s="470">
        <v>5169.73</v>
      </c>
      <c r="D1032" s="470">
        <v>5169.73</v>
      </c>
      <c r="E1032" s="470">
        <v>5169.73</v>
      </c>
      <c r="F1032" s="471"/>
      <c r="G1032" s="472">
        <v>0.006</v>
      </c>
      <c r="J1032" s="473" t="s">
        <v>1383</v>
      </c>
      <c r="K1032" s="406">
        <v>55.3</v>
      </c>
      <c r="L1032" s="474">
        <v>55.5</v>
      </c>
      <c r="M1032" s="474">
        <v>55.8</v>
      </c>
      <c r="N1032" s="474">
        <v>55.2</v>
      </c>
      <c r="O1032" s="474" t="s">
        <v>3581</v>
      </c>
      <c r="P1032" s="475">
        <v>0.0</v>
      </c>
      <c r="Q1032" s="56"/>
    </row>
    <row r="1033" ht="15.75" customHeight="1">
      <c r="A1033" s="403" t="s">
        <v>1384</v>
      </c>
      <c r="B1033" s="404">
        <v>5138.79</v>
      </c>
      <c r="C1033" s="470">
        <v>5138.79</v>
      </c>
      <c r="D1033" s="470">
        <v>5138.79</v>
      </c>
      <c r="E1033" s="470">
        <v>5138.79</v>
      </c>
      <c r="F1033" s="471"/>
      <c r="G1033" s="472">
        <v>0.0027</v>
      </c>
      <c r="J1033" s="473" t="s">
        <v>1384</v>
      </c>
      <c r="K1033" s="406">
        <v>55.3</v>
      </c>
      <c r="L1033" s="474">
        <v>56.0</v>
      </c>
      <c r="M1033" s="474">
        <v>56.4</v>
      </c>
      <c r="N1033" s="474">
        <v>54.5</v>
      </c>
      <c r="O1033" s="474" t="s">
        <v>3582</v>
      </c>
      <c r="P1033" s="475">
        <v>-0.0143</v>
      </c>
      <c r="Q1033" s="56"/>
    </row>
    <row r="1034" ht="15.75" customHeight="1">
      <c r="A1034" s="403" t="s">
        <v>1385</v>
      </c>
      <c r="B1034" s="404">
        <v>5125.02</v>
      </c>
      <c r="C1034" s="470">
        <v>5125.02</v>
      </c>
      <c r="D1034" s="470">
        <v>5125.02</v>
      </c>
      <c r="E1034" s="470">
        <v>5125.02</v>
      </c>
      <c r="F1034" s="471"/>
      <c r="G1034" s="472">
        <v>-0.0069</v>
      </c>
      <c r="J1034" s="473" t="s">
        <v>1385</v>
      </c>
      <c r="K1034" s="406">
        <v>56.1</v>
      </c>
      <c r="L1034" s="474">
        <v>56.3</v>
      </c>
      <c r="M1034" s="474">
        <v>56.5</v>
      </c>
      <c r="N1034" s="474">
        <v>55.7</v>
      </c>
      <c r="O1034" s="474" t="s">
        <v>3583</v>
      </c>
      <c r="P1034" s="475">
        <v>-0.0036</v>
      </c>
      <c r="Q1034" s="56"/>
    </row>
    <row r="1035" ht="15.75" customHeight="1">
      <c r="A1035" s="403" t="s">
        <v>1386</v>
      </c>
      <c r="B1035" s="404">
        <v>5160.74</v>
      </c>
      <c r="C1035" s="470">
        <v>5160.74</v>
      </c>
      <c r="D1035" s="470">
        <v>5160.74</v>
      </c>
      <c r="E1035" s="470">
        <v>5160.74</v>
      </c>
      <c r="F1035" s="471"/>
      <c r="G1035" s="472">
        <v>0.0052</v>
      </c>
      <c r="J1035" s="473" t="s">
        <v>1386</v>
      </c>
      <c r="K1035" s="406">
        <v>56.3</v>
      </c>
      <c r="L1035" s="474">
        <v>53.7</v>
      </c>
      <c r="M1035" s="474">
        <v>56.5</v>
      </c>
      <c r="N1035" s="474">
        <v>53.6</v>
      </c>
      <c r="O1035" s="474" t="s">
        <v>3584</v>
      </c>
      <c r="P1035" s="475">
        <v>0.033</v>
      </c>
      <c r="Q1035" s="56"/>
    </row>
    <row r="1036" ht="15.75" customHeight="1">
      <c r="A1036" s="403" t="s">
        <v>1387</v>
      </c>
      <c r="B1036" s="404">
        <v>5133.93</v>
      </c>
      <c r="C1036" s="470">
        <v>5133.93</v>
      </c>
      <c r="D1036" s="470">
        <v>5133.93</v>
      </c>
      <c r="E1036" s="470">
        <v>5133.93</v>
      </c>
      <c r="F1036" s="471"/>
      <c r="G1036" s="472">
        <v>1.0E-4</v>
      </c>
      <c r="J1036" s="473" t="s">
        <v>1387</v>
      </c>
      <c r="K1036" s="406">
        <v>54.5</v>
      </c>
      <c r="L1036" s="474">
        <v>54.0</v>
      </c>
      <c r="M1036" s="474">
        <v>54.9</v>
      </c>
      <c r="N1036" s="474">
        <v>53.9</v>
      </c>
      <c r="O1036" s="474" t="s">
        <v>3585</v>
      </c>
      <c r="P1036" s="475">
        <v>-0.0055</v>
      </c>
      <c r="Q1036" s="56"/>
    </row>
    <row r="1037" ht="15.75" customHeight="1">
      <c r="A1037" s="403" t="s">
        <v>1388</v>
      </c>
      <c r="B1037" s="404">
        <v>5133.25</v>
      </c>
      <c r="C1037" s="470">
        <v>5133.25</v>
      </c>
      <c r="D1037" s="470">
        <v>5133.25</v>
      </c>
      <c r="E1037" s="470">
        <v>5133.25</v>
      </c>
      <c r="F1037" s="471"/>
      <c r="G1037" s="472">
        <v>0.011</v>
      </c>
      <c r="J1037" s="473" t="s">
        <v>1388</v>
      </c>
      <c r="K1037" s="406">
        <v>54.8</v>
      </c>
      <c r="L1037" s="474">
        <v>53.0</v>
      </c>
      <c r="M1037" s="474">
        <v>55.0</v>
      </c>
      <c r="N1037" s="474">
        <v>53.0</v>
      </c>
      <c r="O1037" s="474" t="s">
        <v>3586</v>
      </c>
      <c r="P1037" s="475">
        <v>0.0281</v>
      </c>
      <c r="Q1037" s="56"/>
    </row>
    <row r="1038" ht="15.75" customHeight="1">
      <c r="A1038" s="403" t="s">
        <v>1389</v>
      </c>
      <c r="B1038" s="404">
        <v>5077.28</v>
      </c>
      <c r="C1038" s="470">
        <v>5077.28</v>
      </c>
      <c r="D1038" s="470">
        <v>5077.28</v>
      </c>
      <c r="E1038" s="470">
        <v>5077.28</v>
      </c>
      <c r="F1038" s="471"/>
      <c r="G1038" s="472">
        <v>-1.0E-4</v>
      </c>
      <c r="J1038" s="473" t="s">
        <v>1389</v>
      </c>
      <c r="K1038" s="406">
        <v>53.3</v>
      </c>
      <c r="L1038" s="474">
        <v>52.7</v>
      </c>
      <c r="M1038" s="474">
        <v>54.1</v>
      </c>
      <c r="N1038" s="474">
        <v>52.6</v>
      </c>
      <c r="O1038" s="474" t="s">
        <v>3587</v>
      </c>
      <c r="P1038" s="475">
        <v>0.0076</v>
      </c>
      <c r="Q1038" s="56"/>
    </row>
    <row r="1039" ht="15.75" customHeight="1">
      <c r="A1039" s="403" t="s">
        <v>1390</v>
      </c>
      <c r="B1039" s="404">
        <v>5077.75</v>
      </c>
      <c r="C1039" s="470">
        <v>5077.75</v>
      </c>
      <c r="D1039" s="470">
        <v>5077.75</v>
      </c>
      <c r="E1039" s="470">
        <v>5077.75</v>
      </c>
      <c r="F1039" s="471"/>
      <c r="G1039" s="472">
        <v>0.0224</v>
      </c>
      <c r="J1039" s="473" t="s">
        <v>1390</v>
      </c>
      <c r="K1039" s="406">
        <v>52.9</v>
      </c>
      <c r="L1039" s="474">
        <v>51.8</v>
      </c>
      <c r="M1039" s="474">
        <v>54.8</v>
      </c>
      <c r="N1039" s="474">
        <v>51.7</v>
      </c>
      <c r="O1039" s="474" t="s">
        <v>3588</v>
      </c>
      <c r="P1039" s="475">
        <v>0.0252</v>
      </c>
      <c r="Q1039" s="56"/>
    </row>
    <row r="1040" ht="15.75" customHeight="1">
      <c r="A1040" s="403" t="s">
        <v>1391</v>
      </c>
      <c r="B1040" s="404">
        <v>4966.44</v>
      </c>
      <c r="C1040" s="470">
        <v>4966.44</v>
      </c>
      <c r="D1040" s="470">
        <v>4966.44</v>
      </c>
      <c r="E1040" s="470">
        <v>4966.44</v>
      </c>
      <c r="F1040" s="471"/>
      <c r="G1040" s="472">
        <v>-0.0134</v>
      </c>
      <c r="J1040" s="473" t="s">
        <v>1391</v>
      </c>
      <c r="K1040" s="406">
        <v>51.6</v>
      </c>
      <c r="L1040" s="474">
        <v>52.1</v>
      </c>
      <c r="M1040" s="474">
        <v>52.1</v>
      </c>
      <c r="N1040" s="474">
        <v>51.0</v>
      </c>
      <c r="O1040" s="474" t="s">
        <v>3589</v>
      </c>
      <c r="P1040" s="475">
        <v>-0.0264</v>
      </c>
      <c r="Q1040" s="56"/>
    </row>
    <row r="1041" ht="15.75" customHeight="1">
      <c r="A1041" s="403" t="s">
        <v>1392</v>
      </c>
      <c r="B1041" s="404">
        <v>5033.74</v>
      </c>
      <c r="C1041" s="470">
        <v>5033.74</v>
      </c>
      <c r="D1041" s="470">
        <v>5033.74</v>
      </c>
      <c r="E1041" s="470">
        <v>5033.74</v>
      </c>
      <c r="F1041" s="471"/>
      <c r="G1041" s="472">
        <v>-0.0189</v>
      </c>
      <c r="J1041" s="473" t="s">
        <v>1392</v>
      </c>
      <c r="K1041" s="406">
        <v>53.0</v>
      </c>
      <c r="L1041" s="474">
        <v>52.0</v>
      </c>
      <c r="M1041" s="474">
        <v>53.8</v>
      </c>
      <c r="N1041" s="474">
        <v>52.0</v>
      </c>
      <c r="O1041" s="474" t="s">
        <v>3590</v>
      </c>
      <c r="P1041" s="475">
        <v>-0.013</v>
      </c>
      <c r="Q1041" s="56"/>
    </row>
    <row r="1042" ht="15.75" customHeight="1">
      <c r="A1042" s="403" t="s">
        <v>1393</v>
      </c>
      <c r="B1042" s="404">
        <v>5130.69</v>
      </c>
      <c r="C1042" s="470">
        <v>5130.69</v>
      </c>
      <c r="D1042" s="470">
        <v>5130.69</v>
      </c>
      <c r="E1042" s="470">
        <v>5130.69</v>
      </c>
      <c r="F1042" s="471"/>
      <c r="G1042" s="472">
        <v>-5.0E-4</v>
      </c>
      <c r="J1042" s="473" t="s">
        <v>1393</v>
      </c>
      <c r="K1042" s="406">
        <v>53.7</v>
      </c>
      <c r="L1042" s="474">
        <v>55.0</v>
      </c>
      <c r="M1042" s="474">
        <v>55.0</v>
      </c>
      <c r="N1042" s="474">
        <v>53.5</v>
      </c>
      <c r="O1042" s="474" t="s">
        <v>3591</v>
      </c>
      <c r="P1042" s="475">
        <v>-0.0147</v>
      </c>
      <c r="Q1042" s="56"/>
    </row>
    <row r="1043" ht="15.75" customHeight="1">
      <c r="A1043" s="403" t="s">
        <v>1394</v>
      </c>
      <c r="B1043" s="404">
        <v>5133.13</v>
      </c>
      <c r="C1043" s="470">
        <v>5133.13</v>
      </c>
      <c r="D1043" s="470">
        <v>5133.13</v>
      </c>
      <c r="E1043" s="470">
        <v>5133.13</v>
      </c>
      <c r="F1043" s="471"/>
      <c r="G1043" s="472">
        <v>0.0017</v>
      </c>
      <c r="J1043" s="473" t="s">
        <v>1394</v>
      </c>
      <c r="K1043" s="406">
        <v>54.5</v>
      </c>
      <c r="L1043" s="474">
        <v>54.6</v>
      </c>
      <c r="M1043" s="474">
        <v>55.5</v>
      </c>
      <c r="N1043" s="474">
        <v>54.0</v>
      </c>
      <c r="O1043" s="474" t="s">
        <v>3592</v>
      </c>
      <c r="P1043" s="475">
        <v>-0.0198</v>
      </c>
      <c r="Q1043" s="56"/>
    </row>
    <row r="1044" ht="15.75" customHeight="1">
      <c r="A1044" s="403" t="s">
        <v>1395</v>
      </c>
      <c r="B1044" s="404">
        <v>5124.44</v>
      </c>
      <c r="C1044" s="470">
        <v>5124.44</v>
      </c>
      <c r="D1044" s="470">
        <v>5124.44</v>
      </c>
      <c r="E1044" s="470">
        <v>5124.44</v>
      </c>
      <c r="F1044" s="471"/>
      <c r="G1044" s="472">
        <v>0.0065</v>
      </c>
      <c r="J1044" s="473" t="s">
        <v>1395</v>
      </c>
      <c r="K1044" s="406">
        <v>55.6</v>
      </c>
      <c r="L1044" s="474">
        <v>55.0</v>
      </c>
      <c r="M1044" s="474">
        <v>55.8</v>
      </c>
      <c r="N1044" s="474">
        <v>54.0</v>
      </c>
      <c r="O1044" s="474" t="s">
        <v>3593</v>
      </c>
      <c r="P1044" s="475">
        <v>0.0128</v>
      </c>
      <c r="Q1044" s="56"/>
    </row>
    <row r="1045" ht="15.75" customHeight="1">
      <c r="A1045" s="403" t="s">
        <v>1396</v>
      </c>
      <c r="B1045" s="404">
        <v>5091.48</v>
      </c>
      <c r="C1045" s="470">
        <v>5091.48</v>
      </c>
      <c r="D1045" s="470">
        <v>5091.48</v>
      </c>
      <c r="E1045" s="470">
        <v>5091.48</v>
      </c>
      <c r="F1045" s="471"/>
      <c r="G1045" s="472">
        <v>-0.017</v>
      </c>
      <c r="J1045" s="473" t="s">
        <v>1396</v>
      </c>
      <c r="K1045" s="406">
        <v>54.9</v>
      </c>
      <c r="L1045" s="474">
        <v>55.2</v>
      </c>
      <c r="M1045" s="474">
        <v>56.4</v>
      </c>
      <c r="N1045" s="474">
        <v>54.2</v>
      </c>
      <c r="O1045" s="474" t="s">
        <v>3594</v>
      </c>
      <c r="P1045" s="475">
        <v>-0.03</v>
      </c>
      <c r="Q1045" s="56"/>
    </row>
    <row r="1046" ht="15.75" customHeight="1">
      <c r="A1046" s="403" t="s">
        <v>1397</v>
      </c>
      <c r="B1046" s="404">
        <v>5179.49</v>
      </c>
      <c r="C1046" s="470">
        <v>5179.49</v>
      </c>
      <c r="D1046" s="470">
        <v>5179.49</v>
      </c>
      <c r="E1046" s="470">
        <v>5179.49</v>
      </c>
      <c r="F1046" s="471"/>
      <c r="G1046" s="472">
        <v>-0.0082</v>
      </c>
      <c r="J1046" s="473" t="s">
        <v>1397</v>
      </c>
      <c r="K1046" s="406">
        <v>56.6</v>
      </c>
      <c r="L1046" s="474">
        <v>55.5</v>
      </c>
      <c r="M1046" s="474">
        <v>56.9</v>
      </c>
      <c r="N1046" s="474">
        <v>55.4</v>
      </c>
      <c r="O1046" s="474" t="s">
        <v>3595</v>
      </c>
      <c r="P1046" s="475">
        <v>0.0107</v>
      </c>
      <c r="Q1046" s="56"/>
    </row>
    <row r="1047" ht="15.75" customHeight="1">
      <c r="A1047" s="403" t="s">
        <v>1398</v>
      </c>
      <c r="B1047" s="404">
        <v>5222.3</v>
      </c>
      <c r="C1047" s="470">
        <v>5222.3</v>
      </c>
      <c r="D1047" s="470">
        <v>5222.3</v>
      </c>
      <c r="E1047" s="470">
        <v>5222.3</v>
      </c>
      <c r="F1047" s="471"/>
      <c r="G1047" s="472">
        <v>-0.0016</v>
      </c>
      <c r="J1047" s="473" t="s">
        <v>1398</v>
      </c>
      <c r="K1047" s="406">
        <v>56.0</v>
      </c>
      <c r="L1047" s="474">
        <v>56.2</v>
      </c>
      <c r="M1047" s="474">
        <v>57.2</v>
      </c>
      <c r="N1047" s="474">
        <v>55.4</v>
      </c>
      <c r="O1047" s="474" t="s">
        <v>3596</v>
      </c>
      <c r="P1047" s="475">
        <v>-0.0071</v>
      </c>
      <c r="Q1047" s="56"/>
    </row>
    <row r="1048" ht="15.75" customHeight="1">
      <c r="A1048" s="403" t="s">
        <v>1399</v>
      </c>
      <c r="B1048" s="404">
        <v>5230.63</v>
      </c>
      <c r="C1048" s="470">
        <v>5230.63</v>
      </c>
      <c r="D1048" s="470">
        <v>5230.63</v>
      </c>
      <c r="E1048" s="470">
        <v>5230.63</v>
      </c>
      <c r="F1048" s="471"/>
      <c r="G1048" s="472">
        <v>-0.0094</v>
      </c>
      <c r="J1048" s="473" t="s">
        <v>1399</v>
      </c>
      <c r="K1048" s="406">
        <v>56.4</v>
      </c>
      <c r="L1048" s="474">
        <v>56.7</v>
      </c>
      <c r="M1048" s="474">
        <v>56.8</v>
      </c>
      <c r="N1048" s="474">
        <v>56.0</v>
      </c>
      <c r="O1048" s="474" t="s">
        <v>3597</v>
      </c>
      <c r="P1048" s="475">
        <v>-0.0053</v>
      </c>
      <c r="Q1048" s="56"/>
    </row>
    <row r="1049" ht="15.75" customHeight="1">
      <c r="A1049" s="403" t="s">
        <v>1400</v>
      </c>
      <c r="B1049" s="404">
        <v>5280.04</v>
      </c>
      <c r="C1049" s="470">
        <v>5280.04</v>
      </c>
      <c r="D1049" s="470">
        <v>5280.04</v>
      </c>
      <c r="E1049" s="470">
        <v>5280.04</v>
      </c>
      <c r="F1049" s="471"/>
      <c r="G1049" s="472">
        <v>-0.0073</v>
      </c>
      <c r="J1049" s="473" t="s">
        <v>1400</v>
      </c>
      <c r="K1049" s="406">
        <v>56.7</v>
      </c>
      <c r="L1049" s="474">
        <v>56.9</v>
      </c>
      <c r="M1049" s="474">
        <v>57.4</v>
      </c>
      <c r="N1049" s="474">
        <v>56.4</v>
      </c>
      <c r="O1049" s="474" t="s">
        <v>3598</v>
      </c>
      <c r="P1049" s="475">
        <v>-0.0139</v>
      </c>
      <c r="Q1049" s="56"/>
    </row>
    <row r="1050" ht="15.75" customHeight="1">
      <c r="A1050" s="403" t="s">
        <v>1401</v>
      </c>
      <c r="B1050" s="404">
        <v>5318.61</v>
      </c>
      <c r="C1050" s="470">
        <v>5318.61</v>
      </c>
      <c r="D1050" s="470">
        <v>5318.61</v>
      </c>
      <c r="E1050" s="470">
        <v>5318.61</v>
      </c>
      <c r="F1050" s="471"/>
      <c r="G1050" s="472">
        <v>-0.0027</v>
      </c>
      <c r="J1050" s="473" t="s">
        <v>1401</v>
      </c>
      <c r="K1050" s="406">
        <v>57.5</v>
      </c>
      <c r="L1050" s="474">
        <v>57.6</v>
      </c>
      <c r="M1050" s="474">
        <v>58.0</v>
      </c>
      <c r="N1050" s="474">
        <v>57.0</v>
      </c>
      <c r="O1050" s="474" t="s">
        <v>3599</v>
      </c>
      <c r="P1050" s="475">
        <v>0.0</v>
      </c>
      <c r="Q1050" s="56"/>
    </row>
    <row r="1051" ht="15.75" customHeight="1">
      <c r="A1051" s="403" t="s">
        <v>1402</v>
      </c>
      <c r="B1051" s="404">
        <v>5333.08</v>
      </c>
      <c r="C1051" s="470">
        <v>5333.08</v>
      </c>
      <c r="D1051" s="470">
        <v>5333.08</v>
      </c>
      <c r="E1051" s="470">
        <v>5333.08</v>
      </c>
      <c r="F1051" s="471"/>
      <c r="G1051" s="472">
        <v>-0.0089</v>
      </c>
      <c r="J1051" s="473" t="s">
        <v>1402</v>
      </c>
      <c r="K1051" s="406">
        <v>57.5</v>
      </c>
      <c r="L1051" s="474">
        <v>57.0</v>
      </c>
      <c r="M1051" s="474">
        <v>57.7</v>
      </c>
      <c r="N1051" s="474">
        <v>56.9</v>
      </c>
      <c r="O1051" s="474" t="s">
        <v>2737</v>
      </c>
      <c r="P1051" s="475">
        <v>0.0017</v>
      </c>
      <c r="Q1051" s="56"/>
    </row>
    <row r="1052" ht="15.75" customHeight="1">
      <c r="A1052" s="403" t="s">
        <v>1403</v>
      </c>
      <c r="B1052" s="404">
        <v>5380.79</v>
      </c>
      <c r="C1052" s="470">
        <v>5380.79</v>
      </c>
      <c r="D1052" s="470">
        <v>5380.79</v>
      </c>
      <c r="E1052" s="470">
        <v>5380.79</v>
      </c>
      <c r="F1052" s="471"/>
      <c r="G1052" s="472">
        <v>0.0016</v>
      </c>
      <c r="J1052" s="473" t="s">
        <v>1403</v>
      </c>
      <c r="K1052" s="406">
        <v>57.4</v>
      </c>
      <c r="L1052" s="474">
        <v>58.2</v>
      </c>
      <c r="M1052" s="474">
        <v>58.2</v>
      </c>
      <c r="N1052" s="474">
        <v>57.0</v>
      </c>
      <c r="O1052" s="474" t="s">
        <v>3600</v>
      </c>
      <c r="P1052" s="475">
        <v>0.0017</v>
      </c>
      <c r="Q1052" s="56"/>
    </row>
    <row r="1053" ht="15.75" customHeight="1">
      <c r="A1053" s="403" t="s">
        <v>1404</v>
      </c>
      <c r="B1053" s="404">
        <v>5372.21</v>
      </c>
      <c r="C1053" s="470">
        <v>5372.21</v>
      </c>
      <c r="D1053" s="470">
        <v>5372.21</v>
      </c>
      <c r="E1053" s="470">
        <v>5372.21</v>
      </c>
      <c r="F1053" s="471"/>
      <c r="G1053" s="472">
        <v>-0.0024</v>
      </c>
      <c r="J1053" s="473" t="s">
        <v>1404</v>
      </c>
      <c r="K1053" s="406">
        <v>57.3</v>
      </c>
      <c r="L1053" s="474">
        <v>57.5</v>
      </c>
      <c r="M1053" s="474">
        <v>58.0</v>
      </c>
      <c r="N1053" s="474">
        <v>56.9</v>
      </c>
      <c r="O1053" s="474" t="s">
        <v>3601</v>
      </c>
      <c r="P1053" s="475">
        <v>-0.0035</v>
      </c>
      <c r="Q1053" s="56"/>
    </row>
    <row r="1054" ht="15.75" customHeight="1">
      <c r="A1054" s="403" t="s">
        <v>1405</v>
      </c>
      <c r="B1054" s="404">
        <v>5384.92</v>
      </c>
      <c r="C1054" s="470">
        <v>5384.92</v>
      </c>
      <c r="D1054" s="470">
        <v>5384.92</v>
      </c>
      <c r="E1054" s="470">
        <v>5384.92</v>
      </c>
      <c r="F1054" s="471"/>
      <c r="G1054" s="472">
        <v>-0.0068</v>
      </c>
      <c r="J1054" s="473" t="s">
        <v>1405</v>
      </c>
      <c r="K1054" s="406">
        <v>57.5</v>
      </c>
      <c r="L1054" s="474">
        <v>57.6</v>
      </c>
      <c r="M1054" s="474">
        <v>57.9</v>
      </c>
      <c r="N1054" s="474">
        <v>56.9</v>
      </c>
      <c r="O1054" s="474" t="s">
        <v>3602</v>
      </c>
      <c r="P1054" s="475">
        <v>-0.0137</v>
      </c>
      <c r="Q1054" s="56"/>
    </row>
    <row r="1055" ht="15.75" customHeight="1">
      <c r="A1055" s="403" t="s">
        <v>1406</v>
      </c>
      <c r="B1055" s="404">
        <v>5421.62</v>
      </c>
      <c r="C1055" s="470">
        <v>5421.62</v>
      </c>
      <c r="D1055" s="470">
        <v>5421.62</v>
      </c>
      <c r="E1055" s="470">
        <v>5421.62</v>
      </c>
      <c r="F1055" s="471"/>
      <c r="G1055" s="472">
        <v>-0.0016</v>
      </c>
      <c r="J1055" s="473" t="s">
        <v>1406</v>
      </c>
      <c r="K1055" s="406">
        <v>58.3</v>
      </c>
      <c r="L1055" s="474">
        <v>57.4</v>
      </c>
      <c r="M1055" s="474">
        <v>58.6</v>
      </c>
      <c r="N1055" s="474">
        <v>57.4</v>
      </c>
      <c r="O1055" s="474" t="s">
        <v>3603</v>
      </c>
      <c r="P1055" s="475">
        <v>0.0157</v>
      </c>
      <c r="Q1055" s="56"/>
    </row>
    <row r="1056" ht="15.75" customHeight="1">
      <c r="A1056" s="403" t="s">
        <v>1407</v>
      </c>
      <c r="B1056" s="404">
        <v>5430.04</v>
      </c>
      <c r="C1056" s="470">
        <v>5430.04</v>
      </c>
      <c r="D1056" s="470">
        <v>5430.04</v>
      </c>
      <c r="E1056" s="470">
        <v>5430.04</v>
      </c>
      <c r="F1056" s="471"/>
      <c r="G1056" s="472">
        <v>0.0036</v>
      </c>
      <c r="J1056" s="473" t="s">
        <v>1407</v>
      </c>
      <c r="K1056" s="406">
        <v>57.4</v>
      </c>
      <c r="L1056" s="474">
        <v>57.1</v>
      </c>
      <c r="M1056" s="474">
        <v>57.7</v>
      </c>
      <c r="N1056" s="474">
        <v>56.8</v>
      </c>
      <c r="O1056" s="474" t="s">
        <v>3604</v>
      </c>
      <c r="P1056" s="475">
        <v>0.0053</v>
      </c>
      <c r="Q1056" s="56"/>
    </row>
    <row r="1057" ht="15.75" customHeight="1">
      <c r="A1057" s="403" t="s">
        <v>1408</v>
      </c>
      <c r="B1057" s="404">
        <v>5410.7</v>
      </c>
      <c r="C1057" s="470">
        <v>5410.7</v>
      </c>
      <c r="D1057" s="470">
        <v>5410.7</v>
      </c>
      <c r="E1057" s="470">
        <v>5410.7</v>
      </c>
      <c r="F1057" s="471"/>
      <c r="G1057" s="472">
        <v>0.0055</v>
      </c>
      <c r="J1057" s="473" t="s">
        <v>1408</v>
      </c>
      <c r="K1057" s="406">
        <v>57.1</v>
      </c>
      <c r="L1057" s="474">
        <v>57.1</v>
      </c>
      <c r="M1057" s="474">
        <v>57.5</v>
      </c>
      <c r="N1057" s="474">
        <v>56.5</v>
      </c>
      <c r="O1057" s="474" t="s">
        <v>3605</v>
      </c>
      <c r="P1057" s="475">
        <v>0.0</v>
      </c>
      <c r="Q1057" s="56"/>
    </row>
    <row r="1058" ht="15.75" customHeight="1">
      <c r="A1058" s="403" t="s">
        <v>1409</v>
      </c>
      <c r="B1058" s="404">
        <v>5380.96</v>
      </c>
      <c r="C1058" s="470">
        <v>5380.96</v>
      </c>
      <c r="D1058" s="470">
        <v>5380.96</v>
      </c>
      <c r="E1058" s="470">
        <v>5380.96</v>
      </c>
      <c r="F1058" s="471"/>
      <c r="G1058" s="472">
        <v>-0.0011</v>
      </c>
      <c r="J1058" s="473" t="s">
        <v>1409</v>
      </c>
      <c r="K1058" s="406">
        <v>57.1</v>
      </c>
      <c r="L1058" s="474">
        <v>56.2</v>
      </c>
      <c r="M1058" s="474">
        <v>57.3</v>
      </c>
      <c r="N1058" s="474">
        <v>56.2</v>
      </c>
      <c r="O1058" s="474" t="s">
        <v>3606</v>
      </c>
      <c r="P1058" s="475">
        <v>0.016</v>
      </c>
      <c r="Q1058" s="56"/>
    </row>
    <row r="1059" ht="15.75" customHeight="1">
      <c r="A1059" s="403" t="s">
        <v>1410</v>
      </c>
      <c r="B1059" s="404">
        <v>5386.87</v>
      </c>
      <c r="C1059" s="470">
        <v>5386.87</v>
      </c>
      <c r="D1059" s="470">
        <v>5386.87</v>
      </c>
      <c r="E1059" s="470">
        <v>5386.87</v>
      </c>
      <c r="F1059" s="471"/>
      <c r="G1059" s="472">
        <v>6.0E-4</v>
      </c>
      <c r="J1059" s="473" t="s">
        <v>1410</v>
      </c>
      <c r="K1059" s="406">
        <v>56.2</v>
      </c>
      <c r="L1059" s="474">
        <v>57.3</v>
      </c>
      <c r="M1059" s="474">
        <v>57.4</v>
      </c>
      <c r="N1059" s="474">
        <v>55.6</v>
      </c>
      <c r="O1059" s="474" t="s">
        <v>3607</v>
      </c>
      <c r="P1059" s="475">
        <v>-0.0175</v>
      </c>
      <c r="Q1059" s="56"/>
    </row>
    <row r="1060" ht="15.75" customHeight="1">
      <c r="A1060" s="403" t="s">
        <v>1411</v>
      </c>
      <c r="B1060" s="404">
        <v>5383.89</v>
      </c>
      <c r="C1060" s="470">
        <v>5383.89</v>
      </c>
      <c r="D1060" s="470">
        <v>5383.89</v>
      </c>
      <c r="E1060" s="470">
        <v>5383.89</v>
      </c>
      <c r="F1060" s="471"/>
      <c r="G1060" s="472">
        <v>-0.0022</v>
      </c>
      <c r="J1060" s="473" t="s">
        <v>1411</v>
      </c>
      <c r="K1060" s="406">
        <v>57.2</v>
      </c>
      <c r="L1060" s="474">
        <v>56.6</v>
      </c>
      <c r="M1060" s="474">
        <v>57.3</v>
      </c>
      <c r="N1060" s="474">
        <v>56.0</v>
      </c>
      <c r="O1060" s="474" t="s">
        <v>3608</v>
      </c>
      <c r="P1060" s="475">
        <v>0.0053</v>
      </c>
      <c r="Q1060" s="56"/>
    </row>
    <row r="1061" ht="15.75" customHeight="1">
      <c r="A1061" s="403" t="s">
        <v>1412</v>
      </c>
      <c r="B1061" s="404">
        <v>5395.62</v>
      </c>
      <c r="C1061" s="470">
        <v>5395.62</v>
      </c>
      <c r="D1061" s="470">
        <v>5395.62</v>
      </c>
      <c r="E1061" s="470">
        <v>5395.62</v>
      </c>
      <c r="F1061" s="471"/>
      <c r="G1061" s="472">
        <v>-0.0029</v>
      </c>
      <c r="J1061" s="473" t="s">
        <v>1412</v>
      </c>
      <c r="K1061" s="406">
        <v>56.9</v>
      </c>
      <c r="L1061" s="474">
        <v>57.6</v>
      </c>
      <c r="M1061" s="474">
        <v>57.6</v>
      </c>
      <c r="N1061" s="474">
        <v>56.7</v>
      </c>
      <c r="O1061" s="474" t="s">
        <v>3609</v>
      </c>
      <c r="P1061" s="475">
        <v>-0.0122</v>
      </c>
      <c r="Q1061" s="56"/>
    </row>
    <row r="1062" ht="15.75" customHeight="1">
      <c r="A1062" s="403" t="s">
        <v>1413</v>
      </c>
      <c r="B1062" s="404">
        <v>5411.4</v>
      </c>
      <c r="C1062" s="470">
        <v>5411.4</v>
      </c>
      <c r="D1062" s="470">
        <v>5411.4</v>
      </c>
      <c r="E1062" s="470">
        <v>5411.4</v>
      </c>
      <c r="F1062" s="471"/>
      <c r="G1062" s="472">
        <v>0.0021</v>
      </c>
      <c r="J1062" s="473" t="s">
        <v>1413</v>
      </c>
      <c r="K1062" s="406">
        <v>57.6</v>
      </c>
      <c r="L1062" s="474">
        <v>57.9</v>
      </c>
      <c r="M1062" s="474">
        <v>58.0</v>
      </c>
      <c r="N1062" s="474">
        <v>56.8</v>
      </c>
      <c r="O1062" s="474" t="s">
        <v>3266</v>
      </c>
      <c r="P1062" s="475">
        <v>-0.0017</v>
      </c>
      <c r="Q1062" s="56"/>
    </row>
    <row r="1063" ht="15.75" customHeight="1">
      <c r="A1063" s="403" t="s">
        <v>1414</v>
      </c>
      <c r="B1063" s="404">
        <v>5400.23</v>
      </c>
      <c r="C1063" s="470">
        <v>5400.23</v>
      </c>
      <c r="D1063" s="470">
        <v>5400.23</v>
      </c>
      <c r="E1063" s="470">
        <v>5400.23</v>
      </c>
      <c r="F1063" s="471"/>
      <c r="G1063" s="472">
        <v>0.0046</v>
      </c>
      <c r="J1063" s="473" t="s">
        <v>1414</v>
      </c>
      <c r="K1063" s="406">
        <v>57.7</v>
      </c>
      <c r="L1063" s="474">
        <v>57.9</v>
      </c>
      <c r="M1063" s="474">
        <v>57.9</v>
      </c>
      <c r="N1063" s="474">
        <v>57.6</v>
      </c>
      <c r="O1063" s="474" t="s">
        <v>3610</v>
      </c>
      <c r="P1063" s="475">
        <v>0.0</v>
      </c>
      <c r="Q1063" s="56"/>
    </row>
    <row r="1064" ht="15.75" customHeight="1">
      <c r="A1064" s="403" t="s">
        <v>1415</v>
      </c>
      <c r="B1064" s="404">
        <v>5375.29</v>
      </c>
      <c r="C1064" s="470">
        <v>5375.29</v>
      </c>
      <c r="D1064" s="470">
        <v>5375.29</v>
      </c>
      <c r="E1064" s="470">
        <v>5375.29</v>
      </c>
      <c r="F1064" s="471"/>
      <c r="G1064" s="472">
        <v>-0.0102</v>
      </c>
      <c r="J1064" s="473" t="s">
        <v>1415</v>
      </c>
      <c r="K1064" s="406">
        <v>57.7</v>
      </c>
      <c r="L1064" s="474">
        <v>57.9</v>
      </c>
      <c r="M1064" s="474">
        <v>58.0</v>
      </c>
      <c r="N1064" s="474">
        <v>57.7</v>
      </c>
      <c r="O1064" s="474" t="s">
        <v>3611</v>
      </c>
      <c r="P1064" s="475">
        <v>-0.0017</v>
      </c>
      <c r="Q1064" s="56"/>
    </row>
    <row r="1065" ht="15.75" customHeight="1">
      <c r="A1065" s="403" t="s">
        <v>1416</v>
      </c>
      <c r="B1065" s="404">
        <v>5430.83</v>
      </c>
      <c r="C1065" s="470">
        <v>5430.83</v>
      </c>
      <c r="D1065" s="470">
        <v>5430.83</v>
      </c>
      <c r="E1065" s="470">
        <v>5430.83</v>
      </c>
      <c r="F1065" s="471"/>
      <c r="G1065" s="472">
        <v>-0.0079</v>
      </c>
      <c r="J1065" s="473" t="s">
        <v>1416</v>
      </c>
      <c r="K1065" s="406">
        <v>57.8</v>
      </c>
      <c r="L1065" s="474">
        <v>58.2</v>
      </c>
      <c r="M1065" s="474">
        <v>58.9</v>
      </c>
      <c r="N1065" s="474">
        <v>57.1</v>
      </c>
      <c r="O1065" s="474" t="s">
        <v>3612</v>
      </c>
      <c r="P1065" s="475">
        <v>-0.0086</v>
      </c>
      <c r="Q1065" s="56"/>
    </row>
    <row r="1066" ht="15.75" customHeight="1">
      <c r="A1066" s="403" t="s">
        <v>1417</v>
      </c>
      <c r="B1066" s="404">
        <v>5474.3</v>
      </c>
      <c r="C1066" s="470">
        <v>5474.3</v>
      </c>
      <c r="D1066" s="470">
        <v>5474.3</v>
      </c>
      <c r="E1066" s="470">
        <v>5474.3</v>
      </c>
      <c r="F1066" s="471"/>
      <c r="G1066" s="472">
        <v>9.0E-4</v>
      </c>
      <c r="J1066" s="473" t="s">
        <v>1417</v>
      </c>
      <c r="K1066" s="406">
        <v>58.3</v>
      </c>
      <c r="L1066" s="474">
        <v>58.5</v>
      </c>
      <c r="M1066" s="474">
        <v>58.7</v>
      </c>
      <c r="N1066" s="474">
        <v>57.7</v>
      </c>
      <c r="O1066" s="474" t="s">
        <v>3613</v>
      </c>
      <c r="P1066" s="475">
        <v>-0.0034</v>
      </c>
      <c r="Q1066" s="56"/>
    </row>
    <row r="1067" ht="15.75" customHeight="1">
      <c r="A1067" s="403" t="s">
        <v>1418</v>
      </c>
      <c r="B1067" s="404">
        <v>5469.63</v>
      </c>
      <c r="C1067" s="470">
        <v>5469.63</v>
      </c>
      <c r="D1067" s="470">
        <v>5469.63</v>
      </c>
      <c r="E1067" s="470">
        <v>5469.63</v>
      </c>
      <c r="F1067" s="471"/>
      <c r="G1067" s="472">
        <v>-0.0012</v>
      </c>
      <c r="J1067" s="473" t="s">
        <v>1418</v>
      </c>
      <c r="K1067" s="406">
        <v>58.5</v>
      </c>
      <c r="L1067" s="474">
        <v>58.5</v>
      </c>
      <c r="M1067" s="474">
        <v>58.9</v>
      </c>
      <c r="N1067" s="474">
        <v>58.1</v>
      </c>
      <c r="O1067" s="474" t="s">
        <v>3614</v>
      </c>
      <c r="P1067" s="475">
        <v>-0.0017</v>
      </c>
      <c r="Q1067" s="56"/>
    </row>
    <row r="1068" ht="15.75" customHeight="1">
      <c r="A1068" s="403" t="s">
        <v>1419</v>
      </c>
      <c r="B1068" s="404">
        <v>5475.98</v>
      </c>
      <c r="C1068" s="470">
        <v>5475.98</v>
      </c>
      <c r="D1068" s="470">
        <v>5475.98</v>
      </c>
      <c r="E1068" s="470">
        <v>5475.98</v>
      </c>
      <c r="F1068" s="471"/>
      <c r="G1068" s="472">
        <v>0.0082</v>
      </c>
      <c r="J1068" s="473" t="s">
        <v>1419</v>
      </c>
      <c r="K1068" s="406">
        <v>58.6</v>
      </c>
      <c r="L1068" s="474">
        <v>58.9</v>
      </c>
      <c r="M1068" s="474">
        <v>59.0</v>
      </c>
      <c r="N1068" s="474">
        <v>58.0</v>
      </c>
      <c r="O1068" s="474" t="s">
        <v>3615</v>
      </c>
      <c r="P1068" s="475">
        <v>0.0086</v>
      </c>
      <c r="Q1068" s="56"/>
    </row>
    <row r="1069" ht="15.75" customHeight="1">
      <c r="A1069" s="403" t="s">
        <v>1420</v>
      </c>
      <c r="B1069" s="404">
        <v>5431.59</v>
      </c>
      <c r="C1069" s="470">
        <v>5431.59</v>
      </c>
      <c r="D1069" s="470">
        <v>5431.59</v>
      </c>
      <c r="E1069" s="470">
        <v>5431.59</v>
      </c>
      <c r="F1069" s="471"/>
      <c r="G1069" s="472">
        <v>0.0053</v>
      </c>
      <c r="J1069" s="473" t="s">
        <v>1420</v>
      </c>
      <c r="K1069" s="406">
        <v>58.1</v>
      </c>
      <c r="L1069" s="474">
        <v>57.6</v>
      </c>
      <c r="M1069" s="474">
        <v>58.9</v>
      </c>
      <c r="N1069" s="474">
        <v>57.3</v>
      </c>
      <c r="O1069" s="474" t="s">
        <v>3616</v>
      </c>
      <c r="P1069" s="475">
        <v>0.0087</v>
      </c>
      <c r="Q1069" s="56"/>
    </row>
    <row r="1070" ht="15.75" customHeight="1">
      <c r="A1070" s="403" t="s">
        <v>1421</v>
      </c>
      <c r="B1070" s="404">
        <v>5402.96</v>
      </c>
      <c r="C1070" s="470">
        <v>5402.96</v>
      </c>
      <c r="D1070" s="470">
        <v>5402.96</v>
      </c>
      <c r="E1070" s="470">
        <v>5402.96</v>
      </c>
      <c r="F1070" s="471"/>
      <c r="G1070" s="472">
        <v>0.0047</v>
      </c>
      <c r="J1070" s="473" t="s">
        <v>1421</v>
      </c>
      <c r="K1070" s="406">
        <v>57.6</v>
      </c>
      <c r="L1070" s="474">
        <v>57.6</v>
      </c>
      <c r="M1070" s="474">
        <v>58.0</v>
      </c>
      <c r="N1070" s="474">
        <v>56.9</v>
      </c>
      <c r="O1070" s="474" t="s">
        <v>3617</v>
      </c>
      <c r="P1070" s="475">
        <v>0.0123</v>
      </c>
      <c r="Q1070" s="56"/>
    </row>
    <row r="1071" ht="15.75" customHeight="1">
      <c r="A1071" s="403" t="s">
        <v>1422</v>
      </c>
      <c r="B1071" s="404">
        <v>5377.74</v>
      </c>
      <c r="C1071" s="470">
        <v>5377.74</v>
      </c>
      <c r="D1071" s="470">
        <v>5377.74</v>
      </c>
      <c r="E1071" s="470">
        <v>5377.74</v>
      </c>
      <c r="F1071" s="471"/>
      <c r="G1071" s="472">
        <v>0.0044</v>
      </c>
      <c r="J1071" s="473" t="s">
        <v>1422</v>
      </c>
      <c r="K1071" s="406">
        <v>56.9</v>
      </c>
      <c r="L1071" s="474">
        <v>57.1</v>
      </c>
      <c r="M1071" s="474">
        <v>57.5</v>
      </c>
      <c r="N1071" s="474">
        <v>56.6</v>
      </c>
      <c r="O1071" s="474" t="s">
        <v>3618</v>
      </c>
      <c r="P1071" s="475">
        <v>-0.0035</v>
      </c>
      <c r="Q1071" s="56"/>
    </row>
    <row r="1072" ht="15.75" customHeight="1">
      <c r="A1072" s="403" t="s">
        <v>1423</v>
      </c>
      <c r="B1072" s="404">
        <v>5354.19</v>
      </c>
      <c r="C1072" s="470">
        <v>5354.19</v>
      </c>
      <c r="D1072" s="470">
        <v>5354.19</v>
      </c>
      <c r="E1072" s="470">
        <v>5354.19</v>
      </c>
      <c r="F1072" s="471"/>
      <c r="G1072" s="472">
        <v>0.0048</v>
      </c>
      <c r="J1072" s="473" t="s">
        <v>1423</v>
      </c>
      <c r="K1072" s="406">
        <v>57.1</v>
      </c>
      <c r="L1072" s="474">
        <v>57.0</v>
      </c>
      <c r="M1072" s="474">
        <v>58.0</v>
      </c>
      <c r="N1072" s="474">
        <v>56.8</v>
      </c>
      <c r="O1072" s="474" t="s">
        <v>3619</v>
      </c>
      <c r="P1072" s="475">
        <v>0.0053</v>
      </c>
      <c r="Q1072" s="56"/>
    </row>
    <row r="1073" ht="15.75" customHeight="1">
      <c r="A1073" s="403" t="s">
        <v>1424</v>
      </c>
      <c r="B1073" s="404">
        <v>5328.76</v>
      </c>
      <c r="C1073" s="470">
        <v>5328.76</v>
      </c>
      <c r="D1073" s="470">
        <v>5328.76</v>
      </c>
      <c r="E1073" s="470">
        <v>5328.76</v>
      </c>
      <c r="F1073" s="471"/>
      <c r="G1073" s="472">
        <v>0.0143</v>
      </c>
      <c r="J1073" s="473" t="s">
        <v>1424</v>
      </c>
      <c r="K1073" s="406">
        <v>56.8</v>
      </c>
      <c r="L1073" s="474">
        <v>57.3</v>
      </c>
      <c r="M1073" s="474">
        <v>57.9</v>
      </c>
      <c r="N1073" s="474">
        <v>56.4</v>
      </c>
      <c r="O1073" s="474" t="s">
        <v>3620</v>
      </c>
      <c r="P1073" s="475">
        <v>-0.0087</v>
      </c>
      <c r="Q1073" s="56"/>
    </row>
    <row r="1074" ht="15.75" customHeight="1">
      <c r="A1074" s="403" t="s">
        <v>1425</v>
      </c>
      <c r="B1074" s="404">
        <v>5253.54</v>
      </c>
      <c r="C1074" s="470">
        <v>5253.54</v>
      </c>
      <c r="D1074" s="470">
        <v>5253.54</v>
      </c>
      <c r="E1074" s="470">
        <v>5253.54</v>
      </c>
      <c r="F1074" s="471"/>
      <c r="G1074" s="472">
        <v>0.0</v>
      </c>
      <c r="J1074" s="473" t="s">
        <v>1425</v>
      </c>
      <c r="K1074" s="406">
        <v>57.3</v>
      </c>
      <c r="L1074" s="474">
        <v>56.8</v>
      </c>
      <c r="M1074" s="474">
        <v>57.6</v>
      </c>
      <c r="N1074" s="474">
        <v>56.5</v>
      </c>
      <c r="O1074" s="474" t="s">
        <v>3621</v>
      </c>
      <c r="P1074" s="475">
        <v>0.0035</v>
      </c>
      <c r="Q1074" s="56"/>
    </row>
    <row r="1075" ht="15.75" customHeight="1">
      <c r="A1075" s="403" t="s">
        <v>1426</v>
      </c>
      <c r="B1075" s="404">
        <v>5253.32</v>
      </c>
      <c r="C1075" s="470">
        <v>5253.32</v>
      </c>
      <c r="D1075" s="470">
        <v>5253.32</v>
      </c>
      <c r="E1075" s="470">
        <v>5253.32</v>
      </c>
      <c r="F1075" s="471"/>
      <c r="G1075" s="472">
        <v>5.0E-4</v>
      </c>
      <c r="J1075" s="473" t="s">
        <v>1426</v>
      </c>
      <c r="K1075" s="406">
        <v>57.1</v>
      </c>
      <c r="L1075" s="474">
        <v>57.1</v>
      </c>
      <c r="M1075" s="474">
        <v>57.9</v>
      </c>
      <c r="N1075" s="474">
        <v>56.6</v>
      </c>
      <c r="O1075" s="474" t="s">
        <v>3622</v>
      </c>
      <c r="P1075" s="475">
        <v>-0.0121</v>
      </c>
      <c r="Q1075" s="56"/>
    </row>
    <row r="1076" ht="15.75" customHeight="1">
      <c r="A1076" s="403" t="s">
        <v>1427</v>
      </c>
      <c r="B1076" s="404">
        <v>5250.59</v>
      </c>
      <c r="C1076" s="470">
        <v>5250.59</v>
      </c>
      <c r="D1076" s="470">
        <v>5250.59</v>
      </c>
      <c r="E1076" s="470">
        <v>5250.59</v>
      </c>
      <c r="F1076" s="471"/>
      <c r="G1076" s="472">
        <v>-1.0E-4</v>
      </c>
      <c r="J1076" s="473" t="s">
        <v>1427</v>
      </c>
      <c r="K1076" s="406">
        <v>57.8</v>
      </c>
      <c r="L1076" s="474">
        <v>56.6</v>
      </c>
      <c r="M1076" s="474">
        <v>58.0</v>
      </c>
      <c r="N1076" s="474">
        <v>56.6</v>
      </c>
      <c r="O1076" s="474" t="s">
        <v>3623</v>
      </c>
      <c r="P1076" s="475">
        <v>0.0035</v>
      </c>
      <c r="Q1076" s="56"/>
    </row>
    <row r="1077" ht="15.75" customHeight="1">
      <c r="A1077" s="403" t="s">
        <v>1428</v>
      </c>
      <c r="B1077" s="404">
        <v>5250.94</v>
      </c>
      <c r="C1077" s="470">
        <v>5250.94</v>
      </c>
      <c r="D1077" s="470">
        <v>5250.94</v>
      </c>
      <c r="E1077" s="470">
        <v>5250.94</v>
      </c>
      <c r="F1077" s="471"/>
      <c r="G1077" s="472">
        <v>0.0027</v>
      </c>
      <c r="J1077" s="473" t="s">
        <v>1428</v>
      </c>
      <c r="K1077" s="406">
        <v>57.6</v>
      </c>
      <c r="L1077" s="474">
        <v>57.7</v>
      </c>
      <c r="M1077" s="474">
        <v>57.7</v>
      </c>
      <c r="N1077" s="474">
        <v>56.7</v>
      </c>
      <c r="O1077" s="474" t="s">
        <v>3624</v>
      </c>
      <c r="P1077" s="475">
        <v>0.0088</v>
      </c>
      <c r="Q1077" s="56"/>
    </row>
    <row r="1078" ht="15.75" customHeight="1">
      <c r="A1078" s="403" t="s">
        <v>1429</v>
      </c>
      <c r="B1078" s="404">
        <v>5236.84</v>
      </c>
      <c r="C1078" s="470">
        <v>5236.84</v>
      </c>
      <c r="D1078" s="470">
        <v>5236.84</v>
      </c>
      <c r="E1078" s="470">
        <v>5236.84</v>
      </c>
      <c r="F1078" s="471"/>
      <c r="G1078" s="472">
        <v>-0.0074</v>
      </c>
      <c r="J1078" s="473" t="s">
        <v>1429</v>
      </c>
      <c r="K1078" s="406">
        <v>57.1</v>
      </c>
      <c r="L1078" s="474">
        <v>57.8</v>
      </c>
      <c r="M1078" s="474">
        <v>57.8</v>
      </c>
      <c r="N1078" s="474">
        <v>57.0</v>
      </c>
      <c r="O1078" s="474" t="s">
        <v>3577</v>
      </c>
      <c r="P1078" s="475">
        <v>-0.0121</v>
      </c>
      <c r="Q1078" s="56"/>
    </row>
    <row r="1079" ht="15.75" customHeight="1">
      <c r="A1079" s="403" t="s">
        <v>1430</v>
      </c>
      <c r="B1079" s="404">
        <v>5276.14</v>
      </c>
      <c r="C1079" s="470">
        <v>5276.14</v>
      </c>
      <c r="D1079" s="470">
        <v>5276.14</v>
      </c>
      <c r="E1079" s="470">
        <v>5276.14</v>
      </c>
      <c r="F1079" s="471"/>
      <c r="G1079" s="472">
        <v>-0.0112</v>
      </c>
      <c r="J1079" s="473" t="s">
        <v>1430</v>
      </c>
      <c r="K1079" s="406">
        <v>57.8</v>
      </c>
      <c r="L1079" s="474">
        <v>58.0</v>
      </c>
      <c r="M1079" s="474">
        <v>58.0</v>
      </c>
      <c r="N1079" s="474">
        <v>57.7</v>
      </c>
      <c r="O1079" s="474" t="s">
        <v>2890</v>
      </c>
      <c r="P1079" s="475">
        <v>-0.0017</v>
      </c>
      <c r="Q1079" s="56"/>
    </row>
    <row r="1080" ht="15.75" customHeight="1">
      <c r="A1080" s="403" t="s">
        <v>1431</v>
      </c>
      <c r="B1080" s="404">
        <v>5335.7</v>
      </c>
      <c r="C1080" s="470">
        <v>5335.7</v>
      </c>
      <c r="D1080" s="470">
        <v>5335.7</v>
      </c>
      <c r="E1080" s="470">
        <v>5335.7</v>
      </c>
      <c r="F1080" s="471"/>
      <c r="G1080" s="472">
        <v>0.0201</v>
      </c>
      <c r="J1080" s="473" t="s">
        <v>1431</v>
      </c>
      <c r="K1080" s="406">
        <v>57.9</v>
      </c>
      <c r="L1080" s="474">
        <v>58.5</v>
      </c>
      <c r="M1080" s="474">
        <v>58.5</v>
      </c>
      <c r="N1080" s="474">
        <v>57.7</v>
      </c>
      <c r="O1080" s="474" t="s">
        <v>3625</v>
      </c>
      <c r="P1080" s="475">
        <v>0.007</v>
      </c>
      <c r="Q1080" s="56"/>
    </row>
    <row r="1081" ht="15.75" customHeight="1">
      <c r="A1081" s="403" t="s">
        <v>1432</v>
      </c>
      <c r="B1081" s="404">
        <v>5230.78</v>
      </c>
      <c r="C1081" s="470">
        <v>5230.78</v>
      </c>
      <c r="D1081" s="470">
        <v>5230.78</v>
      </c>
      <c r="E1081" s="470">
        <v>5230.78</v>
      </c>
      <c r="F1081" s="471"/>
      <c r="G1081" s="472">
        <v>0.0067</v>
      </c>
      <c r="J1081" s="473" t="s">
        <v>1432</v>
      </c>
      <c r="K1081" s="406">
        <v>57.5</v>
      </c>
      <c r="L1081" s="474">
        <v>57.2</v>
      </c>
      <c r="M1081" s="474">
        <v>58.3</v>
      </c>
      <c r="N1081" s="474">
        <v>57.2</v>
      </c>
      <c r="O1081" s="474" t="s">
        <v>3626</v>
      </c>
      <c r="P1081" s="475">
        <v>0.0017</v>
      </c>
      <c r="Q1081" s="56"/>
    </row>
    <row r="1082" ht="15.75" customHeight="1">
      <c r="A1082" s="403" t="s">
        <v>1433</v>
      </c>
      <c r="B1082" s="404">
        <v>5196.03</v>
      </c>
      <c r="C1082" s="470">
        <v>5196.03</v>
      </c>
      <c r="D1082" s="470">
        <v>5196.03</v>
      </c>
      <c r="E1082" s="470">
        <v>5196.03</v>
      </c>
      <c r="F1082" s="471"/>
      <c r="G1082" s="472">
        <v>-0.0042</v>
      </c>
      <c r="J1082" s="473" t="s">
        <v>1433</v>
      </c>
      <c r="K1082" s="406">
        <v>57.4</v>
      </c>
      <c r="L1082" s="474">
        <v>57.6</v>
      </c>
      <c r="M1082" s="474">
        <v>58.0</v>
      </c>
      <c r="N1082" s="474">
        <v>57.1</v>
      </c>
      <c r="O1082" s="474" t="s">
        <v>3627</v>
      </c>
      <c r="P1082" s="475">
        <v>-0.0035</v>
      </c>
      <c r="Q1082" s="56"/>
    </row>
    <row r="1083" ht="15.75" customHeight="1">
      <c r="A1083" s="403" t="s">
        <v>1434</v>
      </c>
      <c r="B1083" s="404">
        <v>5217.91</v>
      </c>
      <c r="C1083" s="470">
        <v>5217.91</v>
      </c>
      <c r="D1083" s="470">
        <v>5217.91</v>
      </c>
      <c r="E1083" s="470">
        <v>5217.91</v>
      </c>
      <c r="F1083" s="471"/>
      <c r="G1083" s="472">
        <v>-0.0057</v>
      </c>
      <c r="J1083" s="473" t="s">
        <v>1434</v>
      </c>
      <c r="K1083" s="406">
        <v>57.6</v>
      </c>
      <c r="L1083" s="474">
        <v>57.9</v>
      </c>
      <c r="M1083" s="474">
        <v>58.3</v>
      </c>
      <c r="N1083" s="474">
        <v>57.5</v>
      </c>
      <c r="O1083" s="474" t="s">
        <v>3628</v>
      </c>
      <c r="P1083" s="475">
        <v>-0.0052</v>
      </c>
      <c r="Q1083" s="56"/>
    </row>
    <row r="1084" ht="15.75" customHeight="1">
      <c r="A1084" s="403" t="s">
        <v>1435</v>
      </c>
      <c r="B1084" s="404">
        <v>5247.82</v>
      </c>
      <c r="C1084" s="470">
        <v>5247.82</v>
      </c>
      <c r="D1084" s="470">
        <v>5247.82</v>
      </c>
      <c r="E1084" s="470">
        <v>5247.82</v>
      </c>
      <c r="F1084" s="471"/>
      <c r="G1084" s="472">
        <v>-0.0049</v>
      </c>
      <c r="J1084" s="473" t="s">
        <v>1435</v>
      </c>
      <c r="K1084" s="406">
        <v>57.9</v>
      </c>
      <c r="L1084" s="474">
        <v>58.1</v>
      </c>
      <c r="M1084" s="474">
        <v>58.4</v>
      </c>
      <c r="N1084" s="474">
        <v>57.8</v>
      </c>
      <c r="O1084" s="474" t="s">
        <v>3629</v>
      </c>
      <c r="P1084" s="475">
        <v>0.0</v>
      </c>
      <c r="Q1084" s="56"/>
    </row>
    <row r="1085" ht="15.75" customHeight="1">
      <c r="A1085" s="403" t="s">
        <v>1436</v>
      </c>
      <c r="B1085" s="404">
        <v>5273.92</v>
      </c>
      <c r="C1085" s="470">
        <v>5273.92</v>
      </c>
      <c r="D1085" s="470">
        <v>5273.92</v>
      </c>
      <c r="E1085" s="470">
        <v>5273.92</v>
      </c>
      <c r="F1085" s="471"/>
      <c r="G1085" s="472">
        <v>-4.0E-4</v>
      </c>
      <c r="J1085" s="473" t="s">
        <v>1436</v>
      </c>
      <c r="K1085" s="406">
        <v>57.9</v>
      </c>
      <c r="L1085" s="474">
        <v>57.0</v>
      </c>
      <c r="M1085" s="474">
        <v>58.3</v>
      </c>
      <c r="N1085" s="474">
        <v>57.0</v>
      </c>
      <c r="O1085" s="474" t="s">
        <v>3630</v>
      </c>
      <c r="P1085" s="475">
        <v>-0.0052</v>
      </c>
      <c r="Q1085" s="56"/>
    </row>
    <row r="1086" ht="15.75" customHeight="1">
      <c r="A1086" s="403" t="s">
        <v>1437</v>
      </c>
      <c r="B1086" s="404">
        <v>5275.83</v>
      </c>
      <c r="C1086" s="470">
        <v>5275.83</v>
      </c>
      <c r="D1086" s="470">
        <v>5275.83</v>
      </c>
      <c r="E1086" s="470">
        <v>5275.83</v>
      </c>
      <c r="F1086" s="471"/>
      <c r="G1086" s="472">
        <v>7.0E-4</v>
      </c>
      <c r="J1086" s="473" t="s">
        <v>1437</v>
      </c>
      <c r="K1086" s="406">
        <v>58.2</v>
      </c>
      <c r="L1086" s="474">
        <v>57.9</v>
      </c>
      <c r="M1086" s="474">
        <v>58.5</v>
      </c>
      <c r="N1086" s="474">
        <v>57.7</v>
      </c>
      <c r="O1086" s="474" t="s">
        <v>3631</v>
      </c>
      <c r="P1086" s="475">
        <v>0.0052</v>
      </c>
      <c r="Q1086" s="56"/>
    </row>
    <row r="1087" ht="15.75" customHeight="1">
      <c r="A1087" s="403" t="s">
        <v>1438</v>
      </c>
      <c r="B1087" s="404">
        <v>5272.38</v>
      </c>
      <c r="C1087" s="470">
        <v>5272.38</v>
      </c>
      <c r="D1087" s="470">
        <v>5272.38</v>
      </c>
      <c r="E1087" s="470">
        <v>5272.38</v>
      </c>
      <c r="F1087" s="471"/>
      <c r="G1087" s="472">
        <v>-0.0033</v>
      </c>
      <c r="J1087" s="473" t="s">
        <v>1438</v>
      </c>
      <c r="K1087" s="406">
        <v>57.9</v>
      </c>
      <c r="L1087" s="474">
        <v>58.4</v>
      </c>
      <c r="M1087" s="474">
        <v>58.4</v>
      </c>
      <c r="N1087" s="474">
        <v>57.7</v>
      </c>
      <c r="O1087" s="474" t="s">
        <v>3632</v>
      </c>
      <c r="P1087" s="475">
        <v>-0.0086</v>
      </c>
      <c r="Q1087" s="56"/>
    </row>
    <row r="1088" ht="15.75" customHeight="1">
      <c r="A1088" s="403" t="s">
        <v>1439</v>
      </c>
      <c r="B1088" s="404">
        <v>5289.99</v>
      </c>
      <c r="C1088" s="470">
        <v>5289.99</v>
      </c>
      <c r="D1088" s="470">
        <v>5289.99</v>
      </c>
      <c r="E1088" s="470">
        <v>5289.99</v>
      </c>
      <c r="F1088" s="471"/>
      <c r="G1088" s="472">
        <v>-0.0098</v>
      </c>
      <c r="J1088" s="473" t="s">
        <v>1439</v>
      </c>
      <c r="K1088" s="406">
        <v>58.4</v>
      </c>
      <c r="L1088" s="474">
        <v>58.8</v>
      </c>
      <c r="M1088" s="474">
        <v>58.9</v>
      </c>
      <c r="N1088" s="474">
        <v>57.9</v>
      </c>
      <c r="O1088" s="474" t="s">
        <v>3633</v>
      </c>
      <c r="P1088" s="475">
        <v>-0.0068</v>
      </c>
      <c r="Q1088" s="56"/>
    </row>
    <row r="1089" ht="15.75" customHeight="1">
      <c r="A1089" s="403" t="s">
        <v>1440</v>
      </c>
      <c r="B1089" s="404">
        <v>5342.08</v>
      </c>
      <c r="C1089" s="470">
        <v>5342.08</v>
      </c>
      <c r="D1089" s="470">
        <v>5342.08</v>
      </c>
      <c r="E1089" s="470">
        <v>5342.08</v>
      </c>
      <c r="F1089" s="471"/>
      <c r="G1089" s="472">
        <v>-0.0098</v>
      </c>
      <c r="J1089" s="473" t="s">
        <v>1440</v>
      </c>
      <c r="K1089" s="406">
        <v>58.8</v>
      </c>
      <c r="L1089" s="474">
        <v>59.0</v>
      </c>
      <c r="M1089" s="474">
        <v>59.1</v>
      </c>
      <c r="N1089" s="474">
        <v>58.5</v>
      </c>
      <c r="O1089" s="474" t="s">
        <v>3634</v>
      </c>
      <c r="P1089" s="475">
        <v>-0.0084</v>
      </c>
      <c r="Q1089" s="56"/>
    </row>
    <row r="1090" ht="15.75" customHeight="1">
      <c r="A1090" s="403" t="s">
        <v>1441</v>
      </c>
      <c r="B1090" s="404">
        <v>5394.9</v>
      </c>
      <c r="C1090" s="470">
        <v>5394.9</v>
      </c>
      <c r="D1090" s="470">
        <v>5394.9</v>
      </c>
      <c r="E1090" s="470">
        <v>5394.9</v>
      </c>
      <c r="F1090" s="471"/>
      <c r="G1090" s="472">
        <v>0.0205</v>
      </c>
      <c r="J1090" s="473" t="s">
        <v>1441</v>
      </c>
      <c r="K1090" s="406">
        <v>59.3</v>
      </c>
      <c r="L1090" s="474">
        <v>58.9</v>
      </c>
      <c r="M1090" s="474">
        <v>59.7</v>
      </c>
      <c r="N1090" s="474">
        <v>58.8</v>
      </c>
      <c r="O1090" s="474" t="s">
        <v>3635</v>
      </c>
      <c r="P1090" s="475">
        <v>0.0207</v>
      </c>
      <c r="Q1090" s="56"/>
    </row>
    <row r="1091" ht="15.75" customHeight="1">
      <c r="A1091" s="403" t="s">
        <v>1442</v>
      </c>
      <c r="B1091" s="404">
        <v>5286.75</v>
      </c>
      <c r="C1091" s="470">
        <v>5286.75</v>
      </c>
      <c r="D1091" s="470">
        <v>5286.75</v>
      </c>
      <c r="E1091" s="470">
        <v>5286.75</v>
      </c>
      <c r="F1091" s="471"/>
      <c r="G1091" s="472">
        <v>0.0161</v>
      </c>
      <c r="J1091" s="473" t="s">
        <v>1442</v>
      </c>
      <c r="K1091" s="406">
        <v>58.1</v>
      </c>
      <c r="L1091" s="474">
        <v>57.9</v>
      </c>
      <c r="M1091" s="474">
        <v>58.9</v>
      </c>
      <c r="N1091" s="474">
        <v>57.8</v>
      </c>
      <c r="O1091" s="474" t="s">
        <v>3636</v>
      </c>
      <c r="P1091" s="475">
        <v>0.0052</v>
      </c>
      <c r="Q1091" s="56"/>
    </row>
    <row r="1092" ht="15.75" customHeight="1">
      <c r="A1092" s="403" t="s">
        <v>1443</v>
      </c>
      <c r="B1092" s="404">
        <v>5202.85</v>
      </c>
      <c r="C1092" s="470">
        <v>5202.85</v>
      </c>
      <c r="D1092" s="470">
        <v>5202.85</v>
      </c>
      <c r="E1092" s="470">
        <v>5202.85</v>
      </c>
      <c r="F1092" s="471"/>
      <c r="G1092" s="472">
        <v>0.0053</v>
      </c>
      <c r="J1092" s="473" t="s">
        <v>1443</v>
      </c>
      <c r="K1092" s="406">
        <v>57.8</v>
      </c>
      <c r="L1092" s="474">
        <v>56.5</v>
      </c>
      <c r="M1092" s="474">
        <v>58.3</v>
      </c>
      <c r="N1092" s="474">
        <v>56.5</v>
      </c>
      <c r="O1092" s="474" t="s">
        <v>3637</v>
      </c>
      <c r="P1092" s="475">
        <v>-0.0086</v>
      </c>
      <c r="Q1092" s="56"/>
    </row>
    <row r="1093" ht="15.75" customHeight="1">
      <c r="A1093" s="403" t="s">
        <v>1444</v>
      </c>
      <c r="B1093" s="404">
        <v>5175.46</v>
      </c>
      <c r="C1093" s="470">
        <v>5175.46</v>
      </c>
      <c r="D1093" s="470">
        <v>5175.46</v>
      </c>
      <c r="E1093" s="470">
        <v>5175.46</v>
      </c>
      <c r="F1093" s="471"/>
      <c r="G1093" s="472">
        <v>-0.012</v>
      </c>
      <c r="J1093" s="473" t="s">
        <v>1444</v>
      </c>
      <c r="K1093" s="406">
        <v>58.3</v>
      </c>
      <c r="L1093" s="474">
        <v>57.0</v>
      </c>
      <c r="M1093" s="474">
        <v>58.4</v>
      </c>
      <c r="N1093" s="474">
        <v>57.0</v>
      </c>
      <c r="O1093" s="474" t="s">
        <v>3638</v>
      </c>
      <c r="P1093" s="475">
        <v>-0.0068</v>
      </c>
      <c r="Q1093" s="56"/>
    </row>
    <row r="1094" ht="15.75" customHeight="1">
      <c r="A1094" s="403" t="s">
        <v>1445</v>
      </c>
      <c r="B1094" s="404">
        <v>5238.19</v>
      </c>
      <c r="C1094" s="470">
        <v>5238.19</v>
      </c>
      <c r="D1094" s="470">
        <v>5238.19</v>
      </c>
      <c r="E1094" s="470">
        <v>5238.19</v>
      </c>
      <c r="F1094" s="471"/>
      <c r="G1094" s="472">
        <v>-0.0053</v>
      </c>
      <c r="J1094" s="473" t="s">
        <v>1445</v>
      </c>
      <c r="K1094" s="406">
        <v>58.7</v>
      </c>
      <c r="L1094" s="474">
        <v>58.5</v>
      </c>
      <c r="M1094" s="474">
        <v>59.1</v>
      </c>
      <c r="N1094" s="474">
        <v>58.5</v>
      </c>
      <c r="O1094" s="474" t="s">
        <v>3639</v>
      </c>
      <c r="P1094" s="475">
        <v>-0.0034</v>
      </c>
      <c r="Q1094" s="56"/>
    </row>
    <row r="1095" ht="15.75" customHeight="1">
      <c r="A1095" s="403" t="s">
        <v>1446</v>
      </c>
      <c r="B1095" s="404">
        <v>5266.17</v>
      </c>
      <c r="C1095" s="470">
        <v>5266.17</v>
      </c>
      <c r="D1095" s="470">
        <v>5266.17</v>
      </c>
      <c r="E1095" s="470">
        <v>5266.17</v>
      </c>
      <c r="F1095" s="471"/>
      <c r="G1095" s="472">
        <v>0.0049</v>
      </c>
      <c r="J1095" s="473" t="s">
        <v>1446</v>
      </c>
      <c r="K1095" s="406">
        <v>58.9</v>
      </c>
      <c r="L1095" s="474">
        <v>59.2</v>
      </c>
      <c r="M1095" s="474">
        <v>59.2</v>
      </c>
      <c r="N1095" s="474">
        <v>58.8</v>
      </c>
      <c r="O1095" s="474" t="s">
        <v>3640</v>
      </c>
      <c r="P1095" s="475">
        <v>0.0017</v>
      </c>
      <c r="Q1095" s="56"/>
    </row>
    <row r="1096" ht="15.75" customHeight="1">
      <c r="A1096" s="403" t="s">
        <v>1447</v>
      </c>
      <c r="B1096" s="404">
        <v>5240.36</v>
      </c>
      <c r="C1096" s="470">
        <v>5240.36</v>
      </c>
      <c r="D1096" s="470">
        <v>5240.36</v>
      </c>
      <c r="E1096" s="470">
        <v>5240.36</v>
      </c>
      <c r="F1096" s="471"/>
      <c r="G1096" s="472">
        <v>-0.0039</v>
      </c>
      <c r="J1096" s="473" t="s">
        <v>1447</v>
      </c>
      <c r="K1096" s="406">
        <v>58.8</v>
      </c>
      <c r="L1096" s="474">
        <v>58.0</v>
      </c>
      <c r="M1096" s="474">
        <v>59.0</v>
      </c>
      <c r="N1096" s="474">
        <v>58.0</v>
      </c>
      <c r="O1096" s="474" t="s">
        <v>3641</v>
      </c>
      <c r="P1096" s="475">
        <v>-0.0034</v>
      </c>
      <c r="Q1096" s="56"/>
    </row>
    <row r="1097" ht="15.75" customHeight="1">
      <c r="A1097" s="403" t="s">
        <v>1448</v>
      </c>
      <c r="B1097" s="404">
        <v>5260.85</v>
      </c>
      <c r="C1097" s="470">
        <v>5260.85</v>
      </c>
      <c r="D1097" s="470">
        <v>5260.85</v>
      </c>
      <c r="E1097" s="470">
        <v>5260.85</v>
      </c>
      <c r="F1097" s="471"/>
      <c r="G1097" s="472">
        <v>-0.0118</v>
      </c>
      <c r="J1097" s="473" t="s">
        <v>1448</v>
      </c>
      <c r="K1097" s="406">
        <v>59.0</v>
      </c>
      <c r="L1097" s="474">
        <v>59.9</v>
      </c>
      <c r="M1097" s="474">
        <v>59.9</v>
      </c>
      <c r="N1097" s="474">
        <v>58.9</v>
      </c>
      <c r="O1097" s="474" t="s">
        <v>3642</v>
      </c>
      <c r="P1097" s="475">
        <v>-0.0134</v>
      </c>
      <c r="Q1097" s="56"/>
    </row>
    <row r="1098" ht="15.75" customHeight="1">
      <c r="A1098" s="403" t="s">
        <v>1449</v>
      </c>
      <c r="B1098" s="404">
        <v>5323.73</v>
      </c>
      <c r="C1098" s="470">
        <v>5323.73</v>
      </c>
      <c r="D1098" s="470">
        <v>5323.73</v>
      </c>
      <c r="E1098" s="470">
        <v>5323.73</v>
      </c>
      <c r="F1098" s="471"/>
      <c r="G1098" s="472">
        <v>4.0E-4</v>
      </c>
      <c r="J1098" s="473" t="s">
        <v>1449</v>
      </c>
      <c r="K1098" s="406">
        <v>59.8</v>
      </c>
      <c r="L1098" s="474">
        <v>60.1</v>
      </c>
      <c r="M1098" s="474">
        <v>60.6</v>
      </c>
      <c r="N1098" s="474">
        <v>59.5</v>
      </c>
      <c r="O1098" s="474" t="s">
        <v>3643</v>
      </c>
      <c r="P1098" s="475">
        <v>0.0</v>
      </c>
      <c r="Q1098" s="56"/>
    </row>
    <row r="1099" ht="15.75" customHeight="1">
      <c r="A1099" s="403" t="s">
        <v>1450</v>
      </c>
      <c r="B1099" s="404">
        <v>5321.41</v>
      </c>
      <c r="C1099" s="470">
        <v>5321.41</v>
      </c>
      <c r="D1099" s="470">
        <v>5321.41</v>
      </c>
      <c r="E1099" s="470">
        <v>5321.41</v>
      </c>
      <c r="F1099" s="471"/>
      <c r="G1099" s="472">
        <v>0.0118</v>
      </c>
      <c r="J1099" s="473" t="s">
        <v>1450</v>
      </c>
      <c r="K1099" s="406">
        <v>59.8</v>
      </c>
      <c r="L1099" s="474">
        <v>57.7</v>
      </c>
      <c r="M1099" s="474">
        <v>60.1</v>
      </c>
      <c r="N1099" s="474">
        <v>57.7</v>
      </c>
      <c r="O1099" s="474" t="s">
        <v>3644</v>
      </c>
      <c r="P1099" s="475">
        <v>0.005</v>
      </c>
      <c r="Q1099" s="56"/>
    </row>
    <row r="1100" ht="15.75" customHeight="1">
      <c r="A1100" s="403" t="s">
        <v>1451</v>
      </c>
      <c r="B1100" s="404">
        <v>5259.41</v>
      </c>
      <c r="C1100" s="470">
        <v>5259.41</v>
      </c>
      <c r="D1100" s="470">
        <v>5259.41</v>
      </c>
      <c r="E1100" s="470">
        <v>5259.41</v>
      </c>
      <c r="F1100" s="471"/>
      <c r="G1100" s="472">
        <v>0.002</v>
      </c>
      <c r="J1100" s="473" t="s">
        <v>1451</v>
      </c>
      <c r="K1100" s="406">
        <v>59.5</v>
      </c>
      <c r="L1100" s="474">
        <v>59.5</v>
      </c>
      <c r="M1100" s="474">
        <v>59.5</v>
      </c>
      <c r="N1100" s="474">
        <v>58.8</v>
      </c>
      <c r="O1100" s="474" t="s">
        <v>3645</v>
      </c>
      <c r="P1100" s="475">
        <v>0.0085</v>
      </c>
      <c r="Q1100" s="56"/>
    </row>
    <row r="1101" ht="15.75" customHeight="1">
      <c r="A1101" s="403" t="s">
        <v>1452</v>
      </c>
      <c r="B1101" s="404">
        <v>5248.91</v>
      </c>
      <c r="C1101" s="470">
        <v>5248.91</v>
      </c>
      <c r="D1101" s="470">
        <v>5248.91</v>
      </c>
      <c r="E1101" s="470">
        <v>5248.91</v>
      </c>
      <c r="F1101" s="471"/>
      <c r="G1101" s="472">
        <v>-0.0114</v>
      </c>
      <c r="J1101" s="473" t="s">
        <v>1452</v>
      </c>
      <c r="K1101" s="406">
        <v>59.0</v>
      </c>
      <c r="L1101" s="474">
        <v>59.0</v>
      </c>
      <c r="M1101" s="474">
        <v>59.3</v>
      </c>
      <c r="N1101" s="474">
        <v>57.8</v>
      </c>
      <c r="O1101" s="474" t="s">
        <v>3646</v>
      </c>
      <c r="P1101" s="475">
        <v>0.0068</v>
      </c>
      <c r="Q1101" s="56"/>
    </row>
    <row r="1102" ht="15.75" customHeight="1">
      <c r="A1102" s="403" t="s">
        <v>1453</v>
      </c>
      <c r="B1102" s="404">
        <v>5309.47</v>
      </c>
      <c r="C1102" s="470">
        <v>5309.47</v>
      </c>
      <c r="D1102" s="470">
        <v>5309.47</v>
      </c>
      <c r="E1102" s="470">
        <v>5309.47</v>
      </c>
      <c r="F1102" s="471"/>
      <c r="G1102" s="472">
        <v>-0.0032</v>
      </c>
      <c r="J1102" s="473" t="s">
        <v>1453</v>
      </c>
      <c r="K1102" s="406">
        <v>58.6</v>
      </c>
      <c r="L1102" s="474">
        <v>58.0</v>
      </c>
      <c r="M1102" s="474">
        <v>58.7</v>
      </c>
      <c r="N1102" s="474">
        <v>57.3</v>
      </c>
      <c r="O1102" s="474" t="s">
        <v>3647</v>
      </c>
      <c r="P1102" s="475">
        <v>0.0138</v>
      </c>
      <c r="Q1102" s="56"/>
    </row>
    <row r="1103" ht="15.75" customHeight="1">
      <c r="A1103" s="403" t="s">
        <v>1454</v>
      </c>
      <c r="B1103" s="404">
        <v>5326.39</v>
      </c>
      <c r="C1103" s="470">
        <v>5326.39</v>
      </c>
      <c r="D1103" s="470">
        <v>5326.39</v>
      </c>
      <c r="E1103" s="470">
        <v>5326.39</v>
      </c>
      <c r="F1103" s="471"/>
      <c r="G1103" s="472">
        <v>0.0123</v>
      </c>
      <c r="J1103" s="473" t="s">
        <v>1454</v>
      </c>
      <c r="K1103" s="406">
        <v>57.8</v>
      </c>
      <c r="L1103" s="474">
        <v>57.6</v>
      </c>
      <c r="M1103" s="474">
        <v>58.9</v>
      </c>
      <c r="N1103" s="474">
        <v>56.6</v>
      </c>
      <c r="O1103" s="474" t="s">
        <v>3648</v>
      </c>
      <c r="P1103" s="475">
        <v>0.0123</v>
      </c>
      <c r="Q1103" s="56"/>
    </row>
    <row r="1104" ht="15.75" customHeight="1">
      <c r="A1104" s="403" t="s">
        <v>1455</v>
      </c>
      <c r="B1104" s="404">
        <v>5261.6</v>
      </c>
      <c r="C1104" s="470">
        <v>5261.6</v>
      </c>
      <c r="D1104" s="470">
        <v>5261.6</v>
      </c>
      <c r="E1104" s="470">
        <v>5261.6</v>
      </c>
      <c r="F1104" s="471"/>
      <c r="G1104" s="472">
        <v>-0.0107</v>
      </c>
      <c r="J1104" s="473" t="s">
        <v>1455</v>
      </c>
      <c r="K1104" s="406">
        <v>57.1</v>
      </c>
      <c r="L1104" s="474">
        <v>57.5</v>
      </c>
      <c r="M1104" s="474">
        <v>57.8</v>
      </c>
      <c r="N1104" s="474">
        <v>56.9</v>
      </c>
      <c r="O1104" s="474" t="s">
        <v>3649</v>
      </c>
      <c r="P1104" s="475">
        <v>0.0071</v>
      </c>
      <c r="Q1104" s="56"/>
    </row>
    <row r="1105" ht="15.75" customHeight="1">
      <c r="A1105" s="403" t="s">
        <v>1456</v>
      </c>
      <c r="B1105" s="404">
        <v>5318.75</v>
      </c>
      <c r="C1105" s="470">
        <v>5318.75</v>
      </c>
      <c r="D1105" s="470">
        <v>5318.75</v>
      </c>
      <c r="E1105" s="470">
        <v>5318.75</v>
      </c>
      <c r="F1105" s="471"/>
      <c r="G1105" s="472">
        <v>-0.01</v>
      </c>
      <c r="J1105" s="473" t="s">
        <v>1456</v>
      </c>
      <c r="K1105" s="406">
        <v>56.7</v>
      </c>
      <c r="L1105" s="474">
        <v>57.3</v>
      </c>
      <c r="M1105" s="474">
        <v>58.4</v>
      </c>
      <c r="N1105" s="474">
        <v>54.0</v>
      </c>
      <c r="O1105" s="474" t="s">
        <v>3650</v>
      </c>
      <c r="P1105" s="475">
        <v>-0.0139</v>
      </c>
      <c r="Q1105" s="56"/>
    </row>
    <row r="1106" ht="15.75" customHeight="1">
      <c r="A1106" s="403" t="s">
        <v>1457</v>
      </c>
      <c r="B1106" s="404">
        <v>5372.23</v>
      </c>
      <c r="C1106" s="470">
        <v>5372.23</v>
      </c>
      <c r="D1106" s="470">
        <v>5372.23</v>
      </c>
      <c r="E1106" s="470">
        <v>5372.23</v>
      </c>
      <c r="F1106" s="471"/>
      <c r="G1106" s="472">
        <v>-0.0113</v>
      </c>
      <c r="J1106" s="473" t="s">
        <v>1457</v>
      </c>
      <c r="K1106" s="406">
        <v>57.5</v>
      </c>
      <c r="L1106" s="474">
        <v>58.4</v>
      </c>
      <c r="M1106" s="474">
        <v>58.4</v>
      </c>
      <c r="N1106" s="474">
        <v>57.2</v>
      </c>
      <c r="O1106" s="474" t="s">
        <v>3651</v>
      </c>
      <c r="P1106" s="475">
        <v>-0.0154</v>
      </c>
      <c r="Q1106" s="56"/>
    </row>
    <row r="1107" ht="15.75" customHeight="1">
      <c r="A1107" s="403" t="s">
        <v>1458</v>
      </c>
      <c r="B1107" s="404">
        <v>5433.89</v>
      </c>
      <c r="C1107" s="470">
        <v>5433.89</v>
      </c>
      <c r="D1107" s="470">
        <v>5433.89</v>
      </c>
      <c r="E1107" s="470">
        <v>5433.89</v>
      </c>
      <c r="F1107" s="471"/>
      <c r="G1107" s="472">
        <v>-0.0048</v>
      </c>
      <c r="J1107" s="473" t="s">
        <v>1458</v>
      </c>
      <c r="K1107" s="406">
        <v>58.4</v>
      </c>
      <c r="L1107" s="474">
        <v>59.1</v>
      </c>
      <c r="M1107" s="474">
        <v>59.1</v>
      </c>
      <c r="N1107" s="474">
        <v>58.3</v>
      </c>
      <c r="O1107" s="474" t="s">
        <v>3652</v>
      </c>
      <c r="P1107" s="475">
        <v>-0.0118</v>
      </c>
      <c r="Q1107" s="56"/>
    </row>
    <row r="1108" ht="15.75" customHeight="1">
      <c r="A1108" s="403" t="s">
        <v>1459</v>
      </c>
      <c r="B1108" s="404">
        <v>5459.91</v>
      </c>
      <c r="C1108" s="470">
        <v>5459.91</v>
      </c>
      <c r="D1108" s="470">
        <v>5459.91</v>
      </c>
      <c r="E1108" s="470">
        <v>5459.91</v>
      </c>
      <c r="F1108" s="471"/>
      <c r="G1108" s="472">
        <v>0.0014</v>
      </c>
      <c r="J1108" s="473" t="s">
        <v>1459</v>
      </c>
      <c r="K1108" s="406">
        <v>59.1</v>
      </c>
      <c r="L1108" s="474">
        <v>59.3</v>
      </c>
      <c r="M1108" s="474">
        <v>59.6</v>
      </c>
      <c r="N1108" s="474">
        <v>58.5</v>
      </c>
      <c r="O1108" s="474" t="s">
        <v>3653</v>
      </c>
      <c r="P1108" s="475">
        <v>-0.0034</v>
      </c>
      <c r="Q1108" s="56"/>
    </row>
    <row r="1109" ht="15.75" customHeight="1">
      <c r="A1109" s="403" t="s">
        <v>1460</v>
      </c>
      <c r="B1109" s="404">
        <v>5452.19</v>
      </c>
      <c r="C1109" s="470">
        <v>5452.19</v>
      </c>
      <c r="D1109" s="470">
        <v>5452.19</v>
      </c>
      <c r="E1109" s="470">
        <v>5452.19</v>
      </c>
      <c r="F1109" s="471"/>
      <c r="G1109" s="472">
        <v>-0.0127</v>
      </c>
      <c r="J1109" s="473" t="s">
        <v>1460</v>
      </c>
      <c r="K1109" s="406">
        <v>59.3</v>
      </c>
      <c r="L1109" s="474">
        <v>59.7</v>
      </c>
      <c r="M1109" s="474">
        <v>59.9</v>
      </c>
      <c r="N1109" s="474">
        <v>59.0</v>
      </c>
      <c r="O1109" s="474" t="s">
        <v>3654</v>
      </c>
      <c r="P1109" s="475">
        <v>-0.0067</v>
      </c>
      <c r="Q1109" s="56"/>
    </row>
    <row r="1110" ht="15.75" customHeight="1">
      <c r="A1110" s="403" t="s">
        <v>1461</v>
      </c>
      <c r="B1110" s="404">
        <v>5522.17</v>
      </c>
      <c r="C1110" s="470">
        <v>5522.17</v>
      </c>
      <c r="D1110" s="470">
        <v>5522.17</v>
      </c>
      <c r="E1110" s="470">
        <v>5522.17</v>
      </c>
      <c r="F1110" s="471"/>
      <c r="G1110" s="472">
        <v>0.0035</v>
      </c>
      <c r="J1110" s="473" t="s">
        <v>1461</v>
      </c>
      <c r="K1110" s="406">
        <v>59.7</v>
      </c>
      <c r="L1110" s="474">
        <v>59.3</v>
      </c>
      <c r="M1110" s="474">
        <v>59.9</v>
      </c>
      <c r="N1110" s="474">
        <v>58.7</v>
      </c>
      <c r="O1110" s="474" t="s">
        <v>3655</v>
      </c>
      <c r="P1110" s="475">
        <v>0.0102</v>
      </c>
      <c r="Q1110" s="56"/>
    </row>
    <row r="1111" ht="15.75" customHeight="1">
      <c r="A1111" s="403" t="s">
        <v>1462</v>
      </c>
      <c r="B1111" s="404">
        <v>5503.08</v>
      </c>
      <c r="C1111" s="470">
        <v>5503.08</v>
      </c>
      <c r="D1111" s="470">
        <v>5503.08</v>
      </c>
      <c r="E1111" s="470">
        <v>5503.08</v>
      </c>
      <c r="F1111" s="471"/>
      <c r="G1111" s="472">
        <v>0.002</v>
      </c>
      <c r="J1111" s="473" t="s">
        <v>1462</v>
      </c>
      <c r="K1111" s="406">
        <v>59.1</v>
      </c>
      <c r="L1111" s="474">
        <v>59.3</v>
      </c>
      <c r="M1111" s="474">
        <v>59.4</v>
      </c>
      <c r="N1111" s="474">
        <v>59.0</v>
      </c>
      <c r="O1111" s="474" t="s">
        <v>3656</v>
      </c>
      <c r="P1111" s="475">
        <v>-0.0051</v>
      </c>
      <c r="Q1111" s="56"/>
    </row>
    <row r="1112" ht="15.75" customHeight="1">
      <c r="A1112" s="403" t="s">
        <v>1463</v>
      </c>
      <c r="B1112" s="404">
        <v>5491.9</v>
      </c>
      <c r="C1112" s="470">
        <v>5491.9</v>
      </c>
      <c r="D1112" s="470">
        <v>5491.9</v>
      </c>
      <c r="E1112" s="470">
        <v>5491.9</v>
      </c>
      <c r="F1112" s="471"/>
      <c r="G1112" s="472">
        <v>-0.0025</v>
      </c>
      <c r="J1112" s="473" t="s">
        <v>1463</v>
      </c>
      <c r="K1112" s="406">
        <v>59.4</v>
      </c>
      <c r="L1112" s="474">
        <v>59.5</v>
      </c>
      <c r="M1112" s="474">
        <v>59.9</v>
      </c>
      <c r="N1112" s="474">
        <v>58.8</v>
      </c>
      <c r="O1112" s="474" t="s">
        <v>3657</v>
      </c>
      <c r="P1112" s="475">
        <v>-0.0067</v>
      </c>
      <c r="Q1112" s="56"/>
    </row>
    <row r="1113" ht="15.75" customHeight="1">
      <c r="A1113" s="403" t="s">
        <v>1464</v>
      </c>
      <c r="B1113" s="404">
        <v>5505.49</v>
      </c>
      <c r="C1113" s="470">
        <v>5505.49</v>
      </c>
      <c r="D1113" s="470">
        <v>5505.49</v>
      </c>
      <c r="E1113" s="470">
        <v>5505.49</v>
      </c>
      <c r="F1113" s="471"/>
      <c r="G1113" s="472">
        <v>5.0E-4</v>
      </c>
      <c r="J1113" s="473" t="s">
        <v>1464</v>
      </c>
      <c r="K1113" s="406">
        <v>59.8</v>
      </c>
      <c r="L1113" s="474">
        <v>59.8</v>
      </c>
      <c r="M1113" s="474">
        <v>59.9</v>
      </c>
      <c r="N1113" s="474">
        <v>59.7</v>
      </c>
      <c r="O1113" s="474" t="s">
        <v>3658</v>
      </c>
      <c r="P1113" s="475">
        <v>0.0</v>
      </c>
      <c r="Q1113" s="56"/>
    </row>
    <row r="1114" ht="15.75" customHeight="1">
      <c r="A1114" s="403" t="s">
        <v>1465</v>
      </c>
      <c r="B1114" s="404">
        <v>5502.48</v>
      </c>
      <c r="C1114" s="470">
        <v>5502.48</v>
      </c>
      <c r="D1114" s="470">
        <v>5502.48</v>
      </c>
      <c r="E1114" s="470">
        <v>5502.48</v>
      </c>
      <c r="F1114" s="471"/>
      <c r="G1114" s="472">
        <v>-0.005</v>
      </c>
      <c r="J1114" s="473" t="s">
        <v>1465</v>
      </c>
      <c r="K1114" s="406">
        <v>59.8</v>
      </c>
      <c r="L1114" s="474">
        <v>60.8</v>
      </c>
      <c r="M1114" s="474">
        <v>60.8</v>
      </c>
      <c r="N1114" s="474">
        <v>59.6</v>
      </c>
      <c r="O1114" s="474" t="s">
        <v>3659</v>
      </c>
      <c r="P1114" s="475">
        <v>-0.0033</v>
      </c>
      <c r="Q1114" s="56"/>
    </row>
    <row r="1115" ht="15.75" customHeight="1">
      <c r="A1115" s="403" t="s">
        <v>1466</v>
      </c>
      <c r="B1115" s="404">
        <v>5530.07</v>
      </c>
      <c r="C1115" s="470">
        <v>5530.07</v>
      </c>
      <c r="D1115" s="470">
        <v>5530.07</v>
      </c>
      <c r="E1115" s="470">
        <v>5530.07</v>
      </c>
      <c r="F1115" s="471"/>
      <c r="G1115" s="472">
        <v>0.0033</v>
      </c>
      <c r="J1115" s="473" t="s">
        <v>1466</v>
      </c>
      <c r="K1115" s="406">
        <v>60.0</v>
      </c>
      <c r="L1115" s="474">
        <v>60.0</v>
      </c>
      <c r="M1115" s="474">
        <v>60.9</v>
      </c>
      <c r="N1115" s="474">
        <v>59.6</v>
      </c>
      <c r="O1115" s="474" t="s">
        <v>3660</v>
      </c>
      <c r="P1115" s="475">
        <v>0.0101</v>
      </c>
      <c r="Q1115" s="56"/>
    </row>
    <row r="1116" ht="15.75" customHeight="1">
      <c r="A1116" s="403" t="s">
        <v>1467</v>
      </c>
      <c r="B1116" s="404">
        <v>5512.07</v>
      </c>
      <c r="C1116" s="470">
        <v>5512.07</v>
      </c>
      <c r="D1116" s="470">
        <v>5512.07</v>
      </c>
      <c r="E1116" s="470">
        <v>5512.07</v>
      </c>
      <c r="F1116" s="471"/>
      <c r="G1116" s="472">
        <v>-0.0104</v>
      </c>
      <c r="J1116" s="473" t="s">
        <v>1467</v>
      </c>
      <c r="K1116" s="406">
        <v>59.4</v>
      </c>
      <c r="L1116" s="474">
        <v>59.4</v>
      </c>
      <c r="M1116" s="474">
        <v>60.0</v>
      </c>
      <c r="N1116" s="474">
        <v>59.4</v>
      </c>
      <c r="O1116" s="474" t="s">
        <v>3661</v>
      </c>
      <c r="P1116" s="475">
        <v>0.0</v>
      </c>
      <c r="Q1116" s="56"/>
    </row>
    <row r="1117" ht="15.75" customHeight="1">
      <c r="A1117" s="403" t="s">
        <v>1468</v>
      </c>
      <c r="B1117" s="404">
        <v>5570.15</v>
      </c>
      <c r="C1117" s="470">
        <v>5570.15</v>
      </c>
      <c r="D1117" s="470">
        <v>5570.15</v>
      </c>
      <c r="E1117" s="470">
        <v>5570.15</v>
      </c>
      <c r="F1117" s="471"/>
      <c r="G1117" s="472">
        <v>-0.0054</v>
      </c>
      <c r="J1117" s="473" t="s">
        <v>1468</v>
      </c>
      <c r="K1117" s="406">
        <v>59.4</v>
      </c>
      <c r="L1117" s="474">
        <v>59.4</v>
      </c>
      <c r="M1117" s="474">
        <v>59.9</v>
      </c>
      <c r="N1117" s="474">
        <v>59.1</v>
      </c>
      <c r="O1117" s="474" t="s">
        <v>3662</v>
      </c>
      <c r="P1117" s="475">
        <v>0.0017</v>
      </c>
      <c r="Q1117" s="56"/>
    </row>
    <row r="1118" ht="15.75" customHeight="1">
      <c r="A1118" s="403" t="s">
        <v>1469</v>
      </c>
      <c r="B1118" s="404">
        <v>5600.55</v>
      </c>
      <c r="C1118" s="470">
        <v>5600.55</v>
      </c>
      <c r="D1118" s="470">
        <v>5600.55</v>
      </c>
      <c r="E1118" s="470">
        <v>5600.55</v>
      </c>
      <c r="F1118" s="471"/>
      <c r="G1118" s="472">
        <v>-0.0055</v>
      </c>
      <c r="J1118" s="473" t="s">
        <v>1469</v>
      </c>
      <c r="K1118" s="406">
        <v>59.3</v>
      </c>
      <c r="L1118" s="474">
        <v>58.9</v>
      </c>
      <c r="M1118" s="474">
        <v>59.4</v>
      </c>
      <c r="N1118" s="474">
        <v>58.9</v>
      </c>
      <c r="O1118" s="474" t="s">
        <v>3663</v>
      </c>
      <c r="P1118" s="475">
        <v>0.0017</v>
      </c>
      <c r="Q1118" s="56"/>
    </row>
    <row r="1119" ht="15.75" customHeight="1">
      <c r="A1119" s="403" t="s">
        <v>1470</v>
      </c>
      <c r="B1119" s="404">
        <v>5631.29</v>
      </c>
      <c r="C1119" s="470">
        <v>5631.29</v>
      </c>
      <c r="D1119" s="470">
        <v>5631.29</v>
      </c>
      <c r="E1119" s="470">
        <v>5631.29</v>
      </c>
      <c r="F1119" s="471"/>
      <c r="G1119" s="472">
        <v>0.0047</v>
      </c>
      <c r="J1119" s="473" t="s">
        <v>1470</v>
      </c>
      <c r="K1119" s="406">
        <v>59.2</v>
      </c>
      <c r="L1119" s="474">
        <v>59.0</v>
      </c>
      <c r="M1119" s="474">
        <v>59.5</v>
      </c>
      <c r="N1119" s="474">
        <v>58.6</v>
      </c>
      <c r="O1119" s="474" t="s">
        <v>3664</v>
      </c>
      <c r="P1119" s="475">
        <v>0.0034</v>
      </c>
      <c r="Q1119" s="56"/>
    </row>
    <row r="1120" ht="15.75" customHeight="1">
      <c r="A1120" s="403" t="s">
        <v>1471</v>
      </c>
      <c r="B1120" s="404">
        <v>5604.9</v>
      </c>
      <c r="C1120" s="470">
        <v>5604.9</v>
      </c>
      <c r="D1120" s="470">
        <v>5604.9</v>
      </c>
      <c r="E1120" s="470">
        <v>5604.9</v>
      </c>
      <c r="F1120" s="471"/>
      <c r="G1120" s="472">
        <v>-0.009</v>
      </c>
      <c r="J1120" s="473" t="s">
        <v>1471</v>
      </c>
      <c r="K1120" s="406">
        <v>59.0</v>
      </c>
      <c r="L1120" s="474">
        <v>59.0</v>
      </c>
      <c r="M1120" s="474">
        <v>59.9</v>
      </c>
      <c r="N1120" s="474">
        <v>58.7</v>
      </c>
      <c r="O1120" s="474" t="s">
        <v>3665</v>
      </c>
      <c r="P1120" s="475">
        <v>-0.0067</v>
      </c>
      <c r="Q1120" s="56"/>
    </row>
    <row r="1121" ht="15.75" customHeight="1">
      <c r="A1121" s="403" t="s">
        <v>1472</v>
      </c>
      <c r="B1121" s="404">
        <v>5655.81</v>
      </c>
      <c r="C1121" s="470">
        <v>5655.81</v>
      </c>
      <c r="D1121" s="470">
        <v>5655.81</v>
      </c>
      <c r="E1121" s="470">
        <v>5655.81</v>
      </c>
      <c r="F1121" s="471"/>
      <c r="G1121" s="472">
        <v>5.0E-4</v>
      </c>
      <c r="J1121" s="473" t="s">
        <v>1472</v>
      </c>
      <c r="K1121" s="406">
        <v>59.4</v>
      </c>
      <c r="L1121" s="474">
        <v>59.5</v>
      </c>
      <c r="M1121" s="474">
        <v>60.0</v>
      </c>
      <c r="N1121" s="474">
        <v>59.2</v>
      </c>
      <c r="O1121" s="474" t="s">
        <v>3666</v>
      </c>
      <c r="P1121" s="475">
        <v>-0.005</v>
      </c>
      <c r="Q1121" s="56"/>
    </row>
    <row r="1122" ht="15.75" customHeight="1">
      <c r="A1122" s="403" t="s">
        <v>1473</v>
      </c>
      <c r="B1122" s="404">
        <v>5653.21</v>
      </c>
      <c r="C1122" s="470">
        <v>5653.21</v>
      </c>
      <c r="D1122" s="470">
        <v>5653.21</v>
      </c>
      <c r="E1122" s="470">
        <v>5653.21</v>
      </c>
      <c r="F1122" s="471"/>
      <c r="G1122" s="472">
        <v>-0.0051</v>
      </c>
      <c r="J1122" s="473" t="s">
        <v>1473</v>
      </c>
      <c r="K1122" s="406">
        <v>59.7</v>
      </c>
      <c r="L1122" s="474">
        <v>59.5</v>
      </c>
      <c r="M1122" s="474">
        <v>59.9</v>
      </c>
      <c r="N1122" s="474">
        <v>59.3</v>
      </c>
      <c r="O1122" s="474" t="s">
        <v>3667</v>
      </c>
      <c r="P1122" s="475">
        <v>-0.005</v>
      </c>
      <c r="Q1122" s="56"/>
    </row>
    <row r="1123" ht="15.75" customHeight="1">
      <c r="A1123" s="403" t="s">
        <v>1474</v>
      </c>
      <c r="B1123" s="404">
        <v>5682.43</v>
      </c>
      <c r="C1123" s="470">
        <v>5682.43</v>
      </c>
      <c r="D1123" s="470">
        <v>5682.43</v>
      </c>
      <c r="E1123" s="470">
        <v>5682.43</v>
      </c>
      <c r="F1123" s="471"/>
      <c r="G1123" s="472">
        <v>-0.0015</v>
      </c>
      <c r="J1123" s="473" t="s">
        <v>1474</v>
      </c>
      <c r="K1123" s="406">
        <v>60.0</v>
      </c>
      <c r="L1123" s="474">
        <v>60.0</v>
      </c>
      <c r="M1123" s="474">
        <v>60.8</v>
      </c>
      <c r="N1123" s="474">
        <v>60.0</v>
      </c>
      <c r="O1123" s="474" t="s">
        <v>3243</v>
      </c>
      <c r="P1123" s="475">
        <v>-0.0083</v>
      </c>
      <c r="Q1123" s="56"/>
    </row>
    <row r="1124" ht="15.75" customHeight="1">
      <c r="A1124" s="403" t="s">
        <v>1475</v>
      </c>
      <c r="B1124" s="404">
        <v>5690.82</v>
      </c>
      <c r="C1124" s="470">
        <v>5690.82</v>
      </c>
      <c r="D1124" s="470">
        <v>5690.82</v>
      </c>
      <c r="E1124" s="470">
        <v>5690.82</v>
      </c>
      <c r="F1124" s="471"/>
      <c r="G1124" s="472">
        <v>-0.0034</v>
      </c>
      <c r="J1124" s="473" t="s">
        <v>1475</v>
      </c>
      <c r="K1124" s="406">
        <v>60.5</v>
      </c>
      <c r="L1124" s="474">
        <v>60.3</v>
      </c>
      <c r="M1124" s="474">
        <v>61.0</v>
      </c>
      <c r="N1124" s="474">
        <v>60.2</v>
      </c>
      <c r="O1124" s="474" t="s">
        <v>3668</v>
      </c>
      <c r="P1124" s="475">
        <v>0.005</v>
      </c>
      <c r="Q1124" s="56"/>
    </row>
    <row r="1125" ht="15.75" customHeight="1">
      <c r="A1125" s="403" t="s">
        <v>1476</v>
      </c>
      <c r="B1125" s="404">
        <v>5710.06</v>
      </c>
      <c r="C1125" s="470">
        <v>5710.06</v>
      </c>
      <c r="D1125" s="470">
        <v>5710.06</v>
      </c>
      <c r="E1125" s="470">
        <v>5710.06</v>
      </c>
      <c r="F1125" s="471"/>
      <c r="G1125" s="472">
        <v>0.0038</v>
      </c>
      <c r="J1125" s="473" t="s">
        <v>1476</v>
      </c>
      <c r="K1125" s="406">
        <v>60.2</v>
      </c>
      <c r="L1125" s="474">
        <v>61.5</v>
      </c>
      <c r="M1125" s="474">
        <v>61.7</v>
      </c>
      <c r="N1125" s="474">
        <v>59.9</v>
      </c>
      <c r="O1125" s="474" t="s">
        <v>3669</v>
      </c>
      <c r="P1125" s="475">
        <v>0.005</v>
      </c>
      <c r="Q1125" s="56"/>
    </row>
    <row r="1126" ht="15.75" customHeight="1">
      <c r="A1126" s="403" t="s">
        <v>1477</v>
      </c>
      <c r="B1126" s="404">
        <v>5688.45</v>
      </c>
      <c r="C1126" s="470">
        <v>5688.45</v>
      </c>
      <c r="D1126" s="470">
        <v>5688.45</v>
      </c>
      <c r="E1126" s="470">
        <v>5688.45</v>
      </c>
      <c r="F1126" s="471"/>
      <c r="G1126" s="472">
        <v>4.0E-4</v>
      </c>
      <c r="J1126" s="473" t="s">
        <v>1477</v>
      </c>
      <c r="K1126" s="406">
        <v>59.9</v>
      </c>
      <c r="L1126" s="474">
        <v>59.4</v>
      </c>
      <c r="M1126" s="474">
        <v>60.9</v>
      </c>
      <c r="N1126" s="474">
        <v>59.3</v>
      </c>
      <c r="O1126" s="474" t="s">
        <v>3670</v>
      </c>
      <c r="P1126" s="475">
        <v>0.0017</v>
      </c>
      <c r="Q1126" s="56"/>
    </row>
    <row r="1127" ht="15.75" customHeight="1">
      <c r="A1127" s="403" t="s">
        <v>1478</v>
      </c>
      <c r="B1127" s="404">
        <v>5686.38</v>
      </c>
      <c r="C1127" s="470">
        <v>5686.38</v>
      </c>
      <c r="D1127" s="470">
        <v>5686.38</v>
      </c>
      <c r="E1127" s="470">
        <v>5686.38</v>
      </c>
      <c r="F1127" s="471"/>
      <c r="G1127" s="472">
        <v>-2.0E-4</v>
      </c>
      <c r="J1127" s="473" t="s">
        <v>1478</v>
      </c>
      <c r="K1127" s="406">
        <v>59.8</v>
      </c>
      <c r="L1127" s="474">
        <v>60.6</v>
      </c>
      <c r="M1127" s="474">
        <v>61.0</v>
      </c>
      <c r="N1127" s="474">
        <v>59.7</v>
      </c>
      <c r="O1127" s="474" t="s">
        <v>3671</v>
      </c>
      <c r="P1127" s="475">
        <v>-0.0099</v>
      </c>
      <c r="Q1127" s="56"/>
    </row>
    <row r="1128" ht="15.75" customHeight="1">
      <c r="A1128" s="403" t="s">
        <v>1479</v>
      </c>
      <c r="B1128" s="404">
        <v>5687.48</v>
      </c>
      <c r="C1128" s="470">
        <v>5687.48</v>
      </c>
      <c r="D1128" s="470">
        <v>5687.48</v>
      </c>
      <c r="E1128" s="470">
        <v>5687.48</v>
      </c>
      <c r="F1128" s="471"/>
      <c r="G1128" s="472">
        <v>9.0E-4</v>
      </c>
      <c r="J1128" s="473" t="s">
        <v>1479</v>
      </c>
      <c r="K1128" s="406">
        <v>60.4</v>
      </c>
      <c r="L1128" s="474">
        <v>60.1</v>
      </c>
      <c r="M1128" s="474">
        <v>61.3</v>
      </c>
      <c r="N1128" s="474">
        <v>60.0</v>
      </c>
      <c r="O1128" s="474" t="s">
        <v>3672</v>
      </c>
      <c r="P1128" s="475">
        <v>-0.0049</v>
      </c>
      <c r="Q1128" s="56"/>
    </row>
    <row r="1129" ht="15.75" customHeight="1">
      <c r="A1129" s="403" t="s">
        <v>1480</v>
      </c>
      <c r="B1129" s="404">
        <v>5682.41</v>
      </c>
      <c r="C1129" s="470">
        <v>5682.41</v>
      </c>
      <c r="D1129" s="470">
        <v>5682.41</v>
      </c>
      <c r="E1129" s="470">
        <v>5682.41</v>
      </c>
      <c r="F1129" s="471"/>
      <c r="G1129" s="472">
        <v>-0.0071</v>
      </c>
      <c r="J1129" s="473" t="s">
        <v>1480</v>
      </c>
      <c r="K1129" s="406">
        <v>60.7</v>
      </c>
      <c r="L1129" s="474">
        <v>60.8</v>
      </c>
      <c r="M1129" s="474">
        <v>61.0</v>
      </c>
      <c r="N1129" s="474">
        <v>60.1</v>
      </c>
      <c r="O1129" s="474" t="s">
        <v>3673</v>
      </c>
      <c r="P1129" s="475">
        <v>0.005</v>
      </c>
      <c r="Q1129" s="56"/>
    </row>
    <row r="1130" ht="15.75" customHeight="1">
      <c r="A1130" s="403" t="s">
        <v>1481</v>
      </c>
      <c r="B1130" s="404">
        <v>5723.07</v>
      </c>
      <c r="C1130" s="470">
        <v>5723.07</v>
      </c>
      <c r="D1130" s="470">
        <v>5723.07</v>
      </c>
      <c r="E1130" s="470">
        <v>5723.07</v>
      </c>
      <c r="F1130" s="471"/>
      <c r="G1130" s="472">
        <v>0.002</v>
      </c>
      <c r="J1130" s="473" t="s">
        <v>1481</v>
      </c>
      <c r="K1130" s="406">
        <v>60.4</v>
      </c>
      <c r="L1130" s="474">
        <v>60.0</v>
      </c>
      <c r="M1130" s="474">
        <v>62.1</v>
      </c>
      <c r="N1130" s="474">
        <v>60.0</v>
      </c>
      <c r="O1130" s="474" t="s">
        <v>3674</v>
      </c>
      <c r="P1130" s="475">
        <v>0.0067</v>
      </c>
      <c r="Q1130" s="56"/>
    </row>
    <row r="1131" ht="15.75" customHeight="1">
      <c r="A1131" s="403" t="s">
        <v>1482</v>
      </c>
      <c r="B1131" s="404">
        <v>5711.82</v>
      </c>
      <c r="C1131" s="470">
        <v>5711.82</v>
      </c>
      <c r="D1131" s="470">
        <v>5711.82</v>
      </c>
      <c r="E1131" s="470">
        <v>5711.82</v>
      </c>
      <c r="F1131" s="471"/>
      <c r="G1131" s="472">
        <v>-0.0047</v>
      </c>
      <c r="J1131" s="473" t="s">
        <v>1482</v>
      </c>
      <c r="K1131" s="406">
        <v>60.0</v>
      </c>
      <c r="L1131" s="474">
        <v>60.8</v>
      </c>
      <c r="M1131" s="474">
        <v>61.6</v>
      </c>
      <c r="N1131" s="474">
        <v>59.8</v>
      </c>
      <c r="O1131" s="474" t="s">
        <v>3675</v>
      </c>
      <c r="P1131" s="475">
        <v>-0.0066</v>
      </c>
      <c r="Q1131" s="56"/>
    </row>
    <row r="1132" ht="15.75" customHeight="1">
      <c r="A1132" s="403" t="s">
        <v>1483</v>
      </c>
      <c r="B1132" s="404">
        <v>5738.64</v>
      </c>
      <c r="C1132" s="470">
        <v>5738.64</v>
      </c>
      <c r="D1132" s="470">
        <v>5738.64</v>
      </c>
      <c r="E1132" s="470">
        <v>5738.64</v>
      </c>
      <c r="F1132" s="471"/>
      <c r="G1132" s="472">
        <v>-0.003</v>
      </c>
      <c r="J1132" s="473" t="s">
        <v>1483</v>
      </c>
      <c r="K1132" s="406">
        <v>60.4</v>
      </c>
      <c r="L1132" s="474">
        <v>61.9</v>
      </c>
      <c r="M1132" s="474">
        <v>62.2</v>
      </c>
      <c r="N1132" s="474">
        <v>59.3</v>
      </c>
      <c r="O1132" s="474" t="s">
        <v>3676</v>
      </c>
      <c r="P1132" s="475">
        <v>-0.0227</v>
      </c>
      <c r="Q1132" s="56"/>
    </row>
    <row r="1133" ht="15.75" customHeight="1">
      <c r="A1133" s="403" t="s">
        <v>1484</v>
      </c>
      <c r="B1133" s="404">
        <v>5755.79</v>
      </c>
      <c r="C1133" s="470">
        <v>5755.79</v>
      </c>
      <c r="D1133" s="470">
        <v>5755.79</v>
      </c>
      <c r="E1133" s="470">
        <v>5755.79</v>
      </c>
      <c r="F1133" s="471"/>
      <c r="G1133" s="472">
        <v>0.0073</v>
      </c>
      <c r="J1133" s="473" t="s">
        <v>1484</v>
      </c>
      <c r="K1133" s="406">
        <v>61.8</v>
      </c>
      <c r="L1133" s="474">
        <v>61.7</v>
      </c>
      <c r="M1133" s="474">
        <v>62.3</v>
      </c>
      <c r="N1133" s="474">
        <v>57.1</v>
      </c>
      <c r="O1133" s="474" t="s">
        <v>3677</v>
      </c>
      <c r="P1133" s="475">
        <v>0.0032</v>
      </c>
      <c r="Q1133" s="56"/>
    </row>
    <row r="1134" ht="15.75" customHeight="1">
      <c r="A1134" s="403" t="s">
        <v>1485</v>
      </c>
      <c r="B1134" s="404">
        <v>5714.27</v>
      </c>
      <c r="C1134" s="470">
        <v>5714.27</v>
      </c>
      <c r="D1134" s="470">
        <v>5714.27</v>
      </c>
      <c r="E1134" s="470">
        <v>5714.27</v>
      </c>
      <c r="F1134" s="471"/>
      <c r="G1134" s="472">
        <v>-0.0055</v>
      </c>
      <c r="J1134" s="473" t="s">
        <v>1485</v>
      </c>
      <c r="K1134" s="406">
        <v>61.6</v>
      </c>
      <c r="L1134" s="474">
        <v>62.5</v>
      </c>
      <c r="M1134" s="474">
        <v>62.5</v>
      </c>
      <c r="N1134" s="474">
        <v>61.1</v>
      </c>
      <c r="O1134" s="474" t="s">
        <v>3678</v>
      </c>
      <c r="P1134" s="475">
        <v>0.0016</v>
      </c>
      <c r="Q1134" s="56"/>
    </row>
    <row r="1135" ht="15.75" customHeight="1">
      <c r="A1135" s="403" t="s">
        <v>1486</v>
      </c>
      <c r="B1135" s="404">
        <v>5745.83</v>
      </c>
      <c r="C1135" s="470">
        <v>5745.83</v>
      </c>
      <c r="D1135" s="470">
        <v>5745.83</v>
      </c>
      <c r="E1135" s="470">
        <v>5745.83</v>
      </c>
      <c r="F1135" s="471"/>
      <c r="G1135" s="472">
        <v>0.0017</v>
      </c>
      <c r="J1135" s="473" t="s">
        <v>1486</v>
      </c>
      <c r="K1135" s="406">
        <v>61.5</v>
      </c>
      <c r="L1135" s="474">
        <v>62.1</v>
      </c>
      <c r="M1135" s="474">
        <v>62.3</v>
      </c>
      <c r="N1135" s="474">
        <v>61.4</v>
      </c>
      <c r="O1135" s="474" t="s">
        <v>3679</v>
      </c>
      <c r="P1135" s="475">
        <v>-0.0113</v>
      </c>
      <c r="Q1135" s="56"/>
    </row>
    <row r="1136" ht="15.75" customHeight="1">
      <c r="A1136" s="403" t="s">
        <v>1487</v>
      </c>
      <c r="B1136" s="404">
        <v>5735.92</v>
      </c>
      <c r="C1136" s="470">
        <v>5735.92</v>
      </c>
      <c r="D1136" s="470">
        <v>5735.92</v>
      </c>
      <c r="E1136" s="470">
        <v>5735.92</v>
      </c>
      <c r="F1136" s="471"/>
      <c r="G1136" s="472">
        <v>0.002</v>
      </c>
      <c r="J1136" s="473" t="s">
        <v>1487</v>
      </c>
      <c r="K1136" s="406">
        <v>62.2</v>
      </c>
      <c r="L1136" s="474">
        <v>63.3</v>
      </c>
      <c r="M1136" s="474">
        <v>63.4</v>
      </c>
      <c r="N1136" s="474">
        <v>62.1</v>
      </c>
      <c r="O1136" s="474" t="s">
        <v>3680</v>
      </c>
      <c r="P1136" s="475">
        <v>-0.0048</v>
      </c>
      <c r="Q1136" s="56"/>
    </row>
    <row r="1137" ht="15.75" customHeight="1">
      <c r="A1137" s="403" t="s">
        <v>1488</v>
      </c>
      <c r="B1137" s="404">
        <v>5724.52</v>
      </c>
      <c r="C1137" s="470">
        <v>5724.52</v>
      </c>
      <c r="D1137" s="470">
        <v>5724.52</v>
      </c>
      <c r="E1137" s="470">
        <v>5724.52</v>
      </c>
      <c r="F1137" s="471"/>
      <c r="G1137" s="472">
        <v>-0.0089</v>
      </c>
      <c r="J1137" s="473" t="s">
        <v>1488</v>
      </c>
      <c r="K1137" s="406">
        <v>62.5</v>
      </c>
      <c r="L1137" s="474">
        <v>63.2</v>
      </c>
      <c r="M1137" s="474">
        <v>63.9</v>
      </c>
      <c r="N1137" s="474">
        <v>62.0</v>
      </c>
      <c r="O1137" s="474" t="s">
        <v>3681</v>
      </c>
      <c r="P1137" s="475">
        <v>-0.0111</v>
      </c>
      <c r="Q1137" s="56"/>
    </row>
    <row r="1138" ht="15.75" customHeight="1">
      <c r="A1138" s="403" t="s">
        <v>1489</v>
      </c>
      <c r="B1138" s="404">
        <v>5775.82</v>
      </c>
      <c r="C1138" s="470">
        <v>5775.82</v>
      </c>
      <c r="D1138" s="470">
        <v>5775.82</v>
      </c>
      <c r="E1138" s="470">
        <v>5775.82</v>
      </c>
      <c r="F1138" s="471"/>
      <c r="G1138" s="472">
        <v>0.0044</v>
      </c>
      <c r="J1138" s="473" t="s">
        <v>1489</v>
      </c>
      <c r="K1138" s="406">
        <v>63.2</v>
      </c>
      <c r="L1138" s="474">
        <v>63.2</v>
      </c>
      <c r="M1138" s="474">
        <v>63.4</v>
      </c>
      <c r="N1138" s="474">
        <v>63.0</v>
      </c>
      <c r="O1138" s="474" t="s">
        <v>3682</v>
      </c>
      <c r="P1138" s="475">
        <v>0.0064</v>
      </c>
      <c r="Q1138" s="56"/>
    </row>
    <row r="1139" ht="15.75" customHeight="1">
      <c r="A1139" s="403" t="s">
        <v>1490</v>
      </c>
      <c r="B1139" s="404">
        <v>5750.29</v>
      </c>
      <c r="C1139" s="470">
        <v>5750.29</v>
      </c>
      <c r="D1139" s="470">
        <v>5750.29</v>
      </c>
      <c r="E1139" s="470">
        <v>5750.29</v>
      </c>
      <c r="F1139" s="471"/>
      <c r="G1139" s="472">
        <v>3.0E-4</v>
      </c>
      <c r="J1139" s="473" t="s">
        <v>1490</v>
      </c>
      <c r="K1139" s="406">
        <v>62.8</v>
      </c>
      <c r="L1139" s="474">
        <v>62.0</v>
      </c>
      <c r="M1139" s="474">
        <v>63.2</v>
      </c>
      <c r="N1139" s="474">
        <v>62.0</v>
      </c>
      <c r="O1139" s="474" t="s">
        <v>3683</v>
      </c>
      <c r="P1139" s="475">
        <v>0.0032</v>
      </c>
      <c r="Q1139" s="56"/>
    </row>
    <row r="1140" ht="15.75" customHeight="1">
      <c r="A1140" s="403" t="s">
        <v>1491</v>
      </c>
      <c r="B1140" s="404">
        <v>5748.31</v>
      </c>
      <c r="C1140" s="470">
        <v>5748.31</v>
      </c>
      <c r="D1140" s="470">
        <v>5748.31</v>
      </c>
      <c r="E1140" s="470">
        <v>5748.31</v>
      </c>
      <c r="F1140" s="471"/>
      <c r="G1140" s="472">
        <v>0.0029</v>
      </c>
      <c r="J1140" s="473" t="s">
        <v>1491</v>
      </c>
      <c r="K1140" s="406">
        <v>62.6</v>
      </c>
      <c r="L1140" s="474">
        <v>62.4</v>
      </c>
      <c r="M1140" s="474">
        <v>63.0</v>
      </c>
      <c r="N1140" s="474">
        <v>61.7</v>
      </c>
      <c r="O1140" s="474" t="s">
        <v>3684</v>
      </c>
      <c r="P1140" s="475">
        <v>0.0146</v>
      </c>
      <c r="Q1140" s="56"/>
    </row>
    <row r="1141" ht="15.75" customHeight="1">
      <c r="A1141" s="403" t="s">
        <v>1492</v>
      </c>
      <c r="B1141" s="404">
        <v>5731.95</v>
      </c>
      <c r="C1141" s="470">
        <v>5731.95</v>
      </c>
      <c r="D1141" s="470">
        <v>5731.95</v>
      </c>
      <c r="E1141" s="470">
        <v>5731.95</v>
      </c>
      <c r="F1141" s="471"/>
      <c r="G1141" s="472">
        <v>-3.0E-4</v>
      </c>
      <c r="J1141" s="473" t="s">
        <v>1492</v>
      </c>
      <c r="K1141" s="406">
        <v>61.7</v>
      </c>
      <c r="L1141" s="474">
        <v>61.5</v>
      </c>
      <c r="M1141" s="474">
        <v>62.5</v>
      </c>
      <c r="N1141" s="474">
        <v>61.5</v>
      </c>
      <c r="O1141" s="474" t="s">
        <v>3685</v>
      </c>
      <c r="P1141" s="475">
        <v>0.0</v>
      </c>
      <c r="Q1141" s="56"/>
    </row>
    <row r="1142" ht="15.75" customHeight="1">
      <c r="A1142" s="403" t="s">
        <v>1493</v>
      </c>
      <c r="B1142" s="404">
        <v>5733.91</v>
      </c>
      <c r="C1142" s="470">
        <v>5733.91</v>
      </c>
      <c r="D1142" s="470">
        <v>5733.91</v>
      </c>
      <c r="E1142" s="470">
        <v>5733.91</v>
      </c>
      <c r="F1142" s="471"/>
      <c r="G1142" s="472">
        <v>-0.0052</v>
      </c>
      <c r="J1142" s="473" t="s">
        <v>1493</v>
      </c>
      <c r="K1142" s="406">
        <v>61.7</v>
      </c>
      <c r="L1142" s="474">
        <v>62.0</v>
      </c>
      <c r="M1142" s="474">
        <v>62.7</v>
      </c>
      <c r="N1142" s="474">
        <v>61.6</v>
      </c>
      <c r="O1142" s="474" t="s">
        <v>2652</v>
      </c>
      <c r="P1142" s="475">
        <v>-0.0064</v>
      </c>
      <c r="Q1142" s="56"/>
    </row>
    <row r="1143" ht="15.75" customHeight="1">
      <c r="A1143" s="403" t="s">
        <v>1494</v>
      </c>
      <c r="B1143" s="404">
        <v>5763.73</v>
      </c>
      <c r="C1143" s="470">
        <v>5763.73</v>
      </c>
      <c r="D1143" s="470">
        <v>5763.73</v>
      </c>
      <c r="E1143" s="470">
        <v>5763.73</v>
      </c>
      <c r="F1143" s="471"/>
      <c r="G1143" s="472">
        <v>-0.0083</v>
      </c>
      <c r="J1143" s="473" t="s">
        <v>1494</v>
      </c>
      <c r="K1143" s="406">
        <v>62.1</v>
      </c>
      <c r="L1143" s="474">
        <v>62.3</v>
      </c>
      <c r="M1143" s="474">
        <v>62.7</v>
      </c>
      <c r="N1143" s="474">
        <v>62.0</v>
      </c>
      <c r="O1143" s="474" t="s">
        <v>3686</v>
      </c>
      <c r="P1143" s="475">
        <v>-0.0032</v>
      </c>
      <c r="Q1143" s="56"/>
    </row>
    <row r="1144" ht="15.75" customHeight="1">
      <c r="A1144" s="403" t="s">
        <v>1495</v>
      </c>
      <c r="B1144" s="404">
        <v>5811.92</v>
      </c>
      <c r="C1144" s="470">
        <v>5811.92</v>
      </c>
      <c r="D1144" s="470">
        <v>5811.92</v>
      </c>
      <c r="E1144" s="470">
        <v>5811.92</v>
      </c>
      <c r="F1144" s="471"/>
      <c r="G1144" s="472">
        <v>0.0045</v>
      </c>
      <c r="J1144" s="473" t="s">
        <v>1495</v>
      </c>
      <c r="K1144" s="406">
        <v>62.3</v>
      </c>
      <c r="L1144" s="474">
        <v>63.0</v>
      </c>
      <c r="M1144" s="474">
        <v>63.5</v>
      </c>
      <c r="N1144" s="474">
        <v>62.3</v>
      </c>
      <c r="O1144" s="474" t="s">
        <v>3687</v>
      </c>
      <c r="P1144" s="475">
        <v>-0.0032</v>
      </c>
      <c r="Q1144" s="56"/>
    </row>
    <row r="1145" ht="15.75" customHeight="1">
      <c r="A1145" s="403" t="s">
        <v>1496</v>
      </c>
      <c r="B1145" s="404">
        <v>5786.0</v>
      </c>
      <c r="C1145" s="470">
        <v>5786.0</v>
      </c>
      <c r="D1145" s="470">
        <v>5786.0</v>
      </c>
      <c r="E1145" s="470">
        <v>5786.0</v>
      </c>
      <c r="F1145" s="471"/>
      <c r="G1145" s="472">
        <v>-0.0025</v>
      </c>
      <c r="J1145" s="473" t="s">
        <v>1496</v>
      </c>
      <c r="K1145" s="406">
        <v>62.5</v>
      </c>
      <c r="L1145" s="474">
        <v>63.0</v>
      </c>
      <c r="M1145" s="474">
        <v>63.0</v>
      </c>
      <c r="N1145" s="474">
        <v>62.5</v>
      </c>
      <c r="O1145" s="474" t="s">
        <v>3688</v>
      </c>
      <c r="P1145" s="475">
        <v>-0.0048</v>
      </c>
      <c r="Q1145" s="56"/>
    </row>
    <row r="1146" ht="15.75" customHeight="1">
      <c r="A1146" s="403" t="s">
        <v>1497</v>
      </c>
      <c r="B1146" s="404">
        <v>5800.24</v>
      </c>
      <c r="C1146" s="470">
        <v>5800.24</v>
      </c>
      <c r="D1146" s="470">
        <v>5800.24</v>
      </c>
      <c r="E1146" s="470">
        <v>5800.24</v>
      </c>
      <c r="F1146" s="471"/>
      <c r="G1146" s="472">
        <v>-0.0048</v>
      </c>
      <c r="J1146" s="473" t="s">
        <v>1497</v>
      </c>
      <c r="K1146" s="406">
        <v>62.8</v>
      </c>
      <c r="L1146" s="474">
        <v>63.9</v>
      </c>
      <c r="M1146" s="474">
        <v>63.9</v>
      </c>
      <c r="N1146" s="474">
        <v>62.5</v>
      </c>
      <c r="O1146" s="474" t="s">
        <v>3689</v>
      </c>
      <c r="P1146" s="475">
        <v>-0.0032</v>
      </c>
      <c r="Q1146" s="56"/>
    </row>
    <row r="1147" ht="15.75" customHeight="1">
      <c r="A1147" s="403" t="s">
        <v>1498</v>
      </c>
      <c r="B1147" s="404">
        <v>5828.07</v>
      </c>
      <c r="C1147" s="470">
        <v>5828.07</v>
      </c>
      <c r="D1147" s="470">
        <v>5828.07</v>
      </c>
      <c r="E1147" s="470">
        <v>5828.07</v>
      </c>
      <c r="F1147" s="471"/>
      <c r="G1147" s="472">
        <v>0.0046</v>
      </c>
      <c r="J1147" s="473" t="s">
        <v>1498</v>
      </c>
      <c r="K1147" s="406">
        <v>63.0</v>
      </c>
      <c r="L1147" s="474">
        <v>63.2</v>
      </c>
      <c r="M1147" s="474">
        <v>64.2</v>
      </c>
      <c r="N1147" s="474">
        <v>62.9</v>
      </c>
      <c r="O1147" s="474" t="s">
        <v>3690</v>
      </c>
      <c r="P1147" s="475">
        <v>-0.0032</v>
      </c>
      <c r="Q1147" s="56"/>
    </row>
    <row r="1148" ht="15.75" customHeight="1">
      <c r="A1148" s="403" t="s">
        <v>1499</v>
      </c>
      <c r="B1148" s="404">
        <v>5801.33</v>
      </c>
      <c r="C1148" s="470">
        <v>5801.33</v>
      </c>
      <c r="D1148" s="470">
        <v>5801.33</v>
      </c>
      <c r="E1148" s="470">
        <v>5801.33</v>
      </c>
      <c r="F1148" s="471"/>
      <c r="G1148" s="472">
        <v>-0.0034</v>
      </c>
      <c r="J1148" s="473" t="s">
        <v>1499</v>
      </c>
      <c r="K1148" s="406">
        <v>63.2</v>
      </c>
      <c r="L1148" s="474">
        <v>62.5</v>
      </c>
      <c r="M1148" s="474">
        <v>63.9</v>
      </c>
      <c r="N1148" s="474">
        <v>62.5</v>
      </c>
      <c r="O1148" s="474" t="s">
        <v>3691</v>
      </c>
      <c r="P1148" s="475">
        <v>0.0048</v>
      </c>
      <c r="Q1148" s="56"/>
    </row>
    <row r="1149" ht="15.75" customHeight="1">
      <c r="A1149" s="403" t="s">
        <v>1500</v>
      </c>
      <c r="B1149" s="404">
        <v>5821.01</v>
      </c>
      <c r="C1149" s="470">
        <v>5821.01</v>
      </c>
      <c r="D1149" s="470">
        <v>5821.01</v>
      </c>
      <c r="E1149" s="470">
        <v>5821.01</v>
      </c>
      <c r="F1149" s="471"/>
      <c r="G1149" s="472">
        <v>-0.0107</v>
      </c>
      <c r="J1149" s="473" t="s">
        <v>1500</v>
      </c>
      <c r="K1149" s="406">
        <v>62.9</v>
      </c>
      <c r="L1149" s="474">
        <v>63.4</v>
      </c>
      <c r="M1149" s="474">
        <v>63.6</v>
      </c>
      <c r="N1149" s="474">
        <v>62.7</v>
      </c>
      <c r="O1149" s="474" t="s">
        <v>3692</v>
      </c>
      <c r="P1149" s="475">
        <v>-0.0094</v>
      </c>
      <c r="Q1149" s="56"/>
    </row>
    <row r="1150" ht="15.75" customHeight="1">
      <c r="A1150" s="403" t="s">
        <v>1501</v>
      </c>
      <c r="B1150" s="404">
        <v>5884.11</v>
      </c>
      <c r="C1150" s="470">
        <v>5884.11</v>
      </c>
      <c r="D1150" s="470">
        <v>5884.11</v>
      </c>
      <c r="E1150" s="470">
        <v>5884.11</v>
      </c>
      <c r="F1150" s="471"/>
      <c r="G1150" s="472">
        <v>-0.0068</v>
      </c>
      <c r="J1150" s="473" t="s">
        <v>1501</v>
      </c>
      <c r="K1150" s="406">
        <v>63.5</v>
      </c>
      <c r="L1150" s="474">
        <v>63.5</v>
      </c>
      <c r="M1150" s="474">
        <v>64.5</v>
      </c>
      <c r="N1150" s="474">
        <v>63.5</v>
      </c>
      <c r="O1150" s="474" t="s">
        <v>3693</v>
      </c>
      <c r="P1150" s="475">
        <v>-0.0047</v>
      </c>
      <c r="Q1150" s="56"/>
    </row>
    <row r="1151" ht="15.75" customHeight="1">
      <c r="A1151" s="403" t="s">
        <v>1502</v>
      </c>
      <c r="B1151" s="404">
        <v>5924.53</v>
      </c>
      <c r="C1151" s="470">
        <v>5924.53</v>
      </c>
      <c r="D1151" s="470">
        <v>5924.53</v>
      </c>
      <c r="E1151" s="470">
        <v>5924.53</v>
      </c>
      <c r="F1151" s="471"/>
      <c r="G1151" s="472">
        <v>0.0034</v>
      </c>
      <c r="J1151" s="473" t="s">
        <v>1502</v>
      </c>
      <c r="K1151" s="406">
        <v>63.8</v>
      </c>
      <c r="L1151" s="474">
        <v>63.8</v>
      </c>
      <c r="M1151" s="474">
        <v>64.0</v>
      </c>
      <c r="N1151" s="474">
        <v>63.5</v>
      </c>
      <c r="O1151" s="474" t="s">
        <v>3694</v>
      </c>
      <c r="P1151" s="475">
        <v>0.0</v>
      </c>
      <c r="Q1151" s="56"/>
    </row>
    <row r="1152" ht="15.75" customHeight="1">
      <c r="A1152" s="403" t="s">
        <v>1503</v>
      </c>
      <c r="B1152" s="404">
        <v>5904.22</v>
      </c>
      <c r="C1152" s="470">
        <v>5904.22</v>
      </c>
      <c r="D1152" s="470">
        <v>5904.22</v>
      </c>
      <c r="E1152" s="470">
        <v>5904.22</v>
      </c>
      <c r="F1152" s="471"/>
      <c r="G1152" s="472">
        <v>-0.0059</v>
      </c>
      <c r="J1152" s="473" t="s">
        <v>1503</v>
      </c>
      <c r="K1152" s="406">
        <v>63.8</v>
      </c>
      <c r="L1152" s="474">
        <v>63.4</v>
      </c>
      <c r="M1152" s="474">
        <v>64.0</v>
      </c>
      <c r="N1152" s="474">
        <v>63.2</v>
      </c>
      <c r="O1152" s="474" t="s">
        <v>3695</v>
      </c>
      <c r="P1152" s="475">
        <v>0.0063</v>
      </c>
      <c r="Q1152" s="56"/>
    </row>
    <row r="1153" ht="15.75" customHeight="1">
      <c r="A1153" s="403" t="s">
        <v>1504</v>
      </c>
      <c r="B1153" s="404">
        <v>5939.45</v>
      </c>
      <c r="C1153" s="470">
        <v>5939.45</v>
      </c>
      <c r="D1153" s="470">
        <v>5939.45</v>
      </c>
      <c r="E1153" s="470">
        <v>5939.45</v>
      </c>
      <c r="F1153" s="471"/>
      <c r="G1153" s="472">
        <v>-0.0018</v>
      </c>
      <c r="J1153" s="473" t="s">
        <v>1504</v>
      </c>
      <c r="K1153" s="406">
        <v>63.4</v>
      </c>
      <c r="L1153" s="474">
        <v>63.1</v>
      </c>
      <c r="M1153" s="474">
        <v>64.0</v>
      </c>
      <c r="N1153" s="474">
        <v>63.0</v>
      </c>
      <c r="O1153" s="474" t="s">
        <v>3696</v>
      </c>
      <c r="P1153" s="475">
        <v>0.0</v>
      </c>
      <c r="Q1153" s="56"/>
    </row>
    <row r="1154" ht="15.75" customHeight="1">
      <c r="A1154" s="403" t="s">
        <v>1505</v>
      </c>
      <c r="B1154" s="404">
        <v>5950.01</v>
      </c>
      <c r="C1154" s="470">
        <v>5950.01</v>
      </c>
      <c r="D1154" s="470">
        <v>5950.01</v>
      </c>
      <c r="E1154" s="470">
        <v>5950.01</v>
      </c>
      <c r="F1154" s="471"/>
      <c r="G1154" s="472">
        <v>0.0042</v>
      </c>
      <c r="J1154" s="473" t="s">
        <v>1505</v>
      </c>
      <c r="K1154" s="406">
        <v>63.4</v>
      </c>
      <c r="L1154" s="474">
        <v>64.0</v>
      </c>
      <c r="M1154" s="474">
        <v>64.0</v>
      </c>
      <c r="N1154" s="474">
        <v>62.9</v>
      </c>
      <c r="O1154" s="474" t="s">
        <v>3697</v>
      </c>
      <c r="P1154" s="475">
        <v>-0.0094</v>
      </c>
      <c r="Q1154" s="56"/>
    </row>
    <row r="1155" ht="15.75" customHeight="1">
      <c r="A1155" s="403" t="s">
        <v>1506</v>
      </c>
      <c r="B1155" s="404">
        <v>5925.24</v>
      </c>
      <c r="C1155" s="470">
        <v>5925.24</v>
      </c>
      <c r="D1155" s="470">
        <v>5925.24</v>
      </c>
      <c r="E1155" s="470">
        <v>5925.24</v>
      </c>
      <c r="F1155" s="471"/>
      <c r="G1155" s="472">
        <v>0.0102</v>
      </c>
      <c r="J1155" s="473" t="s">
        <v>1506</v>
      </c>
      <c r="K1155" s="406">
        <v>64.0</v>
      </c>
      <c r="L1155" s="474">
        <v>64.4</v>
      </c>
      <c r="M1155" s="474">
        <v>64.5</v>
      </c>
      <c r="N1155" s="474">
        <v>63.8</v>
      </c>
      <c r="O1155" s="474" t="s">
        <v>3698</v>
      </c>
      <c r="P1155" s="475">
        <v>-0.0093</v>
      </c>
      <c r="Q1155" s="56"/>
    </row>
    <row r="1156" ht="15.75" customHeight="1">
      <c r="A1156" s="403" t="s">
        <v>1507</v>
      </c>
      <c r="B1156" s="404">
        <v>5865.46</v>
      </c>
      <c r="C1156" s="470">
        <v>5865.46</v>
      </c>
      <c r="D1156" s="470">
        <v>5865.46</v>
      </c>
      <c r="E1156" s="470">
        <v>5865.46</v>
      </c>
      <c r="F1156" s="471"/>
      <c r="G1156" s="472">
        <v>0.0011</v>
      </c>
      <c r="J1156" s="473" t="s">
        <v>1507</v>
      </c>
      <c r="K1156" s="406">
        <v>64.6</v>
      </c>
      <c r="L1156" s="474">
        <v>65.9</v>
      </c>
      <c r="M1156" s="474">
        <v>65.9</v>
      </c>
      <c r="N1156" s="474">
        <v>64.4</v>
      </c>
      <c r="O1156" s="474" t="s">
        <v>3192</v>
      </c>
      <c r="P1156" s="475">
        <v>-0.0046</v>
      </c>
      <c r="Q1156" s="56"/>
    </row>
    <row r="1157" ht="15.75" customHeight="1">
      <c r="A1157" s="403" t="s">
        <v>1508</v>
      </c>
      <c r="B1157" s="404">
        <v>5859.3</v>
      </c>
      <c r="C1157" s="470">
        <v>5859.3</v>
      </c>
      <c r="D1157" s="470">
        <v>5859.3</v>
      </c>
      <c r="E1157" s="470">
        <v>5859.3</v>
      </c>
      <c r="F1157" s="471"/>
      <c r="G1157" s="472">
        <v>-0.0048</v>
      </c>
      <c r="J1157" s="473" t="s">
        <v>1508</v>
      </c>
      <c r="K1157" s="406">
        <v>64.9</v>
      </c>
      <c r="L1157" s="474">
        <v>64.5</v>
      </c>
      <c r="M1157" s="474">
        <v>65.3</v>
      </c>
      <c r="N1157" s="474">
        <v>64.4</v>
      </c>
      <c r="O1157" s="474" t="s">
        <v>3699</v>
      </c>
      <c r="P1157" s="475">
        <v>0.0015</v>
      </c>
      <c r="Q1157" s="56"/>
    </row>
    <row r="1158" ht="15.75" customHeight="1">
      <c r="A1158" s="403" t="s">
        <v>1509</v>
      </c>
      <c r="B1158" s="404">
        <v>5887.27</v>
      </c>
      <c r="C1158" s="470">
        <v>5887.27</v>
      </c>
      <c r="D1158" s="470">
        <v>5887.27</v>
      </c>
      <c r="E1158" s="470">
        <v>5887.27</v>
      </c>
      <c r="F1158" s="471"/>
      <c r="G1158" s="472">
        <v>0.0106</v>
      </c>
      <c r="J1158" s="473" t="s">
        <v>1509</v>
      </c>
      <c r="K1158" s="406">
        <v>64.8</v>
      </c>
      <c r="L1158" s="474">
        <v>64.1</v>
      </c>
      <c r="M1158" s="474">
        <v>65.0</v>
      </c>
      <c r="N1158" s="474">
        <v>64.1</v>
      </c>
      <c r="O1158" s="474" t="s">
        <v>3700</v>
      </c>
      <c r="P1158" s="475">
        <v>-0.0015</v>
      </c>
      <c r="Q1158" s="56"/>
    </row>
    <row r="1159" ht="15.75" customHeight="1">
      <c r="A1159" s="403" t="s">
        <v>1510</v>
      </c>
      <c r="B1159" s="404">
        <v>5825.57</v>
      </c>
      <c r="C1159" s="470">
        <v>5825.57</v>
      </c>
      <c r="D1159" s="470">
        <v>5825.57</v>
      </c>
      <c r="E1159" s="470">
        <v>5825.57</v>
      </c>
      <c r="F1159" s="471"/>
      <c r="G1159" s="472">
        <v>-0.0024</v>
      </c>
      <c r="J1159" s="473" t="s">
        <v>1510</v>
      </c>
      <c r="K1159" s="406">
        <v>64.9</v>
      </c>
      <c r="L1159" s="474">
        <v>65.1</v>
      </c>
      <c r="M1159" s="474">
        <v>65.1</v>
      </c>
      <c r="N1159" s="474">
        <v>64.0</v>
      </c>
      <c r="O1159" s="474" t="s">
        <v>3701</v>
      </c>
      <c r="P1159" s="475">
        <v>-0.0137</v>
      </c>
      <c r="Q1159" s="56"/>
    </row>
    <row r="1160" ht="15.75" customHeight="1">
      <c r="A1160" s="403" t="s">
        <v>1511</v>
      </c>
      <c r="B1160" s="404">
        <v>5839.48</v>
      </c>
      <c r="C1160" s="470">
        <v>5839.48</v>
      </c>
      <c r="D1160" s="470">
        <v>5839.48</v>
      </c>
      <c r="E1160" s="470">
        <v>5839.48</v>
      </c>
      <c r="F1160" s="471"/>
      <c r="G1160" s="472">
        <v>-0.0041</v>
      </c>
      <c r="J1160" s="473" t="s">
        <v>1511</v>
      </c>
      <c r="K1160" s="406">
        <v>65.8</v>
      </c>
      <c r="L1160" s="474">
        <v>64.6</v>
      </c>
      <c r="M1160" s="474">
        <v>66.1</v>
      </c>
      <c r="N1160" s="474">
        <v>64.6</v>
      </c>
      <c r="O1160" s="474" t="s">
        <v>3702</v>
      </c>
      <c r="P1160" s="475">
        <v>0.017</v>
      </c>
      <c r="Q1160" s="56"/>
    </row>
    <row r="1161" ht="15.75" customHeight="1">
      <c r="A1161" s="403" t="s">
        <v>1512</v>
      </c>
      <c r="B1161" s="404">
        <v>5863.27</v>
      </c>
      <c r="C1161" s="470">
        <v>5863.27</v>
      </c>
      <c r="D1161" s="470">
        <v>5863.27</v>
      </c>
      <c r="E1161" s="470">
        <v>5863.27</v>
      </c>
      <c r="F1161" s="471"/>
      <c r="G1161" s="472">
        <v>0.0046</v>
      </c>
      <c r="J1161" s="473" t="s">
        <v>1512</v>
      </c>
      <c r="K1161" s="406">
        <v>64.7</v>
      </c>
      <c r="L1161" s="474">
        <v>64.2</v>
      </c>
      <c r="M1161" s="474">
        <v>64.7</v>
      </c>
      <c r="N1161" s="474">
        <v>64.0</v>
      </c>
      <c r="O1161" s="474" t="s">
        <v>3703</v>
      </c>
      <c r="P1161" s="475">
        <v>0.0078</v>
      </c>
      <c r="Q1161" s="56"/>
    </row>
    <row r="1162" ht="15.75" customHeight="1">
      <c r="A1162" s="403" t="s">
        <v>1513</v>
      </c>
      <c r="B1162" s="404">
        <v>5836.23</v>
      </c>
      <c r="C1162" s="470">
        <v>5836.23</v>
      </c>
      <c r="D1162" s="470">
        <v>5836.23</v>
      </c>
      <c r="E1162" s="470">
        <v>5836.23</v>
      </c>
      <c r="F1162" s="471"/>
      <c r="G1162" s="472">
        <v>-0.0041</v>
      </c>
      <c r="J1162" s="473" t="s">
        <v>1513</v>
      </c>
      <c r="K1162" s="406">
        <v>64.2</v>
      </c>
      <c r="L1162" s="474">
        <v>63.7</v>
      </c>
      <c r="M1162" s="474">
        <v>64.5</v>
      </c>
      <c r="N1162" s="474">
        <v>63.7</v>
      </c>
      <c r="O1162" s="474" t="s">
        <v>3704</v>
      </c>
      <c r="P1162" s="475">
        <v>0.0031</v>
      </c>
      <c r="Q1162" s="56"/>
    </row>
    <row r="1163" ht="15.75" customHeight="1">
      <c r="A1163" s="403" t="s">
        <v>1514</v>
      </c>
      <c r="B1163" s="404">
        <v>5860.21</v>
      </c>
      <c r="C1163" s="470">
        <v>5860.21</v>
      </c>
      <c r="D1163" s="470">
        <v>5860.21</v>
      </c>
      <c r="E1163" s="470">
        <v>5860.21</v>
      </c>
      <c r="F1163" s="471"/>
      <c r="G1163" s="472">
        <v>0.0109</v>
      </c>
      <c r="J1163" s="473" t="s">
        <v>1514</v>
      </c>
      <c r="K1163" s="406">
        <v>64.0</v>
      </c>
      <c r="L1163" s="474">
        <v>64.2</v>
      </c>
      <c r="M1163" s="474">
        <v>64.7</v>
      </c>
      <c r="N1163" s="474">
        <v>63.5</v>
      </c>
      <c r="O1163" s="474" t="s">
        <v>3705</v>
      </c>
      <c r="P1163" s="475">
        <v>-0.0031</v>
      </c>
      <c r="Q1163" s="56"/>
    </row>
    <row r="1164" ht="15.75" customHeight="1">
      <c r="A1164" s="403" t="s">
        <v>1515</v>
      </c>
      <c r="B1164" s="404">
        <v>5797.3</v>
      </c>
      <c r="C1164" s="470">
        <v>5797.3</v>
      </c>
      <c r="D1164" s="470">
        <v>5797.3</v>
      </c>
      <c r="E1164" s="470">
        <v>5797.3</v>
      </c>
      <c r="F1164" s="471"/>
      <c r="G1164" s="472">
        <v>-2.0E-4</v>
      </c>
      <c r="J1164" s="473" t="s">
        <v>1515</v>
      </c>
      <c r="K1164" s="406">
        <v>64.2</v>
      </c>
      <c r="L1164" s="474">
        <v>63.5</v>
      </c>
      <c r="M1164" s="474">
        <v>64.6</v>
      </c>
      <c r="N1164" s="474">
        <v>63.5</v>
      </c>
      <c r="O1164" s="474" t="s">
        <v>3706</v>
      </c>
      <c r="P1164" s="475">
        <v>0.0031</v>
      </c>
      <c r="Q1164" s="56"/>
    </row>
    <row r="1165" ht="15.75" customHeight="1">
      <c r="A1165" s="403" t="s">
        <v>1516</v>
      </c>
      <c r="B1165" s="404">
        <v>5798.59</v>
      </c>
      <c r="C1165" s="470">
        <v>5798.59</v>
      </c>
      <c r="D1165" s="470">
        <v>5798.59</v>
      </c>
      <c r="E1165" s="470">
        <v>5798.59</v>
      </c>
      <c r="F1165" s="471"/>
      <c r="G1165" s="472">
        <v>0.0048</v>
      </c>
      <c r="J1165" s="473" t="s">
        <v>1516</v>
      </c>
      <c r="K1165" s="406">
        <v>64.0</v>
      </c>
      <c r="L1165" s="474">
        <v>64.3</v>
      </c>
      <c r="M1165" s="474">
        <v>64.5</v>
      </c>
      <c r="N1165" s="474">
        <v>63.5</v>
      </c>
      <c r="O1165" s="474" t="s">
        <v>3707</v>
      </c>
      <c r="P1165" s="475">
        <v>-0.0047</v>
      </c>
      <c r="Q1165" s="56"/>
    </row>
    <row r="1166" ht="15.75" customHeight="1">
      <c r="A1166" s="403" t="s">
        <v>1517</v>
      </c>
      <c r="B1166" s="404">
        <v>5770.77</v>
      </c>
      <c r="C1166" s="470">
        <v>5770.77</v>
      </c>
      <c r="D1166" s="470">
        <v>5770.77</v>
      </c>
      <c r="E1166" s="470">
        <v>5770.77</v>
      </c>
      <c r="F1166" s="471"/>
      <c r="G1166" s="472">
        <v>0.0204</v>
      </c>
      <c r="J1166" s="473" t="s">
        <v>1517</v>
      </c>
      <c r="K1166" s="406">
        <v>64.3</v>
      </c>
      <c r="L1166" s="474">
        <v>63.3</v>
      </c>
      <c r="M1166" s="474">
        <v>64.8</v>
      </c>
      <c r="N1166" s="474">
        <v>62.9</v>
      </c>
      <c r="O1166" s="474" t="s">
        <v>3708</v>
      </c>
      <c r="P1166" s="475">
        <v>0.0158</v>
      </c>
      <c r="Q1166" s="56"/>
    </row>
    <row r="1167" ht="15.75" customHeight="1">
      <c r="A1167" s="403" t="s">
        <v>1518</v>
      </c>
      <c r="B1167" s="404">
        <v>5655.18</v>
      </c>
      <c r="C1167" s="470">
        <v>5655.18</v>
      </c>
      <c r="D1167" s="470">
        <v>5655.18</v>
      </c>
      <c r="E1167" s="470">
        <v>5655.18</v>
      </c>
      <c r="F1167" s="471"/>
      <c r="G1167" s="472">
        <v>-0.0056</v>
      </c>
      <c r="J1167" s="473" t="s">
        <v>1518</v>
      </c>
      <c r="K1167" s="406">
        <v>63.3</v>
      </c>
      <c r="L1167" s="474">
        <v>63.4</v>
      </c>
      <c r="M1167" s="474">
        <v>64.2</v>
      </c>
      <c r="N1167" s="474">
        <v>63.0</v>
      </c>
      <c r="O1167" s="474" t="s">
        <v>3709</v>
      </c>
      <c r="P1167" s="475">
        <v>0.0016</v>
      </c>
      <c r="Q1167" s="56"/>
    </row>
    <row r="1168" ht="15.75" customHeight="1">
      <c r="A1168" s="403" t="s">
        <v>1519</v>
      </c>
      <c r="B1168" s="404">
        <v>5687.0</v>
      </c>
      <c r="C1168" s="470">
        <v>5687.0</v>
      </c>
      <c r="D1168" s="470">
        <v>5687.0</v>
      </c>
      <c r="E1168" s="470">
        <v>5687.0</v>
      </c>
      <c r="F1168" s="471"/>
      <c r="G1168" s="472">
        <v>0.0173</v>
      </c>
      <c r="J1168" s="473" t="s">
        <v>1519</v>
      </c>
      <c r="K1168" s="406">
        <v>63.2</v>
      </c>
      <c r="L1168" s="474">
        <v>62.9</v>
      </c>
      <c r="M1168" s="474">
        <v>63.9</v>
      </c>
      <c r="N1168" s="474">
        <v>62.0</v>
      </c>
      <c r="O1168" s="474" t="s">
        <v>3710</v>
      </c>
      <c r="P1168" s="475">
        <v>0.0048</v>
      </c>
      <c r="Q1168" s="56"/>
    </row>
    <row r="1169" ht="15.75" customHeight="1">
      <c r="A1169" s="403" t="s">
        <v>1520</v>
      </c>
      <c r="B1169" s="404">
        <v>5590.47</v>
      </c>
      <c r="C1169" s="470">
        <v>5590.47</v>
      </c>
      <c r="D1169" s="470">
        <v>5590.47</v>
      </c>
      <c r="E1169" s="470">
        <v>5590.47</v>
      </c>
      <c r="F1169" s="471"/>
      <c r="G1169" s="472">
        <v>0.0171</v>
      </c>
      <c r="J1169" s="473" t="s">
        <v>1520</v>
      </c>
      <c r="K1169" s="406">
        <v>62.9</v>
      </c>
      <c r="L1169" s="474">
        <v>61.8</v>
      </c>
      <c r="M1169" s="474">
        <v>63.0</v>
      </c>
      <c r="N1169" s="474">
        <v>61.6</v>
      </c>
      <c r="O1169" s="474" t="s">
        <v>3711</v>
      </c>
      <c r="P1169" s="475">
        <v>0.0211</v>
      </c>
      <c r="Q1169" s="56"/>
    </row>
    <row r="1170" ht="15.75" customHeight="1">
      <c r="A1170" s="403" t="s">
        <v>1521</v>
      </c>
      <c r="B1170" s="404">
        <v>5496.43</v>
      </c>
      <c r="C1170" s="470">
        <v>5496.43</v>
      </c>
      <c r="D1170" s="470">
        <v>5496.43</v>
      </c>
      <c r="E1170" s="470">
        <v>5496.43</v>
      </c>
      <c r="F1170" s="471"/>
      <c r="G1170" s="472">
        <v>0.0057</v>
      </c>
      <c r="J1170" s="473" t="s">
        <v>1521</v>
      </c>
      <c r="K1170" s="406">
        <v>61.6</v>
      </c>
      <c r="L1170" s="474">
        <v>61.4</v>
      </c>
      <c r="M1170" s="474">
        <v>62.0</v>
      </c>
      <c r="N1170" s="474">
        <v>61.3</v>
      </c>
      <c r="O1170" s="474" t="s">
        <v>3712</v>
      </c>
      <c r="P1170" s="475">
        <v>-0.0016</v>
      </c>
      <c r="Q1170" s="56"/>
    </row>
    <row r="1171" ht="15.75" customHeight="1">
      <c r="A1171" s="403" t="s">
        <v>1522</v>
      </c>
      <c r="B1171" s="404">
        <v>5465.25</v>
      </c>
      <c r="C1171" s="470">
        <v>5465.25</v>
      </c>
      <c r="D1171" s="470">
        <v>5465.25</v>
      </c>
      <c r="E1171" s="470">
        <v>5465.25</v>
      </c>
      <c r="F1171" s="471"/>
      <c r="G1171" s="472">
        <v>0.0148</v>
      </c>
      <c r="J1171" s="473" t="s">
        <v>1522</v>
      </c>
      <c r="K1171" s="406">
        <v>61.7</v>
      </c>
      <c r="L1171" s="474">
        <v>60.2</v>
      </c>
      <c r="M1171" s="474">
        <v>61.8</v>
      </c>
      <c r="N1171" s="474">
        <v>60.2</v>
      </c>
      <c r="O1171" s="474" t="s">
        <v>3713</v>
      </c>
      <c r="P1171" s="475">
        <v>0.0301</v>
      </c>
      <c r="Q1171" s="56"/>
    </row>
    <row r="1172" ht="15.75" customHeight="1">
      <c r="A1172" s="403" t="s">
        <v>1523</v>
      </c>
      <c r="B1172" s="404">
        <v>5385.64</v>
      </c>
      <c r="C1172" s="470">
        <v>5385.64</v>
      </c>
      <c r="D1172" s="470">
        <v>5385.64</v>
      </c>
      <c r="E1172" s="470">
        <v>5385.64</v>
      </c>
      <c r="F1172" s="471"/>
      <c r="G1172" s="472">
        <v>0.0068</v>
      </c>
      <c r="J1172" s="473" t="s">
        <v>1523</v>
      </c>
      <c r="K1172" s="406">
        <v>59.9</v>
      </c>
      <c r="L1172" s="474">
        <v>60.5</v>
      </c>
      <c r="M1172" s="474">
        <v>60.5</v>
      </c>
      <c r="N1172" s="474">
        <v>59.6</v>
      </c>
      <c r="O1172" s="474" t="s">
        <v>3714</v>
      </c>
      <c r="P1172" s="475">
        <v>-0.0033</v>
      </c>
      <c r="Q1172" s="56"/>
    </row>
    <row r="1173" ht="15.75" customHeight="1">
      <c r="A1173" s="403" t="s">
        <v>1524</v>
      </c>
      <c r="B1173" s="404">
        <v>5349.18</v>
      </c>
      <c r="C1173" s="470">
        <v>5349.18</v>
      </c>
      <c r="D1173" s="470">
        <v>5349.18</v>
      </c>
      <c r="E1173" s="470">
        <v>5349.18</v>
      </c>
      <c r="F1173" s="471"/>
      <c r="G1173" s="472">
        <v>0.0093</v>
      </c>
      <c r="J1173" s="473" t="s">
        <v>1524</v>
      </c>
      <c r="K1173" s="406">
        <v>60.1</v>
      </c>
      <c r="L1173" s="474">
        <v>60.1</v>
      </c>
      <c r="M1173" s="474">
        <v>60.7</v>
      </c>
      <c r="N1173" s="474">
        <v>59.8</v>
      </c>
      <c r="O1173" s="474" t="s">
        <v>3715</v>
      </c>
      <c r="P1173" s="475">
        <v>0.0017</v>
      </c>
      <c r="Q1173" s="56"/>
    </row>
    <row r="1174" ht="15.75" customHeight="1">
      <c r="A1174" s="403" t="s">
        <v>1525</v>
      </c>
      <c r="B1174" s="404">
        <v>5300.09</v>
      </c>
      <c r="C1174" s="470">
        <v>5300.09</v>
      </c>
      <c r="D1174" s="470">
        <v>5300.09</v>
      </c>
      <c r="E1174" s="470">
        <v>5300.09</v>
      </c>
      <c r="F1174" s="471"/>
      <c r="G1174" s="472">
        <v>0.0035</v>
      </c>
      <c r="J1174" s="473" t="s">
        <v>1525</v>
      </c>
      <c r="K1174" s="406">
        <v>60.0</v>
      </c>
      <c r="L1174" s="474">
        <v>60.1</v>
      </c>
      <c r="M1174" s="474">
        <v>60.4</v>
      </c>
      <c r="N1174" s="474">
        <v>59.8</v>
      </c>
      <c r="O1174" s="474" t="s">
        <v>3716</v>
      </c>
      <c r="P1174" s="475">
        <v>0.005</v>
      </c>
      <c r="Q1174" s="56"/>
    </row>
    <row r="1175" ht="15.75" customHeight="1">
      <c r="A1175" s="403" t="s">
        <v>1526</v>
      </c>
      <c r="B1175" s="404">
        <v>5281.77</v>
      </c>
      <c r="C1175" s="470">
        <v>5281.77</v>
      </c>
      <c r="D1175" s="470">
        <v>5281.77</v>
      </c>
      <c r="E1175" s="470">
        <v>5281.77</v>
      </c>
      <c r="F1175" s="471"/>
      <c r="G1175" s="472">
        <v>0.0031</v>
      </c>
      <c r="J1175" s="473" t="s">
        <v>1526</v>
      </c>
      <c r="K1175" s="406">
        <v>59.7</v>
      </c>
      <c r="L1175" s="474">
        <v>60.7</v>
      </c>
      <c r="M1175" s="474">
        <v>60.7</v>
      </c>
      <c r="N1175" s="474">
        <v>59.5</v>
      </c>
      <c r="O1175" s="474" t="s">
        <v>3717</v>
      </c>
      <c r="P1175" s="475">
        <v>-0.0017</v>
      </c>
      <c r="Q1175" s="56"/>
    </row>
    <row r="1176" ht="15.75" customHeight="1">
      <c r="A1176" s="403" t="s">
        <v>1527</v>
      </c>
      <c r="B1176" s="404">
        <v>5265.31</v>
      </c>
      <c r="C1176" s="470">
        <v>5265.31</v>
      </c>
      <c r="D1176" s="470">
        <v>5265.31</v>
      </c>
      <c r="E1176" s="470">
        <v>5265.31</v>
      </c>
      <c r="F1176" s="471"/>
      <c r="G1176" s="472">
        <v>0.0043</v>
      </c>
      <c r="J1176" s="473" t="s">
        <v>1527</v>
      </c>
      <c r="K1176" s="406">
        <v>59.8</v>
      </c>
      <c r="L1176" s="474">
        <v>59.9</v>
      </c>
      <c r="M1176" s="474">
        <v>60.5</v>
      </c>
      <c r="N1176" s="474">
        <v>59.7</v>
      </c>
      <c r="O1176" s="474" t="s">
        <v>3718</v>
      </c>
      <c r="P1176" s="475">
        <v>-0.0017</v>
      </c>
      <c r="Q1176" s="56"/>
    </row>
    <row r="1177" ht="15.75" customHeight="1">
      <c r="A1177" s="403" t="s">
        <v>1528</v>
      </c>
      <c r="B1177" s="404">
        <v>5242.56</v>
      </c>
      <c r="C1177" s="470">
        <v>5242.56</v>
      </c>
      <c r="D1177" s="470">
        <v>5242.56</v>
      </c>
      <c r="E1177" s="470">
        <v>5242.56</v>
      </c>
      <c r="F1177" s="471"/>
      <c r="G1177" s="472">
        <v>0.0017</v>
      </c>
      <c r="J1177" s="473" t="s">
        <v>1528</v>
      </c>
      <c r="K1177" s="406">
        <v>59.9</v>
      </c>
      <c r="L1177" s="474">
        <v>59.7</v>
      </c>
      <c r="M1177" s="474">
        <v>60.5</v>
      </c>
      <c r="N1177" s="474">
        <v>59.7</v>
      </c>
      <c r="O1177" s="474" t="s">
        <v>3719</v>
      </c>
      <c r="P1177" s="475">
        <v>0.0</v>
      </c>
      <c r="Q1177" s="56"/>
    </row>
    <row r="1178" ht="15.75" customHeight="1">
      <c r="A1178" s="403" t="s">
        <v>1529</v>
      </c>
      <c r="B1178" s="404">
        <v>5233.59</v>
      </c>
      <c r="C1178" s="470">
        <v>5233.59</v>
      </c>
      <c r="D1178" s="470">
        <v>5233.59</v>
      </c>
      <c r="E1178" s="470">
        <v>5233.59</v>
      </c>
      <c r="F1178" s="471"/>
      <c r="G1178" s="472">
        <v>0.003</v>
      </c>
      <c r="J1178" s="473" t="s">
        <v>1529</v>
      </c>
      <c r="K1178" s="406">
        <v>59.9</v>
      </c>
      <c r="L1178" s="474">
        <v>60.6</v>
      </c>
      <c r="M1178" s="474">
        <v>60.6</v>
      </c>
      <c r="N1178" s="474">
        <v>59.7</v>
      </c>
      <c r="O1178" s="474" t="s">
        <v>3720</v>
      </c>
      <c r="P1178" s="475">
        <v>-0.0099</v>
      </c>
      <c r="Q1178" s="56"/>
    </row>
    <row r="1179" ht="15.75" customHeight="1">
      <c r="A1179" s="403" t="s">
        <v>1530</v>
      </c>
      <c r="B1179" s="404">
        <v>5218.01</v>
      </c>
      <c r="C1179" s="470">
        <v>5218.01</v>
      </c>
      <c r="D1179" s="470">
        <v>5218.01</v>
      </c>
      <c r="E1179" s="470">
        <v>5218.01</v>
      </c>
      <c r="F1179" s="471"/>
      <c r="G1179" s="472">
        <v>-0.0063</v>
      </c>
      <c r="J1179" s="473" t="s">
        <v>1530</v>
      </c>
      <c r="K1179" s="406">
        <v>60.5</v>
      </c>
      <c r="L1179" s="474">
        <v>60.1</v>
      </c>
      <c r="M1179" s="474">
        <v>60.8</v>
      </c>
      <c r="N1179" s="474">
        <v>60.1</v>
      </c>
      <c r="O1179" s="474" t="s">
        <v>3721</v>
      </c>
      <c r="P1179" s="475">
        <v>0.0</v>
      </c>
      <c r="Q1179" s="56"/>
    </row>
    <row r="1180" ht="15.75" customHeight="1">
      <c r="A1180" s="403" t="s">
        <v>1531</v>
      </c>
      <c r="B1180" s="404">
        <v>5251.01</v>
      </c>
      <c r="C1180" s="470">
        <v>5251.01</v>
      </c>
      <c r="D1180" s="470">
        <v>5251.01</v>
      </c>
      <c r="E1180" s="470">
        <v>5251.01</v>
      </c>
      <c r="F1180" s="471"/>
      <c r="G1180" s="472">
        <v>-0.0028</v>
      </c>
      <c r="J1180" s="473" t="s">
        <v>1531</v>
      </c>
      <c r="K1180" s="406">
        <v>60.5</v>
      </c>
      <c r="L1180" s="474">
        <v>59.8</v>
      </c>
      <c r="M1180" s="474">
        <v>60.6</v>
      </c>
      <c r="N1180" s="474">
        <v>59.8</v>
      </c>
      <c r="O1180" s="474" t="s">
        <v>3722</v>
      </c>
      <c r="P1180" s="475">
        <v>0.01</v>
      </c>
      <c r="Q1180" s="56"/>
    </row>
    <row r="1181" ht="15.75" customHeight="1">
      <c r="A1181" s="403" t="s">
        <v>1532</v>
      </c>
      <c r="B1181" s="404">
        <v>5265.84</v>
      </c>
      <c r="C1181" s="470">
        <v>5265.84</v>
      </c>
      <c r="D1181" s="470">
        <v>5265.84</v>
      </c>
      <c r="E1181" s="470">
        <v>5265.84</v>
      </c>
      <c r="F1181" s="471"/>
      <c r="G1181" s="472">
        <v>-0.0019</v>
      </c>
      <c r="J1181" s="473" t="s">
        <v>1532</v>
      </c>
      <c r="K1181" s="406">
        <v>59.9</v>
      </c>
      <c r="L1181" s="474">
        <v>60.5</v>
      </c>
      <c r="M1181" s="474">
        <v>60.8</v>
      </c>
      <c r="N1181" s="474">
        <v>59.7</v>
      </c>
      <c r="O1181" s="474" t="s">
        <v>3723</v>
      </c>
      <c r="P1181" s="475">
        <v>0.0017</v>
      </c>
      <c r="Q1181" s="56"/>
    </row>
    <row r="1182" ht="15.75" customHeight="1">
      <c r="A1182" s="403" t="s">
        <v>1533</v>
      </c>
      <c r="B1182" s="404">
        <v>5275.76</v>
      </c>
      <c r="C1182" s="470">
        <v>5275.76</v>
      </c>
      <c r="D1182" s="470">
        <v>5275.76</v>
      </c>
      <c r="E1182" s="470">
        <v>5275.76</v>
      </c>
      <c r="F1182" s="471"/>
      <c r="G1182" s="472">
        <v>-0.0038</v>
      </c>
      <c r="J1182" s="473" t="s">
        <v>1533</v>
      </c>
      <c r="K1182" s="406">
        <v>59.8</v>
      </c>
      <c r="L1182" s="474">
        <v>60.4</v>
      </c>
      <c r="M1182" s="474">
        <v>60.4</v>
      </c>
      <c r="N1182" s="474">
        <v>59.7</v>
      </c>
      <c r="O1182" s="474" t="s">
        <v>3724</v>
      </c>
      <c r="P1182" s="475">
        <v>0.0034</v>
      </c>
      <c r="Q1182" s="56"/>
    </row>
    <row r="1183" ht="15.75" customHeight="1">
      <c r="A1183" s="403" t="s">
        <v>1534</v>
      </c>
      <c r="B1183" s="404">
        <v>5295.69</v>
      </c>
      <c r="C1183" s="470">
        <v>5295.69</v>
      </c>
      <c r="D1183" s="470">
        <v>5295.69</v>
      </c>
      <c r="E1183" s="470">
        <v>5295.69</v>
      </c>
      <c r="F1183" s="471"/>
      <c r="G1183" s="472">
        <v>-0.002</v>
      </c>
      <c r="J1183" s="473" t="s">
        <v>1534</v>
      </c>
      <c r="K1183" s="406">
        <v>59.6</v>
      </c>
      <c r="L1183" s="474">
        <v>60.0</v>
      </c>
      <c r="M1183" s="474">
        <v>60.7</v>
      </c>
      <c r="N1183" s="474">
        <v>59.3</v>
      </c>
      <c r="O1183" s="474" t="s">
        <v>3725</v>
      </c>
      <c r="P1183" s="475">
        <v>-0.0083</v>
      </c>
      <c r="Q1183" s="56"/>
    </row>
    <row r="1184" ht="15.75" customHeight="1">
      <c r="A1184" s="403" t="s">
        <v>1535</v>
      </c>
      <c r="B1184" s="404">
        <v>5306.22</v>
      </c>
      <c r="C1184" s="470">
        <v>5306.22</v>
      </c>
      <c r="D1184" s="470">
        <v>5306.22</v>
      </c>
      <c r="E1184" s="470">
        <v>5306.22</v>
      </c>
      <c r="F1184" s="471"/>
      <c r="G1184" s="472">
        <v>-0.005</v>
      </c>
      <c r="J1184" s="473" t="s">
        <v>1535</v>
      </c>
      <c r="K1184" s="406">
        <v>60.1</v>
      </c>
      <c r="L1184" s="474">
        <v>60.0</v>
      </c>
      <c r="M1184" s="474">
        <v>60.9</v>
      </c>
      <c r="N1184" s="474">
        <v>59.6</v>
      </c>
      <c r="O1184" s="474" t="s">
        <v>3011</v>
      </c>
      <c r="P1184" s="475">
        <v>0.0</v>
      </c>
      <c r="Q1184" s="56"/>
    </row>
    <row r="1185" ht="15.75" customHeight="1">
      <c r="A1185" s="403" t="s">
        <v>1536</v>
      </c>
      <c r="B1185" s="404">
        <v>5332.8</v>
      </c>
      <c r="C1185" s="470">
        <v>5332.8</v>
      </c>
      <c r="D1185" s="470">
        <v>5332.8</v>
      </c>
      <c r="E1185" s="470">
        <v>5332.8</v>
      </c>
      <c r="F1185" s="471"/>
      <c r="G1185" s="472">
        <v>-0.0053</v>
      </c>
      <c r="J1185" s="473" t="s">
        <v>1536</v>
      </c>
      <c r="K1185" s="406">
        <v>60.1</v>
      </c>
      <c r="L1185" s="474">
        <v>60.8</v>
      </c>
      <c r="M1185" s="474">
        <v>60.8</v>
      </c>
      <c r="N1185" s="474">
        <v>60.0</v>
      </c>
      <c r="O1185" s="474" t="s">
        <v>3726</v>
      </c>
      <c r="P1185" s="475">
        <v>-0.0033</v>
      </c>
      <c r="Q1185" s="56"/>
    </row>
    <row r="1186" ht="15.75" customHeight="1">
      <c r="A1186" s="403" t="s">
        <v>1537</v>
      </c>
      <c r="B1186" s="404">
        <v>5361.11</v>
      </c>
      <c r="C1186" s="470">
        <v>5361.11</v>
      </c>
      <c r="D1186" s="470">
        <v>5361.11</v>
      </c>
      <c r="E1186" s="470">
        <v>5361.11</v>
      </c>
      <c r="F1186" s="471"/>
      <c r="G1186" s="472">
        <v>0.0029</v>
      </c>
      <c r="J1186" s="473" t="s">
        <v>1537</v>
      </c>
      <c r="K1186" s="406">
        <v>60.3</v>
      </c>
      <c r="L1186" s="474">
        <v>61.0</v>
      </c>
      <c r="M1186" s="474">
        <v>61.0</v>
      </c>
      <c r="N1186" s="474">
        <v>60.0</v>
      </c>
      <c r="O1186" s="474" t="s">
        <v>3727</v>
      </c>
      <c r="P1186" s="475">
        <v>0.0033</v>
      </c>
      <c r="Q1186" s="56"/>
    </row>
    <row r="1187" ht="15.75" customHeight="1">
      <c r="A1187" s="403" t="s">
        <v>1538</v>
      </c>
      <c r="B1187" s="404">
        <v>5345.42</v>
      </c>
      <c r="C1187" s="470">
        <v>5345.42</v>
      </c>
      <c r="D1187" s="470">
        <v>5345.42</v>
      </c>
      <c r="E1187" s="470">
        <v>5345.42</v>
      </c>
      <c r="F1187" s="471"/>
      <c r="G1187" s="472">
        <v>0.0092</v>
      </c>
      <c r="J1187" s="473" t="s">
        <v>1538</v>
      </c>
      <c r="K1187" s="406">
        <v>60.1</v>
      </c>
      <c r="L1187" s="474">
        <v>60.6</v>
      </c>
      <c r="M1187" s="474">
        <v>60.7</v>
      </c>
      <c r="N1187" s="474">
        <v>60.0</v>
      </c>
      <c r="O1187" s="474" t="s">
        <v>3728</v>
      </c>
      <c r="P1187" s="475">
        <v>-0.0083</v>
      </c>
      <c r="Q1187" s="56"/>
    </row>
    <row r="1188" ht="15.75" customHeight="1">
      <c r="A1188" s="403" t="s">
        <v>1539</v>
      </c>
      <c r="B1188" s="404">
        <v>5296.55</v>
      </c>
      <c r="C1188" s="470">
        <v>5296.55</v>
      </c>
      <c r="D1188" s="470">
        <v>5296.55</v>
      </c>
      <c r="E1188" s="470">
        <v>5296.55</v>
      </c>
      <c r="F1188" s="471"/>
      <c r="G1188" s="472">
        <v>0.0011</v>
      </c>
      <c r="J1188" s="473" t="s">
        <v>1539</v>
      </c>
      <c r="K1188" s="406">
        <v>60.6</v>
      </c>
      <c r="L1188" s="474">
        <v>60.9</v>
      </c>
      <c r="M1188" s="474">
        <v>61.0</v>
      </c>
      <c r="N1188" s="474">
        <v>60.0</v>
      </c>
      <c r="O1188" s="474" t="s">
        <v>3729</v>
      </c>
      <c r="P1188" s="475">
        <v>0.005</v>
      </c>
      <c r="Q1188" s="56"/>
    </row>
    <row r="1189" ht="15.75" customHeight="1">
      <c r="A1189" s="403" t="s">
        <v>1540</v>
      </c>
      <c r="B1189" s="404">
        <v>5290.76</v>
      </c>
      <c r="C1189" s="470">
        <v>5290.76</v>
      </c>
      <c r="D1189" s="470">
        <v>5290.76</v>
      </c>
      <c r="E1189" s="470">
        <v>5290.76</v>
      </c>
      <c r="F1189" s="471"/>
      <c r="G1189" s="472">
        <v>0.0018</v>
      </c>
      <c r="J1189" s="473" t="s">
        <v>1540</v>
      </c>
      <c r="K1189" s="406">
        <v>60.3</v>
      </c>
      <c r="L1189" s="474">
        <v>60.5</v>
      </c>
      <c r="M1189" s="474">
        <v>60.8</v>
      </c>
      <c r="N1189" s="474">
        <v>60.1</v>
      </c>
      <c r="O1189" s="474" t="s">
        <v>3730</v>
      </c>
      <c r="P1189" s="475">
        <v>-0.0082</v>
      </c>
      <c r="Q1189" s="56"/>
    </row>
    <row r="1190" ht="15.75" customHeight="1">
      <c r="A1190" s="403" t="s">
        <v>1541</v>
      </c>
      <c r="B1190" s="404">
        <v>5281.25</v>
      </c>
      <c r="C1190" s="470">
        <v>5281.25</v>
      </c>
      <c r="D1190" s="470">
        <v>5281.25</v>
      </c>
      <c r="E1190" s="470">
        <v>5281.25</v>
      </c>
      <c r="F1190" s="471"/>
      <c r="G1190" s="472">
        <v>-0.001</v>
      </c>
      <c r="J1190" s="473" t="s">
        <v>1541</v>
      </c>
      <c r="K1190" s="406">
        <v>60.8</v>
      </c>
      <c r="L1190" s="474">
        <v>61.0</v>
      </c>
      <c r="M1190" s="474">
        <v>61.8</v>
      </c>
      <c r="N1190" s="474">
        <v>60.3</v>
      </c>
      <c r="O1190" s="474" t="s">
        <v>3731</v>
      </c>
      <c r="P1190" s="475">
        <v>0.0033</v>
      </c>
      <c r="Q1190" s="56"/>
    </row>
    <row r="1191" ht="15.75" customHeight="1">
      <c r="A1191" s="403" t="s">
        <v>1542</v>
      </c>
      <c r="B1191" s="404">
        <v>5286.72</v>
      </c>
      <c r="C1191" s="470">
        <v>5286.72</v>
      </c>
      <c r="D1191" s="470">
        <v>5286.72</v>
      </c>
      <c r="E1191" s="470">
        <v>5286.72</v>
      </c>
      <c r="F1191" s="471"/>
      <c r="G1191" s="472">
        <v>-3.0E-4</v>
      </c>
      <c r="J1191" s="473" t="s">
        <v>1542</v>
      </c>
      <c r="K1191" s="406">
        <v>60.6</v>
      </c>
      <c r="L1191" s="474">
        <v>60.5</v>
      </c>
      <c r="M1191" s="474">
        <v>61.1</v>
      </c>
      <c r="N1191" s="474">
        <v>60.2</v>
      </c>
      <c r="O1191" s="474" t="s">
        <v>3732</v>
      </c>
      <c r="P1191" s="475">
        <v>0.0017</v>
      </c>
      <c r="Q1191" s="56"/>
    </row>
    <row r="1192" ht="15.75" customHeight="1">
      <c r="A1192" s="403" t="s">
        <v>1543</v>
      </c>
      <c r="B1192" s="404">
        <v>5288.54</v>
      </c>
      <c r="C1192" s="470">
        <v>5288.54</v>
      </c>
      <c r="D1192" s="470">
        <v>5288.54</v>
      </c>
      <c r="E1192" s="470">
        <v>5288.54</v>
      </c>
      <c r="F1192" s="471"/>
      <c r="G1192" s="472">
        <v>0.0018</v>
      </c>
      <c r="J1192" s="473" t="s">
        <v>1543</v>
      </c>
      <c r="K1192" s="406">
        <v>60.5</v>
      </c>
      <c r="L1192" s="474">
        <v>60.7</v>
      </c>
      <c r="M1192" s="474">
        <v>61.8</v>
      </c>
      <c r="N1192" s="474">
        <v>60.3</v>
      </c>
      <c r="O1192" s="474" t="s">
        <v>3572</v>
      </c>
      <c r="P1192" s="475">
        <v>-0.0033</v>
      </c>
      <c r="Q1192" s="56"/>
    </row>
    <row r="1193" ht="15.75" customHeight="1">
      <c r="A1193" s="403" t="s">
        <v>1544</v>
      </c>
      <c r="B1193" s="404">
        <v>5279.25</v>
      </c>
      <c r="C1193" s="470">
        <v>5279.25</v>
      </c>
      <c r="D1193" s="470">
        <v>5279.25</v>
      </c>
      <c r="E1193" s="470">
        <v>5279.25</v>
      </c>
      <c r="F1193" s="471"/>
      <c r="G1193" s="472">
        <v>6.0E-4</v>
      </c>
      <c r="J1193" s="473" t="s">
        <v>1544</v>
      </c>
      <c r="K1193" s="406">
        <v>60.7</v>
      </c>
      <c r="L1193" s="474">
        <v>60.8</v>
      </c>
      <c r="M1193" s="474">
        <v>61.1</v>
      </c>
      <c r="N1193" s="474">
        <v>60.2</v>
      </c>
      <c r="O1193" s="474" t="s">
        <v>3733</v>
      </c>
      <c r="P1193" s="475">
        <v>-0.0016</v>
      </c>
      <c r="Q1193" s="56"/>
    </row>
    <row r="1194" ht="15.75" customHeight="1">
      <c r="A1194" s="403" t="s">
        <v>1545</v>
      </c>
      <c r="B1194" s="404">
        <v>5276.24</v>
      </c>
      <c r="C1194" s="470">
        <v>5276.24</v>
      </c>
      <c r="D1194" s="470">
        <v>5276.24</v>
      </c>
      <c r="E1194" s="470">
        <v>5276.24</v>
      </c>
      <c r="F1194" s="471"/>
      <c r="G1194" s="472">
        <v>-0.0056</v>
      </c>
      <c r="J1194" s="473" t="s">
        <v>1545</v>
      </c>
      <c r="K1194" s="406">
        <v>60.8</v>
      </c>
      <c r="L1194" s="474">
        <v>61.3</v>
      </c>
      <c r="M1194" s="474">
        <v>62.0</v>
      </c>
      <c r="N1194" s="474">
        <v>60.2</v>
      </c>
      <c r="O1194" s="474" t="s">
        <v>3734</v>
      </c>
      <c r="P1194" s="475">
        <v>0.01</v>
      </c>
      <c r="Q1194" s="56"/>
    </row>
    <row r="1195" ht="15.75" customHeight="1">
      <c r="A1195" s="403" t="s">
        <v>1546</v>
      </c>
      <c r="B1195" s="404">
        <v>5305.95</v>
      </c>
      <c r="C1195" s="470">
        <v>5305.95</v>
      </c>
      <c r="D1195" s="470">
        <v>5305.95</v>
      </c>
      <c r="E1195" s="470">
        <v>5305.95</v>
      </c>
      <c r="F1195" s="471"/>
      <c r="G1195" s="472">
        <v>0.0013</v>
      </c>
      <c r="J1195" s="473" t="s">
        <v>1546</v>
      </c>
      <c r="K1195" s="406">
        <v>60.2</v>
      </c>
      <c r="L1195" s="474">
        <v>60.1</v>
      </c>
      <c r="M1195" s="474">
        <v>60.5</v>
      </c>
      <c r="N1195" s="474">
        <v>60.0</v>
      </c>
      <c r="O1195" s="474" t="s">
        <v>3735</v>
      </c>
      <c r="P1195" s="475">
        <v>0.0017</v>
      </c>
      <c r="Q1195" s="56"/>
    </row>
    <row r="1196" ht="15.75" customHeight="1">
      <c r="A1196" s="403" t="s">
        <v>1547</v>
      </c>
      <c r="B1196" s="404">
        <v>5298.83</v>
      </c>
      <c r="C1196" s="470">
        <v>5298.83</v>
      </c>
      <c r="D1196" s="470">
        <v>5298.83</v>
      </c>
      <c r="E1196" s="470">
        <v>5298.83</v>
      </c>
      <c r="F1196" s="471"/>
      <c r="G1196" s="472">
        <v>0.0079</v>
      </c>
      <c r="J1196" s="473" t="s">
        <v>1547</v>
      </c>
      <c r="K1196" s="406">
        <v>60.1</v>
      </c>
      <c r="L1196" s="474">
        <v>60.3</v>
      </c>
      <c r="M1196" s="474">
        <v>60.7</v>
      </c>
      <c r="N1196" s="474">
        <v>60.0</v>
      </c>
      <c r="O1196" s="474" t="s">
        <v>3736</v>
      </c>
      <c r="P1196" s="475">
        <v>-0.0033</v>
      </c>
      <c r="Q1196" s="56"/>
    </row>
    <row r="1197" ht="15.75" customHeight="1">
      <c r="A1197" s="403" t="s">
        <v>1548</v>
      </c>
      <c r="B1197" s="404">
        <v>5257.1</v>
      </c>
      <c r="C1197" s="470">
        <v>5257.1</v>
      </c>
      <c r="D1197" s="470">
        <v>5257.1</v>
      </c>
      <c r="E1197" s="470">
        <v>5257.1</v>
      </c>
      <c r="F1197" s="471"/>
      <c r="G1197" s="472">
        <v>2.0E-4</v>
      </c>
      <c r="J1197" s="473" t="s">
        <v>1548</v>
      </c>
      <c r="K1197" s="406">
        <v>60.3</v>
      </c>
      <c r="L1197" s="474">
        <v>60.8</v>
      </c>
      <c r="M1197" s="474">
        <v>61.0</v>
      </c>
      <c r="N1197" s="474">
        <v>59.8</v>
      </c>
      <c r="O1197" s="474" t="s">
        <v>3737</v>
      </c>
      <c r="P1197" s="475">
        <v>-0.0082</v>
      </c>
      <c r="Q1197" s="56"/>
    </row>
    <row r="1198" ht="15.75" customHeight="1">
      <c r="A1198" s="403" t="s">
        <v>1549</v>
      </c>
      <c r="B1198" s="404">
        <v>5256.06</v>
      </c>
      <c r="C1198" s="470">
        <v>5256.06</v>
      </c>
      <c r="D1198" s="470">
        <v>5256.06</v>
      </c>
      <c r="E1198" s="470">
        <v>5256.06</v>
      </c>
      <c r="F1198" s="471"/>
      <c r="G1198" s="472">
        <v>0.0022</v>
      </c>
      <c r="J1198" s="473" t="s">
        <v>1549</v>
      </c>
      <c r="K1198" s="406">
        <v>60.8</v>
      </c>
      <c r="L1198" s="474">
        <v>60.2</v>
      </c>
      <c r="M1198" s="474">
        <v>61.0</v>
      </c>
      <c r="N1198" s="474">
        <v>60.2</v>
      </c>
      <c r="O1198" s="474" t="s">
        <v>3738</v>
      </c>
      <c r="P1198" s="475">
        <v>0.0033</v>
      </c>
      <c r="Q1198" s="56"/>
    </row>
    <row r="1199" ht="15.75" customHeight="1">
      <c r="A1199" s="403" t="s">
        <v>1550</v>
      </c>
      <c r="B1199" s="404">
        <v>5244.62</v>
      </c>
      <c r="C1199" s="470">
        <v>5244.62</v>
      </c>
      <c r="D1199" s="470">
        <v>5244.62</v>
      </c>
      <c r="E1199" s="470">
        <v>5244.62</v>
      </c>
      <c r="F1199" s="471"/>
      <c r="G1199" s="472">
        <v>-2.0E-4</v>
      </c>
      <c r="J1199" s="473" t="s">
        <v>1550</v>
      </c>
      <c r="K1199" s="406">
        <v>60.6</v>
      </c>
      <c r="L1199" s="474">
        <v>61.2</v>
      </c>
      <c r="M1199" s="474">
        <v>61.6</v>
      </c>
      <c r="N1199" s="474">
        <v>59.9</v>
      </c>
      <c r="O1199" s="474" t="s">
        <v>3739</v>
      </c>
      <c r="P1199" s="475">
        <v>0.0066</v>
      </c>
      <c r="Q1199" s="56"/>
    </row>
    <row r="1200" ht="15.75" customHeight="1">
      <c r="A1200" s="403" t="s">
        <v>1551</v>
      </c>
      <c r="B1200" s="404">
        <v>5245.58</v>
      </c>
      <c r="C1200" s="470">
        <v>5245.58</v>
      </c>
      <c r="D1200" s="470">
        <v>5245.58</v>
      </c>
      <c r="E1200" s="470">
        <v>5245.58</v>
      </c>
      <c r="F1200" s="471"/>
      <c r="G1200" s="472">
        <v>-0.0025</v>
      </c>
      <c r="J1200" s="473" t="s">
        <v>1551</v>
      </c>
      <c r="K1200" s="406">
        <v>60.2</v>
      </c>
      <c r="L1200" s="474">
        <v>60.6</v>
      </c>
      <c r="M1200" s="474">
        <v>61.6</v>
      </c>
      <c r="N1200" s="474">
        <v>59.7</v>
      </c>
      <c r="O1200" s="474" t="s">
        <v>3740</v>
      </c>
      <c r="P1200" s="475">
        <v>-0.0082</v>
      </c>
      <c r="Q1200" s="56"/>
    </row>
    <row r="1201" ht="15.75" customHeight="1">
      <c r="A1201" s="403" t="s">
        <v>1552</v>
      </c>
      <c r="B1201" s="404">
        <v>5258.58</v>
      </c>
      <c r="C1201" s="470">
        <v>5258.58</v>
      </c>
      <c r="D1201" s="470">
        <v>5258.58</v>
      </c>
      <c r="E1201" s="470">
        <v>5258.58</v>
      </c>
      <c r="F1201" s="471"/>
      <c r="G1201" s="472">
        <v>0.0037</v>
      </c>
      <c r="J1201" s="473" t="s">
        <v>1552</v>
      </c>
      <c r="K1201" s="406">
        <v>60.7</v>
      </c>
      <c r="L1201" s="474">
        <v>62.0</v>
      </c>
      <c r="M1201" s="474">
        <v>62.5</v>
      </c>
      <c r="N1201" s="474">
        <v>60.6</v>
      </c>
      <c r="O1201" s="474" t="s">
        <v>3741</v>
      </c>
      <c r="P1201" s="475">
        <v>-0.0098</v>
      </c>
      <c r="Q1201" s="56"/>
    </row>
    <row r="1202" ht="15.75" customHeight="1">
      <c r="A1202" s="403" t="s">
        <v>1553</v>
      </c>
      <c r="B1202" s="404">
        <v>5239.06</v>
      </c>
      <c r="C1202" s="470">
        <v>5239.06</v>
      </c>
      <c r="D1202" s="470">
        <v>5239.06</v>
      </c>
      <c r="E1202" s="470">
        <v>5239.06</v>
      </c>
      <c r="F1202" s="471"/>
      <c r="G1202" s="472">
        <v>-0.0076</v>
      </c>
      <c r="J1202" s="473" t="s">
        <v>1553</v>
      </c>
      <c r="K1202" s="406">
        <v>61.3</v>
      </c>
      <c r="L1202" s="474">
        <v>62.7</v>
      </c>
      <c r="M1202" s="474">
        <v>62.7</v>
      </c>
      <c r="N1202" s="474">
        <v>61.1</v>
      </c>
      <c r="O1202" s="474" t="s">
        <v>3742</v>
      </c>
      <c r="P1202" s="475">
        <v>-0.0065</v>
      </c>
      <c r="Q1202" s="56"/>
    </row>
    <row r="1203" ht="15.75" customHeight="1">
      <c r="A1203" s="403" t="s">
        <v>1554</v>
      </c>
      <c r="B1203" s="404">
        <v>5278.97</v>
      </c>
      <c r="C1203" s="470">
        <v>5278.97</v>
      </c>
      <c r="D1203" s="470">
        <v>5278.97</v>
      </c>
      <c r="E1203" s="470">
        <v>5278.97</v>
      </c>
      <c r="F1203" s="471"/>
      <c r="G1203" s="472">
        <v>0.0038</v>
      </c>
      <c r="J1203" s="473" t="s">
        <v>1554</v>
      </c>
      <c r="K1203" s="406">
        <v>61.7</v>
      </c>
      <c r="L1203" s="474">
        <v>63.0</v>
      </c>
      <c r="M1203" s="474">
        <v>63.3</v>
      </c>
      <c r="N1203" s="474">
        <v>61.5</v>
      </c>
      <c r="O1203" s="474" t="s">
        <v>3743</v>
      </c>
      <c r="P1203" s="475">
        <v>-0.0048</v>
      </c>
      <c r="Q1203" s="56"/>
    </row>
    <row r="1204" ht="15.75" customHeight="1">
      <c r="A1204" s="403" t="s">
        <v>1555</v>
      </c>
      <c r="B1204" s="404">
        <v>5259.11</v>
      </c>
      <c r="C1204" s="470">
        <v>5259.11</v>
      </c>
      <c r="D1204" s="470">
        <v>5259.11</v>
      </c>
      <c r="E1204" s="470">
        <v>5259.11</v>
      </c>
      <c r="F1204" s="471"/>
      <c r="G1204" s="472">
        <v>0.0032</v>
      </c>
      <c r="J1204" s="473" t="s">
        <v>1555</v>
      </c>
      <c r="K1204" s="406">
        <v>62.0</v>
      </c>
      <c r="L1204" s="474">
        <v>62.1</v>
      </c>
      <c r="M1204" s="474">
        <v>62.5</v>
      </c>
      <c r="N1204" s="474">
        <v>61.9</v>
      </c>
      <c r="O1204" s="474" t="s">
        <v>3744</v>
      </c>
      <c r="P1204" s="475">
        <v>0.0</v>
      </c>
      <c r="Q1204" s="56"/>
    </row>
    <row r="1205" ht="15.75" customHeight="1">
      <c r="A1205" s="403" t="s">
        <v>1556</v>
      </c>
      <c r="B1205" s="404">
        <v>5242.21</v>
      </c>
      <c r="C1205" s="470">
        <v>5242.21</v>
      </c>
      <c r="D1205" s="470">
        <v>5242.21</v>
      </c>
      <c r="E1205" s="470">
        <v>5242.21</v>
      </c>
      <c r="F1205" s="471"/>
      <c r="G1205" s="472">
        <v>0.0073</v>
      </c>
      <c r="J1205" s="473" t="s">
        <v>1556</v>
      </c>
      <c r="K1205" s="406">
        <v>62.0</v>
      </c>
      <c r="L1205" s="474">
        <v>62.9</v>
      </c>
      <c r="M1205" s="474">
        <v>62.9</v>
      </c>
      <c r="N1205" s="474">
        <v>61.4</v>
      </c>
      <c r="O1205" s="474" t="s">
        <v>3745</v>
      </c>
      <c r="P1205" s="475">
        <v>0.0</v>
      </c>
      <c r="Q1205" s="56"/>
    </row>
    <row r="1206" ht="15.75" customHeight="1">
      <c r="A1206" s="403" t="s">
        <v>1557</v>
      </c>
      <c r="B1206" s="404">
        <v>5204.35</v>
      </c>
      <c r="C1206" s="470">
        <v>5204.35</v>
      </c>
      <c r="D1206" s="470">
        <v>5204.35</v>
      </c>
      <c r="E1206" s="470">
        <v>5204.35</v>
      </c>
      <c r="F1206" s="471"/>
      <c r="G1206" s="472">
        <v>-0.0039</v>
      </c>
      <c r="J1206" s="473" t="s">
        <v>1557</v>
      </c>
      <c r="K1206" s="406">
        <v>62.0</v>
      </c>
      <c r="L1206" s="474">
        <v>61.6</v>
      </c>
      <c r="M1206" s="474">
        <v>62.5</v>
      </c>
      <c r="N1206" s="474">
        <v>61.6</v>
      </c>
      <c r="O1206" s="474" t="s">
        <v>3746</v>
      </c>
      <c r="P1206" s="475">
        <v>0.0032</v>
      </c>
      <c r="Q1206" s="56"/>
    </row>
    <row r="1207" ht="15.75" customHeight="1">
      <c r="A1207" s="403" t="s">
        <v>1558</v>
      </c>
      <c r="B1207" s="404">
        <v>5224.94</v>
      </c>
      <c r="C1207" s="470">
        <v>5224.94</v>
      </c>
      <c r="D1207" s="470">
        <v>5224.94</v>
      </c>
      <c r="E1207" s="470">
        <v>5224.94</v>
      </c>
      <c r="F1207" s="471"/>
      <c r="G1207" s="472">
        <v>-0.0027</v>
      </c>
      <c r="J1207" s="473" t="s">
        <v>1558</v>
      </c>
      <c r="K1207" s="406">
        <v>61.8</v>
      </c>
      <c r="L1207" s="474">
        <v>62.6</v>
      </c>
      <c r="M1207" s="474">
        <v>63.5</v>
      </c>
      <c r="N1207" s="474">
        <v>61.3</v>
      </c>
      <c r="O1207" s="474" t="s">
        <v>3747</v>
      </c>
      <c r="P1207" s="475">
        <v>-0.0128</v>
      </c>
      <c r="Q1207" s="56"/>
    </row>
    <row r="1208" ht="15.75" customHeight="1">
      <c r="A1208" s="403" t="s">
        <v>1559</v>
      </c>
      <c r="B1208" s="404">
        <v>5238.98</v>
      </c>
      <c r="C1208" s="470">
        <v>5238.98</v>
      </c>
      <c r="D1208" s="470">
        <v>5238.98</v>
      </c>
      <c r="E1208" s="470">
        <v>5238.98</v>
      </c>
      <c r="F1208" s="471"/>
      <c r="G1208" s="472">
        <v>-0.0037</v>
      </c>
      <c r="J1208" s="473" t="s">
        <v>1559</v>
      </c>
      <c r="K1208" s="406">
        <v>62.6</v>
      </c>
      <c r="L1208" s="474">
        <v>61.7</v>
      </c>
      <c r="M1208" s="474">
        <v>62.8</v>
      </c>
      <c r="N1208" s="474">
        <v>61.7</v>
      </c>
      <c r="O1208" s="474" t="s">
        <v>3748</v>
      </c>
      <c r="P1208" s="475">
        <v>0.0032</v>
      </c>
      <c r="Q1208" s="56"/>
    </row>
    <row r="1209" ht="15.75" customHeight="1">
      <c r="A1209" s="403" t="s">
        <v>1560</v>
      </c>
      <c r="B1209" s="404">
        <v>5258.47</v>
      </c>
      <c r="C1209" s="470">
        <v>5258.47</v>
      </c>
      <c r="D1209" s="470">
        <v>5258.47</v>
      </c>
      <c r="E1209" s="470">
        <v>5258.47</v>
      </c>
      <c r="F1209" s="471"/>
      <c r="G1209" s="472">
        <v>-0.0049</v>
      </c>
      <c r="J1209" s="473" t="s">
        <v>1560</v>
      </c>
      <c r="K1209" s="406">
        <v>62.4</v>
      </c>
      <c r="L1209" s="474">
        <v>61.7</v>
      </c>
      <c r="M1209" s="474">
        <v>63.0</v>
      </c>
      <c r="N1209" s="474">
        <v>61.5</v>
      </c>
      <c r="O1209" s="474" t="s">
        <v>3749</v>
      </c>
      <c r="P1209" s="475">
        <v>0.0</v>
      </c>
      <c r="Q1209" s="56"/>
    </row>
    <row r="1210" ht="15.75" customHeight="1">
      <c r="A1210" s="403" t="s">
        <v>1561</v>
      </c>
      <c r="B1210" s="404">
        <v>5284.12</v>
      </c>
      <c r="C1210" s="470">
        <v>5284.12</v>
      </c>
      <c r="D1210" s="470">
        <v>5284.12</v>
      </c>
      <c r="E1210" s="470">
        <v>5284.12</v>
      </c>
      <c r="F1210" s="471"/>
      <c r="G1210" s="472">
        <v>-0.0028</v>
      </c>
      <c r="J1210" s="473" t="s">
        <v>1561</v>
      </c>
      <c r="K1210" s="406">
        <v>62.4</v>
      </c>
      <c r="L1210" s="474">
        <v>61.7</v>
      </c>
      <c r="M1210" s="474">
        <v>62.8</v>
      </c>
      <c r="N1210" s="474">
        <v>61.0</v>
      </c>
      <c r="O1210" s="474" t="s">
        <v>3750</v>
      </c>
      <c r="P1210" s="475">
        <v>0.0097</v>
      </c>
      <c r="Q1210" s="56"/>
    </row>
    <row r="1211" ht="15.75" customHeight="1">
      <c r="A1211" s="403" t="s">
        <v>1562</v>
      </c>
      <c r="B1211" s="404">
        <v>5299.07</v>
      </c>
      <c r="C1211" s="470">
        <v>5299.07</v>
      </c>
      <c r="D1211" s="470">
        <v>5299.07</v>
      </c>
      <c r="E1211" s="470">
        <v>5299.07</v>
      </c>
      <c r="F1211" s="471"/>
      <c r="G1211" s="472">
        <v>0.01</v>
      </c>
      <c r="J1211" s="473" t="s">
        <v>1562</v>
      </c>
      <c r="K1211" s="406">
        <v>61.8</v>
      </c>
      <c r="L1211" s="474">
        <v>61.8</v>
      </c>
      <c r="M1211" s="474">
        <v>63.0</v>
      </c>
      <c r="N1211" s="474">
        <v>60.3</v>
      </c>
      <c r="O1211" s="474" t="s">
        <v>3751</v>
      </c>
      <c r="P1211" s="475">
        <v>0.0266</v>
      </c>
      <c r="Q1211" s="56"/>
    </row>
    <row r="1212" ht="15.75" customHeight="1">
      <c r="A1212" s="403" t="s">
        <v>1563</v>
      </c>
      <c r="B1212" s="404">
        <v>5246.51</v>
      </c>
      <c r="C1212" s="470">
        <v>5246.51</v>
      </c>
      <c r="D1212" s="470">
        <v>5246.51</v>
      </c>
      <c r="E1212" s="470">
        <v>5246.51</v>
      </c>
      <c r="F1212" s="471"/>
      <c r="G1212" s="472">
        <v>0.0066</v>
      </c>
      <c r="J1212" s="473" t="s">
        <v>1563</v>
      </c>
      <c r="K1212" s="406">
        <v>60.2</v>
      </c>
      <c r="L1212" s="474">
        <v>61.3</v>
      </c>
      <c r="M1212" s="474">
        <v>61.3</v>
      </c>
      <c r="N1212" s="474">
        <v>60.0</v>
      </c>
      <c r="O1212" s="474" t="s">
        <v>3752</v>
      </c>
      <c r="P1212" s="475">
        <v>-0.0195</v>
      </c>
      <c r="Q1212" s="56"/>
    </row>
    <row r="1213" ht="15.75" customHeight="1">
      <c r="A1213" s="403" t="s">
        <v>1564</v>
      </c>
      <c r="B1213" s="404">
        <v>5212.23</v>
      </c>
      <c r="C1213" s="470">
        <v>5212.23</v>
      </c>
      <c r="D1213" s="470">
        <v>5212.23</v>
      </c>
      <c r="E1213" s="470">
        <v>5212.23</v>
      </c>
      <c r="F1213" s="471"/>
      <c r="G1213" s="472">
        <v>-0.0132</v>
      </c>
      <c r="J1213" s="473" t="s">
        <v>1564</v>
      </c>
      <c r="K1213" s="406">
        <v>61.4</v>
      </c>
      <c r="L1213" s="474">
        <v>62.4</v>
      </c>
      <c r="M1213" s="474">
        <v>62.5</v>
      </c>
      <c r="N1213" s="474">
        <v>61.3</v>
      </c>
      <c r="O1213" s="474" t="s">
        <v>3753</v>
      </c>
      <c r="P1213" s="475">
        <v>-0.0049</v>
      </c>
      <c r="Q1213" s="56"/>
    </row>
    <row r="1214" ht="15.75" customHeight="1">
      <c r="A1214" s="403" t="s">
        <v>1565</v>
      </c>
      <c r="B1214" s="404">
        <v>5282.04</v>
      </c>
      <c r="C1214" s="470">
        <v>5282.04</v>
      </c>
      <c r="D1214" s="470">
        <v>5282.04</v>
      </c>
      <c r="E1214" s="470">
        <v>5282.04</v>
      </c>
      <c r="F1214" s="471"/>
      <c r="G1214" s="472">
        <v>0.0011</v>
      </c>
      <c r="J1214" s="473" t="s">
        <v>1565</v>
      </c>
      <c r="K1214" s="406">
        <v>61.7</v>
      </c>
      <c r="L1214" s="474">
        <v>61.5</v>
      </c>
      <c r="M1214" s="474">
        <v>62.4</v>
      </c>
      <c r="N1214" s="474">
        <v>61.0</v>
      </c>
      <c r="O1214" s="474" t="s">
        <v>3754</v>
      </c>
      <c r="P1214" s="475">
        <v>-0.008</v>
      </c>
      <c r="Q1214" s="56"/>
    </row>
    <row r="1215" ht="15.75" customHeight="1">
      <c r="A1215" s="403" t="s">
        <v>1566</v>
      </c>
      <c r="B1215" s="404">
        <v>5276.33</v>
      </c>
      <c r="C1215" s="470">
        <v>5276.33</v>
      </c>
      <c r="D1215" s="470">
        <v>5276.33</v>
      </c>
      <c r="E1215" s="470">
        <v>5276.33</v>
      </c>
      <c r="F1215" s="471"/>
      <c r="G1215" s="472">
        <v>0.0045</v>
      </c>
      <c r="J1215" s="473" t="s">
        <v>1566</v>
      </c>
      <c r="K1215" s="406">
        <v>62.2</v>
      </c>
      <c r="L1215" s="474">
        <v>62.8</v>
      </c>
      <c r="M1215" s="474">
        <v>62.8</v>
      </c>
      <c r="N1215" s="474">
        <v>62.0</v>
      </c>
      <c r="O1215" s="474" t="s">
        <v>3755</v>
      </c>
      <c r="P1215" s="475">
        <v>-0.0096</v>
      </c>
      <c r="Q1215" s="56"/>
    </row>
    <row r="1216" ht="15.75" customHeight="1">
      <c r="A1216" s="403" t="s">
        <v>1567</v>
      </c>
      <c r="B1216" s="404">
        <v>5252.67</v>
      </c>
      <c r="C1216" s="470">
        <v>5252.67</v>
      </c>
      <c r="D1216" s="470">
        <v>5252.67</v>
      </c>
      <c r="E1216" s="470">
        <v>5252.67</v>
      </c>
      <c r="F1216" s="471"/>
      <c r="G1216" s="472">
        <v>1.0E-4</v>
      </c>
      <c r="J1216" s="473" t="s">
        <v>1567</v>
      </c>
      <c r="K1216" s="406">
        <v>62.8</v>
      </c>
      <c r="L1216" s="474">
        <v>62.5</v>
      </c>
      <c r="M1216" s="474">
        <v>63.2</v>
      </c>
      <c r="N1216" s="474">
        <v>61.5</v>
      </c>
      <c r="O1216" s="474" t="s">
        <v>3756</v>
      </c>
      <c r="P1216" s="475">
        <v>0.0048</v>
      </c>
      <c r="Q1216" s="56"/>
    </row>
    <row r="1217" ht="15.75" customHeight="1">
      <c r="A1217" s="403" t="s">
        <v>1568</v>
      </c>
      <c r="B1217" s="404">
        <v>5251.95</v>
      </c>
      <c r="C1217" s="470">
        <v>5251.95</v>
      </c>
      <c r="D1217" s="470">
        <v>5251.95</v>
      </c>
      <c r="E1217" s="470">
        <v>5251.95</v>
      </c>
      <c r="F1217" s="471"/>
      <c r="G1217" s="472">
        <v>-0.0149</v>
      </c>
      <c r="J1217" s="473" t="s">
        <v>1568</v>
      </c>
      <c r="K1217" s="406">
        <v>62.5</v>
      </c>
      <c r="L1217" s="474">
        <v>68.0</v>
      </c>
      <c r="M1217" s="474">
        <v>68.0</v>
      </c>
      <c r="N1217" s="474">
        <v>60.6</v>
      </c>
      <c r="O1217" s="474" t="s">
        <v>3757</v>
      </c>
      <c r="P1217" s="475">
        <v>-0.015</v>
      </c>
      <c r="Q1217" s="56"/>
    </row>
    <row r="1218" ht="15.75" customHeight="1">
      <c r="A1218" s="403" t="s">
        <v>1569</v>
      </c>
      <c r="B1218" s="404">
        <v>5331.16</v>
      </c>
      <c r="C1218" s="470">
        <v>5331.16</v>
      </c>
      <c r="D1218" s="470">
        <v>5331.16</v>
      </c>
      <c r="E1218" s="470">
        <v>5331.16</v>
      </c>
      <c r="F1218" s="471"/>
      <c r="G1218" s="472">
        <v>-0.0094</v>
      </c>
      <c r="J1218" s="473" t="s">
        <v>1569</v>
      </c>
      <c r="K1218" s="406">
        <v>63.45</v>
      </c>
      <c r="L1218" s="474">
        <v>63.45</v>
      </c>
      <c r="M1218" s="474">
        <v>63.45</v>
      </c>
      <c r="N1218" s="474">
        <v>63.45</v>
      </c>
      <c r="O1218" s="474"/>
      <c r="P1218" s="475">
        <v>0.0</v>
      </c>
      <c r="Q1218" s="56"/>
    </row>
    <row r="1219" ht="15.75" customHeight="1">
      <c r="A1219" s="403" t="s">
        <v>1570</v>
      </c>
      <c r="B1219" s="404">
        <v>5381.51</v>
      </c>
      <c r="C1219" s="470">
        <v>5381.51</v>
      </c>
      <c r="D1219" s="470">
        <v>5381.51</v>
      </c>
      <c r="E1219" s="470">
        <v>5381.51</v>
      </c>
      <c r="F1219" s="471"/>
      <c r="G1219" s="472">
        <v>1.0E-4</v>
      </c>
      <c r="J1219" s="473" t="s">
        <v>1570</v>
      </c>
      <c r="K1219" s="406">
        <v>63.45</v>
      </c>
      <c r="L1219" s="474">
        <v>63.55</v>
      </c>
      <c r="M1219" s="474">
        <v>63.64</v>
      </c>
      <c r="N1219" s="474">
        <v>62.64</v>
      </c>
      <c r="O1219" s="474" t="s">
        <v>3758</v>
      </c>
      <c r="P1219" s="475">
        <v>-0.0058</v>
      </c>
      <c r="Q1219" s="56"/>
    </row>
    <row r="1220" ht="15.75" customHeight="1">
      <c r="A1220" s="403" t="s">
        <v>1571</v>
      </c>
      <c r="B1220" s="404">
        <v>5380.78</v>
      </c>
      <c r="C1220" s="470">
        <v>5380.78</v>
      </c>
      <c r="D1220" s="470">
        <v>5380.78</v>
      </c>
      <c r="E1220" s="470">
        <v>5380.78</v>
      </c>
      <c r="F1220" s="471"/>
      <c r="G1220" s="472">
        <v>-0.0035</v>
      </c>
      <c r="J1220" s="473" t="s">
        <v>1571</v>
      </c>
      <c r="K1220" s="406">
        <v>63.82</v>
      </c>
      <c r="L1220" s="474">
        <v>63.55</v>
      </c>
      <c r="M1220" s="474">
        <v>63.91</v>
      </c>
      <c r="N1220" s="474">
        <v>62.73</v>
      </c>
      <c r="O1220" s="474" t="s">
        <v>3759</v>
      </c>
      <c r="P1220" s="475">
        <v>-0.0028</v>
      </c>
      <c r="Q1220" s="56"/>
    </row>
    <row r="1221" ht="15.75" customHeight="1">
      <c r="A1221" s="403" t="s">
        <v>1572</v>
      </c>
      <c r="B1221" s="404">
        <v>5399.88</v>
      </c>
      <c r="C1221" s="470">
        <v>5399.88</v>
      </c>
      <c r="D1221" s="470">
        <v>5399.88</v>
      </c>
      <c r="E1221" s="470">
        <v>5399.88</v>
      </c>
      <c r="F1221" s="471"/>
      <c r="G1221" s="472">
        <v>0.0029</v>
      </c>
      <c r="J1221" s="473" t="s">
        <v>1572</v>
      </c>
      <c r="K1221" s="406">
        <v>64.0</v>
      </c>
      <c r="L1221" s="474">
        <v>64.45</v>
      </c>
      <c r="M1221" s="474">
        <v>64.45</v>
      </c>
      <c r="N1221" s="474">
        <v>62.73</v>
      </c>
      <c r="O1221" s="474" t="s">
        <v>3760</v>
      </c>
      <c r="P1221" s="475">
        <v>0.0087</v>
      </c>
      <c r="Q1221" s="56"/>
    </row>
    <row r="1222" ht="15.75" customHeight="1">
      <c r="A1222" s="403" t="s">
        <v>1573</v>
      </c>
      <c r="B1222" s="404">
        <v>5384.41</v>
      </c>
      <c r="C1222" s="470">
        <v>5384.41</v>
      </c>
      <c r="D1222" s="470">
        <v>5384.41</v>
      </c>
      <c r="E1222" s="470">
        <v>5384.41</v>
      </c>
      <c r="F1222" s="471"/>
      <c r="G1222" s="472">
        <v>-0.0114</v>
      </c>
      <c r="J1222" s="473" t="s">
        <v>1573</v>
      </c>
      <c r="K1222" s="406">
        <v>63.45</v>
      </c>
      <c r="L1222" s="474">
        <v>64.18</v>
      </c>
      <c r="M1222" s="474">
        <v>64.45</v>
      </c>
      <c r="N1222" s="474">
        <v>63.27</v>
      </c>
      <c r="O1222" s="474" t="s">
        <v>3761</v>
      </c>
      <c r="P1222" s="475">
        <v>-0.01</v>
      </c>
      <c r="Q1222" s="56"/>
    </row>
    <row r="1223" ht="15.75" customHeight="1">
      <c r="A1223" s="403" t="s">
        <v>1574</v>
      </c>
      <c r="B1223" s="404">
        <v>5446.4</v>
      </c>
      <c r="C1223" s="470">
        <v>5446.4</v>
      </c>
      <c r="D1223" s="470">
        <v>5446.4</v>
      </c>
      <c r="E1223" s="470">
        <v>5446.4</v>
      </c>
      <c r="F1223" s="471"/>
      <c r="G1223" s="472">
        <v>0.0021</v>
      </c>
      <c r="J1223" s="473" t="s">
        <v>1574</v>
      </c>
      <c r="K1223" s="406">
        <v>64.09</v>
      </c>
      <c r="L1223" s="474">
        <v>64.73</v>
      </c>
      <c r="M1223" s="474">
        <v>64.82</v>
      </c>
      <c r="N1223" s="474">
        <v>63.36</v>
      </c>
      <c r="O1223" s="474" t="s">
        <v>3762</v>
      </c>
      <c r="P1223" s="475">
        <v>-0.0181</v>
      </c>
      <c r="Q1223" s="56"/>
    </row>
    <row r="1224" ht="15.75" customHeight="1">
      <c r="A1224" s="403" t="s">
        <v>1575</v>
      </c>
      <c r="B1224" s="404">
        <v>5435.01</v>
      </c>
      <c r="C1224" s="470">
        <v>5435.01</v>
      </c>
      <c r="D1224" s="470">
        <v>5435.01</v>
      </c>
      <c r="E1224" s="470">
        <v>5435.01</v>
      </c>
      <c r="F1224" s="471"/>
      <c r="G1224" s="472">
        <v>-2.0E-4</v>
      </c>
      <c r="J1224" s="473" t="s">
        <v>1575</v>
      </c>
      <c r="K1224" s="406">
        <v>65.27</v>
      </c>
      <c r="L1224" s="474">
        <v>64.0</v>
      </c>
      <c r="M1224" s="474">
        <v>65.45</v>
      </c>
      <c r="N1224" s="474">
        <v>63.0</v>
      </c>
      <c r="O1224" s="474" t="s">
        <v>3763</v>
      </c>
      <c r="P1224" s="475">
        <v>0.0271</v>
      </c>
      <c r="Q1224" s="56"/>
    </row>
    <row r="1225" ht="15.75" customHeight="1">
      <c r="A1225" s="403" t="s">
        <v>1576</v>
      </c>
      <c r="B1225" s="404">
        <v>5436.15</v>
      </c>
      <c r="C1225" s="470">
        <v>5436.15</v>
      </c>
      <c r="D1225" s="470">
        <v>5436.15</v>
      </c>
      <c r="E1225" s="470">
        <v>5436.15</v>
      </c>
      <c r="F1225" s="471"/>
      <c r="G1225" s="472">
        <v>-0.0036</v>
      </c>
      <c r="J1225" s="473" t="s">
        <v>1576</v>
      </c>
      <c r="K1225" s="406">
        <v>63.55</v>
      </c>
      <c r="L1225" s="474">
        <v>63.55</v>
      </c>
      <c r="M1225" s="474">
        <v>64.0</v>
      </c>
      <c r="N1225" s="474">
        <v>63.0</v>
      </c>
      <c r="O1225" s="474" t="s">
        <v>3764</v>
      </c>
      <c r="P1225" s="475">
        <v>0.003</v>
      </c>
      <c r="Q1225" s="56"/>
    </row>
    <row r="1226" ht="15.75" customHeight="1">
      <c r="A1226" s="403" t="s">
        <v>1577</v>
      </c>
      <c r="B1226" s="404">
        <v>5455.81</v>
      </c>
      <c r="C1226" s="470">
        <v>5455.81</v>
      </c>
      <c r="D1226" s="470">
        <v>5455.81</v>
      </c>
      <c r="E1226" s="470">
        <v>5455.81</v>
      </c>
      <c r="F1226" s="471"/>
      <c r="G1226" s="472">
        <v>0.0027</v>
      </c>
      <c r="J1226" s="473" t="s">
        <v>1577</v>
      </c>
      <c r="K1226" s="406">
        <v>63.36</v>
      </c>
      <c r="L1226" s="474">
        <v>63.64</v>
      </c>
      <c r="M1226" s="474">
        <v>63.64</v>
      </c>
      <c r="N1226" s="474">
        <v>63.18</v>
      </c>
      <c r="O1226" s="474" t="s">
        <v>3765</v>
      </c>
      <c r="P1226" s="475">
        <v>0.0043</v>
      </c>
      <c r="Q1226" s="56"/>
    </row>
    <row r="1227" ht="15.75" customHeight="1">
      <c r="A1227" s="403" t="s">
        <v>1578</v>
      </c>
      <c r="B1227" s="404">
        <v>5440.94</v>
      </c>
      <c r="C1227" s="470">
        <v>5440.94</v>
      </c>
      <c r="D1227" s="470">
        <v>5440.94</v>
      </c>
      <c r="E1227" s="470">
        <v>5440.94</v>
      </c>
      <c r="F1227" s="471"/>
      <c r="G1227" s="472">
        <v>0.0056</v>
      </c>
      <c r="J1227" s="473" t="s">
        <v>1578</v>
      </c>
      <c r="K1227" s="406">
        <v>63.09</v>
      </c>
      <c r="L1227" s="474">
        <v>63.18</v>
      </c>
      <c r="M1227" s="474">
        <v>63.64</v>
      </c>
      <c r="N1227" s="474">
        <v>62.73</v>
      </c>
      <c r="O1227" s="474" t="s">
        <v>3766</v>
      </c>
      <c r="P1227" s="475">
        <v>0.0</v>
      </c>
      <c r="Q1227" s="56"/>
    </row>
    <row r="1228" ht="15.75" customHeight="1">
      <c r="A1228" s="403" t="s">
        <v>1579</v>
      </c>
      <c r="B1228" s="404">
        <v>5410.81</v>
      </c>
      <c r="C1228" s="470">
        <v>5410.81</v>
      </c>
      <c r="D1228" s="470">
        <v>5410.81</v>
      </c>
      <c r="E1228" s="470">
        <v>5410.81</v>
      </c>
      <c r="F1228" s="471"/>
      <c r="G1228" s="472">
        <v>-0.0014</v>
      </c>
      <c r="J1228" s="473" t="s">
        <v>1579</v>
      </c>
      <c r="K1228" s="406">
        <v>63.09</v>
      </c>
      <c r="L1228" s="474">
        <v>63.27</v>
      </c>
      <c r="M1228" s="474">
        <v>64.45</v>
      </c>
      <c r="N1228" s="474">
        <v>62.55</v>
      </c>
      <c r="O1228" s="474" t="s">
        <v>3767</v>
      </c>
      <c r="P1228" s="475">
        <v>-0.01</v>
      </c>
      <c r="Q1228" s="56"/>
    </row>
    <row r="1229" ht="15.75" customHeight="1">
      <c r="A1229" s="403" t="s">
        <v>1580</v>
      </c>
      <c r="B1229" s="404">
        <v>5418.27</v>
      </c>
      <c r="C1229" s="470">
        <v>5418.27</v>
      </c>
      <c r="D1229" s="470">
        <v>5418.27</v>
      </c>
      <c r="E1229" s="470">
        <v>5418.27</v>
      </c>
      <c r="F1229" s="471"/>
      <c r="G1229" s="472">
        <v>-8.0E-4</v>
      </c>
      <c r="J1229" s="473" t="s">
        <v>1580</v>
      </c>
      <c r="K1229" s="406">
        <v>63.73</v>
      </c>
      <c r="L1229" s="474">
        <v>63.64</v>
      </c>
      <c r="M1229" s="474">
        <v>64.45</v>
      </c>
      <c r="N1229" s="474">
        <v>63.09</v>
      </c>
      <c r="O1229" s="474" t="s">
        <v>3768</v>
      </c>
      <c r="P1229" s="475">
        <v>0.0014</v>
      </c>
      <c r="Q1229" s="56"/>
    </row>
    <row r="1230" ht="15.75" customHeight="1">
      <c r="A1230" s="403" t="s">
        <v>1581</v>
      </c>
      <c r="B1230" s="404">
        <v>5422.65</v>
      </c>
      <c r="C1230" s="470">
        <v>5422.65</v>
      </c>
      <c r="D1230" s="470">
        <v>5422.65</v>
      </c>
      <c r="E1230" s="470">
        <v>5422.65</v>
      </c>
      <c r="F1230" s="471"/>
      <c r="G1230" s="472">
        <v>0.0078</v>
      </c>
      <c r="J1230" s="473" t="s">
        <v>1581</v>
      </c>
      <c r="K1230" s="406">
        <v>63.64</v>
      </c>
      <c r="L1230" s="474">
        <v>63.73</v>
      </c>
      <c r="M1230" s="474">
        <v>64.36</v>
      </c>
      <c r="N1230" s="474">
        <v>63.18</v>
      </c>
      <c r="O1230" s="474" t="s">
        <v>3769</v>
      </c>
      <c r="P1230" s="475">
        <v>-0.0014</v>
      </c>
      <c r="Q1230" s="56"/>
    </row>
    <row r="1231" ht="15.75" customHeight="1">
      <c r="A1231" s="403" t="s">
        <v>1582</v>
      </c>
      <c r="B1231" s="404">
        <v>5380.93</v>
      </c>
      <c r="C1231" s="470">
        <v>5380.93</v>
      </c>
      <c r="D1231" s="470">
        <v>5380.93</v>
      </c>
      <c r="E1231" s="470">
        <v>5380.93</v>
      </c>
      <c r="F1231" s="471"/>
      <c r="G1231" s="472">
        <v>0.0021</v>
      </c>
      <c r="J1231" s="473" t="s">
        <v>1582</v>
      </c>
      <c r="K1231" s="406">
        <v>63.73</v>
      </c>
      <c r="L1231" s="474">
        <v>63.18</v>
      </c>
      <c r="M1231" s="474">
        <v>64.0</v>
      </c>
      <c r="N1231" s="474">
        <v>63.18</v>
      </c>
      <c r="O1231" s="474" t="s">
        <v>3770</v>
      </c>
      <c r="P1231" s="475">
        <v>0.0044</v>
      </c>
      <c r="Q1231" s="56"/>
    </row>
    <row r="1232" ht="15.75" customHeight="1">
      <c r="A1232" s="403" t="s">
        <v>1583</v>
      </c>
      <c r="B1232" s="404">
        <v>5369.91</v>
      </c>
      <c r="C1232" s="470">
        <v>5369.91</v>
      </c>
      <c r="D1232" s="470">
        <v>5369.91</v>
      </c>
      <c r="E1232" s="470">
        <v>5369.91</v>
      </c>
      <c r="F1232" s="471"/>
      <c r="G1232" s="472">
        <v>2.0E-4</v>
      </c>
      <c r="J1232" s="473" t="s">
        <v>1583</v>
      </c>
      <c r="K1232" s="406">
        <v>63.45</v>
      </c>
      <c r="L1232" s="474">
        <v>64.18</v>
      </c>
      <c r="M1232" s="474">
        <v>64.55</v>
      </c>
      <c r="N1232" s="474">
        <v>63.18</v>
      </c>
      <c r="O1232" s="474" t="s">
        <v>3771</v>
      </c>
      <c r="P1232" s="475">
        <v>-0.0058</v>
      </c>
      <c r="Q1232" s="56"/>
    </row>
    <row r="1233" ht="15.75" customHeight="1">
      <c r="A1233" s="403" t="s">
        <v>1584</v>
      </c>
      <c r="B1233" s="404">
        <v>5368.95</v>
      </c>
      <c r="C1233" s="470">
        <v>5368.95</v>
      </c>
      <c r="D1233" s="470">
        <v>5368.95</v>
      </c>
      <c r="E1233" s="470">
        <v>5368.95</v>
      </c>
      <c r="F1233" s="471"/>
      <c r="G1233" s="472">
        <v>0.0049</v>
      </c>
      <c r="J1233" s="473" t="s">
        <v>1584</v>
      </c>
      <c r="K1233" s="406">
        <v>63.82</v>
      </c>
      <c r="L1233" s="474">
        <v>62.73</v>
      </c>
      <c r="M1233" s="474">
        <v>64.09</v>
      </c>
      <c r="N1233" s="474">
        <v>62.64</v>
      </c>
      <c r="O1233" s="474" t="s">
        <v>3772</v>
      </c>
      <c r="P1233" s="475">
        <v>0.0042</v>
      </c>
      <c r="Q1233" s="56"/>
    </row>
    <row r="1234" ht="15.75" customHeight="1">
      <c r="A1234" s="403" t="s">
        <v>1585</v>
      </c>
      <c r="B1234" s="404">
        <v>5342.88</v>
      </c>
      <c r="C1234" s="470">
        <v>5342.88</v>
      </c>
      <c r="D1234" s="470">
        <v>5342.88</v>
      </c>
      <c r="E1234" s="470">
        <v>5342.88</v>
      </c>
      <c r="F1234" s="471"/>
      <c r="G1234" s="472">
        <v>-0.0089</v>
      </c>
      <c r="J1234" s="473" t="s">
        <v>1585</v>
      </c>
      <c r="K1234" s="406">
        <v>63.55</v>
      </c>
      <c r="L1234" s="474">
        <v>64.09</v>
      </c>
      <c r="M1234" s="474">
        <v>65.0</v>
      </c>
      <c r="N1234" s="474">
        <v>62.36</v>
      </c>
      <c r="O1234" s="474" t="s">
        <v>3773</v>
      </c>
      <c r="P1234" s="475">
        <v>-0.0112</v>
      </c>
      <c r="Q1234" s="56"/>
    </row>
    <row r="1235" ht="15.75" customHeight="1">
      <c r="A1235" s="403" t="s">
        <v>1586</v>
      </c>
      <c r="B1235" s="404">
        <v>5390.85</v>
      </c>
      <c r="C1235" s="470">
        <v>5390.85</v>
      </c>
      <c r="D1235" s="470">
        <v>5390.85</v>
      </c>
      <c r="E1235" s="470">
        <v>5390.85</v>
      </c>
      <c r="F1235" s="471"/>
      <c r="G1235" s="472">
        <v>7.0E-4</v>
      </c>
      <c r="J1235" s="473" t="s">
        <v>1586</v>
      </c>
      <c r="K1235" s="406">
        <v>64.27</v>
      </c>
      <c r="L1235" s="474">
        <v>64.55</v>
      </c>
      <c r="M1235" s="474">
        <v>65.0</v>
      </c>
      <c r="N1235" s="474">
        <v>64.09</v>
      </c>
      <c r="O1235" s="474" t="s">
        <v>3774</v>
      </c>
      <c r="P1235" s="475">
        <v>0.0366</v>
      </c>
      <c r="Q1235" s="56"/>
    </row>
    <row r="1236" ht="15.75" customHeight="1">
      <c r="A1236" s="403" t="s">
        <v>1587</v>
      </c>
      <c r="B1236" s="404">
        <v>5386.88</v>
      </c>
      <c r="C1236" s="470">
        <v>5386.88</v>
      </c>
      <c r="D1236" s="470">
        <v>5386.88</v>
      </c>
      <c r="E1236" s="470">
        <v>5386.88</v>
      </c>
      <c r="F1236" s="471"/>
      <c r="G1236" s="472">
        <v>0.0055</v>
      </c>
      <c r="J1236" s="473" t="s">
        <v>1587</v>
      </c>
      <c r="K1236" s="406">
        <v>62.0</v>
      </c>
      <c r="L1236" s="474">
        <v>62.45</v>
      </c>
      <c r="M1236" s="474">
        <v>62.73</v>
      </c>
      <c r="N1236" s="474">
        <v>61.82</v>
      </c>
      <c r="O1236" s="474" t="s">
        <v>3775</v>
      </c>
      <c r="P1236" s="475">
        <v>-0.0029</v>
      </c>
      <c r="Q1236" s="56"/>
    </row>
    <row r="1237" ht="15.75" customHeight="1">
      <c r="A1237" s="403" t="s">
        <v>1588</v>
      </c>
      <c r="B1237" s="404">
        <v>5357.54</v>
      </c>
      <c r="C1237" s="470">
        <v>5357.54</v>
      </c>
      <c r="D1237" s="470">
        <v>5357.54</v>
      </c>
      <c r="E1237" s="470">
        <v>5357.54</v>
      </c>
      <c r="F1237" s="471"/>
      <c r="G1237" s="472">
        <v>-0.0107</v>
      </c>
      <c r="J1237" s="473" t="s">
        <v>1588</v>
      </c>
      <c r="K1237" s="406">
        <v>62.18</v>
      </c>
      <c r="L1237" s="474">
        <v>63.82</v>
      </c>
      <c r="M1237" s="474">
        <v>63.91</v>
      </c>
      <c r="N1237" s="474">
        <v>61.82</v>
      </c>
      <c r="O1237" s="474" t="s">
        <v>3776</v>
      </c>
      <c r="P1237" s="475">
        <v>-0.0312</v>
      </c>
      <c r="Q1237" s="56"/>
    </row>
    <row r="1238" ht="15.75" customHeight="1">
      <c r="A1238" s="403" t="s">
        <v>1589</v>
      </c>
      <c r="B1238" s="404">
        <v>5415.24</v>
      </c>
      <c r="C1238" s="470">
        <v>5415.24</v>
      </c>
      <c r="D1238" s="470">
        <v>5415.24</v>
      </c>
      <c r="E1238" s="470">
        <v>5415.24</v>
      </c>
      <c r="F1238" s="471"/>
      <c r="G1238" s="472">
        <v>-0.0095</v>
      </c>
      <c r="J1238" s="473" t="s">
        <v>1589</v>
      </c>
      <c r="K1238" s="406">
        <v>64.18</v>
      </c>
      <c r="L1238" s="474">
        <v>63.73</v>
      </c>
      <c r="M1238" s="474">
        <v>64.64</v>
      </c>
      <c r="N1238" s="474">
        <v>63.73</v>
      </c>
      <c r="O1238" s="474" t="s">
        <v>3777</v>
      </c>
      <c r="P1238" s="475">
        <v>0.0014</v>
      </c>
      <c r="Q1238" s="56"/>
    </row>
    <row r="1239" ht="15.75" customHeight="1">
      <c r="A1239" s="403" t="s">
        <v>1590</v>
      </c>
      <c r="B1239" s="404">
        <v>5467.05</v>
      </c>
      <c r="C1239" s="470">
        <v>5467.05</v>
      </c>
      <c r="D1239" s="470">
        <v>5467.05</v>
      </c>
      <c r="E1239" s="470">
        <v>5467.05</v>
      </c>
      <c r="F1239" s="471"/>
      <c r="G1239" s="472">
        <v>-0.009</v>
      </c>
      <c r="J1239" s="473" t="s">
        <v>1590</v>
      </c>
      <c r="K1239" s="406">
        <v>64.09</v>
      </c>
      <c r="L1239" s="474">
        <v>64.27</v>
      </c>
      <c r="M1239" s="474">
        <v>64.91</v>
      </c>
      <c r="N1239" s="474">
        <v>62.82</v>
      </c>
      <c r="O1239" s="474" t="s">
        <v>3778</v>
      </c>
      <c r="P1239" s="475">
        <v>-0.0028</v>
      </c>
      <c r="Q1239" s="56"/>
    </row>
    <row r="1240" ht="15.75" customHeight="1">
      <c r="A1240" s="403" t="s">
        <v>1591</v>
      </c>
      <c r="B1240" s="404">
        <v>5516.5</v>
      </c>
      <c r="C1240" s="470">
        <v>5516.5</v>
      </c>
      <c r="D1240" s="470">
        <v>5516.5</v>
      </c>
      <c r="E1240" s="470">
        <v>5516.5</v>
      </c>
      <c r="F1240" s="471"/>
      <c r="G1240" s="472">
        <v>0.008</v>
      </c>
      <c r="J1240" s="473" t="s">
        <v>1591</v>
      </c>
      <c r="K1240" s="406">
        <v>64.27</v>
      </c>
      <c r="L1240" s="474">
        <v>65.0</v>
      </c>
      <c r="M1240" s="474">
        <v>65.0</v>
      </c>
      <c r="N1240" s="474">
        <v>64.0</v>
      </c>
      <c r="O1240" s="474" t="s">
        <v>3779</v>
      </c>
      <c r="P1240" s="475">
        <v>-0.0028</v>
      </c>
      <c r="Q1240" s="56"/>
    </row>
    <row r="1241" ht="15.75" customHeight="1">
      <c r="A1241" s="403" t="s">
        <v>1592</v>
      </c>
      <c r="B1241" s="404">
        <v>5472.6</v>
      </c>
      <c r="C1241" s="470">
        <v>5472.6</v>
      </c>
      <c r="D1241" s="470">
        <v>5472.6</v>
      </c>
      <c r="E1241" s="470">
        <v>5472.6</v>
      </c>
      <c r="F1241" s="471"/>
      <c r="G1241" s="472">
        <v>0.0053</v>
      </c>
      <c r="J1241" s="473" t="s">
        <v>1592</v>
      </c>
      <c r="K1241" s="406">
        <v>64.45</v>
      </c>
      <c r="L1241" s="474">
        <v>64.45</v>
      </c>
      <c r="M1241" s="474">
        <v>65.55</v>
      </c>
      <c r="N1241" s="474">
        <v>64.0</v>
      </c>
      <c r="O1241" s="474" t="s">
        <v>3780</v>
      </c>
      <c r="P1241" s="475">
        <v>0.0</v>
      </c>
      <c r="Q1241" s="56"/>
    </row>
    <row r="1242" ht="15.75" customHeight="1">
      <c r="A1242" s="403" t="s">
        <v>1593</v>
      </c>
      <c r="B1242" s="404">
        <v>5443.8</v>
      </c>
      <c r="C1242" s="470">
        <v>5443.8</v>
      </c>
      <c r="D1242" s="470">
        <v>5443.8</v>
      </c>
      <c r="E1242" s="470">
        <v>5443.8</v>
      </c>
      <c r="F1242" s="471"/>
      <c r="G1242" s="472">
        <v>-0.0037</v>
      </c>
      <c r="J1242" s="473" t="s">
        <v>1593</v>
      </c>
      <c r="K1242" s="406">
        <v>64.45</v>
      </c>
      <c r="L1242" s="474">
        <v>65.73</v>
      </c>
      <c r="M1242" s="474">
        <v>65.82</v>
      </c>
      <c r="N1242" s="474">
        <v>64.09</v>
      </c>
      <c r="O1242" s="474" t="s">
        <v>3781</v>
      </c>
      <c r="P1242" s="475">
        <v>-0.0126</v>
      </c>
      <c r="Q1242" s="56"/>
    </row>
    <row r="1243" ht="15.75" customHeight="1">
      <c r="A1243" s="403" t="s">
        <v>1594</v>
      </c>
      <c r="B1243" s="404">
        <v>5464.17</v>
      </c>
      <c r="C1243" s="470">
        <v>5464.17</v>
      </c>
      <c r="D1243" s="470">
        <v>5464.17</v>
      </c>
      <c r="E1243" s="470">
        <v>5464.17</v>
      </c>
      <c r="F1243" s="471"/>
      <c r="G1243" s="472">
        <v>-0.0066</v>
      </c>
      <c r="J1243" s="473" t="s">
        <v>1594</v>
      </c>
      <c r="K1243" s="406">
        <v>65.27</v>
      </c>
      <c r="L1243" s="474">
        <v>66.09</v>
      </c>
      <c r="M1243" s="474">
        <v>66.09</v>
      </c>
      <c r="N1243" s="474">
        <v>64.91</v>
      </c>
      <c r="O1243" s="474" t="s">
        <v>3782</v>
      </c>
      <c r="P1243" s="475">
        <v>0.0</v>
      </c>
      <c r="Q1243" s="56"/>
    </row>
    <row r="1244" ht="15.75" customHeight="1">
      <c r="A1244" s="403" t="s">
        <v>1595</v>
      </c>
      <c r="B1244" s="404">
        <v>5500.61</v>
      </c>
      <c r="C1244" s="470">
        <v>5500.61</v>
      </c>
      <c r="D1244" s="470">
        <v>5500.61</v>
      </c>
      <c r="E1244" s="470">
        <v>5500.61</v>
      </c>
      <c r="F1244" s="471"/>
      <c r="G1244" s="472">
        <v>-0.0051</v>
      </c>
      <c r="J1244" s="473" t="s">
        <v>1595</v>
      </c>
      <c r="K1244" s="406">
        <v>65.27</v>
      </c>
      <c r="L1244" s="474">
        <v>64.82</v>
      </c>
      <c r="M1244" s="474">
        <v>66.27</v>
      </c>
      <c r="N1244" s="474">
        <v>64.45</v>
      </c>
      <c r="O1244" s="474" t="s">
        <v>3783</v>
      </c>
      <c r="P1244" s="475">
        <v>0.0055</v>
      </c>
      <c r="Q1244" s="56"/>
    </row>
    <row r="1245" ht="15.75" customHeight="1">
      <c r="A1245" s="403" t="s">
        <v>1596</v>
      </c>
      <c r="B1245" s="404">
        <v>5528.85</v>
      </c>
      <c r="C1245" s="470">
        <v>5528.85</v>
      </c>
      <c r="D1245" s="470">
        <v>5528.85</v>
      </c>
      <c r="E1245" s="470">
        <v>5528.85</v>
      </c>
      <c r="F1245" s="471"/>
      <c r="G1245" s="472">
        <v>-0.0027</v>
      </c>
      <c r="J1245" s="473" t="s">
        <v>1596</v>
      </c>
      <c r="K1245" s="406">
        <v>64.91</v>
      </c>
      <c r="L1245" s="474">
        <v>65.55</v>
      </c>
      <c r="M1245" s="474">
        <v>66.0</v>
      </c>
      <c r="N1245" s="474">
        <v>64.82</v>
      </c>
      <c r="O1245" s="474" t="s">
        <v>3784</v>
      </c>
      <c r="P1245" s="475">
        <v>-0.0179</v>
      </c>
      <c r="Q1245" s="56"/>
    </row>
    <row r="1246" ht="15.75" customHeight="1">
      <c r="A1246" s="403" t="s">
        <v>1597</v>
      </c>
      <c r="B1246" s="404">
        <v>5543.93</v>
      </c>
      <c r="C1246" s="470">
        <v>5543.93</v>
      </c>
      <c r="D1246" s="470">
        <v>5543.93</v>
      </c>
      <c r="E1246" s="470">
        <v>5543.93</v>
      </c>
      <c r="F1246" s="471"/>
      <c r="G1246" s="472">
        <v>7.0E-4</v>
      </c>
      <c r="J1246" s="473" t="s">
        <v>1597</v>
      </c>
      <c r="K1246" s="406">
        <v>66.09</v>
      </c>
      <c r="L1246" s="474">
        <v>66.27</v>
      </c>
      <c r="M1246" s="474">
        <v>67.18</v>
      </c>
      <c r="N1246" s="474">
        <v>65.55</v>
      </c>
      <c r="O1246" s="474" t="s">
        <v>3785</v>
      </c>
      <c r="P1246" s="475">
        <v>-0.0014</v>
      </c>
      <c r="Q1246" s="56"/>
    </row>
    <row r="1247" ht="15.75" customHeight="1">
      <c r="A1247" s="403" t="s">
        <v>1598</v>
      </c>
      <c r="B1247" s="404">
        <v>5540.11</v>
      </c>
      <c r="C1247" s="470">
        <v>5540.11</v>
      </c>
      <c r="D1247" s="470">
        <v>5540.11</v>
      </c>
      <c r="E1247" s="470">
        <v>5540.11</v>
      </c>
      <c r="F1247" s="471"/>
      <c r="G1247" s="472">
        <v>-0.0017</v>
      </c>
      <c r="J1247" s="473" t="s">
        <v>1598</v>
      </c>
      <c r="K1247" s="406">
        <v>66.18</v>
      </c>
      <c r="L1247" s="474">
        <v>65.18</v>
      </c>
      <c r="M1247" s="474">
        <v>66.45</v>
      </c>
      <c r="N1247" s="474">
        <v>65.18</v>
      </c>
      <c r="O1247" s="474" t="s">
        <v>3786</v>
      </c>
      <c r="P1247" s="475">
        <v>0.0082</v>
      </c>
      <c r="Q1247" s="56"/>
    </row>
    <row r="1248" ht="15.75" customHeight="1">
      <c r="A1248" s="403" t="s">
        <v>1599</v>
      </c>
      <c r="B1248" s="404">
        <v>5549.78</v>
      </c>
      <c r="C1248" s="470">
        <v>5549.78</v>
      </c>
      <c r="D1248" s="470">
        <v>5549.78</v>
      </c>
      <c r="E1248" s="470">
        <v>5549.78</v>
      </c>
      <c r="F1248" s="471"/>
      <c r="G1248" s="472">
        <v>-0.0044</v>
      </c>
      <c r="J1248" s="473" t="s">
        <v>1599</v>
      </c>
      <c r="K1248" s="406">
        <v>65.64</v>
      </c>
      <c r="L1248" s="474">
        <v>66.45</v>
      </c>
      <c r="M1248" s="474">
        <v>66.45</v>
      </c>
      <c r="N1248" s="474">
        <v>65.09</v>
      </c>
      <c r="O1248" s="474" t="s">
        <v>3787</v>
      </c>
      <c r="P1248" s="475">
        <v>-0.0068</v>
      </c>
      <c r="Q1248" s="56"/>
    </row>
    <row r="1249" ht="15.75" customHeight="1">
      <c r="A1249" s="403" t="s">
        <v>1600</v>
      </c>
      <c r="B1249" s="404">
        <v>5574.24</v>
      </c>
      <c r="C1249" s="470">
        <v>5574.24</v>
      </c>
      <c r="D1249" s="470">
        <v>5574.24</v>
      </c>
      <c r="E1249" s="470">
        <v>5574.24</v>
      </c>
      <c r="F1249" s="471"/>
      <c r="G1249" s="472">
        <v>0.0022</v>
      </c>
      <c r="J1249" s="473" t="s">
        <v>1600</v>
      </c>
      <c r="K1249" s="406">
        <v>66.09</v>
      </c>
      <c r="L1249" s="474">
        <v>66.36</v>
      </c>
      <c r="M1249" s="474">
        <v>67.0</v>
      </c>
      <c r="N1249" s="474">
        <v>65.73</v>
      </c>
      <c r="O1249" s="474" t="s">
        <v>3788</v>
      </c>
      <c r="P1249" s="475">
        <v>-0.0027</v>
      </c>
      <c r="Q1249" s="56"/>
    </row>
    <row r="1250" ht="15.75" customHeight="1">
      <c r="A1250" s="403" t="s">
        <v>1601</v>
      </c>
      <c r="B1250" s="404">
        <v>5562.23</v>
      </c>
      <c r="C1250" s="470">
        <v>5562.23</v>
      </c>
      <c r="D1250" s="470">
        <v>5562.23</v>
      </c>
      <c r="E1250" s="470">
        <v>5562.23</v>
      </c>
      <c r="F1250" s="471"/>
      <c r="G1250" s="472">
        <v>0.0017</v>
      </c>
      <c r="J1250" s="473" t="s">
        <v>1601</v>
      </c>
      <c r="K1250" s="406">
        <v>66.27</v>
      </c>
      <c r="L1250" s="474">
        <v>64.55</v>
      </c>
      <c r="M1250" s="474">
        <v>66.55</v>
      </c>
      <c r="N1250" s="474">
        <v>64.36</v>
      </c>
      <c r="O1250" s="474" t="s">
        <v>3789</v>
      </c>
      <c r="P1250" s="475">
        <v>0.0224</v>
      </c>
      <c r="Q1250" s="56"/>
    </row>
    <row r="1251" ht="15.75" customHeight="1">
      <c r="A1251" s="403" t="s">
        <v>1602</v>
      </c>
      <c r="B1251" s="404">
        <v>5552.8</v>
      </c>
      <c r="C1251" s="470">
        <v>5552.8</v>
      </c>
      <c r="D1251" s="470">
        <v>5552.8</v>
      </c>
      <c r="E1251" s="470">
        <v>5552.8</v>
      </c>
      <c r="F1251" s="471"/>
      <c r="G1251" s="472">
        <v>-0.0067</v>
      </c>
      <c r="J1251" s="473" t="s">
        <v>1602</v>
      </c>
      <c r="K1251" s="406">
        <v>64.82</v>
      </c>
      <c r="L1251" s="474">
        <v>64.82</v>
      </c>
      <c r="M1251" s="474">
        <v>65.0</v>
      </c>
      <c r="N1251" s="474">
        <v>64.73</v>
      </c>
      <c r="O1251" s="474" t="s">
        <v>3790</v>
      </c>
      <c r="P1251" s="475">
        <v>-0.0028</v>
      </c>
      <c r="Q1251" s="56"/>
    </row>
    <row r="1252" ht="15.75" customHeight="1">
      <c r="A1252" s="403" t="s">
        <v>1603</v>
      </c>
      <c r="B1252" s="404">
        <v>5590.42</v>
      </c>
      <c r="C1252" s="470">
        <v>5590.42</v>
      </c>
      <c r="D1252" s="470">
        <v>5590.42</v>
      </c>
      <c r="E1252" s="470">
        <v>5590.42</v>
      </c>
      <c r="F1252" s="471"/>
      <c r="G1252" s="472">
        <v>-0.0018</v>
      </c>
      <c r="J1252" s="473" t="s">
        <v>1603</v>
      </c>
      <c r="K1252" s="406">
        <v>65.0</v>
      </c>
      <c r="L1252" s="474">
        <v>65.45</v>
      </c>
      <c r="M1252" s="474">
        <v>66.27</v>
      </c>
      <c r="N1252" s="474">
        <v>61.09</v>
      </c>
      <c r="O1252" s="474" t="s">
        <v>3791</v>
      </c>
      <c r="P1252" s="475">
        <v>-0.0084</v>
      </c>
      <c r="Q1252" s="56"/>
    </row>
    <row r="1253" ht="15.75" customHeight="1">
      <c r="A1253" s="403" t="s">
        <v>1604</v>
      </c>
      <c r="B1253" s="404">
        <v>5600.64</v>
      </c>
      <c r="C1253" s="470">
        <v>5600.64</v>
      </c>
      <c r="D1253" s="470">
        <v>5600.64</v>
      </c>
      <c r="E1253" s="470">
        <v>5600.64</v>
      </c>
      <c r="F1253" s="471"/>
      <c r="G1253" s="472">
        <v>-0.0018</v>
      </c>
      <c r="J1253" s="473" t="s">
        <v>1604</v>
      </c>
      <c r="K1253" s="406">
        <v>65.55</v>
      </c>
      <c r="L1253" s="474">
        <v>65.73</v>
      </c>
      <c r="M1253" s="474">
        <v>66.0</v>
      </c>
      <c r="N1253" s="474">
        <v>65.18</v>
      </c>
      <c r="O1253" s="474" t="s">
        <v>3792</v>
      </c>
      <c r="P1253" s="475">
        <v>-0.0041</v>
      </c>
      <c r="Q1253" s="56"/>
    </row>
    <row r="1254" ht="15.75" customHeight="1">
      <c r="A1254" s="403" t="s">
        <v>1605</v>
      </c>
      <c r="B1254" s="404">
        <v>5610.79</v>
      </c>
      <c r="C1254" s="470">
        <v>5610.79</v>
      </c>
      <c r="D1254" s="470">
        <v>5610.79</v>
      </c>
      <c r="E1254" s="470">
        <v>5610.79</v>
      </c>
      <c r="F1254" s="471"/>
      <c r="G1254" s="472">
        <v>-0.0015</v>
      </c>
      <c r="J1254" s="473" t="s">
        <v>1605</v>
      </c>
      <c r="K1254" s="406">
        <v>65.82</v>
      </c>
      <c r="L1254" s="474">
        <v>65.55</v>
      </c>
      <c r="M1254" s="474">
        <v>66.18</v>
      </c>
      <c r="N1254" s="474">
        <v>65.18</v>
      </c>
      <c r="O1254" s="474" t="s">
        <v>3793</v>
      </c>
      <c r="P1254" s="475">
        <v>0.0041</v>
      </c>
      <c r="Q1254" s="56"/>
    </row>
    <row r="1255" ht="15.75" customHeight="1">
      <c r="A1255" s="403" t="s">
        <v>1606</v>
      </c>
      <c r="B1255" s="404">
        <v>5619.41</v>
      </c>
      <c r="C1255" s="470">
        <v>5619.41</v>
      </c>
      <c r="D1255" s="470">
        <v>5619.41</v>
      </c>
      <c r="E1255" s="470">
        <v>5619.41</v>
      </c>
      <c r="F1255" s="471"/>
      <c r="G1255" s="472">
        <v>0.0062</v>
      </c>
      <c r="J1255" s="473" t="s">
        <v>1606</v>
      </c>
      <c r="K1255" s="406">
        <v>65.55</v>
      </c>
      <c r="L1255" s="474">
        <v>64.82</v>
      </c>
      <c r="M1255" s="474">
        <v>65.64</v>
      </c>
      <c r="N1255" s="474">
        <v>64.73</v>
      </c>
      <c r="O1255" s="474" t="s">
        <v>3794</v>
      </c>
      <c r="P1255" s="475">
        <v>0.0113</v>
      </c>
      <c r="Q1255" s="56"/>
    </row>
    <row r="1256" ht="15.75" customHeight="1">
      <c r="A1256" s="403" t="s">
        <v>1607</v>
      </c>
      <c r="B1256" s="404">
        <v>5584.97</v>
      </c>
      <c r="C1256" s="470">
        <v>5584.97</v>
      </c>
      <c r="D1256" s="470">
        <v>5584.97</v>
      </c>
      <c r="E1256" s="470">
        <v>5584.97</v>
      </c>
      <c r="F1256" s="471"/>
      <c r="G1256" s="472">
        <v>-0.0021</v>
      </c>
      <c r="J1256" s="473" t="s">
        <v>1607</v>
      </c>
      <c r="K1256" s="406">
        <v>64.82</v>
      </c>
      <c r="L1256" s="474">
        <v>64.55</v>
      </c>
      <c r="M1256" s="474">
        <v>65.18</v>
      </c>
      <c r="N1256" s="474">
        <v>64.45</v>
      </c>
      <c r="O1256" s="474" t="s">
        <v>3795</v>
      </c>
      <c r="P1256" s="475">
        <v>0.0071</v>
      </c>
      <c r="Q1256" s="56"/>
    </row>
    <row r="1257" ht="15.75" customHeight="1">
      <c r="A1257" s="403" t="s">
        <v>1608</v>
      </c>
      <c r="B1257" s="404">
        <v>5596.91</v>
      </c>
      <c r="C1257" s="470">
        <v>5596.91</v>
      </c>
      <c r="D1257" s="470">
        <v>5596.91</v>
      </c>
      <c r="E1257" s="470">
        <v>5596.91</v>
      </c>
      <c r="F1257" s="471"/>
      <c r="G1257" s="472">
        <v>0.0046</v>
      </c>
      <c r="J1257" s="473" t="s">
        <v>1608</v>
      </c>
      <c r="K1257" s="406">
        <v>64.36</v>
      </c>
      <c r="L1257" s="474">
        <v>64.64</v>
      </c>
      <c r="M1257" s="474">
        <v>64.73</v>
      </c>
      <c r="N1257" s="474">
        <v>64.0</v>
      </c>
      <c r="O1257" s="474" t="s">
        <v>3796</v>
      </c>
      <c r="P1257" s="475">
        <v>-0.0043</v>
      </c>
      <c r="Q1257" s="56"/>
    </row>
    <row r="1258" ht="15.75" customHeight="1">
      <c r="A1258" s="403" t="s">
        <v>1609</v>
      </c>
      <c r="B1258" s="404">
        <v>5571.19</v>
      </c>
      <c r="C1258" s="470">
        <v>5571.19</v>
      </c>
      <c r="D1258" s="470">
        <v>5571.19</v>
      </c>
      <c r="E1258" s="470">
        <v>5571.19</v>
      </c>
      <c r="F1258" s="471"/>
      <c r="G1258" s="472">
        <v>0.0059</v>
      </c>
      <c r="J1258" s="473" t="s">
        <v>1609</v>
      </c>
      <c r="K1258" s="406">
        <v>64.64</v>
      </c>
      <c r="L1258" s="474">
        <v>64.09</v>
      </c>
      <c r="M1258" s="474">
        <v>65.09</v>
      </c>
      <c r="N1258" s="474">
        <v>63.91</v>
      </c>
      <c r="O1258" s="474" t="s">
        <v>3797</v>
      </c>
      <c r="P1258" s="475">
        <v>0.0029</v>
      </c>
      <c r="Q1258" s="56"/>
    </row>
    <row r="1259" ht="15.75" customHeight="1">
      <c r="A1259" s="403" t="s">
        <v>1610</v>
      </c>
      <c r="B1259" s="404">
        <v>5538.5</v>
      </c>
      <c r="C1259" s="470">
        <v>5538.5</v>
      </c>
      <c r="D1259" s="470">
        <v>5538.5</v>
      </c>
      <c r="E1259" s="470">
        <v>5538.5</v>
      </c>
      <c r="F1259" s="471"/>
      <c r="G1259" s="472">
        <v>0.0129</v>
      </c>
      <c r="J1259" s="473" t="s">
        <v>1610</v>
      </c>
      <c r="K1259" s="406">
        <v>64.45</v>
      </c>
      <c r="L1259" s="474">
        <v>64.45</v>
      </c>
      <c r="M1259" s="474">
        <v>64.82</v>
      </c>
      <c r="N1259" s="474">
        <v>64.0</v>
      </c>
      <c r="O1259" s="474" t="s">
        <v>3700</v>
      </c>
      <c r="P1259" s="475">
        <v>0.0</v>
      </c>
      <c r="Q1259" s="56"/>
    </row>
    <row r="1260" ht="15.75" customHeight="1">
      <c r="A1260" s="403" t="s">
        <v>1611</v>
      </c>
      <c r="B1260" s="404">
        <v>5467.74</v>
      </c>
      <c r="C1260" s="470">
        <v>5467.74</v>
      </c>
      <c r="D1260" s="470">
        <v>5467.74</v>
      </c>
      <c r="E1260" s="470">
        <v>5467.74</v>
      </c>
      <c r="F1260" s="471"/>
      <c r="G1260" s="472">
        <v>0.011</v>
      </c>
      <c r="J1260" s="473" t="s">
        <v>1611</v>
      </c>
      <c r="K1260" s="406">
        <v>64.45</v>
      </c>
      <c r="L1260" s="474">
        <v>64.0</v>
      </c>
      <c r="M1260" s="474">
        <v>64.55</v>
      </c>
      <c r="N1260" s="474">
        <v>63.91</v>
      </c>
      <c r="O1260" s="474" t="s">
        <v>3798</v>
      </c>
      <c r="P1260" s="475">
        <v>0.0042</v>
      </c>
      <c r="Q1260" s="56"/>
    </row>
    <row r="1261" ht="15.75" customHeight="1">
      <c r="A1261" s="403" t="s">
        <v>1612</v>
      </c>
      <c r="B1261" s="404">
        <v>5408.45</v>
      </c>
      <c r="C1261" s="470">
        <v>5408.45</v>
      </c>
      <c r="D1261" s="470">
        <v>5408.45</v>
      </c>
      <c r="E1261" s="470">
        <v>5408.45</v>
      </c>
      <c r="F1261" s="471"/>
      <c r="G1261" s="472">
        <v>0.0055</v>
      </c>
      <c r="J1261" s="473" t="s">
        <v>1612</v>
      </c>
      <c r="K1261" s="406">
        <v>64.18</v>
      </c>
      <c r="L1261" s="474">
        <v>64.18</v>
      </c>
      <c r="M1261" s="474">
        <v>64.55</v>
      </c>
      <c r="N1261" s="474">
        <v>63.64</v>
      </c>
      <c r="O1261" s="474" t="s">
        <v>3799</v>
      </c>
      <c r="P1261" s="475">
        <v>0.0</v>
      </c>
      <c r="Q1261" s="56"/>
    </row>
    <row r="1262" ht="15.75" customHeight="1">
      <c r="A1262" s="403" t="s">
        <v>1613</v>
      </c>
      <c r="B1262" s="404">
        <v>5378.72</v>
      </c>
      <c r="C1262" s="470">
        <v>5378.72</v>
      </c>
      <c r="D1262" s="470">
        <v>5378.72</v>
      </c>
      <c r="E1262" s="470">
        <v>5378.72</v>
      </c>
      <c r="F1262" s="471"/>
      <c r="G1262" s="472">
        <v>-0.0053</v>
      </c>
      <c r="J1262" s="473" t="s">
        <v>1613</v>
      </c>
      <c r="K1262" s="406">
        <v>64.18</v>
      </c>
      <c r="L1262" s="474">
        <v>64.09</v>
      </c>
      <c r="M1262" s="474">
        <v>64.91</v>
      </c>
      <c r="N1262" s="474">
        <v>63.64</v>
      </c>
      <c r="O1262" s="474" t="s">
        <v>3800</v>
      </c>
      <c r="P1262" s="475">
        <v>0.0028</v>
      </c>
      <c r="Q1262" s="56"/>
    </row>
    <row r="1263" ht="15.75" customHeight="1">
      <c r="A1263" s="403" t="s">
        <v>1614</v>
      </c>
      <c r="B1263" s="404">
        <v>5407.18</v>
      </c>
      <c r="C1263" s="470">
        <v>5407.18</v>
      </c>
      <c r="D1263" s="470">
        <v>5407.18</v>
      </c>
      <c r="E1263" s="470">
        <v>5407.18</v>
      </c>
      <c r="F1263" s="471"/>
      <c r="G1263" s="472">
        <v>0.0</v>
      </c>
      <c r="J1263" s="473" t="s">
        <v>1614</v>
      </c>
      <c r="K1263" s="406">
        <v>64.0</v>
      </c>
      <c r="L1263" s="474">
        <v>64.09</v>
      </c>
      <c r="M1263" s="474">
        <v>64.55</v>
      </c>
      <c r="N1263" s="474">
        <v>63.64</v>
      </c>
      <c r="O1263" s="474" t="s">
        <v>3349</v>
      </c>
      <c r="P1263" s="475">
        <v>-0.0042</v>
      </c>
      <c r="Q1263" s="56"/>
    </row>
    <row r="1264" ht="15.75" customHeight="1">
      <c r="A1264" s="403" t="s">
        <v>1615</v>
      </c>
      <c r="B1264" s="404">
        <v>5407.0</v>
      </c>
      <c r="C1264" s="470">
        <v>5407.0</v>
      </c>
      <c r="D1264" s="470">
        <v>5407.0</v>
      </c>
      <c r="E1264" s="470">
        <v>5407.0</v>
      </c>
      <c r="F1264" s="471"/>
      <c r="G1264" s="472">
        <v>2.0E-4</v>
      </c>
      <c r="J1264" s="473" t="s">
        <v>1615</v>
      </c>
      <c r="K1264" s="406">
        <v>64.27</v>
      </c>
      <c r="L1264" s="474">
        <v>64.27</v>
      </c>
      <c r="M1264" s="474">
        <v>64.36</v>
      </c>
      <c r="N1264" s="474">
        <v>63.64</v>
      </c>
      <c r="O1264" s="474" t="s">
        <v>3801</v>
      </c>
      <c r="P1264" s="475">
        <v>0.0</v>
      </c>
      <c r="Q1264" s="56"/>
    </row>
    <row r="1265" ht="15.75" customHeight="1">
      <c r="A1265" s="403" t="s">
        <v>1616</v>
      </c>
      <c r="B1265" s="404">
        <v>5405.95</v>
      </c>
      <c r="C1265" s="470">
        <v>5405.95</v>
      </c>
      <c r="D1265" s="470">
        <v>5405.95</v>
      </c>
      <c r="E1265" s="470">
        <v>5405.95</v>
      </c>
      <c r="F1265" s="471"/>
      <c r="G1265" s="472">
        <v>0.0045</v>
      </c>
      <c r="J1265" s="473" t="s">
        <v>1616</v>
      </c>
      <c r="K1265" s="406">
        <v>64.27</v>
      </c>
      <c r="L1265" s="474">
        <v>64.64</v>
      </c>
      <c r="M1265" s="474">
        <v>64.73</v>
      </c>
      <c r="N1265" s="474">
        <v>64.18</v>
      </c>
      <c r="O1265" s="474" t="s">
        <v>3802</v>
      </c>
      <c r="P1265" s="475">
        <v>-0.0057</v>
      </c>
      <c r="Q1265" s="56"/>
    </row>
    <row r="1266" ht="15.75" customHeight="1">
      <c r="A1266" s="403" t="s">
        <v>1617</v>
      </c>
      <c r="B1266" s="404">
        <v>5381.88</v>
      </c>
      <c r="C1266" s="470">
        <v>5381.88</v>
      </c>
      <c r="D1266" s="470">
        <v>5381.88</v>
      </c>
      <c r="E1266" s="470">
        <v>5381.88</v>
      </c>
      <c r="F1266" s="471"/>
      <c r="G1266" s="472">
        <v>0.0053</v>
      </c>
      <c r="J1266" s="473" t="s">
        <v>1617</v>
      </c>
      <c r="K1266" s="406">
        <v>64.64</v>
      </c>
      <c r="L1266" s="474">
        <v>63.73</v>
      </c>
      <c r="M1266" s="474">
        <v>65.18</v>
      </c>
      <c r="N1266" s="474">
        <v>63.73</v>
      </c>
      <c r="O1266" s="474" t="s">
        <v>3803</v>
      </c>
      <c r="P1266" s="475">
        <v>0.01</v>
      </c>
      <c r="Q1266" s="56"/>
    </row>
    <row r="1267" ht="15.75" customHeight="1">
      <c r="A1267" s="403" t="s">
        <v>1618</v>
      </c>
      <c r="B1267" s="404">
        <v>5353.41</v>
      </c>
      <c r="C1267" s="470">
        <v>5353.41</v>
      </c>
      <c r="D1267" s="470">
        <v>5353.41</v>
      </c>
      <c r="E1267" s="470">
        <v>5353.41</v>
      </c>
      <c r="F1267" s="471"/>
      <c r="G1267" s="472">
        <v>-7.0E-4</v>
      </c>
      <c r="J1267" s="473" t="s">
        <v>1618</v>
      </c>
      <c r="K1267" s="406">
        <v>64.0</v>
      </c>
      <c r="L1267" s="474">
        <v>63.91</v>
      </c>
      <c r="M1267" s="474">
        <v>64.09</v>
      </c>
      <c r="N1267" s="474">
        <v>63.73</v>
      </c>
      <c r="O1267" s="474" t="s">
        <v>3804</v>
      </c>
      <c r="P1267" s="475">
        <v>-0.0014</v>
      </c>
      <c r="Q1267" s="56"/>
    </row>
    <row r="1268" ht="15.75" customHeight="1">
      <c r="A1268" s="403" t="s">
        <v>1619</v>
      </c>
      <c r="B1268" s="404">
        <v>5357.02</v>
      </c>
      <c r="C1268" s="470">
        <v>5357.02</v>
      </c>
      <c r="D1268" s="470">
        <v>5357.02</v>
      </c>
      <c r="E1268" s="470">
        <v>5357.02</v>
      </c>
      <c r="F1268" s="471"/>
      <c r="G1268" s="472">
        <v>-0.0079</v>
      </c>
      <c r="J1268" s="473" t="s">
        <v>1619</v>
      </c>
      <c r="K1268" s="406">
        <v>64.09</v>
      </c>
      <c r="L1268" s="474">
        <v>64.18</v>
      </c>
      <c r="M1268" s="474">
        <v>64.36</v>
      </c>
      <c r="N1268" s="474">
        <v>63.73</v>
      </c>
      <c r="O1268" s="474" t="s">
        <v>3805</v>
      </c>
      <c r="P1268" s="475">
        <v>-0.0014</v>
      </c>
      <c r="Q1268" s="56"/>
    </row>
    <row r="1269" ht="15.75" customHeight="1">
      <c r="A1269" s="403" t="s">
        <v>1620</v>
      </c>
      <c r="B1269" s="404">
        <v>5399.79</v>
      </c>
      <c r="C1269" s="470">
        <v>5399.79</v>
      </c>
      <c r="D1269" s="470">
        <v>5399.79</v>
      </c>
      <c r="E1269" s="470">
        <v>5399.79</v>
      </c>
      <c r="F1269" s="471"/>
      <c r="G1269" s="472">
        <v>0.0096</v>
      </c>
      <c r="J1269" s="473" t="s">
        <v>1620</v>
      </c>
      <c r="K1269" s="406">
        <v>64.18</v>
      </c>
      <c r="L1269" s="474">
        <v>64.18</v>
      </c>
      <c r="M1269" s="474">
        <v>64.82</v>
      </c>
      <c r="N1269" s="474">
        <v>63.73</v>
      </c>
      <c r="O1269" s="474" t="s">
        <v>3806</v>
      </c>
      <c r="P1269" s="475">
        <v>0.0</v>
      </c>
      <c r="Q1269" s="56"/>
    </row>
    <row r="1270" ht="15.75" customHeight="1">
      <c r="A1270" s="403" t="s">
        <v>1621</v>
      </c>
      <c r="B1270" s="404">
        <v>5348.2</v>
      </c>
      <c r="C1270" s="470">
        <v>5348.2</v>
      </c>
      <c r="D1270" s="470">
        <v>5348.2</v>
      </c>
      <c r="E1270" s="470">
        <v>5348.2</v>
      </c>
      <c r="F1270" s="471"/>
      <c r="G1270" s="472">
        <v>0.0086</v>
      </c>
      <c r="J1270" s="473" t="s">
        <v>1621</v>
      </c>
      <c r="K1270" s="406">
        <v>64.18</v>
      </c>
      <c r="L1270" s="474">
        <v>64.55</v>
      </c>
      <c r="M1270" s="474">
        <v>64.73</v>
      </c>
      <c r="N1270" s="474">
        <v>64.09</v>
      </c>
      <c r="O1270" s="474" t="s">
        <v>3807</v>
      </c>
      <c r="P1270" s="475">
        <v>-0.0014</v>
      </c>
      <c r="Q1270" s="56"/>
    </row>
    <row r="1271" ht="15.75" customHeight="1">
      <c r="A1271" s="403" t="s">
        <v>1622</v>
      </c>
      <c r="B1271" s="404">
        <v>5302.63</v>
      </c>
      <c r="C1271" s="470">
        <v>5302.63</v>
      </c>
      <c r="D1271" s="470">
        <v>5302.63</v>
      </c>
      <c r="E1271" s="470">
        <v>5302.63</v>
      </c>
      <c r="F1271" s="471"/>
      <c r="G1271" s="472">
        <v>0.0075</v>
      </c>
      <c r="J1271" s="473" t="s">
        <v>1622</v>
      </c>
      <c r="K1271" s="406">
        <v>64.27</v>
      </c>
      <c r="L1271" s="474">
        <v>64.73</v>
      </c>
      <c r="M1271" s="474">
        <v>64.73</v>
      </c>
      <c r="N1271" s="474">
        <v>63.82</v>
      </c>
      <c r="O1271" s="474" t="s">
        <v>3808</v>
      </c>
      <c r="P1271" s="475">
        <v>0.0099</v>
      </c>
      <c r="Q1271" s="56"/>
    </row>
    <row r="1272" ht="15.75" customHeight="1">
      <c r="A1272" s="403" t="s">
        <v>1623</v>
      </c>
      <c r="B1272" s="404">
        <v>5262.91</v>
      </c>
      <c r="C1272" s="470">
        <v>5262.91</v>
      </c>
      <c r="D1272" s="470">
        <v>5262.91</v>
      </c>
      <c r="E1272" s="470">
        <v>5262.91</v>
      </c>
      <c r="F1272" s="471"/>
      <c r="G1272" s="472">
        <v>-0.0032</v>
      </c>
      <c r="J1272" s="473" t="s">
        <v>1623</v>
      </c>
      <c r="K1272" s="406">
        <v>63.64</v>
      </c>
      <c r="L1272" s="474">
        <v>64.64</v>
      </c>
      <c r="M1272" s="474">
        <v>64.82</v>
      </c>
      <c r="N1272" s="474">
        <v>63.55</v>
      </c>
      <c r="O1272" s="474" t="s">
        <v>3809</v>
      </c>
      <c r="P1272" s="475">
        <v>0.0</v>
      </c>
      <c r="Q1272" s="56"/>
    </row>
    <row r="1273" ht="15.75" customHeight="1">
      <c r="A1273" s="403" t="s">
        <v>1624</v>
      </c>
      <c r="B1273" s="404">
        <v>5280.07</v>
      </c>
      <c r="C1273" s="470">
        <v>5280.07</v>
      </c>
      <c r="D1273" s="470">
        <v>5280.07</v>
      </c>
      <c r="E1273" s="470">
        <v>5280.07</v>
      </c>
      <c r="F1273" s="471"/>
      <c r="G1273" s="472">
        <v>-0.0047</v>
      </c>
      <c r="J1273" s="473" t="s">
        <v>1624</v>
      </c>
      <c r="K1273" s="406">
        <v>63.64</v>
      </c>
      <c r="L1273" s="474">
        <v>63.91</v>
      </c>
      <c r="M1273" s="474">
        <v>64.91</v>
      </c>
      <c r="N1273" s="474">
        <v>63.27</v>
      </c>
      <c r="O1273" s="474" t="s">
        <v>3810</v>
      </c>
      <c r="P1273" s="475">
        <v>-0.0126</v>
      </c>
      <c r="Q1273" s="56"/>
    </row>
    <row r="1274" ht="15.75" customHeight="1">
      <c r="A1274" s="403" t="s">
        <v>1625</v>
      </c>
      <c r="B1274" s="404">
        <v>5305.17</v>
      </c>
      <c r="C1274" s="470">
        <v>5305.17</v>
      </c>
      <c r="D1274" s="470">
        <v>5305.17</v>
      </c>
      <c r="E1274" s="470">
        <v>5305.17</v>
      </c>
      <c r="F1274" s="471"/>
      <c r="G1274" s="472">
        <v>-0.0027</v>
      </c>
      <c r="J1274" s="473" t="s">
        <v>1625</v>
      </c>
      <c r="K1274" s="406">
        <v>64.45</v>
      </c>
      <c r="L1274" s="474">
        <v>64.55</v>
      </c>
      <c r="M1274" s="474">
        <v>65.0</v>
      </c>
      <c r="N1274" s="474">
        <v>64.0</v>
      </c>
      <c r="O1274" s="474" t="s">
        <v>3811</v>
      </c>
      <c r="P1274" s="475">
        <v>0.007</v>
      </c>
      <c r="Q1274" s="56"/>
    </row>
    <row r="1275" ht="15.75" customHeight="1">
      <c r="A1275" s="403" t="s">
        <v>1626</v>
      </c>
      <c r="B1275" s="404">
        <v>5319.44</v>
      </c>
      <c r="C1275" s="470">
        <v>5319.44</v>
      </c>
      <c r="D1275" s="470">
        <v>5319.44</v>
      </c>
      <c r="E1275" s="470">
        <v>5319.44</v>
      </c>
      <c r="F1275" s="471"/>
      <c r="G1275" s="472">
        <v>-0.003</v>
      </c>
      <c r="J1275" s="473" t="s">
        <v>1626</v>
      </c>
      <c r="K1275" s="406">
        <v>64.0</v>
      </c>
      <c r="L1275" s="474">
        <v>64.36</v>
      </c>
      <c r="M1275" s="474">
        <v>64.91</v>
      </c>
      <c r="N1275" s="474">
        <v>63.64</v>
      </c>
      <c r="O1275" s="474" t="s">
        <v>3812</v>
      </c>
      <c r="P1275" s="475">
        <v>-0.0028</v>
      </c>
      <c r="Q1275" s="56"/>
    </row>
    <row r="1276" ht="15.75" customHeight="1">
      <c r="A1276" s="403" t="s">
        <v>1627</v>
      </c>
      <c r="B1276" s="404">
        <v>5335.38</v>
      </c>
      <c r="C1276" s="470">
        <v>5335.38</v>
      </c>
      <c r="D1276" s="470">
        <v>5335.38</v>
      </c>
      <c r="E1276" s="470">
        <v>5335.38</v>
      </c>
      <c r="F1276" s="471"/>
      <c r="G1276" s="472">
        <v>-0.0024</v>
      </c>
      <c r="J1276" s="473" t="s">
        <v>1627</v>
      </c>
      <c r="K1276" s="406">
        <v>64.18</v>
      </c>
      <c r="L1276" s="474">
        <v>65.82</v>
      </c>
      <c r="M1276" s="474">
        <v>65.82</v>
      </c>
      <c r="N1276" s="474">
        <v>63.91</v>
      </c>
      <c r="O1276" s="474" t="s">
        <v>3813</v>
      </c>
      <c r="P1276" s="475">
        <v>-0.0126</v>
      </c>
      <c r="Q1276" s="56"/>
    </row>
    <row r="1277" ht="15.75" customHeight="1">
      <c r="A1277" s="403" t="s">
        <v>1628</v>
      </c>
      <c r="B1277" s="404">
        <v>5348.06</v>
      </c>
      <c r="C1277" s="470">
        <v>5348.06</v>
      </c>
      <c r="D1277" s="470">
        <v>5348.06</v>
      </c>
      <c r="E1277" s="470">
        <v>5348.06</v>
      </c>
      <c r="F1277" s="471"/>
      <c r="G1277" s="472">
        <v>0.0017</v>
      </c>
      <c r="J1277" s="473" t="s">
        <v>1628</v>
      </c>
      <c r="K1277" s="406">
        <v>65.0</v>
      </c>
      <c r="L1277" s="474">
        <v>65.64</v>
      </c>
      <c r="M1277" s="474">
        <v>66.09</v>
      </c>
      <c r="N1277" s="474">
        <v>64.73</v>
      </c>
      <c r="O1277" s="474" t="s">
        <v>3814</v>
      </c>
      <c r="P1277" s="475">
        <v>-0.0028</v>
      </c>
      <c r="Q1277" s="56"/>
    </row>
    <row r="1278" ht="15.75" customHeight="1">
      <c r="A1278" s="403" t="s">
        <v>1629</v>
      </c>
      <c r="B1278" s="404">
        <v>5339.18</v>
      </c>
      <c r="C1278" s="470">
        <v>5339.18</v>
      </c>
      <c r="D1278" s="470">
        <v>5339.18</v>
      </c>
      <c r="E1278" s="470">
        <v>5339.18</v>
      </c>
      <c r="F1278" s="471"/>
      <c r="G1278" s="472">
        <v>3.0E-4</v>
      </c>
      <c r="J1278" s="473" t="s">
        <v>1629</v>
      </c>
      <c r="K1278" s="406">
        <v>65.18</v>
      </c>
      <c r="L1278" s="474">
        <v>64.55</v>
      </c>
      <c r="M1278" s="474">
        <v>65.91</v>
      </c>
      <c r="N1278" s="474">
        <v>64.36</v>
      </c>
      <c r="O1278" s="474" t="s">
        <v>3815</v>
      </c>
      <c r="P1278" s="475">
        <v>0.0156</v>
      </c>
      <c r="Q1278" s="56"/>
    </row>
    <row r="1279" ht="15.75" customHeight="1">
      <c r="A1279" s="403" t="s">
        <v>1630</v>
      </c>
      <c r="B1279" s="404">
        <v>5337.42</v>
      </c>
      <c r="C1279" s="470">
        <v>5337.42</v>
      </c>
      <c r="D1279" s="470">
        <v>5337.42</v>
      </c>
      <c r="E1279" s="470">
        <v>5337.42</v>
      </c>
      <c r="F1279" s="471"/>
      <c r="G1279" s="472">
        <v>6.0E-4</v>
      </c>
      <c r="J1279" s="473" t="s">
        <v>1630</v>
      </c>
      <c r="K1279" s="406">
        <v>64.18</v>
      </c>
      <c r="L1279" s="474">
        <v>63.91</v>
      </c>
      <c r="M1279" s="474">
        <v>64.91</v>
      </c>
      <c r="N1279" s="474">
        <v>63.64</v>
      </c>
      <c r="O1279" s="474" t="s">
        <v>3816</v>
      </c>
      <c r="P1279" s="475">
        <v>0.0042</v>
      </c>
      <c r="Q1279" s="56"/>
    </row>
    <row r="1280" ht="15.75" customHeight="1">
      <c r="A1280" s="403" t="s">
        <v>1631</v>
      </c>
      <c r="B1280" s="404">
        <v>5334.18</v>
      </c>
      <c r="C1280" s="470">
        <v>5334.18</v>
      </c>
      <c r="D1280" s="470">
        <v>5334.18</v>
      </c>
      <c r="E1280" s="470">
        <v>5334.18</v>
      </c>
      <c r="F1280" s="471"/>
      <c r="G1280" s="472">
        <v>0.0016</v>
      </c>
      <c r="J1280" s="473" t="s">
        <v>1631</v>
      </c>
      <c r="K1280" s="406">
        <v>63.91</v>
      </c>
      <c r="L1280" s="474">
        <v>64.36</v>
      </c>
      <c r="M1280" s="474">
        <v>65.0</v>
      </c>
      <c r="N1280" s="474">
        <v>63.82</v>
      </c>
      <c r="O1280" s="474" t="s">
        <v>3817</v>
      </c>
      <c r="P1280" s="475">
        <v>-0.014</v>
      </c>
      <c r="Q1280" s="56"/>
    </row>
    <row r="1281" ht="15.75" customHeight="1">
      <c r="A1281" s="403" t="s">
        <v>1632</v>
      </c>
      <c r="B1281" s="404">
        <v>5325.48</v>
      </c>
      <c r="C1281" s="470">
        <v>5325.48</v>
      </c>
      <c r="D1281" s="470">
        <v>5325.48</v>
      </c>
      <c r="E1281" s="470">
        <v>5325.48</v>
      </c>
      <c r="F1281" s="471"/>
      <c r="G1281" s="472">
        <v>-0.0027</v>
      </c>
      <c r="J1281" s="473" t="s">
        <v>1632</v>
      </c>
      <c r="K1281" s="406">
        <v>64.82</v>
      </c>
      <c r="L1281" s="474">
        <v>64.55</v>
      </c>
      <c r="M1281" s="474">
        <v>65.73</v>
      </c>
      <c r="N1281" s="474">
        <v>64.55</v>
      </c>
      <c r="O1281" s="474" t="s">
        <v>3818</v>
      </c>
      <c r="P1281" s="475">
        <v>0.0042</v>
      </c>
      <c r="Q1281" s="56"/>
    </row>
    <row r="1282" ht="15.75" customHeight="1">
      <c r="A1282" s="403" t="s">
        <v>1633</v>
      </c>
      <c r="B1282" s="404">
        <v>5339.91</v>
      </c>
      <c r="C1282" s="470">
        <v>5339.91</v>
      </c>
      <c r="D1282" s="470">
        <v>5339.91</v>
      </c>
      <c r="E1282" s="470">
        <v>5339.91</v>
      </c>
      <c r="F1282" s="471"/>
      <c r="G1282" s="472">
        <v>6.0E-4</v>
      </c>
      <c r="J1282" s="473" t="s">
        <v>1633</v>
      </c>
      <c r="K1282" s="406">
        <v>64.55</v>
      </c>
      <c r="L1282" s="474">
        <v>64.27</v>
      </c>
      <c r="M1282" s="474">
        <v>65.27</v>
      </c>
      <c r="N1282" s="474">
        <v>64.27</v>
      </c>
      <c r="O1282" s="474" t="s">
        <v>3819</v>
      </c>
      <c r="P1282" s="475">
        <v>0.0044</v>
      </c>
      <c r="Q1282" s="56"/>
    </row>
    <row r="1283" ht="15.75" customHeight="1">
      <c r="A1283" s="403" t="s">
        <v>1634</v>
      </c>
      <c r="B1283" s="404">
        <v>5336.74</v>
      </c>
      <c r="C1283" s="470">
        <v>5336.74</v>
      </c>
      <c r="D1283" s="470">
        <v>5336.74</v>
      </c>
      <c r="E1283" s="470">
        <v>5336.74</v>
      </c>
      <c r="F1283" s="471"/>
      <c r="G1283" s="472">
        <v>-0.0041</v>
      </c>
      <c r="J1283" s="473" t="s">
        <v>1634</v>
      </c>
      <c r="K1283" s="406">
        <v>64.27</v>
      </c>
      <c r="L1283" s="474">
        <v>64.55</v>
      </c>
      <c r="M1283" s="474">
        <v>65.27</v>
      </c>
      <c r="N1283" s="474">
        <v>64.0</v>
      </c>
      <c r="O1283" s="474" t="s">
        <v>3820</v>
      </c>
      <c r="P1283" s="475">
        <v>-0.0071</v>
      </c>
      <c r="Q1283" s="56"/>
    </row>
    <row r="1284" ht="15.75" customHeight="1">
      <c r="A1284" s="403" t="s">
        <v>1635</v>
      </c>
      <c r="B1284" s="404">
        <v>5358.9</v>
      </c>
      <c r="C1284" s="470">
        <v>5358.9</v>
      </c>
      <c r="D1284" s="470">
        <v>5358.9</v>
      </c>
      <c r="E1284" s="470">
        <v>5358.9</v>
      </c>
      <c r="F1284" s="471"/>
      <c r="G1284" s="472">
        <v>-0.0038</v>
      </c>
      <c r="J1284" s="473" t="s">
        <v>1635</v>
      </c>
      <c r="K1284" s="406">
        <v>64.73</v>
      </c>
      <c r="L1284" s="474">
        <v>65.55</v>
      </c>
      <c r="M1284" s="474">
        <v>65.55</v>
      </c>
      <c r="N1284" s="474">
        <v>64.27</v>
      </c>
      <c r="O1284" s="474" t="s">
        <v>3821</v>
      </c>
      <c r="P1284" s="475">
        <v>-0.0139</v>
      </c>
      <c r="Q1284" s="56"/>
    </row>
    <row r="1285" ht="15.75" customHeight="1">
      <c r="A1285" s="403" t="s">
        <v>1636</v>
      </c>
      <c r="B1285" s="404">
        <v>5379.24</v>
      </c>
      <c r="C1285" s="470">
        <v>5379.24</v>
      </c>
      <c r="D1285" s="470">
        <v>5379.24</v>
      </c>
      <c r="E1285" s="470">
        <v>5379.24</v>
      </c>
      <c r="F1285" s="471"/>
      <c r="G1285" s="472">
        <v>0.0015</v>
      </c>
      <c r="J1285" s="473" t="s">
        <v>1636</v>
      </c>
      <c r="K1285" s="406">
        <v>65.64</v>
      </c>
      <c r="L1285" s="474">
        <v>65.64</v>
      </c>
      <c r="M1285" s="474">
        <v>66.73</v>
      </c>
      <c r="N1285" s="474">
        <v>65.36</v>
      </c>
      <c r="O1285" s="474" t="s">
        <v>3822</v>
      </c>
      <c r="P1285" s="475">
        <v>0.0043</v>
      </c>
      <c r="Q1285" s="56"/>
    </row>
    <row r="1286" ht="15.75" customHeight="1">
      <c r="A1286" s="403" t="s">
        <v>1637</v>
      </c>
      <c r="B1286" s="404">
        <v>5371.3</v>
      </c>
      <c r="C1286" s="470">
        <v>5371.3</v>
      </c>
      <c r="D1286" s="470">
        <v>5371.3</v>
      </c>
      <c r="E1286" s="470">
        <v>5371.3</v>
      </c>
      <c r="F1286" s="471"/>
      <c r="G1286" s="472">
        <v>0.0056</v>
      </c>
      <c r="J1286" s="473" t="s">
        <v>1637</v>
      </c>
      <c r="K1286" s="406">
        <v>65.36</v>
      </c>
      <c r="L1286" s="474">
        <v>64.82</v>
      </c>
      <c r="M1286" s="474">
        <v>66.27</v>
      </c>
      <c r="N1286" s="474">
        <v>64.09</v>
      </c>
      <c r="O1286" s="474" t="s">
        <v>3823</v>
      </c>
      <c r="P1286" s="475">
        <v>0.0184</v>
      </c>
      <c r="Q1286" s="56"/>
    </row>
    <row r="1287" ht="15.75" customHeight="1">
      <c r="A1287" s="403" t="s">
        <v>1638</v>
      </c>
      <c r="B1287" s="404">
        <v>5341.27</v>
      </c>
      <c r="C1287" s="470">
        <v>5341.27</v>
      </c>
      <c r="D1287" s="470">
        <v>5341.27</v>
      </c>
      <c r="E1287" s="470">
        <v>5341.27</v>
      </c>
      <c r="F1287" s="471"/>
      <c r="G1287" s="472">
        <v>-0.0046</v>
      </c>
      <c r="J1287" s="473" t="s">
        <v>1638</v>
      </c>
      <c r="K1287" s="406">
        <v>64.18</v>
      </c>
      <c r="L1287" s="474">
        <v>65.91</v>
      </c>
      <c r="M1287" s="474">
        <v>66.18</v>
      </c>
      <c r="N1287" s="474">
        <v>63.64</v>
      </c>
      <c r="O1287" s="474" t="s">
        <v>3824</v>
      </c>
      <c r="P1287" s="475">
        <v>-0.0222</v>
      </c>
      <c r="Q1287" s="56"/>
    </row>
    <row r="1288" ht="15.75" customHeight="1">
      <c r="A1288" s="403" t="s">
        <v>1639</v>
      </c>
      <c r="B1288" s="404">
        <v>5366.02</v>
      </c>
      <c r="C1288" s="470">
        <v>5366.02</v>
      </c>
      <c r="D1288" s="470">
        <v>5366.02</v>
      </c>
      <c r="E1288" s="470">
        <v>5366.02</v>
      </c>
      <c r="F1288" s="471"/>
      <c r="G1288" s="472">
        <v>7.0E-4</v>
      </c>
      <c r="J1288" s="473" t="s">
        <v>1639</v>
      </c>
      <c r="K1288" s="406">
        <v>65.64</v>
      </c>
      <c r="L1288" s="474">
        <v>65.91</v>
      </c>
      <c r="M1288" s="474">
        <v>66.82</v>
      </c>
      <c r="N1288" s="474">
        <v>65.45</v>
      </c>
      <c r="O1288" s="474" t="s">
        <v>3825</v>
      </c>
      <c r="P1288" s="475">
        <v>0.0029</v>
      </c>
      <c r="Q1288" s="56"/>
    </row>
    <row r="1289" ht="15.75" customHeight="1">
      <c r="A1289" s="403" t="s">
        <v>1640</v>
      </c>
      <c r="B1289" s="404">
        <v>5362.27</v>
      </c>
      <c r="C1289" s="470">
        <v>5362.27</v>
      </c>
      <c r="D1289" s="470">
        <v>5362.27</v>
      </c>
      <c r="E1289" s="470">
        <v>5362.27</v>
      </c>
      <c r="F1289" s="471"/>
      <c r="G1289" s="472">
        <v>0.01</v>
      </c>
      <c r="J1289" s="473" t="s">
        <v>1640</v>
      </c>
      <c r="K1289" s="406">
        <v>65.45</v>
      </c>
      <c r="L1289" s="474">
        <v>65.18</v>
      </c>
      <c r="M1289" s="474">
        <v>65.91</v>
      </c>
      <c r="N1289" s="474">
        <v>64.64</v>
      </c>
      <c r="O1289" s="474" t="s">
        <v>3826</v>
      </c>
      <c r="P1289" s="475">
        <v>0.0184</v>
      </c>
      <c r="Q1289" s="56"/>
    </row>
    <row r="1290" ht="15.75" customHeight="1">
      <c r="A1290" s="403" t="s">
        <v>1641</v>
      </c>
      <c r="B1290" s="404">
        <v>5309.11</v>
      </c>
      <c r="C1290" s="470">
        <v>5309.11</v>
      </c>
      <c r="D1290" s="470">
        <v>5309.11</v>
      </c>
      <c r="E1290" s="470">
        <v>5309.11</v>
      </c>
      <c r="F1290" s="471"/>
      <c r="G1290" s="472">
        <v>0.0068</v>
      </c>
      <c r="J1290" s="473" t="s">
        <v>1641</v>
      </c>
      <c r="K1290" s="406">
        <v>64.27</v>
      </c>
      <c r="L1290" s="474">
        <v>65.36</v>
      </c>
      <c r="M1290" s="474">
        <v>65.36</v>
      </c>
      <c r="N1290" s="474">
        <v>63.82</v>
      </c>
      <c r="O1290" s="474" t="s">
        <v>3827</v>
      </c>
      <c r="P1290" s="475">
        <v>0.0042</v>
      </c>
      <c r="Q1290" s="56"/>
    </row>
    <row r="1291" ht="15.75" customHeight="1">
      <c r="A1291" s="403" t="s">
        <v>1642</v>
      </c>
      <c r="B1291" s="404">
        <v>5273.16</v>
      </c>
      <c r="C1291" s="470">
        <v>5273.16</v>
      </c>
      <c r="D1291" s="470">
        <v>5273.16</v>
      </c>
      <c r="E1291" s="470">
        <v>5273.16</v>
      </c>
      <c r="F1291" s="471"/>
      <c r="G1291" s="472">
        <v>-0.0093</v>
      </c>
      <c r="J1291" s="473" t="s">
        <v>1642</v>
      </c>
      <c r="K1291" s="406">
        <v>64.0</v>
      </c>
      <c r="L1291" s="474">
        <v>65.55</v>
      </c>
      <c r="M1291" s="474">
        <v>65.55</v>
      </c>
      <c r="N1291" s="474">
        <v>63.73</v>
      </c>
      <c r="O1291" s="474" t="s">
        <v>3828</v>
      </c>
      <c r="P1291" s="475">
        <v>-0.0085</v>
      </c>
      <c r="Q1291" s="56"/>
    </row>
    <row r="1292" ht="15.75" customHeight="1">
      <c r="A1292" s="403" t="s">
        <v>1643</v>
      </c>
      <c r="B1292" s="404">
        <v>5322.41</v>
      </c>
      <c r="C1292" s="470">
        <v>5322.41</v>
      </c>
      <c r="D1292" s="470">
        <v>5322.41</v>
      </c>
      <c r="E1292" s="470">
        <v>5322.41</v>
      </c>
      <c r="F1292" s="471"/>
      <c r="G1292" s="472">
        <v>-0.0154</v>
      </c>
      <c r="J1292" s="473" t="s">
        <v>1643</v>
      </c>
      <c r="K1292" s="406">
        <v>64.55</v>
      </c>
      <c r="L1292" s="474">
        <v>66.64</v>
      </c>
      <c r="M1292" s="474">
        <v>66.64</v>
      </c>
      <c r="N1292" s="474">
        <v>64.09</v>
      </c>
      <c r="O1292" s="474" t="s">
        <v>3829</v>
      </c>
      <c r="P1292" s="475">
        <v>-0.0153</v>
      </c>
      <c r="Q1292" s="56"/>
    </row>
    <row r="1293" ht="15.75" customHeight="1">
      <c r="A1293" s="403" t="s">
        <v>1644</v>
      </c>
      <c r="B1293" s="404">
        <v>5405.46</v>
      </c>
      <c r="C1293" s="470">
        <v>5405.46</v>
      </c>
      <c r="D1293" s="470">
        <v>5405.46</v>
      </c>
      <c r="E1293" s="470">
        <v>5405.46</v>
      </c>
      <c r="F1293" s="471"/>
      <c r="G1293" s="472">
        <v>-0.0043</v>
      </c>
      <c r="J1293" s="473" t="s">
        <v>1644</v>
      </c>
      <c r="K1293" s="406">
        <v>65.55</v>
      </c>
      <c r="L1293" s="474">
        <v>65.55</v>
      </c>
      <c r="M1293" s="474">
        <v>66.82</v>
      </c>
      <c r="N1293" s="474">
        <v>65.09</v>
      </c>
      <c r="O1293" s="474" t="s">
        <v>3830</v>
      </c>
      <c r="P1293" s="475">
        <v>-0.0014</v>
      </c>
      <c r="Q1293" s="56"/>
    </row>
    <row r="1294" ht="15.75" customHeight="1">
      <c r="A1294" s="403" t="s">
        <v>1645</v>
      </c>
      <c r="B1294" s="404">
        <v>5429.04</v>
      </c>
      <c r="C1294" s="470">
        <v>5429.04</v>
      </c>
      <c r="D1294" s="470">
        <v>5429.04</v>
      </c>
      <c r="E1294" s="470">
        <v>5429.04</v>
      </c>
      <c r="F1294" s="471"/>
      <c r="G1294" s="472">
        <v>0.0033</v>
      </c>
      <c r="J1294" s="473" t="s">
        <v>1645</v>
      </c>
      <c r="K1294" s="406">
        <v>65.64</v>
      </c>
      <c r="L1294" s="474">
        <v>65.18</v>
      </c>
      <c r="M1294" s="474">
        <v>67.27</v>
      </c>
      <c r="N1294" s="474">
        <v>65.18</v>
      </c>
      <c r="O1294" s="474" t="s">
        <v>3831</v>
      </c>
      <c r="P1294" s="475">
        <v>0.0098</v>
      </c>
      <c r="Q1294" s="56"/>
    </row>
    <row r="1295" ht="15.75" customHeight="1">
      <c r="A1295" s="403" t="s">
        <v>1646</v>
      </c>
      <c r="B1295" s="404">
        <v>5411.27</v>
      </c>
      <c r="C1295" s="470">
        <v>5411.27</v>
      </c>
      <c r="D1295" s="470">
        <v>5411.27</v>
      </c>
      <c r="E1295" s="470">
        <v>5411.27</v>
      </c>
      <c r="F1295" s="471"/>
      <c r="G1295" s="472">
        <v>-0.0041</v>
      </c>
      <c r="J1295" s="473" t="s">
        <v>1646</v>
      </c>
      <c r="K1295" s="406">
        <v>65.0</v>
      </c>
      <c r="L1295" s="474">
        <v>65.18</v>
      </c>
      <c r="M1295" s="474">
        <v>66.09</v>
      </c>
      <c r="N1295" s="474">
        <v>64.73</v>
      </c>
      <c r="O1295" s="474" t="s">
        <v>3832</v>
      </c>
      <c r="P1295" s="475">
        <v>0.0014</v>
      </c>
      <c r="Q1295" s="56"/>
    </row>
    <row r="1296" ht="15.75" customHeight="1">
      <c r="A1296" s="403" t="s">
        <v>1647</v>
      </c>
      <c r="B1296" s="404">
        <v>5433.78</v>
      </c>
      <c r="C1296" s="470">
        <v>5433.78</v>
      </c>
      <c r="D1296" s="470">
        <v>5433.78</v>
      </c>
      <c r="E1296" s="470">
        <v>5433.78</v>
      </c>
      <c r="F1296" s="471"/>
      <c r="G1296" s="472">
        <v>-0.016</v>
      </c>
      <c r="J1296" s="473" t="s">
        <v>1647</v>
      </c>
      <c r="K1296" s="406">
        <v>64.91</v>
      </c>
      <c r="L1296" s="474">
        <v>68.09</v>
      </c>
      <c r="M1296" s="474">
        <v>68.18</v>
      </c>
      <c r="N1296" s="474">
        <v>64.18</v>
      </c>
      <c r="O1296" s="474" t="s">
        <v>3833</v>
      </c>
      <c r="P1296" s="475">
        <v>-0.0467</v>
      </c>
      <c r="Q1296" s="56"/>
    </row>
    <row r="1297" ht="15.75" customHeight="1">
      <c r="A1297" s="403" t="s">
        <v>1648</v>
      </c>
      <c r="B1297" s="404">
        <v>5521.99</v>
      </c>
      <c r="C1297" s="470">
        <v>5521.99</v>
      </c>
      <c r="D1297" s="470">
        <v>5521.99</v>
      </c>
      <c r="E1297" s="470">
        <v>5521.99</v>
      </c>
      <c r="F1297" s="471"/>
      <c r="G1297" s="472">
        <v>0.0147</v>
      </c>
      <c r="J1297" s="473" t="s">
        <v>1648</v>
      </c>
      <c r="K1297" s="406">
        <v>68.09</v>
      </c>
      <c r="L1297" s="474">
        <v>67.0</v>
      </c>
      <c r="M1297" s="474">
        <v>69.0</v>
      </c>
      <c r="N1297" s="474">
        <v>66.36</v>
      </c>
      <c r="O1297" s="474" t="s">
        <v>3834</v>
      </c>
      <c r="P1297" s="475">
        <v>0.0275</v>
      </c>
      <c r="Q1297" s="56"/>
    </row>
    <row r="1298" ht="15.75" customHeight="1">
      <c r="A1298" s="403" t="s">
        <v>1649</v>
      </c>
      <c r="B1298" s="404">
        <v>5441.75</v>
      </c>
      <c r="C1298" s="470">
        <v>5441.75</v>
      </c>
      <c r="D1298" s="470">
        <v>5441.75</v>
      </c>
      <c r="E1298" s="470">
        <v>5441.75</v>
      </c>
      <c r="F1298" s="471"/>
      <c r="G1298" s="472">
        <v>0.0106</v>
      </c>
      <c r="J1298" s="473" t="s">
        <v>1649</v>
      </c>
      <c r="K1298" s="406">
        <v>66.27</v>
      </c>
      <c r="L1298" s="474">
        <v>65.45</v>
      </c>
      <c r="M1298" s="474">
        <v>67.0</v>
      </c>
      <c r="N1298" s="474">
        <v>65.36</v>
      </c>
      <c r="O1298" s="474" t="s">
        <v>3835</v>
      </c>
      <c r="P1298" s="475">
        <v>0.0139</v>
      </c>
      <c r="Q1298" s="56"/>
    </row>
    <row r="1299" ht="15.75" customHeight="1">
      <c r="A1299" s="403" t="s">
        <v>1650</v>
      </c>
      <c r="B1299" s="404">
        <v>5384.87</v>
      </c>
      <c r="C1299" s="470">
        <v>5384.87</v>
      </c>
      <c r="D1299" s="470">
        <v>5384.87</v>
      </c>
      <c r="E1299" s="470">
        <v>5384.87</v>
      </c>
      <c r="F1299" s="471"/>
      <c r="G1299" s="472">
        <v>0.0075</v>
      </c>
      <c r="J1299" s="473" t="s">
        <v>1650</v>
      </c>
      <c r="K1299" s="406">
        <v>65.36</v>
      </c>
      <c r="L1299" s="474">
        <v>64.36</v>
      </c>
      <c r="M1299" s="474">
        <v>67.0</v>
      </c>
      <c r="N1299" s="474">
        <v>63.73</v>
      </c>
      <c r="O1299" s="474" t="s">
        <v>3836</v>
      </c>
      <c r="P1299" s="475">
        <v>0.0241</v>
      </c>
      <c r="Q1299" s="56"/>
    </row>
    <row r="1300" ht="15.75" customHeight="1">
      <c r="A1300" s="403" t="s">
        <v>1651</v>
      </c>
      <c r="B1300" s="404">
        <v>5344.96</v>
      </c>
      <c r="C1300" s="470">
        <v>5344.96</v>
      </c>
      <c r="D1300" s="470">
        <v>5344.96</v>
      </c>
      <c r="E1300" s="470">
        <v>5344.96</v>
      </c>
      <c r="F1300" s="471"/>
      <c r="G1300" s="472">
        <v>7.0E-4</v>
      </c>
      <c r="J1300" s="473" t="s">
        <v>1651</v>
      </c>
      <c r="K1300" s="406">
        <v>63.82</v>
      </c>
      <c r="L1300" s="474">
        <v>63.64</v>
      </c>
      <c r="M1300" s="474">
        <v>64.91</v>
      </c>
      <c r="N1300" s="474">
        <v>62.73</v>
      </c>
      <c r="O1300" s="474" t="s">
        <v>3837</v>
      </c>
      <c r="P1300" s="475">
        <v>-0.0014</v>
      </c>
      <c r="Q1300" s="56"/>
    </row>
    <row r="1301" ht="15.75" customHeight="1">
      <c r="A1301" s="403" t="s">
        <v>1652</v>
      </c>
      <c r="B1301" s="404">
        <v>5341.29</v>
      </c>
      <c r="C1301" s="470">
        <v>5341.29</v>
      </c>
      <c r="D1301" s="470">
        <v>5341.29</v>
      </c>
      <c r="E1301" s="470">
        <v>5341.29</v>
      </c>
      <c r="F1301" s="471"/>
      <c r="G1301" s="472">
        <v>-0.0045</v>
      </c>
      <c r="J1301" s="473" t="s">
        <v>1652</v>
      </c>
      <c r="K1301" s="406">
        <v>63.91</v>
      </c>
      <c r="L1301" s="474">
        <v>64.82</v>
      </c>
      <c r="M1301" s="474">
        <v>65.18</v>
      </c>
      <c r="N1301" s="474">
        <v>63.55</v>
      </c>
      <c r="O1301" s="474" t="s">
        <v>3838</v>
      </c>
      <c r="P1301" s="475">
        <v>-0.0014</v>
      </c>
      <c r="Q1301" s="56"/>
    </row>
    <row r="1302" ht="15.75" customHeight="1">
      <c r="A1302" s="403" t="s">
        <v>1653</v>
      </c>
      <c r="B1302" s="404">
        <v>5365.22</v>
      </c>
      <c r="C1302" s="470">
        <v>5365.22</v>
      </c>
      <c r="D1302" s="470">
        <v>5365.22</v>
      </c>
      <c r="E1302" s="470">
        <v>5365.22</v>
      </c>
      <c r="F1302" s="471"/>
      <c r="G1302" s="472">
        <v>0.0073</v>
      </c>
      <c r="J1302" s="473" t="s">
        <v>1653</v>
      </c>
      <c r="K1302" s="406">
        <v>64.0</v>
      </c>
      <c r="L1302" s="474">
        <v>64.36</v>
      </c>
      <c r="M1302" s="474">
        <v>64.64</v>
      </c>
      <c r="N1302" s="474">
        <v>63.73</v>
      </c>
      <c r="O1302" s="474" t="s">
        <v>3839</v>
      </c>
      <c r="P1302" s="475">
        <v>-0.0127</v>
      </c>
      <c r="Q1302" s="56"/>
    </row>
    <row r="1303" ht="15.75" customHeight="1">
      <c r="A1303" s="403" t="s">
        <v>1654</v>
      </c>
      <c r="B1303" s="404">
        <v>5326.44</v>
      </c>
      <c r="C1303" s="470">
        <v>5326.44</v>
      </c>
      <c r="D1303" s="470">
        <v>5326.44</v>
      </c>
      <c r="E1303" s="470">
        <v>5326.44</v>
      </c>
      <c r="F1303" s="471"/>
      <c r="G1303" s="472">
        <v>6.0E-4</v>
      </c>
      <c r="J1303" s="473" t="s">
        <v>1654</v>
      </c>
      <c r="K1303" s="406">
        <v>64.82</v>
      </c>
      <c r="L1303" s="474">
        <v>64.45</v>
      </c>
      <c r="M1303" s="474">
        <v>65.18</v>
      </c>
      <c r="N1303" s="474">
        <v>64.0</v>
      </c>
      <c r="O1303" s="474" t="s">
        <v>3840</v>
      </c>
      <c r="P1303" s="475">
        <v>0.0185</v>
      </c>
      <c r="Q1303" s="56"/>
    </row>
    <row r="1304" ht="15.75" customHeight="1">
      <c r="A1304" s="403" t="s">
        <v>1655</v>
      </c>
      <c r="B1304" s="404">
        <v>5323.29</v>
      </c>
      <c r="C1304" s="470">
        <v>5323.29</v>
      </c>
      <c r="D1304" s="470">
        <v>5323.29</v>
      </c>
      <c r="E1304" s="470">
        <v>5323.29</v>
      </c>
      <c r="F1304" s="471"/>
      <c r="G1304" s="472">
        <v>-0.0081</v>
      </c>
      <c r="J1304" s="473" t="s">
        <v>1655</v>
      </c>
      <c r="K1304" s="406">
        <v>63.64</v>
      </c>
      <c r="L1304" s="474">
        <v>65.27</v>
      </c>
      <c r="M1304" s="474">
        <v>65.27</v>
      </c>
      <c r="N1304" s="474">
        <v>63.36</v>
      </c>
      <c r="O1304" s="474" t="s">
        <v>3841</v>
      </c>
      <c r="P1304" s="475">
        <v>-0.0112</v>
      </c>
      <c r="Q1304" s="56"/>
    </row>
    <row r="1305" ht="15.75" customHeight="1">
      <c r="A1305" s="403" t="s">
        <v>1656</v>
      </c>
      <c r="B1305" s="404">
        <v>5366.66</v>
      </c>
      <c r="C1305" s="470">
        <v>5366.66</v>
      </c>
      <c r="D1305" s="470">
        <v>5366.66</v>
      </c>
      <c r="E1305" s="470">
        <v>5366.66</v>
      </c>
      <c r="F1305" s="471"/>
      <c r="G1305" s="472">
        <v>-0.0059</v>
      </c>
      <c r="J1305" s="473" t="s">
        <v>1656</v>
      </c>
      <c r="K1305" s="406">
        <v>64.36</v>
      </c>
      <c r="L1305" s="474">
        <v>65.09</v>
      </c>
      <c r="M1305" s="474">
        <v>65.09</v>
      </c>
      <c r="N1305" s="474">
        <v>64.18</v>
      </c>
      <c r="O1305" s="474" t="s">
        <v>3842</v>
      </c>
      <c r="P1305" s="475">
        <v>-0.0112</v>
      </c>
      <c r="Q1305" s="56"/>
    </row>
    <row r="1306" ht="15.75" customHeight="1">
      <c r="A1306" s="403" t="s">
        <v>1657</v>
      </c>
      <c r="B1306" s="404">
        <v>5398.75</v>
      </c>
      <c r="C1306" s="470">
        <v>5398.75</v>
      </c>
      <c r="D1306" s="470">
        <v>5398.75</v>
      </c>
      <c r="E1306" s="470">
        <v>5398.75</v>
      </c>
      <c r="F1306" s="471"/>
      <c r="G1306" s="472">
        <v>0.0097</v>
      </c>
      <c r="J1306" s="473" t="s">
        <v>1657</v>
      </c>
      <c r="K1306" s="406">
        <v>65.09</v>
      </c>
      <c r="L1306" s="474">
        <v>65.27</v>
      </c>
      <c r="M1306" s="474">
        <v>65.82</v>
      </c>
      <c r="N1306" s="474">
        <v>63.82</v>
      </c>
      <c r="O1306" s="474" t="s">
        <v>3843</v>
      </c>
      <c r="P1306" s="475">
        <v>0.0084</v>
      </c>
      <c r="Q1306" s="56"/>
    </row>
    <row r="1307" ht="15.75" customHeight="1">
      <c r="A1307" s="403" t="s">
        <v>1658</v>
      </c>
      <c r="B1307" s="404">
        <v>5346.8</v>
      </c>
      <c r="C1307" s="470">
        <v>5346.8</v>
      </c>
      <c r="D1307" s="470">
        <v>5346.8</v>
      </c>
      <c r="E1307" s="470">
        <v>5346.8</v>
      </c>
      <c r="F1307" s="471"/>
      <c r="G1307" s="472">
        <v>0.0062</v>
      </c>
      <c r="J1307" s="473" t="s">
        <v>1658</v>
      </c>
      <c r="K1307" s="406">
        <v>64.55</v>
      </c>
      <c r="L1307" s="474">
        <v>62.91</v>
      </c>
      <c r="M1307" s="474">
        <v>66.09</v>
      </c>
      <c r="N1307" s="474">
        <v>62.91</v>
      </c>
      <c r="O1307" s="474" t="s">
        <v>3844</v>
      </c>
      <c r="P1307" s="475">
        <v>0.0231</v>
      </c>
      <c r="Q1307" s="56"/>
    </row>
    <row r="1308" ht="15.75" customHeight="1">
      <c r="A1308" s="403" t="s">
        <v>1659</v>
      </c>
      <c r="B1308" s="404">
        <v>5313.7</v>
      </c>
      <c r="C1308" s="470">
        <v>5313.7</v>
      </c>
      <c r="D1308" s="470">
        <v>5313.7</v>
      </c>
      <c r="E1308" s="470">
        <v>5313.7</v>
      </c>
      <c r="F1308" s="471"/>
      <c r="G1308" s="472">
        <v>-6.0E-4</v>
      </c>
      <c r="J1308" s="473" t="s">
        <v>1659</v>
      </c>
      <c r="K1308" s="406">
        <v>63.09</v>
      </c>
      <c r="L1308" s="474">
        <v>63.18</v>
      </c>
      <c r="M1308" s="474">
        <v>63.82</v>
      </c>
      <c r="N1308" s="474">
        <v>62.73</v>
      </c>
      <c r="O1308" s="474" t="s">
        <v>3845</v>
      </c>
      <c r="P1308" s="475">
        <v>-0.0086</v>
      </c>
      <c r="Q1308" s="56"/>
    </row>
    <row r="1309" ht="15.75" customHeight="1">
      <c r="A1309" s="403" t="s">
        <v>1660</v>
      </c>
      <c r="B1309" s="404">
        <v>5316.96</v>
      </c>
      <c r="C1309" s="470">
        <v>5316.96</v>
      </c>
      <c r="D1309" s="470">
        <v>5316.96</v>
      </c>
      <c r="E1309" s="470">
        <v>5316.96</v>
      </c>
      <c r="F1309" s="471"/>
      <c r="G1309" s="472">
        <v>-0.005</v>
      </c>
      <c r="J1309" s="473" t="s">
        <v>1660</v>
      </c>
      <c r="K1309" s="406">
        <v>63.64</v>
      </c>
      <c r="L1309" s="474">
        <v>63.64</v>
      </c>
      <c r="M1309" s="474">
        <v>64.55</v>
      </c>
      <c r="N1309" s="474">
        <v>63.36</v>
      </c>
      <c r="O1309" s="474" t="s">
        <v>3846</v>
      </c>
      <c r="P1309" s="475">
        <v>-0.0098</v>
      </c>
      <c r="Q1309" s="56"/>
    </row>
    <row r="1310" ht="15.75" customHeight="1">
      <c r="A1310" s="403" t="s">
        <v>1661</v>
      </c>
      <c r="B1310" s="404">
        <v>5343.87</v>
      </c>
      <c r="C1310" s="470">
        <v>5343.87</v>
      </c>
      <c r="D1310" s="470">
        <v>5343.87</v>
      </c>
      <c r="E1310" s="470">
        <v>5343.87</v>
      </c>
      <c r="F1310" s="471"/>
      <c r="G1310" s="472">
        <v>-0.0096</v>
      </c>
      <c r="J1310" s="473" t="s">
        <v>1661</v>
      </c>
      <c r="K1310" s="406">
        <v>64.27</v>
      </c>
      <c r="L1310" s="474">
        <v>64.45</v>
      </c>
      <c r="M1310" s="474">
        <v>64.91</v>
      </c>
      <c r="N1310" s="474">
        <v>64.18</v>
      </c>
      <c r="O1310" s="474" t="s">
        <v>3847</v>
      </c>
      <c r="P1310" s="475">
        <v>-0.0057</v>
      </c>
      <c r="Q1310" s="56"/>
    </row>
    <row r="1311" ht="15.75" customHeight="1">
      <c r="A1311" s="403" t="s">
        <v>1662</v>
      </c>
      <c r="B1311" s="404">
        <v>5395.75</v>
      </c>
      <c r="C1311" s="470">
        <v>5395.75</v>
      </c>
      <c r="D1311" s="470">
        <v>5395.75</v>
      </c>
      <c r="E1311" s="470">
        <v>5395.75</v>
      </c>
      <c r="F1311" s="471"/>
      <c r="G1311" s="472">
        <v>-0.0026</v>
      </c>
      <c r="J1311" s="473" t="s">
        <v>1662</v>
      </c>
      <c r="K1311" s="406">
        <v>64.64</v>
      </c>
      <c r="L1311" s="474">
        <v>65.91</v>
      </c>
      <c r="M1311" s="474">
        <v>65.91</v>
      </c>
      <c r="N1311" s="474">
        <v>64.09</v>
      </c>
      <c r="O1311" s="474" t="s">
        <v>3848</v>
      </c>
      <c r="P1311" s="475">
        <v>-0.0097</v>
      </c>
      <c r="Q1311" s="56"/>
    </row>
    <row r="1312" ht="15.75" customHeight="1">
      <c r="A1312" s="403" t="s">
        <v>1663</v>
      </c>
      <c r="B1312" s="404">
        <v>5409.69</v>
      </c>
      <c r="C1312" s="470">
        <v>5409.69</v>
      </c>
      <c r="D1312" s="470">
        <v>5409.69</v>
      </c>
      <c r="E1312" s="470">
        <v>5409.69</v>
      </c>
      <c r="F1312" s="471"/>
      <c r="G1312" s="472">
        <v>-0.0014</v>
      </c>
      <c r="J1312" s="473" t="s">
        <v>1663</v>
      </c>
      <c r="K1312" s="406">
        <v>65.27</v>
      </c>
      <c r="L1312" s="474">
        <v>64.73</v>
      </c>
      <c r="M1312" s="474">
        <v>65.91</v>
      </c>
      <c r="N1312" s="474">
        <v>64.09</v>
      </c>
      <c r="O1312" s="474" t="s">
        <v>3849</v>
      </c>
      <c r="P1312" s="475">
        <v>0.0028</v>
      </c>
      <c r="Q1312" s="56"/>
    </row>
    <row r="1313" ht="15.75" customHeight="1">
      <c r="A1313" s="403" t="s">
        <v>1664</v>
      </c>
      <c r="B1313" s="404">
        <v>5417.42</v>
      </c>
      <c r="C1313" s="470">
        <v>5417.42</v>
      </c>
      <c r="D1313" s="470">
        <v>5417.42</v>
      </c>
      <c r="E1313" s="470">
        <v>5417.42</v>
      </c>
      <c r="F1313" s="471"/>
      <c r="G1313" s="472">
        <v>-0.0072</v>
      </c>
      <c r="J1313" s="473" t="s">
        <v>1664</v>
      </c>
      <c r="K1313" s="406">
        <v>65.09</v>
      </c>
      <c r="L1313" s="474">
        <v>65.36</v>
      </c>
      <c r="M1313" s="474">
        <v>65.45</v>
      </c>
      <c r="N1313" s="474">
        <v>64.91</v>
      </c>
      <c r="O1313" s="474" t="s">
        <v>3850</v>
      </c>
      <c r="P1313" s="475">
        <v>-0.0041</v>
      </c>
      <c r="Q1313" s="56"/>
    </row>
    <row r="1314" ht="15.75" customHeight="1">
      <c r="A1314" s="403" t="s">
        <v>1665</v>
      </c>
      <c r="B1314" s="404">
        <v>5456.82</v>
      </c>
      <c r="C1314" s="470">
        <v>5456.82</v>
      </c>
      <c r="D1314" s="470">
        <v>5456.82</v>
      </c>
      <c r="E1314" s="470">
        <v>5456.82</v>
      </c>
      <c r="F1314" s="471"/>
      <c r="G1314" s="472">
        <v>0.005</v>
      </c>
      <c r="J1314" s="473" t="s">
        <v>1665</v>
      </c>
      <c r="K1314" s="406">
        <v>65.36</v>
      </c>
      <c r="L1314" s="474">
        <v>67.09</v>
      </c>
      <c r="M1314" s="474">
        <v>67.09</v>
      </c>
      <c r="N1314" s="474">
        <v>65.09</v>
      </c>
      <c r="O1314" s="474" t="s">
        <v>3851</v>
      </c>
      <c r="P1314" s="475">
        <v>-0.0029</v>
      </c>
      <c r="Q1314" s="56"/>
    </row>
    <row r="1315" ht="15.75" customHeight="1">
      <c r="A1315" s="403" t="s">
        <v>1666</v>
      </c>
      <c r="B1315" s="404">
        <v>5429.69</v>
      </c>
      <c r="C1315" s="470">
        <v>5429.69</v>
      </c>
      <c r="D1315" s="470">
        <v>5429.69</v>
      </c>
      <c r="E1315" s="470">
        <v>5429.69</v>
      </c>
      <c r="F1315" s="471"/>
      <c r="G1315" s="472">
        <v>0.0128</v>
      </c>
      <c r="J1315" s="473" t="s">
        <v>1666</v>
      </c>
      <c r="K1315" s="406">
        <v>65.55</v>
      </c>
      <c r="L1315" s="474">
        <v>65.36</v>
      </c>
      <c r="M1315" s="474">
        <v>65.73</v>
      </c>
      <c r="N1315" s="474">
        <v>65.0</v>
      </c>
      <c r="O1315" s="474" t="s">
        <v>3852</v>
      </c>
      <c r="P1315" s="475">
        <v>0.0029</v>
      </c>
      <c r="Q1315" s="56"/>
    </row>
    <row r="1316" ht="15.75" customHeight="1">
      <c r="A1316" s="403" t="s">
        <v>1667</v>
      </c>
      <c r="B1316" s="404">
        <v>5361.09</v>
      </c>
      <c r="C1316" s="470">
        <v>5361.09</v>
      </c>
      <c r="D1316" s="470">
        <v>5361.09</v>
      </c>
      <c r="E1316" s="470">
        <v>5361.09</v>
      </c>
      <c r="F1316" s="471"/>
      <c r="G1316" s="472">
        <v>-0.0057</v>
      </c>
      <c r="J1316" s="473" t="s">
        <v>1667</v>
      </c>
      <c r="K1316" s="406">
        <v>65.36</v>
      </c>
      <c r="L1316" s="474">
        <v>65.55</v>
      </c>
      <c r="M1316" s="474">
        <v>65.91</v>
      </c>
      <c r="N1316" s="474">
        <v>65.09</v>
      </c>
      <c r="O1316" s="474" t="s">
        <v>3853</v>
      </c>
      <c r="P1316" s="475">
        <v>-0.011</v>
      </c>
      <c r="Q1316" s="56"/>
    </row>
    <row r="1317" ht="15.75" customHeight="1">
      <c r="A1317" s="403" t="s">
        <v>1668</v>
      </c>
      <c r="B1317" s="404">
        <v>5391.89</v>
      </c>
      <c r="C1317" s="470">
        <v>5391.89</v>
      </c>
      <c r="D1317" s="470">
        <v>5391.89</v>
      </c>
      <c r="E1317" s="470">
        <v>5391.89</v>
      </c>
      <c r="F1317" s="471"/>
      <c r="G1317" s="472">
        <v>-0.004</v>
      </c>
      <c r="J1317" s="473" t="s">
        <v>1668</v>
      </c>
      <c r="K1317" s="406">
        <v>66.09</v>
      </c>
      <c r="L1317" s="474">
        <v>65.82</v>
      </c>
      <c r="M1317" s="474">
        <v>66.45</v>
      </c>
      <c r="N1317" s="474">
        <v>65.73</v>
      </c>
      <c r="O1317" s="474" t="s">
        <v>3854</v>
      </c>
      <c r="P1317" s="475">
        <v>0.0014</v>
      </c>
      <c r="Q1317" s="56"/>
    </row>
    <row r="1318" ht="15.75" customHeight="1">
      <c r="A1318" s="403" t="s">
        <v>1669</v>
      </c>
      <c r="B1318" s="404">
        <v>5413.28</v>
      </c>
      <c r="C1318" s="470">
        <v>5413.28</v>
      </c>
      <c r="D1318" s="470">
        <v>5413.28</v>
      </c>
      <c r="E1318" s="470">
        <v>5413.28</v>
      </c>
      <c r="F1318" s="471"/>
      <c r="G1318" s="472">
        <v>0.0042</v>
      </c>
      <c r="J1318" s="473" t="s">
        <v>1669</v>
      </c>
      <c r="K1318" s="406">
        <v>66.0</v>
      </c>
      <c r="L1318" s="474">
        <v>65.91</v>
      </c>
      <c r="M1318" s="474">
        <v>66.64</v>
      </c>
      <c r="N1318" s="474">
        <v>65.91</v>
      </c>
      <c r="O1318" s="474" t="s">
        <v>3855</v>
      </c>
      <c r="P1318" s="475">
        <v>0.0014</v>
      </c>
      <c r="Q1318" s="56"/>
    </row>
    <row r="1319" ht="15.75" customHeight="1">
      <c r="A1319" s="403" t="s">
        <v>1670</v>
      </c>
      <c r="B1319" s="404">
        <v>5390.7</v>
      </c>
      <c r="C1319" s="470">
        <v>5390.7</v>
      </c>
      <c r="D1319" s="470">
        <v>5390.7</v>
      </c>
      <c r="E1319" s="470">
        <v>5390.7</v>
      </c>
      <c r="F1319" s="471"/>
      <c r="G1319" s="472">
        <v>-0.0097</v>
      </c>
      <c r="J1319" s="473" t="s">
        <v>1670</v>
      </c>
      <c r="K1319" s="406">
        <v>65.91</v>
      </c>
      <c r="L1319" s="474">
        <v>68.55</v>
      </c>
      <c r="M1319" s="474">
        <v>68.55</v>
      </c>
      <c r="N1319" s="474">
        <v>65.55</v>
      </c>
      <c r="O1319" s="474" t="s">
        <v>3856</v>
      </c>
      <c r="P1319" s="475">
        <v>-0.0136</v>
      </c>
      <c r="Q1319" s="56"/>
    </row>
    <row r="1320" ht="15.75" customHeight="1">
      <c r="A1320" s="403" t="s">
        <v>1671</v>
      </c>
      <c r="B1320" s="404">
        <v>5443.3</v>
      </c>
      <c r="C1320" s="470">
        <v>5443.3</v>
      </c>
      <c r="D1320" s="470">
        <v>5443.3</v>
      </c>
      <c r="E1320" s="470">
        <v>5443.3</v>
      </c>
      <c r="F1320" s="471"/>
      <c r="G1320" s="472">
        <v>-0.0124</v>
      </c>
      <c r="J1320" s="473" t="s">
        <v>1671</v>
      </c>
      <c r="K1320" s="406">
        <v>66.82</v>
      </c>
      <c r="L1320" s="474">
        <v>67.45</v>
      </c>
      <c r="M1320" s="474">
        <v>68.0</v>
      </c>
      <c r="N1320" s="474">
        <v>66.55</v>
      </c>
      <c r="O1320" s="474" t="s">
        <v>3857</v>
      </c>
      <c r="P1320" s="475">
        <v>-0.008</v>
      </c>
      <c r="Q1320" s="56"/>
    </row>
    <row r="1321" ht="15.75" customHeight="1">
      <c r="A1321" s="403" t="s">
        <v>1672</v>
      </c>
      <c r="B1321" s="404">
        <v>5511.76</v>
      </c>
      <c r="C1321" s="470">
        <v>5511.76</v>
      </c>
      <c r="D1321" s="470">
        <v>5511.76</v>
      </c>
      <c r="E1321" s="470">
        <v>5511.76</v>
      </c>
      <c r="F1321" s="471"/>
      <c r="G1321" s="472">
        <v>-0.0067</v>
      </c>
      <c r="J1321" s="473" t="s">
        <v>1672</v>
      </c>
      <c r="K1321" s="406">
        <v>67.36</v>
      </c>
      <c r="L1321" s="474">
        <v>67.27</v>
      </c>
      <c r="M1321" s="474">
        <v>68.0</v>
      </c>
      <c r="N1321" s="474">
        <v>67.09</v>
      </c>
      <c r="O1321" s="474" t="s">
        <v>3780</v>
      </c>
      <c r="P1321" s="475">
        <v>0.0027</v>
      </c>
      <c r="Q1321" s="56"/>
    </row>
    <row r="1322" ht="15.75" customHeight="1">
      <c r="A1322" s="403" t="s">
        <v>1673</v>
      </c>
      <c r="B1322" s="404">
        <v>5548.89</v>
      </c>
      <c r="C1322" s="470">
        <v>5548.89</v>
      </c>
      <c r="D1322" s="470">
        <v>5548.89</v>
      </c>
      <c r="E1322" s="470">
        <v>5548.89</v>
      </c>
      <c r="F1322" s="471"/>
      <c r="G1322" s="472">
        <v>-0.0016</v>
      </c>
      <c r="J1322" s="473" t="s">
        <v>1673</v>
      </c>
      <c r="K1322" s="406">
        <v>67.18</v>
      </c>
      <c r="L1322" s="474">
        <v>67.82</v>
      </c>
      <c r="M1322" s="474">
        <v>67.82</v>
      </c>
      <c r="N1322" s="474">
        <v>67.0</v>
      </c>
      <c r="O1322" s="474" t="s">
        <v>3858</v>
      </c>
      <c r="P1322" s="475">
        <v>-0.0094</v>
      </c>
      <c r="Q1322" s="56"/>
    </row>
    <row r="1323" ht="15.75" customHeight="1">
      <c r="A1323" s="403" t="s">
        <v>1674</v>
      </c>
      <c r="B1323" s="404">
        <v>5557.57</v>
      </c>
      <c r="C1323" s="470">
        <v>5557.57</v>
      </c>
      <c r="D1323" s="470">
        <v>5557.57</v>
      </c>
      <c r="E1323" s="470">
        <v>5557.57</v>
      </c>
      <c r="F1323" s="471"/>
      <c r="G1323" s="472">
        <v>-2.0E-4</v>
      </c>
      <c r="J1323" s="473" t="s">
        <v>1674</v>
      </c>
      <c r="K1323" s="406">
        <v>67.82</v>
      </c>
      <c r="L1323" s="474">
        <v>68.18</v>
      </c>
      <c r="M1323" s="474">
        <v>69.18</v>
      </c>
      <c r="N1323" s="474">
        <v>67.45</v>
      </c>
      <c r="O1323" s="474" t="s">
        <v>2896</v>
      </c>
      <c r="P1323" s="475">
        <v>-0.0158</v>
      </c>
      <c r="Q1323" s="56"/>
    </row>
    <row r="1324" ht="15.75" customHeight="1">
      <c r="A1324" s="403" t="s">
        <v>1675</v>
      </c>
      <c r="B1324" s="404">
        <v>5558.66</v>
      </c>
      <c r="C1324" s="470">
        <v>5558.66</v>
      </c>
      <c r="D1324" s="470">
        <v>5558.66</v>
      </c>
      <c r="E1324" s="470">
        <v>5558.66</v>
      </c>
      <c r="F1324" s="471"/>
      <c r="G1324" s="472">
        <v>-0.0051</v>
      </c>
      <c r="J1324" s="473" t="s">
        <v>1675</v>
      </c>
      <c r="K1324" s="406">
        <v>68.91</v>
      </c>
      <c r="L1324" s="474">
        <v>70.0</v>
      </c>
      <c r="M1324" s="474">
        <v>70.91</v>
      </c>
      <c r="N1324" s="474">
        <v>68.36</v>
      </c>
      <c r="O1324" s="474" t="s">
        <v>3859</v>
      </c>
      <c r="P1324" s="475">
        <v>-0.0168</v>
      </c>
      <c r="Q1324" s="56"/>
    </row>
    <row r="1325" ht="15.75" customHeight="1">
      <c r="A1325" s="403" t="s">
        <v>1676</v>
      </c>
      <c r="B1325" s="404">
        <v>5587.21</v>
      </c>
      <c r="C1325" s="470">
        <v>5587.21</v>
      </c>
      <c r="D1325" s="470">
        <v>5587.21</v>
      </c>
      <c r="E1325" s="470">
        <v>5587.21</v>
      </c>
      <c r="F1325" s="471"/>
      <c r="G1325" s="472">
        <v>-0.0071</v>
      </c>
      <c r="J1325" s="473" t="s">
        <v>1676</v>
      </c>
      <c r="K1325" s="406">
        <v>70.09</v>
      </c>
      <c r="L1325" s="474">
        <v>69.09</v>
      </c>
      <c r="M1325" s="474">
        <v>71.91</v>
      </c>
      <c r="N1325" s="474">
        <v>68.09</v>
      </c>
      <c r="O1325" s="474" t="s">
        <v>3860</v>
      </c>
      <c r="P1325" s="475">
        <v>0.0376</v>
      </c>
      <c r="Q1325" s="56"/>
    </row>
    <row r="1326" ht="15.75" customHeight="1">
      <c r="A1326" s="403" t="s">
        <v>1677</v>
      </c>
      <c r="B1326" s="404">
        <v>5627.33</v>
      </c>
      <c r="C1326" s="470">
        <v>5627.33</v>
      </c>
      <c r="D1326" s="470">
        <v>5627.33</v>
      </c>
      <c r="E1326" s="470">
        <v>5627.33</v>
      </c>
      <c r="F1326" s="471"/>
      <c r="G1326" s="472">
        <v>-0.0027</v>
      </c>
      <c r="J1326" s="473" t="s">
        <v>1677</v>
      </c>
      <c r="K1326" s="406">
        <v>67.55</v>
      </c>
      <c r="L1326" s="474">
        <v>67.73</v>
      </c>
      <c r="M1326" s="474">
        <v>68.91</v>
      </c>
      <c r="N1326" s="474">
        <v>66.91</v>
      </c>
      <c r="O1326" s="474" t="s">
        <v>3861</v>
      </c>
      <c r="P1326" s="475">
        <v>0.0042</v>
      </c>
      <c r="Q1326" s="56"/>
    </row>
    <row r="1327" ht="15.75" customHeight="1">
      <c r="A1327" s="403" t="s">
        <v>1678</v>
      </c>
      <c r="B1327" s="404">
        <v>5642.46</v>
      </c>
      <c r="C1327" s="470">
        <v>5642.46</v>
      </c>
      <c r="D1327" s="470">
        <v>5642.46</v>
      </c>
      <c r="E1327" s="470">
        <v>5642.46</v>
      </c>
      <c r="F1327" s="471"/>
      <c r="G1327" s="472">
        <v>-0.0072</v>
      </c>
      <c r="J1327" s="473" t="s">
        <v>1678</v>
      </c>
      <c r="K1327" s="406">
        <v>67.27</v>
      </c>
      <c r="L1327" s="474">
        <v>68.18</v>
      </c>
      <c r="M1327" s="474">
        <v>68.18</v>
      </c>
      <c r="N1327" s="474">
        <v>67.27</v>
      </c>
      <c r="O1327" s="474" t="s">
        <v>3862</v>
      </c>
      <c r="P1327" s="475">
        <v>-0.0133</v>
      </c>
      <c r="Q1327" s="56"/>
    </row>
    <row r="1328" ht="15.75" customHeight="1">
      <c r="A1328" s="403" t="s">
        <v>1679</v>
      </c>
      <c r="B1328" s="404">
        <v>5683.53</v>
      </c>
      <c r="C1328" s="470">
        <v>5683.53</v>
      </c>
      <c r="D1328" s="470">
        <v>5683.53</v>
      </c>
      <c r="E1328" s="470">
        <v>5683.53</v>
      </c>
      <c r="F1328" s="471"/>
      <c r="G1328" s="472">
        <v>-0.0019</v>
      </c>
      <c r="J1328" s="473" t="s">
        <v>1679</v>
      </c>
      <c r="K1328" s="406">
        <v>68.18</v>
      </c>
      <c r="L1328" s="474">
        <v>68.27</v>
      </c>
      <c r="M1328" s="474">
        <v>68.82</v>
      </c>
      <c r="N1328" s="474">
        <v>68.0</v>
      </c>
      <c r="O1328" s="474" t="s">
        <v>3863</v>
      </c>
      <c r="P1328" s="475">
        <v>-0.0013</v>
      </c>
      <c r="Q1328" s="56"/>
    </row>
    <row r="1329" ht="15.75" customHeight="1">
      <c r="A1329" s="403" t="s">
        <v>1680</v>
      </c>
      <c r="B1329" s="404">
        <v>5694.27</v>
      </c>
      <c r="C1329" s="470">
        <v>5694.27</v>
      </c>
      <c r="D1329" s="470">
        <v>5694.27</v>
      </c>
      <c r="E1329" s="470">
        <v>5694.27</v>
      </c>
      <c r="F1329" s="471"/>
      <c r="G1329" s="472">
        <v>-8.0E-4</v>
      </c>
      <c r="J1329" s="473" t="s">
        <v>1680</v>
      </c>
      <c r="K1329" s="406">
        <v>68.27</v>
      </c>
      <c r="L1329" s="474">
        <v>68.18</v>
      </c>
      <c r="M1329" s="474">
        <v>69.09</v>
      </c>
      <c r="N1329" s="474">
        <v>67.73</v>
      </c>
      <c r="O1329" s="474" t="s">
        <v>3765</v>
      </c>
      <c r="P1329" s="475">
        <v>0.008</v>
      </c>
      <c r="Q1329" s="56"/>
    </row>
    <row r="1330" ht="15.75" customHeight="1">
      <c r="A1330" s="403" t="s">
        <v>1681</v>
      </c>
      <c r="B1330" s="404">
        <v>5698.68</v>
      </c>
      <c r="C1330" s="470">
        <v>5698.68</v>
      </c>
      <c r="D1330" s="470">
        <v>5698.68</v>
      </c>
      <c r="E1330" s="470">
        <v>5698.68</v>
      </c>
      <c r="F1330" s="471"/>
      <c r="G1330" s="472">
        <v>-0.0071</v>
      </c>
      <c r="J1330" s="473" t="s">
        <v>1681</v>
      </c>
      <c r="K1330" s="406">
        <v>67.73</v>
      </c>
      <c r="L1330" s="474">
        <v>70.55</v>
      </c>
      <c r="M1330" s="474">
        <v>70.55</v>
      </c>
      <c r="N1330" s="474">
        <v>67.64</v>
      </c>
      <c r="O1330" s="474" t="s">
        <v>3864</v>
      </c>
      <c r="P1330" s="475">
        <v>-0.0299</v>
      </c>
      <c r="Q1330" s="56"/>
    </row>
    <row r="1331" ht="15.75" customHeight="1">
      <c r="A1331" s="403" t="s">
        <v>1682</v>
      </c>
      <c r="B1331" s="404">
        <v>5739.22</v>
      </c>
      <c r="C1331" s="470">
        <v>5739.22</v>
      </c>
      <c r="D1331" s="470">
        <v>5739.22</v>
      </c>
      <c r="E1331" s="470">
        <v>5739.22</v>
      </c>
      <c r="F1331" s="471"/>
      <c r="G1331" s="472">
        <v>-0.0128</v>
      </c>
      <c r="J1331" s="473" t="s">
        <v>1682</v>
      </c>
      <c r="K1331" s="406">
        <v>69.82</v>
      </c>
      <c r="L1331" s="474">
        <v>70.27</v>
      </c>
      <c r="M1331" s="474">
        <v>70.82</v>
      </c>
      <c r="N1331" s="474">
        <v>69.36</v>
      </c>
      <c r="O1331" s="474" t="s">
        <v>3865</v>
      </c>
      <c r="P1331" s="475">
        <v>-0.0051</v>
      </c>
      <c r="Q1331" s="56"/>
    </row>
    <row r="1332" ht="15.75" customHeight="1">
      <c r="A1332" s="403" t="s">
        <v>1683</v>
      </c>
      <c r="B1332" s="404">
        <v>5813.79</v>
      </c>
      <c r="C1332" s="470">
        <v>5813.79</v>
      </c>
      <c r="D1332" s="470">
        <v>5813.79</v>
      </c>
      <c r="E1332" s="470">
        <v>5813.79</v>
      </c>
      <c r="F1332" s="471"/>
      <c r="G1332" s="472">
        <v>0.002</v>
      </c>
      <c r="J1332" s="473" t="s">
        <v>1683</v>
      </c>
      <c r="K1332" s="406">
        <v>70.18</v>
      </c>
      <c r="L1332" s="474">
        <v>69.91</v>
      </c>
      <c r="M1332" s="474">
        <v>71.27</v>
      </c>
      <c r="N1332" s="474">
        <v>69.55</v>
      </c>
      <c r="O1332" s="474" t="s">
        <v>3866</v>
      </c>
      <c r="P1332" s="475">
        <v>0.0105</v>
      </c>
      <c r="Q1332" s="56"/>
    </row>
    <row r="1333" ht="15.75" customHeight="1">
      <c r="A1333" s="403" t="s">
        <v>1684</v>
      </c>
      <c r="B1333" s="404">
        <v>5802.02</v>
      </c>
      <c r="C1333" s="470">
        <v>5802.02</v>
      </c>
      <c r="D1333" s="470">
        <v>5802.02</v>
      </c>
      <c r="E1333" s="470">
        <v>5802.02</v>
      </c>
      <c r="F1333" s="471"/>
      <c r="G1333" s="472">
        <v>0.0043</v>
      </c>
      <c r="J1333" s="473" t="s">
        <v>1684</v>
      </c>
      <c r="K1333" s="406">
        <v>69.45</v>
      </c>
      <c r="L1333" s="474">
        <v>69.55</v>
      </c>
      <c r="M1333" s="474">
        <v>69.64</v>
      </c>
      <c r="N1333" s="474">
        <v>69.0</v>
      </c>
      <c r="O1333" s="474" t="s">
        <v>3867</v>
      </c>
      <c r="P1333" s="475">
        <v>0.0026</v>
      </c>
      <c r="Q1333" s="56"/>
    </row>
    <row r="1334" ht="15.75" customHeight="1">
      <c r="A1334" s="403" t="s">
        <v>1685</v>
      </c>
      <c r="B1334" s="404">
        <v>5777.35</v>
      </c>
      <c r="C1334" s="470">
        <v>5777.35</v>
      </c>
      <c r="D1334" s="470">
        <v>5777.35</v>
      </c>
      <c r="E1334" s="470">
        <v>5777.35</v>
      </c>
      <c r="F1334" s="471"/>
      <c r="G1334" s="472">
        <v>-0.005</v>
      </c>
      <c r="J1334" s="473" t="s">
        <v>1685</v>
      </c>
      <c r="K1334" s="406">
        <v>69.27</v>
      </c>
      <c r="L1334" s="474">
        <v>68.18</v>
      </c>
      <c r="M1334" s="474">
        <v>69.55</v>
      </c>
      <c r="N1334" s="474">
        <v>68.18</v>
      </c>
      <c r="O1334" s="474" t="s">
        <v>3868</v>
      </c>
      <c r="P1334" s="475">
        <v>0.0105</v>
      </c>
      <c r="Q1334" s="56"/>
    </row>
    <row r="1335" ht="15.75" customHeight="1">
      <c r="A1335" s="403" t="s">
        <v>1686</v>
      </c>
      <c r="B1335" s="404">
        <v>5806.13</v>
      </c>
      <c r="C1335" s="470">
        <v>5806.13</v>
      </c>
      <c r="D1335" s="470">
        <v>5806.13</v>
      </c>
      <c r="E1335" s="470">
        <v>5806.13</v>
      </c>
      <c r="F1335" s="471"/>
      <c r="G1335" s="472">
        <v>-0.0012</v>
      </c>
      <c r="J1335" s="473" t="s">
        <v>1686</v>
      </c>
      <c r="K1335" s="406">
        <v>68.55</v>
      </c>
      <c r="L1335" s="474">
        <v>67.27</v>
      </c>
      <c r="M1335" s="474">
        <v>68.64</v>
      </c>
      <c r="N1335" s="474">
        <v>67.27</v>
      </c>
      <c r="O1335" s="474" t="s">
        <v>3869</v>
      </c>
      <c r="P1335" s="475">
        <v>0.0135</v>
      </c>
      <c r="Q1335" s="56"/>
    </row>
    <row r="1336" ht="15.75" customHeight="1">
      <c r="A1336" s="403" t="s">
        <v>1687</v>
      </c>
      <c r="B1336" s="404">
        <v>5813.28</v>
      </c>
      <c r="C1336" s="470">
        <v>5813.28</v>
      </c>
      <c r="D1336" s="470">
        <v>5813.28</v>
      </c>
      <c r="E1336" s="470">
        <v>5813.28</v>
      </c>
      <c r="F1336" s="471"/>
      <c r="G1336" s="472">
        <v>-0.0052</v>
      </c>
      <c r="J1336" s="473" t="s">
        <v>1687</v>
      </c>
      <c r="K1336" s="406">
        <v>67.64</v>
      </c>
      <c r="L1336" s="474">
        <v>67.27</v>
      </c>
      <c r="M1336" s="474">
        <v>67.82</v>
      </c>
      <c r="N1336" s="474">
        <v>67.18</v>
      </c>
      <c r="O1336" s="474" t="s">
        <v>3870</v>
      </c>
      <c r="P1336" s="475">
        <v>0.0055</v>
      </c>
      <c r="Q1336" s="56"/>
    </row>
    <row r="1337" ht="15.75" customHeight="1">
      <c r="A1337" s="403" t="s">
        <v>1688</v>
      </c>
      <c r="B1337" s="404">
        <v>5843.46</v>
      </c>
      <c r="C1337" s="470">
        <v>5843.46</v>
      </c>
      <c r="D1337" s="470">
        <v>5843.46</v>
      </c>
      <c r="E1337" s="470">
        <v>5843.46</v>
      </c>
      <c r="F1337" s="471"/>
      <c r="G1337" s="472">
        <v>0.0035</v>
      </c>
      <c r="J1337" s="473" t="s">
        <v>1688</v>
      </c>
      <c r="K1337" s="406">
        <v>67.27</v>
      </c>
      <c r="L1337" s="474">
        <v>68.0</v>
      </c>
      <c r="M1337" s="474">
        <v>68.0</v>
      </c>
      <c r="N1337" s="474">
        <v>67.27</v>
      </c>
      <c r="O1337" s="474" t="s">
        <v>3871</v>
      </c>
      <c r="P1337" s="475">
        <v>-0.0027</v>
      </c>
      <c r="Q1337" s="56"/>
    </row>
    <row r="1338" ht="15.75" customHeight="1">
      <c r="A1338" s="403" t="s">
        <v>1689</v>
      </c>
      <c r="B1338" s="404">
        <v>5822.99</v>
      </c>
      <c r="C1338" s="470">
        <v>5822.99</v>
      </c>
      <c r="D1338" s="470">
        <v>5822.99</v>
      </c>
      <c r="E1338" s="470">
        <v>5822.99</v>
      </c>
      <c r="F1338" s="471"/>
      <c r="G1338" s="472">
        <v>0.0078</v>
      </c>
      <c r="J1338" s="473" t="s">
        <v>1689</v>
      </c>
      <c r="K1338" s="406">
        <v>67.45</v>
      </c>
      <c r="L1338" s="474">
        <v>67.91</v>
      </c>
      <c r="M1338" s="474">
        <v>68.18</v>
      </c>
      <c r="N1338" s="474">
        <v>67.36</v>
      </c>
      <c r="O1338" s="474" t="s">
        <v>3872</v>
      </c>
      <c r="P1338" s="475">
        <v>-0.0055</v>
      </c>
      <c r="Q1338" s="56"/>
    </row>
    <row r="1339" ht="15.75" customHeight="1">
      <c r="A1339" s="403" t="s">
        <v>1690</v>
      </c>
      <c r="B1339" s="404">
        <v>5777.95</v>
      </c>
      <c r="C1339" s="470">
        <v>5777.95</v>
      </c>
      <c r="D1339" s="470">
        <v>5777.95</v>
      </c>
      <c r="E1339" s="470">
        <v>5777.95</v>
      </c>
      <c r="F1339" s="471"/>
      <c r="G1339" s="472">
        <v>-0.0012</v>
      </c>
      <c r="J1339" s="473" t="s">
        <v>1690</v>
      </c>
      <c r="K1339" s="406">
        <v>67.82</v>
      </c>
      <c r="L1339" s="474">
        <v>69.09</v>
      </c>
      <c r="M1339" s="474">
        <v>70.45</v>
      </c>
      <c r="N1339" s="474">
        <v>67.73</v>
      </c>
      <c r="O1339" s="474" t="s">
        <v>3873</v>
      </c>
      <c r="P1339" s="475">
        <v>-0.0158</v>
      </c>
      <c r="Q1339" s="56"/>
    </row>
    <row r="1340" ht="15.75" customHeight="1">
      <c r="A1340" s="403" t="s">
        <v>1691</v>
      </c>
      <c r="B1340" s="404">
        <v>5784.67</v>
      </c>
      <c r="C1340" s="470">
        <v>5784.67</v>
      </c>
      <c r="D1340" s="470">
        <v>5784.67</v>
      </c>
      <c r="E1340" s="470">
        <v>5784.67</v>
      </c>
      <c r="F1340" s="471"/>
      <c r="G1340" s="472">
        <v>0.0019</v>
      </c>
      <c r="J1340" s="473" t="s">
        <v>1691</v>
      </c>
      <c r="K1340" s="406">
        <v>68.91</v>
      </c>
      <c r="L1340" s="474">
        <v>69.0</v>
      </c>
      <c r="M1340" s="474">
        <v>69.09</v>
      </c>
      <c r="N1340" s="474">
        <v>68.27</v>
      </c>
      <c r="O1340" s="474" t="s">
        <v>3874</v>
      </c>
      <c r="P1340" s="475">
        <v>-0.0013</v>
      </c>
      <c r="Q1340" s="56"/>
    </row>
    <row r="1341" ht="15.75" customHeight="1">
      <c r="A1341" s="403" t="s">
        <v>1692</v>
      </c>
      <c r="B1341" s="404">
        <v>5773.6</v>
      </c>
      <c r="C1341" s="470">
        <v>5773.6</v>
      </c>
      <c r="D1341" s="470">
        <v>5773.6</v>
      </c>
      <c r="E1341" s="470">
        <v>5773.6</v>
      </c>
      <c r="F1341" s="471"/>
      <c r="G1341" s="472">
        <v>-0.0068</v>
      </c>
      <c r="J1341" s="473" t="s">
        <v>1692</v>
      </c>
      <c r="K1341" s="406">
        <v>69.0</v>
      </c>
      <c r="L1341" s="474">
        <v>69.91</v>
      </c>
      <c r="M1341" s="474">
        <v>69.91</v>
      </c>
      <c r="N1341" s="474">
        <v>68.64</v>
      </c>
      <c r="O1341" s="474" t="s">
        <v>3875</v>
      </c>
      <c r="P1341" s="475">
        <v>-0.0065</v>
      </c>
      <c r="Q1341" s="56"/>
    </row>
    <row r="1342" ht="15.75" customHeight="1">
      <c r="A1342" s="403" t="s">
        <v>1693</v>
      </c>
      <c r="B1342" s="404">
        <v>5813.13</v>
      </c>
      <c r="C1342" s="470">
        <v>5813.13</v>
      </c>
      <c r="D1342" s="470">
        <v>5813.13</v>
      </c>
      <c r="E1342" s="470">
        <v>5813.13</v>
      </c>
      <c r="F1342" s="471"/>
      <c r="G1342" s="472">
        <v>-0.0035</v>
      </c>
      <c r="J1342" s="473" t="s">
        <v>1693</v>
      </c>
      <c r="K1342" s="406">
        <v>69.45</v>
      </c>
      <c r="L1342" s="474">
        <v>69.55</v>
      </c>
      <c r="M1342" s="474">
        <v>70.09</v>
      </c>
      <c r="N1342" s="474">
        <v>68.64</v>
      </c>
      <c r="O1342" s="474" t="s">
        <v>3876</v>
      </c>
      <c r="P1342" s="475">
        <v>-0.004</v>
      </c>
      <c r="Q1342" s="56"/>
    </row>
    <row r="1343" ht="15.75" customHeight="1">
      <c r="A1343" s="403" t="s">
        <v>1694</v>
      </c>
      <c r="B1343" s="404">
        <v>5833.26</v>
      </c>
      <c r="C1343" s="470">
        <v>5833.26</v>
      </c>
      <c r="D1343" s="470">
        <v>5833.26</v>
      </c>
      <c r="E1343" s="470">
        <v>5833.26</v>
      </c>
      <c r="F1343" s="471"/>
      <c r="G1343" s="472">
        <v>-0.0045</v>
      </c>
      <c r="J1343" s="473" t="s">
        <v>1694</v>
      </c>
      <c r="K1343" s="406">
        <v>69.73</v>
      </c>
      <c r="L1343" s="474">
        <v>70.55</v>
      </c>
      <c r="M1343" s="474">
        <v>70.55</v>
      </c>
      <c r="N1343" s="474">
        <v>69.55</v>
      </c>
      <c r="O1343" s="474" t="s">
        <v>3877</v>
      </c>
      <c r="P1343" s="475">
        <v>0.0</v>
      </c>
      <c r="Q1343" s="56"/>
    </row>
    <row r="1344" ht="15.75" customHeight="1">
      <c r="A1344" s="403" t="s">
        <v>1695</v>
      </c>
      <c r="B1344" s="404">
        <v>5859.6</v>
      </c>
      <c r="C1344" s="470">
        <v>5859.6</v>
      </c>
      <c r="D1344" s="470">
        <v>5859.6</v>
      </c>
      <c r="E1344" s="470">
        <v>5859.6</v>
      </c>
      <c r="F1344" s="471"/>
      <c r="G1344" s="472">
        <v>-0.0034</v>
      </c>
      <c r="J1344" s="473" t="s">
        <v>1695</v>
      </c>
      <c r="K1344" s="406">
        <v>69.73</v>
      </c>
      <c r="L1344" s="474">
        <v>70.0</v>
      </c>
      <c r="M1344" s="474">
        <v>70.91</v>
      </c>
      <c r="N1344" s="474">
        <v>69.18</v>
      </c>
      <c r="O1344" s="474" t="s">
        <v>3878</v>
      </c>
      <c r="P1344" s="475">
        <v>0.0093</v>
      </c>
      <c r="Q1344" s="56"/>
    </row>
    <row r="1345" ht="15.75" customHeight="1">
      <c r="A1345" s="403" t="s">
        <v>1696</v>
      </c>
      <c r="B1345" s="404">
        <v>5879.41</v>
      </c>
      <c r="C1345" s="470">
        <v>5879.41</v>
      </c>
      <c r="D1345" s="470">
        <v>5879.41</v>
      </c>
      <c r="E1345" s="470">
        <v>5879.41</v>
      </c>
      <c r="F1345" s="471"/>
      <c r="G1345" s="472">
        <v>0.0024</v>
      </c>
      <c r="J1345" s="473" t="s">
        <v>1696</v>
      </c>
      <c r="K1345" s="406">
        <v>69.09</v>
      </c>
      <c r="L1345" s="474">
        <v>68.82</v>
      </c>
      <c r="M1345" s="474">
        <v>69.73</v>
      </c>
      <c r="N1345" s="474">
        <v>68.64</v>
      </c>
      <c r="O1345" s="474" t="s">
        <v>3879</v>
      </c>
      <c r="P1345" s="475">
        <v>-0.0013</v>
      </c>
      <c r="Q1345" s="56"/>
    </row>
    <row r="1346" ht="15.75" customHeight="1">
      <c r="A1346" s="403" t="s">
        <v>1697</v>
      </c>
      <c r="B1346" s="404">
        <v>5865.38</v>
      </c>
      <c r="C1346" s="470">
        <v>5865.38</v>
      </c>
      <c r="D1346" s="470">
        <v>5865.38</v>
      </c>
      <c r="E1346" s="470">
        <v>5865.38</v>
      </c>
      <c r="F1346" s="471"/>
      <c r="G1346" s="472">
        <v>0.0041</v>
      </c>
      <c r="J1346" s="473" t="s">
        <v>1697</v>
      </c>
      <c r="K1346" s="406">
        <v>69.18</v>
      </c>
      <c r="L1346" s="474">
        <v>68.55</v>
      </c>
      <c r="M1346" s="474">
        <v>69.45</v>
      </c>
      <c r="N1346" s="474">
        <v>68.55</v>
      </c>
      <c r="O1346" s="474" t="s">
        <v>3880</v>
      </c>
      <c r="P1346" s="475">
        <v>0.0092</v>
      </c>
      <c r="Q1346" s="56"/>
    </row>
    <row r="1347" ht="15.75" customHeight="1">
      <c r="A1347" s="403" t="s">
        <v>1698</v>
      </c>
      <c r="B1347" s="404">
        <v>5841.19</v>
      </c>
      <c r="C1347" s="470">
        <v>5841.19</v>
      </c>
      <c r="D1347" s="470">
        <v>5841.19</v>
      </c>
      <c r="E1347" s="470">
        <v>5841.19</v>
      </c>
      <c r="F1347" s="471"/>
      <c r="G1347" s="472">
        <v>0.0083</v>
      </c>
      <c r="J1347" s="473" t="s">
        <v>1698</v>
      </c>
      <c r="K1347" s="406">
        <v>68.55</v>
      </c>
      <c r="L1347" s="474">
        <v>67.82</v>
      </c>
      <c r="M1347" s="474">
        <v>69.64</v>
      </c>
      <c r="N1347" s="474">
        <v>67.73</v>
      </c>
      <c r="O1347" s="474" t="s">
        <v>3875</v>
      </c>
      <c r="P1347" s="475">
        <v>0.0015</v>
      </c>
      <c r="Q1347" s="56"/>
    </row>
    <row r="1348" ht="15.75" customHeight="1">
      <c r="A1348" s="403" t="s">
        <v>1699</v>
      </c>
      <c r="B1348" s="404">
        <v>5793.05</v>
      </c>
      <c r="C1348" s="470">
        <v>5793.05</v>
      </c>
      <c r="D1348" s="470">
        <v>5793.05</v>
      </c>
      <c r="E1348" s="470">
        <v>5793.05</v>
      </c>
      <c r="F1348" s="471"/>
      <c r="G1348" s="472">
        <v>5.0E-4</v>
      </c>
      <c r="J1348" s="473" t="s">
        <v>1699</v>
      </c>
      <c r="K1348" s="406">
        <v>68.45</v>
      </c>
      <c r="L1348" s="474">
        <v>68.45</v>
      </c>
      <c r="M1348" s="474">
        <v>68.91</v>
      </c>
      <c r="N1348" s="474">
        <v>67.64</v>
      </c>
      <c r="O1348" s="474" t="s">
        <v>3582</v>
      </c>
      <c r="P1348" s="475">
        <v>0.0</v>
      </c>
      <c r="Q1348" s="56"/>
    </row>
    <row r="1349" ht="15.75" customHeight="1">
      <c r="A1349" s="403" t="s">
        <v>1700</v>
      </c>
      <c r="B1349" s="404">
        <v>5790.28</v>
      </c>
      <c r="C1349" s="470">
        <v>5790.28</v>
      </c>
      <c r="D1349" s="470">
        <v>5790.28</v>
      </c>
      <c r="E1349" s="470">
        <v>5790.28</v>
      </c>
      <c r="F1349" s="471"/>
      <c r="G1349" s="472">
        <v>-0.0064</v>
      </c>
      <c r="J1349" s="473" t="s">
        <v>1700</v>
      </c>
      <c r="K1349" s="406">
        <v>68.45</v>
      </c>
      <c r="L1349" s="474">
        <v>67.27</v>
      </c>
      <c r="M1349" s="474">
        <v>69.0</v>
      </c>
      <c r="N1349" s="474">
        <v>66.36</v>
      </c>
      <c r="O1349" s="474" t="s">
        <v>3881</v>
      </c>
      <c r="P1349" s="475">
        <v>0.0162</v>
      </c>
      <c r="Q1349" s="56"/>
    </row>
    <row r="1350" ht="15.75" customHeight="1">
      <c r="A1350" s="403" t="s">
        <v>1701</v>
      </c>
      <c r="B1350" s="404">
        <v>5827.51</v>
      </c>
      <c r="C1350" s="470">
        <v>5827.51</v>
      </c>
      <c r="D1350" s="470">
        <v>5827.51</v>
      </c>
      <c r="E1350" s="470">
        <v>5827.51</v>
      </c>
      <c r="F1350" s="471"/>
      <c r="G1350" s="472">
        <v>0.014</v>
      </c>
      <c r="J1350" s="473" t="s">
        <v>1701</v>
      </c>
      <c r="K1350" s="406">
        <v>67.36</v>
      </c>
      <c r="L1350" s="474">
        <v>65.73</v>
      </c>
      <c r="M1350" s="474">
        <v>67.64</v>
      </c>
      <c r="N1350" s="474">
        <v>65.64</v>
      </c>
      <c r="O1350" s="474" t="s">
        <v>3882</v>
      </c>
      <c r="P1350" s="475">
        <v>0.0206</v>
      </c>
      <c r="Q1350" s="56"/>
    </row>
    <row r="1351" ht="15.75" customHeight="1">
      <c r="A1351" s="403" t="s">
        <v>1702</v>
      </c>
      <c r="B1351" s="404">
        <v>5747.14</v>
      </c>
      <c r="C1351" s="470">
        <v>5747.14</v>
      </c>
      <c r="D1351" s="470">
        <v>5747.14</v>
      </c>
      <c r="E1351" s="470">
        <v>5747.14</v>
      </c>
      <c r="F1351" s="471"/>
      <c r="G1351" s="472">
        <v>0.0267</v>
      </c>
      <c r="J1351" s="473" t="s">
        <v>1702</v>
      </c>
      <c r="K1351" s="406">
        <v>66.0</v>
      </c>
      <c r="L1351" s="474">
        <v>67.09</v>
      </c>
      <c r="M1351" s="474">
        <v>67.18</v>
      </c>
      <c r="N1351" s="474">
        <v>65.73</v>
      </c>
      <c r="O1351" s="474" t="s">
        <v>3248</v>
      </c>
      <c r="P1351" s="475">
        <v>-0.0096</v>
      </c>
      <c r="Q1351" s="56"/>
    </row>
    <row r="1352" ht="15.75" customHeight="1">
      <c r="A1352" s="403" t="s">
        <v>1703</v>
      </c>
      <c r="B1352" s="404">
        <v>5597.44</v>
      </c>
      <c r="C1352" s="470">
        <v>5597.44</v>
      </c>
      <c r="D1352" s="470">
        <v>5597.44</v>
      </c>
      <c r="E1352" s="470">
        <v>5597.44</v>
      </c>
      <c r="F1352" s="471"/>
      <c r="G1352" s="472">
        <v>0.0198</v>
      </c>
      <c r="J1352" s="473" t="s">
        <v>1703</v>
      </c>
      <c r="K1352" s="406">
        <v>66.64</v>
      </c>
      <c r="L1352" s="474">
        <v>66.0</v>
      </c>
      <c r="M1352" s="474">
        <v>67.27</v>
      </c>
      <c r="N1352" s="474">
        <v>65.45</v>
      </c>
      <c r="O1352" s="474" t="s">
        <v>3883</v>
      </c>
      <c r="P1352" s="475">
        <v>0.0182</v>
      </c>
      <c r="Q1352" s="56"/>
    </row>
    <row r="1353" ht="15.75" customHeight="1">
      <c r="A1353" s="403" t="s">
        <v>1704</v>
      </c>
      <c r="B1353" s="404">
        <v>5488.86</v>
      </c>
      <c r="C1353" s="470">
        <v>5488.86</v>
      </c>
      <c r="D1353" s="470">
        <v>5488.86</v>
      </c>
      <c r="E1353" s="470">
        <v>5488.86</v>
      </c>
      <c r="F1353" s="471"/>
      <c r="G1353" s="472">
        <v>-5.0E-4</v>
      </c>
      <c r="J1353" s="473" t="s">
        <v>1704</v>
      </c>
      <c r="K1353" s="406">
        <v>65.45</v>
      </c>
      <c r="L1353" s="474">
        <v>65.82</v>
      </c>
      <c r="M1353" s="474">
        <v>66.09</v>
      </c>
      <c r="N1353" s="474">
        <v>65.0</v>
      </c>
      <c r="O1353" s="474" t="s">
        <v>3884</v>
      </c>
      <c r="P1353" s="475">
        <v>-0.0097</v>
      </c>
      <c r="Q1353" s="56"/>
    </row>
    <row r="1354" ht="15.75" customHeight="1">
      <c r="A1354" s="403" t="s">
        <v>1705</v>
      </c>
      <c r="B1354" s="404">
        <v>5491.79</v>
      </c>
      <c r="C1354" s="470">
        <v>5491.79</v>
      </c>
      <c r="D1354" s="470">
        <v>5491.79</v>
      </c>
      <c r="E1354" s="470">
        <v>5491.79</v>
      </c>
      <c r="F1354" s="471"/>
      <c r="G1354" s="472">
        <v>-0.0141</v>
      </c>
      <c r="J1354" s="473" t="s">
        <v>1705</v>
      </c>
      <c r="K1354" s="406">
        <v>66.09</v>
      </c>
      <c r="L1354" s="474">
        <v>64.0</v>
      </c>
      <c r="M1354" s="474">
        <v>66.36</v>
      </c>
      <c r="N1354" s="474">
        <v>63.64</v>
      </c>
      <c r="O1354" s="474" t="s">
        <v>3885</v>
      </c>
      <c r="P1354" s="475">
        <v>0.0269</v>
      </c>
      <c r="Q1354" s="56"/>
    </row>
    <row r="1355" ht="15.75" customHeight="1">
      <c r="A1355" s="403" t="s">
        <v>1706</v>
      </c>
      <c r="B1355" s="404">
        <v>5570.18</v>
      </c>
      <c r="C1355" s="470">
        <v>5570.18</v>
      </c>
      <c r="D1355" s="470">
        <v>5570.18</v>
      </c>
      <c r="E1355" s="470">
        <v>5570.18</v>
      </c>
      <c r="F1355" s="471"/>
      <c r="G1355" s="472">
        <v>-0.0019</v>
      </c>
      <c r="J1355" s="473" t="s">
        <v>1706</v>
      </c>
      <c r="K1355" s="406">
        <v>64.36</v>
      </c>
      <c r="L1355" s="474">
        <v>64.55</v>
      </c>
      <c r="M1355" s="474">
        <v>65.09</v>
      </c>
      <c r="N1355" s="474">
        <v>64.18</v>
      </c>
      <c r="O1355" s="474" t="s">
        <v>3886</v>
      </c>
      <c r="P1355" s="475">
        <v>0.0014</v>
      </c>
      <c r="Q1355" s="56"/>
    </row>
    <row r="1356" ht="15.75" customHeight="1">
      <c r="A1356" s="403" t="s">
        <v>1707</v>
      </c>
      <c r="B1356" s="404">
        <v>5580.58</v>
      </c>
      <c r="C1356" s="470">
        <v>5580.58</v>
      </c>
      <c r="D1356" s="470">
        <v>5580.58</v>
      </c>
      <c r="E1356" s="470">
        <v>5580.58</v>
      </c>
      <c r="F1356" s="471"/>
      <c r="G1356" s="472">
        <v>0.0015</v>
      </c>
      <c r="J1356" s="473" t="s">
        <v>1707</v>
      </c>
      <c r="K1356" s="406">
        <v>64.27</v>
      </c>
      <c r="L1356" s="474">
        <v>65.27</v>
      </c>
      <c r="M1356" s="474">
        <v>65.36</v>
      </c>
      <c r="N1356" s="474">
        <v>63.82</v>
      </c>
      <c r="O1356" s="474" t="s">
        <v>3887</v>
      </c>
      <c r="P1356" s="475">
        <v>0.0028</v>
      </c>
      <c r="Q1356" s="56"/>
    </row>
    <row r="1357" ht="15.75" customHeight="1">
      <c r="A1357" s="403" t="s">
        <v>1708</v>
      </c>
      <c r="B1357" s="404">
        <v>5572.05</v>
      </c>
      <c r="C1357" s="470">
        <v>5572.05</v>
      </c>
      <c r="D1357" s="470">
        <v>5572.05</v>
      </c>
      <c r="E1357" s="470">
        <v>5572.05</v>
      </c>
      <c r="F1357" s="471"/>
      <c r="G1357" s="472">
        <v>-0.0136</v>
      </c>
      <c r="J1357" s="473" t="s">
        <v>1708</v>
      </c>
      <c r="K1357" s="406">
        <v>64.09</v>
      </c>
      <c r="L1357" s="474">
        <v>64.55</v>
      </c>
      <c r="M1357" s="474">
        <v>64.64</v>
      </c>
      <c r="N1357" s="474">
        <v>63.64</v>
      </c>
      <c r="O1357" s="474" t="s">
        <v>3888</v>
      </c>
      <c r="P1357" s="475">
        <v>-0.0071</v>
      </c>
      <c r="Q1357" s="56"/>
    </row>
    <row r="1358" ht="15.75" customHeight="1">
      <c r="A1358" s="403" t="s">
        <v>1709</v>
      </c>
      <c r="B1358" s="404">
        <v>5648.9</v>
      </c>
      <c r="C1358" s="470">
        <v>5648.9</v>
      </c>
      <c r="D1358" s="470">
        <v>5648.9</v>
      </c>
      <c r="E1358" s="470">
        <v>5648.9</v>
      </c>
      <c r="F1358" s="471"/>
      <c r="G1358" s="472">
        <v>-0.0026</v>
      </c>
      <c r="J1358" s="473" t="s">
        <v>1709</v>
      </c>
      <c r="K1358" s="406">
        <v>64.55</v>
      </c>
      <c r="L1358" s="474">
        <v>64.09</v>
      </c>
      <c r="M1358" s="474">
        <v>66.27</v>
      </c>
      <c r="N1358" s="474">
        <v>63.82</v>
      </c>
      <c r="O1358" s="474" t="s">
        <v>3889</v>
      </c>
      <c r="P1358" s="475">
        <v>0.0</v>
      </c>
      <c r="Q1358" s="56"/>
    </row>
    <row r="1359" ht="15.75" customHeight="1">
      <c r="A1359" s="403" t="s">
        <v>1710</v>
      </c>
      <c r="B1359" s="404">
        <v>5663.76</v>
      </c>
      <c r="C1359" s="470">
        <v>5663.76</v>
      </c>
      <c r="D1359" s="470">
        <v>5663.76</v>
      </c>
      <c r="E1359" s="470">
        <v>5663.76</v>
      </c>
      <c r="F1359" s="471"/>
      <c r="G1359" s="472">
        <v>-0.0101</v>
      </c>
      <c r="J1359" s="473" t="s">
        <v>1710</v>
      </c>
      <c r="K1359" s="406">
        <v>64.55</v>
      </c>
      <c r="L1359" s="474">
        <v>64.73</v>
      </c>
      <c r="M1359" s="474">
        <v>64.91</v>
      </c>
      <c r="N1359" s="474">
        <v>64.36</v>
      </c>
      <c r="O1359" s="474" t="s">
        <v>3890</v>
      </c>
      <c r="P1359" s="475">
        <v>-0.0124</v>
      </c>
      <c r="Q1359" s="56"/>
    </row>
    <row r="1360" ht="15.75" customHeight="1">
      <c r="A1360" s="403" t="s">
        <v>1711</v>
      </c>
      <c r="B1360" s="404">
        <v>5721.69</v>
      </c>
      <c r="C1360" s="470">
        <v>5721.69</v>
      </c>
      <c r="D1360" s="470">
        <v>5721.69</v>
      </c>
      <c r="E1360" s="470">
        <v>5721.69</v>
      </c>
      <c r="F1360" s="471"/>
      <c r="G1360" s="472">
        <v>2.0E-4</v>
      </c>
      <c r="J1360" s="473" t="s">
        <v>1711</v>
      </c>
      <c r="K1360" s="406">
        <v>65.36</v>
      </c>
      <c r="L1360" s="474">
        <v>64.82</v>
      </c>
      <c r="M1360" s="474">
        <v>65.64</v>
      </c>
      <c r="N1360" s="474">
        <v>64.82</v>
      </c>
      <c r="O1360" s="474" t="s">
        <v>3406</v>
      </c>
      <c r="P1360" s="475">
        <v>0.0069</v>
      </c>
      <c r="Q1360" s="56"/>
    </row>
    <row r="1361" ht="15.75" customHeight="1">
      <c r="A1361" s="403" t="s">
        <v>1712</v>
      </c>
      <c r="B1361" s="404">
        <v>5720.59</v>
      </c>
      <c r="C1361" s="470">
        <v>5720.59</v>
      </c>
      <c r="D1361" s="470">
        <v>5720.59</v>
      </c>
      <c r="E1361" s="470">
        <v>5720.59</v>
      </c>
      <c r="F1361" s="471"/>
      <c r="G1361" s="472">
        <v>0.0152</v>
      </c>
      <c r="J1361" s="473" t="s">
        <v>1712</v>
      </c>
      <c r="K1361" s="406">
        <v>64.91</v>
      </c>
      <c r="L1361" s="474">
        <v>66.0</v>
      </c>
      <c r="M1361" s="474">
        <v>66.09</v>
      </c>
      <c r="N1361" s="474">
        <v>64.55</v>
      </c>
      <c r="O1361" s="474" t="s">
        <v>3891</v>
      </c>
      <c r="P1361" s="475">
        <v>0.0028</v>
      </c>
      <c r="Q1361" s="56"/>
    </row>
    <row r="1362" ht="15.75" customHeight="1">
      <c r="A1362" s="403" t="s">
        <v>1713</v>
      </c>
      <c r="B1362" s="404">
        <v>5635.05</v>
      </c>
      <c r="C1362" s="470">
        <v>5635.05</v>
      </c>
      <c r="D1362" s="470">
        <v>5635.05</v>
      </c>
      <c r="E1362" s="470">
        <v>5635.05</v>
      </c>
      <c r="F1362" s="471"/>
      <c r="G1362" s="472">
        <v>0.002</v>
      </c>
      <c r="J1362" s="473" t="s">
        <v>1713</v>
      </c>
      <c r="K1362" s="406">
        <v>64.73</v>
      </c>
      <c r="L1362" s="474">
        <v>64.55</v>
      </c>
      <c r="M1362" s="474">
        <v>66.18</v>
      </c>
      <c r="N1362" s="474">
        <v>64.27</v>
      </c>
      <c r="O1362" s="474" t="s">
        <v>3732</v>
      </c>
      <c r="P1362" s="475">
        <v>0.0043</v>
      </c>
      <c r="Q1362" s="56"/>
    </row>
    <row r="1363" ht="15.75" customHeight="1">
      <c r="A1363" s="403" t="s">
        <v>1714</v>
      </c>
      <c r="B1363" s="404">
        <v>5623.64</v>
      </c>
      <c r="C1363" s="470">
        <v>5623.64</v>
      </c>
      <c r="D1363" s="470">
        <v>5623.64</v>
      </c>
      <c r="E1363" s="470">
        <v>5623.64</v>
      </c>
      <c r="F1363" s="471"/>
      <c r="G1363" s="472">
        <v>-0.0144</v>
      </c>
      <c r="J1363" s="473" t="s">
        <v>1714</v>
      </c>
      <c r="K1363" s="406">
        <v>64.45</v>
      </c>
      <c r="L1363" s="474">
        <v>64.55</v>
      </c>
      <c r="M1363" s="474">
        <v>64.64</v>
      </c>
      <c r="N1363" s="474">
        <v>64.18</v>
      </c>
      <c r="O1363" s="474" t="s">
        <v>3892</v>
      </c>
      <c r="P1363" s="475">
        <v>-0.0098</v>
      </c>
      <c r="Q1363" s="56"/>
    </row>
    <row r="1364" ht="15.75" customHeight="1">
      <c r="A1364" s="403" t="s">
        <v>1715</v>
      </c>
      <c r="B1364" s="404">
        <v>5705.57</v>
      </c>
      <c r="C1364" s="470">
        <v>5705.57</v>
      </c>
      <c r="D1364" s="470">
        <v>5705.57</v>
      </c>
      <c r="E1364" s="470">
        <v>5705.57</v>
      </c>
      <c r="F1364" s="471"/>
      <c r="G1364" s="472">
        <v>-0.0117</v>
      </c>
      <c r="J1364" s="473" t="s">
        <v>1715</v>
      </c>
      <c r="K1364" s="406">
        <v>65.09</v>
      </c>
      <c r="L1364" s="474">
        <v>65.0</v>
      </c>
      <c r="M1364" s="474">
        <v>65.82</v>
      </c>
      <c r="N1364" s="474">
        <v>64.55</v>
      </c>
      <c r="O1364" s="474" t="s">
        <v>3893</v>
      </c>
      <c r="P1364" s="475">
        <v>-0.0041</v>
      </c>
      <c r="Q1364" s="56"/>
    </row>
    <row r="1365" ht="15.75" customHeight="1">
      <c r="A1365" s="403" t="s">
        <v>1716</v>
      </c>
      <c r="B1365" s="404">
        <v>5773.36</v>
      </c>
      <c r="C1365" s="470">
        <v>5773.36</v>
      </c>
      <c r="D1365" s="470">
        <v>5773.36</v>
      </c>
      <c r="E1365" s="470">
        <v>5773.36</v>
      </c>
      <c r="F1365" s="471"/>
      <c r="G1365" s="472">
        <v>-0.0094</v>
      </c>
      <c r="J1365" s="473" t="s">
        <v>1716</v>
      </c>
      <c r="K1365" s="406">
        <v>65.36</v>
      </c>
      <c r="L1365" s="474">
        <v>65.45</v>
      </c>
      <c r="M1365" s="474">
        <v>65.45</v>
      </c>
      <c r="N1365" s="474">
        <v>65.09</v>
      </c>
      <c r="O1365" s="474" t="s">
        <v>3894</v>
      </c>
      <c r="P1365" s="475">
        <v>-0.0014</v>
      </c>
      <c r="Q1365" s="56"/>
    </row>
    <row r="1366" ht="15.75" customHeight="1">
      <c r="A1366" s="403" t="s">
        <v>1717</v>
      </c>
      <c r="B1366" s="404">
        <v>5827.98</v>
      </c>
      <c r="C1366" s="470">
        <v>5827.98</v>
      </c>
      <c r="D1366" s="470">
        <v>5827.98</v>
      </c>
      <c r="E1366" s="470">
        <v>5827.98</v>
      </c>
      <c r="F1366" s="471"/>
      <c r="G1366" s="472">
        <v>0.001</v>
      </c>
      <c r="J1366" s="473" t="s">
        <v>1717</v>
      </c>
      <c r="K1366" s="406">
        <v>65.45</v>
      </c>
      <c r="L1366" s="474">
        <v>65.55</v>
      </c>
      <c r="M1366" s="474">
        <v>66.09</v>
      </c>
      <c r="N1366" s="474">
        <v>65.36</v>
      </c>
      <c r="O1366" s="474" t="s">
        <v>3895</v>
      </c>
      <c r="P1366" s="475">
        <v>-0.007</v>
      </c>
      <c r="Q1366" s="56"/>
    </row>
    <row r="1367" ht="15.75" customHeight="1">
      <c r="A1367" s="403" t="s">
        <v>1718</v>
      </c>
      <c r="B1367" s="404">
        <v>5822.18</v>
      </c>
      <c r="C1367" s="470">
        <v>5822.18</v>
      </c>
      <c r="D1367" s="470">
        <v>5822.18</v>
      </c>
      <c r="E1367" s="470">
        <v>5822.18</v>
      </c>
      <c r="F1367" s="471"/>
      <c r="G1367" s="472">
        <v>-0.0044</v>
      </c>
      <c r="J1367" s="473" t="s">
        <v>1718</v>
      </c>
      <c r="K1367" s="406">
        <v>65.91</v>
      </c>
      <c r="L1367" s="474">
        <v>66.82</v>
      </c>
      <c r="M1367" s="474">
        <v>66.82</v>
      </c>
      <c r="N1367" s="474">
        <v>65.64</v>
      </c>
      <c r="O1367" s="474" t="s">
        <v>3896</v>
      </c>
      <c r="P1367" s="475">
        <v>-0.0041</v>
      </c>
      <c r="Q1367" s="56"/>
    </row>
    <row r="1368" ht="15.75" customHeight="1">
      <c r="A1368" s="403" t="s">
        <v>1719</v>
      </c>
      <c r="B1368" s="404">
        <v>5847.81</v>
      </c>
      <c r="C1368" s="470">
        <v>5847.81</v>
      </c>
      <c r="D1368" s="470">
        <v>5847.81</v>
      </c>
      <c r="E1368" s="470">
        <v>5847.81</v>
      </c>
      <c r="F1368" s="471"/>
      <c r="G1368" s="472">
        <v>0.0021</v>
      </c>
      <c r="J1368" s="473" t="s">
        <v>1719</v>
      </c>
      <c r="K1368" s="406">
        <v>66.18</v>
      </c>
      <c r="L1368" s="474">
        <v>66.36</v>
      </c>
      <c r="M1368" s="474">
        <v>66.82</v>
      </c>
      <c r="N1368" s="474">
        <v>65.09</v>
      </c>
      <c r="O1368" s="474" t="s">
        <v>3897</v>
      </c>
      <c r="P1368" s="475">
        <v>-0.0014</v>
      </c>
      <c r="Q1368" s="56"/>
    </row>
    <row r="1369" ht="15.75" customHeight="1">
      <c r="A1369" s="403" t="s">
        <v>1720</v>
      </c>
      <c r="B1369" s="404">
        <v>5835.33</v>
      </c>
      <c r="C1369" s="470">
        <v>5835.33</v>
      </c>
      <c r="D1369" s="470">
        <v>5835.33</v>
      </c>
      <c r="E1369" s="470">
        <v>5835.33</v>
      </c>
      <c r="F1369" s="471"/>
      <c r="G1369" s="472">
        <v>-0.0082</v>
      </c>
      <c r="J1369" s="473" t="s">
        <v>1720</v>
      </c>
      <c r="K1369" s="406">
        <v>66.27</v>
      </c>
      <c r="L1369" s="474">
        <v>66.18</v>
      </c>
      <c r="M1369" s="474">
        <v>67.18</v>
      </c>
      <c r="N1369" s="474">
        <v>65.27</v>
      </c>
      <c r="O1369" s="474" t="s">
        <v>3898</v>
      </c>
      <c r="P1369" s="475">
        <v>0.0</v>
      </c>
      <c r="Q1369" s="56"/>
    </row>
    <row r="1370" ht="15.75" customHeight="1">
      <c r="A1370" s="403" t="s">
        <v>1721</v>
      </c>
      <c r="B1370" s="404">
        <v>5883.38</v>
      </c>
      <c r="C1370" s="470">
        <v>5883.38</v>
      </c>
      <c r="D1370" s="470">
        <v>5883.38</v>
      </c>
      <c r="E1370" s="470">
        <v>5883.38</v>
      </c>
      <c r="F1370" s="471"/>
      <c r="G1370" s="472">
        <v>0.0021</v>
      </c>
      <c r="J1370" s="473" t="s">
        <v>1721</v>
      </c>
      <c r="K1370" s="406">
        <v>66.27</v>
      </c>
      <c r="L1370" s="474">
        <v>64.36</v>
      </c>
      <c r="M1370" s="474">
        <v>67.27</v>
      </c>
      <c r="N1370" s="474">
        <v>64.36</v>
      </c>
      <c r="O1370" s="474" t="s">
        <v>3899</v>
      </c>
      <c r="P1370" s="475">
        <v>0.0195</v>
      </c>
      <c r="Q1370" s="56"/>
    </row>
    <row r="1371" ht="15.75" customHeight="1">
      <c r="A1371" s="403" t="s">
        <v>1722</v>
      </c>
      <c r="B1371" s="404">
        <v>5870.83</v>
      </c>
      <c r="C1371" s="470">
        <v>5870.83</v>
      </c>
      <c r="D1371" s="470">
        <v>5870.83</v>
      </c>
      <c r="E1371" s="470">
        <v>5870.83</v>
      </c>
      <c r="F1371" s="471"/>
      <c r="G1371" s="472">
        <v>0.0114</v>
      </c>
      <c r="J1371" s="473" t="s">
        <v>1722</v>
      </c>
      <c r="K1371" s="406">
        <v>65.0</v>
      </c>
      <c r="L1371" s="474">
        <v>64.55</v>
      </c>
      <c r="M1371" s="474">
        <v>65.27</v>
      </c>
      <c r="N1371" s="474">
        <v>64.36</v>
      </c>
      <c r="O1371" s="474" t="s">
        <v>3900</v>
      </c>
      <c r="P1371" s="475">
        <v>0.0085</v>
      </c>
      <c r="Q1371" s="56"/>
    </row>
    <row r="1372" ht="15.75" customHeight="1">
      <c r="A1372" s="403" t="s">
        <v>1723</v>
      </c>
      <c r="B1372" s="404">
        <v>5804.94</v>
      </c>
      <c r="C1372" s="470">
        <v>5804.94</v>
      </c>
      <c r="D1372" s="470">
        <v>5804.94</v>
      </c>
      <c r="E1372" s="470">
        <v>5804.94</v>
      </c>
      <c r="F1372" s="471"/>
      <c r="G1372" s="472">
        <v>0.0011</v>
      </c>
      <c r="J1372" s="473" t="s">
        <v>1723</v>
      </c>
      <c r="K1372" s="406">
        <v>64.45</v>
      </c>
      <c r="L1372" s="474">
        <v>63.82</v>
      </c>
      <c r="M1372" s="474">
        <v>64.64</v>
      </c>
      <c r="N1372" s="474">
        <v>63.82</v>
      </c>
      <c r="O1372" s="474" t="s">
        <v>3901</v>
      </c>
      <c r="P1372" s="475">
        <v>0.0056</v>
      </c>
      <c r="Q1372" s="56"/>
    </row>
    <row r="1373" ht="15.75" customHeight="1">
      <c r="A1373" s="403" t="s">
        <v>1724</v>
      </c>
      <c r="B1373" s="404">
        <v>5798.42</v>
      </c>
      <c r="C1373" s="470">
        <v>5798.42</v>
      </c>
      <c r="D1373" s="470">
        <v>5798.42</v>
      </c>
      <c r="E1373" s="470">
        <v>5798.42</v>
      </c>
      <c r="F1373" s="471"/>
      <c r="G1373" s="472">
        <v>0.0041</v>
      </c>
      <c r="J1373" s="473" t="s">
        <v>1724</v>
      </c>
      <c r="K1373" s="406">
        <v>64.09</v>
      </c>
      <c r="L1373" s="474">
        <v>64.82</v>
      </c>
      <c r="M1373" s="474">
        <v>64.82</v>
      </c>
      <c r="N1373" s="474">
        <v>63.45</v>
      </c>
      <c r="O1373" s="474" t="s">
        <v>3902</v>
      </c>
      <c r="P1373" s="475">
        <v>-0.0014</v>
      </c>
      <c r="Q1373" s="56"/>
    </row>
    <row r="1374" ht="15.75" customHeight="1">
      <c r="A1374" s="403" t="s">
        <v>1725</v>
      </c>
      <c r="B1374" s="404">
        <v>5774.57</v>
      </c>
      <c r="C1374" s="470">
        <v>5774.57</v>
      </c>
      <c r="D1374" s="470">
        <v>5774.57</v>
      </c>
      <c r="E1374" s="470">
        <v>5774.57</v>
      </c>
      <c r="F1374" s="471"/>
      <c r="G1374" s="472">
        <v>-0.0099</v>
      </c>
      <c r="J1374" s="473" t="s">
        <v>1725</v>
      </c>
      <c r="K1374" s="406">
        <v>64.18</v>
      </c>
      <c r="L1374" s="474">
        <v>64.36</v>
      </c>
      <c r="M1374" s="474">
        <v>64.36</v>
      </c>
      <c r="N1374" s="474">
        <v>63.73</v>
      </c>
      <c r="O1374" s="474" t="s">
        <v>3903</v>
      </c>
      <c r="P1374" s="475">
        <v>-0.0042</v>
      </c>
      <c r="Q1374" s="56"/>
    </row>
    <row r="1375" ht="15.75" customHeight="1">
      <c r="A1375" s="403" t="s">
        <v>1726</v>
      </c>
      <c r="B1375" s="404">
        <v>5832.12</v>
      </c>
      <c r="C1375" s="470">
        <v>5832.12</v>
      </c>
      <c r="D1375" s="470">
        <v>5832.12</v>
      </c>
      <c r="E1375" s="470">
        <v>5832.12</v>
      </c>
      <c r="F1375" s="471"/>
      <c r="G1375" s="472">
        <v>-0.0127</v>
      </c>
      <c r="J1375" s="473" t="s">
        <v>1726</v>
      </c>
      <c r="K1375" s="406">
        <v>64.45</v>
      </c>
      <c r="L1375" s="474">
        <v>65.82</v>
      </c>
      <c r="M1375" s="474">
        <v>65.82</v>
      </c>
      <c r="N1375" s="474">
        <v>64.18</v>
      </c>
      <c r="O1375" s="474" t="s">
        <v>3904</v>
      </c>
      <c r="P1375" s="475">
        <v>0.0</v>
      </c>
      <c r="Q1375" s="56"/>
    </row>
    <row r="1376" ht="15.75" customHeight="1">
      <c r="A1376" s="403" t="s">
        <v>1727</v>
      </c>
      <c r="B1376" s="404">
        <v>5906.98</v>
      </c>
      <c r="C1376" s="470">
        <v>5906.98</v>
      </c>
      <c r="D1376" s="470">
        <v>5906.98</v>
      </c>
      <c r="E1376" s="470">
        <v>5906.98</v>
      </c>
      <c r="F1376" s="471"/>
      <c r="G1376" s="472">
        <v>-3.0E-4</v>
      </c>
      <c r="J1376" s="473" t="s">
        <v>1727</v>
      </c>
      <c r="K1376" s="406">
        <v>64.45</v>
      </c>
      <c r="L1376" s="474">
        <v>65.45</v>
      </c>
      <c r="M1376" s="474">
        <v>65.45</v>
      </c>
      <c r="N1376" s="474">
        <v>64.27</v>
      </c>
      <c r="O1376" s="474" t="s">
        <v>3905</v>
      </c>
      <c r="P1376" s="475">
        <v>-0.0085</v>
      </c>
      <c r="Q1376" s="56"/>
    </row>
    <row r="1377" ht="15.75" customHeight="1">
      <c r="A1377" s="403" t="s">
        <v>1728</v>
      </c>
      <c r="B1377" s="404">
        <v>5909.03</v>
      </c>
      <c r="C1377" s="470">
        <v>5909.03</v>
      </c>
      <c r="D1377" s="470">
        <v>5909.03</v>
      </c>
      <c r="E1377" s="470">
        <v>5909.03</v>
      </c>
      <c r="F1377" s="471"/>
      <c r="G1377" s="472">
        <v>-0.0053</v>
      </c>
      <c r="J1377" s="473" t="s">
        <v>1728</v>
      </c>
      <c r="K1377" s="406">
        <v>65.0</v>
      </c>
      <c r="L1377" s="474">
        <v>64.55</v>
      </c>
      <c r="M1377" s="474">
        <v>65.27</v>
      </c>
      <c r="N1377" s="474">
        <v>64.55</v>
      </c>
      <c r="O1377" s="474" t="s">
        <v>3906</v>
      </c>
      <c r="P1377" s="475">
        <v>0.0</v>
      </c>
      <c r="Q1377" s="56"/>
    </row>
    <row r="1378" ht="15.75" customHeight="1">
      <c r="A1378" s="403" t="s">
        <v>1729</v>
      </c>
      <c r="B1378" s="404">
        <v>5940.24</v>
      </c>
      <c r="C1378" s="470">
        <v>5940.24</v>
      </c>
      <c r="D1378" s="470">
        <v>5940.24</v>
      </c>
      <c r="E1378" s="470">
        <v>5940.24</v>
      </c>
      <c r="F1378" s="471"/>
      <c r="G1378" s="472">
        <v>-0.0018</v>
      </c>
      <c r="J1378" s="473" t="s">
        <v>1729</v>
      </c>
      <c r="K1378" s="406">
        <v>65.0</v>
      </c>
      <c r="L1378" s="474">
        <v>65.0</v>
      </c>
      <c r="M1378" s="474">
        <v>65.45</v>
      </c>
      <c r="N1378" s="474">
        <v>64.64</v>
      </c>
      <c r="O1378" s="474" t="s">
        <v>3907</v>
      </c>
      <c r="P1378" s="475">
        <v>-0.0028</v>
      </c>
      <c r="Q1378" s="56"/>
    </row>
    <row r="1379" ht="15.75" customHeight="1">
      <c r="A1379" s="403" t="s">
        <v>1730</v>
      </c>
      <c r="B1379" s="404">
        <v>5950.75</v>
      </c>
      <c r="C1379" s="470">
        <v>5950.75</v>
      </c>
      <c r="D1379" s="470">
        <v>5950.75</v>
      </c>
      <c r="E1379" s="470">
        <v>5950.75</v>
      </c>
      <c r="F1379" s="471"/>
      <c r="G1379" s="472">
        <v>-0.0164</v>
      </c>
      <c r="J1379" s="473" t="s">
        <v>1730</v>
      </c>
      <c r="K1379" s="406">
        <v>65.18</v>
      </c>
      <c r="L1379" s="474">
        <v>67.0</v>
      </c>
      <c r="M1379" s="474">
        <v>67.0</v>
      </c>
      <c r="N1379" s="474">
        <v>65.0</v>
      </c>
      <c r="O1379" s="474" t="s">
        <v>3908</v>
      </c>
      <c r="P1379" s="475">
        <v>-0.0259</v>
      </c>
      <c r="Q1379" s="56"/>
    </row>
    <row r="1380" ht="15.75" customHeight="1">
      <c r="A1380" s="403" t="s">
        <v>1731</v>
      </c>
      <c r="B1380" s="404">
        <v>6050.19</v>
      </c>
      <c r="C1380" s="470">
        <v>6050.19</v>
      </c>
      <c r="D1380" s="470">
        <v>6050.19</v>
      </c>
      <c r="E1380" s="470">
        <v>6050.19</v>
      </c>
      <c r="F1380" s="471"/>
      <c r="G1380" s="472">
        <v>-0.0085</v>
      </c>
      <c r="J1380" s="473" t="s">
        <v>1731</v>
      </c>
      <c r="K1380" s="406">
        <v>66.91</v>
      </c>
      <c r="L1380" s="474">
        <v>66.27</v>
      </c>
      <c r="M1380" s="474">
        <v>67.18</v>
      </c>
      <c r="N1380" s="474">
        <v>66.27</v>
      </c>
      <c r="O1380" s="474" t="s">
        <v>3909</v>
      </c>
      <c r="P1380" s="475">
        <v>0.0083</v>
      </c>
      <c r="Q1380" s="56"/>
    </row>
    <row r="1381" ht="15.75" customHeight="1">
      <c r="A1381" s="403" t="s">
        <v>1732</v>
      </c>
      <c r="B1381" s="404">
        <v>6102.3</v>
      </c>
      <c r="C1381" s="470">
        <v>6102.3</v>
      </c>
      <c r="D1381" s="470">
        <v>6102.3</v>
      </c>
      <c r="E1381" s="470">
        <v>6102.3</v>
      </c>
      <c r="F1381" s="471"/>
      <c r="G1381" s="472">
        <v>0.0023</v>
      </c>
      <c r="J1381" s="473" t="s">
        <v>1732</v>
      </c>
      <c r="K1381" s="406">
        <v>66.36</v>
      </c>
      <c r="L1381" s="474">
        <v>65.91</v>
      </c>
      <c r="M1381" s="474">
        <v>66.64</v>
      </c>
      <c r="N1381" s="474">
        <v>65.91</v>
      </c>
      <c r="O1381" s="474" t="s">
        <v>3910</v>
      </c>
      <c r="P1381" s="475">
        <v>0.0068</v>
      </c>
      <c r="Q1381" s="56"/>
    </row>
    <row r="1382" ht="15.75" customHeight="1">
      <c r="A1382" s="403" t="s">
        <v>1733</v>
      </c>
      <c r="B1382" s="404">
        <v>6088.37</v>
      </c>
      <c r="C1382" s="470">
        <v>6088.37</v>
      </c>
      <c r="D1382" s="470">
        <v>6088.37</v>
      </c>
      <c r="E1382" s="470">
        <v>6088.37</v>
      </c>
      <c r="F1382" s="471"/>
      <c r="G1382" s="472">
        <v>0.001</v>
      </c>
      <c r="J1382" s="473" t="s">
        <v>1733</v>
      </c>
      <c r="K1382" s="406">
        <v>65.91</v>
      </c>
      <c r="L1382" s="474">
        <v>66.36</v>
      </c>
      <c r="M1382" s="474">
        <v>66.91</v>
      </c>
      <c r="N1382" s="474">
        <v>65.27</v>
      </c>
      <c r="O1382" s="474" t="s">
        <v>3911</v>
      </c>
      <c r="P1382" s="475">
        <v>-0.0041</v>
      </c>
      <c r="Q1382" s="56"/>
    </row>
    <row r="1383" ht="15.75" customHeight="1">
      <c r="A1383" s="403" t="s">
        <v>1734</v>
      </c>
      <c r="B1383" s="404">
        <v>6082.29</v>
      </c>
      <c r="C1383" s="470">
        <v>6082.29</v>
      </c>
      <c r="D1383" s="470">
        <v>6082.29</v>
      </c>
      <c r="E1383" s="470">
        <v>6082.29</v>
      </c>
      <c r="F1383" s="471"/>
      <c r="G1383" s="472">
        <v>-0.0019</v>
      </c>
      <c r="J1383" s="473" t="s">
        <v>1734</v>
      </c>
      <c r="K1383" s="406">
        <v>66.18</v>
      </c>
      <c r="L1383" s="474">
        <v>67.55</v>
      </c>
      <c r="M1383" s="474">
        <v>67.73</v>
      </c>
      <c r="N1383" s="474">
        <v>65.91</v>
      </c>
      <c r="O1383" s="474" t="s">
        <v>3912</v>
      </c>
      <c r="P1383" s="475">
        <v>-0.0082</v>
      </c>
      <c r="Q1383" s="56"/>
    </row>
    <row r="1384" ht="15.75" customHeight="1">
      <c r="A1384" s="403" t="s">
        <v>1735</v>
      </c>
      <c r="B1384" s="404">
        <v>6093.95</v>
      </c>
      <c r="C1384" s="470">
        <v>6093.95</v>
      </c>
      <c r="D1384" s="470">
        <v>6093.95</v>
      </c>
      <c r="E1384" s="470">
        <v>6093.95</v>
      </c>
      <c r="F1384" s="471"/>
      <c r="G1384" s="472">
        <v>0.0215</v>
      </c>
      <c r="J1384" s="473" t="s">
        <v>1735</v>
      </c>
      <c r="K1384" s="406">
        <v>66.73</v>
      </c>
      <c r="L1384" s="474">
        <v>66.82</v>
      </c>
      <c r="M1384" s="474">
        <v>67.27</v>
      </c>
      <c r="N1384" s="474">
        <v>66.36</v>
      </c>
      <c r="O1384" s="474" t="s">
        <v>3913</v>
      </c>
      <c r="P1384" s="475">
        <v>0.0083</v>
      </c>
      <c r="Q1384" s="56"/>
    </row>
    <row r="1385" ht="15.75" customHeight="1">
      <c r="A1385" s="403" t="s">
        <v>1736</v>
      </c>
      <c r="B1385" s="404">
        <v>5965.62</v>
      </c>
      <c r="C1385" s="470">
        <v>5965.62</v>
      </c>
      <c r="D1385" s="470">
        <v>5965.62</v>
      </c>
      <c r="E1385" s="470">
        <v>5965.62</v>
      </c>
      <c r="F1385" s="471"/>
      <c r="G1385" s="472">
        <v>0.0049</v>
      </c>
      <c r="J1385" s="473" t="s">
        <v>1736</v>
      </c>
      <c r="K1385" s="406">
        <v>66.18</v>
      </c>
      <c r="L1385" s="474">
        <v>65.91</v>
      </c>
      <c r="M1385" s="474">
        <v>66.73</v>
      </c>
      <c r="N1385" s="474">
        <v>65.45</v>
      </c>
      <c r="O1385" s="474" t="s">
        <v>3554</v>
      </c>
      <c r="P1385" s="475">
        <v>0.0055</v>
      </c>
      <c r="Q1385" s="56"/>
    </row>
    <row r="1386" ht="15.75" customHeight="1">
      <c r="A1386" s="403" t="s">
        <v>1737</v>
      </c>
      <c r="B1386" s="404">
        <v>5936.34</v>
      </c>
      <c r="C1386" s="470">
        <v>5936.34</v>
      </c>
      <c r="D1386" s="470">
        <v>5936.34</v>
      </c>
      <c r="E1386" s="470">
        <v>5936.34</v>
      </c>
      <c r="F1386" s="471"/>
      <c r="G1386" s="472">
        <v>-0.0022</v>
      </c>
      <c r="J1386" s="473" t="s">
        <v>1737</v>
      </c>
      <c r="K1386" s="406">
        <v>65.82</v>
      </c>
      <c r="L1386" s="474">
        <v>65.64</v>
      </c>
      <c r="M1386" s="474">
        <v>66.27</v>
      </c>
      <c r="N1386" s="474">
        <v>65.55</v>
      </c>
      <c r="O1386" s="474" t="s">
        <v>3914</v>
      </c>
      <c r="P1386" s="475">
        <v>-0.0041</v>
      </c>
      <c r="Q1386" s="56"/>
    </row>
    <row r="1387" ht="15.75" customHeight="1">
      <c r="A1387" s="403" t="s">
        <v>1738</v>
      </c>
      <c r="B1387" s="404">
        <v>5949.24</v>
      </c>
      <c r="C1387" s="470">
        <v>5949.24</v>
      </c>
      <c r="D1387" s="470">
        <v>5949.24</v>
      </c>
      <c r="E1387" s="470">
        <v>5949.24</v>
      </c>
      <c r="F1387" s="471"/>
      <c r="G1387" s="472">
        <v>0.0135</v>
      </c>
      <c r="J1387" s="473" t="s">
        <v>1738</v>
      </c>
      <c r="K1387" s="406">
        <v>66.09</v>
      </c>
      <c r="L1387" s="474">
        <v>66.36</v>
      </c>
      <c r="M1387" s="474">
        <v>67.27</v>
      </c>
      <c r="N1387" s="474">
        <v>65.45</v>
      </c>
      <c r="O1387" s="474" t="s">
        <v>3915</v>
      </c>
      <c r="P1387" s="475">
        <v>0.0055</v>
      </c>
      <c r="Q1387" s="56"/>
    </row>
    <row r="1388" ht="15.75" customHeight="1">
      <c r="A1388" s="403" t="s">
        <v>1739</v>
      </c>
      <c r="B1388" s="404">
        <v>5869.78</v>
      </c>
      <c r="C1388" s="470">
        <v>5869.78</v>
      </c>
      <c r="D1388" s="470">
        <v>5869.78</v>
      </c>
      <c r="E1388" s="470">
        <v>5869.78</v>
      </c>
      <c r="F1388" s="471"/>
      <c r="G1388" s="472">
        <v>-0.0031</v>
      </c>
      <c r="J1388" s="473" t="s">
        <v>1739</v>
      </c>
      <c r="K1388" s="406">
        <v>65.73</v>
      </c>
      <c r="L1388" s="474">
        <v>64.45</v>
      </c>
      <c r="M1388" s="474">
        <v>68.18</v>
      </c>
      <c r="N1388" s="474">
        <v>63.27</v>
      </c>
      <c r="O1388" s="474" t="s">
        <v>3916</v>
      </c>
      <c r="P1388" s="475">
        <v>0.0199</v>
      </c>
      <c r="Q1388" s="56"/>
    </row>
    <row r="1389" ht="15.75" customHeight="1">
      <c r="A1389" s="403" t="s">
        <v>1740</v>
      </c>
      <c r="B1389" s="404">
        <v>5888.29</v>
      </c>
      <c r="C1389" s="470">
        <v>5888.29</v>
      </c>
      <c r="D1389" s="470">
        <v>5888.29</v>
      </c>
      <c r="E1389" s="470">
        <v>5888.29</v>
      </c>
      <c r="F1389" s="471"/>
      <c r="G1389" s="472">
        <v>-0.0221</v>
      </c>
      <c r="J1389" s="473" t="s">
        <v>1740</v>
      </c>
      <c r="K1389" s="406">
        <v>64.45</v>
      </c>
      <c r="L1389" s="474">
        <v>65.55</v>
      </c>
      <c r="M1389" s="474">
        <v>65.91</v>
      </c>
      <c r="N1389" s="474">
        <v>63.64</v>
      </c>
      <c r="O1389" s="474" t="s">
        <v>3917</v>
      </c>
      <c r="P1389" s="475">
        <v>-0.0168</v>
      </c>
      <c r="Q1389" s="56"/>
    </row>
    <row r="1390" ht="15.75" customHeight="1">
      <c r="A1390" s="403" t="s">
        <v>1741</v>
      </c>
      <c r="B1390" s="404">
        <v>6021.44</v>
      </c>
      <c r="C1390" s="470">
        <v>6021.44</v>
      </c>
      <c r="D1390" s="470">
        <v>6021.44</v>
      </c>
      <c r="E1390" s="470">
        <v>6021.44</v>
      </c>
      <c r="F1390" s="471"/>
      <c r="G1390" s="472">
        <v>-0.003</v>
      </c>
      <c r="J1390" s="473" t="s">
        <v>1741</v>
      </c>
      <c r="K1390" s="406">
        <v>65.55</v>
      </c>
      <c r="L1390" s="474">
        <v>68.0</v>
      </c>
      <c r="M1390" s="474">
        <v>68.0</v>
      </c>
      <c r="N1390" s="474">
        <v>65.27</v>
      </c>
      <c r="O1390" s="474" t="s">
        <v>3918</v>
      </c>
      <c r="P1390" s="475">
        <v>-0.015</v>
      </c>
      <c r="Q1390" s="56"/>
    </row>
    <row r="1391" ht="15.75" customHeight="1">
      <c r="A1391" s="403" t="s">
        <v>1742</v>
      </c>
      <c r="B1391" s="404">
        <v>6039.78</v>
      </c>
      <c r="C1391" s="470">
        <v>6039.78</v>
      </c>
      <c r="D1391" s="470">
        <v>6039.78</v>
      </c>
      <c r="E1391" s="470">
        <v>6039.78</v>
      </c>
      <c r="F1391" s="471"/>
      <c r="G1391" s="472">
        <v>-0.0144</v>
      </c>
      <c r="J1391" s="473" t="s">
        <v>1742</v>
      </c>
      <c r="K1391" s="406">
        <v>66.55</v>
      </c>
      <c r="L1391" s="474">
        <v>67.27</v>
      </c>
      <c r="M1391" s="474">
        <v>67.36</v>
      </c>
      <c r="N1391" s="474">
        <v>64.18</v>
      </c>
      <c r="O1391" s="474" t="s">
        <v>3919</v>
      </c>
      <c r="P1391" s="475">
        <v>-0.008</v>
      </c>
      <c r="Q1391" s="56"/>
    </row>
    <row r="1392" ht="15.75" customHeight="1">
      <c r="A1392" s="403" t="s">
        <v>1743</v>
      </c>
      <c r="B1392" s="404">
        <v>6127.8</v>
      </c>
      <c r="C1392" s="470">
        <v>6127.8</v>
      </c>
      <c r="D1392" s="470">
        <v>6127.8</v>
      </c>
      <c r="E1392" s="470">
        <v>6127.8</v>
      </c>
      <c r="F1392" s="471"/>
      <c r="G1392" s="472">
        <v>-0.0079</v>
      </c>
      <c r="J1392" s="473" t="s">
        <v>1743</v>
      </c>
      <c r="K1392" s="406">
        <v>67.09</v>
      </c>
      <c r="L1392" s="474">
        <v>69.09</v>
      </c>
      <c r="M1392" s="474">
        <v>69.09</v>
      </c>
      <c r="N1392" s="474">
        <v>66.73</v>
      </c>
      <c r="O1392" s="474" t="s">
        <v>3920</v>
      </c>
      <c r="P1392" s="475">
        <v>-0.0315</v>
      </c>
      <c r="Q1392" s="56"/>
    </row>
    <row r="1393" ht="15.75" customHeight="1">
      <c r="A1393" s="403" t="s">
        <v>1744</v>
      </c>
      <c r="B1393" s="404">
        <v>6176.44</v>
      </c>
      <c r="C1393" s="470">
        <v>6176.44</v>
      </c>
      <c r="D1393" s="470">
        <v>6176.44</v>
      </c>
      <c r="E1393" s="470">
        <v>6176.44</v>
      </c>
      <c r="F1393" s="471"/>
      <c r="G1393" s="472">
        <v>0.0052</v>
      </c>
      <c r="J1393" s="473" t="s">
        <v>1744</v>
      </c>
      <c r="K1393" s="406">
        <v>69.27</v>
      </c>
      <c r="L1393" s="474">
        <v>69.18</v>
      </c>
      <c r="M1393" s="474">
        <v>69.55</v>
      </c>
      <c r="N1393" s="474">
        <v>69.18</v>
      </c>
      <c r="O1393" s="474" t="s">
        <v>3566</v>
      </c>
      <c r="P1393" s="475">
        <v>0.0026</v>
      </c>
      <c r="Q1393" s="56"/>
    </row>
    <row r="1394" ht="15.75" customHeight="1">
      <c r="A1394" s="403" t="s">
        <v>1745</v>
      </c>
      <c r="B1394" s="404">
        <v>6144.72</v>
      </c>
      <c r="C1394" s="470">
        <v>6144.72</v>
      </c>
      <c r="D1394" s="470">
        <v>6144.72</v>
      </c>
      <c r="E1394" s="470">
        <v>6144.72</v>
      </c>
      <c r="F1394" s="471"/>
      <c r="G1394" s="472">
        <v>-0.0114</v>
      </c>
      <c r="J1394" s="473" t="s">
        <v>1745</v>
      </c>
      <c r="K1394" s="406">
        <v>69.09</v>
      </c>
      <c r="L1394" s="474">
        <v>69.73</v>
      </c>
      <c r="M1394" s="474">
        <v>69.73</v>
      </c>
      <c r="N1394" s="474">
        <v>69.09</v>
      </c>
      <c r="O1394" s="474" t="s">
        <v>3921</v>
      </c>
      <c r="P1394" s="475">
        <v>-0.0092</v>
      </c>
      <c r="Q1394" s="56"/>
    </row>
    <row r="1395" ht="15.75" customHeight="1">
      <c r="A1395" s="403" t="s">
        <v>1746</v>
      </c>
      <c r="B1395" s="404">
        <v>6215.8</v>
      </c>
      <c r="C1395" s="470">
        <v>6215.8</v>
      </c>
      <c r="D1395" s="470">
        <v>6215.8</v>
      </c>
      <c r="E1395" s="470">
        <v>6215.8</v>
      </c>
      <c r="F1395" s="471"/>
      <c r="G1395" s="472">
        <v>0.0024</v>
      </c>
      <c r="J1395" s="473" t="s">
        <v>1746</v>
      </c>
      <c r="K1395" s="406">
        <v>69.73</v>
      </c>
      <c r="L1395" s="474">
        <v>70.0</v>
      </c>
      <c r="M1395" s="474">
        <v>70.27</v>
      </c>
      <c r="N1395" s="474">
        <v>69.45</v>
      </c>
      <c r="O1395" s="474" t="s">
        <v>3922</v>
      </c>
      <c r="P1395" s="475">
        <v>-0.0077</v>
      </c>
      <c r="Q1395" s="56"/>
    </row>
    <row r="1396" ht="15.75" customHeight="1">
      <c r="A1396" s="403" t="s">
        <v>1747</v>
      </c>
      <c r="B1396" s="404">
        <v>6200.68</v>
      </c>
      <c r="C1396" s="470">
        <v>6200.68</v>
      </c>
      <c r="D1396" s="470">
        <v>6200.68</v>
      </c>
      <c r="E1396" s="470">
        <v>6200.68</v>
      </c>
      <c r="F1396" s="471"/>
      <c r="G1396" s="472">
        <v>-0.001</v>
      </c>
      <c r="J1396" s="473" t="s">
        <v>1747</v>
      </c>
      <c r="K1396" s="406">
        <v>70.27</v>
      </c>
      <c r="L1396" s="474">
        <v>70.0</v>
      </c>
      <c r="M1396" s="474">
        <v>70.55</v>
      </c>
      <c r="N1396" s="474">
        <v>70.0</v>
      </c>
      <c r="O1396" s="474" t="s">
        <v>3589</v>
      </c>
      <c r="P1396" s="475">
        <v>0.0</v>
      </c>
      <c r="Q1396" s="56"/>
    </row>
    <row r="1397" ht="15.75" customHeight="1">
      <c r="A1397" s="403" t="s">
        <v>1748</v>
      </c>
      <c r="B1397" s="404">
        <v>6206.72</v>
      </c>
      <c r="C1397" s="470">
        <v>6206.72</v>
      </c>
      <c r="D1397" s="470">
        <v>6206.72</v>
      </c>
      <c r="E1397" s="470">
        <v>6206.72</v>
      </c>
      <c r="F1397" s="471"/>
      <c r="G1397" s="472">
        <v>0.0019</v>
      </c>
      <c r="J1397" s="473" t="s">
        <v>1748</v>
      </c>
      <c r="K1397" s="406">
        <v>70.27</v>
      </c>
      <c r="L1397" s="474">
        <v>69.91</v>
      </c>
      <c r="M1397" s="474">
        <v>70.82</v>
      </c>
      <c r="N1397" s="474">
        <v>69.91</v>
      </c>
      <c r="O1397" s="474" t="s">
        <v>3923</v>
      </c>
      <c r="P1397" s="475">
        <v>0.0064</v>
      </c>
      <c r="Q1397" s="56"/>
    </row>
    <row r="1398" ht="15.75" customHeight="1">
      <c r="A1398" s="403" t="s">
        <v>1749</v>
      </c>
      <c r="B1398" s="404">
        <v>6195.0</v>
      </c>
      <c r="C1398" s="470">
        <v>6195.0</v>
      </c>
      <c r="D1398" s="470">
        <v>6195.0</v>
      </c>
      <c r="E1398" s="470">
        <v>6195.0</v>
      </c>
      <c r="F1398" s="471"/>
      <c r="G1398" s="472">
        <v>0.0078</v>
      </c>
      <c r="J1398" s="473" t="s">
        <v>1749</v>
      </c>
      <c r="K1398" s="406">
        <v>69.82</v>
      </c>
      <c r="L1398" s="474">
        <v>70.55</v>
      </c>
      <c r="M1398" s="474">
        <v>70.55</v>
      </c>
      <c r="N1398" s="474">
        <v>69.73</v>
      </c>
      <c r="O1398" s="474" t="s">
        <v>3924</v>
      </c>
      <c r="P1398" s="475">
        <v>0.0</v>
      </c>
      <c r="Q1398" s="56"/>
    </row>
    <row r="1399" ht="15.75" customHeight="1">
      <c r="A1399" s="403" t="s">
        <v>1750</v>
      </c>
      <c r="B1399" s="404">
        <v>6147.19</v>
      </c>
      <c r="C1399" s="470">
        <v>6147.19</v>
      </c>
      <c r="D1399" s="470">
        <v>6147.19</v>
      </c>
      <c r="E1399" s="470">
        <v>6147.19</v>
      </c>
      <c r="F1399" s="471"/>
      <c r="G1399" s="472">
        <v>0.0041</v>
      </c>
      <c r="J1399" s="473" t="s">
        <v>1750</v>
      </c>
      <c r="K1399" s="406">
        <v>69.82</v>
      </c>
      <c r="L1399" s="474">
        <v>69.73</v>
      </c>
      <c r="M1399" s="474">
        <v>70.36</v>
      </c>
      <c r="N1399" s="474">
        <v>69.55</v>
      </c>
      <c r="O1399" s="474" t="s">
        <v>3925</v>
      </c>
      <c r="P1399" s="475">
        <v>-0.0026</v>
      </c>
      <c r="Q1399" s="56"/>
    </row>
    <row r="1400" ht="15.75" customHeight="1">
      <c r="A1400" s="403" t="s">
        <v>1751</v>
      </c>
      <c r="B1400" s="404">
        <v>6122.23</v>
      </c>
      <c r="C1400" s="470">
        <v>6122.23</v>
      </c>
      <c r="D1400" s="470">
        <v>6122.23</v>
      </c>
      <c r="E1400" s="470">
        <v>6122.23</v>
      </c>
      <c r="F1400" s="471"/>
      <c r="G1400" s="472">
        <v>0.0039</v>
      </c>
      <c r="J1400" s="473" t="s">
        <v>1751</v>
      </c>
      <c r="K1400" s="406">
        <v>70.0</v>
      </c>
      <c r="L1400" s="474">
        <v>70.0</v>
      </c>
      <c r="M1400" s="474">
        <v>70.27</v>
      </c>
      <c r="N1400" s="474">
        <v>69.64</v>
      </c>
      <c r="O1400" s="474" t="s">
        <v>3926</v>
      </c>
      <c r="P1400" s="475">
        <v>0.0</v>
      </c>
      <c r="Q1400" s="56"/>
    </row>
    <row r="1401" ht="15.75" customHeight="1">
      <c r="A1401" s="403" t="s">
        <v>1752</v>
      </c>
      <c r="B1401" s="404">
        <v>6098.32</v>
      </c>
      <c r="C1401" s="470">
        <v>6098.32</v>
      </c>
      <c r="D1401" s="470">
        <v>6098.32</v>
      </c>
      <c r="E1401" s="470">
        <v>6098.32</v>
      </c>
      <c r="F1401" s="471"/>
      <c r="G1401" s="472">
        <v>-0.005</v>
      </c>
      <c r="J1401" s="473" t="s">
        <v>1752</v>
      </c>
      <c r="K1401" s="406">
        <v>70.0</v>
      </c>
      <c r="L1401" s="474">
        <v>70.09</v>
      </c>
      <c r="M1401" s="474">
        <v>70.27</v>
      </c>
      <c r="N1401" s="474">
        <v>69.82</v>
      </c>
      <c r="O1401" s="474" t="s">
        <v>3927</v>
      </c>
      <c r="P1401" s="475">
        <v>-0.0038</v>
      </c>
      <c r="Q1401" s="56"/>
    </row>
    <row r="1402" ht="15.75" customHeight="1">
      <c r="A1402" s="403" t="s">
        <v>1753</v>
      </c>
      <c r="B1402" s="404">
        <v>6128.8</v>
      </c>
      <c r="C1402" s="470">
        <v>6128.8</v>
      </c>
      <c r="D1402" s="470">
        <v>6128.8</v>
      </c>
      <c r="E1402" s="470">
        <v>6128.8</v>
      </c>
      <c r="F1402" s="471"/>
      <c r="G1402" s="472">
        <v>0.0117</v>
      </c>
      <c r="J1402" s="473" t="s">
        <v>1753</v>
      </c>
      <c r="K1402" s="406">
        <v>70.27</v>
      </c>
      <c r="L1402" s="474">
        <v>70.55</v>
      </c>
      <c r="M1402" s="474">
        <v>70.55</v>
      </c>
      <c r="N1402" s="474">
        <v>70.18</v>
      </c>
      <c r="O1402" s="474" t="s">
        <v>3928</v>
      </c>
      <c r="P1402" s="475">
        <v>0.0</v>
      </c>
      <c r="Q1402" s="56"/>
    </row>
    <row r="1403" ht="15.75" customHeight="1">
      <c r="A1403" s="403" t="s">
        <v>1754</v>
      </c>
      <c r="B1403" s="404">
        <v>6057.85</v>
      </c>
      <c r="C1403" s="470">
        <v>6057.85</v>
      </c>
      <c r="D1403" s="470">
        <v>6057.85</v>
      </c>
      <c r="E1403" s="470">
        <v>6057.85</v>
      </c>
      <c r="F1403" s="471"/>
      <c r="G1403" s="472">
        <v>-0.0098</v>
      </c>
      <c r="J1403" s="473" t="s">
        <v>1754</v>
      </c>
      <c r="K1403" s="406">
        <v>70.27</v>
      </c>
      <c r="L1403" s="474">
        <v>70.36</v>
      </c>
      <c r="M1403" s="474">
        <v>70.82</v>
      </c>
      <c r="N1403" s="474">
        <v>70.09</v>
      </c>
      <c r="O1403" s="474" t="s">
        <v>3250</v>
      </c>
      <c r="P1403" s="475">
        <v>-0.0052</v>
      </c>
      <c r="Q1403" s="56"/>
    </row>
    <row r="1404" ht="15.75" customHeight="1">
      <c r="A1404" s="403" t="s">
        <v>1755</v>
      </c>
      <c r="B1404" s="404">
        <v>6117.89</v>
      </c>
      <c r="C1404" s="470">
        <v>6117.89</v>
      </c>
      <c r="D1404" s="470">
        <v>6117.89</v>
      </c>
      <c r="E1404" s="470">
        <v>6117.89</v>
      </c>
      <c r="F1404" s="471"/>
      <c r="G1404" s="472">
        <v>-0.0099</v>
      </c>
      <c r="J1404" s="473" t="s">
        <v>1755</v>
      </c>
      <c r="K1404" s="406">
        <v>70.64</v>
      </c>
      <c r="L1404" s="474">
        <v>70.0</v>
      </c>
      <c r="M1404" s="474">
        <v>71.55</v>
      </c>
      <c r="N1404" s="474">
        <v>70.0</v>
      </c>
      <c r="O1404" s="474" t="s">
        <v>3929</v>
      </c>
      <c r="P1404" s="475">
        <v>-0.0025</v>
      </c>
      <c r="Q1404" s="56"/>
    </row>
    <row r="1405" ht="15.75" customHeight="1">
      <c r="A1405" s="403" t="s">
        <v>1756</v>
      </c>
      <c r="B1405" s="404">
        <v>6179.32</v>
      </c>
      <c r="C1405" s="470">
        <v>6179.32</v>
      </c>
      <c r="D1405" s="470">
        <v>6179.32</v>
      </c>
      <c r="E1405" s="470">
        <v>6179.32</v>
      </c>
      <c r="F1405" s="471"/>
      <c r="G1405" s="472">
        <v>0.0011</v>
      </c>
      <c r="J1405" s="473" t="s">
        <v>1756</v>
      </c>
      <c r="K1405" s="406">
        <v>70.82</v>
      </c>
      <c r="L1405" s="474">
        <v>70.91</v>
      </c>
      <c r="M1405" s="474">
        <v>71.18</v>
      </c>
      <c r="N1405" s="474">
        <v>70.64</v>
      </c>
      <c r="O1405" s="474" t="s">
        <v>3930</v>
      </c>
      <c r="P1405" s="475">
        <v>-0.0013</v>
      </c>
      <c r="Q1405" s="56"/>
    </row>
    <row r="1406" ht="15.75" customHeight="1">
      <c r="A1406" s="403" t="s">
        <v>1757</v>
      </c>
      <c r="B1406" s="404">
        <v>6172.44</v>
      </c>
      <c r="C1406" s="470">
        <v>6172.44</v>
      </c>
      <c r="D1406" s="470">
        <v>6172.44</v>
      </c>
      <c r="E1406" s="470">
        <v>6172.44</v>
      </c>
      <c r="F1406" s="471"/>
      <c r="G1406" s="472">
        <v>-0.0042</v>
      </c>
      <c r="J1406" s="473" t="s">
        <v>1757</v>
      </c>
      <c r="K1406" s="406">
        <v>70.91</v>
      </c>
      <c r="L1406" s="474">
        <v>71.64</v>
      </c>
      <c r="M1406" s="474">
        <v>71.64</v>
      </c>
      <c r="N1406" s="474">
        <v>70.82</v>
      </c>
      <c r="O1406" s="474" t="s">
        <v>3931</v>
      </c>
      <c r="P1406" s="475">
        <v>-0.0102</v>
      </c>
      <c r="Q1406" s="56"/>
    </row>
    <row r="1407" ht="15.75" customHeight="1">
      <c r="A1407" s="403" t="s">
        <v>1758</v>
      </c>
      <c r="B1407" s="404">
        <v>6198.53</v>
      </c>
      <c r="C1407" s="470">
        <v>6198.53</v>
      </c>
      <c r="D1407" s="470">
        <v>6198.53</v>
      </c>
      <c r="E1407" s="470">
        <v>6198.53</v>
      </c>
      <c r="F1407" s="471"/>
      <c r="G1407" s="472">
        <v>-0.0019</v>
      </c>
      <c r="J1407" s="473" t="s">
        <v>1758</v>
      </c>
      <c r="K1407" s="406">
        <v>71.64</v>
      </c>
      <c r="L1407" s="474">
        <v>71.64</v>
      </c>
      <c r="M1407" s="474">
        <v>72.27</v>
      </c>
      <c r="N1407" s="474">
        <v>71.55</v>
      </c>
      <c r="O1407" s="474" t="s">
        <v>3932</v>
      </c>
      <c r="P1407" s="475">
        <v>-0.0062</v>
      </c>
      <c r="Q1407" s="56"/>
    </row>
    <row r="1408" ht="15.75" customHeight="1">
      <c r="A1408" s="403" t="s">
        <v>1759</v>
      </c>
      <c r="B1408" s="404">
        <v>6210.5</v>
      </c>
      <c r="C1408" s="470">
        <v>6210.5</v>
      </c>
      <c r="D1408" s="470">
        <v>6210.5</v>
      </c>
      <c r="E1408" s="470">
        <v>6210.5</v>
      </c>
      <c r="F1408" s="471"/>
      <c r="G1408" s="472">
        <v>-0.0092</v>
      </c>
      <c r="J1408" s="473" t="s">
        <v>1759</v>
      </c>
      <c r="K1408" s="406">
        <v>72.09</v>
      </c>
      <c r="L1408" s="474">
        <v>71.64</v>
      </c>
      <c r="M1408" s="474">
        <v>72.27</v>
      </c>
      <c r="N1408" s="474">
        <v>71.64</v>
      </c>
      <c r="O1408" s="474" t="s">
        <v>3933</v>
      </c>
      <c r="P1408" s="475">
        <v>0.0012</v>
      </c>
      <c r="Q1408" s="56"/>
    </row>
    <row r="1409" ht="15.75" customHeight="1">
      <c r="A1409" s="403" t="s">
        <v>1760</v>
      </c>
      <c r="B1409" s="404">
        <v>6268.42</v>
      </c>
      <c r="C1409" s="470">
        <v>6268.42</v>
      </c>
      <c r="D1409" s="470">
        <v>6268.42</v>
      </c>
      <c r="E1409" s="470">
        <v>6268.42</v>
      </c>
      <c r="F1409" s="471"/>
      <c r="G1409" s="472">
        <v>-0.0055</v>
      </c>
      <c r="J1409" s="473" t="s">
        <v>1760</v>
      </c>
      <c r="K1409" s="406">
        <v>72.0</v>
      </c>
      <c r="L1409" s="474">
        <v>71.45</v>
      </c>
      <c r="M1409" s="474">
        <v>72.55</v>
      </c>
      <c r="N1409" s="474">
        <v>71.45</v>
      </c>
      <c r="O1409" s="474" t="s">
        <v>3934</v>
      </c>
      <c r="P1409" s="475">
        <v>0.0038</v>
      </c>
      <c r="Q1409" s="56"/>
    </row>
    <row r="1410" ht="15.75" customHeight="1">
      <c r="A1410" s="403" t="s">
        <v>1761</v>
      </c>
      <c r="B1410" s="404">
        <v>6302.84</v>
      </c>
      <c r="C1410" s="470">
        <v>6302.84</v>
      </c>
      <c r="D1410" s="470">
        <v>6302.84</v>
      </c>
      <c r="E1410" s="470">
        <v>6302.84</v>
      </c>
      <c r="F1410" s="471"/>
      <c r="G1410" s="472">
        <v>-0.0024</v>
      </c>
      <c r="J1410" s="473" t="s">
        <v>1761</v>
      </c>
      <c r="K1410" s="406">
        <v>71.73</v>
      </c>
      <c r="L1410" s="474">
        <v>71.36</v>
      </c>
      <c r="M1410" s="474">
        <v>72.55</v>
      </c>
      <c r="N1410" s="474">
        <v>71.36</v>
      </c>
      <c r="O1410" s="474" t="s">
        <v>3935</v>
      </c>
      <c r="P1410" s="475">
        <v>-0.0062</v>
      </c>
      <c r="Q1410" s="56"/>
    </row>
    <row r="1411" ht="15.75" customHeight="1">
      <c r="A1411" s="403" t="s">
        <v>1762</v>
      </c>
      <c r="B1411" s="404">
        <v>6318.27</v>
      </c>
      <c r="C1411" s="470">
        <v>6318.27</v>
      </c>
      <c r="D1411" s="470">
        <v>6318.27</v>
      </c>
      <c r="E1411" s="470">
        <v>6318.27</v>
      </c>
      <c r="F1411" s="471"/>
      <c r="G1411" s="472">
        <v>0.0061</v>
      </c>
      <c r="J1411" s="473" t="s">
        <v>1762</v>
      </c>
      <c r="K1411" s="406">
        <v>72.18</v>
      </c>
      <c r="L1411" s="474">
        <v>71.91</v>
      </c>
      <c r="M1411" s="474">
        <v>72.45</v>
      </c>
      <c r="N1411" s="474">
        <v>71.55</v>
      </c>
      <c r="O1411" s="474" t="s">
        <v>3936</v>
      </c>
      <c r="P1411" s="475">
        <v>0.0038</v>
      </c>
      <c r="Q1411" s="56"/>
    </row>
    <row r="1412" ht="15.75" customHeight="1">
      <c r="A1412" s="403" t="s">
        <v>1763</v>
      </c>
      <c r="B1412" s="404">
        <v>6279.96</v>
      </c>
      <c r="C1412" s="470">
        <v>6279.96</v>
      </c>
      <c r="D1412" s="470">
        <v>6279.96</v>
      </c>
      <c r="E1412" s="470">
        <v>6279.96</v>
      </c>
      <c r="F1412" s="471"/>
      <c r="G1412" s="472">
        <v>0.0041</v>
      </c>
      <c r="J1412" s="473" t="s">
        <v>1763</v>
      </c>
      <c r="K1412" s="406">
        <v>71.91</v>
      </c>
      <c r="L1412" s="474">
        <v>72.0</v>
      </c>
      <c r="M1412" s="474">
        <v>72.0</v>
      </c>
      <c r="N1412" s="474">
        <v>71.45</v>
      </c>
      <c r="O1412" s="474" t="s">
        <v>3937</v>
      </c>
      <c r="P1412" s="475">
        <v>0.0025</v>
      </c>
      <c r="Q1412" s="56"/>
    </row>
    <row r="1413" ht="15.75" customHeight="1">
      <c r="A1413" s="403" t="s">
        <v>1764</v>
      </c>
      <c r="B1413" s="404">
        <v>6254.41</v>
      </c>
      <c r="C1413" s="470">
        <v>6254.41</v>
      </c>
      <c r="D1413" s="470">
        <v>6254.41</v>
      </c>
      <c r="E1413" s="470">
        <v>6254.41</v>
      </c>
      <c r="F1413" s="471"/>
      <c r="G1413" s="472">
        <v>0.0016</v>
      </c>
      <c r="J1413" s="473" t="s">
        <v>1764</v>
      </c>
      <c r="K1413" s="406">
        <v>71.73</v>
      </c>
      <c r="L1413" s="474">
        <v>71.36</v>
      </c>
      <c r="M1413" s="474">
        <v>72.0</v>
      </c>
      <c r="N1413" s="474">
        <v>70.91</v>
      </c>
      <c r="O1413" s="474" t="s">
        <v>3938</v>
      </c>
      <c r="P1413" s="475">
        <v>0.0052</v>
      </c>
      <c r="Q1413" s="56"/>
    </row>
    <row r="1414" ht="15.75" customHeight="1">
      <c r="A1414" s="403" t="s">
        <v>1765</v>
      </c>
      <c r="B1414" s="404">
        <v>6244.52</v>
      </c>
      <c r="C1414" s="470">
        <v>6244.52</v>
      </c>
      <c r="D1414" s="470">
        <v>6244.52</v>
      </c>
      <c r="E1414" s="470">
        <v>6244.52</v>
      </c>
      <c r="F1414" s="471"/>
      <c r="G1414" s="472">
        <v>0.0094</v>
      </c>
      <c r="J1414" s="473" t="s">
        <v>1765</v>
      </c>
      <c r="K1414" s="406">
        <v>71.36</v>
      </c>
      <c r="L1414" s="474">
        <v>70.91</v>
      </c>
      <c r="M1414" s="474">
        <v>72.18</v>
      </c>
      <c r="N1414" s="474">
        <v>70.82</v>
      </c>
      <c r="O1414" s="474" t="s">
        <v>3939</v>
      </c>
      <c r="P1414" s="475">
        <v>0.0063</v>
      </c>
      <c r="Q1414" s="56"/>
    </row>
    <row r="1415" ht="15.75" customHeight="1">
      <c r="A1415" s="403" t="s">
        <v>1766</v>
      </c>
      <c r="B1415" s="404">
        <v>6186.46</v>
      </c>
      <c r="C1415" s="470">
        <v>6186.46</v>
      </c>
      <c r="D1415" s="470">
        <v>6186.46</v>
      </c>
      <c r="E1415" s="470">
        <v>6186.46</v>
      </c>
      <c r="F1415" s="471"/>
      <c r="G1415" s="472">
        <v>0.0031</v>
      </c>
      <c r="J1415" s="473" t="s">
        <v>1766</v>
      </c>
      <c r="K1415" s="406">
        <v>70.91</v>
      </c>
      <c r="L1415" s="474">
        <v>70.82</v>
      </c>
      <c r="M1415" s="474">
        <v>71.64</v>
      </c>
      <c r="N1415" s="474">
        <v>70.73</v>
      </c>
      <c r="O1415" s="474" t="s">
        <v>3940</v>
      </c>
      <c r="P1415" s="475">
        <v>0.0</v>
      </c>
      <c r="Q1415" s="56"/>
    </row>
    <row r="1416" ht="15.75" customHeight="1">
      <c r="A1416" s="403" t="s">
        <v>1767</v>
      </c>
      <c r="B1416" s="404">
        <v>6167.56</v>
      </c>
      <c r="C1416" s="470">
        <v>6167.56</v>
      </c>
      <c r="D1416" s="470">
        <v>6167.56</v>
      </c>
      <c r="E1416" s="470">
        <v>6167.56</v>
      </c>
      <c r="F1416" s="471"/>
      <c r="G1416" s="472">
        <v>0.0013</v>
      </c>
      <c r="J1416" s="473" t="s">
        <v>1767</v>
      </c>
      <c r="K1416" s="406">
        <v>70.91</v>
      </c>
      <c r="L1416" s="474">
        <v>71.0</v>
      </c>
      <c r="M1416" s="474">
        <v>71.36</v>
      </c>
      <c r="N1416" s="474">
        <v>70.64</v>
      </c>
      <c r="O1416" s="474" t="s">
        <v>3941</v>
      </c>
      <c r="P1416" s="475">
        <v>-0.0013</v>
      </c>
      <c r="Q1416" s="56"/>
    </row>
    <row r="1417" ht="15.75" customHeight="1">
      <c r="A1417" s="403" t="s">
        <v>1768</v>
      </c>
      <c r="B1417" s="404">
        <v>6159.3</v>
      </c>
      <c r="C1417" s="470">
        <v>6159.3</v>
      </c>
      <c r="D1417" s="470">
        <v>6159.3</v>
      </c>
      <c r="E1417" s="470">
        <v>6159.3</v>
      </c>
      <c r="F1417" s="471"/>
      <c r="G1417" s="472">
        <v>-0.0038</v>
      </c>
      <c r="J1417" s="473" t="s">
        <v>1768</v>
      </c>
      <c r="K1417" s="406">
        <v>71.0</v>
      </c>
      <c r="L1417" s="474">
        <v>71.18</v>
      </c>
      <c r="M1417" s="474">
        <v>71.36</v>
      </c>
      <c r="N1417" s="474">
        <v>70.91</v>
      </c>
      <c r="O1417" s="474" t="s">
        <v>3942</v>
      </c>
      <c r="P1417" s="475">
        <v>-0.0025</v>
      </c>
      <c r="Q1417" s="56"/>
    </row>
    <row r="1418" ht="15.75" customHeight="1">
      <c r="A1418" s="403" t="s">
        <v>1769</v>
      </c>
      <c r="B1418" s="404">
        <v>6182.78</v>
      </c>
      <c r="C1418" s="470">
        <v>6182.78</v>
      </c>
      <c r="D1418" s="470">
        <v>6182.78</v>
      </c>
      <c r="E1418" s="470">
        <v>6182.78</v>
      </c>
      <c r="F1418" s="471"/>
      <c r="G1418" s="472">
        <v>-0.0022</v>
      </c>
      <c r="J1418" s="473" t="s">
        <v>1769</v>
      </c>
      <c r="K1418" s="406">
        <v>71.18</v>
      </c>
      <c r="L1418" s="474">
        <v>71.0</v>
      </c>
      <c r="M1418" s="474">
        <v>71.73</v>
      </c>
      <c r="N1418" s="474">
        <v>71.0</v>
      </c>
      <c r="O1418" s="474" t="s">
        <v>3943</v>
      </c>
      <c r="P1418" s="475">
        <v>-0.0038</v>
      </c>
      <c r="Q1418" s="56"/>
    </row>
    <row r="1419" ht="15.75" customHeight="1">
      <c r="A1419" s="403" t="s">
        <v>1770</v>
      </c>
      <c r="B1419" s="404">
        <v>6196.48</v>
      </c>
      <c r="C1419" s="470">
        <v>6196.48</v>
      </c>
      <c r="D1419" s="470">
        <v>6196.48</v>
      </c>
      <c r="E1419" s="470">
        <v>6196.48</v>
      </c>
      <c r="F1419" s="471"/>
      <c r="G1419" s="472">
        <v>-0.0052</v>
      </c>
      <c r="J1419" s="473" t="s">
        <v>1770</v>
      </c>
      <c r="K1419" s="406">
        <v>71.45</v>
      </c>
      <c r="L1419" s="474">
        <v>71.0</v>
      </c>
      <c r="M1419" s="474">
        <v>71.82</v>
      </c>
      <c r="N1419" s="474">
        <v>70.55</v>
      </c>
      <c r="O1419" s="474" t="s">
        <v>3944</v>
      </c>
      <c r="P1419" s="475">
        <v>0.0063</v>
      </c>
      <c r="Q1419" s="56"/>
    </row>
    <row r="1420" ht="15.75" customHeight="1">
      <c r="A1420" s="403" t="s">
        <v>1771</v>
      </c>
      <c r="B1420" s="404">
        <v>6228.65</v>
      </c>
      <c r="C1420" s="470">
        <v>6228.65</v>
      </c>
      <c r="D1420" s="470">
        <v>6228.65</v>
      </c>
      <c r="E1420" s="470">
        <v>6228.65</v>
      </c>
      <c r="F1420" s="471"/>
      <c r="G1420" s="472">
        <v>7.0E-4</v>
      </c>
      <c r="J1420" s="473" t="s">
        <v>1771</v>
      </c>
      <c r="K1420" s="406">
        <v>71.0</v>
      </c>
      <c r="L1420" s="474">
        <v>71.36</v>
      </c>
      <c r="M1420" s="474">
        <v>71.36</v>
      </c>
      <c r="N1420" s="474">
        <v>70.73</v>
      </c>
      <c r="O1420" s="474" t="s">
        <v>3945</v>
      </c>
      <c r="P1420" s="475">
        <v>-0.0013</v>
      </c>
      <c r="Q1420" s="56"/>
    </row>
    <row r="1421" ht="15.75" customHeight="1">
      <c r="A1421" s="403" t="s">
        <v>1772</v>
      </c>
      <c r="B1421" s="404">
        <v>6224.6</v>
      </c>
      <c r="C1421" s="470">
        <v>6224.6</v>
      </c>
      <c r="D1421" s="470">
        <v>6224.6</v>
      </c>
      <c r="E1421" s="470">
        <v>6224.6</v>
      </c>
      <c r="F1421" s="471"/>
      <c r="G1421" s="472">
        <v>0.0019</v>
      </c>
      <c r="J1421" s="473" t="s">
        <v>1772</v>
      </c>
      <c r="K1421" s="406">
        <v>71.09</v>
      </c>
      <c r="L1421" s="474">
        <v>71.09</v>
      </c>
      <c r="M1421" s="474">
        <v>71.27</v>
      </c>
      <c r="N1421" s="474">
        <v>70.91</v>
      </c>
      <c r="O1421" s="474" t="s">
        <v>3946</v>
      </c>
      <c r="P1421" s="475">
        <v>-0.005</v>
      </c>
      <c r="Q1421" s="56"/>
    </row>
    <row r="1422" ht="15.75" customHeight="1">
      <c r="A1422" s="403" t="s">
        <v>1773</v>
      </c>
      <c r="B1422" s="404">
        <v>6213.08</v>
      </c>
      <c r="C1422" s="470">
        <v>6213.08</v>
      </c>
      <c r="D1422" s="470">
        <v>6213.08</v>
      </c>
      <c r="E1422" s="470">
        <v>6213.08</v>
      </c>
      <c r="F1422" s="471"/>
      <c r="G1422" s="472">
        <v>-0.0027</v>
      </c>
      <c r="J1422" s="473" t="s">
        <v>1773</v>
      </c>
      <c r="K1422" s="406">
        <v>71.45</v>
      </c>
      <c r="L1422" s="474">
        <v>71.82</v>
      </c>
      <c r="M1422" s="474">
        <v>71.82</v>
      </c>
      <c r="N1422" s="474">
        <v>70.82</v>
      </c>
      <c r="O1422" s="474" t="s">
        <v>3947</v>
      </c>
      <c r="P1422" s="475">
        <v>-0.0126</v>
      </c>
      <c r="Q1422" s="56"/>
    </row>
    <row r="1423" ht="15.75" customHeight="1">
      <c r="A1423" s="403" t="s">
        <v>1774</v>
      </c>
      <c r="B1423" s="404">
        <v>6230.01</v>
      </c>
      <c r="C1423" s="470">
        <v>6230.01</v>
      </c>
      <c r="D1423" s="470">
        <v>6230.01</v>
      </c>
      <c r="E1423" s="470">
        <v>6230.01</v>
      </c>
      <c r="F1423" s="471"/>
      <c r="G1423" s="472">
        <v>0.001</v>
      </c>
      <c r="J1423" s="473" t="s">
        <v>1774</v>
      </c>
      <c r="K1423" s="406">
        <v>72.36</v>
      </c>
      <c r="L1423" s="474">
        <v>71.82</v>
      </c>
      <c r="M1423" s="474">
        <v>72.73</v>
      </c>
      <c r="N1423" s="474">
        <v>71.82</v>
      </c>
      <c r="O1423" s="474" t="s">
        <v>3948</v>
      </c>
      <c r="P1423" s="475">
        <v>0.0025</v>
      </c>
      <c r="Q1423" s="56"/>
    </row>
    <row r="1424" ht="15.75" customHeight="1">
      <c r="A1424" s="403" t="s">
        <v>1775</v>
      </c>
      <c r="B1424" s="404">
        <v>6224.07</v>
      </c>
      <c r="C1424" s="470">
        <v>6224.07</v>
      </c>
      <c r="D1424" s="470">
        <v>6224.07</v>
      </c>
      <c r="E1424" s="470">
        <v>6224.07</v>
      </c>
      <c r="F1424" s="471"/>
      <c r="G1424" s="472">
        <v>-0.0044</v>
      </c>
      <c r="J1424" s="473" t="s">
        <v>1775</v>
      </c>
      <c r="K1424" s="406">
        <v>72.18</v>
      </c>
      <c r="L1424" s="474">
        <v>71.91</v>
      </c>
      <c r="M1424" s="474">
        <v>73.45</v>
      </c>
      <c r="N1424" s="474">
        <v>71.36</v>
      </c>
      <c r="O1424" s="474" t="s">
        <v>3949</v>
      </c>
      <c r="P1424" s="475">
        <v>0.0075</v>
      </c>
      <c r="Q1424" s="56"/>
    </row>
    <row r="1425" ht="15.75" customHeight="1">
      <c r="A1425" s="403" t="s">
        <v>1776</v>
      </c>
      <c r="B1425" s="404">
        <v>6251.6</v>
      </c>
      <c r="C1425" s="470">
        <v>6251.6</v>
      </c>
      <c r="D1425" s="470">
        <v>6251.6</v>
      </c>
      <c r="E1425" s="470">
        <v>6251.6</v>
      </c>
      <c r="F1425" s="471"/>
      <c r="G1425" s="472">
        <v>0.0089</v>
      </c>
      <c r="J1425" s="473" t="s">
        <v>1776</v>
      </c>
      <c r="K1425" s="406">
        <v>71.64</v>
      </c>
      <c r="L1425" s="474">
        <v>71.18</v>
      </c>
      <c r="M1425" s="474">
        <v>71.82</v>
      </c>
      <c r="N1425" s="474">
        <v>70.82</v>
      </c>
      <c r="O1425" s="474" t="s">
        <v>3950</v>
      </c>
      <c r="P1425" s="475">
        <v>0.0065</v>
      </c>
      <c r="Q1425" s="56"/>
    </row>
    <row r="1426" ht="15.75" customHeight="1">
      <c r="A1426" s="403" t="s">
        <v>1777</v>
      </c>
      <c r="B1426" s="404">
        <v>6196.65</v>
      </c>
      <c r="C1426" s="470">
        <v>6196.65</v>
      </c>
      <c r="D1426" s="470">
        <v>6196.65</v>
      </c>
      <c r="E1426" s="470">
        <v>6196.65</v>
      </c>
      <c r="F1426" s="471"/>
      <c r="G1426" s="472">
        <v>-0.0013</v>
      </c>
      <c r="J1426" s="473" t="s">
        <v>1777</v>
      </c>
      <c r="K1426" s="406">
        <v>71.18</v>
      </c>
      <c r="L1426" s="474">
        <v>71.0</v>
      </c>
      <c r="M1426" s="474">
        <v>71.73</v>
      </c>
      <c r="N1426" s="474">
        <v>70.91</v>
      </c>
      <c r="O1426" s="474" t="s">
        <v>3951</v>
      </c>
      <c r="P1426" s="475">
        <v>-0.0013</v>
      </c>
      <c r="Q1426" s="56"/>
    </row>
    <row r="1427" ht="15.75" customHeight="1">
      <c r="A1427" s="403" t="s">
        <v>1778</v>
      </c>
      <c r="B1427" s="404">
        <v>6204.43</v>
      </c>
      <c r="C1427" s="470">
        <v>6204.43</v>
      </c>
      <c r="D1427" s="470">
        <v>6204.43</v>
      </c>
      <c r="E1427" s="470">
        <v>6204.43</v>
      </c>
      <c r="F1427" s="471"/>
      <c r="G1427" s="472">
        <v>-0.007</v>
      </c>
      <c r="J1427" s="473" t="s">
        <v>1778</v>
      </c>
      <c r="K1427" s="406">
        <v>71.27</v>
      </c>
      <c r="L1427" s="474">
        <v>71.55</v>
      </c>
      <c r="M1427" s="474">
        <v>71.64</v>
      </c>
      <c r="N1427" s="474">
        <v>71.0</v>
      </c>
      <c r="O1427" s="474" t="s">
        <v>3952</v>
      </c>
      <c r="P1427" s="475">
        <v>-0.0064</v>
      </c>
      <c r="Q1427" s="56"/>
    </row>
    <row r="1428" ht="15.75" customHeight="1">
      <c r="A1428" s="403" t="s">
        <v>1779</v>
      </c>
      <c r="B1428" s="404">
        <v>6248.22</v>
      </c>
      <c r="C1428" s="470">
        <v>6248.22</v>
      </c>
      <c r="D1428" s="470">
        <v>6248.22</v>
      </c>
      <c r="E1428" s="470">
        <v>6248.22</v>
      </c>
      <c r="F1428" s="471"/>
      <c r="G1428" s="472">
        <v>-0.0029</v>
      </c>
      <c r="J1428" s="473" t="s">
        <v>1779</v>
      </c>
      <c r="K1428" s="406">
        <v>71.73</v>
      </c>
      <c r="L1428" s="474">
        <v>70.91</v>
      </c>
      <c r="M1428" s="474">
        <v>71.82</v>
      </c>
      <c r="N1428" s="474">
        <v>70.82</v>
      </c>
      <c r="O1428" s="474" t="s">
        <v>3953</v>
      </c>
      <c r="P1428" s="475">
        <v>0.0128</v>
      </c>
      <c r="Q1428" s="56"/>
    </row>
    <row r="1429" ht="15.75" customHeight="1">
      <c r="A1429" s="403" t="s">
        <v>1780</v>
      </c>
      <c r="B1429" s="404">
        <v>6266.29</v>
      </c>
      <c r="C1429" s="470">
        <v>6266.29</v>
      </c>
      <c r="D1429" s="470">
        <v>6266.29</v>
      </c>
      <c r="E1429" s="470">
        <v>6266.29</v>
      </c>
      <c r="F1429" s="471"/>
      <c r="G1429" s="472">
        <v>-0.0033</v>
      </c>
      <c r="J1429" s="473" t="s">
        <v>1780</v>
      </c>
      <c r="K1429" s="406">
        <v>70.82</v>
      </c>
      <c r="L1429" s="474">
        <v>71.55</v>
      </c>
      <c r="M1429" s="474">
        <v>71.73</v>
      </c>
      <c r="N1429" s="474">
        <v>70.45</v>
      </c>
      <c r="O1429" s="474" t="s">
        <v>3954</v>
      </c>
      <c r="P1429" s="475">
        <v>-0.0076</v>
      </c>
      <c r="Q1429" s="56"/>
    </row>
    <row r="1430" ht="15.75" customHeight="1">
      <c r="A1430" s="403" t="s">
        <v>1781</v>
      </c>
      <c r="B1430" s="404">
        <v>6286.75</v>
      </c>
      <c r="C1430" s="470">
        <v>6286.75</v>
      </c>
      <c r="D1430" s="470">
        <v>6286.75</v>
      </c>
      <c r="E1430" s="470">
        <v>6286.75</v>
      </c>
      <c r="F1430" s="471"/>
      <c r="G1430" s="472">
        <v>0.0038</v>
      </c>
      <c r="J1430" s="473" t="s">
        <v>1781</v>
      </c>
      <c r="K1430" s="406">
        <v>71.36</v>
      </c>
      <c r="L1430" s="474">
        <v>71.36</v>
      </c>
      <c r="M1430" s="474">
        <v>71.73</v>
      </c>
      <c r="N1430" s="474">
        <v>70.91</v>
      </c>
      <c r="O1430" s="474" t="s">
        <v>3955</v>
      </c>
      <c r="P1430" s="475">
        <v>0.0051</v>
      </c>
      <c r="Q1430" s="56"/>
    </row>
    <row r="1431" ht="15.75" customHeight="1">
      <c r="A1431" s="403" t="s">
        <v>1782</v>
      </c>
      <c r="B1431" s="404">
        <v>6262.76</v>
      </c>
      <c r="C1431" s="470">
        <v>6262.76</v>
      </c>
      <c r="D1431" s="470">
        <v>6262.76</v>
      </c>
      <c r="E1431" s="470">
        <v>6262.76</v>
      </c>
      <c r="F1431" s="471"/>
      <c r="G1431" s="472">
        <v>-0.0053</v>
      </c>
      <c r="J1431" s="473" t="s">
        <v>1782</v>
      </c>
      <c r="K1431" s="406">
        <v>71.0</v>
      </c>
      <c r="L1431" s="474">
        <v>72.27</v>
      </c>
      <c r="M1431" s="474">
        <v>72.45</v>
      </c>
      <c r="N1431" s="474">
        <v>70.36</v>
      </c>
      <c r="O1431" s="474" t="s">
        <v>3956</v>
      </c>
      <c r="P1431" s="475">
        <v>-0.0163</v>
      </c>
      <c r="Q1431" s="56"/>
    </row>
    <row r="1432" ht="15.75" customHeight="1">
      <c r="A1432" s="403" t="s">
        <v>1783</v>
      </c>
      <c r="B1432" s="404">
        <v>6296.2</v>
      </c>
      <c r="C1432" s="470">
        <v>6296.2</v>
      </c>
      <c r="D1432" s="470">
        <v>6296.2</v>
      </c>
      <c r="E1432" s="470">
        <v>6296.2</v>
      </c>
      <c r="F1432" s="471"/>
      <c r="G1432" s="472">
        <v>-0.0017</v>
      </c>
      <c r="J1432" s="473" t="s">
        <v>1783</v>
      </c>
      <c r="K1432" s="406">
        <v>72.18</v>
      </c>
      <c r="L1432" s="474">
        <v>71.82</v>
      </c>
      <c r="M1432" s="474">
        <v>72.64</v>
      </c>
      <c r="N1432" s="474">
        <v>71.82</v>
      </c>
      <c r="O1432" s="474" t="s">
        <v>3957</v>
      </c>
      <c r="P1432" s="475">
        <v>-0.0012</v>
      </c>
      <c r="Q1432" s="56"/>
    </row>
    <row r="1433" ht="15.75" customHeight="1">
      <c r="A1433" s="403" t="s">
        <v>1784</v>
      </c>
      <c r="B1433" s="404">
        <v>6306.86</v>
      </c>
      <c r="C1433" s="470">
        <v>6306.86</v>
      </c>
      <c r="D1433" s="470">
        <v>6306.86</v>
      </c>
      <c r="E1433" s="470">
        <v>6306.86</v>
      </c>
      <c r="F1433" s="471"/>
      <c r="G1433" s="472">
        <v>0.0045</v>
      </c>
      <c r="J1433" s="473" t="s">
        <v>1784</v>
      </c>
      <c r="K1433" s="406">
        <v>72.27</v>
      </c>
      <c r="L1433" s="474">
        <v>72.64</v>
      </c>
      <c r="M1433" s="474">
        <v>72.73</v>
      </c>
      <c r="N1433" s="474">
        <v>71.91</v>
      </c>
      <c r="O1433" s="474" t="s">
        <v>3958</v>
      </c>
      <c r="P1433" s="475">
        <v>-0.0051</v>
      </c>
      <c r="Q1433" s="56"/>
    </row>
    <row r="1434" ht="15.75" customHeight="1">
      <c r="A1434" s="403" t="s">
        <v>1785</v>
      </c>
      <c r="B1434" s="404">
        <v>6278.55</v>
      </c>
      <c r="C1434" s="470">
        <v>6278.55</v>
      </c>
      <c r="D1434" s="470">
        <v>6278.55</v>
      </c>
      <c r="E1434" s="470">
        <v>6278.55</v>
      </c>
      <c r="F1434" s="471"/>
      <c r="G1434" s="472">
        <v>0.001</v>
      </c>
      <c r="J1434" s="473" t="s">
        <v>1785</v>
      </c>
      <c r="K1434" s="406">
        <v>72.64</v>
      </c>
      <c r="L1434" s="474">
        <v>72.73</v>
      </c>
      <c r="M1434" s="474">
        <v>73.0</v>
      </c>
      <c r="N1434" s="474">
        <v>72.36</v>
      </c>
      <c r="O1434" s="474" t="s">
        <v>3959</v>
      </c>
      <c r="P1434" s="475">
        <v>-0.0012</v>
      </c>
      <c r="Q1434" s="56"/>
    </row>
    <row r="1435" ht="15.75" customHeight="1">
      <c r="A1435" s="403" t="s">
        <v>1786</v>
      </c>
      <c r="B1435" s="404">
        <v>6272.57</v>
      </c>
      <c r="C1435" s="470">
        <v>6272.57</v>
      </c>
      <c r="D1435" s="470">
        <v>6272.57</v>
      </c>
      <c r="E1435" s="470">
        <v>6272.57</v>
      </c>
      <c r="F1435" s="471"/>
      <c r="G1435" s="472">
        <v>-0.0047</v>
      </c>
      <c r="J1435" s="473" t="s">
        <v>1786</v>
      </c>
      <c r="K1435" s="406">
        <v>72.73</v>
      </c>
      <c r="L1435" s="474">
        <v>73.36</v>
      </c>
      <c r="M1435" s="474">
        <v>73.45</v>
      </c>
      <c r="N1435" s="474">
        <v>72.45</v>
      </c>
      <c r="O1435" s="474" t="s">
        <v>3960</v>
      </c>
      <c r="P1435" s="475">
        <v>-0.0086</v>
      </c>
      <c r="Q1435" s="56"/>
    </row>
    <row r="1436" ht="15.75" customHeight="1">
      <c r="A1436" s="403" t="s">
        <v>1787</v>
      </c>
      <c r="B1436" s="404">
        <v>6302.45</v>
      </c>
      <c r="C1436" s="470">
        <v>6302.45</v>
      </c>
      <c r="D1436" s="470">
        <v>6302.45</v>
      </c>
      <c r="E1436" s="470">
        <v>6302.45</v>
      </c>
      <c r="F1436" s="471"/>
      <c r="G1436" s="472">
        <v>-0.0054</v>
      </c>
      <c r="J1436" s="473" t="s">
        <v>1787</v>
      </c>
      <c r="K1436" s="406">
        <v>73.36</v>
      </c>
      <c r="L1436" s="474">
        <v>73.09</v>
      </c>
      <c r="M1436" s="474">
        <v>73.73</v>
      </c>
      <c r="N1436" s="474">
        <v>72.82</v>
      </c>
      <c r="O1436" s="474" t="s">
        <v>3961</v>
      </c>
      <c r="P1436" s="475">
        <v>0.0037</v>
      </c>
      <c r="Q1436" s="56"/>
    </row>
    <row r="1437" ht="15.75" customHeight="1">
      <c r="A1437" s="403" t="s">
        <v>1788</v>
      </c>
      <c r="B1437" s="404">
        <v>6336.88</v>
      </c>
      <c r="C1437" s="470">
        <v>6336.88</v>
      </c>
      <c r="D1437" s="470">
        <v>6336.88</v>
      </c>
      <c r="E1437" s="470">
        <v>6336.88</v>
      </c>
      <c r="F1437" s="471"/>
      <c r="G1437" s="472">
        <v>0.0023</v>
      </c>
      <c r="J1437" s="473" t="s">
        <v>1788</v>
      </c>
      <c r="K1437" s="406">
        <v>73.09</v>
      </c>
      <c r="L1437" s="474">
        <v>71.82</v>
      </c>
      <c r="M1437" s="474">
        <v>74.0</v>
      </c>
      <c r="N1437" s="474">
        <v>71.45</v>
      </c>
      <c r="O1437" s="474" t="s">
        <v>3962</v>
      </c>
      <c r="P1437" s="475">
        <v>0.0202</v>
      </c>
      <c r="Q1437" s="56"/>
    </row>
    <row r="1438" ht="15.75" customHeight="1">
      <c r="A1438" s="403" t="s">
        <v>1789</v>
      </c>
      <c r="B1438" s="404">
        <v>6322.51</v>
      </c>
      <c r="C1438" s="470">
        <v>6322.51</v>
      </c>
      <c r="D1438" s="470">
        <v>6322.51</v>
      </c>
      <c r="E1438" s="470">
        <v>6322.51</v>
      </c>
      <c r="F1438" s="471"/>
      <c r="G1438" s="472">
        <v>0.0053</v>
      </c>
      <c r="J1438" s="473" t="s">
        <v>1789</v>
      </c>
      <c r="K1438" s="406">
        <v>71.64</v>
      </c>
      <c r="L1438" s="474">
        <v>71.82</v>
      </c>
      <c r="M1438" s="474">
        <v>71.82</v>
      </c>
      <c r="N1438" s="474">
        <v>71.36</v>
      </c>
      <c r="O1438" s="474" t="s">
        <v>3963</v>
      </c>
      <c r="P1438" s="475">
        <v>0.0039</v>
      </c>
      <c r="Q1438" s="56"/>
    </row>
    <row r="1439" ht="15.75" customHeight="1">
      <c r="A1439" s="403" t="s">
        <v>1790</v>
      </c>
      <c r="B1439" s="404">
        <v>6289.33</v>
      </c>
      <c r="C1439" s="470">
        <v>6289.33</v>
      </c>
      <c r="D1439" s="470">
        <v>6289.33</v>
      </c>
      <c r="E1439" s="470">
        <v>6289.33</v>
      </c>
      <c r="F1439" s="471"/>
      <c r="G1439" s="472">
        <v>0.0012</v>
      </c>
      <c r="J1439" s="473" t="s">
        <v>1790</v>
      </c>
      <c r="K1439" s="406">
        <v>71.36</v>
      </c>
      <c r="L1439" s="474">
        <v>72.09</v>
      </c>
      <c r="M1439" s="474">
        <v>72.18</v>
      </c>
      <c r="N1439" s="474">
        <v>71.18</v>
      </c>
      <c r="O1439" s="474" t="s">
        <v>3964</v>
      </c>
      <c r="P1439" s="475">
        <v>-0.0052</v>
      </c>
      <c r="Q1439" s="56"/>
    </row>
    <row r="1440" ht="15.75" customHeight="1">
      <c r="A1440" s="403" t="s">
        <v>1791</v>
      </c>
      <c r="B1440" s="404">
        <v>6281.87</v>
      </c>
      <c r="C1440" s="470">
        <v>6281.87</v>
      </c>
      <c r="D1440" s="470">
        <v>6281.87</v>
      </c>
      <c r="E1440" s="470">
        <v>6281.87</v>
      </c>
      <c r="F1440" s="471"/>
      <c r="G1440" s="472">
        <v>-0.0059</v>
      </c>
      <c r="J1440" s="473" t="s">
        <v>1791</v>
      </c>
      <c r="K1440" s="406">
        <v>71.73</v>
      </c>
      <c r="L1440" s="474">
        <v>71.55</v>
      </c>
      <c r="M1440" s="474">
        <v>71.91</v>
      </c>
      <c r="N1440" s="474">
        <v>71.27</v>
      </c>
      <c r="O1440" s="474" t="s">
        <v>3965</v>
      </c>
      <c r="P1440" s="475">
        <v>0.0025</v>
      </c>
      <c r="Q1440" s="56"/>
    </row>
    <row r="1441" ht="15.75" customHeight="1">
      <c r="A1441" s="403" t="s">
        <v>1792</v>
      </c>
      <c r="B1441" s="404">
        <v>6319.12</v>
      </c>
      <c r="C1441" s="470">
        <v>6319.12</v>
      </c>
      <c r="D1441" s="470">
        <v>6319.12</v>
      </c>
      <c r="E1441" s="470">
        <v>6319.12</v>
      </c>
      <c r="F1441" s="471"/>
      <c r="G1441" s="472">
        <v>0.0019</v>
      </c>
      <c r="J1441" s="473" t="s">
        <v>1792</v>
      </c>
      <c r="K1441" s="406">
        <v>71.55</v>
      </c>
      <c r="L1441" s="474">
        <v>71.55</v>
      </c>
      <c r="M1441" s="474">
        <v>72.09</v>
      </c>
      <c r="N1441" s="474">
        <v>70.91</v>
      </c>
      <c r="O1441" s="474" t="s">
        <v>3966</v>
      </c>
      <c r="P1441" s="475">
        <v>-0.0013</v>
      </c>
      <c r="Q1441" s="56"/>
    </row>
    <row r="1442" ht="15.75" customHeight="1">
      <c r="A1442" s="403" t="s">
        <v>1793</v>
      </c>
      <c r="B1442" s="404">
        <v>6306.95</v>
      </c>
      <c r="C1442" s="470">
        <v>6306.95</v>
      </c>
      <c r="D1442" s="470">
        <v>6306.95</v>
      </c>
      <c r="E1442" s="470">
        <v>6306.95</v>
      </c>
      <c r="F1442" s="471"/>
      <c r="G1442" s="472">
        <v>0.004</v>
      </c>
      <c r="J1442" s="473" t="s">
        <v>1793</v>
      </c>
      <c r="K1442" s="406">
        <v>71.64</v>
      </c>
      <c r="L1442" s="474">
        <v>72.27</v>
      </c>
      <c r="M1442" s="474">
        <v>72.27</v>
      </c>
      <c r="N1442" s="474">
        <v>71.45</v>
      </c>
      <c r="O1442" s="474" t="s">
        <v>3967</v>
      </c>
      <c r="P1442" s="475">
        <v>0.0013</v>
      </c>
      <c r="Q1442" s="56"/>
    </row>
    <row r="1443" ht="15.75" customHeight="1">
      <c r="A1443" s="403" t="s">
        <v>1794</v>
      </c>
      <c r="B1443" s="404">
        <v>6282.09</v>
      </c>
      <c r="C1443" s="470">
        <v>6282.09</v>
      </c>
      <c r="D1443" s="470">
        <v>6282.09</v>
      </c>
      <c r="E1443" s="470">
        <v>6282.09</v>
      </c>
      <c r="F1443" s="471"/>
      <c r="G1443" s="472">
        <v>0.0074</v>
      </c>
      <c r="J1443" s="473" t="s">
        <v>1794</v>
      </c>
      <c r="K1443" s="406">
        <v>71.55</v>
      </c>
      <c r="L1443" s="474">
        <v>71.45</v>
      </c>
      <c r="M1443" s="474">
        <v>71.73</v>
      </c>
      <c r="N1443" s="474">
        <v>71.18</v>
      </c>
      <c r="O1443" s="474" t="s">
        <v>3968</v>
      </c>
      <c r="P1443" s="475">
        <v>0.0027</v>
      </c>
      <c r="Q1443" s="56"/>
    </row>
    <row r="1444" ht="15.75" customHeight="1">
      <c r="A1444" s="403" t="s">
        <v>1795</v>
      </c>
      <c r="B1444" s="404">
        <v>6235.71</v>
      </c>
      <c r="C1444" s="470">
        <v>6235.71</v>
      </c>
      <c r="D1444" s="470">
        <v>6235.71</v>
      </c>
      <c r="E1444" s="470">
        <v>6235.71</v>
      </c>
      <c r="F1444" s="471"/>
      <c r="G1444" s="472">
        <v>-0.0026</v>
      </c>
      <c r="J1444" s="473" t="s">
        <v>1795</v>
      </c>
      <c r="K1444" s="406">
        <v>71.36</v>
      </c>
      <c r="L1444" s="474">
        <v>71.45</v>
      </c>
      <c r="M1444" s="474">
        <v>71.82</v>
      </c>
      <c r="N1444" s="474">
        <v>71.09</v>
      </c>
      <c r="O1444" s="474" t="s">
        <v>3969</v>
      </c>
      <c r="P1444" s="475">
        <v>-0.0039</v>
      </c>
      <c r="Q1444" s="56"/>
    </row>
    <row r="1445" ht="15.75" customHeight="1">
      <c r="A1445" s="403" t="s">
        <v>1796</v>
      </c>
      <c r="B1445" s="404">
        <v>6252.14</v>
      </c>
      <c r="C1445" s="470">
        <v>6252.14</v>
      </c>
      <c r="D1445" s="470">
        <v>6252.14</v>
      </c>
      <c r="E1445" s="470">
        <v>6252.14</v>
      </c>
      <c r="F1445" s="471"/>
      <c r="G1445" s="472">
        <v>0.0057</v>
      </c>
      <c r="J1445" s="473" t="s">
        <v>1796</v>
      </c>
      <c r="K1445" s="406">
        <v>71.64</v>
      </c>
      <c r="L1445" s="474">
        <v>71.55</v>
      </c>
      <c r="M1445" s="474">
        <v>72.45</v>
      </c>
      <c r="N1445" s="474">
        <v>71.55</v>
      </c>
      <c r="O1445" s="474" t="s">
        <v>3970</v>
      </c>
      <c r="P1445" s="475">
        <v>-0.0013</v>
      </c>
      <c r="Q1445" s="56"/>
    </row>
    <row r="1446" ht="15.75" customHeight="1">
      <c r="A1446" s="403" t="s">
        <v>1797</v>
      </c>
      <c r="B1446" s="404">
        <v>6216.61</v>
      </c>
      <c r="C1446" s="470">
        <v>6216.61</v>
      </c>
      <c r="D1446" s="470">
        <v>6216.61</v>
      </c>
      <c r="E1446" s="470">
        <v>6216.61</v>
      </c>
      <c r="F1446" s="471"/>
      <c r="G1446" s="472">
        <v>-0.0012</v>
      </c>
      <c r="J1446" s="473" t="s">
        <v>1797</v>
      </c>
      <c r="K1446" s="406">
        <v>71.73</v>
      </c>
      <c r="L1446" s="474">
        <v>72.73</v>
      </c>
      <c r="M1446" s="474">
        <v>72.73</v>
      </c>
      <c r="N1446" s="474">
        <v>71.36</v>
      </c>
      <c r="O1446" s="474" t="s">
        <v>3971</v>
      </c>
      <c r="P1446" s="475">
        <v>-0.0113</v>
      </c>
      <c r="Q1446" s="56"/>
    </row>
    <row r="1447" ht="15.75" customHeight="1">
      <c r="A1447" s="403" t="s">
        <v>1798</v>
      </c>
      <c r="B1447" s="404">
        <v>6223.78</v>
      </c>
      <c r="C1447" s="470">
        <v>6223.78</v>
      </c>
      <c r="D1447" s="470">
        <v>6223.78</v>
      </c>
      <c r="E1447" s="470">
        <v>6223.78</v>
      </c>
      <c r="F1447" s="471"/>
      <c r="G1447" s="472">
        <v>0.0049</v>
      </c>
      <c r="J1447" s="473" t="s">
        <v>1798</v>
      </c>
      <c r="K1447" s="406">
        <v>72.55</v>
      </c>
      <c r="L1447" s="474">
        <v>73.27</v>
      </c>
      <c r="M1447" s="474">
        <v>73.27</v>
      </c>
      <c r="N1447" s="474">
        <v>72.27</v>
      </c>
      <c r="O1447" s="474" t="s">
        <v>3972</v>
      </c>
      <c r="P1447" s="475">
        <v>-0.0025</v>
      </c>
      <c r="Q1447" s="56"/>
    </row>
    <row r="1448" ht="15.75" customHeight="1">
      <c r="A1448" s="403" t="s">
        <v>1799</v>
      </c>
      <c r="B1448" s="404">
        <v>6193.56</v>
      </c>
      <c r="C1448" s="470">
        <v>6193.56</v>
      </c>
      <c r="D1448" s="470">
        <v>6193.56</v>
      </c>
      <c r="E1448" s="470">
        <v>6193.56</v>
      </c>
      <c r="F1448" s="471"/>
      <c r="G1448" s="472">
        <v>0.0056</v>
      </c>
      <c r="J1448" s="473" t="s">
        <v>1799</v>
      </c>
      <c r="K1448" s="406">
        <v>72.73</v>
      </c>
      <c r="L1448" s="474">
        <v>73.27</v>
      </c>
      <c r="M1448" s="474">
        <v>73.27</v>
      </c>
      <c r="N1448" s="474">
        <v>72.0</v>
      </c>
      <c r="O1448" s="474" t="s">
        <v>3973</v>
      </c>
      <c r="P1448" s="475">
        <v>0.0064</v>
      </c>
      <c r="Q1448" s="56"/>
    </row>
    <row r="1449" ht="15.75" customHeight="1">
      <c r="A1449" s="403" t="s">
        <v>1800</v>
      </c>
      <c r="B1449" s="404">
        <v>6159.07</v>
      </c>
      <c r="C1449" s="470">
        <v>6159.07</v>
      </c>
      <c r="D1449" s="470">
        <v>6159.07</v>
      </c>
      <c r="E1449" s="470">
        <v>6159.07</v>
      </c>
      <c r="F1449" s="471"/>
      <c r="G1449" s="472">
        <v>0.0048</v>
      </c>
      <c r="J1449" s="473" t="s">
        <v>1800</v>
      </c>
      <c r="K1449" s="406">
        <v>72.27</v>
      </c>
      <c r="L1449" s="474">
        <v>73.18</v>
      </c>
      <c r="M1449" s="474">
        <v>73.18</v>
      </c>
      <c r="N1449" s="474">
        <v>71.73</v>
      </c>
      <c r="O1449" s="474" t="s">
        <v>3974</v>
      </c>
      <c r="P1449" s="475">
        <v>-0.0234</v>
      </c>
      <c r="Q1449" s="56"/>
    </row>
    <row r="1450" ht="15.75" customHeight="1">
      <c r="A1450" s="403" t="s">
        <v>1801</v>
      </c>
      <c r="B1450" s="404">
        <v>6129.69</v>
      </c>
      <c r="C1450" s="470">
        <v>6129.69</v>
      </c>
      <c r="D1450" s="470">
        <v>6129.69</v>
      </c>
      <c r="E1450" s="470">
        <v>6129.69</v>
      </c>
      <c r="F1450" s="471"/>
      <c r="G1450" s="472">
        <v>0.0041</v>
      </c>
      <c r="J1450" s="473" t="s">
        <v>1801</v>
      </c>
      <c r="K1450" s="406">
        <v>74.0</v>
      </c>
      <c r="L1450" s="474">
        <v>74.45</v>
      </c>
      <c r="M1450" s="474">
        <v>74.55</v>
      </c>
      <c r="N1450" s="474">
        <v>73.64</v>
      </c>
      <c r="O1450" s="474" t="s">
        <v>3975</v>
      </c>
      <c r="P1450" s="475">
        <v>0.0012</v>
      </c>
      <c r="Q1450" s="56"/>
    </row>
    <row r="1451" ht="15.75" customHeight="1">
      <c r="A1451" s="403" t="s">
        <v>1802</v>
      </c>
      <c r="B1451" s="404">
        <v>6104.5</v>
      </c>
      <c r="C1451" s="470">
        <v>6104.5</v>
      </c>
      <c r="D1451" s="470">
        <v>6104.5</v>
      </c>
      <c r="E1451" s="470">
        <v>6104.5</v>
      </c>
      <c r="F1451" s="471"/>
      <c r="G1451" s="472">
        <v>0.0052</v>
      </c>
      <c r="J1451" s="473" t="s">
        <v>1802</v>
      </c>
      <c r="K1451" s="406">
        <v>73.91</v>
      </c>
      <c r="L1451" s="474">
        <v>74.73</v>
      </c>
      <c r="M1451" s="474">
        <v>75.27</v>
      </c>
      <c r="N1451" s="474">
        <v>73.27</v>
      </c>
      <c r="O1451" s="474" t="s">
        <v>3976</v>
      </c>
      <c r="P1451" s="475">
        <v>-0.0133</v>
      </c>
      <c r="Q1451" s="56"/>
    </row>
    <row r="1452" ht="15.75" customHeight="1">
      <c r="A1452" s="403" t="s">
        <v>1803</v>
      </c>
      <c r="B1452" s="404">
        <v>6072.99</v>
      </c>
      <c r="C1452" s="470">
        <v>6072.99</v>
      </c>
      <c r="D1452" s="470">
        <v>6072.99</v>
      </c>
      <c r="E1452" s="470">
        <v>6072.99</v>
      </c>
      <c r="F1452" s="471"/>
      <c r="G1452" s="472">
        <v>-0.0043</v>
      </c>
      <c r="J1452" s="473" t="s">
        <v>1803</v>
      </c>
      <c r="K1452" s="406">
        <v>74.91</v>
      </c>
      <c r="L1452" s="474">
        <v>74.82</v>
      </c>
      <c r="M1452" s="474">
        <v>75.45</v>
      </c>
      <c r="N1452" s="474">
        <v>74.09</v>
      </c>
      <c r="O1452" s="474" t="s">
        <v>3977</v>
      </c>
      <c r="P1452" s="475">
        <v>0.0012</v>
      </c>
      <c r="Q1452" s="56"/>
    </row>
    <row r="1453" ht="15.75" customHeight="1">
      <c r="A1453" s="403" t="s">
        <v>1804</v>
      </c>
      <c r="B1453" s="404">
        <v>6099.02</v>
      </c>
      <c r="C1453" s="470">
        <v>6099.02</v>
      </c>
      <c r="D1453" s="470">
        <v>6099.02</v>
      </c>
      <c r="E1453" s="470">
        <v>6099.02</v>
      </c>
      <c r="F1453" s="471"/>
      <c r="G1453" s="472">
        <v>0.0044</v>
      </c>
      <c r="J1453" s="473" t="s">
        <v>1804</v>
      </c>
      <c r="K1453" s="406">
        <v>74.82</v>
      </c>
      <c r="L1453" s="474">
        <v>74.09</v>
      </c>
      <c r="M1453" s="474">
        <v>75.27</v>
      </c>
      <c r="N1453" s="474">
        <v>73.82</v>
      </c>
      <c r="O1453" s="474" t="s">
        <v>3978</v>
      </c>
      <c r="P1453" s="475">
        <v>0.0148</v>
      </c>
      <c r="Q1453" s="56"/>
    </row>
    <row r="1454" ht="15.75" customHeight="1">
      <c r="A1454" s="403" t="s">
        <v>1805</v>
      </c>
      <c r="B1454" s="404">
        <v>6072.33</v>
      </c>
      <c r="C1454" s="470">
        <v>6072.33</v>
      </c>
      <c r="D1454" s="470">
        <v>6072.33</v>
      </c>
      <c r="E1454" s="470">
        <v>6072.33</v>
      </c>
      <c r="F1454" s="471"/>
      <c r="G1454" s="472">
        <v>0.0088</v>
      </c>
      <c r="J1454" s="473" t="s">
        <v>1805</v>
      </c>
      <c r="K1454" s="406">
        <v>73.73</v>
      </c>
      <c r="L1454" s="474">
        <v>72.73</v>
      </c>
      <c r="M1454" s="474">
        <v>74.09</v>
      </c>
      <c r="N1454" s="474">
        <v>72.36</v>
      </c>
      <c r="O1454" s="474" t="s">
        <v>3979</v>
      </c>
      <c r="P1454" s="475">
        <v>0.0137</v>
      </c>
      <c r="Q1454" s="56"/>
    </row>
    <row r="1455" ht="15.75" customHeight="1">
      <c r="A1455" s="403" t="s">
        <v>1806</v>
      </c>
      <c r="B1455" s="404">
        <v>6019.59</v>
      </c>
      <c r="C1455" s="470">
        <v>6019.59</v>
      </c>
      <c r="D1455" s="470">
        <v>6019.59</v>
      </c>
      <c r="E1455" s="470">
        <v>6019.59</v>
      </c>
      <c r="F1455" s="471"/>
      <c r="G1455" s="472">
        <v>0.0039</v>
      </c>
      <c r="J1455" s="473" t="s">
        <v>1806</v>
      </c>
      <c r="K1455" s="406">
        <v>72.73</v>
      </c>
      <c r="L1455" s="474">
        <v>72.91</v>
      </c>
      <c r="M1455" s="474">
        <v>72.91</v>
      </c>
      <c r="N1455" s="474">
        <v>72.09</v>
      </c>
      <c r="O1455" s="474" t="s">
        <v>3980</v>
      </c>
      <c r="P1455" s="475">
        <v>0.0</v>
      </c>
      <c r="Q1455" s="56"/>
    </row>
    <row r="1456" ht="15.75" customHeight="1">
      <c r="A1456" s="403" t="s">
        <v>1807</v>
      </c>
      <c r="B1456" s="404">
        <v>5996.24</v>
      </c>
      <c r="C1456" s="470">
        <v>5996.24</v>
      </c>
      <c r="D1456" s="470">
        <v>5996.24</v>
      </c>
      <c r="E1456" s="470">
        <v>5996.24</v>
      </c>
      <c r="F1456" s="471"/>
      <c r="G1456" s="472">
        <v>1.0E-4</v>
      </c>
      <c r="J1456" s="473" t="s">
        <v>1807</v>
      </c>
      <c r="K1456" s="406">
        <v>72.73</v>
      </c>
      <c r="L1456" s="474">
        <v>73.27</v>
      </c>
      <c r="M1456" s="474">
        <v>73.55</v>
      </c>
      <c r="N1456" s="474">
        <v>72.55</v>
      </c>
      <c r="O1456" s="474" t="s">
        <v>3981</v>
      </c>
      <c r="P1456" s="475">
        <v>0.0</v>
      </c>
      <c r="Q1456" s="56"/>
    </row>
    <row r="1457" ht="15.75" customHeight="1">
      <c r="A1457" s="403" t="s">
        <v>1808</v>
      </c>
      <c r="B1457" s="404">
        <v>5995.41</v>
      </c>
      <c r="C1457" s="470">
        <v>5995.41</v>
      </c>
      <c r="D1457" s="470">
        <v>5995.41</v>
      </c>
      <c r="E1457" s="470">
        <v>5995.41</v>
      </c>
      <c r="F1457" s="471"/>
      <c r="G1457" s="472">
        <v>-0.0038</v>
      </c>
      <c r="J1457" s="473" t="s">
        <v>1808</v>
      </c>
      <c r="K1457" s="406">
        <v>72.73</v>
      </c>
      <c r="L1457" s="474">
        <v>73.18</v>
      </c>
      <c r="M1457" s="474">
        <v>73.64</v>
      </c>
      <c r="N1457" s="474">
        <v>72.64</v>
      </c>
      <c r="O1457" s="474" t="s">
        <v>3982</v>
      </c>
      <c r="P1457" s="475">
        <v>-0.0074</v>
      </c>
      <c r="Q1457" s="56"/>
    </row>
    <row r="1458" ht="15.75" customHeight="1">
      <c r="A1458" s="403" t="s">
        <v>1809</v>
      </c>
      <c r="B1458" s="404">
        <v>6018.25</v>
      </c>
      <c r="C1458" s="470">
        <v>6018.25</v>
      </c>
      <c r="D1458" s="470">
        <v>6018.25</v>
      </c>
      <c r="E1458" s="470">
        <v>6018.25</v>
      </c>
      <c r="F1458" s="471"/>
      <c r="G1458" s="472">
        <v>0.0028</v>
      </c>
      <c r="J1458" s="473" t="s">
        <v>1809</v>
      </c>
      <c r="K1458" s="406">
        <v>73.27</v>
      </c>
      <c r="L1458" s="474">
        <v>73.27</v>
      </c>
      <c r="M1458" s="474">
        <v>74.09</v>
      </c>
      <c r="N1458" s="474">
        <v>72.91</v>
      </c>
      <c r="O1458" s="474" t="s">
        <v>3983</v>
      </c>
      <c r="P1458" s="475">
        <v>0.0</v>
      </c>
      <c r="Q1458" s="56"/>
    </row>
    <row r="1459" ht="15.75" customHeight="1">
      <c r="A1459" s="403" t="s">
        <v>1810</v>
      </c>
      <c r="B1459" s="404">
        <v>6001.52</v>
      </c>
      <c r="C1459" s="470">
        <v>6001.52</v>
      </c>
      <c r="D1459" s="470">
        <v>6001.52</v>
      </c>
      <c r="E1459" s="470">
        <v>6001.52</v>
      </c>
      <c r="F1459" s="471"/>
      <c r="G1459" s="472">
        <v>0.0056</v>
      </c>
      <c r="J1459" s="473" t="s">
        <v>1810</v>
      </c>
      <c r="K1459" s="406">
        <v>73.27</v>
      </c>
      <c r="L1459" s="474">
        <v>73.36</v>
      </c>
      <c r="M1459" s="474">
        <v>73.64</v>
      </c>
      <c r="N1459" s="474">
        <v>72.91</v>
      </c>
      <c r="O1459" s="474" t="s">
        <v>3984</v>
      </c>
      <c r="P1459" s="475">
        <v>-0.0012</v>
      </c>
      <c r="Q1459" s="56"/>
    </row>
    <row r="1460" ht="15.75" customHeight="1">
      <c r="A1460" s="403" t="s">
        <v>1811</v>
      </c>
      <c r="B1460" s="404">
        <v>5968.02</v>
      </c>
      <c r="C1460" s="470">
        <v>5968.02</v>
      </c>
      <c r="D1460" s="470">
        <v>5968.02</v>
      </c>
      <c r="E1460" s="470">
        <v>5968.02</v>
      </c>
      <c r="F1460" s="471"/>
      <c r="G1460" s="472">
        <v>-0.0023</v>
      </c>
      <c r="J1460" s="473" t="s">
        <v>1811</v>
      </c>
      <c r="K1460" s="406">
        <v>73.36</v>
      </c>
      <c r="L1460" s="474">
        <v>74.36</v>
      </c>
      <c r="M1460" s="474">
        <v>74.36</v>
      </c>
      <c r="N1460" s="474">
        <v>73.27</v>
      </c>
      <c r="O1460" s="474" t="s">
        <v>3985</v>
      </c>
      <c r="P1460" s="475">
        <v>-0.005</v>
      </c>
      <c r="Q1460" s="56"/>
    </row>
    <row r="1461" ht="15.75" customHeight="1">
      <c r="A1461" s="403" t="s">
        <v>1812</v>
      </c>
      <c r="B1461" s="404">
        <v>5981.95</v>
      </c>
      <c r="C1461" s="470">
        <v>5981.95</v>
      </c>
      <c r="D1461" s="470">
        <v>5981.95</v>
      </c>
      <c r="E1461" s="470">
        <v>5981.95</v>
      </c>
      <c r="F1461" s="471"/>
      <c r="G1461" s="472">
        <v>-0.0098</v>
      </c>
      <c r="J1461" s="473" t="s">
        <v>1812</v>
      </c>
      <c r="K1461" s="406">
        <v>73.73</v>
      </c>
      <c r="L1461" s="474">
        <v>74.0</v>
      </c>
      <c r="M1461" s="474">
        <v>74.27</v>
      </c>
      <c r="N1461" s="474">
        <v>73.45</v>
      </c>
      <c r="O1461" s="474" t="s">
        <v>3986</v>
      </c>
      <c r="P1461" s="475">
        <v>-0.0036</v>
      </c>
      <c r="Q1461" s="56"/>
    </row>
    <row r="1462" ht="15.75" customHeight="1">
      <c r="A1462" s="403" t="s">
        <v>1813</v>
      </c>
      <c r="B1462" s="404">
        <v>6041.2</v>
      </c>
      <c r="C1462" s="470">
        <v>6041.2</v>
      </c>
      <c r="D1462" s="470">
        <v>6041.2</v>
      </c>
      <c r="E1462" s="470">
        <v>6041.2</v>
      </c>
      <c r="F1462" s="471"/>
      <c r="G1462" s="472">
        <v>3.0E-4</v>
      </c>
      <c r="J1462" s="473" t="s">
        <v>1813</v>
      </c>
      <c r="K1462" s="406">
        <v>74.0</v>
      </c>
      <c r="L1462" s="474">
        <v>73.18</v>
      </c>
      <c r="M1462" s="474">
        <v>74.45</v>
      </c>
      <c r="N1462" s="474">
        <v>72.91</v>
      </c>
      <c r="O1462" s="474" t="s">
        <v>3987</v>
      </c>
      <c r="P1462" s="475">
        <v>0.01</v>
      </c>
      <c r="Q1462" s="56"/>
    </row>
    <row r="1463" ht="15.75" customHeight="1">
      <c r="A1463" s="403" t="s">
        <v>1814</v>
      </c>
      <c r="B1463" s="404">
        <v>6039.55</v>
      </c>
      <c r="C1463" s="470">
        <v>6039.55</v>
      </c>
      <c r="D1463" s="470">
        <v>6039.55</v>
      </c>
      <c r="E1463" s="470">
        <v>6039.55</v>
      </c>
      <c r="F1463" s="471"/>
      <c r="G1463" s="472">
        <v>0.0024</v>
      </c>
      <c r="J1463" s="473" t="s">
        <v>1814</v>
      </c>
      <c r="K1463" s="406">
        <v>73.27</v>
      </c>
      <c r="L1463" s="474">
        <v>73.82</v>
      </c>
      <c r="M1463" s="474">
        <v>75.18</v>
      </c>
      <c r="N1463" s="474">
        <v>73.0</v>
      </c>
      <c r="O1463" s="474" t="s">
        <v>3988</v>
      </c>
      <c r="P1463" s="475">
        <v>-0.0087</v>
      </c>
      <c r="Q1463" s="56"/>
    </row>
    <row r="1464" ht="15.75" customHeight="1">
      <c r="A1464" s="403" t="s">
        <v>1815</v>
      </c>
      <c r="B1464" s="404">
        <v>6025.27</v>
      </c>
      <c r="C1464" s="470">
        <v>6025.27</v>
      </c>
      <c r="D1464" s="470">
        <v>6025.27</v>
      </c>
      <c r="E1464" s="470">
        <v>6025.27</v>
      </c>
      <c r="F1464" s="471"/>
      <c r="G1464" s="472">
        <v>-0.0011</v>
      </c>
      <c r="J1464" s="473" t="s">
        <v>1815</v>
      </c>
      <c r="K1464" s="406">
        <v>73.91</v>
      </c>
      <c r="L1464" s="474">
        <v>75.91</v>
      </c>
      <c r="M1464" s="474">
        <v>76.18</v>
      </c>
      <c r="N1464" s="474">
        <v>73.27</v>
      </c>
      <c r="O1464" s="474" t="s">
        <v>3989</v>
      </c>
      <c r="P1464" s="475">
        <v>-0.0169</v>
      </c>
      <c r="Q1464" s="56"/>
    </row>
    <row r="1465" ht="15.75" customHeight="1">
      <c r="A1465" s="403" t="s">
        <v>1816</v>
      </c>
      <c r="B1465" s="404">
        <v>6031.74</v>
      </c>
      <c r="C1465" s="470">
        <v>6031.74</v>
      </c>
      <c r="D1465" s="470">
        <v>6031.74</v>
      </c>
      <c r="E1465" s="470">
        <v>6031.74</v>
      </c>
      <c r="F1465" s="471"/>
      <c r="G1465" s="472">
        <v>0.003</v>
      </c>
      <c r="J1465" s="473" t="s">
        <v>1816</v>
      </c>
      <c r="K1465" s="406">
        <v>75.18</v>
      </c>
      <c r="L1465" s="474">
        <v>74.91</v>
      </c>
      <c r="M1465" s="474">
        <v>75.64</v>
      </c>
      <c r="N1465" s="474">
        <v>74.36</v>
      </c>
      <c r="O1465" s="474" t="s">
        <v>3349</v>
      </c>
      <c r="P1465" s="475">
        <v>0.0048</v>
      </c>
      <c r="Q1465" s="56"/>
    </row>
    <row r="1466" ht="15.75" customHeight="1">
      <c r="A1466" s="403" t="s">
        <v>1817</v>
      </c>
      <c r="B1466" s="404">
        <v>6013.84</v>
      </c>
      <c r="C1466" s="470">
        <v>6013.84</v>
      </c>
      <c r="D1466" s="470">
        <v>6013.84</v>
      </c>
      <c r="E1466" s="470">
        <v>6013.84</v>
      </c>
      <c r="F1466" s="471"/>
      <c r="G1466" s="472">
        <v>8.0E-4</v>
      </c>
      <c r="J1466" s="473" t="s">
        <v>1817</v>
      </c>
      <c r="K1466" s="406">
        <v>74.82</v>
      </c>
      <c r="L1466" s="474">
        <v>74.82</v>
      </c>
      <c r="M1466" s="474">
        <v>75.73</v>
      </c>
      <c r="N1466" s="474">
        <v>74.27</v>
      </c>
      <c r="O1466" s="474" t="s">
        <v>3990</v>
      </c>
      <c r="P1466" s="475">
        <v>-0.0012</v>
      </c>
      <c r="Q1466" s="56"/>
    </row>
    <row r="1467" ht="15.75" customHeight="1">
      <c r="A1467" s="403" t="s">
        <v>1818</v>
      </c>
      <c r="B1467" s="404">
        <v>6008.94</v>
      </c>
      <c r="C1467" s="470">
        <v>6008.94</v>
      </c>
      <c r="D1467" s="470">
        <v>6008.94</v>
      </c>
      <c r="E1467" s="470">
        <v>6008.94</v>
      </c>
      <c r="F1467" s="471"/>
      <c r="G1467" s="472">
        <v>-0.0091</v>
      </c>
      <c r="J1467" s="473" t="s">
        <v>1818</v>
      </c>
      <c r="K1467" s="406">
        <v>74.91</v>
      </c>
      <c r="L1467" s="474">
        <v>76.09</v>
      </c>
      <c r="M1467" s="474">
        <v>76.82</v>
      </c>
      <c r="N1467" s="474">
        <v>74.45</v>
      </c>
      <c r="O1467" s="474" t="s">
        <v>3991</v>
      </c>
      <c r="P1467" s="475">
        <v>-0.0072</v>
      </c>
      <c r="Q1467" s="56"/>
    </row>
    <row r="1468" ht="15.75" customHeight="1">
      <c r="A1468" s="403" t="s">
        <v>1819</v>
      </c>
      <c r="B1468" s="404">
        <v>6064.4</v>
      </c>
      <c r="C1468" s="470">
        <v>6064.4</v>
      </c>
      <c r="D1468" s="470">
        <v>6064.4</v>
      </c>
      <c r="E1468" s="470">
        <v>6064.4</v>
      </c>
      <c r="F1468" s="471"/>
      <c r="G1468" s="472">
        <v>-0.0072</v>
      </c>
      <c r="J1468" s="473" t="s">
        <v>1819</v>
      </c>
      <c r="K1468" s="406">
        <v>75.45</v>
      </c>
      <c r="L1468" s="474">
        <v>75.45</v>
      </c>
      <c r="M1468" s="474">
        <v>75.82</v>
      </c>
      <c r="N1468" s="474">
        <v>75.27</v>
      </c>
      <c r="O1468" s="474" t="s">
        <v>3992</v>
      </c>
      <c r="P1468" s="475">
        <v>-0.0108</v>
      </c>
      <c r="Q1468" s="56"/>
    </row>
    <row r="1469" ht="15.75" customHeight="1">
      <c r="A1469" s="403" t="s">
        <v>1820</v>
      </c>
      <c r="B1469" s="404">
        <v>6108.57</v>
      </c>
      <c r="C1469" s="470">
        <v>6108.57</v>
      </c>
      <c r="D1469" s="470">
        <v>6108.57</v>
      </c>
      <c r="E1469" s="470">
        <v>6108.57</v>
      </c>
      <c r="F1469" s="471"/>
      <c r="G1469" s="472">
        <v>-0.0054</v>
      </c>
      <c r="J1469" s="473" t="s">
        <v>1820</v>
      </c>
      <c r="K1469" s="406">
        <v>76.27</v>
      </c>
      <c r="L1469" s="474">
        <v>76.36</v>
      </c>
      <c r="M1469" s="474">
        <v>76.55</v>
      </c>
      <c r="N1469" s="474">
        <v>75.18</v>
      </c>
      <c r="O1469" s="474" t="s">
        <v>3993</v>
      </c>
      <c r="P1469" s="475">
        <v>0.0145</v>
      </c>
      <c r="Q1469" s="56"/>
    </row>
    <row r="1470" ht="15.75" customHeight="1">
      <c r="A1470" s="403" t="s">
        <v>1821</v>
      </c>
      <c r="B1470" s="404">
        <v>6141.81</v>
      </c>
      <c r="C1470" s="470">
        <v>6141.81</v>
      </c>
      <c r="D1470" s="470">
        <v>6141.81</v>
      </c>
      <c r="E1470" s="470">
        <v>6141.81</v>
      </c>
      <c r="F1470" s="471"/>
      <c r="G1470" s="472">
        <v>0.0021</v>
      </c>
      <c r="J1470" s="473" t="s">
        <v>1821</v>
      </c>
      <c r="K1470" s="406">
        <v>75.18</v>
      </c>
      <c r="L1470" s="474">
        <v>75.64</v>
      </c>
      <c r="M1470" s="474">
        <v>76.64</v>
      </c>
      <c r="N1470" s="474">
        <v>74.82</v>
      </c>
      <c r="O1470" s="474" t="s">
        <v>3994</v>
      </c>
      <c r="P1470" s="475">
        <v>-0.0143</v>
      </c>
      <c r="Q1470" s="56"/>
    </row>
    <row r="1471" ht="15.75" customHeight="1">
      <c r="A1471" s="403" t="s">
        <v>1822</v>
      </c>
      <c r="B1471" s="404">
        <v>6128.89</v>
      </c>
      <c r="C1471" s="470">
        <v>6128.89</v>
      </c>
      <c r="D1471" s="470">
        <v>6128.89</v>
      </c>
      <c r="E1471" s="470">
        <v>6128.89</v>
      </c>
      <c r="F1471" s="471"/>
      <c r="G1471" s="472">
        <v>-0.0123</v>
      </c>
      <c r="J1471" s="473" t="s">
        <v>1822</v>
      </c>
      <c r="K1471" s="406">
        <v>76.27</v>
      </c>
      <c r="L1471" s="474">
        <v>75.55</v>
      </c>
      <c r="M1471" s="474">
        <v>76.64</v>
      </c>
      <c r="N1471" s="474">
        <v>75.27</v>
      </c>
      <c r="O1471" s="474" t="s">
        <v>3995</v>
      </c>
      <c r="P1471" s="475">
        <v>0.0024</v>
      </c>
      <c r="Q1471" s="56"/>
    </row>
    <row r="1472" ht="15.75" customHeight="1">
      <c r="A1472" s="403" t="s">
        <v>1823</v>
      </c>
      <c r="B1472" s="404">
        <v>6205.5</v>
      </c>
      <c r="C1472" s="470">
        <v>6205.5</v>
      </c>
      <c r="D1472" s="470">
        <v>6205.5</v>
      </c>
      <c r="E1472" s="470">
        <v>6205.5</v>
      </c>
      <c r="F1472" s="471"/>
      <c r="G1472" s="472">
        <v>5.0E-4</v>
      </c>
      <c r="J1472" s="473" t="s">
        <v>1823</v>
      </c>
      <c r="K1472" s="406">
        <v>76.09</v>
      </c>
      <c r="L1472" s="474">
        <v>76.36</v>
      </c>
      <c r="M1472" s="474">
        <v>76.64</v>
      </c>
      <c r="N1472" s="474">
        <v>75.91</v>
      </c>
      <c r="O1472" s="474" t="s">
        <v>3996</v>
      </c>
      <c r="P1472" s="475">
        <v>-0.0012</v>
      </c>
      <c r="Q1472" s="56"/>
    </row>
    <row r="1473" ht="15.75" customHeight="1">
      <c r="A1473" s="403" t="s">
        <v>1824</v>
      </c>
      <c r="B1473" s="404">
        <v>6202.31</v>
      </c>
      <c r="C1473" s="470">
        <v>6202.31</v>
      </c>
      <c r="D1473" s="470">
        <v>6202.31</v>
      </c>
      <c r="E1473" s="470">
        <v>6202.31</v>
      </c>
      <c r="F1473" s="471"/>
      <c r="G1473" s="472">
        <v>0.0069</v>
      </c>
      <c r="J1473" s="473" t="s">
        <v>1824</v>
      </c>
      <c r="K1473" s="406">
        <v>76.18</v>
      </c>
      <c r="L1473" s="474">
        <v>77.0</v>
      </c>
      <c r="M1473" s="474">
        <v>77.0</v>
      </c>
      <c r="N1473" s="474">
        <v>75.91</v>
      </c>
      <c r="O1473" s="474" t="s">
        <v>3997</v>
      </c>
      <c r="P1473" s="475">
        <v>0.0012</v>
      </c>
      <c r="Q1473" s="56"/>
    </row>
    <row r="1474" ht="15.75" customHeight="1">
      <c r="A1474" s="403" t="s">
        <v>1825</v>
      </c>
      <c r="B1474" s="404">
        <v>6159.95</v>
      </c>
      <c r="C1474" s="470">
        <v>6159.95</v>
      </c>
      <c r="D1474" s="470">
        <v>6159.95</v>
      </c>
      <c r="E1474" s="470">
        <v>6159.95</v>
      </c>
      <c r="F1474" s="471"/>
      <c r="G1474" s="472">
        <v>0.0044</v>
      </c>
      <c r="J1474" s="473" t="s">
        <v>1825</v>
      </c>
      <c r="K1474" s="406">
        <v>76.09</v>
      </c>
      <c r="L1474" s="474">
        <v>74.55</v>
      </c>
      <c r="M1474" s="474">
        <v>76.82</v>
      </c>
      <c r="N1474" s="474">
        <v>74.55</v>
      </c>
      <c r="O1474" s="474" t="s">
        <v>3998</v>
      </c>
      <c r="P1474" s="475">
        <v>0.0194</v>
      </c>
      <c r="Q1474" s="56"/>
    </row>
    <row r="1475" ht="15.75" customHeight="1">
      <c r="A1475" s="403" t="s">
        <v>1826</v>
      </c>
      <c r="B1475" s="404">
        <v>6133.22</v>
      </c>
      <c r="C1475" s="470">
        <v>6133.22</v>
      </c>
      <c r="D1475" s="470">
        <v>6133.22</v>
      </c>
      <c r="E1475" s="470">
        <v>6133.22</v>
      </c>
      <c r="F1475" s="471"/>
      <c r="G1475" s="472">
        <v>0.0066</v>
      </c>
      <c r="J1475" s="473" t="s">
        <v>1826</v>
      </c>
      <c r="K1475" s="406">
        <v>74.64</v>
      </c>
      <c r="L1475" s="474">
        <v>75.45</v>
      </c>
      <c r="M1475" s="474">
        <v>75.45</v>
      </c>
      <c r="N1475" s="474">
        <v>74.09</v>
      </c>
      <c r="O1475" s="474" t="s">
        <v>3999</v>
      </c>
      <c r="P1475" s="475">
        <v>0.0012</v>
      </c>
      <c r="Q1475" s="56"/>
    </row>
    <row r="1476" ht="15.75" customHeight="1">
      <c r="A1476" s="403" t="s">
        <v>1827</v>
      </c>
      <c r="B1476" s="404">
        <v>6092.95</v>
      </c>
      <c r="C1476" s="470">
        <v>6092.95</v>
      </c>
      <c r="D1476" s="470">
        <v>6092.95</v>
      </c>
      <c r="E1476" s="470">
        <v>6092.95</v>
      </c>
      <c r="F1476" s="471"/>
      <c r="G1476" s="472">
        <v>0.0</v>
      </c>
      <c r="J1476" s="473" t="s">
        <v>1827</v>
      </c>
      <c r="K1476" s="406">
        <v>74.55</v>
      </c>
      <c r="L1476" s="474">
        <v>75.45</v>
      </c>
      <c r="M1476" s="474">
        <v>75.73</v>
      </c>
      <c r="N1476" s="474">
        <v>73.82</v>
      </c>
      <c r="O1476" s="474" t="s">
        <v>4000</v>
      </c>
      <c r="P1476" s="475">
        <v>-0.0119</v>
      </c>
      <c r="Q1476" s="56"/>
    </row>
    <row r="1477" ht="15.75" customHeight="1">
      <c r="A1477" s="403" t="s">
        <v>1828</v>
      </c>
      <c r="B1477" s="404">
        <v>6092.84</v>
      </c>
      <c r="C1477" s="470">
        <v>6092.84</v>
      </c>
      <c r="D1477" s="470">
        <v>6092.84</v>
      </c>
      <c r="E1477" s="470">
        <v>6092.84</v>
      </c>
      <c r="F1477" s="471"/>
      <c r="G1477" s="472">
        <v>0.0022</v>
      </c>
      <c r="J1477" s="473" t="s">
        <v>1828</v>
      </c>
      <c r="K1477" s="406">
        <v>75.45</v>
      </c>
      <c r="L1477" s="474">
        <v>75.55</v>
      </c>
      <c r="M1477" s="474">
        <v>75.82</v>
      </c>
      <c r="N1477" s="474">
        <v>75.27</v>
      </c>
      <c r="O1477" s="474" t="s">
        <v>4001</v>
      </c>
      <c r="P1477" s="475">
        <v>-0.0013</v>
      </c>
      <c r="Q1477" s="56"/>
    </row>
    <row r="1478" ht="15.75" customHeight="1">
      <c r="A1478" s="403" t="s">
        <v>1829</v>
      </c>
      <c r="B1478" s="404">
        <v>6079.32</v>
      </c>
      <c r="C1478" s="470">
        <v>6079.32</v>
      </c>
      <c r="D1478" s="470">
        <v>6079.32</v>
      </c>
      <c r="E1478" s="470">
        <v>6079.32</v>
      </c>
      <c r="F1478" s="471"/>
      <c r="G1478" s="472">
        <v>-0.0041</v>
      </c>
      <c r="J1478" s="473" t="s">
        <v>1829</v>
      </c>
      <c r="K1478" s="406">
        <v>75.55</v>
      </c>
      <c r="L1478" s="474">
        <v>76.55</v>
      </c>
      <c r="M1478" s="474">
        <v>77.91</v>
      </c>
      <c r="N1478" s="474">
        <v>75.18</v>
      </c>
      <c r="O1478" s="474" t="s">
        <v>4002</v>
      </c>
      <c r="P1478" s="475">
        <v>-0.0094</v>
      </c>
      <c r="Q1478" s="56"/>
    </row>
    <row r="1479" ht="15.75" customHeight="1">
      <c r="A1479" s="403" t="s">
        <v>1830</v>
      </c>
      <c r="B1479" s="404">
        <v>6104.27</v>
      </c>
      <c r="C1479" s="470">
        <v>6104.27</v>
      </c>
      <c r="D1479" s="470">
        <v>6104.27</v>
      </c>
      <c r="E1479" s="470">
        <v>6104.27</v>
      </c>
      <c r="F1479" s="471"/>
      <c r="G1479" s="472">
        <v>-3.0E-4</v>
      </c>
      <c r="J1479" s="473" t="s">
        <v>1830</v>
      </c>
      <c r="K1479" s="406">
        <v>76.27</v>
      </c>
      <c r="L1479" s="474">
        <v>77.36</v>
      </c>
      <c r="M1479" s="474">
        <v>78.36</v>
      </c>
      <c r="N1479" s="474">
        <v>75.45</v>
      </c>
      <c r="O1479" s="474" t="s">
        <v>4003</v>
      </c>
      <c r="P1479" s="475">
        <v>-0.0118</v>
      </c>
      <c r="Q1479" s="56"/>
    </row>
    <row r="1480" ht="15.75" customHeight="1">
      <c r="A1480" s="403" t="s">
        <v>1831</v>
      </c>
      <c r="B1480" s="404">
        <v>6106.24</v>
      </c>
      <c r="C1480" s="470">
        <v>6106.24</v>
      </c>
      <c r="D1480" s="470">
        <v>6106.24</v>
      </c>
      <c r="E1480" s="470">
        <v>6106.24</v>
      </c>
      <c r="F1480" s="471"/>
      <c r="G1480" s="472">
        <v>-0.0096</v>
      </c>
      <c r="J1480" s="473" t="s">
        <v>1831</v>
      </c>
      <c r="K1480" s="406">
        <v>77.18</v>
      </c>
      <c r="L1480" s="474">
        <v>77.91</v>
      </c>
      <c r="M1480" s="474">
        <v>79.0</v>
      </c>
      <c r="N1480" s="474">
        <v>76.82</v>
      </c>
      <c r="O1480" s="474" t="s">
        <v>4004</v>
      </c>
      <c r="P1480" s="475">
        <v>-0.0128</v>
      </c>
      <c r="Q1480" s="56"/>
    </row>
    <row r="1481" ht="15.75" customHeight="1">
      <c r="A1481" s="403" t="s">
        <v>1832</v>
      </c>
      <c r="B1481" s="404">
        <v>6165.32</v>
      </c>
      <c r="C1481" s="470">
        <v>6165.32</v>
      </c>
      <c r="D1481" s="470">
        <v>6165.32</v>
      </c>
      <c r="E1481" s="470">
        <v>6165.32</v>
      </c>
      <c r="F1481" s="471"/>
      <c r="G1481" s="472">
        <v>-8.0E-4</v>
      </c>
      <c r="J1481" s="473" t="s">
        <v>1832</v>
      </c>
      <c r="K1481" s="406">
        <v>78.18</v>
      </c>
      <c r="L1481" s="474">
        <v>77.36</v>
      </c>
      <c r="M1481" s="474">
        <v>79.0</v>
      </c>
      <c r="N1481" s="474">
        <v>77.18</v>
      </c>
      <c r="O1481" s="474" t="s">
        <v>4005</v>
      </c>
      <c r="P1481" s="475">
        <v>0.0118</v>
      </c>
      <c r="Q1481" s="56"/>
    </row>
    <row r="1482" ht="15.75" customHeight="1">
      <c r="A1482" s="403" t="s">
        <v>1833</v>
      </c>
      <c r="B1482" s="404">
        <v>6170.47</v>
      </c>
      <c r="C1482" s="470">
        <v>6170.47</v>
      </c>
      <c r="D1482" s="470">
        <v>6170.47</v>
      </c>
      <c r="E1482" s="470">
        <v>6170.47</v>
      </c>
      <c r="F1482" s="471"/>
      <c r="G1482" s="472">
        <v>-4.0E-4</v>
      </c>
      <c r="J1482" s="473" t="s">
        <v>1833</v>
      </c>
      <c r="K1482" s="406">
        <v>77.27</v>
      </c>
      <c r="L1482" s="474">
        <v>78.82</v>
      </c>
      <c r="M1482" s="474">
        <v>78.82</v>
      </c>
      <c r="N1482" s="474">
        <v>76.91</v>
      </c>
      <c r="O1482" s="474" t="s">
        <v>4006</v>
      </c>
      <c r="P1482" s="475">
        <v>0.0023</v>
      </c>
      <c r="Q1482" s="56"/>
    </row>
    <row r="1483" ht="15.75" customHeight="1">
      <c r="A1483" s="403" t="s">
        <v>1834</v>
      </c>
      <c r="B1483" s="404">
        <v>6172.91</v>
      </c>
      <c r="C1483" s="470">
        <v>6172.91</v>
      </c>
      <c r="D1483" s="470">
        <v>6172.91</v>
      </c>
      <c r="E1483" s="470">
        <v>6172.91</v>
      </c>
      <c r="F1483" s="471"/>
      <c r="G1483" s="472">
        <v>-0.0102</v>
      </c>
      <c r="J1483" s="473" t="s">
        <v>1834</v>
      </c>
      <c r="K1483" s="406">
        <v>77.09</v>
      </c>
      <c r="L1483" s="474">
        <v>77.73</v>
      </c>
      <c r="M1483" s="474">
        <v>79.09</v>
      </c>
      <c r="N1483" s="474">
        <v>76.82</v>
      </c>
      <c r="O1483" s="474" t="s">
        <v>4007</v>
      </c>
      <c r="P1483" s="475">
        <v>0.0012</v>
      </c>
      <c r="Q1483" s="56"/>
    </row>
    <row r="1484" ht="15.75" customHeight="1">
      <c r="A1484" s="403" t="s">
        <v>1835</v>
      </c>
      <c r="B1484" s="404">
        <v>6236.58</v>
      </c>
      <c r="C1484" s="470">
        <v>6236.58</v>
      </c>
      <c r="D1484" s="470">
        <v>6236.58</v>
      </c>
      <c r="E1484" s="470">
        <v>6236.58</v>
      </c>
      <c r="F1484" s="471"/>
      <c r="G1484" s="472">
        <v>1.0E-4</v>
      </c>
      <c r="J1484" s="473" t="s">
        <v>1835</v>
      </c>
      <c r="K1484" s="406">
        <v>77.0</v>
      </c>
      <c r="L1484" s="474">
        <v>78.0</v>
      </c>
      <c r="M1484" s="474">
        <v>78.18</v>
      </c>
      <c r="N1484" s="474">
        <v>76.82</v>
      </c>
      <c r="O1484" s="474" t="s">
        <v>4008</v>
      </c>
      <c r="P1484" s="475">
        <v>-0.0128</v>
      </c>
      <c r="Q1484" s="56"/>
    </row>
    <row r="1485" ht="15.75" customHeight="1">
      <c r="A1485" s="403" t="s">
        <v>1836</v>
      </c>
      <c r="B1485" s="404">
        <v>6235.94</v>
      </c>
      <c r="C1485" s="470">
        <v>6235.94</v>
      </c>
      <c r="D1485" s="470">
        <v>6235.94</v>
      </c>
      <c r="E1485" s="470">
        <v>6235.94</v>
      </c>
      <c r="F1485" s="471"/>
      <c r="G1485" s="472">
        <v>-7.0E-4</v>
      </c>
      <c r="J1485" s="473" t="s">
        <v>1836</v>
      </c>
      <c r="K1485" s="406">
        <v>78.0</v>
      </c>
      <c r="L1485" s="474">
        <v>78.36</v>
      </c>
      <c r="M1485" s="474">
        <v>78.36</v>
      </c>
      <c r="N1485" s="474">
        <v>78.0</v>
      </c>
      <c r="O1485" s="474" t="s">
        <v>4009</v>
      </c>
      <c r="P1485" s="475">
        <v>-0.0012</v>
      </c>
      <c r="Q1485" s="56"/>
    </row>
    <row r="1486" ht="15.75" customHeight="1">
      <c r="A1486" s="403" t="s">
        <v>1837</v>
      </c>
      <c r="B1486" s="404">
        <v>6240.57</v>
      </c>
      <c r="C1486" s="470">
        <v>6240.57</v>
      </c>
      <c r="D1486" s="470">
        <v>6240.57</v>
      </c>
      <c r="E1486" s="470">
        <v>6240.57</v>
      </c>
      <c r="F1486" s="471"/>
      <c r="G1486" s="472">
        <v>0.0059</v>
      </c>
      <c r="J1486" s="473" t="s">
        <v>1837</v>
      </c>
      <c r="K1486" s="406">
        <v>78.09</v>
      </c>
      <c r="L1486" s="474">
        <v>78.64</v>
      </c>
      <c r="M1486" s="474">
        <v>78.64</v>
      </c>
      <c r="N1486" s="474">
        <v>78.0</v>
      </c>
      <c r="O1486" s="474" t="s">
        <v>4010</v>
      </c>
      <c r="P1486" s="475">
        <v>-0.0012</v>
      </c>
      <c r="Q1486" s="56"/>
    </row>
    <row r="1487" ht="15.75" customHeight="1">
      <c r="A1487" s="403" t="s">
        <v>1838</v>
      </c>
      <c r="B1487" s="404">
        <v>6203.9</v>
      </c>
      <c r="C1487" s="470">
        <v>6203.9</v>
      </c>
      <c r="D1487" s="470">
        <v>6203.9</v>
      </c>
      <c r="E1487" s="470">
        <v>6203.9</v>
      </c>
      <c r="F1487" s="471"/>
      <c r="G1487" s="472">
        <v>0.0031</v>
      </c>
      <c r="J1487" s="473" t="s">
        <v>1838</v>
      </c>
      <c r="K1487" s="406">
        <v>78.18</v>
      </c>
      <c r="L1487" s="474">
        <v>78.18</v>
      </c>
      <c r="M1487" s="474">
        <v>78.64</v>
      </c>
      <c r="N1487" s="474">
        <v>78.0</v>
      </c>
      <c r="O1487" s="474" t="s">
        <v>4011</v>
      </c>
      <c r="P1487" s="475">
        <v>0.0023</v>
      </c>
      <c r="Q1487" s="56"/>
    </row>
    <row r="1488" ht="15.75" customHeight="1">
      <c r="A1488" s="403" t="s">
        <v>1839</v>
      </c>
      <c r="B1488" s="404">
        <v>6184.57</v>
      </c>
      <c r="C1488" s="470">
        <v>6184.57</v>
      </c>
      <c r="D1488" s="470">
        <v>6184.57</v>
      </c>
      <c r="E1488" s="470">
        <v>6184.57</v>
      </c>
      <c r="F1488" s="471"/>
      <c r="G1488" s="472">
        <v>0.0057</v>
      </c>
      <c r="J1488" s="473" t="s">
        <v>1839</v>
      </c>
      <c r="K1488" s="406">
        <v>78.0</v>
      </c>
      <c r="L1488" s="474">
        <v>78.36</v>
      </c>
      <c r="M1488" s="474">
        <v>78.45</v>
      </c>
      <c r="N1488" s="474">
        <v>77.91</v>
      </c>
      <c r="O1488" s="474" t="s">
        <v>4012</v>
      </c>
      <c r="P1488" s="475">
        <v>-0.007</v>
      </c>
      <c r="Q1488" s="56"/>
    </row>
    <row r="1489" ht="15.75" customHeight="1">
      <c r="A1489" s="403" t="s">
        <v>1840</v>
      </c>
      <c r="B1489" s="404">
        <v>6149.39</v>
      </c>
      <c r="C1489" s="470">
        <v>6149.39</v>
      </c>
      <c r="D1489" s="470">
        <v>6149.39</v>
      </c>
      <c r="E1489" s="470">
        <v>6149.39</v>
      </c>
      <c r="F1489" s="471"/>
      <c r="G1489" s="472">
        <v>-3.0E-4</v>
      </c>
      <c r="J1489" s="473" t="s">
        <v>1840</v>
      </c>
      <c r="K1489" s="406">
        <v>78.55</v>
      </c>
      <c r="L1489" s="474">
        <v>79.27</v>
      </c>
      <c r="M1489" s="474">
        <v>79.64</v>
      </c>
      <c r="N1489" s="474">
        <v>78.09</v>
      </c>
      <c r="O1489" s="474" t="s">
        <v>4013</v>
      </c>
      <c r="P1489" s="475">
        <v>-0.008</v>
      </c>
      <c r="Q1489" s="56"/>
    </row>
    <row r="1490" ht="15.75" customHeight="1">
      <c r="A1490" s="403" t="s">
        <v>1841</v>
      </c>
      <c r="B1490" s="404">
        <v>6151.2</v>
      </c>
      <c r="C1490" s="470">
        <v>6151.2</v>
      </c>
      <c r="D1490" s="470">
        <v>6151.2</v>
      </c>
      <c r="E1490" s="470">
        <v>6151.2</v>
      </c>
      <c r="F1490" s="471"/>
      <c r="G1490" s="472">
        <v>-0.0026</v>
      </c>
      <c r="J1490" s="473" t="s">
        <v>1841</v>
      </c>
      <c r="K1490" s="406">
        <v>79.18</v>
      </c>
      <c r="L1490" s="474">
        <v>78.36</v>
      </c>
      <c r="M1490" s="474">
        <v>79.64</v>
      </c>
      <c r="N1490" s="474">
        <v>78.27</v>
      </c>
      <c r="O1490" s="474" t="s">
        <v>4014</v>
      </c>
      <c r="P1490" s="475">
        <v>0.0116</v>
      </c>
      <c r="Q1490" s="56"/>
    </row>
    <row r="1491" ht="15.75" customHeight="1">
      <c r="A1491" s="403" t="s">
        <v>1842</v>
      </c>
      <c r="B1491" s="404">
        <v>6167.49</v>
      </c>
      <c r="C1491" s="470">
        <v>6167.49</v>
      </c>
      <c r="D1491" s="470">
        <v>6167.49</v>
      </c>
      <c r="E1491" s="470">
        <v>6167.49</v>
      </c>
      <c r="F1491" s="471"/>
      <c r="G1491" s="472">
        <v>0.0086</v>
      </c>
      <c r="J1491" s="473" t="s">
        <v>1842</v>
      </c>
      <c r="K1491" s="406">
        <v>78.27</v>
      </c>
      <c r="L1491" s="474">
        <v>79.55</v>
      </c>
      <c r="M1491" s="474">
        <v>79.82</v>
      </c>
      <c r="N1491" s="474">
        <v>78.18</v>
      </c>
      <c r="O1491" s="474" t="s">
        <v>4015</v>
      </c>
      <c r="P1491" s="475">
        <v>-0.0115</v>
      </c>
      <c r="Q1491" s="56"/>
    </row>
    <row r="1492" ht="15.75" customHeight="1">
      <c r="A1492" s="403" t="s">
        <v>1843</v>
      </c>
      <c r="B1492" s="404">
        <v>6114.98</v>
      </c>
      <c r="C1492" s="470">
        <v>6114.98</v>
      </c>
      <c r="D1492" s="470">
        <v>6114.98</v>
      </c>
      <c r="E1492" s="470">
        <v>6114.98</v>
      </c>
      <c r="F1492" s="471"/>
      <c r="G1492" s="472">
        <v>0.0075</v>
      </c>
      <c r="J1492" s="473" t="s">
        <v>1843</v>
      </c>
      <c r="K1492" s="406">
        <v>79.18</v>
      </c>
      <c r="L1492" s="474">
        <v>79.18</v>
      </c>
      <c r="M1492" s="474">
        <v>79.91</v>
      </c>
      <c r="N1492" s="474">
        <v>78.73</v>
      </c>
      <c r="O1492" s="474" t="s">
        <v>4016</v>
      </c>
      <c r="P1492" s="475">
        <v>0.0</v>
      </c>
      <c r="Q1492" s="56"/>
    </row>
    <row r="1493" ht="15.75" customHeight="1">
      <c r="A1493" s="403" t="s">
        <v>1844</v>
      </c>
      <c r="B1493" s="404">
        <v>6069.17</v>
      </c>
      <c r="C1493" s="470">
        <v>6069.17</v>
      </c>
      <c r="D1493" s="470">
        <v>6069.17</v>
      </c>
      <c r="E1493" s="470">
        <v>6069.17</v>
      </c>
      <c r="F1493" s="471"/>
      <c r="G1493" s="472">
        <v>-0.0023</v>
      </c>
      <c r="J1493" s="473" t="s">
        <v>1844</v>
      </c>
      <c r="K1493" s="406">
        <v>79.18</v>
      </c>
      <c r="L1493" s="474">
        <v>79.55</v>
      </c>
      <c r="M1493" s="474">
        <v>79.91</v>
      </c>
      <c r="N1493" s="474">
        <v>78.73</v>
      </c>
      <c r="O1493" s="474" t="s">
        <v>4016</v>
      </c>
      <c r="P1493" s="475">
        <v>0.0011</v>
      </c>
      <c r="Q1493" s="56"/>
    </row>
    <row r="1494" ht="15.75" customHeight="1">
      <c r="A1494" s="403" t="s">
        <v>1845</v>
      </c>
      <c r="B1494" s="404">
        <v>6083.0</v>
      </c>
      <c r="C1494" s="470">
        <v>6083.0</v>
      </c>
      <c r="D1494" s="470">
        <v>6083.0</v>
      </c>
      <c r="E1494" s="470">
        <v>6083.0</v>
      </c>
      <c r="F1494" s="471"/>
      <c r="G1494" s="472">
        <v>0.0074</v>
      </c>
      <c r="J1494" s="473" t="s">
        <v>1845</v>
      </c>
      <c r="K1494" s="406">
        <v>79.09</v>
      </c>
      <c r="L1494" s="474">
        <v>79.18</v>
      </c>
      <c r="M1494" s="474">
        <v>79.27</v>
      </c>
      <c r="N1494" s="474">
        <v>78.64</v>
      </c>
      <c r="O1494" s="474" t="s">
        <v>4017</v>
      </c>
      <c r="P1494" s="475">
        <v>0.0011</v>
      </c>
      <c r="Q1494" s="56"/>
    </row>
    <row r="1495" ht="15.75" customHeight="1">
      <c r="A1495" s="403" t="s">
        <v>1846</v>
      </c>
      <c r="B1495" s="404">
        <v>6038.37</v>
      </c>
      <c r="C1495" s="470">
        <v>6038.37</v>
      </c>
      <c r="D1495" s="470">
        <v>6038.37</v>
      </c>
      <c r="E1495" s="470">
        <v>6038.37</v>
      </c>
      <c r="F1495" s="471"/>
      <c r="G1495" s="472">
        <v>0.0053</v>
      </c>
      <c r="J1495" s="473" t="s">
        <v>1846</v>
      </c>
      <c r="K1495" s="406">
        <v>79.0</v>
      </c>
      <c r="L1495" s="474">
        <v>79.64</v>
      </c>
      <c r="M1495" s="474">
        <v>79.73</v>
      </c>
      <c r="N1495" s="474">
        <v>78.91</v>
      </c>
      <c r="O1495" s="474" t="s">
        <v>4018</v>
      </c>
      <c r="P1495" s="475">
        <v>-0.0023</v>
      </c>
      <c r="Q1495" s="56"/>
    </row>
    <row r="1496" ht="15.75" customHeight="1">
      <c r="A1496" s="403" t="s">
        <v>1847</v>
      </c>
      <c r="B1496" s="404">
        <v>6006.43</v>
      </c>
      <c r="C1496" s="470">
        <v>6006.43</v>
      </c>
      <c r="D1496" s="470">
        <v>6006.43</v>
      </c>
      <c r="E1496" s="470">
        <v>6006.43</v>
      </c>
      <c r="F1496" s="471"/>
      <c r="G1496" s="472">
        <v>0.0054</v>
      </c>
      <c r="J1496" s="473" t="s">
        <v>1847</v>
      </c>
      <c r="K1496" s="406">
        <v>79.18</v>
      </c>
      <c r="L1496" s="474">
        <v>78.82</v>
      </c>
      <c r="M1496" s="474">
        <v>79.55</v>
      </c>
      <c r="N1496" s="474">
        <v>78.27</v>
      </c>
      <c r="O1496" s="474" t="s">
        <v>4019</v>
      </c>
      <c r="P1496" s="475">
        <v>0.0034</v>
      </c>
      <c r="Q1496" s="56"/>
    </row>
    <row r="1497" ht="15.75" customHeight="1">
      <c r="A1497" s="403" t="s">
        <v>1848</v>
      </c>
      <c r="B1497" s="404">
        <v>5973.94</v>
      </c>
      <c r="C1497" s="470">
        <v>5973.94</v>
      </c>
      <c r="D1497" s="470">
        <v>5973.94</v>
      </c>
      <c r="E1497" s="470">
        <v>5973.94</v>
      </c>
      <c r="F1497" s="471"/>
      <c r="G1497" s="472">
        <v>0.0043</v>
      </c>
      <c r="J1497" s="473" t="s">
        <v>1848</v>
      </c>
      <c r="K1497" s="406">
        <v>78.91</v>
      </c>
      <c r="L1497" s="474">
        <v>78.64</v>
      </c>
      <c r="M1497" s="474">
        <v>79.0</v>
      </c>
      <c r="N1497" s="474">
        <v>78.36</v>
      </c>
      <c r="O1497" s="474" t="s">
        <v>4020</v>
      </c>
      <c r="P1497" s="475">
        <v>0.0034</v>
      </c>
      <c r="Q1497" s="56"/>
    </row>
    <row r="1498" ht="15.75" customHeight="1">
      <c r="A1498" s="403" t="s">
        <v>1849</v>
      </c>
      <c r="B1498" s="404">
        <v>5948.5</v>
      </c>
      <c r="C1498" s="470">
        <v>5948.5</v>
      </c>
      <c r="D1498" s="470">
        <v>5948.5</v>
      </c>
      <c r="E1498" s="470">
        <v>5948.5</v>
      </c>
      <c r="F1498" s="471"/>
      <c r="G1498" s="472">
        <v>2.0E-4</v>
      </c>
      <c r="J1498" s="473" t="s">
        <v>1849</v>
      </c>
      <c r="K1498" s="406">
        <v>78.64</v>
      </c>
      <c r="L1498" s="474">
        <v>80.0</v>
      </c>
      <c r="M1498" s="474">
        <v>80.0</v>
      </c>
      <c r="N1498" s="474">
        <v>78.55</v>
      </c>
      <c r="O1498" s="474" t="s">
        <v>4021</v>
      </c>
      <c r="P1498" s="475">
        <v>0.0047</v>
      </c>
      <c r="Q1498" s="56"/>
    </row>
    <row r="1499" ht="15.75" customHeight="1">
      <c r="A1499" s="403" t="s">
        <v>1850</v>
      </c>
      <c r="B1499" s="404">
        <v>5947.24</v>
      </c>
      <c r="C1499" s="470">
        <v>5947.24</v>
      </c>
      <c r="D1499" s="470">
        <v>5947.24</v>
      </c>
      <c r="E1499" s="470">
        <v>5947.24</v>
      </c>
      <c r="F1499" s="471"/>
      <c r="G1499" s="472">
        <v>0.0054</v>
      </c>
      <c r="J1499" s="473" t="s">
        <v>1850</v>
      </c>
      <c r="K1499" s="406">
        <v>78.27</v>
      </c>
      <c r="L1499" s="474">
        <v>79.18</v>
      </c>
      <c r="M1499" s="474">
        <v>79.82</v>
      </c>
      <c r="N1499" s="474">
        <v>78.09</v>
      </c>
      <c r="O1499" s="474" t="s">
        <v>4022</v>
      </c>
      <c r="P1499" s="475">
        <v>-0.0115</v>
      </c>
      <c r="Q1499" s="56"/>
    </row>
    <row r="1500" ht="15.75" customHeight="1">
      <c r="A1500" s="403" t="s">
        <v>1851</v>
      </c>
      <c r="B1500" s="404">
        <v>5915.42</v>
      </c>
      <c r="C1500" s="470">
        <v>5915.42</v>
      </c>
      <c r="D1500" s="470">
        <v>5915.42</v>
      </c>
      <c r="E1500" s="470">
        <v>5915.42</v>
      </c>
      <c r="F1500" s="471"/>
      <c r="G1500" s="472">
        <v>0.0051</v>
      </c>
      <c r="J1500" s="473" t="s">
        <v>1851</v>
      </c>
      <c r="K1500" s="406">
        <v>79.18</v>
      </c>
      <c r="L1500" s="474">
        <v>80.09</v>
      </c>
      <c r="M1500" s="474">
        <v>80.18</v>
      </c>
      <c r="N1500" s="474">
        <v>79.0</v>
      </c>
      <c r="O1500" s="474" t="s">
        <v>4023</v>
      </c>
      <c r="P1500" s="475">
        <v>-0.0136</v>
      </c>
      <c r="Q1500" s="56"/>
    </row>
    <row r="1501" ht="15.75" customHeight="1">
      <c r="A1501" s="403" t="s">
        <v>1852</v>
      </c>
      <c r="B1501" s="404">
        <v>5885.42</v>
      </c>
      <c r="C1501" s="470">
        <v>5885.42</v>
      </c>
      <c r="D1501" s="470">
        <v>5885.42</v>
      </c>
      <c r="E1501" s="470">
        <v>5885.42</v>
      </c>
      <c r="F1501" s="471"/>
      <c r="G1501" s="472">
        <v>0.005</v>
      </c>
      <c r="J1501" s="473" t="s">
        <v>1852</v>
      </c>
      <c r="K1501" s="406">
        <v>80.27</v>
      </c>
      <c r="L1501" s="474">
        <v>79.82</v>
      </c>
      <c r="M1501" s="474">
        <v>81.18</v>
      </c>
      <c r="N1501" s="474">
        <v>79.82</v>
      </c>
      <c r="O1501" s="474" t="s">
        <v>4024</v>
      </c>
      <c r="P1501" s="475">
        <v>0.0034</v>
      </c>
      <c r="Q1501" s="56"/>
    </row>
    <row r="1502" ht="15.75" customHeight="1">
      <c r="A1502" s="403" t="s">
        <v>1853</v>
      </c>
      <c r="B1502" s="404">
        <v>5855.87</v>
      </c>
      <c r="C1502" s="470">
        <v>5855.87</v>
      </c>
      <c r="D1502" s="470">
        <v>5855.87</v>
      </c>
      <c r="E1502" s="470">
        <v>5855.87</v>
      </c>
      <c r="F1502" s="471"/>
      <c r="G1502" s="472">
        <v>-0.0011</v>
      </c>
      <c r="J1502" s="473" t="s">
        <v>1853</v>
      </c>
      <c r="K1502" s="406">
        <v>80.0</v>
      </c>
      <c r="L1502" s="474">
        <v>80.82</v>
      </c>
      <c r="M1502" s="474">
        <v>80.82</v>
      </c>
      <c r="N1502" s="474">
        <v>79.64</v>
      </c>
      <c r="O1502" s="474" t="s">
        <v>4025</v>
      </c>
      <c r="P1502" s="475">
        <v>-0.0101</v>
      </c>
      <c r="Q1502" s="56"/>
    </row>
    <row r="1503" ht="15.75" customHeight="1">
      <c r="A1503" s="403" t="s">
        <v>1854</v>
      </c>
      <c r="B1503" s="404">
        <v>5862.33</v>
      </c>
      <c r="C1503" s="470">
        <v>5862.33</v>
      </c>
      <c r="D1503" s="470">
        <v>5862.33</v>
      </c>
      <c r="E1503" s="470">
        <v>5862.33</v>
      </c>
      <c r="F1503" s="471"/>
      <c r="G1503" s="472">
        <v>0.0031</v>
      </c>
      <c r="J1503" s="473" t="s">
        <v>1854</v>
      </c>
      <c r="K1503" s="406">
        <v>80.82</v>
      </c>
      <c r="L1503" s="474">
        <v>80.0</v>
      </c>
      <c r="M1503" s="474">
        <v>81.0</v>
      </c>
      <c r="N1503" s="474">
        <v>79.64</v>
      </c>
      <c r="O1503" s="474" t="s">
        <v>4026</v>
      </c>
      <c r="P1503" s="475">
        <v>0.0125</v>
      </c>
      <c r="Q1503" s="56"/>
    </row>
    <row r="1504" ht="15.75" customHeight="1">
      <c r="A1504" s="403" t="s">
        <v>1855</v>
      </c>
      <c r="B1504" s="404">
        <v>5844.1</v>
      </c>
      <c r="C1504" s="470">
        <v>5844.1</v>
      </c>
      <c r="D1504" s="470">
        <v>5844.1</v>
      </c>
      <c r="E1504" s="470">
        <v>5844.1</v>
      </c>
      <c r="F1504" s="471"/>
      <c r="G1504" s="472">
        <v>0.0043</v>
      </c>
      <c r="J1504" s="473" t="s">
        <v>1855</v>
      </c>
      <c r="K1504" s="406">
        <v>79.82</v>
      </c>
      <c r="L1504" s="474">
        <v>80.73</v>
      </c>
      <c r="M1504" s="474">
        <v>80.73</v>
      </c>
      <c r="N1504" s="474">
        <v>79.18</v>
      </c>
      <c r="O1504" s="474" t="s">
        <v>4027</v>
      </c>
      <c r="P1504" s="475">
        <v>-0.0045</v>
      </c>
      <c r="Q1504" s="56"/>
    </row>
    <row r="1505" ht="15.75" customHeight="1">
      <c r="A1505" s="403" t="s">
        <v>1856</v>
      </c>
      <c r="B1505" s="404">
        <v>5819.27</v>
      </c>
      <c r="C1505" s="470">
        <v>5819.27</v>
      </c>
      <c r="D1505" s="470">
        <v>5819.27</v>
      </c>
      <c r="E1505" s="470">
        <v>5819.27</v>
      </c>
      <c r="F1505" s="471"/>
      <c r="G1505" s="472">
        <v>-0.0071</v>
      </c>
      <c r="J1505" s="473" t="s">
        <v>1856</v>
      </c>
      <c r="K1505" s="406">
        <v>80.18</v>
      </c>
      <c r="L1505" s="474">
        <v>79.27</v>
      </c>
      <c r="M1505" s="474">
        <v>80.27</v>
      </c>
      <c r="N1505" s="474">
        <v>79.18</v>
      </c>
      <c r="O1505" s="474" t="s">
        <v>4028</v>
      </c>
      <c r="P1505" s="475">
        <v>0.0126</v>
      </c>
      <c r="Q1505" s="56"/>
    </row>
    <row r="1506" ht="15.75" customHeight="1">
      <c r="A1506" s="403" t="s">
        <v>1857</v>
      </c>
      <c r="B1506" s="404">
        <v>5861.11</v>
      </c>
      <c r="C1506" s="470">
        <v>5861.11</v>
      </c>
      <c r="D1506" s="470">
        <v>5861.11</v>
      </c>
      <c r="E1506" s="470">
        <v>5861.11</v>
      </c>
      <c r="F1506" s="471"/>
      <c r="G1506" s="472">
        <v>-0.0038</v>
      </c>
      <c r="J1506" s="473" t="s">
        <v>1857</v>
      </c>
      <c r="K1506" s="406">
        <v>79.18</v>
      </c>
      <c r="L1506" s="474">
        <v>80.82</v>
      </c>
      <c r="M1506" s="474">
        <v>80.91</v>
      </c>
      <c r="N1506" s="474">
        <v>78.91</v>
      </c>
      <c r="O1506" s="474" t="s">
        <v>4029</v>
      </c>
      <c r="P1506" s="475">
        <v>-0.0136</v>
      </c>
      <c r="Q1506" s="56"/>
    </row>
    <row r="1507" ht="15.75" customHeight="1">
      <c r="A1507" s="403" t="s">
        <v>1858</v>
      </c>
      <c r="B1507" s="404">
        <v>5883.24</v>
      </c>
      <c r="C1507" s="470">
        <v>5883.24</v>
      </c>
      <c r="D1507" s="470">
        <v>5883.24</v>
      </c>
      <c r="E1507" s="470">
        <v>5883.24</v>
      </c>
      <c r="F1507" s="471"/>
      <c r="G1507" s="472">
        <v>-0.0065</v>
      </c>
      <c r="J1507" s="473" t="s">
        <v>1858</v>
      </c>
      <c r="K1507" s="406">
        <v>80.27</v>
      </c>
      <c r="L1507" s="474">
        <v>81.18</v>
      </c>
      <c r="M1507" s="474">
        <v>81.27</v>
      </c>
      <c r="N1507" s="474">
        <v>79.18</v>
      </c>
      <c r="O1507" s="474" t="s">
        <v>4030</v>
      </c>
      <c r="P1507" s="475">
        <v>-0.0079</v>
      </c>
      <c r="Q1507" s="56"/>
    </row>
    <row r="1508" ht="15.75" customHeight="1">
      <c r="A1508" s="403" t="s">
        <v>1859</v>
      </c>
      <c r="B1508" s="404">
        <v>5921.59</v>
      </c>
      <c r="C1508" s="470">
        <v>5921.59</v>
      </c>
      <c r="D1508" s="470">
        <v>5921.59</v>
      </c>
      <c r="E1508" s="470">
        <v>5921.59</v>
      </c>
      <c r="F1508" s="471"/>
      <c r="G1508" s="472">
        <v>0.0034</v>
      </c>
      <c r="J1508" s="473" t="s">
        <v>1859</v>
      </c>
      <c r="K1508" s="406">
        <v>80.91</v>
      </c>
      <c r="L1508" s="474">
        <v>82.73</v>
      </c>
      <c r="M1508" s="474">
        <v>82.73</v>
      </c>
      <c r="N1508" s="474">
        <v>80.0</v>
      </c>
      <c r="O1508" s="474" t="s">
        <v>4031</v>
      </c>
      <c r="P1508" s="475">
        <v>-0.0187</v>
      </c>
      <c r="Q1508" s="56"/>
    </row>
    <row r="1509" ht="15.75" customHeight="1">
      <c r="A1509" s="403" t="s">
        <v>1860</v>
      </c>
      <c r="B1509" s="404">
        <v>5901.8</v>
      </c>
      <c r="C1509" s="470">
        <v>5901.8</v>
      </c>
      <c r="D1509" s="470">
        <v>5901.8</v>
      </c>
      <c r="E1509" s="470">
        <v>5901.8</v>
      </c>
      <c r="F1509" s="471"/>
      <c r="G1509" s="472">
        <v>0.002</v>
      </c>
      <c r="J1509" s="473" t="s">
        <v>1860</v>
      </c>
      <c r="K1509" s="406">
        <v>82.45</v>
      </c>
      <c r="L1509" s="474">
        <v>83.18</v>
      </c>
      <c r="M1509" s="474">
        <v>83.55</v>
      </c>
      <c r="N1509" s="474">
        <v>82.27</v>
      </c>
      <c r="O1509" s="474" t="s">
        <v>4032</v>
      </c>
      <c r="P1509" s="475">
        <v>-0.0109</v>
      </c>
      <c r="Q1509" s="56"/>
    </row>
    <row r="1510" ht="15.75" customHeight="1">
      <c r="A1510" s="403" t="s">
        <v>1861</v>
      </c>
      <c r="B1510" s="404">
        <v>5890.12</v>
      </c>
      <c r="C1510" s="470">
        <v>5890.12</v>
      </c>
      <c r="D1510" s="470">
        <v>5890.12</v>
      </c>
      <c r="E1510" s="470">
        <v>5890.12</v>
      </c>
      <c r="F1510" s="471"/>
      <c r="G1510" s="472">
        <v>-0.0013</v>
      </c>
      <c r="J1510" s="473" t="s">
        <v>1861</v>
      </c>
      <c r="K1510" s="406">
        <v>83.36</v>
      </c>
      <c r="L1510" s="474">
        <v>83.55</v>
      </c>
      <c r="M1510" s="474">
        <v>83.91</v>
      </c>
      <c r="N1510" s="474">
        <v>82.91</v>
      </c>
      <c r="O1510" s="474" t="s">
        <v>4033</v>
      </c>
      <c r="P1510" s="475">
        <v>0.0011</v>
      </c>
      <c r="Q1510" s="56"/>
    </row>
    <row r="1511" ht="15.75" customHeight="1">
      <c r="A1511" s="403" t="s">
        <v>1862</v>
      </c>
      <c r="B1511" s="404">
        <v>5897.67</v>
      </c>
      <c r="C1511" s="470">
        <v>5897.67</v>
      </c>
      <c r="D1511" s="470">
        <v>5897.67</v>
      </c>
      <c r="E1511" s="470">
        <v>5897.67</v>
      </c>
      <c r="F1511" s="471"/>
      <c r="G1511" s="472">
        <v>-0.0027</v>
      </c>
      <c r="J1511" s="473" t="s">
        <v>1862</v>
      </c>
      <c r="K1511" s="406">
        <v>83.27</v>
      </c>
      <c r="L1511" s="474">
        <v>84.18</v>
      </c>
      <c r="M1511" s="474">
        <v>84.18</v>
      </c>
      <c r="N1511" s="474">
        <v>83.0</v>
      </c>
      <c r="O1511" s="474" t="s">
        <v>4034</v>
      </c>
      <c r="P1511" s="475">
        <v>-0.0098</v>
      </c>
      <c r="Q1511" s="56"/>
    </row>
    <row r="1512" ht="15.75" customHeight="1">
      <c r="A1512" s="403" t="s">
        <v>1863</v>
      </c>
      <c r="B1512" s="404">
        <v>5913.59</v>
      </c>
      <c r="C1512" s="470">
        <v>5913.59</v>
      </c>
      <c r="D1512" s="470">
        <v>5913.59</v>
      </c>
      <c r="E1512" s="470">
        <v>5913.59</v>
      </c>
      <c r="F1512" s="471"/>
      <c r="G1512" s="472">
        <v>0.001</v>
      </c>
      <c r="J1512" s="473" t="s">
        <v>1863</v>
      </c>
      <c r="K1512" s="406">
        <v>84.09</v>
      </c>
      <c r="L1512" s="474">
        <v>84.45</v>
      </c>
      <c r="M1512" s="474">
        <v>85.0</v>
      </c>
      <c r="N1512" s="474">
        <v>83.64</v>
      </c>
      <c r="O1512" s="474" t="s">
        <v>4035</v>
      </c>
      <c r="P1512" s="475">
        <v>-0.0043</v>
      </c>
      <c r="Q1512" s="56"/>
    </row>
    <row r="1513" ht="15.75" customHeight="1">
      <c r="A1513" s="403" t="s">
        <v>1864</v>
      </c>
      <c r="B1513" s="404">
        <v>5907.62</v>
      </c>
      <c r="C1513" s="470">
        <v>5907.62</v>
      </c>
      <c r="D1513" s="470">
        <v>5907.62</v>
      </c>
      <c r="E1513" s="470">
        <v>5907.62</v>
      </c>
      <c r="F1513" s="471"/>
      <c r="G1513" s="472">
        <v>0.0046</v>
      </c>
      <c r="J1513" s="473" t="s">
        <v>1864</v>
      </c>
      <c r="K1513" s="406">
        <v>84.45</v>
      </c>
      <c r="L1513" s="474">
        <v>82.55</v>
      </c>
      <c r="M1513" s="474">
        <v>84.55</v>
      </c>
      <c r="N1513" s="474">
        <v>82.55</v>
      </c>
      <c r="O1513" s="474" t="s">
        <v>4036</v>
      </c>
      <c r="P1513" s="475">
        <v>0.0265</v>
      </c>
      <c r="Q1513" s="56"/>
    </row>
    <row r="1514" ht="15.75" customHeight="1">
      <c r="A1514" s="403" t="s">
        <v>1865</v>
      </c>
      <c r="B1514" s="404">
        <v>5880.44</v>
      </c>
      <c r="C1514" s="470">
        <v>5880.44</v>
      </c>
      <c r="D1514" s="470">
        <v>5880.44</v>
      </c>
      <c r="E1514" s="470">
        <v>5880.44</v>
      </c>
      <c r="F1514" s="471"/>
      <c r="G1514" s="472">
        <v>-0.0018</v>
      </c>
      <c r="J1514" s="473" t="s">
        <v>1865</v>
      </c>
      <c r="K1514" s="406">
        <v>82.27</v>
      </c>
      <c r="L1514" s="474">
        <v>83.0</v>
      </c>
      <c r="M1514" s="474">
        <v>83.0</v>
      </c>
      <c r="N1514" s="474">
        <v>82.18</v>
      </c>
      <c r="O1514" s="474" t="s">
        <v>4037</v>
      </c>
      <c r="P1514" s="475">
        <v>-0.0045</v>
      </c>
      <c r="Q1514" s="56"/>
    </row>
    <row r="1515" ht="15.75" customHeight="1">
      <c r="A1515" s="403" t="s">
        <v>1866</v>
      </c>
      <c r="B1515" s="404">
        <v>5891.16</v>
      </c>
      <c r="C1515" s="470">
        <v>5891.16</v>
      </c>
      <c r="D1515" s="470">
        <v>5891.16</v>
      </c>
      <c r="E1515" s="470">
        <v>5891.16</v>
      </c>
      <c r="F1515" s="471"/>
      <c r="G1515" s="472">
        <v>0.0025</v>
      </c>
      <c r="J1515" s="473" t="s">
        <v>1866</v>
      </c>
      <c r="K1515" s="406">
        <v>82.64</v>
      </c>
      <c r="L1515" s="474">
        <v>82.82</v>
      </c>
      <c r="M1515" s="474">
        <v>83.18</v>
      </c>
      <c r="N1515" s="474">
        <v>82.0</v>
      </c>
      <c r="O1515" s="474" t="s">
        <v>4038</v>
      </c>
      <c r="P1515" s="475">
        <v>-0.0022</v>
      </c>
      <c r="Q1515" s="56"/>
    </row>
    <row r="1516" ht="15.75" customHeight="1">
      <c r="A1516" s="403" t="s">
        <v>1867</v>
      </c>
      <c r="B1516" s="404">
        <v>5876.26</v>
      </c>
      <c r="C1516" s="470">
        <v>5876.26</v>
      </c>
      <c r="D1516" s="470">
        <v>5876.26</v>
      </c>
      <c r="E1516" s="470">
        <v>5876.26</v>
      </c>
      <c r="F1516" s="471"/>
      <c r="G1516" s="472">
        <v>0.0027</v>
      </c>
      <c r="J1516" s="473" t="s">
        <v>1867</v>
      </c>
      <c r="K1516" s="406">
        <v>82.82</v>
      </c>
      <c r="L1516" s="474">
        <v>83.09</v>
      </c>
      <c r="M1516" s="474">
        <v>83.09</v>
      </c>
      <c r="N1516" s="474">
        <v>82.09</v>
      </c>
      <c r="O1516" s="474" t="s">
        <v>4039</v>
      </c>
      <c r="P1516" s="475">
        <v>-0.0032</v>
      </c>
      <c r="Q1516" s="56"/>
    </row>
    <row r="1517" ht="15.75" customHeight="1">
      <c r="A1517" s="403" t="s">
        <v>1868</v>
      </c>
      <c r="B1517" s="404">
        <v>5860.64</v>
      </c>
      <c r="C1517" s="470">
        <v>5860.64</v>
      </c>
      <c r="D1517" s="470">
        <v>5860.64</v>
      </c>
      <c r="E1517" s="470">
        <v>5860.64</v>
      </c>
      <c r="F1517" s="471"/>
      <c r="G1517" s="472">
        <v>0.0101</v>
      </c>
      <c r="J1517" s="473" t="s">
        <v>1868</v>
      </c>
      <c r="K1517" s="406">
        <v>83.09</v>
      </c>
      <c r="L1517" s="474">
        <v>82.18</v>
      </c>
      <c r="M1517" s="474">
        <v>83.45</v>
      </c>
      <c r="N1517" s="474">
        <v>82.18</v>
      </c>
      <c r="O1517" s="474" t="s">
        <v>4040</v>
      </c>
      <c r="P1517" s="475">
        <v>-0.0011</v>
      </c>
      <c r="Q1517" s="56"/>
    </row>
    <row r="1518" ht="15.75" customHeight="1">
      <c r="A1518" s="403" t="s">
        <v>1869</v>
      </c>
      <c r="B1518" s="404">
        <v>5802.04</v>
      </c>
      <c r="C1518" s="470">
        <v>5802.04</v>
      </c>
      <c r="D1518" s="470">
        <v>5802.04</v>
      </c>
      <c r="E1518" s="470">
        <v>5802.04</v>
      </c>
      <c r="F1518" s="471"/>
      <c r="G1518" s="472">
        <v>-0.0022</v>
      </c>
      <c r="J1518" s="473" t="s">
        <v>1869</v>
      </c>
      <c r="K1518" s="406">
        <v>83.18</v>
      </c>
      <c r="L1518" s="474">
        <v>82.73</v>
      </c>
      <c r="M1518" s="474">
        <v>83.27</v>
      </c>
      <c r="N1518" s="474">
        <v>82.73</v>
      </c>
      <c r="O1518" s="474" t="s">
        <v>4041</v>
      </c>
      <c r="P1518" s="475">
        <v>0.0054</v>
      </c>
      <c r="Q1518" s="56"/>
    </row>
    <row r="1519" ht="15.75" customHeight="1">
      <c r="A1519" s="403" t="s">
        <v>1870</v>
      </c>
      <c r="B1519" s="404">
        <v>5815.07</v>
      </c>
      <c r="C1519" s="470">
        <v>5815.07</v>
      </c>
      <c r="D1519" s="470">
        <v>5815.07</v>
      </c>
      <c r="E1519" s="470">
        <v>5815.07</v>
      </c>
      <c r="F1519" s="471"/>
      <c r="G1519" s="472">
        <v>-0.0016</v>
      </c>
      <c r="J1519" s="473" t="s">
        <v>1870</v>
      </c>
      <c r="K1519" s="406">
        <v>82.73</v>
      </c>
      <c r="L1519" s="474">
        <v>83.55</v>
      </c>
      <c r="M1519" s="474">
        <v>83.55</v>
      </c>
      <c r="N1519" s="474">
        <v>82.55</v>
      </c>
      <c r="O1519" s="474" t="s">
        <v>4042</v>
      </c>
      <c r="P1519" s="475">
        <v>0.0</v>
      </c>
      <c r="Q1519" s="56"/>
    </row>
    <row r="1520" ht="15.75" customHeight="1">
      <c r="A1520" s="403" t="s">
        <v>1871</v>
      </c>
      <c r="B1520" s="404">
        <v>5824.42</v>
      </c>
      <c r="C1520" s="470">
        <v>5824.42</v>
      </c>
      <c r="D1520" s="470">
        <v>5824.42</v>
      </c>
      <c r="E1520" s="470">
        <v>5824.42</v>
      </c>
      <c r="F1520" s="471"/>
      <c r="G1520" s="472">
        <v>0.0039</v>
      </c>
      <c r="J1520" s="473" t="s">
        <v>1871</v>
      </c>
      <c r="K1520" s="406">
        <v>82.73</v>
      </c>
      <c r="L1520" s="474">
        <v>83.18</v>
      </c>
      <c r="M1520" s="474">
        <v>83.27</v>
      </c>
      <c r="N1520" s="474">
        <v>82.55</v>
      </c>
      <c r="O1520" s="474" t="s">
        <v>4043</v>
      </c>
      <c r="P1520" s="475">
        <v>0.0022</v>
      </c>
      <c r="Q1520" s="56"/>
    </row>
    <row r="1521" ht="15.75" customHeight="1">
      <c r="A1521" s="403" t="s">
        <v>1872</v>
      </c>
      <c r="B1521" s="404">
        <v>5801.89</v>
      </c>
      <c r="C1521" s="470">
        <v>5801.89</v>
      </c>
      <c r="D1521" s="470">
        <v>5801.89</v>
      </c>
      <c r="E1521" s="470">
        <v>5801.89</v>
      </c>
      <c r="F1521" s="471"/>
      <c r="G1521" s="472">
        <v>7.0E-4</v>
      </c>
      <c r="J1521" s="473" t="s">
        <v>1872</v>
      </c>
      <c r="K1521" s="406">
        <v>82.55</v>
      </c>
      <c r="L1521" s="474">
        <v>82.55</v>
      </c>
      <c r="M1521" s="474">
        <v>82.73</v>
      </c>
      <c r="N1521" s="474">
        <v>82.36</v>
      </c>
      <c r="O1521" s="474" t="s">
        <v>4044</v>
      </c>
      <c r="P1521" s="475">
        <v>-0.0022</v>
      </c>
      <c r="Q1521" s="56"/>
    </row>
    <row r="1522" ht="15.75" customHeight="1">
      <c r="A1522" s="403" t="s">
        <v>1873</v>
      </c>
      <c r="B1522" s="404">
        <v>5798.11</v>
      </c>
      <c r="C1522" s="470">
        <v>5798.11</v>
      </c>
      <c r="D1522" s="470">
        <v>5798.11</v>
      </c>
      <c r="E1522" s="470">
        <v>5798.11</v>
      </c>
      <c r="F1522" s="471"/>
      <c r="G1522" s="472">
        <v>0.0039</v>
      </c>
      <c r="J1522" s="473" t="s">
        <v>1873</v>
      </c>
      <c r="K1522" s="406">
        <v>82.73</v>
      </c>
      <c r="L1522" s="474">
        <v>83.18</v>
      </c>
      <c r="M1522" s="474">
        <v>83.18</v>
      </c>
      <c r="N1522" s="474">
        <v>82.64</v>
      </c>
      <c r="O1522" s="474" t="s">
        <v>4045</v>
      </c>
      <c r="P1522" s="475">
        <v>0.0011</v>
      </c>
      <c r="Q1522" s="56"/>
    </row>
    <row r="1523" ht="15.75" customHeight="1">
      <c r="A1523" s="403" t="s">
        <v>1874</v>
      </c>
      <c r="B1523" s="404">
        <v>5775.59</v>
      </c>
      <c r="C1523" s="470">
        <v>5775.59</v>
      </c>
      <c r="D1523" s="470">
        <v>5775.59</v>
      </c>
      <c r="E1523" s="470">
        <v>5775.59</v>
      </c>
      <c r="F1523" s="471"/>
      <c r="G1523" s="472">
        <v>-0.0012</v>
      </c>
      <c r="J1523" s="473" t="s">
        <v>1874</v>
      </c>
      <c r="K1523" s="406">
        <v>82.64</v>
      </c>
      <c r="L1523" s="474">
        <v>82.73</v>
      </c>
      <c r="M1523" s="474">
        <v>82.91</v>
      </c>
      <c r="N1523" s="474">
        <v>82.36</v>
      </c>
      <c r="O1523" s="474" t="s">
        <v>4046</v>
      </c>
      <c r="P1523" s="475">
        <v>-0.0022</v>
      </c>
      <c r="Q1523" s="56"/>
    </row>
    <row r="1524" ht="15.75" customHeight="1">
      <c r="A1524" s="403" t="s">
        <v>1875</v>
      </c>
      <c r="B1524" s="404">
        <v>5782.47</v>
      </c>
      <c r="C1524" s="470">
        <v>5782.47</v>
      </c>
      <c r="D1524" s="470">
        <v>5782.47</v>
      </c>
      <c r="E1524" s="470">
        <v>5782.47</v>
      </c>
      <c r="F1524" s="471"/>
      <c r="G1524" s="472">
        <v>0.0012</v>
      </c>
      <c r="J1524" s="473" t="s">
        <v>1875</v>
      </c>
      <c r="K1524" s="406">
        <v>82.82</v>
      </c>
      <c r="L1524" s="474">
        <v>83.27</v>
      </c>
      <c r="M1524" s="474">
        <v>83.27</v>
      </c>
      <c r="N1524" s="474">
        <v>82.64</v>
      </c>
      <c r="O1524" s="474" t="s">
        <v>4047</v>
      </c>
      <c r="P1524" s="475">
        <v>0.0</v>
      </c>
      <c r="Q1524" s="56"/>
    </row>
    <row r="1525" ht="15.75" customHeight="1">
      <c r="A1525" s="403" t="s">
        <v>1876</v>
      </c>
      <c r="B1525" s="404">
        <v>5775.59</v>
      </c>
      <c r="C1525" s="470">
        <v>5775.59</v>
      </c>
      <c r="D1525" s="470">
        <v>5775.59</v>
      </c>
      <c r="E1525" s="470">
        <v>5775.59</v>
      </c>
      <c r="F1525" s="471"/>
      <c r="G1525" s="472">
        <v>-0.0075</v>
      </c>
      <c r="J1525" s="473" t="s">
        <v>1876</v>
      </c>
      <c r="K1525" s="406">
        <v>82.82</v>
      </c>
      <c r="L1525" s="474">
        <v>82.91</v>
      </c>
      <c r="M1525" s="474">
        <v>83.36</v>
      </c>
      <c r="N1525" s="474">
        <v>82.55</v>
      </c>
      <c r="O1525" s="474" t="s">
        <v>4048</v>
      </c>
      <c r="P1525" s="475">
        <v>0.0033</v>
      </c>
      <c r="Q1525" s="56"/>
    </row>
    <row r="1526" ht="15.75" customHeight="1">
      <c r="A1526" s="403" t="s">
        <v>1877</v>
      </c>
      <c r="B1526" s="404">
        <v>5819.26</v>
      </c>
      <c r="C1526" s="470">
        <v>5819.26</v>
      </c>
      <c r="D1526" s="470">
        <v>5819.26</v>
      </c>
      <c r="E1526" s="470">
        <v>5819.26</v>
      </c>
      <c r="F1526" s="471"/>
      <c r="G1526" s="472">
        <v>-9.0E-4</v>
      </c>
      <c r="J1526" s="473" t="s">
        <v>1877</v>
      </c>
      <c r="K1526" s="406">
        <v>82.55</v>
      </c>
      <c r="L1526" s="474">
        <v>82.91</v>
      </c>
      <c r="M1526" s="474">
        <v>83.09</v>
      </c>
      <c r="N1526" s="474">
        <v>82.36</v>
      </c>
      <c r="O1526" s="474" t="s">
        <v>4049</v>
      </c>
      <c r="P1526" s="475">
        <v>-0.0033</v>
      </c>
      <c r="Q1526" s="56"/>
    </row>
    <row r="1527" ht="15.75" customHeight="1">
      <c r="A1527" s="403" t="s">
        <v>1878</v>
      </c>
      <c r="B1527" s="404">
        <v>5824.42</v>
      </c>
      <c r="C1527" s="470">
        <v>5824.42</v>
      </c>
      <c r="D1527" s="470">
        <v>5824.42</v>
      </c>
      <c r="E1527" s="470">
        <v>5824.42</v>
      </c>
      <c r="F1527" s="471"/>
      <c r="G1527" s="472">
        <v>-0.0035</v>
      </c>
      <c r="J1527" s="473" t="s">
        <v>1878</v>
      </c>
      <c r="K1527" s="406">
        <v>82.82</v>
      </c>
      <c r="L1527" s="474">
        <v>83.18</v>
      </c>
      <c r="M1527" s="474">
        <v>83.18</v>
      </c>
      <c r="N1527" s="474">
        <v>82.55</v>
      </c>
      <c r="O1527" s="474" t="s">
        <v>4050</v>
      </c>
      <c r="P1527" s="475">
        <v>0.0011</v>
      </c>
      <c r="Q1527" s="56"/>
    </row>
    <row r="1528" ht="15.75" customHeight="1">
      <c r="A1528" s="403" t="s">
        <v>1879</v>
      </c>
      <c r="B1528" s="404">
        <v>5844.72</v>
      </c>
      <c r="C1528" s="470">
        <v>5844.72</v>
      </c>
      <c r="D1528" s="470">
        <v>5844.72</v>
      </c>
      <c r="E1528" s="470">
        <v>5844.72</v>
      </c>
      <c r="F1528" s="471"/>
      <c r="G1528" s="472">
        <v>0.0017</v>
      </c>
      <c r="J1528" s="473" t="s">
        <v>1879</v>
      </c>
      <c r="K1528" s="406">
        <v>82.73</v>
      </c>
      <c r="L1528" s="474">
        <v>83.55</v>
      </c>
      <c r="M1528" s="474">
        <v>83.55</v>
      </c>
      <c r="N1528" s="474">
        <v>82.55</v>
      </c>
      <c r="O1528" s="474" t="s">
        <v>4051</v>
      </c>
      <c r="P1528" s="475">
        <v>-0.0011</v>
      </c>
      <c r="Q1528" s="56"/>
    </row>
    <row r="1529" ht="15.75" customHeight="1">
      <c r="A1529" s="403" t="s">
        <v>1880</v>
      </c>
      <c r="B1529" s="404">
        <v>5834.86</v>
      </c>
      <c r="C1529" s="470">
        <v>5834.86</v>
      </c>
      <c r="D1529" s="470">
        <v>5834.86</v>
      </c>
      <c r="E1529" s="470">
        <v>5834.86</v>
      </c>
      <c r="F1529" s="471"/>
      <c r="G1529" s="472">
        <v>0.0076</v>
      </c>
      <c r="J1529" s="473" t="s">
        <v>1880</v>
      </c>
      <c r="K1529" s="406">
        <v>82.82</v>
      </c>
      <c r="L1529" s="474">
        <v>82.55</v>
      </c>
      <c r="M1529" s="474">
        <v>83.0</v>
      </c>
      <c r="N1529" s="474">
        <v>82.18</v>
      </c>
      <c r="O1529" s="474" t="s">
        <v>4052</v>
      </c>
      <c r="P1529" s="475">
        <v>0.0</v>
      </c>
      <c r="Q1529" s="56"/>
    </row>
    <row r="1530" ht="15.75" customHeight="1">
      <c r="A1530" s="403" t="s">
        <v>1881</v>
      </c>
      <c r="B1530" s="404">
        <v>5790.78</v>
      </c>
      <c r="C1530" s="470">
        <v>5790.78</v>
      </c>
      <c r="D1530" s="470">
        <v>5790.78</v>
      </c>
      <c r="E1530" s="470">
        <v>5790.78</v>
      </c>
      <c r="F1530" s="471"/>
      <c r="G1530" s="472">
        <v>-0.0069</v>
      </c>
      <c r="J1530" s="473" t="s">
        <v>1881</v>
      </c>
      <c r="K1530" s="406">
        <v>82.82</v>
      </c>
      <c r="L1530" s="474">
        <v>83.18</v>
      </c>
      <c r="M1530" s="474">
        <v>83.55</v>
      </c>
      <c r="N1530" s="474">
        <v>82.0</v>
      </c>
      <c r="O1530" s="474" t="s">
        <v>4053</v>
      </c>
      <c r="P1530" s="475">
        <v>-0.0043</v>
      </c>
      <c r="Q1530" s="56"/>
    </row>
    <row r="1531" ht="15.75" customHeight="1">
      <c r="A1531" s="403" t="s">
        <v>1882</v>
      </c>
      <c r="B1531" s="404">
        <v>5830.77</v>
      </c>
      <c r="C1531" s="470">
        <v>5830.77</v>
      </c>
      <c r="D1531" s="470">
        <v>5830.77</v>
      </c>
      <c r="E1531" s="470">
        <v>5830.77</v>
      </c>
      <c r="F1531" s="471"/>
      <c r="G1531" s="472">
        <v>6.0E-4</v>
      </c>
      <c r="J1531" s="473" t="s">
        <v>1882</v>
      </c>
      <c r="K1531" s="406">
        <v>83.18</v>
      </c>
      <c r="L1531" s="474">
        <v>83.18</v>
      </c>
      <c r="M1531" s="474">
        <v>83.64</v>
      </c>
      <c r="N1531" s="474">
        <v>83.0</v>
      </c>
      <c r="O1531" s="474" t="s">
        <v>4054</v>
      </c>
      <c r="P1531" s="475">
        <v>0.0011</v>
      </c>
      <c r="Q1531" s="56"/>
    </row>
    <row r="1532" ht="15.75" customHeight="1">
      <c r="A1532" s="403" t="s">
        <v>1883</v>
      </c>
      <c r="B1532" s="404">
        <v>5827.18</v>
      </c>
      <c r="C1532" s="470">
        <v>5827.18</v>
      </c>
      <c r="D1532" s="470">
        <v>5827.18</v>
      </c>
      <c r="E1532" s="470">
        <v>5827.18</v>
      </c>
      <c r="F1532" s="471"/>
      <c r="G1532" s="472">
        <v>0.0092</v>
      </c>
      <c r="J1532" s="473" t="s">
        <v>1883</v>
      </c>
      <c r="K1532" s="406">
        <v>83.09</v>
      </c>
      <c r="L1532" s="474">
        <v>83.45</v>
      </c>
      <c r="M1532" s="474">
        <v>84.0</v>
      </c>
      <c r="N1532" s="474">
        <v>82.45</v>
      </c>
      <c r="O1532" s="474" t="s">
        <v>4055</v>
      </c>
      <c r="P1532" s="475">
        <v>-0.0011</v>
      </c>
      <c r="Q1532" s="56"/>
    </row>
    <row r="1533" ht="15.75" customHeight="1">
      <c r="A1533" s="403" t="s">
        <v>1884</v>
      </c>
      <c r="B1533" s="404">
        <v>5774.29</v>
      </c>
      <c r="C1533" s="470">
        <v>5774.29</v>
      </c>
      <c r="D1533" s="470">
        <v>5774.29</v>
      </c>
      <c r="E1533" s="470">
        <v>5774.29</v>
      </c>
      <c r="F1533" s="471"/>
      <c r="G1533" s="472">
        <v>0.0043</v>
      </c>
      <c r="J1533" s="473" t="s">
        <v>1884</v>
      </c>
      <c r="K1533" s="406">
        <v>83.18</v>
      </c>
      <c r="L1533" s="474">
        <v>83.36</v>
      </c>
      <c r="M1533" s="474">
        <v>83.36</v>
      </c>
      <c r="N1533" s="474">
        <v>82.55</v>
      </c>
      <c r="O1533" s="474" t="s">
        <v>4056</v>
      </c>
      <c r="P1533" s="475">
        <v>0.0076</v>
      </c>
      <c r="Q1533" s="56"/>
    </row>
    <row r="1534" ht="15.75" customHeight="1">
      <c r="A1534" s="403" t="s">
        <v>1885</v>
      </c>
      <c r="B1534" s="404">
        <v>5749.65</v>
      </c>
      <c r="C1534" s="470">
        <v>5749.65</v>
      </c>
      <c r="D1534" s="470">
        <v>5749.65</v>
      </c>
      <c r="E1534" s="470">
        <v>5749.65</v>
      </c>
      <c r="F1534" s="471"/>
      <c r="G1534" s="472">
        <v>-0.0057</v>
      </c>
      <c r="J1534" s="473" t="s">
        <v>1885</v>
      </c>
      <c r="K1534" s="406">
        <v>82.55</v>
      </c>
      <c r="L1534" s="474">
        <v>82.73</v>
      </c>
      <c r="M1534" s="474">
        <v>83.27</v>
      </c>
      <c r="N1534" s="474">
        <v>82.18</v>
      </c>
      <c r="O1534" s="474" t="s">
        <v>4057</v>
      </c>
      <c r="P1534" s="475">
        <v>0.0</v>
      </c>
      <c r="Q1534" s="56"/>
    </row>
    <row r="1535" ht="15.75" customHeight="1">
      <c r="A1535" s="403" t="s">
        <v>1886</v>
      </c>
      <c r="B1535" s="404">
        <v>5782.65</v>
      </c>
      <c r="C1535" s="470">
        <v>5782.65</v>
      </c>
      <c r="D1535" s="470">
        <v>5782.65</v>
      </c>
      <c r="E1535" s="470">
        <v>5782.65</v>
      </c>
      <c r="F1535" s="471"/>
      <c r="G1535" s="472">
        <v>0.0038</v>
      </c>
      <c r="J1535" s="473" t="s">
        <v>1886</v>
      </c>
      <c r="K1535" s="406">
        <v>82.55</v>
      </c>
      <c r="L1535" s="474">
        <v>82.64</v>
      </c>
      <c r="M1535" s="474">
        <v>83.09</v>
      </c>
      <c r="N1535" s="474">
        <v>82.27</v>
      </c>
      <c r="O1535" s="474" t="s">
        <v>4058</v>
      </c>
      <c r="P1535" s="475">
        <v>0.0045</v>
      </c>
      <c r="Q1535" s="56"/>
    </row>
    <row r="1536" ht="15.75" customHeight="1">
      <c r="A1536" s="403" t="s">
        <v>1887</v>
      </c>
      <c r="B1536" s="404">
        <v>5760.5</v>
      </c>
      <c r="C1536" s="470">
        <v>5760.5</v>
      </c>
      <c r="D1536" s="470">
        <v>5760.5</v>
      </c>
      <c r="E1536" s="470">
        <v>5760.5</v>
      </c>
      <c r="F1536" s="471"/>
      <c r="G1536" s="472">
        <v>0.006</v>
      </c>
      <c r="J1536" s="473" t="s">
        <v>1887</v>
      </c>
      <c r="K1536" s="406">
        <v>82.18</v>
      </c>
      <c r="L1536" s="474">
        <v>83.36</v>
      </c>
      <c r="M1536" s="474">
        <v>83.36</v>
      </c>
      <c r="N1536" s="474">
        <v>81.82</v>
      </c>
      <c r="O1536" s="474" t="s">
        <v>4059</v>
      </c>
      <c r="P1536" s="475">
        <v>-0.0056</v>
      </c>
      <c r="Q1536" s="56"/>
    </row>
    <row r="1537" ht="15.75" customHeight="1">
      <c r="A1537" s="403" t="s">
        <v>1888</v>
      </c>
      <c r="B1537" s="404">
        <v>5726.37</v>
      </c>
      <c r="C1537" s="470">
        <v>5726.37</v>
      </c>
      <c r="D1537" s="470">
        <v>5726.37</v>
      </c>
      <c r="E1537" s="470">
        <v>5726.37</v>
      </c>
      <c r="F1537" s="471"/>
      <c r="G1537" s="472">
        <v>0.0127</v>
      </c>
      <c r="J1537" s="473" t="s">
        <v>1888</v>
      </c>
      <c r="K1537" s="406">
        <v>82.64</v>
      </c>
      <c r="L1537" s="474">
        <v>82.64</v>
      </c>
      <c r="M1537" s="474">
        <v>83.09</v>
      </c>
      <c r="N1537" s="474">
        <v>82.0</v>
      </c>
      <c r="O1537" s="474" t="s">
        <v>4060</v>
      </c>
      <c r="P1537" s="475">
        <v>0.0067</v>
      </c>
      <c r="Q1537" s="56"/>
    </row>
    <row r="1538" ht="15.75" customHeight="1">
      <c r="A1538" s="403" t="s">
        <v>1889</v>
      </c>
      <c r="B1538" s="404">
        <v>5654.62</v>
      </c>
      <c r="C1538" s="470">
        <v>5654.62</v>
      </c>
      <c r="D1538" s="470">
        <v>5654.62</v>
      </c>
      <c r="E1538" s="470">
        <v>5654.62</v>
      </c>
      <c r="F1538" s="471"/>
      <c r="G1538" s="472">
        <v>-3.0E-4</v>
      </c>
      <c r="J1538" s="473" t="s">
        <v>1889</v>
      </c>
      <c r="K1538" s="406">
        <v>82.09</v>
      </c>
      <c r="L1538" s="474">
        <v>83.09</v>
      </c>
      <c r="M1538" s="474">
        <v>83.27</v>
      </c>
      <c r="N1538" s="474">
        <v>81.82</v>
      </c>
      <c r="O1538" s="474" t="s">
        <v>4061</v>
      </c>
      <c r="P1538" s="475">
        <v>-0.0067</v>
      </c>
      <c r="Q1538" s="56"/>
    </row>
    <row r="1539" ht="15.75" customHeight="1">
      <c r="A1539" s="403" t="s">
        <v>1890</v>
      </c>
      <c r="B1539" s="404">
        <v>5656.04</v>
      </c>
      <c r="C1539" s="470">
        <v>5656.04</v>
      </c>
      <c r="D1539" s="470">
        <v>5656.04</v>
      </c>
      <c r="E1539" s="470">
        <v>5656.04</v>
      </c>
      <c r="F1539" s="471"/>
      <c r="G1539" s="472">
        <v>0.0017</v>
      </c>
      <c r="J1539" s="473" t="s">
        <v>1890</v>
      </c>
      <c r="K1539" s="406">
        <v>82.64</v>
      </c>
      <c r="L1539" s="474">
        <v>82.82</v>
      </c>
      <c r="M1539" s="474">
        <v>82.91</v>
      </c>
      <c r="N1539" s="474">
        <v>82.45</v>
      </c>
      <c r="O1539" s="474" t="s">
        <v>4062</v>
      </c>
      <c r="P1539" s="475">
        <v>-0.0011</v>
      </c>
      <c r="Q1539" s="56"/>
    </row>
    <row r="1540" ht="15.75" customHeight="1">
      <c r="A1540" s="403" t="s">
        <v>1891</v>
      </c>
      <c r="B1540" s="404">
        <v>5646.28</v>
      </c>
      <c r="C1540" s="470">
        <v>5646.28</v>
      </c>
      <c r="D1540" s="470">
        <v>5646.28</v>
      </c>
      <c r="E1540" s="470">
        <v>5646.28</v>
      </c>
      <c r="F1540" s="471"/>
      <c r="G1540" s="472">
        <v>0.0084</v>
      </c>
      <c r="J1540" s="473" t="s">
        <v>1891</v>
      </c>
      <c r="K1540" s="406">
        <v>82.73</v>
      </c>
      <c r="L1540" s="474">
        <v>81.91</v>
      </c>
      <c r="M1540" s="474">
        <v>83.0</v>
      </c>
      <c r="N1540" s="474">
        <v>81.91</v>
      </c>
      <c r="O1540" s="474" t="s">
        <v>4063</v>
      </c>
      <c r="P1540" s="475">
        <v>0.01</v>
      </c>
      <c r="Q1540" s="56"/>
    </row>
    <row r="1541" ht="15.75" customHeight="1">
      <c r="A1541" s="403" t="s">
        <v>1892</v>
      </c>
      <c r="B1541" s="404">
        <v>5599.07</v>
      </c>
      <c r="C1541" s="470">
        <v>5599.07</v>
      </c>
      <c r="D1541" s="470">
        <v>5599.07</v>
      </c>
      <c r="E1541" s="470">
        <v>5599.07</v>
      </c>
      <c r="F1541" s="471"/>
      <c r="G1541" s="472">
        <v>0.0056</v>
      </c>
      <c r="J1541" s="473" t="s">
        <v>1892</v>
      </c>
      <c r="K1541" s="406">
        <v>81.91</v>
      </c>
      <c r="L1541" s="474">
        <v>81.82</v>
      </c>
      <c r="M1541" s="474">
        <v>82.64</v>
      </c>
      <c r="N1541" s="474">
        <v>81.73</v>
      </c>
      <c r="O1541" s="474" t="s">
        <v>4064</v>
      </c>
      <c r="P1541" s="475">
        <v>0.0022</v>
      </c>
      <c r="Q1541" s="56"/>
    </row>
    <row r="1542" ht="15.75" customHeight="1">
      <c r="A1542" s="403" t="s">
        <v>1893</v>
      </c>
      <c r="B1542" s="404">
        <v>5567.69</v>
      </c>
      <c r="C1542" s="470">
        <v>5567.69</v>
      </c>
      <c r="D1542" s="470">
        <v>5567.69</v>
      </c>
      <c r="E1542" s="470">
        <v>5567.69</v>
      </c>
      <c r="F1542" s="471"/>
      <c r="G1542" s="472">
        <v>0.0073</v>
      </c>
      <c r="J1542" s="473" t="s">
        <v>1893</v>
      </c>
      <c r="K1542" s="406">
        <v>81.73</v>
      </c>
      <c r="L1542" s="474">
        <v>81.73</v>
      </c>
      <c r="M1542" s="474">
        <v>82.45</v>
      </c>
      <c r="N1542" s="474">
        <v>81.55</v>
      </c>
      <c r="O1542" s="474" t="s">
        <v>4065</v>
      </c>
      <c r="P1542" s="475">
        <v>0.0</v>
      </c>
      <c r="Q1542" s="56"/>
    </row>
    <row r="1543" ht="15.75" customHeight="1">
      <c r="A1543" s="403" t="s">
        <v>1894</v>
      </c>
      <c r="B1543" s="404">
        <v>5527.22</v>
      </c>
      <c r="C1543" s="470">
        <v>5527.22</v>
      </c>
      <c r="D1543" s="470">
        <v>5527.22</v>
      </c>
      <c r="E1543" s="470">
        <v>5527.22</v>
      </c>
      <c r="F1543" s="471"/>
      <c r="G1543" s="472">
        <v>0.0088</v>
      </c>
      <c r="J1543" s="473" t="s">
        <v>1894</v>
      </c>
      <c r="K1543" s="406">
        <v>81.73</v>
      </c>
      <c r="L1543" s="474">
        <v>81.82</v>
      </c>
      <c r="M1543" s="474">
        <v>81.82</v>
      </c>
      <c r="N1543" s="474">
        <v>81.45</v>
      </c>
      <c r="O1543" s="474" t="s">
        <v>4066</v>
      </c>
      <c r="P1543" s="475">
        <v>0.0045</v>
      </c>
      <c r="Q1543" s="56"/>
    </row>
    <row r="1544" ht="15.75" customHeight="1">
      <c r="A1544" s="403" t="s">
        <v>1895</v>
      </c>
      <c r="B1544" s="404">
        <v>5478.82</v>
      </c>
      <c r="C1544" s="470">
        <v>5478.82</v>
      </c>
      <c r="D1544" s="470">
        <v>5478.82</v>
      </c>
      <c r="E1544" s="470">
        <v>5478.82</v>
      </c>
      <c r="F1544" s="471"/>
      <c r="G1544" s="472">
        <v>0.0031</v>
      </c>
      <c r="J1544" s="473" t="s">
        <v>1895</v>
      </c>
      <c r="K1544" s="406">
        <v>81.36</v>
      </c>
      <c r="L1544" s="474">
        <v>81.36</v>
      </c>
      <c r="M1544" s="474">
        <v>81.82</v>
      </c>
      <c r="N1544" s="474">
        <v>81.09</v>
      </c>
      <c r="O1544" s="474" t="s">
        <v>4067</v>
      </c>
      <c r="P1544" s="475">
        <v>0.0</v>
      </c>
      <c r="Q1544" s="56"/>
    </row>
    <row r="1545" ht="15.75" customHeight="1">
      <c r="A1545" s="403" t="s">
        <v>1896</v>
      </c>
      <c r="B1545" s="404">
        <v>5461.63</v>
      </c>
      <c r="C1545" s="470">
        <v>5461.63</v>
      </c>
      <c r="D1545" s="470">
        <v>5461.63</v>
      </c>
      <c r="E1545" s="470">
        <v>5461.63</v>
      </c>
      <c r="F1545" s="471"/>
      <c r="G1545" s="472">
        <v>-0.0012</v>
      </c>
      <c r="J1545" s="473" t="s">
        <v>1896</v>
      </c>
      <c r="K1545" s="406">
        <v>81.36</v>
      </c>
      <c r="L1545" s="474">
        <v>81.91</v>
      </c>
      <c r="M1545" s="474">
        <v>82.09</v>
      </c>
      <c r="N1545" s="474">
        <v>80.91</v>
      </c>
      <c r="O1545" s="474" t="s">
        <v>4068</v>
      </c>
      <c r="P1545" s="475">
        <v>-0.0067</v>
      </c>
      <c r="Q1545" s="56"/>
    </row>
    <row r="1546" ht="15.75" customHeight="1">
      <c r="A1546" s="403" t="s">
        <v>1897</v>
      </c>
      <c r="B1546" s="404">
        <v>5468.32</v>
      </c>
      <c r="C1546" s="470">
        <v>5468.32</v>
      </c>
      <c r="D1546" s="470">
        <v>5468.32</v>
      </c>
      <c r="E1546" s="470">
        <v>5468.32</v>
      </c>
      <c r="F1546" s="471"/>
      <c r="G1546" s="472">
        <v>0.0016</v>
      </c>
      <c r="J1546" s="473" t="s">
        <v>1897</v>
      </c>
      <c r="K1546" s="406">
        <v>81.91</v>
      </c>
      <c r="L1546" s="474">
        <v>81.82</v>
      </c>
      <c r="M1546" s="474">
        <v>82.09</v>
      </c>
      <c r="N1546" s="474">
        <v>81.36</v>
      </c>
      <c r="O1546" s="474" t="s">
        <v>4069</v>
      </c>
      <c r="P1546" s="475">
        <v>0.0068</v>
      </c>
      <c r="Q1546" s="56"/>
    </row>
    <row r="1547" ht="15.75" customHeight="1">
      <c r="A1547" s="403" t="s">
        <v>1898</v>
      </c>
      <c r="B1547" s="404">
        <v>5459.72</v>
      </c>
      <c r="C1547" s="470">
        <v>5459.72</v>
      </c>
      <c r="D1547" s="470">
        <v>5459.72</v>
      </c>
      <c r="E1547" s="470">
        <v>5459.72</v>
      </c>
      <c r="F1547" s="471"/>
      <c r="G1547" s="472">
        <v>9.0E-4</v>
      </c>
      <c r="J1547" s="473" t="s">
        <v>1898</v>
      </c>
      <c r="K1547" s="406">
        <v>81.36</v>
      </c>
      <c r="L1547" s="474">
        <v>81.82</v>
      </c>
      <c r="M1547" s="474">
        <v>81.82</v>
      </c>
      <c r="N1547" s="474">
        <v>80.91</v>
      </c>
      <c r="O1547" s="474" t="s">
        <v>4070</v>
      </c>
      <c r="P1547" s="475">
        <v>-0.0011</v>
      </c>
      <c r="Q1547" s="56"/>
    </row>
    <row r="1548" ht="15.75" customHeight="1">
      <c r="A1548" s="403" t="s">
        <v>1899</v>
      </c>
      <c r="B1548" s="404">
        <v>5454.78</v>
      </c>
      <c r="C1548" s="470">
        <v>5454.78</v>
      </c>
      <c r="D1548" s="470">
        <v>5454.78</v>
      </c>
      <c r="E1548" s="470">
        <v>5454.78</v>
      </c>
      <c r="F1548" s="471"/>
      <c r="G1548" s="472">
        <v>9.0E-4</v>
      </c>
      <c r="J1548" s="473" t="s">
        <v>1899</v>
      </c>
      <c r="K1548" s="406">
        <v>81.45</v>
      </c>
      <c r="L1548" s="474">
        <v>81.82</v>
      </c>
      <c r="M1548" s="474">
        <v>82.09</v>
      </c>
      <c r="N1548" s="474">
        <v>80.45</v>
      </c>
      <c r="O1548" s="474" t="s">
        <v>4071</v>
      </c>
      <c r="P1548" s="475">
        <v>-0.0034</v>
      </c>
      <c r="Q1548" s="56"/>
    </row>
    <row r="1549" ht="15.75" customHeight="1">
      <c r="A1549" s="403" t="s">
        <v>1900</v>
      </c>
      <c r="B1549" s="404">
        <v>5450.11</v>
      </c>
      <c r="C1549" s="470">
        <v>5450.11</v>
      </c>
      <c r="D1549" s="470">
        <v>5450.11</v>
      </c>
      <c r="E1549" s="470">
        <v>5450.11</v>
      </c>
      <c r="F1549" s="471"/>
      <c r="G1549" s="472">
        <v>-9.0E-4</v>
      </c>
      <c r="J1549" s="473" t="s">
        <v>1900</v>
      </c>
      <c r="K1549" s="406">
        <v>81.73</v>
      </c>
      <c r="L1549" s="474">
        <v>81.36</v>
      </c>
      <c r="M1549" s="474">
        <v>82.36</v>
      </c>
      <c r="N1549" s="474">
        <v>81.36</v>
      </c>
      <c r="O1549" s="474" t="s">
        <v>3852</v>
      </c>
      <c r="P1549" s="475">
        <v>-0.0044</v>
      </c>
      <c r="Q1549" s="56"/>
    </row>
    <row r="1550" ht="15.75" customHeight="1">
      <c r="A1550" s="403" t="s">
        <v>1901</v>
      </c>
      <c r="B1550" s="404">
        <v>5455.17</v>
      </c>
      <c r="C1550" s="470">
        <v>5455.17</v>
      </c>
      <c r="D1550" s="470">
        <v>5455.17</v>
      </c>
      <c r="E1550" s="470">
        <v>5455.17</v>
      </c>
      <c r="F1550" s="471"/>
      <c r="G1550" s="472">
        <v>-0.0038</v>
      </c>
      <c r="J1550" s="473" t="s">
        <v>1901</v>
      </c>
      <c r="K1550" s="406">
        <v>82.09</v>
      </c>
      <c r="L1550" s="474">
        <v>82.18</v>
      </c>
      <c r="M1550" s="474">
        <v>82.55</v>
      </c>
      <c r="N1550" s="474">
        <v>81.82</v>
      </c>
      <c r="O1550" s="474" t="s">
        <v>4072</v>
      </c>
      <c r="P1550" s="475">
        <v>-0.0033</v>
      </c>
      <c r="Q1550" s="56"/>
    </row>
    <row r="1551" ht="15.75" customHeight="1">
      <c r="A1551" s="403" t="s">
        <v>1902</v>
      </c>
      <c r="B1551" s="404">
        <v>5475.74</v>
      </c>
      <c r="C1551" s="470">
        <v>5475.74</v>
      </c>
      <c r="D1551" s="470">
        <v>5475.74</v>
      </c>
      <c r="E1551" s="470">
        <v>5475.74</v>
      </c>
      <c r="F1551" s="471"/>
      <c r="G1551" s="472">
        <v>-0.0026</v>
      </c>
      <c r="J1551" s="473" t="s">
        <v>1902</v>
      </c>
      <c r="K1551" s="406">
        <v>82.36</v>
      </c>
      <c r="L1551" s="474">
        <v>82.09</v>
      </c>
      <c r="M1551" s="474">
        <v>82.64</v>
      </c>
      <c r="N1551" s="474">
        <v>82.09</v>
      </c>
      <c r="O1551" s="474" t="s">
        <v>4073</v>
      </c>
      <c r="P1551" s="475">
        <v>0.0022</v>
      </c>
      <c r="Q1551" s="56"/>
    </row>
    <row r="1552" ht="15.75" customHeight="1">
      <c r="A1552" s="403" t="s">
        <v>1903</v>
      </c>
      <c r="B1552" s="404">
        <v>5489.87</v>
      </c>
      <c r="C1552" s="470">
        <v>5489.87</v>
      </c>
      <c r="D1552" s="470">
        <v>5489.87</v>
      </c>
      <c r="E1552" s="470">
        <v>5489.87</v>
      </c>
      <c r="F1552" s="471"/>
      <c r="G1552" s="472">
        <v>-0.002</v>
      </c>
      <c r="J1552" s="473" t="s">
        <v>1903</v>
      </c>
      <c r="K1552" s="406">
        <v>82.18</v>
      </c>
      <c r="L1552" s="474">
        <v>82.45</v>
      </c>
      <c r="M1552" s="474">
        <v>82.73</v>
      </c>
      <c r="N1552" s="474">
        <v>82.09</v>
      </c>
      <c r="O1552" s="474" t="s">
        <v>4074</v>
      </c>
      <c r="P1552" s="475">
        <v>-0.0022</v>
      </c>
      <c r="Q1552" s="56"/>
    </row>
    <row r="1553" ht="15.75" customHeight="1">
      <c r="A1553" s="403" t="s">
        <v>1904</v>
      </c>
      <c r="B1553" s="404">
        <v>5500.65</v>
      </c>
      <c r="C1553" s="470">
        <v>5500.65</v>
      </c>
      <c r="D1553" s="470">
        <v>5500.65</v>
      </c>
      <c r="E1553" s="470">
        <v>5500.65</v>
      </c>
      <c r="F1553" s="471"/>
      <c r="G1553" s="472">
        <v>0.0033</v>
      </c>
      <c r="J1553" s="473" t="s">
        <v>1904</v>
      </c>
      <c r="K1553" s="406">
        <v>82.36</v>
      </c>
      <c r="L1553" s="474">
        <v>83.36</v>
      </c>
      <c r="M1553" s="474">
        <v>83.36</v>
      </c>
      <c r="N1553" s="474">
        <v>82.27</v>
      </c>
      <c r="O1553" s="474" t="s">
        <v>4075</v>
      </c>
      <c r="P1553" s="475">
        <v>-0.0011</v>
      </c>
      <c r="Q1553" s="56"/>
    </row>
    <row r="1554" ht="15.75" customHeight="1">
      <c r="A1554" s="403" t="s">
        <v>1905</v>
      </c>
      <c r="B1554" s="404">
        <v>5482.52</v>
      </c>
      <c r="C1554" s="470">
        <v>5482.52</v>
      </c>
      <c r="D1554" s="470">
        <v>5482.52</v>
      </c>
      <c r="E1554" s="470">
        <v>5482.52</v>
      </c>
      <c r="F1554" s="471"/>
      <c r="G1554" s="472">
        <v>0.0071</v>
      </c>
      <c r="J1554" s="473" t="s">
        <v>1905</v>
      </c>
      <c r="K1554" s="406">
        <v>82.45</v>
      </c>
      <c r="L1554" s="474">
        <v>82.73</v>
      </c>
      <c r="M1554" s="474">
        <v>82.73</v>
      </c>
      <c r="N1554" s="474">
        <v>82.0</v>
      </c>
      <c r="O1554" s="474" t="s">
        <v>4053</v>
      </c>
      <c r="P1554" s="475">
        <v>-0.0012</v>
      </c>
      <c r="Q1554" s="56"/>
    </row>
    <row r="1555" ht="15.75" customHeight="1">
      <c r="A1555" s="403" t="s">
        <v>1906</v>
      </c>
      <c r="B1555" s="404">
        <v>5443.99</v>
      </c>
      <c r="C1555" s="470">
        <v>5443.99</v>
      </c>
      <c r="D1555" s="470">
        <v>5443.99</v>
      </c>
      <c r="E1555" s="470">
        <v>5443.99</v>
      </c>
      <c r="F1555" s="471"/>
      <c r="G1555" s="472">
        <v>0.001</v>
      </c>
      <c r="J1555" s="473" t="s">
        <v>1906</v>
      </c>
      <c r="K1555" s="406">
        <v>82.55</v>
      </c>
      <c r="L1555" s="474">
        <v>81.82</v>
      </c>
      <c r="M1555" s="474">
        <v>82.91</v>
      </c>
      <c r="N1555" s="474">
        <v>81.64</v>
      </c>
      <c r="O1555" s="474" t="s">
        <v>4076</v>
      </c>
      <c r="P1555" s="475">
        <v>0.0056</v>
      </c>
      <c r="Q1555" s="56"/>
    </row>
    <row r="1556" ht="15.75" customHeight="1">
      <c r="A1556" s="403" t="s">
        <v>1907</v>
      </c>
      <c r="B1556" s="404">
        <v>5438.7</v>
      </c>
      <c r="C1556" s="470">
        <v>5438.7</v>
      </c>
      <c r="D1556" s="470">
        <v>5438.7</v>
      </c>
      <c r="E1556" s="470">
        <v>5438.7</v>
      </c>
      <c r="F1556" s="471"/>
      <c r="G1556" s="472">
        <v>0.0066</v>
      </c>
      <c r="J1556" s="473" t="s">
        <v>1907</v>
      </c>
      <c r="K1556" s="406">
        <v>82.09</v>
      </c>
      <c r="L1556" s="474">
        <v>82.09</v>
      </c>
      <c r="M1556" s="474">
        <v>82.73</v>
      </c>
      <c r="N1556" s="474">
        <v>81.73</v>
      </c>
      <c r="O1556" s="474" t="s">
        <v>4077</v>
      </c>
      <c r="P1556" s="475">
        <v>0.0011</v>
      </c>
      <c r="Q1556" s="56"/>
    </row>
    <row r="1557" ht="15.75" customHeight="1">
      <c r="A1557" s="403" t="s">
        <v>1908</v>
      </c>
      <c r="B1557" s="404">
        <v>5403.11</v>
      </c>
      <c r="C1557" s="470">
        <v>5403.11</v>
      </c>
      <c r="D1557" s="470">
        <v>5403.11</v>
      </c>
      <c r="E1557" s="470">
        <v>5403.11</v>
      </c>
      <c r="F1557" s="471"/>
      <c r="G1557" s="472">
        <v>0.0056</v>
      </c>
      <c r="J1557" s="473" t="s">
        <v>1908</v>
      </c>
      <c r="K1557" s="406">
        <v>82.0</v>
      </c>
      <c r="L1557" s="474">
        <v>82.27</v>
      </c>
      <c r="M1557" s="474">
        <v>82.55</v>
      </c>
      <c r="N1557" s="474">
        <v>81.82</v>
      </c>
      <c r="O1557" s="474" t="s">
        <v>4078</v>
      </c>
      <c r="P1557" s="475">
        <v>0.0011</v>
      </c>
      <c r="Q1557" s="56"/>
    </row>
    <row r="1558" ht="15.75" customHeight="1">
      <c r="A1558" s="403" t="s">
        <v>1909</v>
      </c>
      <c r="B1558" s="404">
        <v>5373.25</v>
      </c>
      <c r="C1558" s="470">
        <v>5373.25</v>
      </c>
      <c r="D1558" s="470">
        <v>5373.25</v>
      </c>
      <c r="E1558" s="470">
        <v>5373.25</v>
      </c>
      <c r="F1558" s="471"/>
      <c r="G1558" s="472">
        <v>0.0031</v>
      </c>
      <c r="J1558" s="473" t="s">
        <v>1909</v>
      </c>
      <c r="K1558" s="406">
        <v>81.91</v>
      </c>
      <c r="L1558" s="474">
        <v>82.36</v>
      </c>
      <c r="M1558" s="474">
        <v>82.73</v>
      </c>
      <c r="N1558" s="474">
        <v>81.82</v>
      </c>
      <c r="O1558" s="474" t="s">
        <v>4079</v>
      </c>
      <c r="P1558" s="475">
        <v>-0.0055</v>
      </c>
      <c r="Q1558" s="56"/>
    </row>
    <row r="1559" ht="15.75" customHeight="1">
      <c r="A1559" s="403" t="s">
        <v>1910</v>
      </c>
      <c r="B1559" s="404">
        <v>5356.58</v>
      </c>
      <c r="C1559" s="470">
        <v>5356.58</v>
      </c>
      <c r="D1559" s="470">
        <v>5356.58</v>
      </c>
      <c r="E1559" s="470">
        <v>5356.58</v>
      </c>
      <c r="F1559" s="471"/>
      <c r="G1559" s="472">
        <v>-0.003</v>
      </c>
      <c r="J1559" s="473" t="s">
        <v>1910</v>
      </c>
      <c r="K1559" s="406">
        <v>82.36</v>
      </c>
      <c r="L1559" s="474">
        <v>82.45</v>
      </c>
      <c r="M1559" s="474">
        <v>82.55</v>
      </c>
      <c r="N1559" s="474">
        <v>82.09</v>
      </c>
      <c r="O1559" s="474" t="s">
        <v>4080</v>
      </c>
      <c r="P1559" s="475">
        <v>-0.0023</v>
      </c>
      <c r="Q1559" s="56"/>
    </row>
    <row r="1560" ht="15.75" customHeight="1">
      <c r="A1560" s="403" t="s">
        <v>1911</v>
      </c>
      <c r="B1560" s="404">
        <v>5372.86</v>
      </c>
      <c r="C1560" s="470">
        <v>5372.86</v>
      </c>
      <c r="D1560" s="470">
        <v>5372.86</v>
      </c>
      <c r="E1560" s="470">
        <v>5372.86</v>
      </c>
      <c r="F1560" s="471"/>
      <c r="G1560" s="472">
        <v>-0.0076</v>
      </c>
      <c r="J1560" s="473" t="s">
        <v>1911</v>
      </c>
      <c r="K1560" s="406">
        <v>82.55</v>
      </c>
      <c r="L1560" s="474">
        <v>84.36</v>
      </c>
      <c r="M1560" s="474">
        <v>84.36</v>
      </c>
      <c r="N1560" s="474">
        <v>82.36</v>
      </c>
      <c r="O1560" s="474" t="s">
        <v>4081</v>
      </c>
      <c r="P1560" s="475">
        <v>-0.0054</v>
      </c>
      <c r="Q1560" s="56"/>
    </row>
    <row r="1561" ht="15.75" customHeight="1">
      <c r="A1561" s="403" t="s">
        <v>1912</v>
      </c>
      <c r="B1561" s="404">
        <v>5413.81</v>
      </c>
      <c r="C1561" s="470">
        <v>5413.81</v>
      </c>
      <c r="D1561" s="470">
        <v>5413.81</v>
      </c>
      <c r="E1561" s="470">
        <v>5413.81</v>
      </c>
      <c r="F1561" s="471"/>
      <c r="G1561" s="472">
        <v>2.0E-4</v>
      </c>
      <c r="J1561" s="473" t="s">
        <v>1912</v>
      </c>
      <c r="K1561" s="406">
        <v>83.0</v>
      </c>
      <c r="L1561" s="474">
        <v>83.27</v>
      </c>
      <c r="M1561" s="474">
        <v>83.64</v>
      </c>
      <c r="N1561" s="474">
        <v>82.73</v>
      </c>
      <c r="O1561" s="474" t="s">
        <v>4082</v>
      </c>
      <c r="P1561" s="475">
        <v>-0.0022</v>
      </c>
      <c r="Q1561" s="56"/>
    </row>
    <row r="1562" ht="15.75" customHeight="1">
      <c r="A1562" s="403" t="s">
        <v>1913</v>
      </c>
      <c r="B1562" s="404">
        <v>5412.68</v>
      </c>
      <c r="C1562" s="470">
        <v>5412.68</v>
      </c>
      <c r="D1562" s="470">
        <v>5412.68</v>
      </c>
      <c r="E1562" s="470">
        <v>5412.68</v>
      </c>
      <c r="F1562" s="471"/>
      <c r="G1562" s="472">
        <v>0.0033</v>
      </c>
      <c r="J1562" s="473" t="s">
        <v>1913</v>
      </c>
      <c r="K1562" s="406">
        <v>83.18</v>
      </c>
      <c r="L1562" s="474">
        <v>83.55</v>
      </c>
      <c r="M1562" s="474">
        <v>83.64</v>
      </c>
      <c r="N1562" s="474">
        <v>83.0</v>
      </c>
      <c r="O1562" s="474" t="s">
        <v>4083</v>
      </c>
      <c r="P1562" s="475">
        <v>-0.0011</v>
      </c>
      <c r="Q1562" s="56"/>
    </row>
    <row r="1563" ht="15.75" customHeight="1">
      <c r="A1563" s="403" t="s">
        <v>1914</v>
      </c>
      <c r="B1563" s="404">
        <v>5394.81</v>
      </c>
      <c r="C1563" s="470">
        <v>5394.81</v>
      </c>
      <c r="D1563" s="470">
        <v>5394.81</v>
      </c>
      <c r="E1563" s="470">
        <v>5394.81</v>
      </c>
      <c r="F1563" s="471"/>
      <c r="G1563" s="472">
        <v>0.0018</v>
      </c>
      <c r="J1563" s="473" t="s">
        <v>1914</v>
      </c>
      <c r="K1563" s="406">
        <v>83.27</v>
      </c>
      <c r="L1563" s="474">
        <v>83.27</v>
      </c>
      <c r="M1563" s="474">
        <v>83.73</v>
      </c>
      <c r="N1563" s="474">
        <v>83.09</v>
      </c>
      <c r="O1563" s="474" t="s">
        <v>4084</v>
      </c>
      <c r="P1563" s="475">
        <v>0.0022</v>
      </c>
      <c r="Q1563" s="56"/>
    </row>
    <row r="1564" ht="15.75" customHeight="1">
      <c r="A1564" s="403" t="s">
        <v>1915</v>
      </c>
      <c r="B1564" s="404">
        <v>5385.35</v>
      </c>
      <c r="C1564" s="470">
        <v>5385.35</v>
      </c>
      <c r="D1564" s="470">
        <v>5385.35</v>
      </c>
      <c r="E1564" s="470">
        <v>5385.35</v>
      </c>
      <c r="F1564" s="471"/>
      <c r="G1564" s="472">
        <v>0.004</v>
      </c>
      <c r="J1564" s="473" t="s">
        <v>1915</v>
      </c>
      <c r="K1564" s="406">
        <v>83.09</v>
      </c>
      <c r="L1564" s="474">
        <v>83.64</v>
      </c>
      <c r="M1564" s="474">
        <v>86.27</v>
      </c>
      <c r="N1564" s="474">
        <v>82.82</v>
      </c>
      <c r="O1564" s="474" t="s">
        <v>4085</v>
      </c>
      <c r="P1564" s="475">
        <v>0.0089</v>
      </c>
      <c r="Q1564" s="56"/>
    </row>
    <row r="1565" ht="15.75" customHeight="1">
      <c r="A1565" s="403" t="s">
        <v>1916</v>
      </c>
      <c r="B1565" s="404">
        <v>5363.72</v>
      </c>
      <c r="C1565" s="470">
        <v>5363.72</v>
      </c>
      <c r="D1565" s="470">
        <v>5363.72</v>
      </c>
      <c r="E1565" s="470">
        <v>5363.72</v>
      </c>
      <c r="F1565" s="471"/>
      <c r="G1565" s="472">
        <v>-0.0067</v>
      </c>
      <c r="J1565" s="473" t="s">
        <v>1916</v>
      </c>
      <c r="K1565" s="406">
        <v>82.36</v>
      </c>
      <c r="L1565" s="474">
        <v>83.45</v>
      </c>
      <c r="M1565" s="474">
        <v>83.64</v>
      </c>
      <c r="N1565" s="474">
        <v>82.09</v>
      </c>
      <c r="O1565" s="474" t="s">
        <v>4086</v>
      </c>
      <c r="P1565" s="475">
        <v>-0.0023</v>
      </c>
      <c r="Q1565" s="56"/>
    </row>
    <row r="1566" ht="15.75" customHeight="1">
      <c r="A1566" s="403" t="s">
        <v>1917</v>
      </c>
      <c r="B1566" s="404">
        <v>5399.66</v>
      </c>
      <c r="C1566" s="470">
        <v>5399.66</v>
      </c>
      <c r="D1566" s="470">
        <v>5399.66</v>
      </c>
      <c r="E1566" s="470">
        <v>5399.66</v>
      </c>
      <c r="F1566" s="471"/>
      <c r="G1566" s="472">
        <v>-0.0055</v>
      </c>
      <c r="J1566" s="473" t="s">
        <v>1917</v>
      </c>
      <c r="K1566" s="406">
        <v>82.55</v>
      </c>
      <c r="L1566" s="474">
        <v>82.45</v>
      </c>
      <c r="M1566" s="474">
        <v>83.18</v>
      </c>
      <c r="N1566" s="474">
        <v>82.27</v>
      </c>
      <c r="O1566" s="474" t="s">
        <v>4087</v>
      </c>
      <c r="P1566" s="475">
        <v>-0.0022</v>
      </c>
      <c r="Q1566" s="56"/>
    </row>
    <row r="1567" ht="15.75" customHeight="1">
      <c r="A1567" s="403" t="s">
        <v>1918</v>
      </c>
      <c r="B1567" s="404">
        <v>5429.66</v>
      </c>
      <c r="C1567" s="470">
        <v>5429.66</v>
      </c>
      <c r="D1567" s="470">
        <v>5429.66</v>
      </c>
      <c r="E1567" s="470">
        <v>5429.66</v>
      </c>
      <c r="F1567" s="471"/>
      <c r="G1567" s="472">
        <v>-0.0011</v>
      </c>
      <c r="J1567" s="473" t="s">
        <v>1918</v>
      </c>
      <c r="K1567" s="406">
        <v>82.73</v>
      </c>
      <c r="L1567" s="474">
        <v>82.64</v>
      </c>
      <c r="M1567" s="474">
        <v>83.0</v>
      </c>
      <c r="N1567" s="474">
        <v>82.27</v>
      </c>
      <c r="O1567" s="474" t="s">
        <v>4088</v>
      </c>
      <c r="P1567" s="475">
        <v>0.0011</v>
      </c>
      <c r="Q1567" s="56"/>
    </row>
    <row r="1568" ht="15.75" customHeight="1">
      <c r="A1568" s="403" t="s">
        <v>1919</v>
      </c>
      <c r="B1568" s="404">
        <v>5435.68</v>
      </c>
      <c r="C1568" s="470">
        <v>5435.68</v>
      </c>
      <c r="D1568" s="470">
        <v>5435.68</v>
      </c>
      <c r="E1568" s="470">
        <v>5435.68</v>
      </c>
      <c r="F1568" s="471"/>
      <c r="G1568" s="472">
        <v>0.0014</v>
      </c>
      <c r="J1568" s="473" t="s">
        <v>1919</v>
      </c>
      <c r="K1568" s="406">
        <v>82.64</v>
      </c>
      <c r="L1568" s="474">
        <v>83.64</v>
      </c>
      <c r="M1568" s="474">
        <v>83.73</v>
      </c>
      <c r="N1568" s="474">
        <v>81.82</v>
      </c>
      <c r="O1568" s="474" t="s">
        <v>4089</v>
      </c>
      <c r="P1568" s="475">
        <v>-0.0086</v>
      </c>
      <c r="Q1568" s="56"/>
    </row>
    <row r="1569" ht="15.75" customHeight="1">
      <c r="A1569" s="403" t="s">
        <v>1920</v>
      </c>
      <c r="B1569" s="404">
        <v>5428.05</v>
      </c>
      <c r="C1569" s="470">
        <v>5428.05</v>
      </c>
      <c r="D1569" s="470">
        <v>5428.05</v>
      </c>
      <c r="E1569" s="470">
        <v>5428.05</v>
      </c>
      <c r="F1569" s="471"/>
      <c r="G1569" s="472">
        <v>-0.0059</v>
      </c>
      <c r="J1569" s="473" t="s">
        <v>1920</v>
      </c>
      <c r="K1569" s="406">
        <v>83.36</v>
      </c>
      <c r="L1569" s="474">
        <v>84.09</v>
      </c>
      <c r="M1569" s="474">
        <v>84.09</v>
      </c>
      <c r="N1569" s="474">
        <v>83.18</v>
      </c>
      <c r="O1569" s="474" t="s">
        <v>4090</v>
      </c>
      <c r="P1569" s="475">
        <v>-0.0023</v>
      </c>
      <c r="Q1569" s="56"/>
    </row>
    <row r="1570" ht="15.75" customHeight="1">
      <c r="A1570" s="403" t="s">
        <v>1921</v>
      </c>
      <c r="B1570" s="404">
        <v>5460.07</v>
      </c>
      <c r="C1570" s="470">
        <v>5460.07</v>
      </c>
      <c r="D1570" s="470">
        <v>5460.07</v>
      </c>
      <c r="E1570" s="470">
        <v>5460.07</v>
      </c>
      <c r="F1570" s="471"/>
      <c r="G1570" s="472">
        <v>-0.0066</v>
      </c>
      <c r="J1570" s="473" t="s">
        <v>1921</v>
      </c>
      <c r="K1570" s="406">
        <v>83.55</v>
      </c>
      <c r="L1570" s="474">
        <v>84.45</v>
      </c>
      <c r="M1570" s="474">
        <v>84.55</v>
      </c>
      <c r="N1570" s="474">
        <v>83.18</v>
      </c>
      <c r="O1570" s="474" t="s">
        <v>4091</v>
      </c>
      <c r="P1570" s="475">
        <v>-0.0032</v>
      </c>
      <c r="Q1570" s="56"/>
    </row>
    <row r="1571" ht="15.75" customHeight="1">
      <c r="A1571" s="403" t="s">
        <v>1922</v>
      </c>
      <c r="B1571" s="404">
        <v>5496.2</v>
      </c>
      <c r="C1571" s="470">
        <v>5496.2</v>
      </c>
      <c r="D1571" s="470">
        <v>5496.2</v>
      </c>
      <c r="E1571" s="470">
        <v>5496.2</v>
      </c>
      <c r="F1571" s="471"/>
      <c r="G1571" s="472">
        <v>-0.0027</v>
      </c>
      <c r="J1571" s="473" t="s">
        <v>1922</v>
      </c>
      <c r="K1571" s="406">
        <v>83.82</v>
      </c>
      <c r="L1571" s="474">
        <v>84.45</v>
      </c>
      <c r="M1571" s="474">
        <v>84.45</v>
      </c>
      <c r="N1571" s="474">
        <v>83.64</v>
      </c>
      <c r="O1571" s="474" t="s">
        <v>4092</v>
      </c>
      <c r="P1571" s="475">
        <v>0.0066</v>
      </c>
      <c r="Q1571" s="56"/>
    </row>
    <row r="1572" ht="15.75" customHeight="1">
      <c r="A1572" s="403" t="s">
        <v>1923</v>
      </c>
      <c r="B1572" s="404">
        <v>5511.05</v>
      </c>
      <c r="C1572" s="470">
        <v>5511.05</v>
      </c>
      <c r="D1572" s="470">
        <v>5511.05</v>
      </c>
      <c r="E1572" s="470">
        <v>5511.05</v>
      </c>
      <c r="F1572" s="471"/>
      <c r="G1572" s="472">
        <v>-0.0033</v>
      </c>
      <c r="J1572" s="473" t="s">
        <v>1923</v>
      </c>
      <c r="K1572" s="406">
        <v>83.27</v>
      </c>
      <c r="L1572" s="474">
        <v>84.36</v>
      </c>
      <c r="M1572" s="474">
        <v>84.91</v>
      </c>
      <c r="N1572" s="474">
        <v>82.73</v>
      </c>
      <c r="O1572" s="474" t="s">
        <v>4093</v>
      </c>
      <c r="P1572" s="475">
        <v>-0.0034</v>
      </c>
      <c r="Q1572" s="56"/>
    </row>
    <row r="1573" ht="15.75" customHeight="1">
      <c r="A1573" s="403" t="s">
        <v>1924</v>
      </c>
      <c r="B1573" s="404">
        <v>5529.5</v>
      </c>
      <c r="C1573" s="470">
        <v>5529.5</v>
      </c>
      <c r="D1573" s="470">
        <v>5529.5</v>
      </c>
      <c r="E1573" s="470">
        <v>5529.5</v>
      </c>
      <c r="F1573" s="471"/>
      <c r="G1573" s="472">
        <v>-7.0E-4</v>
      </c>
      <c r="J1573" s="473" t="s">
        <v>1924</v>
      </c>
      <c r="K1573" s="406">
        <v>83.55</v>
      </c>
      <c r="L1573" s="474">
        <v>83.55</v>
      </c>
      <c r="M1573" s="474">
        <v>84.91</v>
      </c>
      <c r="N1573" s="474">
        <v>83.18</v>
      </c>
      <c r="O1573" s="474" t="s">
        <v>4094</v>
      </c>
      <c r="P1573" s="475">
        <v>0.0044</v>
      </c>
      <c r="Q1573" s="56"/>
    </row>
    <row r="1574" ht="15.75" customHeight="1">
      <c r="A1574" s="403" t="s">
        <v>1925</v>
      </c>
      <c r="B1574" s="404">
        <v>5533.44</v>
      </c>
      <c r="C1574" s="470">
        <v>5533.44</v>
      </c>
      <c r="D1574" s="470">
        <v>5533.44</v>
      </c>
      <c r="E1574" s="470">
        <v>5533.44</v>
      </c>
      <c r="F1574" s="471"/>
      <c r="G1574" s="472">
        <v>-0.0013</v>
      </c>
      <c r="J1574" s="473" t="s">
        <v>1925</v>
      </c>
      <c r="K1574" s="406">
        <v>83.18</v>
      </c>
      <c r="L1574" s="474">
        <v>84.27</v>
      </c>
      <c r="M1574" s="474">
        <v>84.27</v>
      </c>
      <c r="N1574" s="474">
        <v>82.73</v>
      </c>
      <c r="O1574" s="474" t="s">
        <v>4095</v>
      </c>
      <c r="P1574" s="475">
        <v>-0.0108</v>
      </c>
      <c r="Q1574" s="56"/>
    </row>
    <row r="1575" ht="15.75" customHeight="1">
      <c r="A1575" s="403" t="s">
        <v>1926</v>
      </c>
      <c r="B1575" s="404">
        <v>5540.71</v>
      </c>
      <c r="C1575" s="470">
        <v>5540.71</v>
      </c>
      <c r="D1575" s="470">
        <v>5540.71</v>
      </c>
      <c r="E1575" s="470">
        <v>5540.71</v>
      </c>
      <c r="F1575" s="471"/>
      <c r="G1575" s="472">
        <v>-8.0E-4</v>
      </c>
      <c r="J1575" s="473" t="s">
        <v>1926</v>
      </c>
      <c r="K1575" s="406">
        <v>84.09</v>
      </c>
      <c r="L1575" s="474">
        <v>84.55</v>
      </c>
      <c r="M1575" s="474">
        <v>85.36</v>
      </c>
      <c r="N1575" s="474">
        <v>83.73</v>
      </c>
      <c r="O1575" s="474" t="s">
        <v>4096</v>
      </c>
      <c r="P1575" s="475">
        <v>-0.0054</v>
      </c>
      <c r="Q1575" s="56"/>
    </row>
    <row r="1576" ht="15.75" customHeight="1">
      <c r="A1576" s="403" t="s">
        <v>1927</v>
      </c>
      <c r="B1576" s="404">
        <v>5545.1</v>
      </c>
      <c r="C1576" s="470">
        <v>5545.1</v>
      </c>
      <c r="D1576" s="470">
        <v>5545.1</v>
      </c>
      <c r="E1576" s="470">
        <v>5545.1</v>
      </c>
      <c r="F1576" s="471"/>
      <c r="G1576" s="472">
        <v>0.0043</v>
      </c>
      <c r="J1576" s="473" t="s">
        <v>1927</v>
      </c>
      <c r="K1576" s="406">
        <v>84.55</v>
      </c>
      <c r="L1576" s="474">
        <v>83.0</v>
      </c>
      <c r="M1576" s="474">
        <v>84.82</v>
      </c>
      <c r="N1576" s="474">
        <v>83.0</v>
      </c>
      <c r="O1576" s="474" t="s">
        <v>4097</v>
      </c>
      <c r="P1576" s="475">
        <v>0.0266</v>
      </c>
      <c r="Q1576" s="56"/>
    </row>
    <row r="1577" ht="15.75" customHeight="1">
      <c r="A1577" s="403" t="s">
        <v>1928</v>
      </c>
      <c r="B1577" s="404">
        <v>5521.38</v>
      </c>
      <c r="C1577" s="470">
        <v>5521.38</v>
      </c>
      <c r="D1577" s="470">
        <v>5521.38</v>
      </c>
      <c r="E1577" s="470">
        <v>5521.38</v>
      </c>
      <c r="F1577" s="471"/>
      <c r="G1577" s="472">
        <v>0.0084</v>
      </c>
      <c r="J1577" s="473" t="s">
        <v>1928</v>
      </c>
      <c r="K1577" s="406">
        <v>82.36</v>
      </c>
      <c r="L1577" s="474">
        <v>82.27</v>
      </c>
      <c r="M1577" s="474">
        <v>86.55</v>
      </c>
      <c r="N1577" s="474">
        <v>81.0</v>
      </c>
      <c r="O1577" s="474" t="s">
        <v>4098</v>
      </c>
      <c r="P1577" s="475">
        <v>0.0022</v>
      </c>
      <c r="Q1577" s="56"/>
    </row>
    <row r="1578" ht="15.75" customHeight="1">
      <c r="A1578" s="403" t="s">
        <v>1929</v>
      </c>
      <c r="B1578" s="404">
        <v>5475.55</v>
      </c>
      <c r="C1578" s="470">
        <v>5475.55</v>
      </c>
      <c r="D1578" s="470">
        <v>5475.55</v>
      </c>
      <c r="E1578" s="470">
        <v>5475.55</v>
      </c>
      <c r="F1578" s="471"/>
      <c r="G1578" s="472">
        <v>-0.0106</v>
      </c>
      <c r="J1578" s="473" t="s">
        <v>1929</v>
      </c>
      <c r="K1578" s="406">
        <v>82.18</v>
      </c>
      <c r="L1578" s="474">
        <v>83.0</v>
      </c>
      <c r="M1578" s="474">
        <v>83.36</v>
      </c>
      <c r="N1578" s="474">
        <v>81.73</v>
      </c>
      <c r="O1578" s="474" t="s">
        <v>4099</v>
      </c>
      <c r="P1578" s="475">
        <v>-0.0099</v>
      </c>
      <c r="Q1578" s="56"/>
    </row>
    <row r="1579" ht="15.75" customHeight="1">
      <c r="A1579" s="403" t="s">
        <v>1930</v>
      </c>
      <c r="B1579" s="404">
        <v>5534.42</v>
      </c>
      <c r="C1579" s="470">
        <v>5534.42</v>
      </c>
      <c r="D1579" s="470">
        <v>5534.42</v>
      </c>
      <c r="E1579" s="470">
        <v>5534.42</v>
      </c>
      <c r="F1579" s="471"/>
      <c r="G1579" s="472">
        <v>0.0031</v>
      </c>
      <c r="J1579" s="473" t="s">
        <v>1930</v>
      </c>
      <c r="K1579" s="406">
        <v>83.0</v>
      </c>
      <c r="L1579" s="474">
        <v>83.27</v>
      </c>
      <c r="M1579" s="474">
        <v>83.91</v>
      </c>
      <c r="N1579" s="474">
        <v>82.73</v>
      </c>
      <c r="O1579" s="474" t="s">
        <v>4100</v>
      </c>
      <c r="P1579" s="475">
        <v>-0.0054</v>
      </c>
      <c r="Q1579" s="56"/>
    </row>
    <row r="1580" ht="15.75" customHeight="1">
      <c r="A1580" s="403" t="s">
        <v>1931</v>
      </c>
      <c r="B1580" s="404">
        <v>5517.37</v>
      </c>
      <c r="C1580" s="470">
        <v>5517.37</v>
      </c>
      <c r="D1580" s="470">
        <v>5517.37</v>
      </c>
      <c r="E1580" s="470">
        <v>5517.37</v>
      </c>
      <c r="F1580" s="471"/>
      <c r="G1580" s="472">
        <v>0.0088</v>
      </c>
      <c r="J1580" s="473" t="s">
        <v>1931</v>
      </c>
      <c r="K1580" s="406">
        <v>83.45</v>
      </c>
      <c r="L1580" s="474">
        <v>83.64</v>
      </c>
      <c r="M1580" s="474">
        <v>84.09</v>
      </c>
      <c r="N1580" s="474">
        <v>83.0</v>
      </c>
      <c r="O1580" s="474" t="s">
        <v>4101</v>
      </c>
      <c r="P1580" s="475">
        <v>0.0032</v>
      </c>
      <c r="Q1580" s="56"/>
    </row>
    <row r="1581" ht="15.75" customHeight="1">
      <c r="A1581" s="403" t="s">
        <v>1932</v>
      </c>
      <c r="B1581" s="404">
        <v>5469.46</v>
      </c>
      <c r="C1581" s="470">
        <v>5469.46</v>
      </c>
      <c r="D1581" s="470">
        <v>5469.46</v>
      </c>
      <c r="E1581" s="470">
        <v>5469.46</v>
      </c>
      <c r="F1581" s="471"/>
      <c r="G1581" s="472">
        <v>0.0062</v>
      </c>
      <c r="J1581" s="473" t="s">
        <v>1932</v>
      </c>
      <c r="K1581" s="406">
        <v>83.18</v>
      </c>
      <c r="L1581" s="474">
        <v>85.36</v>
      </c>
      <c r="M1581" s="474">
        <v>85.36</v>
      </c>
      <c r="N1581" s="474">
        <v>82.18</v>
      </c>
      <c r="O1581" s="474" t="s">
        <v>4102</v>
      </c>
      <c r="P1581" s="475">
        <v>-0.0399</v>
      </c>
      <c r="Q1581" s="56"/>
    </row>
    <row r="1582" ht="15.75" customHeight="1">
      <c r="A1582" s="403" t="s">
        <v>1933</v>
      </c>
      <c r="B1582" s="404">
        <v>5435.63</v>
      </c>
      <c r="C1582" s="470">
        <v>5435.63</v>
      </c>
      <c r="D1582" s="470">
        <v>5435.63</v>
      </c>
      <c r="E1582" s="470">
        <v>5435.63</v>
      </c>
      <c r="F1582" s="471"/>
      <c r="G1582" s="472">
        <v>-5.0E-4</v>
      </c>
      <c r="J1582" s="473" t="s">
        <v>1933</v>
      </c>
      <c r="K1582" s="406">
        <v>86.64</v>
      </c>
      <c r="L1582" s="474">
        <v>87.82</v>
      </c>
      <c r="M1582" s="474">
        <v>88.36</v>
      </c>
      <c r="N1582" s="474">
        <v>86.36</v>
      </c>
      <c r="O1582" s="474" t="s">
        <v>4103</v>
      </c>
      <c r="P1582" s="475">
        <v>-0.0031</v>
      </c>
      <c r="Q1582" s="56"/>
    </row>
    <row r="1583" ht="15.75" customHeight="1">
      <c r="A1583" s="403" t="s">
        <v>1934</v>
      </c>
      <c r="B1583" s="404">
        <v>5438.24</v>
      </c>
      <c r="C1583" s="470">
        <v>5438.24</v>
      </c>
      <c r="D1583" s="470">
        <v>5438.24</v>
      </c>
      <c r="E1583" s="470">
        <v>5438.24</v>
      </c>
      <c r="F1583" s="471"/>
      <c r="G1583" s="472">
        <v>-0.0151</v>
      </c>
      <c r="J1583" s="473" t="s">
        <v>1934</v>
      </c>
      <c r="K1583" s="406">
        <v>86.91</v>
      </c>
      <c r="L1583" s="474">
        <v>86.91</v>
      </c>
      <c r="M1583" s="474">
        <v>87.45</v>
      </c>
      <c r="N1583" s="474">
        <v>86.73</v>
      </c>
      <c r="O1583" s="474" t="s">
        <v>4104</v>
      </c>
      <c r="P1583" s="475">
        <v>-0.001</v>
      </c>
      <c r="Q1583" s="56"/>
    </row>
    <row r="1584" ht="15.75" customHeight="1">
      <c r="A1584" s="403" t="s">
        <v>1935</v>
      </c>
      <c r="B1584" s="404">
        <v>5521.66</v>
      </c>
      <c r="C1584" s="470">
        <v>5521.66</v>
      </c>
      <c r="D1584" s="470">
        <v>5521.66</v>
      </c>
      <c r="E1584" s="470">
        <v>5521.66</v>
      </c>
      <c r="F1584" s="471"/>
      <c r="G1584" s="472">
        <v>-0.006</v>
      </c>
      <c r="J1584" s="473" t="s">
        <v>1935</v>
      </c>
      <c r="K1584" s="406">
        <v>87.0</v>
      </c>
      <c r="L1584" s="474">
        <v>87.82</v>
      </c>
      <c r="M1584" s="474">
        <v>88.27</v>
      </c>
      <c r="N1584" s="474">
        <v>86.82</v>
      </c>
      <c r="O1584" s="474" t="s">
        <v>4105</v>
      </c>
      <c r="P1584" s="475">
        <v>-0.0124</v>
      </c>
      <c r="Q1584" s="56"/>
    </row>
    <row r="1585" ht="15.75" customHeight="1">
      <c r="A1585" s="403" t="s">
        <v>1936</v>
      </c>
      <c r="B1585" s="404">
        <v>5555.09</v>
      </c>
      <c r="C1585" s="470">
        <v>5555.09</v>
      </c>
      <c r="D1585" s="470">
        <v>5555.09</v>
      </c>
      <c r="E1585" s="470">
        <v>5555.09</v>
      </c>
      <c r="F1585" s="471"/>
      <c r="G1585" s="472">
        <v>-0.0029</v>
      </c>
      <c r="J1585" s="473" t="s">
        <v>1936</v>
      </c>
      <c r="K1585" s="406">
        <v>88.09</v>
      </c>
      <c r="L1585" s="474">
        <v>87.18</v>
      </c>
      <c r="M1585" s="474">
        <v>88.55</v>
      </c>
      <c r="N1585" s="474">
        <v>87.0</v>
      </c>
      <c r="O1585" s="474" t="s">
        <v>4106</v>
      </c>
      <c r="P1585" s="475">
        <v>0.002</v>
      </c>
      <c r="Q1585" s="56"/>
    </row>
    <row r="1586" ht="15.75" customHeight="1">
      <c r="A1586" s="403" t="s">
        <v>1937</v>
      </c>
      <c r="B1586" s="404">
        <v>5571.52</v>
      </c>
      <c r="C1586" s="470">
        <v>5571.52</v>
      </c>
      <c r="D1586" s="470">
        <v>5571.52</v>
      </c>
      <c r="E1586" s="470">
        <v>5571.52</v>
      </c>
      <c r="F1586" s="471"/>
      <c r="G1586" s="472">
        <v>-0.0044</v>
      </c>
      <c r="J1586" s="473" t="s">
        <v>1937</v>
      </c>
      <c r="K1586" s="406">
        <v>87.91</v>
      </c>
      <c r="L1586" s="474">
        <v>87.55</v>
      </c>
      <c r="M1586" s="474">
        <v>88.64</v>
      </c>
      <c r="N1586" s="474">
        <v>86.36</v>
      </c>
      <c r="O1586" s="474" t="s">
        <v>4107</v>
      </c>
      <c r="P1586" s="475">
        <v>-0.001</v>
      </c>
      <c r="Q1586" s="56"/>
    </row>
    <row r="1587" ht="15.75" customHeight="1">
      <c r="A1587" s="403" t="s">
        <v>1938</v>
      </c>
      <c r="B1587" s="404">
        <v>5596.12</v>
      </c>
      <c r="C1587" s="470">
        <v>5596.12</v>
      </c>
      <c r="D1587" s="470">
        <v>5596.12</v>
      </c>
      <c r="E1587" s="470">
        <v>5596.12</v>
      </c>
      <c r="F1587" s="471"/>
      <c r="G1587" s="472">
        <v>6.0E-4</v>
      </c>
      <c r="J1587" s="473" t="s">
        <v>1938</v>
      </c>
      <c r="K1587" s="406">
        <v>88.0</v>
      </c>
      <c r="L1587" s="474">
        <v>87.91</v>
      </c>
      <c r="M1587" s="474">
        <v>88.55</v>
      </c>
      <c r="N1587" s="474">
        <v>87.82</v>
      </c>
      <c r="O1587" s="474" t="s">
        <v>3076</v>
      </c>
      <c r="P1587" s="475">
        <v>0.0031</v>
      </c>
      <c r="Q1587" s="56"/>
    </row>
    <row r="1588" ht="15.75" customHeight="1">
      <c r="A1588" s="403" t="s">
        <v>1939</v>
      </c>
      <c r="B1588" s="404">
        <v>5592.83</v>
      </c>
      <c r="C1588" s="470">
        <v>5592.83</v>
      </c>
      <c r="D1588" s="470">
        <v>5592.83</v>
      </c>
      <c r="E1588" s="470">
        <v>5592.83</v>
      </c>
      <c r="F1588" s="471"/>
      <c r="G1588" s="472">
        <v>-0.0094</v>
      </c>
      <c r="J1588" s="473" t="s">
        <v>1939</v>
      </c>
      <c r="K1588" s="406">
        <v>87.73</v>
      </c>
      <c r="L1588" s="474">
        <v>89.91</v>
      </c>
      <c r="M1588" s="474">
        <v>89.91</v>
      </c>
      <c r="N1588" s="474">
        <v>87.64</v>
      </c>
      <c r="O1588" s="474" t="s">
        <v>4108</v>
      </c>
      <c r="P1588" s="475">
        <v>-0.0163</v>
      </c>
      <c r="Q1588" s="56"/>
    </row>
    <row r="1589" ht="15.75" customHeight="1">
      <c r="A1589" s="403" t="s">
        <v>1940</v>
      </c>
      <c r="B1589" s="404">
        <v>5645.86</v>
      </c>
      <c r="C1589" s="470">
        <v>5645.86</v>
      </c>
      <c r="D1589" s="470">
        <v>5645.86</v>
      </c>
      <c r="E1589" s="470">
        <v>5645.86</v>
      </c>
      <c r="F1589" s="471"/>
      <c r="G1589" s="472">
        <v>-1.0E-4</v>
      </c>
      <c r="J1589" s="473" t="s">
        <v>1940</v>
      </c>
      <c r="K1589" s="406">
        <v>89.18</v>
      </c>
      <c r="L1589" s="474">
        <v>90.0</v>
      </c>
      <c r="M1589" s="474">
        <v>90.0</v>
      </c>
      <c r="N1589" s="474">
        <v>88.82</v>
      </c>
      <c r="O1589" s="474" t="s">
        <v>4109</v>
      </c>
      <c r="P1589" s="475">
        <v>-0.002</v>
      </c>
      <c r="Q1589" s="56"/>
    </row>
    <row r="1590" ht="15.75" customHeight="1">
      <c r="A1590" s="403" t="s">
        <v>1941</v>
      </c>
      <c r="B1590" s="404">
        <v>5646.37</v>
      </c>
      <c r="C1590" s="470">
        <v>5646.37</v>
      </c>
      <c r="D1590" s="470">
        <v>5646.37</v>
      </c>
      <c r="E1590" s="470">
        <v>5646.37</v>
      </c>
      <c r="F1590" s="471"/>
      <c r="G1590" s="472">
        <v>-0.0065</v>
      </c>
      <c r="J1590" s="473" t="s">
        <v>1941</v>
      </c>
      <c r="K1590" s="406">
        <v>89.36</v>
      </c>
      <c r="L1590" s="474">
        <v>89.64</v>
      </c>
      <c r="M1590" s="474">
        <v>89.82</v>
      </c>
      <c r="N1590" s="474">
        <v>88.55</v>
      </c>
      <c r="O1590" s="474" t="s">
        <v>4110</v>
      </c>
      <c r="P1590" s="475">
        <v>-0.0051</v>
      </c>
      <c r="Q1590" s="56"/>
    </row>
    <row r="1591" ht="15.75" customHeight="1">
      <c r="A1591" s="403" t="s">
        <v>1942</v>
      </c>
      <c r="B1591" s="404">
        <v>5683.46</v>
      </c>
      <c r="C1591" s="470">
        <v>5683.46</v>
      </c>
      <c r="D1591" s="470">
        <v>5683.46</v>
      </c>
      <c r="E1591" s="470">
        <v>5683.46</v>
      </c>
      <c r="F1591" s="471"/>
      <c r="G1591" s="472">
        <v>-0.0011</v>
      </c>
      <c r="J1591" s="473" t="s">
        <v>1942</v>
      </c>
      <c r="K1591" s="406">
        <v>89.82</v>
      </c>
      <c r="L1591" s="474">
        <v>91.36</v>
      </c>
      <c r="M1591" s="474">
        <v>92.27</v>
      </c>
      <c r="N1591" s="474">
        <v>89.36</v>
      </c>
      <c r="O1591" s="474" t="s">
        <v>4111</v>
      </c>
      <c r="P1591" s="475">
        <v>-0.005</v>
      </c>
      <c r="Q1591" s="56"/>
    </row>
    <row r="1592" ht="15.75" customHeight="1">
      <c r="A1592" s="403" t="s">
        <v>1943</v>
      </c>
      <c r="B1592" s="404">
        <v>5689.67</v>
      </c>
      <c r="C1592" s="470">
        <v>5689.67</v>
      </c>
      <c r="D1592" s="470">
        <v>5689.67</v>
      </c>
      <c r="E1592" s="470">
        <v>5689.67</v>
      </c>
      <c r="F1592" s="471"/>
      <c r="G1592" s="472">
        <v>-0.002</v>
      </c>
      <c r="J1592" s="473" t="s">
        <v>1943</v>
      </c>
      <c r="K1592" s="406">
        <v>90.27</v>
      </c>
      <c r="L1592" s="474">
        <v>91.82</v>
      </c>
      <c r="M1592" s="474">
        <v>91.82</v>
      </c>
      <c r="N1592" s="474">
        <v>90.0</v>
      </c>
      <c r="O1592" s="474" t="s">
        <v>4112</v>
      </c>
      <c r="P1592" s="475">
        <v>-0.009</v>
      </c>
      <c r="Q1592" s="56"/>
    </row>
    <row r="1593" ht="15.75" customHeight="1">
      <c r="A1593" s="403" t="s">
        <v>1944</v>
      </c>
      <c r="B1593" s="404">
        <v>5700.79</v>
      </c>
      <c r="C1593" s="470">
        <v>5700.79</v>
      </c>
      <c r="D1593" s="470">
        <v>5700.79</v>
      </c>
      <c r="E1593" s="470">
        <v>5700.79</v>
      </c>
      <c r="F1593" s="471"/>
      <c r="G1593" s="472">
        <v>-0.0062</v>
      </c>
      <c r="J1593" s="473" t="s">
        <v>1944</v>
      </c>
      <c r="K1593" s="406">
        <v>91.09</v>
      </c>
      <c r="L1593" s="474">
        <v>92.36</v>
      </c>
      <c r="M1593" s="474">
        <v>93.82</v>
      </c>
      <c r="N1593" s="474">
        <v>90.0</v>
      </c>
      <c r="O1593" s="474" t="s">
        <v>4113</v>
      </c>
      <c r="P1593" s="475">
        <v>-0.0128</v>
      </c>
      <c r="Q1593" s="56"/>
    </row>
    <row r="1594" ht="15.75" customHeight="1">
      <c r="A1594" s="403" t="s">
        <v>1945</v>
      </c>
      <c r="B1594" s="404">
        <v>5736.4</v>
      </c>
      <c r="C1594" s="470">
        <v>5736.4</v>
      </c>
      <c r="D1594" s="470">
        <v>5736.4</v>
      </c>
      <c r="E1594" s="470">
        <v>5736.4</v>
      </c>
      <c r="F1594" s="471"/>
      <c r="G1594" s="472">
        <v>-0.0036</v>
      </c>
      <c r="J1594" s="473" t="s">
        <v>1945</v>
      </c>
      <c r="K1594" s="406">
        <v>92.27</v>
      </c>
      <c r="L1594" s="474">
        <v>93.55</v>
      </c>
      <c r="M1594" s="474">
        <v>93.64</v>
      </c>
      <c r="N1594" s="474">
        <v>92.09</v>
      </c>
      <c r="O1594" s="474" t="s">
        <v>4114</v>
      </c>
      <c r="P1594" s="475">
        <v>-0.0126</v>
      </c>
      <c r="Q1594" s="56"/>
    </row>
    <row r="1595" ht="15.75" customHeight="1">
      <c r="A1595" s="403" t="s">
        <v>1946</v>
      </c>
      <c r="B1595" s="404">
        <v>5756.92</v>
      </c>
      <c r="C1595" s="470">
        <v>5756.92</v>
      </c>
      <c r="D1595" s="470">
        <v>5756.92</v>
      </c>
      <c r="E1595" s="470">
        <v>5756.92</v>
      </c>
      <c r="F1595" s="471"/>
      <c r="G1595" s="472">
        <v>-0.0035</v>
      </c>
      <c r="J1595" s="473" t="s">
        <v>1946</v>
      </c>
      <c r="K1595" s="406">
        <v>93.45</v>
      </c>
      <c r="L1595" s="474">
        <v>92.55</v>
      </c>
      <c r="M1595" s="474">
        <v>94.45</v>
      </c>
      <c r="N1595" s="474">
        <v>92.27</v>
      </c>
      <c r="O1595" s="474" t="s">
        <v>4115</v>
      </c>
      <c r="P1595" s="475">
        <v>0.0148</v>
      </c>
      <c r="Q1595" s="56"/>
    </row>
    <row r="1596" ht="15.75" customHeight="1">
      <c r="A1596" s="403" t="s">
        <v>1947</v>
      </c>
      <c r="B1596" s="404">
        <v>5777.11</v>
      </c>
      <c r="C1596" s="470">
        <v>5777.11</v>
      </c>
      <c r="D1596" s="470">
        <v>5777.11</v>
      </c>
      <c r="E1596" s="470">
        <v>5777.11</v>
      </c>
      <c r="F1596" s="471"/>
      <c r="G1596" s="472">
        <v>0.0066</v>
      </c>
      <c r="J1596" s="473" t="s">
        <v>1947</v>
      </c>
      <c r="K1596" s="406">
        <v>92.09</v>
      </c>
      <c r="L1596" s="474">
        <v>90.82</v>
      </c>
      <c r="M1596" s="474">
        <v>92.55</v>
      </c>
      <c r="N1596" s="474">
        <v>90.18</v>
      </c>
      <c r="O1596" s="474" t="s">
        <v>4116</v>
      </c>
      <c r="P1596" s="475">
        <v>0.0263</v>
      </c>
      <c r="Q1596" s="56"/>
    </row>
    <row r="1597" ht="15.75" customHeight="1">
      <c r="A1597" s="403" t="s">
        <v>1948</v>
      </c>
      <c r="B1597" s="404">
        <v>5739.33</v>
      </c>
      <c r="C1597" s="470">
        <v>5739.33</v>
      </c>
      <c r="D1597" s="470">
        <v>5739.33</v>
      </c>
      <c r="E1597" s="470">
        <v>5739.33</v>
      </c>
      <c r="F1597" s="471"/>
      <c r="G1597" s="472">
        <v>0.0084</v>
      </c>
      <c r="J1597" s="473" t="s">
        <v>1948</v>
      </c>
      <c r="K1597" s="406">
        <v>89.73</v>
      </c>
      <c r="L1597" s="474">
        <v>89.91</v>
      </c>
      <c r="M1597" s="474">
        <v>90.45</v>
      </c>
      <c r="N1597" s="474">
        <v>89.09</v>
      </c>
      <c r="O1597" s="474" t="s">
        <v>4117</v>
      </c>
      <c r="P1597" s="475">
        <v>0.0</v>
      </c>
      <c r="Q1597" s="56"/>
    </row>
    <row r="1598" ht="15.75" customHeight="1">
      <c r="A1598" s="403" t="s">
        <v>1949</v>
      </c>
      <c r="B1598" s="404">
        <v>5691.37</v>
      </c>
      <c r="C1598" s="470">
        <v>5691.37</v>
      </c>
      <c r="D1598" s="470">
        <v>5691.37</v>
      </c>
      <c r="E1598" s="470">
        <v>5691.37</v>
      </c>
      <c r="F1598" s="471"/>
      <c r="G1598" s="472">
        <v>-0.0049</v>
      </c>
      <c r="J1598" s="473" t="s">
        <v>1949</v>
      </c>
      <c r="K1598" s="406">
        <v>89.73</v>
      </c>
      <c r="L1598" s="474">
        <v>90.64</v>
      </c>
      <c r="M1598" s="474">
        <v>91.36</v>
      </c>
      <c r="N1598" s="474">
        <v>89.36</v>
      </c>
      <c r="O1598" s="474" t="s">
        <v>4118</v>
      </c>
      <c r="P1598" s="475">
        <v>-0.014</v>
      </c>
      <c r="Q1598" s="56"/>
    </row>
    <row r="1599" ht="15.75" customHeight="1">
      <c r="A1599" s="403" t="s">
        <v>1950</v>
      </c>
      <c r="B1599" s="404">
        <v>5719.61</v>
      </c>
      <c r="C1599" s="470">
        <v>5719.61</v>
      </c>
      <c r="D1599" s="470">
        <v>5719.61</v>
      </c>
      <c r="E1599" s="470">
        <v>5719.61</v>
      </c>
      <c r="F1599" s="471"/>
      <c r="G1599" s="472">
        <v>-0.0024</v>
      </c>
      <c r="J1599" s="473" t="s">
        <v>1950</v>
      </c>
      <c r="K1599" s="406">
        <v>91.0</v>
      </c>
      <c r="L1599" s="474">
        <v>91.36</v>
      </c>
      <c r="M1599" s="474">
        <v>92.27</v>
      </c>
      <c r="N1599" s="474">
        <v>90.45</v>
      </c>
      <c r="O1599" s="474" t="s">
        <v>4119</v>
      </c>
      <c r="P1599" s="475">
        <v>-0.0049</v>
      </c>
      <c r="Q1599" s="56"/>
    </row>
    <row r="1600" ht="15.75" customHeight="1">
      <c r="A1600" s="403" t="s">
        <v>1951</v>
      </c>
      <c r="B1600" s="404">
        <v>5733.24</v>
      </c>
      <c r="C1600" s="470">
        <v>5733.24</v>
      </c>
      <c r="D1600" s="470">
        <v>5733.24</v>
      </c>
      <c r="E1600" s="470">
        <v>5733.24</v>
      </c>
      <c r="F1600" s="471"/>
      <c r="G1600" s="472">
        <v>-7.0E-4</v>
      </c>
      <c r="J1600" s="473" t="s">
        <v>1951</v>
      </c>
      <c r="K1600" s="406">
        <v>91.45</v>
      </c>
      <c r="L1600" s="474">
        <v>88.27</v>
      </c>
      <c r="M1600" s="474">
        <v>92.45</v>
      </c>
      <c r="N1600" s="474">
        <v>88.27</v>
      </c>
      <c r="O1600" s="474" t="s">
        <v>4120</v>
      </c>
      <c r="P1600" s="475">
        <v>0.036</v>
      </c>
      <c r="Q1600" s="56"/>
    </row>
    <row r="1601" ht="15.75" customHeight="1">
      <c r="A1601" s="403" t="s">
        <v>1952</v>
      </c>
      <c r="B1601" s="404">
        <v>5737.41</v>
      </c>
      <c r="C1601" s="470">
        <v>5737.41</v>
      </c>
      <c r="D1601" s="470">
        <v>5737.41</v>
      </c>
      <c r="E1601" s="470">
        <v>5737.41</v>
      </c>
      <c r="F1601" s="471"/>
      <c r="G1601" s="472">
        <v>0.0069</v>
      </c>
      <c r="J1601" s="473" t="s">
        <v>1952</v>
      </c>
      <c r="K1601" s="406">
        <v>88.27</v>
      </c>
      <c r="L1601" s="474">
        <v>87.18</v>
      </c>
      <c r="M1601" s="474">
        <v>89.0</v>
      </c>
      <c r="N1601" s="474">
        <v>87.18</v>
      </c>
      <c r="O1601" s="474" t="s">
        <v>4121</v>
      </c>
      <c r="P1601" s="475">
        <v>0.0115</v>
      </c>
      <c r="Q1601" s="56"/>
    </row>
    <row r="1602" ht="15.75" customHeight="1">
      <c r="A1602" s="403" t="s">
        <v>1953</v>
      </c>
      <c r="B1602" s="404">
        <v>5697.93</v>
      </c>
      <c r="C1602" s="470">
        <v>5697.93</v>
      </c>
      <c r="D1602" s="470">
        <v>5697.93</v>
      </c>
      <c r="E1602" s="470">
        <v>5697.93</v>
      </c>
      <c r="F1602" s="471"/>
      <c r="G1602" s="472">
        <v>-0.0049</v>
      </c>
      <c r="J1602" s="473" t="s">
        <v>1953</v>
      </c>
      <c r="K1602" s="406">
        <v>87.27</v>
      </c>
      <c r="L1602" s="474">
        <v>86.91</v>
      </c>
      <c r="M1602" s="474">
        <v>87.36</v>
      </c>
      <c r="N1602" s="474">
        <v>86.55</v>
      </c>
      <c r="O1602" s="474" t="s">
        <v>4122</v>
      </c>
      <c r="P1602" s="475">
        <v>0.001</v>
      </c>
      <c r="Q1602" s="56"/>
    </row>
    <row r="1603" ht="15.75" customHeight="1">
      <c r="A1603" s="403" t="s">
        <v>1954</v>
      </c>
      <c r="B1603" s="404">
        <v>5726.23</v>
      </c>
      <c r="C1603" s="470">
        <v>5726.23</v>
      </c>
      <c r="D1603" s="470">
        <v>5726.23</v>
      </c>
      <c r="E1603" s="470">
        <v>5726.23</v>
      </c>
      <c r="F1603" s="471"/>
      <c r="G1603" s="472">
        <v>-0.0018</v>
      </c>
      <c r="J1603" s="473" t="s">
        <v>1954</v>
      </c>
      <c r="K1603" s="406">
        <v>87.18</v>
      </c>
      <c r="L1603" s="474">
        <v>86.64</v>
      </c>
      <c r="M1603" s="474">
        <v>87.64</v>
      </c>
      <c r="N1603" s="474">
        <v>86.55</v>
      </c>
      <c r="O1603" s="474" t="s">
        <v>4123</v>
      </c>
      <c r="P1603" s="475">
        <v>0.0031</v>
      </c>
      <c r="Q1603" s="56"/>
    </row>
    <row r="1604" ht="15.75" customHeight="1">
      <c r="A1604" s="403" t="s">
        <v>1955</v>
      </c>
      <c r="B1604" s="404">
        <v>5736.3</v>
      </c>
      <c r="C1604" s="470">
        <v>5736.3</v>
      </c>
      <c r="D1604" s="470">
        <v>5736.3</v>
      </c>
      <c r="E1604" s="470">
        <v>5736.3</v>
      </c>
      <c r="F1604" s="471"/>
      <c r="G1604" s="472">
        <v>0.002</v>
      </c>
      <c r="J1604" s="473" t="s">
        <v>1955</v>
      </c>
      <c r="K1604" s="406">
        <v>86.91</v>
      </c>
      <c r="L1604" s="474">
        <v>87.0</v>
      </c>
      <c r="M1604" s="474">
        <v>87.27</v>
      </c>
      <c r="N1604" s="474">
        <v>86.64</v>
      </c>
      <c r="O1604" s="474" t="s">
        <v>4124</v>
      </c>
      <c r="P1604" s="475">
        <v>0.0</v>
      </c>
      <c r="Q1604" s="56"/>
    </row>
    <row r="1605" ht="15.75" customHeight="1">
      <c r="A1605" s="403" t="s">
        <v>1956</v>
      </c>
      <c r="B1605" s="404">
        <v>5724.85</v>
      </c>
      <c r="C1605" s="470">
        <v>5724.85</v>
      </c>
      <c r="D1605" s="470">
        <v>5724.85</v>
      </c>
      <c r="E1605" s="470">
        <v>5724.85</v>
      </c>
      <c r="F1605" s="471"/>
      <c r="G1605" s="472">
        <v>0.0051</v>
      </c>
      <c r="J1605" s="473" t="s">
        <v>1956</v>
      </c>
      <c r="K1605" s="406">
        <v>86.91</v>
      </c>
      <c r="L1605" s="474">
        <v>87.27</v>
      </c>
      <c r="M1605" s="474">
        <v>87.45</v>
      </c>
      <c r="N1605" s="474">
        <v>86.73</v>
      </c>
      <c r="O1605" s="474" t="s">
        <v>4125</v>
      </c>
      <c r="P1605" s="475">
        <v>-0.0052</v>
      </c>
      <c r="Q1605" s="56"/>
    </row>
    <row r="1606" ht="15.75" customHeight="1">
      <c r="A1606" s="403" t="s">
        <v>1957</v>
      </c>
      <c r="B1606" s="404">
        <v>5695.72</v>
      </c>
      <c r="C1606" s="470">
        <v>5695.72</v>
      </c>
      <c r="D1606" s="470">
        <v>5695.72</v>
      </c>
      <c r="E1606" s="470">
        <v>5695.72</v>
      </c>
      <c r="F1606" s="471"/>
      <c r="G1606" s="472">
        <v>0.0</v>
      </c>
      <c r="J1606" s="473" t="s">
        <v>1957</v>
      </c>
      <c r="K1606" s="406">
        <v>87.36</v>
      </c>
      <c r="L1606" s="474">
        <v>87.73</v>
      </c>
      <c r="M1606" s="474">
        <v>88.18</v>
      </c>
      <c r="N1606" s="474">
        <v>87.18</v>
      </c>
      <c r="O1606" s="474" t="s">
        <v>4126</v>
      </c>
      <c r="P1606" s="475">
        <v>-0.0063</v>
      </c>
      <c r="Q1606" s="56"/>
    </row>
    <row r="1607" ht="15.75" customHeight="1">
      <c r="A1607" s="403" t="s">
        <v>1958</v>
      </c>
      <c r="B1607" s="404">
        <v>5695.45</v>
      </c>
      <c r="C1607" s="470">
        <v>5695.45</v>
      </c>
      <c r="D1607" s="470">
        <v>5695.45</v>
      </c>
      <c r="E1607" s="470">
        <v>5695.45</v>
      </c>
      <c r="F1607" s="471"/>
      <c r="G1607" s="472">
        <v>-0.001</v>
      </c>
      <c r="J1607" s="473" t="s">
        <v>1958</v>
      </c>
      <c r="K1607" s="406">
        <v>87.91</v>
      </c>
      <c r="L1607" s="474">
        <v>88.73</v>
      </c>
      <c r="M1607" s="474">
        <v>88.73</v>
      </c>
      <c r="N1607" s="474">
        <v>87.73</v>
      </c>
      <c r="O1607" s="474" t="s">
        <v>4127</v>
      </c>
      <c r="P1607" s="475">
        <v>-0.001</v>
      </c>
      <c r="Q1607" s="56"/>
    </row>
    <row r="1608" ht="15.75" customHeight="1">
      <c r="A1608" s="403" t="s">
        <v>1959</v>
      </c>
      <c r="B1608" s="404">
        <v>5701.27</v>
      </c>
      <c r="C1608" s="470">
        <v>5701.27</v>
      </c>
      <c r="D1608" s="470">
        <v>5701.27</v>
      </c>
      <c r="E1608" s="470">
        <v>5701.27</v>
      </c>
      <c r="F1608" s="471"/>
      <c r="G1608" s="472">
        <v>0.003</v>
      </c>
      <c r="J1608" s="473" t="s">
        <v>1959</v>
      </c>
      <c r="K1608" s="406">
        <v>88.0</v>
      </c>
      <c r="L1608" s="474">
        <v>86.91</v>
      </c>
      <c r="M1608" s="474">
        <v>88.55</v>
      </c>
      <c r="N1608" s="474">
        <v>86.91</v>
      </c>
      <c r="O1608" s="474" t="s">
        <v>4128</v>
      </c>
      <c r="P1608" s="475">
        <v>0.0094</v>
      </c>
      <c r="Q1608" s="56"/>
    </row>
    <row r="1609" ht="15.75" customHeight="1">
      <c r="A1609" s="403" t="s">
        <v>1960</v>
      </c>
      <c r="B1609" s="404">
        <v>5684.31</v>
      </c>
      <c r="C1609" s="470">
        <v>5684.31</v>
      </c>
      <c r="D1609" s="470">
        <v>5684.31</v>
      </c>
      <c r="E1609" s="470">
        <v>5684.31</v>
      </c>
      <c r="F1609" s="471"/>
      <c r="G1609" s="472">
        <v>5.0E-4</v>
      </c>
      <c r="J1609" s="473" t="s">
        <v>1960</v>
      </c>
      <c r="K1609" s="406">
        <v>87.18</v>
      </c>
      <c r="L1609" s="474">
        <v>87.45</v>
      </c>
      <c r="M1609" s="474">
        <v>87.91</v>
      </c>
      <c r="N1609" s="474">
        <v>87.09</v>
      </c>
      <c r="O1609" s="474" t="s">
        <v>4129</v>
      </c>
      <c r="P1609" s="475">
        <v>-0.0063</v>
      </c>
      <c r="Q1609" s="56"/>
    </row>
    <row r="1610" ht="15.75" customHeight="1">
      <c r="A1610" s="403" t="s">
        <v>1961</v>
      </c>
      <c r="B1610" s="404">
        <v>5681.25</v>
      </c>
      <c r="C1610" s="470">
        <v>5681.25</v>
      </c>
      <c r="D1610" s="470">
        <v>5681.25</v>
      </c>
      <c r="E1610" s="470">
        <v>5681.25</v>
      </c>
      <c r="F1610" s="471"/>
      <c r="G1610" s="472">
        <v>0.0038</v>
      </c>
      <c r="J1610" s="473" t="s">
        <v>1961</v>
      </c>
      <c r="K1610" s="406">
        <v>87.73</v>
      </c>
      <c r="L1610" s="474">
        <v>87.45</v>
      </c>
      <c r="M1610" s="474">
        <v>88.36</v>
      </c>
      <c r="N1610" s="474">
        <v>87.45</v>
      </c>
      <c r="O1610" s="474" t="s">
        <v>4130</v>
      </c>
      <c r="P1610" s="475">
        <v>-0.002</v>
      </c>
      <c r="Q1610" s="56"/>
    </row>
    <row r="1611" ht="15.75" customHeight="1">
      <c r="A1611" s="403" t="s">
        <v>1962</v>
      </c>
      <c r="B1611" s="404">
        <v>5659.72</v>
      </c>
      <c r="C1611" s="470">
        <v>5659.72</v>
      </c>
      <c r="D1611" s="470">
        <v>5659.72</v>
      </c>
      <c r="E1611" s="470">
        <v>5659.72</v>
      </c>
      <c r="F1611" s="471"/>
      <c r="G1611" s="472">
        <v>-0.0029</v>
      </c>
      <c r="J1611" s="473" t="s">
        <v>1962</v>
      </c>
      <c r="K1611" s="406">
        <v>87.91</v>
      </c>
      <c r="L1611" s="474">
        <v>88.91</v>
      </c>
      <c r="M1611" s="474">
        <v>88.91</v>
      </c>
      <c r="N1611" s="474">
        <v>87.64</v>
      </c>
      <c r="O1611" s="474" t="s">
        <v>4131</v>
      </c>
      <c r="P1611" s="475">
        <v>-0.0061</v>
      </c>
      <c r="Q1611" s="56"/>
    </row>
    <row r="1612" ht="15.75" customHeight="1">
      <c r="A1612" s="403" t="s">
        <v>1963</v>
      </c>
      <c r="B1612" s="404">
        <v>5676.25</v>
      </c>
      <c r="C1612" s="470">
        <v>5676.25</v>
      </c>
      <c r="D1612" s="470">
        <v>5676.25</v>
      </c>
      <c r="E1612" s="470">
        <v>5676.25</v>
      </c>
      <c r="F1612" s="471"/>
      <c r="G1612" s="472">
        <v>8.0E-4</v>
      </c>
      <c r="J1612" s="473" t="s">
        <v>1963</v>
      </c>
      <c r="K1612" s="406">
        <v>88.45</v>
      </c>
      <c r="L1612" s="474">
        <v>88.0</v>
      </c>
      <c r="M1612" s="474">
        <v>88.64</v>
      </c>
      <c r="N1612" s="474">
        <v>87.27</v>
      </c>
      <c r="O1612" s="474" t="s">
        <v>4132</v>
      </c>
      <c r="P1612" s="475">
        <v>0.0092</v>
      </c>
      <c r="Q1612" s="56"/>
    </row>
    <row r="1613" ht="15.75" customHeight="1">
      <c r="A1613" s="403" t="s">
        <v>1964</v>
      </c>
      <c r="B1613" s="404">
        <v>5671.61</v>
      </c>
      <c r="C1613" s="470">
        <v>5671.61</v>
      </c>
      <c r="D1613" s="470">
        <v>5671.61</v>
      </c>
      <c r="E1613" s="470">
        <v>5671.61</v>
      </c>
      <c r="F1613" s="471"/>
      <c r="G1613" s="472">
        <v>0.0038</v>
      </c>
      <c r="J1613" s="473" t="s">
        <v>1964</v>
      </c>
      <c r="K1613" s="406">
        <v>87.64</v>
      </c>
      <c r="L1613" s="474">
        <v>87.82</v>
      </c>
      <c r="M1613" s="474">
        <v>88.09</v>
      </c>
      <c r="N1613" s="474">
        <v>87.45</v>
      </c>
      <c r="O1613" s="474" t="s">
        <v>4133</v>
      </c>
      <c r="P1613" s="475">
        <v>-0.0061</v>
      </c>
      <c r="Q1613" s="56"/>
    </row>
    <row r="1614" ht="15.75" customHeight="1">
      <c r="A1614" s="403" t="s">
        <v>1965</v>
      </c>
      <c r="B1614" s="404">
        <v>5649.98</v>
      </c>
      <c r="C1614" s="470">
        <v>5649.98</v>
      </c>
      <c r="D1614" s="470">
        <v>5649.98</v>
      </c>
      <c r="E1614" s="470">
        <v>5649.98</v>
      </c>
      <c r="F1614" s="471"/>
      <c r="G1614" s="472">
        <v>0.0049</v>
      </c>
      <c r="J1614" s="473" t="s">
        <v>1965</v>
      </c>
      <c r="K1614" s="406">
        <v>88.18</v>
      </c>
      <c r="L1614" s="474">
        <v>89.0</v>
      </c>
      <c r="M1614" s="474">
        <v>89.09</v>
      </c>
      <c r="N1614" s="474">
        <v>87.82</v>
      </c>
      <c r="O1614" s="474" t="s">
        <v>4134</v>
      </c>
      <c r="P1614" s="475">
        <v>-0.0062</v>
      </c>
      <c r="Q1614" s="56"/>
    </row>
    <row r="1615" ht="15.75" customHeight="1">
      <c r="A1615" s="403" t="s">
        <v>1966</v>
      </c>
      <c r="B1615" s="404">
        <v>5622.49</v>
      </c>
      <c r="C1615" s="470">
        <v>5622.49</v>
      </c>
      <c r="D1615" s="470">
        <v>5622.49</v>
      </c>
      <c r="E1615" s="470">
        <v>5622.49</v>
      </c>
      <c r="F1615" s="471"/>
      <c r="G1615" s="472">
        <v>0.006</v>
      </c>
      <c r="J1615" s="473" t="s">
        <v>1966</v>
      </c>
      <c r="K1615" s="406">
        <v>88.73</v>
      </c>
      <c r="L1615" s="474">
        <v>89.09</v>
      </c>
      <c r="M1615" s="474">
        <v>89.09</v>
      </c>
      <c r="N1615" s="474">
        <v>88.45</v>
      </c>
      <c r="O1615" s="474" t="s">
        <v>4135</v>
      </c>
      <c r="P1615" s="475">
        <v>0.0042</v>
      </c>
      <c r="Q1615" s="56"/>
    </row>
    <row r="1616" ht="15.75" customHeight="1">
      <c r="A1616" s="403" t="s">
        <v>1967</v>
      </c>
      <c r="B1616" s="404">
        <v>5588.83</v>
      </c>
      <c r="C1616" s="470">
        <v>5588.83</v>
      </c>
      <c r="D1616" s="470">
        <v>5588.83</v>
      </c>
      <c r="E1616" s="470">
        <v>5588.83</v>
      </c>
      <c r="F1616" s="471"/>
      <c r="G1616" s="472">
        <v>0.0028</v>
      </c>
      <c r="J1616" s="473" t="s">
        <v>1967</v>
      </c>
      <c r="K1616" s="406">
        <v>88.36</v>
      </c>
      <c r="L1616" s="474">
        <v>88.64</v>
      </c>
      <c r="M1616" s="474">
        <v>89.0</v>
      </c>
      <c r="N1616" s="474">
        <v>87.91</v>
      </c>
      <c r="O1616" s="474" t="s">
        <v>4136</v>
      </c>
      <c r="P1616" s="475">
        <v>0.0</v>
      </c>
      <c r="Q1616" s="56"/>
    </row>
    <row r="1617" ht="15.75" customHeight="1">
      <c r="A1617" s="403" t="s">
        <v>1968</v>
      </c>
      <c r="B1617" s="404">
        <v>5573.07</v>
      </c>
      <c r="C1617" s="470">
        <v>5573.07</v>
      </c>
      <c r="D1617" s="470">
        <v>5573.07</v>
      </c>
      <c r="E1617" s="470">
        <v>5573.07</v>
      </c>
      <c r="F1617" s="471"/>
      <c r="G1617" s="472">
        <v>-0.0024</v>
      </c>
      <c r="J1617" s="473" t="s">
        <v>1968</v>
      </c>
      <c r="K1617" s="406">
        <v>88.36</v>
      </c>
      <c r="L1617" s="474">
        <v>88.18</v>
      </c>
      <c r="M1617" s="474">
        <v>88.91</v>
      </c>
      <c r="N1617" s="474">
        <v>88.09</v>
      </c>
      <c r="O1617" s="474" t="s">
        <v>4137</v>
      </c>
      <c r="P1617" s="475">
        <v>-0.0032</v>
      </c>
      <c r="Q1617" s="56"/>
    </row>
    <row r="1618" ht="15.75" customHeight="1">
      <c r="A1618" s="403" t="s">
        <v>1969</v>
      </c>
      <c r="B1618" s="404">
        <v>5586.74</v>
      </c>
      <c r="C1618" s="470">
        <v>5586.74</v>
      </c>
      <c r="D1618" s="470">
        <v>5586.74</v>
      </c>
      <c r="E1618" s="470">
        <v>5586.74</v>
      </c>
      <c r="F1618" s="471"/>
      <c r="G1618" s="472">
        <v>-0.0019</v>
      </c>
      <c r="J1618" s="473" t="s">
        <v>1969</v>
      </c>
      <c r="K1618" s="406">
        <v>88.64</v>
      </c>
      <c r="L1618" s="474">
        <v>87.91</v>
      </c>
      <c r="M1618" s="474">
        <v>89.09</v>
      </c>
      <c r="N1618" s="474">
        <v>87.73</v>
      </c>
      <c r="O1618" s="474" t="s">
        <v>4138</v>
      </c>
      <c r="P1618" s="475">
        <v>0.0032</v>
      </c>
      <c r="Q1618" s="56"/>
    </row>
    <row r="1619" ht="15.75" customHeight="1">
      <c r="A1619" s="403" t="s">
        <v>1970</v>
      </c>
      <c r="B1619" s="404">
        <v>5597.21</v>
      </c>
      <c r="C1619" s="470">
        <v>5597.21</v>
      </c>
      <c r="D1619" s="470">
        <v>5597.21</v>
      </c>
      <c r="E1619" s="470">
        <v>5597.21</v>
      </c>
      <c r="F1619" s="471"/>
      <c r="G1619" s="472">
        <v>-0.0028</v>
      </c>
      <c r="J1619" s="473" t="s">
        <v>1970</v>
      </c>
      <c r="K1619" s="406">
        <v>88.36</v>
      </c>
      <c r="L1619" s="474">
        <v>87.91</v>
      </c>
      <c r="M1619" s="474">
        <v>88.82</v>
      </c>
      <c r="N1619" s="474">
        <v>87.36</v>
      </c>
      <c r="O1619" s="474" t="s">
        <v>4139</v>
      </c>
      <c r="P1619" s="475">
        <v>0.002</v>
      </c>
      <c r="Q1619" s="56"/>
    </row>
    <row r="1620" ht="15.75" customHeight="1">
      <c r="A1620" s="403" t="s">
        <v>1971</v>
      </c>
      <c r="B1620" s="404">
        <v>5612.69</v>
      </c>
      <c r="C1620" s="470">
        <v>5612.69</v>
      </c>
      <c r="D1620" s="470">
        <v>5612.69</v>
      </c>
      <c r="E1620" s="470">
        <v>5612.69</v>
      </c>
      <c r="F1620" s="471"/>
      <c r="G1620" s="472">
        <v>-0.0013</v>
      </c>
      <c r="J1620" s="473" t="s">
        <v>1971</v>
      </c>
      <c r="K1620" s="406">
        <v>88.18</v>
      </c>
      <c r="L1620" s="474">
        <v>87.82</v>
      </c>
      <c r="M1620" s="474">
        <v>89.09</v>
      </c>
      <c r="N1620" s="474">
        <v>87.64</v>
      </c>
      <c r="O1620" s="474" t="s">
        <v>4140</v>
      </c>
      <c r="P1620" s="475">
        <v>-0.002</v>
      </c>
      <c r="Q1620" s="56"/>
    </row>
    <row r="1621" ht="15.75" customHeight="1">
      <c r="A1621" s="403" t="s">
        <v>1972</v>
      </c>
      <c r="B1621" s="404">
        <v>5620.24</v>
      </c>
      <c r="C1621" s="470">
        <v>5620.24</v>
      </c>
      <c r="D1621" s="470">
        <v>5620.24</v>
      </c>
      <c r="E1621" s="470">
        <v>5620.24</v>
      </c>
      <c r="F1621" s="471"/>
      <c r="G1621" s="472">
        <v>-0.0026</v>
      </c>
      <c r="J1621" s="473" t="s">
        <v>1972</v>
      </c>
      <c r="K1621" s="406">
        <v>88.36</v>
      </c>
      <c r="L1621" s="474">
        <v>89.09</v>
      </c>
      <c r="M1621" s="474">
        <v>89.18</v>
      </c>
      <c r="N1621" s="474">
        <v>88.18</v>
      </c>
      <c r="O1621" s="474" t="s">
        <v>4141</v>
      </c>
      <c r="P1621" s="475">
        <v>0.001</v>
      </c>
      <c r="Q1621" s="56"/>
    </row>
    <row r="1622" ht="15.75" customHeight="1">
      <c r="A1622" s="403" t="s">
        <v>1973</v>
      </c>
      <c r="B1622" s="404">
        <v>5635.11</v>
      </c>
      <c r="C1622" s="470">
        <v>5635.11</v>
      </c>
      <c r="D1622" s="470">
        <v>5635.11</v>
      </c>
      <c r="E1622" s="470">
        <v>5635.11</v>
      </c>
      <c r="F1622" s="471"/>
      <c r="G1622" s="472">
        <v>0.0017</v>
      </c>
      <c r="J1622" s="473" t="s">
        <v>1973</v>
      </c>
      <c r="K1622" s="406">
        <v>88.27</v>
      </c>
      <c r="L1622" s="474">
        <v>88.73</v>
      </c>
      <c r="M1622" s="474">
        <v>90.18</v>
      </c>
      <c r="N1622" s="474">
        <v>87.91</v>
      </c>
      <c r="O1622" s="474" t="s">
        <v>4142</v>
      </c>
      <c r="P1622" s="475">
        <v>-0.0032</v>
      </c>
      <c r="Q1622" s="56"/>
    </row>
    <row r="1623" ht="15.75" customHeight="1">
      <c r="A1623" s="403" t="s">
        <v>1974</v>
      </c>
      <c r="B1623" s="404">
        <v>5625.33</v>
      </c>
      <c r="C1623" s="470">
        <v>5625.33</v>
      </c>
      <c r="D1623" s="470">
        <v>5625.33</v>
      </c>
      <c r="E1623" s="470">
        <v>5625.33</v>
      </c>
      <c r="F1623" s="471"/>
      <c r="G1623" s="472">
        <v>-1.0E-4</v>
      </c>
      <c r="J1623" s="473" t="s">
        <v>1974</v>
      </c>
      <c r="K1623" s="406">
        <v>88.55</v>
      </c>
      <c r="L1623" s="474">
        <v>88.64</v>
      </c>
      <c r="M1623" s="474">
        <v>88.73</v>
      </c>
      <c r="N1623" s="474">
        <v>87.0</v>
      </c>
      <c r="O1623" s="474" t="s">
        <v>4143</v>
      </c>
      <c r="P1623" s="475">
        <v>0.0126</v>
      </c>
      <c r="Q1623" s="56"/>
    </row>
    <row r="1624" ht="15.75" customHeight="1">
      <c r="A1624" s="403" t="s">
        <v>1975</v>
      </c>
      <c r="B1624" s="404">
        <v>5625.83</v>
      </c>
      <c r="C1624" s="470">
        <v>5625.83</v>
      </c>
      <c r="D1624" s="470">
        <v>5625.83</v>
      </c>
      <c r="E1624" s="470">
        <v>5625.83</v>
      </c>
      <c r="F1624" s="471"/>
      <c r="G1624" s="472">
        <v>0.0037</v>
      </c>
      <c r="J1624" s="473" t="s">
        <v>1975</v>
      </c>
      <c r="K1624" s="406">
        <v>87.45</v>
      </c>
      <c r="L1624" s="474">
        <v>87.36</v>
      </c>
      <c r="M1624" s="474">
        <v>88.55</v>
      </c>
      <c r="N1624" s="474">
        <v>86.82</v>
      </c>
      <c r="O1624" s="474" t="s">
        <v>4144</v>
      </c>
      <c r="P1624" s="475">
        <v>0.001</v>
      </c>
      <c r="Q1624" s="56"/>
    </row>
    <row r="1625" ht="15.75" customHeight="1">
      <c r="A1625" s="403" t="s">
        <v>1976</v>
      </c>
      <c r="B1625" s="404">
        <v>5604.99</v>
      </c>
      <c r="C1625" s="470">
        <v>5604.99</v>
      </c>
      <c r="D1625" s="470">
        <v>5604.99</v>
      </c>
      <c r="E1625" s="470">
        <v>5604.99</v>
      </c>
      <c r="F1625" s="471"/>
      <c r="G1625" s="472">
        <v>0.0039</v>
      </c>
      <c r="J1625" s="473" t="s">
        <v>1976</v>
      </c>
      <c r="K1625" s="406">
        <v>87.36</v>
      </c>
      <c r="L1625" s="474">
        <v>88.36</v>
      </c>
      <c r="M1625" s="474">
        <v>88.36</v>
      </c>
      <c r="N1625" s="474">
        <v>87.27</v>
      </c>
      <c r="O1625" s="474" t="s">
        <v>4145</v>
      </c>
      <c r="P1625" s="475">
        <v>-0.0113</v>
      </c>
      <c r="Q1625" s="56"/>
    </row>
    <row r="1626" ht="15.75" customHeight="1">
      <c r="A1626" s="403" t="s">
        <v>1977</v>
      </c>
      <c r="B1626" s="404">
        <v>5583.0</v>
      </c>
      <c r="C1626" s="470">
        <v>5583.0</v>
      </c>
      <c r="D1626" s="470">
        <v>5583.0</v>
      </c>
      <c r="E1626" s="470">
        <v>5583.0</v>
      </c>
      <c r="F1626" s="471"/>
      <c r="G1626" s="472">
        <v>-0.0014</v>
      </c>
      <c r="J1626" s="473" t="s">
        <v>1977</v>
      </c>
      <c r="K1626" s="406">
        <v>88.36</v>
      </c>
      <c r="L1626" s="474">
        <v>89.09</v>
      </c>
      <c r="M1626" s="474">
        <v>89.09</v>
      </c>
      <c r="N1626" s="474">
        <v>87.64</v>
      </c>
      <c r="O1626" s="474" t="s">
        <v>4146</v>
      </c>
      <c r="P1626" s="475">
        <v>-0.0202</v>
      </c>
      <c r="Q1626" s="56"/>
    </row>
    <row r="1627" ht="15.75" customHeight="1">
      <c r="A1627" s="403" t="s">
        <v>1978</v>
      </c>
      <c r="B1627" s="404">
        <v>5580.63</v>
      </c>
      <c r="C1627" s="470">
        <v>5580.63</v>
      </c>
      <c r="D1627" s="470">
        <v>5580.63</v>
      </c>
      <c r="E1627" s="470">
        <v>5580.63</v>
      </c>
      <c r="F1627" s="471"/>
      <c r="G1627" s="472">
        <v>-0.0032</v>
      </c>
      <c r="J1627" s="473" t="s">
        <v>1978</v>
      </c>
      <c r="K1627" s="406">
        <v>90.18</v>
      </c>
      <c r="L1627" s="474">
        <v>90.45</v>
      </c>
      <c r="M1627" s="474">
        <v>90.82</v>
      </c>
      <c r="N1627" s="474">
        <v>89.73</v>
      </c>
      <c r="O1627" s="474" t="s">
        <v>4147</v>
      </c>
      <c r="P1627" s="475">
        <v>0.006</v>
      </c>
      <c r="Q1627" s="56"/>
    </row>
    <row r="1628" ht="15.75" customHeight="1">
      <c r="A1628" s="403" t="s">
        <v>1979</v>
      </c>
      <c r="B1628" s="404">
        <v>5598.71</v>
      </c>
      <c r="C1628" s="470">
        <v>5598.71</v>
      </c>
      <c r="D1628" s="470">
        <v>5598.71</v>
      </c>
      <c r="E1628" s="470">
        <v>5598.71</v>
      </c>
      <c r="F1628" s="471"/>
      <c r="G1628" s="472">
        <v>0.0072</v>
      </c>
      <c r="J1628" s="473" t="s">
        <v>1979</v>
      </c>
      <c r="K1628" s="406">
        <v>89.64</v>
      </c>
      <c r="L1628" s="474">
        <v>89.45</v>
      </c>
      <c r="M1628" s="474">
        <v>90.09</v>
      </c>
      <c r="N1628" s="474">
        <v>89.09</v>
      </c>
      <c r="O1628" s="474" t="s">
        <v>4148</v>
      </c>
      <c r="P1628" s="475">
        <v>0.0052</v>
      </c>
      <c r="Q1628" s="56"/>
    </row>
    <row r="1629" ht="15.75" customHeight="1">
      <c r="A1629" s="403" t="s">
        <v>1980</v>
      </c>
      <c r="B1629" s="404">
        <v>5558.57</v>
      </c>
      <c r="C1629" s="470">
        <v>5558.57</v>
      </c>
      <c r="D1629" s="470">
        <v>5558.57</v>
      </c>
      <c r="E1629" s="470">
        <v>5558.57</v>
      </c>
      <c r="F1629" s="471"/>
      <c r="G1629" s="472">
        <v>0.0022</v>
      </c>
      <c r="J1629" s="473" t="s">
        <v>1980</v>
      </c>
      <c r="K1629" s="406">
        <v>89.18</v>
      </c>
      <c r="L1629" s="474">
        <v>88.82</v>
      </c>
      <c r="M1629" s="474">
        <v>89.82</v>
      </c>
      <c r="N1629" s="474">
        <v>88.73</v>
      </c>
      <c r="O1629" s="474" t="s">
        <v>4149</v>
      </c>
      <c r="P1629" s="475">
        <v>0.0</v>
      </c>
      <c r="Q1629" s="56"/>
    </row>
    <row r="1630" ht="15.75" customHeight="1">
      <c r="A1630" s="403" t="s">
        <v>1981</v>
      </c>
      <c r="B1630" s="404">
        <v>5546.28</v>
      </c>
      <c r="C1630" s="470">
        <v>5546.28</v>
      </c>
      <c r="D1630" s="470">
        <v>5546.28</v>
      </c>
      <c r="E1630" s="470">
        <v>5546.28</v>
      </c>
      <c r="F1630" s="471"/>
      <c r="G1630" s="472">
        <v>0.0061</v>
      </c>
      <c r="J1630" s="473" t="s">
        <v>1981</v>
      </c>
      <c r="K1630" s="406">
        <v>89.18</v>
      </c>
      <c r="L1630" s="474">
        <v>88.82</v>
      </c>
      <c r="M1630" s="474">
        <v>89.55</v>
      </c>
      <c r="N1630" s="474">
        <v>88.73</v>
      </c>
      <c r="O1630" s="474" t="s">
        <v>4150</v>
      </c>
      <c r="P1630" s="475">
        <v>0.002</v>
      </c>
      <c r="Q1630" s="56"/>
    </row>
    <row r="1631" ht="15.75" customHeight="1">
      <c r="A1631" s="403" t="s">
        <v>1982</v>
      </c>
      <c r="B1631" s="404">
        <v>5512.46</v>
      </c>
      <c r="C1631" s="470">
        <v>5512.46</v>
      </c>
      <c r="D1631" s="470">
        <v>5512.46</v>
      </c>
      <c r="E1631" s="470">
        <v>5512.46</v>
      </c>
      <c r="F1631" s="471"/>
      <c r="G1631" s="472">
        <v>0.0044</v>
      </c>
      <c r="J1631" s="473" t="s">
        <v>1982</v>
      </c>
      <c r="K1631" s="406">
        <v>89.0</v>
      </c>
      <c r="L1631" s="474">
        <v>88.91</v>
      </c>
      <c r="M1631" s="474">
        <v>89.73</v>
      </c>
      <c r="N1631" s="474">
        <v>88.27</v>
      </c>
      <c r="O1631" s="474" t="s">
        <v>4151</v>
      </c>
      <c r="P1631" s="475">
        <v>0.0</v>
      </c>
      <c r="Q1631" s="56"/>
    </row>
    <row r="1632" ht="15.75" customHeight="1">
      <c r="A1632" s="403" t="s">
        <v>1983</v>
      </c>
      <c r="B1632" s="404">
        <v>5488.23</v>
      </c>
      <c r="C1632" s="470">
        <v>5488.23</v>
      </c>
      <c r="D1632" s="470">
        <v>5488.23</v>
      </c>
      <c r="E1632" s="470">
        <v>5488.23</v>
      </c>
      <c r="F1632" s="471"/>
      <c r="G1632" s="472">
        <v>0.0178</v>
      </c>
      <c r="J1632" s="473" t="s">
        <v>1983</v>
      </c>
      <c r="K1632" s="406">
        <v>89.0</v>
      </c>
      <c r="L1632" s="474">
        <v>89.91</v>
      </c>
      <c r="M1632" s="474">
        <v>89.91</v>
      </c>
      <c r="N1632" s="474">
        <v>88.73</v>
      </c>
      <c r="O1632" s="474" t="s">
        <v>4152</v>
      </c>
      <c r="P1632" s="475">
        <v>-0.002</v>
      </c>
      <c r="Q1632" s="56"/>
    </row>
    <row r="1633" ht="15.75" customHeight="1">
      <c r="A1633" s="403" t="s">
        <v>1984</v>
      </c>
      <c r="B1633" s="404">
        <v>5392.1</v>
      </c>
      <c r="C1633" s="470">
        <v>5392.1</v>
      </c>
      <c r="D1633" s="470">
        <v>5392.1</v>
      </c>
      <c r="E1633" s="470">
        <v>5392.1</v>
      </c>
      <c r="F1633" s="471"/>
      <c r="G1633" s="472">
        <v>0.0054</v>
      </c>
      <c r="J1633" s="473" t="s">
        <v>1984</v>
      </c>
      <c r="K1633" s="406">
        <v>89.18</v>
      </c>
      <c r="L1633" s="474">
        <v>88.27</v>
      </c>
      <c r="M1633" s="474">
        <v>89.55</v>
      </c>
      <c r="N1633" s="474">
        <v>88.18</v>
      </c>
      <c r="O1633" s="474" t="s">
        <v>4153</v>
      </c>
      <c r="P1633" s="475">
        <v>0.003</v>
      </c>
      <c r="Q1633" s="56"/>
    </row>
    <row r="1634" ht="15.75" customHeight="1">
      <c r="A1634" s="403" t="s">
        <v>1985</v>
      </c>
      <c r="B1634" s="404">
        <v>5363.09</v>
      </c>
      <c r="C1634" s="470">
        <v>5363.09</v>
      </c>
      <c r="D1634" s="470">
        <v>5363.09</v>
      </c>
      <c r="E1634" s="470">
        <v>5363.09</v>
      </c>
      <c r="F1634" s="471"/>
      <c r="G1634" s="472">
        <v>0.0076</v>
      </c>
      <c r="J1634" s="473" t="s">
        <v>1985</v>
      </c>
      <c r="K1634" s="406">
        <v>88.91</v>
      </c>
      <c r="L1634" s="474">
        <v>88.82</v>
      </c>
      <c r="M1634" s="474">
        <v>89.45</v>
      </c>
      <c r="N1634" s="474">
        <v>87.82</v>
      </c>
      <c r="O1634" s="474" t="s">
        <v>4154</v>
      </c>
      <c r="P1634" s="475">
        <v>0.0083</v>
      </c>
      <c r="Q1634" s="56"/>
    </row>
    <row r="1635" ht="15.75" customHeight="1">
      <c r="A1635" s="403" t="s">
        <v>1986</v>
      </c>
      <c r="B1635" s="404">
        <v>5322.86</v>
      </c>
      <c r="C1635" s="470">
        <v>5322.86</v>
      </c>
      <c r="D1635" s="470">
        <v>5322.86</v>
      </c>
      <c r="E1635" s="470">
        <v>5322.86</v>
      </c>
      <c r="F1635" s="471"/>
      <c r="G1635" s="472">
        <v>-0.0079</v>
      </c>
      <c r="J1635" s="473" t="s">
        <v>1986</v>
      </c>
      <c r="K1635" s="406">
        <v>88.18</v>
      </c>
      <c r="L1635" s="474">
        <v>88.36</v>
      </c>
      <c r="M1635" s="474">
        <v>88.73</v>
      </c>
      <c r="N1635" s="474">
        <v>88.09</v>
      </c>
      <c r="O1635" s="474" t="s">
        <v>4155</v>
      </c>
      <c r="P1635" s="475">
        <v>-0.0072</v>
      </c>
      <c r="Q1635" s="56"/>
    </row>
    <row r="1636" ht="15.75" customHeight="1">
      <c r="A1636" s="403" t="s">
        <v>1987</v>
      </c>
      <c r="B1636" s="404">
        <v>5365.13</v>
      </c>
      <c r="C1636" s="470">
        <v>5365.13</v>
      </c>
      <c r="D1636" s="470">
        <v>5365.13</v>
      </c>
      <c r="E1636" s="470">
        <v>5365.13</v>
      </c>
      <c r="F1636" s="471"/>
      <c r="G1636" s="472">
        <v>-0.0199</v>
      </c>
      <c r="J1636" s="473" t="s">
        <v>1987</v>
      </c>
      <c r="K1636" s="406">
        <v>88.82</v>
      </c>
      <c r="L1636" s="474">
        <v>89.0</v>
      </c>
      <c r="M1636" s="474">
        <v>89.18</v>
      </c>
      <c r="N1636" s="474">
        <v>88.45</v>
      </c>
      <c r="O1636" s="474" t="s">
        <v>4156</v>
      </c>
      <c r="P1636" s="475">
        <v>-0.004</v>
      </c>
      <c r="Q1636" s="56"/>
    </row>
    <row r="1637" ht="15.75" customHeight="1">
      <c r="A1637" s="403" t="s">
        <v>1988</v>
      </c>
      <c r="B1637" s="404">
        <v>5473.89</v>
      </c>
      <c r="C1637" s="470">
        <v>5473.89</v>
      </c>
      <c r="D1637" s="470">
        <v>5473.89</v>
      </c>
      <c r="E1637" s="470">
        <v>5473.89</v>
      </c>
      <c r="F1637" s="471"/>
      <c r="G1637" s="472">
        <v>0.001</v>
      </c>
      <c r="J1637" s="473" t="s">
        <v>1988</v>
      </c>
      <c r="K1637" s="406">
        <v>89.18</v>
      </c>
      <c r="L1637" s="474">
        <v>90.73</v>
      </c>
      <c r="M1637" s="474">
        <v>90.73</v>
      </c>
      <c r="N1637" s="474">
        <v>88.73</v>
      </c>
      <c r="O1637" s="474" t="s">
        <v>4157</v>
      </c>
      <c r="P1637" s="475">
        <v>0.0051</v>
      </c>
      <c r="Q1637" s="56"/>
    </row>
    <row r="1638" ht="15.75" customHeight="1">
      <c r="A1638" s="403" t="s">
        <v>1989</v>
      </c>
      <c r="B1638" s="404">
        <v>5468.34</v>
      </c>
      <c r="C1638" s="470">
        <v>5468.34</v>
      </c>
      <c r="D1638" s="470">
        <v>5468.34</v>
      </c>
      <c r="E1638" s="470">
        <v>5468.34</v>
      </c>
      <c r="F1638" s="471"/>
      <c r="G1638" s="472">
        <v>0.0087</v>
      </c>
      <c r="J1638" s="473" t="s">
        <v>1989</v>
      </c>
      <c r="K1638" s="406">
        <v>88.73</v>
      </c>
      <c r="L1638" s="474">
        <v>92.18</v>
      </c>
      <c r="M1638" s="474">
        <v>92.18</v>
      </c>
      <c r="N1638" s="474">
        <v>88.64</v>
      </c>
      <c r="O1638" s="474" t="s">
        <v>4158</v>
      </c>
      <c r="P1638" s="475">
        <v>-0.0121</v>
      </c>
      <c r="Q1638" s="56"/>
    </row>
    <row r="1639" ht="15.75" customHeight="1">
      <c r="A1639" s="403" t="s">
        <v>1990</v>
      </c>
      <c r="B1639" s="404">
        <v>5421.2</v>
      </c>
      <c r="C1639" s="470">
        <v>5421.2</v>
      </c>
      <c r="D1639" s="470">
        <v>5421.2</v>
      </c>
      <c r="E1639" s="470">
        <v>5421.2</v>
      </c>
      <c r="F1639" s="471"/>
      <c r="G1639" s="472">
        <v>-0.0145</v>
      </c>
      <c r="J1639" s="473" t="s">
        <v>1990</v>
      </c>
      <c r="K1639" s="406">
        <v>89.82</v>
      </c>
      <c r="L1639" s="474">
        <v>90.0</v>
      </c>
      <c r="M1639" s="474">
        <v>90.36</v>
      </c>
      <c r="N1639" s="474">
        <v>89.27</v>
      </c>
      <c r="O1639" s="474" t="s">
        <v>4159</v>
      </c>
      <c r="P1639" s="475">
        <v>-0.001</v>
      </c>
      <c r="Q1639" s="56"/>
    </row>
    <row r="1640" ht="15.75" customHeight="1">
      <c r="A1640" s="403" t="s">
        <v>1991</v>
      </c>
      <c r="B1640" s="404">
        <v>5500.85</v>
      </c>
      <c r="C1640" s="470">
        <v>5500.85</v>
      </c>
      <c r="D1640" s="470">
        <v>5500.85</v>
      </c>
      <c r="E1640" s="470">
        <v>5500.85</v>
      </c>
      <c r="F1640" s="471"/>
      <c r="G1640" s="472">
        <v>-0.021</v>
      </c>
      <c r="J1640" s="473" t="s">
        <v>1991</v>
      </c>
      <c r="K1640" s="406">
        <v>89.91</v>
      </c>
      <c r="L1640" s="474">
        <v>90.91</v>
      </c>
      <c r="M1640" s="474">
        <v>91.64</v>
      </c>
      <c r="N1640" s="474">
        <v>89.09</v>
      </c>
      <c r="O1640" s="474" t="s">
        <v>4160</v>
      </c>
      <c r="P1640" s="475">
        <v>-0.0275</v>
      </c>
      <c r="Q1640" s="56"/>
    </row>
    <row r="1641" ht="15.75" customHeight="1">
      <c r="A1641" s="403" t="s">
        <v>1992</v>
      </c>
      <c r="B1641" s="404">
        <v>5618.64</v>
      </c>
      <c r="C1641" s="470">
        <v>5618.64</v>
      </c>
      <c r="D1641" s="470">
        <v>5618.64</v>
      </c>
      <c r="E1641" s="470">
        <v>5618.64</v>
      </c>
      <c r="F1641" s="471"/>
      <c r="G1641" s="472">
        <v>-5.0E-4</v>
      </c>
      <c r="J1641" s="473" t="s">
        <v>1992</v>
      </c>
      <c r="K1641" s="406">
        <v>92.45</v>
      </c>
      <c r="L1641" s="474">
        <v>92.45</v>
      </c>
      <c r="M1641" s="474">
        <v>92.91</v>
      </c>
      <c r="N1641" s="474">
        <v>90.0</v>
      </c>
      <c r="O1641" s="474" t="s">
        <v>4161</v>
      </c>
      <c r="P1641" s="475">
        <v>0.021</v>
      </c>
      <c r="Q1641" s="56"/>
    </row>
    <row r="1642" ht="15.75" customHeight="1">
      <c r="A1642" s="403" t="s">
        <v>1993</v>
      </c>
      <c r="B1642" s="404">
        <v>5621.27</v>
      </c>
      <c r="C1642" s="470">
        <v>5621.27</v>
      </c>
      <c r="D1642" s="470">
        <v>5621.27</v>
      </c>
      <c r="E1642" s="470">
        <v>5621.27</v>
      </c>
      <c r="F1642" s="471"/>
      <c r="G1642" s="472">
        <v>-0.0152</v>
      </c>
      <c r="J1642" s="473" t="s">
        <v>1993</v>
      </c>
      <c r="K1642" s="406">
        <v>90.55</v>
      </c>
      <c r="L1642" s="474">
        <v>91.18</v>
      </c>
      <c r="M1642" s="474">
        <v>92.09</v>
      </c>
      <c r="N1642" s="474">
        <v>90.18</v>
      </c>
      <c r="O1642" s="474" t="s">
        <v>4162</v>
      </c>
      <c r="P1642" s="475">
        <v>-0.0079</v>
      </c>
      <c r="Q1642" s="56"/>
    </row>
    <row r="1643" ht="15.75" customHeight="1">
      <c r="A1643" s="403" t="s">
        <v>1994</v>
      </c>
      <c r="B1643" s="404">
        <v>5708.24</v>
      </c>
      <c r="C1643" s="470">
        <v>5708.24</v>
      </c>
      <c r="D1643" s="470">
        <v>5708.24</v>
      </c>
      <c r="E1643" s="470">
        <v>5708.24</v>
      </c>
      <c r="F1643" s="471"/>
      <c r="G1643" s="472">
        <v>0.0068</v>
      </c>
      <c r="J1643" s="473" t="s">
        <v>1994</v>
      </c>
      <c r="K1643" s="406">
        <v>91.27</v>
      </c>
      <c r="L1643" s="474">
        <v>91.64</v>
      </c>
      <c r="M1643" s="474">
        <v>92.73</v>
      </c>
      <c r="N1643" s="474">
        <v>90.91</v>
      </c>
      <c r="O1643" s="474" t="s">
        <v>4163</v>
      </c>
      <c r="P1643" s="475">
        <v>-0.007</v>
      </c>
      <c r="Q1643" s="56"/>
    </row>
    <row r="1644" ht="15.75" customHeight="1">
      <c r="A1644" s="403" t="s">
        <v>1995</v>
      </c>
      <c r="B1644" s="404">
        <v>5669.79</v>
      </c>
      <c r="C1644" s="470">
        <v>5669.79</v>
      </c>
      <c r="D1644" s="470">
        <v>5669.79</v>
      </c>
      <c r="E1644" s="470">
        <v>5669.79</v>
      </c>
      <c r="F1644" s="471"/>
      <c r="G1644" s="472">
        <v>0.0119</v>
      </c>
      <c r="J1644" s="473" t="s">
        <v>1995</v>
      </c>
      <c r="K1644" s="406">
        <v>91.91</v>
      </c>
      <c r="L1644" s="474">
        <v>93.64</v>
      </c>
      <c r="M1644" s="474">
        <v>93.73</v>
      </c>
      <c r="N1644" s="474">
        <v>91.36</v>
      </c>
      <c r="O1644" s="474" t="s">
        <v>4164</v>
      </c>
      <c r="P1644" s="475">
        <v>-0.0049</v>
      </c>
      <c r="Q1644" s="56"/>
    </row>
    <row r="1645" ht="15.75" customHeight="1">
      <c r="A1645" s="403" t="s">
        <v>1996</v>
      </c>
      <c r="B1645" s="404">
        <v>5602.84</v>
      </c>
      <c r="C1645" s="470">
        <v>5602.84</v>
      </c>
      <c r="D1645" s="470">
        <v>5602.84</v>
      </c>
      <c r="E1645" s="470">
        <v>5602.84</v>
      </c>
      <c r="F1645" s="471"/>
      <c r="G1645" s="472">
        <v>0.0124</v>
      </c>
      <c r="J1645" s="473" t="s">
        <v>1996</v>
      </c>
      <c r="K1645" s="406">
        <v>92.36</v>
      </c>
      <c r="L1645" s="474">
        <v>92.64</v>
      </c>
      <c r="M1645" s="474">
        <v>93.0</v>
      </c>
      <c r="N1645" s="474">
        <v>90.64</v>
      </c>
      <c r="O1645" s="474" t="s">
        <v>4165</v>
      </c>
      <c r="P1645" s="475">
        <v>0.0109</v>
      </c>
      <c r="Q1645" s="56"/>
    </row>
    <row r="1646" ht="15.75" customHeight="1">
      <c r="A1646" s="403" t="s">
        <v>1997</v>
      </c>
      <c r="B1646" s="404">
        <v>5534.06</v>
      </c>
      <c r="C1646" s="470">
        <v>5534.06</v>
      </c>
      <c r="D1646" s="470">
        <v>5534.06</v>
      </c>
      <c r="E1646" s="470">
        <v>5534.06</v>
      </c>
      <c r="F1646" s="471"/>
      <c r="G1646" s="472">
        <v>1.0E-4</v>
      </c>
      <c r="J1646" s="473" t="s">
        <v>1997</v>
      </c>
      <c r="K1646" s="406">
        <v>91.36</v>
      </c>
      <c r="L1646" s="474">
        <v>92.27</v>
      </c>
      <c r="M1646" s="474">
        <v>92.27</v>
      </c>
      <c r="N1646" s="474">
        <v>90.18</v>
      </c>
      <c r="O1646" s="474" t="s">
        <v>4166</v>
      </c>
      <c r="P1646" s="475">
        <v>-0.0118</v>
      </c>
      <c r="Q1646" s="56"/>
    </row>
    <row r="1647" ht="15.75" customHeight="1">
      <c r="A1647" s="403" t="s">
        <v>1998</v>
      </c>
      <c r="B1647" s="404">
        <v>5533.49</v>
      </c>
      <c r="C1647" s="470">
        <v>5533.49</v>
      </c>
      <c r="D1647" s="470">
        <v>5533.49</v>
      </c>
      <c r="E1647" s="470">
        <v>5533.49</v>
      </c>
      <c r="F1647" s="471"/>
      <c r="G1647" s="472">
        <v>-0.0075</v>
      </c>
      <c r="J1647" s="473" t="s">
        <v>1998</v>
      </c>
      <c r="K1647" s="406">
        <v>92.45</v>
      </c>
      <c r="L1647" s="474">
        <v>93.64</v>
      </c>
      <c r="M1647" s="474">
        <v>94.0</v>
      </c>
      <c r="N1647" s="474">
        <v>92.0</v>
      </c>
      <c r="O1647" s="474" t="s">
        <v>4167</v>
      </c>
      <c r="P1647" s="475">
        <v>-0.0078</v>
      </c>
      <c r="Q1647" s="56"/>
    </row>
    <row r="1648" ht="15.75" customHeight="1">
      <c r="A1648" s="403" t="s">
        <v>1999</v>
      </c>
      <c r="B1648" s="404">
        <v>5575.47</v>
      </c>
      <c r="C1648" s="470">
        <v>5575.47</v>
      </c>
      <c r="D1648" s="470">
        <v>5575.47</v>
      </c>
      <c r="E1648" s="470">
        <v>5575.47</v>
      </c>
      <c r="F1648" s="471"/>
      <c r="G1648" s="472">
        <v>0.0178</v>
      </c>
      <c r="J1648" s="473" t="s">
        <v>1999</v>
      </c>
      <c r="K1648" s="406">
        <v>93.18</v>
      </c>
      <c r="L1648" s="474">
        <v>91.27</v>
      </c>
      <c r="M1648" s="474">
        <v>93.64</v>
      </c>
      <c r="N1648" s="474">
        <v>91.27</v>
      </c>
      <c r="O1648" s="474" t="s">
        <v>4168</v>
      </c>
      <c r="P1648" s="475">
        <v>0.0199</v>
      </c>
      <c r="Q1648" s="56"/>
    </row>
    <row r="1649" ht="15.75" customHeight="1">
      <c r="A1649" s="403" t="s">
        <v>2000</v>
      </c>
      <c r="B1649" s="404">
        <v>5477.86</v>
      </c>
      <c r="C1649" s="470">
        <v>5477.86</v>
      </c>
      <c r="D1649" s="470">
        <v>5477.86</v>
      </c>
      <c r="E1649" s="470">
        <v>5477.86</v>
      </c>
      <c r="F1649" s="471"/>
      <c r="G1649" s="472">
        <v>0.0102</v>
      </c>
      <c r="J1649" s="473" t="s">
        <v>2000</v>
      </c>
      <c r="K1649" s="406">
        <v>91.36</v>
      </c>
      <c r="L1649" s="474">
        <v>90.91</v>
      </c>
      <c r="M1649" s="474">
        <v>92.73</v>
      </c>
      <c r="N1649" s="474">
        <v>90.18</v>
      </c>
      <c r="O1649" s="474" t="s">
        <v>4169</v>
      </c>
      <c r="P1649" s="475">
        <v>0.0131</v>
      </c>
      <c r="Q1649" s="56"/>
    </row>
    <row r="1650" ht="15.75" customHeight="1">
      <c r="A1650" s="403" t="s">
        <v>2001</v>
      </c>
      <c r="B1650" s="404">
        <v>5422.79</v>
      </c>
      <c r="C1650" s="470">
        <v>5422.79</v>
      </c>
      <c r="D1650" s="470">
        <v>5422.79</v>
      </c>
      <c r="E1650" s="470">
        <v>5422.79</v>
      </c>
      <c r="F1650" s="471"/>
      <c r="G1650" s="472">
        <v>0.015</v>
      </c>
      <c r="J1650" s="473" t="s">
        <v>2001</v>
      </c>
      <c r="K1650" s="406">
        <v>90.18</v>
      </c>
      <c r="L1650" s="474">
        <v>90.0</v>
      </c>
      <c r="M1650" s="474">
        <v>91.36</v>
      </c>
      <c r="N1650" s="474">
        <v>89.09</v>
      </c>
      <c r="O1650" s="474" t="s">
        <v>4170</v>
      </c>
      <c r="P1650" s="475">
        <v>0.0092</v>
      </c>
      <c r="Q1650" s="56"/>
    </row>
    <row r="1651" ht="15.75" customHeight="1">
      <c r="A1651" s="403" t="s">
        <v>2002</v>
      </c>
      <c r="B1651" s="404">
        <v>5342.87</v>
      </c>
      <c r="C1651" s="470">
        <v>5342.87</v>
      </c>
      <c r="D1651" s="470">
        <v>5342.87</v>
      </c>
      <c r="E1651" s="470">
        <v>5342.87</v>
      </c>
      <c r="F1651" s="471"/>
      <c r="G1651" s="472">
        <v>0.0017</v>
      </c>
      <c r="J1651" s="473" t="s">
        <v>2002</v>
      </c>
      <c r="K1651" s="406">
        <v>89.36</v>
      </c>
      <c r="L1651" s="474">
        <v>90.09</v>
      </c>
      <c r="M1651" s="474">
        <v>90.55</v>
      </c>
      <c r="N1651" s="474">
        <v>88.18</v>
      </c>
      <c r="O1651" s="474" t="s">
        <v>4171</v>
      </c>
      <c r="P1651" s="475">
        <v>-0.0131</v>
      </c>
      <c r="Q1651" s="56"/>
    </row>
    <row r="1652" ht="15.75" customHeight="1">
      <c r="A1652" s="403" t="s">
        <v>2003</v>
      </c>
      <c r="B1652" s="404">
        <v>5333.87</v>
      </c>
      <c r="C1652" s="470">
        <v>5333.87</v>
      </c>
      <c r="D1652" s="470">
        <v>5333.87</v>
      </c>
      <c r="E1652" s="470">
        <v>5333.87</v>
      </c>
      <c r="F1652" s="471"/>
      <c r="G1652" s="472">
        <v>0.0107</v>
      </c>
      <c r="J1652" s="473" t="s">
        <v>2003</v>
      </c>
      <c r="K1652" s="406">
        <v>90.55</v>
      </c>
      <c r="L1652" s="474">
        <v>92.18</v>
      </c>
      <c r="M1652" s="474">
        <v>92.18</v>
      </c>
      <c r="N1652" s="474">
        <v>89.36</v>
      </c>
      <c r="O1652" s="474" t="s">
        <v>4172</v>
      </c>
      <c r="P1652" s="475">
        <v>-0.0098</v>
      </c>
      <c r="Q1652" s="56"/>
    </row>
    <row r="1653" ht="15.75" customHeight="1">
      <c r="A1653" s="403" t="s">
        <v>2004</v>
      </c>
      <c r="B1653" s="404">
        <v>5277.39</v>
      </c>
      <c r="C1653" s="470">
        <v>5277.39</v>
      </c>
      <c r="D1653" s="470">
        <v>5277.39</v>
      </c>
      <c r="E1653" s="470">
        <v>5277.39</v>
      </c>
      <c r="F1653" s="471"/>
      <c r="G1653" s="472">
        <v>0.012</v>
      </c>
      <c r="J1653" s="473" t="s">
        <v>2004</v>
      </c>
      <c r="K1653" s="406">
        <v>91.45</v>
      </c>
      <c r="L1653" s="474">
        <v>89.09</v>
      </c>
      <c r="M1653" s="474">
        <v>91.73</v>
      </c>
      <c r="N1653" s="474">
        <v>89.09</v>
      </c>
      <c r="O1653" s="474" t="s">
        <v>4173</v>
      </c>
      <c r="P1653" s="475">
        <v>0.0339</v>
      </c>
      <c r="Q1653" s="56"/>
    </row>
    <row r="1654" ht="15.75" customHeight="1">
      <c r="A1654" s="403" t="s">
        <v>2005</v>
      </c>
      <c r="B1654" s="404">
        <v>5214.6</v>
      </c>
      <c r="C1654" s="470">
        <v>5214.6</v>
      </c>
      <c r="D1654" s="470">
        <v>5214.6</v>
      </c>
      <c r="E1654" s="470">
        <v>5214.6</v>
      </c>
      <c r="F1654" s="471"/>
      <c r="G1654" s="472">
        <v>0.0108</v>
      </c>
      <c r="J1654" s="473" t="s">
        <v>2005</v>
      </c>
      <c r="K1654" s="406">
        <v>88.45</v>
      </c>
      <c r="L1654" s="474">
        <v>87.27</v>
      </c>
      <c r="M1654" s="474">
        <v>88.64</v>
      </c>
      <c r="N1654" s="474">
        <v>87.27</v>
      </c>
      <c r="O1654" s="474" t="s">
        <v>4174</v>
      </c>
      <c r="P1654" s="475">
        <v>0.0146</v>
      </c>
      <c r="Q1654" s="56"/>
    </row>
    <row r="1655" ht="15.75" customHeight="1">
      <c r="A1655" s="403" t="s">
        <v>2006</v>
      </c>
      <c r="B1655" s="404">
        <v>5158.69</v>
      </c>
      <c r="C1655" s="470">
        <v>5158.69</v>
      </c>
      <c r="D1655" s="470">
        <v>5158.69</v>
      </c>
      <c r="E1655" s="470">
        <v>5158.69</v>
      </c>
      <c r="F1655" s="471"/>
      <c r="G1655" s="472">
        <v>-0.0045</v>
      </c>
      <c r="J1655" s="473" t="s">
        <v>2006</v>
      </c>
      <c r="K1655" s="406">
        <v>87.18</v>
      </c>
      <c r="L1655" s="474">
        <v>87.45</v>
      </c>
      <c r="M1655" s="474">
        <v>88.45</v>
      </c>
      <c r="N1655" s="474">
        <v>86.91</v>
      </c>
      <c r="O1655" s="474" t="s">
        <v>4175</v>
      </c>
      <c r="P1655" s="475">
        <v>0.0031</v>
      </c>
      <c r="Q1655" s="56"/>
    </row>
    <row r="1656" ht="15.75" customHeight="1">
      <c r="A1656" s="403" t="s">
        <v>2007</v>
      </c>
      <c r="B1656" s="404">
        <v>5182.24</v>
      </c>
      <c r="C1656" s="470">
        <v>5182.24</v>
      </c>
      <c r="D1656" s="470">
        <v>5182.24</v>
      </c>
      <c r="E1656" s="470">
        <v>5182.24</v>
      </c>
      <c r="F1656" s="471"/>
      <c r="G1656" s="472">
        <v>0.005</v>
      </c>
      <c r="J1656" s="473" t="s">
        <v>2007</v>
      </c>
      <c r="K1656" s="406">
        <v>86.91</v>
      </c>
      <c r="L1656" s="474">
        <v>86.64</v>
      </c>
      <c r="M1656" s="474">
        <v>89.0</v>
      </c>
      <c r="N1656" s="474">
        <v>86.45</v>
      </c>
      <c r="O1656" s="474" t="s">
        <v>4176</v>
      </c>
      <c r="P1656" s="475">
        <v>-0.0041</v>
      </c>
      <c r="Q1656" s="56"/>
    </row>
    <row r="1657" ht="15.75" customHeight="1">
      <c r="A1657" s="403" t="s">
        <v>2008</v>
      </c>
      <c r="B1657" s="404">
        <v>5156.6</v>
      </c>
      <c r="C1657" s="470">
        <v>5156.6</v>
      </c>
      <c r="D1657" s="470">
        <v>5156.6</v>
      </c>
      <c r="E1657" s="470">
        <v>5156.6</v>
      </c>
      <c r="F1657" s="471"/>
      <c r="G1657" s="472">
        <v>0.0037</v>
      </c>
      <c r="J1657" s="473" t="s">
        <v>2008</v>
      </c>
      <c r="K1657" s="406">
        <v>87.27</v>
      </c>
      <c r="L1657" s="474">
        <v>87.64</v>
      </c>
      <c r="M1657" s="474">
        <v>88.18</v>
      </c>
      <c r="N1657" s="474">
        <v>87.0</v>
      </c>
      <c r="O1657" s="474" t="s">
        <v>4177</v>
      </c>
      <c r="P1657" s="475">
        <v>-0.0042</v>
      </c>
      <c r="Q1657" s="56"/>
    </row>
    <row r="1658" ht="15.75" customHeight="1">
      <c r="A1658" s="403" t="s">
        <v>2009</v>
      </c>
      <c r="B1658" s="404">
        <v>5137.73</v>
      </c>
      <c r="C1658" s="470">
        <v>5137.73</v>
      </c>
      <c r="D1658" s="470">
        <v>5137.73</v>
      </c>
      <c r="E1658" s="470">
        <v>5137.73</v>
      </c>
      <c r="F1658" s="471"/>
      <c r="G1658" s="472">
        <v>0.0035</v>
      </c>
      <c r="J1658" s="473" t="s">
        <v>2009</v>
      </c>
      <c r="K1658" s="406">
        <v>87.64</v>
      </c>
      <c r="L1658" s="474">
        <v>88.27</v>
      </c>
      <c r="M1658" s="474">
        <v>89.91</v>
      </c>
      <c r="N1658" s="474">
        <v>87.09</v>
      </c>
      <c r="O1658" s="474" t="s">
        <v>4178</v>
      </c>
      <c r="P1658" s="475">
        <v>-0.0123</v>
      </c>
      <c r="Q1658" s="56"/>
    </row>
    <row r="1659" ht="15.75" customHeight="1">
      <c r="A1659" s="403" t="s">
        <v>2010</v>
      </c>
      <c r="B1659" s="404">
        <v>5119.58</v>
      </c>
      <c r="C1659" s="470">
        <v>5119.58</v>
      </c>
      <c r="D1659" s="470">
        <v>5119.58</v>
      </c>
      <c r="E1659" s="470">
        <v>5119.58</v>
      </c>
      <c r="F1659" s="471"/>
      <c r="G1659" s="472">
        <v>0.007</v>
      </c>
      <c r="J1659" s="473" t="s">
        <v>2010</v>
      </c>
      <c r="K1659" s="406">
        <v>88.73</v>
      </c>
      <c r="L1659" s="474">
        <v>85.0</v>
      </c>
      <c r="M1659" s="474">
        <v>89.09</v>
      </c>
      <c r="N1659" s="474">
        <v>84.73</v>
      </c>
      <c r="O1659" s="474" t="s">
        <v>4179</v>
      </c>
      <c r="P1659" s="475">
        <v>0.0518</v>
      </c>
      <c r="Q1659" s="56"/>
    </row>
    <row r="1660" ht="15.75" customHeight="1">
      <c r="A1660" s="403" t="s">
        <v>2011</v>
      </c>
      <c r="B1660" s="404">
        <v>5083.89</v>
      </c>
      <c r="C1660" s="470">
        <v>5083.89</v>
      </c>
      <c r="D1660" s="470">
        <v>5083.89</v>
      </c>
      <c r="E1660" s="470">
        <v>5083.89</v>
      </c>
      <c r="F1660" s="471"/>
      <c r="G1660" s="472">
        <v>0.0095</v>
      </c>
      <c r="J1660" s="473" t="s">
        <v>2011</v>
      </c>
      <c r="K1660" s="406">
        <v>84.36</v>
      </c>
      <c r="L1660" s="474">
        <v>85.36</v>
      </c>
      <c r="M1660" s="474">
        <v>86.18</v>
      </c>
      <c r="N1660" s="474">
        <v>83.18</v>
      </c>
      <c r="O1660" s="474" t="s">
        <v>4180</v>
      </c>
      <c r="P1660" s="475">
        <v>0.0</v>
      </c>
      <c r="Q1660" s="56"/>
    </row>
    <row r="1661" ht="15.75" customHeight="1">
      <c r="A1661" s="403" t="s">
        <v>2012</v>
      </c>
      <c r="B1661" s="404">
        <v>5036.05</v>
      </c>
      <c r="C1661" s="470">
        <v>5036.05</v>
      </c>
      <c r="D1661" s="470">
        <v>5036.05</v>
      </c>
      <c r="E1661" s="470">
        <v>5036.05</v>
      </c>
      <c r="F1661" s="471"/>
      <c r="G1661" s="472">
        <v>0.0016</v>
      </c>
      <c r="J1661" s="473" t="s">
        <v>2012</v>
      </c>
      <c r="K1661" s="406">
        <v>84.36</v>
      </c>
      <c r="L1661" s="474">
        <v>85.18</v>
      </c>
      <c r="M1661" s="474">
        <v>85.45</v>
      </c>
      <c r="N1661" s="474">
        <v>84.09</v>
      </c>
      <c r="O1661" s="474" t="s">
        <v>4181</v>
      </c>
      <c r="P1661" s="475">
        <v>-0.0086</v>
      </c>
      <c r="Q1661" s="56"/>
    </row>
    <row r="1662" ht="15.75" customHeight="1">
      <c r="A1662" s="403" t="s">
        <v>2013</v>
      </c>
      <c r="B1662" s="404">
        <v>5027.91</v>
      </c>
      <c r="C1662" s="470">
        <v>5027.91</v>
      </c>
      <c r="D1662" s="470">
        <v>5027.91</v>
      </c>
      <c r="E1662" s="470">
        <v>5027.91</v>
      </c>
      <c r="F1662" s="471"/>
      <c r="G1662" s="472">
        <v>0.0022</v>
      </c>
      <c r="J1662" s="473" t="s">
        <v>2013</v>
      </c>
      <c r="K1662" s="406">
        <v>85.09</v>
      </c>
      <c r="L1662" s="474">
        <v>85.0</v>
      </c>
      <c r="M1662" s="474">
        <v>85.45</v>
      </c>
      <c r="N1662" s="474">
        <v>84.82</v>
      </c>
      <c r="O1662" s="474" t="s">
        <v>4182</v>
      </c>
      <c r="P1662" s="475">
        <v>0.0011</v>
      </c>
      <c r="Q1662" s="56"/>
    </row>
    <row r="1663" ht="15.75" customHeight="1">
      <c r="A1663" s="403" t="s">
        <v>2014</v>
      </c>
      <c r="B1663" s="404">
        <v>5016.74</v>
      </c>
      <c r="C1663" s="470">
        <v>5016.74</v>
      </c>
      <c r="D1663" s="470">
        <v>5016.74</v>
      </c>
      <c r="E1663" s="470">
        <v>5016.74</v>
      </c>
      <c r="F1663" s="471"/>
      <c r="G1663" s="472">
        <v>0.0046</v>
      </c>
      <c r="J1663" s="473" t="s">
        <v>2014</v>
      </c>
      <c r="K1663" s="406">
        <v>85.0</v>
      </c>
      <c r="L1663" s="474">
        <v>84.55</v>
      </c>
      <c r="M1663" s="474">
        <v>86.18</v>
      </c>
      <c r="N1663" s="474">
        <v>84.55</v>
      </c>
      <c r="O1663" s="474" t="s">
        <v>4183</v>
      </c>
      <c r="P1663" s="475">
        <v>0.0043</v>
      </c>
      <c r="Q1663" s="56"/>
    </row>
    <row r="1664" ht="15.75" customHeight="1">
      <c r="A1664" s="403" t="s">
        <v>2015</v>
      </c>
      <c r="B1664" s="404">
        <v>4993.53</v>
      </c>
      <c r="C1664" s="470">
        <v>4993.53</v>
      </c>
      <c r="D1664" s="470">
        <v>4993.53</v>
      </c>
      <c r="E1664" s="470">
        <v>4993.53</v>
      </c>
      <c r="F1664" s="471"/>
      <c r="G1664" s="472">
        <v>0.0074</v>
      </c>
      <c r="J1664" s="473" t="s">
        <v>2015</v>
      </c>
      <c r="K1664" s="406">
        <v>84.64</v>
      </c>
      <c r="L1664" s="474">
        <v>85.18</v>
      </c>
      <c r="M1664" s="474">
        <v>85.45</v>
      </c>
      <c r="N1664" s="474">
        <v>84.27</v>
      </c>
      <c r="O1664" s="474" t="s">
        <v>4184</v>
      </c>
      <c r="P1664" s="475">
        <v>0.0</v>
      </c>
      <c r="Q1664" s="56"/>
    </row>
    <row r="1665" ht="15.75" customHeight="1">
      <c r="A1665" s="403" t="s">
        <v>2016</v>
      </c>
      <c r="B1665" s="404">
        <v>4956.73</v>
      </c>
      <c r="C1665" s="470">
        <v>4956.73</v>
      </c>
      <c r="D1665" s="470">
        <v>4956.73</v>
      </c>
      <c r="E1665" s="470">
        <v>4956.73</v>
      </c>
      <c r="F1665" s="471"/>
      <c r="G1665" s="472">
        <v>0.0066</v>
      </c>
      <c r="J1665" s="473" t="s">
        <v>2016</v>
      </c>
      <c r="K1665" s="406">
        <v>84.64</v>
      </c>
      <c r="L1665" s="474">
        <v>86.36</v>
      </c>
      <c r="M1665" s="474">
        <v>86.36</v>
      </c>
      <c r="N1665" s="474">
        <v>84.27</v>
      </c>
      <c r="O1665" s="474" t="s">
        <v>4185</v>
      </c>
      <c r="P1665" s="475">
        <v>-0.0084</v>
      </c>
      <c r="Q1665" s="56"/>
    </row>
    <row r="1666" ht="15.75" customHeight="1">
      <c r="A1666" s="403" t="s">
        <v>2017</v>
      </c>
      <c r="B1666" s="404">
        <v>4924.33</v>
      </c>
      <c r="C1666" s="470">
        <v>4924.33</v>
      </c>
      <c r="D1666" s="470">
        <v>4924.33</v>
      </c>
      <c r="E1666" s="470">
        <v>4924.33</v>
      </c>
      <c r="F1666" s="471"/>
      <c r="G1666" s="472">
        <v>-0.0014</v>
      </c>
      <c r="J1666" s="473" t="s">
        <v>2017</v>
      </c>
      <c r="K1666" s="406">
        <v>85.36</v>
      </c>
      <c r="L1666" s="474">
        <v>85.91</v>
      </c>
      <c r="M1666" s="474">
        <v>85.91</v>
      </c>
      <c r="N1666" s="474">
        <v>84.73</v>
      </c>
      <c r="O1666" s="474" t="s">
        <v>4186</v>
      </c>
      <c r="P1666" s="475">
        <v>-0.0022</v>
      </c>
      <c r="Q1666" s="56"/>
    </row>
    <row r="1667" ht="15.75" customHeight="1">
      <c r="A1667" s="403" t="s">
        <v>2018</v>
      </c>
      <c r="B1667" s="404">
        <v>4931.17</v>
      </c>
      <c r="C1667" s="470">
        <v>4931.17</v>
      </c>
      <c r="D1667" s="470">
        <v>4931.17</v>
      </c>
      <c r="E1667" s="470">
        <v>4931.17</v>
      </c>
      <c r="F1667" s="471"/>
      <c r="G1667" s="472">
        <v>-0.0021</v>
      </c>
      <c r="J1667" s="473" t="s">
        <v>2018</v>
      </c>
      <c r="K1667" s="406">
        <v>85.55</v>
      </c>
      <c r="L1667" s="474">
        <v>85.91</v>
      </c>
      <c r="M1667" s="474">
        <v>86.36</v>
      </c>
      <c r="N1667" s="474">
        <v>85.09</v>
      </c>
      <c r="O1667" s="474" t="s">
        <v>4187</v>
      </c>
      <c r="P1667" s="475">
        <v>0.0065</v>
      </c>
      <c r="Q1667" s="56"/>
    </row>
    <row r="1668" ht="15.75" customHeight="1">
      <c r="A1668" s="403" t="s">
        <v>2019</v>
      </c>
      <c r="B1668" s="404">
        <v>4941.65</v>
      </c>
      <c r="C1668" s="470">
        <v>4941.65</v>
      </c>
      <c r="D1668" s="470">
        <v>4941.65</v>
      </c>
      <c r="E1668" s="470">
        <v>4941.65</v>
      </c>
      <c r="F1668" s="471"/>
      <c r="G1668" s="472">
        <v>6.0E-4</v>
      </c>
      <c r="J1668" s="473" t="s">
        <v>2019</v>
      </c>
      <c r="K1668" s="406">
        <v>85.0</v>
      </c>
      <c r="L1668" s="474">
        <v>85.82</v>
      </c>
      <c r="M1668" s="474">
        <v>86.36</v>
      </c>
      <c r="N1668" s="474">
        <v>84.45</v>
      </c>
      <c r="O1668" s="474" t="s">
        <v>4188</v>
      </c>
      <c r="P1668" s="475">
        <v>-0.0106</v>
      </c>
      <c r="Q1668" s="56"/>
    </row>
    <row r="1669" ht="15.75" customHeight="1">
      <c r="A1669" s="403" t="s">
        <v>2020</v>
      </c>
      <c r="B1669" s="404">
        <v>4938.58</v>
      </c>
      <c r="C1669" s="470">
        <v>4938.58</v>
      </c>
      <c r="D1669" s="470">
        <v>4938.58</v>
      </c>
      <c r="E1669" s="470">
        <v>4938.58</v>
      </c>
      <c r="F1669" s="471"/>
      <c r="G1669" s="472">
        <v>0.0026</v>
      </c>
      <c r="J1669" s="473" t="s">
        <v>2020</v>
      </c>
      <c r="K1669" s="406">
        <v>85.91</v>
      </c>
      <c r="L1669" s="474">
        <v>87.18</v>
      </c>
      <c r="M1669" s="474">
        <v>87.27</v>
      </c>
      <c r="N1669" s="474">
        <v>85.55</v>
      </c>
      <c r="O1669" s="474" t="s">
        <v>4189</v>
      </c>
      <c r="P1669" s="475">
        <v>-0.0084</v>
      </c>
      <c r="Q1669" s="56"/>
    </row>
    <row r="1670" ht="15.75" customHeight="1">
      <c r="A1670" s="403" t="s">
        <v>2021</v>
      </c>
      <c r="B1670" s="404">
        <v>4925.72</v>
      </c>
      <c r="C1670" s="470">
        <v>4925.72</v>
      </c>
      <c r="D1670" s="470">
        <v>4925.72</v>
      </c>
      <c r="E1670" s="470">
        <v>4925.72</v>
      </c>
      <c r="F1670" s="471"/>
      <c r="G1670" s="472">
        <v>0.0038</v>
      </c>
      <c r="J1670" s="473" t="s">
        <v>2021</v>
      </c>
      <c r="K1670" s="406">
        <v>86.64</v>
      </c>
      <c r="L1670" s="474">
        <v>86.82</v>
      </c>
      <c r="M1670" s="474">
        <v>87.09</v>
      </c>
      <c r="N1670" s="474">
        <v>85.55</v>
      </c>
      <c r="O1670" s="474" t="s">
        <v>4190</v>
      </c>
      <c r="P1670" s="475">
        <v>0.0022</v>
      </c>
      <c r="Q1670" s="56"/>
    </row>
    <row r="1671" ht="15.75" customHeight="1">
      <c r="A1671" s="403" t="s">
        <v>2022</v>
      </c>
      <c r="B1671" s="404">
        <v>4906.92</v>
      </c>
      <c r="C1671" s="470">
        <v>4906.92</v>
      </c>
      <c r="D1671" s="470">
        <v>4906.92</v>
      </c>
      <c r="E1671" s="470">
        <v>4906.92</v>
      </c>
      <c r="F1671" s="471"/>
      <c r="G1671" s="472">
        <v>0.0077</v>
      </c>
      <c r="J1671" s="473" t="s">
        <v>2022</v>
      </c>
      <c r="K1671" s="406">
        <v>86.45</v>
      </c>
      <c r="L1671" s="474">
        <v>85.45</v>
      </c>
      <c r="M1671" s="474">
        <v>87.27</v>
      </c>
      <c r="N1671" s="474">
        <v>85.0</v>
      </c>
      <c r="O1671" s="474" t="s">
        <v>4191</v>
      </c>
      <c r="P1671" s="475">
        <v>0.0248</v>
      </c>
      <c r="Q1671" s="56"/>
    </row>
    <row r="1672" ht="15.75" customHeight="1">
      <c r="A1672" s="403" t="s">
        <v>2023</v>
      </c>
      <c r="B1672" s="404">
        <v>4869.59</v>
      </c>
      <c r="C1672" s="470">
        <v>4869.59</v>
      </c>
      <c r="D1672" s="470">
        <v>4869.59</v>
      </c>
      <c r="E1672" s="470">
        <v>4869.59</v>
      </c>
      <c r="F1672" s="471"/>
      <c r="G1672" s="472">
        <v>0.0017</v>
      </c>
      <c r="J1672" s="473" t="s">
        <v>2023</v>
      </c>
      <c r="K1672" s="406">
        <v>84.36</v>
      </c>
      <c r="L1672" s="474">
        <v>85.36</v>
      </c>
      <c r="M1672" s="474">
        <v>85.36</v>
      </c>
      <c r="N1672" s="474">
        <v>84.18</v>
      </c>
      <c r="O1672" s="474" t="s">
        <v>4192</v>
      </c>
      <c r="P1672" s="475">
        <v>0.0</v>
      </c>
      <c r="Q1672" s="56"/>
    </row>
    <row r="1673" ht="15.75" customHeight="1">
      <c r="A1673" s="403" t="s">
        <v>2024</v>
      </c>
      <c r="B1673" s="404">
        <v>4861.12</v>
      </c>
      <c r="C1673" s="470">
        <v>4861.12</v>
      </c>
      <c r="D1673" s="470">
        <v>4861.12</v>
      </c>
      <c r="E1673" s="470">
        <v>4861.12</v>
      </c>
      <c r="F1673" s="471"/>
      <c r="G1673" s="472">
        <v>-0.0065</v>
      </c>
      <c r="J1673" s="473" t="s">
        <v>2024</v>
      </c>
      <c r="K1673" s="406">
        <v>84.36</v>
      </c>
      <c r="L1673" s="474">
        <v>84.91</v>
      </c>
      <c r="M1673" s="474">
        <v>85.27</v>
      </c>
      <c r="N1673" s="474">
        <v>84.27</v>
      </c>
      <c r="O1673" s="474" t="s">
        <v>4193</v>
      </c>
      <c r="P1673" s="475">
        <v>-0.0065</v>
      </c>
      <c r="Q1673" s="56"/>
    </row>
    <row r="1674" ht="15.75" customHeight="1">
      <c r="A1674" s="403" t="s">
        <v>2025</v>
      </c>
      <c r="B1674" s="404">
        <v>4892.81</v>
      </c>
      <c r="C1674" s="470">
        <v>4892.81</v>
      </c>
      <c r="D1674" s="470">
        <v>4892.81</v>
      </c>
      <c r="E1674" s="470">
        <v>4892.81</v>
      </c>
      <c r="F1674" s="471"/>
      <c r="G1674" s="472">
        <v>0.0044</v>
      </c>
      <c r="J1674" s="473" t="s">
        <v>2025</v>
      </c>
      <c r="K1674" s="406">
        <v>84.91</v>
      </c>
      <c r="L1674" s="474">
        <v>85.82</v>
      </c>
      <c r="M1674" s="474">
        <v>85.91</v>
      </c>
      <c r="N1674" s="474">
        <v>84.64</v>
      </c>
      <c r="O1674" s="474" t="s">
        <v>4194</v>
      </c>
      <c r="P1674" s="475">
        <v>-0.0021</v>
      </c>
      <c r="Q1674" s="56"/>
    </row>
    <row r="1675" ht="15.75" customHeight="1">
      <c r="A1675" s="403" t="s">
        <v>2026</v>
      </c>
      <c r="B1675" s="404">
        <v>4871.28</v>
      </c>
      <c r="C1675" s="470">
        <v>4871.28</v>
      </c>
      <c r="D1675" s="470">
        <v>4871.28</v>
      </c>
      <c r="E1675" s="470">
        <v>4871.28</v>
      </c>
      <c r="F1675" s="471"/>
      <c r="G1675" s="472">
        <v>0.0052</v>
      </c>
      <c r="J1675" s="473" t="s">
        <v>2026</v>
      </c>
      <c r="K1675" s="406">
        <v>85.09</v>
      </c>
      <c r="L1675" s="474">
        <v>85.45</v>
      </c>
      <c r="M1675" s="474">
        <v>85.45</v>
      </c>
      <c r="N1675" s="474">
        <v>84.73</v>
      </c>
      <c r="O1675" s="474" t="s">
        <v>4195</v>
      </c>
      <c r="P1675" s="475">
        <v>0.0011</v>
      </c>
      <c r="Q1675" s="56"/>
    </row>
    <row r="1676" ht="15.75" customHeight="1">
      <c r="A1676" s="403" t="s">
        <v>2027</v>
      </c>
      <c r="B1676" s="404">
        <v>4846.09</v>
      </c>
      <c r="C1676" s="470">
        <v>4846.09</v>
      </c>
      <c r="D1676" s="470">
        <v>4846.09</v>
      </c>
      <c r="E1676" s="470">
        <v>4846.09</v>
      </c>
      <c r="F1676" s="471"/>
      <c r="G1676" s="472">
        <v>0.002</v>
      </c>
      <c r="J1676" s="473" t="s">
        <v>2027</v>
      </c>
      <c r="K1676" s="406">
        <v>85.0</v>
      </c>
      <c r="L1676" s="474">
        <v>85.55</v>
      </c>
      <c r="M1676" s="474">
        <v>85.91</v>
      </c>
      <c r="N1676" s="474">
        <v>84.64</v>
      </c>
      <c r="O1676" s="474" t="s">
        <v>4196</v>
      </c>
      <c r="P1676" s="475">
        <v>-0.0064</v>
      </c>
      <c r="Q1676" s="56"/>
    </row>
    <row r="1677" ht="15.75" customHeight="1">
      <c r="A1677" s="403" t="s">
        <v>2028</v>
      </c>
      <c r="B1677" s="404">
        <v>4836.32</v>
      </c>
      <c r="C1677" s="470">
        <v>4836.32</v>
      </c>
      <c r="D1677" s="470">
        <v>4836.32</v>
      </c>
      <c r="E1677" s="470">
        <v>4836.32</v>
      </c>
      <c r="F1677" s="471"/>
      <c r="G1677" s="472">
        <v>0.0029</v>
      </c>
      <c r="J1677" s="473" t="s">
        <v>2028</v>
      </c>
      <c r="K1677" s="406">
        <v>85.55</v>
      </c>
      <c r="L1677" s="474">
        <v>84.73</v>
      </c>
      <c r="M1677" s="474">
        <v>86.0</v>
      </c>
      <c r="N1677" s="474">
        <v>84.73</v>
      </c>
      <c r="O1677" s="474" t="s">
        <v>4197</v>
      </c>
      <c r="P1677" s="475">
        <v>0.0075</v>
      </c>
      <c r="Q1677" s="56"/>
    </row>
    <row r="1678" ht="15.75" customHeight="1">
      <c r="A1678" s="403" t="s">
        <v>2029</v>
      </c>
      <c r="B1678" s="404">
        <v>4822.29</v>
      </c>
      <c r="C1678" s="470">
        <v>4822.29</v>
      </c>
      <c r="D1678" s="470">
        <v>4822.29</v>
      </c>
      <c r="E1678" s="470">
        <v>4822.29</v>
      </c>
      <c r="F1678" s="471"/>
      <c r="G1678" s="472">
        <v>-2.0E-4</v>
      </c>
      <c r="J1678" s="473" t="s">
        <v>2029</v>
      </c>
      <c r="K1678" s="406">
        <v>84.91</v>
      </c>
      <c r="L1678" s="474">
        <v>86.82</v>
      </c>
      <c r="M1678" s="474">
        <v>87.0</v>
      </c>
      <c r="N1678" s="474">
        <v>84.55</v>
      </c>
      <c r="O1678" s="474" t="s">
        <v>4198</v>
      </c>
      <c r="P1678" s="475">
        <v>-0.0178</v>
      </c>
      <c r="Q1678" s="56"/>
    </row>
    <row r="1679" ht="15.75" customHeight="1">
      <c r="A1679" s="403" t="s">
        <v>2030</v>
      </c>
      <c r="B1679" s="404">
        <v>4823.02</v>
      </c>
      <c r="C1679" s="470">
        <v>4823.02</v>
      </c>
      <c r="D1679" s="470">
        <v>4823.02</v>
      </c>
      <c r="E1679" s="470">
        <v>4823.02</v>
      </c>
      <c r="F1679" s="471"/>
      <c r="G1679" s="472">
        <v>0.0045</v>
      </c>
      <c r="J1679" s="473" t="s">
        <v>2030</v>
      </c>
      <c r="K1679" s="406">
        <v>86.45</v>
      </c>
      <c r="L1679" s="474">
        <v>85.73</v>
      </c>
      <c r="M1679" s="474">
        <v>86.91</v>
      </c>
      <c r="N1679" s="474">
        <v>85.0</v>
      </c>
      <c r="O1679" s="474" t="s">
        <v>4199</v>
      </c>
      <c r="P1679" s="475">
        <v>0.0149</v>
      </c>
      <c r="Q1679" s="56"/>
    </row>
    <row r="1680" ht="15.75" customHeight="1">
      <c r="A1680" s="403" t="s">
        <v>2031</v>
      </c>
      <c r="B1680" s="404">
        <v>4801.24</v>
      </c>
      <c r="C1680" s="470">
        <v>4801.24</v>
      </c>
      <c r="D1680" s="470">
        <v>4801.24</v>
      </c>
      <c r="E1680" s="470">
        <v>4801.24</v>
      </c>
      <c r="F1680" s="471"/>
      <c r="G1680" s="472">
        <v>0.0017</v>
      </c>
      <c r="J1680" s="473" t="s">
        <v>2031</v>
      </c>
      <c r="K1680" s="406">
        <v>85.18</v>
      </c>
      <c r="L1680" s="474">
        <v>84.91</v>
      </c>
      <c r="M1680" s="474">
        <v>85.45</v>
      </c>
      <c r="N1680" s="474">
        <v>84.09</v>
      </c>
      <c r="O1680" s="474" t="s">
        <v>4200</v>
      </c>
      <c r="P1680" s="475">
        <v>0.0011</v>
      </c>
      <c r="Q1680" s="56"/>
    </row>
    <row r="1681" ht="15.75" customHeight="1">
      <c r="A1681" s="403" t="s">
        <v>2032</v>
      </c>
      <c r="B1681" s="404">
        <v>4793.3</v>
      </c>
      <c r="C1681" s="470">
        <v>4793.3</v>
      </c>
      <c r="D1681" s="470">
        <v>4793.3</v>
      </c>
      <c r="E1681" s="470">
        <v>4793.3</v>
      </c>
      <c r="F1681" s="471"/>
      <c r="G1681" s="472">
        <v>-9.0E-4</v>
      </c>
      <c r="J1681" s="473" t="s">
        <v>2032</v>
      </c>
      <c r="K1681" s="406">
        <v>85.09</v>
      </c>
      <c r="L1681" s="474">
        <v>84.82</v>
      </c>
      <c r="M1681" s="474">
        <v>85.27</v>
      </c>
      <c r="N1681" s="474">
        <v>84.64</v>
      </c>
      <c r="O1681" s="474" t="s">
        <v>4201</v>
      </c>
      <c r="P1681" s="475">
        <v>0.0064</v>
      </c>
      <c r="Q1681" s="56"/>
    </row>
    <row r="1682" ht="15.75" customHeight="1">
      <c r="A1682" s="403" t="s">
        <v>2033</v>
      </c>
      <c r="B1682" s="404">
        <v>4797.64</v>
      </c>
      <c r="C1682" s="470">
        <v>4797.64</v>
      </c>
      <c r="D1682" s="470">
        <v>4797.64</v>
      </c>
      <c r="E1682" s="470">
        <v>4797.64</v>
      </c>
      <c r="F1682" s="471"/>
      <c r="G1682" s="472">
        <v>0.0023</v>
      </c>
      <c r="J1682" s="473" t="s">
        <v>2033</v>
      </c>
      <c r="K1682" s="406">
        <v>84.55</v>
      </c>
      <c r="L1682" s="474">
        <v>84.82</v>
      </c>
      <c r="M1682" s="474">
        <v>85.82</v>
      </c>
      <c r="N1682" s="474">
        <v>84.27</v>
      </c>
      <c r="O1682" s="474" t="s">
        <v>4202</v>
      </c>
      <c r="P1682" s="475">
        <v>-0.0074</v>
      </c>
      <c r="Q1682" s="56"/>
    </row>
    <row r="1683" ht="15.75" customHeight="1">
      <c r="A1683" s="403" t="s">
        <v>2034</v>
      </c>
      <c r="B1683" s="404">
        <v>4786.57</v>
      </c>
      <c r="C1683" s="470">
        <v>4786.57</v>
      </c>
      <c r="D1683" s="470">
        <v>4786.57</v>
      </c>
      <c r="E1683" s="470">
        <v>4786.57</v>
      </c>
      <c r="F1683" s="471"/>
      <c r="G1683" s="472">
        <v>-0.001</v>
      </c>
      <c r="J1683" s="473" t="s">
        <v>2034</v>
      </c>
      <c r="K1683" s="406">
        <v>85.18</v>
      </c>
      <c r="L1683" s="474">
        <v>85.0</v>
      </c>
      <c r="M1683" s="474">
        <v>85.45</v>
      </c>
      <c r="N1683" s="474">
        <v>84.18</v>
      </c>
      <c r="O1683" s="474" t="s">
        <v>4203</v>
      </c>
      <c r="P1683" s="475">
        <v>0.0075</v>
      </c>
      <c r="Q1683" s="56"/>
    </row>
    <row r="1684" ht="15.75" customHeight="1">
      <c r="A1684" s="403" t="s">
        <v>2035</v>
      </c>
      <c r="B1684" s="404">
        <v>4791.33</v>
      </c>
      <c r="C1684" s="470">
        <v>4791.33</v>
      </c>
      <c r="D1684" s="470">
        <v>4791.33</v>
      </c>
      <c r="E1684" s="470">
        <v>4791.33</v>
      </c>
      <c r="F1684" s="471"/>
      <c r="G1684" s="472">
        <v>0.0055</v>
      </c>
      <c r="J1684" s="473" t="s">
        <v>2035</v>
      </c>
      <c r="K1684" s="406">
        <v>84.55</v>
      </c>
      <c r="L1684" s="474">
        <v>84.09</v>
      </c>
      <c r="M1684" s="474">
        <v>85.0</v>
      </c>
      <c r="N1684" s="474">
        <v>83.55</v>
      </c>
      <c r="O1684" s="474" t="s">
        <v>4204</v>
      </c>
      <c r="P1684" s="475">
        <v>0.0076</v>
      </c>
      <c r="Q1684" s="56"/>
    </row>
    <row r="1685" ht="15.75" customHeight="1">
      <c r="A1685" s="403" t="s">
        <v>2036</v>
      </c>
      <c r="B1685" s="404">
        <v>4765.35</v>
      </c>
      <c r="C1685" s="470">
        <v>4765.35</v>
      </c>
      <c r="D1685" s="470">
        <v>4765.35</v>
      </c>
      <c r="E1685" s="470">
        <v>4765.35</v>
      </c>
      <c r="F1685" s="471"/>
      <c r="G1685" s="472">
        <v>0.0032</v>
      </c>
      <c r="J1685" s="473" t="s">
        <v>2036</v>
      </c>
      <c r="K1685" s="406">
        <v>83.91</v>
      </c>
      <c r="L1685" s="474">
        <v>85.0</v>
      </c>
      <c r="M1685" s="474">
        <v>85.27</v>
      </c>
      <c r="N1685" s="474">
        <v>83.73</v>
      </c>
      <c r="O1685" s="474" t="s">
        <v>4205</v>
      </c>
      <c r="P1685" s="475">
        <v>-0.0011</v>
      </c>
      <c r="Q1685" s="56"/>
    </row>
    <row r="1686" ht="15.75" customHeight="1">
      <c r="A1686" s="403" t="s">
        <v>2037</v>
      </c>
      <c r="B1686" s="404">
        <v>4750.2</v>
      </c>
      <c r="C1686" s="470">
        <v>4750.2</v>
      </c>
      <c r="D1686" s="470">
        <v>4750.2</v>
      </c>
      <c r="E1686" s="470">
        <v>4750.2</v>
      </c>
      <c r="F1686" s="471"/>
      <c r="G1686" s="472">
        <v>0.0061</v>
      </c>
      <c r="J1686" s="473" t="s">
        <v>2037</v>
      </c>
      <c r="K1686" s="406">
        <v>84.0</v>
      </c>
      <c r="L1686" s="474">
        <v>85.45</v>
      </c>
      <c r="M1686" s="474">
        <v>85.45</v>
      </c>
      <c r="N1686" s="474">
        <v>83.73</v>
      </c>
      <c r="O1686" s="474" t="s">
        <v>4206</v>
      </c>
      <c r="P1686" s="475">
        <v>-0.0011</v>
      </c>
      <c r="Q1686" s="56"/>
    </row>
    <row r="1687" ht="15.75" customHeight="1">
      <c r="A1687" s="403" t="s">
        <v>2038</v>
      </c>
      <c r="B1687" s="404">
        <v>4721.4</v>
      </c>
      <c r="C1687" s="470">
        <v>4721.4</v>
      </c>
      <c r="D1687" s="470">
        <v>4721.4</v>
      </c>
      <c r="E1687" s="470">
        <v>4721.4</v>
      </c>
      <c r="F1687" s="471"/>
      <c r="G1687" s="472">
        <v>-1.0E-4</v>
      </c>
      <c r="J1687" s="473" t="s">
        <v>2038</v>
      </c>
      <c r="K1687" s="406">
        <v>84.09</v>
      </c>
      <c r="L1687" s="474">
        <v>85.0</v>
      </c>
      <c r="M1687" s="474">
        <v>85.91</v>
      </c>
      <c r="N1687" s="474">
        <v>84.0</v>
      </c>
      <c r="O1687" s="474" t="s">
        <v>4207</v>
      </c>
      <c r="P1687" s="475">
        <v>-0.0107</v>
      </c>
      <c r="Q1687" s="56"/>
    </row>
    <row r="1688" ht="15.75" customHeight="1">
      <c r="A1688" s="403" t="s">
        <v>2039</v>
      </c>
      <c r="B1688" s="404">
        <v>4721.98</v>
      </c>
      <c r="C1688" s="470">
        <v>4721.98</v>
      </c>
      <c r="D1688" s="470">
        <v>4721.98</v>
      </c>
      <c r="E1688" s="470">
        <v>4721.98</v>
      </c>
      <c r="F1688" s="471"/>
      <c r="G1688" s="472">
        <v>0.005</v>
      </c>
      <c r="J1688" s="473" t="s">
        <v>2039</v>
      </c>
      <c r="K1688" s="406">
        <v>85.0</v>
      </c>
      <c r="L1688" s="474">
        <v>85.64</v>
      </c>
      <c r="M1688" s="474">
        <v>85.91</v>
      </c>
      <c r="N1688" s="474">
        <v>84.82</v>
      </c>
      <c r="O1688" s="474" t="s">
        <v>4208</v>
      </c>
      <c r="P1688" s="475">
        <v>-0.0106</v>
      </c>
      <c r="Q1688" s="56"/>
    </row>
    <row r="1689" ht="15.75" customHeight="1">
      <c r="A1689" s="403" t="s">
        <v>2040</v>
      </c>
      <c r="B1689" s="404">
        <v>4698.54</v>
      </c>
      <c r="C1689" s="470">
        <v>4698.54</v>
      </c>
      <c r="D1689" s="470">
        <v>4698.54</v>
      </c>
      <c r="E1689" s="470">
        <v>4698.54</v>
      </c>
      <c r="F1689" s="471"/>
      <c r="G1689" s="472">
        <v>0.0047</v>
      </c>
      <c r="J1689" s="473" t="s">
        <v>2040</v>
      </c>
      <c r="K1689" s="406">
        <v>85.91</v>
      </c>
      <c r="L1689" s="474">
        <v>86.27</v>
      </c>
      <c r="M1689" s="474">
        <v>86.36</v>
      </c>
      <c r="N1689" s="474">
        <v>85.45</v>
      </c>
      <c r="O1689" s="474" t="s">
        <v>4209</v>
      </c>
      <c r="P1689" s="475">
        <v>0.0042</v>
      </c>
      <c r="Q1689" s="56"/>
    </row>
    <row r="1690" ht="15.75" customHeight="1">
      <c r="A1690" s="403" t="s">
        <v>2041</v>
      </c>
      <c r="B1690" s="404">
        <v>4676.75</v>
      </c>
      <c r="C1690" s="470">
        <v>4676.75</v>
      </c>
      <c r="D1690" s="470">
        <v>4676.75</v>
      </c>
      <c r="E1690" s="470">
        <v>4676.75</v>
      </c>
      <c r="F1690" s="471"/>
      <c r="G1690" s="472">
        <v>0.0026</v>
      </c>
      <c r="J1690" s="473" t="s">
        <v>2041</v>
      </c>
      <c r="K1690" s="406">
        <v>85.55</v>
      </c>
      <c r="L1690" s="474">
        <v>86.73</v>
      </c>
      <c r="M1690" s="474">
        <v>87.18</v>
      </c>
      <c r="N1690" s="474">
        <v>85.36</v>
      </c>
      <c r="O1690" s="474" t="s">
        <v>4210</v>
      </c>
      <c r="P1690" s="475">
        <v>-0.0063</v>
      </c>
      <c r="Q1690" s="56"/>
    </row>
    <row r="1691" ht="15.75" customHeight="1">
      <c r="A1691" s="403" t="s">
        <v>2042</v>
      </c>
      <c r="B1691" s="404">
        <v>4664.8</v>
      </c>
      <c r="C1691" s="470">
        <v>4664.8</v>
      </c>
      <c r="D1691" s="470">
        <v>4664.8</v>
      </c>
      <c r="E1691" s="470">
        <v>4664.8</v>
      </c>
      <c r="F1691" s="471"/>
      <c r="G1691" s="472">
        <v>0.0043</v>
      </c>
      <c r="J1691" s="473" t="s">
        <v>2042</v>
      </c>
      <c r="K1691" s="406">
        <v>86.09</v>
      </c>
      <c r="L1691" s="474">
        <v>85.91</v>
      </c>
      <c r="M1691" s="474">
        <v>87.27</v>
      </c>
      <c r="N1691" s="474">
        <v>85.73</v>
      </c>
      <c r="O1691" s="474" t="s">
        <v>4159</v>
      </c>
      <c r="P1691" s="475">
        <v>0.0053</v>
      </c>
      <c r="Q1691" s="56"/>
    </row>
    <row r="1692" ht="15.75" customHeight="1">
      <c r="A1692" s="403" t="s">
        <v>2043</v>
      </c>
      <c r="B1692" s="404">
        <v>4644.98</v>
      </c>
      <c r="C1692" s="470">
        <v>4644.98</v>
      </c>
      <c r="D1692" s="470">
        <v>4644.98</v>
      </c>
      <c r="E1692" s="470">
        <v>4644.98</v>
      </c>
      <c r="F1692" s="471"/>
      <c r="G1692" s="472">
        <v>-0.0048</v>
      </c>
      <c r="J1692" s="473" t="s">
        <v>2043</v>
      </c>
      <c r="K1692" s="406">
        <v>85.64</v>
      </c>
      <c r="L1692" s="474">
        <v>85.09</v>
      </c>
      <c r="M1692" s="474">
        <v>85.91</v>
      </c>
      <c r="N1692" s="474">
        <v>84.55</v>
      </c>
      <c r="O1692" s="474" t="s">
        <v>4211</v>
      </c>
      <c r="P1692" s="475">
        <v>0.0086</v>
      </c>
      <c r="Q1692" s="56"/>
    </row>
    <row r="1693" ht="15.75" customHeight="1">
      <c r="A1693" s="403" t="s">
        <v>2044</v>
      </c>
      <c r="B1693" s="404">
        <v>4667.19</v>
      </c>
      <c r="C1693" s="470">
        <v>4667.19</v>
      </c>
      <c r="D1693" s="470">
        <v>4667.19</v>
      </c>
      <c r="E1693" s="470">
        <v>4667.19</v>
      </c>
      <c r="F1693" s="471"/>
      <c r="G1693" s="472">
        <v>-0.0021</v>
      </c>
      <c r="J1693" s="473" t="s">
        <v>2044</v>
      </c>
      <c r="K1693" s="406">
        <v>84.91</v>
      </c>
      <c r="L1693" s="474">
        <v>85.64</v>
      </c>
      <c r="M1693" s="474">
        <v>85.64</v>
      </c>
      <c r="N1693" s="474">
        <v>84.55</v>
      </c>
      <c r="O1693" s="474" t="s">
        <v>4212</v>
      </c>
      <c r="P1693" s="475">
        <v>0.0032</v>
      </c>
      <c r="Q1693" s="56"/>
    </row>
    <row r="1694" ht="15.75" customHeight="1">
      <c r="A1694" s="403" t="s">
        <v>2045</v>
      </c>
      <c r="B1694" s="404">
        <v>4677.13</v>
      </c>
      <c r="C1694" s="470">
        <v>4677.13</v>
      </c>
      <c r="D1694" s="470">
        <v>4677.13</v>
      </c>
      <c r="E1694" s="470">
        <v>4677.13</v>
      </c>
      <c r="F1694" s="471"/>
      <c r="G1694" s="472">
        <v>0.0013</v>
      </c>
      <c r="J1694" s="473" t="s">
        <v>2045</v>
      </c>
      <c r="K1694" s="406">
        <v>84.64</v>
      </c>
      <c r="L1694" s="474">
        <v>84.82</v>
      </c>
      <c r="M1694" s="474">
        <v>85.18</v>
      </c>
      <c r="N1694" s="474">
        <v>84.36</v>
      </c>
      <c r="O1694" s="474" t="s">
        <v>4213</v>
      </c>
      <c r="P1694" s="475">
        <v>-0.0011</v>
      </c>
      <c r="Q1694" s="56"/>
    </row>
    <row r="1695" ht="15.75" customHeight="1">
      <c r="A1695" s="403" t="s">
        <v>2046</v>
      </c>
      <c r="B1695" s="404">
        <v>4671.25</v>
      </c>
      <c r="C1695" s="470">
        <v>4671.25</v>
      </c>
      <c r="D1695" s="470">
        <v>4671.25</v>
      </c>
      <c r="E1695" s="470">
        <v>4671.25</v>
      </c>
      <c r="F1695" s="471"/>
      <c r="G1695" s="472">
        <v>-0.0042</v>
      </c>
      <c r="J1695" s="473" t="s">
        <v>2046</v>
      </c>
      <c r="K1695" s="406">
        <v>84.73</v>
      </c>
      <c r="L1695" s="474">
        <v>84.82</v>
      </c>
      <c r="M1695" s="474">
        <v>85.36</v>
      </c>
      <c r="N1695" s="474">
        <v>84.09</v>
      </c>
      <c r="O1695" s="474" t="s">
        <v>4214</v>
      </c>
      <c r="P1695" s="475">
        <v>0.0065</v>
      </c>
      <c r="Q1695" s="56"/>
    </row>
    <row r="1696" ht="15.75" customHeight="1">
      <c r="A1696" s="403" t="s">
        <v>2047</v>
      </c>
      <c r="B1696" s="404">
        <v>4691.06</v>
      </c>
      <c r="C1696" s="470">
        <v>4691.06</v>
      </c>
      <c r="D1696" s="470">
        <v>4691.06</v>
      </c>
      <c r="E1696" s="470">
        <v>4691.06</v>
      </c>
      <c r="F1696" s="471"/>
      <c r="G1696" s="472">
        <v>4.0E-4</v>
      </c>
      <c r="J1696" s="473" t="s">
        <v>2047</v>
      </c>
      <c r="K1696" s="406">
        <v>84.18</v>
      </c>
      <c r="L1696" s="474">
        <v>84.91</v>
      </c>
      <c r="M1696" s="474">
        <v>85.18</v>
      </c>
      <c r="N1696" s="474">
        <v>83.64</v>
      </c>
      <c r="O1696" s="474" t="s">
        <v>4215</v>
      </c>
      <c r="P1696" s="475">
        <v>0.0021</v>
      </c>
      <c r="Q1696" s="56"/>
    </row>
    <row r="1697" ht="15.75" customHeight="1">
      <c r="A1697" s="403" t="s">
        <v>2048</v>
      </c>
      <c r="B1697" s="404">
        <v>4689.18</v>
      </c>
      <c r="C1697" s="470">
        <v>4689.18</v>
      </c>
      <c r="D1697" s="470">
        <v>4689.18</v>
      </c>
      <c r="E1697" s="470">
        <v>4689.18</v>
      </c>
      <c r="F1697" s="471"/>
      <c r="G1697" s="472">
        <v>0.0036</v>
      </c>
      <c r="J1697" s="473" t="s">
        <v>2048</v>
      </c>
      <c r="K1697" s="406">
        <v>84.0</v>
      </c>
      <c r="L1697" s="474">
        <v>84.82</v>
      </c>
      <c r="M1697" s="474">
        <v>84.82</v>
      </c>
      <c r="N1697" s="474">
        <v>83.73</v>
      </c>
      <c r="O1697" s="474" t="s">
        <v>4216</v>
      </c>
      <c r="P1697" s="475">
        <v>-0.0043</v>
      </c>
      <c r="Q1697" s="56"/>
    </row>
    <row r="1698" ht="15.75" customHeight="1">
      <c r="A1698" s="403" t="s">
        <v>2049</v>
      </c>
      <c r="B1698" s="404">
        <v>4672.39</v>
      </c>
      <c r="C1698" s="470">
        <v>4672.39</v>
      </c>
      <c r="D1698" s="470">
        <v>4672.39</v>
      </c>
      <c r="E1698" s="470">
        <v>4672.39</v>
      </c>
      <c r="F1698" s="471"/>
      <c r="G1698" s="472">
        <v>-1.0E-4</v>
      </c>
      <c r="J1698" s="473" t="s">
        <v>2049</v>
      </c>
      <c r="K1698" s="406">
        <v>84.36</v>
      </c>
      <c r="L1698" s="474">
        <v>84.36</v>
      </c>
      <c r="M1698" s="474">
        <v>84.73</v>
      </c>
      <c r="N1698" s="474">
        <v>84.09</v>
      </c>
      <c r="O1698" s="474" t="s">
        <v>4217</v>
      </c>
      <c r="P1698" s="475">
        <v>0.0011</v>
      </c>
      <c r="Q1698" s="56"/>
    </row>
    <row r="1699" ht="15.75" customHeight="1">
      <c r="A1699" s="403" t="s">
        <v>2050</v>
      </c>
      <c r="B1699" s="404">
        <v>4672.87</v>
      </c>
      <c r="C1699" s="470">
        <v>4672.87</v>
      </c>
      <c r="D1699" s="470">
        <v>4672.87</v>
      </c>
      <c r="E1699" s="470">
        <v>4672.87</v>
      </c>
      <c r="F1699" s="471"/>
      <c r="G1699" s="472">
        <v>0.0086</v>
      </c>
      <c r="J1699" s="473" t="s">
        <v>2050</v>
      </c>
      <c r="K1699" s="406">
        <v>84.27</v>
      </c>
      <c r="L1699" s="474">
        <v>85.36</v>
      </c>
      <c r="M1699" s="474">
        <v>85.36</v>
      </c>
      <c r="N1699" s="474">
        <v>84.0</v>
      </c>
      <c r="O1699" s="474" t="s">
        <v>4218</v>
      </c>
      <c r="P1699" s="475">
        <v>-0.0044</v>
      </c>
      <c r="Q1699" s="56"/>
    </row>
    <row r="1700" ht="15.75" customHeight="1">
      <c r="A1700" s="403" t="s">
        <v>2051</v>
      </c>
      <c r="B1700" s="404">
        <v>4633.18</v>
      </c>
      <c r="C1700" s="470">
        <v>4633.18</v>
      </c>
      <c r="D1700" s="470">
        <v>4633.18</v>
      </c>
      <c r="E1700" s="470">
        <v>4633.18</v>
      </c>
      <c r="F1700" s="471"/>
      <c r="G1700" s="472">
        <v>0.0079</v>
      </c>
      <c r="J1700" s="473" t="s">
        <v>2051</v>
      </c>
      <c r="K1700" s="406">
        <v>84.64</v>
      </c>
      <c r="L1700" s="474">
        <v>83.82</v>
      </c>
      <c r="M1700" s="474">
        <v>85.0</v>
      </c>
      <c r="N1700" s="474">
        <v>83.82</v>
      </c>
      <c r="O1700" s="474" t="s">
        <v>4219</v>
      </c>
      <c r="P1700" s="475">
        <v>0.0087</v>
      </c>
      <c r="Q1700" s="56"/>
    </row>
    <row r="1701" ht="15.75" customHeight="1">
      <c r="A1701" s="403" t="s">
        <v>2052</v>
      </c>
      <c r="B1701" s="404">
        <v>4596.86</v>
      </c>
      <c r="C1701" s="470">
        <v>4596.86</v>
      </c>
      <c r="D1701" s="470">
        <v>4596.86</v>
      </c>
      <c r="E1701" s="470">
        <v>4596.86</v>
      </c>
      <c r="F1701" s="471"/>
      <c r="G1701" s="472">
        <v>0.001</v>
      </c>
      <c r="J1701" s="473" t="s">
        <v>2052</v>
      </c>
      <c r="K1701" s="406">
        <v>83.91</v>
      </c>
      <c r="L1701" s="474">
        <v>85.0</v>
      </c>
      <c r="M1701" s="474">
        <v>85.0</v>
      </c>
      <c r="N1701" s="474">
        <v>83.55</v>
      </c>
      <c r="O1701" s="474" t="s">
        <v>3068</v>
      </c>
      <c r="P1701" s="475">
        <v>-0.0076</v>
      </c>
      <c r="Q1701" s="56"/>
    </row>
    <row r="1702" ht="15.75" customHeight="1">
      <c r="A1702" s="403" t="s">
        <v>2053</v>
      </c>
      <c r="B1702" s="404">
        <v>4592.17</v>
      </c>
      <c r="C1702" s="470">
        <v>4592.17</v>
      </c>
      <c r="D1702" s="470">
        <v>4592.17</v>
      </c>
      <c r="E1702" s="470">
        <v>4592.17</v>
      </c>
      <c r="F1702" s="471"/>
      <c r="G1702" s="472">
        <v>-0.0028</v>
      </c>
      <c r="J1702" s="473" t="s">
        <v>2053</v>
      </c>
      <c r="K1702" s="406">
        <v>84.55</v>
      </c>
      <c r="L1702" s="474">
        <v>83.36</v>
      </c>
      <c r="M1702" s="474">
        <v>85.36</v>
      </c>
      <c r="N1702" s="474">
        <v>83.36</v>
      </c>
      <c r="O1702" s="474" t="s">
        <v>4220</v>
      </c>
      <c r="P1702" s="475">
        <v>0.0033</v>
      </c>
      <c r="Q1702" s="56"/>
    </row>
    <row r="1703" ht="15.75" customHeight="1">
      <c r="A1703" s="403" t="s">
        <v>2054</v>
      </c>
      <c r="B1703" s="404">
        <v>4605.08</v>
      </c>
      <c r="C1703" s="470">
        <v>4605.08</v>
      </c>
      <c r="D1703" s="470">
        <v>4605.08</v>
      </c>
      <c r="E1703" s="470">
        <v>4605.08</v>
      </c>
      <c r="F1703" s="471"/>
      <c r="G1703" s="472">
        <v>-0.0067</v>
      </c>
      <c r="J1703" s="473" t="s">
        <v>2054</v>
      </c>
      <c r="K1703" s="406">
        <v>84.27</v>
      </c>
      <c r="L1703" s="474">
        <v>85.0</v>
      </c>
      <c r="M1703" s="474">
        <v>85.36</v>
      </c>
      <c r="N1703" s="474">
        <v>81.82</v>
      </c>
      <c r="O1703" s="474" t="s">
        <v>4221</v>
      </c>
      <c r="P1703" s="475">
        <v>0.0064</v>
      </c>
      <c r="Q1703" s="56"/>
    </row>
    <row r="1704" ht="15.75" customHeight="1">
      <c r="A1704" s="403" t="s">
        <v>2055</v>
      </c>
      <c r="B1704" s="404">
        <v>4636.23</v>
      </c>
      <c r="C1704" s="470">
        <v>4636.23</v>
      </c>
      <c r="D1704" s="470">
        <v>4636.23</v>
      </c>
      <c r="E1704" s="470">
        <v>4636.23</v>
      </c>
      <c r="F1704" s="471"/>
      <c r="G1704" s="472">
        <v>-0.0047</v>
      </c>
      <c r="J1704" s="473" t="s">
        <v>2055</v>
      </c>
      <c r="K1704" s="406">
        <v>83.73</v>
      </c>
      <c r="L1704" s="474">
        <v>85.45</v>
      </c>
      <c r="M1704" s="474">
        <v>85.45</v>
      </c>
      <c r="N1704" s="474">
        <v>83.09</v>
      </c>
      <c r="O1704" s="474" t="s">
        <v>4222</v>
      </c>
      <c r="P1704" s="475">
        <v>-0.0191</v>
      </c>
      <c r="Q1704" s="56"/>
    </row>
    <row r="1705" ht="15.75" customHeight="1">
      <c r="A1705" s="403" t="s">
        <v>2056</v>
      </c>
      <c r="B1705" s="404">
        <v>4658.2</v>
      </c>
      <c r="C1705" s="470">
        <v>4658.2</v>
      </c>
      <c r="D1705" s="470">
        <v>4658.2</v>
      </c>
      <c r="E1705" s="470">
        <v>4658.2</v>
      </c>
      <c r="F1705" s="471"/>
      <c r="G1705" s="472">
        <v>-0.0051</v>
      </c>
      <c r="J1705" s="473" t="s">
        <v>2056</v>
      </c>
      <c r="K1705" s="406">
        <v>85.36</v>
      </c>
      <c r="L1705" s="474">
        <v>85.45</v>
      </c>
      <c r="M1705" s="474">
        <v>85.73</v>
      </c>
      <c r="N1705" s="474">
        <v>84.27</v>
      </c>
      <c r="O1705" s="474" t="s">
        <v>4223</v>
      </c>
      <c r="P1705" s="475">
        <v>-0.0033</v>
      </c>
      <c r="Q1705" s="56"/>
    </row>
    <row r="1706" ht="15.75" customHeight="1">
      <c r="A1706" s="403" t="s">
        <v>2057</v>
      </c>
      <c r="B1706" s="404">
        <v>4681.86</v>
      </c>
      <c r="C1706" s="470">
        <v>4681.86</v>
      </c>
      <c r="D1706" s="470">
        <v>4681.86</v>
      </c>
      <c r="E1706" s="470">
        <v>4681.86</v>
      </c>
      <c r="F1706" s="471"/>
      <c r="G1706" s="472">
        <v>-0.0025</v>
      </c>
      <c r="J1706" s="473" t="s">
        <v>2057</v>
      </c>
      <c r="K1706" s="406">
        <v>85.64</v>
      </c>
      <c r="L1706" s="474">
        <v>85.36</v>
      </c>
      <c r="M1706" s="474">
        <v>86.27</v>
      </c>
      <c r="N1706" s="474">
        <v>85.09</v>
      </c>
      <c r="O1706" s="474" t="s">
        <v>4224</v>
      </c>
      <c r="P1706" s="475">
        <v>0.0054</v>
      </c>
      <c r="Q1706" s="56"/>
    </row>
    <row r="1707" ht="15.75" customHeight="1">
      <c r="A1707" s="403" t="s">
        <v>2058</v>
      </c>
      <c r="B1707" s="404">
        <v>4693.7</v>
      </c>
      <c r="C1707" s="470">
        <v>4693.7</v>
      </c>
      <c r="D1707" s="470">
        <v>4693.7</v>
      </c>
      <c r="E1707" s="470">
        <v>4693.7</v>
      </c>
      <c r="F1707" s="471"/>
      <c r="G1707" s="472">
        <v>1.0E-4</v>
      </c>
      <c r="J1707" s="473" t="s">
        <v>2058</v>
      </c>
      <c r="K1707" s="406">
        <v>85.18</v>
      </c>
      <c r="L1707" s="474">
        <v>85.09</v>
      </c>
      <c r="M1707" s="474">
        <v>85.55</v>
      </c>
      <c r="N1707" s="474">
        <v>84.27</v>
      </c>
      <c r="O1707" s="474" t="s">
        <v>4225</v>
      </c>
      <c r="P1707" s="475">
        <v>0.0053</v>
      </c>
      <c r="Q1707" s="56"/>
    </row>
    <row r="1708" ht="15.75" customHeight="1">
      <c r="A1708" s="403" t="s">
        <v>2059</v>
      </c>
      <c r="B1708" s="404">
        <v>4693.0</v>
      </c>
      <c r="C1708" s="470">
        <v>4693.0</v>
      </c>
      <c r="D1708" s="470">
        <v>4693.0</v>
      </c>
      <c r="E1708" s="470">
        <v>4693.0</v>
      </c>
      <c r="F1708" s="471"/>
      <c r="G1708" s="472">
        <v>1.0E-4</v>
      </c>
      <c r="J1708" s="473" t="s">
        <v>2059</v>
      </c>
      <c r="K1708" s="406">
        <v>84.73</v>
      </c>
      <c r="L1708" s="474">
        <v>84.91</v>
      </c>
      <c r="M1708" s="474">
        <v>85.36</v>
      </c>
      <c r="N1708" s="474">
        <v>83.73</v>
      </c>
      <c r="O1708" s="474" t="s">
        <v>4226</v>
      </c>
      <c r="P1708" s="475">
        <v>0.0055</v>
      </c>
      <c r="Q1708" s="56"/>
    </row>
    <row r="1709" ht="15.75" customHeight="1">
      <c r="A1709" s="403" t="s">
        <v>2060</v>
      </c>
      <c r="B1709" s="404">
        <v>4692.43</v>
      </c>
      <c r="C1709" s="470">
        <v>4692.43</v>
      </c>
      <c r="D1709" s="470">
        <v>4692.43</v>
      </c>
      <c r="E1709" s="470">
        <v>4692.43</v>
      </c>
      <c r="F1709" s="471"/>
      <c r="G1709" s="472">
        <v>-0.0021</v>
      </c>
      <c r="J1709" s="473" t="s">
        <v>2060</v>
      </c>
      <c r="K1709" s="406">
        <v>84.27</v>
      </c>
      <c r="L1709" s="474">
        <v>85.36</v>
      </c>
      <c r="M1709" s="474">
        <v>85.36</v>
      </c>
      <c r="N1709" s="474">
        <v>84.09</v>
      </c>
      <c r="O1709" s="474" t="s">
        <v>4227</v>
      </c>
      <c r="P1709" s="475">
        <v>-0.0033</v>
      </c>
      <c r="Q1709" s="56"/>
    </row>
    <row r="1710" ht="15.75" customHeight="1">
      <c r="A1710" s="403" t="s">
        <v>2061</v>
      </c>
      <c r="B1710" s="404">
        <v>4702.51</v>
      </c>
      <c r="C1710" s="470">
        <v>4702.51</v>
      </c>
      <c r="D1710" s="470">
        <v>4702.51</v>
      </c>
      <c r="E1710" s="470">
        <v>4702.51</v>
      </c>
      <c r="F1710" s="471"/>
      <c r="G1710" s="472">
        <v>-0.002</v>
      </c>
      <c r="J1710" s="473" t="s">
        <v>2061</v>
      </c>
      <c r="K1710" s="406">
        <v>84.55</v>
      </c>
      <c r="L1710" s="474">
        <v>84.82</v>
      </c>
      <c r="M1710" s="474">
        <v>85.45</v>
      </c>
      <c r="N1710" s="474">
        <v>81.82</v>
      </c>
      <c r="O1710" s="474" t="s">
        <v>4228</v>
      </c>
      <c r="P1710" s="475">
        <v>-0.0138</v>
      </c>
      <c r="Q1710" s="56"/>
    </row>
    <row r="1711" ht="15.75" customHeight="1">
      <c r="A1711" s="403" t="s">
        <v>2062</v>
      </c>
      <c r="B1711" s="404">
        <v>4711.85</v>
      </c>
      <c r="C1711" s="470">
        <v>4711.85</v>
      </c>
      <c r="D1711" s="470">
        <v>4711.85</v>
      </c>
      <c r="E1711" s="470">
        <v>4711.85</v>
      </c>
      <c r="F1711" s="471"/>
      <c r="G1711" s="472">
        <v>0.004</v>
      </c>
      <c r="J1711" s="473" t="s">
        <v>2062</v>
      </c>
      <c r="K1711" s="406">
        <v>85.73</v>
      </c>
      <c r="L1711" s="474">
        <v>85.36</v>
      </c>
      <c r="M1711" s="474">
        <v>86.36</v>
      </c>
      <c r="N1711" s="474">
        <v>84.55</v>
      </c>
      <c r="O1711" s="474" t="s">
        <v>4229</v>
      </c>
      <c r="P1711" s="475">
        <v>0.0184</v>
      </c>
      <c r="Q1711" s="56"/>
    </row>
    <row r="1712" ht="15.75" customHeight="1">
      <c r="A1712" s="403" t="s">
        <v>2063</v>
      </c>
      <c r="B1712" s="404">
        <v>4692.94</v>
      </c>
      <c r="C1712" s="470">
        <v>4692.94</v>
      </c>
      <c r="D1712" s="470">
        <v>4692.94</v>
      </c>
      <c r="E1712" s="470">
        <v>4692.94</v>
      </c>
      <c r="F1712" s="471"/>
      <c r="G1712" s="472">
        <v>-0.0035</v>
      </c>
      <c r="J1712" s="473" t="s">
        <v>2063</v>
      </c>
      <c r="K1712" s="406">
        <v>84.18</v>
      </c>
      <c r="L1712" s="474">
        <v>84.09</v>
      </c>
      <c r="M1712" s="474">
        <v>85.27</v>
      </c>
      <c r="N1712" s="474">
        <v>83.73</v>
      </c>
      <c r="O1712" s="474" t="s">
        <v>4230</v>
      </c>
      <c r="P1712" s="475">
        <v>0.0</v>
      </c>
      <c r="Q1712" s="56"/>
    </row>
    <row r="1713" ht="15.75" customHeight="1">
      <c r="A1713" s="403" t="s">
        <v>2064</v>
      </c>
      <c r="B1713" s="404">
        <v>4709.62</v>
      </c>
      <c r="C1713" s="470">
        <v>4709.62</v>
      </c>
      <c r="D1713" s="470">
        <v>4709.62</v>
      </c>
      <c r="E1713" s="470">
        <v>4709.62</v>
      </c>
      <c r="F1713" s="471"/>
      <c r="G1713" s="472">
        <v>0.0018</v>
      </c>
      <c r="J1713" s="473" t="s">
        <v>2064</v>
      </c>
      <c r="K1713" s="406">
        <v>84.18</v>
      </c>
      <c r="L1713" s="474">
        <v>85.45</v>
      </c>
      <c r="M1713" s="474">
        <v>85.91</v>
      </c>
      <c r="N1713" s="474">
        <v>84.09</v>
      </c>
      <c r="O1713" s="474" t="s">
        <v>4231</v>
      </c>
      <c r="P1713" s="475">
        <v>-0.0149</v>
      </c>
      <c r="Q1713" s="56"/>
    </row>
    <row r="1714" ht="15.75" customHeight="1">
      <c r="A1714" s="403" t="s">
        <v>2065</v>
      </c>
      <c r="B1714" s="404">
        <v>4701.31</v>
      </c>
      <c r="C1714" s="470">
        <v>4701.31</v>
      </c>
      <c r="D1714" s="470">
        <v>4701.31</v>
      </c>
      <c r="E1714" s="470">
        <v>4701.31</v>
      </c>
      <c r="F1714" s="471"/>
      <c r="G1714" s="472">
        <v>0.0026</v>
      </c>
      <c r="J1714" s="473" t="s">
        <v>2065</v>
      </c>
      <c r="K1714" s="406">
        <v>85.45</v>
      </c>
      <c r="L1714" s="474">
        <v>85.82</v>
      </c>
      <c r="M1714" s="474">
        <v>86.55</v>
      </c>
      <c r="N1714" s="474">
        <v>85.0</v>
      </c>
      <c r="O1714" s="474" t="s">
        <v>4232</v>
      </c>
      <c r="P1714" s="475">
        <v>-0.0105</v>
      </c>
      <c r="Q1714" s="56"/>
    </row>
    <row r="1715" ht="15.75" customHeight="1">
      <c r="A1715" s="403" t="s">
        <v>2066</v>
      </c>
      <c r="B1715" s="404">
        <v>4689.31</v>
      </c>
      <c r="C1715" s="470">
        <v>4689.31</v>
      </c>
      <c r="D1715" s="470">
        <v>4689.31</v>
      </c>
      <c r="E1715" s="470">
        <v>4689.31</v>
      </c>
      <c r="F1715" s="471"/>
      <c r="G1715" s="472">
        <v>-0.002</v>
      </c>
      <c r="J1715" s="473" t="s">
        <v>2066</v>
      </c>
      <c r="K1715" s="406">
        <v>86.36</v>
      </c>
      <c r="L1715" s="474">
        <v>87.27</v>
      </c>
      <c r="M1715" s="474">
        <v>87.91</v>
      </c>
      <c r="N1715" s="474">
        <v>86.09</v>
      </c>
      <c r="O1715" s="474" t="s">
        <v>4233</v>
      </c>
      <c r="P1715" s="475">
        <v>-0.0114</v>
      </c>
      <c r="Q1715" s="56"/>
    </row>
    <row r="1716" ht="15.75" customHeight="1">
      <c r="A1716" s="403" t="s">
        <v>2067</v>
      </c>
      <c r="B1716" s="404">
        <v>4698.63</v>
      </c>
      <c r="C1716" s="470">
        <v>4698.63</v>
      </c>
      <c r="D1716" s="470">
        <v>4698.63</v>
      </c>
      <c r="E1716" s="470">
        <v>4698.63</v>
      </c>
      <c r="F1716" s="471"/>
      <c r="G1716" s="472">
        <v>-0.0053</v>
      </c>
      <c r="J1716" s="473" t="s">
        <v>2067</v>
      </c>
      <c r="K1716" s="406">
        <v>87.36</v>
      </c>
      <c r="L1716" s="474">
        <v>95.0</v>
      </c>
      <c r="M1716" s="474">
        <v>95.0</v>
      </c>
      <c r="N1716" s="474">
        <v>85.91</v>
      </c>
      <c r="O1716" s="474" t="s">
        <v>4234</v>
      </c>
      <c r="P1716" s="475">
        <v>-0.0813</v>
      </c>
      <c r="Q1716" s="56"/>
    </row>
    <row r="1717" ht="15.75" customHeight="1">
      <c r="A1717" s="403" t="s">
        <v>2068</v>
      </c>
      <c r="B1717" s="404">
        <v>4723.72</v>
      </c>
      <c r="C1717" s="470">
        <v>4723.72</v>
      </c>
      <c r="D1717" s="470">
        <v>4723.72</v>
      </c>
      <c r="E1717" s="470">
        <v>4723.72</v>
      </c>
      <c r="F1717" s="471"/>
      <c r="G1717" s="472">
        <v>0.0021</v>
      </c>
      <c r="J1717" s="473" t="s">
        <v>2068</v>
      </c>
      <c r="K1717" s="406">
        <v>95.09</v>
      </c>
      <c r="L1717" s="474">
        <v>94.82</v>
      </c>
      <c r="M1717" s="474">
        <v>95.82</v>
      </c>
      <c r="N1717" s="474">
        <v>94.36</v>
      </c>
      <c r="O1717" s="474" t="s">
        <v>4235</v>
      </c>
      <c r="P1717" s="475">
        <v>0.0077</v>
      </c>
      <c r="Q1717" s="56"/>
    </row>
    <row r="1718" ht="15.75" customHeight="1">
      <c r="A1718" s="403" t="s">
        <v>2069</v>
      </c>
      <c r="B1718" s="404">
        <v>4714.05</v>
      </c>
      <c r="C1718" s="470">
        <v>4714.05</v>
      </c>
      <c r="D1718" s="470">
        <v>4714.05</v>
      </c>
      <c r="E1718" s="470">
        <v>4714.05</v>
      </c>
      <c r="F1718" s="471"/>
      <c r="G1718" s="472">
        <v>0.0011</v>
      </c>
      <c r="J1718" s="473" t="s">
        <v>2069</v>
      </c>
      <c r="K1718" s="406">
        <v>94.36</v>
      </c>
      <c r="L1718" s="474">
        <v>94.55</v>
      </c>
      <c r="M1718" s="474">
        <v>95.36</v>
      </c>
      <c r="N1718" s="474">
        <v>93.55</v>
      </c>
      <c r="O1718" s="474" t="s">
        <v>4236</v>
      </c>
      <c r="P1718" s="475">
        <v>-0.002</v>
      </c>
      <c r="Q1718" s="56"/>
    </row>
    <row r="1719" ht="15.75" customHeight="1">
      <c r="A1719" s="403" t="s">
        <v>2070</v>
      </c>
      <c r="B1719" s="404">
        <v>4708.78</v>
      </c>
      <c r="C1719" s="470">
        <v>4708.78</v>
      </c>
      <c r="D1719" s="470">
        <v>4708.78</v>
      </c>
      <c r="E1719" s="470">
        <v>4708.78</v>
      </c>
      <c r="F1719" s="471"/>
      <c r="G1719" s="472">
        <v>0.0038</v>
      </c>
      <c r="J1719" s="473" t="s">
        <v>2070</v>
      </c>
      <c r="K1719" s="406">
        <v>94.55</v>
      </c>
      <c r="L1719" s="474">
        <v>95.45</v>
      </c>
      <c r="M1719" s="474">
        <v>95.82</v>
      </c>
      <c r="N1719" s="474">
        <v>93.55</v>
      </c>
      <c r="O1719" s="474" t="s">
        <v>3051</v>
      </c>
      <c r="P1719" s="475">
        <v>-0.0066</v>
      </c>
      <c r="Q1719" s="56"/>
    </row>
    <row r="1720" ht="15.75" customHeight="1">
      <c r="A1720" s="403" t="s">
        <v>2071</v>
      </c>
      <c r="B1720" s="404">
        <v>4691.13</v>
      </c>
      <c r="C1720" s="470">
        <v>4691.13</v>
      </c>
      <c r="D1720" s="470">
        <v>4691.13</v>
      </c>
      <c r="E1720" s="470">
        <v>4691.13</v>
      </c>
      <c r="F1720" s="471"/>
      <c r="G1720" s="472">
        <v>0.0</v>
      </c>
      <c r="J1720" s="473" t="s">
        <v>2071</v>
      </c>
      <c r="K1720" s="406">
        <v>95.18</v>
      </c>
      <c r="L1720" s="474">
        <v>95.18</v>
      </c>
      <c r="M1720" s="474">
        <v>97.27</v>
      </c>
      <c r="N1720" s="474">
        <v>94.45</v>
      </c>
      <c r="O1720" s="474" t="s">
        <v>4237</v>
      </c>
      <c r="P1720" s="475">
        <v>0.0048</v>
      </c>
      <c r="Q1720" s="56"/>
    </row>
    <row r="1721" ht="15.75" customHeight="1">
      <c r="A1721" s="403" t="s">
        <v>2072</v>
      </c>
      <c r="B1721" s="404">
        <v>4690.93</v>
      </c>
      <c r="C1721" s="470">
        <v>4690.93</v>
      </c>
      <c r="D1721" s="470">
        <v>4690.93</v>
      </c>
      <c r="E1721" s="470">
        <v>4690.93</v>
      </c>
      <c r="F1721" s="471"/>
      <c r="G1721" s="472">
        <v>-9.0E-4</v>
      </c>
      <c r="J1721" s="473" t="s">
        <v>2072</v>
      </c>
      <c r="K1721" s="406">
        <v>94.73</v>
      </c>
      <c r="L1721" s="474">
        <v>91.55</v>
      </c>
      <c r="M1721" s="474">
        <v>95.27</v>
      </c>
      <c r="N1721" s="474">
        <v>91.0</v>
      </c>
      <c r="O1721" s="474" t="s">
        <v>3290</v>
      </c>
      <c r="P1721" s="475">
        <v>0.041</v>
      </c>
      <c r="Q1721" s="56"/>
    </row>
    <row r="1722" ht="15.75" customHeight="1">
      <c r="A1722" s="403" t="s">
        <v>2073</v>
      </c>
      <c r="B1722" s="404">
        <v>4695.18</v>
      </c>
      <c r="C1722" s="470">
        <v>4695.18</v>
      </c>
      <c r="D1722" s="470">
        <v>4695.18</v>
      </c>
      <c r="E1722" s="470">
        <v>4695.18</v>
      </c>
      <c r="F1722" s="471"/>
      <c r="G1722" s="472">
        <v>0.001</v>
      </c>
      <c r="J1722" s="473" t="s">
        <v>2073</v>
      </c>
      <c r="K1722" s="406">
        <v>91.0</v>
      </c>
      <c r="L1722" s="474">
        <v>91.36</v>
      </c>
      <c r="M1722" s="474">
        <v>91.82</v>
      </c>
      <c r="N1722" s="474">
        <v>90.55</v>
      </c>
      <c r="O1722" s="474" t="s">
        <v>4238</v>
      </c>
      <c r="P1722" s="475">
        <v>0.001</v>
      </c>
      <c r="Q1722" s="56"/>
    </row>
    <row r="1723" ht="15.75" customHeight="1">
      <c r="A1723" s="403" t="s">
        <v>2074</v>
      </c>
      <c r="B1723" s="404">
        <v>4690.63</v>
      </c>
      <c r="C1723" s="470">
        <v>4690.63</v>
      </c>
      <c r="D1723" s="470">
        <v>4690.63</v>
      </c>
      <c r="E1723" s="470">
        <v>4690.63</v>
      </c>
      <c r="F1723" s="471"/>
      <c r="G1723" s="472">
        <v>0.0028</v>
      </c>
      <c r="J1723" s="473" t="s">
        <v>2074</v>
      </c>
      <c r="K1723" s="406">
        <v>90.91</v>
      </c>
      <c r="L1723" s="474">
        <v>90.91</v>
      </c>
      <c r="M1723" s="474">
        <v>91.27</v>
      </c>
      <c r="N1723" s="474">
        <v>90.27</v>
      </c>
      <c r="O1723" s="474" t="s">
        <v>4239</v>
      </c>
      <c r="P1723" s="475">
        <v>0.0061</v>
      </c>
      <c r="Q1723" s="56"/>
    </row>
    <row r="1724" ht="15.75" customHeight="1">
      <c r="A1724" s="403" t="s">
        <v>2075</v>
      </c>
      <c r="B1724" s="404">
        <v>4677.68</v>
      </c>
      <c r="C1724" s="470">
        <v>4677.68</v>
      </c>
      <c r="D1724" s="470">
        <v>4677.68</v>
      </c>
      <c r="E1724" s="470">
        <v>4677.68</v>
      </c>
      <c r="F1724" s="471"/>
      <c r="G1724" s="472">
        <v>-0.0013</v>
      </c>
      <c r="J1724" s="473" t="s">
        <v>2075</v>
      </c>
      <c r="K1724" s="406">
        <v>90.36</v>
      </c>
      <c r="L1724" s="474">
        <v>91.27</v>
      </c>
      <c r="M1724" s="474">
        <v>91.27</v>
      </c>
      <c r="N1724" s="474">
        <v>90.0</v>
      </c>
      <c r="O1724" s="474" t="s">
        <v>4240</v>
      </c>
      <c r="P1724" s="475">
        <v>-0.0051</v>
      </c>
      <c r="Q1724" s="56"/>
    </row>
    <row r="1725" ht="15.75" customHeight="1">
      <c r="A1725" s="403" t="s">
        <v>2076</v>
      </c>
      <c r="B1725" s="404">
        <v>4683.99</v>
      </c>
      <c r="C1725" s="470">
        <v>4683.99</v>
      </c>
      <c r="D1725" s="470">
        <v>4683.99</v>
      </c>
      <c r="E1725" s="470">
        <v>4683.99</v>
      </c>
      <c r="F1725" s="471"/>
      <c r="G1725" s="472">
        <v>0.0023</v>
      </c>
      <c r="J1725" s="473" t="s">
        <v>2076</v>
      </c>
      <c r="K1725" s="406">
        <v>90.82</v>
      </c>
      <c r="L1725" s="474">
        <v>91.55</v>
      </c>
      <c r="M1725" s="474">
        <v>91.64</v>
      </c>
      <c r="N1725" s="474">
        <v>90.45</v>
      </c>
      <c r="O1725" s="474" t="s">
        <v>4241</v>
      </c>
      <c r="P1725" s="475">
        <v>-0.0049</v>
      </c>
      <c r="Q1725" s="56"/>
    </row>
    <row r="1726" ht="15.75" customHeight="1">
      <c r="A1726" s="403" t="s">
        <v>2077</v>
      </c>
      <c r="B1726" s="404">
        <v>4673.43</v>
      </c>
      <c r="C1726" s="470">
        <v>4673.43</v>
      </c>
      <c r="D1726" s="470">
        <v>4673.43</v>
      </c>
      <c r="E1726" s="470">
        <v>4673.43</v>
      </c>
      <c r="F1726" s="471"/>
      <c r="G1726" s="472">
        <v>-0.0015</v>
      </c>
      <c r="J1726" s="473" t="s">
        <v>2077</v>
      </c>
      <c r="K1726" s="406">
        <v>91.27</v>
      </c>
      <c r="L1726" s="474">
        <v>92.55</v>
      </c>
      <c r="M1726" s="474">
        <v>92.55</v>
      </c>
      <c r="N1726" s="474">
        <v>90.36</v>
      </c>
      <c r="O1726" s="474" t="s">
        <v>4242</v>
      </c>
      <c r="P1726" s="475">
        <v>-0.005</v>
      </c>
      <c r="Q1726" s="56"/>
    </row>
    <row r="1727" ht="15.75" customHeight="1">
      <c r="A1727" s="403" t="s">
        <v>2078</v>
      </c>
      <c r="B1727" s="404">
        <v>4680.31</v>
      </c>
      <c r="C1727" s="470">
        <v>4665.35</v>
      </c>
      <c r="D1727" s="470">
        <v>4689.9</v>
      </c>
      <c r="E1727" s="470">
        <v>4665.35</v>
      </c>
      <c r="F1727" s="471"/>
      <c r="G1727" s="472">
        <v>0.0032</v>
      </c>
      <c r="J1727" s="473" t="s">
        <v>2078</v>
      </c>
      <c r="K1727" s="406">
        <v>91.73</v>
      </c>
      <c r="L1727" s="474">
        <v>91.45</v>
      </c>
      <c r="M1727" s="474">
        <v>92.09</v>
      </c>
      <c r="N1727" s="474">
        <v>91.45</v>
      </c>
      <c r="O1727" s="474" t="s">
        <v>4243</v>
      </c>
      <c r="P1727" s="475">
        <v>0.0031</v>
      </c>
      <c r="Q1727" s="56"/>
    </row>
    <row r="1728" ht="15.75" customHeight="1">
      <c r="A1728" s="403" t="s">
        <v>2079</v>
      </c>
      <c r="B1728" s="404">
        <v>4665.35</v>
      </c>
      <c r="C1728" s="470">
        <v>4665.35</v>
      </c>
      <c r="D1728" s="470">
        <v>4665.35</v>
      </c>
      <c r="E1728" s="470">
        <v>4665.35</v>
      </c>
      <c r="F1728" s="471"/>
      <c r="G1728" s="472">
        <v>0.0011</v>
      </c>
      <c r="J1728" s="473" t="s">
        <v>2079</v>
      </c>
      <c r="K1728" s="406">
        <v>91.45</v>
      </c>
      <c r="L1728" s="474">
        <v>92.36</v>
      </c>
      <c r="M1728" s="474">
        <v>92.36</v>
      </c>
      <c r="N1728" s="474">
        <v>90.73</v>
      </c>
      <c r="O1728" s="474" t="s">
        <v>4244</v>
      </c>
      <c r="P1728" s="475">
        <v>-0.0119</v>
      </c>
      <c r="Q1728" s="56"/>
    </row>
    <row r="1729" ht="15.75" customHeight="1">
      <c r="A1729" s="403" t="s">
        <v>2080</v>
      </c>
      <c r="B1729" s="404">
        <v>4660.14</v>
      </c>
      <c r="C1729" s="470">
        <v>4660.14</v>
      </c>
      <c r="D1729" s="470">
        <v>4660.14</v>
      </c>
      <c r="E1729" s="470">
        <v>4660.14</v>
      </c>
      <c r="F1729" s="471"/>
      <c r="G1729" s="472">
        <v>0.0045</v>
      </c>
      <c r="J1729" s="473" t="s">
        <v>2080</v>
      </c>
      <c r="K1729" s="406">
        <v>92.55</v>
      </c>
      <c r="L1729" s="474">
        <v>92.0</v>
      </c>
      <c r="M1729" s="474">
        <v>92.91</v>
      </c>
      <c r="N1729" s="474">
        <v>91.91</v>
      </c>
      <c r="O1729" s="474" t="s">
        <v>4245</v>
      </c>
      <c r="P1729" s="475">
        <v>0.007</v>
      </c>
      <c r="Q1729" s="56"/>
    </row>
    <row r="1730" ht="15.75" customHeight="1">
      <c r="A1730" s="403" t="s">
        <v>2081</v>
      </c>
      <c r="B1730" s="404">
        <v>4639.13</v>
      </c>
      <c r="C1730" s="470">
        <v>4639.13</v>
      </c>
      <c r="D1730" s="470">
        <v>4639.13</v>
      </c>
      <c r="E1730" s="470">
        <v>4639.13</v>
      </c>
      <c r="F1730" s="471"/>
      <c r="G1730" s="472">
        <v>0.0028</v>
      </c>
      <c r="J1730" s="473" t="s">
        <v>2081</v>
      </c>
      <c r="K1730" s="406">
        <v>91.91</v>
      </c>
      <c r="L1730" s="474">
        <v>92.09</v>
      </c>
      <c r="M1730" s="474">
        <v>92.45</v>
      </c>
      <c r="N1730" s="474">
        <v>91.64</v>
      </c>
      <c r="O1730" s="474" t="s">
        <v>4246</v>
      </c>
      <c r="P1730" s="475">
        <v>0.0</v>
      </c>
      <c r="Q1730" s="56"/>
    </row>
    <row r="1731" ht="15.75" customHeight="1">
      <c r="A1731" s="403" t="s">
        <v>2082</v>
      </c>
      <c r="B1731" s="404">
        <v>4626.17</v>
      </c>
      <c r="C1731" s="470">
        <v>4626.17</v>
      </c>
      <c r="D1731" s="470">
        <v>4626.17</v>
      </c>
      <c r="E1731" s="470">
        <v>4626.17</v>
      </c>
      <c r="F1731" s="471"/>
      <c r="G1731" s="472">
        <v>5.0E-4</v>
      </c>
      <c r="J1731" s="473" t="s">
        <v>2082</v>
      </c>
      <c r="K1731" s="406">
        <v>91.91</v>
      </c>
      <c r="L1731" s="474">
        <v>92.73</v>
      </c>
      <c r="M1731" s="474">
        <v>93.27</v>
      </c>
      <c r="N1731" s="474">
        <v>91.64</v>
      </c>
      <c r="O1731" s="474" t="s">
        <v>4247</v>
      </c>
      <c r="P1731" s="475">
        <v>-0.0058</v>
      </c>
      <c r="Q1731" s="56"/>
    </row>
    <row r="1732" ht="15.75" customHeight="1">
      <c r="A1732" s="403" t="s">
        <v>2083</v>
      </c>
      <c r="B1732" s="404">
        <v>4623.98</v>
      </c>
      <c r="C1732" s="470">
        <v>4623.98</v>
      </c>
      <c r="D1732" s="470">
        <v>4623.98</v>
      </c>
      <c r="E1732" s="470">
        <v>4623.98</v>
      </c>
      <c r="F1732" s="471"/>
      <c r="G1732" s="472">
        <v>0.005</v>
      </c>
      <c r="J1732" s="473" t="s">
        <v>2083</v>
      </c>
      <c r="K1732" s="406">
        <v>92.45</v>
      </c>
      <c r="L1732" s="474">
        <v>93.36</v>
      </c>
      <c r="M1732" s="474">
        <v>93.55</v>
      </c>
      <c r="N1732" s="474">
        <v>92.09</v>
      </c>
      <c r="O1732" s="474" t="s">
        <v>4248</v>
      </c>
      <c r="P1732" s="475">
        <v>-0.004</v>
      </c>
      <c r="Q1732" s="56"/>
    </row>
    <row r="1733" ht="15.75" customHeight="1">
      <c r="A1733" s="403" t="s">
        <v>2084</v>
      </c>
      <c r="B1733" s="404">
        <v>4601.08</v>
      </c>
      <c r="C1733" s="470">
        <v>4601.08</v>
      </c>
      <c r="D1733" s="470">
        <v>4601.08</v>
      </c>
      <c r="E1733" s="470">
        <v>4601.08</v>
      </c>
      <c r="F1733" s="471"/>
      <c r="G1733" s="472">
        <v>0.0014</v>
      </c>
      <c r="J1733" s="473" t="s">
        <v>2084</v>
      </c>
      <c r="K1733" s="406">
        <v>92.82</v>
      </c>
      <c r="L1733" s="474">
        <v>92.73</v>
      </c>
      <c r="M1733" s="474">
        <v>93.64</v>
      </c>
      <c r="N1733" s="474">
        <v>91.82</v>
      </c>
      <c r="O1733" s="474" t="s">
        <v>4249</v>
      </c>
      <c r="P1733" s="475">
        <v>0.0029</v>
      </c>
      <c r="Q1733" s="56"/>
    </row>
    <row r="1734" ht="15.75" customHeight="1">
      <c r="A1734" s="403" t="s">
        <v>2085</v>
      </c>
      <c r="B1734" s="404">
        <v>4594.67</v>
      </c>
      <c r="C1734" s="470">
        <v>4594.67</v>
      </c>
      <c r="D1734" s="470">
        <v>4594.67</v>
      </c>
      <c r="E1734" s="470">
        <v>4594.67</v>
      </c>
      <c r="F1734" s="471"/>
      <c r="G1734" s="472">
        <v>0.0058</v>
      </c>
      <c r="J1734" s="473" t="s">
        <v>2085</v>
      </c>
      <c r="K1734" s="406">
        <v>92.55</v>
      </c>
      <c r="L1734" s="474">
        <v>92.27</v>
      </c>
      <c r="M1734" s="474">
        <v>93.0</v>
      </c>
      <c r="N1734" s="474">
        <v>91.45</v>
      </c>
      <c r="O1734" s="474" t="s">
        <v>4250</v>
      </c>
      <c r="P1734" s="475">
        <v>0.015</v>
      </c>
      <c r="Q1734" s="56"/>
    </row>
    <row r="1735" ht="15.75" customHeight="1">
      <c r="A1735" s="403" t="s">
        <v>2086</v>
      </c>
      <c r="B1735" s="404">
        <v>4568.35</v>
      </c>
      <c r="C1735" s="470">
        <v>4568.35</v>
      </c>
      <c r="D1735" s="470">
        <v>4568.35</v>
      </c>
      <c r="E1735" s="470">
        <v>4568.35</v>
      </c>
      <c r="F1735" s="471"/>
      <c r="G1735" s="472">
        <v>0.001</v>
      </c>
      <c r="J1735" s="473" t="s">
        <v>2086</v>
      </c>
      <c r="K1735" s="406">
        <v>91.18</v>
      </c>
      <c r="L1735" s="474">
        <v>91.45</v>
      </c>
      <c r="M1735" s="474">
        <v>92.55</v>
      </c>
      <c r="N1735" s="474">
        <v>90.64</v>
      </c>
      <c r="O1735" s="474" t="s">
        <v>4251</v>
      </c>
      <c r="P1735" s="475">
        <v>-0.0079</v>
      </c>
      <c r="Q1735" s="56"/>
    </row>
    <row r="1736" ht="15.75" customHeight="1">
      <c r="A1736" s="403" t="s">
        <v>2087</v>
      </c>
      <c r="B1736" s="404">
        <v>4563.69</v>
      </c>
      <c r="C1736" s="470">
        <v>4563.69</v>
      </c>
      <c r="D1736" s="470">
        <v>4563.69</v>
      </c>
      <c r="E1736" s="470">
        <v>4563.69</v>
      </c>
      <c r="F1736" s="471"/>
      <c r="G1736" s="472">
        <v>0.0014</v>
      </c>
      <c r="J1736" s="473" t="s">
        <v>2087</v>
      </c>
      <c r="K1736" s="406">
        <v>91.91</v>
      </c>
      <c r="L1736" s="474">
        <v>93.36</v>
      </c>
      <c r="M1736" s="474">
        <v>93.36</v>
      </c>
      <c r="N1736" s="474">
        <v>91.0</v>
      </c>
      <c r="O1736" s="474" t="s">
        <v>4252</v>
      </c>
      <c r="P1736" s="475">
        <v>-0.0127</v>
      </c>
      <c r="Q1736" s="56"/>
    </row>
    <row r="1737" ht="15.75" customHeight="1">
      <c r="A1737" s="403" t="s">
        <v>2088</v>
      </c>
      <c r="B1737" s="404">
        <v>4557.43</v>
      </c>
      <c r="C1737" s="470">
        <v>4557.43</v>
      </c>
      <c r="D1737" s="470">
        <v>4557.43</v>
      </c>
      <c r="E1737" s="470">
        <v>4557.43</v>
      </c>
      <c r="F1737" s="471"/>
      <c r="G1737" s="472">
        <v>0.0018</v>
      </c>
      <c r="J1737" s="473" t="s">
        <v>2088</v>
      </c>
      <c r="K1737" s="406">
        <v>93.09</v>
      </c>
      <c r="L1737" s="474">
        <v>93.0</v>
      </c>
      <c r="M1737" s="474">
        <v>94.18</v>
      </c>
      <c r="N1737" s="474">
        <v>92.73</v>
      </c>
      <c r="O1737" s="474" t="s">
        <v>4253</v>
      </c>
      <c r="P1737" s="475">
        <v>0.0058</v>
      </c>
      <c r="Q1737" s="56"/>
    </row>
    <row r="1738" ht="15.75" customHeight="1">
      <c r="A1738" s="403" t="s">
        <v>2089</v>
      </c>
      <c r="B1738" s="404">
        <v>4549.04</v>
      </c>
      <c r="C1738" s="470">
        <v>4549.04</v>
      </c>
      <c r="D1738" s="470">
        <v>4549.04</v>
      </c>
      <c r="E1738" s="470">
        <v>4549.04</v>
      </c>
      <c r="F1738" s="471"/>
      <c r="G1738" s="472">
        <v>0.005</v>
      </c>
      <c r="J1738" s="473" t="s">
        <v>2089</v>
      </c>
      <c r="K1738" s="406">
        <v>92.55</v>
      </c>
      <c r="L1738" s="474">
        <v>91.82</v>
      </c>
      <c r="M1738" s="474">
        <v>92.73</v>
      </c>
      <c r="N1738" s="474">
        <v>90.91</v>
      </c>
      <c r="O1738" s="474" t="s">
        <v>4254</v>
      </c>
      <c r="P1738" s="475">
        <v>0.016</v>
      </c>
      <c r="Q1738" s="56"/>
    </row>
    <row r="1739" ht="15.75" customHeight="1">
      <c r="A1739" s="403" t="s">
        <v>2090</v>
      </c>
      <c r="B1739" s="404">
        <v>4526.57</v>
      </c>
      <c r="C1739" s="470">
        <v>4526.57</v>
      </c>
      <c r="D1739" s="470">
        <v>4526.57</v>
      </c>
      <c r="E1739" s="470">
        <v>4526.57</v>
      </c>
      <c r="F1739" s="471"/>
      <c r="G1739" s="472">
        <v>6.0E-4</v>
      </c>
      <c r="J1739" s="473" t="s">
        <v>2090</v>
      </c>
      <c r="K1739" s="406">
        <v>91.09</v>
      </c>
      <c r="L1739" s="474">
        <v>92.0</v>
      </c>
      <c r="M1739" s="474">
        <v>92.0</v>
      </c>
      <c r="N1739" s="474">
        <v>90.55</v>
      </c>
      <c r="O1739" s="474" t="s">
        <v>4255</v>
      </c>
      <c r="P1739" s="475">
        <v>-0.003</v>
      </c>
      <c r="Q1739" s="56"/>
    </row>
    <row r="1740" ht="15.75" customHeight="1">
      <c r="A1740" s="403" t="s">
        <v>2091</v>
      </c>
      <c r="B1740" s="404">
        <v>4523.65</v>
      </c>
      <c r="C1740" s="470">
        <v>4523.65</v>
      </c>
      <c r="D1740" s="470">
        <v>4523.65</v>
      </c>
      <c r="E1740" s="470">
        <v>4523.65</v>
      </c>
      <c r="F1740" s="471"/>
      <c r="G1740" s="472">
        <v>-0.0023</v>
      </c>
      <c r="J1740" s="473" t="s">
        <v>2091</v>
      </c>
      <c r="K1740" s="406">
        <v>91.36</v>
      </c>
      <c r="L1740" s="474">
        <v>91.09</v>
      </c>
      <c r="M1740" s="474">
        <v>92.0</v>
      </c>
      <c r="N1740" s="474">
        <v>91.0</v>
      </c>
      <c r="O1740" s="474" t="s">
        <v>4256</v>
      </c>
      <c r="P1740" s="475">
        <v>0.004</v>
      </c>
      <c r="Q1740" s="56"/>
    </row>
    <row r="1741" ht="15.75" customHeight="1">
      <c r="A1741" s="403" t="s">
        <v>2092</v>
      </c>
      <c r="B1741" s="404">
        <v>4534.04</v>
      </c>
      <c r="C1741" s="470">
        <v>4534.04</v>
      </c>
      <c r="D1741" s="470">
        <v>4534.04</v>
      </c>
      <c r="E1741" s="470">
        <v>4534.04</v>
      </c>
      <c r="F1741" s="471"/>
      <c r="G1741" s="472">
        <v>-1.0E-4</v>
      </c>
      <c r="J1741" s="473" t="s">
        <v>2092</v>
      </c>
      <c r="K1741" s="406">
        <v>91.0</v>
      </c>
      <c r="L1741" s="474">
        <v>90.18</v>
      </c>
      <c r="M1741" s="474">
        <v>91.36</v>
      </c>
      <c r="N1741" s="474">
        <v>89.55</v>
      </c>
      <c r="O1741" s="474" t="s">
        <v>4257</v>
      </c>
      <c r="P1741" s="475">
        <v>0.0091</v>
      </c>
      <c r="Q1741" s="56"/>
    </row>
    <row r="1742" ht="15.75" customHeight="1">
      <c r="A1742" s="403" t="s">
        <v>2093</v>
      </c>
      <c r="B1742" s="404">
        <v>4534.55</v>
      </c>
      <c r="C1742" s="470">
        <v>4534.55</v>
      </c>
      <c r="D1742" s="470">
        <v>4534.55</v>
      </c>
      <c r="E1742" s="470">
        <v>4534.55</v>
      </c>
      <c r="F1742" s="471"/>
      <c r="G1742" s="472">
        <v>-0.0043</v>
      </c>
      <c r="J1742" s="473" t="s">
        <v>2093</v>
      </c>
      <c r="K1742" s="406">
        <v>90.18</v>
      </c>
      <c r="L1742" s="474">
        <v>92.0</v>
      </c>
      <c r="M1742" s="474">
        <v>92.64</v>
      </c>
      <c r="N1742" s="474">
        <v>90.0</v>
      </c>
      <c r="O1742" s="474" t="s">
        <v>4258</v>
      </c>
      <c r="P1742" s="475">
        <v>-0.0188</v>
      </c>
      <c r="Q1742" s="56"/>
    </row>
    <row r="1743" ht="15.75" customHeight="1">
      <c r="A1743" s="403" t="s">
        <v>2094</v>
      </c>
      <c r="B1743" s="404">
        <v>4554.27</v>
      </c>
      <c r="C1743" s="470">
        <v>4554.27</v>
      </c>
      <c r="D1743" s="470">
        <v>4554.27</v>
      </c>
      <c r="E1743" s="470">
        <v>4554.27</v>
      </c>
      <c r="F1743" s="471"/>
      <c r="G1743" s="472">
        <v>-0.0021</v>
      </c>
      <c r="J1743" s="473" t="s">
        <v>2094</v>
      </c>
      <c r="K1743" s="406">
        <v>91.91</v>
      </c>
      <c r="L1743" s="474">
        <v>93.27</v>
      </c>
      <c r="M1743" s="474">
        <v>93.73</v>
      </c>
      <c r="N1743" s="474">
        <v>91.09</v>
      </c>
      <c r="O1743" s="474" t="s">
        <v>4259</v>
      </c>
      <c r="P1743" s="475">
        <v>-0.0146</v>
      </c>
      <c r="Q1743" s="56"/>
    </row>
    <row r="1744" ht="15.75" customHeight="1">
      <c r="A1744" s="403" t="s">
        <v>2095</v>
      </c>
      <c r="B1744" s="404">
        <v>4563.68</v>
      </c>
      <c r="C1744" s="470">
        <v>4563.68</v>
      </c>
      <c r="D1744" s="470">
        <v>4563.68</v>
      </c>
      <c r="E1744" s="470">
        <v>4563.68</v>
      </c>
      <c r="F1744" s="471"/>
      <c r="G1744" s="472">
        <v>-0.0031</v>
      </c>
      <c r="J1744" s="473" t="s">
        <v>2095</v>
      </c>
      <c r="K1744" s="406">
        <v>93.27</v>
      </c>
      <c r="L1744" s="474">
        <v>94.55</v>
      </c>
      <c r="M1744" s="474">
        <v>95.18</v>
      </c>
      <c r="N1744" s="474">
        <v>93.0</v>
      </c>
      <c r="O1744" s="474" t="s">
        <v>4260</v>
      </c>
      <c r="P1744" s="475">
        <v>-0.0097</v>
      </c>
      <c r="Q1744" s="56"/>
    </row>
    <row r="1745" ht="15.75" customHeight="1">
      <c r="A1745" s="403" t="s">
        <v>2096</v>
      </c>
      <c r="B1745" s="404">
        <v>4577.84</v>
      </c>
      <c r="C1745" s="470">
        <v>4577.84</v>
      </c>
      <c r="D1745" s="470">
        <v>4577.84</v>
      </c>
      <c r="E1745" s="470">
        <v>4577.84</v>
      </c>
      <c r="F1745" s="471"/>
      <c r="G1745" s="472">
        <v>-3.0E-4</v>
      </c>
      <c r="J1745" s="473" t="s">
        <v>2096</v>
      </c>
      <c r="K1745" s="406">
        <v>94.18</v>
      </c>
      <c r="L1745" s="474">
        <v>93.45</v>
      </c>
      <c r="M1745" s="474">
        <v>94.73</v>
      </c>
      <c r="N1745" s="474">
        <v>93.27</v>
      </c>
      <c r="O1745" s="474" t="s">
        <v>4261</v>
      </c>
      <c r="P1745" s="475">
        <v>0.0147</v>
      </c>
      <c r="Q1745" s="56"/>
    </row>
    <row r="1746" ht="15.75" customHeight="1">
      <c r="A1746" s="403" t="s">
        <v>2097</v>
      </c>
      <c r="B1746" s="404">
        <v>4579.03</v>
      </c>
      <c r="C1746" s="470">
        <v>4579.03</v>
      </c>
      <c r="D1746" s="470">
        <v>4579.03</v>
      </c>
      <c r="E1746" s="470">
        <v>4579.03</v>
      </c>
      <c r="F1746" s="471"/>
      <c r="G1746" s="472">
        <v>-0.0013</v>
      </c>
      <c r="J1746" s="473" t="s">
        <v>2097</v>
      </c>
      <c r="K1746" s="406">
        <v>92.82</v>
      </c>
      <c r="L1746" s="474">
        <v>92.27</v>
      </c>
      <c r="M1746" s="474">
        <v>93.55</v>
      </c>
      <c r="N1746" s="474">
        <v>92.27</v>
      </c>
      <c r="O1746" s="474" t="s">
        <v>4262</v>
      </c>
      <c r="P1746" s="475">
        <v>0.0079</v>
      </c>
      <c r="Q1746" s="56"/>
    </row>
    <row r="1747" ht="15.75" customHeight="1">
      <c r="A1747" s="403" t="s">
        <v>2098</v>
      </c>
      <c r="B1747" s="404">
        <v>4585.08</v>
      </c>
      <c r="C1747" s="470">
        <v>4585.08</v>
      </c>
      <c r="D1747" s="470">
        <v>4585.08</v>
      </c>
      <c r="E1747" s="470">
        <v>4585.08</v>
      </c>
      <c r="F1747" s="471"/>
      <c r="G1747" s="472">
        <v>-0.0022</v>
      </c>
      <c r="J1747" s="473" t="s">
        <v>2098</v>
      </c>
      <c r="K1747" s="406">
        <v>92.09</v>
      </c>
      <c r="L1747" s="474">
        <v>91.82</v>
      </c>
      <c r="M1747" s="474">
        <v>92.27</v>
      </c>
      <c r="N1747" s="474">
        <v>90.91</v>
      </c>
      <c r="O1747" s="474" t="s">
        <v>4263</v>
      </c>
      <c r="P1747" s="475">
        <v>0.007</v>
      </c>
      <c r="Q1747" s="56"/>
    </row>
    <row r="1748" ht="15.75" customHeight="1">
      <c r="A1748" s="403" t="s">
        <v>2099</v>
      </c>
      <c r="B1748" s="404">
        <v>4595.23</v>
      </c>
      <c r="C1748" s="470">
        <v>4595.23</v>
      </c>
      <c r="D1748" s="470">
        <v>4595.23</v>
      </c>
      <c r="E1748" s="470">
        <v>4595.23</v>
      </c>
      <c r="F1748" s="471"/>
      <c r="G1748" s="472">
        <v>0.002</v>
      </c>
      <c r="J1748" s="473" t="s">
        <v>2099</v>
      </c>
      <c r="K1748" s="406">
        <v>91.45</v>
      </c>
      <c r="L1748" s="474">
        <v>92.45</v>
      </c>
      <c r="M1748" s="474">
        <v>92.82</v>
      </c>
      <c r="N1748" s="474">
        <v>91.18</v>
      </c>
      <c r="O1748" s="474" t="s">
        <v>4264</v>
      </c>
      <c r="P1748" s="475">
        <v>-0.0108</v>
      </c>
      <c r="Q1748" s="56"/>
    </row>
    <row r="1749" ht="15.75" customHeight="1">
      <c r="A1749" s="403" t="s">
        <v>2100</v>
      </c>
      <c r="B1749" s="404">
        <v>4586.25</v>
      </c>
      <c r="C1749" s="470">
        <v>4586.25</v>
      </c>
      <c r="D1749" s="470">
        <v>4586.25</v>
      </c>
      <c r="E1749" s="470">
        <v>4586.25</v>
      </c>
      <c r="F1749" s="471"/>
      <c r="G1749" s="472">
        <v>0.002</v>
      </c>
      <c r="J1749" s="473" t="s">
        <v>2100</v>
      </c>
      <c r="K1749" s="406">
        <v>92.45</v>
      </c>
      <c r="L1749" s="474">
        <v>93.36</v>
      </c>
      <c r="M1749" s="474">
        <v>93.45</v>
      </c>
      <c r="N1749" s="474">
        <v>92.0</v>
      </c>
      <c r="O1749" s="474" t="s">
        <v>4265</v>
      </c>
      <c r="P1749" s="475">
        <v>-0.0078</v>
      </c>
      <c r="Q1749" s="56"/>
    </row>
    <row r="1750" ht="15.75" customHeight="1">
      <c r="A1750" s="403" t="s">
        <v>2101</v>
      </c>
      <c r="B1750" s="404">
        <v>4577.08</v>
      </c>
      <c r="C1750" s="470">
        <v>4577.08</v>
      </c>
      <c r="D1750" s="470">
        <v>4577.08</v>
      </c>
      <c r="E1750" s="470">
        <v>4577.08</v>
      </c>
      <c r="F1750" s="471"/>
      <c r="G1750" s="472">
        <v>6.0E-4</v>
      </c>
      <c r="J1750" s="473" t="s">
        <v>2101</v>
      </c>
      <c r="K1750" s="406">
        <v>93.18</v>
      </c>
      <c r="L1750" s="474">
        <v>94.55</v>
      </c>
      <c r="M1750" s="474">
        <v>95.09</v>
      </c>
      <c r="N1750" s="474">
        <v>92.45</v>
      </c>
      <c r="O1750" s="474" t="s">
        <v>4266</v>
      </c>
      <c r="P1750" s="475">
        <v>-0.0164</v>
      </c>
      <c r="Q1750" s="56"/>
    </row>
    <row r="1751" ht="15.75" customHeight="1">
      <c r="A1751" s="403" t="s">
        <v>2102</v>
      </c>
      <c r="B1751" s="404">
        <v>4574.36</v>
      </c>
      <c r="C1751" s="470">
        <v>4574.36</v>
      </c>
      <c r="D1751" s="470">
        <v>4574.36</v>
      </c>
      <c r="E1751" s="470">
        <v>4574.36</v>
      </c>
      <c r="F1751" s="471"/>
      <c r="G1751" s="472">
        <v>0.0011</v>
      </c>
      <c r="J1751" s="473" t="s">
        <v>2102</v>
      </c>
      <c r="K1751" s="406">
        <v>94.73</v>
      </c>
      <c r="L1751" s="474">
        <v>94.55</v>
      </c>
      <c r="M1751" s="474">
        <v>95.27</v>
      </c>
      <c r="N1751" s="474">
        <v>93.45</v>
      </c>
      <c r="O1751" s="474" t="s">
        <v>4267</v>
      </c>
      <c r="P1751" s="475">
        <v>0.0039</v>
      </c>
      <c r="Q1751" s="56"/>
    </row>
    <row r="1752" ht="15.75" customHeight="1">
      <c r="A1752" s="403" t="s">
        <v>2103</v>
      </c>
      <c r="B1752" s="404">
        <v>4569.28</v>
      </c>
      <c r="C1752" s="470">
        <v>4569.28</v>
      </c>
      <c r="D1752" s="470">
        <v>4569.28</v>
      </c>
      <c r="E1752" s="470">
        <v>4569.28</v>
      </c>
      <c r="F1752" s="471"/>
      <c r="G1752" s="472">
        <v>4.0E-4</v>
      </c>
      <c r="J1752" s="473" t="s">
        <v>2103</v>
      </c>
      <c r="K1752" s="406">
        <v>94.36</v>
      </c>
      <c r="L1752" s="474">
        <v>94.64</v>
      </c>
      <c r="M1752" s="474">
        <v>94.82</v>
      </c>
      <c r="N1752" s="474">
        <v>92.91</v>
      </c>
      <c r="O1752" s="474" t="s">
        <v>4268</v>
      </c>
      <c r="P1752" s="475">
        <v>0.001</v>
      </c>
      <c r="Q1752" s="56"/>
    </row>
    <row r="1753" ht="15.75" customHeight="1">
      <c r="A1753" s="403" t="s">
        <v>2104</v>
      </c>
      <c r="B1753" s="404">
        <v>4567.68</v>
      </c>
      <c r="C1753" s="470">
        <v>4567.68</v>
      </c>
      <c r="D1753" s="470">
        <v>4567.68</v>
      </c>
      <c r="E1753" s="470">
        <v>4567.68</v>
      </c>
      <c r="F1753" s="471"/>
      <c r="G1753" s="472">
        <v>-3.0E-4</v>
      </c>
      <c r="J1753" s="473" t="s">
        <v>2104</v>
      </c>
      <c r="K1753" s="406">
        <v>94.27</v>
      </c>
      <c r="L1753" s="474">
        <v>92.27</v>
      </c>
      <c r="M1753" s="474">
        <v>94.55</v>
      </c>
      <c r="N1753" s="474">
        <v>92.27</v>
      </c>
      <c r="O1753" s="474" t="s">
        <v>4269</v>
      </c>
      <c r="P1753" s="475">
        <v>0.0247</v>
      </c>
      <c r="Q1753" s="56"/>
    </row>
    <row r="1754" ht="15.75" customHeight="1">
      <c r="A1754" s="403" t="s">
        <v>2105</v>
      </c>
      <c r="B1754" s="404">
        <v>4569.12</v>
      </c>
      <c r="C1754" s="470">
        <v>4569.12</v>
      </c>
      <c r="D1754" s="470">
        <v>4569.12</v>
      </c>
      <c r="E1754" s="470">
        <v>4569.12</v>
      </c>
      <c r="F1754" s="471"/>
      <c r="G1754" s="472">
        <v>2.0E-4</v>
      </c>
      <c r="J1754" s="473" t="s">
        <v>2105</v>
      </c>
      <c r="K1754" s="406">
        <v>92.0</v>
      </c>
      <c r="L1754" s="474">
        <v>90.0</v>
      </c>
      <c r="M1754" s="474">
        <v>92.73</v>
      </c>
      <c r="N1754" s="474">
        <v>89.55</v>
      </c>
      <c r="O1754" s="474" t="s">
        <v>4270</v>
      </c>
      <c r="P1754" s="475">
        <v>0.0285</v>
      </c>
      <c r="Q1754" s="56"/>
    </row>
    <row r="1755" ht="15.75" customHeight="1">
      <c r="A1755" s="403" t="s">
        <v>2106</v>
      </c>
      <c r="B1755" s="404">
        <v>4568.42</v>
      </c>
      <c r="C1755" s="470">
        <v>4568.42</v>
      </c>
      <c r="D1755" s="470">
        <v>4568.42</v>
      </c>
      <c r="E1755" s="470">
        <v>4568.42</v>
      </c>
      <c r="F1755" s="471"/>
      <c r="G1755" s="472">
        <v>-0.002</v>
      </c>
      <c r="J1755" s="473" t="s">
        <v>2106</v>
      </c>
      <c r="K1755" s="406">
        <v>89.45</v>
      </c>
      <c r="L1755" s="474">
        <v>89.45</v>
      </c>
      <c r="M1755" s="474">
        <v>90.09</v>
      </c>
      <c r="N1755" s="474">
        <v>88.09</v>
      </c>
      <c r="O1755" s="474" t="s">
        <v>4271</v>
      </c>
      <c r="P1755" s="475">
        <v>0.001</v>
      </c>
      <c r="Q1755" s="56"/>
    </row>
    <row r="1756" ht="15.75" customHeight="1">
      <c r="A1756" s="403" t="s">
        <v>2107</v>
      </c>
      <c r="B1756" s="404">
        <v>4577.57</v>
      </c>
      <c r="C1756" s="470">
        <v>4577.57</v>
      </c>
      <c r="D1756" s="470">
        <v>4577.57</v>
      </c>
      <c r="E1756" s="470">
        <v>4577.57</v>
      </c>
      <c r="F1756" s="471"/>
      <c r="G1756" s="472">
        <v>3.0E-4</v>
      </c>
      <c r="J1756" s="473" t="s">
        <v>2107</v>
      </c>
      <c r="K1756" s="406">
        <v>89.36</v>
      </c>
      <c r="L1756" s="474">
        <v>90.0</v>
      </c>
      <c r="M1756" s="474">
        <v>90.09</v>
      </c>
      <c r="N1756" s="474">
        <v>88.27</v>
      </c>
      <c r="O1756" s="474" t="s">
        <v>4272</v>
      </c>
      <c r="P1756" s="475">
        <v>-0.0111</v>
      </c>
      <c r="Q1756" s="56"/>
    </row>
    <row r="1757" ht="15.75" customHeight="1">
      <c r="A1757" s="403" t="s">
        <v>2108</v>
      </c>
      <c r="B1757" s="404">
        <v>4575.97</v>
      </c>
      <c r="C1757" s="470">
        <v>4575.97</v>
      </c>
      <c r="D1757" s="470">
        <v>4575.97</v>
      </c>
      <c r="E1757" s="470">
        <v>4575.97</v>
      </c>
      <c r="F1757" s="471"/>
      <c r="G1757" s="472">
        <v>0.0052</v>
      </c>
      <c r="J1757" s="473" t="s">
        <v>2108</v>
      </c>
      <c r="K1757" s="406">
        <v>90.36</v>
      </c>
      <c r="L1757" s="474">
        <v>88.27</v>
      </c>
      <c r="M1757" s="474">
        <v>90.55</v>
      </c>
      <c r="N1757" s="474">
        <v>88.27</v>
      </c>
      <c r="O1757" s="474" t="s">
        <v>4273</v>
      </c>
      <c r="P1757" s="475">
        <v>0.0204</v>
      </c>
      <c r="Q1757" s="56"/>
    </row>
    <row r="1758" ht="15.75" customHeight="1">
      <c r="A1758" s="403" t="s">
        <v>2109</v>
      </c>
      <c r="B1758" s="404">
        <v>4552.36</v>
      </c>
      <c r="C1758" s="470">
        <v>4552.36</v>
      </c>
      <c r="D1758" s="470">
        <v>4552.36</v>
      </c>
      <c r="E1758" s="470">
        <v>4552.36</v>
      </c>
      <c r="F1758" s="471"/>
      <c r="G1758" s="472">
        <v>0.0041</v>
      </c>
      <c r="J1758" s="473" t="s">
        <v>2109</v>
      </c>
      <c r="K1758" s="406">
        <v>88.55</v>
      </c>
      <c r="L1758" s="474">
        <v>88.18</v>
      </c>
      <c r="M1758" s="474">
        <v>88.82</v>
      </c>
      <c r="N1758" s="474">
        <v>87.91</v>
      </c>
      <c r="O1758" s="474" t="s">
        <v>4274</v>
      </c>
      <c r="P1758" s="475">
        <v>0.0052</v>
      </c>
      <c r="Q1758" s="56"/>
    </row>
    <row r="1759" ht="15.75" customHeight="1">
      <c r="A1759" s="403" t="s">
        <v>2110</v>
      </c>
      <c r="B1759" s="404">
        <v>4533.71</v>
      </c>
      <c r="C1759" s="470">
        <v>4533.71</v>
      </c>
      <c r="D1759" s="470">
        <v>4533.71</v>
      </c>
      <c r="E1759" s="470">
        <v>4533.71</v>
      </c>
      <c r="F1759" s="471"/>
      <c r="G1759" s="472">
        <v>0.0018</v>
      </c>
      <c r="J1759" s="473" t="s">
        <v>2110</v>
      </c>
      <c r="K1759" s="406">
        <v>88.09</v>
      </c>
      <c r="L1759" s="474">
        <v>87.36</v>
      </c>
      <c r="M1759" s="474">
        <v>88.64</v>
      </c>
      <c r="N1759" s="474">
        <v>86.82</v>
      </c>
      <c r="O1759" s="474" t="s">
        <v>4275</v>
      </c>
      <c r="P1759" s="475">
        <v>0.0094</v>
      </c>
      <c r="Q1759" s="56"/>
    </row>
    <row r="1760" ht="15.75" customHeight="1">
      <c r="A1760" s="403" t="s">
        <v>2111</v>
      </c>
      <c r="B1760" s="404">
        <v>4525.34</v>
      </c>
      <c r="C1760" s="470">
        <v>4525.34</v>
      </c>
      <c r="D1760" s="470">
        <v>4525.34</v>
      </c>
      <c r="E1760" s="470">
        <v>4525.34</v>
      </c>
      <c r="F1760" s="471"/>
      <c r="G1760" s="472">
        <v>-0.0028</v>
      </c>
      <c r="J1760" s="473" t="s">
        <v>2111</v>
      </c>
      <c r="K1760" s="406">
        <v>87.27</v>
      </c>
      <c r="L1760" s="474">
        <v>87.36</v>
      </c>
      <c r="M1760" s="474">
        <v>87.82</v>
      </c>
      <c r="N1760" s="474">
        <v>86.64</v>
      </c>
      <c r="O1760" s="474" t="s">
        <v>4276</v>
      </c>
      <c r="P1760" s="475">
        <v>-0.0032</v>
      </c>
      <c r="Q1760" s="56"/>
    </row>
    <row r="1761" ht="15.75" customHeight="1">
      <c r="A1761" s="403" t="s">
        <v>2112</v>
      </c>
      <c r="B1761" s="404">
        <v>4538.26</v>
      </c>
      <c r="C1761" s="470">
        <v>4538.26</v>
      </c>
      <c r="D1761" s="470">
        <v>4538.26</v>
      </c>
      <c r="E1761" s="470">
        <v>4538.26</v>
      </c>
      <c r="F1761" s="471"/>
      <c r="G1761" s="472">
        <v>0.0</v>
      </c>
      <c r="J1761" s="473" t="s">
        <v>2112</v>
      </c>
      <c r="K1761" s="406">
        <v>87.55</v>
      </c>
      <c r="L1761" s="474">
        <v>87.09</v>
      </c>
      <c r="M1761" s="474">
        <v>88.0</v>
      </c>
      <c r="N1761" s="474">
        <v>87.09</v>
      </c>
      <c r="O1761" s="474" t="s">
        <v>4277</v>
      </c>
      <c r="P1761" s="475">
        <v>0.0032</v>
      </c>
      <c r="Q1761" s="56"/>
    </row>
    <row r="1762" ht="15.75" customHeight="1">
      <c r="A1762" s="403" t="s">
        <v>2113</v>
      </c>
      <c r="B1762" s="404">
        <v>4538.2</v>
      </c>
      <c r="C1762" s="470">
        <v>4538.2</v>
      </c>
      <c r="D1762" s="470">
        <v>4538.2</v>
      </c>
      <c r="E1762" s="470">
        <v>4538.2</v>
      </c>
      <c r="F1762" s="471"/>
      <c r="G1762" s="472">
        <v>-0.0026</v>
      </c>
      <c r="J1762" s="473" t="s">
        <v>2113</v>
      </c>
      <c r="K1762" s="406">
        <v>87.27</v>
      </c>
      <c r="L1762" s="474">
        <v>86.91</v>
      </c>
      <c r="M1762" s="474">
        <v>88.09</v>
      </c>
      <c r="N1762" s="474">
        <v>86.82</v>
      </c>
      <c r="O1762" s="474" t="s">
        <v>4278</v>
      </c>
      <c r="P1762" s="475">
        <v>0.0</v>
      </c>
      <c r="Q1762" s="56"/>
    </row>
    <row r="1763" ht="15.75" customHeight="1">
      <c r="A1763" s="403" t="s">
        <v>2114</v>
      </c>
      <c r="B1763" s="404">
        <v>4550.16</v>
      </c>
      <c r="C1763" s="470">
        <v>4550.16</v>
      </c>
      <c r="D1763" s="470">
        <v>4550.16</v>
      </c>
      <c r="E1763" s="470">
        <v>4550.16</v>
      </c>
      <c r="F1763" s="471"/>
      <c r="G1763" s="472">
        <v>2.0E-4</v>
      </c>
      <c r="J1763" s="473" t="s">
        <v>2114</v>
      </c>
      <c r="K1763" s="406">
        <v>87.27</v>
      </c>
      <c r="L1763" s="474">
        <v>87.27</v>
      </c>
      <c r="M1763" s="474">
        <v>88.91</v>
      </c>
      <c r="N1763" s="474">
        <v>87.0</v>
      </c>
      <c r="O1763" s="474" t="s">
        <v>4279</v>
      </c>
      <c r="P1763" s="475">
        <v>-0.0032</v>
      </c>
      <c r="Q1763" s="56"/>
    </row>
    <row r="1764" ht="15.75" customHeight="1">
      <c r="A1764" s="403" t="s">
        <v>2115</v>
      </c>
      <c r="B1764" s="404">
        <v>4549.18</v>
      </c>
      <c r="C1764" s="470">
        <v>4549.18</v>
      </c>
      <c r="D1764" s="470">
        <v>4549.18</v>
      </c>
      <c r="E1764" s="470">
        <v>4549.18</v>
      </c>
      <c r="F1764" s="471"/>
      <c r="G1764" s="472">
        <v>-4.0E-4</v>
      </c>
      <c r="J1764" s="473" t="s">
        <v>2115</v>
      </c>
      <c r="K1764" s="406">
        <v>87.55</v>
      </c>
      <c r="L1764" s="474">
        <v>86.36</v>
      </c>
      <c r="M1764" s="474">
        <v>87.73</v>
      </c>
      <c r="N1764" s="474">
        <v>86.18</v>
      </c>
      <c r="O1764" s="474" t="s">
        <v>4280</v>
      </c>
      <c r="P1764" s="475">
        <v>0.018</v>
      </c>
      <c r="Q1764" s="56"/>
    </row>
    <row r="1765" ht="15.75" customHeight="1">
      <c r="A1765" s="403" t="s">
        <v>2116</v>
      </c>
      <c r="B1765" s="404">
        <v>4551.07</v>
      </c>
      <c r="C1765" s="470">
        <v>4551.07</v>
      </c>
      <c r="D1765" s="470">
        <v>4551.07</v>
      </c>
      <c r="E1765" s="470">
        <v>4551.07</v>
      </c>
      <c r="F1765" s="471"/>
      <c r="G1765" s="472">
        <v>-6.0E-4</v>
      </c>
      <c r="J1765" s="473" t="s">
        <v>2116</v>
      </c>
      <c r="K1765" s="406">
        <v>86.0</v>
      </c>
      <c r="L1765" s="474">
        <v>85.27</v>
      </c>
      <c r="M1765" s="474">
        <v>86.27</v>
      </c>
      <c r="N1765" s="474">
        <v>84.64</v>
      </c>
      <c r="O1765" s="474" t="s">
        <v>4281</v>
      </c>
      <c r="P1765" s="475">
        <v>0.0161</v>
      </c>
      <c r="Q1765" s="56"/>
    </row>
    <row r="1766" ht="15.75" customHeight="1">
      <c r="A1766" s="403" t="s">
        <v>2117</v>
      </c>
      <c r="B1766" s="404">
        <v>4553.78</v>
      </c>
      <c r="C1766" s="470">
        <v>4553.78</v>
      </c>
      <c r="D1766" s="470">
        <v>4553.78</v>
      </c>
      <c r="E1766" s="470">
        <v>4553.78</v>
      </c>
      <c r="F1766" s="471"/>
      <c r="G1766" s="472">
        <v>-2.0E-4</v>
      </c>
      <c r="J1766" s="473" t="s">
        <v>2117</v>
      </c>
      <c r="K1766" s="406">
        <v>84.64</v>
      </c>
      <c r="L1766" s="474">
        <v>84.55</v>
      </c>
      <c r="M1766" s="474">
        <v>85.18</v>
      </c>
      <c r="N1766" s="474">
        <v>84.18</v>
      </c>
      <c r="O1766" s="474" t="s">
        <v>4282</v>
      </c>
      <c r="P1766" s="475">
        <v>0.0022</v>
      </c>
      <c r="Q1766" s="56"/>
    </row>
    <row r="1767" ht="15.75" customHeight="1">
      <c r="A1767" s="403" t="s">
        <v>2118</v>
      </c>
      <c r="B1767" s="404">
        <v>4554.54</v>
      </c>
      <c r="C1767" s="470">
        <v>4554.54</v>
      </c>
      <c r="D1767" s="470">
        <v>4554.54</v>
      </c>
      <c r="E1767" s="470">
        <v>4554.54</v>
      </c>
      <c r="F1767" s="471"/>
      <c r="G1767" s="472">
        <v>-5.0E-4</v>
      </c>
      <c r="J1767" s="473" t="s">
        <v>2118</v>
      </c>
      <c r="K1767" s="406">
        <v>84.45</v>
      </c>
      <c r="L1767" s="474">
        <v>83.64</v>
      </c>
      <c r="M1767" s="474">
        <v>84.91</v>
      </c>
      <c r="N1767" s="474">
        <v>83.45</v>
      </c>
      <c r="O1767" s="474" t="s">
        <v>4283</v>
      </c>
      <c r="P1767" s="475">
        <v>0.0086</v>
      </c>
      <c r="Q1767" s="56"/>
    </row>
    <row r="1768" ht="15.75" customHeight="1">
      <c r="A1768" s="403" t="s">
        <v>2119</v>
      </c>
      <c r="B1768" s="404">
        <v>4556.92</v>
      </c>
      <c r="C1768" s="470">
        <v>4556.92</v>
      </c>
      <c r="D1768" s="470">
        <v>4556.92</v>
      </c>
      <c r="E1768" s="470">
        <v>4556.92</v>
      </c>
      <c r="F1768" s="471"/>
      <c r="G1768" s="472">
        <v>-0.0033</v>
      </c>
      <c r="J1768" s="473" t="s">
        <v>2119</v>
      </c>
      <c r="K1768" s="406">
        <v>83.73</v>
      </c>
      <c r="L1768" s="474">
        <v>85.0</v>
      </c>
      <c r="M1768" s="474">
        <v>85.0</v>
      </c>
      <c r="N1768" s="474">
        <v>83.18</v>
      </c>
      <c r="O1768" s="474" t="s">
        <v>4284</v>
      </c>
      <c r="P1768" s="475">
        <v>-0.0108</v>
      </c>
      <c r="Q1768" s="56"/>
    </row>
    <row r="1769" ht="15.75" customHeight="1">
      <c r="A1769" s="403" t="s">
        <v>2120</v>
      </c>
      <c r="B1769" s="404">
        <v>4571.81</v>
      </c>
      <c r="C1769" s="470">
        <v>4571.81</v>
      </c>
      <c r="D1769" s="470">
        <v>4571.81</v>
      </c>
      <c r="E1769" s="470">
        <v>4571.81</v>
      </c>
      <c r="F1769" s="471"/>
      <c r="G1769" s="472">
        <v>0.0028</v>
      </c>
      <c r="J1769" s="473" t="s">
        <v>2120</v>
      </c>
      <c r="K1769" s="406">
        <v>84.64</v>
      </c>
      <c r="L1769" s="474">
        <v>85.55</v>
      </c>
      <c r="M1769" s="474">
        <v>86.0</v>
      </c>
      <c r="N1769" s="474">
        <v>84.45</v>
      </c>
      <c r="O1769" s="474" t="s">
        <v>4285</v>
      </c>
      <c r="P1769" s="475">
        <v>-0.0021</v>
      </c>
      <c r="Q1769" s="56"/>
    </row>
    <row r="1770" ht="15.75" customHeight="1">
      <c r="A1770" s="403" t="s">
        <v>2121</v>
      </c>
      <c r="B1770" s="404">
        <v>4558.94</v>
      </c>
      <c r="C1770" s="470">
        <v>4558.94</v>
      </c>
      <c r="D1770" s="470">
        <v>4558.94</v>
      </c>
      <c r="E1770" s="470">
        <v>4558.94</v>
      </c>
      <c r="F1770" s="471"/>
      <c r="G1770" s="472">
        <v>0.0046</v>
      </c>
      <c r="J1770" s="473" t="s">
        <v>2121</v>
      </c>
      <c r="K1770" s="406">
        <v>84.82</v>
      </c>
      <c r="L1770" s="474">
        <v>85.45</v>
      </c>
      <c r="M1770" s="474">
        <v>86.18</v>
      </c>
      <c r="N1770" s="474">
        <v>84.55</v>
      </c>
      <c r="O1770" s="474" t="s">
        <v>4286</v>
      </c>
      <c r="P1770" s="475">
        <v>-0.0063</v>
      </c>
      <c r="Q1770" s="56"/>
    </row>
    <row r="1771" ht="15.75" customHeight="1">
      <c r="A1771" s="403" t="s">
        <v>2122</v>
      </c>
      <c r="B1771" s="404">
        <v>4537.91</v>
      </c>
      <c r="C1771" s="470">
        <v>4537.91</v>
      </c>
      <c r="D1771" s="470">
        <v>4537.91</v>
      </c>
      <c r="E1771" s="470">
        <v>4537.91</v>
      </c>
      <c r="F1771" s="471"/>
      <c r="G1771" s="472">
        <v>0.0</v>
      </c>
      <c r="J1771" s="473" t="s">
        <v>2122</v>
      </c>
      <c r="K1771" s="406">
        <v>83.36</v>
      </c>
      <c r="L1771" s="474">
        <v>84.18</v>
      </c>
      <c r="M1771" s="474">
        <v>84.18</v>
      </c>
      <c r="N1771" s="474">
        <v>83.18</v>
      </c>
      <c r="O1771" s="474" t="s">
        <v>4287</v>
      </c>
      <c r="P1771" s="475">
        <v>-0.0076</v>
      </c>
      <c r="Q1771" s="56"/>
    </row>
    <row r="1772" ht="15.75" customHeight="1">
      <c r="A1772" s="403" t="s">
        <v>2123</v>
      </c>
      <c r="B1772" s="404">
        <v>4538.08</v>
      </c>
      <c r="C1772" s="470">
        <v>4538.08</v>
      </c>
      <c r="D1772" s="470">
        <v>4538.08</v>
      </c>
      <c r="E1772" s="470">
        <v>4538.08</v>
      </c>
      <c r="F1772" s="471"/>
      <c r="G1772" s="472">
        <v>-0.0015</v>
      </c>
      <c r="J1772" s="473" t="s">
        <v>2123</v>
      </c>
      <c r="K1772" s="406">
        <v>84.0</v>
      </c>
      <c r="L1772" s="474">
        <v>83.82</v>
      </c>
      <c r="M1772" s="474">
        <v>84.55</v>
      </c>
      <c r="N1772" s="474">
        <v>83.82</v>
      </c>
      <c r="O1772" s="474" t="s">
        <v>4288</v>
      </c>
      <c r="P1772" s="475">
        <v>0.0011</v>
      </c>
      <c r="Q1772" s="56"/>
    </row>
    <row r="1773" ht="15.75" customHeight="1">
      <c r="A1773" s="403" t="s">
        <v>2124</v>
      </c>
      <c r="B1773" s="404">
        <v>4544.7</v>
      </c>
      <c r="C1773" s="470">
        <v>4544.7</v>
      </c>
      <c r="D1773" s="470">
        <v>4544.7</v>
      </c>
      <c r="E1773" s="470">
        <v>4544.7</v>
      </c>
      <c r="F1773" s="471"/>
      <c r="G1773" s="472">
        <v>0.0088</v>
      </c>
      <c r="J1773" s="473" t="s">
        <v>2124</v>
      </c>
      <c r="K1773" s="406">
        <v>83.91</v>
      </c>
      <c r="L1773" s="474">
        <v>83.64</v>
      </c>
      <c r="M1773" s="474">
        <v>84.18</v>
      </c>
      <c r="N1773" s="474">
        <v>83.18</v>
      </c>
      <c r="O1773" s="474" t="s">
        <v>4289</v>
      </c>
      <c r="P1773" s="475">
        <v>0.0</v>
      </c>
      <c r="Q1773" s="56"/>
    </row>
    <row r="1774" ht="15.75" customHeight="1">
      <c r="A1774" s="403" t="s">
        <v>2125</v>
      </c>
      <c r="B1774" s="404">
        <v>4505.17</v>
      </c>
      <c r="C1774" s="470">
        <v>4505.17</v>
      </c>
      <c r="D1774" s="470">
        <v>4505.17</v>
      </c>
      <c r="E1774" s="470">
        <v>4505.17</v>
      </c>
      <c r="F1774" s="471"/>
      <c r="G1774" s="472">
        <v>0.0022</v>
      </c>
      <c r="J1774" s="473" t="s">
        <v>2125</v>
      </c>
      <c r="K1774" s="406">
        <v>83.91</v>
      </c>
      <c r="L1774" s="474">
        <v>81.91</v>
      </c>
      <c r="M1774" s="474">
        <v>84.18</v>
      </c>
      <c r="N1774" s="474">
        <v>81.91</v>
      </c>
      <c r="O1774" s="474" t="s">
        <v>4290</v>
      </c>
      <c r="P1774" s="475">
        <v>0.0066</v>
      </c>
      <c r="Q1774" s="56"/>
    </row>
    <row r="1775" ht="15.75" customHeight="1">
      <c r="A1775" s="403" t="s">
        <v>2126</v>
      </c>
      <c r="B1775" s="404">
        <v>4495.18</v>
      </c>
      <c r="C1775" s="470">
        <v>4495.18</v>
      </c>
      <c r="D1775" s="470">
        <v>4495.18</v>
      </c>
      <c r="E1775" s="470">
        <v>4495.18</v>
      </c>
      <c r="F1775" s="471"/>
      <c r="G1775" s="472">
        <v>-0.0028</v>
      </c>
      <c r="J1775" s="473" t="s">
        <v>2126</v>
      </c>
      <c r="K1775" s="406">
        <v>83.36</v>
      </c>
      <c r="L1775" s="474">
        <v>80.18</v>
      </c>
      <c r="M1775" s="474">
        <v>83.55</v>
      </c>
      <c r="N1775" s="474">
        <v>80.18</v>
      </c>
      <c r="O1775" s="474" t="s">
        <v>4291</v>
      </c>
      <c r="P1775" s="475">
        <v>-0.0066</v>
      </c>
      <c r="Q1775" s="56"/>
    </row>
    <row r="1776" ht="15.75" customHeight="1">
      <c r="A1776" s="403" t="s">
        <v>2127</v>
      </c>
      <c r="B1776" s="404">
        <v>4507.58</v>
      </c>
      <c r="C1776" s="470">
        <v>4507.58</v>
      </c>
      <c r="D1776" s="470">
        <v>4507.58</v>
      </c>
      <c r="E1776" s="470">
        <v>4507.58</v>
      </c>
      <c r="F1776" s="471"/>
      <c r="G1776" s="472">
        <v>0.0083</v>
      </c>
      <c r="J1776" s="473" t="s">
        <v>2127</v>
      </c>
      <c r="K1776" s="406">
        <v>83.91</v>
      </c>
      <c r="L1776" s="474">
        <v>83.09</v>
      </c>
      <c r="M1776" s="474">
        <v>84.09</v>
      </c>
      <c r="N1776" s="474">
        <v>83.09</v>
      </c>
      <c r="O1776" s="474" t="s">
        <v>4292</v>
      </c>
      <c r="P1776" s="475">
        <v>0.0099</v>
      </c>
      <c r="Q1776" s="56"/>
    </row>
    <row r="1777" ht="15.75" customHeight="1">
      <c r="A1777" s="403" t="s">
        <v>2128</v>
      </c>
      <c r="B1777" s="404">
        <v>4470.26</v>
      </c>
      <c r="C1777" s="470">
        <v>4470.26</v>
      </c>
      <c r="D1777" s="470">
        <v>4470.26</v>
      </c>
      <c r="E1777" s="470">
        <v>4470.26</v>
      </c>
      <c r="F1777" s="471"/>
      <c r="G1777" s="472">
        <v>0.0042</v>
      </c>
      <c r="J1777" s="473" t="s">
        <v>2128</v>
      </c>
      <c r="K1777" s="406">
        <v>83.09</v>
      </c>
      <c r="L1777" s="474">
        <v>83.18</v>
      </c>
      <c r="M1777" s="474">
        <v>83.55</v>
      </c>
      <c r="N1777" s="474">
        <v>81.73</v>
      </c>
      <c r="O1777" s="474" t="s">
        <v>4293</v>
      </c>
      <c r="P1777" s="475">
        <v>0.0033</v>
      </c>
      <c r="Q1777" s="56"/>
    </row>
    <row r="1778" ht="15.75" customHeight="1">
      <c r="A1778" s="403" t="s">
        <v>2129</v>
      </c>
      <c r="B1778" s="404">
        <v>4451.36</v>
      </c>
      <c r="C1778" s="470">
        <v>4451.36</v>
      </c>
      <c r="D1778" s="470">
        <v>4451.36</v>
      </c>
      <c r="E1778" s="470">
        <v>4451.36</v>
      </c>
      <c r="F1778" s="471"/>
      <c r="G1778" s="472">
        <v>0.0087</v>
      </c>
      <c r="J1778" s="473" t="s">
        <v>2129</v>
      </c>
      <c r="K1778" s="406">
        <v>82.82</v>
      </c>
      <c r="L1778" s="474">
        <v>82.73</v>
      </c>
      <c r="M1778" s="474">
        <v>83.18</v>
      </c>
      <c r="N1778" s="474">
        <v>82.55</v>
      </c>
      <c r="O1778" s="474" t="s">
        <v>4294</v>
      </c>
      <c r="P1778" s="475">
        <v>0.0033</v>
      </c>
      <c r="Q1778" s="56"/>
    </row>
    <row r="1779" ht="15.75" customHeight="1">
      <c r="A1779" s="403" t="s">
        <v>2130</v>
      </c>
      <c r="B1779" s="404">
        <v>4412.82</v>
      </c>
      <c r="C1779" s="470">
        <v>4412.82</v>
      </c>
      <c r="D1779" s="470">
        <v>4412.82</v>
      </c>
      <c r="E1779" s="470">
        <v>4412.82</v>
      </c>
      <c r="F1779" s="471"/>
      <c r="G1779" s="472">
        <v>0.0074</v>
      </c>
      <c r="J1779" s="473" t="s">
        <v>2130</v>
      </c>
      <c r="K1779" s="406">
        <v>82.55</v>
      </c>
      <c r="L1779" s="474">
        <v>81.91</v>
      </c>
      <c r="M1779" s="474">
        <v>82.91</v>
      </c>
      <c r="N1779" s="474">
        <v>81.82</v>
      </c>
      <c r="O1779" s="474" t="s">
        <v>4295</v>
      </c>
      <c r="P1779" s="475">
        <v>0.0078</v>
      </c>
      <c r="Q1779" s="56"/>
    </row>
    <row r="1780" ht="15.75" customHeight="1">
      <c r="A1780" s="403" t="s">
        <v>2131</v>
      </c>
      <c r="B1780" s="404">
        <v>4380.22</v>
      </c>
      <c r="C1780" s="470">
        <v>4380.22</v>
      </c>
      <c r="D1780" s="470">
        <v>4380.22</v>
      </c>
      <c r="E1780" s="470">
        <v>4380.22</v>
      </c>
      <c r="F1780" s="471"/>
      <c r="G1780" s="472">
        <v>-3.0E-4</v>
      </c>
      <c r="J1780" s="473" t="s">
        <v>2131</v>
      </c>
      <c r="K1780" s="406">
        <v>81.91</v>
      </c>
      <c r="L1780" s="474">
        <v>82.45</v>
      </c>
      <c r="M1780" s="474">
        <v>82.73</v>
      </c>
      <c r="N1780" s="474">
        <v>80.91</v>
      </c>
      <c r="O1780" s="474" t="s">
        <v>4296</v>
      </c>
      <c r="P1780" s="475">
        <v>-0.0065</v>
      </c>
      <c r="Q1780" s="56"/>
    </row>
    <row r="1781" ht="15.75" customHeight="1">
      <c r="A1781" s="403" t="s">
        <v>2132</v>
      </c>
      <c r="B1781" s="404">
        <v>4381.46</v>
      </c>
      <c r="C1781" s="470">
        <v>4381.46</v>
      </c>
      <c r="D1781" s="470">
        <v>4381.46</v>
      </c>
      <c r="E1781" s="470">
        <v>4381.46</v>
      </c>
      <c r="F1781" s="471"/>
      <c r="G1781" s="472">
        <v>0.0035</v>
      </c>
      <c r="J1781" s="473" t="s">
        <v>2132</v>
      </c>
      <c r="K1781" s="406">
        <v>82.45</v>
      </c>
      <c r="L1781" s="474">
        <v>82.73</v>
      </c>
      <c r="M1781" s="474">
        <v>83.09</v>
      </c>
      <c r="N1781" s="474">
        <v>82.36</v>
      </c>
      <c r="O1781" s="474" t="s">
        <v>4297</v>
      </c>
      <c r="P1781" s="475">
        <v>-0.0023</v>
      </c>
      <c r="Q1781" s="56"/>
    </row>
    <row r="1782" ht="15.75" customHeight="1">
      <c r="A1782" s="403" t="s">
        <v>2133</v>
      </c>
      <c r="B1782" s="404">
        <v>4366.24</v>
      </c>
      <c r="C1782" s="470">
        <v>4366.24</v>
      </c>
      <c r="D1782" s="470">
        <v>4366.24</v>
      </c>
      <c r="E1782" s="470">
        <v>4366.24</v>
      </c>
      <c r="F1782" s="471"/>
      <c r="G1782" s="472">
        <v>7.0E-4</v>
      </c>
      <c r="J1782" s="473" t="s">
        <v>2133</v>
      </c>
      <c r="K1782" s="406">
        <v>82.64</v>
      </c>
      <c r="L1782" s="474">
        <v>82.73</v>
      </c>
      <c r="M1782" s="474">
        <v>82.73</v>
      </c>
      <c r="N1782" s="474">
        <v>82.27</v>
      </c>
      <c r="O1782" s="474" t="s">
        <v>4298</v>
      </c>
      <c r="P1782" s="475">
        <v>0.0034</v>
      </c>
      <c r="Q1782" s="56"/>
    </row>
    <row r="1783" ht="15.75" customHeight="1">
      <c r="A1783" s="403" t="s">
        <v>2134</v>
      </c>
      <c r="B1783" s="404">
        <v>4363.11</v>
      </c>
      <c r="C1783" s="470">
        <v>4363.11</v>
      </c>
      <c r="D1783" s="470">
        <v>4363.11</v>
      </c>
      <c r="E1783" s="470">
        <v>4363.11</v>
      </c>
      <c r="F1783" s="471"/>
      <c r="G1783" s="472">
        <v>-0.0013</v>
      </c>
      <c r="J1783" s="473" t="s">
        <v>2134</v>
      </c>
      <c r="K1783" s="406">
        <v>82.36</v>
      </c>
      <c r="L1783" s="474">
        <v>83.18</v>
      </c>
      <c r="M1783" s="474">
        <v>83.18</v>
      </c>
      <c r="N1783" s="474">
        <v>81.82</v>
      </c>
      <c r="O1783" s="474" t="s">
        <v>4299</v>
      </c>
      <c r="P1783" s="475">
        <v>-0.0056</v>
      </c>
      <c r="Q1783" s="56"/>
    </row>
    <row r="1784" ht="15.75" customHeight="1">
      <c r="A1784" s="403" t="s">
        <v>2135</v>
      </c>
      <c r="B1784" s="404">
        <v>4369.0</v>
      </c>
      <c r="C1784" s="470">
        <v>4369.0</v>
      </c>
      <c r="D1784" s="470">
        <v>4369.0</v>
      </c>
      <c r="E1784" s="470">
        <v>4369.0</v>
      </c>
      <c r="F1784" s="471"/>
      <c r="G1784" s="472">
        <v>-0.0043</v>
      </c>
      <c r="J1784" s="473" t="s">
        <v>2135</v>
      </c>
      <c r="K1784" s="406">
        <v>82.82</v>
      </c>
      <c r="L1784" s="474">
        <v>84.18</v>
      </c>
      <c r="M1784" s="474">
        <v>84.27</v>
      </c>
      <c r="N1784" s="474">
        <v>82.45</v>
      </c>
      <c r="O1784" s="474" t="s">
        <v>4300</v>
      </c>
      <c r="P1784" s="475">
        <v>-0.0098</v>
      </c>
      <c r="Q1784" s="56"/>
    </row>
    <row r="1785" ht="15.75" customHeight="1">
      <c r="A1785" s="403" t="s">
        <v>2136</v>
      </c>
      <c r="B1785" s="404">
        <v>4387.78</v>
      </c>
      <c r="C1785" s="470">
        <v>4387.78</v>
      </c>
      <c r="D1785" s="470">
        <v>4387.78</v>
      </c>
      <c r="E1785" s="470">
        <v>4387.78</v>
      </c>
      <c r="F1785" s="471"/>
      <c r="G1785" s="472">
        <v>-0.0017</v>
      </c>
      <c r="J1785" s="473" t="s">
        <v>2136</v>
      </c>
      <c r="K1785" s="406">
        <v>83.64</v>
      </c>
      <c r="L1785" s="474">
        <v>84.18</v>
      </c>
      <c r="M1785" s="474">
        <v>84.55</v>
      </c>
      <c r="N1785" s="474">
        <v>83.45</v>
      </c>
      <c r="O1785" s="474" t="s">
        <v>4301</v>
      </c>
      <c r="P1785" s="475">
        <v>-0.0054</v>
      </c>
      <c r="Q1785" s="56"/>
    </row>
    <row r="1786" ht="15.75" customHeight="1">
      <c r="A1786" s="403" t="s">
        <v>2137</v>
      </c>
      <c r="B1786" s="404">
        <v>4395.27</v>
      </c>
      <c r="C1786" s="470">
        <v>4395.27</v>
      </c>
      <c r="D1786" s="470">
        <v>4395.27</v>
      </c>
      <c r="E1786" s="470">
        <v>4395.27</v>
      </c>
      <c r="F1786" s="471"/>
      <c r="G1786" s="472">
        <v>-0.0038</v>
      </c>
      <c r="J1786" s="473" t="s">
        <v>2137</v>
      </c>
      <c r="K1786" s="406">
        <v>84.09</v>
      </c>
      <c r="L1786" s="474">
        <v>85.45</v>
      </c>
      <c r="M1786" s="474">
        <v>85.45</v>
      </c>
      <c r="N1786" s="474">
        <v>83.64</v>
      </c>
      <c r="O1786" s="474" t="s">
        <v>4302</v>
      </c>
      <c r="P1786" s="475">
        <v>-0.0076</v>
      </c>
      <c r="Q1786" s="56"/>
    </row>
    <row r="1787" ht="15.75" customHeight="1">
      <c r="A1787" s="403" t="s">
        <v>2138</v>
      </c>
      <c r="B1787" s="404">
        <v>4411.99</v>
      </c>
      <c r="C1787" s="470">
        <v>4411.99</v>
      </c>
      <c r="D1787" s="470">
        <v>4411.99</v>
      </c>
      <c r="E1787" s="470">
        <v>4411.99</v>
      </c>
      <c r="F1787" s="471"/>
      <c r="G1787" s="472">
        <v>7.0E-4</v>
      </c>
      <c r="J1787" s="473" t="s">
        <v>2138</v>
      </c>
      <c r="K1787" s="406">
        <v>84.73</v>
      </c>
      <c r="L1787" s="474">
        <v>85.0</v>
      </c>
      <c r="M1787" s="474">
        <v>85.45</v>
      </c>
      <c r="N1787" s="474">
        <v>84.45</v>
      </c>
      <c r="O1787" s="474" t="s">
        <v>4303</v>
      </c>
      <c r="P1787" s="475">
        <v>0.0011</v>
      </c>
      <c r="Q1787" s="56"/>
    </row>
    <row r="1788" ht="15.75" customHeight="1">
      <c r="A1788" s="403" t="s">
        <v>2139</v>
      </c>
      <c r="B1788" s="404">
        <v>4409.08</v>
      </c>
      <c r="C1788" s="470">
        <v>4409.08</v>
      </c>
      <c r="D1788" s="470">
        <v>4409.08</v>
      </c>
      <c r="E1788" s="470">
        <v>4409.08</v>
      </c>
      <c r="F1788" s="471"/>
      <c r="G1788" s="472">
        <v>8.0E-4</v>
      </c>
      <c r="J1788" s="473" t="s">
        <v>2139</v>
      </c>
      <c r="K1788" s="406">
        <v>84.64</v>
      </c>
      <c r="L1788" s="474">
        <v>86.09</v>
      </c>
      <c r="M1788" s="474">
        <v>86.18</v>
      </c>
      <c r="N1788" s="474">
        <v>84.27</v>
      </c>
      <c r="O1788" s="474" t="s">
        <v>4304</v>
      </c>
      <c r="P1788" s="475">
        <v>-0.0148</v>
      </c>
      <c r="Q1788" s="56"/>
    </row>
    <row r="1789" ht="15.75" customHeight="1">
      <c r="A1789" s="403" t="s">
        <v>2140</v>
      </c>
      <c r="B1789" s="404">
        <v>4405.4</v>
      </c>
      <c r="C1789" s="470">
        <v>4405.4</v>
      </c>
      <c r="D1789" s="470">
        <v>4405.4</v>
      </c>
      <c r="E1789" s="470">
        <v>4405.4</v>
      </c>
      <c r="F1789" s="471"/>
      <c r="G1789" s="472">
        <v>-9.0E-4</v>
      </c>
      <c r="J1789" s="473" t="s">
        <v>2140</v>
      </c>
      <c r="K1789" s="406">
        <v>85.91</v>
      </c>
      <c r="L1789" s="474">
        <v>86.18</v>
      </c>
      <c r="M1789" s="474">
        <v>86.36</v>
      </c>
      <c r="N1789" s="474">
        <v>85.64</v>
      </c>
      <c r="O1789" s="474" t="s">
        <v>4305</v>
      </c>
      <c r="P1789" s="475">
        <v>0.0032</v>
      </c>
      <c r="Q1789" s="56"/>
    </row>
    <row r="1790" ht="15.75" customHeight="1">
      <c r="A1790" s="403" t="s">
        <v>2141</v>
      </c>
      <c r="B1790" s="404">
        <v>4409.4</v>
      </c>
      <c r="C1790" s="470">
        <v>4409.4</v>
      </c>
      <c r="D1790" s="470">
        <v>4409.4</v>
      </c>
      <c r="E1790" s="470">
        <v>4409.4</v>
      </c>
      <c r="F1790" s="471"/>
      <c r="G1790" s="472">
        <v>-0.0022</v>
      </c>
      <c r="J1790" s="473" t="s">
        <v>2141</v>
      </c>
      <c r="K1790" s="406">
        <v>85.64</v>
      </c>
      <c r="L1790" s="474">
        <v>84.91</v>
      </c>
      <c r="M1790" s="474">
        <v>85.91</v>
      </c>
      <c r="N1790" s="474">
        <v>84.55</v>
      </c>
      <c r="O1790" s="474" t="s">
        <v>4306</v>
      </c>
      <c r="P1790" s="475">
        <v>0.0107</v>
      </c>
      <c r="Q1790" s="56"/>
    </row>
    <row r="1791" ht="15.75" customHeight="1">
      <c r="A1791" s="403" t="s">
        <v>2142</v>
      </c>
      <c r="B1791" s="404">
        <v>4418.98</v>
      </c>
      <c r="C1791" s="470">
        <v>4418.98</v>
      </c>
      <c r="D1791" s="470">
        <v>4418.98</v>
      </c>
      <c r="E1791" s="470">
        <v>4418.98</v>
      </c>
      <c r="F1791" s="471"/>
      <c r="G1791" s="472">
        <v>-3.0E-4</v>
      </c>
      <c r="J1791" s="473" t="s">
        <v>2142</v>
      </c>
      <c r="K1791" s="406">
        <v>84.73</v>
      </c>
      <c r="L1791" s="474">
        <v>85.27</v>
      </c>
      <c r="M1791" s="474">
        <v>85.55</v>
      </c>
      <c r="N1791" s="474">
        <v>84.09</v>
      </c>
      <c r="O1791" s="474" t="s">
        <v>4307</v>
      </c>
      <c r="P1791" s="475">
        <v>-0.0011</v>
      </c>
      <c r="Q1791" s="56"/>
    </row>
    <row r="1792" ht="15.75" customHeight="1">
      <c r="A1792" s="403" t="s">
        <v>2143</v>
      </c>
      <c r="B1792" s="404">
        <v>4420.42</v>
      </c>
      <c r="C1792" s="470">
        <v>4420.42</v>
      </c>
      <c r="D1792" s="470">
        <v>4420.42</v>
      </c>
      <c r="E1792" s="470">
        <v>4420.42</v>
      </c>
      <c r="F1792" s="471"/>
      <c r="G1792" s="472">
        <v>0.0018</v>
      </c>
      <c r="J1792" s="473" t="s">
        <v>2143</v>
      </c>
      <c r="K1792" s="406">
        <v>84.82</v>
      </c>
      <c r="L1792" s="474">
        <v>85.45</v>
      </c>
      <c r="M1792" s="474">
        <v>85.73</v>
      </c>
      <c r="N1792" s="474">
        <v>84.36</v>
      </c>
      <c r="O1792" s="474" t="s">
        <v>4308</v>
      </c>
      <c r="P1792" s="475">
        <v>-0.0021</v>
      </c>
      <c r="Q1792" s="56"/>
    </row>
    <row r="1793" ht="15.75" customHeight="1">
      <c r="A1793" s="403" t="s">
        <v>2144</v>
      </c>
      <c r="B1793" s="404">
        <v>4412.51</v>
      </c>
      <c r="C1793" s="470">
        <v>4412.51</v>
      </c>
      <c r="D1793" s="470">
        <v>4412.51</v>
      </c>
      <c r="E1793" s="470">
        <v>4412.51</v>
      </c>
      <c r="F1793" s="471"/>
      <c r="G1793" s="472">
        <v>4.0E-4</v>
      </c>
      <c r="J1793" s="473" t="s">
        <v>2144</v>
      </c>
      <c r="K1793" s="406">
        <v>85.0</v>
      </c>
      <c r="L1793" s="474">
        <v>85.09</v>
      </c>
      <c r="M1793" s="474">
        <v>86.36</v>
      </c>
      <c r="N1793" s="474">
        <v>84.64</v>
      </c>
      <c r="O1793" s="474" t="s">
        <v>4309</v>
      </c>
      <c r="P1793" s="475">
        <v>-0.0032</v>
      </c>
      <c r="Q1793" s="56"/>
    </row>
    <row r="1794" ht="15.75" customHeight="1">
      <c r="A1794" s="403" t="s">
        <v>2145</v>
      </c>
      <c r="B1794" s="404">
        <v>4410.93</v>
      </c>
      <c r="C1794" s="470">
        <v>4410.93</v>
      </c>
      <c r="D1794" s="470">
        <v>4410.93</v>
      </c>
      <c r="E1794" s="470">
        <v>4410.93</v>
      </c>
      <c r="F1794" s="471"/>
      <c r="G1794" s="472">
        <v>-0.0034</v>
      </c>
      <c r="J1794" s="473" t="s">
        <v>2145</v>
      </c>
      <c r="K1794" s="406">
        <v>85.27</v>
      </c>
      <c r="L1794" s="474">
        <v>86.82</v>
      </c>
      <c r="M1794" s="474">
        <v>86.82</v>
      </c>
      <c r="N1794" s="474">
        <v>84.64</v>
      </c>
      <c r="O1794" s="474" t="s">
        <v>4310</v>
      </c>
      <c r="P1794" s="475">
        <v>-0.0148</v>
      </c>
      <c r="Q1794" s="56"/>
    </row>
    <row r="1795" ht="15.75" customHeight="1">
      <c r="A1795" s="403" t="s">
        <v>2146</v>
      </c>
      <c r="B1795" s="404">
        <v>4425.89</v>
      </c>
      <c r="C1795" s="470">
        <v>4425.89</v>
      </c>
      <c r="D1795" s="470">
        <v>4425.89</v>
      </c>
      <c r="E1795" s="470">
        <v>4425.89</v>
      </c>
      <c r="F1795" s="471"/>
      <c r="G1795" s="472">
        <v>-0.0045</v>
      </c>
      <c r="J1795" s="473" t="s">
        <v>2146</v>
      </c>
      <c r="K1795" s="406">
        <v>86.55</v>
      </c>
      <c r="L1795" s="474">
        <v>85.91</v>
      </c>
      <c r="M1795" s="474">
        <v>87.27</v>
      </c>
      <c r="N1795" s="474">
        <v>85.55</v>
      </c>
      <c r="O1795" s="474" t="s">
        <v>4311</v>
      </c>
      <c r="P1795" s="475">
        <v>0.015</v>
      </c>
      <c r="Q1795" s="56"/>
    </row>
    <row r="1796" ht="15.75" customHeight="1">
      <c r="A1796" s="403" t="s">
        <v>2147</v>
      </c>
      <c r="B1796" s="404">
        <v>4446.08</v>
      </c>
      <c r="C1796" s="470">
        <v>4446.08</v>
      </c>
      <c r="D1796" s="470">
        <v>4446.08</v>
      </c>
      <c r="E1796" s="470">
        <v>4446.08</v>
      </c>
      <c r="F1796" s="471"/>
      <c r="G1796" s="472">
        <v>0.0055</v>
      </c>
      <c r="J1796" s="473" t="s">
        <v>2147</v>
      </c>
      <c r="K1796" s="406">
        <v>85.27</v>
      </c>
      <c r="L1796" s="474">
        <v>85.45</v>
      </c>
      <c r="M1796" s="474">
        <v>85.91</v>
      </c>
      <c r="N1796" s="474">
        <v>84.55</v>
      </c>
      <c r="O1796" s="474" t="s">
        <v>4312</v>
      </c>
      <c r="P1796" s="475">
        <v>0.0042</v>
      </c>
      <c r="Q1796" s="56"/>
    </row>
    <row r="1797" ht="15.75" customHeight="1">
      <c r="A1797" s="403" t="s">
        <v>2148</v>
      </c>
      <c r="B1797" s="404">
        <v>4421.79</v>
      </c>
      <c r="C1797" s="470">
        <v>4421.79</v>
      </c>
      <c r="D1797" s="470">
        <v>4421.79</v>
      </c>
      <c r="E1797" s="470">
        <v>4421.79</v>
      </c>
      <c r="F1797" s="471"/>
      <c r="G1797" s="472">
        <v>5.0E-4</v>
      </c>
      <c r="J1797" s="473" t="s">
        <v>2148</v>
      </c>
      <c r="K1797" s="406">
        <v>84.91</v>
      </c>
      <c r="L1797" s="474">
        <v>85.27</v>
      </c>
      <c r="M1797" s="474">
        <v>85.45</v>
      </c>
      <c r="N1797" s="474">
        <v>84.27</v>
      </c>
      <c r="O1797" s="474" t="s">
        <v>4313</v>
      </c>
      <c r="P1797" s="475">
        <v>-0.0011</v>
      </c>
      <c r="Q1797" s="56"/>
    </row>
    <row r="1798" ht="15.75" customHeight="1">
      <c r="A1798" s="403" t="s">
        <v>2149</v>
      </c>
      <c r="B1798" s="404">
        <v>4419.39</v>
      </c>
      <c r="C1798" s="470">
        <v>4419.39</v>
      </c>
      <c r="D1798" s="470">
        <v>4419.39</v>
      </c>
      <c r="E1798" s="470">
        <v>4419.39</v>
      </c>
      <c r="F1798" s="471"/>
      <c r="G1798" s="472">
        <v>-8.0E-4</v>
      </c>
      <c r="J1798" s="473" t="s">
        <v>2149</v>
      </c>
      <c r="K1798" s="406">
        <v>85.0</v>
      </c>
      <c r="L1798" s="474">
        <v>85.91</v>
      </c>
      <c r="M1798" s="474">
        <v>86.45</v>
      </c>
      <c r="N1798" s="474">
        <v>84.73</v>
      </c>
      <c r="O1798" s="474" t="s">
        <v>4314</v>
      </c>
      <c r="P1798" s="475">
        <v>-0.0106</v>
      </c>
      <c r="Q1798" s="56"/>
    </row>
    <row r="1799" ht="15.75" customHeight="1">
      <c r="A1799" s="403" t="s">
        <v>2150</v>
      </c>
      <c r="B1799" s="404">
        <v>4423.0</v>
      </c>
      <c r="C1799" s="470">
        <v>4423.0</v>
      </c>
      <c r="D1799" s="470">
        <v>4423.0</v>
      </c>
      <c r="E1799" s="470">
        <v>4423.0</v>
      </c>
      <c r="F1799" s="471"/>
      <c r="G1799" s="472">
        <v>-9.0E-4</v>
      </c>
      <c r="J1799" s="473" t="s">
        <v>2150</v>
      </c>
      <c r="K1799" s="406">
        <v>85.91</v>
      </c>
      <c r="L1799" s="474">
        <v>86.18</v>
      </c>
      <c r="M1799" s="474">
        <v>87.82</v>
      </c>
      <c r="N1799" s="474">
        <v>85.64</v>
      </c>
      <c r="O1799" s="474" t="s">
        <v>4315</v>
      </c>
      <c r="P1799" s="475">
        <v>0.0054</v>
      </c>
      <c r="Q1799" s="56"/>
    </row>
    <row r="1800" ht="15.75" customHeight="1">
      <c r="A1800" s="403" t="s">
        <v>2151</v>
      </c>
      <c r="B1800" s="404">
        <v>4426.78</v>
      </c>
      <c r="C1800" s="470">
        <v>4426.78</v>
      </c>
      <c r="D1800" s="470">
        <v>4426.78</v>
      </c>
      <c r="E1800" s="470">
        <v>4426.78</v>
      </c>
      <c r="F1800" s="471"/>
      <c r="G1800" s="472">
        <v>0.0088</v>
      </c>
      <c r="J1800" s="473" t="s">
        <v>2151</v>
      </c>
      <c r="K1800" s="406">
        <v>85.45</v>
      </c>
      <c r="L1800" s="474">
        <v>85.55</v>
      </c>
      <c r="M1800" s="474">
        <v>86.09</v>
      </c>
      <c r="N1800" s="474">
        <v>85.27</v>
      </c>
      <c r="O1800" s="474" t="s">
        <v>4316</v>
      </c>
      <c r="P1800" s="475">
        <v>-0.0012</v>
      </c>
      <c r="Q1800" s="56"/>
    </row>
    <row r="1801" ht="15.75" customHeight="1">
      <c r="A1801" s="403" t="s">
        <v>2152</v>
      </c>
      <c r="B1801" s="404">
        <v>4388.0</v>
      </c>
      <c r="C1801" s="470">
        <v>4388.0</v>
      </c>
      <c r="D1801" s="470">
        <v>4388.0</v>
      </c>
      <c r="E1801" s="470">
        <v>4388.0</v>
      </c>
      <c r="F1801" s="471"/>
      <c r="G1801" s="472">
        <v>0.005</v>
      </c>
      <c r="J1801" s="473" t="s">
        <v>2152</v>
      </c>
      <c r="K1801" s="406">
        <v>85.55</v>
      </c>
      <c r="L1801" s="474">
        <v>85.45</v>
      </c>
      <c r="M1801" s="474">
        <v>85.82</v>
      </c>
      <c r="N1801" s="474">
        <v>85.0</v>
      </c>
      <c r="O1801" s="474" t="s">
        <v>4317</v>
      </c>
      <c r="P1801" s="475">
        <v>0.0022</v>
      </c>
      <c r="Q1801" s="56"/>
    </row>
    <row r="1802" ht="15.75" customHeight="1">
      <c r="A1802" s="403" t="s">
        <v>2153</v>
      </c>
      <c r="B1802" s="404">
        <v>4366.03</v>
      </c>
      <c r="C1802" s="470">
        <v>4366.03</v>
      </c>
      <c r="D1802" s="470">
        <v>4366.03</v>
      </c>
      <c r="E1802" s="470">
        <v>4366.03</v>
      </c>
      <c r="F1802" s="471"/>
      <c r="G1802" s="472">
        <v>-0.0064</v>
      </c>
      <c r="J1802" s="473" t="s">
        <v>2153</v>
      </c>
      <c r="K1802" s="406">
        <v>85.36</v>
      </c>
      <c r="L1802" s="474">
        <v>86.36</v>
      </c>
      <c r="M1802" s="474">
        <v>86.36</v>
      </c>
      <c r="N1802" s="474">
        <v>85.09</v>
      </c>
      <c r="O1802" s="474" t="s">
        <v>4318</v>
      </c>
      <c r="P1802" s="475">
        <v>-0.0022</v>
      </c>
      <c r="Q1802" s="56"/>
    </row>
    <row r="1803" ht="15.75" customHeight="1">
      <c r="A1803" s="403" t="s">
        <v>2154</v>
      </c>
      <c r="B1803" s="404">
        <v>4394.06</v>
      </c>
      <c r="C1803" s="470">
        <v>4394.06</v>
      </c>
      <c r="D1803" s="470">
        <v>4394.06</v>
      </c>
      <c r="E1803" s="470">
        <v>4394.06</v>
      </c>
      <c r="F1803" s="471"/>
      <c r="G1803" s="472">
        <v>-1.0E-4</v>
      </c>
      <c r="J1803" s="473" t="s">
        <v>2154</v>
      </c>
      <c r="K1803" s="406">
        <v>85.55</v>
      </c>
      <c r="L1803" s="474">
        <v>87.18</v>
      </c>
      <c r="M1803" s="474">
        <v>87.18</v>
      </c>
      <c r="N1803" s="474">
        <v>85.27</v>
      </c>
      <c r="O1803" s="474" t="s">
        <v>4319</v>
      </c>
      <c r="P1803" s="475">
        <v>-0.0104</v>
      </c>
      <c r="Q1803" s="56"/>
    </row>
    <row r="1804" ht="15.75" customHeight="1">
      <c r="A1804" s="403" t="s">
        <v>2155</v>
      </c>
      <c r="B1804" s="404">
        <v>4394.31</v>
      </c>
      <c r="C1804" s="470">
        <v>4394.31</v>
      </c>
      <c r="D1804" s="470">
        <v>4394.31</v>
      </c>
      <c r="E1804" s="470">
        <v>4394.31</v>
      </c>
      <c r="F1804" s="471"/>
      <c r="G1804" s="472">
        <v>3.0E-4</v>
      </c>
      <c r="J1804" s="473" t="s">
        <v>2155</v>
      </c>
      <c r="K1804" s="406">
        <v>86.45</v>
      </c>
      <c r="L1804" s="474">
        <v>87.36</v>
      </c>
      <c r="M1804" s="474">
        <v>88.0</v>
      </c>
      <c r="N1804" s="474">
        <v>86.18</v>
      </c>
      <c r="O1804" s="474" t="s">
        <v>4320</v>
      </c>
      <c r="P1804" s="475">
        <v>-0.0073</v>
      </c>
      <c r="Q1804" s="56"/>
    </row>
    <row r="1805" ht="15.75" customHeight="1">
      <c r="A1805" s="403" t="s">
        <v>2156</v>
      </c>
      <c r="B1805" s="404">
        <v>4392.87</v>
      </c>
      <c r="C1805" s="470">
        <v>4392.87</v>
      </c>
      <c r="D1805" s="470">
        <v>4392.87</v>
      </c>
      <c r="E1805" s="470">
        <v>4392.87</v>
      </c>
      <c r="F1805" s="471"/>
      <c r="G1805" s="472">
        <v>0.0065</v>
      </c>
      <c r="J1805" s="473" t="s">
        <v>2156</v>
      </c>
      <c r="K1805" s="406">
        <v>87.09</v>
      </c>
      <c r="L1805" s="474">
        <v>87.27</v>
      </c>
      <c r="M1805" s="474">
        <v>89.09</v>
      </c>
      <c r="N1805" s="474">
        <v>86.36</v>
      </c>
      <c r="O1805" s="474" t="s">
        <v>4273</v>
      </c>
      <c r="P1805" s="475">
        <v>0.0</v>
      </c>
      <c r="Q1805" s="56"/>
    </row>
    <row r="1806" ht="15.75" customHeight="1">
      <c r="A1806" s="403" t="s">
        <v>2157</v>
      </c>
      <c r="B1806" s="404">
        <v>4364.31</v>
      </c>
      <c r="C1806" s="470">
        <v>4364.31</v>
      </c>
      <c r="D1806" s="470">
        <v>4364.31</v>
      </c>
      <c r="E1806" s="470">
        <v>4364.31</v>
      </c>
      <c r="F1806" s="471"/>
      <c r="G1806" s="472">
        <v>0.0087</v>
      </c>
      <c r="J1806" s="473" t="s">
        <v>2157</v>
      </c>
      <c r="K1806" s="406">
        <v>87.09</v>
      </c>
      <c r="L1806" s="474">
        <v>85.27</v>
      </c>
      <c r="M1806" s="474">
        <v>87.36</v>
      </c>
      <c r="N1806" s="474">
        <v>85.18</v>
      </c>
      <c r="O1806" s="474" t="s">
        <v>4321</v>
      </c>
      <c r="P1806" s="475">
        <v>0.0289</v>
      </c>
      <c r="Q1806" s="56"/>
    </row>
    <row r="1807" ht="15.75" customHeight="1">
      <c r="A1807" s="403" t="s">
        <v>2158</v>
      </c>
      <c r="B1807" s="404">
        <v>4326.63</v>
      </c>
      <c r="C1807" s="470">
        <v>4326.63</v>
      </c>
      <c r="D1807" s="470">
        <v>4326.63</v>
      </c>
      <c r="E1807" s="470">
        <v>4326.63</v>
      </c>
      <c r="F1807" s="471"/>
      <c r="G1807" s="472">
        <v>0.0089</v>
      </c>
      <c r="J1807" s="473" t="s">
        <v>2158</v>
      </c>
      <c r="K1807" s="406">
        <v>84.64</v>
      </c>
      <c r="L1807" s="474">
        <v>85.91</v>
      </c>
      <c r="M1807" s="474">
        <v>86.18</v>
      </c>
      <c r="N1807" s="474">
        <v>84.09</v>
      </c>
      <c r="O1807" s="474" t="s">
        <v>4259</v>
      </c>
      <c r="P1807" s="475">
        <v>-0.0106</v>
      </c>
      <c r="Q1807" s="56"/>
    </row>
    <row r="1808" ht="15.75" customHeight="1">
      <c r="A1808" s="403" t="s">
        <v>2159</v>
      </c>
      <c r="B1808" s="404">
        <v>4288.64</v>
      </c>
      <c r="C1808" s="470">
        <v>4288.64</v>
      </c>
      <c r="D1808" s="470">
        <v>4288.64</v>
      </c>
      <c r="E1808" s="470">
        <v>4288.64</v>
      </c>
      <c r="F1808" s="471"/>
      <c r="G1808" s="472">
        <v>0.0031</v>
      </c>
      <c r="J1808" s="473" t="s">
        <v>2159</v>
      </c>
      <c r="K1808" s="406">
        <v>85.55</v>
      </c>
      <c r="L1808" s="474">
        <v>86.36</v>
      </c>
      <c r="M1808" s="474">
        <v>87.18</v>
      </c>
      <c r="N1808" s="474">
        <v>85.36</v>
      </c>
      <c r="O1808" s="474" t="s">
        <v>4322</v>
      </c>
      <c r="P1808" s="475">
        <v>0.0</v>
      </c>
      <c r="Q1808" s="56"/>
    </row>
    <row r="1809" ht="15.75" customHeight="1">
      <c r="A1809" s="403" t="s">
        <v>2160</v>
      </c>
      <c r="B1809" s="404">
        <v>4275.47</v>
      </c>
      <c r="C1809" s="470">
        <v>4275.47</v>
      </c>
      <c r="D1809" s="470">
        <v>4275.47</v>
      </c>
      <c r="E1809" s="470">
        <v>4275.47</v>
      </c>
      <c r="F1809" s="471"/>
      <c r="G1809" s="472">
        <v>-0.0054</v>
      </c>
      <c r="J1809" s="473" t="s">
        <v>2160</v>
      </c>
      <c r="K1809" s="406">
        <v>85.55</v>
      </c>
      <c r="L1809" s="474">
        <v>88.09</v>
      </c>
      <c r="M1809" s="474">
        <v>88.09</v>
      </c>
      <c r="N1809" s="474">
        <v>84.55</v>
      </c>
      <c r="O1809" s="474" t="s">
        <v>4323</v>
      </c>
      <c r="P1809" s="475">
        <v>-0.0238</v>
      </c>
      <c r="Q1809" s="56"/>
    </row>
    <row r="1810" ht="15.75" customHeight="1">
      <c r="A1810" s="403" t="s">
        <v>2161</v>
      </c>
      <c r="B1810" s="404">
        <v>4298.65</v>
      </c>
      <c r="C1810" s="470">
        <v>4298.65</v>
      </c>
      <c r="D1810" s="470">
        <v>4298.65</v>
      </c>
      <c r="E1810" s="470">
        <v>4298.65</v>
      </c>
      <c r="F1810" s="471"/>
      <c r="G1810" s="472">
        <v>-0.0046</v>
      </c>
      <c r="J1810" s="473" t="s">
        <v>2161</v>
      </c>
      <c r="K1810" s="406">
        <v>87.64</v>
      </c>
      <c r="L1810" s="474">
        <v>90.55</v>
      </c>
      <c r="M1810" s="474">
        <v>91.73</v>
      </c>
      <c r="N1810" s="474">
        <v>87.36</v>
      </c>
      <c r="O1810" s="474" t="s">
        <v>4324</v>
      </c>
      <c r="P1810" s="475">
        <v>-0.0311</v>
      </c>
      <c r="Q1810" s="56"/>
    </row>
    <row r="1811" ht="15.75" customHeight="1">
      <c r="A1811" s="403" t="s">
        <v>2162</v>
      </c>
      <c r="B1811" s="404">
        <v>4318.44</v>
      </c>
      <c r="C1811" s="470">
        <v>4318.44</v>
      </c>
      <c r="D1811" s="470">
        <v>4318.44</v>
      </c>
      <c r="E1811" s="470">
        <v>4318.44</v>
      </c>
      <c r="F1811" s="471"/>
      <c r="G1811" s="472">
        <v>-0.0027</v>
      </c>
      <c r="J1811" s="473" t="s">
        <v>2162</v>
      </c>
      <c r="K1811" s="406">
        <v>90.45</v>
      </c>
      <c r="L1811" s="474">
        <v>91.36</v>
      </c>
      <c r="M1811" s="474">
        <v>92.18</v>
      </c>
      <c r="N1811" s="474">
        <v>88.91</v>
      </c>
      <c r="O1811" s="474" t="s">
        <v>4325</v>
      </c>
      <c r="P1811" s="475">
        <v>-0.012</v>
      </c>
      <c r="Q1811" s="56"/>
    </row>
    <row r="1812" ht="15.75" customHeight="1">
      <c r="A1812" s="403" t="s">
        <v>2163</v>
      </c>
      <c r="B1812" s="404">
        <v>4330.31</v>
      </c>
      <c r="C1812" s="470">
        <v>4330.31</v>
      </c>
      <c r="D1812" s="470">
        <v>4330.31</v>
      </c>
      <c r="E1812" s="470">
        <v>4330.31</v>
      </c>
      <c r="F1812" s="471"/>
      <c r="G1812" s="472">
        <v>2.0E-4</v>
      </c>
      <c r="J1812" s="473" t="s">
        <v>2163</v>
      </c>
      <c r="K1812" s="406">
        <v>91.55</v>
      </c>
      <c r="L1812" s="474">
        <v>95.45</v>
      </c>
      <c r="M1812" s="474">
        <v>96.36</v>
      </c>
      <c r="N1812" s="474">
        <v>90.91</v>
      </c>
      <c r="O1812" s="474" t="s">
        <v>4326</v>
      </c>
      <c r="P1812" s="475">
        <v>-0.0336</v>
      </c>
      <c r="Q1812" s="56"/>
    </row>
    <row r="1813" ht="15.75" customHeight="1">
      <c r="A1813" s="403" t="s">
        <v>2164</v>
      </c>
      <c r="B1813" s="404">
        <v>4329.39</v>
      </c>
      <c r="C1813" s="470">
        <v>4329.39</v>
      </c>
      <c r="D1813" s="470">
        <v>4329.39</v>
      </c>
      <c r="E1813" s="470">
        <v>4329.39</v>
      </c>
      <c r="F1813" s="471"/>
      <c r="G1813" s="472">
        <v>-0.0025</v>
      </c>
      <c r="J1813" s="473" t="s">
        <v>2164</v>
      </c>
      <c r="K1813" s="406">
        <v>94.73</v>
      </c>
      <c r="L1813" s="474">
        <v>97.18</v>
      </c>
      <c r="M1813" s="474">
        <v>97.18</v>
      </c>
      <c r="N1813" s="474">
        <v>91.09</v>
      </c>
      <c r="O1813" s="474" t="s">
        <v>4327</v>
      </c>
      <c r="P1813" s="475">
        <v>0.0721</v>
      </c>
      <c r="Q1813" s="56"/>
    </row>
    <row r="1814" ht="15.75" customHeight="1">
      <c r="A1814" s="403" t="s">
        <v>2165</v>
      </c>
      <c r="B1814" s="404">
        <v>4340.06</v>
      </c>
      <c r="C1814" s="470">
        <v>4340.06</v>
      </c>
      <c r="D1814" s="470">
        <v>4340.06</v>
      </c>
      <c r="E1814" s="470">
        <v>4340.06</v>
      </c>
      <c r="F1814" s="471"/>
      <c r="G1814" s="472">
        <v>0.0077</v>
      </c>
      <c r="J1814" s="473" t="s">
        <v>2165</v>
      </c>
      <c r="K1814" s="406">
        <v>88.36</v>
      </c>
      <c r="L1814" s="474">
        <v>87.0</v>
      </c>
      <c r="M1814" s="474">
        <v>88.91</v>
      </c>
      <c r="N1814" s="474">
        <v>86.36</v>
      </c>
      <c r="O1814" s="474" t="s">
        <v>3111</v>
      </c>
      <c r="P1814" s="475">
        <v>0.0199</v>
      </c>
      <c r="Q1814" s="56"/>
    </row>
    <row r="1815" ht="15.75" customHeight="1">
      <c r="A1815" s="403" t="s">
        <v>2166</v>
      </c>
      <c r="B1815" s="404">
        <v>4306.79</v>
      </c>
      <c r="C1815" s="470">
        <v>4306.79</v>
      </c>
      <c r="D1815" s="470">
        <v>4306.79</v>
      </c>
      <c r="E1815" s="470">
        <v>4306.79</v>
      </c>
      <c r="F1815" s="471"/>
      <c r="G1815" s="472">
        <v>0.0114</v>
      </c>
      <c r="J1815" s="473" t="s">
        <v>2166</v>
      </c>
      <c r="K1815" s="406">
        <v>86.64</v>
      </c>
      <c r="L1815" s="474">
        <v>88.64</v>
      </c>
      <c r="M1815" s="474">
        <v>89.64</v>
      </c>
      <c r="N1815" s="474">
        <v>86.36</v>
      </c>
      <c r="O1815" s="474" t="s">
        <v>4328</v>
      </c>
      <c r="P1815" s="475">
        <v>-0.0175</v>
      </c>
      <c r="Q1815" s="56"/>
    </row>
    <row r="1816" ht="15.75" customHeight="1">
      <c r="A1816" s="403" t="s">
        <v>2167</v>
      </c>
      <c r="B1816" s="404">
        <v>4258.2</v>
      </c>
      <c r="C1816" s="470">
        <v>4258.2</v>
      </c>
      <c r="D1816" s="470">
        <v>4258.2</v>
      </c>
      <c r="E1816" s="470">
        <v>4258.2</v>
      </c>
      <c r="F1816" s="471"/>
      <c r="G1816" s="472">
        <v>-0.0033</v>
      </c>
      <c r="J1816" s="473" t="s">
        <v>2167</v>
      </c>
      <c r="K1816" s="406">
        <v>88.18</v>
      </c>
      <c r="L1816" s="474">
        <v>85.45</v>
      </c>
      <c r="M1816" s="474">
        <v>88.64</v>
      </c>
      <c r="N1816" s="474">
        <v>85.45</v>
      </c>
      <c r="O1816" s="474" t="s">
        <v>4329</v>
      </c>
      <c r="P1816" s="475">
        <v>0.0352</v>
      </c>
      <c r="Q1816" s="56"/>
    </row>
    <row r="1817" ht="15.75" customHeight="1">
      <c r="A1817" s="403" t="s">
        <v>2168</v>
      </c>
      <c r="B1817" s="404">
        <v>4272.17</v>
      </c>
      <c r="C1817" s="470">
        <v>4272.17</v>
      </c>
      <c r="D1817" s="470">
        <v>4272.17</v>
      </c>
      <c r="E1817" s="470">
        <v>4272.17</v>
      </c>
      <c r="F1817" s="471"/>
      <c r="G1817" s="472">
        <v>0.0242</v>
      </c>
      <c r="J1817" s="473" t="s">
        <v>2168</v>
      </c>
      <c r="K1817" s="406">
        <v>85.18</v>
      </c>
      <c r="L1817" s="474">
        <v>83.45</v>
      </c>
      <c r="M1817" s="474">
        <v>85.55</v>
      </c>
      <c r="N1817" s="474">
        <v>83.36</v>
      </c>
      <c r="O1817" s="474" t="s">
        <v>4330</v>
      </c>
      <c r="P1817" s="475">
        <v>0.0331</v>
      </c>
      <c r="Q1817" s="56"/>
    </row>
    <row r="1818" ht="15.75" customHeight="1">
      <c r="A1818" s="403" t="s">
        <v>2169</v>
      </c>
      <c r="B1818" s="404">
        <v>4171.4</v>
      </c>
      <c r="C1818" s="470">
        <v>4171.4</v>
      </c>
      <c r="D1818" s="470">
        <v>4171.4</v>
      </c>
      <c r="E1818" s="470">
        <v>4171.4</v>
      </c>
      <c r="F1818" s="471"/>
      <c r="G1818" s="472">
        <v>-0.0058</v>
      </c>
      <c r="J1818" s="473" t="s">
        <v>2169</v>
      </c>
      <c r="K1818" s="406">
        <v>82.45</v>
      </c>
      <c r="L1818" s="474">
        <v>82.73</v>
      </c>
      <c r="M1818" s="474">
        <v>83.45</v>
      </c>
      <c r="N1818" s="474">
        <v>81.36</v>
      </c>
      <c r="O1818" s="474" t="s">
        <v>4331</v>
      </c>
      <c r="P1818" s="475">
        <v>-0.0132</v>
      </c>
      <c r="Q1818" s="56"/>
    </row>
    <row r="1819" ht="15.75" customHeight="1">
      <c r="A1819" s="403" t="s">
        <v>2170</v>
      </c>
      <c r="B1819" s="404">
        <v>4195.69</v>
      </c>
      <c r="C1819" s="470">
        <v>4195.69</v>
      </c>
      <c r="D1819" s="470">
        <v>4195.69</v>
      </c>
      <c r="E1819" s="470">
        <v>4195.69</v>
      </c>
      <c r="F1819" s="471"/>
      <c r="G1819" s="472">
        <v>-0.0102</v>
      </c>
      <c r="J1819" s="473" t="s">
        <v>2170</v>
      </c>
      <c r="K1819" s="406">
        <v>83.55</v>
      </c>
      <c r="L1819" s="474">
        <v>81.82</v>
      </c>
      <c r="M1819" s="474">
        <v>84.09</v>
      </c>
      <c r="N1819" s="474">
        <v>81.18</v>
      </c>
      <c r="O1819" s="474" t="s">
        <v>4332</v>
      </c>
      <c r="P1819" s="475">
        <v>0.0326</v>
      </c>
      <c r="Q1819" s="56"/>
    </row>
    <row r="1820" ht="15.75" customHeight="1">
      <c r="A1820" s="403" t="s">
        <v>2171</v>
      </c>
      <c r="B1820" s="404">
        <v>4238.94</v>
      </c>
      <c r="C1820" s="470">
        <v>4238.94</v>
      </c>
      <c r="D1820" s="470">
        <v>4238.94</v>
      </c>
      <c r="E1820" s="470">
        <v>4238.94</v>
      </c>
      <c r="F1820" s="471"/>
      <c r="G1820" s="472">
        <v>-0.01</v>
      </c>
      <c r="J1820" s="473" t="s">
        <v>2171</v>
      </c>
      <c r="K1820" s="406">
        <v>80.91</v>
      </c>
      <c r="L1820" s="474">
        <v>80.82</v>
      </c>
      <c r="M1820" s="474">
        <v>83.55</v>
      </c>
      <c r="N1820" s="474">
        <v>80.0</v>
      </c>
      <c r="O1820" s="474" t="s">
        <v>4333</v>
      </c>
      <c r="P1820" s="475">
        <v>0.0057</v>
      </c>
      <c r="Q1820" s="56"/>
    </row>
    <row r="1821" ht="15.75" customHeight="1">
      <c r="A1821" s="403" t="s">
        <v>2172</v>
      </c>
      <c r="B1821" s="404">
        <v>4281.93</v>
      </c>
      <c r="C1821" s="470">
        <v>4281.93</v>
      </c>
      <c r="D1821" s="470">
        <v>4281.93</v>
      </c>
      <c r="E1821" s="470">
        <v>4281.93</v>
      </c>
      <c r="F1821" s="471"/>
      <c r="G1821" s="472">
        <v>-0.0092</v>
      </c>
      <c r="J1821" s="473" t="s">
        <v>2172</v>
      </c>
      <c r="K1821" s="406">
        <v>80.45</v>
      </c>
      <c r="L1821" s="474">
        <v>83.73</v>
      </c>
      <c r="M1821" s="474">
        <v>85.0</v>
      </c>
      <c r="N1821" s="474">
        <v>79.09</v>
      </c>
      <c r="O1821" s="474" t="s">
        <v>4334</v>
      </c>
      <c r="P1821" s="475">
        <v>-0.0412</v>
      </c>
      <c r="Q1821" s="56"/>
    </row>
    <row r="1822" ht="15.75" customHeight="1">
      <c r="A1822" s="403" t="s">
        <v>2173</v>
      </c>
      <c r="B1822" s="404">
        <v>4321.62</v>
      </c>
      <c r="C1822" s="470">
        <v>4321.62</v>
      </c>
      <c r="D1822" s="470">
        <v>4321.62</v>
      </c>
      <c r="E1822" s="470">
        <v>4321.62</v>
      </c>
      <c r="F1822" s="471"/>
      <c r="G1822" s="472">
        <v>-0.0038</v>
      </c>
      <c r="J1822" s="473" t="s">
        <v>2173</v>
      </c>
      <c r="K1822" s="406">
        <v>83.91</v>
      </c>
      <c r="L1822" s="474">
        <v>84.18</v>
      </c>
      <c r="M1822" s="474">
        <v>86.64</v>
      </c>
      <c r="N1822" s="474">
        <v>82.91</v>
      </c>
      <c r="O1822" s="474" t="s">
        <v>4335</v>
      </c>
      <c r="P1822" s="475">
        <v>-0.0284</v>
      </c>
      <c r="Q1822" s="56"/>
    </row>
    <row r="1823" ht="15.75" customHeight="1">
      <c r="A1823" s="403" t="s">
        <v>2174</v>
      </c>
      <c r="B1823" s="404">
        <v>4338.24</v>
      </c>
      <c r="C1823" s="470">
        <v>4338.24</v>
      </c>
      <c r="D1823" s="470">
        <v>4338.24</v>
      </c>
      <c r="E1823" s="470">
        <v>4338.24</v>
      </c>
      <c r="F1823" s="471"/>
      <c r="G1823" s="472">
        <v>-5.0E-4</v>
      </c>
      <c r="J1823" s="473" t="s">
        <v>2174</v>
      </c>
      <c r="K1823" s="406">
        <v>86.36</v>
      </c>
      <c r="L1823" s="474">
        <v>88.55</v>
      </c>
      <c r="M1823" s="474">
        <v>88.55</v>
      </c>
      <c r="N1823" s="474">
        <v>86.0</v>
      </c>
      <c r="O1823" s="474" t="s">
        <v>4336</v>
      </c>
      <c r="P1823" s="475">
        <v>-0.0186</v>
      </c>
      <c r="Q1823" s="56"/>
    </row>
    <row r="1824" ht="15.75" customHeight="1">
      <c r="A1824" s="403" t="s">
        <v>2175</v>
      </c>
      <c r="B1824" s="404">
        <v>4340.34</v>
      </c>
      <c r="C1824" s="470">
        <v>4340.34</v>
      </c>
      <c r="D1824" s="470">
        <v>4340.34</v>
      </c>
      <c r="E1824" s="470">
        <v>4340.34</v>
      </c>
      <c r="F1824" s="471"/>
      <c r="G1824" s="472">
        <v>-0.0044</v>
      </c>
      <c r="J1824" s="473" t="s">
        <v>2175</v>
      </c>
      <c r="K1824" s="406">
        <v>88.0</v>
      </c>
      <c r="L1824" s="474">
        <v>85.0</v>
      </c>
      <c r="M1824" s="474">
        <v>88.45</v>
      </c>
      <c r="N1824" s="474">
        <v>84.73</v>
      </c>
      <c r="O1824" s="474" t="s">
        <v>4329</v>
      </c>
      <c r="P1824" s="475">
        <v>0.0408</v>
      </c>
      <c r="Q1824" s="56"/>
    </row>
    <row r="1825" ht="15.75" customHeight="1">
      <c r="A1825" s="403" t="s">
        <v>2176</v>
      </c>
      <c r="B1825" s="404">
        <v>4359.39</v>
      </c>
      <c r="C1825" s="470">
        <v>4359.39</v>
      </c>
      <c r="D1825" s="470">
        <v>4359.39</v>
      </c>
      <c r="E1825" s="470">
        <v>4359.39</v>
      </c>
      <c r="F1825" s="471"/>
      <c r="G1825" s="472">
        <v>4.0E-4</v>
      </c>
      <c r="J1825" s="473" t="s">
        <v>2176</v>
      </c>
      <c r="K1825" s="406">
        <v>84.55</v>
      </c>
      <c r="L1825" s="474">
        <v>86.27</v>
      </c>
      <c r="M1825" s="474">
        <v>86.73</v>
      </c>
      <c r="N1825" s="474">
        <v>83.64</v>
      </c>
      <c r="O1825" s="474" t="s">
        <v>4337</v>
      </c>
      <c r="P1825" s="475">
        <v>-0.0179</v>
      </c>
      <c r="Q1825" s="56"/>
    </row>
    <row r="1826" ht="15.75" customHeight="1">
      <c r="A1826" s="403" t="s">
        <v>2177</v>
      </c>
      <c r="B1826" s="404">
        <v>4357.63</v>
      </c>
      <c r="C1826" s="470">
        <v>4357.63</v>
      </c>
      <c r="D1826" s="470">
        <v>4357.63</v>
      </c>
      <c r="E1826" s="470">
        <v>4357.63</v>
      </c>
      <c r="F1826" s="471"/>
      <c r="G1826" s="472">
        <v>-0.0077</v>
      </c>
      <c r="J1826" s="473" t="s">
        <v>2177</v>
      </c>
      <c r="K1826" s="406">
        <v>86.09</v>
      </c>
      <c r="L1826" s="474">
        <v>86.36</v>
      </c>
      <c r="M1826" s="474">
        <v>87.45</v>
      </c>
      <c r="N1826" s="474">
        <v>85.55</v>
      </c>
      <c r="O1826" s="474" t="s">
        <v>4338</v>
      </c>
      <c r="P1826" s="475">
        <v>-0.0031</v>
      </c>
      <c r="Q1826" s="56"/>
    </row>
    <row r="1827" ht="15.75" customHeight="1">
      <c r="A1827" s="403" t="s">
        <v>2178</v>
      </c>
      <c r="B1827" s="404">
        <v>4391.42</v>
      </c>
      <c r="C1827" s="470">
        <v>4391.42</v>
      </c>
      <c r="D1827" s="470">
        <v>4391.42</v>
      </c>
      <c r="E1827" s="470">
        <v>4391.42</v>
      </c>
      <c r="F1827" s="471"/>
      <c r="G1827" s="472">
        <v>-4.0E-4</v>
      </c>
      <c r="J1827" s="473" t="s">
        <v>2178</v>
      </c>
      <c r="K1827" s="406">
        <v>86.36</v>
      </c>
      <c r="L1827" s="474">
        <v>84.0</v>
      </c>
      <c r="M1827" s="474">
        <v>86.73</v>
      </c>
      <c r="N1827" s="474">
        <v>83.09</v>
      </c>
      <c r="O1827" s="474" t="s">
        <v>4339</v>
      </c>
      <c r="P1827" s="475">
        <v>0.0394</v>
      </c>
      <c r="Q1827" s="56"/>
    </row>
    <row r="1828" ht="15.75" customHeight="1">
      <c r="A1828" s="403" t="s">
        <v>2179</v>
      </c>
      <c r="B1828" s="404">
        <v>4393.34</v>
      </c>
      <c r="C1828" s="470">
        <v>4393.34</v>
      </c>
      <c r="D1828" s="470">
        <v>4393.34</v>
      </c>
      <c r="E1828" s="470">
        <v>4393.34</v>
      </c>
      <c r="F1828" s="471"/>
      <c r="G1828" s="472">
        <v>-0.0035</v>
      </c>
      <c r="J1828" s="473" t="s">
        <v>2179</v>
      </c>
      <c r="K1828" s="406">
        <v>83.09</v>
      </c>
      <c r="L1828" s="474">
        <v>84.09</v>
      </c>
      <c r="M1828" s="474">
        <v>84.36</v>
      </c>
      <c r="N1828" s="474">
        <v>82.27</v>
      </c>
      <c r="O1828" s="474" t="s">
        <v>4340</v>
      </c>
      <c r="P1828" s="475">
        <v>-0.0098</v>
      </c>
      <c r="Q1828" s="56"/>
    </row>
    <row r="1829" ht="15.75" customHeight="1">
      <c r="A1829" s="403" t="s">
        <v>2180</v>
      </c>
      <c r="B1829" s="404">
        <v>4408.64</v>
      </c>
      <c r="C1829" s="470">
        <v>4408.64</v>
      </c>
      <c r="D1829" s="470">
        <v>4408.64</v>
      </c>
      <c r="E1829" s="470">
        <v>4408.64</v>
      </c>
      <c r="F1829" s="471"/>
      <c r="G1829" s="472">
        <v>3.0E-4</v>
      </c>
      <c r="J1829" s="473" t="s">
        <v>2180</v>
      </c>
      <c r="K1829" s="406">
        <v>83.91</v>
      </c>
      <c r="L1829" s="474">
        <v>85.45</v>
      </c>
      <c r="M1829" s="474">
        <v>85.45</v>
      </c>
      <c r="N1829" s="474">
        <v>83.55</v>
      </c>
      <c r="O1829" s="474" t="s">
        <v>4341</v>
      </c>
      <c r="P1829" s="475">
        <v>-0.0076</v>
      </c>
      <c r="Q1829" s="56"/>
    </row>
    <row r="1830" ht="15.75" customHeight="1">
      <c r="A1830" s="403" t="s">
        <v>2181</v>
      </c>
      <c r="B1830" s="404">
        <v>4407.52</v>
      </c>
      <c r="C1830" s="470">
        <v>4407.52</v>
      </c>
      <c r="D1830" s="470">
        <v>4407.52</v>
      </c>
      <c r="E1830" s="470">
        <v>4407.52</v>
      </c>
      <c r="F1830" s="471"/>
      <c r="G1830" s="472">
        <v>0.0013</v>
      </c>
      <c r="J1830" s="473" t="s">
        <v>2181</v>
      </c>
      <c r="K1830" s="406">
        <v>84.55</v>
      </c>
      <c r="L1830" s="474">
        <v>82.82</v>
      </c>
      <c r="M1830" s="474">
        <v>85.64</v>
      </c>
      <c r="N1830" s="474">
        <v>82.73</v>
      </c>
      <c r="O1830" s="474" t="s">
        <v>4342</v>
      </c>
      <c r="P1830" s="475">
        <v>0.0231</v>
      </c>
      <c r="Q1830" s="56"/>
    </row>
    <row r="1831" ht="15.75" customHeight="1">
      <c r="A1831" s="403" t="s">
        <v>2182</v>
      </c>
      <c r="B1831" s="404">
        <v>4401.78</v>
      </c>
      <c r="C1831" s="470">
        <v>4401.78</v>
      </c>
      <c r="D1831" s="470">
        <v>4401.78</v>
      </c>
      <c r="E1831" s="470">
        <v>4401.78</v>
      </c>
      <c r="F1831" s="471"/>
      <c r="G1831" s="472">
        <v>-0.0066</v>
      </c>
      <c r="J1831" s="473" t="s">
        <v>2182</v>
      </c>
      <c r="K1831" s="406">
        <v>82.64</v>
      </c>
      <c r="L1831" s="474">
        <v>83.18</v>
      </c>
      <c r="M1831" s="474">
        <v>83.55</v>
      </c>
      <c r="N1831" s="474">
        <v>82.27</v>
      </c>
      <c r="O1831" s="474" t="s">
        <v>4343</v>
      </c>
      <c r="P1831" s="475">
        <v>-0.0097</v>
      </c>
      <c r="Q1831" s="56"/>
    </row>
    <row r="1832" ht="15.75" customHeight="1">
      <c r="A1832" s="403" t="s">
        <v>2183</v>
      </c>
      <c r="B1832" s="404">
        <v>4431.12</v>
      </c>
      <c r="C1832" s="470">
        <v>4431.12</v>
      </c>
      <c r="D1832" s="470">
        <v>4431.12</v>
      </c>
      <c r="E1832" s="470">
        <v>4431.12</v>
      </c>
      <c r="F1832" s="471"/>
      <c r="G1832" s="472">
        <v>-0.0027</v>
      </c>
      <c r="J1832" s="473" t="s">
        <v>2183</v>
      </c>
      <c r="K1832" s="406">
        <v>83.45</v>
      </c>
      <c r="L1832" s="474">
        <v>81.91</v>
      </c>
      <c r="M1832" s="474">
        <v>83.91</v>
      </c>
      <c r="N1832" s="474">
        <v>81.36</v>
      </c>
      <c r="O1832" s="474" t="s">
        <v>4344</v>
      </c>
      <c r="P1832" s="475">
        <v>0.0302</v>
      </c>
      <c r="Q1832" s="56"/>
    </row>
    <row r="1833" ht="15.75" customHeight="1">
      <c r="A1833" s="403" t="s">
        <v>2184</v>
      </c>
      <c r="B1833" s="404">
        <v>4443.06</v>
      </c>
      <c r="C1833" s="470">
        <v>4443.06</v>
      </c>
      <c r="D1833" s="470">
        <v>4443.06</v>
      </c>
      <c r="E1833" s="470">
        <v>4443.06</v>
      </c>
      <c r="F1833" s="471"/>
      <c r="G1833" s="472">
        <v>0.0066</v>
      </c>
      <c r="J1833" s="473" t="s">
        <v>2184</v>
      </c>
      <c r="K1833" s="406">
        <v>81.0</v>
      </c>
      <c r="L1833" s="474">
        <v>80.82</v>
      </c>
      <c r="M1833" s="474">
        <v>83.18</v>
      </c>
      <c r="N1833" s="474">
        <v>80.64</v>
      </c>
      <c r="O1833" s="474" t="s">
        <v>4345</v>
      </c>
      <c r="P1833" s="475">
        <v>0.008</v>
      </c>
      <c r="Q1833" s="56"/>
    </row>
    <row r="1834" ht="15.75" customHeight="1">
      <c r="A1834" s="403" t="s">
        <v>2185</v>
      </c>
      <c r="B1834" s="404">
        <v>4413.85</v>
      </c>
      <c r="C1834" s="470">
        <v>4413.85</v>
      </c>
      <c r="D1834" s="470">
        <v>4413.85</v>
      </c>
      <c r="E1834" s="470">
        <v>4413.85</v>
      </c>
      <c r="F1834" s="471"/>
      <c r="G1834" s="472">
        <v>9.0E-4</v>
      </c>
      <c r="J1834" s="473" t="s">
        <v>2185</v>
      </c>
      <c r="K1834" s="406">
        <v>80.36</v>
      </c>
      <c r="L1834" s="474">
        <v>80.09</v>
      </c>
      <c r="M1834" s="474">
        <v>81.0</v>
      </c>
      <c r="N1834" s="474">
        <v>79.73</v>
      </c>
      <c r="O1834" s="474" t="s">
        <v>4346</v>
      </c>
      <c r="P1834" s="475">
        <v>0.0</v>
      </c>
      <c r="Q1834" s="56"/>
    </row>
    <row r="1835" ht="15.75" customHeight="1">
      <c r="A1835" s="403" t="s">
        <v>2186</v>
      </c>
      <c r="B1835" s="404">
        <v>4409.72</v>
      </c>
      <c r="C1835" s="470">
        <v>4409.72</v>
      </c>
      <c r="D1835" s="470">
        <v>4409.72</v>
      </c>
      <c r="E1835" s="470">
        <v>4409.72</v>
      </c>
      <c r="F1835" s="471"/>
      <c r="G1835" s="472">
        <v>-0.0049</v>
      </c>
      <c r="J1835" s="473" t="s">
        <v>2186</v>
      </c>
      <c r="K1835" s="406">
        <v>80.36</v>
      </c>
      <c r="L1835" s="474">
        <v>80.55</v>
      </c>
      <c r="M1835" s="474">
        <v>81.55</v>
      </c>
      <c r="N1835" s="474">
        <v>80.09</v>
      </c>
      <c r="O1835" s="474" t="s">
        <v>4347</v>
      </c>
      <c r="P1835" s="475">
        <v>-0.0146</v>
      </c>
      <c r="Q1835" s="56"/>
    </row>
    <row r="1836" ht="15.75" customHeight="1">
      <c r="A1836" s="403" t="s">
        <v>2187</v>
      </c>
      <c r="B1836" s="404">
        <v>4431.65</v>
      </c>
      <c r="C1836" s="470">
        <v>4431.65</v>
      </c>
      <c r="D1836" s="470">
        <v>4431.65</v>
      </c>
      <c r="E1836" s="470">
        <v>4431.65</v>
      </c>
      <c r="F1836" s="471"/>
      <c r="G1836" s="472">
        <v>0.012</v>
      </c>
      <c r="J1836" s="473" t="s">
        <v>2187</v>
      </c>
      <c r="K1836" s="406">
        <v>81.55</v>
      </c>
      <c r="L1836" s="474">
        <v>79.45</v>
      </c>
      <c r="M1836" s="474">
        <v>82.45</v>
      </c>
      <c r="N1836" s="474">
        <v>79.36</v>
      </c>
      <c r="O1836" s="474" t="s">
        <v>4348</v>
      </c>
      <c r="P1836" s="475">
        <v>0.0264</v>
      </c>
      <c r="Q1836" s="56"/>
    </row>
    <row r="1837" ht="15.75" customHeight="1">
      <c r="A1837" s="403" t="s">
        <v>2188</v>
      </c>
      <c r="B1837" s="404">
        <v>4379.23</v>
      </c>
      <c r="C1837" s="470">
        <v>4379.23</v>
      </c>
      <c r="D1837" s="470">
        <v>4379.23</v>
      </c>
      <c r="E1837" s="470">
        <v>4379.23</v>
      </c>
      <c r="F1837" s="471"/>
      <c r="G1837" s="472">
        <v>0.005</v>
      </c>
      <c r="J1837" s="473" t="s">
        <v>2188</v>
      </c>
      <c r="K1837" s="406">
        <v>79.45</v>
      </c>
      <c r="L1837" s="474">
        <v>78.18</v>
      </c>
      <c r="M1837" s="474">
        <v>80.0</v>
      </c>
      <c r="N1837" s="474">
        <v>78.18</v>
      </c>
      <c r="O1837" s="474" t="s">
        <v>4349</v>
      </c>
      <c r="P1837" s="475">
        <v>0.0023</v>
      </c>
      <c r="Q1837" s="56"/>
    </row>
    <row r="1838" ht="15.75" customHeight="1">
      <c r="A1838" s="403" t="s">
        <v>2189</v>
      </c>
      <c r="B1838" s="404">
        <v>4357.53</v>
      </c>
      <c r="C1838" s="470">
        <v>4357.53</v>
      </c>
      <c r="D1838" s="470">
        <v>4357.53</v>
      </c>
      <c r="E1838" s="470">
        <v>4357.53</v>
      </c>
      <c r="F1838" s="471"/>
      <c r="G1838" s="472">
        <v>0.0051</v>
      </c>
      <c r="J1838" s="473" t="s">
        <v>2189</v>
      </c>
      <c r="K1838" s="406">
        <v>79.27</v>
      </c>
      <c r="L1838" s="474">
        <v>78.91</v>
      </c>
      <c r="M1838" s="474">
        <v>80.09</v>
      </c>
      <c r="N1838" s="474">
        <v>78.73</v>
      </c>
      <c r="O1838" s="474" t="s">
        <v>4350</v>
      </c>
      <c r="P1838" s="475">
        <v>0.0105</v>
      </c>
      <c r="Q1838" s="56"/>
    </row>
    <row r="1839" ht="15.75" customHeight="1">
      <c r="A1839" s="403" t="s">
        <v>2190</v>
      </c>
      <c r="B1839" s="404">
        <v>4335.29</v>
      </c>
      <c r="C1839" s="470">
        <v>4335.29</v>
      </c>
      <c r="D1839" s="470">
        <v>4335.29</v>
      </c>
      <c r="E1839" s="470">
        <v>4335.29</v>
      </c>
      <c r="F1839" s="471"/>
      <c r="G1839" s="472">
        <v>0.0054</v>
      </c>
      <c r="J1839" s="473" t="s">
        <v>2190</v>
      </c>
      <c r="K1839" s="406">
        <v>78.45</v>
      </c>
      <c r="L1839" s="474">
        <v>76.36</v>
      </c>
      <c r="M1839" s="474">
        <v>79.09</v>
      </c>
      <c r="N1839" s="474">
        <v>75.45</v>
      </c>
      <c r="O1839" s="474" t="s">
        <v>4351</v>
      </c>
      <c r="P1839" s="475">
        <v>0.0371</v>
      </c>
      <c r="Q1839" s="56"/>
    </row>
    <row r="1840" ht="15.75" customHeight="1">
      <c r="A1840" s="403" t="s">
        <v>2191</v>
      </c>
      <c r="B1840" s="404">
        <v>4311.8</v>
      </c>
      <c r="C1840" s="470">
        <v>4311.8</v>
      </c>
      <c r="D1840" s="470">
        <v>4311.8</v>
      </c>
      <c r="E1840" s="470">
        <v>4311.8</v>
      </c>
      <c r="F1840" s="471"/>
      <c r="G1840" s="472">
        <v>0.0021</v>
      </c>
      <c r="J1840" s="473" t="s">
        <v>2191</v>
      </c>
      <c r="K1840" s="406">
        <v>75.64</v>
      </c>
      <c r="L1840" s="474">
        <v>77.27</v>
      </c>
      <c r="M1840" s="474">
        <v>77.27</v>
      </c>
      <c r="N1840" s="474">
        <v>75.27</v>
      </c>
      <c r="O1840" s="474" t="s">
        <v>4352</v>
      </c>
      <c r="P1840" s="475">
        <v>-0.0094</v>
      </c>
      <c r="Q1840" s="56"/>
    </row>
    <row r="1841" ht="15.75" customHeight="1">
      <c r="A1841" s="403" t="s">
        <v>2192</v>
      </c>
      <c r="B1841" s="404">
        <v>4302.57</v>
      </c>
      <c r="C1841" s="470">
        <v>4302.57</v>
      </c>
      <c r="D1841" s="470">
        <v>4302.57</v>
      </c>
      <c r="E1841" s="470">
        <v>4302.57</v>
      </c>
      <c r="F1841" s="471"/>
      <c r="G1841" s="472">
        <v>-0.0123</v>
      </c>
      <c r="J1841" s="473" t="s">
        <v>2192</v>
      </c>
      <c r="K1841" s="406">
        <v>76.36</v>
      </c>
      <c r="L1841" s="474">
        <v>77.91</v>
      </c>
      <c r="M1841" s="474">
        <v>78.36</v>
      </c>
      <c r="N1841" s="474">
        <v>75.09</v>
      </c>
      <c r="O1841" s="474" t="s">
        <v>4353</v>
      </c>
      <c r="P1841" s="475">
        <v>-0.0312</v>
      </c>
      <c r="Q1841" s="56"/>
    </row>
    <row r="1842" ht="15.75" customHeight="1">
      <c r="A1842" s="403" t="s">
        <v>2193</v>
      </c>
      <c r="B1842" s="404">
        <v>4355.93</v>
      </c>
      <c r="C1842" s="470">
        <v>4355.93</v>
      </c>
      <c r="D1842" s="470">
        <v>4355.93</v>
      </c>
      <c r="E1842" s="470">
        <v>4355.93</v>
      </c>
      <c r="F1842" s="471"/>
      <c r="G1842" s="472">
        <v>-0.0033</v>
      </c>
      <c r="J1842" s="473" t="s">
        <v>2193</v>
      </c>
      <c r="K1842" s="406">
        <v>78.82</v>
      </c>
      <c r="L1842" s="474">
        <v>78.45</v>
      </c>
      <c r="M1842" s="474">
        <v>79.09</v>
      </c>
      <c r="N1842" s="474">
        <v>77.73</v>
      </c>
      <c r="O1842" s="474" t="s">
        <v>4354</v>
      </c>
      <c r="P1842" s="475">
        <v>0.0034</v>
      </c>
      <c r="Q1842" s="56"/>
    </row>
    <row r="1843" ht="15.75" customHeight="1">
      <c r="A1843" s="403" t="s">
        <v>2194</v>
      </c>
      <c r="B1843" s="404">
        <v>4370.49</v>
      </c>
      <c r="C1843" s="470">
        <v>4370.49</v>
      </c>
      <c r="D1843" s="470">
        <v>4370.49</v>
      </c>
      <c r="E1843" s="470">
        <v>4370.49</v>
      </c>
      <c r="F1843" s="471"/>
      <c r="G1843" s="472">
        <v>-0.0024</v>
      </c>
      <c r="J1843" s="473" t="s">
        <v>2194</v>
      </c>
      <c r="K1843" s="406">
        <v>78.55</v>
      </c>
      <c r="L1843" s="474">
        <v>79.45</v>
      </c>
      <c r="M1843" s="474">
        <v>79.64</v>
      </c>
      <c r="N1843" s="474">
        <v>78.0</v>
      </c>
      <c r="O1843" s="474" t="s">
        <v>4355</v>
      </c>
      <c r="P1843" s="475">
        <v>-0.0046</v>
      </c>
      <c r="Q1843" s="56"/>
    </row>
    <row r="1844" ht="15.75" customHeight="1">
      <c r="A1844" s="403" t="s">
        <v>2195</v>
      </c>
      <c r="B1844" s="404">
        <v>4381.16</v>
      </c>
      <c r="C1844" s="470">
        <v>4381.16</v>
      </c>
      <c r="D1844" s="470">
        <v>4381.16</v>
      </c>
      <c r="E1844" s="470">
        <v>4381.16</v>
      </c>
      <c r="F1844" s="471"/>
      <c r="G1844" s="472">
        <v>-0.0066</v>
      </c>
      <c r="J1844" s="473" t="s">
        <v>2195</v>
      </c>
      <c r="K1844" s="406">
        <v>78.91</v>
      </c>
      <c r="L1844" s="474">
        <v>80.45</v>
      </c>
      <c r="M1844" s="474">
        <v>80.45</v>
      </c>
      <c r="N1844" s="474">
        <v>78.18</v>
      </c>
      <c r="O1844" s="474" t="s">
        <v>4356</v>
      </c>
      <c r="P1844" s="475">
        <v>-0.0191</v>
      </c>
      <c r="Q1844" s="56"/>
    </row>
    <row r="1845" ht="15.75" customHeight="1">
      <c r="A1845" s="403" t="s">
        <v>2196</v>
      </c>
      <c r="B1845" s="404">
        <v>4410.22</v>
      </c>
      <c r="C1845" s="470">
        <v>4410.22</v>
      </c>
      <c r="D1845" s="470">
        <v>4410.22</v>
      </c>
      <c r="E1845" s="470">
        <v>4410.22</v>
      </c>
      <c r="F1845" s="471"/>
      <c r="G1845" s="472">
        <v>-0.0072</v>
      </c>
      <c r="J1845" s="473" t="s">
        <v>2196</v>
      </c>
      <c r="K1845" s="406">
        <v>80.45</v>
      </c>
      <c r="L1845" s="474">
        <v>79.82</v>
      </c>
      <c r="M1845" s="474">
        <v>81.0</v>
      </c>
      <c r="N1845" s="474">
        <v>79.45</v>
      </c>
      <c r="O1845" s="474" t="s">
        <v>4357</v>
      </c>
      <c r="P1845" s="475">
        <v>-0.0035</v>
      </c>
      <c r="Q1845" s="56"/>
    </row>
    <row r="1846" ht="15.75" customHeight="1">
      <c r="A1846" s="403" t="s">
        <v>2197</v>
      </c>
      <c r="B1846" s="404">
        <v>4442.15</v>
      </c>
      <c r="C1846" s="470">
        <v>4442.15</v>
      </c>
      <c r="D1846" s="470">
        <v>4442.15</v>
      </c>
      <c r="E1846" s="470">
        <v>4442.15</v>
      </c>
      <c r="F1846" s="471"/>
      <c r="G1846" s="472">
        <v>0.0027</v>
      </c>
      <c r="J1846" s="473" t="s">
        <v>2197</v>
      </c>
      <c r="K1846" s="406">
        <v>80.73</v>
      </c>
      <c r="L1846" s="474">
        <v>79.09</v>
      </c>
      <c r="M1846" s="474">
        <v>81.36</v>
      </c>
      <c r="N1846" s="474">
        <v>79.0</v>
      </c>
      <c r="O1846" s="474" t="s">
        <v>4358</v>
      </c>
      <c r="P1846" s="475">
        <v>0.0231</v>
      </c>
      <c r="Q1846" s="56"/>
    </row>
    <row r="1847" ht="15.75" customHeight="1">
      <c r="A1847" s="403" t="s">
        <v>2198</v>
      </c>
      <c r="B1847" s="404">
        <v>4430.28</v>
      </c>
      <c r="C1847" s="470">
        <v>4430.28</v>
      </c>
      <c r="D1847" s="470">
        <v>4430.28</v>
      </c>
      <c r="E1847" s="470">
        <v>4430.28</v>
      </c>
      <c r="F1847" s="471"/>
      <c r="G1847" s="472">
        <v>-0.0036</v>
      </c>
      <c r="J1847" s="473" t="s">
        <v>2198</v>
      </c>
      <c r="K1847" s="406">
        <v>78.91</v>
      </c>
      <c r="L1847" s="474">
        <v>77.27</v>
      </c>
      <c r="M1847" s="474">
        <v>79.91</v>
      </c>
      <c r="N1847" s="474">
        <v>76.82</v>
      </c>
      <c r="O1847" s="474" t="s">
        <v>4359</v>
      </c>
      <c r="P1847" s="475">
        <v>0.0128</v>
      </c>
      <c r="Q1847" s="56"/>
    </row>
    <row r="1848" ht="15.75" customHeight="1">
      <c r="A1848" s="403" t="s">
        <v>2199</v>
      </c>
      <c r="B1848" s="404">
        <v>4446.28</v>
      </c>
      <c r="C1848" s="470">
        <v>4446.28</v>
      </c>
      <c r="D1848" s="470">
        <v>4446.28</v>
      </c>
      <c r="E1848" s="470">
        <v>4446.28</v>
      </c>
      <c r="F1848" s="471"/>
      <c r="G1848" s="472">
        <v>-0.0066</v>
      </c>
      <c r="J1848" s="473" t="s">
        <v>2199</v>
      </c>
      <c r="K1848" s="406">
        <v>77.91</v>
      </c>
      <c r="L1848" s="474">
        <v>78.64</v>
      </c>
      <c r="M1848" s="474">
        <v>78.82</v>
      </c>
      <c r="N1848" s="474">
        <v>77.45</v>
      </c>
      <c r="O1848" s="474" t="s">
        <v>4360</v>
      </c>
      <c r="P1848" s="475">
        <v>-0.0127</v>
      </c>
      <c r="Q1848" s="56"/>
    </row>
    <row r="1849" ht="15.75" customHeight="1">
      <c r="A1849" s="403" t="s">
        <v>2200</v>
      </c>
      <c r="B1849" s="404">
        <v>4475.89</v>
      </c>
      <c r="C1849" s="470">
        <v>4475.89</v>
      </c>
      <c r="D1849" s="470">
        <v>4475.89</v>
      </c>
      <c r="E1849" s="470">
        <v>4475.89</v>
      </c>
      <c r="F1849" s="471"/>
      <c r="G1849" s="472">
        <v>0.0019</v>
      </c>
      <c r="J1849" s="473" t="s">
        <v>2200</v>
      </c>
      <c r="K1849" s="406">
        <v>78.91</v>
      </c>
      <c r="L1849" s="474">
        <v>78.27</v>
      </c>
      <c r="M1849" s="474">
        <v>79.91</v>
      </c>
      <c r="N1849" s="474">
        <v>78.27</v>
      </c>
      <c r="O1849" s="474" t="s">
        <v>4361</v>
      </c>
      <c r="P1849" s="475">
        <v>0.0034</v>
      </c>
      <c r="Q1849" s="56"/>
    </row>
    <row r="1850" ht="15.75" customHeight="1">
      <c r="A1850" s="403" t="s">
        <v>2201</v>
      </c>
      <c r="B1850" s="404">
        <v>4467.61</v>
      </c>
      <c r="C1850" s="470">
        <v>4467.61</v>
      </c>
      <c r="D1850" s="470">
        <v>4467.61</v>
      </c>
      <c r="E1850" s="470">
        <v>4467.61</v>
      </c>
      <c r="F1850" s="471"/>
      <c r="G1850" s="472">
        <v>-0.0028</v>
      </c>
      <c r="J1850" s="473" t="s">
        <v>2201</v>
      </c>
      <c r="K1850" s="406">
        <v>78.64</v>
      </c>
      <c r="L1850" s="474">
        <v>79.18</v>
      </c>
      <c r="M1850" s="474">
        <v>79.55</v>
      </c>
      <c r="N1850" s="474">
        <v>78.18</v>
      </c>
      <c r="O1850" s="474" t="s">
        <v>4362</v>
      </c>
      <c r="P1850" s="475">
        <v>-0.0079</v>
      </c>
      <c r="Q1850" s="56"/>
    </row>
    <row r="1851" ht="15.75" customHeight="1">
      <c r="A1851" s="403" t="s">
        <v>2202</v>
      </c>
      <c r="B1851" s="404">
        <v>4480.18</v>
      </c>
      <c r="C1851" s="470">
        <v>4480.18</v>
      </c>
      <c r="D1851" s="470">
        <v>4480.18</v>
      </c>
      <c r="E1851" s="470">
        <v>4480.18</v>
      </c>
      <c r="F1851" s="471"/>
      <c r="G1851" s="472">
        <v>-0.001</v>
      </c>
      <c r="J1851" s="473" t="s">
        <v>2202</v>
      </c>
      <c r="K1851" s="406">
        <v>79.27</v>
      </c>
      <c r="L1851" s="474">
        <v>81.55</v>
      </c>
      <c r="M1851" s="474">
        <v>81.55</v>
      </c>
      <c r="N1851" s="474">
        <v>79.09</v>
      </c>
      <c r="O1851" s="474" t="s">
        <v>4363</v>
      </c>
      <c r="P1851" s="475">
        <v>-0.0246</v>
      </c>
      <c r="Q1851" s="56"/>
    </row>
    <row r="1852" ht="15.75" customHeight="1">
      <c r="A1852" s="403" t="s">
        <v>2203</v>
      </c>
      <c r="B1852" s="404">
        <v>4484.52</v>
      </c>
      <c r="C1852" s="470">
        <v>4484.52</v>
      </c>
      <c r="D1852" s="470">
        <v>4484.52</v>
      </c>
      <c r="E1852" s="470">
        <v>4484.52</v>
      </c>
      <c r="F1852" s="471"/>
      <c r="G1852" s="472">
        <v>0.006</v>
      </c>
      <c r="J1852" s="473" t="s">
        <v>2203</v>
      </c>
      <c r="K1852" s="406">
        <v>81.27</v>
      </c>
      <c r="L1852" s="474">
        <v>79.55</v>
      </c>
      <c r="M1852" s="474">
        <v>81.82</v>
      </c>
      <c r="N1852" s="474">
        <v>79.55</v>
      </c>
      <c r="O1852" s="474" t="s">
        <v>4364</v>
      </c>
      <c r="P1852" s="475">
        <v>0.0252</v>
      </c>
      <c r="Q1852" s="56"/>
    </row>
    <row r="1853" ht="15.75" customHeight="1">
      <c r="A1853" s="403" t="s">
        <v>2204</v>
      </c>
      <c r="B1853" s="404">
        <v>4457.8</v>
      </c>
      <c r="C1853" s="470">
        <v>4457.8</v>
      </c>
      <c r="D1853" s="470">
        <v>4457.8</v>
      </c>
      <c r="E1853" s="470">
        <v>4457.8</v>
      </c>
      <c r="F1853" s="471"/>
      <c r="G1853" s="472">
        <v>9.0E-4</v>
      </c>
      <c r="J1853" s="473" t="s">
        <v>2204</v>
      </c>
      <c r="K1853" s="406">
        <v>79.27</v>
      </c>
      <c r="L1853" s="474">
        <v>81.82</v>
      </c>
      <c r="M1853" s="474">
        <v>81.82</v>
      </c>
      <c r="N1853" s="474">
        <v>78.91</v>
      </c>
      <c r="O1853" s="474" t="s">
        <v>4365</v>
      </c>
      <c r="P1853" s="475">
        <v>-0.028</v>
      </c>
      <c r="Q1853" s="56"/>
    </row>
    <row r="1854" ht="15.75" customHeight="1">
      <c r="A1854" s="403" t="s">
        <v>2205</v>
      </c>
      <c r="B1854" s="404">
        <v>4453.89</v>
      </c>
      <c r="C1854" s="470">
        <v>4453.89</v>
      </c>
      <c r="D1854" s="470">
        <v>4453.89</v>
      </c>
      <c r="E1854" s="470">
        <v>4453.89</v>
      </c>
      <c r="F1854" s="471"/>
      <c r="G1854" s="472">
        <v>0.0023</v>
      </c>
      <c r="J1854" s="473" t="s">
        <v>2205</v>
      </c>
      <c r="K1854" s="406">
        <v>81.55</v>
      </c>
      <c r="L1854" s="474">
        <v>82.82</v>
      </c>
      <c r="M1854" s="474">
        <v>83.0</v>
      </c>
      <c r="N1854" s="474">
        <v>80.82</v>
      </c>
      <c r="O1854" s="474" t="s">
        <v>4366</v>
      </c>
      <c r="P1854" s="475">
        <v>-0.0185</v>
      </c>
      <c r="Q1854" s="56"/>
    </row>
    <row r="1855" ht="15.75" customHeight="1">
      <c r="A1855" s="403" t="s">
        <v>2206</v>
      </c>
      <c r="B1855" s="404">
        <v>4443.63</v>
      </c>
      <c r="C1855" s="470">
        <v>4443.63</v>
      </c>
      <c r="D1855" s="470">
        <v>4443.63</v>
      </c>
      <c r="E1855" s="470">
        <v>4443.63</v>
      </c>
      <c r="F1855" s="471"/>
      <c r="G1855" s="472">
        <v>0.0018</v>
      </c>
      <c r="J1855" s="473" t="s">
        <v>2206</v>
      </c>
      <c r="K1855" s="406">
        <v>83.09</v>
      </c>
      <c r="L1855" s="474">
        <v>79.0</v>
      </c>
      <c r="M1855" s="474">
        <v>83.64</v>
      </c>
      <c r="N1855" s="474">
        <v>78.18</v>
      </c>
      <c r="O1855" s="474" t="s">
        <v>4367</v>
      </c>
      <c r="P1855" s="475">
        <v>0.0665</v>
      </c>
      <c r="Q1855" s="56"/>
    </row>
    <row r="1856" ht="15.75" customHeight="1">
      <c r="A1856" s="403" t="s">
        <v>2207</v>
      </c>
      <c r="B1856" s="404">
        <v>4435.46</v>
      </c>
      <c r="C1856" s="470">
        <v>4435.46</v>
      </c>
      <c r="D1856" s="470">
        <v>4435.46</v>
      </c>
      <c r="E1856" s="470">
        <v>4435.46</v>
      </c>
      <c r="F1856" s="471"/>
      <c r="G1856" s="472">
        <v>-0.0084</v>
      </c>
      <c r="J1856" s="473" t="s">
        <v>2207</v>
      </c>
      <c r="K1856" s="406">
        <v>77.91</v>
      </c>
      <c r="L1856" s="474">
        <v>78.18</v>
      </c>
      <c r="M1856" s="474">
        <v>80.91</v>
      </c>
      <c r="N1856" s="474">
        <v>77.27</v>
      </c>
      <c r="O1856" s="474" t="s">
        <v>4368</v>
      </c>
      <c r="P1856" s="475">
        <v>-0.0603</v>
      </c>
      <c r="Q1856" s="56"/>
    </row>
    <row r="1857" ht="15.75" customHeight="1">
      <c r="A1857" s="403" t="s">
        <v>2208</v>
      </c>
      <c r="B1857" s="404">
        <v>4462.17</v>
      </c>
      <c r="C1857" s="470">
        <v>4462.17</v>
      </c>
      <c r="D1857" s="470">
        <v>4462.17</v>
      </c>
      <c r="E1857" s="470">
        <v>4462.17</v>
      </c>
      <c r="F1857" s="471"/>
      <c r="G1857" s="472">
        <v>-0.0049</v>
      </c>
      <c r="J1857" s="473" t="s">
        <v>2208</v>
      </c>
      <c r="K1857" s="406">
        <v>82.91</v>
      </c>
      <c r="L1857" s="474">
        <v>81.45</v>
      </c>
      <c r="M1857" s="474">
        <v>83.18</v>
      </c>
      <c r="N1857" s="474">
        <v>80.0</v>
      </c>
      <c r="O1857" s="474" t="s">
        <v>4369</v>
      </c>
      <c r="P1857" s="475">
        <v>0.0122</v>
      </c>
      <c r="Q1857" s="56"/>
    </row>
    <row r="1858" ht="15.75" customHeight="1">
      <c r="A1858" s="403" t="s">
        <v>2209</v>
      </c>
      <c r="B1858" s="404">
        <v>4484.03</v>
      </c>
      <c r="C1858" s="470">
        <v>4484.03</v>
      </c>
      <c r="D1858" s="470">
        <v>4484.03</v>
      </c>
      <c r="E1858" s="470">
        <v>4484.03</v>
      </c>
      <c r="F1858" s="471"/>
      <c r="G1858" s="472">
        <v>-0.0062</v>
      </c>
      <c r="J1858" s="473" t="s">
        <v>2209</v>
      </c>
      <c r="K1858" s="406">
        <v>81.91</v>
      </c>
      <c r="L1858" s="474">
        <v>82.64</v>
      </c>
      <c r="M1858" s="474">
        <v>83.45</v>
      </c>
      <c r="N1858" s="474">
        <v>81.09</v>
      </c>
      <c r="O1858" s="474" t="s">
        <v>4370</v>
      </c>
      <c r="P1858" s="475">
        <v>-0.0163</v>
      </c>
      <c r="Q1858" s="56"/>
    </row>
    <row r="1859" ht="15.75" customHeight="1">
      <c r="A1859" s="403" t="s">
        <v>2210</v>
      </c>
      <c r="B1859" s="404">
        <v>4511.96</v>
      </c>
      <c r="C1859" s="470">
        <v>4511.96</v>
      </c>
      <c r="D1859" s="470">
        <v>4511.96</v>
      </c>
      <c r="E1859" s="470">
        <v>4511.96</v>
      </c>
      <c r="F1859" s="471"/>
      <c r="G1859" s="472">
        <v>-0.0055</v>
      </c>
      <c r="J1859" s="473" t="s">
        <v>2210</v>
      </c>
      <c r="K1859" s="406">
        <v>83.27</v>
      </c>
      <c r="L1859" s="474">
        <v>83.36</v>
      </c>
      <c r="M1859" s="474">
        <v>85.18</v>
      </c>
      <c r="N1859" s="474">
        <v>82.36</v>
      </c>
      <c r="O1859" s="474" t="s">
        <v>4371</v>
      </c>
      <c r="P1859" s="475">
        <v>0.0099</v>
      </c>
      <c r="Q1859" s="56"/>
    </row>
    <row r="1860" ht="15.75" customHeight="1">
      <c r="A1860" s="403" t="s">
        <v>2211</v>
      </c>
      <c r="B1860" s="404">
        <v>4536.84</v>
      </c>
      <c r="C1860" s="470">
        <v>4536.84</v>
      </c>
      <c r="D1860" s="470">
        <v>4536.84</v>
      </c>
      <c r="E1860" s="470">
        <v>4536.84</v>
      </c>
      <c r="F1860" s="471"/>
      <c r="G1860" s="472">
        <v>-0.0067</v>
      </c>
      <c r="J1860" s="473" t="s">
        <v>2211</v>
      </c>
      <c r="K1860" s="406">
        <v>82.45</v>
      </c>
      <c r="L1860" s="474">
        <v>81.73</v>
      </c>
      <c r="M1860" s="474">
        <v>83.18</v>
      </c>
      <c r="N1860" s="474">
        <v>81.0</v>
      </c>
      <c r="O1860" s="474" t="s">
        <v>4372</v>
      </c>
      <c r="P1860" s="475">
        <v>0.0179</v>
      </c>
      <c r="Q1860" s="56"/>
    </row>
    <row r="1861" ht="15.75" customHeight="1">
      <c r="A1861" s="403" t="s">
        <v>2212</v>
      </c>
      <c r="B1861" s="404">
        <v>4567.56</v>
      </c>
      <c r="C1861" s="470">
        <v>4567.56</v>
      </c>
      <c r="D1861" s="470">
        <v>4567.56</v>
      </c>
      <c r="E1861" s="470">
        <v>4567.56</v>
      </c>
      <c r="F1861" s="471"/>
      <c r="G1861" s="472">
        <v>-0.0026</v>
      </c>
      <c r="J1861" s="473" t="s">
        <v>2212</v>
      </c>
      <c r="K1861" s="406">
        <v>81.0</v>
      </c>
      <c r="L1861" s="474">
        <v>81.82</v>
      </c>
      <c r="M1861" s="474">
        <v>81.82</v>
      </c>
      <c r="N1861" s="474">
        <v>81.0</v>
      </c>
      <c r="O1861" s="474" t="s">
        <v>4373</v>
      </c>
      <c r="P1861" s="475">
        <v>-0.0055</v>
      </c>
      <c r="Q1861" s="56"/>
    </row>
    <row r="1862" ht="15.75" customHeight="1">
      <c r="A1862" s="403" t="s">
        <v>2213</v>
      </c>
      <c r="B1862" s="404">
        <v>4579.52</v>
      </c>
      <c r="C1862" s="470">
        <v>4579.52</v>
      </c>
      <c r="D1862" s="470">
        <v>4579.52</v>
      </c>
      <c r="E1862" s="470">
        <v>4579.52</v>
      </c>
      <c r="F1862" s="471"/>
      <c r="G1862" s="472">
        <v>-0.0041</v>
      </c>
      <c r="J1862" s="473" t="s">
        <v>2213</v>
      </c>
      <c r="K1862" s="406">
        <v>81.45</v>
      </c>
      <c r="L1862" s="474">
        <v>82.64</v>
      </c>
      <c r="M1862" s="474">
        <v>83.09</v>
      </c>
      <c r="N1862" s="474">
        <v>81.27</v>
      </c>
      <c r="O1862" s="474" t="s">
        <v>4374</v>
      </c>
      <c r="P1862" s="475">
        <v>-0.0165</v>
      </c>
      <c r="Q1862" s="56"/>
    </row>
    <row r="1863" ht="15.75" customHeight="1">
      <c r="A1863" s="403" t="s">
        <v>2214</v>
      </c>
      <c r="B1863" s="404">
        <v>4598.34</v>
      </c>
      <c r="C1863" s="470">
        <v>4598.34</v>
      </c>
      <c r="D1863" s="470">
        <v>4598.34</v>
      </c>
      <c r="E1863" s="470">
        <v>4598.34</v>
      </c>
      <c r="F1863" s="471"/>
      <c r="G1863" s="472">
        <v>0.0045</v>
      </c>
      <c r="J1863" s="473" t="s">
        <v>2214</v>
      </c>
      <c r="K1863" s="406">
        <v>82.82</v>
      </c>
      <c r="L1863" s="474">
        <v>83.91</v>
      </c>
      <c r="M1863" s="474">
        <v>84.09</v>
      </c>
      <c r="N1863" s="474">
        <v>82.64</v>
      </c>
      <c r="O1863" s="474" t="s">
        <v>4375</v>
      </c>
      <c r="P1863" s="475">
        <v>-0.0032</v>
      </c>
      <c r="Q1863" s="56"/>
    </row>
    <row r="1864" ht="15.75" customHeight="1">
      <c r="A1864" s="403" t="s">
        <v>2215</v>
      </c>
      <c r="B1864" s="404">
        <v>4577.61</v>
      </c>
      <c r="C1864" s="470">
        <v>4577.61</v>
      </c>
      <c r="D1864" s="470">
        <v>4577.61</v>
      </c>
      <c r="E1864" s="470">
        <v>4577.61</v>
      </c>
      <c r="F1864" s="471"/>
      <c r="G1864" s="472">
        <v>-0.0022</v>
      </c>
      <c r="J1864" s="473" t="s">
        <v>2215</v>
      </c>
      <c r="K1864" s="406">
        <v>83.09</v>
      </c>
      <c r="L1864" s="474">
        <v>83.27</v>
      </c>
      <c r="M1864" s="474">
        <v>84.18</v>
      </c>
      <c r="N1864" s="474">
        <v>82.55</v>
      </c>
      <c r="O1864" s="474" t="s">
        <v>4376</v>
      </c>
      <c r="P1864" s="475">
        <v>-0.0043</v>
      </c>
      <c r="Q1864" s="56"/>
    </row>
    <row r="1865" ht="15.75" customHeight="1">
      <c r="A1865" s="403" t="s">
        <v>2216</v>
      </c>
      <c r="B1865" s="404">
        <v>4587.66</v>
      </c>
      <c r="C1865" s="470">
        <v>4587.66</v>
      </c>
      <c r="D1865" s="470">
        <v>4587.66</v>
      </c>
      <c r="E1865" s="470">
        <v>4587.66</v>
      </c>
      <c r="F1865" s="471"/>
      <c r="G1865" s="472">
        <v>0.0015</v>
      </c>
      <c r="J1865" s="473" t="s">
        <v>2216</v>
      </c>
      <c r="K1865" s="406">
        <v>83.45</v>
      </c>
      <c r="L1865" s="474">
        <v>84.55</v>
      </c>
      <c r="M1865" s="474">
        <v>84.55</v>
      </c>
      <c r="N1865" s="474">
        <v>82.73</v>
      </c>
      <c r="O1865" s="474" t="s">
        <v>4377</v>
      </c>
      <c r="P1865" s="475">
        <v>-0.0023</v>
      </c>
      <c r="Q1865" s="56"/>
    </row>
    <row r="1866" ht="15.75" customHeight="1">
      <c r="A1866" s="403" t="s">
        <v>2217</v>
      </c>
      <c r="B1866" s="404">
        <v>4580.79</v>
      </c>
      <c r="C1866" s="470">
        <v>4580.79</v>
      </c>
      <c r="D1866" s="470">
        <v>4580.79</v>
      </c>
      <c r="E1866" s="470">
        <v>4580.79</v>
      </c>
      <c r="F1866" s="471"/>
      <c r="G1866" s="472">
        <v>4.0E-4</v>
      </c>
      <c r="J1866" s="473" t="s">
        <v>2217</v>
      </c>
      <c r="K1866" s="406">
        <v>83.64</v>
      </c>
      <c r="L1866" s="474">
        <v>83.82</v>
      </c>
      <c r="M1866" s="474">
        <v>84.64</v>
      </c>
      <c r="N1866" s="474">
        <v>83.27</v>
      </c>
      <c r="O1866" s="474" t="s">
        <v>4378</v>
      </c>
      <c r="P1866" s="475">
        <v>-0.0032</v>
      </c>
      <c r="Q1866" s="56"/>
    </row>
    <row r="1867" ht="15.75" customHeight="1">
      <c r="A1867" s="403" t="s">
        <v>2218</v>
      </c>
      <c r="B1867" s="404">
        <v>4578.85</v>
      </c>
      <c r="C1867" s="470">
        <v>4578.85</v>
      </c>
      <c r="D1867" s="470">
        <v>4578.85</v>
      </c>
      <c r="E1867" s="470">
        <v>4578.85</v>
      </c>
      <c r="F1867" s="471"/>
      <c r="G1867" s="472">
        <v>-0.0014</v>
      </c>
      <c r="J1867" s="473" t="s">
        <v>2218</v>
      </c>
      <c r="K1867" s="406">
        <v>83.91</v>
      </c>
      <c r="L1867" s="474">
        <v>86.82</v>
      </c>
      <c r="M1867" s="474">
        <v>86.82</v>
      </c>
      <c r="N1867" s="474">
        <v>83.36</v>
      </c>
      <c r="O1867" s="474" t="s">
        <v>4379</v>
      </c>
      <c r="P1867" s="475">
        <v>-0.0223</v>
      </c>
      <c r="Q1867" s="56"/>
    </row>
    <row r="1868" ht="15.75" customHeight="1">
      <c r="A1868" s="403" t="s">
        <v>2219</v>
      </c>
      <c r="B1868" s="404">
        <v>4585.04</v>
      </c>
      <c r="C1868" s="470">
        <v>4585.04</v>
      </c>
      <c r="D1868" s="470">
        <v>4585.04</v>
      </c>
      <c r="E1868" s="470">
        <v>4585.04</v>
      </c>
      <c r="F1868" s="471"/>
      <c r="G1868" s="472">
        <v>0.001</v>
      </c>
      <c r="J1868" s="473" t="s">
        <v>2219</v>
      </c>
      <c r="K1868" s="406">
        <v>85.82</v>
      </c>
      <c r="L1868" s="474">
        <v>85.0</v>
      </c>
      <c r="M1868" s="474">
        <v>87.55</v>
      </c>
      <c r="N1868" s="474">
        <v>83.45</v>
      </c>
      <c r="O1868" s="474" t="s">
        <v>4380</v>
      </c>
      <c r="P1868" s="475">
        <v>0.0129</v>
      </c>
      <c r="Q1868" s="56"/>
    </row>
    <row r="1869" ht="15.75" customHeight="1">
      <c r="A1869" s="403" t="s">
        <v>2220</v>
      </c>
      <c r="B1869" s="404">
        <v>4580.55</v>
      </c>
      <c r="C1869" s="470">
        <v>4580.55</v>
      </c>
      <c r="D1869" s="470">
        <v>4580.55</v>
      </c>
      <c r="E1869" s="470">
        <v>4580.55</v>
      </c>
      <c r="F1869" s="471"/>
      <c r="G1869" s="472">
        <v>-2.0E-4</v>
      </c>
      <c r="J1869" s="473" t="s">
        <v>2220</v>
      </c>
      <c r="K1869" s="406">
        <v>84.73</v>
      </c>
      <c r="L1869" s="474">
        <v>84.91</v>
      </c>
      <c r="M1869" s="474">
        <v>88.91</v>
      </c>
      <c r="N1869" s="474">
        <v>84.55</v>
      </c>
      <c r="O1869" s="474" t="s">
        <v>4381</v>
      </c>
      <c r="P1869" s="475">
        <v>-0.0011</v>
      </c>
      <c r="Q1869" s="56"/>
    </row>
    <row r="1870" ht="15.75" customHeight="1">
      <c r="A1870" s="403" t="s">
        <v>2221</v>
      </c>
      <c r="B1870" s="404">
        <v>4581.34</v>
      </c>
      <c r="C1870" s="470">
        <v>4581.34</v>
      </c>
      <c r="D1870" s="470">
        <v>4581.34</v>
      </c>
      <c r="E1870" s="470">
        <v>4581.34</v>
      </c>
      <c r="F1870" s="471"/>
      <c r="G1870" s="472">
        <v>0.0017</v>
      </c>
      <c r="J1870" s="473" t="s">
        <v>2221</v>
      </c>
      <c r="K1870" s="406">
        <v>84.82</v>
      </c>
      <c r="L1870" s="474">
        <v>80.09</v>
      </c>
      <c r="M1870" s="474">
        <v>85.36</v>
      </c>
      <c r="N1870" s="474">
        <v>80.09</v>
      </c>
      <c r="O1870" s="474" t="s">
        <v>4382</v>
      </c>
      <c r="P1870" s="475">
        <v>0.0812</v>
      </c>
      <c r="Q1870" s="56"/>
    </row>
    <row r="1871" ht="15.75" customHeight="1">
      <c r="A1871" s="403" t="s">
        <v>2222</v>
      </c>
      <c r="B1871" s="404">
        <v>4573.42</v>
      </c>
      <c r="C1871" s="470">
        <v>4573.42</v>
      </c>
      <c r="D1871" s="470">
        <v>4573.42</v>
      </c>
      <c r="E1871" s="470">
        <v>4573.42</v>
      </c>
      <c r="F1871" s="471"/>
      <c r="G1871" s="472">
        <v>7.0E-4</v>
      </c>
      <c r="J1871" s="473" t="s">
        <v>2222</v>
      </c>
      <c r="K1871" s="406">
        <v>78.45</v>
      </c>
      <c r="L1871" s="474">
        <v>80.55</v>
      </c>
      <c r="M1871" s="474">
        <v>80.55</v>
      </c>
      <c r="N1871" s="474">
        <v>77.82</v>
      </c>
      <c r="O1871" s="474" t="s">
        <v>4383</v>
      </c>
      <c r="P1871" s="475">
        <v>-0.0249</v>
      </c>
      <c r="Q1871" s="56"/>
    </row>
    <row r="1872" ht="15.75" customHeight="1">
      <c r="A1872" s="403" t="s">
        <v>2223</v>
      </c>
      <c r="B1872" s="404">
        <v>4570.01</v>
      </c>
      <c r="C1872" s="470">
        <v>4570.01</v>
      </c>
      <c r="D1872" s="470">
        <v>4570.01</v>
      </c>
      <c r="E1872" s="470">
        <v>4570.01</v>
      </c>
      <c r="F1872" s="471"/>
      <c r="G1872" s="472">
        <v>0.002</v>
      </c>
      <c r="J1872" s="473" t="s">
        <v>2223</v>
      </c>
      <c r="K1872" s="406">
        <v>80.45</v>
      </c>
      <c r="L1872" s="474">
        <v>77.27</v>
      </c>
      <c r="M1872" s="474">
        <v>80.82</v>
      </c>
      <c r="N1872" s="474">
        <v>77.27</v>
      </c>
      <c r="O1872" s="474" t="s">
        <v>4384</v>
      </c>
      <c r="P1872" s="475">
        <v>0.0424</v>
      </c>
      <c r="Q1872" s="56"/>
    </row>
    <row r="1873" ht="15.75" customHeight="1">
      <c r="A1873" s="403" t="s">
        <v>2224</v>
      </c>
      <c r="B1873" s="404">
        <v>4560.76</v>
      </c>
      <c r="C1873" s="470">
        <v>4560.76</v>
      </c>
      <c r="D1873" s="470">
        <v>4560.76</v>
      </c>
      <c r="E1873" s="470">
        <v>4560.76</v>
      </c>
      <c r="F1873" s="471"/>
      <c r="G1873" s="472">
        <v>-0.0043</v>
      </c>
      <c r="J1873" s="473" t="s">
        <v>2224</v>
      </c>
      <c r="K1873" s="406">
        <v>77.18</v>
      </c>
      <c r="L1873" s="474">
        <v>77.27</v>
      </c>
      <c r="M1873" s="474">
        <v>77.45</v>
      </c>
      <c r="N1873" s="474">
        <v>76.36</v>
      </c>
      <c r="O1873" s="474" t="s">
        <v>4385</v>
      </c>
      <c r="P1873" s="475">
        <v>0.0047</v>
      </c>
      <c r="Q1873" s="56"/>
    </row>
    <row r="1874" ht="15.75" customHeight="1">
      <c r="A1874" s="403" t="s">
        <v>2225</v>
      </c>
      <c r="B1874" s="404">
        <v>4580.49</v>
      </c>
      <c r="C1874" s="470">
        <v>4580.49</v>
      </c>
      <c r="D1874" s="470">
        <v>4580.49</v>
      </c>
      <c r="E1874" s="470">
        <v>4580.49</v>
      </c>
      <c r="F1874" s="471"/>
      <c r="G1874" s="472">
        <v>0.0021</v>
      </c>
      <c r="J1874" s="473" t="s">
        <v>2225</v>
      </c>
      <c r="K1874" s="406">
        <v>76.82</v>
      </c>
      <c r="L1874" s="474">
        <v>77.64</v>
      </c>
      <c r="M1874" s="474">
        <v>78.45</v>
      </c>
      <c r="N1874" s="474">
        <v>75.55</v>
      </c>
      <c r="O1874" s="474" t="s">
        <v>4386</v>
      </c>
      <c r="P1874" s="475">
        <v>-0.0197</v>
      </c>
      <c r="Q1874" s="56"/>
    </row>
    <row r="1875" ht="15.75" customHeight="1">
      <c r="A1875" s="403" t="s">
        <v>2226</v>
      </c>
      <c r="B1875" s="404">
        <v>4571.11</v>
      </c>
      <c r="C1875" s="470">
        <v>4571.11</v>
      </c>
      <c r="D1875" s="470">
        <v>4571.11</v>
      </c>
      <c r="E1875" s="470">
        <v>4571.11</v>
      </c>
      <c r="F1875" s="471"/>
      <c r="G1875" s="472">
        <v>-5.0E-4</v>
      </c>
      <c r="J1875" s="473" t="s">
        <v>2226</v>
      </c>
      <c r="K1875" s="406">
        <v>78.36</v>
      </c>
      <c r="L1875" s="474">
        <v>81.82</v>
      </c>
      <c r="M1875" s="474">
        <v>81.82</v>
      </c>
      <c r="N1875" s="474">
        <v>78.09</v>
      </c>
      <c r="O1875" s="474" t="s">
        <v>4387</v>
      </c>
      <c r="P1875" s="475">
        <v>-0.0412</v>
      </c>
      <c r="Q1875" s="56"/>
    </row>
    <row r="1876" ht="15.75" customHeight="1">
      <c r="A1876" s="403" t="s">
        <v>2227</v>
      </c>
      <c r="B1876" s="404">
        <v>4573.33</v>
      </c>
      <c r="C1876" s="470">
        <v>4573.33</v>
      </c>
      <c r="D1876" s="470">
        <v>4573.33</v>
      </c>
      <c r="E1876" s="470">
        <v>4573.33</v>
      </c>
      <c r="F1876" s="471"/>
      <c r="G1876" s="472">
        <v>-0.0039</v>
      </c>
      <c r="J1876" s="473" t="s">
        <v>2227</v>
      </c>
      <c r="K1876" s="406">
        <v>81.73</v>
      </c>
      <c r="L1876" s="474">
        <v>84.09</v>
      </c>
      <c r="M1876" s="474">
        <v>84.09</v>
      </c>
      <c r="N1876" s="474">
        <v>81.27</v>
      </c>
      <c r="O1876" s="474" t="s">
        <v>4388</v>
      </c>
      <c r="P1876" s="475">
        <v>-0.0185</v>
      </c>
      <c r="Q1876" s="56"/>
    </row>
    <row r="1877" ht="15.75" customHeight="1">
      <c r="A1877" s="403" t="s">
        <v>2228</v>
      </c>
      <c r="B1877" s="404">
        <v>4591.09</v>
      </c>
      <c r="C1877" s="470">
        <v>4591.09</v>
      </c>
      <c r="D1877" s="470">
        <v>4591.09</v>
      </c>
      <c r="E1877" s="470">
        <v>4591.09</v>
      </c>
      <c r="F1877" s="471"/>
      <c r="G1877" s="472">
        <v>0.0067</v>
      </c>
      <c r="J1877" s="473" t="s">
        <v>2228</v>
      </c>
      <c r="K1877" s="406">
        <v>83.27</v>
      </c>
      <c r="L1877" s="474">
        <v>82.64</v>
      </c>
      <c r="M1877" s="474">
        <v>83.82</v>
      </c>
      <c r="N1877" s="474">
        <v>82.27</v>
      </c>
      <c r="O1877" s="474" t="s">
        <v>4389</v>
      </c>
      <c r="P1877" s="475">
        <v>0.0155</v>
      </c>
      <c r="Q1877" s="56"/>
    </row>
    <row r="1878" ht="15.75" customHeight="1">
      <c r="A1878" s="403" t="s">
        <v>2229</v>
      </c>
      <c r="B1878" s="404">
        <v>4560.42</v>
      </c>
      <c r="C1878" s="470">
        <v>4560.42</v>
      </c>
      <c r="D1878" s="470">
        <v>4560.42</v>
      </c>
      <c r="E1878" s="470">
        <v>4560.42</v>
      </c>
      <c r="F1878" s="471"/>
      <c r="G1878" s="472">
        <v>0.0043</v>
      </c>
      <c r="J1878" s="473" t="s">
        <v>2229</v>
      </c>
      <c r="K1878" s="406">
        <v>82.0</v>
      </c>
      <c r="L1878" s="474">
        <v>81.73</v>
      </c>
      <c r="M1878" s="474">
        <v>83.18</v>
      </c>
      <c r="N1878" s="474">
        <v>81.09</v>
      </c>
      <c r="O1878" s="474" t="s">
        <v>4390</v>
      </c>
      <c r="P1878" s="475">
        <v>0.0157</v>
      </c>
      <c r="Q1878" s="56"/>
    </row>
    <row r="1879" ht="15.75" customHeight="1">
      <c r="A1879" s="403" t="s">
        <v>2230</v>
      </c>
      <c r="B1879" s="404">
        <v>4540.89</v>
      </c>
      <c r="C1879" s="470">
        <v>4540.89</v>
      </c>
      <c r="D1879" s="470">
        <v>4540.89</v>
      </c>
      <c r="E1879" s="470">
        <v>4540.89</v>
      </c>
      <c r="F1879" s="471"/>
      <c r="G1879" s="472">
        <v>-0.0071</v>
      </c>
      <c r="J1879" s="473" t="s">
        <v>2230</v>
      </c>
      <c r="K1879" s="406">
        <v>80.73</v>
      </c>
      <c r="L1879" s="474">
        <v>82.27</v>
      </c>
      <c r="M1879" s="474">
        <v>82.27</v>
      </c>
      <c r="N1879" s="474">
        <v>80.18</v>
      </c>
      <c r="O1879" s="474" t="s">
        <v>4391</v>
      </c>
      <c r="P1879" s="475">
        <v>-0.0176</v>
      </c>
      <c r="Q1879" s="56"/>
    </row>
    <row r="1880" ht="15.75" customHeight="1">
      <c r="A1880" s="403" t="s">
        <v>2231</v>
      </c>
      <c r="B1880" s="404">
        <v>4573.58</v>
      </c>
      <c r="C1880" s="470">
        <v>4573.58</v>
      </c>
      <c r="D1880" s="470">
        <v>4573.58</v>
      </c>
      <c r="E1880" s="470">
        <v>4573.58</v>
      </c>
      <c r="F1880" s="471"/>
      <c r="G1880" s="472">
        <v>-0.0027</v>
      </c>
      <c r="J1880" s="473" t="s">
        <v>2231</v>
      </c>
      <c r="K1880" s="406">
        <v>82.18</v>
      </c>
      <c r="L1880" s="474">
        <v>83.27</v>
      </c>
      <c r="M1880" s="474">
        <v>83.82</v>
      </c>
      <c r="N1880" s="474">
        <v>81.45</v>
      </c>
      <c r="O1880" s="474" t="s">
        <v>4392</v>
      </c>
      <c r="P1880" s="475">
        <v>-0.0142</v>
      </c>
      <c r="Q1880" s="56"/>
    </row>
    <row r="1881" ht="15.75" customHeight="1">
      <c r="A1881" s="403" t="s">
        <v>2232</v>
      </c>
      <c r="B1881" s="404">
        <v>4585.98</v>
      </c>
      <c r="C1881" s="470">
        <v>4585.98</v>
      </c>
      <c r="D1881" s="470">
        <v>4585.98</v>
      </c>
      <c r="E1881" s="470">
        <v>4585.98</v>
      </c>
      <c r="F1881" s="471"/>
      <c r="G1881" s="472">
        <v>-0.0052</v>
      </c>
      <c r="J1881" s="473" t="s">
        <v>2232</v>
      </c>
      <c r="K1881" s="406">
        <v>83.36</v>
      </c>
      <c r="L1881" s="474">
        <v>84.18</v>
      </c>
      <c r="M1881" s="474">
        <v>84.55</v>
      </c>
      <c r="N1881" s="474">
        <v>82.73</v>
      </c>
      <c r="O1881" s="474" t="s">
        <v>4393</v>
      </c>
      <c r="P1881" s="475">
        <v>-0.0108</v>
      </c>
      <c r="Q1881" s="56"/>
    </row>
    <row r="1882" ht="15.75" customHeight="1">
      <c r="A1882" s="403" t="s">
        <v>2233</v>
      </c>
      <c r="B1882" s="404">
        <v>4610.11</v>
      </c>
      <c r="C1882" s="470">
        <v>4610.11</v>
      </c>
      <c r="D1882" s="470">
        <v>4610.11</v>
      </c>
      <c r="E1882" s="470">
        <v>4610.11</v>
      </c>
      <c r="F1882" s="471"/>
      <c r="G1882" s="472">
        <v>-0.0022</v>
      </c>
      <c r="J1882" s="473" t="s">
        <v>2233</v>
      </c>
      <c r="K1882" s="406">
        <v>84.27</v>
      </c>
      <c r="L1882" s="474">
        <v>84.27</v>
      </c>
      <c r="M1882" s="474">
        <v>84.55</v>
      </c>
      <c r="N1882" s="474">
        <v>83.73</v>
      </c>
      <c r="O1882" s="474" t="s">
        <v>4394</v>
      </c>
      <c r="P1882" s="475">
        <v>0.0011</v>
      </c>
      <c r="Q1882" s="56"/>
    </row>
    <row r="1883" ht="15.75" customHeight="1">
      <c r="A1883" s="403" t="s">
        <v>2234</v>
      </c>
      <c r="B1883" s="404">
        <v>4620.32</v>
      </c>
      <c r="C1883" s="470">
        <v>4620.32</v>
      </c>
      <c r="D1883" s="470">
        <v>4620.32</v>
      </c>
      <c r="E1883" s="470">
        <v>4620.32</v>
      </c>
      <c r="F1883" s="471"/>
      <c r="G1883" s="472">
        <v>-0.0013</v>
      </c>
      <c r="J1883" s="473" t="s">
        <v>2234</v>
      </c>
      <c r="K1883" s="406">
        <v>84.18</v>
      </c>
      <c r="L1883" s="474">
        <v>84.91</v>
      </c>
      <c r="M1883" s="474">
        <v>84.91</v>
      </c>
      <c r="N1883" s="474">
        <v>83.82</v>
      </c>
      <c r="O1883" s="474" t="s">
        <v>4395</v>
      </c>
      <c r="P1883" s="475">
        <v>-0.0065</v>
      </c>
      <c r="Q1883" s="56"/>
    </row>
    <row r="1884" ht="15.75" customHeight="1">
      <c r="A1884" s="403" t="s">
        <v>2235</v>
      </c>
      <c r="B1884" s="404">
        <v>4626.13</v>
      </c>
      <c r="C1884" s="470">
        <v>4626.13</v>
      </c>
      <c r="D1884" s="470">
        <v>4626.13</v>
      </c>
      <c r="E1884" s="470">
        <v>4626.13</v>
      </c>
      <c r="F1884" s="471"/>
      <c r="G1884" s="472">
        <v>-0.0068</v>
      </c>
      <c r="J1884" s="473" t="s">
        <v>2235</v>
      </c>
      <c r="K1884" s="406">
        <v>84.73</v>
      </c>
      <c r="L1884" s="474">
        <v>85.0</v>
      </c>
      <c r="M1884" s="474">
        <v>85.45</v>
      </c>
      <c r="N1884" s="474">
        <v>84.18</v>
      </c>
      <c r="O1884" s="474" t="s">
        <v>4396</v>
      </c>
      <c r="P1884" s="475">
        <v>-0.0042</v>
      </c>
      <c r="Q1884" s="56"/>
    </row>
    <row r="1885" ht="15.75" customHeight="1">
      <c r="A1885" s="403" t="s">
        <v>2236</v>
      </c>
      <c r="B1885" s="404">
        <v>4657.94</v>
      </c>
      <c r="C1885" s="470">
        <v>4657.94</v>
      </c>
      <c r="D1885" s="470">
        <v>4657.94</v>
      </c>
      <c r="E1885" s="470">
        <v>4657.94</v>
      </c>
      <c r="F1885" s="471"/>
      <c r="G1885" s="472">
        <v>-0.0025</v>
      </c>
      <c r="J1885" s="473" t="s">
        <v>2236</v>
      </c>
      <c r="K1885" s="406">
        <v>85.09</v>
      </c>
      <c r="L1885" s="474">
        <v>84.82</v>
      </c>
      <c r="M1885" s="474">
        <v>85.64</v>
      </c>
      <c r="N1885" s="474">
        <v>84.82</v>
      </c>
      <c r="O1885" s="474" t="s">
        <v>4397</v>
      </c>
      <c r="P1885" s="475">
        <v>-0.0064</v>
      </c>
      <c r="Q1885" s="56"/>
    </row>
    <row r="1886" ht="15.75" customHeight="1">
      <c r="A1886" s="403" t="s">
        <v>2237</v>
      </c>
      <c r="B1886" s="404">
        <v>4669.51</v>
      </c>
      <c r="C1886" s="470">
        <v>4669.51</v>
      </c>
      <c r="D1886" s="470">
        <v>4669.51</v>
      </c>
      <c r="E1886" s="470">
        <v>4669.51</v>
      </c>
      <c r="F1886" s="471"/>
      <c r="G1886" s="472">
        <v>-0.006</v>
      </c>
      <c r="J1886" s="473" t="s">
        <v>2237</v>
      </c>
      <c r="K1886" s="406">
        <v>85.64</v>
      </c>
      <c r="L1886" s="474">
        <v>86.36</v>
      </c>
      <c r="M1886" s="474">
        <v>87.18</v>
      </c>
      <c r="N1886" s="474">
        <v>85.45</v>
      </c>
      <c r="O1886" s="474" t="s">
        <v>4398</v>
      </c>
      <c r="P1886" s="475">
        <v>-0.0052</v>
      </c>
      <c r="Q1886" s="56"/>
    </row>
    <row r="1887" ht="15.75" customHeight="1">
      <c r="A1887" s="403" t="s">
        <v>2238</v>
      </c>
      <c r="B1887" s="404">
        <v>4697.5</v>
      </c>
      <c r="C1887" s="470">
        <v>4697.5</v>
      </c>
      <c r="D1887" s="470">
        <v>4697.5</v>
      </c>
      <c r="E1887" s="470">
        <v>4697.5</v>
      </c>
      <c r="F1887" s="471"/>
      <c r="G1887" s="472">
        <v>0.0022</v>
      </c>
      <c r="J1887" s="473" t="s">
        <v>2238</v>
      </c>
      <c r="K1887" s="406">
        <v>86.09</v>
      </c>
      <c r="L1887" s="474">
        <v>84.82</v>
      </c>
      <c r="M1887" s="474">
        <v>86.82</v>
      </c>
      <c r="N1887" s="474">
        <v>84.82</v>
      </c>
      <c r="O1887" s="474" t="s">
        <v>4399</v>
      </c>
      <c r="P1887" s="475">
        <v>0.0118</v>
      </c>
      <c r="Q1887" s="56"/>
    </row>
    <row r="1888" ht="15.75" customHeight="1">
      <c r="A1888" s="403" t="s">
        <v>2239</v>
      </c>
      <c r="B1888" s="404">
        <v>4687.2</v>
      </c>
      <c r="C1888" s="470">
        <v>4687.2</v>
      </c>
      <c r="D1888" s="470">
        <v>4687.2</v>
      </c>
      <c r="E1888" s="470">
        <v>4687.2</v>
      </c>
      <c r="F1888" s="471"/>
      <c r="G1888" s="472">
        <v>0.0026</v>
      </c>
      <c r="J1888" s="473" t="s">
        <v>2239</v>
      </c>
      <c r="K1888" s="406">
        <v>85.09</v>
      </c>
      <c r="L1888" s="474">
        <v>85.73</v>
      </c>
      <c r="M1888" s="474">
        <v>86.18</v>
      </c>
      <c r="N1888" s="474">
        <v>84.64</v>
      </c>
      <c r="O1888" s="474" t="s">
        <v>4400</v>
      </c>
      <c r="P1888" s="475">
        <v>-0.0085</v>
      </c>
      <c r="Q1888" s="56"/>
    </row>
    <row r="1889" ht="15.75" customHeight="1">
      <c r="A1889" s="403" t="s">
        <v>2240</v>
      </c>
      <c r="B1889" s="404">
        <v>4674.82</v>
      </c>
      <c r="C1889" s="470">
        <v>4674.82</v>
      </c>
      <c r="D1889" s="470">
        <v>4674.82</v>
      </c>
      <c r="E1889" s="470">
        <v>4674.82</v>
      </c>
      <c r="F1889" s="471"/>
      <c r="G1889" s="472">
        <v>-0.0043</v>
      </c>
      <c r="J1889" s="473" t="s">
        <v>2240</v>
      </c>
      <c r="K1889" s="406">
        <v>85.82</v>
      </c>
      <c r="L1889" s="474">
        <v>86.82</v>
      </c>
      <c r="M1889" s="474">
        <v>87.0</v>
      </c>
      <c r="N1889" s="474">
        <v>85.55</v>
      </c>
      <c r="O1889" s="474" t="s">
        <v>4401</v>
      </c>
      <c r="P1889" s="475">
        <v>-0.0052</v>
      </c>
      <c r="Q1889" s="56"/>
    </row>
    <row r="1890" ht="15.75" customHeight="1">
      <c r="A1890" s="403" t="s">
        <v>2241</v>
      </c>
      <c r="B1890" s="404">
        <v>4694.95</v>
      </c>
      <c r="C1890" s="470">
        <v>4694.95</v>
      </c>
      <c r="D1890" s="470">
        <v>4694.95</v>
      </c>
      <c r="E1890" s="470">
        <v>4694.95</v>
      </c>
      <c r="F1890" s="471"/>
      <c r="G1890" s="472">
        <v>0.0019</v>
      </c>
      <c r="J1890" s="473" t="s">
        <v>2241</v>
      </c>
      <c r="K1890" s="406">
        <v>86.27</v>
      </c>
      <c r="L1890" s="474">
        <v>85.91</v>
      </c>
      <c r="M1890" s="474">
        <v>87.0</v>
      </c>
      <c r="N1890" s="474">
        <v>85.18</v>
      </c>
      <c r="O1890" s="474" t="s">
        <v>4402</v>
      </c>
      <c r="P1890" s="475">
        <v>0.0074</v>
      </c>
      <c r="Q1890" s="56"/>
    </row>
    <row r="1891" ht="15.75" customHeight="1">
      <c r="A1891" s="403" t="s">
        <v>2242</v>
      </c>
      <c r="B1891" s="404">
        <v>4686.05</v>
      </c>
      <c r="C1891" s="470">
        <v>4686.05</v>
      </c>
      <c r="D1891" s="470">
        <v>4686.05</v>
      </c>
      <c r="E1891" s="470">
        <v>4686.05</v>
      </c>
      <c r="F1891" s="471"/>
      <c r="G1891" s="472">
        <v>0.0044</v>
      </c>
      <c r="J1891" s="473" t="s">
        <v>2242</v>
      </c>
      <c r="K1891" s="406">
        <v>85.64</v>
      </c>
      <c r="L1891" s="474">
        <v>87.27</v>
      </c>
      <c r="M1891" s="474">
        <v>87.27</v>
      </c>
      <c r="N1891" s="474">
        <v>85.45</v>
      </c>
      <c r="O1891" s="474" t="s">
        <v>4403</v>
      </c>
      <c r="P1891" s="475">
        <v>-0.0063</v>
      </c>
      <c r="Q1891" s="56"/>
    </row>
    <row r="1892" ht="15.75" customHeight="1">
      <c r="A1892" s="403" t="s">
        <v>2243</v>
      </c>
      <c r="B1892" s="404">
        <v>4665.43</v>
      </c>
      <c r="C1892" s="470">
        <v>4665.43</v>
      </c>
      <c r="D1892" s="470">
        <v>4665.43</v>
      </c>
      <c r="E1892" s="470">
        <v>4665.43</v>
      </c>
      <c r="F1892" s="471"/>
      <c r="G1892" s="472">
        <v>4.0E-4</v>
      </c>
      <c r="J1892" s="473" t="s">
        <v>2243</v>
      </c>
      <c r="K1892" s="406">
        <v>86.18</v>
      </c>
      <c r="L1892" s="474">
        <v>87.09</v>
      </c>
      <c r="M1892" s="474">
        <v>87.09</v>
      </c>
      <c r="N1892" s="474">
        <v>85.64</v>
      </c>
      <c r="O1892" s="474" t="s">
        <v>4404</v>
      </c>
      <c r="P1892" s="475">
        <v>-0.0074</v>
      </c>
      <c r="Q1892" s="56"/>
    </row>
    <row r="1893" ht="15.75" customHeight="1">
      <c r="A1893" s="403" t="s">
        <v>2244</v>
      </c>
      <c r="B1893" s="404">
        <v>4663.62</v>
      </c>
      <c r="C1893" s="470">
        <v>4663.62</v>
      </c>
      <c r="D1893" s="470">
        <v>4663.62</v>
      </c>
      <c r="E1893" s="470">
        <v>4663.62</v>
      </c>
      <c r="F1893" s="471"/>
      <c r="G1893" s="472">
        <v>-0.0024</v>
      </c>
      <c r="J1893" s="473" t="s">
        <v>2244</v>
      </c>
      <c r="K1893" s="406">
        <v>86.82</v>
      </c>
      <c r="L1893" s="474">
        <v>88.0</v>
      </c>
      <c r="M1893" s="474">
        <v>88.36</v>
      </c>
      <c r="N1893" s="474">
        <v>86.55</v>
      </c>
      <c r="O1893" s="474" t="s">
        <v>4405</v>
      </c>
      <c r="P1893" s="475">
        <v>-0.001</v>
      </c>
      <c r="Q1893" s="56"/>
    </row>
    <row r="1894" ht="15.75" customHeight="1">
      <c r="A1894" s="403" t="s">
        <v>2245</v>
      </c>
      <c r="B1894" s="404">
        <v>4674.83</v>
      </c>
      <c r="C1894" s="470">
        <v>4674.83</v>
      </c>
      <c r="D1894" s="470">
        <v>4674.83</v>
      </c>
      <c r="E1894" s="470">
        <v>4674.83</v>
      </c>
      <c r="F1894" s="471"/>
      <c r="G1894" s="472">
        <v>-3.0E-4</v>
      </c>
      <c r="J1894" s="473" t="s">
        <v>2245</v>
      </c>
      <c r="K1894" s="406">
        <v>86.91</v>
      </c>
      <c r="L1894" s="474">
        <v>88.0</v>
      </c>
      <c r="M1894" s="474">
        <v>88.45</v>
      </c>
      <c r="N1894" s="474">
        <v>86.64</v>
      </c>
      <c r="O1894" s="474" t="s">
        <v>4406</v>
      </c>
      <c r="P1894" s="475">
        <v>-0.0104</v>
      </c>
      <c r="Q1894" s="56"/>
    </row>
    <row r="1895" ht="15.75" customHeight="1">
      <c r="A1895" s="403" t="s">
        <v>2246</v>
      </c>
      <c r="B1895" s="404">
        <v>4676.08</v>
      </c>
      <c r="C1895" s="470">
        <v>4676.08</v>
      </c>
      <c r="D1895" s="470">
        <v>4676.08</v>
      </c>
      <c r="E1895" s="470">
        <v>4676.08</v>
      </c>
      <c r="F1895" s="471"/>
      <c r="G1895" s="472">
        <v>-8.0E-4</v>
      </c>
      <c r="J1895" s="473" t="s">
        <v>2246</v>
      </c>
      <c r="K1895" s="406">
        <v>87.82</v>
      </c>
      <c r="L1895" s="474">
        <v>89.36</v>
      </c>
      <c r="M1895" s="474">
        <v>89.36</v>
      </c>
      <c r="N1895" s="474">
        <v>87.45</v>
      </c>
      <c r="O1895" s="474" t="s">
        <v>4407</v>
      </c>
      <c r="P1895" s="475">
        <v>-0.0133</v>
      </c>
      <c r="Q1895" s="56"/>
    </row>
    <row r="1896" ht="15.75" customHeight="1">
      <c r="A1896" s="403" t="s">
        <v>2247</v>
      </c>
      <c r="B1896" s="404">
        <v>4679.8</v>
      </c>
      <c r="C1896" s="470">
        <v>4679.8</v>
      </c>
      <c r="D1896" s="470">
        <v>4679.8</v>
      </c>
      <c r="E1896" s="470">
        <v>4679.8</v>
      </c>
      <c r="F1896" s="471"/>
      <c r="G1896" s="472">
        <v>0.0079</v>
      </c>
      <c r="J1896" s="473" t="s">
        <v>2247</v>
      </c>
      <c r="K1896" s="406">
        <v>89.0</v>
      </c>
      <c r="L1896" s="474">
        <v>89.09</v>
      </c>
      <c r="M1896" s="474">
        <v>90.27</v>
      </c>
      <c r="N1896" s="474">
        <v>88.64</v>
      </c>
      <c r="O1896" s="474" t="s">
        <v>4407</v>
      </c>
      <c r="P1896" s="475">
        <v>0.0072</v>
      </c>
      <c r="Q1896" s="56"/>
    </row>
    <row r="1897" ht="15.75" customHeight="1">
      <c r="A1897" s="403" t="s">
        <v>2248</v>
      </c>
      <c r="B1897" s="404">
        <v>4643.25</v>
      </c>
      <c r="C1897" s="470">
        <v>4643.25</v>
      </c>
      <c r="D1897" s="470">
        <v>4643.25</v>
      </c>
      <c r="E1897" s="470">
        <v>4643.25</v>
      </c>
      <c r="F1897" s="471"/>
      <c r="G1897" s="472">
        <v>0.0055</v>
      </c>
      <c r="J1897" s="473" t="s">
        <v>2248</v>
      </c>
      <c r="K1897" s="406">
        <v>88.36</v>
      </c>
      <c r="L1897" s="474">
        <v>86.55</v>
      </c>
      <c r="M1897" s="474">
        <v>89.27</v>
      </c>
      <c r="N1897" s="474">
        <v>86.36</v>
      </c>
      <c r="O1897" s="474" t="s">
        <v>4407</v>
      </c>
      <c r="P1897" s="475">
        <v>0.0242</v>
      </c>
      <c r="Q1897" s="56"/>
    </row>
    <row r="1898" ht="15.75" customHeight="1">
      <c r="A1898" s="403" t="s">
        <v>2249</v>
      </c>
      <c r="B1898" s="404">
        <v>4617.73</v>
      </c>
      <c r="C1898" s="470">
        <v>4617.73</v>
      </c>
      <c r="D1898" s="470">
        <v>4617.73</v>
      </c>
      <c r="E1898" s="470">
        <v>4617.73</v>
      </c>
      <c r="F1898" s="471"/>
      <c r="G1898" s="472">
        <v>-0.0014</v>
      </c>
      <c r="J1898" s="473" t="s">
        <v>2249</v>
      </c>
      <c r="K1898" s="406">
        <v>86.27</v>
      </c>
      <c r="L1898" s="474">
        <v>87.09</v>
      </c>
      <c r="M1898" s="474">
        <v>87.09</v>
      </c>
      <c r="N1898" s="474">
        <v>86.0</v>
      </c>
      <c r="O1898" s="474" t="s">
        <v>4408</v>
      </c>
      <c r="P1898" s="475">
        <v>-0.0063</v>
      </c>
      <c r="Q1898" s="56"/>
    </row>
    <row r="1899" ht="15.75" customHeight="1">
      <c r="A1899" s="403" t="s">
        <v>2250</v>
      </c>
      <c r="B1899" s="404">
        <v>4624.01</v>
      </c>
      <c r="C1899" s="470">
        <v>4624.01</v>
      </c>
      <c r="D1899" s="470">
        <v>4624.01</v>
      </c>
      <c r="E1899" s="470">
        <v>4624.01</v>
      </c>
      <c r="F1899" s="471"/>
      <c r="G1899" s="472">
        <v>0.0041</v>
      </c>
      <c r="J1899" s="473" t="s">
        <v>2250</v>
      </c>
      <c r="K1899" s="406">
        <v>86.82</v>
      </c>
      <c r="L1899" s="474">
        <v>88.18</v>
      </c>
      <c r="M1899" s="474">
        <v>88.18</v>
      </c>
      <c r="N1899" s="474">
        <v>86.55</v>
      </c>
      <c r="O1899" s="474" t="s">
        <v>4409</v>
      </c>
      <c r="P1899" s="475">
        <v>-0.0083</v>
      </c>
      <c r="Q1899" s="56"/>
    </row>
    <row r="1900" ht="15.75" customHeight="1">
      <c r="A1900" s="403" t="s">
        <v>2251</v>
      </c>
      <c r="B1900" s="404">
        <v>4604.91</v>
      </c>
      <c r="C1900" s="470">
        <v>4604.91</v>
      </c>
      <c r="D1900" s="470">
        <v>4604.91</v>
      </c>
      <c r="E1900" s="470">
        <v>4604.91</v>
      </c>
      <c r="F1900" s="471"/>
      <c r="G1900" s="472">
        <v>0.0018</v>
      </c>
      <c r="J1900" s="473" t="s">
        <v>2251</v>
      </c>
      <c r="K1900" s="406">
        <v>86.55</v>
      </c>
      <c r="L1900" s="474">
        <v>86.09</v>
      </c>
      <c r="M1900" s="474">
        <v>88.18</v>
      </c>
      <c r="N1900" s="474">
        <v>86.09</v>
      </c>
      <c r="O1900" s="474" t="s">
        <v>4410</v>
      </c>
      <c r="P1900" s="475">
        <v>0.0053</v>
      </c>
      <c r="Q1900" s="56"/>
    </row>
    <row r="1901" ht="15.75" customHeight="1">
      <c r="A1901" s="403" t="s">
        <v>2252</v>
      </c>
      <c r="B1901" s="404">
        <v>4596.81</v>
      </c>
      <c r="C1901" s="470">
        <v>4596.81</v>
      </c>
      <c r="D1901" s="470">
        <v>4596.81</v>
      </c>
      <c r="E1901" s="470">
        <v>4596.81</v>
      </c>
      <c r="F1901" s="471"/>
      <c r="G1901" s="472">
        <v>0.001</v>
      </c>
      <c r="J1901" s="473" t="s">
        <v>2252</v>
      </c>
      <c r="K1901" s="406">
        <v>86.09</v>
      </c>
      <c r="L1901" s="474">
        <v>85.45</v>
      </c>
      <c r="M1901" s="474">
        <v>86.82</v>
      </c>
      <c r="N1901" s="474">
        <v>85.0</v>
      </c>
      <c r="O1901" s="474" t="s">
        <v>4411</v>
      </c>
      <c r="P1901" s="475">
        <v>0.0063</v>
      </c>
      <c r="Q1901" s="56"/>
    </row>
    <row r="1902" ht="15.75" customHeight="1">
      <c r="A1902" s="403" t="s">
        <v>2253</v>
      </c>
      <c r="B1902" s="404">
        <v>4592.33</v>
      </c>
      <c r="C1902" s="470">
        <v>4592.33</v>
      </c>
      <c r="D1902" s="470">
        <v>4592.33</v>
      </c>
      <c r="E1902" s="470">
        <v>4592.33</v>
      </c>
      <c r="F1902" s="471"/>
      <c r="G1902" s="472">
        <v>-0.0022</v>
      </c>
      <c r="J1902" s="473" t="s">
        <v>2253</v>
      </c>
      <c r="K1902" s="406">
        <v>85.55</v>
      </c>
      <c r="L1902" s="474">
        <v>86.36</v>
      </c>
      <c r="M1902" s="474">
        <v>87.27</v>
      </c>
      <c r="N1902" s="474">
        <v>85.18</v>
      </c>
      <c r="O1902" s="474" t="s">
        <v>4412</v>
      </c>
      <c r="P1902" s="475">
        <v>-0.0083</v>
      </c>
      <c r="Q1902" s="56"/>
    </row>
    <row r="1903" ht="15.75" customHeight="1">
      <c r="A1903" s="403" t="s">
        <v>2254</v>
      </c>
      <c r="B1903" s="404">
        <v>4602.51</v>
      </c>
      <c r="C1903" s="470">
        <v>4602.51</v>
      </c>
      <c r="D1903" s="470">
        <v>4602.51</v>
      </c>
      <c r="E1903" s="470">
        <v>4602.51</v>
      </c>
      <c r="F1903" s="471"/>
      <c r="G1903" s="472">
        <v>-0.0013</v>
      </c>
      <c r="J1903" s="473" t="s">
        <v>2254</v>
      </c>
      <c r="K1903" s="406">
        <v>86.27</v>
      </c>
      <c r="L1903" s="474">
        <v>87.45</v>
      </c>
      <c r="M1903" s="474">
        <v>87.55</v>
      </c>
      <c r="N1903" s="474">
        <v>86.09</v>
      </c>
      <c r="O1903" s="474" t="s">
        <v>4413</v>
      </c>
      <c r="P1903" s="475">
        <v>-0.0104</v>
      </c>
      <c r="Q1903" s="56"/>
    </row>
    <row r="1904" ht="15.75" customHeight="1">
      <c r="A1904" s="403" t="s">
        <v>2255</v>
      </c>
      <c r="B1904" s="404">
        <v>4608.32</v>
      </c>
      <c r="C1904" s="470">
        <v>4608.32</v>
      </c>
      <c r="D1904" s="470">
        <v>4608.32</v>
      </c>
      <c r="E1904" s="470">
        <v>4608.32</v>
      </c>
      <c r="F1904" s="471"/>
      <c r="G1904" s="472">
        <v>0.0043</v>
      </c>
      <c r="J1904" s="473" t="s">
        <v>2255</v>
      </c>
      <c r="K1904" s="406">
        <v>87.18</v>
      </c>
      <c r="L1904" s="474">
        <v>88.36</v>
      </c>
      <c r="M1904" s="474">
        <v>88.55</v>
      </c>
      <c r="N1904" s="474">
        <v>87.0</v>
      </c>
      <c r="O1904" s="474" t="s">
        <v>4414</v>
      </c>
      <c r="P1904" s="475">
        <v>-0.0052</v>
      </c>
      <c r="Q1904" s="56"/>
    </row>
    <row r="1905" ht="15.75" customHeight="1">
      <c r="A1905" s="403" t="s">
        <v>2256</v>
      </c>
      <c r="B1905" s="404">
        <v>4588.74</v>
      </c>
      <c r="C1905" s="470">
        <v>4588.74</v>
      </c>
      <c r="D1905" s="470">
        <v>4588.74</v>
      </c>
      <c r="E1905" s="470">
        <v>4588.74</v>
      </c>
      <c r="F1905" s="471"/>
      <c r="G1905" s="472">
        <v>-0.0011</v>
      </c>
      <c r="J1905" s="473" t="s">
        <v>2256</v>
      </c>
      <c r="K1905" s="406">
        <v>87.64</v>
      </c>
      <c r="L1905" s="474">
        <v>87.73</v>
      </c>
      <c r="M1905" s="474">
        <v>88.18</v>
      </c>
      <c r="N1905" s="474">
        <v>86.64</v>
      </c>
      <c r="O1905" s="474" t="s">
        <v>4415</v>
      </c>
      <c r="P1905" s="475">
        <v>0.0084</v>
      </c>
      <c r="Q1905" s="56"/>
    </row>
    <row r="1906" ht="15.75" customHeight="1">
      <c r="A1906" s="403" t="s">
        <v>2257</v>
      </c>
      <c r="B1906" s="404">
        <v>4593.73</v>
      </c>
      <c r="C1906" s="470">
        <v>4593.73</v>
      </c>
      <c r="D1906" s="470">
        <v>4593.73</v>
      </c>
      <c r="E1906" s="470">
        <v>4593.73</v>
      </c>
      <c r="F1906" s="471"/>
      <c r="G1906" s="472">
        <v>0.0032</v>
      </c>
      <c r="J1906" s="473" t="s">
        <v>2257</v>
      </c>
      <c r="K1906" s="406">
        <v>86.91</v>
      </c>
      <c r="L1906" s="474">
        <v>88.55</v>
      </c>
      <c r="M1906" s="474">
        <v>89.0</v>
      </c>
      <c r="N1906" s="474">
        <v>86.55</v>
      </c>
      <c r="O1906" s="474" t="s">
        <v>3368</v>
      </c>
      <c r="P1906" s="475">
        <v>-0.0114</v>
      </c>
      <c r="Q1906" s="56"/>
    </row>
    <row r="1907" ht="15.75" customHeight="1">
      <c r="A1907" s="403" t="s">
        <v>2258</v>
      </c>
      <c r="B1907" s="404">
        <v>4578.87</v>
      </c>
      <c r="C1907" s="470">
        <v>4578.87</v>
      </c>
      <c r="D1907" s="470">
        <v>4578.87</v>
      </c>
      <c r="E1907" s="470">
        <v>4578.87</v>
      </c>
      <c r="F1907" s="471"/>
      <c r="G1907" s="472">
        <v>0.0149</v>
      </c>
      <c r="J1907" s="473" t="s">
        <v>2258</v>
      </c>
      <c r="K1907" s="406">
        <v>87.91</v>
      </c>
      <c r="L1907" s="474">
        <v>88.09</v>
      </c>
      <c r="M1907" s="474">
        <v>89.36</v>
      </c>
      <c r="N1907" s="474">
        <v>87.0</v>
      </c>
      <c r="O1907" s="474" t="s">
        <v>4416</v>
      </c>
      <c r="P1907" s="475">
        <v>0.0147</v>
      </c>
      <c r="Q1907" s="56"/>
    </row>
    <row r="1908" ht="15.75" customHeight="1">
      <c r="A1908" s="403" t="s">
        <v>2259</v>
      </c>
      <c r="B1908" s="404">
        <v>4511.53</v>
      </c>
      <c r="C1908" s="470">
        <v>4511.53</v>
      </c>
      <c r="D1908" s="470">
        <v>4511.53</v>
      </c>
      <c r="E1908" s="470">
        <v>4511.53</v>
      </c>
      <c r="F1908" s="471"/>
      <c r="G1908" s="472">
        <v>-0.0021</v>
      </c>
      <c r="J1908" s="473" t="s">
        <v>2259</v>
      </c>
      <c r="K1908" s="406">
        <v>86.64</v>
      </c>
      <c r="L1908" s="474">
        <v>87.18</v>
      </c>
      <c r="M1908" s="474">
        <v>87.64</v>
      </c>
      <c r="N1908" s="474">
        <v>86.18</v>
      </c>
      <c r="O1908" s="474" t="s">
        <v>4417</v>
      </c>
      <c r="P1908" s="475">
        <v>0.0106</v>
      </c>
      <c r="Q1908" s="56"/>
    </row>
    <row r="1909" ht="15.75" customHeight="1">
      <c r="A1909" s="403" t="s">
        <v>2260</v>
      </c>
      <c r="B1909" s="404">
        <v>4520.87</v>
      </c>
      <c r="C1909" s="470">
        <v>4520.87</v>
      </c>
      <c r="D1909" s="470">
        <v>4520.87</v>
      </c>
      <c r="E1909" s="470">
        <v>4520.87</v>
      </c>
      <c r="F1909" s="471"/>
      <c r="G1909" s="472">
        <v>0.0015</v>
      </c>
      <c r="J1909" s="473" t="s">
        <v>2260</v>
      </c>
      <c r="K1909" s="406">
        <v>85.73</v>
      </c>
      <c r="L1909" s="474">
        <v>86.36</v>
      </c>
      <c r="M1909" s="474">
        <v>87.64</v>
      </c>
      <c r="N1909" s="474">
        <v>85.45</v>
      </c>
      <c r="O1909" s="474" t="s">
        <v>4418</v>
      </c>
      <c r="P1909" s="475">
        <v>0.0011</v>
      </c>
      <c r="Q1909" s="56"/>
    </row>
    <row r="1910" ht="15.75" customHeight="1">
      <c r="A1910" s="403" t="s">
        <v>2261</v>
      </c>
      <c r="B1910" s="404">
        <v>4513.97</v>
      </c>
      <c r="C1910" s="470">
        <v>4513.97</v>
      </c>
      <c r="D1910" s="470">
        <v>4513.97</v>
      </c>
      <c r="E1910" s="470">
        <v>4513.97</v>
      </c>
      <c r="F1910" s="471"/>
      <c r="G1910" s="472">
        <v>-0.0044</v>
      </c>
      <c r="J1910" s="473" t="s">
        <v>2261</v>
      </c>
      <c r="K1910" s="406">
        <v>85.64</v>
      </c>
      <c r="L1910" s="474">
        <v>86.55</v>
      </c>
      <c r="M1910" s="474">
        <v>87.0</v>
      </c>
      <c r="N1910" s="474">
        <v>85.27</v>
      </c>
      <c r="O1910" s="474" t="s">
        <v>4419</v>
      </c>
      <c r="P1910" s="475">
        <v>-0.0063</v>
      </c>
      <c r="Q1910" s="56"/>
    </row>
    <row r="1911" ht="15.75" customHeight="1">
      <c r="A1911" s="403" t="s">
        <v>2262</v>
      </c>
      <c r="B1911" s="404">
        <v>4533.91</v>
      </c>
      <c r="C1911" s="470">
        <v>4533.91</v>
      </c>
      <c r="D1911" s="470">
        <v>4533.91</v>
      </c>
      <c r="E1911" s="470">
        <v>4533.91</v>
      </c>
      <c r="F1911" s="471"/>
      <c r="G1911" s="472">
        <v>-0.0019</v>
      </c>
      <c r="J1911" s="473" t="s">
        <v>2262</v>
      </c>
      <c r="K1911" s="406">
        <v>86.18</v>
      </c>
      <c r="L1911" s="474">
        <v>88.27</v>
      </c>
      <c r="M1911" s="474">
        <v>89.55</v>
      </c>
      <c r="N1911" s="474">
        <v>85.55</v>
      </c>
      <c r="O1911" s="474" t="s">
        <v>4420</v>
      </c>
      <c r="P1911" s="475">
        <v>-0.0257</v>
      </c>
      <c r="Q1911" s="56"/>
    </row>
    <row r="1912" ht="15.75" customHeight="1">
      <c r="A1912" s="403" t="s">
        <v>2263</v>
      </c>
      <c r="B1912" s="404">
        <v>4542.73</v>
      </c>
      <c r="C1912" s="470">
        <v>4542.73</v>
      </c>
      <c r="D1912" s="470">
        <v>4542.73</v>
      </c>
      <c r="E1912" s="470">
        <v>4542.73</v>
      </c>
      <c r="F1912" s="471"/>
      <c r="G1912" s="472">
        <v>-0.0089</v>
      </c>
      <c r="J1912" s="473" t="s">
        <v>2263</v>
      </c>
      <c r="K1912" s="406">
        <v>88.45</v>
      </c>
      <c r="L1912" s="474">
        <v>90.36</v>
      </c>
      <c r="M1912" s="474">
        <v>91.82</v>
      </c>
      <c r="N1912" s="474">
        <v>88.09</v>
      </c>
      <c r="O1912" s="474" t="s">
        <v>4421</v>
      </c>
      <c r="P1912" s="475">
        <v>0.0041</v>
      </c>
      <c r="Q1912" s="56"/>
    </row>
    <row r="1913" ht="15.75" customHeight="1">
      <c r="A1913" s="403" t="s">
        <v>2264</v>
      </c>
      <c r="B1913" s="404">
        <v>4583.41</v>
      </c>
      <c r="C1913" s="470">
        <v>4583.41</v>
      </c>
      <c r="D1913" s="470">
        <v>4583.41</v>
      </c>
      <c r="E1913" s="470">
        <v>4583.41</v>
      </c>
      <c r="F1913" s="471"/>
      <c r="G1913" s="472">
        <v>-9.0E-4</v>
      </c>
      <c r="J1913" s="473" t="s">
        <v>2264</v>
      </c>
      <c r="K1913" s="406">
        <v>88.09</v>
      </c>
      <c r="L1913" s="474">
        <v>91.55</v>
      </c>
      <c r="M1913" s="474">
        <v>91.82</v>
      </c>
      <c r="N1913" s="474">
        <v>87.73</v>
      </c>
      <c r="O1913" s="474" t="s">
        <v>3111</v>
      </c>
      <c r="P1913" s="475">
        <v>-0.0232</v>
      </c>
      <c r="Q1913" s="56"/>
    </row>
    <row r="1914" ht="15.75" customHeight="1">
      <c r="A1914" s="403" t="s">
        <v>2265</v>
      </c>
      <c r="B1914" s="404">
        <v>4587.37</v>
      </c>
      <c r="C1914" s="470">
        <v>4587.37</v>
      </c>
      <c r="D1914" s="470">
        <v>4587.37</v>
      </c>
      <c r="E1914" s="470">
        <v>4587.37</v>
      </c>
      <c r="F1914" s="471"/>
      <c r="G1914" s="472">
        <v>-0.0013</v>
      </c>
      <c r="J1914" s="473" t="s">
        <v>2265</v>
      </c>
      <c r="K1914" s="406">
        <v>90.18</v>
      </c>
      <c r="L1914" s="474">
        <v>89.91</v>
      </c>
      <c r="M1914" s="474">
        <v>92.36</v>
      </c>
      <c r="N1914" s="474">
        <v>89.09</v>
      </c>
      <c r="O1914" s="474" t="s">
        <v>4422</v>
      </c>
      <c r="P1914" s="475">
        <v>0.005</v>
      </c>
      <c r="Q1914" s="56"/>
    </row>
    <row r="1915" ht="15.75" customHeight="1">
      <c r="A1915" s="403" t="s">
        <v>2266</v>
      </c>
      <c r="B1915" s="404">
        <v>4593.48</v>
      </c>
      <c r="C1915" s="470">
        <v>4593.48</v>
      </c>
      <c r="D1915" s="470">
        <v>4593.48</v>
      </c>
      <c r="E1915" s="470">
        <v>4593.48</v>
      </c>
      <c r="F1915" s="471"/>
      <c r="G1915" s="472">
        <v>-0.0032</v>
      </c>
      <c r="J1915" s="473" t="s">
        <v>2266</v>
      </c>
      <c r="K1915" s="406">
        <v>89.73</v>
      </c>
      <c r="L1915" s="474">
        <v>94.36</v>
      </c>
      <c r="M1915" s="474">
        <v>94.55</v>
      </c>
      <c r="N1915" s="474">
        <v>89.09</v>
      </c>
      <c r="O1915" s="474" t="s">
        <v>4423</v>
      </c>
      <c r="P1915" s="475">
        <v>-0.0324</v>
      </c>
      <c r="Q1915" s="56"/>
    </row>
    <row r="1916" ht="15.75" customHeight="1">
      <c r="A1916" s="403" t="s">
        <v>2267</v>
      </c>
      <c r="B1916" s="404">
        <v>4608.04</v>
      </c>
      <c r="C1916" s="470">
        <v>4608.04</v>
      </c>
      <c r="D1916" s="470">
        <v>4608.04</v>
      </c>
      <c r="E1916" s="470">
        <v>4608.04</v>
      </c>
      <c r="F1916" s="471"/>
      <c r="G1916" s="472">
        <v>-0.01</v>
      </c>
      <c r="J1916" s="473" t="s">
        <v>2267</v>
      </c>
      <c r="K1916" s="406">
        <v>92.73</v>
      </c>
      <c r="L1916" s="474">
        <v>91.27</v>
      </c>
      <c r="M1916" s="474">
        <v>93.36</v>
      </c>
      <c r="N1916" s="474">
        <v>89.64</v>
      </c>
      <c r="O1916" s="474" t="s">
        <v>4424</v>
      </c>
      <c r="P1916" s="475">
        <v>0.0592</v>
      </c>
      <c r="Q1916" s="56"/>
    </row>
    <row r="1917" ht="15.75" customHeight="1">
      <c r="A1917" s="403" t="s">
        <v>2268</v>
      </c>
      <c r="B1917" s="404">
        <v>4654.74</v>
      </c>
      <c r="C1917" s="470">
        <v>4654.74</v>
      </c>
      <c r="D1917" s="470">
        <v>4654.74</v>
      </c>
      <c r="E1917" s="470">
        <v>4654.74</v>
      </c>
      <c r="F1917" s="471"/>
      <c r="G1917" s="472">
        <v>0.003</v>
      </c>
      <c r="J1917" s="473" t="s">
        <v>2268</v>
      </c>
      <c r="K1917" s="406">
        <v>87.55</v>
      </c>
      <c r="L1917" s="474">
        <v>86.82</v>
      </c>
      <c r="M1917" s="474">
        <v>88.0</v>
      </c>
      <c r="N1917" s="474">
        <v>86.36</v>
      </c>
      <c r="O1917" s="474" t="s">
        <v>4425</v>
      </c>
      <c r="P1917" s="475">
        <v>-0.0568</v>
      </c>
      <c r="Q1917" s="56"/>
    </row>
    <row r="1918" ht="15.75" customHeight="1">
      <c r="A1918" s="403" t="s">
        <v>2269</v>
      </c>
      <c r="B1918" s="404">
        <v>4641.03</v>
      </c>
      <c r="C1918" s="470">
        <v>4641.03</v>
      </c>
      <c r="D1918" s="470">
        <v>4641.03</v>
      </c>
      <c r="E1918" s="470">
        <v>4641.03</v>
      </c>
      <c r="F1918" s="471"/>
      <c r="G1918" s="472">
        <v>0.0047</v>
      </c>
      <c r="J1918" s="473" t="s">
        <v>2269</v>
      </c>
      <c r="K1918" s="406">
        <v>92.82</v>
      </c>
      <c r="L1918" s="474">
        <v>93.09</v>
      </c>
      <c r="M1918" s="474">
        <v>95.45</v>
      </c>
      <c r="N1918" s="474">
        <v>92.0</v>
      </c>
      <c r="O1918" s="474" t="s">
        <v>3122</v>
      </c>
      <c r="P1918" s="475">
        <v>-0.0039</v>
      </c>
      <c r="Q1918" s="56"/>
    </row>
    <row r="1919" ht="15.75" customHeight="1">
      <c r="A1919" s="403" t="s">
        <v>2270</v>
      </c>
      <c r="B1919" s="404">
        <v>4619.51</v>
      </c>
      <c r="C1919" s="470">
        <v>4619.51</v>
      </c>
      <c r="D1919" s="470">
        <v>4619.51</v>
      </c>
      <c r="E1919" s="470">
        <v>4619.51</v>
      </c>
      <c r="F1919" s="471"/>
      <c r="G1919" s="472">
        <v>-5.0E-4</v>
      </c>
      <c r="J1919" s="473" t="s">
        <v>2270</v>
      </c>
      <c r="K1919" s="406">
        <v>93.18</v>
      </c>
      <c r="L1919" s="474">
        <v>87.91</v>
      </c>
      <c r="M1919" s="474">
        <v>93.64</v>
      </c>
      <c r="N1919" s="474">
        <v>87.91</v>
      </c>
      <c r="O1919" s="474" t="s">
        <v>4426</v>
      </c>
      <c r="P1919" s="475">
        <v>0.0567</v>
      </c>
      <c r="Q1919" s="56"/>
    </row>
    <row r="1920" ht="15.75" customHeight="1">
      <c r="A1920" s="403" t="s">
        <v>2271</v>
      </c>
      <c r="B1920" s="404">
        <v>4621.67</v>
      </c>
      <c r="C1920" s="470">
        <v>4621.67</v>
      </c>
      <c r="D1920" s="470">
        <v>4621.67</v>
      </c>
      <c r="E1920" s="470">
        <v>4621.67</v>
      </c>
      <c r="F1920" s="471"/>
      <c r="G1920" s="472">
        <v>0.0089</v>
      </c>
      <c r="J1920" s="473" t="s">
        <v>2271</v>
      </c>
      <c r="K1920" s="406">
        <v>88.18</v>
      </c>
      <c r="L1920" s="474">
        <v>89.0</v>
      </c>
      <c r="M1920" s="474">
        <v>90.36</v>
      </c>
      <c r="N1920" s="474">
        <v>87.82</v>
      </c>
      <c r="O1920" s="474" t="s">
        <v>4427</v>
      </c>
      <c r="P1920" s="475">
        <v>0.0</v>
      </c>
      <c r="Q1920" s="56"/>
    </row>
    <row r="1921" ht="15.75" customHeight="1">
      <c r="A1921" s="403" t="s">
        <v>2272</v>
      </c>
      <c r="B1921" s="404">
        <v>4580.99</v>
      </c>
      <c r="C1921" s="470">
        <v>4580.99</v>
      </c>
      <c r="D1921" s="470">
        <v>4580.99</v>
      </c>
      <c r="E1921" s="470">
        <v>4580.99</v>
      </c>
      <c r="F1921" s="471"/>
      <c r="G1921" s="472">
        <v>1.0E-4</v>
      </c>
      <c r="J1921" s="473" t="s">
        <v>2272</v>
      </c>
      <c r="K1921" s="406">
        <v>88.18</v>
      </c>
      <c r="L1921" s="474">
        <v>84.55</v>
      </c>
      <c r="M1921" s="474">
        <v>88.64</v>
      </c>
      <c r="N1921" s="474">
        <v>84.55</v>
      </c>
      <c r="O1921" s="474" t="s">
        <v>4428</v>
      </c>
      <c r="P1921" s="475">
        <v>0.0765</v>
      </c>
      <c r="Q1921" s="56"/>
    </row>
    <row r="1922" ht="15.75" customHeight="1">
      <c r="A1922" s="403" t="s">
        <v>2273</v>
      </c>
      <c r="B1922" s="404">
        <v>4580.76</v>
      </c>
      <c r="C1922" s="470">
        <v>4580.76</v>
      </c>
      <c r="D1922" s="470">
        <v>4580.76</v>
      </c>
      <c r="E1922" s="470">
        <v>4580.76</v>
      </c>
      <c r="F1922" s="471"/>
      <c r="G1922" s="472">
        <v>0.0015</v>
      </c>
      <c r="J1922" s="473" t="s">
        <v>2273</v>
      </c>
      <c r="K1922" s="406">
        <v>81.91</v>
      </c>
      <c r="L1922" s="474">
        <v>84.18</v>
      </c>
      <c r="M1922" s="474">
        <v>82.09</v>
      </c>
      <c r="N1922" s="474">
        <v>82.27</v>
      </c>
      <c r="O1922" s="474" t="s">
        <v>4429</v>
      </c>
      <c r="P1922" s="475">
        <v>0.0</v>
      </c>
      <c r="Q1922" s="56"/>
    </row>
    <row r="1923" ht="15.75" customHeight="1">
      <c r="A1923" s="403" t="s">
        <v>2274</v>
      </c>
      <c r="B1923" s="404">
        <v>4573.75</v>
      </c>
      <c r="C1923" s="470">
        <v>4573.75</v>
      </c>
      <c r="D1923" s="470">
        <v>4573.75</v>
      </c>
      <c r="E1923" s="470">
        <v>4573.75</v>
      </c>
      <c r="F1923" s="471"/>
      <c r="G1923" s="472">
        <v>0.0013</v>
      </c>
      <c r="J1923" s="473" t="s">
        <v>2274</v>
      </c>
      <c r="K1923" s="406">
        <v>81.91</v>
      </c>
      <c r="L1923" s="474">
        <v>81.91</v>
      </c>
      <c r="M1923" s="474">
        <v>83.27</v>
      </c>
      <c r="N1923" s="474">
        <v>81.73</v>
      </c>
      <c r="O1923" s="474" t="s">
        <v>4430</v>
      </c>
      <c r="P1923" s="475">
        <v>-0.0044</v>
      </c>
      <c r="Q1923" s="56"/>
    </row>
    <row r="1924" ht="15.75" customHeight="1">
      <c r="A1924" s="403" t="s">
        <v>2275</v>
      </c>
      <c r="B1924" s="404">
        <v>4568.01</v>
      </c>
      <c r="C1924" s="470">
        <v>4568.01</v>
      </c>
      <c r="D1924" s="470">
        <v>4568.01</v>
      </c>
      <c r="E1924" s="470">
        <v>4568.01</v>
      </c>
      <c r="F1924" s="471"/>
      <c r="G1924" s="472">
        <v>-0.0013</v>
      </c>
      <c r="J1924" s="473" t="s">
        <v>2275</v>
      </c>
      <c r="K1924" s="406">
        <v>82.27</v>
      </c>
      <c r="L1924" s="474">
        <v>82.27</v>
      </c>
      <c r="M1924" s="474">
        <v>83.64</v>
      </c>
      <c r="N1924" s="474">
        <v>82.0</v>
      </c>
      <c r="O1924" s="474" t="s">
        <v>4431</v>
      </c>
      <c r="P1924" s="475">
        <v>-0.0045</v>
      </c>
      <c r="Q1924" s="56"/>
    </row>
    <row r="1925" ht="15.75" customHeight="1">
      <c r="A1925" s="403" t="s">
        <v>2276</v>
      </c>
      <c r="B1925" s="404">
        <v>4574.05</v>
      </c>
      <c r="C1925" s="470">
        <v>4574.05</v>
      </c>
      <c r="D1925" s="470">
        <v>4574.05</v>
      </c>
      <c r="E1925" s="470">
        <v>4574.05</v>
      </c>
      <c r="F1925" s="471"/>
      <c r="G1925" s="472">
        <v>-0.0024</v>
      </c>
      <c r="J1925" s="473" t="s">
        <v>2276</v>
      </c>
      <c r="K1925" s="406">
        <v>82.64</v>
      </c>
      <c r="L1925" s="474">
        <v>82.64</v>
      </c>
      <c r="M1925" s="474">
        <v>84.36</v>
      </c>
      <c r="N1925" s="474">
        <v>82.36</v>
      </c>
      <c r="O1925" s="474" t="s">
        <v>4432</v>
      </c>
      <c r="P1925" s="475">
        <v>-0.0076</v>
      </c>
      <c r="Q1925" s="56"/>
    </row>
    <row r="1926" ht="15.75" customHeight="1">
      <c r="A1926" s="403" t="s">
        <v>2277</v>
      </c>
      <c r="B1926" s="404">
        <v>4585.1</v>
      </c>
      <c r="C1926" s="470">
        <v>4585.1</v>
      </c>
      <c r="D1926" s="470">
        <v>4585.1</v>
      </c>
      <c r="E1926" s="470">
        <v>4585.1</v>
      </c>
      <c r="F1926" s="471"/>
      <c r="G1926" s="472">
        <v>-0.0014</v>
      </c>
      <c r="J1926" s="473" t="s">
        <v>2277</v>
      </c>
      <c r="K1926" s="406">
        <v>83.27</v>
      </c>
      <c r="L1926" s="474">
        <v>84.64</v>
      </c>
      <c r="M1926" s="474">
        <v>85.45</v>
      </c>
      <c r="N1926" s="474">
        <v>82.82</v>
      </c>
      <c r="O1926" s="474" t="s">
        <v>4433</v>
      </c>
      <c r="P1926" s="475">
        <v>-0.0108</v>
      </c>
      <c r="Q1926" s="56"/>
    </row>
    <row r="1927" ht="15.75" customHeight="1">
      <c r="A1927" s="403" t="s">
        <v>2278</v>
      </c>
      <c r="B1927" s="404">
        <v>4591.7</v>
      </c>
      <c r="C1927" s="470">
        <v>4591.7</v>
      </c>
      <c r="D1927" s="470">
        <v>4591.7</v>
      </c>
      <c r="E1927" s="470">
        <v>4591.7</v>
      </c>
      <c r="F1927" s="471"/>
      <c r="G1927" s="472">
        <v>0.0133</v>
      </c>
      <c r="J1927" s="473" t="s">
        <v>2278</v>
      </c>
      <c r="K1927" s="406">
        <v>84.18</v>
      </c>
      <c r="L1927" s="474">
        <v>82.18</v>
      </c>
      <c r="M1927" s="474">
        <v>84.55</v>
      </c>
      <c r="N1927" s="474">
        <v>81.64</v>
      </c>
      <c r="O1927" s="474" t="s">
        <v>4434</v>
      </c>
      <c r="P1927" s="475">
        <v>0.03</v>
      </c>
      <c r="Q1927" s="56"/>
    </row>
    <row r="1928" ht="15.75" customHeight="1">
      <c r="A1928" s="403" t="s">
        <v>2279</v>
      </c>
      <c r="B1928" s="404">
        <v>4531.62</v>
      </c>
      <c r="C1928" s="470">
        <v>4531.62</v>
      </c>
      <c r="D1928" s="470">
        <v>4531.62</v>
      </c>
      <c r="E1928" s="470">
        <v>4531.62</v>
      </c>
      <c r="F1928" s="471"/>
      <c r="G1928" s="472">
        <v>0.0078</v>
      </c>
      <c r="J1928" s="473" t="s">
        <v>2279</v>
      </c>
      <c r="K1928" s="406">
        <v>81.73</v>
      </c>
      <c r="L1928" s="474">
        <v>82.18</v>
      </c>
      <c r="M1928" s="474">
        <v>82.27</v>
      </c>
      <c r="N1928" s="474">
        <v>81.45</v>
      </c>
      <c r="O1928" s="474" t="s">
        <v>4435</v>
      </c>
      <c r="P1928" s="475">
        <v>0.0034</v>
      </c>
      <c r="Q1928" s="56"/>
    </row>
    <row r="1929" ht="15.75" customHeight="1">
      <c r="A1929" s="403" t="s">
        <v>2280</v>
      </c>
      <c r="B1929" s="404">
        <v>4496.68</v>
      </c>
      <c r="C1929" s="470">
        <v>4496.68</v>
      </c>
      <c r="D1929" s="470">
        <v>4496.68</v>
      </c>
      <c r="E1929" s="470">
        <v>4496.68</v>
      </c>
      <c r="F1929" s="471"/>
      <c r="G1929" s="472">
        <v>1.0E-4</v>
      </c>
      <c r="J1929" s="473" t="s">
        <v>2280</v>
      </c>
      <c r="K1929" s="406">
        <v>81.45</v>
      </c>
      <c r="L1929" s="474">
        <v>82.73</v>
      </c>
      <c r="M1929" s="474">
        <v>82.73</v>
      </c>
      <c r="N1929" s="474">
        <v>81.0</v>
      </c>
      <c r="O1929" s="474" t="s">
        <v>4436</v>
      </c>
      <c r="P1929" s="475">
        <v>-0.01</v>
      </c>
      <c r="Q1929" s="56"/>
    </row>
    <row r="1930" ht="15.75" customHeight="1">
      <c r="A1930" s="403" t="s">
        <v>2281</v>
      </c>
      <c r="B1930" s="404">
        <v>4496.35</v>
      </c>
      <c r="C1930" s="470">
        <v>4496.35</v>
      </c>
      <c r="D1930" s="470">
        <v>4496.35</v>
      </c>
      <c r="E1930" s="470">
        <v>4496.35</v>
      </c>
      <c r="F1930" s="471"/>
      <c r="G1930" s="472">
        <v>0.0046</v>
      </c>
      <c r="J1930" s="473" t="s">
        <v>2281</v>
      </c>
      <c r="K1930" s="406">
        <v>82.27</v>
      </c>
      <c r="L1930" s="474">
        <v>81.0</v>
      </c>
      <c r="M1930" s="474">
        <v>83.45</v>
      </c>
      <c r="N1930" s="474">
        <v>81.0</v>
      </c>
      <c r="O1930" s="474" t="s">
        <v>4437</v>
      </c>
      <c r="P1930" s="475">
        <v>0.0112</v>
      </c>
      <c r="Q1930" s="56"/>
    </row>
    <row r="1931" ht="15.75" customHeight="1">
      <c r="A1931" s="403" t="s">
        <v>2282</v>
      </c>
      <c r="B1931" s="404">
        <v>4475.81</v>
      </c>
      <c r="C1931" s="470">
        <v>4475.81</v>
      </c>
      <c r="D1931" s="470">
        <v>4475.81</v>
      </c>
      <c r="E1931" s="470">
        <v>4475.81</v>
      </c>
      <c r="F1931" s="471"/>
      <c r="G1931" s="472">
        <v>0.0117</v>
      </c>
      <c r="J1931" s="473" t="s">
        <v>2282</v>
      </c>
      <c r="K1931" s="406">
        <v>81.36</v>
      </c>
      <c r="L1931" s="474">
        <v>82.55</v>
      </c>
      <c r="M1931" s="474">
        <v>82.64</v>
      </c>
      <c r="N1931" s="474">
        <v>80.73</v>
      </c>
      <c r="O1931" s="474" t="s">
        <v>4438</v>
      </c>
      <c r="P1931" s="475">
        <v>0.0101</v>
      </c>
      <c r="Q1931" s="56"/>
    </row>
    <row r="1932" ht="15.75" customHeight="1">
      <c r="A1932" s="403" t="s">
        <v>2283</v>
      </c>
      <c r="B1932" s="404">
        <v>4424.2</v>
      </c>
      <c r="C1932" s="470">
        <v>4424.2</v>
      </c>
      <c r="D1932" s="470">
        <v>4424.2</v>
      </c>
      <c r="E1932" s="470">
        <v>4424.2</v>
      </c>
      <c r="F1932" s="471"/>
      <c r="G1932" s="472">
        <v>-0.0021</v>
      </c>
      <c r="J1932" s="473" t="s">
        <v>2283</v>
      </c>
      <c r="K1932" s="406">
        <v>80.55</v>
      </c>
      <c r="L1932" s="474">
        <v>78.64</v>
      </c>
      <c r="M1932" s="474">
        <v>83.36</v>
      </c>
      <c r="N1932" s="474">
        <v>78.27</v>
      </c>
      <c r="O1932" s="474" t="s">
        <v>4439</v>
      </c>
      <c r="P1932" s="475">
        <v>-0.0155</v>
      </c>
      <c r="Q1932" s="56"/>
    </row>
    <row r="1933" ht="15.75" customHeight="1">
      <c r="A1933" s="403" t="s">
        <v>2284</v>
      </c>
      <c r="B1933" s="404">
        <v>4433.57</v>
      </c>
      <c r="C1933" s="470">
        <v>4433.57</v>
      </c>
      <c r="D1933" s="470">
        <v>4433.57</v>
      </c>
      <c r="E1933" s="470">
        <v>4433.57</v>
      </c>
      <c r="F1933" s="471"/>
      <c r="G1933" s="472">
        <v>0.0142</v>
      </c>
      <c r="J1933" s="473" t="s">
        <v>2284</v>
      </c>
      <c r="K1933" s="406">
        <v>81.82</v>
      </c>
      <c r="L1933" s="474">
        <v>80.91</v>
      </c>
      <c r="M1933" s="474">
        <v>82.27</v>
      </c>
      <c r="N1933" s="474">
        <v>80.55</v>
      </c>
      <c r="O1933" s="474" t="s">
        <v>4440</v>
      </c>
      <c r="P1933" s="475">
        <v>0.0285</v>
      </c>
      <c r="Q1933" s="56"/>
    </row>
    <row r="1934" ht="15.75" customHeight="1">
      <c r="A1934" s="403" t="s">
        <v>2285</v>
      </c>
      <c r="B1934" s="404">
        <v>4371.54</v>
      </c>
      <c r="C1934" s="470">
        <v>4371.54</v>
      </c>
      <c r="D1934" s="470">
        <v>4371.54</v>
      </c>
      <c r="E1934" s="470">
        <v>4371.54</v>
      </c>
      <c r="F1934" s="471"/>
      <c r="G1934" s="472">
        <v>-0.0088</v>
      </c>
      <c r="J1934" s="473" t="s">
        <v>2285</v>
      </c>
      <c r="K1934" s="406">
        <v>79.55</v>
      </c>
      <c r="L1934" s="474">
        <v>81.82</v>
      </c>
      <c r="M1934" s="474">
        <v>83.0</v>
      </c>
      <c r="N1934" s="474">
        <v>78.91</v>
      </c>
      <c r="O1934" s="474" t="s">
        <v>4441</v>
      </c>
      <c r="P1934" s="475">
        <v>-0.0245</v>
      </c>
      <c r="Q1934" s="56"/>
    </row>
    <row r="1935" ht="15.75" customHeight="1">
      <c r="A1935" s="403" t="s">
        <v>2286</v>
      </c>
      <c r="B1935" s="404">
        <v>4410.57</v>
      </c>
      <c r="C1935" s="470">
        <v>4410.57</v>
      </c>
      <c r="D1935" s="470">
        <v>4410.57</v>
      </c>
      <c r="E1935" s="470">
        <v>4410.57</v>
      </c>
      <c r="F1935" s="471"/>
      <c r="G1935" s="472">
        <v>-0.0014</v>
      </c>
      <c r="J1935" s="473" t="s">
        <v>2286</v>
      </c>
      <c r="K1935" s="406">
        <v>81.55</v>
      </c>
      <c r="L1935" s="474">
        <v>83.55</v>
      </c>
      <c r="M1935" s="474">
        <v>84.36</v>
      </c>
      <c r="N1935" s="474">
        <v>77.27</v>
      </c>
      <c r="O1935" s="474" t="s">
        <v>4442</v>
      </c>
      <c r="P1935" s="475">
        <v>-0.0185</v>
      </c>
      <c r="Q1935" s="56"/>
    </row>
    <row r="1936" ht="15.75" customHeight="1">
      <c r="A1936" s="403" t="s">
        <v>2287</v>
      </c>
      <c r="B1936" s="404">
        <v>4416.9</v>
      </c>
      <c r="C1936" s="470">
        <v>4416.9</v>
      </c>
      <c r="D1936" s="470">
        <v>4416.9</v>
      </c>
      <c r="E1936" s="470">
        <v>4416.9</v>
      </c>
      <c r="F1936" s="471"/>
      <c r="G1936" s="472">
        <v>-0.0059</v>
      </c>
      <c r="J1936" s="473" t="s">
        <v>2287</v>
      </c>
      <c r="K1936" s="406">
        <v>83.09</v>
      </c>
      <c r="L1936" s="474">
        <v>84.36</v>
      </c>
      <c r="M1936" s="474">
        <v>84.36</v>
      </c>
      <c r="N1936" s="474">
        <v>82.73</v>
      </c>
      <c r="O1936" s="474" t="s">
        <v>4443</v>
      </c>
      <c r="P1936" s="475">
        <v>-0.0119</v>
      </c>
      <c r="Q1936" s="56"/>
    </row>
    <row r="1937" ht="15.75" customHeight="1">
      <c r="A1937" s="403" t="s">
        <v>2288</v>
      </c>
      <c r="B1937" s="404">
        <v>4443.14</v>
      </c>
      <c r="C1937" s="470">
        <v>4443.14</v>
      </c>
      <c r="D1937" s="470">
        <v>4443.14</v>
      </c>
      <c r="E1937" s="470">
        <v>4443.14</v>
      </c>
      <c r="F1937" s="471"/>
      <c r="G1937" s="472">
        <v>-0.0131</v>
      </c>
      <c r="J1937" s="473" t="s">
        <v>2288</v>
      </c>
      <c r="K1937" s="406">
        <v>84.09</v>
      </c>
      <c r="L1937" s="474">
        <v>83.82</v>
      </c>
      <c r="M1937" s="474">
        <v>85.45</v>
      </c>
      <c r="N1937" s="474">
        <v>83.64</v>
      </c>
      <c r="O1937" s="474" t="s">
        <v>4444</v>
      </c>
      <c r="P1937" s="475">
        <v>0.0043</v>
      </c>
      <c r="Q1937" s="56"/>
    </row>
    <row r="1938" ht="15.75" customHeight="1">
      <c r="A1938" s="403" t="s">
        <v>2289</v>
      </c>
      <c r="B1938" s="404">
        <v>4502.16</v>
      </c>
      <c r="C1938" s="470">
        <v>4502.16</v>
      </c>
      <c r="D1938" s="470">
        <v>4502.16</v>
      </c>
      <c r="E1938" s="470">
        <v>4502.16</v>
      </c>
      <c r="F1938" s="471"/>
      <c r="G1938" s="472">
        <v>-0.002</v>
      </c>
      <c r="J1938" s="473" t="s">
        <v>2289</v>
      </c>
      <c r="K1938" s="406">
        <v>83.73</v>
      </c>
      <c r="L1938" s="474">
        <v>82.73</v>
      </c>
      <c r="M1938" s="474">
        <v>84.73</v>
      </c>
      <c r="N1938" s="474">
        <v>82.36</v>
      </c>
      <c r="O1938" s="474" t="s">
        <v>4445</v>
      </c>
      <c r="P1938" s="475">
        <v>0.0099</v>
      </c>
      <c r="Q1938" s="56"/>
    </row>
    <row r="1939" ht="15.75" customHeight="1">
      <c r="A1939" s="403" t="s">
        <v>2290</v>
      </c>
      <c r="B1939" s="404">
        <v>4511.31</v>
      </c>
      <c r="C1939" s="470">
        <v>4511.31</v>
      </c>
      <c r="D1939" s="470">
        <v>4511.31</v>
      </c>
      <c r="E1939" s="470">
        <v>4511.31</v>
      </c>
      <c r="F1939" s="471"/>
      <c r="G1939" s="472">
        <v>-0.0088</v>
      </c>
      <c r="J1939" s="473" t="s">
        <v>2290</v>
      </c>
      <c r="K1939" s="406">
        <v>82.91</v>
      </c>
      <c r="L1939" s="474">
        <v>84.64</v>
      </c>
      <c r="M1939" s="474">
        <v>85.0</v>
      </c>
      <c r="N1939" s="474">
        <v>82.64</v>
      </c>
      <c r="O1939" s="474" t="s">
        <v>4446</v>
      </c>
      <c r="P1939" s="475">
        <v>-0.0194</v>
      </c>
      <c r="Q1939" s="56"/>
    </row>
    <row r="1940" ht="15.75" customHeight="1">
      <c r="A1940" s="403" t="s">
        <v>2291</v>
      </c>
      <c r="B1940" s="404">
        <v>4551.51</v>
      </c>
      <c r="C1940" s="470">
        <v>4551.51</v>
      </c>
      <c r="D1940" s="470">
        <v>4551.51</v>
      </c>
      <c r="E1940" s="470">
        <v>4551.51</v>
      </c>
      <c r="F1940" s="471"/>
      <c r="G1940" s="472">
        <v>0.0034</v>
      </c>
      <c r="J1940" s="473" t="s">
        <v>2291</v>
      </c>
      <c r="K1940" s="406">
        <v>84.55</v>
      </c>
      <c r="L1940" s="474">
        <v>84.55</v>
      </c>
      <c r="M1940" s="474">
        <v>84.91</v>
      </c>
      <c r="N1940" s="474">
        <v>83.91</v>
      </c>
      <c r="O1940" s="474" t="s">
        <v>4447</v>
      </c>
      <c r="P1940" s="475">
        <v>0.0044</v>
      </c>
      <c r="Q1940" s="56"/>
    </row>
    <row r="1941" ht="15.75" customHeight="1">
      <c r="A1941" s="403" t="s">
        <v>2292</v>
      </c>
      <c r="B1941" s="404">
        <v>4536.05</v>
      </c>
      <c r="C1941" s="470">
        <v>4536.05</v>
      </c>
      <c r="D1941" s="470">
        <v>4536.05</v>
      </c>
      <c r="E1941" s="470">
        <v>4536.05</v>
      </c>
      <c r="F1941" s="471"/>
      <c r="G1941" s="472">
        <v>0.0047</v>
      </c>
      <c r="J1941" s="473" t="s">
        <v>2292</v>
      </c>
      <c r="K1941" s="406">
        <v>84.18</v>
      </c>
      <c r="L1941" s="474">
        <v>82.91</v>
      </c>
      <c r="M1941" s="474">
        <v>84.55</v>
      </c>
      <c r="N1941" s="474">
        <v>82.82</v>
      </c>
      <c r="O1941" s="474" t="s">
        <v>4448</v>
      </c>
      <c r="P1941" s="475">
        <v>0.0131</v>
      </c>
      <c r="Q1941" s="56"/>
    </row>
    <row r="1942" ht="15.75" customHeight="1">
      <c r="A1942" s="403" t="s">
        <v>2293</v>
      </c>
      <c r="B1942" s="404">
        <v>4514.85</v>
      </c>
      <c r="C1942" s="470">
        <v>4514.85</v>
      </c>
      <c r="D1942" s="470">
        <v>4514.85</v>
      </c>
      <c r="E1942" s="470">
        <v>4514.85</v>
      </c>
      <c r="F1942" s="471"/>
      <c r="G1942" s="472">
        <v>-0.0109</v>
      </c>
      <c r="J1942" s="473" t="s">
        <v>2293</v>
      </c>
      <c r="K1942" s="406">
        <v>83.09</v>
      </c>
      <c r="L1942" s="474">
        <v>82.55</v>
      </c>
      <c r="M1942" s="474">
        <v>83.64</v>
      </c>
      <c r="N1942" s="474">
        <v>81.55</v>
      </c>
      <c r="O1942" s="474" t="s">
        <v>4449</v>
      </c>
      <c r="P1942" s="475">
        <v>-0.0066</v>
      </c>
      <c r="Q1942" s="56"/>
    </row>
    <row r="1943" ht="15.75" customHeight="1">
      <c r="A1943" s="403" t="s">
        <v>2294</v>
      </c>
      <c r="B1943" s="404">
        <v>4564.48</v>
      </c>
      <c r="C1943" s="470">
        <v>4564.48</v>
      </c>
      <c r="D1943" s="470">
        <v>4564.48</v>
      </c>
      <c r="E1943" s="470">
        <v>4564.48</v>
      </c>
      <c r="F1943" s="471"/>
      <c r="G1943" s="472">
        <v>-0.0033</v>
      </c>
      <c r="J1943" s="473" t="s">
        <v>2294</v>
      </c>
      <c r="K1943" s="406">
        <v>83.64</v>
      </c>
      <c r="L1943" s="474">
        <v>84.18</v>
      </c>
      <c r="M1943" s="474">
        <v>85.18</v>
      </c>
      <c r="N1943" s="474">
        <v>83.18</v>
      </c>
      <c r="O1943" s="474" t="s">
        <v>4450</v>
      </c>
      <c r="P1943" s="475">
        <v>0.0023</v>
      </c>
      <c r="Q1943" s="56"/>
    </row>
    <row r="1944" ht="15.75" customHeight="1">
      <c r="A1944" s="403" t="s">
        <v>2295</v>
      </c>
      <c r="B1944" s="404">
        <v>4579.37</v>
      </c>
      <c r="C1944" s="470">
        <v>4579.37</v>
      </c>
      <c r="D1944" s="470">
        <v>4579.37</v>
      </c>
      <c r="E1944" s="470">
        <v>4579.37</v>
      </c>
      <c r="F1944" s="471"/>
      <c r="G1944" s="472">
        <v>-0.0022</v>
      </c>
      <c r="J1944" s="473" t="s">
        <v>2295</v>
      </c>
      <c r="K1944" s="406">
        <v>83.45</v>
      </c>
      <c r="L1944" s="474">
        <v>82.0</v>
      </c>
      <c r="M1944" s="474">
        <v>84.27</v>
      </c>
      <c r="N1944" s="474">
        <v>80.73</v>
      </c>
      <c r="O1944" s="474" t="s">
        <v>4451</v>
      </c>
      <c r="P1944" s="475">
        <v>0.0143</v>
      </c>
      <c r="Q1944" s="56"/>
    </row>
    <row r="1945" ht="15.75" customHeight="1">
      <c r="A1945" s="403" t="s">
        <v>2296</v>
      </c>
      <c r="B1945" s="404">
        <v>4589.33</v>
      </c>
      <c r="C1945" s="470">
        <v>4589.33</v>
      </c>
      <c r="D1945" s="470">
        <v>4589.33</v>
      </c>
      <c r="E1945" s="470">
        <v>4589.33</v>
      </c>
      <c r="F1945" s="471"/>
      <c r="G1945" s="472">
        <v>-0.0089</v>
      </c>
      <c r="J1945" s="473" t="s">
        <v>2296</v>
      </c>
      <c r="K1945" s="406">
        <v>82.27</v>
      </c>
      <c r="L1945" s="474">
        <v>84.09</v>
      </c>
      <c r="M1945" s="474">
        <v>84.09</v>
      </c>
      <c r="N1945" s="474">
        <v>81.73</v>
      </c>
      <c r="O1945" s="474" t="s">
        <v>4452</v>
      </c>
      <c r="P1945" s="475">
        <v>-0.0195</v>
      </c>
      <c r="Q1945" s="56"/>
    </row>
    <row r="1946" ht="15.75" customHeight="1">
      <c r="A1946" s="403" t="s">
        <v>2297</v>
      </c>
      <c r="B1946" s="404">
        <v>4630.57</v>
      </c>
      <c r="C1946" s="470">
        <v>4630.57</v>
      </c>
      <c r="D1946" s="470">
        <v>4630.57</v>
      </c>
      <c r="E1946" s="470">
        <v>4630.57</v>
      </c>
      <c r="F1946" s="471"/>
      <c r="G1946" s="472">
        <v>-0.004</v>
      </c>
      <c r="J1946" s="473" t="s">
        <v>2297</v>
      </c>
      <c r="K1946" s="406">
        <v>83.91</v>
      </c>
      <c r="L1946" s="474">
        <v>86.18</v>
      </c>
      <c r="M1946" s="474">
        <v>89.82</v>
      </c>
      <c r="N1946" s="474">
        <v>82.73</v>
      </c>
      <c r="O1946" s="474" t="s">
        <v>4453</v>
      </c>
      <c r="P1946" s="475">
        <v>0.0032</v>
      </c>
      <c r="Q1946" s="56"/>
    </row>
    <row r="1947" ht="15.75" customHeight="1">
      <c r="A1947" s="403" t="s">
        <v>2298</v>
      </c>
      <c r="B1947" s="404">
        <v>4649.28</v>
      </c>
      <c r="C1947" s="470">
        <v>4649.28</v>
      </c>
      <c r="D1947" s="470">
        <v>4649.28</v>
      </c>
      <c r="E1947" s="470">
        <v>4649.28</v>
      </c>
      <c r="F1947" s="471"/>
      <c r="G1947" s="472">
        <v>3.0E-4</v>
      </c>
      <c r="J1947" s="473" t="s">
        <v>2298</v>
      </c>
      <c r="K1947" s="406">
        <v>83.64</v>
      </c>
      <c r="L1947" s="474">
        <v>86.36</v>
      </c>
      <c r="M1947" s="474">
        <v>86.36</v>
      </c>
      <c r="N1947" s="474">
        <v>82.91</v>
      </c>
      <c r="O1947" s="474" t="s">
        <v>4454</v>
      </c>
      <c r="P1947" s="475">
        <v>-0.0295</v>
      </c>
      <c r="Q1947" s="56"/>
    </row>
    <row r="1948" ht="15.75" customHeight="1">
      <c r="A1948" s="403" t="s">
        <v>2299</v>
      </c>
      <c r="B1948" s="404">
        <v>4647.67</v>
      </c>
      <c r="C1948" s="470">
        <v>4647.67</v>
      </c>
      <c r="D1948" s="470">
        <v>4647.67</v>
      </c>
      <c r="E1948" s="470">
        <v>4647.67</v>
      </c>
      <c r="F1948" s="471"/>
      <c r="G1948" s="472">
        <v>-0.0021</v>
      </c>
      <c r="J1948" s="473" t="s">
        <v>2299</v>
      </c>
      <c r="K1948" s="406">
        <v>86.18</v>
      </c>
      <c r="L1948" s="474">
        <v>86.09</v>
      </c>
      <c r="M1948" s="474">
        <v>86.82</v>
      </c>
      <c r="N1948" s="474">
        <v>85.45</v>
      </c>
      <c r="O1948" s="474" t="s">
        <v>4455</v>
      </c>
      <c r="P1948" s="475">
        <v>0.0042</v>
      </c>
      <c r="Q1948" s="56"/>
    </row>
    <row r="1949" ht="15.75" customHeight="1">
      <c r="A1949" s="403" t="s">
        <v>2300</v>
      </c>
      <c r="B1949" s="404">
        <v>4657.65</v>
      </c>
      <c r="C1949" s="470">
        <v>4657.65</v>
      </c>
      <c r="D1949" s="470">
        <v>4657.65</v>
      </c>
      <c r="E1949" s="470">
        <v>4657.65</v>
      </c>
      <c r="F1949" s="471"/>
      <c r="G1949" s="472">
        <v>0.0028</v>
      </c>
      <c r="J1949" s="473" t="s">
        <v>2300</v>
      </c>
      <c r="K1949" s="406">
        <v>85.82</v>
      </c>
      <c r="L1949" s="474">
        <v>86.55</v>
      </c>
      <c r="M1949" s="474">
        <v>87.18</v>
      </c>
      <c r="N1949" s="474">
        <v>85.45</v>
      </c>
      <c r="O1949" s="474" t="s">
        <v>4456</v>
      </c>
      <c r="P1949" s="475">
        <v>-0.0052</v>
      </c>
      <c r="Q1949" s="56"/>
    </row>
    <row r="1950" ht="15.75" customHeight="1">
      <c r="A1950" s="403" t="s">
        <v>2301</v>
      </c>
      <c r="B1950" s="404">
        <v>4644.63</v>
      </c>
      <c r="C1950" s="470">
        <v>4644.63</v>
      </c>
      <c r="D1950" s="470">
        <v>4644.63</v>
      </c>
      <c r="E1950" s="470">
        <v>4644.63</v>
      </c>
      <c r="F1950" s="471"/>
      <c r="G1950" s="472">
        <v>0.0079</v>
      </c>
      <c r="J1950" s="473" t="s">
        <v>2301</v>
      </c>
      <c r="K1950" s="406">
        <v>86.27</v>
      </c>
      <c r="L1950" s="474">
        <v>85.45</v>
      </c>
      <c r="M1950" s="474">
        <v>87.09</v>
      </c>
      <c r="N1950" s="474">
        <v>84.91</v>
      </c>
      <c r="O1950" s="474" t="s">
        <v>4457</v>
      </c>
      <c r="P1950" s="475">
        <v>0.0107</v>
      </c>
      <c r="Q1950" s="56"/>
    </row>
    <row r="1951" ht="15.75" customHeight="1">
      <c r="A1951" s="403" t="s">
        <v>2302</v>
      </c>
      <c r="B1951" s="404">
        <v>4608.03</v>
      </c>
      <c r="C1951" s="470">
        <v>4608.03</v>
      </c>
      <c r="D1951" s="470">
        <v>4608.03</v>
      </c>
      <c r="E1951" s="470">
        <v>4608.03</v>
      </c>
      <c r="F1951" s="471"/>
      <c r="G1951" s="472">
        <v>-0.0147</v>
      </c>
      <c r="J1951" s="473" t="s">
        <v>2302</v>
      </c>
      <c r="K1951" s="406">
        <v>85.36</v>
      </c>
      <c r="L1951" s="474">
        <v>86.18</v>
      </c>
      <c r="M1951" s="474">
        <v>87.73</v>
      </c>
      <c r="N1951" s="474">
        <v>84.36</v>
      </c>
      <c r="O1951" s="474" t="s">
        <v>4458</v>
      </c>
      <c r="P1951" s="475">
        <v>0.0206</v>
      </c>
      <c r="Q1951" s="56"/>
    </row>
    <row r="1952" ht="15.75" customHeight="1">
      <c r="A1952" s="403" t="s">
        <v>2303</v>
      </c>
      <c r="B1952" s="404">
        <v>4676.62</v>
      </c>
      <c r="C1952" s="470">
        <v>4676.62</v>
      </c>
      <c r="D1952" s="470">
        <v>4676.62</v>
      </c>
      <c r="E1952" s="470">
        <v>4676.62</v>
      </c>
      <c r="F1952" s="471"/>
      <c r="G1952" s="472">
        <v>-0.0084</v>
      </c>
      <c r="J1952" s="473" t="s">
        <v>2303</v>
      </c>
      <c r="K1952" s="406">
        <v>83.64</v>
      </c>
      <c r="L1952" s="474">
        <v>83.45</v>
      </c>
      <c r="M1952" s="474">
        <v>85.82</v>
      </c>
      <c r="N1952" s="474">
        <v>83.18</v>
      </c>
      <c r="O1952" s="474" t="s">
        <v>4459</v>
      </c>
      <c r="P1952" s="475">
        <v>0.0023</v>
      </c>
      <c r="Q1952" s="56"/>
    </row>
    <row r="1953" ht="15.75" customHeight="1">
      <c r="A1953" s="403" t="s">
        <v>2304</v>
      </c>
      <c r="B1953" s="404">
        <v>4716.08</v>
      </c>
      <c r="C1953" s="470">
        <v>4716.08</v>
      </c>
      <c r="D1953" s="470">
        <v>4716.08</v>
      </c>
      <c r="E1953" s="470">
        <v>4716.08</v>
      </c>
      <c r="F1953" s="471"/>
      <c r="G1953" s="472">
        <v>-0.0133</v>
      </c>
      <c r="J1953" s="473" t="s">
        <v>2304</v>
      </c>
      <c r="K1953" s="406">
        <v>83.45</v>
      </c>
      <c r="L1953" s="474">
        <v>84.36</v>
      </c>
      <c r="M1953" s="474">
        <v>84.64</v>
      </c>
      <c r="N1953" s="474">
        <v>82.82</v>
      </c>
      <c r="O1953" s="474" t="s">
        <v>4460</v>
      </c>
      <c r="P1953" s="475">
        <v>-0.013</v>
      </c>
      <c r="Q1953" s="56"/>
    </row>
    <row r="1954" ht="15.75" customHeight="1">
      <c r="A1954" s="403" t="s">
        <v>2305</v>
      </c>
      <c r="B1954" s="404">
        <v>4779.66</v>
      </c>
      <c r="C1954" s="470">
        <v>4779.66</v>
      </c>
      <c r="D1954" s="470">
        <v>4779.66</v>
      </c>
      <c r="E1954" s="470">
        <v>4779.66</v>
      </c>
      <c r="F1954" s="471"/>
      <c r="G1954" s="472">
        <v>7.0E-4</v>
      </c>
      <c r="J1954" s="473" t="s">
        <v>2305</v>
      </c>
      <c r="K1954" s="406">
        <v>84.55</v>
      </c>
      <c r="L1954" s="474">
        <v>85.91</v>
      </c>
      <c r="M1954" s="474">
        <v>86.91</v>
      </c>
      <c r="N1954" s="474">
        <v>83.82</v>
      </c>
      <c r="O1954" s="474" t="s">
        <v>3093</v>
      </c>
      <c r="P1954" s="475">
        <v>0.0</v>
      </c>
      <c r="Q1954" s="56"/>
    </row>
    <row r="1955" ht="15.75" customHeight="1">
      <c r="A1955" s="403" t="s">
        <v>2306</v>
      </c>
      <c r="B1955" s="404">
        <v>4776.15</v>
      </c>
      <c r="C1955" s="470">
        <v>4776.15</v>
      </c>
      <c r="D1955" s="470">
        <v>4776.15</v>
      </c>
      <c r="E1955" s="470">
        <v>4776.15</v>
      </c>
      <c r="F1955" s="471"/>
      <c r="G1955" s="472">
        <v>0.0102</v>
      </c>
      <c r="J1955" s="473" t="s">
        <v>2306</v>
      </c>
      <c r="K1955" s="406">
        <v>84.55</v>
      </c>
      <c r="L1955" s="474">
        <v>81.64</v>
      </c>
      <c r="M1955" s="474">
        <v>84.91</v>
      </c>
      <c r="N1955" s="474">
        <v>80.45</v>
      </c>
      <c r="O1955" s="474" t="s">
        <v>4461</v>
      </c>
      <c r="P1955" s="475">
        <v>0.0473</v>
      </c>
      <c r="Q1955" s="56"/>
    </row>
    <row r="1956" ht="15.75" customHeight="1">
      <c r="A1956" s="403" t="s">
        <v>2307</v>
      </c>
      <c r="B1956" s="404">
        <v>4728.12</v>
      </c>
      <c r="C1956" s="470">
        <v>4728.12</v>
      </c>
      <c r="D1956" s="470">
        <v>4728.12</v>
      </c>
      <c r="E1956" s="470">
        <v>4728.12</v>
      </c>
      <c r="F1956" s="471"/>
      <c r="G1956" s="472">
        <v>-0.0111</v>
      </c>
      <c r="J1956" s="473" t="s">
        <v>2307</v>
      </c>
      <c r="K1956" s="406">
        <v>80.73</v>
      </c>
      <c r="L1956" s="474">
        <v>81.0</v>
      </c>
      <c r="M1956" s="474">
        <v>81.45</v>
      </c>
      <c r="N1956" s="474">
        <v>79.45</v>
      </c>
      <c r="O1956" s="474" t="s">
        <v>4462</v>
      </c>
      <c r="P1956" s="475">
        <v>-0.0198</v>
      </c>
      <c r="Q1956" s="56"/>
    </row>
    <row r="1957" ht="15.75" customHeight="1">
      <c r="A1957" s="403" t="s">
        <v>2308</v>
      </c>
      <c r="B1957" s="404">
        <v>4781.36</v>
      </c>
      <c r="C1957" s="470">
        <v>4781.36</v>
      </c>
      <c r="D1957" s="470">
        <v>4781.36</v>
      </c>
      <c r="E1957" s="470">
        <v>4781.36</v>
      </c>
      <c r="F1957" s="471"/>
      <c r="G1957" s="472">
        <v>-0.004</v>
      </c>
      <c r="J1957" s="473" t="s">
        <v>2308</v>
      </c>
      <c r="K1957" s="406">
        <v>82.36</v>
      </c>
      <c r="L1957" s="474">
        <v>83.82</v>
      </c>
      <c r="M1957" s="474">
        <v>84.09</v>
      </c>
      <c r="N1957" s="474">
        <v>81.36</v>
      </c>
      <c r="O1957" s="474" t="s">
        <v>4463</v>
      </c>
      <c r="P1957" s="475">
        <v>-0.0227</v>
      </c>
      <c r="Q1957" s="56"/>
    </row>
    <row r="1958" ht="15.75" customHeight="1">
      <c r="A1958" s="403" t="s">
        <v>2309</v>
      </c>
      <c r="B1958" s="404">
        <v>4800.62</v>
      </c>
      <c r="C1958" s="470">
        <v>4800.62</v>
      </c>
      <c r="D1958" s="470">
        <v>4800.62</v>
      </c>
      <c r="E1958" s="470">
        <v>4800.62</v>
      </c>
      <c r="F1958" s="471"/>
      <c r="G1958" s="472">
        <v>-0.0068</v>
      </c>
      <c r="J1958" s="473" t="s">
        <v>2309</v>
      </c>
      <c r="K1958" s="406">
        <v>84.27</v>
      </c>
      <c r="L1958" s="474">
        <v>85.36</v>
      </c>
      <c r="M1958" s="474">
        <v>85.82</v>
      </c>
      <c r="N1958" s="474">
        <v>84.0</v>
      </c>
      <c r="O1958" s="474" t="s">
        <v>4410</v>
      </c>
      <c r="P1958" s="475">
        <v>-0.0107</v>
      </c>
      <c r="Q1958" s="56"/>
    </row>
    <row r="1959" ht="15.75" customHeight="1">
      <c r="A1959" s="403" t="s">
        <v>2310</v>
      </c>
      <c r="B1959" s="404">
        <v>4833.33</v>
      </c>
      <c r="C1959" s="470">
        <v>4833.33</v>
      </c>
      <c r="D1959" s="470">
        <v>4833.33</v>
      </c>
      <c r="E1959" s="470">
        <v>4833.33</v>
      </c>
      <c r="F1959" s="471"/>
      <c r="G1959" s="472">
        <v>4.0E-4</v>
      </c>
      <c r="J1959" s="473" t="s">
        <v>2310</v>
      </c>
      <c r="K1959" s="406">
        <v>85.18</v>
      </c>
      <c r="L1959" s="474">
        <v>86.36</v>
      </c>
      <c r="M1959" s="474">
        <v>86.73</v>
      </c>
      <c r="N1959" s="474">
        <v>84.91</v>
      </c>
      <c r="O1959" s="474" t="s">
        <v>4464</v>
      </c>
      <c r="P1959" s="475">
        <v>-0.0126</v>
      </c>
      <c r="Q1959" s="56"/>
    </row>
    <row r="1960" ht="15.75" customHeight="1">
      <c r="A1960" s="403" t="s">
        <v>2311</v>
      </c>
      <c r="B1960" s="404">
        <v>4831.59</v>
      </c>
      <c r="C1960" s="470">
        <v>4831.59</v>
      </c>
      <c r="D1960" s="470">
        <v>4831.59</v>
      </c>
      <c r="E1960" s="470">
        <v>4831.59</v>
      </c>
      <c r="F1960" s="471"/>
      <c r="G1960" s="472">
        <v>0.0035</v>
      </c>
      <c r="J1960" s="473" t="s">
        <v>2311</v>
      </c>
      <c r="K1960" s="406">
        <v>86.27</v>
      </c>
      <c r="L1960" s="474">
        <v>84.36</v>
      </c>
      <c r="M1960" s="474">
        <v>86.73</v>
      </c>
      <c r="N1960" s="474">
        <v>83.91</v>
      </c>
      <c r="O1960" s="474" t="s">
        <v>4465</v>
      </c>
      <c r="P1960" s="475">
        <v>0.0226</v>
      </c>
      <c r="Q1960" s="56"/>
    </row>
    <row r="1961" ht="15.75" customHeight="1">
      <c r="A1961" s="403" t="s">
        <v>2312</v>
      </c>
      <c r="B1961" s="404">
        <v>4814.6</v>
      </c>
      <c r="C1961" s="470">
        <v>4814.6</v>
      </c>
      <c r="D1961" s="470">
        <v>4814.6</v>
      </c>
      <c r="E1961" s="470">
        <v>4814.6</v>
      </c>
      <c r="F1961" s="471"/>
      <c r="G1961" s="472">
        <v>-0.0087</v>
      </c>
      <c r="J1961" s="473" t="s">
        <v>2312</v>
      </c>
      <c r="K1961" s="406">
        <v>84.36</v>
      </c>
      <c r="L1961" s="474">
        <v>85.55</v>
      </c>
      <c r="M1961" s="474">
        <v>86.27</v>
      </c>
      <c r="N1961" s="474">
        <v>83.91</v>
      </c>
      <c r="O1961" s="474" t="s">
        <v>4466</v>
      </c>
      <c r="P1961" s="475">
        <v>-0.0128</v>
      </c>
      <c r="Q1961" s="56"/>
    </row>
    <row r="1962" ht="15.75" customHeight="1">
      <c r="A1962" s="403" t="s">
        <v>2313</v>
      </c>
      <c r="B1962" s="404">
        <v>4856.96</v>
      </c>
      <c r="C1962" s="470">
        <v>4856.96</v>
      </c>
      <c r="D1962" s="470">
        <v>4856.96</v>
      </c>
      <c r="E1962" s="470">
        <v>4856.96</v>
      </c>
      <c r="F1962" s="471"/>
      <c r="G1962" s="472">
        <v>0.001</v>
      </c>
      <c r="J1962" s="473" t="s">
        <v>2313</v>
      </c>
      <c r="K1962" s="406">
        <v>85.45</v>
      </c>
      <c r="L1962" s="474">
        <v>87.55</v>
      </c>
      <c r="M1962" s="474">
        <v>87.82</v>
      </c>
      <c r="N1962" s="474">
        <v>85.09</v>
      </c>
      <c r="O1962" s="474" t="s">
        <v>4467</v>
      </c>
      <c r="P1962" s="475">
        <v>-0.0188</v>
      </c>
      <c r="Q1962" s="56"/>
    </row>
    <row r="1963" ht="15.75" customHeight="1">
      <c r="A1963" s="403" t="s">
        <v>2314</v>
      </c>
      <c r="B1963" s="404">
        <v>4852.08</v>
      </c>
      <c r="C1963" s="470">
        <v>4852.08</v>
      </c>
      <c r="D1963" s="470">
        <v>4852.08</v>
      </c>
      <c r="E1963" s="470">
        <v>4852.08</v>
      </c>
      <c r="F1963" s="471"/>
      <c r="G1963" s="472">
        <v>-2.0E-4</v>
      </c>
      <c r="J1963" s="473" t="s">
        <v>2314</v>
      </c>
      <c r="K1963" s="406">
        <v>87.09</v>
      </c>
      <c r="L1963" s="474">
        <v>86.0</v>
      </c>
      <c r="M1963" s="474">
        <v>87.91</v>
      </c>
      <c r="N1963" s="474">
        <v>85.73</v>
      </c>
      <c r="O1963" s="474" t="s">
        <v>4468</v>
      </c>
      <c r="P1963" s="475">
        <v>0.0203</v>
      </c>
      <c r="Q1963" s="56"/>
    </row>
    <row r="1964" ht="15.75" customHeight="1">
      <c r="A1964" s="403" t="s">
        <v>2315</v>
      </c>
      <c r="B1964" s="404">
        <v>4853.17</v>
      </c>
      <c r="C1964" s="470">
        <v>4853.17</v>
      </c>
      <c r="D1964" s="470">
        <v>4853.17</v>
      </c>
      <c r="E1964" s="470">
        <v>4853.17</v>
      </c>
      <c r="F1964" s="471"/>
      <c r="G1964" s="472">
        <v>-0.0028</v>
      </c>
      <c r="J1964" s="473" t="s">
        <v>2315</v>
      </c>
      <c r="K1964" s="406">
        <v>85.36</v>
      </c>
      <c r="L1964" s="474">
        <v>86.73</v>
      </c>
      <c r="M1964" s="474">
        <v>87.18</v>
      </c>
      <c r="N1964" s="474">
        <v>84.36</v>
      </c>
      <c r="O1964" s="474" t="s">
        <v>4280</v>
      </c>
      <c r="P1964" s="475">
        <v>-0.0168</v>
      </c>
      <c r="Q1964" s="56"/>
    </row>
    <row r="1965" ht="15.75" customHeight="1">
      <c r="A1965" s="403" t="s">
        <v>2316</v>
      </c>
      <c r="B1965" s="404">
        <v>4866.75</v>
      </c>
      <c r="C1965" s="470">
        <v>4866.75</v>
      </c>
      <c r="D1965" s="470">
        <v>4866.75</v>
      </c>
      <c r="E1965" s="470">
        <v>4866.75</v>
      </c>
      <c r="F1965" s="471"/>
      <c r="G1965" s="472">
        <v>0.0028</v>
      </c>
      <c r="J1965" s="473" t="s">
        <v>2316</v>
      </c>
      <c r="K1965" s="406">
        <v>86.82</v>
      </c>
      <c r="L1965" s="474">
        <v>87.73</v>
      </c>
      <c r="M1965" s="474">
        <v>88.91</v>
      </c>
      <c r="N1965" s="474">
        <v>85.55</v>
      </c>
      <c r="O1965" s="474" t="s">
        <v>4469</v>
      </c>
      <c r="P1965" s="475">
        <v>-0.0052</v>
      </c>
      <c r="Q1965" s="56"/>
    </row>
    <row r="1966" ht="15.75" customHeight="1">
      <c r="A1966" s="403" t="s">
        <v>2317</v>
      </c>
      <c r="B1966" s="404">
        <v>4853.29</v>
      </c>
      <c r="C1966" s="470">
        <v>4853.29</v>
      </c>
      <c r="D1966" s="470">
        <v>4853.29</v>
      </c>
      <c r="E1966" s="470">
        <v>4853.29</v>
      </c>
      <c r="F1966" s="471"/>
      <c r="G1966" s="472">
        <v>0.0024</v>
      </c>
      <c r="J1966" s="473" t="s">
        <v>2317</v>
      </c>
      <c r="K1966" s="406">
        <v>87.27</v>
      </c>
      <c r="L1966" s="474">
        <v>85.09</v>
      </c>
      <c r="M1966" s="474">
        <v>88.0</v>
      </c>
      <c r="N1966" s="474">
        <v>84.0</v>
      </c>
      <c r="O1966" s="474" t="s">
        <v>4470</v>
      </c>
      <c r="P1966" s="475">
        <v>0.0235</v>
      </c>
      <c r="Q1966" s="56"/>
    </row>
    <row r="1967" ht="15.75" customHeight="1">
      <c r="A1967" s="403" t="s">
        <v>2318</v>
      </c>
      <c r="B1967" s="404">
        <v>4841.61</v>
      </c>
      <c r="C1967" s="470">
        <v>4841.61</v>
      </c>
      <c r="D1967" s="470">
        <v>4841.61</v>
      </c>
      <c r="E1967" s="470">
        <v>4841.61</v>
      </c>
      <c r="F1967" s="471"/>
      <c r="G1967" s="472">
        <v>0.0023</v>
      </c>
      <c r="J1967" s="473" t="s">
        <v>2318</v>
      </c>
      <c r="K1967" s="406">
        <v>85.27</v>
      </c>
      <c r="L1967" s="474">
        <v>84.55</v>
      </c>
      <c r="M1967" s="474">
        <v>85.73</v>
      </c>
      <c r="N1967" s="474">
        <v>84.09</v>
      </c>
      <c r="O1967" s="474" t="s">
        <v>4471</v>
      </c>
      <c r="P1967" s="475">
        <v>0.0162</v>
      </c>
      <c r="Q1967" s="56"/>
    </row>
    <row r="1968" ht="15.75" customHeight="1">
      <c r="A1968" s="403" t="s">
        <v>2319</v>
      </c>
      <c r="B1968" s="404">
        <v>4830.68</v>
      </c>
      <c r="C1968" s="470">
        <v>4830.68</v>
      </c>
      <c r="D1968" s="470">
        <v>4830.68</v>
      </c>
      <c r="E1968" s="470">
        <v>4830.68</v>
      </c>
      <c r="F1968" s="471"/>
      <c r="G1968" s="472">
        <v>0.0023</v>
      </c>
      <c r="J1968" s="473" t="s">
        <v>2319</v>
      </c>
      <c r="K1968" s="406">
        <v>83.91</v>
      </c>
      <c r="L1968" s="474">
        <v>82.0</v>
      </c>
      <c r="M1968" s="474">
        <v>84.55</v>
      </c>
      <c r="N1968" s="474">
        <v>81.36</v>
      </c>
      <c r="O1968" s="474" t="s">
        <v>4270</v>
      </c>
      <c r="P1968" s="475">
        <v>0.0336</v>
      </c>
      <c r="Q1968" s="56"/>
    </row>
    <row r="1969" ht="15.75" customHeight="1">
      <c r="A1969" s="403" t="s">
        <v>2320</v>
      </c>
      <c r="B1969" s="404">
        <v>4819.45</v>
      </c>
      <c r="C1969" s="470">
        <v>4819.45</v>
      </c>
      <c r="D1969" s="470">
        <v>4819.45</v>
      </c>
      <c r="E1969" s="470">
        <v>4819.45</v>
      </c>
      <c r="F1969" s="471"/>
      <c r="G1969" s="472">
        <v>0.0047</v>
      </c>
      <c r="J1969" s="473" t="s">
        <v>2320</v>
      </c>
      <c r="K1969" s="406">
        <v>81.18</v>
      </c>
      <c r="L1969" s="474">
        <v>80.45</v>
      </c>
      <c r="M1969" s="474">
        <v>82.27</v>
      </c>
      <c r="N1969" s="474">
        <v>80.45</v>
      </c>
      <c r="O1969" s="474" t="s">
        <v>4234</v>
      </c>
      <c r="P1969" s="475">
        <v>0.0125</v>
      </c>
      <c r="Q1969" s="56"/>
    </row>
    <row r="1970" ht="15.75" customHeight="1">
      <c r="A1970" s="403" t="s">
        <v>2321</v>
      </c>
      <c r="B1970" s="404">
        <v>4796.81</v>
      </c>
      <c r="C1970" s="470">
        <v>4796.81</v>
      </c>
      <c r="D1970" s="470">
        <v>4796.81</v>
      </c>
      <c r="E1970" s="470">
        <v>4796.81</v>
      </c>
      <c r="F1970" s="471"/>
      <c r="G1970" s="472">
        <v>-0.001</v>
      </c>
      <c r="J1970" s="473" t="s">
        <v>2321</v>
      </c>
      <c r="K1970" s="406">
        <v>80.18</v>
      </c>
      <c r="L1970" s="474">
        <v>78.09</v>
      </c>
      <c r="M1970" s="474">
        <v>80.73</v>
      </c>
      <c r="N1970" s="474">
        <v>77.45</v>
      </c>
      <c r="O1970" s="474" t="s">
        <v>4472</v>
      </c>
      <c r="P1970" s="475">
        <v>0.0339</v>
      </c>
      <c r="Q1970" s="56"/>
    </row>
    <row r="1971" ht="15.75" customHeight="1">
      <c r="A1971" s="403" t="s">
        <v>2322</v>
      </c>
      <c r="B1971" s="404">
        <v>4801.8</v>
      </c>
      <c r="C1971" s="470">
        <v>4801.8</v>
      </c>
      <c r="D1971" s="470">
        <v>4801.8</v>
      </c>
      <c r="E1971" s="470">
        <v>4801.8</v>
      </c>
      <c r="F1971" s="471"/>
      <c r="G1971" s="472">
        <v>0.0033</v>
      </c>
      <c r="J1971" s="473" t="s">
        <v>2322</v>
      </c>
      <c r="K1971" s="406">
        <v>77.55</v>
      </c>
      <c r="L1971" s="474">
        <v>76.73</v>
      </c>
      <c r="M1971" s="474">
        <v>77.82</v>
      </c>
      <c r="N1971" s="474">
        <v>76.36</v>
      </c>
      <c r="O1971" s="474" t="s">
        <v>4473</v>
      </c>
      <c r="P1971" s="475">
        <v>0.0253</v>
      </c>
      <c r="Q1971" s="56"/>
    </row>
    <row r="1972" ht="15.75" customHeight="1">
      <c r="A1972" s="403" t="s">
        <v>2323</v>
      </c>
      <c r="B1972" s="404">
        <v>4786.19</v>
      </c>
      <c r="C1972" s="470">
        <v>4786.19</v>
      </c>
      <c r="D1972" s="470">
        <v>4786.19</v>
      </c>
      <c r="E1972" s="470">
        <v>4786.19</v>
      </c>
      <c r="F1972" s="471"/>
      <c r="G1972" s="472">
        <v>0.0038</v>
      </c>
      <c r="J1972" s="473" t="s">
        <v>2323</v>
      </c>
      <c r="K1972" s="406">
        <v>75.64</v>
      </c>
      <c r="L1972" s="474">
        <v>77.27</v>
      </c>
      <c r="M1972" s="474">
        <v>77.27</v>
      </c>
      <c r="N1972" s="474">
        <v>75.45</v>
      </c>
      <c r="O1972" s="474" t="s">
        <v>4474</v>
      </c>
      <c r="P1972" s="475">
        <v>-0.0188</v>
      </c>
      <c r="Q1972" s="56"/>
    </row>
    <row r="1973" ht="15.75" customHeight="1">
      <c r="A1973" s="403" t="s">
        <v>2324</v>
      </c>
      <c r="B1973" s="404">
        <v>4768.3</v>
      </c>
      <c r="C1973" s="470">
        <v>4768.3</v>
      </c>
      <c r="D1973" s="470">
        <v>4768.3</v>
      </c>
      <c r="E1973" s="470">
        <v>4768.3</v>
      </c>
      <c r="F1973" s="471"/>
      <c r="G1973" s="472">
        <v>0.0017</v>
      </c>
      <c r="J1973" s="473" t="s">
        <v>2324</v>
      </c>
      <c r="K1973" s="406">
        <v>77.09</v>
      </c>
      <c r="L1973" s="474">
        <v>76.0</v>
      </c>
      <c r="M1973" s="474">
        <v>78.55</v>
      </c>
      <c r="N1973" s="474">
        <v>75.91</v>
      </c>
      <c r="O1973" s="474" t="s">
        <v>4475</v>
      </c>
      <c r="P1973" s="475">
        <v>0.0192</v>
      </c>
      <c r="Q1973" s="56"/>
    </row>
    <row r="1974" ht="15.75" customHeight="1">
      <c r="A1974" s="403" t="s">
        <v>2325</v>
      </c>
      <c r="B1974" s="404">
        <v>4760.14</v>
      </c>
      <c r="C1974" s="470">
        <v>4760.14</v>
      </c>
      <c r="D1974" s="470">
        <v>4760.14</v>
      </c>
      <c r="E1974" s="470">
        <v>4760.14</v>
      </c>
      <c r="F1974" s="471"/>
      <c r="G1974" s="472">
        <v>4.0E-4</v>
      </c>
      <c r="J1974" s="473" t="s">
        <v>2325</v>
      </c>
      <c r="K1974" s="406">
        <v>75.64</v>
      </c>
      <c r="L1974" s="474">
        <v>75.45</v>
      </c>
      <c r="M1974" s="474">
        <v>77.09</v>
      </c>
      <c r="N1974" s="474">
        <v>75.09</v>
      </c>
      <c r="O1974" s="474" t="s">
        <v>4476</v>
      </c>
      <c r="P1974" s="475">
        <v>0.0134</v>
      </c>
      <c r="Q1974" s="56"/>
    </row>
    <row r="1975" ht="15.75" customHeight="1">
      <c r="A1975" s="403" t="s">
        <v>2326</v>
      </c>
      <c r="B1975" s="404">
        <v>4758.43</v>
      </c>
      <c r="C1975" s="470">
        <v>4758.43</v>
      </c>
      <c r="D1975" s="470">
        <v>4758.43</v>
      </c>
      <c r="E1975" s="470">
        <v>4758.43</v>
      </c>
      <c r="F1975" s="471"/>
      <c r="G1975" s="472">
        <v>-0.0054</v>
      </c>
      <c r="J1975" s="473" t="s">
        <v>2326</v>
      </c>
      <c r="K1975" s="406">
        <v>74.64</v>
      </c>
      <c r="L1975" s="474">
        <v>76.36</v>
      </c>
      <c r="M1975" s="474">
        <v>76.36</v>
      </c>
      <c r="N1975" s="474">
        <v>74.27</v>
      </c>
      <c r="O1975" s="474" t="s">
        <v>4477</v>
      </c>
      <c r="P1975" s="475">
        <v>-0.0179</v>
      </c>
      <c r="Q1975" s="56"/>
    </row>
    <row r="1976" ht="15.75" customHeight="1">
      <c r="A1976" s="403" t="s">
        <v>2327</v>
      </c>
      <c r="B1976" s="404">
        <v>4784.46</v>
      </c>
      <c r="C1976" s="470">
        <v>4784.46</v>
      </c>
      <c r="D1976" s="470">
        <v>4784.46</v>
      </c>
      <c r="E1976" s="470">
        <v>4784.46</v>
      </c>
      <c r="F1976" s="471"/>
      <c r="G1976" s="472">
        <v>-0.0016</v>
      </c>
      <c r="J1976" s="473" t="s">
        <v>2327</v>
      </c>
      <c r="K1976" s="406">
        <v>76.0</v>
      </c>
      <c r="L1976" s="474">
        <v>77.73</v>
      </c>
      <c r="M1976" s="474">
        <v>78.0</v>
      </c>
      <c r="N1976" s="474">
        <v>75.73</v>
      </c>
      <c r="O1976" s="474" t="s">
        <v>4478</v>
      </c>
      <c r="P1976" s="475">
        <v>-0.0095</v>
      </c>
      <c r="Q1976" s="56"/>
    </row>
    <row r="1977" ht="15.75" customHeight="1">
      <c r="A1977" s="403" t="s">
        <v>2328</v>
      </c>
      <c r="B1977" s="404">
        <v>4791.91</v>
      </c>
      <c r="C1977" s="470">
        <v>4791.91</v>
      </c>
      <c r="D1977" s="470">
        <v>4791.91</v>
      </c>
      <c r="E1977" s="470">
        <v>4791.91</v>
      </c>
      <c r="F1977" s="471"/>
      <c r="G1977" s="472">
        <v>0.004</v>
      </c>
      <c r="J1977" s="473" t="s">
        <v>2328</v>
      </c>
      <c r="K1977" s="406">
        <v>76.73</v>
      </c>
      <c r="L1977" s="474">
        <v>75.45</v>
      </c>
      <c r="M1977" s="474">
        <v>77.82</v>
      </c>
      <c r="N1977" s="474">
        <v>75.45</v>
      </c>
      <c r="O1977" s="474" t="s">
        <v>4479</v>
      </c>
      <c r="P1977" s="475">
        <v>0.0194</v>
      </c>
      <c r="Q1977" s="56"/>
    </row>
    <row r="1978" ht="15.75" customHeight="1">
      <c r="A1978" s="403" t="s">
        <v>2329</v>
      </c>
      <c r="B1978" s="404">
        <v>4772.65</v>
      </c>
      <c r="C1978" s="470">
        <v>4772.65</v>
      </c>
      <c r="D1978" s="470">
        <v>4772.65</v>
      </c>
      <c r="E1978" s="470">
        <v>4772.65</v>
      </c>
      <c r="F1978" s="471"/>
      <c r="G1978" s="472">
        <v>0.0015</v>
      </c>
      <c r="J1978" s="473" t="s">
        <v>2329</v>
      </c>
      <c r="K1978" s="406">
        <v>75.27</v>
      </c>
      <c r="L1978" s="474">
        <v>76.36</v>
      </c>
      <c r="M1978" s="474">
        <v>76.36</v>
      </c>
      <c r="N1978" s="474">
        <v>73.64</v>
      </c>
      <c r="O1978" s="474" t="s">
        <v>4480</v>
      </c>
      <c r="P1978" s="475">
        <v>0.0147</v>
      </c>
      <c r="Q1978" s="56"/>
    </row>
    <row r="1979" ht="15.75" customHeight="1">
      <c r="A1979" s="403" t="s">
        <v>2330</v>
      </c>
      <c r="B1979" s="404">
        <v>4765.72</v>
      </c>
      <c r="C1979" s="470">
        <v>4765.72</v>
      </c>
      <c r="D1979" s="470">
        <v>4765.72</v>
      </c>
      <c r="E1979" s="470">
        <v>4765.72</v>
      </c>
      <c r="F1979" s="471"/>
      <c r="G1979" s="472">
        <v>4.0E-4</v>
      </c>
      <c r="J1979" s="473" t="s">
        <v>2330</v>
      </c>
      <c r="K1979" s="406">
        <v>74.18</v>
      </c>
      <c r="L1979" s="474">
        <v>73.91</v>
      </c>
      <c r="M1979" s="474">
        <v>74.82</v>
      </c>
      <c r="N1979" s="474">
        <v>73.45</v>
      </c>
      <c r="O1979" s="474" t="s">
        <v>4481</v>
      </c>
      <c r="P1979" s="475">
        <v>0.0</v>
      </c>
      <c r="Q1979" s="56"/>
    </row>
    <row r="1980" ht="15.75" customHeight="1">
      <c r="A1980" s="403" t="s">
        <v>2331</v>
      </c>
      <c r="B1980" s="404">
        <v>4763.88</v>
      </c>
      <c r="C1980" s="470">
        <v>4763.88</v>
      </c>
      <c r="D1980" s="470">
        <v>4763.88</v>
      </c>
      <c r="E1980" s="470">
        <v>4763.88</v>
      </c>
      <c r="F1980" s="471"/>
      <c r="G1980" s="472">
        <v>0.0083</v>
      </c>
      <c r="J1980" s="473" t="s">
        <v>2331</v>
      </c>
      <c r="K1980" s="406">
        <v>74.18</v>
      </c>
      <c r="L1980" s="474">
        <v>74.09</v>
      </c>
      <c r="M1980" s="474">
        <v>75.36</v>
      </c>
      <c r="N1980" s="474">
        <v>73.73</v>
      </c>
      <c r="O1980" s="474" t="s">
        <v>4482</v>
      </c>
      <c r="P1980" s="475">
        <v>0.0037</v>
      </c>
      <c r="Q1980" s="56"/>
    </row>
    <row r="1981" ht="15.75" customHeight="1">
      <c r="A1981" s="403" t="s">
        <v>2332</v>
      </c>
      <c r="B1981" s="404">
        <v>4724.51</v>
      </c>
      <c r="C1981" s="470">
        <v>4724.51</v>
      </c>
      <c r="D1981" s="470">
        <v>4724.51</v>
      </c>
      <c r="E1981" s="470">
        <v>4724.51</v>
      </c>
      <c r="F1981" s="471"/>
      <c r="G1981" s="472">
        <v>-0.0093</v>
      </c>
      <c r="J1981" s="473" t="s">
        <v>2332</v>
      </c>
      <c r="K1981" s="406">
        <v>73.91</v>
      </c>
      <c r="L1981" s="474">
        <v>74.27</v>
      </c>
      <c r="M1981" s="474">
        <v>74.64</v>
      </c>
      <c r="N1981" s="474">
        <v>73.55</v>
      </c>
      <c r="O1981" s="474" t="s">
        <v>4483</v>
      </c>
      <c r="P1981" s="475">
        <v>-0.011</v>
      </c>
      <c r="Q1981" s="56"/>
    </row>
    <row r="1982" ht="15.75" customHeight="1">
      <c r="A1982" s="403" t="s">
        <v>2333</v>
      </c>
      <c r="B1982" s="404">
        <v>4768.66</v>
      </c>
      <c r="C1982" s="470">
        <v>4768.66</v>
      </c>
      <c r="D1982" s="470">
        <v>4768.66</v>
      </c>
      <c r="E1982" s="470">
        <v>4768.66</v>
      </c>
      <c r="F1982" s="471"/>
      <c r="G1982" s="472">
        <v>-0.0047</v>
      </c>
      <c r="J1982" s="473" t="s">
        <v>2333</v>
      </c>
      <c r="K1982" s="406">
        <v>74.73</v>
      </c>
      <c r="L1982" s="474">
        <v>74.91</v>
      </c>
      <c r="M1982" s="474">
        <v>75.27</v>
      </c>
      <c r="N1982" s="474">
        <v>74.27</v>
      </c>
      <c r="O1982" s="474" t="s">
        <v>4484</v>
      </c>
      <c r="P1982" s="475">
        <v>-0.0072</v>
      </c>
      <c r="Q1982" s="56"/>
    </row>
    <row r="1983" ht="15.75" customHeight="1">
      <c r="A1983" s="403" t="s">
        <v>2334</v>
      </c>
      <c r="B1983" s="404">
        <v>4790.97</v>
      </c>
      <c r="C1983" s="470">
        <v>4790.97</v>
      </c>
      <c r="D1983" s="470">
        <v>4790.97</v>
      </c>
      <c r="E1983" s="470">
        <v>4790.97</v>
      </c>
      <c r="F1983" s="471"/>
      <c r="G1983" s="472">
        <v>-0.0045</v>
      </c>
      <c r="J1983" s="473" t="s">
        <v>2334</v>
      </c>
      <c r="K1983" s="406">
        <v>75.27</v>
      </c>
      <c r="L1983" s="474">
        <v>75.55</v>
      </c>
      <c r="M1983" s="474">
        <v>75.64</v>
      </c>
      <c r="N1983" s="474">
        <v>74.55</v>
      </c>
      <c r="O1983" s="474" t="s">
        <v>4485</v>
      </c>
      <c r="P1983" s="475">
        <v>-0.0024</v>
      </c>
      <c r="Q1983" s="56"/>
    </row>
    <row r="1984" ht="15.75" customHeight="1">
      <c r="A1984" s="403" t="s">
        <v>2335</v>
      </c>
      <c r="B1984" s="404">
        <v>4812.82</v>
      </c>
      <c r="C1984" s="470">
        <v>4812.82</v>
      </c>
      <c r="D1984" s="470">
        <v>4812.82</v>
      </c>
      <c r="E1984" s="470">
        <v>4812.82</v>
      </c>
      <c r="F1984" s="471"/>
      <c r="G1984" s="472">
        <v>0.0015</v>
      </c>
      <c r="J1984" s="473" t="s">
        <v>2335</v>
      </c>
      <c r="K1984" s="406">
        <v>75.45</v>
      </c>
      <c r="L1984" s="474">
        <v>76.73</v>
      </c>
      <c r="M1984" s="474">
        <v>76.82</v>
      </c>
      <c r="N1984" s="474">
        <v>74.0</v>
      </c>
      <c r="O1984" s="474" t="s">
        <v>4486</v>
      </c>
      <c r="P1984" s="475">
        <v>-0.0037</v>
      </c>
      <c r="Q1984" s="56"/>
    </row>
    <row r="1985" ht="15.75" customHeight="1">
      <c r="A1985" s="403" t="s">
        <v>2336</v>
      </c>
      <c r="B1985" s="404">
        <v>4805.65</v>
      </c>
      <c r="C1985" s="470">
        <v>4805.65</v>
      </c>
      <c r="D1985" s="470">
        <v>4805.65</v>
      </c>
      <c r="E1985" s="470">
        <v>4805.65</v>
      </c>
      <c r="F1985" s="471"/>
      <c r="G1985" s="472">
        <v>0.0027</v>
      </c>
      <c r="J1985" s="473" t="s">
        <v>2336</v>
      </c>
      <c r="K1985" s="406">
        <v>75.73</v>
      </c>
      <c r="L1985" s="474">
        <v>75.64</v>
      </c>
      <c r="M1985" s="474">
        <v>76.45</v>
      </c>
      <c r="N1985" s="474">
        <v>75.09</v>
      </c>
      <c r="O1985" s="474" t="s">
        <v>4487</v>
      </c>
      <c r="P1985" s="475">
        <v>0.0061</v>
      </c>
      <c r="Q1985" s="56"/>
    </row>
    <row r="1986" ht="15.75" customHeight="1">
      <c r="A1986" s="403" t="s">
        <v>2337</v>
      </c>
      <c r="B1986" s="404">
        <v>4792.93</v>
      </c>
      <c r="C1986" s="470">
        <v>4792.93</v>
      </c>
      <c r="D1986" s="470">
        <v>4792.93</v>
      </c>
      <c r="E1986" s="470">
        <v>4792.93</v>
      </c>
      <c r="F1986" s="471"/>
      <c r="G1986" s="472">
        <v>-2.0E-4</v>
      </c>
      <c r="J1986" s="473" t="s">
        <v>2337</v>
      </c>
      <c r="K1986" s="406">
        <v>75.27</v>
      </c>
      <c r="L1986" s="474">
        <v>76.0</v>
      </c>
      <c r="M1986" s="474">
        <v>76.09</v>
      </c>
      <c r="N1986" s="474">
        <v>74.09</v>
      </c>
      <c r="O1986" s="474" t="s">
        <v>4488</v>
      </c>
      <c r="P1986" s="475">
        <v>-0.0024</v>
      </c>
      <c r="Q1986" s="56"/>
    </row>
    <row r="1987" ht="15.75" customHeight="1">
      <c r="A1987" s="403" t="s">
        <v>2338</v>
      </c>
      <c r="B1987" s="404">
        <v>4793.99</v>
      </c>
      <c r="C1987" s="470">
        <v>4793.99</v>
      </c>
      <c r="D1987" s="470">
        <v>4793.99</v>
      </c>
      <c r="E1987" s="470">
        <v>4793.99</v>
      </c>
      <c r="F1987" s="471"/>
      <c r="G1987" s="472">
        <v>-0.0078</v>
      </c>
      <c r="J1987" s="473" t="s">
        <v>2338</v>
      </c>
      <c r="K1987" s="406">
        <v>75.45</v>
      </c>
      <c r="L1987" s="474">
        <v>76.82</v>
      </c>
      <c r="M1987" s="474">
        <v>76.91</v>
      </c>
      <c r="N1987" s="474">
        <v>75.09</v>
      </c>
      <c r="O1987" s="474" t="s">
        <v>4489</v>
      </c>
      <c r="P1987" s="475">
        <v>-0.0096</v>
      </c>
      <c r="Q1987" s="56"/>
    </row>
    <row r="1988" ht="15.75" customHeight="1">
      <c r="A1988" s="403" t="s">
        <v>2339</v>
      </c>
      <c r="B1988" s="404">
        <v>4831.71</v>
      </c>
      <c r="C1988" s="470">
        <v>4831.71</v>
      </c>
      <c r="D1988" s="470">
        <v>4831.71</v>
      </c>
      <c r="E1988" s="470">
        <v>4831.71</v>
      </c>
      <c r="F1988" s="471"/>
      <c r="G1988" s="472">
        <v>-0.0017</v>
      </c>
      <c r="J1988" s="473" t="s">
        <v>2339</v>
      </c>
      <c r="K1988" s="406">
        <v>76.18</v>
      </c>
      <c r="L1988" s="474">
        <v>78.09</v>
      </c>
      <c r="M1988" s="474">
        <v>78.09</v>
      </c>
      <c r="N1988" s="474">
        <v>75.82</v>
      </c>
      <c r="O1988" s="474" t="s">
        <v>4490</v>
      </c>
      <c r="P1988" s="475">
        <v>-0.013</v>
      </c>
      <c r="Q1988" s="56"/>
    </row>
    <row r="1989" ht="15.75" customHeight="1">
      <c r="A1989" s="403" t="s">
        <v>2340</v>
      </c>
      <c r="B1989" s="404">
        <v>4840.15</v>
      </c>
      <c r="C1989" s="470">
        <v>4840.15</v>
      </c>
      <c r="D1989" s="470">
        <v>4840.15</v>
      </c>
      <c r="E1989" s="470">
        <v>4840.15</v>
      </c>
      <c r="F1989" s="471"/>
      <c r="G1989" s="472">
        <v>0.0048</v>
      </c>
      <c r="J1989" s="473" t="s">
        <v>2340</v>
      </c>
      <c r="K1989" s="406">
        <v>77.18</v>
      </c>
      <c r="L1989" s="474">
        <v>77.0</v>
      </c>
      <c r="M1989" s="474">
        <v>77.73</v>
      </c>
      <c r="N1989" s="474">
        <v>75.91</v>
      </c>
      <c r="O1989" s="474" t="s">
        <v>4491</v>
      </c>
      <c r="P1989" s="475">
        <v>0.0143</v>
      </c>
      <c r="Q1989" s="56"/>
    </row>
    <row r="1990" ht="15.75" customHeight="1">
      <c r="A1990" s="403" t="s">
        <v>2341</v>
      </c>
      <c r="B1990" s="404">
        <v>4816.97</v>
      </c>
      <c r="C1990" s="470">
        <v>4816.97</v>
      </c>
      <c r="D1990" s="470">
        <v>4816.97</v>
      </c>
      <c r="E1990" s="470">
        <v>4816.97</v>
      </c>
      <c r="F1990" s="471"/>
      <c r="G1990" s="472">
        <v>0.0016</v>
      </c>
      <c r="J1990" s="473" t="s">
        <v>2341</v>
      </c>
      <c r="K1990" s="406">
        <v>76.09</v>
      </c>
      <c r="L1990" s="474">
        <v>78.55</v>
      </c>
      <c r="M1990" s="474">
        <v>78.82</v>
      </c>
      <c r="N1990" s="474">
        <v>75.45</v>
      </c>
      <c r="O1990" s="474" t="s">
        <v>4492</v>
      </c>
      <c r="P1990" s="475">
        <v>-0.0164</v>
      </c>
      <c r="Q1990" s="56"/>
    </row>
    <row r="1991" ht="15.75" customHeight="1">
      <c r="A1991" s="403" t="s">
        <v>2342</v>
      </c>
      <c r="B1991" s="404">
        <v>4809.27</v>
      </c>
      <c r="C1991" s="470">
        <v>4809.27</v>
      </c>
      <c r="D1991" s="470">
        <v>4809.27</v>
      </c>
      <c r="E1991" s="470">
        <v>4809.27</v>
      </c>
      <c r="F1991" s="471"/>
      <c r="G1991" s="472">
        <v>0.0087</v>
      </c>
      <c r="J1991" s="473" t="s">
        <v>2342</v>
      </c>
      <c r="K1991" s="406">
        <v>77.36</v>
      </c>
      <c r="L1991" s="474">
        <v>77.82</v>
      </c>
      <c r="M1991" s="474">
        <v>78.64</v>
      </c>
      <c r="N1991" s="474">
        <v>74.55</v>
      </c>
      <c r="O1991" s="474" t="s">
        <v>4493</v>
      </c>
      <c r="P1991" s="475">
        <v>-0.0025</v>
      </c>
      <c r="Q1991" s="56"/>
    </row>
    <row r="1992" ht="15.75" customHeight="1">
      <c r="A1992" s="403" t="s">
        <v>2343</v>
      </c>
      <c r="B1992" s="404">
        <v>4768.01</v>
      </c>
      <c r="C1992" s="470">
        <v>4768.01</v>
      </c>
      <c r="D1992" s="470">
        <v>4768.01</v>
      </c>
      <c r="E1992" s="470">
        <v>4768.01</v>
      </c>
      <c r="F1992" s="471"/>
      <c r="G1992" s="472">
        <v>-0.0033</v>
      </c>
      <c r="J1992" s="473" t="s">
        <v>2343</v>
      </c>
      <c r="K1992" s="406">
        <v>77.55</v>
      </c>
      <c r="L1992" s="474">
        <v>80.0</v>
      </c>
      <c r="M1992" s="474">
        <v>80.82</v>
      </c>
      <c r="N1992" s="474">
        <v>76.82</v>
      </c>
      <c r="O1992" s="474" t="s">
        <v>4494</v>
      </c>
      <c r="P1992" s="475">
        <v>-0.0273</v>
      </c>
      <c r="Q1992" s="56"/>
    </row>
    <row r="1993" ht="15.75" customHeight="1">
      <c r="A1993" s="403" t="s">
        <v>2344</v>
      </c>
      <c r="B1993" s="404">
        <v>4783.8</v>
      </c>
      <c r="C1993" s="470">
        <v>4783.8</v>
      </c>
      <c r="D1993" s="470">
        <v>4783.8</v>
      </c>
      <c r="E1993" s="470">
        <v>4783.8</v>
      </c>
      <c r="F1993" s="471"/>
      <c r="G1993" s="472">
        <v>-0.0052</v>
      </c>
      <c r="J1993" s="473" t="s">
        <v>2344</v>
      </c>
      <c r="K1993" s="406">
        <v>79.73</v>
      </c>
      <c r="L1993" s="474">
        <v>79.09</v>
      </c>
      <c r="M1993" s="474">
        <v>80.82</v>
      </c>
      <c r="N1993" s="474">
        <v>78.55</v>
      </c>
      <c r="O1993" s="474" t="s">
        <v>4495</v>
      </c>
      <c r="P1993" s="475">
        <v>0.015</v>
      </c>
      <c r="Q1993" s="56"/>
    </row>
    <row r="1994" ht="15.75" customHeight="1">
      <c r="A1994" s="403" t="s">
        <v>2345</v>
      </c>
      <c r="B1994" s="404">
        <v>4808.87</v>
      </c>
      <c r="C1994" s="470">
        <v>4808.87</v>
      </c>
      <c r="D1994" s="470">
        <v>4808.87</v>
      </c>
      <c r="E1994" s="470">
        <v>4808.87</v>
      </c>
      <c r="F1994" s="471"/>
      <c r="G1994" s="472">
        <v>-0.0026</v>
      </c>
      <c r="J1994" s="473" t="s">
        <v>2345</v>
      </c>
      <c r="K1994" s="406">
        <v>78.55</v>
      </c>
      <c r="L1994" s="474">
        <v>81.27</v>
      </c>
      <c r="M1994" s="474">
        <v>82.64</v>
      </c>
      <c r="N1994" s="474">
        <v>78.18</v>
      </c>
      <c r="O1994" s="474" t="s">
        <v>4444</v>
      </c>
      <c r="P1994" s="475">
        <v>-0.0345</v>
      </c>
      <c r="Q1994" s="56"/>
    </row>
    <row r="1995" ht="15.75" customHeight="1">
      <c r="A1995" s="403" t="s">
        <v>2346</v>
      </c>
      <c r="B1995" s="404">
        <v>4821.62</v>
      </c>
      <c r="C1995" s="470">
        <v>4821.62</v>
      </c>
      <c r="D1995" s="470">
        <v>4821.62</v>
      </c>
      <c r="E1995" s="470">
        <v>4821.62</v>
      </c>
      <c r="F1995" s="471"/>
      <c r="G1995" s="472">
        <v>0.0063</v>
      </c>
      <c r="J1995" s="473" t="s">
        <v>2346</v>
      </c>
      <c r="K1995" s="406">
        <v>81.36</v>
      </c>
      <c r="L1995" s="474">
        <v>79.91</v>
      </c>
      <c r="M1995" s="474">
        <v>82.64</v>
      </c>
      <c r="N1995" s="474">
        <v>79.64</v>
      </c>
      <c r="O1995" s="474" t="s">
        <v>4496</v>
      </c>
      <c r="P1995" s="475">
        <v>0.0334</v>
      </c>
      <c r="Q1995" s="56"/>
    </row>
    <row r="1996" ht="15.75" customHeight="1">
      <c r="A1996" s="403" t="s">
        <v>2347</v>
      </c>
      <c r="B1996" s="404">
        <v>4791.47</v>
      </c>
      <c r="C1996" s="470">
        <v>4791.47</v>
      </c>
      <c r="D1996" s="470">
        <v>4791.47</v>
      </c>
      <c r="E1996" s="470">
        <v>4791.47</v>
      </c>
      <c r="F1996" s="471"/>
      <c r="G1996" s="472">
        <v>-0.005</v>
      </c>
      <c r="J1996" s="473" t="s">
        <v>2347</v>
      </c>
      <c r="K1996" s="406">
        <v>78.73</v>
      </c>
      <c r="L1996" s="474">
        <v>80.0</v>
      </c>
      <c r="M1996" s="474">
        <v>81.55</v>
      </c>
      <c r="N1996" s="474">
        <v>78.18</v>
      </c>
      <c r="O1996" s="474" t="s">
        <v>4497</v>
      </c>
      <c r="P1996" s="475">
        <v>-0.017</v>
      </c>
      <c r="Q1996" s="56"/>
    </row>
    <row r="1997" ht="15.75" customHeight="1">
      <c r="A1997" s="403" t="s">
        <v>2348</v>
      </c>
      <c r="B1997" s="404">
        <v>4815.63</v>
      </c>
      <c r="C1997" s="470">
        <v>4815.63</v>
      </c>
      <c r="D1997" s="470">
        <v>4815.63</v>
      </c>
      <c r="E1997" s="470">
        <v>4815.63</v>
      </c>
      <c r="F1997" s="471"/>
      <c r="G1997" s="472">
        <v>-0.0059</v>
      </c>
      <c r="J1997" s="473" t="s">
        <v>2348</v>
      </c>
      <c r="K1997" s="406">
        <v>80.09</v>
      </c>
      <c r="L1997" s="474">
        <v>83.18</v>
      </c>
      <c r="M1997" s="474">
        <v>83.64</v>
      </c>
      <c r="N1997" s="474">
        <v>79.91</v>
      </c>
      <c r="O1997" s="474" t="s">
        <v>4498</v>
      </c>
      <c r="P1997" s="475">
        <v>-0.0286</v>
      </c>
      <c r="Q1997" s="56"/>
    </row>
    <row r="1998" ht="15.75" customHeight="1">
      <c r="A1998" s="403" t="s">
        <v>2349</v>
      </c>
      <c r="B1998" s="404">
        <v>4844.35</v>
      </c>
      <c r="C1998" s="470">
        <v>4844.35</v>
      </c>
      <c r="D1998" s="470">
        <v>4844.35</v>
      </c>
      <c r="E1998" s="470">
        <v>4844.35</v>
      </c>
      <c r="F1998" s="471"/>
      <c r="G1998" s="472">
        <v>-0.0041</v>
      </c>
      <c r="J1998" s="473" t="s">
        <v>2349</v>
      </c>
      <c r="K1998" s="406">
        <v>82.45</v>
      </c>
      <c r="L1998" s="474">
        <v>82.64</v>
      </c>
      <c r="M1998" s="474">
        <v>84.91</v>
      </c>
      <c r="N1998" s="474">
        <v>81.36</v>
      </c>
      <c r="O1998" s="474" t="s">
        <v>4499</v>
      </c>
      <c r="P1998" s="475">
        <v>0.011</v>
      </c>
      <c r="Q1998" s="56"/>
    </row>
    <row r="1999" ht="15.75" customHeight="1">
      <c r="A1999" s="403" t="s">
        <v>2350</v>
      </c>
      <c r="B1999" s="404">
        <v>4864.45</v>
      </c>
      <c r="C1999" s="470">
        <v>4864.45</v>
      </c>
      <c r="D1999" s="470">
        <v>4864.45</v>
      </c>
      <c r="E1999" s="470">
        <v>4864.45</v>
      </c>
      <c r="F1999" s="471"/>
      <c r="G1999" s="472">
        <v>-0.002</v>
      </c>
      <c r="J1999" s="473" t="s">
        <v>2350</v>
      </c>
      <c r="K1999" s="406">
        <v>81.55</v>
      </c>
      <c r="L1999" s="474">
        <v>79.91</v>
      </c>
      <c r="M1999" s="474">
        <v>82.36</v>
      </c>
      <c r="N1999" s="474">
        <v>79.91</v>
      </c>
      <c r="O1999" s="474" t="s">
        <v>4500</v>
      </c>
      <c r="P1999" s="475">
        <v>0.024</v>
      </c>
      <c r="Q1999" s="56"/>
    </row>
    <row r="2000" ht="15.75" customHeight="1">
      <c r="A2000" s="403" t="s">
        <v>2351</v>
      </c>
      <c r="B2000" s="404">
        <v>4873.96</v>
      </c>
      <c r="C2000" s="470">
        <v>4873.96</v>
      </c>
      <c r="D2000" s="470">
        <v>4873.96</v>
      </c>
      <c r="E2000" s="470">
        <v>4873.96</v>
      </c>
      <c r="F2000" s="471"/>
      <c r="G2000" s="472">
        <v>4.0E-4</v>
      </c>
      <c r="J2000" s="473" t="s">
        <v>2351</v>
      </c>
      <c r="K2000" s="406">
        <v>79.64</v>
      </c>
      <c r="L2000" s="474">
        <v>83.55</v>
      </c>
      <c r="M2000" s="474">
        <v>83.55</v>
      </c>
      <c r="N2000" s="474">
        <v>79.27</v>
      </c>
      <c r="O2000" s="474" t="s">
        <v>4501</v>
      </c>
      <c r="P2000" s="475">
        <v>-0.0363</v>
      </c>
      <c r="Q2000" s="56"/>
    </row>
    <row r="2001" ht="15.75" customHeight="1">
      <c r="A2001" s="403" t="s">
        <v>2352</v>
      </c>
      <c r="B2001" s="404">
        <v>4871.81</v>
      </c>
      <c r="C2001" s="470">
        <v>4871.81</v>
      </c>
      <c r="D2001" s="470">
        <v>4871.81</v>
      </c>
      <c r="E2001" s="470">
        <v>4871.81</v>
      </c>
      <c r="F2001" s="471"/>
      <c r="G2001" s="472">
        <v>0.0019</v>
      </c>
      <c r="J2001" s="473" t="s">
        <v>2352</v>
      </c>
      <c r="K2001" s="406">
        <v>82.64</v>
      </c>
      <c r="L2001" s="474">
        <v>83.09</v>
      </c>
      <c r="M2001" s="474">
        <v>85.64</v>
      </c>
      <c r="N2001" s="474">
        <v>81.82</v>
      </c>
      <c r="O2001" s="474" t="s">
        <v>4502</v>
      </c>
      <c r="P2001" s="475">
        <v>0.0011</v>
      </c>
      <c r="Q2001" s="56"/>
    </row>
    <row r="2002" ht="15.75" customHeight="1">
      <c r="A2002" s="403" t="s">
        <v>2353</v>
      </c>
      <c r="B2002" s="404">
        <v>4862.55</v>
      </c>
      <c r="C2002" s="470">
        <v>4862.55</v>
      </c>
      <c r="D2002" s="470">
        <v>4862.55</v>
      </c>
      <c r="E2002" s="470">
        <v>4862.55</v>
      </c>
      <c r="F2002" s="471"/>
      <c r="G2002" s="472">
        <v>0.0126</v>
      </c>
      <c r="J2002" s="473" t="s">
        <v>2353</v>
      </c>
      <c r="K2002" s="406">
        <v>82.55</v>
      </c>
      <c r="L2002" s="474">
        <v>80.0</v>
      </c>
      <c r="M2002" s="474">
        <v>83.36</v>
      </c>
      <c r="N2002" s="474">
        <v>79.18</v>
      </c>
      <c r="O2002" s="474" t="s">
        <v>4503</v>
      </c>
      <c r="P2002" s="475">
        <v>0.0342</v>
      </c>
      <c r="Q2002" s="56"/>
    </row>
    <row r="2003" ht="15.75" customHeight="1">
      <c r="A2003" s="403" t="s">
        <v>2354</v>
      </c>
      <c r="B2003" s="404">
        <v>4802.02</v>
      </c>
      <c r="C2003" s="470">
        <v>4802.02</v>
      </c>
      <c r="D2003" s="470">
        <v>4802.02</v>
      </c>
      <c r="E2003" s="470">
        <v>4802.02</v>
      </c>
      <c r="F2003" s="471"/>
      <c r="G2003" s="472">
        <v>0.002</v>
      </c>
      <c r="J2003" s="473" t="s">
        <v>2354</v>
      </c>
      <c r="K2003" s="406">
        <v>79.82</v>
      </c>
      <c r="L2003" s="474">
        <v>75.91</v>
      </c>
      <c r="M2003" s="474">
        <v>81.82</v>
      </c>
      <c r="N2003" s="474">
        <v>75.45</v>
      </c>
      <c r="O2003" s="474" t="s">
        <v>4504</v>
      </c>
      <c r="P2003" s="475">
        <v>0.0366</v>
      </c>
      <c r="Q2003" s="56"/>
    </row>
    <row r="2004" ht="15.75" customHeight="1">
      <c r="A2004" s="403" t="s">
        <v>2355</v>
      </c>
      <c r="B2004" s="404">
        <v>4792.3</v>
      </c>
      <c r="C2004" s="470">
        <v>4792.3</v>
      </c>
      <c r="D2004" s="470">
        <v>4792.3</v>
      </c>
      <c r="E2004" s="470">
        <v>4792.3</v>
      </c>
      <c r="F2004" s="471"/>
      <c r="G2004" s="472">
        <v>0.003</v>
      </c>
      <c r="J2004" s="473" t="s">
        <v>2355</v>
      </c>
      <c r="K2004" s="406">
        <v>77.0</v>
      </c>
      <c r="L2004" s="474">
        <v>75.45</v>
      </c>
      <c r="M2004" s="474">
        <v>77.18</v>
      </c>
      <c r="N2004" s="474">
        <v>75.09</v>
      </c>
      <c r="O2004" s="474" t="s">
        <v>4505</v>
      </c>
      <c r="P2004" s="475">
        <v>0.0205</v>
      </c>
      <c r="Q2004" s="56"/>
    </row>
    <row r="2005" ht="15.75" customHeight="1">
      <c r="A2005" s="403" t="s">
        <v>2356</v>
      </c>
      <c r="B2005" s="404">
        <v>4797.17</v>
      </c>
      <c r="C2005" s="470">
        <v>4797.17</v>
      </c>
      <c r="D2005" s="470">
        <v>4797.17</v>
      </c>
      <c r="E2005" s="470">
        <v>4797.17</v>
      </c>
      <c r="F2005" s="471"/>
      <c r="G2005" s="472">
        <v>0.0046</v>
      </c>
      <c r="J2005" s="473" t="s">
        <v>2356</v>
      </c>
      <c r="K2005" s="406">
        <v>75.45</v>
      </c>
      <c r="L2005" s="474">
        <v>76.55</v>
      </c>
      <c r="M2005" s="474">
        <v>77.82</v>
      </c>
      <c r="N2005" s="474">
        <v>75.0</v>
      </c>
      <c r="O2005" s="474" t="s">
        <v>4506</v>
      </c>
      <c r="P2005" s="475">
        <v>-0.0131</v>
      </c>
      <c r="Q2005" s="56"/>
    </row>
    <row r="2006" ht="15.75" customHeight="1">
      <c r="A2006" s="403" t="s">
        <v>2357</v>
      </c>
      <c r="B2006" s="404">
        <v>4775.27</v>
      </c>
      <c r="C2006" s="470">
        <v>4775.27</v>
      </c>
      <c r="D2006" s="470">
        <v>4775.27</v>
      </c>
      <c r="E2006" s="470">
        <v>4775.27</v>
      </c>
      <c r="F2006" s="471"/>
      <c r="G2006" s="472">
        <v>-0.0023</v>
      </c>
      <c r="J2006" s="473" t="s">
        <v>2357</v>
      </c>
      <c r="K2006" s="406">
        <v>76.45</v>
      </c>
      <c r="L2006" s="474">
        <v>74.64</v>
      </c>
      <c r="M2006" s="474">
        <v>78.18</v>
      </c>
      <c r="N2006" s="474">
        <v>73.55</v>
      </c>
      <c r="O2006" s="474" t="s">
        <v>4507</v>
      </c>
      <c r="P2006" s="475">
        <v>0.0269</v>
      </c>
      <c r="Q2006" s="56"/>
    </row>
    <row r="2007" ht="15.75" customHeight="1">
      <c r="A2007" s="403" t="s">
        <v>2358</v>
      </c>
      <c r="B2007" s="404">
        <v>4786.49</v>
      </c>
      <c r="C2007" s="470">
        <v>4786.49</v>
      </c>
      <c r="D2007" s="470">
        <v>4786.49</v>
      </c>
      <c r="E2007" s="470">
        <v>4786.49</v>
      </c>
      <c r="F2007" s="471"/>
      <c r="G2007" s="472">
        <v>-0.0046</v>
      </c>
      <c r="J2007" s="473" t="s">
        <v>2358</v>
      </c>
      <c r="K2007" s="406">
        <v>74.45</v>
      </c>
      <c r="L2007" s="474">
        <v>78.82</v>
      </c>
      <c r="M2007" s="474">
        <v>78.82</v>
      </c>
      <c r="N2007" s="474">
        <v>73.73</v>
      </c>
      <c r="O2007" s="474" t="s">
        <v>4508</v>
      </c>
      <c r="P2007" s="475">
        <v>-0.0422</v>
      </c>
      <c r="Q2007" s="56"/>
    </row>
    <row r="2008" ht="15.75" customHeight="1">
      <c r="A2008" s="403" t="s">
        <v>2359</v>
      </c>
      <c r="B2008" s="404">
        <v>4808.39</v>
      </c>
      <c r="C2008" s="470">
        <v>4808.39</v>
      </c>
      <c r="D2008" s="470">
        <v>4808.39</v>
      </c>
      <c r="E2008" s="470">
        <v>4808.39</v>
      </c>
      <c r="F2008" s="471"/>
      <c r="G2008" s="472">
        <v>0.014</v>
      </c>
      <c r="J2008" s="473" t="s">
        <v>2359</v>
      </c>
      <c r="K2008" s="406">
        <v>77.73</v>
      </c>
      <c r="L2008" s="474">
        <v>73.09</v>
      </c>
      <c r="M2008" s="474">
        <v>79.09</v>
      </c>
      <c r="N2008" s="474">
        <v>72.91</v>
      </c>
      <c r="O2008" s="474" t="s">
        <v>4509</v>
      </c>
      <c r="P2008" s="475">
        <v>0.0583</v>
      </c>
      <c r="Q2008" s="56"/>
    </row>
    <row r="2009" ht="15.75" customHeight="1">
      <c r="A2009" s="403" t="s">
        <v>2360</v>
      </c>
      <c r="B2009" s="404">
        <v>4741.97</v>
      </c>
      <c r="C2009" s="470">
        <v>4741.97</v>
      </c>
      <c r="D2009" s="470">
        <v>4741.97</v>
      </c>
      <c r="E2009" s="470">
        <v>4741.97</v>
      </c>
      <c r="F2009" s="471"/>
      <c r="G2009" s="472">
        <v>0.0023</v>
      </c>
      <c r="J2009" s="473" t="s">
        <v>2360</v>
      </c>
      <c r="K2009" s="406">
        <v>73.45</v>
      </c>
      <c r="L2009" s="474">
        <v>74.64</v>
      </c>
      <c r="M2009" s="474">
        <v>76.18</v>
      </c>
      <c r="N2009" s="474">
        <v>73.09</v>
      </c>
      <c r="O2009" s="474" t="s">
        <v>4510</v>
      </c>
      <c r="P2009" s="475">
        <v>-0.0253</v>
      </c>
      <c r="Q2009" s="56"/>
    </row>
    <row r="2010" ht="15.75" customHeight="1">
      <c r="A2010" s="403" t="s">
        <v>2361</v>
      </c>
      <c r="B2010" s="404">
        <v>4731.31</v>
      </c>
      <c r="C2010" s="470">
        <v>4731.31</v>
      </c>
      <c r="D2010" s="470">
        <v>4731.31</v>
      </c>
      <c r="E2010" s="470">
        <v>4731.31</v>
      </c>
      <c r="F2010" s="471"/>
      <c r="G2010" s="472">
        <v>0.0161</v>
      </c>
      <c r="J2010" s="473" t="s">
        <v>2361</v>
      </c>
      <c r="K2010" s="406">
        <v>75.36</v>
      </c>
      <c r="L2010" s="474">
        <v>72.73</v>
      </c>
      <c r="M2010" s="474">
        <v>76.36</v>
      </c>
      <c r="N2010" s="474">
        <v>72.73</v>
      </c>
      <c r="O2010" s="474" t="s">
        <v>4511</v>
      </c>
      <c r="P2010" s="475">
        <v>0.0493</v>
      </c>
      <c r="Q2010" s="56"/>
    </row>
    <row r="2011" ht="15.75" customHeight="1">
      <c r="A2011" s="403" t="s">
        <v>2362</v>
      </c>
      <c r="B2011" s="404">
        <v>4656.13</v>
      </c>
      <c r="C2011" s="470">
        <v>4656.13</v>
      </c>
      <c r="D2011" s="470">
        <v>4656.13</v>
      </c>
      <c r="E2011" s="470">
        <v>4656.13</v>
      </c>
      <c r="F2011" s="471"/>
      <c r="G2011" s="472">
        <v>0.0059</v>
      </c>
      <c r="J2011" s="473" t="s">
        <v>2362</v>
      </c>
      <c r="K2011" s="406">
        <v>71.82</v>
      </c>
      <c r="L2011" s="474">
        <v>69.09</v>
      </c>
      <c r="M2011" s="474">
        <v>74.18</v>
      </c>
      <c r="N2011" s="474">
        <v>69.09</v>
      </c>
      <c r="O2011" s="474" t="s">
        <v>4444</v>
      </c>
      <c r="P2011" s="475">
        <v>0.0632</v>
      </c>
      <c r="Q2011" s="56"/>
    </row>
    <row r="2012" ht="15.75" customHeight="1">
      <c r="A2012" s="403" t="s">
        <v>2363</v>
      </c>
      <c r="B2012" s="404">
        <v>4628.85</v>
      </c>
      <c r="C2012" s="470">
        <v>4628.85</v>
      </c>
      <c r="D2012" s="470">
        <v>4628.85</v>
      </c>
      <c r="E2012" s="470">
        <v>4628.85</v>
      </c>
      <c r="F2012" s="471"/>
      <c r="G2012" s="472">
        <v>0.003</v>
      </c>
      <c r="J2012" s="473" t="s">
        <v>2363</v>
      </c>
      <c r="K2012" s="406">
        <v>67.55</v>
      </c>
      <c r="L2012" s="474">
        <v>66.36</v>
      </c>
      <c r="M2012" s="474">
        <v>68.18</v>
      </c>
      <c r="N2012" s="474">
        <v>66.36</v>
      </c>
      <c r="O2012" s="474" t="s">
        <v>4512</v>
      </c>
      <c r="P2012" s="475">
        <v>0.0055</v>
      </c>
      <c r="Q2012" s="56"/>
    </row>
    <row r="2013" ht="15.75" customHeight="1">
      <c r="A2013" s="403" t="s">
        <v>2364</v>
      </c>
      <c r="B2013" s="404">
        <v>4615.19</v>
      </c>
      <c r="C2013" s="470">
        <v>4615.19</v>
      </c>
      <c r="D2013" s="470">
        <v>4615.19</v>
      </c>
      <c r="E2013" s="470">
        <v>4615.19</v>
      </c>
      <c r="F2013" s="471"/>
      <c r="G2013" s="472">
        <v>0.0033</v>
      </c>
      <c r="J2013" s="473" t="s">
        <v>2364</v>
      </c>
      <c r="K2013" s="406">
        <v>67.18</v>
      </c>
      <c r="L2013" s="474">
        <v>68.73</v>
      </c>
      <c r="M2013" s="474">
        <v>69.55</v>
      </c>
      <c r="N2013" s="474">
        <v>66.82</v>
      </c>
      <c r="O2013" s="474" t="s">
        <v>4513</v>
      </c>
      <c r="P2013" s="475">
        <v>-0.0226</v>
      </c>
      <c r="Q2013" s="56"/>
    </row>
    <row r="2014" ht="15.75" customHeight="1">
      <c r="A2014" s="403" t="s">
        <v>2365</v>
      </c>
      <c r="B2014" s="404">
        <v>4599.91</v>
      </c>
      <c r="C2014" s="470">
        <v>4599.91</v>
      </c>
      <c r="D2014" s="470">
        <v>4599.91</v>
      </c>
      <c r="E2014" s="470">
        <v>4599.91</v>
      </c>
      <c r="F2014" s="471"/>
      <c r="G2014" s="472">
        <v>0.0044</v>
      </c>
      <c r="J2014" s="473" t="s">
        <v>2365</v>
      </c>
      <c r="K2014" s="406">
        <v>68.73</v>
      </c>
      <c r="L2014" s="474">
        <v>67.27</v>
      </c>
      <c r="M2014" s="474">
        <v>69.91</v>
      </c>
      <c r="N2014" s="474">
        <v>66.0</v>
      </c>
      <c r="O2014" s="474" t="s">
        <v>4514</v>
      </c>
      <c r="P2014" s="475">
        <v>0.0244</v>
      </c>
      <c r="Q2014" s="56"/>
    </row>
    <row r="2015" ht="15.75" customHeight="1">
      <c r="A2015" s="403" t="s">
        <v>2366</v>
      </c>
      <c r="B2015" s="404">
        <v>4579.72</v>
      </c>
      <c r="C2015" s="470">
        <v>4579.72</v>
      </c>
      <c r="D2015" s="470">
        <v>4579.72</v>
      </c>
      <c r="E2015" s="470">
        <v>4579.72</v>
      </c>
      <c r="F2015" s="471"/>
      <c r="G2015" s="472">
        <v>0.0032</v>
      </c>
      <c r="J2015" s="473" t="s">
        <v>2366</v>
      </c>
      <c r="K2015" s="406">
        <v>67.09</v>
      </c>
      <c r="L2015" s="474">
        <v>65.82</v>
      </c>
      <c r="M2015" s="474">
        <v>68.18</v>
      </c>
      <c r="N2015" s="474">
        <v>65.73</v>
      </c>
      <c r="O2015" s="474" t="s">
        <v>4515</v>
      </c>
      <c r="P2015" s="475">
        <v>0.0068</v>
      </c>
      <c r="Q2015" s="56"/>
    </row>
    <row r="2016" ht="15.75" customHeight="1">
      <c r="A2016" s="403" t="s">
        <v>2367</v>
      </c>
      <c r="B2016" s="404">
        <v>4565.24</v>
      </c>
      <c r="C2016" s="470">
        <v>4565.24</v>
      </c>
      <c r="D2016" s="470">
        <v>4565.24</v>
      </c>
      <c r="E2016" s="470">
        <v>4565.24</v>
      </c>
      <c r="F2016" s="471"/>
      <c r="G2016" s="472">
        <v>0.0085</v>
      </c>
      <c r="J2016" s="473" t="s">
        <v>2367</v>
      </c>
      <c r="K2016" s="406">
        <v>66.64</v>
      </c>
      <c r="L2016" s="474">
        <v>64.27</v>
      </c>
      <c r="M2016" s="474">
        <v>67.18</v>
      </c>
      <c r="N2016" s="474">
        <v>64.18</v>
      </c>
      <c r="O2016" s="474" t="s">
        <v>4516</v>
      </c>
      <c r="P2016" s="475">
        <v>0.0097</v>
      </c>
      <c r="Q2016" s="56"/>
    </row>
    <row r="2017" ht="15.75" customHeight="1">
      <c r="A2017" s="403" t="s">
        <v>2368</v>
      </c>
      <c r="B2017" s="404">
        <v>4526.71</v>
      </c>
      <c r="C2017" s="470">
        <v>4526.71</v>
      </c>
      <c r="D2017" s="470">
        <v>4526.71</v>
      </c>
      <c r="E2017" s="470">
        <v>4526.71</v>
      </c>
      <c r="F2017" s="471"/>
      <c r="G2017" s="472">
        <v>-0.002</v>
      </c>
      <c r="J2017" s="473" t="s">
        <v>2368</v>
      </c>
      <c r="K2017" s="406">
        <v>66.0</v>
      </c>
      <c r="L2017" s="474">
        <v>67.09</v>
      </c>
      <c r="M2017" s="474">
        <v>67.09</v>
      </c>
      <c r="N2017" s="474">
        <v>65.55</v>
      </c>
      <c r="O2017" s="474" t="s">
        <v>4517</v>
      </c>
      <c r="P2017" s="475">
        <v>0.0055</v>
      </c>
      <c r="Q2017" s="56"/>
    </row>
    <row r="2018" ht="15.75" customHeight="1">
      <c r="A2018" s="403" t="s">
        <v>2369</v>
      </c>
      <c r="B2018" s="404">
        <v>4536.0</v>
      </c>
      <c r="C2018" s="470">
        <v>4536.0</v>
      </c>
      <c r="D2018" s="470">
        <v>4536.0</v>
      </c>
      <c r="E2018" s="470">
        <v>4536.0</v>
      </c>
      <c r="F2018" s="471"/>
      <c r="G2018" s="472">
        <v>-0.008</v>
      </c>
      <c r="J2018" s="473" t="s">
        <v>2369</v>
      </c>
      <c r="K2018" s="406">
        <v>65.64</v>
      </c>
      <c r="L2018" s="474">
        <v>66.64</v>
      </c>
      <c r="M2018" s="474">
        <v>66.64</v>
      </c>
      <c r="N2018" s="474">
        <v>65.45</v>
      </c>
      <c r="O2018" s="474" t="s">
        <v>4518</v>
      </c>
      <c r="P2018" s="475">
        <v>-0.015</v>
      </c>
      <c r="Q2018" s="56"/>
    </row>
    <row r="2019" ht="15.75" customHeight="1">
      <c r="A2019" s="403" t="s">
        <v>2370</v>
      </c>
      <c r="B2019" s="404">
        <v>4572.58</v>
      </c>
      <c r="C2019" s="470">
        <v>4572.58</v>
      </c>
      <c r="D2019" s="470">
        <v>4572.58</v>
      </c>
      <c r="E2019" s="470">
        <v>4572.58</v>
      </c>
      <c r="F2019" s="471"/>
      <c r="G2019" s="472">
        <v>-0.0023</v>
      </c>
      <c r="J2019" s="473" t="s">
        <v>2370</v>
      </c>
      <c r="K2019" s="406">
        <v>66.64</v>
      </c>
      <c r="L2019" s="474">
        <v>67.27</v>
      </c>
      <c r="M2019" s="474">
        <v>67.82</v>
      </c>
      <c r="N2019" s="474">
        <v>66.27</v>
      </c>
      <c r="O2019" s="474" t="s">
        <v>4519</v>
      </c>
      <c r="P2019" s="475">
        <v>-0.004</v>
      </c>
      <c r="Q2019" s="56"/>
    </row>
    <row r="2020" ht="15.75" customHeight="1">
      <c r="A2020" s="403" t="s">
        <v>2371</v>
      </c>
      <c r="B2020" s="404">
        <v>4583.1</v>
      </c>
      <c r="C2020" s="470">
        <v>4583.1</v>
      </c>
      <c r="D2020" s="470">
        <v>4583.1</v>
      </c>
      <c r="E2020" s="470">
        <v>4583.1</v>
      </c>
      <c r="F2020" s="471"/>
      <c r="G2020" s="472">
        <v>0.0113</v>
      </c>
      <c r="J2020" s="473" t="s">
        <v>2371</v>
      </c>
      <c r="K2020" s="406">
        <v>66.91</v>
      </c>
      <c r="L2020" s="474">
        <v>67.0</v>
      </c>
      <c r="M2020" s="474">
        <v>68.73</v>
      </c>
      <c r="N2020" s="474">
        <v>66.73</v>
      </c>
      <c r="O2020" s="474" t="s">
        <v>4520</v>
      </c>
      <c r="P2020" s="475">
        <v>0.0</v>
      </c>
      <c r="Q2020" s="56"/>
    </row>
    <row r="2021" ht="15.75" customHeight="1">
      <c r="A2021" s="403" t="s">
        <v>2372</v>
      </c>
      <c r="B2021" s="404">
        <v>4531.98</v>
      </c>
      <c r="C2021" s="470">
        <v>4531.98</v>
      </c>
      <c r="D2021" s="470">
        <v>4531.98</v>
      </c>
      <c r="E2021" s="470">
        <v>4531.98</v>
      </c>
      <c r="F2021" s="471"/>
      <c r="G2021" s="472">
        <v>0.0066</v>
      </c>
      <c r="J2021" s="473" t="s">
        <v>2372</v>
      </c>
      <c r="K2021" s="406">
        <v>66.91</v>
      </c>
      <c r="L2021" s="474">
        <v>65.27</v>
      </c>
      <c r="M2021" s="474">
        <v>67.36</v>
      </c>
      <c r="N2021" s="474">
        <v>65.09</v>
      </c>
      <c r="O2021" s="474" t="s">
        <v>4521</v>
      </c>
      <c r="P2021" s="475">
        <v>0.028</v>
      </c>
      <c r="Q2021" s="56"/>
    </row>
    <row r="2022" ht="15.75" customHeight="1">
      <c r="A2022" s="403" t="s">
        <v>2373</v>
      </c>
      <c r="B2022" s="404">
        <v>4502.22</v>
      </c>
      <c r="C2022" s="470">
        <v>4502.22</v>
      </c>
      <c r="D2022" s="470">
        <v>4502.22</v>
      </c>
      <c r="E2022" s="470">
        <v>4502.22</v>
      </c>
      <c r="F2022" s="471"/>
      <c r="G2022" s="472">
        <v>0.0105</v>
      </c>
      <c r="J2022" s="473" t="s">
        <v>2373</v>
      </c>
      <c r="K2022" s="406">
        <v>65.09</v>
      </c>
      <c r="L2022" s="474">
        <v>65.45</v>
      </c>
      <c r="M2022" s="474">
        <v>66.82</v>
      </c>
      <c r="N2022" s="474">
        <v>64.55</v>
      </c>
      <c r="O2022" s="474" t="s">
        <v>4522</v>
      </c>
      <c r="P2022" s="475">
        <v>0.0099</v>
      </c>
      <c r="Q2022" s="56"/>
    </row>
    <row r="2023" ht="15.75" customHeight="1">
      <c r="A2023" s="403" t="s">
        <v>2374</v>
      </c>
      <c r="B2023" s="404">
        <v>4455.28</v>
      </c>
      <c r="C2023" s="470">
        <v>4455.28</v>
      </c>
      <c r="D2023" s="470">
        <v>4455.28</v>
      </c>
      <c r="E2023" s="470">
        <v>4455.28</v>
      </c>
      <c r="F2023" s="471"/>
      <c r="G2023" s="472">
        <v>-4.0E-4</v>
      </c>
      <c r="J2023" s="473" t="s">
        <v>2374</v>
      </c>
      <c r="K2023" s="406">
        <v>64.45</v>
      </c>
      <c r="L2023" s="474">
        <v>64.64</v>
      </c>
      <c r="M2023" s="474">
        <v>65.73</v>
      </c>
      <c r="N2023" s="474">
        <v>63.45</v>
      </c>
      <c r="O2023" s="474" t="s">
        <v>4523</v>
      </c>
      <c r="P2023" s="475">
        <v>-0.0195</v>
      </c>
      <c r="Q2023" s="56"/>
    </row>
    <row r="2024" ht="15.75" customHeight="1">
      <c r="A2024" s="403" t="s">
        <v>2375</v>
      </c>
      <c r="B2024" s="404">
        <v>4457.24</v>
      </c>
      <c r="C2024" s="470">
        <v>4457.24</v>
      </c>
      <c r="D2024" s="470">
        <v>4457.24</v>
      </c>
      <c r="E2024" s="470">
        <v>4457.24</v>
      </c>
      <c r="F2024" s="471"/>
      <c r="G2024" s="472">
        <v>-0.0072</v>
      </c>
      <c r="J2024" s="473" t="s">
        <v>2375</v>
      </c>
      <c r="K2024" s="406">
        <v>65.73</v>
      </c>
      <c r="L2024" s="474">
        <v>65.55</v>
      </c>
      <c r="M2024" s="474">
        <v>66.55</v>
      </c>
      <c r="N2024" s="474">
        <v>64.55</v>
      </c>
      <c r="O2024" s="474" t="s">
        <v>4524</v>
      </c>
      <c r="P2024" s="475">
        <v>-0.0123</v>
      </c>
      <c r="Q2024" s="56"/>
    </row>
    <row r="2025" ht="15.75" customHeight="1">
      <c r="A2025" s="403" t="s">
        <v>2376</v>
      </c>
      <c r="B2025" s="404">
        <v>4489.45</v>
      </c>
      <c r="C2025" s="470">
        <v>4489.45</v>
      </c>
      <c r="D2025" s="470">
        <v>4489.45</v>
      </c>
      <c r="E2025" s="470">
        <v>4489.45</v>
      </c>
      <c r="F2025" s="471"/>
      <c r="G2025" s="472">
        <v>-0.0032</v>
      </c>
      <c r="J2025" s="473" t="s">
        <v>2376</v>
      </c>
      <c r="K2025" s="406">
        <v>66.55</v>
      </c>
      <c r="L2025" s="474">
        <v>65.82</v>
      </c>
      <c r="M2025" s="474">
        <v>67.18</v>
      </c>
      <c r="N2025" s="474">
        <v>65.82</v>
      </c>
      <c r="O2025" s="474" t="s">
        <v>4525</v>
      </c>
      <c r="P2025" s="475">
        <v>-0.0014</v>
      </c>
      <c r="Q2025" s="56"/>
    </row>
    <row r="2026" ht="15.75" customHeight="1">
      <c r="A2026" s="403" t="s">
        <v>2377</v>
      </c>
      <c r="B2026" s="404">
        <v>4503.98</v>
      </c>
      <c r="C2026" s="470">
        <v>4503.98</v>
      </c>
      <c r="D2026" s="470">
        <v>4503.98</v>
      </c>
      <c r="E2026" s="470">
        <v>4503.98</v>
      </c>
      <c r="F2026" s="471"/>
      <c r="G2026" s="472">
        <v>-0.0017</v>
      </c>
      <c r="J2026" s="473" t="s">
        <v>2377</v>
      </c>
      <c r="K2026" s="406">
        <v>66.64</v>
      </c>
      <c r="L2026" s="474">
        <v>66.82</v>
      </c>
      <c r="M2026" s="474">
        <v>67.73</v>
      </c>
      <c r="N2026" s="474">
        <v>65.91</v>
      </c>
      <c r="O2026" s="474" t="s">
        <v>4526</v>
      </c>
      <c r="P2026" s="475">
        <v>-0.008</v>
      </c>
      <c r="Q2026" s="56"/>
    </row>
    <row r="2027" ht="15.75" customHeight="1">
      <c r="A2027" s="403" t="s">
        <v>2378</v>
      </c>
      <c r="B2027" s="404">
        <v>4511.46</v>
      </c>
      <c r="C2027" s="470">
        <v>4511.46</v>
      </c>
      <c r="D2027" s="470">
        <v>4511.46</v>
      </c>
      <c r="E2027" s="470">
        <v>4511.46</v>
      </c>
      <c r="F2027" s="471"/>
      <c r="G2027" s="472">
        <v>-0.0019</v>
      </c>
      <c r="J2027" s="473" t="s">
        <v>2378</v>
      </c>
      <c r="K2027" s="406">
        <v>67.18</v>
      </c>
      <c r="L2027" s="474">
        <v>67.64</v>
      </c>
      <c r="M2027" s="474">
        <v>68.55</v>
      </c>
      <c r="N2027" s="474">
        <v>66.82</v>
      </c>
      <c r="O2027" s="474" t="s">
        <v>4527</v>
      </c>
      <c r="P2027" s="475">
        <v>-0.0055</v>
      </c>
      <c r="Q2027" s="56"/>
    </row>
    <row r="2028" ht="15.75" customHeight="1">
      <c r="A2028" s="403" t="s">
        <v>2379</v>
      </c>
      <c r="B2028" s="404">
        <v>4519.85</v>
      </c>
      <c r="C2028" s="470">
        <v>4519.85</v>
      </c>
      <c r="D2028" s="470">
        <v>4519.85</v>
      </c>
      <c r="E2028" s="470">
        <v>4519.85</v>
      </c>
      <c r="F2028" s="471"/>
      <c r="G2028" s="472">
        <v>-0.0017</v>
      </c>
      <c r="J2028" s="473" t="s">
        <v>2379</v>
      </c>
      <c r="K2028" s="406">
        <v>67.55</v>
      </c>
      <c r="L2028" s="474">
        <v>66.27</v>
      </c>
      <c r="M2028" s="474">
        <v>69.0</v>
      </c>
      <c r="N2028" s="474">
        <v>66.27</v>
      </c>
      <c r="O2028" s="474" t="s">
        <v>4528</v>
      </c>
      <c r="P2028" s="475">
        <v>0.0193</v>
      </c>
      <c r="Q2028" s="56"/>
    </row>
    <row r="2029" ht="15.75" customHeight="1">
      <c r="A2029" s="403" t="s">
        <v>2380</v>
      </c>
      <c r="B2029" s="404">
        <v>4527.41</v>
      </c>
      <c r="C2029" s="470">
        <v>4527.41</v>
      </c>
      <c r="D2029" s="470">
        <v>4527.41</v>
      </c>
      <c r="E2029" s="470">
        <v>4527.41</v>
      </c>
      <c r="F2029" s="471"/>
      <c r="G2029" s="472">
        <v>0.0046</v>
      </c>
      <c r="J2029" s="473" t="s">
        <v>2380</v>
      </c>
      <c r="K2029" s="406">
        <v>66.27</v>
      </c>
      <c r="L2029" s="474">
        <v>65.27</v>
      </c>
      <c r="M2029" s="474">
        <v>67.73</v>
      </c>
      <c r="N2029" s="474">
        <v>65.27</v>
      </c>
      <c r="O2029" s="474" t="s">
        <v>4529</v>
      </c>
      <c r="P2029" s="475">
        <v>0.0014</v>
      </c>
      <c r="Q2029" s="56"/>
    </row>
    <row r="2030" ht="15.75" customHeight="1">
      <c r="A2030" s="403" t="s">
        <v>2381</v>
      </c>
      <c r="B2030" s="404">
        <v>4506.71</v>
      </c>
      <c r="C2030" s="470">
        <v>4506.71</v>
      </c>
      <c r="D2030" s="470">
        <v>4506.71</v>
      </c>
      <c r="E2030" s="470">
        <v>4506.71</v>
      </c>
      <c r="F2030" s="471"/>
      <c r="G2030" s="472">
        <v>0.0065</v>
      </c>
      <c r="J2030" s="473" t="s">
        <v>2381</v>
      </c>
      <c r="K2030" s="406">
        <v>66.18</v>
      </c>
      <c r="L2030" s="474">
        <v>65.45</v>
      </c>
      <c r="M2030" s="474">
        <v>66.82</v>
      </c>
      <c r="N2030" s="474">
        <v>63.82</v>
      </c>
      <c r="O2030" s="474" t="s">
        <v>4530</v>
      </c>
      <c r="P2030" s="475">
        <v>0.0283</v>
      </c>
      <c r="Q2030" s="56"/>
    </row>
    <row r="2031" ht="15.75" customHeight="1">
      <c r="A2031" s="403" t="s">
        <v>2382</v>
      </c>
      <c r="B2031" s="404">
        <v>4477.55</v>
      </c>
      <c r="C2031" s="470">
        <v>4477.55</v>
      </c>
      <c r="D2031" s="470">
        <v>4477.55</v>
      </c>
      <c r="E2031" s="470">
        <v>4477.55</v>
      </c>
      <c r="F2031" s="471"/>
      <c r="G2031" s="472">
        <v>0.0054</v>
      </c>
      <c r="J2031" s="473" t="s">
        <v>2382</v>
      </c>
      <c r="K2031" s="406">
        <v>64.36</v>
      </c>
      <c r="L2031" s="474">
        <v>60.45</v>
      </c>
      <c r="M2031" s="474">
        <v>65.91</v>
      </c>
      <c r="N2031" s="474">
        <v>60.45</v>
      </c>
      <c r="O2031" s="474" t="s">
        <v>4531</v>
      </c>
      <c r="P2031" s="475">
        <v>0.0598</v>
      </c>
      <c r="Q2031" s="56"/>
    </row>
    <row r="2032" ht="15.75" customHeight="1">
      <c r="A2032" s="403" t="s">
        <v>2383</v>
      </c>
      <c r="B2032" s="404">
        <v>4453.36</v>
      </c>
      <c r="C2032" s="470">
        <v>4453.36</v>
      </c>
      <c r="D2032" s="470">
        <v>4453.36</v>
      </c>
      <c r="E2032" s="470">
        <v>4453.36</v>
      </c>
      <c r="F2032" s="471"/>
      <c r="G2032" s="472">
        <v>-0.0137</v>
      </c>
      <c r="J2032" s="473" t="s">
        <v>2383</v>
      </c>
      <c r="K2032" s="406">
        <v>60.73</v>
      </c>
      <c r="L2032" s="474">
        <v>61.36</v>
      </c>
      <c r="M2032" s="474">
        <v>62.18</v>
      </c>
      <c r="N2032" s="474">
        <v>60.0</v>
      </c>
      <c r="O2032" s="474" t="s">
        <v>4532</v>
      </c>
      <c r="P2032" s="475">
        <v>-0.0275</v>
      </c>
      <c r="Q2032" s="56"/>
    </row>
    <row r="2033" ht="15.75" customHeight="1">
      <c r="A2033" s="403" t="s">
        <v>2384</v>
      </c>
      <c r="B2033" s="404">
        <v>4515.13</v>
      </c>
      <c r="C2033" s="470">
        <v>4515.13</v>
      </c>
      <c r="D2033" s="470">
        <v>4515.13</v>
      </c>
      <c r="E2033" s="470">
        <v>4515.13</v>
      </c>
      <c r="F2033" s="471"/>
      <c r="G2033" s="472">
        <v>-0.0091</v>
      </c>
      <c r="J2033" s="473" t="s">
        <v>2384</v>
      </c>
      <c r="K2033" s="406">
        <v>62.45</v>
      </c>
      <c r="L2033" s="474">
        <v>65.91</v>
      </c>
      <c r="M2033" s="474">
        <v>65.91</v>
      </c>
      <c r="N2033" s="474">
        <v>62.0</v>
      </c>
      <c r="O2033" s="474" t="s">
        <v>4533</v>
      </c>
      <c r="P2033" s="475">
        <v>-0.0445</v>
      </c>
      <c r="Q2033" s="56"/>
    </row>
    <row r="2034" ht="15.75" customHeight="1">
      <c r="A2034" s="403" t="s">
        <v>2385</v>
      </c>
      <c r="B2034" s="404">
        <v>4556.68</v>
      </c>
      <c r="C2034" s="470">
        <v>4556.68</v>
      </c>
      <c r="D2034" s="470">
        <v>4556.68</v>
      </c>
      <c r="E2034" s="470">
        <v>4556.68</v>
      </c>
      <c r="F2034" s="471"/>
      <c r="G2034" s="472">
        <v>0.0095</v>
      </c>
      <c r="J2034" s="473" t="s">
        <v>2385</v>
      </c>
      <c r="K2034" s="406">
        <v>65.36</v>
      </c>
      <c r="L2034" s="474">
        <v>65.0</v>
      </c>
      <c r="M2034" s="474">
        <v>66.0</v>
      </c>
      <c r="N2034" s="474">
        <v>64.55</v>
      </c>
      <c r="O2034" s="474" t="s">
        <v>4534</v>
      </c>
      <c r="P2034" s="475">
        <v>0.033</v>
      </c>
      <c r="Q2034" s="56"/>
    </row>
    <row r="2035" ht="15.75" customHeight="1">
      <c r="A2035" s="403" t="s">
        <v>2386</v>
      </c>
      <c r="B2035" s="404">
        <v>4513.97</v>
      </c>
      <c r="C2035" s="470">
        <v>4513.97</v>
      </c>
      <c r="D2035" s="470">
        <v>4513.97</v>
      </c>
      <c r="E2035" s="470">
        <v>4513.97</v>
      </c>
      <c r="F2035" s="471"/>
      <c r="G2035" s="472">
        <v>-0.0062</v>
      </c>
      <c r="J2035" s="473" t="s">
        <v>2386</v>
      </c>
      <c r="K2035" s="406">
        <v>63.27</v>
      </c>
      <c r="L2035" s="474">
        <v>62.0</v>
      </c>
      <c r="M2035" s="474">
        <v>65.91</v>
      </c>
      <c r="N2035" s="474">
        <v>62.0</v>
      </c>
      <c r="O2035" s="474" t="s">
        <v>4535</v>
      </c>
      <c r="P2035" s="475">
        <v>-0.0072</v>
      </c>
      <c r="Q2035" s="56"/>
    </row>
    <row r="2036" ht="15.75" customHeight="1">
      <c r="A2036" s="403" t="s">
        <v>2387</v>
      </c>
      <c r="B2036" s="404">
        <v>4542.27</v>
      </c>
      <c r="C2036" s="470">
        <v>4542.27</v>
      </c>
      <c r="D2036" s="470">
        <v>4542.27</v>
      </c>
      <c r="E2036" s="470">
        <v>4542.27</v>
      </c>
      <c r="F2036" s="471"/>
      <c r="G2036" s="472">
        <v>-0.0163</v>
      </c>
      <c r="J2036" s="473" t="s">
        <v>2387</v>
      </c>
      <c r="K2036" s="406">
        <v>63.73</v>
      </c>
      <c r="L2036" s="474">
        <v>69.09</v>
      </c>
      <c r="M2036" s="474">
        <v>69.91</v>
      </c>
      <c r="N2036" s="474">
        <v>63.18</v>
      </c>
      <c r="O2036" s="474" t="s">
        <v>4536</v>
      </c>
      <c r="P2036" s="475">
        <v>-0.0715</v>
      </c>
      <c r="Q2036" s="56"/>
    </row>
    <row r="2037" ht="15.75" customHeight="1">
      <c r="A2037" s="403" t="s">
        <v>2388</v>
      </c>
      <c r="B2037" s="404">
        <v>4617.7</v>
      </c>
      <c r="C2037" s="470">
        <v>4617.7</v>
      </c>
      <c r="D2037" s="470">
        <v>4617.7</v>
      </c>
      <c r="E2037" s="470">
        <v>4617.7</v>
      </c>
      <c r="F2037" s="471"/>
      <c r="G2037" s="472">
        <v>0.0057</v>
      </c>
      <c r="J2037" s="473" t="s">
        <v>2388</v>
      </c>
      <c r="K2037" s="406">
        <v>68.64</v>
      </c>
      <c r="L2037" s="474">
        <v>70.64</v>
      </c>
      <c r="M2037" s="474">
        <v>71.73</v>
      </c>
      <c r="N2037" s="474">
        <v>68.0</v>
      </c>
      <c r="O2037" s="474" t="s">
        <v>4537</v>
      </c>
      <c r="P2037" s="475">
        <v>0.0028</v>
      </c>
      <c r="Q2037" s="56"/>
    </row>
    <row r="2038" ht="15.75" customHeight="1">
      <c r="A2038" s="403" t="s">
        <v>2389</v>
      </c>
      <c r="B2038" s="404">
        <v>4591.42</v>
      </c>
      <c r="C2038" s="470">
        <v>4591.42</v>
      </c>
      <c r="D2038" s="470">
        <v>4591.42</v>
      </c>
      <c r="E2038" s="470">
        <v>4591.42</v>
      </c>
      <c r="F2038" s="471"/>
      <c r="G2038" s="472">
        <v>0.001</v>
      </c>
      <c r="J2038" s="473" t="s">
        <v>2389</v>
      </c>
      <c r="K2038" s="406">
        <v>68.45</v>
      </c>
      <c r="L2038" s="474">
        <v>68.82</v>
      </c>
      <c r="M2038" s="474">
        <v>69.91</v>
      </c>
      <c r="N2038" s="474">
        <v>67.73</v>
      </c>
      <c r="O2038" s="474" t="s">
        <v>4538</v>
      </c>
      <c r="P2038" s="475">
        <v>-0.0093</v>
      </c>
      <c r="Q2038" s="56"/>
    </row>
    <row r="2039" ht="15.75" customHeight="1">
      <c r="A2039" s="403" t="s">
        <v>2390</v>
      </c>
      <c r="B2039" s="404">
        <v>4586.84</v>
      </c>
      <c r="C2039" s="470">
        <v>4586.84</v>
      </c>
      <c r="D2039" s="470">
        <v>4586.84</v>
      </c>
      <c r="E2039" s="470">
        <v>4586.84</v>
      </c>
      <c r="F2039" s="471"/>
      <c r="G2039" s="472">
        <v>-0.008</v>
      </c>
      <c r="J2039" s="473" t="s">
        <v>2390</v>
      </c>
      <c r="K2039" s="406">
        <v>69.09</v>
      </c>
      <c r="L2039" s="474">
        <v>70.45</v>
      </c>
      <c r="M2039" s="474">
        <v>73.45</v>
      </c>
      <c r="N2039" s="474">
        <v>68.45</v>
      </c>
      <c r="O2039" s="474" t="s">
        <v>4539</v>
      </c>
      <c r="P2039" s="475">
        <v>-0.0168</v>
      </c>
      <c r="Q2039" s="56"/>
    </row>
    <row r="2040" ht="15.75" customHeight="1">
      <c r="A2040" s="403" t="s">
        <v>2391</v>
      </c>
      <c r="B2040" s="404">
        <v>4623.63</v>
      </c>
      <c r="C2040" s="470">
        <v>4623.63</v>
      </c>
      <c r="D2040" s="470">
        <v>4623.63</v>
      </c>
      <c r="E2040" s="470">
        <v>4623.63</v>
      </c>
      <c r="F2040" s="471"/>
      <c r="G2040" s="472">
        <v>0.008</v>
      </c>
      <c r="J2040" s="473" t="s">
        <v>2391</v>
      </c>
      <c r="K2040" s="406">
        <v>70.27</v>
      </c>
      <c r="L2040" s="474">
        <v>73.64</v>
      </c>
      <c r="M2040" s="474">
        <v>75.36</v>
      </c>
      <c r="N2040" s="474">
        <v>69.64</v>
      </c>
      <c r="O2040" s="474" t="s">
        <v>4429</v>
      </c>
      <c r="P2040" s="475">
        <v>-0.0433</v>
      </c>
      <c r="Q2040" s="56"/>
    </row>
    <row r="2041" ht="15.75" customHeight="1">
      <c r="A2041" s="403" t="s">
        <v>2392</v>
      </c>
      <c r="B2041" s="404">
        <v>4586.95</v>
      </c>
      <c r="C2041" s="470">
        <v>4586.95</v>
      </c>
      <c r="D2041" s="470">
        <v>4586.95</v>
      </c>
      <c r="E2041" s="470">
        <v>4586.95</v>
      </c>
      <c r="F2041" s="471"/>
      <c r="G2041" s="472">
        <v>0.0093</v>
      </c>
      <c r="J2041" s="473" t="s">
        <v>2392</v>
      </c>
      <c r="K2041" s="406">
        <v>73.45</v>
      </c>
      <c r="L2041" s="474">
        <v>68.18</v>
      </c>
      <c r="M2041" s="474">
        <v>73.73</v>
      </c>
      <c r="N2041" s="474">
        <v>67.45</v>
      </c>
      <c r="O2041" s="474" t="s">
        <v>4540</v>
      </c>
      <c r="P2041" s="475">
        <v>0.0948</v>
      </c>
      <c r="Q2041" s="56"/>
    </row>
    <row r="2042" ht="15.75" customHeight="1">
      <c r="A2042" s="403" t="s">
        <v>2393</v>
      </c>
      <c r="B2042" s="404">
        <v>4544.7</v>
      </c>
      <c r="C2042" s="470">
        <v>4544.7</v>
      </c>
      <c r="D2042" s="470">
        <v>4544.7</v>
      </c>
      <c r="E2042" s="470">
        <v>4544.7</v>
      </c>
      <c r="F2042" s="471"/>
      <c r="G2042" s="472">
        <v>-0.0155</v>
      </c>
      <c r="J2042" s="473" t="s">
        <v>2393</v>
      </c>
      <c r="K2042" s="406">
        <v>67.09</v>
      </c>
      <c r="L2042" s="474">
        <v>70.82</v>
      </c>
      <c r="M2042" s="474">
        <v>72.45</v>
      </c>
      <c r="N2042" s="474">
        <v>66.18</v>
      </c>
      <c r="O2042" s="474" t="s">
        <v>4169</v>
      </c>
      <c r="P2042" s="475">
        <v>-0.0289</v>
      </c>
      <c r="Q2042" s="56"/>
    </row>
    <row r="2043" ht="15.75" customHeight="1">
      <c r="A2043" s="403" t="s">
        <v>2394</v>
      </c>
      <c r="B2043" s="404">
        <v>4616.12</v>
      </c>
      <c r="C2043" s="470">
        <v>4616.12</v>
      </c>
      <c r="D2043" s="470">
        <v>4616.12</v>
      </c>
      <c r="E2043" s="470">
        <v>4616.12</v>
      </c>
      <c r="F2043" s="471"/>
      <c r="G2043" s="472">
        <v>-0.0024</v>
      </c>
      <c r="J2043" s="473" t="s">
        <v>2394</v>
      </c>
      <c r="K2043" s="406">
        <v>69.09</v>
      </c>
      <c r="L2043" s="474">
        <v>64.36</v>
      </c>
      <c r="M2043" s="474">
        <v>70.09</v>
      </c>
      <c r="N2043" s="474">
        <v>62.82</v>
      </c>
      <c r="O2043" s="474" t="s">
        <v>4115</v>
      </c>
      <c r="P2043" s="475">
        <v>0.0826</v>
      </c>
      <c r="Q2043" s="56"/>
    </row>
    <row r="2044" ht="15.75" customHeight="1">
      <c r="A2044" s="403" t="s">
        <v>2395</v>
      </c>
      <c r="B2044" s="404">
        <v>4627.16</v>
      </c>
      <c r="C2044" s="470">
        <v>4627.16</v>
      </c>
      <c r="D2044" s="470">
        <v>4627.16</v>
      </c>
      <c r="E2044" s="470">
        <v>4627.16</v>
      </c>
      <c r="F2044" s="471"/>
      <c r="G2044" s="472">
        <v>0.0026</v>
      </c>
      <c r="J2044" s="473" t="s">
        <v>2395</v>
      </c>
      <c r="K2044" s="406">
        <v>63.82</v>
      </c>
      <c r="L2044" s="474">
        <v>66.0</v>
      </c>
      <c r="M2044" s="474">
        <v>67.09</v>
      </c>
      <c r="N2044" s="474">
        <v>63.27</v>
      </c>
      <c r="O2044" s="474" t="s">
        <v>4541</v>
      </c>
      <c r="P2044" s="475">
        <v>-0.0277</v>
      </c>
      <c r="Q2044" s="56"/>
    </row>
    <row r="2045" ht="15.75" customHeight="1">
      <c r="A2045" s="403" t="s">
        <v>2396</v>
      </c>
      <c r="B2045" s="404">
        <v>4615.01</v>
      </c>
      <c r="C2045" s="470">
        <v>4615.01</v>
      </c>
      <c r="D2045" s="470">
        <v>4615.01</v>
      </c>
      <c r="E2045" s="470">
        <v>4615.01</v>
      </c>
      <c r="F2045" s="471"/>
      <c r="G2045" s="472">
        <v>0.0286</v>
      </c>
      <c r="J2045" s="473" t="s">
        <v>2396</v>
      </c>
      <c r="K2045" s="406">
        <v>65.64</v>
      </c>
      <c r="L2045" s="474">
        <v>63.0</v>
      </c>
      <c r="M2045" s="474">
        <v>66.0</v>
      </c>
      <c r="N2045" s="474">
        <v>61.91</v>
      </c>
      <c r="O2045" s="474" t="s">
        <v>4542</v>
      </c>
      <c r="P2045" s="475">
        <v>0.094</v>
      </c>
      <c r="Q2045" s="56"/>
    </row>
    <row r="2046" ht="15.75" customHeight="1">
      <c r="A2046" s="403" t="s">
        <v>2397</v>
      </c>
      <c r="B2046" s="404">
        <v>4486.77</v>
      </c>
      <c r="C2046" s="470">
        <v>4486.77</v>
      </c>
      <c r="D2046" s="470">
        <v>4486.77</v>
      </c>
      <c r="E2046" s="470">
        <v>4486.77</v>
      </c>
      <c r="F2046" s="471"/>
      <c r="G2046" s="472">
        <v>8.0E-4</v>
      </c>
      <c r="J2046" s="473" t="s">
        <v>2397</v>
      </c>
      <c r="K2046" s="406">
        <v>60.0</v>
      </c>
      <c r="L2046" s="474">
        <v>59.18</v>
      </c>
      <c r="M2046" s="474">
        <v>60.91</v>
      </c>
      <c r="N2046" s="474">
        <v>59.18</v>
      </c>
      <c r="O2046" s="474" t="s">
        <v>4543</v>
      </c>
      <c r="P2046" s="475">
        <v>-0.003</v>
      </c>
      <c r="Q2046" s="56"/>
    </row>
    <row r="2047" ht="15.75" customHeight="1">
      <c r="A2047" s="403" t="s">
        <v>2398</v>
      </c>
      <c r="B2047" s="404">
        <v>4483.28</v>
      </c>
      <c r="C2047" s="470">
        <v>4483.28</v>
      </c>
      <c r="D2047" s="470">
        <v>4483.28</v>
      </c>
      <c r="E2047" s="470">
        <v>4483.28</v>
      </c>
      <c r="F2047" s="471"/>
      <c r="G2047" s="472">
        <v>0.0062</v>
      </c>
      <c r="J2047" s="473" t="s">
        <v>2398</v>
      </c>
      <c r="K2047" s="406">
        <v>60.18</v>
      </c>
      <c r="L2047" s="474">
        <v>60.82</v>
      </c>
      <c r="M2047" s="474">
        <v>61.45</v>
      </c>
      <c r="N2047" s="474">
        <v>60.09</v>
      </c>
      <c r="O2047" s="474" t="s">
        <v>4544</v>
      </c>
      <c r="P2047" s="475">
        <v>-0.0076</v>
      </c>
      <c r="Q2047" s="56"/>
    </row>
    <row r="2048" ht="15.75" customHeight="1">
      <c r="A2048" s="403" t="s">
        <v>2399</v>
      </c>
      <c r="B2048" s="404">
        <v>4455.57</v>
      </c>
      <c r="C2048" s="470">
        <v>4455.57</v>
      </c>
      <c r="D2048" s="470">
        <v>4455.57</v>
      </c>
      <c r="E2048" s="470">
        <v>4455.57</v>
      </c>
      <c r="F2048" s="471"/>
      <c r="G2048" s="472">
        <v>-8.0E-4</v>
      </c>
      <c r="J2048" s="473" t="s">
        <v>2399</v>
      </c>
      <c r="K2048" s="406">
        <v>60.64</v>
      </c>
      <c r="L2048" s="474">
        <v>62.27</v>
      </c>
      <c r="M2048" s="474">
        <v>62.27</v>
      </c>
      <c r="N2048" s="474">
        <v>60.09</v>
      </c>
      <c r="O2048" s="474" t="s">
        <v>4545</v>
      </c>
      <c r="P2048" s="475">
        <v>-0.0234</v>
      </c>
      <c r="Q2048" s="56"/>
    </row>
    <row r="2049" ht="15.75" customHeight="1">
      <c r="A2049" s="403" t="s">
        <v>2400</v>
      </c>
      <c r="B2049" s="404">
        <v>4459.28</v>
      </c>
      <c r="C2049" s="470">
        <v>4459.28</v>
      </c>
      <c r="D2049" s="470">
        <v>4459.28</v>
      </c>
      <c r="E2049" s="470">
        <v>4459.28</v>
      </c>
      <c r="F2049" s="471"/>
      <c r="G2049" s="472">
        <v>0.0118</v>
      </c>
      <c r="J2049" s="473" t="s">
        <v>2400</v>
      </c>
      <c r="K2049" s="406">
        <v>62.09</v>
      </c>
      <c r="L2049" s="474">
        <v>63.09</v>
      </c>
      <c r="M2049" s="474">
        <v>63.91</v>
      </c>
      <c r="N2049" s="474">
        <v>61.82</v>
      </c>
      <c r="O2049" s="474" t="s">
        <v>4546</v>
      </c>
      <c r="P2049" s="475">
        <v>0.0044</v>
      </c>
      <c r="Q2049" s="56"/>
    </row>
    <row r="2050" ht="15.75" customHeight="1">
      <c r="A2050" s="403" t="s">
        <v>2401</v>
      </c>
      <c r="B2050" s="404">
        <v>4407.42</v>
      </c>
      <c r="C2050" s="470">
        <v>4407.42</v>
      </c>
      <c r="D2050" s="470">
        <v>4407.42</v>
      </c>
      <c r="E2050" s="470">
        <v>4407.42</v>
      </c>
      <c r="F2050" s="471"/>
      <c r="G2050" s="472">
        <v>0.0212</v>
      </c>
      <c r="J2050" s="473" t="s">
        <v>2401</v>
      </c>
      <c r="K2050" s="406">
        <v>61.82</v>
      </c>
      <c r="L2050" s="474">
        <v>60.91</v>
      </c>
      <c r="M2050" s="474">
        <v>62.73</v>
      </c>
      <c r="N2050" s="474">
        <v>60.36</v>
      </c>
      <c r="O2050" s="474" t="s">
        <v>4547</v>
      </c>
      <c r="P2050" s="475">
        <v>0.0195</v>
      </c>
      <c r="Q2050" s="56"/>
    </row>
    <row r="2051" ht="15.75" customHeight="1">
      <c r="A2051" s="403" t="s">
        <v>2402</v>
      </c>
      <c r="B2051" s="404">
        <v>4315.99</v>
      </c>
      <c r="C2051" s="470">
        <v>4315.99</v>
      </c>
      <c r="D2051" s="470">
        <v>4315.99</v>
      </c>
      <c r="E2051" s="470">
        <v>4315.99</v>
      </c>
      <c r="F2051" s="471"/>
      <c r="G2051" s="472">
        <v>3.0E-4</v>
      </c>
      <c r="J2051" s="473" t="s">
        <v>2402</v>
      </c>
      <c r="K2051" s="406">
        <v>60.64</v>
      </c>
      <c r="L2051" s="474">
        <v>60.73</v>
      </c>
      <c r="M2051" s="474">
        <v>61.36</v>
      </c>
      <c r="N2051" s="474">
        <v>58.73</v>
      </c>
      <c r="O2051" s="474" t="s">
        <v>4548</v>
      </c>
      <c r="P2051" s="475">
        <v>0.02</v>
      </c>
      <c r="Q2051" s="56"/>
    </row>
    <row r="2052" ht="15.75" customHeight="1">
      <c r="A2052" s="403" t="s">
        <v>2403</v>
      </c>
      <c r="B2052" s="404">
        <v>4314.88</v>
      </c>
      <c r="C2052" s="470">
        <v>4314.88</v>
      </c>
      <c r="D2052" s="470">
        <v>4314.88</v>
      </c>
      <c r="E2052" s="470">
        <v>4314.88</v>
      </c>
      <c r="F2052" s="471"/>
      <c r="G2052" s="472">
        <v>-0.0064</v>
      </c>
      <c r="J2052" s="473" t="s">
        <v>2403</v>
      </c>
      <c r="K2052" s="406">
        <v>59.45</v>
      </c>
      <c r="L2052" s="474">
        <v>59.09</v>
      </c>
      <c r="M2052" s="474">
        <v>60.82</v>
      </c>
      <c r="N2052" s="474">
        <v>58.45</v>
      </c>
      <c r="O2052" s="474" t="s">
        <v>4549</v>
      </c>
      <c r="P2052" s="475">
        <v>0.0107</v>
      </c>
      <c r="Q2052" s="56"/>
    </row>
    <row r="2053" ht="15.75" customHeight="1">
      <c r="A2053" s="403" t="s">
        <v>2404</v>
      </c>
      <c r="B2053" s="404">
        <v>4342.66</v>
      </c>
      <c r="C2053" s="470">
        <v>4342.66</v>
      </c>
      <c r="D2053" s="470">
        <v>4342.66</v>
      </c>
      <c r="E2053" s="470">
        <v>4342.66</v>
      </c>
      <c r="F2053" s="471"/>
      <c r="G2053" s="472">
        <v>0.0037</v>
      </c>
      <c r="J2053" s="473" t="s">
        <v>2404</v>
      </c>
      <c r="K2053" s="406">
        <v>58.82</v>
      </c>
      <c r="L2053" s="474">
        <v>56.45</v>
      </c>
      <c r="M2053" s="474">
        <v>59.91</v>
      </c>
      <c r="N2053" s="474">
        <v>56.0</v>
      </c>
      <c r="O2053" s="474" t="s">
        <v>4550</v>
      </c>
      <c r="P2053" s="475">
        <v>0.042</v>
      </c>
      <c r="Q2053" s="56"/>
    </row>
    <row r="2054" ht="15.75" customHeight="1">
      <c r="A2054" s="403" t="s">
        <v>2405</v>
      </c>
      <c r="B2054" s="404">
        <v>4326.61</v>
      </c>
      <c r="C2054" s="470">
        <v>4326.61</v>
      </c>
      <c r="D2054" s="470">
        <v>4326.61</v>
      </c>
      <c r="E2054" s="470">
        <v>4326.61</v>
      </c>
      <c r="F2054" s="471"/>
      <c r="G2054" s="472">
        <v>-0.0052</v>
      </c>
      <c r="J2054" s="473" t="s">
        <v>2405</v>
      </c>
      <c r="K2054" s="406">
        <v>56.45</v>
      </c>
      <c r="L2054" s="474">
        <v>55.55</v>
      </c>
      <c r="M2054" s="474">
        <v>56.91</v>
      </c>
      <c r="N2054" s="474">
        <v>55.18</v>
      </c>
      <c r="O2054" s="474" t="s">
        <v>4551</v>
      </c>
      <c r="P2054" s="475">
        <v>0.0032</v>
      </c>
      <c r="Q2054" s="56"/>
    </row>
    <row r="2055" ht="15.75" customHeight="1">
      <c r="A2055" s="403" t="s">
        <v>2406</v>
      </c>
      <c r="B2055" s="404">
        <v>4349.22</v>
      </c>
      <c r="C2055" s="470">
        <v>4349.22</v>
      </c>
      <c r="D2055" s="470">
        <v>4349.22</v>
      </c>
      <c r="E2055" s="470">
        <v>4349.22</v>
      </c>
      <c r="F2055" s="471"/>
      <c r="G2055" s="472">
        <v>0.0169</v>
      </c>
      <c r="J2055" s="473" t="s">
        <v>2406</v>
      </c>
      <c r="K2055" s="406">
        <v>56.27</v>
      </c>
      <c r="L2055" s="474">
        <v>58.0</v>
      </c>
      <c r="M2055" s="474">
        <v>58.36</v>
      </c>
      <c r="N2055" s="474">
        <v>55.45</v>
      </c>
      <c r="O2055" s="474" t="s">
        <v>4552</v>
      </c>
      <c r="P2055" s="475">
        <v>-0.0065</v>
      </c>
      <c r="Q2055" s="56"/>
    </row>
    <row r="2056" ht="15.75" customHeight="1">
      <c r="A2056" s="403" t="s">
        <v>2407</v>
      </c>
      <c r="B2056" s="404">
        <v>4277.05</v>
      </c>
      <c r="C2056" s="470">
        <v>4277.05</v>
      </c>
      <c r="D2056" s="470">
        <v>4277.05</v>
      </c>
      <c r="E2056" s="470">
        <v>4277.05</v>
      </c>
      <c r="F2056" s="471"/>
      <c r="G2056" s="472">
        <v>0.0375</v>
      </c>
      <c r="J2056" s="473" t="s">
        <v>2407</v>
      </c>
      <c r="K2056" s="406">
        <v>56.64</v>
      </c>
      <c r="L2056" s="474">
        <v>56.73</v>
      </c>
      <c r="M2056" s="474">
        <v>58.36</v>
      </c>
      <c r="N2056" s="474">
        <v>55.36</v>
      </c>
      <c r="O2056" s="474" t="s">
        <v>4553</v>
      </c>
      <c r="P2056" s="475">
        <v>0.0231</v>
      </c>
      <c r="Q2056" s="56"/>
    </row>
    <row r="2057" ht="15.75" customHeight="1">
      <c r="A2057" s="403" t="s">
        <v>2408</v>
      </c>
      <c r="B2057" s="404">
        <v>4122.32</v>
      </c>
      <c r="C2057" s="470">
        <v>4122.32</v>
      </c>
      <c r="D2057" s="470">
        <v>4122.32</v>
      </c>
      <c r="E2057" s="470">
        <v>4122.32</v>
      </c>
      <c r="F2057" s="471"/>
      <c r="G2057" s="472">
        <v>0.0079</v>
      </c>
      <c r="J2057" s="473" t="s">
        <v>2408</v>
      </c>
      <c r="K2057" s="406">
        <v>55.36</v>
      </c>
      <c r="L2057" s="474">
        <v>52.91</v>
      </c>
      <c r="M2057" s="474">
        <v>56.18</v>
      </c>
      <c r="N2057" s="474">
        <v>52.73</v>
      </c>
      <c r="O2057" s="474" t="s">
        <v>4554</v>
      </c>
      <c r="P2057" s="475">
        <v>0.0463</v>
      </c>
      <c r="Q2057" s="56"/>
    </row>
    <row r="2058" ht="15.75" customHeight="1">
      <c r="A2058" s="403" t="s">
        <v>2409</v>
      </c>
      <c r="B2058" s="404">
        <v>4089.88</v>
      </c>
      <c r="C2058" s="470">
        <v>4089.88</v>
      </c>
      <c r="D2058" s="470">
        <v>4089.88</v>
      </c>
      <c r="E2058" s="470">
        <v>4089.88</v>
      </c>
      <c r="F2058" s="471"/>
      <c r="G2058" s="472">
        <v>0.0188</v>
      </c>
      <c r="J2058" s="473" t="s">
        <v>2409</v>
      </c>
      <c r="K2058" s="406">
        <v>52.91</v>
      </c>
      <c r="L2058" s="474">
        <v>50.09</v>
      </c>
      <c r="M2058" s="474">
        <v>55.0</v>
      </c>
      <c r="N2058" s="474">
        <v>50.0</v>
      </c>
      <c r="O2058" s="474" t="s">
        <v>4555</v>
      </c>
      <c r="P2058" s="475">
        <v>0.0582</v>
      </c>
      <c r="Q2058" s="56"/>
    </row>
    <row r="2059" ht="15.75" customHeight="1">
      <c r="A2059" s="403" t="s">
        <v>2410</v>
      </c>
      <c r="B2059" s="404">
        <v>4014.37</v>
      </c>
      <c r="C2059" s="470">
        <v>4014.37</v>
      </c>
      <c r="D2059" s="470">
        <v>4014.37</v>
      </c>
      <c r="E2059" s="470">
        <v>4014.37</v>
      </c>
      <c r="F2059" s="471"/>
      <c r="G2059" s="472">
        <v>0.0138</v>
      </c>
      <c r="J2059" s="473" t="s">
        <v>2410</v>
      </c>
      <c r="K2059" s="406">
        <v>50.0</v>
      </c>
      <c r="L2059" s="474">
        <v>50.0</v>
      </c>
      <c r="M2059" s="474">
        <v>52.73</v>
      </c>
      <c r="N2059" s="474">
        <v>49.36</v>
      </c>
      <c r="O2059" s="474" t="s">
        <v>4556</v>
      </c>
      <c r="P2059" s="475">
        <v>0.0148</v>
      </c>
      <c r="Q2059" s="56"/>
    </row>
    <row r="2060" ht="15.75" customHeight="1">
      <c r="A2060" s="403" t="s">
        <v>2411</v>
      </c>
      <c r="B2060" s="404">
        <v>3959.73</v>
      </c>
      <c r="C2060" s="470">
        <v>3959.73</v>
      </c>
      <c r="D2060" s="470">
        <v>3959.73</v>
      </c>
      <c r="E2060" s="470">
        <v>3959.73</v>
      </c>
      <c r="F2060" s="471"/>
      <c r="G2060" s="472">
        <v>-0.0216</v>
      </c>
      <c r="J2060" s="473" t="s">
        <v>2411</v>
      </c>
      <c r="K2060" s="406">
        <v>49.27</v>
      </c>
      <c r="L2060" s="474">
        <v>51.82</v>
      </c>
      <c r="M2060" s="474">
        <v>52.73</v>
      </c>
      <c r="N2060" s="474">
        <v>48.82</v>
      </c>
      <c r="O2060" s="474" t="s">
        <v>4557</v>
      </c>
      <c r="P2060" s="475">
        <v>-0.0906</v>
      </c>
      <c r="Q2060" s="56"/>
    </row>
    <row r="2061" ht="15.75" customHeight="1">
      <c r="A2061" s="403" t="s">
        <v>2412</v>
      </c>
      <c r="B2061" s="404">
        <v>4047.28</v>
      </c>
      <c r="C2061" s="470">
        <v>4047.28</v>
      </c>
      <c r="D2061" s="470">
        <v>4047.28</v>
      </c>
      <c r="E2061" s="470">
        <v>4047.28</v>
      </c>
      <c r="F2061" s="471"/>
      <c r="G2061" s="472">
        <v>-0.0127</v>
      </c>
      <c r="J2061" s="473" t="s">
        <v>2412</v>
      </c>
      <c r="K2061" s="406">
        <v>54.18</v>
      </c>
      <c r="L2061" s="474">
        <v>59.09</v>
      </c>
      <c r="M2061" s="474">
        <v>59.09</v>
      </c>
      <c r="N2061" s="474">
        <v>52.82</v>
      </c>
      <c r="O2061" s="474" t="s">
        <v>4558</v>
      </c>
      <c r="P2061" s="475">
        <v>-0.0434</v>
      </c>
      <c r="Q2061" s="56"/>
    </row>
    <row r="2062" ht="15.75" customHeight="1">
      <c r="A2062" s="403" t="s">
        <v>2413</v>
      </c>
      <c r="B2062" s="404">
        <v>4099.2</v>
      </c>
      <c r="C2062" s="470">
        <v>4099.2</v>
      </c>
      <c r="D2062" s="470">
        <v>4099.2</v>
      </c>
      <c r="E2062" s="470">
        <v>4099.2</v>
      </c>
      <c r="F2062" s="471"/>
      <c r="G2062" s="472">
        <v>-0.0047</v>
      </c>
      <c r="J2062" s="473" t="s">
        <v>2413</v>
      </c>
      <c r="K2062" s="406">
        <v>56.64</v>
      </c>
      <c r="L2062" s="474">
        <v>57.27</v>
      </c>
      <c r="M2062" s="474">
        <v>58.55</v>
      </c>
      <c r="N2062" s="474">
        <v>55.73</v>
      </c>
      <c r="O2062" s="474" t="s">
        <v>4559</v>
      </c>
      <c r="P2062" s="475">
        <v>-0.0141</v>
      </c>
      <c r="Q2062" s="56"/>
    </row>
    <row r="2063" ht="15.75" customHeight="1">
      <c r="A2063" s="403" t="s">
        <v>2414</v>
      </c>
      <c r="B2063" s="404">
        <v>4118.49</v>
      </c>
      <c r="C2063" s="470">
        <v>4118.49</v>
      </c>
      <c r="D2063" s="470">
        <v>4118.49</v>
      </c>
      <c r="E2063" s="470">
        <v>4118.49</v>
      </c>
      <c r="F2063" s="471"/>
      <c r="G2063" s="472">
        <v>0.0059</v>
      </c>
      <c r="J2063" s="473" t="s">
        <v>2414</v>
      </c>
      <c r="K2063" s="406">
        <v>57.45</v>
      </c>
      <c r="L2063" s="474">
        <v>61.0</v>
      </c>
      <c r="M2063" s="474">
        <v>61.82</v>
      </c>
      <c r="N2063" s="474">
        <v>56.82</v>
      </c>
      <c r="O2063" s="474" t="s">
        <v>4560</v>
      </c>
      <c r="P2063" s="475">
        <v>-0.0482</v>
      </c>
      <c r="Q2063" s="56"/>
    </row>
    <row r="2064" ht="15.75" customHeight="1">
      <c r="A2064" s="403" t="s">
        <v>2415</v>
      </c>
      <c r="B2064" s="404">
        <v>4094.47</v>
      </c>
      <c r="C2064" s="470">
        <v>4094.47</v>
      </c>
      <c r="D2064" s="470">
        <v>4094.47</v>
      </c>
      <c r="E2064" s="470">
        <v>4094.47</v>
      </c>
      <c r="F2064" s="471"/>
      <c r="G2064" s="472">
        <v>-0.0233</v>
      </c>
      <c r="J2064" s="473" t="s">
        <v>2415</v>
      </c>
      <c r="K2064" s="406">
        <v>60.36</v>
      </c>
      <c r="L2064" s="474">
        <v>61.73</v>
      </c>
      <c r="M2064" s="474">
        <v>62.0</v>
      </c>
      <c r="N2064" s="474">
        <v>60.0</v>
      </c>
      <c r="O2064" s="474" t="s">
        <v>4561</v>
      </c>
      <c r="P2064" s="475">
        <v>-0.0279</v>
      </c>
      <c r="Q2064" s="56"/>
    </row>
    <row r="2065" ht="15.75" customHeight="1">
      <c r="A2065" s="403" t="s">
        <v>2416</v>
      </c>
      <c r="B2065" s="404">
        <v>4192.2</v>
      </c>
      <c r="C2065" s="470">
        <v>4192.2</v>
      </c>
      <c r="D2065" s="470">
        <v>4192.2</v>
      </c>
      <c r="E2065" s="470">
        <v>4192.2</v>
      </c>
      <c r="F2065" s="471"/>
      <c r="G2065" s="472">
        <v>-0.0143</v>
      </c>
      <c r="J2065" s="473" t="s">
        <v>2416</v>
      </c>
      <c r="K2065" s="406">
        <v>62.09</v>
      </c>
      <c r="L2065" s="474">
        <v>64.45</v>
      </c>
      <c r="M2065" s="474">
        <v>64.45</v>
      </c>
      <c r="N2065" s="474">
        <v>61.64</v>
      </c>
      <c r="O2065" s="474" t="s">
        <v>4562</v>
      </c>
      <c r="P2065" s="475">
        <v>-0.0244</v>
      </c>
      <c r="Q2065" s="56"/>
    </row>
    <row r="2066" ht="15.75" customHeight="1">
      <c r="A2066" s="403" t="s">
        <v>2417</v>
      </c>
      <c r="B2066" s="404">
        <v>4252.94</v>
      </c>
      <c r="C2066" s="470">
        <v>4252.94</v>
      </c>
      <c r="D2066" s="470">
        <v>4252.94</v>
      </c>
      <c r="E2066" s="470">
        <v>4252.94</v>
      </c>
      <c r="F2066" s="471"/>
      <c r="G2066" s="472">
        <v>-0.0071</v>
      </c>
      <c r="J2066" s="473" t="s">
        <v>2417</v>
      </c>
      <c r="K2066" s="406">
        <v>63.64</v>
      </c>
      <c r="L2066" s="474">
        <v>63.18</v>
      </c>
      <c r="M2066" s="474">
        <v>64.55</v>
      </c>
      <c r="N2066" s="474">
        <v>62.82</v>
      </c>
      <c r="O2066" s="474" t="s">
        <v>4563</v>
      </c>
      <c r="P2066" s="475">
        <v>0.0131</v>
      </c>
      <c r="Q2066" s="56"/>
    </row>
    <row r="2067" ht="15.75" customHeight="1">
      <c r="A2067" s="403" t="s">
        <v>2418</v>
      </c>
      <c r="B2067" s="404">
        <v>4283.24</v>
      </c>
      <c r="C2067" s="470">
        <v>4283.24</v>
      </c>
      <c r="D2067" s="470">
        <v>4283.24</v>
      </c>
      <c r="E2067" s="470">
        <v>4283.24</v>
      </c>
      <c r="F2067" s="471"/>
      <c r="G2067" s="472">
        <v>-0.0145</v>
      </c>
      <c r="J2067" s="473" t="s">
        <v>2418</v>
      </c>
      <c r="K2067" s="406">
        <v>62.82</v>
      </c>
      <c r="L2067" s="474">
        <v>63.55</v>
      </c>
      <c r="M2067" s="474">
        <v>64.36</v>
      </c>
      <c r="N2067" s="474">
        <v>61.82</v>
      </c>
      <c r="O2067" s="474" t="s">
        <v>4564</v>
      </c>
      <c r="P2067" s="475">
        <v>0.0029</v>
      </c>
      <c r="Q2067" s="56"/>
    </row>
    <row r="2068" ht="15.75" customHeight="1">
      <c r="A2068" s="403" t="s">
        <v>2419</v>
      </c>
      <c r="B2068" s="404">
        <v>4346.26</v>
      </c>
      <c r="C2068" s="470">
        <v>4346.26</v>
      </c>
      <c r="D2068" s="470">
        <v>4346.26</v>
      </c>
      <c r="E2068" s="470">
        <v>4346.26</v>
      </c>
      <c r="F2068" s="471"/>
      <c r="G2068" s="472">
        <v>-0.0063</v>
      </c>
      <c r="J2068" s="473" t="s">
        <v>2419</v>
      </c>
      <c r="K2068" s="406">
        <v>62.64</v>
      </c>
      <c r="L2068" s="474">
        <v>66.27</v>
      </c>
      <c r="M2068" s="474">
        <v>66.27</v>
      </c>
      <c r="N2068" s="474">
        <v>61.82</v>
      </c>
      <c r="O2068" s="474" t="s">
        <v>4565</v>
      </c>
      <c r="P2068" s="475">
        <v>-0.0363</v>
      </c>
      <c r="Q2068" s="56"/>
    </row>
    <row r="2069" ht="15.75" customHeight="1">
      <c r="A2069" s="403" t="s">
        <v>2420</v>
      </c>
      <c r="B2069" s="404">
        <v>4373.65</v>
      </c>
      <c r="C2069" s="470">
        <v>4373.65</v>
      </c>
      <c r="D2069" s="470">
        <v>4373.65</v>
      </c>
      <c r="E2069" s="470">
        <v>4373.65</v>
      </c>
      <c r="F2069" s="471"/>
      <c r="G2069" s="472">
        <v>1.0E-4</v>
      </c>
      <c r="J2069" s="473" t="s">
        <v>2420</v>
      </c>
      <c r="K2069" s="406">
        <v>65.0</v>
      </c>
      <c r="L2069" s="474">
        <v>63.0</v>
      </c>
      <c r="M2069" s="474">
        <v>67.27</v>
      </c>
      <c r="N2069" s="474">
        <v>62.36</v>
      </c>
      <c r="O2069" s="474" t="s">
        <v>4566</v>
      </c>
      <c r="P2069" s="475">
        <v>0.0454</v>
      </c>
      <c r="Q2069" s="56"/>
    </row>
    <row r="2070" ht="15.75" customHeight="1">
      <c r="A2070" s="403" t="s">
        <v>2421</v>
      </c>
      <c r="B2070" s="404">
        <v>4373.33</v>
      </c>
      <c r="C2070" s="470">
        <v>4373.33</v>
      </c>
      <c r="D2070" s="470">
        <v>4373.33</v>
      </c>
      <c r="E2070" s="470">
        <v>4373.33</v>
      </c>
      <c r="F2070" s="471"/>
      <c r="G2070" s="472">
        <v>0.0029</v>
      </c>
      <c r="J2070" s="473" t="s">
        <v>2421</v>
      </c>
      <c r="K2070" s="406">
        <v>62.18</v>
      </c>
      <c r="L2070" s="474">
        <v>65.45</v>
      </c>
      <c r="M2070" s="474">
        <v>65.45</v>
      </c>
      <c r="N2070" s="474">
        <v>61.27</v>
      </c>
      <c r="O2070" s="474" t="s">
        <v>4567</v>
      </c>
      <c r="P2070" s="475">
        <v>-0.0298</v>
      </c>
      <c r="Q2070" s="56"/>
    </row>
    <row r="2071" ht="15.75" customHeight="1">
      <c r="A2071" s="403" t="s">
        <v>2422</v>
      </c>
      <c r="B2071" s="404">
        <v>4360.49</v>
      </c>
      <c r="C2071" s="470">
        <v>4360.49</v>
      </c>
      <c r="D2071" s="470">
        <v>4360.49</v>
      </c>
      <c r="E2071" s="470">
        <v>4360.49</v>
      </c>
      <c r="F2071" s="471"/>
      <c r="G2071" s="472">
        <v>0.016</v>
      </c>
      <c r="J2071" s="473" t="s">
        <v>2422</v>
      </c>
      <c r="K2071" s="406">
        <v>64.09</v>
      </c>
      <c r="L2071" s="474">
        <v>59.27</v>
      </c>
      <c r="M2071" s="474">
        <v>64.18</v>
      </c>
      <c r="N2071" s="474">
        <v>59.09</v>
      </c>
      <c r="O2071" s="474" t="s">
        <v>4568</v>
      </c>
      <c r="P2071" s="475">
        <v>0.0982</v>
      </c>
      <c r="Q2071" s="56"/>
    </row>
    <row r="2072" ht="15.75" customHeight="1">
      <c r="A2072" s="403" t="s">
        <v>2423</v>
      </c>
      <c r="B2072" s="404">
        <v>4291.62</v>
      </c>
      <c r="C2072" s="470">
        <v>4291.62</v>
      </c>
      <c r="D2072" s="470">
        <v>4291.62</v>
      </c>
      <c r="E2072" s="470">
        <v>4291.62</v>
      </c>
      <c r="F2072" s="471"/>
      <c r="G2072" s="472">
        <v>-0.0032</v>
      </c>
      <c r="J2072" s="473" t="s">
        <v>2423</v>
      </c>
      <c r="K2072" s="406">
        <v>58.36</v>
      </c>
      <c r="L2072" s="474">
        <v>55.91</v>
      </c>
      <c r="M2072" s="474">
        <v>59.0</v>
      </c>
      <c r="N2072" s="474">
        <v>55.55</v>
      </c>
      <c r="O2072" s="474" t="s">
        <v>4569</v>
      </c>
      <c r="P2072" s="475">
        <v>-0.0048</v>
      </c>
      <c r="Q2072" s="56"/>
    </row>
    <row r="2073" ht="15.75" customHeight="1">
      <c r="A2073" s="403" t="s">
        <v>2424</v>
      </c>
      <c r="B2073" s="404">
        <v>4305.27</v>
      </c>
      <c r="C2073" s="470">
        <v>4305.27</v>
      </c>
      <c r="D2073" s="470">
        <v>4305.27</v>
      </c>
      <c r="E2073" s="470">
        <v>4305.27</v>
      </c>
      <c r="F2073" s="471"/>
      <c r="G2073" s="472">
        <v>-0.0093</v>
      </c>
      <c r="J2073" s="473" t="s">
        <v>2424</v>
      </c>
      <c r="K2073" s="406">
        <v>58.64</v>
      </c>
      <c r="L2073" s="474">
        <v>58.64</v>
      </c>
      <c r="M2073" s="474">
        <v>58.64</v>
      </c>
      <c r="N2073" s="474">
        <v>58.64</v>
      </c>
      <c r="O2073" s="474"/>
      <c r="P2073" s="475">
        <v>0.0</v>
      </c>
      <c r="Q2073" s="56"/>
    </row>
    <row r="2074" ht="15.75" customHeight="1">
      <c r="A2074" s="403" t="s">
        <v>2425</v>
      </c>
      <c r="B2074" s="404">
        <v>4345.89</v>
      </c>
      <c r="C2074" s="470">
        <v>4345.89</v>
      </c>
      <c r="D2074" s="470">
        <v>4345.89</v>
      </c>
      <c r="E2074" s="470">
        <v>4345.89</v>
      </c>
      <c r="F2074" s="471"/>
      <c r="G2074" s="472">
        <v>-3.0E-4</v>
      </c>
      <c r="J2074" s="473" t="s">
        <v>2425</v>
      </c>
      <c r="K2074" s="406">
        <v>58.64</v>
      </c>
      <c r="L2074" s="474">
        <v>58.91</v>
      </c>
      <c r="M2074" s="474">
        <v>59.45</v>
      </c>
      <c r="N2074" s="474">
        <v>58.18</v>
      </c>
      <c r="O2074" s="474" t="s">
        <v>4570</v>
      </c>
      <c r="P2074" s="475">
        <v>-0.0061</v>
      </c>
      <c r="Q2074" s="56"/>
    </row>
    <row r="2075" ht="15.75" customHeight="1">
      <c r="A2075" s="403" t="s">
        <v>2426</v>
      </c>
      <c r="B2075" s="404">
        <v>4347.13</v>
      </c>
      <c r="C2075" s="470">
        <v>4347.13</v>
      </c>
      <c r="D2075" s="470">
        <v>4347.13</v>
      </c>
      <c r="E2075" s="470">
        <v>4347.13</v>
      </c>
      <c r="F2075" s="471"/>
      <c r="G2075" s="472">
        <v>5.0E-4</v>
      </c>
      <c r="J2075" s="473" t="s">
        <v>2426</v>
      </c>
      <c r="K2075" s="406">
        <v>59.0</v>
      </c>
      <c r="L2075" s="474">
        <v>59.45</v>
      </c>
      <c r="M2075" s="474">
        <v>60.64</v>
      </c>
      <c r="N2075" s="474">
        <v>56.36</v>
      </c>
      <c r="O2075" s="474" t="s">
        <v>4571</v>
      </c>
      <c r="P2075" s="475">
        <v>-0.0181</v>
      </c>
      <c r="Q2075" s="56"/>
    </row>
    <row r="2076" ht="15.75" customHeight="1">
      <c r="A2076" s="403" t="s">
        <v>2427</v>
      </c>
      <c r="B2076" s="404">
        <v>4345.03</v>
      </c>
      <c r="C2076" s="470">
        <v>4345.03</v>
      </c>
      <c r="D2076" s="470">
        <v>4345.03</v>
      </c>
      <c r="E2076" s="470">
        <v>4345.03</v>
      </c>
      <c r="F2076" s="471"/>
      <c r="G2076" s="472">
        <v>-0.0119</v>
      </c>
      <c r="J2076" s="473" t="s">
        <v>2427</v>
      </c>
      <c r="K2076" s="406">
        <v>60.09</v>
      </c>
      <c r="L2076" s="474">
        <v>61.55</v>
      </c>
      <c r="M2076" s="474">
        <v>61.73</v>
      </c>
      <c r="N2076" s="474">
        <v>59.45</v>
      </c>
      <c r="O2076" s="474" t="s">
        <v>4572</v>
      </c>
      <c r="P2076" s="475">
        <v>-0.0266</v>
      </c>
      <c r="Q2076" s="56"/>
    </row>
    <row r="2077" ht="15.75" customHeight="1">
      <c r="A2077" s="403" t="s">
        <v>2428</v>
      </c>
      <c r="B2077" s="404">
        <v>4397.25</v>
      </c>
      <c r="C2077" s="470">
        <v>4397.25</v>
      </c>
      <c r="D2077" s="470">
        <v>4397.25</v>
      </c>
      <c r="E2077" s="470">
        <v>4397.25</v>
      </c>
      <c r="F2077" s="471"/>
      <c r="G2077" s="472">
        <v>-0.0076</v>
      </c>
      <c r="J2077" s="473" t="s">
        <v>2428</v>
      </c>
      <c r="K2077" s="406">
        <v>61.73</v>
      </c>
      <c r="L2077" s="474">
        <v>61.82</v>
      </c>
      <c r="M2077" s="474">
        <v>62.73</v>
      </c>
      <c r="N2077" s="474">
        <v>61.64</v>
      </c>
      <c r="O2077" s="474" t="s">
        <v>4573</v>
      </c>
      <c r="P2077" s="475">
        <v>0.0015</v>
      </c>
      <c r="Q2077" s="56"/>
    </row>
    <row r="2078" ht="15.75" customHeight="1">
      <c r="A2078" s="403" t="s">
        <v>2429</v>
      </c>
      <c r="B2078" s="404">
        <v>4431.1</v>
      </c>
      <c r="C2078" s="470">
        <v>4431.1</v>
      </c>
      <c r="D2078" s="470">
        <v>4431.1</v>
      </c>
      <c r="E2078" s="470">
        <v>4431.1</v>
      </c>
      <c r="F2078" s="471"/>
      <c r="G2078" s="472">
        <v>-0.0092</v>
      </c>
      <c r="J2078" s="473" t="s">
        <v>2429</v>
      </c>
      <c r="K2078" s="406">
        <v>61.64</v>
      </c>
      <c r="L2078" s="474">
        <v>60.45</v>
      </c>
      <c r="M2078" s="474">
        <v>61.82</v>
      </c>
      <c r="N2078" s="474">
        <v>60.0</v>
      </c>
      <c r="O2078" s="474" t="s">
        <v>4574</v>
      </c>
      <c r="P2078" s="475">
        <v>0.0212</v>
      </c>
      <c r="Q2078" s="56"/>
    </row>
    <row r="2079" ht="15.75" customHeight="1">
      <c r="A2079" s="403" t="s">
        <v>2430</v>
      </c>
      <c r="B2079" s="404">
        <v>4472.13</v>
      </c>
      <c r="C2079" s="470">
        <v>4472.13</v>
      </c>
      <c r="D2079" s="470">
        <v>4472.13</v>
      </c>
      <c r="E2079" s="470">
        <v>4472.13</v>
      </c>
      <c r="F2079" s="471"/>
      <c r="G2079" s="472">
        <v>-0.0091</v>
      </c>
      <c r="J2079" s="473" t="s">
        <v>2430</v>
      </c>
      <c r="K2079" s="406">
        <v>60.36</v>
      </c>
      <c r="L2079" s="474">
        <v>62.27</v>
      </c>
      <c r="M2079" s="474">
        <v>62.27</v>
      </c>
      <c r="N2079" s="474">
        <v>60.09</v>
      </c>
      <c r="O2079" s="474" t="s">
        <v>4575</v>
      </c>
      <c r="P2079" s="475">
        <v>-0.0208</v>
      </c>
      <c r="Q2079" s="56"/>
    </row>
    <row r="2080" ht="15.75" customHeight="1">
      <c r="A2080" s="403" t="s">
        <v>2431</v>
      </c>
      <c r="B2080" s="404">
        <v>4513.1</v>
      </c>
      <c r="C2080" s="470">
        <v>4513.1</v>
      </c>
      <c r="D2080" s="470">
        <v>4513.1</v>
      </c>
      <c r="E2080" s="470">
        <v>4513.1</v>
      </c>
      <c r="F2080" s="471"/>
      <c r="G2080" s="472">
        <v>-0.0038</v>
      </c>
      <c r="J2080" s="473" t="s">
        <v>2431</v>
      </c>
      <c r="K2080" s="406">
        <v>61.64</v>
      </c>
      <c r="L2080" s="474">
        <v>63.64</v>
      </c>
      <c r="M2080" s="474">
        <v>64.45</v>
      </c>
      <c r="N2080" s="474">
        <v>61.09</v>
      </c>
      <c r="O2080" s="474" t="s">
        <v>4576</v>
      </c>
      <c r="P2080" s="475">
        <v>-0.0622</v>
      </c>
      <c r="Q2080" s="56"/>
    </row>
    <row r="2081" ht="15.75" customHeight="1">
      <c r="A2081" s="403" t="s">
        <v>2432</v>
      </c>
      <c r="B2081" s="404">
        <v>4530.48</v>
      </c>
      <c r="C2081" s="470">
        <v>4530.48</v>
      </c>
      <c r="D2081" s="470">
        <v>4530.48</v>
      </c>
      <c r="E2081" s="470">
        <v>4530.48</v>
      </c>
      <c r="F2081" s="471"/>
      <c r="G2081" s="472">
        <v>0.0047</v>
      </c>
      <c r="J2081" s="473" t="s">
        <v>2432</v>
      </c>
      <c r="K2081" s="406">
        <v>65.73</v>
      </c>
      <c r="L2081" s="474">
        <v>65.91</v>
      </c>
      <c r="M2081" s="474">
        <v>66.82</v>
      </c>
      <c r="N2081" s="474">
        <v>65.36</v>
      </c>
      <c r="O2081" s="474" t="s">
        <v>4577</v>
      </c>
      <c r="P2081" s="475">
        <v>0.0027</v>
      </c>
      <c r="Q2081" s="56"/>
    </row>
    <row r="2082" ht="15.75" customHeight="1">
      <c r="A2082" s="403" t="s">
        <v>2433</v>
      </c>
      <c r="B2082" s="404">
        <v>4509.28</v>
      </c>
      <c r="C2082" s="470">
        <v>4509.28</v>
      </c>
      <c r="D2082" s="470">
        <v>4509.28</v>
      </c>
      <c r="E2082" s="470">
        <v>4509.28</v>
      </c>
      <c r="F2082" s="471"/>
      <c r="G2082" s="472">
        <v>-0.0107</v>
      </c>
      <c r="J2082" s="473" t="s">
        <v>2433</v>
      </c>
      <c r="K2082" s="406">
        <v>65.55</v>
      </c>
      <c r="L2082" s="474">
        <v>67.73</v>
      </c>
      <c r="M2082" s="474">
        <v>67.73</v>
      </c>
      <c r="N2082" s="474">
        <v>65.27</v>
      </c>
      <c r="O2082" s="474" t="s">
        <v>4578</v>
      </c>
      <c r="P2082" s="475">
        <v>-0.0348</v>
      </c>
      <c r="Q2082" s="56"/>
    </row>
    <row r="2083" ht="15.75" customHeight="1">
      <c r="A2083" s="403" t="s">
        <v>2434</v>
      </c>
      <c r="B2083" s="404">
        <v>4558.08</v>
      </c>
      <c r="C2083" s="470">
        <v>4558.08</v>
      </c>
      <c r="D2083" s="470">
        <v>4558.08</v>
      </c>
      <c r="E2083" s="470">
        <v>4558.08</v>
      </c>
      <c r="F2083" s="471"/>
      <c r="G2083" s="472">
        <v>0.0108</v>
      </c>
      <c r="J2083" s="473" t="s">
        <v>2434</v>
      </c>
      <c r="K2083" s="406">
        <v>67.91</v>
      </c>
      <c r="L2083" s="474">
        <v>66.82</v>
      </c>
      <c r="M2083" s="474">
        <v>68.64</v>
      </c>
      <c r="N2083" s="474">
        <v>66.0</v>
      </c>
      <c r="O2083" s="474" t="s">
        <v>4579</v>
      </c>
      <c r="P2083" s="475">
        <v>0.0376</v>
      </c>
      <c r="Q2083" s="56"/>
    </row>
    <row r="2084" ht="15.75" customHeight="1">
      <c r="A2084" s="403" t="s">
        <v>2435</v>
      </c>
      <c r="B2084" s="404">
        <v>4509.3</v>
      </c>
      <c r="C2084" s="470">
        <v>4509.3</v>
      </c>
      <c r="D2084" s="470">
        <v>4509.3</v>
      </c>
      <c r="E2084" s="470">
        <v>4509.3</v>
      </c>
      <c r="F2084" s="471"/>
      <c r="G2084" s="472">
        <v>0.0035</v>
      </c>
      <c r="J2084" s="473" t="s">
        <v>2435</v>
      </c>
      <c r="K2084" s="406">
        <v>65.45</v>
      </c>
      <c r="L2084" s="474">
        <v>65.45</v>
      </c>
      <c r="M2084" s="474">
        <v>66.09</v>
      </c>
      <c r="N2084" s="474">
        <v>65.18</v>
      </c>
      <c r="O2084" s="474" t="s">
        <v>4580</v>
      </c>
      <c r="P2084" s="475">
        <v>0.0055</v>
      </c>
      <c r="Q2084" s="56"/>
    </row>
    <row r="2085" ht="15.75" customHeight="1">
      <c r="A2085" s="403" t="s">
        <v>2436</v>
      </c>
      <c r="B2085" s="404">
        <v>4493.4</v>
      </c>
      <c r="C2085" s="470">
        <v>4493.4</v>
      </c>
      <c r="D2085" s="470">
        <v>4493.4</v>
      </c>
      <c r="E2085" s="470">
        <v>4493.4</v>
      </c>
      <c r="F2085" s="471"/>
      <c r="G2085" s="472">
        <v>-0.0029</v>
      </c>
      <c r="J2085" s="473" t="s">
        <v>2436</v>
      </c>
      <c r="K2085" s="406">
        <v>65.09</v>
      </c>
      <c r="L2085" s="474">
        <v>66.36</v>
      </c>
      <c r="M2085" s="474">
        <v>66.91</v>
      </c>
      <c r="N2085" s="474">
        <v>64.91</v>
      </c>
      <c r="O2085" s="474" t="s">
        <v>4581</v>
      </c>
      <c r="P2085" s="475">
        <v>-0.0178</v>
      </c>
      <c r="Q2085" s="56"/>
    </row>
    <row r="2086" ht="15.75" customHeight="1">
      <c r="A2086" s="403" t="s">
        <v>2437</v>
      </c>
      <c r="B2086" s="404">
        <v>4506.55</v>
      </c>
      <c r="C2086" s="470">
        <v>4506.55</v>
      </c>
      <c r="D2086" s="470">
        <v>4506.55</v>
      </c>
      <c r="E2086" s="470">
        <v>4506.55</v>
      </c>
      <c r="F2086" s="471"/>
      <c r="G2086" s="472">
        <v>-0.0059</v>
      </c>
      <c r="J2086" s="473" t="s">
        <v>2437</v>
      </c>
      <c r="K2086" s="406">
        <v>66.27</v>
      </c>
      <c r="L2086" s="474">
        <v>68.45</v>
      </c>
      <c r="M2086" s="474">
        <v>69.55</v>
      </c>
      <c r="N2086" s="474">
        <v>66.09</v>
      </c>
      <c r="O2086" s="474" t="s">
        <v>4582</v>
      </c>
      <c r="P2086" s="475">
        <v>-0.0254</v>
      </c>
      <c r="Q2086" s="56"/>
    </row>
    <row r="2087" ht="15.75" customHeight="1">
      <c r="A2087" s="403" t="s">
        <v>2438</v>
      </c>
      <c r="B2087" s="404">
        <v>4533.21</v>
      </c>
      <c r="C2087" s="470">
        <v>4533.21</v>
      </c>
      <c r="D2087" s="470">
        <v>4533.21</v>
      </c>
      <c r="E2087" s="470">
        <v>4533.21</v>
      </c>
      <c r="F2087" s="471"/>
      <c r="G2087" s="472">
        <v>0.0146</v>
      </c>
      <c r="J2087" s="473" t="s">
        <v>2438</v>
      </c>
      <c r="K2087" s="406">
        <v>68.0</v>
      </c>
      <c r="L2087" s="474">
        <v>61.45</v>
      </c>
      <c r="M2087" s="474">
        <v>68.45</v>
      </c>
      <c r="N2087" s="474">
        <v>62.73</v>
      </c>
      <c r="O2087" s="474" t="s">
        <v>4583</v>
      </c>
      <c r="P2087" s="475">
        <v>0.0889</v>
      </c>
      <c r="Q2087" s="56"/>
    </row>
    <row r="2088" ht="15.75" customHeight="1">
      <c r="A2088" s="403" t="s">
        <v>2439</v>
      </c>
      <c r="B2088" s="404">
        <v>4468.02</v>
      </c>
      <c r="C2088" s="470">
        <v>4468.02</v>
      </c>
      <c r="D2088" s="470">
        <v>4468.02</v>
      </c>
      <c r="E2088" s="470">
        <v>4468.02</v>
      </c>
      <c r="F2088" s="471"/>
      <c r="G2088" s="472">
        <v>0.0057</v>
      </c>
      <c r="J2088" s="473" t="s">
        <v>2439</v>
      </c>
      <c r="K2088" s="406">
        <v>62.45</v>
      </c>
      <c r="L2088" s="474">
        <v>61.45</v>
      </c>
      <c r="M2088" s="474">
        <v>62.73</v>
      </c>
      <c r="N2088" s="474">
        <v>61.45</v>
      </c>
      <c r="O2088" s="474" t="s">
        <v>4584</v>
      </c>
      <c r="P2088" s="475">
        <v>0.0117</v>
      </c>
      <c r="Q2088" s="56"/>
    </row>
    <row r="2089" ht="15.75" customHeight="1">
      <c r="A2089" s="403" t="s">
        <v>2440</v>
      </c>
      <c r="B2089" s="404">
        <v>4442.81</v>
      </c>
      <c r="C2089" s="470">
        <v>4442.81</v>
      </c>
      <c r="D2089" s="470">
        <v>4442.81</v>
      </c>
      <c r="E2089" s="470">
        <v>4442.81</v>
      </c>
      <c r="F2089" s="471"/>
      <c r="G2089" s="472">
        <v>-0.0079</v>
      </c>
      <c r="J2089" s="473" t="s">
        <v>2440</v>
      </c>
      <c r="K2089" s="406">
        <v>61.73</v>
      </c>
      <c r="L2089" s="474">
        <v>62.27</v>
      </c>
      <c r="M2089" s="474">
        <v>62.73</v>
      </c>
      <c r="N2089" s="474">
        <v>59.55</v>
      </c>
      <c r="O2089" s="474" t="s">
        <v>4585</v>
      </c>
      <c r="P2089" s="475">
        <v>-0.0131</v>
      </c>
      <c r="Q2089" s="56"/>
    </row>
    <row r="2090" ht="15.75" customHeight="1">
      <c r="A2090" s="403" t="s">
        <v>2441</v>
      </c>
      <c r="B2090" s="404">
        <v>4477.99</v>
      </c>
      <c r="C2090" s="470">
        <v>4477.99</v>
      </c>
      <c r="D2090" s="470">
        <v>4477.99</v>
      </c>
      <c r="E2090" s="470">
        <v>4477.99</v>
      </c>
      <c r="F2090" s="471"/>
      <c r="G2090" s="472">
        <v>-0.0129</v>
      </c>
      <c r="J2090" s="473" t="s">
        <v>2441</v>
      </c>
      <c r="K2090" s="406">
        <v>62.55</v>
      </c>
      <c r="L2090" s="474">
        <v>64.18</v>
      </c>
      <c r="M2090" s="474">
        <v>64.55</v>
      </c>
      <c r="N2090" s="474">
        <v>62.27</v>
      </c>
      <c r="O2090" s="474" t="s">
        <v>4586</v>
      </c>
      <c r="P2090" s="475">
        <v>-0.0185</v>
      </c>
      <c r="Q2090" s="56"/>
    </row>
    <row r="2091" ht="15.75" customHeight="1">
      <c r="A2091" s="403" t="s">
        <v>2442</v>
      </c>
      <c r="B2091" s="404">
        <v>4536.39</v>
      </c>
      <c r="C2091" s="470">
        <v>4536.39</v>
      </c>
      <c r="D2091" s="470">
        <v>4536.39</v>
      </c>
      <c r="E2091" s="470">
        <v>4536.39</v>
      </c>
      <c r="F2091" s="471"/>
      <c r="G2091" s="472">
        <v>-0.0045</v>
      </c>
      <c r="J2091" s="473" t="s">
        <v>2442</v>
      </c>
      <c r="K2091" s="406">
        <v>63.73</v>
      </c>
      <c r="L2091" s="474">
        <v>64.0</v>
      </c>
      <c r="M2091" s="474">
        <v>64.73</v>
      </c>
      <c r="N2091" s="474">
        <v>63.45</v>
      </c>
      <c r="O2091" s="474" t="s">
        <v>4587</v>
      </c>
      <c r="P2091" s="475">
        <v>-0.0028</v>
      </c>
      <c r="Q2091" s="56"/>
    </row>
    <row r="2092" ht="15.75" customHeight="1">
      <c r="A2092" s="403" t="s">
        <v>2443</v>
      </c>
      <c r="B2092" s="404">
        <v>4556.94</v>
      </c>
      <c r="C2092" s="470">
        <v>4556.94</v>
      </c>
      <c r="D2092" s="470">
        <v>4556.94</v>
      </c>
      <c r="E2092" s="470">
        <v>4556.94</v>
      </c>
      <c r="F2092" s="471"/>
      <c r="G2092" s="472">
        <v>-0.0063</v>
      </c>
      <c r="J2092" s="473" t="s">
        <v>2443</v>
      </c>
      <c r="K2092" s="406">
        <v>63.91</v>
      </c>
      <c r="L2092" s="474">
        <v>63.18</v>
      </c>
      <c r="M2092" s="474">
        <v>65.0</v>
      </c>
      <c r="N2092" s="474">
        <v>62.18</v>
      </c>
      <c r="O2092" s="474" t="s">
        <v>4588</v>
      </c>
      <c r="P2092" s="475">
        <v>0.0072</v>
      </c>
      <c r="Q2092" s="56"/>
    </row>
    <row r="2093" ht="15.75" customHeight="1">
      <c r="A2093" s="403" t="s">
        <v>2444</v>
      </c>
      <c r="B2093" s="404">
        <v>4585.72</v>
      </c>
      <c r="C2093" s="470">
        <v>4585.72</v>
      </c>
      <c r="D2093" s="470">
        <v>4585.72</v>
      </c>
      <c r="E2093" s="470">
        <v>4585.72</v>
      </c>
      <c r="F2093" s="471"/>
      <c r="G2093" s="472">
        <v>-0.0137</v>
      </c>
      <c r="J2093" s="473" t="s">
        <v>2444</v>
      </c>
      <c r="K2093" s="406">
        <v>63.45</v>
      </c>
      <c r="L2093" s="474">
        <v>65.18</v>
      </c>
      <c r="M2093" s="474">
        <v>65.45</v>
      </c>
      <c r="N2093" s="474">
        <v>63.09</v>
      </c>
      <c r="O2093" s="474" t="s">
        <v>4589</v>
      </c>
      <c r="P2093" s="475">
        <v>-0.0279</v>
      </c>
      <c r="Q2093" s="56"/>
    </row>
    <row r="2094" ht="15.75" customHeight="1">
      <c r="A2094" s="403" t="s">
        <v>2445</v>
      </c>
      <c r="B2094" s="404">
        <v>4649.3</v>
      </c>
      <c r="C2094" s="470">
        <v>4649.3</v>
      </c>
      <c r="D2094" s="470">
        <v>4649.3</v>
      </c>
      <c r="E2094" s="470">
        <v>4649.3</v>
      </c>
      <c r="F2094" s="471"/>
      <c r="G2094" s="472">
        <v>0.005</v>
      </c>
      <c r="J2094" s="473" t="s">
        <v>2445</v>
      </c>
      <c r="K2094" s="406">
        <v>65.27</v>
      </c>
      <c r="L2094" s="474">
        <v>65.73</v>
      </c>
      <c r="M2094" s="474">
        <v>66.18</v>
      </c>
      <c r="N2094" s="474">
        <v>65.0</v>
      </c>
      <c r="O2094" s="474" t="s">
        <v>4590</v>
      </c>
      <c r="P2094" s="475">
        <v>-0.0084</v>
      </c>
      <c r="Q2094" s="56"/>
    </row>
    <row r="2095" ht="15.75" customHeight="1">
      <c r="A2095" s="403" t="s">
        <v>2446</v>
      </c>
      <c r="B2095" s="404">
        <v>4626.22</v>
      </c>
      <c r="C2095" s="470">
        <v>4626.22</v>
      </c>
      <c r="D2095" s="470">
        <v>4626.22</v>
      </c>
      <c r="E2095" s="470">
        <v>4626.22</v>
      </c>
      <c r="F2095" s="471"/>
      <c r="G2095" s="472">
        <v>3.0E-4</v>
      </c>
      <c r="J2095" s="473" t="s">
        <v>2446</v>
      </c>
      <c r="K2095" s="406">
        <v>65.82</v>
      </c>
      <c r="L2095" s="474">
        <v>65.09</v>
      </c>
      <c r="M2095" s="474">
        <v>66.82</v>
      </c>
      <c r="N2095" s="474">
        <v>64.91</v>
      </c>
      <c r="O2095" s="474" t="s">
        <v>4591</v>
      </c>
      <c r="P2095" s="475">
        <v>0.0154</v>
      </c>
      <c r="Q2095" s="56"/>
    </row>
    <row r="2096" ht="15.75" customHeight="1">
      <c r="A2096" s="403" t="s">
        <v>2447</v>
      </c>
      <c r="B2096" s="404">
        <v>4624.94</v>
      </c>
      <c r="C2096" s="470">
        <v>4624.94</v>
      </c>
      <c r="D2096" s="470">
        <v>4624.94</v>
      </c>
      <c r="E2096" s="470">
        <v>4624.94</v>
      </c>
      <c r="F2096" s="471"/>
      <c r="G2096" s="472">
        <v>-0.0086</v>
      </c>
      <c r="J2096" s="473" t="s">
        <v>2447</v>
      </c>
      <c r="K2096" s="406">
        <v>64.82</v>
      </c>
      <c r="L2096" s="474">
        <v>64.82</v>
      </c>
      <c r="M2096" s="474">
        <v>65.36</v>
      </c>
      <c r="N2096" s="474">
        <v>64.18</v>
      </c>
      <c r="O2096" s="474" t="s">
        <v>4592</v>
      </c>
      <c r="P2096" s="475">
        <v>0.0</v>
      </c>
      <c r="Q2096" s="56"/>
    </row>
    <row r="2097" ht="15.75" customHeight="1">
      <c r="A2097" s="403" t="s">
        <v>2448</v>
      </c>
      <c r="B2097" s="404">
        <v>4664.91</v>
      </c>
      <c r="C2097" s="470">
        <v>4664.91</v>
      </c>
      <c r="D2097" s="470">
        <v>4664.91</v>
      </c>
      <c r="E2097" s="470">
        <v>4664.91</v>
      </c>
      <c r="F2097" s="471"/>
      <c r="G2097" s="472">
        <v>-0.0036</v>
      </c>
      <c r="J2097" s="473" t="s">
        <v>2448</v>
      </c>
      <c r="K2097" s="406">
        <v>64.82</v>
      </c>
      <c r="L2097" s="474">
        <v>64.64</v>
      </c>
      <c r="M2097" s="474">
        <v>65.45</v>
      </c>
      <c r="N2097" s="474">
        <v>64.64</v>
      </c>
      <c r="O2097" s="474" t="s">
        <v>4593</v>
      </c>
      <c r="P2097" s="475">
        <v>0.0</v>
      </c>
      <c r="Q2097" s="56"/>
    </row>
    <row r="2098" ht="15.75" customHeight="1">
      <c r="A2098" s="403" t="s">
        <v>2449</v>
      </c>
      <c r="B2098" s="404">
        <v>4681.53</v>
      </c>
      <c r="C2098" s="470">
        <v>4681.53</v>
      </c>
      <c r="D2098" s="470">
        <v>4681.53</v>
      </c>
      <c r="E2098" s="470">
        <v>4681.53</v>
      </c>
      <c r="F2098" s="471"/>
      <c r="G2098" s="472">
        <v>-0.003</v>
      </c>
      <c r="J2098" s="473" t="s">
        <v>2449</v>
      </c>
      <c r="K2098" s="406">
        <v>64.82</v>
      </c>
      <c r="L2098" s="474">
        <v>64.55</v>
      </c>
      <c r="M2098" s="474">
        <v>65.36</v>
      </c>
      <c r="N2098" s="474">
        <v>64.36</v>
      </c>
      <c r="O2098" s="474" t="s">
        <v>4594</v>
      </c>
      <c r="P2098" s="475">
        <v>0.0057</v>
      </c>
      <c r="Q2098" s="56"/>
    </row>
    <row r="2099" ht="15.75" customHeight="1">
      <c r="A2099" s="403" t="s">
        <v>2450</v>
      </c>
      <c r="B2099" s="404">
        <v>4695.79</v>
      </c>
      <c r="C2099" s="470">
        <v>4695.79</v>
      </c>
      <c r="D2099" s="470">
        <v>4695.79</v>
      </c>
      <c r="E2099" s="470">
        <v>4695.79</v>
      </c>
      <c r="F2099" s="471"/>
      <c r="G2099" s="472">
        <v>-0.005</v>
      </c>
      <c r="J2099" s="473" t="s">
        <v>2450</v>
      </c>
      <c r="K2099" s="406">
        <v>64.45</v>
      </c>
      <c r="L2099" s="474">
        <v>66.09</v>
      </c>
      <c r="M2099" s="474">
        <v>66.09</v>
      </c>
      <c r="N2099" s="474">
        <v>63.64</v>
      </c>
      <c r="O2099" s="474" t="s">
        <v>4595</v>
      </c>
      <c r="P2099" s="475">
        <v>-0.0261</v>
      </c>
      <c r="Q2099" s="56"/>
    </row>
    <row r="2100" ht="15.75" customHeight="1">
      <c r="A2100" s="403" t="s">
        <v>2451</v>
      </c>
      <c r="B2100" s="404">
        <v>4719.4</v>
      </c>
      <c r="C2100" s="470">
        <v>4719.4</v>
      </c>
      <c r="D2100" s="470">
        <v>4719.4</v>
      </c>
      <c r="E2100" s="470">
        <v>4719.4</v>
      </c>
      <c r="F2100" s="471"/>
      <c r="G2100" s="472">
        <v>-0.0043</v>
      </c>
      <c r="J2100" s="473" t="s">
        <v>2451</v>
      </c>
      <c r="K2100" s="406">
        <v>66.18</v>
      </c>
      <c r="L2100" s="474">
        <v>66.64</v>
      </c>
      <c r="M2100" s="474">
        <v>67.27</v>
      </c>
      <c r="N2100" s="474">
        <v>65.91</v>
      </c>
      <c r="O2100" s="474" t="s">
        <v>4596</v>
      </c>
      <c r="P2100" s="475">
        <v>-0.0082</v>
      </c>
      <c r="Q2100" s="56"/>
    </row>
    <row r="2101" ht="15.75" customHeight="1">
      <c r="A2101" s="403" t="s">
        <v>2452</v>
      </c>
      <c r="B2101" s="404">
        <v>4739.65</v>
      </c>
      <c r="C2101" s="470">
        <v>4739.65</v>
      </c>
      <c r="D2101" s="470">
        <v>4739.65</v>
      </c>
      <c r="E2101" s="470">
        <v>4739.65</v>
      </c>
      <c r="F2101" s="471"/>
      <c r="G2101" s="472">
        <v>-0.0049</v>
      </c>
      <c r="J2101" s="473" t="s">
        <v>2452</v>
      </c>
      <c r="K2101" s="406">
        <v>66.73</v>
      </c>
      <c r="L2101" s="474">
        <v>68.18</v>
      </c>
      <c r="M2101" s="474">
        <v>68.18</v>
      </c>
      <c r="N2101" s="474">
        <v>66.27</v>
      </c>
      <c r="O2101" s="474" t="s">
        <v>4597</v>
      </c>
      <c r="P2101" s="475">
        <v>0.0042</v>
      </c>
      <c r="Q2101" s="56"/>
    </row>
    <row r="2102" ht="15.75" customHeight="1">
      <c r="A2102" s="403" t="s">
        <v>2453</v>
      </c>
      <c r="B2102" s="404">
        <v>4763.21</v>
      </c>
      <c r="C2102" s="470">
        <v>4763.21</v>
      </c>
      <c r="D2102" s="470">
        <v>4763.21</v>
      </c>
      <c r="E2102" s="470">
        <v>4763.21</v>
      </c>
      <c r="F2102" s="471"/>
      <c r="G2102" s="472">
        <v>0.0044</v>
      </c>
      <c r="J2102" s="473" t="s">
        <v>2453</v>
      </c>
      <c r="K2102" s="406">
        <v>66.45</v>
      </c>
      <c r="L2102" s="474">
        <v>68.18</v>
      </c>
      <c r="M2102" s="474">
        <v>69.27</v>
      </c>
      <c r="N2102" s="474">
        <v>66.18</v>
      </c>
      <c r="O2102" s="474" t="s">
        <v>4598</v>
      </c>
      <c r="P2102" s="475">
        <v>-0.0122</v>
      </c>
      <c r="Q2102" s="56"/>
    </row>
    <row r="2103" ht="15.75" customHeight="1">
      <c r="A2103" s="403" t="s">
        <v>2454</v>
      </c>
      <c r="B2103" s="404">
        <v>4742.22</v>
      </c>
      <c r="C2103" s="470">
        <v>4742.22</v>
      </c>
      <c r="D2103" s="470">
        <v>4742.22</v>
      </c>
      <c r="E2103" s="470">
        <v>4742.22</v>
      </c>
      <c r="F2103" s="471"/>
      <c r="G2103" s="472">
        <v>-0.0123</v>
      </c>
      <c r="J2103" s="473" t="s">
        <v>2454</v>
      </c>
      <c r="K2103" s="406">
        <v>67.27</v>
      </c>
      <c r="L2103" s="474">
        <v>66.36</v>
      </c>
      <c r="M2103" s="474">
        <v>70.55</v>
      </c>
      <c r="N2103" s="474">
        <v>66.36</v>
      </c>
      <c r="O2103" s="474" t="s">
        <v>4599</v>
      </c>
      <c r="P2103" s="475">
        <v>-0.0415</v>
      </c>
      <c r="Q2103" s="56"/>
    </row>
    <row r="2104" ht="15.75" customHeight="1">
      <c r="A2104" s="403" t="s">
        <v>2455</v>
      </c>
      <c r="B2104" s="404">
        <v>4801.14</v>
      </c>
      <c r="C2104" s="470">
        <v>4801.14</v>
      </c>
      <c r="D2104" s="470">
        <v>4801.14</v>
      </c>
      <c r="E2104" s="470">
        <v>4801.14</v>
      </c>
      <c r="F2104" s="471"/>
      <c r="G2104" s="472">
        <v>-0.0016</v>
      </c>
      <c r="J2104" s="473" t="s">
        <v>2455</v>
      </c>
      <c r="K2104" s="406">
        <v>70.18</v>
      </c>
      <c r="L2104" s="474">
        <v>70.91</v>
      </c>
      <c r="M2104" s="474">
        <v>71.73</v>
      </c>
      <c r="N2104" s="474">
        <v>70.0</v>
      </c>
      <c r="O2104" s="474" t="s">
        <v>4600</v>
      </c>
      <c r="P2104" s="475">
        <v>-0.0013</v>
      </c>
      <c r="Q2104" s="56"/>
    </row>
    <row r="2105" ht="15.75" customHeight="1">
      <c r="A2105" s="403" t="s">
        <v>2456</v>
      </c>
      <c r="B2105" s="404">
        <v>4808.64</v>
      </c>
      <c r="C2105" s="470">
        <v>4808.64</v>
      </c>
      <c r="D2105" s="470">
        <v>4808.64</v>
      </c>
      <c r="E2105" s="470">
        <v>4808.64</v>
      </c>
      <c r="F2105" s="471"/>
      <c r="G2105" s="472">
        <v>0.0013</v>
      </c>
      <c r="J2105" s="473" t="s">
        <v>2456</v>
      </c>
      <c r="K2105" s="406">
        <v>70.27</v>
      </c>
      <c r="L2105" s="474">
        <v>71.0</v>
      </c>
      <c r="M2105" s="474">
        <v>71.36</v>
      </c>
      <c r="N2105" s="474">
        <v>69.91</v>
      </c>
      <c r="O2105" s="474" t="s">
        <v>4601</v>
      </c>
      <c r="P2105" s="475">
        <v>-0.0103</v>
      </c>
      <c r="Q2105" s="56"/>
    </row>
    <row r="2106" ht="15.75" customHeight="1">
      <c r="A2106" s="403" t="s">
        <v>2457</v>
      </c>
      <c r="B2106" s="404">
        <v>4802.17</v>
      </c>
      <c r="C2106" s="470">
        <v>4802.17</v>
      </c>
      <c r="D2106" s="470">
        <v>4802.17</v>
      </c>
      <c r="E2106" s="470">
        <v>4802.17</v>
      </c>
      <c r="F2106" s="471"/>
      <c r="G2106" s="472">
        <v>0.0029</v>
      </c>
      <c r="J2106" s="473" t="s">
        <v>2457</v>
      </c>
      <c r="K2106" s="406">
        <v>71.0</v>
      </c>
      <c r="L2106" s="474">
        <v>72.36</v>
      </c>
      <c r="M2106" s="474">
        <v>72.36</v>
      </c>
      <c r="N2106" s="474">
        <v>70.0</v>
      </c>
      <c r="O2106" s="474" t="s">
        <v>4602</v>
      </c>
      <c r="P2106" s="475">
        <v>0.0104</v>
      </c>
      <c r="Q2106" s="56"/>
    </row>
    <row r="2107" ht="15.75" customHeight="1">
      <c r="A2107" s="403" t="s">
        <v>2458</v>
      </c>
      <c r="B2107" s="404">
        <v>4788.23</v>
      </c>
      <c r="C2107" s="470">
        <v>4788.23</v>
      </c>
      <c r="D2107" s="470">
        <v>4788.23</v>
      </c>
      <c r="E2107" s="470">
        <v>4788.23</v>
      </c>
      <c r="F2107" s="471"/>
      <c r="G2107" s="472">
        <v>-0.0029</v>
      </c>
      <c r="J2107" s="473" t="s">
        <v>2458</v>
      </c>
      <c r="K2107" s="406">
        <v>70.27</v>
      </c>
      <c r="L2107" s="474">
        <v>71.45</v>
      </c>
      <c r="M2107" s="474">
        <v>71.45</v>
      </c>
      <c r="N2107" s="474">
        <v>69.91</v>
      </c>
      <c r="O2107" s="474" t="s">
        <v>4603</v>
      </c>
      <c r="P2107" s="475">
        <v>-0.0052</v>
      </c>
      <c r="Q2107" s="56"/>
    </row>
    <row r="2108" ht="15.75" customHeight="1">
      <c r="A2108" s="403" t="s">
        <v>2459</v>
      </c>
      <c r="B2108" s="404">
        <v>4802.27</v>
      </c>
      <c r="C2108" s="470">
        <v>4802.27</v>
      </c>
      <c r="D2108" s="470">
        <v>4802.27</v>
      </c>
      <c r="E2108" s="470">
        <v>4802.27</v>
      </c>
      <c r="F2108" s="471"/>
      <c r="G2108" s="472">
        <v>4.0E-4</v>
      </c>
      <c r="J2108" s="473" t="s">
        <v>2459</v>
      </c>
      <c r="K2108" s="406">
        <v>70.64</v>
      </c>
      <c r="L2108" s="474">
        <v>72.73</v>
      </c>
      <c r="M2108" s="474">
        <v>72.73</v>
      </c>
      <c r="N2108" s="474">
        <v>70.45</v>
      </c>
      <c r="O2108" s="474" t="s">
        <v>4604</v>
      </c>
      <c r="P2108" s="475">
        <v>-0.0013</v>
      </c>
      <c r="Q2108" s="56"/>
    </row>
    <row r="2109" ht="15.75" customHeight="1">
      <c r="A2109" s="403" t="s">
        <v>2460</v>
      </c>
      <c r="B2109" s="404">
        <v>4800.4</v>
      </c>
      <c r="C2109" s="470">
        <v>4800.4</v>
      </c>
      <c r="D2109" s="470">
        <v>4800.4</v>
      </c>
      <c r="E2109" s="470">
        <v>4800.4</v>
      </c>
      <c r="F2109" s="471"/>
      <c r="G2109" s="472">
        <v>0.0065</v>
      </c>
      <c r="J2109" s="473" t="s">
        <v>2460</v>
      </c>
      <c r="K2109" s="406">
        <v>70.73</v>
      </c>
      <c r="L2109" s="474">
        <v>70.64</v>
      </c>
      <c r="M2109" s="474">
        <v>71.36</v>
      </c>
      <c r="N2109" s="474">
        <v>70.0</v>
      </c>
      <c r="O2109" s="474" t="s">
        <v>4605</v>
      </c>
      <c r="P2109" s="475">
        <v>0.0</v>
      </c>
      <c r="Q2109" s="56"/>
    </row>
    <row r="2110" ht="15.75" customHeight="1">
      <c r="A2110" s="403" t="s">
        <v>2461</v>
      </c>
      <c r="B2110" s="404">
        <v>4769.47</v>
      </c>
      <c r="C2110" s="470">
        <v>4769.47</v>
      </c>
      <c r="D2110" s="470">
        <v>4769.47</v>
      </c>
      <c r="E2110" s="470">
        <v>4769.47</v>
      </c>
      <c r="F2110" s="471"/>
      <c r="G2110" s="472">
        <v>-0.0128</v>
      </c>
      <c r="J2110" s="473" t="s">
        <v>2461</v>
      </c>
      <c r="K2110" s="406">
        <v>70.73</v>
      </c>
      <c r="L2110" s="474">
        <v>72.91</v>
      </c>
      <c r="M2110" s="474">
        <v>74.0</v>
      </c>
      <c r="N2110" s="474">
        <v>70.18</v>
      </c>
      <c r="O2110" s="474" t="s">
        <v>4606</v>
      </c>
      <c r="P2110" s="475">
        <v>-0.0407</v>
      </c>
      <c r="Q2110" s="56"/>
    </row>
    <row r="2111" ht="15.75" customHeight="1">
      <c r="A2111" s="403" t="s">
        <v>2462</v>
      </c>
      <c r="B2111" s="404">
        <v>4831.17</v>
      </c>
      <c r="C2111" s="470">
        <v>4831.17</v>
      </c>
      <c r="D2111" s="470">
        <v>4831.17</v>
      </c>
      <c r="E2111" s="470">
        <v>4831.17</v>
      </c>
      <c r="F2111" s="471"/>
      <c r="G2111" s="472">
        <v>-0.0022</v>
      </c>
      <c r="J2111" s="473" t="s">
        <v>2462</v>
      </c>
      <c r="K2111" s="406">
        <v>73.73</v>
      </c>
      <c r="L2111" s="474">
        <v>75.09</v>
      </c>
      <c r="M2111" s="474">
        <v>75.09</v>
      </c>
      <c r="N2111" s="474">
        <v>73.64</v>
      </c>
      <c r="O2111" s="474" t="s">
        <v>4607</v>
      </c>
      <c r="P2111" s="475">
        <v>-0.0024</v>
      </c>
      <c r="Q2111" s="56"/>
    </row>
    <row r="2112" ht="15.75" customHeight="1">
      <c r="A2112" s="403" t="s">
        <v>2463</v>
      </c>
      <c r="B2112" s="404">
        <v>4841.72</v>
      </c>
      <c r="C2112" s="470">
        <v>4841.72</v>
      </c>
      <c r="D2112" s="470">
        <v>4841.72</v>
      </c>
      <c r="E2112" s="470">
        <v>4841.72</v>
      </c>
      <c r="F2112" s="471"/>
      <c r="G2112" s="472">
        <v>0.0065</v>
      </c>
      <c r="J2112" s="473" t="s">
        <v>2463</v>
      </c>
      <c r="K2112" s="406">
        <v>73.91</v>
      </c>
      <c r="L2112" s="474">
        <v>73.73</v>
      </c>
      <c r="M2112" s="474">
        <v>74.55</v>
      </c>
      <c r="N2112" s="474">
        <v>73.45</v>
      </c>
      <c r="O2112" s="474" t="s">
        <v>4608</v>
      </c>
      <c r="P2112" s="475">
        <v>0.0024</v>
      </c>
      <c r="Q2112" s="56"/>
    </row>
    <row r="2113" ht="15.75" customHeight="1">
      <c r="A2113" s="403" t="s">
        <v>2464</v>
      </c>
      <c r="B2113" s="404">
        <v>4810.53</v>
      </c>
      <c r="C2113" s="470">
        <v>4810.53</v>
      </c>
      <c r="D2113" s="470">
        <v>4810.53</v>
      </c>
      <c r="E2113" s="470">
        <v>4810.53</v>
      </c>
      <c r="F2113" s="471"/>
      <c r="G2113" s="472">
        <v>0.005</v>
      </c>
      <c r="J2113" s="473" t="s">
        <v>2464</v>
      </c>
      <c r="K2113" s="406">
        <v>73.73</v>
      </c>
      <c r="L2113" s="474">
        <v>75.45</v>
      </c>
      <c r="M2113" s="474">
        <v>75.45</v>
      </c>
      <c r="N2113" s="474">
        <v>73.18</v>
      </c>
      <c r="O2113" s="474" t="s">
        <v>4609</v>
      </c>
      <c r="P2113" s="475">
        <v>-0.011</v>
      </c>
      <c r="Q2113" s="56"/>
    </row>
    <row r="2114" ht="15.75" customHeight="1">
      <c r="A2114" s="403" t="s">
        <v>2465</v>
      </c>
      <c r="B2114" s="404">
        <v>4786.69</v>
      </c>
      <c r="C2114" s="470">
        <v>4786.69</v>
      </c>
      <c r="D2114" s="470">
        <v>4786.69</v>
      </c>
      <c r="E2114" s="470">
        <v>4786.69</v>
      </c>
      <c r="F2114" s="471"/>
      <c r="G2114" s="472">
        <v>0.0157</v>
      </c>
      <c r="J2114" s="473" t="s">
        <v>2465</v>
      </c>
      <c r="K2114" s="406">
        <v>74.55</v>
      </c>
      <c r="L2114" s="474">
        <v>72.73</v>
      </c>
      <c r="M2114" s="474">
        <v>75.45</v>
      </c>
      <c r="N2114" s="474">
        <v>72.73</v>
      </c>
      <c r="O2114" s="474" t="s">
        <v>4610</v>
      </c>
      <c r="P2114" s="475">
        <v>0.0276</v>
      </c>
      <c r="Q2114" s="56"/>
    </row>
    <row r="2115" ht="15.75" customHeight="1">
      <c r="A2115" s="403" t="s">
        <v>2466</v>
      </c>
      <c r="B2115" s="404">
        <v>4712.56</v>
      </c>
      <c r="C2115" s="470">
        <v>4712.56</v>
      </c>
      <c r="D2115" s="470">
        <v>4712.56</v>
      </c>
      <c r="E2115" s="470">
        <v>4712.56</v>
      </c>
      <c r="F2115" s="471"/>
      <c r="G2115" s="472">
        <v>0.0023</v>
      </c>
      <c r="J2115" s="473" t="s">
        <v>2466</v>
      </c>
      <c r="K2115" s="406">
        <v>72.55</v>
      </c>
      <c r="L2115" s="474">
        <v>72.18</v>
      </c>
      <c r="M2115" s="474">
        <v>73.64</v>
      </c>
      <c r="N2115" s="474">
        <v>70.91</v>
      </c>
      <c r="O2115" s="474" t="s">
        <v>4611</v>
      </c>
      <c r="P2115" s="475">
        <v>0.0167</v>
      </c>
      <c r="Q2115" s="56"/>
    </row>
    <row r="2116" ht="15.75" customHeight="1">
      <c r="A2116" s="403" t="s">
        <v>2467</v>
      </c>
      <c r="B2116" s="404">
        <v>4701.6</v>
      </c>
      <c r="C2116" s="470">
        <v>4701.6</v>
      </c>
      <c r="D2116" s="470">
        <v>4701.6</v>
      </c>
      <c r="E2116" s="470">
        <v>4701.6</v>
      </c>
      <c r="F2116" s="471"/>
      <c r="G2116" s="472">
        <v>0.0035</v>
      </c>
      <c r="J2116" s="473" t="s">
        <v>2467</v>
      </c>
      <c r="K2116" s="406">
        <v>71.36</v>
      </c>
      <c r="L2116" s="474">
        <v>69.45</v>
      </c>
      <c r="M2116" s="474">
        <v>71.64</v>
      </c>
      <c r="N2116" s="474">
        <v>69.36</v>
      </c>
      <c r="O2116" s="474" t="s">
        <v>4612</v>
      </c>
      <c r="P2116" s="475">
        <v>0.026</v>
      </c>
      <c r="Q2116" s="56"/>
    </row>
    <row r="2117" ht="15.75" customHeight="1">
      <c r="A2117" s="403" t="s">
        <v>2468</v>
      </c>
      <c r="B2117" s="404">
        <v>4685.03</v>
      </c>
      <c r="C2117" s="470">
        <v>4685.03</v>
      </c>
      <c r="D2117" s="470">
        <v>4685.03</v>
      </c>
      <c r="E2117" s="470">
        <v>4685.03</v>
      </c>
      <c r="F2117" s="471"/>
      <c r="G2117" s="472">
        <v>0.0036</v>
      </c>
      <c r="J2117" s="473" t="s">
        <v>2468</v>
      </c>
      <c r="K2117" s="406">
        <v>69.55</v>
      </c>
      <c r="L2117" s="474">
        <v>69.82</v>
      </c>
      <c r="M2117" s="474">
        <v>70.0</v>
      </c>
      <c r="N2117" s="474">
        <v>69.0</v>
      </c>
      <c r="O2117" s="474" t="s">
        <v>4613</v>
      </c>
      <c r="P2117" s="475">
        <v>0.0</v>
      </c>
      <c r="Q2117" s="56"/>
    </row>
    <row r="2118" ht="15.75" customHeight="1">
      <c r="A2118" s="403" t="s">
        <v>2469</v>
      </c>
      <c r="B2118" s="404">
        <v>4668.05</v>
      </c>
      <c r="C2118" s="470">
        <v>4668.05</v>
      </c>
      <c r="D2118" s="470">
        <v>4668.05</v>
      </c>
      <c r="E2118" s="470">
        <v>4668.05</v>
      </c>
      <c r="F2118" s="471"/>
      <c r="G2118" s="472">
        <v>0.0025</v>
      </c>
      <c r="J2118" s="473" t="s">
        <v>2469</v>
      </c>
      <c r="K2118" s="406">
        <v>69.55</v>
      </c>
      <c r="L2118" s="474">
        <v>69.09</v>
      </c>
      <c r="M2118" s="474">
        <v>69.91</v>
      </c>
      <c r="N2118" s="474">
        <v>68.18</v>
      </c>
      <c r="O2118" s="474" t="s">
        <v>4614</v>
      </c>
      <c r="P2118" s="475">
        <v>0.008</v>
      </c>
      <c r="Q2118" s="56"/>
    </row>
    <row r="2119" ht="15.75" customHeight="1">
      <c r="A2119" s="403" t="s">
        <v>2470</v>
      </c>
      <c r="B2119" s="404">
        <v>4656.47</v>
      </c>
      <c r="C2119" s="470">
        <v>4656.47</v>
      </c>
      <c r="D2119" s="470">
        <v>4656.47</v>
      </c>
      <c r="E2119" s="470">
        <v>4656.47</v>
      </c>
      <c r="F2119" s="471"/>
      <c r="G2119" s="472">
        <v>0.0082</v>
      </c>
      <c r="J2119" s="473" t="s">
        <v>2470</v>
      </c>
      <c r="K2119" s="406">
        <v>69.0</v>
      </c>
      <c r="L2119" s="474">
        <v>67.27</v>
      </c>
      <c r="M2119" s="474">
        <v>70.0</v>
      </c>
      <c r="N2119" s="474">
        <v>67.27</v>
      </c>
      <c r="O2119" s="474" t="s">
        <v>4615</v>
      </c>
      <c r="P2119" s="475">
        <v>0.0188</v>
      </c>
      <c r="Q2119" s="56"/>
    </row>
    <row r="2120" ht="15.75" customHeight="1">
      <c r="A2120" s="403" t="s">
        <v>2471</v>
      </c>
      <c r="B2120" s="404">
        <v>4618.43</v>
      </c>
      <c r="C2120" s="470">
        <v>4618.43</v>
      </c>
      <c r="D2120" s="470">
        <v>4618.43</v>
      </c>
      <c r="E2120" s="470">
        <v>4618.43</v>
      </c>
      <c r="F2120" s="471"/>
      <c r="G2120" s="472">
        <v>-0.0078</v>
      </c>
      <c r="J2120" s="473" t="s">
        <v>2471</v>
      </c>
      <c r="K2120" s="406">
        <v>67.73</v>
      </c>
      <c r="L2120" s="474">
        <v>67.91</v>
      </c>
      <c r="M2120" s="474">
        <v>69.91</v>
      </c>
      <c r="N2120" s="474">
        <v>66.36</v>
      </c>
      <c r="O2120" s="474" t="s">
        <v>4616</v>
      </c>
      <c r="P2120" s="475">
        <v>-0.0299</v>
      </c>
      <c r="Q2120" s="56"/>
    </row>
    <row r="2121" ht="15.75" customHeight="1">
      <c r="A2121" s="403" t="s">
        <v>2472</v>
      </c>
      <c r="B2121" s="404">
        <v>4654.95</v>
      </c>
      <c r="C2121" s="470">
        <v>4654.95</v>
      </c>
      <c r="D2121" s="470">
        <v>4654.95</v>
      </c>
      <c r="E2121" s="470">
        <v>4654.95</v>
      </c>
      <c r="F2121" s="471"/>
      <c r="G2121" s="472">
        <v>-0.0146</v>
      </c>
      <c r="J2121" s="473" t="s">
        <v>2472</v>
      </c>
      <c r="K2121" s="406">
        <v>69.82</v>
      </c>
      <c r="L2121" s="474">
        <v>68.91</v>
      </c>
      <c r="M2121" s="474">
        <v>70.55</v>
      </c>
      <c r="N2121" s="474">
        <v>68.27</v>
      </c>
      <c r="O2121" s="474" t="s">
        <v>4617</v>
      </c>
      <c r="P2121" s="475">
        <v>-0.0242</v>
      </c>
      <c r="Q2121" s="56"/>
    </row>
    <row r="2122" ht="15.75" customHeight="1">
      <c r="A2122" s="403" t="s">
        <v>2473</v>
      </c>
      <c r="B2122" s="404">
        <v>4724.04</v>
      </c>
      <c r="C2122" s="470">
        <v>4724.04</v>
      </c>
      <c r="D2122" s="470">
        <v>4724.04</v>
      </c>
      <c r="E2122" s="470">
        <v>4724.04</v>
      </c>
      <c r="F2122" s="471"/>
      <c r="G2122" s="472">
        <v>-0.005</v>
      </c>
      <c r="J2122" s="473" t="s">
        <v>2473</v>
      </c>
      <c r="K2122" s="406">
        <v>71.55</v>
      </c>
      <c r="L2122" s="474">
        <v>72.73</v>
      </c>
      <c r="M2122" s="474">
        <v>74.09</v>
      </c>
      <c r="N2122" s="474">
        <v>70.55</v>
      </c>
      <c r="O2122" s="474" t="s">
        <v>4618</v>
      </c>
      <c r="P2122" s="475">
        <v>-0.0247</v>
      </c>
      <c r="Q2122" s="56"/>
    </row>
    <row r="2123" ht="15.75" customHeight="1">
      <c r="A2123" s="403" t="s">
        <v>2474</v>
      </c>
      <c r="B2123" s="404">
        <v>4747.63</v>
      </c>
      <c r="C2123" s="470">
        <v>4747.63</v>
      </c>
      <c r="D2123" s="470">
        <v>4747.63</v>
      </c>
      <c r="E2123" s="470">
        <v>4747.63</v>
      </c>
      <c r="F2123" s="471"/>
      <c r="G2123" s="472">
        <v>-0.002</v>
      </c>
      <c r="J2123" s="473" t="s">
        <v>2474</v>
      </c>
      <c r="K2123" s="406">
        <v>73.36</v>
      </c>
      <c r="L2123" s="474">
        <v>73.64</v>
      </c>
      <c r="M2123" s="474">
        <v>74.73</v>
      </c>
      <c r="N2123" s="474">
        <v>73.0</v>
      </c>
      <c r="O2123" s="474" t="s">
        <v>4619</v>
      </c>
      <c r="P2123" s="475">
        <v>-0.016</v>
      </c>
      <c r="Q2123" s="56"/>
    </row>
    <row r="2124" ht="15.75" customHeight="1">
      <c r="A2124" s="403" t="s">
        <v>2475</v>
      </c>
      <c r="B2124" s="404">
        <v>4757.1</v>
      </c>
      <c r="C2124" s="470">
        <v>4757.1</v>
      </c>
      <c r="D2124" s="470">
        <v>4757.1</v>
      </c>
      <c r="E2124" s="470">
        <v>4757.1</v>
      </c>
      <c r="F2124" s="471"/>
      <c r="G2124" s="472">
        <v>0.0104</v>
      </c>
      <c r="J2124" s="473" t="s">
        <v>2475</v>
      </c>
      <c r="K2124" s="406">
        <v>74.55</v>
      </c>
      <c r="L2124" s="474">
        <v>74.18</v>
      </c>
      <c r="M2124" s="474">
        <v>75.0</v>
      </c>
      <c r="N2124" s="474">
        <v>72.82</v>
      </c>
      <c r="O2124" s="474" t="s">
        <v>4620</v>
      </c>
      <c r="P2124" s="475">
        <v>0.0111</v>
      </c>
      <c r="Q2124" s="56"/>
    </row>
    <row r="2125" ht="15.75" customHeight="1">
      <c r="A2125" s="403" t="s">
        <v>2476</v>
      </c>
      <c r="B2125" s="404">
        <v>4708.33</v>
      </c>
      <c r="C2125" s="470">
        <v>4708.33</v>
      </c>
      <c r="D2125" s="470">
        <v>4708.33</v>
      </c>
      <c r="E2125" s="470">
        <v>4708.33</v>
      </c>
      <c r="F2125" s="471"/>
      <c r="G2125" s="472">
        <v>-0.0018</v>
      </c>
      <c r="J2125" s="473" t="s">
        <v>2476</v>
      </c>
      <c r="K2125" s="406">
        <v>73.73</v>
      </c>
      <c r="L2125" s="474">
        <v>74.91</v>
      </c>
      <c r="M2125" s="474">
        <v>75.45</v>
      </c>
      <c r="N2125" s="474">
        <v>72.73</v>
      </c>
      <c r="O2125" s="474" t="s">
        <v>4621</v>
      </c>
      <c r="P2125" s="475">
        <v>-0.0061</v>
      </c>
      <c r="Q2125" s="56"/>
    </row>
    <row r="2126" ht="15.75" customHeight="1">
      <c r="A2126" s="403" t="s">
        <v>2477</v>
      </c>
      <c r="B2126" s="404">
        <v>4716.76</v>
      </c>
      <c r="C2126" s="470">
        <v>4716.76</v>
      </c>
      <c r="D2126" s="470">
        <v>4716.76</v>
      </c>
      <c r="E2126" s="470">
        <v>4716.76</v>
      </c>
      <c r="F2126" s="471"/>
      <c r="G2126" s="472">
        <v>-0.0169</v>
      </c>
      <c r="J2126" s="473" t="s">
        <v>2477</v>
      </c>
      <c r="K2126" s="406">
        <v>74.18</v>
      </c>
      <c r="L2126" s="474">
        <v>75.45</v>
      </c>
      <c r="M2126" s="474">
        <v>75.45</v>
      </c>
      <c r="N2126" s="474">
        <v>73.45</v>
      </c>
      <c r="O2126" s="474" t="s">
        <v>4622</v>
      </c>
      <c r="P2126" s="475">
        <v>-0.0239</v>
      </c>
      <c r="Q2126" s="56"/>
    </row>
    <row r="2127" ht="15.75" customHeight="1">
      <c r="A2127" s="403" t="s">
        <v>2478</v>
      </c>
      <c r="B2127" s="404">
        <v>4797.95</v>
      </c>
      <c r="C2127" s="470">
        <v>4797.95</v>
      </c>
      <c r="D2127" s="470">
        <v>4797.95</v>
      </c>
      <c r="E2127" s="470">
        <v>4797.95</v>
      </c>
      <c r="F2127" s="471"/>
      <c r="G2127" s="472">
        <v>0.0031</v>
      </c>
      <c r="J2127" s="473" t="s">
        <v>2478</v>
      </c>
      <c r="K2127" s="406">
        <v>76.0</v>
      </c>
      <c r="L2127" s="474">
        <v>76.55</v>
      </c>
      <c r="M2127" s="474">
        <v>78.27</v>
      </c>
      <c r="N2127" s="474">
        <v>75.45</v>
      </c>
      <c r="O2127" s="474" t="s">
        <v>4623</v>
      </c>
      <c r="P2127" s="475">
        <v>-0.0095</v>
      </c>
      <c r="Q2127" s="56"/>
    </row>
    <row r="2128" ht="15.75" customHeight="1">
      <c r="A2128" s="403" t="s">
        <v>2479</v>
      </c>
      <c r="B2128" s="404">
        <v>4783.21</v>
      </c>
      <c r="C2128" s="470">
        <v>4783.21</v>
      </c>
      <c r="D2128" s="470">
        <v>4783.21</v>
      </c>
      <c r="E2128" s="470">
        <v>4783.21</v>
      </c>
      <c r="F2128" s="471"/>
      <c r="G2128" s="472">
        <v>-0.0152</v>
      </c>
      <c r="J2128" s="473" t="s">
        <v>2479</v>
      </c>
      <c r="K2128" s="406">
        <v>76.73</v>
      </c>
      <c r="L2128" s="474">
        <v>78.55</v>
      </c>
      <c r="M2128" s="474">
        <v>78.55</v>
      </c>
      <c r="N2128" s="474">
        <v>76.45</v>
      </c>
      <c r="O2128" s="474" t="s">
        <v>4624</v>
      </c>
      <c r="P2128" s="475">
        <v>-0.0342</v>
      </c>
      <c r="Q2128" s="56"/>
    </row>
    <row r="2129" ht="15.75" customHeight="1">
      <c r="A2129" s="403" t="s">
        <v>2480</v>
      </c>
      <c r="B2129" s="404">
        <v>4856.94</v>
      </c>
      <c r="C2129" s="470">
        <v>4856.94</v>
      </c>
      <c r="D2129" s="470">
        <v>4856.94</v>
      </c>
      <c r="E2129" s="470">
        <v>4856.94</v>
      </c>
      <c r="F2129" s="471"/>
      <c r="G2129" s="472">
        <v>-0.0021</v>
      </c>
      <c r="J2129" s="473" t="s">
        <v>2480</v>
      </c>
      <c r="K2129" s="406">
        <v>79.45</v>
      </c>
      <c r="L2129" s="474">
        <v>79.82</v>
      </c>
      <c r="M2129" s="474">
        <v>80.0</v>
      </c>
      <c r="N2129" s="474">
        <v>78.45</v>
      </c>
      <c r="O2129" s="474" t="s">
        <v>4625</v>
      </c>
      <c r="P2129" s="475">
        <v>0.0151</v>
      </c>
      <c r="Q2129" s="56"/>
    </row>
    <row r="2130" ht="15.75" customHeight="1">
      <c r="A2130" s="403" t="s">
        <v>2481</v>
      </c>
      <c r="B2130" s="404">
        <v>4867.08</v>
      </c>
      <c r="C2130" s="470">
        <v>4867.08</v>
      </c>
      <c r="D2130" s="470">
        <v>4867.08</v>
      </c>
      <c r="E2130" s="470">
        <v>4867.08</v>
      </c>
      <c r="F2130" s="471"/>
      <c r="G2130" s="472">
        <v>-0.0102</v>
      </c>
      <c r="J2130" s="473" t="s">
        <v>2481</v>
      </c>
      <c r="K2130" s="406">
        <v>78.27</v>
      </c>
      <c r="L2130" s="474">
        <v>79.36</v>
      </c>
      <c r="M2130" s="474">
        <v>79.45</v>
      </c>
      <c r="N2130" s="474">
        <v>77.73</v>
      </c>
      <c r="O2130" s="474" t="s">
        <v>4626</v>
      </c>
      <c r="P2130" s="475">
        <v>-0.0216</v>
      </c>
      <c r="Q2130" s="56"/>
    </row>
    <row r="2131" ht="15.75" customHeight="1">
      <c r="A2131" s="403" t="s">
        <v>2482</v>
      </c>
      <c r="B2131" s="404">
        <v>4917.37</v>
      </c>
      <c r="C2131" s="470">
        <v>4917.37</v>
      </c>
      <c r="D2131" s="470">
        <v>4917.37</v>
      </c>
      <c r="E2131" s="470">
        <v>4917.37</v>
      </c>
      <c r="F2131" s="471"/>
      <c r="G2131" s="472">
        <v>-0.0078</v>
      </c>
      <c r="J2131" s="473" t="s">
        <v>2482</v>
      </c>
      <c r="K2131" s="406">
        <v>80.0</v>
      </c>
      <c r="L2131" s="474">
        <v>80.18</v>
      </c>
      <c r="M2131" s="474">
        <v>80.82</v>
      </c>
      <c r="N2131" s="474">
        <v>79.55</v>
      </c>
      <c r="O2131" s="474" t="s">
        <v>4627</v>
      </c>
      <c r="P2131" s="475">
        <v>-0.0123</v>
      </c>
      <c r="Q2131" s="56"/>
    </row>
    <row r="2132" ht="15.75" customHeight="1">
      <c r="A2132" s="403" t="s">
        <v>2483</v>
      </c>
      <c r="B2132" s="404">
        <v>4956.09</v>
      </c>
      <c r="C2132" s="470">
        <v>4956.09</v>
      </c>
      <c r="D2132" s="470">
        <v>4956.09</v>
      </c>
      <c r="E2132" s="470">
        <v>4956.09</v>
      </c>
      <c r="F2132" s="471"/>
      <c r="G2132" s="472">
        <v>9.0E-4</v>
      </c>
      <c r="J2132" s="473" t="s">
        <v>2483</v>
      </c>
      <c r="K2132" s="406">
        <v>81.0</v>
      </c>
      <c r="L2132" s="474">
        <v>80.91</v>
      </c>
      <c r="M2132" s="474">
        <v>81.82</v>
      </c>
      <c r="N2132" s="474">
        <v>80.0</v>
      </c>
      <c r="O2132" s="474" t="s">
        <v>4628</v>
      </c>
      <c r="P2132" s="475">
        <v>0.0011</v>
      </c>
      <c r="Q2132" s="56"/>
    </row>
    <row r="2133" ht="15.75" customHeight="1">
      <c r="A2133" s="403" t="s">
        <v>2484</v>
      </c>
      <c r="B2133" s="404">
        <v>4951.68</v>
      </c>
      <c r="C2133" s="470">
        <v>4951.68</v>
      </c>
      <c r="D2133" s="470">
        <v>4951.68</v>
      </c>
      <c r="E2133" s="470">
        <v>4951.68</v>
      </c>
      <c r="F2133" s="471"/>
      <c r="G2133" s="472">
        <v>-0.0036</v>
      </c>
      <c r="J2133" s="473" t="s">
        <v>2484</v>
      </c>
      <c r="K2133" s="406">
        <v>80.91</v>
      </c>
      <c r="L2133" s="474">
        <v>82.36</v>
      </c>
      <c r="M2133" s="474">
        <v>82.36</v>
      </c>
      <c r="N2133" s="474">
        <v>80.45</v>
      </c>
      <c r="O2133" s="474" t="s">
        <v>4629</v>
      </c>
      <c r="P2133" s="475">
        <v>-0.0089</v>
      </c>
      <c r="Q2133" s="56"/>
    </row>
    <row r="2134" ht="15.75" customHeight="1">
      <c r="A2134" s="403" t="s">
        <v>2485</v>
      </c>
      <c r="B2134" s="404">
        <v>4969.73</v>
      </c>
      <c r="C2134" s="470">
        <v>4969.73</v>
      </c>
      <c r="D2134" s="470">
        <v>4969.73</v>
      </c>
      <c r="E2134" s="470">
        <v>4969.73</v>
      </c>
      <c r="F2134" s="471"/>
      <c r="G2134" s="472">
        <v>0.0026</v>
      </c>
      <c r="J2134" s="473" t="s">
        <v>2485</v>
      </c>
      <c r="K2134" s="406">
        <v>81.64</v>
      </c>
      <c r="L2134" s="474">
        <v>81.82</v>
      </c>
      <c r="M2134" s="474">
        <v>82.45</v>
      </c>
      <c r="N2134" s="474">
        <v>81.18</v>
      </c>
      <c r="O2134" s="474" t="s">
        <v>4630</v>
      </c>
      <c r="P2134" s="475">
        <v>0.0113</v>
      </c>
      <c r="Q2134" s="56"/>
    </row>
    <row r="2135" ht="15.75" customHeight="1">
      <c r="A2135" s="403" t="s">
        <v>2486</v>
      </c>
      <c r="B2135" s="404">
        <v>4956.92</v>
      </c>
      <c r="C2135" s="470">
        <v>4956.92</v>
      </c>
      <c r="D2135" s="470">
        <v>4956.92</v>
      </c>
      <c r="E2135" s="470">
        <v>4956.92</v>
      </c>
      <c r="F2135" s="471"/>
      <c r="G2135" s="472">
        <v>0.0026</v>
      </c>
      <c r="J2135" s="473" t="s">
        <v>2486</v>
      </c>
      <c r="K2135" s="406">
        <v>80.73</v>
      </c>
      <c r="L2135" s="474">
        <v>81.82</v>
      </c>
      <c r="M2135" s="474">
        <v>82.0</v>
      </c>
      <c r="N2135" s="474">
        <v>80.0</v>
      </c>
      <c r="O2135" s="474" t="s">
        <v>4631</v>
      </c>
      <c r="P2135" s="475">
        <v>0.0046</v>
      </c>
      <c r="Q2135" s="56"/>
    </row>
    <row r="2136" ht="15.75" customHeight="1">
      <c r="A2136" s="403" t="s">
        <v>2487</v>
      </c>
      <c r="B2136" s="404">
        <v>4943.99</v>
      </c>
      <c r="C2136" s="470">
        <v>4943.99</v>
      </c>
      <c r="D2136" s="470">
        <v>4943.99</v>
      </c>
      <c r="E2136" s="470">
        <v>4943.99</v>
      </c>
      <c r="F2136" s="471"/>
      <c r="G2136" s="472">
        <v>-0.005</v>
      </c>
      <c r="J2136" s="473" t="s">
        <v>2487</v>
      </c>
      <c r="K2136" s="406">
        <v>80.36</v>
      </c>
      <c r="L2136" s="474">
        <v>82.27</v>
      </c>
      <c r="M2136" s="474">
        <v>82.91</v>
      </c>
      <c r="N2136" s="474">
        <v>80.0</v>
      </c>
      <c r="O2136" s="474" t="s">
        <v>4632</v>
      </c>
      <c r="P2136" s="475">
        <v>-0.0318</v>
      </c>
      <c r="Q2136" s="56"/>
    </row>
    <row r="2137" ht="15.75" customHeight="1">
      <c r="A2137" s="403" t="s">
        <v>2488</v>
      </c>
      <c r="B2137" s="404">
        <v>4968.71</v>
      </c>
      <c r="C2137" s="470">
        <v>4968.71</v>
      </c>
      <c r="D2137" s="470">
        <v>4968.71</v>
      </c>
      <c r="E2137" s="470">
        <v>4968.71</v>
      </c>
      <c r="F2137" s="471"/>
      <c r="G2137" s="472">
        <v>0.001</v>
      </c>
      <c r="J2137" s="473" t="s">
        <v>2488</v>
      </c>
      <c r="K2137" s="406">
        <v>83.0</v>
      </c>
      <c r="L2137" s="474">
        <v>85.82</v>
      </c>
      <c r="M2137" s="474">
        <v>85.82</v>
      </c>
      <c r="N2137" s="474">
        <v>82.73</v>
      </c>
      <c r="O2137" s="474" t="s">
        <v>4633</v>
      </c>
      <c r="P2137" s="475">
        <v>-0.0215</v>
      </c>
      <c r="Q2137" s="56"/>
    </row>
    <row r="2138" ht="15.75" customHeight="1">
      <c r="A2138" s="403" t="s">
        <v>2489</v>
      </c>
      <c r="B2138" s="404">
        <v>4963.66</v>
      </c>
      <c r="C2138" s="470">
        <v>4963.66</v>
      </c>
      <c r="D2138" s="470">
        <v>4963.66</v>
      </c>
      <c r="E2138" s="470">
        <v>4963.66</v>
      </c>
      <c r="F2138" s="471"/>
      <c r="G2138" s="472">
        <v>-0.0012</v>
      </c>
      <c r="J2138" s="473" t="s">
        <v>2489</v>
      </c>
      <c r="K2138" s="406">
        <v>84.82</v>
      </c>
      <c r="L2138" s="474">
        <v>82.91</v>
      </c>
      <c r="M2138" s="474">
        <v>86.36</v>
      </c>
      <c r="N2138" s="474">
        <v>82.91</v>
      </c>
      <c r="O2138" s="474" t="s">
        <v>4634</v>
      </c>
      <c r="P2138" s="475">
        <v>0.023</v>
      </c>
      <c r="Q2138" s="56"/>
    </row>
    <row r="2139" ht="15.75" customHeight="1">
      <c r="A2139" s="403" t="s">
        <v>2490</v>
      </c>
      <c r="B2139" s="404">
        <v>4969.67</v>
      </c>
      <c r="C2139" s="470">
        <v>4969.67</v>
      </c>
      <c r="D2139" s="470">
        <v>4969.67</v>
      </c>
      <c r="E2139" s="470">
        <v>4969.67</v>
      </c>
      <c r="F2139" s="471"/>
      <c r="G2139" s="472">
        <v>0.0088</v>
      </c>
      <c r="J2139" s="473" t="s">
        <v>2490</v>
      </c>
      <c r="K2139" s="406">
        <v>82.91</v>
      </c>
      <c r="L2139" s="474">
        <v>81.64</v>
      </c>
      <c r="M2139" s="474">
        <v>83.64</v>
      </c>
      <c r="N2139" s="474">
        <v>81.09</v>
      </c>
      <c r="O2139" s="474" t="s">
        <v>4635</v>
      </c>
      <c r="P2139" s="475">
        <v>0.0306</v>
      </c>
      <c r="Q2139" s="56"/>
    </row>
    <row r="2140" ht="15.75" customHeight="1">
      <c r="A2140" s="403" t="s">
        <v>2491</v>
      </c>
      <c r="B2140" s="404">
        <v>4926.4</v>
      </c>
      <c r="C2140" s="470">
        <v>4926.4</v>
      </c>
      <c r="D2140" s="470">
        <v>4926.4</v>
      </c>
      <c r="E2140" s="470">
        <v>4926.4</v>
      </c>
      <c r="F2140" s="471"/>
      <c r="G2140" s="472">
        <v>-0.0031</v>
      </c>
      <c r="J2140" s="473" t="s">
        <v>2491</v>
      </c>
      <c r="K2140" s="406">
        <v>80.45</v>
      </c>
      <c r="L2140" s="474">
        <v>80.27</v>
      </c>
      <c r="M2140" s="474">
        <v>81.36</v>
      </c>
      <c r="N2140" s="474">
        <v>80.27</v>
      </c>
      <c r="O2140" s="474" t="s">
        <v>4636</v>
      </c>
      <c r="P2140" s="475">
        <v>-0.0123</v>
      </c>
      <c r="Q2140" s="56"/>
    </row>
    <row r="2141" ht="15.75" customHeight="1">
      <c r="A2141" s="403" t="s">
        <v>2492</v>
      </c>
      <c r="B2141" s="404">
        <v>4941.51</v>
      </c>
      <c r="C2141" s="470">
        <v>4941.51</v>
      </c>
      <c r="D2141" s="470">
        <v>4941.51</v>
      </c>
      <c r="E2141" s="470">
        <v>4941.51</v>
      </c>
      <c r="F2141" s="471"/>
      <c r="G2141" s="472">
        <v>0.0157</v>
      </c>
      <c r="J2141" s="473" t="s">
        <v>2492</v>
      </c>
      <c r="K2141" s="406">
        <v>81.45</v>
      </c>
      <c r="L2141" s="474">
        <v>83.45</v>
      </c>
      <c r="M2141" s="474">
        <v>83.45</v>
      </c>
      <c r="N2141" s="474">
        <v>80.27</v>
      </c>
      <c r="O2141" s="474" t="s">
        <v>4637</v>
      </c>
      <c r="P2141" s="475">
        <v>0.0216</v>
      </c>
      <c r="Q2141" s="56"/>
    </row>
    <row r="2142" ht="15.75" customHeight="1">
      <c r="A2142" s="403" t="s">
        <v>2493</v>
      </c>
      <c r="B2142" s="404">
        <v>4864.96</v>
      </c>
      <c r="C2142" s="470">
        <v>4864.96</v>
      </c>
      <c r="D2142" s="470">
        <v>4864.96</v>
      </c>
      <c r="E2142" s="470">
        <v>4864.96</v>
      </c>
      <c r="F2142" s="471"/>
      <c r="G2142" s="472">
        <v>0.0106</v>
      </c>
      <c r="J2142" s="473" t="s">
        <v>2493</v>
      </c>
      <c r="K2142" s="406">
        <v>79.73</v>
      </c>
      <c r="L2142" s="474">
        <v>79.64</v>
      </c>
      <c r="M2142" s="474">
        <v>80.45</v>
      </c>
      <c r="N2142" s="474">
        <v>79.45</v>
      </c>
      <c r="O2142" s="474" t="s">
        <v>4638</v>
      </c>
      <c r="P2142" s="475">
        <v>-0.0011</v>
      </c>
      <c r="Q2142" s="56"/>
    </row>
    <row r="2143" ht="15.75" customHeight="1">
      <c r="A2143" s="403" t="s">
        <v>2494</v>
      </c>
      <c r="B2143" s="404">
        <v>4814.16</v>
      </c>
      <c r="C2143" s="470">
        <v>4814.16</v>
      </c>
      <c r="D2143" s="470">
        <v>4814.16</v>
      </c>
      <c r="E2143" s="470">
        <v>4814.16</v>
      </c>
      <c r="F2143" s="471"/>
      <c r="G2143" s="472">
        <v>0.0027</v>
      </c>
      <c r="J2143" s="473" t="s">
        <v>2494</v>
      </c>
      <c r="K2143" s="406">
        <v>79.82</v>
      </c>
      <c r="L2143" s="474">
        <v>81.09</v>
      </c>
      <c r="M2143" s="474">
        <v>81.09</v>
      </c>
      <c r="N2143" s="474">
        <v>79.45</v>
      </c>
      <c r="O2143" s="474" t="s">
        <v>4639</v>
      </c>
      <c r="P2143" s="475">
        <v>0.0023</v>
      </c>
      <c r="Q2143" s="56"/>
    </row>
    <row r="2144" ht="15.75" customHeight="1">
      <c r="A2144" s="403" t="s">
        <v>2495</v>
      </c>
      <c r="B2144" s="404">
        <v>4801.34</v>
      </c>
      <c r="C2144" s="470">
        <v>4801.34</v>
      </c>
      <c r="D2144" s="470">
        <v>4801.34</v>
      </c>
      <c r="E2144" s="470">
        <v>4801.34</v>
      </c>
      <c r="F2144" s="471"/>
      <c r="G2144" s="472">
        <v>-0.0046</v>
      </c>
      <c r="J2144" s="473" t="s">
        <v>2495</v>
      </c>
      <c r="K2144" s="406">
        <v>79.64</v>
      </c>
      <c r="L2144" s="474">
        <v>81.73</v>
      </c>
      <c r="M2144" s="474">
        <v>81.73</v>
      </c>
      <c r="N2144" s="474">
        <v>79.09</v>
      </c>
      <c r="O2144" s="474" t="s">
        <v>4640</v>
      </c>
      <c r="P2144" s="475">
        <v>-0.0157</v>
      </c>
      <c r="Q2144" s="56"/>
    </row>
    <row r="2145" ht="15.75" customHeight="1">
      <c r="A2145" s="403" t="s">
        <v>2496</v>
      </c>
      <c r="B2145" s="404">
        <v>4823.57</v>
      </c>
      <c r="C2145" s="470">
        <v>4823.57</v>
      </c>
      <c r="D2145" s="470">
        <v>4823.57</v>
      </c>
      <c r="E2145" s="470">
        <v>4823.57</v>
      </c>
      <c r="F2145" s="471"/>
      <c r="G2145" s="472">
        <v>-0.0031</v>
      </c>
      <c r="J2145" s="473" t="s">
        <v>2496</v>
      </c>
      <c r="K2145" s="406">
        <v>80.91</v>
      </c>
      <c r="L2145" s="474">
        <v>80.91</v>
      </c>
      <c r="M2145" s="474">
        <v>82.64</v>
      </c>
      <c r="N2145" s="474">
        <v>80.45</v>
      </c>
      <c r="O2145" s="474" t="s">
        <v>4641</v>
      </c>
      <c r="P2145" s="475">
        <v>-0.022</v>
      </c>
      <c r="Q2145" s="56"/>
    </row>
    <row r="2146" ht="15.75" customHeight="1">
      <c r="A2146" s="403" t="s">
        <v>2497</v>
      </c>
      <c r="B2146" s="404">
        <v>4838.63</v>
      </c>
      <c r="C2146" s="470">
        <v>4838.63</v>
      </c>
      <c r="D2146" s="470">
        <v>4838.63</v>
      </c>
      <c r="E2146" s="470">
        <v>4838.63</v>
      </c>
      <c r="F2146" s="471"/>
      <c r="G2146" s="472">
        <v>-0.0061</v>
      </c>
      <c r="J2146" s="473" t="s">
        <v>2497</v>
      </c>
      <c r="K2146" s="406">
        <v>82.73</v>
      </c>
      <c r="L2146" s="474">
        <v>80.91</v>
      </c>
      <c r="M2146" s="474">
        <v>83.0</v>
      </c>
      <c r="N2146" s="474">
        <v>80.91</v>
      </c>
      <c r="O2146" s="474" t="s">
        <v>4642</v>
      </c>
      <c r="P2146" s="475">
        <v>-0.0033</v>
      </c>
      <c r="Q2146" s="56"/>
    </row>
    <row r="2147" ht="15.75" customHeight="1">
      <c r="A2147" s="403" t="s">
        <v>2498</v>
      </c>
      <c r="B2147" s="404">
        <v>4868.47</v>
      </c>
      <c r="C2147" s="470">
        <v>4868.47</v>
      </c>
      <c r="D2147" s="470">
        <v>4868.47</v>
      </c>
      <c r="E2147" s="470">
        <v>4868.47</v>
      </c>
      <c r="F2147" s="471"/>
      <c r="G2147" s="472">
        <v>0.0039</v>
      </c>
      <c r="J2147" s="473" t="s">
        <v>2498</v>
      </c>
      <c r="K2147" s="406">
        <v>83.0</v>
      </c>
      <c r="L2147" s="474">
        <v>83.18</v>
      </c>
      <c r="M2147" s="474">
        <v>83.45</v>
      </c>
      <c r="N2147" s="474">
        <v>80.27</v>
      </c>
      <c r="O2147" s="474" t="s">
        <v>4643</v>
      </c>
      <c r="P2147" s="475">
        <v>0.027</v>
      </c>
      <c r="Q2147" s="56"/>
    </row>
    <row r="2148" ht="15.75" customHeight="1">
      <c r="A2148" s="403" t="s">
        <v>2499</v>
      </c>
      <c r="B2148" s="404">
        <v>4849.68</v>
      </c>
      <c r="C2148" s="470">
        <v>4849.68</v>
      </c>
      <c r="D2148" s="470">
        <v>4849.68</v>
      </c>
      <c r="E2148" s="470">
        <v>4849.68</v>
      </c>
      <c r="F2148" s="471"/>
      <c r="G2148" s="472">
        <v>-0.0014</v>
      </c>
      <c r="J2148" s="473" t="s">
        <v>2499</v>
      </c>
      <c r="K2148" s="406">
        <v>80.82</v>
      </c>
      <c r="L2148" s="474">
        <v>80.0</v>
      </c>
      <c r="M2148" s="474">
        <v>81.73</v>
      </c>
      <c r="N2148" s="474">
        <v>79.64</v>
      </c>
      <c r="O2148" s="474" t="s">
        <v>4644</v>
      </c>
      <c r="P2148" s="475">
        <v>0.0102</v>
      </c>
      <c r="Q2148" s="56"/>
    </row>
    <row r="2149" ht="15.75" customHeight="1">
      <c r="A2149" s="403" t="s">
        <v>2500</v>
      </c>
      <c r="B2149" s="404">
        <v>4856.41</v>
      </c>
      <c r="C2149" s="470">
        <v>4856.41</v>
      </c>
      <c r="D2149" s="470">
        <v>4856.41</v>
      </c>
      <c r="E2149" s="470">
        <v>4856.41</v>
      </c>
      <c r="F2149" s="471"/>
      <c r="G2149" s="472">
        <v>0.0038</v>
      </c>
      <c r="J2149" s="473" t="s">
        <v>2500</v>
      </c>
      <c r="K2149" s="406">
        <v>80.0</v>
      </c>
      <c r="L2149" s="474">
        <v>82.55</v>
      </c>
      <c r="M2149" s="474">
        <v>82.55</v>
      </c>
      <c r="N2149" s="474">
        <v>79.73</v>
      </c>
      <c r="O2149" s="474" t="s">
        <v>4645</v>
      </c>
      <c r="P2149" s="475">
        <v>-0.0056</v>
      </c>
      <c r="Q2149" s="56"/>
    </row>
    <row r="2150" ht="15.75" customHeight="1">
      <c r="A2150" s="403" t="s">
        <v>2501</v>
      </c>
      <c r="B2150" s="404">
        <v>4837.92</v>
      </c>
      <c r="C2150" s="470">
        <v>4837.92</v>
      </c>
      <c r="D2150" s="470">
        <v>4837.92</v>
      </c>
      <c r="E2150" s="470">
        <v>4837.92</v>
      </c>
      <c r="F2150" s="471"/>
      <c r="G2150" s="472">
        <v>-0.0083</v>
      </c>
      <c r="J2150" s="473" t="s">
        <v>2501</v>
      </c>
      <c r="K2150" s="406">
        <v>80.45</v>
      </c>
      <c r="L2150" s="474">
        <v>80.73</v>
      </c>
      <c r="M2150" s="474">
        <v>82.0</v>
      </c>
      <c r="N2150" s="474">
        <v>80.27</v>
      </c>
      <c r="O2150" s="474" t="s">
        <v>4646</v>
      </c>
      <c r="P2150" s="475">
        <v>0.0022</v>
      </c>
      <c r="Q2150" s="56"/>
    </row>
    <row r="2151" ht="15.75" customHeight="1">
      <c r="A2151" s="403" t="s">
        <v>2502</v>
      </c>
      <c r="B2151" s="404">
        <v>4878.65</v>
      </c>
      <c r="C2151" s="470">
        <v>4878.65</v>
      </c>
      <c r="D2151" s="470">
        <v>4878.65</v>
      </c>
      <c r="E2151" s="470">
        <v>4878.65</v>
      </c>
      <c r="F2151" s="471"/>
      <c r="G2151" s="472">
        <v>-0.0029</v>
      </c>
      <c r="J2151" s="473" t="s">
        <v>2502</v>
      </c>
      <c r="K2151" s="406">
        <v>80.27</v>
      </c>
      <c r="L2151" s="474">
        <v>78.36</v>
      </c>
      <c r="M2151" s="474">
        <v>80.91</v>
      </c>
      <c r="N2151" s="474">
        <v>78.36</v>
      </c>
      <c r="O2151" s="474" t="s">
        <v>4647</v>
      </c>
      <c r="P2151" s="475">
        <v>-0.0011</v>
      </c>
      <c r="Q2151" s="56"/>
    </row>
    <row r="2152" ht="15.75" customHeight="1">
      <c r="A2152" s="403" t="s">
        <v>2503</v>
      </c>
      <c r="B2152" s="404">
        <v>4892.95</v>
      </c>
      <c r="C2152" s="470">
        <v>4892.95</v>
      </c>
      <c r="D2152" s="470">
        <v>4892.95</v>
      </c>
      <c r="E2152" s="470">
        <v>4892.95</v>
      </c>
      <c r="F2152" s="471"/>
      <c r="G2152" s="472">
        <v>-0.0081</v>
      </c>
      <c r="J2152" s="473" t="s">
        <v>2503</v>
      </c>
      <c r="K2152" s="406">
        <v>80.36</v>
      </c>
      <c r="L2152" s="474">
        <v>79.64</v>
      </c>
      <c r="M2152" s="474">
        <v>81.82</v>
      </c>
      <c r="N2152" s="474">
        <v>79.64</v>
      </c>
      <c r="O2152" s="474" t="s">
        <v>4648</v>
      </c>
      <c r="P2152" s="475">
        <v>-0.0101</v>
      </c>
      <c r="Q2152" s="56"/>
    </row>
    <row r="2153" ht="15.75" customHeight="1">
      <c r="A2153" s="403" t="s">
        <v>2504</v>
      </c>
      <c r="B2153" s="404">
        <v>4933.03</v>
      </c>
      <c r="C2153" s="470">
        <v>4933.03</v>
      </c>
      <c r="D2153" s="470">
        <v>4933.03</v>
      </c>
      <c r="E2153" s="470">
        <v>4933.03</v>
      </c>
      <c r="F2153" s="471"/>
      <c r="G2153" s="472">
        <v>-0.0022</v>
      </c>
      <c r="J2153" s="473" t="s">
        <v>2504</v>
      </c>
      <c r="K2153" s="406">
        <v>81.18</v>
      </c>
      <c r="L2153" s="474">
        <v>77.27</v>
      </c>
      <c r="M2153" s="474">
        <v>82.73</v>
      </c>
      <c r="N2153" s="474">
        <v>77.27</v>
      </c>
      <c r="O2153" s="474" t="s">
        <v>4649</v>
      </c>
      <c r="P2153" s="475">
        <v>-0.0022</v>
      </c>
      <c r="Q2153" s="56"/>
    </row>
    <row r="2154" ht="15.75" customHeight="1">
      <c r="A2154" s="403" t="s">
        <v>2505</v>
      </c>
      <c r="B2154" s="404">
        <v>4943.72</v>
      </c>
      <c r="C2154" s="470">
        <v>4943.72</v>
      </c>
      <c r="D2154" s="470">
        <v>4943.72</v>
      </c>
      <c r="E2154" s="470">
        <v>4943.72</v>
      </c>
      <c r="F2154" s="471"/>
      <c r="G2154" s="472">
        <v>-1.0E-4</v>
      </c>
      <c r="J2154" s="473" t="s">
        <v>2505</v>
      </c>
      <c r="K2154" s="406">
        <v>81.36</v>
      </c>
      <c r="L2154" s="474">
        <v>81.09</v>
      </c>
      <c r="M2154" s="474">
        <v>83.91</v>
      </c>
      <c r="N2154" s="474">
        <v>80.27</v>
      </c>
      <c r="O2154" s="474" t="s">
        <v>4650</v>
      </c>
      <c r="P2154" s="475">
        <v>-0.0011</v>
      </c>
      <c r="Q2154" s="56"/>
    </row>
    <row r="2155" ht="15.75" customHeight="1">
      <c r="A2155" s="403" t="s">
        <v>2506</v>
      </c>
      <c r="B2155" s="404">
        <v>4944.03</v>
      </c>
      <c r="C2155" s="470">
        <v>4944.03</v>
      </c>
      <c r="D2155" s="470">
        <v>4944.03</v>
      </c>
      <c r="E2155" s="470">
        <v>4944.03</v>
      </c>
      <c r="F2155" s="471"/>
      <c r="G2155" s="472">
        <v>0.0027</v>
      </c>
      <c r="J2155" s="473" t="s">
        <v>2506</v>
      </c>
      <c r="K2155" s="406">
        <v>81.45</v>
      </c>
      <c r="L2155" s="474">
        <v>80.18</v>
      </c>
      <c r="M2155" s="474">
        <v>81.82</v>
      </c>
      <c r="N2155" s="474">
        <v>80.18</v>
      </c>
      <c r="O2155" s="474" t="s">
        <v>4651</v>
      </c>
      <c r="P2155" s="475">
        <v>-0.0045</v>
      </c>
      <c r="Q2155" s="56"/>
    </row>
    <row r="2156" ht="15.75" customHeight="1">
      <c r="A2156" s="403" t="s">
        <v>2507</v>
      </c>
      <c r="B2156" s="404">
        <v>4930.82</v>
      </c>
      <c r="C2156" s="470">
        <v>4930.82</v>
      </c>
      <c r="D2156" s="470">
        <v>4930.82</v>
      </c>
      <c r="E2156" s="470">
        <v>4930.82</v>
      </c>
      <c r="F2156" s="471"/>
      <c r="G2156" s="472">
        <v>1.0E-4</v>
      </c>
      <c r="J2156" s="473" t="s">
        <v>2507</v>
      </c>
      <c r="K2156" s="406">
        <v>81.82</v>
      </c>
      <c r="L2156" s="474">
        <v>77.73</v>
      </c>
      <c r="M2156" s="474">
        <v>82.18</v>
      </c>
      <c r="N2156" s="474">
        <v>77.73</v>
      </c>
      <c r="O2156" s="474" t="s">
        <v>4652</v>
      </c>
      <c r="P2156" s="475">
        <v>0.0045</v>
      </c>
      <c r="Q2156" s="56"/>
    </row>
    <row r="2157" ht="15.75" customHeight="1">
      <c r="A2157" s="403" t="s">
        <v>2508</v>
      </c>
      <c r="B2157" s="404">
        <v>4930.37</v>
      </c>
      <c r="C2157" s="470">
        <v>4930.37</v>
      </c>
      <c r="D2157" s="470">
        <v>4930.37</v>
      </c>
      <c r="E2157" s="470">
        <v>4930.37</v>
      </c>
      <c r="F2157" s="471"/>
      <c r="G2157" s="472">
        <v>-0.0063</v>
      </c>
      <c r="J2157" s="473" t="s">
        <v>2508</v>
      </c>
      <c r="K2157" s="406">
        <v>81.45</v>
      </c>
      <c r="L2157" s="474">
        <v>83.36</v>
      </c>
      <c r="M2157" s="474">
        <v>83.36</v>
      </c>
      <c r="N2157" s="474">
        <v>81.45</v>
      </c>
      <c r="O2157" s="474" t="s">
        <v>3471</v>
      </c>
      <c r="P2157" s="475">
        <v>-0.0272</v>
      </c>
      <c r="Q2157" s="56"/>
    </row>
    <row r="2158" ht="15.75" customHeight="1">
      <c r="A2158" s="403" t="s">
        <v>2509</v>
      </c>
      <c r="B2158" s="404">
        <v>4961.84</v>
      </c>
      <c r="C2158" s="470">
        <v>4961.84</v>
      </c>
      <c r="D2158" s="470">
        <v>4961.84</v>
      </c>
      <c r="E2158" s="470">
        <v>4961.84</v>
      </c>
      <c r="F2158" s="471"/>
      <c r="G2158" s="472">
        <v>-0.006</v>
      </c>
      <c r="J2158" s="473" t="s">
        <v>2509</v>
      </c>
      <c r="K2158" s="406">
        <v>83.73</v>
      </c>
      <c r="L2158" s="474">
        <v>84.73</v>
      </c>
      <c r="M2158" s="474">
        <v>84.73</v>
      </c>
      <c r="N2158" s="474">
        <v>83.55</v>
      </c>
      <c r="O2158" s="474" t="s">
        <v>4653</v>
      </c>
      <c r="P2158" s="475">
        <v>-0.0149</v>
      </c>
      <c r="Q2158" s="56"/>
    </row>
    <row r="2159" ht="15.75" customHeight="1">
      <c r="A2159" s="403" t="s">
        <v>2510</v>
      </c>
      <c r="B2159" s="404">
        <v>4992.0</v>
      </c>
      <c r="C2159" s="470">
        <v>4992.0</v>
      </c>
      <c r="D2159" s="470">
        <v>4992.0</v>
      </c>
      <c r="E2159" s="470">
        <v>4992.0</v>
      </c>
      <c r="F2159" s="471"/>
      <c r="G2159" s="472">
        <v>0.012</v>
      </c>
      <c r="J2159" s="473" t="s">
        <v>2510</v>
      </c>
      <c r="K2159" s="406">
        <v>85.0</v>
      </c>
      <c r="L2159" s="474">
        <v>84.18</v>
      </c>
      <c r="M2159" s="474">
        <v>85.45</v>
      </c>
      <c r="N2159" s="474">
        <v>84.09</v>
      </c>
      <c r="O2159" s="474" t="s">
        <v>4654</v>
      </c>
      <c r="P2159" s="475">
        <v>0.0119</v>
      </c>
      <c r="Q2159" s="56"/>
    </row>
    <row r="2160" ht="15.75" customHeight="1">
      <c r="A2160" s="403" t="s">
        <v>2511</v>
      </c>
      <c r="B2160" s="404">
        <v>4932.89</v>
      </c>
      <c r="C2160" s="470">
        <v>4932.89</v>
      </c>
      <c r="D2160" s="470">
        <v>4932.89</v>
      </c>
      <c r="E2160" s="470">
        <v>4932.89</v>
      </c>
      <c r="F2160" s="471"/>
      <c r="G2160" s="472">
        <v>0.0132</v>
      </c>
      <c r="J2160" s="473" t="s">
        <v>2511</v>
      </c>
      <c r="K2160" s="406">
        <v>84.0</v>
      </c>
      <c r="L2160" s="474">
        <v>83.09</v>
      </c>
      <c r="M2160" s="474">
        <v>84.91</v>
      </c>
      <c r="N2160" s="474">
        <v>82.45</v>
      </c>
      <c r="O2160" s="474" t="s">
        <v>4655</v>
      </c>
      <c r="P2160" s="475">
        <v>0.0221</v>
      </c>
      <c r="Q2160" s="56"/>
    </row>
    <row r="2161" ht="15.75" customHeight="1">
      <c r="A2161" s="403" t="s">
        <v>2512</v>
      </c>
      <c r="B2161" s="404">
        <v>4868.64</v>
      </c>
      <c r="C2161" s="470">
        <v>4868.64</v>
      </c>
      <c r="D2161" s="470">
        <v>4868.64</v>
      </c>
      <c r="E2161" s="470">
        <v>4868.64</v>
      </c>
      <c r="F2161" s="471"/>
      <c r="G2161" s="472">
        <v>0.0208</v>
      </c>
      <c r="J2161" s="473" t="s">
        <v>2512</v>
      </c>
      <c r="K2161" s="406">
        <v>82.18</v>
      </c>
      <c r="L2161" s="474">
        <v>80.09</v>
      </c>
      <c r="M2161" s="474">
        <v>82.73</v>
      </c>
      <c r="N2161" s="474">
        <v>80.0</v>
      </c>
      <c r="O2161" s="474" t="s">
        <v>4656</v>
      </c>
      <c r="P2161" s="475">
        <v>0.0226</v>
      </c>
      <c r="Q2161" s="56"/>
    </row>
    <row r="2162" ht="15.75" customHeight="1">
      <c r="A2162" s="403" t="s">
        <v>2513</v>
      </c>
      <c r="B2162" s="404">
        <v>4769.42</v>
      </c>
      <c r="C2162" s="470">
        <v>4769.42</v>
      </c>
      <c r="D2162" s="470">
        <v>4769.42</v>
      </c>
      <c r="E2162" s="470">
        <v>4769.42</v>
      </c>
      <c r="F2162" s="471"/>
      <c r="G2162" s="472">
        <v>-7.0E-4</v>
      </c>
      <c r="J2162" s="473" t="s">
        <v>2513</v>
      </c>
      <c r="K2162" s="406">
        <v>80.36</v>
      </c>
      <c r="L2162" s="474">
        <v>80.18</v>
      </c>
      <c r="M2162" s="474">
        <v>80.91</v>
      </c>
      <c r="N2162" s="474">
        <v>78.55</v>
      </c>
      <c r="O2162" s="474" t="s">
        <v>4657</v>
      </c>
      <c r="P2162" s="475">
        <v>0.023</v>
      </c>
      <c r="Q2162" s="56"/>
    </row>
    <row r="2163" ht="15.75" customHeight="1">
      <c r="A2163" s="403" t="s">
        <v>2514</v>
      </c>
      <c r="B2163" s="404">
        <v>4772.55</v>
      </c>
      <c r="C2163" s="470">
        <v>4772.55</v>
      </c>
      <c r="D2163" s="470">
        <v>4772.55</v>
      </c>
      <c r="E2163" s="470">
        <v>4772.55</v>
      </c>
      <c r="F2163" s="471"/>
      <c r="G2163" s="472">
        <v>0.0034</v>
      </c>
      <c r="J2163" s="473" t="s">
        <v>2514</v>
      </c>
      <c r="K2163" s="406">
        <v>78.55</v>
      </c>
      <c r="L2163" s="474">
        <v>77.45</v>
      </c>
      <c r="M2163" s="474">
        <v>79.91</v>
      </c>
      <c r="N2163" s="474">
        <v>77.27</v>
      </c>
      <c r="O2163" s="474" t="s">
        <v>4658</v>
      </c>
      <c r="P2163" s="475">
        <v>0.0036</v>
      </c>
      <c r="Q2163" s="56"/>
    </row>
    <row r="2164" ht="15.75" customHeight="1">
      <c r="A2164" s="403" t="s">
        <v>2515</v>
      </c>
      <c r="B2164" s="404">
        <v>4756.61</v>
      </c>
      <c r="C2164" s="470">
        <v>4756.61</v>
      </c>
      <c r="D2164" s="470">
        <v>4756.61</v>
      </c>
      <c r="E2164" s="470">
        <v>4756.61</v>
      </c>
      <c r="F2164" s="471"/>
      <c r="G2164" s="472">
        <v>-0.01</v>
      </c>
      <c r="J2164" s="473" t="s">
        <v>2515</v>
      </c>
      <c r="K2164" s="406">
        <v>78.27</v>
      </c>
      <c r="L2164" s="474">
        <v>80.27</v>
      </c>
      <c r="M2164" s="474">
        <v>81.18</v>
      </c>
      <c r="N2164" s="474">
        <v>78.18</v>
      </c>
      <c r="O2164" s="474" t="s">
        <v>4659</v>
      </c>
      <c r="P2164" s="475">
        <v>-0.0227</v>
      </c>
      <c r="Q2164" s="56"/>
    </row>
    <row r="2165" ht="15.75" customHeight="1">
      <c r="A2165" s="403" t="s">
        <v>2516</v>
      </c>
      <c r="B2165" s="404">
        <v>4804.45</v>
      </c>
      <c r="C2165" s="470">
        <v>4804.45</v>
      </c>
      <c r="D2165" s="470">
        <v>4804.45</v>
      </c>
      <c r="E2165" s="470">
        <v>4804.45</v>
      </c>
      <c r="F2165" s="471"/>
      <c r="G2165" s="472">
        <v>0.0075</v>
      </c>
      <c r="J2165" s="473" t="s">
        <v>2516</v>
      </c>
      <c r="K2165" s="406">
        <v>80.09</v>
      </c>
      <c r="L2165" s="474">
        <v>80.82</v>
      </c>
      <c r="M2165" s="474">
        <v>82.09</v>
      </c>
      <c r="N2165" s="474">
        <v>79.64</v>
      </c>
      <c r="O2165" s="474" t="s">
        <v>4660</v>
      </c>
      <c r="P2165" s="475">
        <v>0.0126</v>
      </c>
      <c r="Q2165" s="56"/>
    </row>
    <row r="2166" ht="15.75" customHeight="1">
      <c r="A2166" s="403" t="s">
        <v>2517</v>
      </c>
      <c r="B2166" s="404">
        <v>4768.9</v>
      </c>
      <c r="C2166" s="470">
        <v>4768.9</v>
      </c>
      <c r="D2166" s="470">
        <v>4768.9</v>
      </c>
      <c r="E2166" s="470">
        <v>4768.9</v>
      </c>
      <c r="F2166" s="471"/>
      <c r="G2166" s="472">
        <v>-0.0143</v>
      </c>
      <c r="J2166" s="473" t="s">
        <v>2517</v>
      </c>
      <c r="K2166" s="406">
        <v>79.09</v>
      </c>
      <c r="L2166" s="474">
        <v>79.09</v>
      </c>
      <c r="M2166" s="474">
        <v>81.73</v>
      </c>
      <c r="N2166" s="474">
        <v>79.09</v>
      </c>
      <c r="O2166" s="474" t="s">
        <v>4661</v>
      </c>
      <c r="P2166" s="475">
        <v>-0.0181</v>
      </c>
      <c r="Q2166" s="56"/>
    </row>
    <row r="2167" ht="15.75" customHeight="1">
      <c r="A2167" s="403" t="s">
        <v>2518</v>
      </c>
      <c r="B2167" s="404">
        <v>4838.11</v>
      </c>
      <c r="C2167" s="470">
        <v>4838.11</v>
      </c>
      <c r="D2167" s="470">
        <v>4838.11</v>
      </c>
      <c r="E2167" s="470">
        <v>4838.11</v>
      </c>
      <c r="F2167" s="471"/>
      <c r="G2167" s="472">
        <v>-0.0126</v>
      </c>
      <c r="J2167" s="473" t="s">
        <v>2518</v>
      </c>
      <c r="K2167" s="406">
        <v>80.55</v>
      </c>
      <c r="L2167" s="474">
        <v>83.73</v>
      </c>
      <c r="M2167" s="474">
        <v>84.45</v>
      </c>
      <c r="N2167" s="474">
        <v>80.18</v>
      </c>
      <c r="O2167" s="474" t="s">
        <v>4662</v>
      </c>
      <c r="P2167" s="475">
        <v>-0.0316</v>
      </c>
      <c r="Q2167" s="56"/>
    </row>
    <row r="2168" ht="15.75" customHeight="1">
      <c r="A2168" s="403" t="s">
        <v>2519</v>
      </c>
      <c r="B2168" s="404">
        <v>4899.6</v>
      </c>
      <c r="C2168" s="470">
        <v>4899.6</v>
      </c>
      <c r="D2168" s="470">
        <v>4899.6</v>
      </c>
      <c r="E2168" s="470">
        <v>4899.6</v>
      </c>
      <c r="F2168" s="471"/>
      <c r="G2168" s="472">
        <v>-0.0054</v>
      </c>
      <c r="J2168" s="473" t="s">
        <v>2519</v>
      </c>
      <c r="K2168" s="406">
        <v>83.18</v>
      </c>
      <c r="L2168" s="474">
        <v>85.55</v>
      </c>
      <c r="M2168" s="474">
        <v>85.55</v>
      </c>
      <c r="N2168" s="474">
        <v>82.73</v>
      </c>
      <c r="O2168" s="474" t="s">
        <v>4663</v>
      </c>
      <c r="P2168" s="475">
        <v>-0.0224</v>
      </c>
      <c r="Q2168" s="56"/>
    </row>
    <row r="2169" ht="15.75" customHeight="1">
      <c r="A2169" s="403" t="s">
        <v>2520</v>
      </c>
      <c r="B2169" s="404">
        <v>4926.23</v>
      </c>
      <c r="C2169" s="470">
        <v>4926.23</v>
      </c>
      <c r="D2169" s="470">
        <v>4926.23</v>
      </c>
      <c r="E2169" s="470">
        <v>4926.23</v>
      </c>
      <c r="F2169" s="471"/>
      <c r="G2169" s="472">
        <v>0.0056</v>
      </c>
      <c r="J2169" s="473" t="s">
        <v>2520</v>
      </c>
      <c r="K2169" s="406">
        <v>85.09</v>
      </c>
      <c r="L2169" s="474">
        <v>83.91</v>
      </c>
      <c r="M2169" s="474">
        <v>87.09</v>
      </c>
      <c r="N2169" s="474">
        <v>83.91</v>
      </c>
      <c r="O2169" s="474" t="s">
        <v>4664</v>
      </c>
      <c r="P2169" s="475">
        <v>0.0011</v>
      </c>
      <c r="Q2169" s="56"/>
    </row>
    <row r="2170" ht="15.75" customHeight="1">
      <c r="A2170" s="403" t="s">
        <v>2521</v>
      </c>
      <c r="B2170" s="404">
        <v>4898.82</v>
      </c>
      <c r="C2170" s="470">
        <v>4898.82</v>
      </c>
      <c r="D2170" s="470">
        <v>4898.82</v>
      </c>
      <c r="E2170" s="470">
        <v>4898.82</v>
      </c>
      <c r="F2170" s="471"/>
      <c r="G2170" s="472">
        <v>-0.0038</v>
      </c>
      <c r="J2170" s="473" t="s">
        <v>2521</v>
      </c>
      <c r="K2170" s="406">
        <v>85.0</v>
      </c>
      <c r="L2170" s="474">
        <v>86.55</v>
      </c>
      <c r="M2170" s="474">
        <v>88.09</v>
      </c>
      <c r="N2170" s="474">
        <v>84.82</v>
      </c>
      <c r="O2170" s="474" t="s">
        <v>4665</v>
      </c>
      <c r="P2170" s="475">
        <v>-0.0157</v>
      </c>
      <c r="Q2170" s="56"/>
    </row>
    <row r="2171" ht="15.75" customHeight="1">
      <c r="A2171" s="403" t="s">
        <v>2522</v>
      </c>
      <c r="B2171" s="404">
        <v>4917.42</v>
      </c>
      <c r="C2171" s="470">
        <v>4917.42</v>
      </c>
      <c r="D2171" s="470">
        <v>4917.42</v>
      </c>
      <c r="E2171" s="470">
        <v>4917.42</v>
      </c>
      <c r="F2171" s="471"/>
      <c r="G2171" s="472">
        <v>-0.0094</v>
      </c>
      <c r="J2171" s="473" t="s">
        <v>2522</v>
      </c>
      <c r="K2171" s="406">
        <v>86.36</v>
      </c>
      <c r="L2171" s="474">
        <v>88.18</v>
      </c>
      <c r="M2171" s="474">
        <v>88.36</v>
      </c>
      <c r="N2171" s="474">
        <v>85.91</v>
      </c>
      <c r="O2171" s="474" t="s">
        <v>4666</v>
      </c>
      <c r="P2171" s="475">
        <v>-0.0125</v>
      </c>
      <c r="Q2171" s="56"/>
    </row>
    <row r="2172" ht="15.75" customHeight="1">
      <c r="A2172" s="403" t="s">
        <v>2523</v>
      </c>
      <c r="B2172" s="404">
        <v>4963.89</v>
      </c>
      <c r="C2172" s="470">
        <v>4963.89</v>
      </c>
      <c r="D2172" s="470">
        <v>4963.89</v>
      </c>
      <c r="E2172" s="470">
        <v>4963.89</v>
      </c>
      <c r="F2172" s="471"/>
      <c r="G2172" s="472">
        <v>-0.0041</v>
      </c>
      <c r="J2172" s="473" t="s">
        <v>2523</v>
      </c>
      <c r="K2172" s="406">
        <v>87.45</v>
      </c>
      <c r="L2172" s="474">
        <v>90.91</v>
      </c>
      <c r="M2172" s="474">
        <v>90.91</v>
      </c>
      <c r="N2172" s="474">
        <v>87.27</v>
      </c>
      <c r="O2172" s="474" t="s">
        <v>4667</v>
      </c>
      <c r="P2172" s="475">
        <v>-0.0264</v>
      </c>
      <c r="Q2172" s="56"/>
    </row>
    <row r="2173" ht="15.75" customHeight="1">
      <c r="A2173" s="403" t="s">
        <v>2524</v>
      </c>
      <c r="B2173" s="404">
        <v>4984.46</v>
      </c>
      <c r="C2173" s="470">
        <v>4984.46</v>
      </c>
      <c r="D2173" s="470">
        <v>4984.46</v>
      </c>
      <c r="E2173" s="470">
        <v>4984.46</v>
      </c>
      <c r="F2173" s="471"/>
      <c r="G2173" s="472">
        <v>-0.0042</v>
      </c>
      <c r="J2173" s="473" t="s">
        <v>2524</v>
      </c>
      <c r="K2173" s="406">
        <v>89.82</v>
      </c>
      <c r="L2173" s="474">
        <v>92.73</v>
      </c>
      <c r="M2173" s="474">
        <v>95.36</v>
      </c>
      <c r="N2173" s="474">
        <v>89.18</v>
      </c>
      <c r="O2173" s="474" t="s">
        <v>4668</v>
      </c>
      <c r="P2173" s="475">
        <v>-0.0417</v>
      </c>
      <c r="Q2173" s="56"/>
    </row>
    <row r="2174" ht="15.75" customHeight="1">
      <c r="A2174" s="403" t="s">
        <v>2525</v>
      </c>
      <c r="B2174" s="404">
        <v>5005.65</v>
      </c>
      <c r="C2174" s="470">
        <v>5005.65</v>
      </c>
      <c r="D2174" s="470">
        <v>5005.65</v>
      </c>
      <c r="E2174" s="470">
        <v>5005.65</v>
      </c>
      <c r="F2174" s="471"/>
      <c r="G2174" s="472">
        <v>0.0144</v>
      </c>
      <c r="J2174" s="473" t="s">
        <v>2525</v>
      </c>
      <c r="K2174" s="406">
        <v>93.73</v>
      </c>
      <c r="L2174" s="474">
        <v>88.18</v>
      </c>
      <c r="M2174" s="474">
        <v>94.45</v>
      </c>
      <c r="N2174" s="474">
        <v>88.18</v>
      </c>
      <c r="O2174" s="474" t="s">
        <v>4669</v>
      </c>
      <c r="P2174" s="475">
        <v>0.0651</v>
      </c>
      <c r="Q2174" s="56"/>
    </row>
    <row r="2175" ht="15.75" customHeight="1">
      <c r="A2175" s="403" t="s">
        <v>2526</v>
      </c>
      <c r="B2175" s="404">
        <v>4934.78</v>
      </c>
      <c r="C2175" s="470">
        <v>4934.78</v>
      </c>
      <c r="D2175" s="470">
        <v>4934.78</v>
      </c>
      <c r="E2175" s="470">
        <v>4934.78</v>
      </c>
      <c r="F2175" s="471"/>
      <c r="G2175" s="472">
        <v>0.0041</v>
      </c>
      <c r="J2175" s="473" t="s">
        <v>2526</v>
      </c>
      <c r="K2175" s="406">
        <v>88.0</v>
      </c>
      <c r="L2175" s="474">
        <v>89.09</v>
      </c>
      <c r="M2175" s="474">
        <v>90.64</v>
      </c>
      <c r="N2175" s="474">
        <v>87.27</v>
      </c>
      <c r="O2175" s="474" t="s">
        <v>4670</v>
      </c>
      <c r="P2175" s="475">
        <v>-0.0082</v>
      </c>
      <c r="Q2175" s="56"/>
    </row>
    <row r="2176" ht="15.75" customHeight="1">
      <c r="A2176" s="403" t="s">
        <v>2527</v>
      </c>
      <c r="B2176" s="404">
        <v>4914.71</v>
      </c>
      <c r="C2176" s="470">
        <v>4914.71</v>
      </c>
      <c r="D2176" s="470">
        <v>4914.71</v>
      </c>
      <c r="E2176" s="470">
        <v>4914.71</v>
      </c>
      <c r="F2176" s="471"/>
      <c r="G2176" s="472">
        <v>-0.0048</v>
      </c>
      <c r="J2176" s="473" t="s">
        <v>2527</v>
      </c>
      <c r="K2176" s="406">
        <v>88.73</v>
      </c>
      <c r="L2176" s="474">
        <v>87.91</v>
      </c>
      <c r="M2176" s="474">
        <v>92.73</v>
      </c>
      <c r="N2176" s="474">
        <v>87.91</v>
      </c>
      <c r="O2176" s="474" t="s">
        <v>4671</v>
      </c>
      <c r="P2176" s="475">
        <v>0.0073</v>
      </c>
      <c r="Q2176" s="56"/>
    </row>
    <row r="2177" ht="15.75" customHeight="1">
      <c r="A2177" s="403" t="s">
        <v>2528</v>
      </c>
      <c r="B2177" s="404">
        <v>4938.65</v>
      </c>
      <c r="C2177" s="470">
        <v>4938.65</v>
      </c>
      <c r="D2177" s="470">
        <v>4938.65</v>
      </c>
      <c r="E2177" s="470">
        <v>4938.65</v>
      </c>
      <c r="F2177" s="471"/>
      <c r="G2177" s="472">
        <v>-0.0172</v>
      </c>
      <c r="J2177" s="473" t="s">
        <v>2528</v>
      </c>
      <c r="K2177" s="406">
        <v>88.09</v>
      </c>
      <c r="L2177" s="474">
        <v>91.91</v>
      </c>
      <c r="M2177" s="474">
        <v>92.55</v>
      </c>
      <c r="N2177" s="474">
        <v>87.36</v>
      </c>
      <c r="O2177" s="474" t="s">
        <v>4672</v>
      </c>
      <c r="P2177" s="475">
        <v>-0.0444</v>
      </c>
      <c r="Q2177" s="56"/>
    </row>
    <row r="2178" ht="15.75" customHeight="1">
      <c r="A2178" s="403" t="s">
        <v>2529</v>
      </c>
      <c r="B2178" s="404">
        <v>5025.1</v>
      </c>
      <c r="C2178" s="470">
        <v>5025.1</v>
      </c>
      <c r="D2178" s="470">
        <v>5025.1</v>
      </c>
      <c r="E2178" s="470">
        <v>5025.1</v>
      </c>
      <c r="F2178" s="471"/>
      <c r="G2178" s="472">
        <v>0.0016</v>
      </c>
      <c r="J2178" s="473" t="s">
        <v>2529</v>
      </c>
      <c r="K2178" s="406">
        <v>92.18</v>
      </c>
      <c r="L2178" s="474">
        <v>91.55</v>
      </c>
      <c r="M2178" s="474">
        <v>94.0</v>
      </c>
      <c r="N2178" s="474">
        <v>90.91</v>
      </c>
      <c r="O2178" s="474" t="s">
        <v>4673</v>
      </c>
      <c r="P2178" s="475">
        <v>0.014</v>
      </c>
      <c r="Q2178" s="56"/>
    </row>
    <row r="2179" ht="15.75" customHeight="1">
      <c r="A2179" s="403" t="s">
        <v>2530</v>
      </c>
      <c r="B2179" s="404">
        <v>5017.22</v>
      </c>
      <c r="C2179" s="470">
        <v>5017.22</v>
      </c>
      <c r="D2179" s="470">
        <v>5017.22</v>
      </c>
      <c r="E2179" s="470">
        <v>5017.22</v>
      </c>
      <c r="F2179" s="471"/>
      <c r="G2179" s="472">
        <v>-0.0095</v>
      </c>
      <c r="J2179" s="473" t="s">
        <v>2530</v>
      </c>
      <c r="K2179" s="406">
        <v>90.91</v>
      </c>
      <c r="L2179" s="474">
        <v>87.64</v>
      </c>
      <c r="M2179" s="474">
        <v>92.73</v>
      </c>
      <c r="N2179" s="474">
        <v>87.27</v>
      </c>
      <c r="O2179" s="474" t="s">
        <v>4674</v>
      </c>
      <c r="P2179" s="475">
        <v>0.0396</v>
      </c>
      <c r="Q2179" s="56"/>
    </row>
    <row r="2180" ht="15.75" customHeight="1">
      <c r="A2180" s="403" t="s">
        <v>2531</v>
      </c>
      <c r="B2180" s="404">
        <v>5065.14</v>
      </c>
      <c r="C2180" s="470">
        <v>5065.14</v>
      </c>
      <c r="D2180" s="470">
        <v>5065.14</v>
      </c>
      <c r="E2180" s="470">
        <v>5065.14</v>
      </c>
      <c r="F2180" s="471"/>
      <c r="G2180" s="472">
        <v>-0.0079</v>
      </c>
      <c r="J2180" s="473" t="s">
        <v>2531</v>
      </c>
      <c r="K2180" s="406">
        <v>87.45</v>
      </c>
      <c r="L2180" s="474">
        <v>91.82</v>
      </c>
      <c r="M2180" s="474">
        <v>91.82</v>
      </c>
      <c r="N2180" s="474">
        <v>86.0</v>
      </c>
      <c r="O2180" s="474" t="s">
        <v>4675</v>
      </c>
      <c r="P2180" s="475">
        <v>-0.0428</v>
      </c>
      <c r="Q2180" s="56"/>
    </row>
    <row r="2181" ht="15.75" customHeight="1">
      <c r="A2181" s="403" t="s">
        <v>2532</v>
      </c>
      <c r="B2181" s="404">
        <v>5105.22</v>
      </c>
      <c r="C2181" s="470">
        <v>5105.22</v>
      </c>
      <c r="D2181" s="470">
        <v>5105.22</v>
      </c>
      <c r="E2181" s="470">
        <v>5105.22</v>
      </c>
      <c r="F2181" s="471"/>
      <c r="G2181" s="472">
        <v>-0.0131</v>
      </c>
      <c r="J2181" s="473" t="s">
        <v>2532</v>
      </c>
      <c r="K2181" s="406">
        <v>91.36</v>
      </c>
      <c r="L2181" s="474">
        <v>91.82</v>
      </c>
      <c r="M2181" s="474">
        <v>94.55</v>
      </c>
      <c r="N2181" s="474">
        <v>90.82</v>
      </c>
      <c r="O2181" s="474" t="s">
        <v>4676</v>
      </c>
      <c r="P2181" s="475">
        <v>-0.0195</v>
      </c>
      <c r="Q2181" s="56"/>
    </row>
    <row r="2182" ht="15.75" customHeight="1">
      <c r="A2182" s="403" t="s">
        <v>2533</v>
      </c>
      <c r="B2182" s="404">
        <v>5173.23</v>
      </c>
      <c r="C2182" s="470">
        <v>5173.23</v>
      </c>
      <c r="D2182" s="470">
        <v>5173.23</v>
      </c>
      <c r="E2182" s="470">
        <v>5173.23</v>
      </c>
      <c r="F2182" s="471"/>
      <c r="G2182" s="472">
        <v>0.0125</v>
      </c>
      <c r="J2182" s="473" t="s">
        <v>2533</v>
      </c>
      <c r="K2182" s="406">
        <v>93.18</v>
      </c>
      <c r="L2182" s="474">
        <v>91.91</v>
      </c>
      <c r="M2182" s="474">
        <v>95.27</v>
      </c>
      <c r="N2182" s="474">
        <v>91.18</v>
      </c>
      <c r="O2182" s="474" t="s">
        <v>4677</v>
      </c>
      <c r="P2182" s="475">
        <v>0.0138</v>
      </c>
      <c r="Q2182" s="56"/>
    </row>
    <row r="2183" ht="15.75" customHeight="1">
      <c r="A2183" s="403" t="s">
        <v>2534</v>
      </c>
      <c r="B2183" s="404">
        <v>5109.42</v>
      </c>
      <c r="C2183" s="470">
        <v>5109.42</v>
      </c>
      <c r="D2183" s="470">
        <v>5109.42</v>
      </c>
      <c r="E2183" s="470">
        <v>5109.42</v>
      </c>
      <c r="F2183" s="471"/>
      <c r="G2183" s="472">
        <v>-0.0038</v>
      </c>
      <c r="J2183" s="473" t="s">
        <v>2534</v>
      </c>
      <c r="K2183" s="406">
        <v>91.91</v>
      </c>
      <c r="L2183" s="474">
        <v>92.73</v>
      </c>
      <c r="M2183" s="474">
        <v>94.55</v>
      </c>
      <c r="N2183" s="474">
        <v>91.36</v>
      </c>
      <c r="O2183" s="474" t="s">
        <v>4678</v>
      </c>
      <c r="P2183" s="475">
        <v>-0.0288</v>
      </c>
      <c r="Q2183" s="56"/>
    </row>
    <row r="2184" ht="15.75" customHeight="1">
      <c r="A2184" s="403" t="s">
        <v>2535</v>
      </c>
      <c r="B2184" s="404">
        <v>5128.84</v>
      </c>
      <c r="C2184" s="470">
        <v>5128.84</v>
      </c>
      <c r="D2184" s="470">
        <v>5128.84</v>
      </c>
      <c r="E2184" s="470">
        <v>5128.84</v>
      </c>
      <c r="F2184" s="471"/>
      <c r="G2184" s="472">
        <v>-0.0055</v>
      </c>
      <c r="J2184" s="473" t="s">
        <v>2535</v>
      </c>
      <c r="K2184" s="406">
        <v>94.64</v>
      </c>
      <c r="L2184" s="474">
        <v>98.18</v>
      </c>
      <c r="M2184" s="474">
        <v>98.18</v>
      </c>
      <c r="N2184" s="474">
        <v>93.64</v>
      </c>
      <c r="O2184" s="474" t="s">
        <v>4663</v>
      </c>
      <c r="P2184" s="475">
        <v>-0.0085</v>
      </c>
      <c r="Q2184" s="56"/>
    </row>
    <row r="2185" ht="15.75" customHeight="1">
      <c r="A2185" s="403" t="s">
        <v>2536</v>
      </c>
      <c r="B2185" s="404">
        <v>5157.24</v>
      </c>
      <c r="C2185" s="470">
        <v>5157.24</v>
      </c>
      <c r="D2185" s="470">
        <v>5157.24</v>
      </c>
      <c r="E2185" s="470">
        <v>5157.24</v>
      </c>
      <c r="F2185" s="471"/>
      <c r="G2185" s="472">
        <v>0.0089</v>
      </c>
      <c r="J2185" s="473" t="s">
        <v>2536</v>
      </c>
      <c r="K2185" s="406">
        <v>95.45</v>
      </c>
      <c r="L2185" s="474">
        <v>93.64</v>
      </c>
      <c r="M2185" s="474">
        <v>95.91</v>
      </c>
      <c r="N2185" s="474">
        <v>91.18</v>
      </c>
      <c r="O2185" s="474" t="s">
        <v>4679</v>
      </c>
      <c r="P2185" s="475">
        <v>0.0324</v>
      </c>
      <c r="Q2185" s="56"/>
    </row>
    <row r="2186" ht="15.75" customHeight="1">
      <c r="A2186" s="403" t="s">
        <v>2537</v>
      </c>
      <c r="B2186" s="404">
        <v>5111.63</v>
      </c>
      <c r="C2186" s="470">
        <v>5111.63</v>
      </c>
      <c r="D2186" s="470">
        <v>5111.63</v>
      </c>
      <c r="E2186" s="470">
        <v>5111.63</v>
      </c>
      <c r="F2186" s="471"/>
      <c r="G2186" s="472">
        <v>-0.0082</v>
      </c>
      <c r="J2186" s="473" t="s">
        <v>2537</v>
      </c>
      <c r="K2186" s="406">
        <v>92.45</v>
      </c>
      <c r="L2186" s="474">
        <v>95.27</v>
      </c>
      <c r="M2186" s="474">
        <v>95.27</v>
      </c>
      <c r="N2186" s="474">
        <v>91.18</v>
      </c>
      <c r="O2186" s="474" t="s">
        <v>4680</v>
      </c>
      <c r="P2186" s="475">
        <v>-0.003</v>
      </c>
      <c r="Q2186" s="56"/>
    </row>
    <row r="2187" ht="15.75" customHeight="1">
      <c r="A2187" s="403" t="s">
        <v>2538</v>
      </c>
      <c r="B2187" s="404">
        <v>5154.1</v>
      </c>
      <c r="C2187" s="470">
        <v>5154.1</v>
      </c>
      <c r="D2187" s="470">
        <v>5154.1</v>
      </c>
      <c r="E2187" s="470">
        <v>5154.1</v>
      </c>
      <c r="F2187" s="471"/>
      <c r="G2187" s="472">
        <v>-0.0031</v>
      </c>
      <c r="J2187" s="473" t="s">
        <v>2538</v>
      </c>
      <c r="K2187" s="406">
        <v>92.73</v>
      </c>
      <c r="L2187" s="474">
        <v>95.91</v>
      </c>
      <c r="M2187" s="474">
        <v>95.91</v>
      </c>
      <c r="N2187" s="474">
        <v>92.27</v>
      </c>
      <c r="O2187" s="474" t="s">
        <v>4681</v>
      </c>
      <c r="P2187" s="475">
        <v>-0.0107</v>
      </c>
      <c r="Q2187" s="56"/>
    </row>
    <row r="2188" ht="15.75" customHeight="1">
      <c r="A2188" s="403" t="s">
        <v>2539</v>
      </c>
      <c r="B2188" s="404">
        <v>5170.15</v>
      </c>
      <c r="C2188" s="470">
        <v>5170.15</v>
      </c>
      <c r="D2188" s="470">
        <v>5170.15</v>
      </c>
      <c r="E2188" s="470">
        <v>5170.15</v>
      </c>
      <c r="F2188" s="471"/>
      <c r="G2188" s="472">
        <v>-0.0122</v>
      </c>
      <c r="J2188" s="473" t="s">
        <v>2539</v>
      </c>
      <c r="K2188" s="406">
        <v>93.73</v>
      </c>
      <c r="L2188" s="474">
        <v>98.27</v>
      </c>
      <c r="M2188" s="474">
        <v>99.09</v>
      </c>
      <c r="N2188" s="474">
        <v>93.55</v>
      </c>
      <c r="O2188" s="474" t="s">
        <v>4682</v>
      </c>
      <c r="P2188" s="475">
        <v>-0.04</v>
      </c>
      <c r="Q2188" s="56"/>
    </row>
    <row r="2189" ht="15.75" customHeight="1">
      <c r="A2189" s="403" t="s">
        <v>2540</v>
      </c>
      <c r="B2189" s="404">
        <v>5233.82</v>
      </c>
      <c r="C2189" s="470">
        <v>5233.82</v>
      </c>
      <c r="D2189" s="470">
        <v>5233.82</v>
      </c>
      <c r="E2189" s="470">
        <v>5233.82</v>
      </c>
      <c r="F2189" s="471"/>
      <c r="G2189" s="472">
        <v>0.0174</v>
      </c>
      <c r="J2189" s="473" t="s">
        <v>2540</v>
      </c>
      <c r="K2189" s="406">
        <v>97.64</v>
      </c>
      <c r="L2189" s="474">
        <v>98.09</v>
      </c>
      <c r="M2189" s="474">
        <v>99.0</v>
      </c>
      <c r="N2189" s="474">
        <v>96.27</v>
      </c>
      <c r="O2189" s="474" t="s">
        <v>4683</v>
      </c>
      <c r="P2189" s="475">
        <v>0.0152</v>
      </c>
      <c r="Q2189" s="56"/>
    </row>
    <row r="2190" ht="15.75" customHeight="1">
      <c r="A2190" s="403" t="s">
        <v>2541</v>
      </c>
      <c r="B2190" s="404">
        <v>5144.5</v>
      </c>
      <c r="C2190" s="470">
        <v>5144.5</v>
      </c>
      <c r="D2190" s="470">
        <v>5144.5</v>
      </c>
      <c r="E2190" s="470">
        <v>5144.5</v>
      </c>
      <c r="F2190" s="471"/>
      <c r="G2190" s="472">
        <v>-0.0062</v>
      </c>
      <c r="J2190" s="473" t="s">
        <v>2541</v>
      </c>
      <c r="K2190" s="406">
        <v>96.18</v>
      </c>
      <c r="L2190" s="474">
        <v>97.18</v>
      </c>
      <c r="M2190" s="474">
        <v>98.09</v>
      </c>
      <c r="N2190" s="474">
        <v>93.64</v>
      </c>
      <c r="O2190" s="474" t="s">
        <v>4684</v>
      </c>
      <c r="P2190" s="475">
        <v>0.0</v>
      </c>
      <c r="Q2190" s="56"/>
    </row>
    <row r="2191" ht="15.75" customHeight="1">
      <c r="A2191" s="403" t="s">
        <v>2542</v>
      </c>
      <c r="B2191" s="404">
        <v>5176.75</v>
      </c>
      <c r="C2191" s="470">
        <v>5176.75</v>
      </c>
      <c r="D2191" s="470">
        <v>5176.75</v>
      </c>
      <c r="E2191" s="470">
        <v>5176.75</v>
      </c>
      <c r="F2191" s="471"/>
      <c r="G2191" s="472">
        <v>-0.0206</v>
      </c>
      <c r="J2191" s="473" t="s">
        <v>2542</v>
      </c>
      <c r="K2191" s="406">
        <v>96.18</v>
      </c>
      <c r="L2191" s="474">
        <v>100.0</v>
      </c>
      <c r="M2191" s="474">
        <v>100.0</v>
      </c>
      <c r="N2191" s="474">
        <v>94.73</v>
      </c>
      <c r="O2191" s="474" t="s">
        <v>4685</v>
      </c>
      <c r="P2191" s="475">
        <v>-0.0285</v>
      </c>
      <c r="Q2191" s="56"/>
    </row>
    <row r="2192" ht="15.75" customHeight="1">
      <c r="A2192" s="403" t="s">
        <v>2543</v>
      </c>
      <c r="B2192" s="404">
        <v>5285.83</v>
      </c>
      <c r="C2192" s="470">
        <v>5285.83</v>
      </c>
      <c r="D2192" s="470">
        <v>5285.83</v>
      </c>
      <c r="E2192" s="470">
        <v>5285.83</v>
      </c>
      <c r="F2192" s="471"/>
      <c r="G2192" s="472">
        <v>-0.0055</v>
      </c>
      <c r="J2192" s="473" t="s">
        <v>2543</v>
      </c>
      <c r="K2192" s="406">
        <v>99.0</v>
      </c>
      <c r="L2192" s="474">
        <v>103.64</v>
      </c>
      <c r="M2192" s="474">
        <v>103.64</v>
      </c>
      <c r="N2192" s="474">
        <v>98.18</v>
      </c>
      <c r="O2192" s="474" t="s">
        <v>4686</v>
      </c>
      <c r="P2192" s="475">
        <v>-0.0215</v>
      </c>
      <c r="Q2192" s="56"/>
    </row>
    <row r="2193" ht="15.75" customHeight="1">
      <c r="A2193" s="403" t="s">
        <v>2544</v>
      </c>
      <c r="B2193" s="404">
        <v>5315.11</v>
      </c>
      <c r="C2193" s="470">
        <v>5315.11</v>
      </c>
      <c r="D2193" s="470">
        <v>5315.11</v>
      </c>
      <c r="E2193" s="470">
        <v>5315.11</v>
      </c>
      <c r="F2193" s="471"/>
      <c r="G2193" s="472">
        <v>0.0043</v>
      </c>
      <c r="J2193" s="473" t="s">
        <v>2544</v>
      </c>
      <c r="K2193" s="406">
        <v>101.18</v>
      </c>
      <c r="L2193" s="474">
        <v>104.55</v>
      </c>
      <c r="M2193" s="474">
        <v>104.55</v>
      </c>
      <c r="N2193" s="474">
        <v>100.0</v>
      </c>
      <c r="O2193" s="474" t="s">
        <v>4687</v>
      </c>
      <c r="P2193" s="475">
        <v>-0.0063</v>
      </c>
      <c r="Q2193" s="56"/>
    </row>
    <row r="2194" ht="15.75" customHeight="1">
      <c r="A2194" s="403" t="s">
        <v>2545</v>
      </c>
      <c r="B2194" s="404">
        <v>5292.6</v>
      </c>
      <c r="C2194" s="470">
        <v>5292.6</v>
      </c>
      <c r="D2194" s="470">
        <v>5292.6</v>
      </c>
      <c r="E2194" s="470">
        <v>5292.6</v>
      </c>
      <c r="F2194" s="471"/>
      <c r="G2194" s="472">
        <v>-0.0031</v>
      </c>
      <c r="J2194" s="473" t="s">
        <v>2545</v>
      </c>
      <c r="K2194" s="406">
        <v>101.82</v>
      </c>
      <c r="L2194" s="474">
        <v>105.45</v>
      </c>
      <c r="M2194" s="474">
        <v>106.45</v>
      </c>
      <c r="N2194" s="474">
        <v>101.45</v>
      </c>
      <c r="O2194" s="474" t="s">
        <v>4410</v>
      </c>
      <c r="P2194" s="475">
        <v>-0.0243</v>
      </c>
      <c r="Q2194" s="56"/>
    </row>
    <row r="2195" ht="15.75" customHeight="1">
      <c r="A2195" s="403" t="s">
        <v>2546</v>
      </c>
      <c r="B2195" s="404">
        <v>5309.24</v>
      </c>
      <c r="C2195" s="470">
        <v>5309.24</v>
      </c>
      <c r="D2195" s="470">
        <v>5309.24</v>
      </c>
      <c r="E2195" s="470">
        <v>5309.24</v>
      </c>
      <c r="F2195" s="471"/>
      <c r="G2195" s="472">
        <v>-0.0046</v>
      </c>
      <c r="J2195" s="473" t="s">
        <v>2546</v>
      </c>
      <c r="K2195" s="406">
        <v>104.36</v>
      </c>
      <c r="L2195" s="474">
        <v>105.45</v>
      </c>
      <c r="M2195" s="474">
        <v>106.27</v>
      </c>
      <c r="N2195" s="474">
        <v>102.91</v>
      </c>
      <c r="O2195" s="474" t="s">
        <v>4688</v>
      </c>
      <c r="P2195" s="475">
        <v>9.0E-4</v>
      </c>
      <c r="Q2195" s="56"/>
    </row>
    <row r="2196" ht="15.75" customHeight="1">
      <c r="A2196" s="403" t="s">
        <v>2547</v>
      </c>
      <c r="B2196" s="404">
        <v>5334.03</v>
      </c>
      <c r="C2196" s="470">
        <v>5334.03</v>
      </c>
      <c r="D2196" s="470">
        <v>5334.03</v>
      </c>
      <c r="E2196" s="470">
        <v>5334.03</v>
      </c>
      <c r="F2196" s="471"/>
      <c r="G2196" s="472">
        <v>0.0184</v>
      </c>
      <c r="J2196" s="473" t="s">
        <v>2547</v>
      </c>
      <c r="K2196" s="406">
        <v>104.27</v>
      </c>
      <c r="L2196" s="474">
        <v>107.27</v>
      </c>
      <c r="M2196" s="474">
        <v>107.27</v>
      </c>
      <c r="N2196" s="474">
        <v>103.64</v>
      </c>
      <c r="O2196" s="474" t="s">
        <v>4689</v>
      </c>
      <c r="P2196" s="475">
        <v>-0.0222</v>
      </c>
      <c r="Q2196" s="56"/>
    </row>
    <row r="2197" ht="15.75" customHeight="1">
      <c r="A2197" s="403" t="s">
        <v>2548</v>
      </c>
      <c r="B2197" s="404">
        <v>5237.72</v>
      </c>
      <c r="C2197" s="470">
        <v>5237.72</v>
      </c>
      <c r="D2197" s="470">
        <v>5237.72</v>
      </c>
      <c r="E2197" s="470">
        <v>5237.72</v>
      </c>
      <c r="F2197" s="471"/>
      <c r="G2197" s="472">
        <v>0.0164</v>
      </c>
      <c r="J2197" s="473" t="s">
        <v>2548</v>
      </c>
      <c r="K2197" s="406">
        <v>106.64</v>
      </c>
      <c r="L2197" s="474">
        <v>102.18</v>
      </c>
      <c r="M2197" s="474">
        <v>107.55</v>
      </c>
      <c r="N2197" s="474">
        <v>100.91</v>
      </c>
      <c r="O2197" s="474" t="s">
        <v>3123</v>
      </c>
      <c r="P2197" s="475">
        <v>0.0446</v>
      </c>
      <c r="Q2197" s="56"/>
    </row>
    <row r="2198" ht="15.75" customHeight="1">
      <c r="A2198" s="403" t="s">
        <v>2549</v>
      </c>
      <c r="B2198" s="404">
        <v>5153.26</v>
      </c>
      <c r="C2198" s="470">
        <v>5153.26</v>
      </c>
      <c r="D2198" s="470">
        <v>5153.26</v>
      </c>
      <c r="E2198" s="470">
        <v>5153.26</v>
      </c>
      <c r="F2198" s="471"/>
      <c r="G2198" s="472">
        <v>0.0156</v>
      </c>
      <c r="J2198" s="473" t="s">
        <v>2549</v>
      </c>
      <c r="K2198" s="406">
        <v>102.09</v>
      </c>
      <c r="L2198" s="474">
        <v>106.36</v>
      </c>
      <c r="M2198" s="474">
        <v>107.91</v>
      </c>
      <c r="N2198" s="474">
        <v>100.91</v>
      </c>
      <c r="O2198" s="474" t="s">
        <v>4329</v>
      </c>
      <c r="P2198" s="475">
        <v>-0.0285</v>
      </c>
      <c r="Q2198" s="56"/>
    </row>
    <row r="2199" ht="15.75" customHeight="1">
      <c r="A2199" s="403" t="s">
        <v>2550</v>
      </c>
      <c r="B2199" s="404">
        <v>5074.3</v>
      </c>
      <c r="C2199" s="470">
        <v>5074.3</v>
      </c>
      <c r="D2199" s="470">
        <v>5074.3</v>
      </c>
      <c r="E2199" s="470">
        <v>5074.3</v>
      </c>
      <c r="F2199" s="471"/>
      <c r="G2199" s="472">
        <v>0.0047</v>
      </c>
      <c r="J2199" s="473" t="s">
        <v>2550</v>
      </c>
      <c r="K2199" s="406">
        <v>105.09</v>
      </c>
      <c r="L2199" s="474">
        <v>103.64</v>
      </c>
      <c r="M2199" s="474">
        <v>106.27</v>
      </c>
      <c r="N2199" s="474">
        <v>101.73</v>
      </c>
      <c r="O2199" s="474" t="s">
        <v>3093</v>
      </c>
      <c r="P2199" s="475">
        <v>0.0221</v>
      </c>
      <c r="Q2199" s="56"/>
    </row>
    <row r="2200" ht="15.75" customHeight="1">
      <c r="A2200" s="403" t="s">
        <v>2551</v>
      </c>
      <c r="B2200" s="404">
        <v>5050.34</v>
      </c>
      <c r="C2200" s="470">
        <v>5050.34</v>
      </c>
      <c r="D2200" s="470">
        <v>5050.34</v>
      </c>
      <c r="E2200" s="470">
        <v>5050.34</v>
      </c>
      <c r="F2200" s="471"/>
      <c r="G2200" s="472">
        <v>-0.0043</v>
      </c>
      <c r="J2200" s="473" t="s">
        <v>2551</v>
      </c>
      <c r="K2200" s="406">
        <v>102.82</v>
      </c>
      <c r="L2200" s="474">
        <v>106.45</v>
      </c>
      <c r="M2200" s="474">
        <v>107.73</v>
      </c>
      <c r="N2200" s="474">
        <v>101.55</v>
      </c>
      <c r="O2200" s="474" t="s">
        <v>4542</v>
      </c>
      <c r="P2200" s="475">
        <v>-0.0292</v>
      </c>
      <c r="Q2200" s="56"/>
    </row>
    <row r="2201" ht="15.75" customHeight="1">
      <c r="A2201" s="403" t="s">
        <v>2552</v>
      </c>
      <c r="B2201" s="404">
        <v>5072.2</v>
      </c>
      <c r="C2201" s="470">
        <v>5072.2</v>
      </c>
      <c r="D2201" s="470">
        <v>5072.2</v>
      </c>
      <c r="E2201" s="470">
        <v>5072.2</v>
      </c>
      <c r="F2201" s="471"/>
      <c r="G2201" s="472">
        <v>0.009</v>
      </c>
      <c r="J2201" s="473" t="s">
        <v>2552</v>
      </c>
      <c r="K2201" s="406">
        <v>105.91</v>
      </c>
      <c r="L2201" s="474">
        <v>113.45</v>
      </c>
      <c r="M2201" s="474">
        <v>113.45</v>
      </c>
      <c r="N2201" s="474">
        <v>104.64</v>
      </c>
      <c r="O2201" s="474" t="s">
        <v>4690</v>
      </c>
      <c r="P2201" s="475">
        <v>-0.0482</v>
      </c>
      <c r="Q2201" s="56"/>
    </row>
    <row r="2202" ht="15.75" customHeight="1">
      <c r="A2202" s="403" t="s">
        <v>2553</v>
      </c>
      <c r="B2202" s="404">
        <v>5026.92</v>
      </c>
      <c r="C2202" s="470">
        <v>5026.92</v>
      </c>
      <c r="D2202" s="470">
        <v>5026.92</v>
      </c>
      <c r="E2202" s="470">
        <v>5026.92</v>
      </c>
      <c r="F2202" s="471"/>
      <c r="G2202" s="472">
        <v>0.0095</v>
      </c>
      <c r="J2202" s="473" t="s">
        <v>2553</v>
      </c>
      <c r="K2202" s="406">
        <v>111.27</v>
      </c>
      <c r="L2202" s="474">
        <v>108.18</v>
      </c>
      <c r="M2202" s="474">
        <v>113.64</v>
      </c>
      <c r="N2202" s="474">
        <v>108.18</v>
      </c>
      <c r="O2202" s="474" t="s">
        <v>4691</v>
      </c>
      <c r="P2202" s="475">
        <v>0.0082</v>
      </c>
      <c r="Q2202" s="56"/>
    </row>
    <row r="2203" ht="15.75" customHeight="1">
      <c r="A2203" s="403" t="s">
        <v>2554</v>
      </c>
      <c r="B2203" s="404">
        <v>4979.72</v>
      </c>
      <c r="C2203" s="470">
        <v>4979.72</v>
      </c>
      <c r="D2203" s="470">
        <v>4979.72</v>
      </c>
      <c r="E2203" s="470">
        <v>4979.72</v>
      </c>
      <c r="F2203" s="471"/>
      <c r="G2203" s="472">
        <v>0.0025</v>
      </c>
      <c r="J2203" s="473" t="s">
        <v>2554</v>
      </c>
      <c r="K2203" s="406">
        <v>110.36</v>
      </c>
      <c r="L2203" s="474">
        <v>106.55</v>
      </c>
      <c r="M2203" s="474">
        <v>113.64</v>
      </c>
      <c r="N2203" s="474">
        <v>106.45</v>
      </c>
      <c r="O2203" s="474" t="s">
        <v>4692</v>
      </c>
      <c r="P2203" s="475">
        <v>0.042</v>
      </c>
      <c r="Q2203" s="56"/>
    </row>
    <row r="2204" ht="15.75" customHeight="1">
      <c r="A2204" s="403" t="s">
        <v>2555</v>
      </c>
      <c r="B2204" s="404">
        <v>4967.11</v>
      </c>
      <c r="C2204" s="470">
        <v>4967.11</v>
      </c>
      <c r="D2204" s="470">
        <v>4967.11</v>
      </c>
      <c r="E2204" s="470">
        <v>4967.11</v>
      </c>
      <c r="F2204" s="471"/>
      <c r="G2204" s="472">
        <v>0.0086</v>
      </c>
      <c r="J2204" s="473" t="s">
        <v>2555</v>
      </c>
      <c r="K2204" s="406">
        <v>105.91</v>
      </c>
      <c r="L2204" s="474">
        <v>101.45</v>
      </c>
      <c r="M2204" s="474">
        <v>106.91</v>
      </c>
      <c r="N2204" s="474">
        <v>99.55</v>
      </c>
      <c r="O2204" s="474" t="s">
        <v>4693</v>
      </c>
      <c r="P2204" s="475">
        <v>0.0591</v>
      </c>
      <c r="Q2204" s="56"/>
    </row>
    <row r="2205" ht="15.75" customHeight="1">
      <c r="A2205" s="403" t="s">
        <v>2556</v>
      </c>
      <c r="B2205" s="404">
        <v>4924.52</v>
      </c>
      <c r="C2205" s="470">
        <v>4924.52</v>
      </c>
      <c r="D2205" s="470">
        <v>4924.52</v>
      </c>
      <c r="E2205" s="470">
        <v>4924.52</v>
      </c>
      <c r="F2205" s="471"/>
      <c r="G2205" s="472">
        <v>0.0023</v>
      </c>
      <c r="J2205" s="473" t="s">
        <v>2556</v>
      </c>
      <c r="K2205" s="406">
        <v>100.0</v>
      </c>
      <c r="L2205" s="474">
        <v>100.0</v>
      </c>
      <c r="M2205" s="474">
        <v>102.64</v>
      </c>
      <c r="N2205" s="474">
        <v>97.55</v>
      </c>
      <c r="O2205" s="474" t="s">
        <v>4694</v>
      </c>
      <c r="P2205" s="475">
        <v>0.0064</v>
      </c>
      <c r="Q2205" s="56"/>
    </row>
    <row r="2206" ht="15.75" customHeight="1">
      <c r="A2206" s="403" t="s">
        <v>2557</v>
      </c>
      <c r="B2206" s="404">
        <v>4913.24</v>
      </c>
      <c r="C2206" s="470">
        <v>4913.24</v>
      </c>
      <c r="D2206" s="470">
        <v>4913.24</v>
      </c>
      <c r="E2206" s="470">
        <v>4913.24</v>
      </c>
      <c r="F2206" s="471"/>
      <c r="G2206" s="472">
        <v>0.0097</v>
      </c>
      <c r="J2206" s="473" t="s">
        <v>2557</v>
      </c>
      <c r="K2206" s="406">
        <v>99.36</v>
      </c>
      <c r="L2206" s="474">
        <v>102.73</v>
      </c>
      <c r="M2206" s="474">
        <v>104.45</v>
      </c>
      <c r="N2206" s="474">
        <v>98.64</v>
      </c>
      <c r="O2206" s="474" t="s">
        <v>4695</v>
      </c>
      <c r="P2206" s="475">
        <v>-0.0345</v>
      </c>
      <c r="Q2206" s="56"/>
    </row>
    <row r="2207" ht="15.75" customHeight="1">
      <c r="A2207" s="403" t="s">
        <v>2558</v>
      </c>
      <c r="B2207" s="404">
        <v>4866.19</v>
      </c>
      <c r="C2207" s="470">
        <v>4866.19</v>
      </c>
      <c r="D2207" s="470">
        <v>4866.19</v>
      </c>
      <c r="E2207" s="470">
        <v>4866.19</v>
      </c>
      <c r="F2207" s="471"/>
      <c r="G2207" s="472">
        <v>0.0141</v>
      </c>
      <c r="J2207" s="473" t="s">
        <v>2558</v>
      </c>
      <c r="K2207" s="406">
        <v>102.91</v>
      </c>
      <c r="L2207" s="474">
        <v>98.0</v>
      </c>
      <c r="M2207" s="474">
        <v>104.45</v>
      </c>
      <c r="N2207" s="474">
        <v>98.0</v>
      </c>
      <c r="O2207" s="474" t="s">
        <v>4696</v>
      </c>
      <c r="P2207" s="475">
        <v>0.0619</v>
      </c>
      <c r="Q2207" s="56"/>
    </row>
    <row r="2208" ht="15.75" customHeight="1">
      <c r="A2208" s="403" t="s">
        <v>2559</v>
      </c>
      <c r="B2208" s="404">
        <v>4798.39</v>
      </c>
      <c r="C2208" s="470">
        <v>4798.39</v>
      </c>
      <c r="D2208" s="470">
        <v>4798.39</v>
      </c>
      <c r="E2208" s="470">
        <v>4798.39</v>
      </c>
      <c r="F2208" s="471"/>
      <c r="G2208" s="472">
        <v>0.0082</v>
      </c>
      <c r="J2208" s="473" t="s">
        <v>2559</v>
      </c>
      <c r="K2208" s="406">
        <v>96.91</v>
      </c>
      <c r="L2208" s="474">
        <v>97.27</v>
      </c>
      <c r="M2208" s="474">
        <v>99.0</v>
      </c>
      <c r="N2208" s="474">
        <v>95.36</v>
      </c>
      <c r="O2208" s="474" t="s">
        <v>4697</v>
      </c>
      <c r="P2208" s="475">
        <v>-0.0028</v>
      </c>
      <c r="Q2208" s="56"/>
    </row>
    <row r="2209" ht="15.75" customHeight="1">
      <c r="A2209" s="403" t="s">
        <v>2560</v>
      </c>
      <c r="B2209" s="404">
        <v>4759.39</v>
      </c>
      <c r="C2209" s="470">
        <v>4759.39</v>
      </c>
      <c r="D2209" s="470">
        <v>4759.39</v>
      </c>
      <c r="E2209" s="470">
        <v>4759.39</v>
      </c>
      <c r="F2209" s="471"/>
      <c r="G2209" s="472">
        <v>0.0105</v>
      </c>
      <c r="J2209" s="473" t="s">
        <v>2560</v>
      </c>
      <c r="K2209" s="406">
        <v>97.18</v>
      </c>
      <c r="L2209" s="474">
        <v>90.91</v>
      </c>
      <c r="M2209" s="474">
        <v>98.18</v>
      </c>
      <c r="N2209" s="474">
        <v>89.73</v>
      </c>
      <c r="O2209" s="474" t="s">
        <v>4698</v>
      </c>
      <c r="P2209" s="475">
        <v>0.0711</v>
      </c>
      <c r="Q2209" s="56"/>
    </row>
    <row r="2210" ht="15.75" customHeight="1">
      <c r="A2210" s="403" t="s">
        <v>2561</v>
      </c>
      <c r="B2210" s="404">
        <v>4709.91</v>
      </c>
      <c r="C2210" s="470">
        <v>4709.91</v>
      </c>
      <c r="D2210" s="470">
        <v>4709.91</v>
      </c>
      <c r="E2210" s="470">
        <v>4709.91</v>
      </c>
      <c r="F2210" s="471"/>
      <c r="G2210" s="472">
        <v>-8.0E-4</v>
      </c>
      <c r="J2210" s="473" t="s">
        <v>2561</v>
      </c>
      <c r="K2210" s="406">
        <v>90.73</v>
      </c>
      <c r="L2210" s="474">
        <v>94.45</v>
      </c>
      <c r="M2210" s="474">
        <v>95.18</v>
      </c>
      <c r="N2210" s="474">
        <v>89.91</v>
      </c>
      <c r="O2210" s="474" t="s">
        <v>4699</v>
      </c>
      <c r="P2210" s="475">
        <v>-0.0254</v>
      </c>
      <c r="Q2210" s="56"/>
    </row>
    <row r="2211" ht="15.75" customHeight="1">
      <c r="A2211" s="403" t="s">
        <v>2562</v>
      </c>
      <c r="B2211" s="404">
        <v>4713.58</v>
      </c>
      <c r="C2211" s="470">
        <v>4713.58</v>
      </c>
      <c r="D2211" s="470">
        <v>4713.58</v>
      </c>
      <c r="E2211" s="470">
        <v>4713.58</v>
      </c>
      <c r="F2211" s="471"/>
      <c r="G2211" s="472">
        <v>0.0081</v>
      </c>
      <c r="J2211" s="473" t="s">
        <v>2562</v>
      </c>
      <c r="K2211" s="406">
        <v>93.09</v>
      </c>
      <c r="L2211" s="474">
        <v>88.73</v>
      </c>
      <c r="M2211" s="474">
        <v>93.64</v>
      </c>
      <c r="N2211" s="474">
        <v>87.73</v>
      </c>
      <c r="O2211" s="474" t="s">
        <v>4700</v>
      </c>
      <c r="P2211" s="475">
        <v>0.0611</v>
      </c>
      <c r="Q2211" s="56"/>
    </row>
    <row r="2212" ht="15.75" customHeight="1">
      <c r="A2212" s="403" t="s">
        <v>2563</v>
      </c>
      <c r="B2212" s="404">
        <v>4675.91</v>
      </c>
      <c r="C2212" s="470">
        <v>4675.91</v>
      </c>
      <c r="D2212" s="470">
        <v>4675.91</v>
      </c>
      <c r="E2212" s="470">
        <v>4675.91</v>
      </c>
      <c r="F2212" s="471"/>
      <c r="G2212" s="472">
        <v>0.0027</v>
      </c>
      <c r="J2212" s="473" t="s">
        <v>2563</v>
      </c>
      <c r="K2212" s="406">
        <v>87.73</v>
      </c>
      <c r="L2212" s="474">
        <v>86.27</v>
      </c>
      <c r="M2212" s="474">
        <v>88.55</v>
      </c>
      <c r="N2212" s="474">
        <v>86.27</v>
      </c>
      <c r="O2212" s="474" t="s">
        <v>4701</v>
      </c>
      <c r="P2212" s="475">
        <v>0.0321</v>
      </c>
      <c r="Q2212" s="56"/>
    </row>
    <row r="2213" ht="15.75" customHeight="1">
      <c r="A2213" s="403" t="s">
        <v>2564</v>
      </c>
      <c r="B2213" s="404">
        <v>4663.13</v>
      </c>
      <c r="C2213" s="470">
        <v>4663.13</v>
      </c>
      <c r="D2213" s="470">
        <v>4663.13</v>
      </c>
      <c r="E2213" s="470">
        <v>4663.13</v>
      </c>
      <c r="F2213" s="471"/>
      <c r="G2213" s="472">
        <v>0.0034</v>
      </c>
      <c r="J2213" s="473" t="s">
        <v>2564</v>
      </c>
      <c r="K2213" s="406">
        <v>85.0</v>
      </c>
      <c r="L2213" s="474">
        <v>86.27</v>
      </c>
      <c r="M2213" s="474">
        <v>87.55</v>
      </c>
      <c r="N2213" s="474">
        <v>84.64</v>
      </c>
      <c r="O2213" s="474" t="s">
        <v>4702</v>
      </c>
      <c r="P2213" s="475">
        <v>0.0</v>
      </c>
      <c r="Q2213" s="56"/>
    </row>
    <row r="2214" ht="15.75" customHeight="1">
      <c r="A2214" s="403" t="s">
        <v>2565</v>
      </c>
      <c r="B2214" s="404">
        <v>4647.43</v>
      </c>
      <c r="C2214" s="470">
        <v>4647.43</v>
      </c>
      <c r="D2214" s="470">
        <v>4647.43</v>
      </c>
      <c r="E2214" s="470">
        <v>4647.43</v>
      </c>
      <c r="F2214" s="471"/>
      <c r="G2214" s="472">
        <v>0.0083</v>
      </c>
      <c r="J2214" s="473" t="s">
        <v>2565</v>
      </c>
      <c r="K2214" s="406">
        <v>85.0</v>
      </c>
      <c r="L2214" s="474">
        <v>85.55</v>
      </c>
      <c r="M2214" s="474">
        <v>86.36</v>
      </c>
      <c r="N2214" s="474">
        <v>84.64</v>
      </c>
      <c r="O2214" s="474" t="s">
        <v>4273</v>
      </c>
      <c r="P2214" s="475">
        <v>0.0043</v>
      </c>
      <c r="Q2214" s="56"/>
    </row>
    <row r="2215" ht="15.75" customHeight="1">
      <c r="A2215" s="403" t="s">
        <v>2566</v>
      </c>
      <c r="B2215" s="404">
        <v>4608.95</v>
      </c>
      <c r="C2215" s="470">
        <v>4608.95</v>
      </c>
      <c r="D2215" s="470">
        <v>4608.95</v>
      </c>
      <c r="E2215" s="470">
        <v>4608.95</v>
      </c>
      <c r="F2215" s="471"/>
      <c r="G2215" s="472">
        <v>-0.007</v>
      </c>
      <c r="J2215" s="473" t="s">
        <v>2566</v>
      </c>
      <c r="K2215" s="406">
        <v>84.64</v>
      </c>
      <c r="L2215" s="474">
        <v>87.0</v>
      </c>
      <c r="M2215" s="474">
        <v>87.55</v>
      </c>
      <c r="N2215" s="474">
        <v>84.36</v>
      </c>
      <c r="O2215" s="474" t="s">
        <v>4703</v>
      </c>
      <c r="P2215" s="475">
        <v>-0.0251</v>
      </c>
      <c r="Q2215" s="56"/>
    </row>
    <row r="2216" ht="15.75" customHeight="1">
      <c r="A2216" s="403" t="s">
        <v>2567</v>
      </c>
      <c r="B2216" s="404">
        <v>4641.45</v>
      </c>
      <c r="C2216" s="470">
        <v>4641.45</v>
      </c>
      <c r="D2216" s="470">
        <v>4641.45</v>
      </c>
      <c r="E2216" s="470">
        <v>4641.45</v>
      </c>
      <c r="F2216" s="471"/>
      <c r="G2216" s="472">
        <v>-2.0E-4</v>
      </c>
      <c r="J2216" s="473" t="s">
        <v>2567</v>
      </c>
      <c r="K2216" s="406">
        <v>86.82</v>
      </c>
      <c r="L2216" s="474">
        <v>90.91</v>
      </c>
      <c r="M2216" s="474">
        <v>91.82</v>
      </c>
      <c r="N2216" s="474">
        <v>86.36</v>
      </c>
      <c r="O2216" s="474" t="s">
        <v>3189</v>
      </c>
      <c r="P2216" s="475">
        <v>-0.0305</v>
      </c>
      <c r="Q2216" s="56"/>
    </row>
    <row r="2217" ht="15.75" customHeight="1">
      <c r="A2217" s="403" t="s">
        <v>2568</v>
      </c>
      <c r="B2217" s="404">
        <v>4642.37</v>
      </c>
      <c r="C2217" s="470">
        <v>4642.37</v>
      </c>
      <c r="D2217" s="470">
        <v>4642.37</v>
      </c>
      <c r="E2217" s="470">
        <v>4642.37</v>
      </c>
      <c r="F2217" s="471"/>
      <c r="G2217" s="472">
        <v>0.0021</v>
      </c>
      <c r="J2217" s="473" t="s">
        <v>2568</v>
      </c>
      <c r="K2217" s="406">
        <v>89.55</v>
      </c>
      <c r="L2217" s="474">
        <v>88.18</v>
      </c>
      <c r="M2217" s="474">
        <v>90.82</v>
      </c>
      <c r="N2217" s="474">
        <v>88.09</v>
      </c>
      <c r="O2217" s="474" t="s">
        <v>4704</v>
      </c>
      <c r="P2217" s="475">
        <v>0.0197</v>
      </c>
      <c r="Q2217" s="56"/>
    </row>
    <row r="2218" ht="15.75" customHeight="1">
      <c r="A2218" s="403" t="s">
        <v>2569</v>
      </c>
      <c r="B2218" s="404">
        <v>4632.46</v>
      </c>
      <c r="C2218" s="470">
        <v>4632.46</v>
      </c>
      <c r="D2218" s="470">
        <v>4632.46</v>
      </c>
      <c r="E2218" s="470">
        <v>4632.46</v>
      </c>
      <c r="F2218" s="471"/>
      <c r="G2218" s="472">
        <v>0.0065</v>
      </c>
      <c r="J2218" s="473" t="s">
        <v>2569</v>
      </c>
      <c r="K2218" s="406">
        <v>87.82</v>
      </c>
      <c r="L2218" s="474">
        <v>88.18</v>
      </c>
      <c r="M2218" s="474">
        <v>88.36</v>
      </c>
      <c r="N2218" s="474">
        <v>86.09</v>
      </c>
      <c r="O2218" s="474" t="s">
        <v>4705</v>
      </c>
      <c r="P2218" s="475">
        <v>0.018</v>
      </c>
      <c r="Q2218" s="56"/>
    </row>
    <row r="2219" ht="15.75" customHeight="1">
      <c r="A2219" s="403" t="s">
        <v>2570</v>
      </c>
      <c r="B2219" s="404">
        <v>4602.43</v>
      </c>
      <c r="C2219" s="470">
        <v>4602.43</v>
      </c>
      <c r="D2219" s="470">
        <v>4602.43</v>
      </c>
      <c r="E2219" s="470">
        <v>4602.43</v>
      </c>
      <c r="F2219" s="471"/>
      <c r="G2219" s="472">
        <v>0.0104</v>
      </c>
      <c r="J2219" s="473" t="s">
        <v>2570</v>
      </c>
      <c r="K2219" s="406">
        <v>86.27</v>
      </c>
      <c r="L2219" s="474">
        <v>86.64</v>
      </c>
      <c r="M2219" s="474">
        <v>88.09</v>
      </c>
      <c r="N2219" s="474">
        <v>85.36</v>
      </c>
      <c r="O2219" s="474" t="s">
        <v>4407</v>
      </c>
      <c r="P2219" s="475">
        <v>-0.0021</v>
      </c>
      <c r="Q2219" s="56"/>
    </row>
    <row r="2220" ht="15.75" customHeight="1">
      <c r="A2220" s="403" t="s">
        <v>2571</v>
      </c>
      <c r="B2220" s="404">
        <v>4554.97</v>
      </c>
      <c r="C2220" s="470">
        <v>4554.97</v>
      </c>
      <c r="D2220" s="470">
        <v>4554.97</v>
      </c>
      <c r="E2220" s="470">
        <v>4554.97</v>
      </c>
      <c r="F2220" s="471"/>
      <c r="G2220" s="472">
        <v>0.0012</v>
      </c>
      <c r="J2220" s="473" t="s">
        <v>2571</v>
      </c>
      <c r="K2220" s="406">
        <v>86.45</v>
      </c>
      <c r="L2220" s="474">
        <v>88.64</v>
      </c>
      <c r="M2220" s="474">
        <v>89.55</v>
      </c>
      <c r="N2220" s="474">
        <v>86.27</v>
      </c>
      <c r="O2220" s="474" t="s">
        <v>4416</v>
      </c>
      <c r="P2220" s="475">
        <v>-0.0247</v>
      </c>
      <c r="Q2220" s="56"/>
    </row>
    <row r="2221" ht="15.75" customHeight="1">
      <c r="A2221" s="403" t="s">
        <v>2572</v>
      </c>
      <c r="B2221" s="404">
        <v>4549.51</v>
      </c>
      <c r="C2221" s="470">
        <v>4549.51</v>
      </c>
      <c r="D2221" s="470">
        <v>4549.51</v>
      </c>
      <c r="E2221" s="470">
        <v>4549.51</v>
      </c>
      <c r="F2221" s="471"/>
      <c r="G2221" s="472">
        <v>-0.0062</v>
      </c>
      <c r="J2221" s="473" t="s">
        <v>2572</v>
      </c>
      <c r="K2221" s="406">
        <v>88.64</v>
      </c>
      <c r="L2221" s="474">
        <v>86.64</v>
      </c>
      <c r="M2221" s="474">
        <v>89.73</v>
      </c>
      <c r="N2221" s="474">
        <v>85.45</v>
      </c>
      <c r="O2221" s="474" t="s">
        <v>3291</v>
      </c>
      <c r="P2221" s="475">
        <v>0.0296</v>
      </c>
      <c r="Q2221" s="56"/>
    </row>
    <row r="2222" ht="15.75" customHeight="1">
      <c r="A2222" s="403" t="s">
        <v>2573</v>
      </c>
      <c r="B2222" s="404">
        <v>4577.99</v>
      </c>
      <c r="C2222" s="470">
        <v>4577.99</v>
      </c>
      <c r="D2222" s="470">
        <v>4577.99</v>
      </c>
      <c r="E2222" s="470">
        <v>4577.99</v>
      </c>
      <c r="F2222" s="471"/>
      <c r="G2222" s="472">
        <v>-0.0047</v>
      </c>
      <c r="J2222" s="473" t="s">
        <v>2573</v>
      </c>
      <c r="K2222" s="406">
        <v>86.09</v>
      </c>
      <c r="L2222" s="474">
        <v>87.91</v>
      </c>
      <c r="M2222" s="474">
        <v>88.82</v>
      </c>
      <c r="N2222" s="474">
        <v>84.82</v>
      </c>
      <c r="O2222" s="474" t="s">
        <v>4472</v>
      </c>
      <c r="P2222" s="475">
        <v>-0.0042</v>
      </c>
      <c r="Q2222" s="56"/>
    </row>
    <row r="2223" ht="15.75" customHeight="1">
      <c r="A2223" s="403" t="s">
        <v>2574</v>
      </c>
      <c r="B2223" s="404">
        <v>4599.46</v>
      </c>
      <c r="C2223" s="470">
        <v>4599.46</v>
      </c>
      <c r="D2223" s="470">
        <v>4599.46</v>
      </c>
      <c r="E2223" s="470">
        <v>4599.46</v>
      </c>
      <c r="F2223" s="471"/>
      <c r="G2223" s="472">
        <v>0.0019</v>
      </c>
      <c r="J2223" s="473" t="s">
        <v>2574</v>
      </c>
      <c r="K2223" s="406">
        <v>86.45</v>
      </c>
      <c r="L2223" s="474">
        <v>89.82</v>
      </c>
      <c r="M2223" s="474">
        <v>89.91</v>
      </c>
      <c r="N2223" s="474">
        <v>86.0</v>
      </c>
      <c r="O2223" s="474" t="s">
        <v>4706</v>
      </c>
      <c r="P2223" s="475">
        <v>-0.0375</v>
      </c>
      <c r="Q2223" s="56"/>
    </row>
    <row r="2224" ht="15.75" customHeight="1">
      <c r="A2224" s="403" t="s">
        <v>2575</v>
      </c>
      <c r="B2224" s="404">
        <v>4590.65</v>
      </c>
      <c r="C2224" s="470">
        <v>4590.65</v>
      </c>
      <c r="D2224" s="470">
        <v>4590.65</v>
      </c>
      <c r="E2224" s="470">
        <v>4590.65</v>
      </c>
      <c r="F2224" s="471"/>
      <c r="G2224" s="472">
        <v>0.0058</v>
      </c>
      <c r="J2224" s="473" t="s">
        <v>2575</v>
      </c>
      <c r="K2224" s="406">
        <v>89.82</v>
      </c>
      <c r="L2224" s="474">
        <v>93.09</v>
      </c>
      <c r="M2224" s="474">
        <v>95.27</v>
      </c>
      <c r="N2224" s="474">
        <v>88.27</v>
      </c>
      <c r="O2224" s="474" t="s">
        <v>4707</v>
      </c>
      <c r="P2224" s="475">
        <v>-0.0139</v>
      </c>
      <c r="Q2224" s="56"/>
    </row>
    <row r="2225" ht="15.75" customHeight="1">
      <c r="A2225" s="403" t="s">
        <v>2576</v>
      </c>
      <c r="B2225" s="404">
        <v>4564.34</v>
      </c>
      <c r="C2225" s="470">
        <v>4564.34</v>
      </c>
      <c r="D2225" s="470">
        <v>4564.34</v>
      </c>
      <c r="E2225" s="470">
        <v>4564.34</v>
      </c>
      <c r="F2225" s="471"/>
      <c r="G2225" s="472">
        <v>0.0052</v>
      </c>
      <c r="J2225" s="473" t="s">
        <v>2576</v>
      </c>
      <c r="K2225" s="406">
        <v>91.09</v>
      </c>
      <c r="L2225" s="474">
        <v>91.73</v>
      </c>
      <c r="M2225" s="474">
        <v>92.45</v>
      </c>
      <c r="N2225" s="474">
        <v>87.73</v>
      </c>
      <c r="O2225" s="474" t="s">
        <v>4708</v>
      </c>
      <c r="P2225" s="475">
        <v>0.006</v>
      </c>
      <c r="Q2225" s="56"/>
    </row>
    <row r="2226" ht="15.75" customHeight="1">
      <c r="A2226" s="403" t="s">
        <v>2577</v>
      </c>
      <c r="B2226" s="404">
        <v>4540.6</v>
      </c>
      <c r="C2226" s="470">
        <v>4540.6</v>
      </c>
      <c r="D2226" s="470">
        <v>4540.6</v>
      </c>
      <c r="E2226" s="470">
        <v>4540.6</v>
      </c>
      <c r="F2226" s="471"/>
      <c r="G2226" s="472">
        <v>-0.0014</v>
      </c>
      <c r="J2226" s="473" t="s">
        <v>2577</v>
      </c>
      <c r="K2226" s="406">
        <v>90.55</v>
      </c>
      <c r="L2226" s="474">
        <v>88.18</v>
      </c>
      <c r="M2226" s="474">
        <v>94.36</v>
      </c>
      <c r="N2226" s="474">
        <v>88.18</v>
      </c>
      <c r="O2226" s="474" t="s">
        <v>4709</v>
      </c>
      <c r="P2226" s="475">
        <v>0.0215</v>
      </c>
      <c r="Q2226" s="56"/>
    </row>
    <row r="2227" ht="15.75" customHeight="1">
      <c r="A2227" s="403" t="s">
        <v>2578</v>
      </c>
      <c r="B2227" s="404">
        <v>4547.05</v>
      </c>
      <c r="C2227" s="470">
        <v>4547.05</v>
      </c>
      <c r="D2227" s="470">
        <v>4547.05</v>
      </c>
      <c r="E2227" s="470">
        <v>4547.05</v>
      </c>
      <c r="F2227" s="471"/>
      <c r="G2227" s="472">
        <v>-0.0015</v>
      </c>
      <c r="J2227" s="473" t="s">
        <v>2578</v>
      </c>
      <c r="K2227" s="406">
        <v>88.64</v>
      </c>
      <c r="L2227" s="474">
        <v>84.55</v>
      </c>
      <c r="M2227" s="474">
        <v>89.09</v>
      </c>
      <c r="N2227" s="474">
        <v>83.82</v>
      </c>
      <c r="O2227" s="474" t="s">
        <v>4710</v>
      </c>
      <c r="P2227" s="475">
        <v>0.0484</v>
      </c>
      <c r="Q2227" s="56"/>
    </row>
    <row r="2228" ht="15.75" customHeight="1">
      <c r="A2228" s="403" t="s">
        <v>2579</v>
      </c>
      <c r="B2228" s="404">
        <v>4553.86</v>
      </c>
      <c r="C2228" s="470">
        <v>4553.86</v>
      </c>
      <c r="D2228" s="470">
        <v>4553.86</v>
      </c>
      <c r="E2228" s="470">
        <v>4553.86</v>
      </c>
      <c r="F2228" s="471"/>
      <c r="G2228" s="472">
        <v>-0.0049</v>
      </c>
      <c r="J2228" s="473" t="s">
        <v>2579</v>
      </c>
      <c r="K2228" s="406">
        <v>84.55</v>
      </c>
      <c r="L2228" s="474">
        <v>84.0</v>
      </c>
      <c r="M2228" s="474">
        <v>86.09</v>
      </c>
      <c r="N2228" s="474">
        <v>83.45</v>
      </c>
      <c r="O2228" s="474" t="s">
        <v>4711</v>
      </c>
      <c r="P2228" s="475">
        <v>-0.0021</v>
      </c>
      <c r="Q2228" s="56"/>
    </row>
    <row r="2229" ht="15.75" customHeight="1">
      <c r="A2229" s="403" t="s">
        <v>2580</v>
      </c>
      <c r="B2229" s="404">
        <v>4576.36</v>
      </c>
      <c r="C2229" s="470">
        <v>4576.36</v>
      </c>
      <c r="D2229" s="470">
        <v>4576.36</v>
      </c>
      <c r="E2229" s="470">
        <v>4576.36</v>
      </c>
      <c r="F2229" s="471"/>
      <c r="G2229" s="472">
        <v>0.0049</v>
      </c>
      <c r="J2229" s="473" t="s">
        <v>2580</v>
      </c>
      <c r="K2229" s="406">
        <v>84.73</v>
      </c>
      <c r="L2229" s="474">
        <v>83.27</v>
      </c>
      <c r="M2229" s="474">
        <v>85.45</v>
      </c>
      <c r="N2229" s="474">
        <v>81.09</v>
      </c>
      <c r="O2229" s="474" t="s">
        <v>4712</v>
      </c>
      <c r="P2229" s="475">
        <v>0.0175</v>
      </c>
      <c r="Q2229" s="56"/>
    </row>
    <row r="2230" ht="15.75" customHeight="1">
      <c r="A2230" s="403" t="s">
        <v>2581</v>
      </c>
      <c r="B2230" s="404">
        <v>4554.14</v>
      </c>
      <c r="C2230" s="470">
        <v>4554.14</v>
      </c>
      <c r="D2230" s="470">
        <v>4554.14</v>
      </c>
      <c r="E2230" s="470">
        <v>4554.14</v>
      </c>
      <c r="F2230" s="471"/>
      <c r="G2230" s="472">
        <v>-1.0E-4</v>
      </c>
      <c r="J2230" s="473" t="s">
        <v>2581</v>
      </c>
      <c r="K2230" s="406">
        <v>83.27</v>
      </c>
      <c r="L2230" s="474">
        <v>78.91</v>
      </c>
      <c r="M2230" s="474">
        <v>84.45</v>
      </c>
      <c r="N2230" s="474">
        <v>78.64</v>
      </c>
      <c r="O2230" s="474" t="s">
        <v>4713</v>
      </c>
      <c r="P2230" s="475">
        <v>0.0738</v>
      </c>
      <c r="Q2230" s="56"/>
    </row>
    <row r="2231" ht="15.75" customHeight="1">
      <c r="A2231" s="403" t="s">
        <v>2582</v>
      </c>
      <c r="B2231" s="404">
        <v>4554.51</v>
      </c>
      <c r="C2231" s="470">
        <v>4554.51</v>
      </c>
      <c r="D2231" s="470">
        <v>4554.51</v>
      </c>
      <c r="E2231" s="470">
        <v>4554.51</v>
      </c>
      <c r="F2231" s="471"/>
      <c r="G2231" s="472">
        <v>0.006</v>
      </c>
      <c r="J2231" s="473" t="s">
        <v>2582</v>
      </c>
      <c r="K2231" s="406">
        <v>77.55</v>
      </c>
      <c r="L2231" s="474">
        <v>77.27</v>
      </c>
      <c r="M2231" s="474">
        <v>78.64</v>
      </c>
      <c r="N2231" s="474">
        <v>76.55</v>
      </c>
      <c r="O2231" s="474" t="s">
        <v>4469</v>
      </c>
      <c r="P2231" s="475">
        <v>0.018</v>
      </c>
      <c r="Q2231" s="56"/>
    </row>
    <row r="2232" ht="15.75" customHeight="1">
      <c r="A2232" s="403" t="s">
        <v>2583</v>
      </c>
      <c r="B2232" s="404">
        <v>4527.21</v>
      </c>
      <c r="C2232" s="470">
        <v>4527.21</v>
      </c>
      <c r="D2232" s="470">
        <v>4527.21</v>
      </c>
      <c r="E2232" s="470">
        <v>4527.21</v>
      </c>
      <c r="F2232" s="471"/>
      <c r="G2232" s="472">
        <v>2.0E-4</v>
      </c>
      <c r="J2232" s="473" t="s">
        <v>2583</v>
      </c>
      <c r="K2232" s="406">
        <v>76.18</v>
      </c>
      <c r="L2232" s="474">
        <v>77.82</v>
      </c>
      <c r="M2232" s="474">
        <v>77.91</v>
      </c>
      <c r="N2232" s="474">
        <v>75.0</v>
      </c>
      <c r="O2232" s="474" t="s">
        <v>3457</v>
      </c>
      <c r="P2232" s="475">
        <v>-0.0024</v>
      </c>
      <c r="Q2232" s="56"/>
    </row>
    <row r="2233" ht="15.75" customHeight="1">
      <c r="A2233" s="403" t="s">
        <v>2584</v>
      </c>
      <c r="B2233" s="404">
        <v>4526.49</v>
      </c>
      <c r="C2233" s="470">
        <v>4526.49</v>
      </c>
      <c r="D2233" s="470">
        <v>4526.49</v>
      </c>
      <c r="E2233" s="470">
        <v>4526.49</v>
      </c>
      <c r="F2233" s="471"/>
      <c r="G2233" s="472">
        <v>-0.0085</v>
      </c>
      <c r="J2233" s="473" t="s">
        <v>2584</v>
      </c>
      <c r="K2233" s="406">
        <v>76.36</v>
      </c>
      <c r="L2233" s="474">
        <v>80.36</v>
      </c>
      <c r="M2233" s="474">
        <v>81.09</v>
      </c>
      <c r="N2233" s="474">
        <v>76.0</v>
      </c>
      <c r="O2233" s="474" t="s">
        <v>4714</v>
      </c>
      <c r="P2233" s="475">
        <v>-0.0378</v>
      </c>
      <c r="Q2233" s="56"/>
    </row>
    <row r="2234" ht="15.75" customHeight="1">
      <c r="A2234" s="403" t="s">
        <v>2585</v>
      </c>
      <c r="B2234" s="404">
        <v>4565.13</v>
      </c>
      <c r="C2234" s="470">
        <v>4565.13</v>
      </c>
      <c r="D2234" s="470">
        <v>4565.13</v>
      </c>
      <c r="E2234" s="470">
        <v>4565.13</v>
      </c>
      <c r="F2234" s="471"/>
      <c r="G2234" s="472">
        <v>0.0076</v>
      </c>
      <c r="J2234" s="473" t="s">
        <v>2585</v>
      </c>
      <c r="K2234" s="406">
        <v>79.36</v>
      </c>
      <c r="L2234" s="474">
        <v>74.09</v>
      </c>
      <c r="M2234" s="474">
        <v>80.18</v>
      </c>
      <c r="N2234" s="474">
        <v>74.09</v>
      </c>
      <c r="O2234" s="474" t="s">
        <v>4715</v>
      </c>
      <c r="P2234" s="475">
        <v>0.0805</v>
      </c>
      <c r="Q2234" s="56"/>
    </row>
    <row r="2235" ht="15.75" customHeight="1">
      <c r="A2235" s="403" t="s">
        <v>2586</v>
      </c>
      <c r="B2235" s="404">
        <v>4530.83</v>
      </c>
      <c r="C2235" s="470">
        <v>4530.83</v>
      </c>
      <c r="D2235" s="470">
        <v>4530.83</v>
      </c>
      <c r="E2235" s="470">
        <v>4530.83</v>
      </c>
      <c r="F2235" s="471"/>
      <c r="G2235" s="472">
        <v>0.01</v>
      </c>
      <c r="J2235" s="473" t="s">
        <v>2586</v>
      </c>
      <c r="K2235" s="406">
        <v>73.45</v>
      </c>
      <c r="L2235" s="474">
        <v>70.91</v>
      </c>
      <c r="M2235" s="474">
        <v>74.0</v>
      </c>
      <c r="N2235" s="474">
        <v>70.91</v>
      </c>
      <c r="O2235" s="474" t="s">
        <v>4716</v>
      </c>
      <c r="P2235" s="475">
        <v>0.0358</v>
      </c>
      <c r="Q2235" s="56"/>
    </row>
    <row r="2236" ht="15.75" customHeight="1">
      <c r="A2236" s="403" t="s">
        <v>2587</v>
      </c>
      <c r="B2236" s="404">
        <v>4486.19</v>
      </c>
      <c r="C2236" s="470">
        <v>4486.19</v>
      </c>
      <c r="D2236" s="470">
        <v>4486.19</v>
      </c>
      <c r="E2236" s="470">
        <v>4486.19</v>
      </c>
      <c r="F2236" s="471"/>
      <c r="G2236" s="472">
        <v>3.0E-4</v>
      </c>
      <c r="J2236" s="473" t="s">
        <v>2587</v>
      </c>
      <c r="K2236" s="406">
        <v>70.91</v>
      </c>
      <c r="L2236" s="474">
        <v>72.73</v>
      </c>
      <c r="M2236" s="474">
        <v>72.73</v>
      </c>
      <c r="N2236" s="474">
        <v>70.64</v>
      </c>
      <c r="O2236" s="474" t="s">
        <v>4717</v>
      </c>
      <c r="P2236" s="475">
        <v>-0.0038</v>
      </c>
      <c r="Q2236" s="56"/>
    </row>
    <row r="2237" ht="15.75" customHeight="1">
      <c r="A2237" s="403" t="s">
        <v>2588</v>
      </c>
      <c r="B2237" s="404">
        <v>4484.9</v>
      </c>
      <c r="C2237" s="470">
        <v>4484.9</v>
      </c>
      <c r="D2237" s="470">
        <v>4484.9</v>
      </c>
      <c r="E2237" s="470">
        <v>4484.9</v>
      </c>
      <c r="F2237" s="471"/>
      <c r="G2237" s="472">
        <v>0.0028</v>
      </c>
      <c r="J2237" s="473" t="s">
        <v>2588</v>
      </c>
      <c r="K2237" s="406">
        <v>71.18</v>
      </c>
      <c r="L2237" s="474">
        <v>72.91</v>
      </c>
      <c r="M2237" s="474">
        <v>73.18</v>
      </c>
      <c r="N2237" s="474">
        <v>71.09</v>
      </c>
      <c r="O2237" s="474" t="s">
        <v>4718</v>
      </c>
      <c r="P2237" s="475">
        <v>-0.0201</v>
      </c>
      <c r="Q2237" s="56"/>
    </row>
    <row r="2238" ht="15.75" customHeight="1">
      <c r="A2238" s="403" t="s">
        <v>2589</v>
      </c>
      <c r="B2238" s="404">
        <v>4472.17</v>
      </c>
      <c r="C2238" s="470">
        <v>4472.17</v>
      </c>
      <c r="D2238" s="470">
        <v>4472.17</v>
      </c>
      <c r="E2238" s="470">
        <v>4472.17</v>
      </c>
      <c r="F2238" s="471"/>
      <c r="G2238" s="472">
        <v>0.0012</v>
      </c>
      <c r="J2238" s="473" t="s">
        <v>2589</v>
      </c>
      <c r="K2238" s="406">
        <v>72.64</v>
      </c>
      <c r="L2238" s="474">
        <v>73.18</v>
      </c>
      <c r="M2238" s="474">
        <v>74.73</v>
      </c>
      <c r="N2238" s="474">
        <v>72.27</v>
      </c>
      <c r="O2238" s="474" t="s">
        <v>4719</v>
      </c>
      <c r="P2238" s="475">
        <v>-0.0062</v>
      </c>
      <c r="Q2238" s="56"/>
    </row>
    <row r="2239" ht="15.75" customHeight="1">
      <c r="A2239" s="403" t="s">
        <v>2590</v>
      </c>
      <c r="B2239" s="404">
        <v>4467.0</v>
      </c>
      <c r="C2239" s="470">
        <v>4467.0</v>
      </c>
      <c r="D2239" s="470">
        <v>4467.0</v>
      </c>
      <c r="E2239" s="470">
        <v>4467.0</v>
      </c>
      <c r="F2239" s="471"/>
      <c r="G2239" s="472">
        <v>0.0105</v>
      </c>
      <c r="J2239" s="473" t="s">
        <v>2590</v>
      </c>
      <c r="K2239" s="406">
        <v>73.09</v>
      </c>
      <c r="L2239" s="474">
        <v>70.91</v>
      </c>
      <c r="M2239" s="474">
        <v>73.55</v>
      </c>
      <c r="N2239" s="474">
        <v>70.73</v>
      </c>
      <c r="O2239" s="474" t="s">
        <v>4720</v>
      </c>
      <c r="P2239" s="475">
        <v>0.0281</v>
      </c>
      <c r="Q2239" s="56"/>
    </row>
    <row r="2240" ht="15.75" customHeight="1">
      <c r="A2240" s="403" t="s">
        <v>2591</v>
      </c>
      <c r="B2240" s="404">
        <v>4420.61</v>
      </c>
      <c r="C2240" s="470">
        <v>4420.61</v>
      </c>
      <c r="D2240" s="470">
        <v>4420.61</v>
      </c>
      <c r="E2240" s="470">
        <v>4420.61</v>
      </c>
      <c r="F2240" s="471"/>
      <c r="G2240" s="472">
        <v>-0.0015</v>
      </c>
      <c r="J2240" s="473" t="s">
        <v>2591</v>
      </c>
      <c r="K2240" s="406">
        <v>71.09</v>
      </c>
      <c r="L2240" s="474">
        <v>72.82</v>
      </c>
      <c r="M2240" s="474">
        <v>72.82</v>
      </c>
      <c r="N2240" s="474">
        <v>69.0</v>
      </c>
      <c r="O2240" s="474" t="s">
        <v>4721</v>
      </c>
      <c r="P2240" s="475">
        <v>-0.0309</v>
      </c>
      <c r="Q2240" s="56"/>
    </row>
    <row r="2241" ht="15.75" customHeight="1">
      <c r="A2241" s="403" t="s">
        <v>2592</v>
      </c>
      <c r="B2241" s="404">
        <v>4427.15</v>
      </c>
      <c r="C2241" s="470">
        <v>4427.15</v>
      </c>
      <c r="D2241" s="470">
        <v>4427.15</v>
      </c>
      <c r="E2241" s="470">
        <v>4427.15</v>
      </c>
      <c r="F2241" s="471"/>
      <c r="G2241" s="472">
        <v>0.0088</v>
      </c>
      <c r="J2241" s="473" t="s">
        <v>2592</v>
      </c>
      <c r="K2241" s="406">
        <v>73.36</v>
      </c>
      <c r="L2241" s="474">
        <v>73.64</v>
      </c>
      <c r="M2241" s="474">
        <v>73.91</v>
      </c>
      <c r="N2241" s="474">
        <v>73.18</v>
      </c>
      <c r="O2241" s="474" t="s">
        <v>4722</v>
      </c>
      <c r="P2241" s="475">
        <v>0.0012</v>
      </c>
      <c r="Q2241" s="56"/>
    </row>
    <row r="2242" ht="15.75" customHeight="1">
      <c r="A2242" s="403" t="s">
        <v>2593</v>
      </c>
      <c r="B2242" s="404">
        <v>4388.68</v>
      </c>
      <c r="C2242" s="470">
        <v>4388.68</v>
      </c>
      <c r="D2242" s="470">
        <v>4388.68</v>
      </c>
      <c r="E2242" s="470">
        <v>4388.68</v>
      </c>
      <c r="F2242" s="471"/>
      <c r="G2242" s="472">
        <v>-0.0081</v>
      </c>
      <c r="J2242" s="473" t="s">
        <v>2593</v>
      </c>
      <c r="K2242" s="406">
        <v>73.27</v>
      </c>
      <c r="L2242" s="474">
        <v>74.09</v>
      </c>
      <c r="M2242" s="474">
        <v>74.73</v>
      </c>
      <c r="N2242" s="474">
        <v>73.0</v>
      </c>
      <c r="O2242" s="474" t="s">
        <v>4723</v>
      </c>
      <c r="P2242" s="475">
        <v>-0.0147</v>
      </c>
      <c r="Q2242" s="56"/>
    </row>
    <row r="2243" ht="15.75" customHeight="1">
      <c r="A2243" s="403" t="s">
        <v>2594</v>
      </c>
      <c r="B2243" s="404">
        <v>4424.6</v>
      </c>
      <c r="C2243" s="470">
        <v>4424.6</v>
      </c>
      <c r="D2243" s="470">
        <v>4424.6</v>
      </c>
      <c r="E2243" s="470">
        <v>4424.6</v>
      </c>
      <c r="F2243" s="471"/>
      <c r="G2243" s="472">
        <v>0.0067</v>
      </c>
      <c r="J2243" s="473" t="s">
        <v>2594</v>
      </c>
      <c r="K2243" s="406">
        <v>74.36</v>
      </c>
      <c r="L2243" s="474">
        <v>73.09</v>
      </c>
      <c r="M2243" s="474">
        <v>74.82</v>
      </c>
      <c r="N2243" s="474">
        <v>73.09</v>
      </c>
      <c r="O2243" s="474" t="s">
        <v>4724</v>
      </c>
      <c r="P2243" s="475">
        <v>0.0149</v>
      </c>
      <c r="Q2243" s="56"/>
    </row>
    <row r="2244" ht="15.75" customHeight="1">
      <c r="A2244" s="403" t="s">
        <v>2595</v>
      </c>
      <c r="B2244" s="404">
        <v>4394.94</v>
      </c>
      <c r="C2244" s="470">
        <v>4394.94</v>
      </c>
      <c r="D2244" s="470">
        <v>4394.94</v>
      </c>
      <c r="E2244" s="470">
        <v>4394.94</v>
      </c>
      <c r="F2244" s="471"/>
      <c r="G2244" s="472">
        <v>0.0047</v>
      </c>
      <c r="J2244" s="473" t="s">
        <v>2595</v>
      </c>
      <c r="K2244" s="406">
        <v>73.27</v>
      </c>
      <c r="L2244" s="474">
        <v>73.36</v>
      </c>
      <c r="M2244" s="474">
        <v>74.0</v>
      </c>
      <c r="N2244" s="474">
        <v>72.45</v>
      </c>
      <c r="O2244" s="474" t="s">
        <v>4725</v>
      </c>
      <c r="P2244" s="475">
        <v>-0.005</v>
      </c>
      <c r="Q2244" s="56"/>
    </row>
    <row r="2245" ht="15.75" customHeight="1">
      <c r="A2245" s="403" t="s">
        <v>2596</v>
      </c>
      <c r="B2245" s="404">
        <v>4374.19</v>
      </c>
      <c r="C2245" s="470">
        <v>4374.19</v>
      </c>
      <c r="D2245" s="470">
        <v>4374.19</v>
      </c>
      <c r="E2245" s="470">
        <v>4374.19</v>
      </c>
      <c r="F2245" s="471"/>
      <c r="G2245" s="472">
        <v>-0.0041</v>
      </c>
      <c r="J2245" s="473" t="s">
        <v>2596</v>
      </c>
      <c r="K2245" s="406">
        <v>73.64</v>
      </c>
      <c r="L2245" s="474">
        <v>74.91</v>
      </c>
      <c r="M2245" s="474">
        <v>74.91</v>
      </c>
      <c r="N2245" s="474">
        <v>72.91</v>
      </c>
      <c r="O2245" s="474" t="s">
        <v>4726</v>
      </c>
      <c r="P2245" s="475">
        <v>-0.0109</v>
      </c>
      <c r="Q2245" s="56"/>
    </row>
    <row r="2246" ht="15.75" customHeight="1">
      <c r="A2246" s="403" t="s">
        <v>2597</v>
      </c>
      <c r="B2246" s="404">
        <v>4392.15</v>
      </c>
      <c r="C2246" s="470">
        <v>4392.15</v>
      </c>
      <c r="D2246" s="470">
        <v>4392.15</v>
      </c>
      <c r="E2246" s="470">
        <v>4392.15</v>
      </c>
      <c r="F2246" s="471"/>
      <c r="G2246" s="472">
        <v>6.0E-4</v>
      </c>
      <c r="J2246" s="473" t="s">
        <v>2597</v>
      </c>
      <c r="K2246" s="406">
        <v>74.45</v>
      </c>
      <c r="L2246" s="474">
        <v>74.55</v>
      </c>
      <c r="M2246" s="474">
        <v>76.09</v>
      </c>
      <c r="N2246" s="474">
        <v>74.09</v>
      </c>
      <c r="O2246" s="474" t="s">
        <v>4727</v>
      </c>
      <c r="P2246" s="475">
        <v>0.0036</v>
      </c>
      <c r="Q2246" s="56"/>
    </row>
    <row r="2247" ht="15.75" customHeight="1">
      <c r="A2247" s="403" t="s">
        <v>2598</v>
      </c>
      <c r="B2247" s="404">
        <v>4389.35</v>
      </c>
      <c r="C2247" s="470">
        <v>4389.35</v>
      </c>
      <c r="D2247" s="470">
        <v>4389.35</v>
      </c>
      <c r="E2247" s="470">
        <v>4389.35</v>
      </c>
      <c r="F2247" s="471"/>
      <c r="G2247" s="472">
        <v>0.0061</v>
      </c>
      <c r="J2247" s="473" t="s">
        <v>2598</v>
      </c>
      <c r="K2247" s="406">
        <v>74.18</v>
      </c>
      <c r="L2247" s="474">
        <v>72.64</v>
      </c>
      <c r="M2247" s="474">
        <v>74.73</v>
      </c>
      <c r="N2247" s="474">
        <v>72.64</v>
      </c>
      <c r="O2247" s="474" t="s">
        <v>4728</v>
      </c>
      <c r="P2247" s="475">
        <v>0.0303</v>
      </c>
      <c r="Q2247" s="56"/>
    </row>
    <row r="2248" ht="15.75" customHeight="1">
      <c r="A2248" s="403" t="s">
        <v>2599</v>
      </c>
      <c r="B2248" s="404">
        <v>4362.78</v>
      </c>
      <c r="C2248" s="470">
        <v>4362.78</v>
      </c>
      <c r="D2248" s="470">
        <v>4362.78</v>
      </c>
      <c r="E2248" s="470">
        <v>4362.78</v>
      </c>
      <c r="F2248" s="471"/>
      <c r="G2248" s="472">
        <v>-0.0032</v>
      </c>
      <c r="J2248" s="473" t="s">
        <v>2599</v>
      </c>
      <c r="K2248" s="406">
        <v>72.0</v>
      </c>
      <c r="L2248" s="474">
        <v>71.45</v>
      </c>
      <c r="M2248" s="474">
        <v>72.55</v>
      </c>
      <c r="N2248" s="474">
        <v>70.91</v>
      </c>
      <c r="O2248" s="474" t="s">
        <v>4729</v>
      </c>
      <c r="P2248" s="475">
        <v>0.0013</v>
      </c>
      <c r="Q2248" s="56"/>
    </row>
    <row r="2249" ht="15.75" customHeight="1">
      <c r="A2249" s="403" t="s">
        <v>2600</v>
      </c>
      <c r="B2249" s="404">
        <v>4376.89</v>
      </c>
      <c r="C2249" s="470">
        <v>4376.89</v>
      </c>
      <c r="D2249" s="470">
        <v>4376.89</v>
      </c>
      <c r="E2249" s="470">
        <v>4376.89</v>
      </c>
      <c r="F2249" s="471"/>
      <c r="G2249" s="472">
        <v>0.0075</v>
      </c>
      <c r="J2249" s="473" t="s">
        <v>2600</v>
      </c>
      <c r="K2249" s="406">
        <v>71.91</v>
      </c>
      <c r="L2249" s="474">
        <v>70.27</v>
      </c>
      <c r="M2249" s="474">
        <v>72.27</v>
      </c>
      <c r="N2249" s="474">
        <v>70.09</v>
      </c>
      <c r="O2249" s="474" t="s">
        <v>4730</v>
      </c>
      <c r="P2249" s="475">
        <v>0.0286</v>
      </c>
      <c r="Q2249" s="56"/>
    </row>
    <row r="2250" ht="15.75" customHeight="1">
      <c r="A2250" s="403" t="s">
        <v>2601</v>
      </c>
      <c r="B2250" s="404">
        <v>4344.36</v>
      </c>
      <c r="C2250" s="470">
        <v>4344.36</v>
      </c>
      <c r="D2250" s="470">
        <v>4344.36</v>
      </c>
      <c r="E2250" s="470">
        <v>4344.36</v>
      </c>
      <c r="F2250" s="471"/>
      <c r="G2250" s="472">
        <v>-0.0043</v>
      </c>
      <c r="J2250" s="473" t="s">
        <v>2601</v>
      </c>
      <c r="K2250" s="406">
        <v>69.91</v>
      </c>
      <c r="L2250" s="474">
        <v>70.09</v>
      </c>
      <c r="M2250" s="474">
        <v>70.27</v>
      </c>
      <c r="N2250" s="474">
        <v>69.82</v>
      </c>
      <c r="O2250" s="474" t="s">
        <v>4731</v>
      </c>
      <c r="P2250" s="475">
        <v>-0.0064</v>
      </c>
      <c r="Q2250" s="56"/>
    </row>
    <row r="2251" ht="15.75" customHeight="1">
      <c r="A2251" s="403" t="s">
        <v>2602</v>
      </c>
      <c r="B2251" s="404">
        <v>4363.08</v>
      </c>
      <c r="C2251" s="470">
        <v>4363.08</v>
      </c>
      <c r="D2251" s="470">
        <v>4363.08</v>
      </c>
      <c r="E2251" s="470">
        <v>4363.08</v>
      </c>
      <c r="F2251" s="471"/>
      <c r="G2251" s="472">
        <v>-0.0018</v>
      </c>
      <c r="J2251" s="473" t="s">
        <v>2602</v>
      </c>
      <c r="K2251" s="406">
        <v>70.36</v>
      </c>
      <c r="L2251" s="474">
        <v>71.64</v>
      </c>
      <c r="M2251" s="474">
        <v>71.64</v>
      </c>
      <c r="N2251" s="474">
        <v>70.09</v>
      </c>
      <c r="O2251" s="474" t="s">
        <v>4732</v>
      </c>
      <c r="P2251" s="475">
        <v>-0.0191</v>
      </c>
      <c r="Q2251" s="56"/>
    </row>
    <row r="2252" ht="15.75" customHeight="1">
      <c r="A2252" s="403" t="s">
        <v>2603</v>
      </c>
      <c r="B2252" s="404">
        <v>4371.0</v>
      </c>
      <c r="C2252" s="470">
        <v>4371.0</v>
      </c>
      <c r="D2252" s="470">
        <v>4371.0</v>
      </c>
      <c r="E2252" s="470">
        <v>4371.0</v>
      </c>
      <c r="F2252" s="471"/>
      <c r="G2252" s="472">
        <v>-0.0013</v>
      </c>
      <c r="J2252" s="473" t="s">
        <v>2603</v>
      </c>
      <c r="K2252" s="406">
        <v>71.73</v>
      </c>
      <c r="L2252" s="474">
        <v>72.18</v>
      </c>
      <c r="M2252" s="474">
        <v>73.27</v>
      </c>
      <c r="N2252" s="474">
        <v>71.64</v>
      </c>
      <c r="O2252" s="474" t="s">
        <v>4733</v>
      </c>
      <c r="P2252" s="475">
        <v>0.0</v>
      </c>
      <c r="Q2252" s="56"/>
    </row>
    <row r="2253" ht="15.75" customHeight="1">
      <c r="A2253" s="403" t="s">
        <v>2604</v>
      </c>
      <c r="B2253" s="404">
        <v>4376.52</v>
      </c>
      <c r="C2253" s="470">
        <v>4376.52</v>
      </c>
      <c r="D2253" s="470">
        <v>4376.52</v>
      </c>
      <c r="E2253" s="470">
        <v>4376.52</v>
      </c>
      <c r="F2253" s="471"/>
      <c r="G2253" s="472">
        <v>-1.0E-4</v>
      </c>
      <c r="J2253" s="473" t="s">
        <v>2604</v>
      </c>
      <c r="K2253" s="406">
        <v>71.73</v>
      </c>
      <c r="L2253" s="474">
        <v>71.91</v>
      </c>
      <c r="M2253" s="474">
        <v>72.09</v>
      </c>
      <c r="N2253" s="474">
        <v>70.91</v>
      </c>
      <c r="O2253" s="474" t="s">
        <v>4734</v>
      </c>
      <c r="P2253" s="475">
        <v>-0.0013</v>
      </c>
      <c r="Q2253" s="56"/>
    </row>
    <row r="2254" ht="15.75" customHeight="1">
      <c r="A2254" s="403" t="s">
        <v>2605</v>
      </c>
      <c r="B2254" s="404">
        <v>4376.77</v>
      </c>
      <c r="C2254" s="470">
        <v>4376.77</v>
      </c>
      <c r="D2254" s="470">
        <v>4376.77</v>
      </c>
      <c r="E2254" s="470">
        <v>4376.77</v>
      </c>
      <c r="F2254" s="471"/>
      <c r="G2254" s="472">
        <v>-0.0078</v>
      </c>
      <c r="J2254" s="473" t="s">
        <v>2605</v>
      </c>
      <c r="K2254" s="406">
        <v>71.82</v>
      </c>
      <c r="L2254" s="474">
        <v>73.64</v>
      </c>
      <c r="M2254" s="474">
        <v>73.91</v>
      </c>
      <c r="N2254" s="474">
        <v>71.45</v>
      </c>
      <c r="O2254" s="474" t="s">
        <v>4683</v>
      </c>
      <c r="P2254" s="475">
        <v>-0.021</v>
      </c>
      <c r="Q2254" s="56"/>
    </row>
    <row r="2255" ht="15.75" customHeight="1">
      <c r="A2255" s="403" t="s">
        <v>2606</v>
      </c>
      <c r="B2255" s="404">
        <v>4411.15</v>
      </c>
      <c r="C2255" s="470">
        <v>4411.15</v>
      </c>
      <c r="D2255" s="470">
        <v>4411.15</v>
      </c>
      <c r="E2255" s="470">
        <v>4411.15</v>
      </c>
      <c r="F2255" s="471"/>
      <c r="G2255" s="472">
        <v>-0.0056</v>
      </c>
      <c r="J2255" s="473" t="s">
        <v>2606</v>
      </c>
      <c r="K2255" s="406">
        <v>73.36</v>
      </c>
      <c r="L2255" s="474">
        <v>75.0</v>
      </c>
      <c r="M2255" s="474">
        <v>75.09</v>
      </c>
      <c r="N2255" s="474">
        <v>72.73</v>
      </c>
      <c r="O2255" s="474" t="s">
        <v>4735</v>
      </c>
      <c r="P2255" s="475">
        <v>-0.0171</v>
      </c>
      <c r="Q2255" s="56"/>
    </row>
    <row r="2256" ht="15.75" customHeight="1">
      <c r="A2256" s="403" t="s">
        <v>2607</v>
      </c>
      <c r="B2256" s="404">
        <v>4436.2</v>
      </c>
      <c r="C2256" s="470">
        <v>4436.2</v>
      </c>
      <c r="D2256" s="470">
        <v>4436.2</v>
      </c>
      <c r="E2256" s="470">
        <v>4436.2</v>
      </c>
      <c r="F2256" s="471"/>
      <c r="G2256" s="472">
        <v>-0.0068</v>
      </c>
      <c r="J2256" s="473" t="s">
        <v>2607</v>
      </c>
      <c r="K2256" s="406">
        <v>74.64</v>
      </c>
      <c r="L2256" s="474">
        <v>75.0</v>
      </c>
      <c r="M2256" s="474">
        <v>76.18</v>
      </c>
      <c r="N2256" s="474">
        <v>74.55</v>
      </c>
      <c r="O2256" s="474" t="s">
        <v>4726</v>
      </c>
      <c r="P2256" s="475">
        <v>0.0</v>
      </c>
      <c r="Q2256" s="56"/>
    </row>
    <row r="2257" ht="15.75" customHeight="1">
      <c r="A2257" s="403" t="s">
        <v>2608</v>
      </c>
      <c r="B2257" s="404">
        <v>4466.61</v>
      </c>
      <c r="C2257" s="470">
        <v>4466.61</v>
      </c>
      <c r="D2257" s="470">
        <v>4466.61</v>
      </c>
      <c r="E2257" s="470">
        <v>4466.61</v>
      </c>
      <c r="F2257" s="471"/>
      <c r="G2257" s="472">
        <v>-0.0031</v>
      </c>
      <c r="J2257" s="473" t="s">
        <v>2608</v>
      </c>
      <c r="K2257" s="406">
        <v>74.64</v>
      </c>
      <c r="L2257" s="474">
        <v>76.64</v>
      </c>
      <c r="M2257" s="474">
        <v>76.91</v>
      </c>
      <c r="N2257" s="474">
        <v>74.45</v>
      </c>
      <c r="O2257" s="474" t="s">
        <v>4736</v>
      </c>
      <c r="P2257" s="475">
        <v>-0.0202</v>
      </c>
      <c r="Q2257" s="56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26" width="8.71"/>
  </cols>
  <sheetData>
    <row r="1" ht="39.75" customHeight="1">
      <c r="A1" s="468" t="s">
        <v>348</v>
      </c>
      <c r="B1" s="468" t="s">
        <v>349</v>
      </c>
      <c r="C1" s="468" t="s">
        <v>2646</v>
      </c>
      <c r="D1" s="468" t="s">
        <v>2647</v>
      </c>
      <c r="E1" s="468" t="s">
        <v>2648</v>
      </c>
      <c r="F1" s="468" t="s">
        <v>2649</v>
      </c>
      <c r="G1" s="468" t="s">
        <v>2650</v>
      </c>
    </row>
    <row r="2">
      <c r="A2" s="403" t="s">
        <v>351</v>
      </c>
      <c r="B2" s="404">
        <v>5497.56</v>
      </c>
      <c r="C2" s="470">
        <v>5497.56</v>
      </c>
      <c r="D2" s="470">
        <v>5497.56</v>
      </c>
      <c r="E2" s="470">
        <v>5497.56</v>
      </c>
      <c r="F2" s="471"/>
      <c r="G2" s="472">
        <v>0.023</v>
      </c>
    </row>
    <row r="3">
      <c r="A3" s="403" t="s">
        <v>352</v>
      </c>
      <c r="B3" s="404">
        <v>5373.84</v>
      </c>
      <c r="C3" s="470">
        <v>5373.84</v>
      </c>
      <c r="D3" s="470">
        <v>5373.84</v>
      </c>
      <c r="E3" s="470">
        <v>5373.84</v>
      </c>
      <c r="F3" s="471"/>
      <c r="G3" s="472">
        <v>0.0063</v>
      </c>
    </row>
    <row r="4">
      <c r="A4" s="403" t="s">
        <v>353</v>
      </c>
      <c r="B4" s="404">
        <v>5340.19</v>
      </c>
      <c r="C4" s="470">
        <v>5340.19</v>
      </c>
      <c r="D4" s="470">
        <v>5340.19</v>
      </c>
      <c r="E4" s="470">
        <v>5340.19</v>
      </c>
      <c r="F4" s="471"/>
      <c r="G4" s="472">
        <v>-0.0028</v>
      </c>
    </row>
    <row r="5">
      <c r="A5" s="403" t="s">
        <v>354</v>
      </c>
      <c r="B5" s="404">
        <v>5355.41</v>
      </c>
      <c r="C5" s="470">
        <v>5355.41</v>
      </c>
      <c r="D5" s="470">
        <v>5355.41</v>
      </c>
      <c r="E5" s="470">
        <v>5355.41</v>
      </c>
      <c r="F5" s="471"/>
      <c r="G5" s="472">
        <v>0.0099</v>
      </c>
    </row>
    <row r="6">
      <c r="A6" s="403" t="s">
        <v>355</v>
      </c>
      <c r="B6" s="404">
        <v>5302.72</v>
      </c>
      <c r="C6" s="470">
        <v>5302.72</v>
      </c>
      <c r="D6" s="470">
        <v>5302.72</v>
      </c>
      <c r="E6" s="470">
        <v>5302.72</v>
      </c>
      <c r="F6" s="471"/>
      <c r="G6" s="472">
        <v>0.0116</v>
      </c>
    </row>
    <row r="7" ht="20.25" customHeight="1">
      <c r="A7" s="403" t="s">
        <v>356</v>
      </c>
      <c r="B7" s="404">
        <v>5241.84</v>
      </c>
      <c r="C7" s="470">
        <v>5241.84</v>
      </c>
      <c r="D7" s="470">
        <v>5241.84</v>
      </c>
      <c r="E7" s="470">
        <v>5241.84</v>
      </c>
      <c r="F7" s="471"/>
      <c r="G7" s="472">
        <v>0.0041</v>
      </c>
      <c r="I7" s="450" t="s">
        <v>4742</v>
      </c>
      <c r="J7" s="89"/>
      <c r="K7" s="90"/>
    </row>
    <row r="8">
      <c r="A8" s="403" t="s">
        <v>357</v>
      </c>
      <c r="B8" s="404">
        <v>5220.19</v>
      </c>
      <c r="C8" s="470">
        <v>5220.19</v>
      </c>
      <c r="D8" s="470">
        <v>5220.19</v>
      </c>
      <c r="E8" s="470">
        <v>5220.19</v>
      </c>
      <c r="F8" s="471"/>
      <c r="G8" s="472">
        <v>-0.0046</v>
      </c>
      <c r="I8" s="101"/>
      <c r="J8" s="102"/>
      <c r="K8" s="103"/>
    </row>
    <row r="9">
      <c r="A9" s="403" t="s">
        <v>358</v>
      </c>
      <c r="B9" s="404">
        <v>5244.13</v>
      </c>
      <c r="C9" s="470">
        <v>5244.13</v>
      </c>
      <c r="D9" s="470">
        <v>5244.13</v>
      </c>
      <c r="E9" s="470">
        <v>5244.13</v>
      </c>
      <c r="F9" s="471"/>
      <c r="G9" s="472">
        <v>0.016</v>
      </c>
    </row>
    <row r="10">
      <c r="A10" s="403" t="s">
        <v>359</v>
      </c>
      <c r="B10" s="404">
        <v>5161.38</v>
      </c>
      <c r="C10" s="470">
        <v>5161.38</v>
      </c>
      <c r="D10" s="470">
        <v>5161.38</v>
      </c>
      <c r="E10" s="470">
        <v>5161.38</v>
      </c>
      <c r="F10" s="471"/>
      <c r="G10" s="472">
        <v>0.0085</v>
      </c>
    </row>
    <row r="11">
      <c r="A11" s="403" t="s">
        <v>360</v>
      </c>
      <c r="B11" s="404">
        <v>5117.81</v>
      </c>
      <c r="C11" s="470">
        <v>5117.81</v>
      </c>
      <c r="D11" s="470">
        <v>5117.81</v>
      </c>
      <c r="E11" s="470">
        <v>5117.81</v>
      </c>
      <c r="F11" s="471"/>
      <c r="G11" s="472">
        <v>0.0068</v>
      </c>
    </row>
    <row r="12">
      <c r="A12" s="403" t="s">
        <v>361</v>
      </c>
      <c r="B12" s="404">
        <v>5083.2</v>
      </c>
      <c r="C12" s="470">
        <v>5083.2</v>
      </c>
      <c r="D12" s="470">
        <v>5083.2</v>
      </c>
      <c r="E12" s="470">
        <v>5083.2</v>
      </c>
      <c r="F12" s="471"/>
      <c r="G12" s="472">
        <v>0.0026</v>
      </c>
    </row>
    <row r="13">
      <c r="A13" s="403" t="s">
        <v>362</v>
      </c>
      <c r="B13" s="404">
        <v>5070.02</v>
      </c>
      <c r="C13" s="470">
        <v>5070.02</v>
      </c>
      <c r="D13" s="470">
        <v>5070.02</v>
      </c>
      <c r="E13" s="470">
        <v>5070.02</v>
      </c>
      <c r="F13" s="471"/>
      <c r="G13" s="472">
        <v>-0.007</v>
      </c>
    </row>
    <row r="14">
      <c r="A14" s="403" t="s">
        <v>363</v>
      </c>
      <c r="B14" s="404">
        <v>5105.89</v>
      </c>
      <c r="C14" s="470">
        <v>5105.89</v>
      </c>
      <c r="D14" s="470">
        <v>5105.89</v>
      </c>
      <c r="E14" s="470">
        <v>5105.89</v>
      </c>
      <c r="F14" s="471"/>
      <c r="G14" s="472">
        <v>-0.0251</v>
      </c>
    </row>
    <row r="15">
      <c r="A15" s="403" t="s">
        <v>364</v>
      </c>
      <c r="B15" s="404">
        <v>5237.32</v>
      </c>
      <c r="C15" s="470">
        <v>5237.32</v>
      </c>
      <c r="D15" s="470">
        <v>5237.32</v>
      </c>
      <c r="E15" s="470">
        <v>5237.32</v>
      </c>
      <c r="F15" s="471"/>
      <c r="G15" s="472">
        <v>0.0025</v>
      </c>
    </row>
    <row r="16">
      <c r="A16" s="403" t="s">
        <v>365</v>
      </c>
      <c r="B16" s="404">
        <v>5224.37</v>
      </c>
      <c r="C16" s="470">
        <v>5224.37</v>
      </c>
      <c r="D16" s="470">
        <v>5224.37</v>
      </c>
      <c r="E16" s="470">
        <v>5224.37</v>
      </c>
      <c r="F16" s="471"/>
      <c r="G16" s="472">
        <v>-0.0044</v>
      </c>
    </row>
    <row r="17">
      <c r="A17" s="403" t="s">
        <v>366</v>
      </c>
      <c r="B17" s="404">
        <v>5247.53</v>
      </c>
      <c r="C17" s="470">
        <v>5247.53</v>
      </c>
      <c r="D17" s="470">
        <v>5247.53</v>
      </c>
      <c r="E17" s="470">
        <v>5247.53</v>
      </c>
      <c r="F17" s="471"/>
      <c r="G17" s="472">
        <v>0.0023</v>
      </c>
    </row>
    <row r="18">
      <c r="A18" s="403" t="s">
        <v>368</v>
      </c>
      <c r="B18" s="404">
        <v>5235.63</v>
      </c>
      <c r="C18" s="470">
        <v>5235.63</v>
      </c>
      <c r="D18" s="470">
        <v>5235.63</v>
      </c>
      <c r="E18" s="470">
        <v>5235.63</v>
      </c>
      <c r="F18" s="471"/>
      <c r="G18" s="472">
        <v>-0.0031</v>
      </c>
    </row>
    <row r="19">
      <c r="A19" s="403" t="s">
        <v>369</v>
      </c>
      <c r="B19" s="404">
        <v>5251.96</v>
      </c>
      <c r="C19" s="470">
        <v>5251.96</v>
      </c>
      <c r="D19" s="470">
        <v>5251.96</v>
      </c>
      <c r="E19" s="470">
        <v>5251.96</v>
      </c>
      <c r="F19" s="471"/>
      <c r="G19" s="472">
        <v>0.0045</v>
      </c>
    </row>
    <row r="20">
      <c r="A20" s="403" t="s">
        <v>371</v>
      </c>
      <c r="B20" s="404">
        <v>5228.53</v>
      </c>
      <c r="C20" s="470">
        <v>5228.53</v>
      </c>
      <c r="D20" s="470">
        <v>5228.53</v>
      </c>
      <c r="E20" s="470">
        <v>5228.53</v>
      </c>
      <c r="F20" s="471"/>
      <c r="G20" s="472">
        <v>-0.0095</v>
      </c>
    </row>
    <row r="21" ht="15.75" customHeight="1">
      <c r="A21" s="403" t="s">
        <v>372</v>
      </c>
      <c r="B21" s="404">
        <v>5278.88</v>
      </c>
      <c r="C21" s="470">
        <v>5278.88</v>
      </c>
      <c r="D21" s="470">
        <v>5278.88</v>
      </c>
      <c r="E21" s="470">
        <v>5278.88</v>
      </c>
      <c r="F21" s="471"/>
      <c r="G21" s="472">
        <v>-0.006</v>
      </c>
    </row>
    <row r="22" ht="15.75" customHeight="1">
      <c r="A22" s="403" t="s">
        <v>373</v>
      </c>
      <c r="B22" s="404">
        <v>5310.52</v>
      </c>
      <c r="C22" s="470">
        <v>5310.52</v>
      </c>
      <c r="D22" s="470">
        <v>5310.52</v>
      </c>
      <c r="E22" s="470">
        <v>5310.52</v>
      </c>
      <c r="F22" s="471"/>
      <c r="G22" s="472">
        <v>-4.0E-4</v>
      </c>
    </row>
    <row r="23" ht="15.75" customHeight="1">
      <c r="A23" s="403" t="s">
        <v>374</v>
      </c>
      <c r="B23" s="404">
        <v>5312.4</v>
      </c>
      <c r="C23" s="470">
        <v>5312.4</v>
      </c>
      <c r="D23" s="470">
        <v>5312.4</v>
      </c>
      <c r="E23" s="470">
        <v>5312.4</v>
      </c>
      <c r="F23" s="471"/>
      <c r="G23" s="472">
        <v>-0.0109</v>
      </c>
    </row>
    <row r="24" ht="15.75" customHeight="1">
      <c r="A24" s="403" t="s">
        <v>375</v>
      </c>
      <c r="B24" s="404">
        <v>5371.1</v>
      </c>
      <c r="C24" s="470">
        <v>5371.1</v>
      </c>
      <c r="D24" s="470">
        <v>5371.1</v>
      </c>
      <c r="E24" s="470">
        <v>5371.1</v>
      </c>
      <c r="F24" s="471"/>
      <c r="G24" s="472">
        <v>-0.0042</v>
      </c>
    </row>
    <row r="25" ht="15.75" customHeight="1">
      <c r="A25" s="403" t="s">
        <v>376</v>
      </c>
      <c r="B25" s="404">
        <v>5393.65</v>
      </c>
      <c r="C25" s="470">
        <v>5393.65</v>
      </c>
      <c r="D25" s="470">
        <v>5393.65</v>
      </c>
      <c r="E25" s="470">
        <v>5393.65</v>
      </c>
      <c r="F25" s="471"/>
      <c r="G25" s="472">
        <v>-0.0224</v>
      </c>
    </row>
    <row r="26" ht="15.75" customHeight="1">
      <c r="A26" s="403" t="s">
        <v>377</v>
      </c>
      <c r="B26" s="404">
        <v>5517.42</v>
      </c>
      <c r="C26" s="470">
        <v>5517.42</v>
      </c>
      <c r="D26" s="470">
        <v>5517.42</v>
      </c>
      <c r="E26" s="470">
        <v>5517.42</v>
      </c>
      <c r="F26" s="471"/>
      <c r="G26" s="472">
        <v>-0.0018</v>
      </c>
    </row>
    <row r="27" ht="15.75" customHeight="1">
      <c r="A27" s="403" t="s">
        <v>378</v>
      </c>
      <c r="B27" s="404">
        <v>5527.4</v>
      </c>
      <c r="C27" s="470">
        <v>5527.4</v>
      </c>
      <c r="D27" s="470">
        <v>5527.4</v>
      </c>
      <c r="E27" s="470">
        <v>5527.4</v>
      </c>
      <c r="F27" s="471"/>
      <c r="G27" s="472">
        <v>-0.0104</v>
      </c>
    </row>
    <row r="28" ht="15.75" customHeight="1">
      <c r="A28" s="403" t="s">
        <v>379</v>
      </c>
      <c r="B28" s="404">
        <v>5585.62</v>
      </c>
      <c r="C28" s="470">
        <v>5585.62</v>
      </c>
      <c r="D28" s="470">
        <v>5585.62</v>
      </c>
      <c r="E28" s="470">
        <v>5585.62</v>
      </c>
      <c r="F28" s="471"/>
      <c r="G28" s="472">
        <v>-0.0143</v>
      </c>
    </row>
    <row r="29" ht="15.75" customHeight="1">
      <c r="A29" s="403" t="s">
        <v>380</v>
      </c>
      <c r="B29" s="404">
        <v>5666.76</v>
      </c>
      <c r="C29" s="470">
        <v>5666.76</v>
      </c>
      <c r="D29" s="470">
        <v>5666.76</v>
      </c>
      <c r="E29" s="470">
        <v>5666.76</v>
      </c>
      <c r="F29" s="471"/>
      <c r="G29" s="472">
        <v>0.001</v>
      </c>
    </row>
    <row r="30" ht="15.75" customHeight="1">
      <c r="A30" s="403" t="s">
        <v>381</v>
      </c>
      <c r="B30" s="404">
        <v>5661.05</v>
      </c>
      <c r="C30" s="470">
        <v>5661.05</v>
      </c>
      <c r="D30" s="470">
        <v>5661.05</v>
      </c>
      <c r="E30" s="470">
        <v>5661.05</v>
      </c>
      <c r="F30" s="471"/>
      <c r="G30" s="472">
        <v>-0.0052</v>
      </c>
    </row>
    <row r="31" ht="15.75" customHeight="1">
      <c r="A31" s="403" t="s">
        <v>382</v>
      </c>
      <c r="B31" s="404">
        <v>5690.78</v>
      </c>
      <c r="C31" s="470">
        <v>5690.78</v>
      </c>
      <c r="D31" s="470">
        <v>5690.78</v>
      </c>
      <c r="E31" s="470">
        <v>5690.78</v>
      </c>
      <c r="F31" s="471"/>
      <c r="G31" s="472">
        <v>-0.006</v>
      </c>
    </row>
    <row r="32" ht="15.75" customHeight="1">
      <c r="A32" s="403" t="s">
        <v>383</v>
      </c>
      <c r="B32" s="404">
        <v>5725.28</v>
      </c>
      <c r="C32" s="470">
        <v>5725.28</v>
      </c>
      <c r="D32" s="470">
        <v>5725.28</v>
      </c>
      <c r="E32" s="470">
        <v>5725.28</v>
      </c>
      <c r="F32" s="471"/>
      <c r="G32" s="472">
        <v>-3.0E-4</v>
      </c>
    </row>
    <row r="33" ht="15.75" customHeight="1">
      <c r="A33" s="403" t="s">
        <v>384</v>
      </c>
      <c r="B33" s="404">
        <v>5727.02</v>
      </c>
      <c r="C33" s="470">
        <v>5727.02</v>
      </c>
      <c r="D33" s="470">
        <v>5727.02</v>
      </c>
      <c r="E33" s="470">
        <v>5727.02</v>
      </c>
      <c r="F33" s="471"/>
      <c r="G33" s="472">
        <v>0.0198</v>
      </c>
    </row>
    <row r="34" ht="15.75" customHeight="1">
      <c r="A34" s="403" t="s">
        <v>385</v>
      </c>
      <c r="B34" s="404">
        <v>5615.65</v>
      </c>
      <c r="C34" s="470">
        <v>5615.65</v>
      </c>
      <c r="D34" s="470">
        <v>5615.65</v>
      </c>
      <c r="E34" s="470">
        <v>5615.65</v>
      </c>
      <c r="F34" s="471"/>
      <c r="G34" s="472">
        <v>0.0056</v>
      </c>
    </row>
    <row r="35" ht="15.75" customHeight="1">
      <c r="A35" s="403" t="s">
        <v>386</v>
      </c>
      <c r="B35" s="404">
        <v>5584.65</v>
      </c>
      <c r="C35" s="470">
        <v>5584.65</v>
      </c>
      <c r="D35" s="470">
        <v>5584.65</v>
      </c>
      <c r="E35" s="470">
        <v>5584.65</v>
      </c>
      <c r="F35" s="471"/>
      <c r="G35" s="472">
        <v>0.0027</v>
      </c>
    </row>
    <row r="36" ht="15.75" customHeight="1">
      <c r="A36" s="403" t="s">
        <v>387</v>
      </c>
      <c r="B36" s="404">
        <v>5569.69</v>
      </c>
      <c r="C36" s="470">
        <v>5569.69</v>
      </c>
      <c r="D36" s="470">
        <v>5569.69</v>
      </c>
      <c r="E36" s="470">
        <v>5569.69</v>
      </c>
      <c r="F36" s="471"/>
      <c r="G36" s="472">
        <v>0.0093</v>
      </c>
    </row>
    <row r="37" ht="15.75" customHeight="1">
      <c r="A37" s="403" t="s">
        <v>388</v>
      </c>
      <c r="B37" s="404">
        <v>5518.48</v>
      </c>
      <c r="C37" s="470">
        <v>5518.48</v>
      </c>
      <c r="D37" s="470">
        <v>5518.48</v>
      </c>
      <c r="E37" s="470">
        <v>5518.48</v>
      </c>
      <c r="F37" s="471"/>
      <c r="G37" s="472">
        <v>-0.0108</v>
      </c>
    </row>
    <row r="38" ht="15.75" customHeight="1">
      <c r="A38" s="403" t="s">
        <v>389</v>
      </c>
      <c r="B38" s="404">
        <v>5578.97</v>
      </c>
      <c r="C38" s="470">
        <v>5578.97</v>
      </c>
      <c r="D38" s="470">
        <v>5578.97</v>
      </c>
      <c r="E38" s="470">
        <v>5578.97</v>
      </c>
      <c r="F38" s="471"/>
      <c r="G38" s="472">
        <v>-0.0097</v>
      </c>
    </row>
    <row r="39" ht="15.75" customHeight="1">
      <c r="A39" s="403" t="s">
        <v>390</v>
      </c>
      <c r="B39" s="404">
        <v>5633.61</v>
      </c>
      <c r="C39" s="470">
        <v>5633.61</v>
      </c>
      <c r="D39" s="470">
        <v>5633.61</v>
      </c>
      <c r="E39" s="470">
        <v>5633.61</v>
      </c>
      <c r="F39" s="471"/>
      <c r="G39" s="472">
        <v>-0.0073</v>
      </c>
    </row>
    <row r="40" ht="15.75" customHeight="1">
      <c r="A40" s="403" t="s">
        <v>391</v>
      </c>
      <c r="B40" s="404">
        <v>5674.87</v>
      </c>
      <c r="C40" s="470">
        <v>5674.87</v>
      </c>
      <c r="D40" s="470">
        <v>5674.87</v>
      </c>
      <c r="E40" s="470">
        <v>5674.87</v>
      </c>
      <c r="F40" s="471"/>
      <c r="G40" s="472">
        <v>-0.0021</v>
      </c>
    </row>
    <row r="41" ht="15.75" customHeight="1">
      <c r="A41" s="403" t="s">
        <v>392</v>
      </c>
      <c r="B41" s="404">
        <v>5686.69</v>
      </c>
      <c r="C41" s="470">
        <v>5686.69</v>
      </c>
      <c r="D41" s="470">
        <v>5686.69</v>
      </c>
      <c r="E41" s="470">
        <v>5686.69</v>
      </c>
      <c r="F41" s="471"/>
      <c r="G41" s="472">
        <v>-0.0134</v>
      </c>
    </row>
    <row r="42" ht="15.75" customHeight="1">
      <c r="A42" s="403" t="s">
        <v>393</v>
      </c>
      <c r="B42" s="404">
        <v>5763.77</v>
      </c>
      <c r="C42" s="470">
        <v>5763.77</v>
      </c>
      <c r="D42" s="470">
        <v>5763.77</v>
      </c>
      <c r="E42" s="470">
        <v>5763.77</v>
      </c>
      <c r="F42" s="471"/>
      <c r="G42" s="472">
        <v>-0.0019</v>
      </c>
    </row>
    <row r="43" ht="15.75" customHeight="1">
      <c r="A43" s="403" t="s">
        <v>394</v>
      </c>
      <c r="B43" s="404">
        <v>5774.58</v>
      </c>
      <c r="C43" s="470">
        <v>5774.58</v>
      </c>
      <c r="D43" s="470">
        <v>5774.58</v>
      </c>
      <c r="E43" s="470">
        <v>5774.58</v>
      </c>
      <c r="F43" s="471"/>
      <c r="G43" s="472">
        <v>-7.0E-4</v>
      </c>
    </row>
    <row r="44" ht="15.75" customHeight="1">
      <c r="A44" s="403" t="s">
        <v>395</v>
      </c>
      <c r="B44" s="404">
        <v>5778.77</v>
      </c>
      <c r="C44" s="470">
        <v>5778.77</v>
      </c>
      <c r="D44" s="470">
        <v>5778.77</v>
      </c>
      <c r="E44" s="470">
        <v>5778.77</v>
      </c>
      <c r="F44" s="471"/>
      <c r="G44" s="472">
        <v>-0.0145</v>
      </c>
    </row>
    <row r="45" ht="15.75" customHeight="1">
      <c r="A45" s="403" t="s">
        <v>396</v>
      </c>
      <c r="B45" s="404">
        <v>5864.09</v>
      </c>
      <c r="C45" s="470">
        <v>5864.09</v>
      </c>
      <c r="D45" s="470">
        <v>5864.09</v>
      </c>
      <c r="E45" s="470">
        <v>5864.09</v>
      </c>
      <c r="F45" s="471"/>
      <c r="G45" s="472">
        <v>7.0E-4</v>
      </c>
    </row>
    <row r="46" ht="15.75" customHeight="1">
      <c r="A46" s="403" t="s">
        <v>397</v>
      </c>
      <c r="B46" s="404">
        <v>5860.23</v>
      </c>
      <c r="C46" s="470">
        <v>5860.23</v>
      </c>
      <c r="D46" s="470">
        <v>5860.23</v>
      </c>
      <c r="E46" s="470">
        <v>5860.23</v>
      </c>
      <c r="F46" s="471"/>
      <c r="G46" s="472">
        <v>0.0111</v>
      </c>
    </row>
    <row r="47" ht="15.75" customHeight="1">
      <c r="A47" s="403" t="s">
        <v>398</v>
      </c>
      <c r="B47" s="404">
        <v>5796.12</v>
      </c>
      <c r="C47" s="470">
        <v>5796.12</v>
      </c>
      <c r="D47" s="470">
        <v>5796.12</v>
      </c>
      <c r="E47" s="470">
        <v>5796.12</v>
      </c>
      <c r="F47" s="471"/>
      <c r="G47" s="472">
        <v>0.0035</v>
      </c>
    </row>
    <row r="48" ht="15.75" customHeight="1">
      <c r="A48" s="403" t="s">
        <v>399</v>
      </c>
      <c r="B48" s="404">
        <v>5776.08</v>
      </c>
      <c r="C48" s="470">
        <v>5776.08</v>
      </c>
      <c r="D48" s="470">
        <v>5776.08</v>
      </c>
      <c r="E48" s="470">
        <v>5776.08</v>
      </c>
      <c r="F48" s="471"/>
      <c r="G48" s="472">
        <v>0.0066</v>
      </c>
    </row>
    <row r="49" ht="15.75" customHeight="1">
      <c r="A49" s="403" t="s">
        <v>400</v>
      </c>
      <c r="B49" s="404">
        <v>5738.4</v>
      </c>
      <c r="C49" s="470">
        <v>5738.4</v>
      </c>
      <c r="D49" s="470">
        <v>5738.4</v>
      </c>
      <c r="E49" s="470">
        <v>5738.4</v>
      </c>
      <c r="F49" s="471"/>
      <c r="G49" s="472">
        <v>-0.004</v>
      </c>
    </row>
    <row r="50" ht="15.75" customHeight="1">
      <c r="A50" s="403" t="s">
        <v>401</v>
      </c>
      <c r="B50" s="404">
        <v>5761.38</v>
      </c>
      <c r="C50" s="470">
        <v>5761.38</v>
      </c>
      <c r="D50" s="470">
        <v>5761.38</v>
      </c>
      <c r="E50" s="470">
        <v>5761.38</v>
      </c>
      <c r="F50" s="471"/>
      <c r="G50" s="472">
        <v>-0.0029</v>
      </c>
    </row>
    <row r="51" ht="15.75" customHeight="1">
      <c r="A51" s="403" t="s">
        <v>402</v>
      </c>
      <c r="B51" s="404">
        <v>5778.33</v>
      </c>
      <c r="C51" s="470">
        <v>5778.33</v>
      </c>
      <c r="D51" s="470">
        <v>5778.33</v>
      </c>
      <c r="E51" s="470">
        <v>5778.33</v>
      </c>
      <c r="F51" s="471"/>
      <c r="G51" s="472">
        <v>0.0027</v>
      </c>
    </row>
    <row r="52" ht="15.75" customHeight="1">
      <c r="A52" s="403" t="s">
        <v>403</v>
      </c>
      <c r="B52" s="404">
        <v>5762.68</v>
      </c>
      <c r="C52" s="470">
        <v>5762.68</v>
      </c>
      <c r="D52" s="470">
        <v>5762.68</v>
      </c>
      <c r="E52" s="470">
        <v>5762.68</v>
      </c>
      <c r="F52" s="471"/>
      <c r="G52" s="472">
        <v>-0.0123</v>
      </c>
    </row>
    <row r="53" ht="15.75" customHeight="1">
      <c r="A53" s="403" t="s">
        <v>404</v>
      </c>
      <c r="B53" s="404">
        <v>5834.39</v>
      </c>
      <c r="C53" s="470">
        <v>5834.39</v>
      </c>
      <c r="D53" s="470">
        <v>5834.39</v>
      </c>
      <c r="E53" s="470">
        <v>5834.39</v>
      </c>
      <c r="F53" s="471"/>
      <c r="G53" s="472">
        <v>-0.0181</v>
      </c>
    </row>
    <row r="54" ht="15.75" customHeight="1">
      <c r="A54" s="403" t="s">
        <v>405</v>
      </c>
      <c r="B54" s="404">
        <v>5941.66</v>
      </c>
      <c r="C54" s="470">
        <v>5941.66</v>
      </c>
      <c r="D54" s="470">
        <v>5941.66</v>
      </c>
      <c r="E54" s="470">
        <v>5941.66</v>
      </c>
      <c r="F54" s="471"/>
      <c r="G54" s="472">
        <v>0.0118</v>
      </c>
    </row>
    <row r="55" ht="15.75" customHeight="1">
      <c r="A55" s="403" t="s">
        <v>406</v>
      </c>
      <c r="B55" s="404">
        <v>5872.58</v>
      </c>
      <c r="C55" s="470">
        <v>5872.58</v>
      </c>
      <c r="D55" s="470">
        <v>5872.58</v>
      </c>
      <c r="E55" s="470">
        <v>5872.58</v>
      </c>
      <c r="F55" s="471"/>
      <c r="G55" s="472">
        <v>0.0101</v>
      </c>
    </row>
    <row r="56" ht="15.75" customHeight="1">
      <c r="A56" s="403" t="s">
        <v>407</v>
      </c>
      <c r="B56" s="404">
        <v>5814.1</v>
      </c>
      <c r="C56" s="470">
        <v>5814.1</v>
      </c>
      <c r="D56" s="470">
        <v>5814.1</v>
      </c>
      <c r="E56" s="470">
        <v>5814.1</v>
      </c>
      <c r="F56" s="471"/>
      <c r="G56" s="472">
        <v>-0.0143</v>
      </c>
    </row>
    <row r="57" ht="15.75" customHeight="1">
      <c r="A57" s="403" t="s">
        <v>408</v>
      </c>
      <c r="B57" s="404">
        <v>5898.24</v>
      </c>
      <c r="C57" s="470">
        <v>5898.24</v>
      </c>
      <c r="D57" s="470">
        <v>5898.24</v>
      </c>
      <c r="E57" s="470">
        <v>5898.24</v>
      </c>
      <c r="F57" s="471"/>
      <c r="G57" s="472">
        <v>-0.0117</v>
      </c>
    </row>
    <row r="58" ht="15.75" customHeight="1">
      <c r="A58" s="403" t="s">
        <v>409</v>
      </c>
      <c r="B58" s="404">
        <v>5968.04</v>
      </c>
      <c r="C58" s="470">
        <v>5968.04</v>
      </c>
      <c r="D58" s="470">
        <v>5968.04</v>
      </c>
      <c r="E58" s="470">
        <v>5968.04</v>
      </c>
      <c r="F58" s="471"/>
      <c r="G58" s="472">
        <v>-0.001</v>
      </c>
    </row>
    <row r="59" ht="15.75" customHeight="1">
      <c r="A59" s="403" t="s">
        <v>410</v>
      </c>
      <c r="B59" s="404">
        <v>5974.11</v>
      </c>
      <c r="C59" s="470">
        <v>5974.11</v>
      </c>
      <c r="D59" s="470">
        <v>5974.11</v>
      </c>
      <c r="E59" s="470">
        <v>5974.11</v>
      </c>
      <c r="F59" s="471"/>
      <c r="G59" s="472">
        <v>-0.0055</v>
      </c>
    </row>
    <row r="60" ht="15.75" customHeight="1">
      <c r="A60" s="403" t="s">
        <v>411</v>
      </c>
      <c r="B60" s="404">
        <v>6006.88</v>
      </c>
      <c r="C60" s="470">
        <v>6006.88</v>
      </c>
      <c r="D60" s="470">
        <v>6006.88</v>
      </c>
      <c r="E60" s="470">
        <v>6006.88</v>
      </c>
      <c r="F60" s="471"/>
      <c r="G60" s="472">
        <v>-0.0085</v>
      </c>
    </row>
    <row r="61" ht="15.75" customHeight="1">
      <c r="A61" s="403" t="s">
        <v>412</v>
      </c>
      <c r="B61" s="404">
        <v>6058.39</v>
      </c>
      <c r="C61" s="470">
        <v>6058.39</v>
      </c>
      <c r="D61" s="470">
        <v>6058.39</v>
      </c>
      <c r="E61" s="470">
        <v>6058.39</v>
      </c>
      <c r="F61" s="471"/>
      <c r="G61" s="472">
        <v>-0.0089</v>
      </c>
    </row>
    <row r="62" ht="15.75" customHeight="1">
      <c r="A62" s="403" t="s">
        <v>413</v>
      </c>
      <c r="B62" s="404">
        <v>6112.76</v>
      </c>
      <c r="C62" s="470">
        <v>6112.76</v>
      </c>
      <c r="D62" s="470">
        <v>6112.76</v>
      </c>
      <c r="E62" s="470">
        <v>6112.76</v>
      </c>
      <c r="F62" s="471"/>
      <c r="G62" s="472">
        <v>-0.0087</v>
      </c>
    </row>
    <row r="63" ht="15.75" customHeight="1">
      <c r="A63" s="403" t="s">
        <v>414</v>
      </c>
      <c r="B63" s="404">
        <v>6166.14</v>
      </c>
      <c r="C63" s="470">
        <v>6166.14</v>
      </c>
      <c r="D63" s="470">
        <v>6166.14</v>
      </c>
      <c r="E63" s="470">
        <v>6166.14</v>
      </c>
      <c r="F63" s="471"/>
      <c r="G63" s="472">
        <v>0.0057</v>
      </c>
    </row>
    <row r="64" ht="15.75" customHeight="1">
      <c r="A64" s="403" t="s">
        <v>415</v>
      </c>
      <c r="B64" s="404">
        <v>6131.14</v>
      </c>
      <c r="C64" s="470">
        <v>6131.14</v>
      </c>
      <c r="D64" s="470">
        <v>6131.14</v>
      </c>
      <c r="E64" s="470">
        <v>6131.14</v>
      </c>
      <c r="F64" s="471"/>
      <c r="G64" s="472">
        <v>-0.0071</v>
      </c>
    </row>
    <row r="65" ht="15.75" customHeight="1">
      <c r="A65" s="403" t="s">
        <v>416</v>
      </c>
      <c r="B65" s="404">
        <v>6175.25</v>
      </c>
      <c r="C65" s="470">
        <v>6175.25</v>
      </c>
      <c r="D65" s="470">
        <v>6175.25</v>
      </c>
      <c r="E65" s="470">
        <v>6175.25</v>
      </c>
      <c r="F65" s="471"/>
      <c r="G65" s="472">
        <v>-0.0127</v>
      </c>
    </row>
    <row r="66" ht="15.75" customHeight="1">
      <c r="A66" s="403" t="s">
        <v>417</v>
      </c>
      <c r="B66" s="404">
        <v>6254.54</v>
      </c>
      <c r="C66" s="470">
        <v>6254.54</v>
      </c>
      <c r="D66" s="470">
        <v>6254.54</v>
      </c>
      <c r="E66" s="470">
        <v>6254.54</v>
      </c>
      <c r="F66" s="471"/>
      <c r="G66" s="472">
        <v>-0.0022</v>
      </c>
    </row>
    <row r="67" ht="15.75" customHeight="1">
      <c r="A67" s="403" t="s">
        <v>418</v>
      </c>
      <c r="B67" s="404">
        <v>6268.63</v>
      </c>
      <c r="C67" s="470">
        <v>6268.63</v>
      </c>
      <c r="D67" s="470">
        <v>6268.63</v>
      </c>
      <c r="E67" s="470">
        <v>6268.63</v>
      </c>
      <c r="F67" s="471"/>
      <c r="G67" s="472">
        <v>-7.0E-4</v>
      </c>
    </row>
    <row r="68" ht="15.75" customHeight="1">
      <c r="A68" s="403" t="s">
        <v>419</v>
      </c>
      <c r="B68" s="404">
        <v>6272.73</v>
      </c>
      <c r="C68" s="470">
        <v>6272.73</v>
      </c>
      <c r="D68" s="470">
        <v>6272.73</v>
      </c>
      <c r="E68" s="470">
        <v>6272.73</v>
      </c>
      <c r="F68" s="471"/>
      <c r="G68" s="472">
        <v>-2.0E-4</v>
      </c>
    </row>
    <row r="69" ht="15.75" customHeight="1">
      <c r="A69" s="403" t="s">
        <v>420</v>
      </c>
      <c r="B69" s="404">
        <v>6273.96</v>
      </c>
      <c r="C69" s="470">
        <v>6273.96</v>
      </c>
      <c r="D69" s="470">
        <v>6273.96</v>
      </c>
      <c r="E69" s="470">
        <v>6273.96</v>
      </c>
      <c r="F69" s="471"/>
      <c r="G69" s="472">
        <v>0.0029</v>
      </c>
    </row>
    <row r="70" ht="15.75" customHeight="1">
      <c r="A70" s="403" t="s">
        <v>421</v>
      </c>
      <c r="B70" s="404">
        <v>6256.13</v>
      </c>
      <c r="C70" s="470">
        <v>6256.13</v>
      </c>
      <c r="D70" s="470">
        <v>6256.13</v>
      </c>
      <c r="E70" s="470">
        <v>6256.13</v>
      </c>
      <c r="F70" s="471"/>
      <c r="G70" s="472">
        <v>-5.0E-4</v>
      </c>
    </row>
    <row r="71" ht="15.75" customHeight="1">
      <c r="A71" s="403" t="s">
        <v>422</v>
      </c>
      <c r="B71" s="404">
        <v>6258.98</v>
      </c>
      <c r="C71" s="470">
        <v>6258.98</v>
      </c>
      <c r="D71" s="470">
        <v>6258.98</v>
      </c>
      <c r="E71" s="470">
        <v>6258.98</v>
      </c>
      <c r="F71" s="471"/>
      <c r="G71" s="472">
        <v>-0.0122</v>
      </c>
    </row>
    <row r="72" ht="15.75" customHeight="1">
      <c r="A72" s="403" t="s">
        <v>423</v>
      </c>
      <c r="B72" s="404">
        <v>6336.25</v>
      </c>
      <c r="C72" s="470">
        <v>6336.25</v>
      </c>
      <c r="D72" s="470">
        <v>6336.25</v>
      </c>
      <c r="E72" s="470">
        <v>6336.25</v>
      </c>
      <c r="F72" s="471"/>
      <c r="G72" s="472">
        <v>-0.0055</v>
      </c>
    </row>
    <row r="73" ht="15.75" customHeight="1">
      <c r="A73" s="403" t="s">
        <v>424</v>
      </c>
      <c r="B73" s="404">
        <v>6371.54</v>
      </c>
      <c r="C73" s="470">
        <v>6371.54</v>
      </c>
      <c r="D73" s="470">
        <v>6371.54</v>
      </c>
      <c r="E73" s="470">
        <v>6371.54</v>
      </c>
      <c r="F73" s="471"/>
      <c r="G73" s="472">
        <v>-0.0036</v>
      </c>
    </row>
    <row r="74" ht="15.75" customHeight="1">
      <c r="A74" s="403" t="s">
        <v>425</v>
      </c>
      <c r="B74" s="404">
        <v>6394.82</v>
      </c>
      <c r="C74" s="470">
        <v>6394.82</v>
      </c>
      <c r="D74" s="470">
        <v>6394.82</v>
      </c>
      <c r="E74" s="470">
        <v>6394.82</v>
      </c>
      <c r="F74" s="471"/>
      <c r="G74" s="472">
        <v>-0.0047</v>
      </c>
    </row>
    <row r="75" ht="15.75" customHeight="1">
      <c r="A75" s="403" t="s">
        <v>426</v>
      </c>
      <c r="B75" s="404">
        <v>6424.93</v>
      </c>
      <c r="C75" s="470">
        <v>6424.93</v>
      </c>
      <c r="D75" s="470">
        <v>6424.93</v>
      </c>
      <c r="E75" s="470">
        <v>6424.93</v>
      </c>
      <c r="F75" s="471"/>
      <c r="G75" s="472">
        <v>0.0081</v>
      </c>
    </row>
    <row r="76" ht="15.75" customHeight="1">
      <c r="A76" s="403" t="s">
        <v>427</v>
      </c>
      <c r="B76" s="404">
        <v>6373.35</v>
      </c>
      <c r="C76" s="470">
        <v>6373.35</v>
      </c>
      <c r="D76" s="470">
        <v>6373.35</v>
      </c>
      <c r="E76" s="470">
        <v>6373.35</v>
      </c>
      <c r="F76" s="471"/>
      <c r="G76" s="472">
        <v>0.0033</v>
      </c>
    </row>
    <row r="77" ht="15.75" customHeight="1">
      <c r="A77" s="403" t="s">
        <v>428</v>
      </c>
      <c r="B77" s="404">
        <v>6352.5</v>
      </c>
      <c r="C77" s="470">
        <v>6352.5</v>
      </c>
      <c r="D77" s="470">
        <v>6352.5</v>
      </c>
      <c r="E77" s="470">
        <v>6352.5</v>
      </c>
      <c r="F77" s="471"/>
      <c r="G77" s="472">
        <v>0.001</v>
      </c>
    </row>
    <row r="78" ht="15.75" customHeight="1">
      <c r="A78" s="403" t="s">
        <v>429</v>
      </c>
      <c r="B78" s="404">
        <v>6346.06</v>
      </c>
      <c r="C78" s="470">
        <v>6346.06</v>
      </c>
      <c r="D78" s="470">
        <v>6346.06</v>
      </c>
      <c r="E78" s="470">
        <v>6346.06</v>
      </c>
      <c r="F78" s="471"/>
      <c r="G78" s="472">
        <v>0.0037</v>
      </c>
    </row>
    <row r="79" ht="15.75" customHeight="1">
      <c r="A79" s="403" t="s">
        <v>430</v>
      </c>
      <c r="B79" s="404">
        <v>6322.6</v>
      </c>
      <c r="C79" s="470">
        <v>6322.6</v>
      </c>
      <c r="D79" s="470">
        <v>6322.6</v>
      </c>
      <c r="E79" s="470">
        <v>6322.6</v>
      </c>
      <c r="F79" s="471"/>
      <c r="G79" s="472">
        <v>0.0175</v>
      </c>
    </row>
    <row r="80" ht="15.75" customHeight="1">
      <c r="A80" s="403" t="s">
        <v>431</v>
      </c>
      <c r="B80" s="404">
        <v>6213.99</v>
      </c>
      <c r="C80" s="470">
        <v>6213.99</v>
      </c>
      <c r="D80" s="470">
        <v>6213.99</v>
      </c>
      <c r="E80" s="470">
        <v>6213.99</v>
      </c>
      <c r="F80" s="471"/>
      <c r="G80" s="472">
        <v>0.0099</v>
      </c>
    </row>
    <row r="81" ht="15.75" customHeight="1">
      <c r="A81" s="403" t="s">
        <v>432</v>
      </c>
      <c r="B81" s="404">
        <v>6153.34</v>
      </c>
      <c r="C81" s="470">
        <v>6153.34</v>
      </c>
      <c r="D81" s="470">
        <v>6153.34</v>
      </c>
      <c r="E81" s="470">
        <v>6153.34</v>
      </c>
      <c r="F81" s="471"/>
      <c r="G81" s="472">
        <v>5.0E-4</v>
      </c>
    </row>
    <row r="82" ht="15.75" customHeight="1">
      <c r="A82" s="403" t="s">
        <v>433</v>
      </c>
      <c r="B82" s="404">
        <v>6150.22</v>
      </c>
      <c r="C82" s="470">
        <v>6150.22</v>
      </c>
      <c r="D82" s="470">
        <v>6150.22</v>
      </c>
      <c r="E82" s="470">
        <v>6150.22</v>
      </c>
      <c r="F82" s="471"/>
      <c r="G82" s="472">
        <v>0.0087</v>
      </c>
    </row>
    <row r="83" ht="15.75" customHeight="1">
      <c r="A83" s="403" t="s">
        <v>434</v>
      </c>
      <c r="B83" s="404">
        <v>6097.23</v>
      </c>
      <c r="C83" s="470">
        <v>6097.23</v>
      </c>
      <c r="D83" s="470">
        <v>6097.23</v>
      </c>
      <c r="E83" s="470">
        <v>6097.23</v>
      </c>
      <c r="F83" s="471"/>
      <c r="G83" s="472">
        <v>-0.0096</v>
      </c>
    </row>
    <row r="84" ht="15.75" customHeight="1">
      <c r="A84" s="403" t="s">
        <v>435</v>
      </c>
      <c r="B84" s="404">
        <v>6156.41</v>
      </c>
      <c r="C84" s="470">
        <v>6156.41</v>
      </c>
      <c r="D84" s="470">
        <v>6156.41</v>
      </c>
      <c r="E84" s="470">
        <v>6156.41</v>
      </c>
      <c r="F84" s="471"/>
      <c r="G84" s="472">
        <v>-0.0113</v>
      </c>
    </row>
    <row r="85" ht="15.75" customHeight="1">
      <c r="A85" s="403" t="s">
        <v>436</v>
      </c>
      <c r="B85" s="404">
        <v>6226.65</v>
      </c>
      <c r="C85" s="470">
        <v>6226.65</v>
      </c>
      <c r="D85" s="470">
        <v>6226.65</v>
      </c>
      <c r="E85" s="470">
        <v>6226.65</v>
      </c>
      <c r="F85" s="471"/>
      <c r="G85" s="472">
        <v>-0.0079</v>
      </c>
    </row>
    <row r="86" ht="15.75" customHeight="1">
      <c r="A86" s="403" t="s">
        <v>437</v>
      </c>
      <c r="B86" s="404">
        <v>6276.26</v>
      </c>
      <c r="C86" s="470">
        <v>6276.26</v>
      </c>
      <c r="D86" s="470">
        <v>6276.26</v>
      </c>
      <c r="E86" s="470">
        <v>6276.26</v>
      </c>
      <c r="F86" s="471"/>
      <c r="G86" s="472">
        <v>0.0035</v>
      </c>
    </row>
    <row r="87" ht="15.75" customHeight="1">
      <c r="A87" s="403" t="s">
        <v>438</v>
      </c>
      <c r="B87" s="404">
        <v>6254.31</v>
      </c>
      <c r="C87" s="470">
        <v>6254.31</v>
      </c>
      <c r="D87" s="470">
        <v>6254.31</v>
      </c>
      <c r="E87" s="470">
        <v>6254.31</v>
      </c>
      <c r="F87" s="471"/>
      <c r="G87" s="472">
        <v>-0.013</v>
      </c>
    </row>
    <row r="88" ht="15.75" customHeight="1">
      <c r="A88" s="403" t="s">
        <v>439</v>
      </c>
      <c r="B88" s="404">
        <v>6336.76</v>
      </c>
      <c r="C88" s="470">
        <v>6336.76</v>
      </c>
      <c r="D88" s="470">
        <v>6336.76</v>
      </c>
      <c r="E88" s="470">
        <v>6336.76</v>
      </c>
      <c r="F88" s="471"/>
      <c r="G88" s="472">
        <v>-0.0015</v>
      </c>
    </row>
    <row r="89" ht="15.75" customHeight="1">
      <c r="A89" s="403" t="s">
        <v>440</v>
      </c>
      <c r="B89" s="404">
        <v>6346.21</v>
      </c>
      <c r="C89" s="470">
        <v>6346.21</v>
      </c>
      <c r="D89" s="470">
        <v>6346.21</v>
      </c>
      <c r="E89" s="470">
        <v>6346.21</v>
      </c>
      <c r="F89" s="471"/>
      <c r="G89" s="472">
        <v>0.0023</v>
      </c>
    </row>
    <row r="90" ht="15.75" customHeight="1">
      <c r="A90" s="403" t="s">
        <v>441</v>
      </c>
      <c r="B90" s="404">
        <v>6331.61</v>
      </c>
      <c r="C90" s="470">
        <v>6331.61</v>
      </c>
      <c r="D90" s="470">
        <v>6331.61</v>
      </c>
      <c r="E90" s="470">
        <v>6331.61</v>
      </c>
      <c r="F90" s="471"/>
      <c r="G90" s="472">
        <v>0.0021</v>
      </c>
    </row>
    <row r="91" ht="15.75" customHeight="1">
      <c r="A91" s="403" t="s">
        <v>442</v>
      </c>
      <c r="B91" s="404">
        <v>6318.08</v>
      </c>
      <c r="C91" s="470">
        <v>6318.08</v>
      </c>
      <c r="D91" s="470">
        <v>6318.08</v>
      </c>
      <c r="E91" s="470">
        <v>6318.08</v>
      </c>
      <c r="F91" s="471"/>
      <c r="G91" s="472">
        <v>0.0026</v>
      </c>
    </row>
    <row r="92" ht="15.75" customHeight="1">
      <c r="A92" s="403" t="s">
        <v>443</v>
      </c>
      <c r="B92" s="404">
        <v>6301.7</v>
      </c>
      <c r="C92" s="470">
        <v>6301.7</v>
      </c>
      <c r="D92" s="470">
        <v>6301.7</v>
      </c>
      <c r="E92" s="470">
        <v>6301.7</v>
      </c>
      <c r="F92" s="471"/>
      <c r="G92" s="472">
        <v>0.0026</v>
      </c>
    </row>
    <row r="93" ht="15.75" customHeight="1">
      <c r="A93" s="403" t="s">
        <v>444</v>
      </c>
      <c r="B93" s="404">
        <v>6285.25</v>
      </c>
      <c r="C93" s="470">
        <v>6285.25</v>
      </c>
      <c r="D93" s="470">
        <v>6285.25</v>
      </c>
      <c r="E93" s="470">
        <v>6285.25</v>
      </c>
      <c r="F93" s="471"/>
      <c r="G93" s="472">
        <v>0.0028</v>
      </c>
    </row>
    <row r="94" ht="15.75" customHeight="1">
      <c r="A94" s="403" t="s">
        <v>445</v>
      </c>
      <c r="B94" s="404">
        <v>6267.82</v>
      </c>
      <c r="C94" s="470">
        <v>6267.82</v>
      </c>
      <c r="D94" s="470">
        <v>6267.82</v>
      </c>
      <c r="E94" s="470">
        <v>6267.82</v>
      </c>
      <c r="F94" s="471"/>
      <c r="G94" s="472">
        <v>-3.0E-4</v>
      </c>
    </row>
    <row r="95" ht="15.75" customHeight="1">
      <c r="A95" s="403" t="s">
        <v>4900</v>
      </c>
      <c r="B95" s="404">
        <v>6269.51</v>
      </c>
      <c r="C95" s="470">
        <v>6269.51</v>
      </c>
      <c r="D95" s="470">
        <v>6269.51</v>
      </c>
      <c r="E95" s="470">
        <v>6269.51</v>
      </c>
      <c r="F95" s="471"/>
      <c r="G95" s="472">
        <v>0.0041</v>
      </c>
    </row>
    <row r="96" ht="15.75" customHeight="1">
      <c r="A96" s="403" t="s">
        <v>4901</v>
      </c>
      <c r="B96" s="404">
        <v>6244.17</v>
      </c>
      <c r="C96" s="470">
        <v>6244.17</v>
      </c>
      <c r="D96" s="470">
        <v>6244.17</v>
      </c>
      <c r="E96" s="470">
        <v>6244.17</v>
      </c>
      <c r="F96" s="471"/>
      <c r="G96" s="472">
        <v>0.0013</v>
      </c>
    </row>
    <row r="97" ht="15.75" customHeight="1">
      <c r="A97" s="403" t="s">
        <v>446</v>
      </c>
      <c r="B97" s="404">
        <v>6236.07</v>
      </c>
      <c r="C97" s="470">
        <v>6236.07</v>
      </c>
      <c r="D97" s="470">
        <v>6236.07</v>
      </c>
      <c r="E97" s="470">
        <v>6236.07</v>
      </c>
      <c r="F97" s="471"/>
      <c r="G97" s="472">
        <v>4.0E-4</v>
      </c>
    </row>
    <row r="98" ht="15.75" customHeight="1">
      <c r="A98" s="403" t="s">
        <v>447</v>
      </c>
      <c r="B98" s="404">
        <v>6233.42</v>
      </c>
      <c r="C98" s="470">
        <v>6233.42</v>
      </c>
      <c r="D98" s="470">
        <v>6233.42</v>
      </c>
      <c r="E98" s="470">
        <v>6233.42</v>
      </c>
      <c r="F98" s="471"/>
      <c r="G98" s="472">
        <v>-0.0015</v>
      </c>
    </row>
    <row r="99" ht="15.75" customHeight="1">
      <c r="A99" s="403" t="s">
        <v>448</v>
      </c>
      <c r="B99" s="404">
        <v>6242.87</v>
      </c>
      <c r="C99" s="470">
        <v>6242.87</v>
      </c>
      <c r="D99" s="470">
        <v>6242.87</v>
      </c>
      <c r="E99" s="470">
        <v>6242.87</v>
      </c>
      <c r="F99" s="471"/>
      <c r="G99" s="472">
        <v>-6.0E-4</v>
      </c>
    </row>
    <row r="100" ht="15.75" customHeight="1">
      <c r="A100" s="403" t="s">
        <v>449</v>
      </c>
      <c r="B100" s="404">
        <v>6246.5</v>
      </c>
      <c r="C100" s="470">
        <v>6246.5</v>
      </c>
      <c r="D100" s="470">
        <v>6246.5</v>
      </c>
      <c r="E100" s="470">
        <v>6246.5</v>
      </c>
      <c r="F100" s="471"/>
      <c r="G100" s="472">
        <v>4.0E-4</v>
      </c>
    </row>
    <row r="101" ht="15.75" customHeight="1">
      <c r="A101" s="403" t="s">
        <v>450</v>
      </c>
      <c r="B101" s="404">
        <v>6243.88</v>
      </c>
      <c r="C101" s="470">
        <v>6243.88</v>
      </c>
      <c r="D101" s="470">
        <v>6243.88</v>
      </c>
      <c r="E101" s="470">
        <v>6243.88</v>
      </c>
      <c r="F101" s="471"/>
      <c r="G101" s="472">
        <v>-2.0E-4</v>
      </c>
    </row>
    <row r="102" ht="15.75" customHeight="1">
      <c r="A102" s="403" t="s">
        <v>451</v>
      </c>
      <c r="B102" s="404">
        <v>6245.24</v>
      </c>
      <c r="C102" s="470">
        <v>6245.24</v>
      </c>
      <c r="D102" s="470">
        <v>6245.24</v>
      </c>
      <c r="E102" s="470">
        <v>6245.24</v>
      </c>
      <c r="F102" s="471"/>
      <c r="G102" s="472">
        <v>-6.0E-4</v>
      </c>
    </row>
    <row r="103" ht="15.75" customHeight="1">
      <c r="A103" s="403" t="s">
        <v>452</v>
      </c>
      <c r="B103" s="404">
        <v>6249.29</v>
      </c>
      <c r="C103" s="470">
        <v>6249.29</v>
      </c>
      <c r="D103" s="470">
        <v>6249.29</v>
      </c>
      <c r="E103" s="470">
        <v>6249.29</v>
      </c>
      <c r="F103" s="471"/>
      <c r="G103" s="472">
        <v>-0.002</v>
      </c>
    </row>
    <row r="104" ht="15.75" customHeight="1">
      <c r="A104" s="403" t="s">
        <v>453</v>
      </c>
      <c r="B104" s="404">
        <v>6261.99</v>
      </c>
      <c r="C104" s="470">
        <v>6261.99</v>
      </c>
      <c r="D104" s="470">
        <v>6261.99</v>
      </c>
      <c r="E104" s="470">
        <v>6261.99</v>
      </c>
      <c r="F104" s="471"/>
      <c r="G104" s="472">
        <v>2.0E-4</v>
      </c>
    </row>
    <row r="105" ht="15.75" customHeight="1">
      <c r="A105" s="403" t="s">
        <v>454</v>
      </c>
      <c r="B105" s="404">
        <v>6261.03</v>
      </c>
      <c r="C105" s="470">
        <v>6261.03</v>
      </c>
      <c r="D105" s="470">
        <v>6261.03</v>
      </c>
      <c r="E105" s="470">
        <v>6261.03</v>
      </c>
      <c r="F105" s="471"/>
      <c r="G105" s="472">
        <v>0.0016</v>
      </c>
    </row>
    <row r="106" ht="15.75" customHeight="1">
      <c r="A106" s="403" t="s">
        <v>455</v>
      </c>
      <c r="B106" s="404">
        <v>6251.17</v>
      </c>
      <c r="C106" s="470">
        <v>6251.17</v>
      </c>
      <c r="D106" s="470">
        <v>6251.17</v>
      </c>
      <c r="E106" s="470">
        <v>6251.17</v>
      </c>
      <c r="F106" s="471"/>
      <c r="G106" s="472">
        <v>-0.0025</v>
      </c>
    </row>
    <row r="107" ht="15.75" customHeight="1">
      <c r="A107" s="403" t="s">
        <v>456</v>
      </c>
      <c r="B107" s="404">
        <v>6266.85</v>
      </c>
      <c r="C107" s="470">
        <v>6266.85</v>
      </c>
      <c r="D107" s="470">
        <v>6266.85</v>
      </c>
      <c r="E107" s="470">
        <v>6266.85</v>
      </c>
      <c r="F107" s="471"/>
      <c r="G107" s="472">
        <v>6.0E-4</v>
      </c>
    </row>
    <row r="108" ht="15.75" customHeight="1">
      <c r="A108" s="403" t="s">
        <v>457</v>
      </c>
      <c r="B108" s="404">
        <v>6262.87</v>
      </c>
      <c r="C108" s="470">
        <v>6262.87</v>
      </c>
      <c r="D108" s="470">
        <v>6262.87</v>
      </c>
      <c r="E108" s="470">
        <v>6262.87</v>
      </c>
      <c r="F108" s="471"/>
      <c r="G108" s="472">
        <v>-2.0E-4</v>
      </c>
    </row>
    <row r="109" ht="15.75" customHeight="1">
      <c r="A109" s="403" t="s">
        <v>458</v>
      </c>
      <c r="B109" s="404">
        <v>6263.87</v>
      </c>
      <c r="C109" s="470">
        <v>6263.87</v>
      </c>
      <c r="D109" s="470">
        <v>6263.87</v>
      </c>
      <c r="E109" s="470">
        <v>6263.87</v>
      </c>
      <c r="F109" s="471"/>
      <c r="G109" s="472">
        <v>-1.0E-4</v>
      </c>
    </row>
    <row r="110" ht="15.75" customHeight="1">
      <c r="A110" s="403" t="s">
        <v>459</v>
      </c>
      <c r="B110" s="404">
        <v>6264.35</v>
      </c>
      <c r="C110" s="470">
        <v>6264.35</v>
      </c>
      <c r="D110" s="470">
        <v>6264.35</v>
      </c>
      <c r="E110" s="470">
        <v>6264.35</v>
      </c>
      <c r="F110" s="471"/>
      <c r="G110" s="472">
        <v>0.0019</v>
      </c>
    </row>
    <row r="111" ht="15.75" customHeight="1">
      <c r="A111" s="403" t="s">
        <v>460</v>
      </c>
      <c r="B111" s="404">
        <v>6252.56</v>
      </c>
      <c r="C111" s="470">
        <v>6252.56</v>
      </c>
      <c r="D111" s="470">
        <v>6252.56</v>
      </c>
      <c r="E111" s="470">
        <v>6252.56</v>
      </c>
      <c r="F111" s="471"/>
      <c r="G111" s="472">
        <v>3.0E-4</v>
      </c>
    </row>
    <row r="112" ht="15.75" customHeight="1">
      <c r="A112" s="403" t="s">
        <v>461</v>
      </c>
      <c r="B112" s="404">
        <v>6250.47</v>
      </c>
      <c r="C112" s="470">
        <v>6250.47</v>
      </c>
      <c r="D112" s="470">
        <v>6250.47</v>
      </c>
      <c r="E112" s="470">
        <v>6250.47</v>
      </c>
      <c r="F112" s="471"/>
      <c r="G112" s="472">
        <v>5.0E-4</v>
      </c>
    </row>
    <row r="113" ht="15.75" customHeight="1">
      <c r="A113" s="403" t="s">
        <v>462</v>
      </c>
      <c r="B113" s="404">
        <v>6247.57</v>
      </c>
      <c r="C113" s="470">
        <v>6247.57</v>
      </c>
      <c r="D113" s="470">
        <v>6247.57</v>
      </c>
      <c r="E113" s="470">
        <v>6247.57</v>
      </c>
      <c r="F113" s="471"/>
      <c r="G113" s="472">
        <v>5.0E-4</v>
      </c>
    </row>
    <row r="114" ht="15.75" customHeight="1">
      <c r="A114" s="403" t="s">
        <v>463</v>
      </c>
      <c r="B114" s="404">
        <v>6244.4</v>
      </c>
      <c r="C114" s="470">
        <v>6244.4</v>
      </c>
      <c r="D114" s="470">
        <v>6244.4</v>
      </c>
      <c r="E114" s="470">
        <v>6244.4</v>
      </c>
      <c r="F114" s="471"/>
      <c r="G114" s="472">
        <v>0.0034</v>
      </c>
    </row>
    <row r="115" ht="15.75" customHeight="1">
      <c r="A115" s="403" t="s">
        <v>464</v>
      </c>
      <c r="B115" s="404">
        <v>6223.03</v>
      </c>
      <c r="C115" s="470">
        <v>6223.03</v>
      </c>
      <c r="D115" s="470">
        <v>6223.03</v>
      </c>
      <c r="E115" s="470">
        <v>6223.03</v>
      </c>
      <c r="F115" s="471"/>
      <c r="G115" s="472">
        <v>7.0E-4</v>
      </c>
    </row>
    <row r="116" ht="15.75" customHeight="1">
      <c r="A116" s="403" t="s">
        <v>4902</v>
      </c>
      <c r="B116" s="404">
        <v>6218.54</v>
      </c>
      <c r="C116" s="470">
        <v>6218.54</v>
      </c>
      <c r="D116" s="470">
        <v>6218.54</v>
      </c>
      <c r="E116" s="470">
        <v>6218.54</v>
      </c>
      <c r="F116" s="471"/>
      <c r="G116" s="472">
        <v>0.0025</v>
      </c>
    </row>
    <row r="117" ht="15.75" customHeight="1">
      <c r="A117" s="403" t="s">
        <v>465</v>
      </c>
      <c r="B117" s="404">
        <v>6202.81</v>
      </c>
      <c r="C117" s="470">
        <v>6202.81</v>
      </c>
      <c r="D117" s="470">
        <v>6202.81</v>
      </c>
      <c r="E117" s="470">
        <v>6202.81</v>
      </c>
      <c r="F117" s="471"/>
      <c r="G117" s="472">
        <v>-0.0011</v>
      </c>
    </row>
    <row r="118" ht="15.75" customHeight="1">
      <c r="A118" s="403" t="s">
        <v>4903</v>
      </c>
      <c r="B118" s="404">
        <v>6209.44</v>
      </c>
      <c r="C118" s="470">
        <v>6209.44</v>
      </c>
      <c r="D118" s="470">
        <v>6209.44</v>
      </c>
      <c r="E118" s="470">
        <v>6209.44</v>
      </c>
      <c r="F118" s="471"/>
      <c r="G118" s="472">
        <v>-0.0039</v>
      </c>
    </row>
    <row r="119" ht="15.75" customHeight="1">
      <c r="A119" s="403" t="s">
        <v>466</v>
      </c>
      <c r="B119" s="404">
        <v>6233.71</v>
      </c>
      <c r="C119" s="470">
        <v>6233.71</v>
      </c>
      <c r="D119" s="470">
        <v>6233.71</v>
      </c>
      <c r="E119" s="470">
        <v>6233.71</v>
      </c>
      <c r="F119" s="471"/>
      <c r="G119" s="472">
        <v>0.0015</v>
      </c>
    </row>
    <row r="120" ht="15.75" customHeight="1">
      <c r="A120" s="403" t="s">
        <v>467</v>
      </c>
      <c r="B120" s="404">
        <v>6224.47</v>
      </c>
      <c r="C120" s="470">
        <v>6224.47</v>
      </c>
      <c r="D120" s="470">
        <v>6224.47</v>
      </c>
      <c r="E120" s="470">
        <v>6224.47</v>
      </c>
      <c r="F120" s="471"/>
      <c r="G120" s="472">
        <v>4.0E-4</v>
      </c>
    </row>
    <row r="121" ht="15.75" customHeight="1">
      <c r="A121" s="403" t="s">
        <v>468</v>
      </c>
      <c r="B121" s="404">
        <v>6221.73</v>
      </c>
      <c r="C121" s="470">
        <v>6221.73</v>
      </c>
      <c r="D121" s="470">
        <v>6221.73</v>
      </c>
      <c r="E121" s="470">
        <v>6221.73</v>
      </c>
      <c r="F121" s="471"/>
      <c r="G121" s="472">
        <v>-8.0E-4</v>
      </c>
    </row>
    <row r="122" ht="15.75" customHeight="1">
      <c r="A122" s="403" t="s">
        <v>4904</v>
      </c>
      <c r="B122" s="404">
        <v>6226.56</v>
      </c>
      <c r="C122" s="470">
        <v>6226.56</v>
      </c>
      <c r="D122" s="470">
        <v>6226.56</v>
      </c>
      <c r="E122" s="470">
        <v>6226.56</v>
      </c>
      <c r="F122" s="471"/>
      <c r="G122" s="472">
        <v>-0.0049</v>
      </c>
    </row>
    <row r="123" ht="15.75" customHeight="1">
      <c r="A123" s="403" t="s">
        <v>469</v>
      </c>
      <c r="B123" s="404">
        <v>6257.15</v>
      </c>
      <c r="C123" s="470">
        <v>6257.15</v>
      </c>
      <c r="D123" s="470">
        <v>6257.15</v>
      </c>
      <c r="E123" s="470">
        <v>6257.15</v>
      </c>
      <c r="F123" s="471"/>
      <c r="G123" s="472">
        <v>-2.0E-4</v>
      </c>
    </row>
    <row r="124" ht="15.75" customHeight="1">
      <c r="A124" s="403" t="s">
        <v>470</v>
      </c>
      <c r="B124" s="404">
        <v>6258.18</v>
      </c>
      <c r="C124" s="470">
        <v>6258.18</v>
      </c>
      <c r="D124" s="470">
        <v>6258.18</v>
      </c>
      <c r="E124" s="470">
        <v>6258.18</v>
      </c>
      <c r="F124" s="471"/>
      <c r="G124" s="472">
        <v>0.002</v>
      </c>
    </row>
    <row r="125" ht="15.75" customHeight="1">
      <c r="A125" s="403" t="s">
        <v>471</v>
      </c>
      <c r="B125" s="404">
        <v>6245.81</v>
      </c>
      <c r="C125" s="470">
        <v>6245.81</v>
      </c>
      <c r="D125" s="470">
        <v>6245.81</v>
      </c>
      <c r="E125" s="470">
        <v>6245.81</v>
      </c>
      <c r="F125" s="471"/>
      <c r="G125" s="472">
        <v>0.0</v>
      </c>
    </row>
    <row r="126" ht="15.75" customHeight="1">
      <c r="A126" s="403" t="s">
        <v>472</v>
      </c>
      <c r="B126" s="404">
        <v>6245.81</v>
      </c>
      <c r="C126" s="470">
        <v>6245.81</v>
      </c>
      <c r="D126" s="470">
        <v>6245.81</v>
      </c>
      <c r="E126" s="470">
        <v>6245.81</v>
      </c>
      <c r="F126" s="471"/>
      <c r="G126" s="472">
        <v>-0.0042</v>
      </c>
    </row>
    <row r="127" ht="15.75" customHeight="1">
      <c r="A127" s="403" t="s">
        <v>473</v>
      </c>
      <c r="B127" s="404">
        <v>6271.84</v>
      </c>
      <c r="C127" s="470">
        <v>6271.84</v>
      </c>
      <c r="D127" s="470">
        <v>6271.84</v>
      </c>
      <c r="E127" s="470">
        <v>6271.84</v>
      </c>
      <c r="F127" s="471"/>
      <c r="G127" s="472">
        <v>-3.0E-4</v>
      </c>
    </row>
    <row r="128" ht="15.75" customHeight="1">
      <c r="A128" s="403" t="s">
        <v>4905</v>
      </c>
      <c r="B128" s="404">
        <v>6273.77</v>
      </c>
      <c r="C128" s="470">
        <v>6273.77</v>
      </c>
      <c r="D128" s="470">
        <v>6273.77</v>
      </c>
      <c r="E128" s="470">
        <v>6273.77</v>
      </c>
      <c r="F128" s="471"/>
      <c r="G128" s="472">
        <v>-5.0E-4</v>
      </c>
    </row>
    <row r="129" ht="15.75" customHeight="1">
      <c r="A129" s="403" t="s">
        <v>474</v>
      </c>
      <c r="B129" s="404">
        <v>6276.66</v>
      </c>
      <c r="C129" s="470">
        <v>6276.66</v>
      </c>
      <c r="D129" s="470">
        <v>6276.66</v>
      </c>
      <c r="E129" s="470">
        <v>6276.66</v>
      </c>
      <c r="F129" s="471"/>
      <c r="G129" s="472">
        <v>-2.0E-4</v>
      </c>
    </row>
    <row r="130" ht="15.75" customHeight="1">
      <c r="A130" s="403" t="s">
        <v>475</v>
      </c>
      <c r="B130" s="404">
        <v>6277.63</v>
      </c>
      <c r="C130" s="470">
        <v>6277.63</v>
      </c>
      <c r="D130" s="470">
        <v>6277.63</v>
      </c>
      <c r="E130" s="470">
        <v>6277.63</v>
      </c>
      <c r="F130" s="471"/>
      <c r="G130" s="472">
        <v>0.0016</v>
      </c>
    </row>
    <row r="131" ht="15.75" customHeight="1">
      <c r="A131" s="403" t="s">
        <v>476</v>
      </c>
      <c r="B131" s="404">
        <v>6267.9</v>
      </c>
      <c r="C131" s="470">
        <v>6267.9</v>
      </c>
      <c r="D131" s="470">
        <v>6267.9</v>
      </c>
      <c r="E131" s="470">
        <v>6267.9</v>
      </c>
      <c r="F131" s="471"/>
      <c r="G131" s="472">
        <v>-9.0E-4</v>
      </c>
    </row>
    <row r="132" ht="15.75" customHeight="1">
      <c r="A132" s="403" t="s">
        <v>477</v>
      </c>
      <c r="B132" s="404">
        <v>6273.72</v>
      </c>
      <c r="C132" s="470">
        <v>6273.72</v>
      </c>
      <c r="D132" s="470">
        <v>6273.72</v>
      </c>
      <c r="E132" s="470">
        <v>6273.72</v>
      </c>
      <c r="F132" s="471"/>
      <c r="G132" s="472">
        <v>-8.0E-4</v>
      </c>
    </row>
    <row r="133" ht="15.75" customHeight="1">
      <c r="A133" s="403" t="s">
        <v>478</v>
      </c>
      <c r="B133" s="404">
        <v>6278.66</v>
      </c>
      <c r="C133" s="470">
        <v>6278.66</v>
      </c>
      <c r="D133" s="470">
        <v>6278.66</v>
      </c>
      <c r="E133" s="470">
        <v>6278.66</v>
      </c>
      <c r="F133" s="471"/>
      <c r="G133" s="472">
        <v>3.0E-4</v>
      </c>
    </row>
    <row r="134" ht="15.75" customHeight="1">
      <c r="A134" s="403" t="s">
        <v>479</v>
      </c>
      <c r="B134" s="404">
        <v>6276.73</v>
      </c>
      <c r="C134" s="470">
        <v>6276.73</v>
      </c>
      <c r="D134" s="470">
        <v>6276.73</v>
      </c>
      <c r="E134" s="470">
        <v>6276.73</v>
      </c>
      <c r="F134" s="471"/>
      <c r="G134" s="472">
        <v>1.0E-4</v>
      </c>
    </row>
    <row r="135" ht="15.75" customHeight="1">
      <c r="A135" s="403" t="s">
        <v>480</v>
      </c>
      <c r="B135" s="404">
        <v>6275.83</v>
      </c>
      <c r="C135" s="470">
        <v>6275.83</v>
      </c>
      <c r="D135" s="470">
        <v>6275.83</v>
      </c>
      <c r="E135" s="470">
        <v>6275.83</v>
      </c>
      <c r="F135" s="471"/>
      <c r="G135" s="472">
        <v>-0.0011</v>
      </c>
    </row>
    <row r="136" ht="15.75" customHeight="1">
      <c r="A136" s="403" t="s">
        <v>481</v>
      </c>
      <c r="B136" s="404">
        <v>6282.48</v>
      </c>
      <c r="C136" s="470">
        <v>6282.48</v>
      </c>
      <c r="D136" s="470">
        <v>6282.48</v>
      </c>
      <c r="E136" s="470">
        <v>6282.48</v>
      </c>
      <c r="F136" s="471"/>
      <c r="G136" s="472">
        <v>7.0E-4</v>
      </c>
    </row>
    <row r="137" ht="15.75" customHeight="1">
      <c r="A137" s="403" t="s">
        <v>482</v>
      </c>
      <c r="B137" s="404">
        <v>6277.89</v>
      </c>
      <c r="C137" s="470">
        <v>6277.89</v>
      </c>
      <c r="D137" s="470">
        <v>6277.89</v>
      </c>
      <c r="E137" s="470">
        <v>6277.89</v>
      </c>
      <c r="F137" s="471"/>
      <c r="G137" s="472">
        <v>-0.0018</v>
      </c>
    </row>
    <row r="138" ht="15.75" customHeight="1">
      <c r="A138" s="403" t="s">
        <v>483</v>
      </c>
      <c r="B138" s="404">
        <v>6289.01</v>
      </c>
      <c r="C138" s="470">
        <v>6289.01</v>
      </c>
      <c r="D138" s="470">
        <v>6289.01</v>
      </c>
      <c r="E138" s="470">
        <v>6289.01</v>
      </c>
      <c r="F138" s="471"/>
      <c r="G138" s="472">
        <v>0.0017</v>
      </c>
    </row>
    <row r="139" ht="15.75" customHeight="1">
      <c r="A139" s="403" t="s">
        <v>484</v>
      </c>
      <c r="B139" s="404">
        <v>6278.51</v>
      </c>
      <c r="C139" s="470">
        <v>6278.51</v>
      </c>
      <c r="D139" s="470">
        <v>6278.51</v>
      </c>
      <c r="E139" s="470">
        <v>6278.51</v>
      </c>
      <c r="F139" s="471"/>
      <c r="G139" s="472">
        <v>8.0E-4</v>
      </c>
    </row>
    <row r="140" ht="15.75" customHeight="1">
      <c r="A140" s="403" t="s">
        <v>485</v>
      </c>
      <c r="B140" s="404">
        <v>6273.71</v>
      </c>
      <c r="C140" s="470">
        <v>6273.71</v>
      </c>
      <c r="D140" s="470">
        <v>6273.71</v>
      </c>
      <c r="E140" s="470">
        <v>6273.71</v>
      </c>
      <c r="F140" s="471"/>
      <c r="G140" s="472">
        <v>0.0014</v>
      </c>
    </row>
    <row r="141" ht="15.75" customHeight="1">
      <c r="A141" s="403" t="s">
        <v>486</v>
      </c>
      <c r="B141" s="404">
        <v>6265.16</v>
      </c>
      <c r="C141" s="470">
        <v>6265.16</v>
      </c>
      <c r="D141" s="470">
        <v>6265.16</v>
      </c>
      <c r="E141" s="470">
        <v>6265.16</v>
      </c>
      <c r="F141" s="471"/>
      <c r="G141" s="472">
        <v>-7.0E-4</v>
      </c>
    </row>
    <row r="142" ht="15.75" customHeight="1">
      <c r="A142" s="403" t="s">
        <v>487</v>
      </c>
      <c r="B142" s="404">
        <v>6269.35</v>
      </c>
      <c r="C142" s="470">
        <v>6269.35</v>
      </c>
      <c r="D142" s="470">
        <v>6269.35</v>
      </c>
      <c r="E142" s="470">
        <v>6269.35</v>
      </c>
      <c r="F142" s="471"/>
      <c r="G142" s="472">
        <v>0.0021</v>
      </c>
    </row>
    <row r="143" ht="15.75" customHeight="1">
      <c r="A143" s="403" t="s">
        <v>488</v>
      </c>
      <c r="B143" s="404">
        <v>6256.19</v>
      </c>
      <c r="C143" s="470">
        <v>6256.19</v>
      </c>
      <c r="D143" s="470">
        <v>6256.19</v>
      </c>
      <c r="E143" s="470">
        <v>6256.19</v>
      </c>
      <c r="F143" s="471"/>
      <c r="G143" s="472">
        <v>0.0014</v>
      </c>
    </row>
    <row r="144" ht="15.75" customHeight="1">
      <c r="A144" s="403" t="s">
        <v>489</v>
      </c>
      <c r="B144" s="404">
        <v>6247.38</v>
      </c>
      <c r="C144" s="470">
        <v>6247.38</v>
      </c>
      <c r="D144" s="470">
        <v>6247.38</v>
      </c>
      <c r="E144" s="470">
        <v>6247.38</v>
      </c>
      <c r="F144" s="471"/>
      <c r="G144" s="472">
        <v>0.0029</v>
      </c>
    </row>
    <row r="145" ht="15.75" customHeight="1">
      <c r="A145" s="403" t="s">
        <v>4795</v>
      </c>
      <c r="B145" s="404">
        <v>6229.61</v>
      </c>
      <c r="C145" s="470">
        <v>6229.61</v>
      </c>
      <c r="D145" s="470">
        <v>6229.61</v>
      </c>
      <c r="E145" s="470">
        <v>6229.61</v>
      </c>
      <c r="F145" s="471"/>
      <c r="G145" s="472">
        <v>-0.0051</v>
      </c>
    </row>
    <row r="146" ht="15.75" customHeight="1">
      <c r="A146" s="403" t="s">
        <v>490</v>
      </c>
      <c r="B146" s="404">
        <v>6261.72</v>
      </c>
      <c r="C146" s="470">
        <v>6261.72</v>
      </c>
      <c r="D146" s="470">
        <v>6261.72</v>
      </c>
      <c r="E146" s="470">
        <v>6261.72</v>
      </c>
      <c r="F146" s="471"/>
      <c r="G146" s="472">
        <v>-2.0E-4</v>
      </c>
    </row>
    <row r="147" ht="15.75" customHeight="1">
      <c r="A147" s="403" t="s">
        <v>491</v>
      </c>
      <c r="B147" s="404">
        <v>6262.79</v>
      </c>
      <c r="C147" s="470">
        <v>6262.79</v>
      </c>
      <c r="D147" s="470">
        <v>6262.79</v>
      </c>
      <c r="E147" s="470">
        <v>6262.79</v>
      </c>
      <c r="F147" s="471"/>
      <c r="G147" s="472">
        <v>1.0E-4</v>
      </c>
    </row>
    <row r="148" ht="15.75" customHeight="1">
      <c r="A148" s="403" t="s">
        <v>492</v>
      </c>
      <c r="B148" s="404">
        <v>6262.44</v>
      </c>
      <c r="C148" s="470">
        <v>6262.44</v>
      </c>
      <c r="D148" s="470">
        <v>6262.44</v>
      </c>
      <c r="E148" s="470">
        <v>6262.44</v>
      </c>
      <c r="F148" s="471"/>
      <c r="G148" s="472">
        <v>-0.0017</v>
      </c>
    </row>
    <row r="149" ht="15.75" customHeight="1">
      <c r="A149" s="403" t="s">
        <v>4906</v>
      </c>
      <c r="B149" s="404">
        <v>6272.94</v>
      </c>
      <c r="C149" s="470">
        <v>6272.94</v>
      </c>
      <c r="D149" s="470">
        <v>6272.94</v>
      </c>
      <c r="E149" s="470">
        <v>6272.94</v>
      </c>
      <c r="F149" s="471"/>
      <c r="G149" s="472">
        <v>-0.0019</v>
      </c>
    </row>
    <row r="150" ht="15.75" customHeight="1">
      <c r="A150" s="403" t="s">
        <v>493</v>
      </c>
      <c r="B150" s="404">
        <v>6284.63</v>
      </c>
      <c r="C150" s="470">
        <v>6284.63</v>
      </c>
      <c r="D150" s="470">
        <v>6284.63</v>
      </c>
      <c r="E150" s="470">
        <v>6284.63</v>
      </c>
      <c r="F150" s="471"/>
      <c r="G150" s="472">
        <v>1.0E-4</v>
      </c>
    </row>
    <row r="151" ht="15.75" customHeight="1">
      <c r="A151" s="403" t="s">
        <v>494</v>
      </c>
      <c r="B151" s="404">
        <v>6283.8</v>
      </c>
      <c r="C151" s="470">
        <v>6283.8</v>
      </c>
      <c r="D151" s="470">
        <v>6283.8</v>
      </c>
      <c r="E151" s="470">
        <v>6283.8</v>
      </c>
      <c r="F151" s="471"/>
      <c r="G151" s="472">
        <v>2.0E-4</v>
      </c>
    </row>
    <row r="152" ht="15.75" customHeight="1">
      <c r="A152" s="403" t="s">
        <v>4907</v>
      </c>
      <c r="B152" s="404">
        <v>6282.78</v>
      </c>
      <c r="C152" s="470">
        <v>6282.78</v>
      </c>
      <c r="D152" s="470">
        <v>6282.78</v>
      </c>
      <c r="E152" s="470">
        <v>6282.78</v>
      </c>
      <c r="F152" s="471"/>
      <c r="G152" s="472">
        <v>-0.0043</v>
      </c>
    </row>
    <row r="153" ht="15.75" customHeight="1">
      <c r="A153" s="403" t="s">
        <v>495</v>
      </c>
      <c r="B153" s="404">
        <v>6309.75</v>
      </c>
      <c r="C153" s="470">
        <v>6309.75</v>
      </c>
      <c r="D153" s="470">
        <v>6309.75</v>
      </c>
      <c r="E153" s="470">
        <v>6309.75</v>
      </c>
      <c r="F153" s="471"/>
      <c r="G153" s="472">
        <v>-1.0E-4</v>
      </c>
    </row>
    <row r="154" ht="15.75" customHeight="1">
      <c r="A154" s="403" t="s">
        <v>496</v>
      </c>
      <c r="B154" s="404">
        <v>6310.63</v>
      </c>
      <c r="C154" s="470">
        <v>6310.63</v>
      </c>
      <c r="D154" s="470">
        <v>6310.63</v>
      </c>
      <c r="E154" s="470">
        <v>6310.63</v>
      </c>
      <c r="F154" s="471"/>
      <c r="G154" s="472">
        <v>-1.0E-4</v>
      </c>
    </row>
    <row r="155" ht="15.75" customHeight="1">
      <c r="A155" s="403" t="s">
        <v>497</v>
      </c>
      <c r="B155" s="404">
        <v>6311.08</v>
      </c>
      <c r="C155" s="470">
        <v>6311.08</v>
      </c>
      <c r="D155" s="470">
        <v>6311.08</v>
      </c>
      <c r="E155" s="470">
        <v>6311.08</v>
      </c>
      <c r="F155" s="471"/>
      <c r="G155" s="472">
        <v>0.0</v>
      </c>
    </row>
    <row r="156" ht="15.75" customHeight="1">
      <c r="A156" s="403" t="s">
        <v>498</v>
      </c>
      <c r="B156" s="404">
        <v>6310.98</v>
      </c>
      <c r="C156" s="470">
        <v>6310.98</v>
      </c>
      <c r="D156" s="470">
        <v>6310.98</v>
      </c>
      <c r="E156" s="470">
        <v>6310.98</v>
      </c>
      <c r="F156" s="471"/>
      <c r="G156" s="472">
        <v>0.0014</v>
      </c>
    </row>
    <row r="157" ht="15.75" customHeight="1">
      <c r="A157" s="403" t="s">
        <v>499</v>
      </c>
      <c r="B157" s="404">
        <v>6302.03</v>
      </c>
      <c r="C157" s="470">
        <v>6302.03</v>
      </c>
      <c r="D157" s="470">
        <v>6302.03</v>
      </c>
      <c r="E157" s="470">
        <v>6302.03</v>
      </c>
      <c r="F157" s="471"/>
      <c r="G157" s="472">
        <v>-5.0E-4</v>
      </c>
    </row>
    <row r="158" ht="15.75" customHeight="1">
      <c r="A158" s="403" t="s">
        <v>500</v>
      </c>
      <c r="B158" s="404">
        <v>6304.88</v>
      </c>
      <c r="C158" s="470">
        <v>6304.88</v>
      </c>
      <c r="D158" s="470">
        <v>6304.88</v>
      </c>
      <c r="E158" s="470">
        <v>6304.88</v>
      </c>
      <c r="F158" s="471"/>
      <c r="G158" s="472">
        <v>7.0E-4</v>
      </c>
    </row>
    <row r="159" ht="15.75" customHeight="1">
      <c r="A159" s="403" t="s">
        <v>501</v>
      </c>
      <c r="B159" s="404">
        <v>6300.56</v>
      </c>
      <c r="C159" s="470">
        <v>6300.56</v>
      </c>
      <c r="D159" s="470">
        <v>6300.56</v>
      </c>
      <c r="E159" s="470">
        <v>6300.56</v>
      </c>
      <c r="F159" s="471"/>
      <c r="G159" s="472">
        <v>0.0027</v>
      </c>
    </row>
    <row r="160" ht="15.75" customHeight="1">
      <c r="A160" s="403" t="s">
        <v>502</v>
      </c>
      <c r="B160" s="404">
        <v>6283.86</v>
      </c>
      <c r="C160" s="470">
        <v>6283.86</v>
      </c>
      <c r="D160" s="470">
        <v>6283.86</v>
      </c>
      <c r="E160" s="470">
        <v>6283.86</v>
      </c>
      <c r="F160" s="471"/>
      <c r="G160" s="472">
        <v>-0.0037</v>
      </c>
    </row>
    <row r="161" ht="15.75" customHeight="1">
      <c r="A161" s="403" t="s">
        <v>503</v>
      </c>
      <c r="B161" s="404">
        <v>6307.08</v>
      </c>
      <c r="C161" s="470">
        <v>6307.08</v>
      </c>
      <c r="D161" s="470">
        <v>6307.08</v>
      </c>
      <c r="E161" s="470">
        <v>6307.08</v>
      </c>
      <c r="F161" s="471"/>
      <c r="G161" s="472">
        <v>-0.0016</v>
      </c>
    </row>
    <row r="162" ht="15.75" customHeight="1">
      <c r="A162" s="403" t="s">
        <v>504</v>
      </c>
      <c r="B162" s="404">
        <v>6316.98</v>
      </c>
      <c r="C162" s="470">
        <v>6316.98</v>
      </c>
      <c r="D162" s="470">
        <v>6316.98</v>
      </c>
      <c r="E162" s="470">
        <v>6316.98</v>
      </c>
      <c r="F162" s="471"/>
      <c r="G162" s="472">
        <v>0.0015</v>
      </c>
    </row>
    <row r="163" ht="15.75" customHeight="1">
      <c r="A163" s="403" t="s">
        <v>505</v>
      </c>
      <c r="B163" s="404">
        <v>6307.82</v>
      </c>
      <c r="C163" s="470">
        <v>6307.82</v>
      </c>
      <c r="D163" s="470">
        <v>6307.82</v>
      </c>
      <c r="E163" s="470">
        <v>6307.82</v>
      </c>
      <c r="F163" s="471"/>
      <c r="G163" s="472">
        <v>0.0013</v>
      </c>
    </row>
    <row r="164" ht="15.75" customHeight="1">
      <c r="A164" s="403" t="s">
        <v>506</v>
      </c>
      <c r="B164" s="404">
        <v>6299.5</v>
      </c>
      <c r="C164" s="470">
        <v>6299.5</v>
      </c>
      <c r="D164" s="470">
        <v>6299.5</v>
      </c>
      <c r="E164" s="470">
        <v>6299.5</v>
      </c>
      <c r="F164" s="471"/>
      <c r="G164" s="472">
        <v>0.001</v>
      </c>
    </row>
    <row r="165" ht="15.75" customHeight="1">
      <c r="A165" s="403" t="s">
        <v>507</v>
      </c>
      <c r="B165" s="404">
        <v>6293.14</v>
      </c>
      <c r="C165" s="470">
        <v>6293.14</v>
      </c>
      <c r="D165" s="470">
        <v>6293.14</v>
      </c>
      <c r="E165" s="470">
        <v>6293.14</v>
      </c>
      <c r="F165" s="471"/>
      <c r="G165" s="472">
        <v>3.0E-4</v>
      </c>
    </row>
    <row r="166" ht="15.75" customHeight="1">
      <c r="A166" s="403" t="s">
        <v>508</v>
      </c>
      <c r="B166" s="404">
        <v>6290.99</v>
      </c>
      <c r="C166" s="470">
        <v>6290.99</v>
      </c>
      <c r="D166" s="470">
        <v>6290.99</v>
      </c>
      <c r="E166" s="470">
        <v>6290.99</v>
      </c>
      <c r="F166" s="471"/>
      <c r="G166" s="472">
        <v>-0.0014</v>
      </c>
    </row>
    <row r="167" ht="15.75" customHeight="1">
      <c r="A167" s="403" t="s">
        <v>509</v>
      </c>
      <c r="B167" s="404">
        <v>6299.66</v>
      </c>
      <c r="C167" s="470">
        <v>6299.66</v>
      </c>
      <c r="D167" s="470">
        <v>6299.66</v>
      </c>
      <c r="E167" s="470">
        <v>6299.66</v>
      </c>
      <c r="F167" s="471"/>
      <c r="G167" s="472">
        <v>0.0031</v>
      </c>
    </row>
    <row r="168" ht="15.75" customHeight="1">
      <c r="A168" s="403" t="s">
        <v>510</v>
      </c>
      <c r="B168" s="404">
        <v>6280.09</v>
      </c>
      <c r="C168" s="470">
        <v>6280.09</v>
      </c>
      <c r="D168" s="470">
        <v>6280.09</v>
      </c>
      <c r="E168" s="470">
        <v>6280.09</v>
      </c>
      <c r="F168" s="471"/>
      <c r="G168" s="472">
        <v>7.0E-4</v>
      </c>
    </row>
    <row r="169" ht="15.75" customHeight="1">
      <c r="A169" s="403" t="s">
        <v>511</v>
      </c>
      <c r="B169" s="404">
        <v>6275.75</v>
      </c>
      <c r="C169" s="470">
        <v>6275.75</v>
      </c>
      <c r="D169" s="470">
        <v>6275.75</v>
      </c>
      <c r="E169" s="470">
        <v>6275.75</v>
      </c>
      <c r="F169" s="471"/>
      <c r="G169" s="472">
        <v>-0.002</v>
      </c>
    </row>
    <row r="170" ht="15.75" customHeight="1">
      <c r="A170" s="403" t="s">
        <v>512</v>
      </c>
      <c r="B170" s="404">
        <v>6288.52</v>
      </c>
      <c r="C170" s="470">
        <v>6288.52</v>
      </c>
      <c r="D170" s="470">
        <v>6288.52</v>
      </c>
      <c r="E170" s="470">
        <v>6288.52</v>
      </c>
      <c r="F170" s="471"/>
      <c r="G170" s="472">
        <v>-5.0E-4</v>
      </c>
    </row>
    <row r="171" ht="15.75" customHeight="1">
      <c r="A171" s="403" t="s">
        <v>513</v>
      </c>
      <c r="B171" s="404">
        <v>6291.83</v>
      </c>
      <c r="C171" s="470">
        <v>6291.83</v>
      </c>
      <c r="D171" s="470">
        <v>6291.83</v>
      </c>
      <c r="E171" s="470">
        <v>6291.83</v>
      </c>
      <c r="F171" s="471"/>
      <c r="G171" s="472">
        <v>0.0059</v>
      </c>
    </row>
    <row r="172" ht="15.75" customHeight="1">
      <c r="A172" s="403" t="s">
        <v>514</v>
      </c>
      <c r="B172" s="404">
        <v>6254.83</v>
      </c>
      <c r="C172" s="470">
        <v>6254.83</v>
      </c>
      <c r="D172" s="470">
        <v>6254.83</v>
      </c>
      <c r="E172" s="470">
        <v>6254.83</v>
      </c>
      <c r="F172" s="471"/>
      <c r="G172" s="472">
        <v>0.0055</v>
      </c>
    </row>
    <row r="173" ht="15.75" customHeight="1">
      <c r="A173" s="403" t="s">
        <v>4908</v>
      </c>
      <c r="B173" s="404">
        <v>6220.8</v>
      </c>
      <c r="C173" s="470">
        <v>6220.8</v>
      </c>
      <c r="D173" s="470">
        <v>6220.8</v>
      </c>
      <c r="E173" s="470">
        <v>6220.8</v>
      </c>
      <c r="F173" s="471"/>
      <c r="G173" s="472">
        <v>-0.0058</v>
      </c>
    </row>
    <row r="174" ht="15.75" customHeight="1">
      <c r="A174" s="403" t="s">
        <v>515</v>
      </c>
      <c r="B174" s="404">
        <v>6257.14</v>
      </c>
      <c r="C174" s="470">
        <v>6257.14</v>
      </c>
      <c r="D174" s="470">
        <v>6257.14</v>
      </c>
      <c r="E174" s="470">
        <v>6257.14</v>
      </c>
      <c r="F174" s="471"/>
      <c r="G174" s="472">
        <v>-0.0064</v>
      </c>
    </row>
    <row r="175" ht="15.75" customHeight="1">
      <c r="A175" s="403" t="s">
        <v>516</v>
      </c>
      <c r="B175" s="404">
        <v>6297.25</v>
      </c>
      <c r="C175" s="470">
        <v>6297.25</v>
      </c>
      <c r="D175" s="470">
        <v>6297.25</v>
      </c>
      <c r="E175" s="470">
        <v>6297.25</v>
      </c>
      <c r="F175" s="471"/>
      <c r="G175" s="472">
        <v>0.0</v>
      </c>
    </row>
    <row r="176" ht="15.75" customHeight="1">
      <c r="A176" s="403" t="s">
        <v>517</v>
      </c>
      <c r="B176" s="404">
        <v>6296.99</v>
      </c>
      <c r="C176" s="470">
        <v>6296.99</v>
      </c>
      <c r="D176" s="470">
        <v>6296.99</v>
      </c>
      <c r="E176" s="470">
        <v>6296.99</v>
      </c>
      <c r="F176" s="471"/>
      <c r="G176" s="472">
        <v>-0.0029</v>
      </c>
    </row>
    <row r="177" ht="15.75" customHeight="1">
      <c r="A177" s="403" t="s">
        <v>518</v>
      </c>
      <c r="B177" s="404">
        <v>6315.57</v>
      </c>
      <c r="C177" s="470">
        <v>6315.57</v>
      </c>
      <c r="D177" s="470">
        <v>6315.57</v>
      </c>
      <c r="E177" s="470">
        <v>6315.57</v>
      </c>
      <c r="F177" s="471"/>
      <c r="G177" s="472">
        <v>0.0025</v>
      </c>
    </row>
    <row r="178" ht="15.75" customHeight="1">
      <c r="A178" s="403" t="s">
        <v>519</v>
      </c>
      <c r="B178" s="404">
        <v>6299.66</v>
      </c>
      <c r="C178" s="470">
        <v>6299.66</v>
      </c>
      <c r="D178" s="470">
        <v>6299.66</v>
      </c>
      <c r="E178" s="470">
        <v>6299.66</v>
      </c>
      <c r="F178" s="471"/>
      <c r="G178" s="472">
        <v>-0.0048</v>
      </c>
    </row>
    <row r="179" ht="15.75" customHeight="1">
      <c r="A179" s="403" t="s">
        <v>520</v>
      </c>
      <c r="B179" s="404">
        <v>6329.86</v>
      </c>
      <c r="C179" s="470">
        <v>6329.86</v>
      </c>
      <c r="D179" s="470">
        <v>6329.86</v>
      </c>
      <c r="E179" s="470">
        <v>6329.86</v>
      </c>
      <c r="F179" s="471"/>
      <c r="G179" s="472">
        <v>-0.0021</v>
      </c>
    </row>
    <row r="180" ht="15.75" customHeight="1">
      <c r="A180" s="403" t="s">
        <v>521</v>
      </c>
      <c r="B180" s="404">
        <v>6343.0</v>
      </c>
      <c r="C180" s="470">
        <v>6343.0</v>
      </c>
      <c r="D180" s="470">
        <v>6343.0</v>
      </c>
      <c r="E180" s="470">
        <v>6343.0</v>
      </c>
      <c r="F180" s="471"/>
      <c r="G180" s="472">
        <v>7.0E-4</v>
      </c>
    </row>
    <row r="181" ht="15.75" customHeight="1">
      <c r="A181" s="403" t="s">
        <v>522</v>
      </c>
      <c r="B181" s="404">
        <v>6338.77</v>
      </c>
      <c r="C181" s="470">
        <v>6338.77</v>
      </c>
      <c r="D181" s="470">
        <v>6338.77</v>
      </c>
      <c r="E181" s="470">
        <v>6338.77</v>
      </c>
      <c r="F181" s="471"/>
      <c r="G181" s="472">
        <v>0.0022</v>
      </c>
    </row>
    <row r="182" ht="15.75" customHeight="1">
      <c r="A182" s="403" t="s">
        <v>523</v>
      </c>
      <c r="B182" s="404">
        <v>6324.81</v>
      </c>
      <c r="C182" s="470">
        <v>6324.81</v>
      </c>
      <c r="D182" s="470">
        <v>6324.81</v>
      </c>
      <c r="E182" s="470">
        <v>6324.81</v>
      </c>
      <c r="F182" s="471"/>
      <c r="G182" s="472">
        <v>-0.0023</v>
      </c>
    </row>
    <row r="183" ht="15.75" customHeight="1">
      <c r="A183" s="403" t="s">
        <v>524</v>
      </c>
      <c r="B183" s="404">
        <v>6339.51</v>
      </c>
      <c r="C183" s="470">
        <v>6339.51</v>
      </c>
      <c r="D183" s="470">
        <v>6339.51</v>
      </c>
      <c r="E183" s="470">
        <v>6339.51</v>
      </c>
      <c r="F183" s="471"/>
      <c r="G183" s="472">
        <v>0.0011</v>
      </c>
    </row>
    <row r="184" ht="15.75" customHeight="1">
      <c r="A184" s="403" t="s">
        <v>525</v>
      </c>
      <c r="B184" s="404">
        <v>6332.52</v>
      </c>
      <c r="C184" s="470">
        <v>6332.52</v>
      </c>
      <c r="D184" s="470">
        <v>6332.52</v>
      </c>
      <c r="E184" s="470">
        <v>6332.52</v>
      </c>
      <c r="F184" s="471"/>
      <c r="G184" s="472">
        <v>2.0E-4</v>
      </c>
    </row>
    <row r="185" ht="15.75" customHeight="1">
      <c r="A185" s="403" t="s">
        <v>526</v>
      </c>
      <c r="B185" s="404">
        <v>6331.03</v>
      </c>
      <c r="C185" s="470">
        <v>6331.03</v>
      </c>
      <c r="D185" s="470">
        <v>6331.03</v>
      </c>
      <c r="E185" s="470">
        <v>6331.03</v>
      </c>
      <c r="F185" s="471"/>
      <c r="G185" s="472">
        <v>-0.0011</v>
      </c>
    </row>
    <row r="186" ht="15.75" customHeight="1">
      <c r="A186" s="403" t="s">
        <v>527</v>
      </c>
      <c r="B186" s="404">
        <v>6337.89</v>
      </c>
      <c r="C186" s="470">
        <v>6337.89</v>
      </c>
      <c r="D186" s="470">
        <v>6337.89</v>
      </c>
      <c r="E186" s="470">
        <v>6337.89</v>
      </c>
      <c r="F186" s="471"/>
      <c r="G186" s="472">
        <v>-0.0044</v>
      </c>
    </row>
    <row r="187" ht="15.75" customHeight="1">
      <c r="A187" s="403" t="s">
        <v>528</v>
      </c>
      <c r="B187" s="404">
        <v>6365.61</v>
      </c>
      <c r="C187" s="470">
        <v>6365.61</v>
      </c>
      <c r="D187" s="470">
        <v>6365.61</v>
      </c>
      <c r="E187" s="470">
        <v>6365.61</v>
      </c>
      <c r="F187" s="471"/>
      <c r="G187" s="472">
        <v>-1.0E-4</v>
      </c>
    </row>
    <row r="188" ht="15.75" customHeight="1">
      <c r="A188" s="403" t="s">
        <v>529</v>
      </c>
      <c r="B188" s="404">
        <v>6366.17</v>
      </c>
      <c r="C188" s="470">
        <v>6366.17</v>
      </c>
      <c r="D188" s="470">
        <v>6366.17</v>
      </c>
      <c r="E188" s="470">
        <v>6366.17</v>
      </c>
      <c r="F188" s="471"/>
      <c r="G188" s="472">
        <v>0.0024</v>
      </c>
    </row>
    <row r="189" ht="15.75" customHeight="1">
      <c r="A189" s="403" t="s">
        <v>530</v>
      </c>
      <c r="B189" s="404">
        <v>6351.1</v>
      </c>
      <c r="C189" s="470">
        <v>6351.1</v>
      </c>
      <c r="D189" s="470">
        <v>6351.1</v>
      </c>
      <c r="E189" s="470">
        <v>6351.1</v>
      </c>
      <c r="F189" s="471"/>
      <c r="G189" s="472">
        <v>-0.0016</v>
      </c>
    </row>
    <row r="190" ht="15.75" customHeight="1">
      <c r="A190" s="403" t="s">
        <v>531</v>
      </c>
      <c r="B190" s="404">
        <v>6361.16</v>
      </c>
      <c r="C190" s="470">
        <v>6361.16</v>
      </c>
      <c r="D190" s="470">
        <v>6361.16</v>
      </c>
      <c r="E190" s="470">
        <v>6361.16</v>
      </c>
      <c r="F190" s="471"/>
      <c r="G190" s="472">
        <v>0.0032</v>
      </c>
    </row>
    <row r="191" ht="15.75" customHeight="1">
      <c r="A191" s="403" t="s">
        <v>532</v>
      </c>
      <c r="B191" s="404">
        <v>6341.1</v>
      </c>
      <c r="C191" s="470">
        <v>6341.1</v>
      </c>
      <c r="D191" s="470">
        <v>6341.1</v>
      </c>
      <c r="E191" s="470">
        <v>6341.1</v>
      </c>
      <c r="F191" s="471"/>
      <c r="G191" s="472">
        <v>7.0E-4</v>
      </c>
    </row>
    <row r="192" ht="15.75" customHeight="1">
      <c r="A192" s="403" t="s">
        <v>533</v>
      </c>
      <c r="B192" s="404">
        <v>6336.79</v>
      </c>
      <c r="C192" s="470">
        <v>6336.79</v>
      </c>
      <c r="D192" s="470">
        <v>6336.79</v>
      </c>
      <c r="E192" s="470">
        <v>6336.79</v>
      </c>
      <c r="F192" s="471"/>
      <c r="G192" s="472">
        <v>0.0014</v>
      </c>
    </row>
    <row r="193" ht="15.75" customHeight="1">
      <c r="A193" s="403" t="s">
        <v>534</v>
      </c>
      <c r="B193" s="404">
        <v>6327.99</v>
      </c>
      <c r="C193" s="470">
        <v>6327.99</v>
      </c>
      <c r="D193" s="470">
        <v>6327.99</v>
      </c>
      <c r="E193" s="470">
        <v>6327.99</v>
      </c>
      <c r="F193" s="471"/>
      <c r="G193" s="472">
        <v>4.0E-4</v>
      </c>
    </row>
    <row r="194" ht="15.75" customHeight="1">
      <c r="A194" s="403" t="s">
        <v>535</v>
      </c>
      <c r="B194" s="404">
        <v>6325.2</v>
      </c>
      <c r="C194" s="470">
        <v>6325.2</v>
      </c>
      <c r="D194" s="470">
        <v>6325.2</v>
      </c>
      <c r="E194" s="470">
        <v>6325.2</v>
      </c>
      <c r="F194" s="471"/>
      <c r="G194" s="472">
        <v>-0.0015</v>
      </c>
    </row>
    <row r="195" ht="15.75" customHeight="1">
      <c r="A195" s="403" t="s">
        <v>536</v>
      </c>
      <c r="B195" s="404">
        <v>6334.79</v>
      </c>
      <c r="C195" s="470">
        <v>6334.79</v>
      </c>
      <c r="D195" s="470">
        <v>6334.79</v>
      </c>
      <c r="E195" s="470">
        <v>6334.79</v>
      </c>
      <c r="F195" s="471"/>
      <c r="G195" s="472">
        <v>-2.0E-4</v>
      </c>
    </row>
    <row r="196" ht="15.75" customHeight="1">
      <c r="A196" s="403" t="s">
        <v>537</v>
      </c>
      <c r="B196" s="404">
        <v>6336.15</v>
      </c>
      <c r="C196" s="470">
        <v>6336.15</v>
      </c>
      <c r="D196" s="470">
        <v>6336.15</v>
      </c>
      <c r="E196" s="470">
        <v>6336.15</v>
      </c>
      <c r="F196" s="471"/>
      <c r="G196" s="472">
        <v>3.0E-4</v>
      </c>
    </row>
    <row r="197" ht="15.75" customHeight="1">
      <c r="A197" s="403" t="s">
        <v>538</v>
      </c>
      <c r="B197" s="404">
        <v>6334.11</v>
      </c>
      <c r="C197" s="470">
        <v>6334.11</v>
      </c>
      <c r="D197" s="470">
        <v>6334.11</v>
      </c>
      <c r="E197" s="470">
        <v>6334.11</v>
      </c>
      <c r="F197" s="471"/>
      <c r="G197" s="472">
        <v>4.0E-4</v>
      </c>
    </row>
    <row r="198" ht="15.75" customHeight="1">
      <c r="A198" s="403" t="s">
        <v>539</v>
      </c>
      <c r="B198" s="404">
        <v>6331.36</v>
      </c>
      <c r="C198" s="470">
        <v>6331.36</v>
      </c>
      <c r="D198" s="470">
        <v>6331.36</v>
      </c>
      <c r="E198" s="470">
        <v>6331.36</v>
      </c>
      <c r="F198" s="471"/>
      <c r="G198" s="472">
        <v>-0.002</v>
      </c>
    </row>
    <row r="199" ht="15.75" customHeight="1">
      <c r="A199" s="403" t="s">
        <v>540</v>
      </c>
      <c r="B199" s="404">
        <v>6344.09</v>
      </c>
      <c r="C199" s="470">
        <v>6344.09</v>
      </c>
      <c r="D199" s="470">
        <v>6344.09</v>
      </c>
      <c r="E199" s="470">
        <v>6344.09</v>
      </c>
      <c r="F199" s="471"/>
      <c r="G199" s="472">
        <v>0.0039</v>
      </c>
    </row>
    <row r="200" ht="15.75" customHeight="1">
      <c r="A200" s="403" t="s">
        <v>541</v>
      </c>
      <c r="B200" s="404">
        <v>6319.25</v>
      </c>
      <c r="C200" s="470">
        <v>6319.25</v>
      </c>
      <c r="D200" s="470">
        <v>6319.25</v>
      </c>
      <c r="E200" s="470">
        <v>6319.25</v>
      </c>
      <c r="F200" s="471"/>
      <c r="G200" s="472">
        <v>0.0013</v>
      </c>
    </row>
    <row r="201" ht="15.75" customHeight="1">
      <c r="A201" s="403" t="s">
        <v>542</v>
      </c>
      <c r="B201" s="404">
        <v>6310.96</v>
      </c>
      <c r="C201" s="470">
        <v>6310.96</v>
      </c>
      <c r="D201" s="470">
        <v>6310.96</v>
      </c>
      <c r="E201" s="470">
        <v>6310.96</v>
      </c>
      <c r="F201" s="471"/>
      <c r="G201" s="472">
        <v>0.0015</v>
      </c>
    </row>
    <row r="202" ht="15.75" customHeight="1">
      <c r="A202" s="403" t="s">
        <v>543</v>
      </c>
      <c r="B202" s="404">
        <v>6301.8</v>
      </c>
      <c r="C202" s="470">
        <v>6301.8</v>
      </c>
      <c r="D202" s="470">
        <v>6301.8</v>
      </c>
      <c r="E202" s="470">
        <v>6301.8</v>
      </c>
      <c r="F202" s="471"/>
      <c r="G202" s="472">
        <v>-0.002</v>
      </c>
    </row>
    <row r="203" ht="15.75" customHeight="1">
      <c r="A203" s="403" t="s">
        <v>544</v>
      </c>
      <c r="B203" s="404">
        <v>6314.14</v>
      </c>
      <c r="C203" s="470">
        <v>6314.14</v>
      </c>
      <c r="D203" s="470">
        <v>6314.14</v>
      </c>
      <c r="E203" s="470">
        <v>6314.14</v>
      </c>
      <c r="F203" s="471"/>
      <c r="G203" s="472">
        <v>0.0054</v>
      </c>
    </row>
    <row r="204" ht="15.75" customHeight="1">
      <c r="A204" s="403" t="s">
        <v>545</v>
      </c>
      <c r="B204" s="404">
        <v>6280.02</v>
      </c>
      <c r="C204" s="470">
        <v>6280.02</v>
      </c>
      <c r="D204" s="470">
        <v>6280.02</v>
      </c>
      <c r="E204" s="470">
        <v>6280.02</v>
      </c>
      <c r="F204" s="471"/>
      <c r="G204" s="472">
        <v>8.0E-4</v>
      </c>
    </row>
    <row r="205" ht="15.75" customHeight="1">
      <c r="A205" s="403" t="s">
        <v>546</v>
      </c>
      <c r="B205" s="404">
        <v>6274.76</v>
      </c>
      <c r="C205" s="470">
        <v>6274.76</v>
      </c>
      <c r="D205" s="470">
        <v>6274.76</v>
      </c>
      <c r="E205" s="470">
        <v>6274.76</v>
      </c>
      <c r="F205" s="471"/>
      <c r="G205" s="472">
        <v>-0.0038</v>
      </c>
    </row>
    <row r="206" ht="15.75" customHeight="1">
      <c r="A206" s="403" t="s">
        <v>547</v>
      </c>
      <c r="B206" s="404">
        <v>6298.92</v>
      </c>
      <c r="C206" s="470">
        <v>6298.92</v>
      </c>
      <c r="D206" s="470">
        <v>6298.92</v>
      </c>
      <c r="E206" s="470">
        <v>6298.92</v>
      </c>
      <c r="F206" s="471"/>
      <c r="G206" s="472">
        <v>-0.0019</v>
      </c>
    </row>
    <row r="207" ht="15.75" customHeight="1">
      <c r="A207" s="403" t="s">
        <v>548</v>
      </c>
      <c r="B207" s="404">
        <v>6310.6</v>
      </c>
      <c r="C207" s="470">
        <v>6310.6</v>
      </c>
      <c r="D207" s="470">
        <v>6310.6</v>
      </c>
      <c r="E207" s="470">
        <v>6310.6</v>
      </c>
      <c r="F207" s="471"/>
      <c r="G207" s="472">
        <v>-0.0066</v>
      </c>
    </row>
    <row r="208" ht="15.75" customHeight="1">
      <c r="A208" s="403" t="s">
        <v>549</v>
      </c>
      <c r="B208" s="404">
        <v>6352.84</v>
      </c>
      <c r="C208" s="470">
        <v>6352.84</v>
      </c>
      <c r="D208" s="470">
        <v>6352.84</v>
      </c>
      <c r="E208" s="470">
        <v>6352.84</v>
      </c>
      <c r="F208" s="471"/>
      <c r="G208" s="472">
        <v>0.0022</v>
      </c>
    </row>
    <row r="209" ht="15.75" customHeight="1">
      <c r="A209" s="403" t="s">
        <v>550</v>
      </c>
      <c r="B209" s="404">
        <v>6338.99</v>
      </c>
      <c r="C209" s="470">
        <v>6338.99</v>
      </c>
      <c r="D209" s="470">
        <v>6338.99</v>
      </c>
      <c r="E209" s="470">
        <v>6338.99</v>
      </c>
      <c r="F209" s="471"/>
      <c r="G209" s="472">
        <v>0.0036</v>
      </c>
    </row>
    <row r="210" ht="15.75" customHeight="1">
      <c r="A210" s="403" t="s">
        <v>551</v>
      </c>
      <c r="B210" s="404">
        <v>6316.19</v>
      </c>
      <c r="C210" s="470">
        <v>6316.19</v>
      </c>
      <c r="D210" s="470">
        <v>6316.19</v>
      </c>
      <c r="E210" s="470">
        <v>6316.19</v>
      </c>
      <c r="F210" s="471"/>
      <c r="G210" s="472">
        <v>-0.0063</v>
      </c>
    </row>
    <row r="211" ht="15.75" customHeight="1">
      <c r="A211" s="403" t="s">
        <v>552</v>
      </c>
      <c r="B211" s="404">
        <v>6356.3</v>
      </c>
      <c r="C211" s="470">
        <v>6356.3</v>
      </c>
      <c r="D211" s="470">
        <v>6356.3</v>
      </c>
      <c r="E211" s="470">
        <v>6356.3</v>
      </c>
      <c r="F211" s="471"/>
      <c r="G211" s="472">
        <v>1.0E-4</v>
      </c>
    </row>
    <row r="212" ht="15.75" customHeight="1">
      <c r="A212" s="403" t="s">
        <v>553</v>
      </c>
      <c r="B212" s="404">
        <v>6355.56</v>
      </c>
      <c r="C212" s="470">
        <v>6355.56</v>
      </c>
      <c r="D212" s="470">
        <v>6355.56</v>
      </c>
      <c r="E212" s="470">
        <v>6355.56</v>
      </c>
      <c r="F212" s="471"/>
      <c r="G212" s="472">
        <v>0.0025</v>
      </c>
    </row>
    <row r="213" ht="15.75" customHeight="1">
      <c r="A213" s="403" t="s">
        <v>554</v>
      </c>
      <c r="B213" s="404">
        <v>6339.74</v>
      </c>
      <c r="C213" s="470">
        <v>6339.74</v>
      </c>
      <c r="D213" s="470">
        <v>6339.74</v>
      </c>
      <c r="E213" s="470">
        <v>6339.74</v>
      </c>
      <c r="F213" s="471"/>
      <c r="G213" s="472">
        <v>-0.001</v>
      </c>
    </row>
    <row r="214" ht="15.75" customHeight="1">
      <c r="A214" s="403" t="s">
        <v>555</v>
      </c>
      <c r="B214" s="404">
        <v>6345.78</v>
      </c>
      <c r="C214" s="470">
        <v>6345.78</v>
      </c>
      <c r="D214" s="470">
        <v>6345.78</v>
      </c>
      <c r="E214" s="470">
        <v>6345.78</v>
      </c>
      <c r="F214" s="471"/>
      <c r="G214" s="472">
        <v>0.0021</v>
      </c>
    </row>
    <row r="215" ht="15.75" customHeight="1">
      <c r="A215" s="403" t="s">
        <v>556</v>
      </c>
      <c r="B215" s="404">
        <v>6332.74</v>
      </c>
      <c r="C215" s="470">
        <v>6332.74</v>
      </c>
      <c r="D215" s="470">
        <v>6332.74</v>
      </c>
      <c r="E215" s="470">
        <v>6332.74</v>
      </c>
      <c r="F215" s="471"/>
      <c r="G215" s="472">
        <v>0.0011</v>
      </c>
    </row>
    <row r="216" ht="15.75" customHeight="1">
      <c r="A216" s="403" t="s">
        <v>557</v>
      </c>
      <c r="B216" s="404">
        <v>6325.73</v>
      </c>
      <c r="C216" s="470">
        <v>6325.73</v>
      </c>
      <c r="D216" s="470">
        <v>6325.73</v>
      </c>
      <c r="E216" s="470">
        <v>6325.73</v>
      </c>
      <c r="F216" s="471"/>
      <c r="G216" s="472">
        <v>0.0031</v>
      </c>
    </row>
    <row r="217" ht="15.75" customHeight="1">
      <c r="A217" s="403" t="s">
        <v>558</v>
      </c>
      <c r="B217" s="404">
        <v>6305.9</v>
      </c>
      <c r="C217" s="470">
        <v>6305.9</v>
      </c>
      <c r="D217" s="470">
        <v>6305.9</v>
      </c>
      <c r="E217" s="470">
        <v>6305.9</v>
      </c>
      <c r="F217" s="471"/>
      <c r="G217" s="472">
        <v>0.0</v>
      </c>
    </row>
    <row r="218" ht="15.75" customHeight="1">
      <c r="A218" s="403" t="s">
        <v>559</v>
      </c>
      <c r="B218" s="404">
        <v>6306.19</v>
      </c>
      <c r="C218" s="470">
        <v>6306.19</v>
      </c>
      <c r="D218" s="470">
        <v>6306.19</v>
      </c>
      <c r="E218" s="470">
        <v>6306.19</v>
      </c>
      <c r="F218" s="471"/>
      <c r="G218" s="472">
        <v>0.0039</v>
      </c>
    </row>
    <row r="219" ht="15.75" customHeight="1">
      <c r="A219" s="403" t="s">
        <v>560</v>
      </c>
      <c r="B219" s="404">
        <v>6281.65</v>
      </c>
      <c r="C219" s="470">
        <v>6281.65</v>
      </c>
      <c r="D219" s="470">
        <v>6281.65</v>
      </c>
      <c r="E219" s="470">
        <v>6281.65</v>
      </c>
      <c r="F219" s="471"/>
      <c r="G219" s="472">
        <v>-0.0014</v>
      </c>
    </row>
    <row r="220" ht="15.75" customHeight="1">
      <c r="A220" s="403" t="s">
        <v>561</v>
      </c>
      <c r="B220" s="404">
        <v>6290.2</v>
      </c>
      <c r="C220" s="470">
        <v>6290.2</v>
      </c>
      <c r="D220" s="470">
        <v>6290.2</v>
      </c>
      <c r="E220" s="470">
        <v>6290.2</v>
      </c>
      <c r="F220" s="471"/>
      <c r="G220" s="472">
        <v>0.0014</v>
      </c>
    </row>
    <row r="221" ht="15.75" customHeight="1">
      <c r="A221" s="403" t="s">
        <v>562</v>
      </c>
      <c r="B221" s="404">
        <v>6281.25</v>
      </c>
      <c r="C221" s="470">
        <v>6281.25</v>
      </c>
      <c r="D221" s="470">
        <v>6281.25</v>
      </c>
      <c r="E221" s="470">
        <v>6281.25</v>
      </c>
      <c r="F221" s="471"/>
      <c r="G221" s="472">
        <v>6.0E-4</v>
      </c>
    </row>
    <row r="222" ht="15.75" customHeight="1">
      <c r="A222" s="403" t="s">
        <v>563</v>
      </c>
      <c r="B222" s="404">
        <v>6277.21</v>
      </c>
      <c r="C222" s="470">
        <v>6277.21</v>
      </c>
      <c r="D222" s="470">
        <v>6277.21</v>
      </c>
      <c r="E222" s="470">
        <v>6277.21</v>
      </c>
      <c r="F222" s="471"/>
      <c r="G222" s="472">
        <v>0.0027</v>
      </c>
    </row>
    <row r="223" ht="15.75" customHeight="1">
      <c r="A223" s="403" t="s">
        <v>564</v>
      </c>
      <c r="B223" s="404">
        <v>6260.1</v>
      </c>
      <c r="C223" s="470">
        <v>6260.1</v>
      </c>
      <c r="D223" s="470">
        <v>6260.1</v>
      </c>
      <c r="E223" s="470">
        <v>6260.1</v>
      </c>
      <c r="F223" s="471"/>
      <c r="G223" s="472">
        <v>-0.002</v>
      </c>
    </row>
    <row r="224" ht="15.75" customHeight="1">
      <c r="A224" s="403" t="s">
        <v>565</v>
      </c>
      <c r="B224" s="404">
        <v>6272.43</v>
      </c>
      <c r="C224" s="470">
        <v>6272.43</v>
      </c>
      <c r="D224" s="470">
        <v>6272.43</v>
      </c>
      <c r="E224" s="470">
        <v>6272.43</v>
      </c>
      <c r="F224" s="471"/>
      <c r="G224" s="472">
        <v>-0.0011</v>
      </c>
    </row>
    <row r="225" ht="15.75" customHeight="1">
      <c r="A225" s="403" t="s">
        <v>566</v>
      </c>
      <c r="B225" s="404">
        <v>6279.11</v>
      </c>
      <c r="C225" s="470">
        <v>6279.11</v>
      </c>
      <c r="D225" s="470">
        <v>6279.11</v>
      </c>
      <c r="E225" s="470">
        <v>6279.11</v>
      </c>
      <c r="F225" s="471"/>
      <c r="G225" s="472">
        <v>9.0E-4</v>
      </c>
    </row>
    <row r="226" ht="15.75" customHeight="1">
      <c r="A226" s="403" t="s">
        <v>567</v>
      </c>
      <c r="B226" s="404">
        <v>6273.6</v>
      </c>
      <c r="C226" s="470">
        <v>6273.6</v>
      </c>
      <c r="D226" s="470">
        <v>6273.6</v>
      </c>
      <c r="E226" s="470">
        <v>6273.6</v>
      </c>
      <c r="F226" s="471"/>
      <c r="G226" s="472">
        <v>0.0019</v>
      </c>
    </row>
    <row r="227" ht="15.75" customHeight="1">
      <c r="A227" s="403" t="s">
        <v>568</v>
      </c>
      <c r="B227" s="404">
        <v>6261.63</v>
      </c>
      <c r="C227" s="470">
        <v>6261.63</v>
      </c>
      <c r="D227" s="470">
        <v>6261.63</v>
      </c>
      <c r="E227" s="470">
        <v>6261.63</v>
      </c>
      <c r="F227" s="471"/>
      <c r="G227" s="472">
        <v>-0.0012</v>
      </c>
    </row>
    <row r="228" ht="15.75" customHeight="1">
      <c r="A228" s="403" t="s">
        <v>569</v>
      </c>
      <c r="B228" s="404">
        <v>6269.16</v>
      </c>
      <c r="C228" s="470">
        <v>6269.16</v>
      </c>
      <c r="D228" s="470">
        <v>6269.16</v>
      </c>
      <c r="E228" s="470">
        <v>6269.16</v>
      </c>
      <c r="F228" s="471"/>
      <c r="G228" s="472">
        <v>-3.0E-4</v>
      </c>
    </row>
    <row r="229" ht="15.75" customHeight="1">
      <c r="A229" s="403" t="s">
        <v>570</v>
      </c>
      <c r="B229" s="404">
        <v>6270.77</v>
      </c>
      <c r="C229" s="470">
        <v>6270.77</v>
      </c>
      <c r="D229" s="470">
        <v>6270.77</v>
      </c>
      <c r="E229" s="470">
        <v>6270.77</v>
      </c>
      <c r="F229" s="471"/>
      <c r="G229" s="472">
        <v>-5.0E-4</v>
      </c>
    </row>
    <row r="230" ht="15.75" customHeight="1">
      <c r="A230" s="403" t="s">
        <v>571</v>
      </c>
      <c r="B230" s="404">
        <v>6274.06</v>
      </c>
      <c r="C230" s="470">
        <v>6274.06</v>
      </c>
      <c r="D230" s="470">
        <v>6274.06</v>
      </c>
      <c r="E230" s="470">
        <v>6274.06</v>
      </c>
      <c r="F230" s="471"/>
      <c r="G230" s="472">
        <v>0.0012</v>
      </c>
    </row>
    <row r="231" ht="15.75" customHeight="1">
      <c r="A231" s="403" t="s">
        <v>572</v>
      </c>
      <c r="B231" s="404">
        <v>6266.36</v>
      </c>
      <c r="C231" s="470">
        <v>6266.36</v>
      </c>
      <c r="D231" s="470">
        <v>6266.36</v>
      </c>
      <c r="E231" s="470">
        <v>6266.36</v>
      </c>
      <c r="F231" s="471"/>
      <c r="G231" s="472">
        <v>5.0E-4</v>
      </c>
    </row>
    <row r="232" ht="15.75" customHeight="1">
      <c r="A232" s="403" t="s">
        <v>573</v>
      </c>
      <c r="B232" s="404">
        <v>6263.52</v>
      </c>
      <c r="C232" s="470">
        <v>6263.52</v>
      </c>
      <c r="D232" s="470">
        <v>6263.52</v>
      </c>
      <c r="E232" s="470">
        <v>6263.52</v>
      </c>
      <c r="F232" s="471"/>
      <c r="G232" s="472">
        <v>0.0018</v>
      </c>
    </row>
    <row r="233" ht="15.75" customHeight="1">
      <c r="A233" s="403" t="s">
        <v>574</v>
      </c>
      <c r="B233" s="404">
        <v>6252.16</v>
      </c>
      <c r="C233" s="470">
        <v>6252.16</v>
      </c>
      <c r="D233" s="470">
        <v>6252.16</v>
      </c>
      <c r="E233" s="470">
        <v>6252.16</v>
      </c>
      <c r="F233" s="471"/>
      <c r="G233" s="472">
        <v>0.0038</v>
      </c>
    </row>
    <row r="234" ht="15.75" customHeight="1">
      <c r="A234" s="403" t="s">
        <v>575</v>
      </c>
      <c r="B234" s="404">
        <v>6228.65</v>
      </c>
      <c r="C234" s="470">
        <v>6228.65</v>
      </c>
      <c r="D234" s="470">
        <v>6228.65</v>
      </c>
      <c r="E234" s="470">
        <v>6228.65</v>
      </c>
      <c r="F234" s="471"/>
      <c r="G234" s="472">
        <v>9.0E-4</v>
      </c>
    </row>
    <row r="235" ht="15.75" customHeight="1">
      <c r="A235" s="403" t="s">
        <v>576</v>
      </c>
      <c r="B235" s="404">
        <v>6223.06</v>
      </c>
      <c r="C235" s="470">
        <v>6223.06</v>
      </c>
      <c r="D235" s="470">
        <v>6223.06</v>
      </c>
      <c r="E235" s="470">
        <v>6223.06</v>
      </c>
      <c r="F235" s="471"/>
      <c r="G235" s="472">
        <v>0.0013</v>
      </c>
    </row>
    <row r="236" ht="15.75" customHeight="1">
      <c r="A236" s="403" t="s">
        <v>577</v>
      </c>
      <c r="B236" s="404">
        <v>6215.18</v>
      </c>
      <c r="C236" s="470">
        <v>6215.18</v>
      </c>
      <c r="D236" s="470">
        <v>6215.18</v>
      </c>
      <c r="E236" s="470">
        <v>6215.18</v>
      </c>
      <c r="F236" s="471"/>
      <c r="G236" s="472">
        <v>0.0017</v>
      </c>
    </row>
    <row r="237" ht="15.75" customHeight="1">
      <c r="A237" s="403" t="s">
        <v>4909</v>
      </c>
      <c r="B237" s="404">
        <v>6204.88</v>
      </c>
      <c r="C237" s="470">
        <v>6204.88</v>
      </c>
      <c r="D237" s="470">
        <v>6204.88</v>
      </c>
      <c r="E237" s="470">
        <v>6204.88</v>
      </c>
      <c r="F237" s="471"/>
      <c r="G237" s="472">
        <v>0.0014</v>
      </c>
    </row>
    <row r="238" ht="15.75" customHeight="1">
      <c r="A238" s="403" t="s">
        <v>578</v>
      </c>
      <c r="B238" s="404">
        <v>6196.49</v>
      </c>
      <c r="C238" s="470">
        <v>6196.49</v>
      </c>
      <c r="D238" s="470">
        <v>6196.49</v>
      </c>
      <c r="E238" s="470">
        <v>6196.49</v>
      </c>
      <c r="F238" s="471"/>
      <c r="G238" s="472">
        <v>-8.0E-4</v>
      </c>
    </row>
    <row r="239" ht="15.75" customHeight="1">
      <c r="A239" s="403" t="s">
        <v>579</v>
      </c>
      <c r="B239" s="404">
        <v>6201.55</v>
      </c>
      <c r="C239" s="470">
        <v>6201.55</v>
      </c>
      <c r="D239" s="470">
        <v>6201.55</v>
      </c>
      <c r="E239" s="470">
        <v>6201.55</v>
      </c>
      <c r="F239" s="471"/>
      <c r="G239" s="472">
        <v>-0.002</v>
      </c>
    </row>
    <row r="240" ht="15.75" customHeight="1">
      <c r="A240" s="403" t="s">
        <v>580</v>
      </c>
      <c r="B240" s="404">
        <v>6214.2</v>
      </c>
      <c r="C240" s="470">
        <v>6214.2</v>
      </c>
      <c r="D240" s="470">
        <v>6214.2</v>
      </c>
      <c r="E240" s="470">
        <v>6214.2</v>
      </c>
      <c r="F240" s="471"/>
      <c r="G240" s="472">
        <v>5.0E-4</v>
      </c>
    </row>
    <row r="241" ht="15.75" customHeight="1">
      <c r="A241" s="403" t="s">
        <v>581</v>
      </c>
      <c r="B241" s="404">
        <v>6211.03</v>
      </c>
      <c r="C241" s="470">
        <v>6211.03</v>
      </c>
      <c r="D241" s="470">
        <v>6211.03</v>
      </c>
      <c r="E241" s="470">
        <v>6211.03</v>
      </c>
      <c r="F241" s="471"/>
      <c r="G241" s="472">
        <v>2.0E-4</v>
      </c>
    </row>
    <row r="242" ht="15.75" customHeight="1">
      <c r="A242" s="403" t="s">
        <v>582</v>
      </c>
      <c r="B242" s="404">
        <v>6209.68</v>
      </c>
      <c r="C242" s="470">
        <v>6209.68</v>
      </c>
      <c r="D242" s="470">
        <v>6209.68</v>
      </c>
      <c r="E242" s="470">
        <v>6209.68</v>
      </c>
      <c r="F242" s="471"/>
      <c r="G242" s="472">
        <v>-6.0E-4</v>
      </c>
    </row>
    <row r="243" ht="15.75" customHeight="1">
      <c r="A243" s="403" t="s">
        <v>583</v>
      </c>
      <c r="B243" s="404">
        <v>6213.45</v>
      </c>
      <c r="C243" s="470">
        <v>6213.45</v>
      </c>
      <c r="D243" s="470">
        <v>6213.45</v>
      </c>
      <c r="E243" s="470">
        <v>6213.45</v>
      </c>
      <c r="F243" s="471"/>
      <c r="G243" s="472">
        <v>0.0011</v>
      </c>
    </row>
    <row r="244" ht="15.75" customHeight="1">
      <c r="A244" s="403" t="s">
        <v>584</v>
      </c>
      <c r="B244" s="404">
        <v>6206.8</v>
      </c>
      <c r="C244" s="470">
        <v>6206.8</v>
      </c>
      <c r="D244" s="470">
        <v>6206.8</v>
      </c>
      <c r="E244" s="470">
        <v>6206.8</v>
      </c>
      <c r="F244" s="471"/>
      <c r="G244" s="472">
        <v>0.0016</v>
      </c>
    </row>
    <row r="245" ht="15.75" customHeight="1">
      <c r="A245" s="403" t="s">
        <v>585</v>
      </c>
      <c r="B245" s="404">
        <v>6196.75</v>
      </c>
      <c r="C245" s="470">
        <v>6196.75</v>
      </c>
      <c r="D245" s="470">
        <v>6196.75</v>
      </c>
      <c r="E245" s="470">
        <v>6196.75</v>
      </c>
      <c r="F245" s="471"/>
      <c r="G245" s="472">
        <v>6.0E-4</v>
      </c>
    </row>
    <row r="246" ht="15.75" customHeight="1">
      <c r="A246" s="403" t="s">
        <v>586</v>
      </c>
      <c r="B246" s="404">
        <v>6193.08</v>
      </c>
      <c r="C246" s="470">
        <v>6193.08</v>
      </c>
      <c r="D246" s="470">
        <v>6193.08</v>
      </c>
      <c r="E246" s="470">
        <v>6193.08</v>
      </c>
      <c r="F246" s="471"/>
      <c r="G246" s="472">
        <v>-0.0017</v>
      </c>
    </row>
    <row r="247" ht="15.75" customHeight="1">
      <c r="A247" s="403" t="s">
        <v>4910</v>
      </c>
      <c r="B247" s="404">
        <v>6203.92</v>
      </c>
      <c r="C247" s="470">
        <v>6203.92</v>
      </c>
      <c r="D247" s="470">
        <v>6203.92</v>
      </c>
      <c r="E247" s="470">
        <v>6203.92</v>
      </c>
      <c r="F247" s="471"/>
      <c r="G247" s="472">
        <v>-0.0018</v>
      </c>
    </row>
    <row r="248" ht="15.75" customHeight="1">
      <c r="A248" s="403" t="s">
        <v>587</v>
      </c>
      <c r="B248" s="404">
        <v>6215.3</v>
      </c>
      <c r="C248" s="470">
        <v>6215.3</v>
      </c>
      <c r="D248" s="470">
        <v>6215.3</v>
      </c>
      <c r="E248" s="470">
        <v>6215.3</v>
      </c>
      <c r="F248" s="471"/>
      <c r="G248" s="472">
        <v>0.0014</v>
      </c>
    </row>
    <row r="249" ht="15.75" customHeight="1">
      <c r="A249" s="403" t="s">
        <v>588</v>
      </c>
      <c r="B249" s="404">
        <v>6206.64</v>
      </c>
      <c r="C249" s="470">
        <v>6206.64</v>
      </c>
      <c r="D249" s="470">
        <v>6206.64</v>
      </c>
      <c r="E249" s="470">
        <v>6206.64</v>
      </c>
      <c r="F249" s="471"/>
      <c r="G249" s="472">
        <v>-0.0026</v>
      </c>
    </row>
    <row r="250" ht="15.75" customHeight="1">
      <c r="A250" s="403" t="s">
        <v>589</v>
      </c>
      <c r="B250" s="404">
        <v>6222.9</v>
      </c>
      <c r="C250" s="470">
        <v>6222.9</v>
      </c>
      <c r="D250" s="470">
        <v>6222.9</v>
      </c>
      <c r="E250" s="470">
        <v>6222.9</v>
      </c>
      <c r="F250" s="471"/>
      <c r="G250" s="472">
        <v>0.003</v>
      </c>
    </row>
    <row r="251" ht="15.75" customHeight="1">
      <c r="A251" s="403" t="s">
        <v>590</v>
      </c>
      <c r="B251" s="404">
        <v>6204.18</v>
      </c>
      <c r="C251" s="470">
        <v>6204.18</v>
      </c>
      <c r="D251" s="470">
        <v>6204.18</v>
      </c>
      <c r="E251" s="470">
        <v>6204.18</v>
      </c>
      <c r="F251" s="471"/>
      <c r="G251" s="472">
        <v>-0.0026</v>
      </c>
    </row>
    <row r="252" ht="15.75" customHeight="1">
      <c r="A252" s="403" t="s">
        <v>591</v>
      </c>
      <c r="B252" s="404">
        <v>6220.24</v>
      </c>
      <c r="C252" s="470">
        <v>6220.24</v>
      </c>
      <c r="D252" s="470">
        <v>6220.24</v>
      </c>
      <c r="E252" s="470">
        <v>6220.24</v>
      </c>
      <c r="F252" s="471"/>
      <c r="G252" s="472">
        <v>0.0011</v>
      </c>
    </row>
    <row r="253" ht="15.75" customHeight="1">
      <c r="A253" s="403" t="s">
        <v>592</v>
      </c>
      <c r="B253" s="404">
        <v>6213.37</v>
      </c>
      <c r="C253" s="470">
        <v>6213.37</v>
      </c>
      <c r="D253" s="470">
        <v>6213.37</v>
      </c>
      <c r="E253" s="470">
        <v>6213.37</v>
      </c>
      <c r="F253" s="471"/>
      <c r="G253" s="472">
        <v>-0.003</v>
      </c>
    </row>
    <row r="254" ht="15.75" customHeight="1">
      <c r="A254" s="403" t="s">
        <v>593</v>
      </c>
      <c r="B254" s="404">
        <v>6231.96</v>
      </c>
      <c r="C254" s="470">
        <v>6231.96</v>
      </c>
      <c r="D254" s="470">
        <v>6231.96</v>
      </c>
      <c r="E254" s="470">
        <v>6231.96</v>
      </c>
      <c r="F254" s="471"/>
      <c r="G254" s="472">
        <v>-0.0019</v>
      </c>
    </row>
    <row r="255" ht="15.75" customHeight="1">
      <c r="A255" s="403" t="s">
        <v>594</v>
      </c>
      <c r="B255" s="404">
        <v>6243.57</v>
      </c>
      <c r="C255" s="470">
        <v>6243.57</v>
      </c>
      <c r="D255" s="470">
        <v>6243.57</v>
      </c>
      <c r="E255" s="470">
        <v>6243.57</v>
      </c>
      <c r="F255" s="471"/>
      <c r="G255" s="472">
        <v>-0.0027</v>
      </c>
    </row>
    <row r="256" ht="15.75" customHeight="1">
      <c r="A256" s="403" t="s">
        <v>595</v>
      </c>
      <c r="B256" s="404">
        <v>6260.18</v>
      </c>
      <c r="C256" s="470">
        <v>6260.18</v>
      </c>
      <c r="D256" s="470">
        <v>6260.18</v>
      </c>
      <c r="E256" s="470">
        <v>6260.18</v>
      </c>
      <c r="F256" s="471"/>
      <c r="G256" s="472">
        <v>-3.0E-4</v>
      </c>
    </row>
    <row r="257" ht="15.75" customHeight="1">
      <c r="A257" s="403" t="s">
        <v>596</v>
      </c>
      <c r="B257" s="404">
        <v>6262.31</v>
      </c>
      <c r="C257" s="470">
        <v>6262.31</v>
      </c>
      <c r="D257" s="470">
        <v>6262.31</v>
      </c>
      <c r="E257" s="470">
        <v>6262.31</v>
      </c>
      <c r="F257" s="471"/>
      <c r="G257" s="472">
        <v>5.0E-4</v>
      </c>
    </row>
    <row r="258" ht="15.75" customHeight="1">
      <c r="A258" s="403" t="s">
        <v>597</v>
      </c>
      <c r="B258" s="404">
        <v>6259.48</v>
      </c>
      <c r="C258" s="470">
        <v>6259.48</v>
      </c>
      <c r="D258" s="470">
        <v>6259.48</v>
      </c>
      <c r="E258" s="470">
        <v>6259.48</v>
      </c>
      <c r="F258" s="471"/>
      <c r="G258" s="472">
        <v>0.0074</v>
      </c>
    </row>
    <row r="259" ht="15.75" customHeight="1">
      <c r="A259" s="403" t="s">
        <v>598</v>
      </c>
      <c r="B259" s="404">
        <v>6213.74</v>
      </c>
      <c r="C259" s="470">
        <v>6213.74</v>
      </c>
      <c r="D259" s="470">
        <v>6213.74</v>
      </c>
      <c r="E259" s="470">
        <v>6213.74</v>
      </c>
      <c r="F259" s="471"/>
      <c r="G259" s="472">
        <v>-2.0E-4</v>
      </c>
    </row>
    <row r="260" ht="15.75" customHeight="1">
      <c r="A260" s="403" t="s">
        <v>599</v>
      </c>
      <c r="B260" s="404">
        <v>6214.69</v>
      </c>
      <c r="C260" s="470">
        <v>6214.69</v>
      </c>
      <c r="D260" s="470">
        <v>6214.69</v>
      </c>
      <c r="E260" s="470">
        <v>6214.69</v>
      </c>
      <c r="F260" s="471"/>
      <c r="G260" s="472">
        <v>-4.0E-4</v>
      </c>
    </row>
    <row r="261" ht="15.75" customHeight="1">
      <c r="A261" s="403" t="s">
        <v>4911</v>
      </c>
      <c r="B261" s="404">
        <v>6216.95</v>
      </c>
      <c r="C261" s="470">
        <v>6216.95</v>
      </c>
      <c r="D261" s="470">
        <v>6216.95</v>
      </c>
      <c r="E261" s="470">
        <v>6216.95</v>
      </c>
      <c r="F261" s="471"/>
      <c r="G261" s="472">
        <v>0.0029</v>
      </c>
    </row>
    <row r="262" ht="15.75" customHeight="1">
      <c r="A262" s="403" t="s">
        <v>600</v>
      </c>
      <c r="B262" s="404">
        <v>6199.2</v>
      </c>
      <c r="C262" s="470">
        <v>6199.2</v>
      </c>
      <c r="D262" s="470">
        <v>6199.2</v>
      </c>
      <c r="E262" s="470">
        <v>6199.2</v>
      </c>
      <c r="F262" s="471"/>
      <c r="G262" s="472">
        <v>-0.001</v>
      </c>
    </row>
    <row r="263" ht="15.75" customHeight="1">
      <c r="A263" s="403" t="s">
        <v>4912</v>
      </c>
      <c r="B263" s="404">
        <v>6205.12</v>
      </c>
      <c r="C263" s="470">
        <v>6205.12</v>
      </c>
      <c r="D263" s="470">
        <v>6205.12</v>
      </c>
      <c r="E263" s="470">
        <v>6205.12</v>
      </c>
      <c r="F263" s="471"/>
      <c r="G263" s="472">
        <v>-0.0021</v>
      </c>
    </row>
    <row r="264" ht="15.75" customHeight="1">
      <c r="A264" s="403" t="s">
        <v>601</v>
      </c>
      <c r="B264" s="404">
        <v>6218.3</v>
      </c>
      <c r="C264" s="470">
        <v>6218.3</v>
      </c>
      <c r="D264" s="470">
        <v>6218.3</v>
      </c>
      <c r="E264" s="470">
        <v>6218.3</v>
      </c>
      <c r="F264" s="471"/>
      <c r="G264" s="472">
        <v>-1.0E-4</v>
      </c>
    </row>
    <row r="265" ht="15.75" customHeight="1">
      <c r="A265" s="403" t="s">
        <v>602</v>
      </c>
      <c r="B265" s="404">
        <v>6218.84</v>
      </c>
      <c r="C265" s="470">
        <v>6218.84</v>
      </c>
      <c r="D265" s="470">
        <v>6218.84</v>
      </c>
      <c r="E265" s="470">
        <v>6218.84</v>
      </c>
      <c r="F265" s="471"/>
      <c r="G265" s="472">
        <v>-0.0044</v>
      </c>
    </row>
    <row r="266" ht="15.75" customHeight="1">
      <c r="A266" s="403" t="s">
        <v>4913</v>
      </c>
      <c r="B266" s="404">
        <v>6246.21</v>
      </c>
      <c r="C266" s="470">
        <v>6246.21</v>
      </c>
      <c r="D266" s="470">
        <v>6246.21</v>
      </c>
      <c r="E266" s="470">
        <v>6246.21</v>
      </c>
      <c r="F266" s="471"/>
      <c r="G266" s="472">
        <v>2.0E-4</v>
      </c>
    </row>
    <row r="267" ht="15.75" customHeight="1">
      <c r="A267" s="403" t="s">
        <v>603</v>
      </c>
      <c r="B267" s="404">
        <v>6245.02</v>
      </c>
      <c r="C267" s="470">
        <v>6245.02</v>
      </c>
      <c r="D267" s="470">
        <v>6245.02</v>
      </c>
      <c r="E267" s="470">
        <v>6245.02</v>
      </c>
      <c r="F267" s="471"/>
      <c r="G267" s="472">
        <v>-0.0018</v>
      </c>
    </row>
    <row r="268" ht="15.75" customHeight="1">
      <c r="A268" s="403" t="s">
        <v>4914</v>
      </c>
      <c r="B268" s="404">
        <v>6256.17</v>
      </c>
      <c r="C268" s="470">
        <v>6256.17</v>
      </c>
      <c r="D268" s="470">
        <v>6256.17</v>
      </c>
      <c r="E268" s="470">
        <v>6256.17</v>
      </c>
      <c r="F268" s="471"/>
      <c r="G268" s="472">
        <v>-0.0023</v>
      </c>
    </row>
    <row r="269" ht="15.75" customHeight="1">
      <c r="A269" s="403" t="s">
        <v>604</v>
      </c>
      <c r="B269" s="404">
        <v>6270.87</v>
      </c>
      <c r="C269" s="470">
        <v>6270.87</v>
      </c>
      <c r="D269" s="470">
        <v>6270.87</v>
      </c>
      <c r="E269" s="470">
        <v>6270.87</v>
      </c>
      <c r="F269" s="471"/>
      <c r="G269" s="472">
        <v>-0.002</v>
      </c>
    </row>
    <row r="270" ht="15.75" customHeight="1">
      <c r="A270" s="403" t="s">
        <v>605</v>
      </c>
      <c r="B270" s="404">
        <v>6283.31</v>
      </c>
      <c r="C270" s="470">
        <v>6283.31</v>
      </c>
      <c r="D270" s="470">
        <v>6283.31</v>
      </c>
      <c r="E270" s="470">
        <v>6283.31</v>
      </c>
      <c r="F270" s="471"/>
      <c r="G270" s="472">
        <v>-0.002</v>
      </c>
    </row>
    <row r="271" ht="15.75" customHeight="1">
      <c r="A271" s="403" t="s">
        <v>4915</v>
      </c>
      <c r="B271" s="404">
        <v>6295.66</v>
      </c>
      <c r="C271" s="470">
        <v>6295.66</v>
      </c>
      <c r="D271" s="470">
        <v>6295.66</v>
      </c>
      <c r="E271" s="470">
        <v>6295.66</v>
      </c>
      <c r="F271" s="471"/>
      <c r="G271" s="472">
        <v>0.0016</v>
      </c>
    </row>
    <row r="272" ht="15.75" customHeight="1">
      <c r="A272" s="403" t="s">
        <v>606</v>
      </c>
      <c r="B272" s="404">
        <v>6285.4</v>
      </c>
      <c r="C272" s="470">
        <v>6285.4</v>
      </c>
      <c r="D272" s="470">
        <v>6285.4</v>
      </c>
      <c r="E272" s="470">
        <v>6285.4</v>
      </c>
      <c r="F272" s="471"/>
      <c r="G272" s="472">
        <v>7.0E-4</v>
      </c>
    </row>
    <row r="273" ht="15.75" customHeight="1">
      <c r="A273" s="403" t="s">
        <v>607</v>
      </c>
      <c r="B273" s="404">
        <v>6280.72</v>
      </c>
      <c r="C273" s="470">
        <v>6280.72</v>
      </c>
      <c r="D273" s="470">
        <v>6280.72</v>
      </c>
      <c r="E273" s="470">
        <v>6280.72</v>
      </c>
      <c r="F273" s="471"/>
      <c r="G273" s="472">
        <v>-0.0022</v>
      </c>
    </row>
    <row r="274" ht="15.75" customHeight="1">
      <c r="A274" s="403" t="s">
        <v>4916</v>
      </c>
      <c r="B274" s="404">
        <v>6294.73</v>
      </c>
      <c r="C274" s="470">
        <v>6294.73</v>
      </c>
      <c r="D274" s="470">
        <v>6294.73</v>
      </c>
      <c r="E274" s="470">
        <v>6294.73</v>
      </c>
      <c r="F274" s="471"/>
      <c r="G274" s="472">
        <v>0.0028</v>
      </c>
    </row>
    <row r="275" ht="15.75" customHeight="1">
      <c r="A275" s="403" t="s">
        <v>608</v>
      </c>
      <c r="B275" s="404">
        <v>6277.18</v>
      </c>
      <c r="C275" s="470">
        <v>6277.18</v>
      </c>
      <c r="D275" s="470">
        <v>6277.18</v>
      </c>
      <c r="E275" s="470">
        <v>6277.18</v>
      </c>
      <c r="F275" s="471"/>
      <c r="G275" s="472">
        <v>0.0016</v>
      </c>
    </row>
    <row r="276" ht="15.75" customHeight="1">
      <c r="A276" s="403" t="s">
        <v>609</v>
      </c>
      <c r="B276" s="404">
        <v>6267.05</v>
      </c>
      <c r="C276" s="470">
        <v>6267.05</v>
      </c>
      <c r="D276" s="470">
        <v>6267.05</v>
      </c>
      <c r="E276" s="470">
        <v>6267.05</v>
      </c>
      <c r="F276" s="471"/>
      <c r="G276" s="472">
        <v>-0.0019</v>
      </c>
    </row>
    <row r="277" ht="15.75" customHeight="1">
      <c r="A277" s="403" t="s">
        <v>610</v>
      </c>
      <c r="B277" s="404">
        <v>6278.84</v>
      </c>
      <c r="C277" s="470">
        <v>6278.84</v>
      </c>
      <c r="D277" s="470">
        <v>6278.84</v>
      </c>
      <c r="E277" s="470">
        <v>6278.84</v>
      </c>
      <c r="F277" s="471"/>
      <c r="G277" s="472">
        <v>-0.0028</v>
      </c>
    </row>
    <row r="278" ht="15.75" customHeight="1">
      <c r="A278" s="403" t="s">
        <v>611</v>
      </c>
      <c r="B278" s="404">
        <v>6296.26</v>
      </c>
      <c r="C278" s="470">
        <v>6296.26</v>
      </c>
      <c r="D278" s="470">
        <v>6296.26</v>
      </c>
      <c r="E278" s="470">
        <v>6296.26</v>
      </c>
      <c r="F278" s="471"/>
      <c r="G278" s="472">
        <v>5.0E-4</v>
      </c>
    </row>
    <row r="279" ht="15.75" customHeight="1">
      <c r="A279" s="403" t="s">
        <v>612</v>
      </c>
      <c r="B279" s="404">
        <v>6293.4</v>
      </c>
      <c r="C279" s="470">
        <v>6293.4</v>
      </c>
      <c r="D279" s="470">
        <v>6293.4</v>
      </c>
      <c r="E279" s="470">
        <v>6293.4</v>
      </c>
      <c r="F279" s="471"/>
      <c r="G279" s="472">
        <v>3.0E-4</v>
      </c>
    </row>
    <row r="280" ht="15.75" customHeight="1">
      <c r="A280" s="403" t="s">
        <v>613</v>
      </c>
      <c r="B280" s="404">
        <v>6291.3</v>
      </c>
      <c r="C280" s="470">
        <v>6291.3</v>
      </c>
      <c r="D280" s="470">
        <v>6291.3</v>
      </c>
      <c r="E280" s="470">
        <v>6291.3</v>
      </c>
      <c r="F280" s="471"/>
      <c r="G280" s="472">
        <v>0.0044</v>
      </c>
    </row>
    <row r="281" ht="15.75" customHeight="1">
      <c r="A281" s="403" t="s">
        <v>614</v>
      </c>
      <c r="B281" s="404">
        <v>6263.51</v>
      </c>
      <c r="C281" s="470">
        <v>6263.51</v>
      </c>
      <c r="D281" s="470">
        <v>6263.51</v>
      </c>
      <c r="E281" s="470">
        <v>6263.51</v>
      </c>
      <c r="F281" s="471"/>
      <c r="G281" s="472">
        <v>-3.0E-4</v>
      </c>
    </row>
    <row r="282" ht="15.75" customHeight="1">
      <c r="A282" s="403" t="s">
        <v>615</v>
      </c>
      <c r="B282" s="404">
        <v>6265.44</v>
      </c>
      <c r="C282" s="470">
        <v>6265.44</v>
      </c>
      <c r="D282" s="470">
        <v>6265.44</v>
      </c>
      <c r="E282" s="470">
        <v>6265.44</v>
      </c>
      <c r="F282" s="471"/>
      <c r="G282" s="472">
        <v>0.0012</v>
      </c>
    </row>
    <row r="283" ht="15.75" customHeight="1">
      <c r="A283" s="403" t="s">
        <v>616</v>
      </c>
      <c r="B283" s="404">
        <v>6258.17</v>
      </c>
      <c r="C283" s="470">
        <v>6258.17</v>
      </c>
      <c r="D283" s="470">
        <v>6258.17</v>
      </c>
      <c r="E283" s="470">
        <v>6258.17</v>
      </c>
      <c r="F283" s="471"/>
      <c r="G283" s="472">
        <v>-0.0038</v>
      </c>
    </row>
    <row r="284" ht="15.75" customHeight="1">
      <c r="A284" s="403" t="s">
        <v>617</v>
      </c>
      <c r="B284" s="404">
        <v>6281.74</v>
      </c>
      <c r="C284" s="470">
        <v>6281.74</v>
      </c>
      <c r="D284" s="470">
        <v>6281.74</v>
      </c>
      <c r="E284" s="470">
        <v>6281.74</v>
      </c>
      <c r="F284" s="471"/>
      <c r="G284" s="472">
        <v>0.0057</v>
      </c>
    </row>
    <row r="285" ht="15.75" customHeight="1">
      <c r="A285" s="403" t="s">
        <v>618</v>
      </c>
      <c r="B285" s="404">
        <v>6246.07</v>
      </c>
      <c r="C285" s="470">
        <v>6246.07</v>
      </c>
      <c r="D285" s="470">
        <v>6246.07</v>
      </c>
      <c r="E285" s="470">
        <v>6246.07</v>
      </c>
      <c r="F285" s="471"/>
      <c r="G285" s="472">
        <v>0.0062</v>
      </c>
    </row>
    <row r="286" ht="15.75" customHeight="1">
      <c r="A286" s="403" t="s">
        <v>4917</v>
      </c>
      <c r="B286" s="404">
        <v>6207.29</v>
      </c>
      <c r="C286" s="470">
        <v>6207.29</v>
      </c>
      <c r="D286" s="470">
        <v>6207.29</v>
      </c>
      <c r="E286" s="470">
        <v>6207.29</v>
      </c>
      <c r="F286" s="471"/>
      <c r="G286" s="472">
        <v>-4.0E-4</v>
      </c>
    </row>
    <row r="287" ht="15.75" customHeight="1">
      <c r="A287" s="403" t="s">
        <v>619</v>
      </c>
      <c r="B287" s="404">
        <v>6209.52</v>
      </c>
      <c r="C287" s="470">
        <v>6209.52</v>
      </c>
      <c r="D287" s="470">
        <v>6209.52</v>
      </c>
      <c r="E287" s="470">
        <v>6209.52</v>
      </c>
      <c r="F287" s="471"/>
      <c r="G287" s="472">
        <v>7.0E-4</v>
      </c>
    </row>
    <row r="288" ht="15.75" customHeight="1">
      <c r="A288" s="403" t="s">
        <v>620</v>
      </c>
      <c r="B288" s="404">
        <v>6205.28</v>
      </c>
      <c r="C288" s="470">
        <v>6205.28</v>
      </c>
      <c r="D288" s="470">
        <v>6205.28</v>
      </c>
      <c r="E288" s="470">
        <v>6205.28</v>
      </c>
      <c r="F288" s="471"/>
      <c r="G288" s="472">
        <v>0.0022</v>
      </c>
    </row>
    <row r="289" ht="15.75" customHeight="1">
      <c r="A289" s="403" t="s">
        <v>4918</v>
      </c>
      <c r="B289" s="404">
        <v>6191.55</v>
      </c>
      <c r="C289" s="470">
        <v>6191.55</v>
      </c>
      <c r="D289" s="470">
        <v>6191.55</v>
      </c>
      <c r="E289" s="470">
        <v>6191.55</v>
      </c>
      <c r="F289" s="471"/>
      <c r="G289" s="472">
        <v>-4.0E-4</v>
      </c>
    </row>
    <row r="290" ht="15.75" customHeight="1">
      <c r="A290" s="403" t="s">
        <v>621</v>
      </c>
      <c r="B290" s="404">
        <v>6193.96</v>
      </c>
      <c r="C290" s="470">
        <v>6193.96</v>
      </c>
      <c r="D290" s="470">
        <v>6193.96</v>
      </c>
      <c r="E290" s="470">
        <v>6193.96</v>
      </c>
      <c r="F290" s="471"/>
      <c r="G290" s="472">
        <v>-0.0014</v>
      </c>
    </row>
    <row r="291" ht="15.75" customHeight="1">
      <c r="A291" s="403" t="s">
        <v>622</v>
      </c>
      <c r="B291" s="404">
        <v>6202.63</v>
      </c>
      <c r="C291" s="470">
        <v>6202.63</v>
      </c>
      <c r="D291" s="470">
        <v>6202.63</v>
      </c>
      <c r="E291" s="470">
        <v>6202.63</v>
      </c>
      <c r="F291" s="471"/>
      <c r="G291" s="472">
        <v>0.0028</v>
      </c>
    </row>
    <row r="292" ht="15.75" customHeight="1">
      <c r="A292" s="403" t="s">
        <v>623</v>
      </c>
      <c r="B292" s="404">
        <v>6185.06</v>
      </c>
      <c r="C292" s="470">
        <v>6185.06</v>
      </c>
      <c r="D292" s="470">
        <v>6185.06</v>
      </c>
      <c r="E292" s="470">
        <v>6185.06</v>
      </c>
      <c r="F292" s="471"/>
      <c r="G292" s="472">
        <v>0.0012</v>
      </c>
    </row>
    <row r="293" ht="15.75" customHeight="1">
      <c r="A293" s="403" t="s">
        <v>624</v>
      </c>
      <c r="B293" s="404">
        <v>6177.88</v>
      </c>
      <c r="C293" s="470">
        <v>6177.88</v>
      </c>
      <c r="D293" s="470">
        <v>6177.88</v>
      </c>
      <c r="E293" s="470">
        <v>6177.88</v>
      </c>
      <c r="F293" s="471"/>
      <c r="G293" s="472">
        <v>-0.0047</v>
      </c>
    </row>
    <row r="294" ht="15.75" customHeight="1">
      <c r="A294" s="403" t="s">
        <v>625</v>
      </c>
      <c r="B294" s="404">
        <v>6206.81</v>
      </c>
      <c r="C294" s="470">
        <v>6206.81</v>
      </c>
      <c r="D294" s="470">
        <v>6206.81</v>
      </c>
      <c r="E294" s="470">
        <v>6206.81</v>
      </c>
      <c r="F294" s="471"/>
      <c r="G294" s="472">
        <v>0.0018</v>
      </c>
    </row>
    <row r="295" ht="15.75" customHeight="1">
      <c r="A295" s="403" t="s">
        <v>626</v>
      </c>
      <c r="B295" s="404">
        <v>6195.82</v>
      </c>
      <c r="C295" s="470">
        <v>6195.82</v>
      </c>
      <c r="D295" s="470">
        <v>6195.82</v>
      </c>
      <c r="E295" s="470">
        <v>6195.82</v>
      </c>
      <c r="F295" s="471"/>
      <c r="G295" s="472">
        <v>0.0025</v>
      </c>
    </row>
    <row r="296" ht="15.75" customHeight="1">
      <c r="A296" s="403" t="s">
        <v>4919</v>
      </c>
      <c r="B296" s="404">
        <v>6180.27</v>
      </c>
      <c r="C296" s="470">
        <v>6180.27</v>
      </c>
      <c r="D296" s="470">
        <v>6180.27</v>
      </c>
      <c r="E296" s="470">
        <v>6180.27</v>
      </c>
      <c r="F296" s="471"/>
      <c r="G296" s="472">
        <v>-0.0015</v>
      </c>
    </row>
    <row r="297" ht="15.75" customHeight="1">
      <c r="A297" s="403" t="s">
        <v>627</v>
      </c>
      <c r="B297" s="404">
        <v>6189.7</v>
      </c>
      <c r="C297" s="470">
        <v>6189.7</v>
      </c>
      <c r="D297" s="470">
        <v>6189.7</v>
      </c>
      <c r="E297" s="470">
        <v>6189.7</v>
      </c>
      <c r="F297" s="471"/>
      <c r="G297" s="472">
        <v>-0.002</v>
      </c>
    </row>
    <row r="298" ht="15.75" customHeight="1">
      <c r="A298" s="403" t="s">
        <v>628</v>
      </c>
      <c r="B298" s="404">
        <v>6202.21</v>
      </c>
      <c r="C298" s="470">
        <v>6202.21</v>
      </c>
      <c r="D298" s="470">
        <v>6202.21</v>
      </c>
      <c r="E298" s="470">
        <v>6202.21</v>
      </c>
      <c r="F298" s="471"/>
      <c r="G298" s="472">
        <v>5.0E-4</v>
      </c>
    </row>
    <row r="299" ht="15.75" customHeight="1">
      <c r="A299" s="403" t="s">
        <v>2853</v>
      </c>
      <c r="B299" s="404">
        <v>6198.82</v>
      </c>
      <c r="C299" s="470">
        <v>6198.82</v>
      </c>
      <c r="D299" s="470">
        <v>6198.82</v>
      </c>
      <c r="E299" s="470">
        <v>6198.82</v>
      </c>
      <c r="F299" s="471"/>
      <c r="G299" s="472">
        <v>-0.0044</v>
      </c>
    </row>
    <row r="300" ht="15.75" customHeight="1">
      <c r="A300" s="403" t="s">
        <v>4920</v>
      </c>
      <c r="B300" s="404">
        <v>6226.5</v>
      </c>
      <c r="C300" s="470">
        <v>6226.5</v>
      </c>
      <c r="D300" s="470">
        <v>6226.5</v>
      </c>
      <c r="E300" s="470">
        <v>6226.5</v>
      </c>
      <c r="F300" s="471"/>
      <c r="G300" s="472">
        <v>-0.002</v>
      </c>
    </row>
    <row r="301" ht="15.75" customHeight="1">
      <c r="A301" s="403" t="s">
        <v>629</v>
      </c>
      <c r="B301" s="404">
        <v>6238.99</v>
      </c>
      <c r="C301" s="470">
        <v>6238.99</v>
      </c>
      <c r="D301" s="470">
        <v>6238.99</v>
      </c>
      <c r="E301" s="470">
        <v>6238.99</v>
      </c>
      <c r="F301" s="471"/>
      <c r="G301" s="472">
        <v>-0.0029</v>
      </c>
    </row>
    <row r="302" ht="15.75" customHeight="1">
      <c r="A302" s="403" t="s">
        <v>630</v>
      </c>
      <c r="B302" s="404">
        <v>6256.83</v>
      </c>
      <c r="C302" s="470">
        <v>6256.83</v>
      </c>
      <c r="D302" s="470">
        <v>6256.83</v>
      </c>
      <c r="E302" s="470">
        <v>6256.83</v>
      </c>
      <c r="F302" s="471"/>
      <c r="G302" s="472">
        <v>-6.0E-4</v>
      </c>
    </row>
    <row r="303" ht="15.75" customHeight="1">
      <c r="A303" s="403" t="s">
        <v>631</v>
      </c>
      <c r="B303" s="404">
        <v>6260.77</v>
      </c>
      <c r="C303" s="470">
        <v>6260.77</v>
      </c>
      <c r="D303" s="470">
        <v>6260.77</v>
      </c>
      <c r="E303" s="470">
        <v>6260.77</v>
      </c>
      <c r="F303" s="471"/>
      <c r="G303" s="472">
        <v>-0.0017</v>
      </c>
    </row>
    <row r="304" ht="15.75" customHeight="1">
      <c r="A304" s="403" t="s">
        <v>632</v>
      </c>
      <c r="B304" s="404">
        <v>6271.41</v>
      </c>
      <c r="C304" s="470">
        <v>6271.41</v>
      </c>
      <c r="D304" s="470">
        <v>6271.41</v>
      </c>
      <c r="E304" s="470">
        <v>6271.41</v>
      </c>
      <c r="F304" s="471"/>
      <c r="G304" s="472">
        <v>7.0E-4</v>
      </c>
    </row>
    <row r="305" ht="15.75" customHeight="1">
      <c r="A305" s="403" t="s">
        <v>633</v>
      </c>
      <c r="B305" s="404">
        <v>6266.96</v>
      </c>
      <c r="C305" s="470">
        <v>6266.96</v>
      </c>
      <c r="D305" s="470">
        <v>6266.96</v>
      </c>
      <c r="E305" s="470">
        <v>6266.96</v>
      </c>
      <c r="F305" s="471"/>
      <c r="G305" s="472">
        <v>0.0063</v>
      </c>
    </row>
    <row r="306" ht="15.75" customHeight="1">
      <c r="A306" s="403" t="s">
        <v>634</v>
      </c>
      <c r="B306" s="404">
        <v>6227.82</v>
      </c>
      <c r="C306" s="470">
        <v>6227.82</v>
      </c>
      <c r="D306" s="470">
        <v>6227.82</v>
      </c>
      <c r="E306" s="470">
        <v>6227.82</v>
      </c>
      <c r="F306" s="471"/>
      <c r="G306" s="472">
        <v>-9.0E-4</v>
      </c>
    </row>
    <row r="307" ht="15.75" customHeight="1">
      <c r="A307" s="403" t="s">
        <v>635</v>
      </c>
      <c r="B307" s="404">
        <v>6233.68</v>
      </c>
      <c r="C307" s="470">
        <v>6233.68</v>
      </c>
      <c r="D307" s="470">
        <v>6233.68</v>
      </c>
      <c r="E307" s="470">
        <v>6233.68</v>
      </c>
      <c r="F307" s="471"/>
      <c r="G307" s="472">
        <v>7.0E-4</v>
      </c>
    </row>
    <row r="308" ht="15.75" customHeight="1">
      <c r="A308" s="403" t="s">
        <v>636</v>
      </c>
      <c r="B308" s="404">
        <v>6229.01</v>
      </c>
      <c r="C308" s="470">
        <v>6229.01</v>
      </c>
      <c r="D308" s="470">
        <v>6229.01</v>
      </c>
      <c r="E308" s="470">
        <v>6229.01</v>
      </c>
      <c r="F308" s="471"/>
      <c r="G308" s="472">
        <v>0.0026</v>
      </c>
    </row>
    <row r="309" ht="15.75" customHeight="1">
      <c r="A309" s="403" t="s">
        <v>637</v>
      </c>
      <c r="B309" s="404">
        <v>6212.55</v>
      </c>
      <c r="C309" s="470">
        <v>6212.55</v>
      </c>
      <c r="D309" s="470">
        <v>6212.55</v>
      </c>
      <c r="E309" s="470">
        <v>6212.55</v>
      </c>
      <c r="F309" s="471"/>
      <c r="G309" s="472">
        <v>-0.0053</v>
      </c>
    </row>
    <row r="310" ht="15.75" customHeight="1">
      <c r="A310" s="403" t="s">
        <v>638</v>
      </c>
      <c r="B310" s="404">
        <v>6245.38</v>
      </c>
      <c r="C310" s="470">
        <v>6245.38</v>
      </c>
      <c r="D310" s="470">
        <v>6245.38</v>
      </c>
      <c r="E310" s="470">
        <v>6245.38</v>
      </c>
      <c r="F310" s="471"/>
      <c r="G310" s="472">
        <v>0.0015</v>
      </c>
    </row>
    <row r="311" ht="15.75" customHeight="1">
      <c r="A311" s="403" t="s">
        <v>639</v>
      </c>
      <c r="B311" s="404">
        <v>6235.95</v>
      </c>
      <c r="C311" s="470">
        <v>6235.95</v>
      </c>
      <c r="D311" s="470">
        <v>6235.95</v>
      </c>
      <c r="E311" s="470">
        <v>6235.95</v>
      </c>
      <c r="F311" s="471"/>
      <c r="G311" s="472">
        <v>0.0038</v>
      </c>
    </row>
    <row r="312" ht="15.75" customHeight="1">
      <c r="A312" s="403" t="s">
        <v>640</v>
      </c>
      <c r="B312" s="404">
        <v>6212.46</v>
      </c>
      <c r="C312" s="470">
        <v>6212.46</v>
      </c>
      <c r="D312" s="470">
        <v>6212.46</v>
      </c>
      <c r="E312" s="470">
        <v>6212.46</v>
      </c>
      <c r="F312" s="471"/>
      <c r="G312" s="472">
        <v>0.0023</v>
      </c>
    </row>
    <row r="313" ht="15.75" customHeight="1">
      <c r="A313" s="403" t="s">
        <v>641</v>
      </c>
      <c r="B313" s="404">
        <v>6197.94</v>
      </c>
      <c r="C313" s="470">
        <v>6197.94</v>
      </c>
      <c r="D313" s="470">
        <v>6197.94</v>
      </c>
      <c r="E313" s="470">
        <v>6197.94</v>
      </c>
      <c r="F313" s="471"/>
      <c r="G313" s="472">
        <v>-0.0028</v>
      </c>
    </row>
    <row r="314" ht="15.75" customHeight="1">
      <c r="A314" s="403" t="s">
        <v>642</v>
      </c>
      <c r="B314" s="404">
        <v>6215.12</v>
      </c>
      <c r="C314" s="470">
        <v>6215.12</v>
      </c>
      <c r="D314" s="470">
        <v>6215.12</v>
      </c>
      <c r="E314" s="470">
        <v>6215.12</v>
      </c>
      <c r="F314" s="471"/>
      <c r="G314" s="472">
        <v>0.0012</v>
      </c>
    </row>
    <row r="315" ht="15.75" customHeight="1">
      <c r="A315" s="403" t="s">
        <v>4921</v>
      </c>
      <c r="B315" s="404">
        <v>6207.73</v>
      </c>
      <c r="C315" s="470">
        <v>6207.73</v>
      </c>
      <c r="D315" s="470">
        <v>6207.73</v>
      </c>
      <c r="E315" s="470">
        <v>6207.73</v>
      </c>
      <c r="F315" s="471"/>
      <c r="G315" s="472">
        <v>-0.0037</v>
      </c>
    </row>
    <row r="316" ht="15.75" customHeight="1">
      <c r="A316" s="403" t="s">
        <v>643</v>
      </c>
      <c r="B316" s="404">
        <v>6230.51</v>
      </c>
      <c r="C316" s="470">
        <v>6230.51</v>
      </c>
      <c r="D316" s="470">
        <v>6230.51</v>
      </c>
      <c r="E316" s="470">
        <v>6230.51</v>
      </c>
      <c r="F316" s="471"/>
      <c r="G316" s="472">
        <v>0.0064</v>
      </c>
    </row>
    <row r="317" ht="15.75" customHeight="1">
      <c r="A317" s="403" t="s">
        <v>644</v>
      </c>
      <c r="B317" s="404">
        <v>6190.99</v>
      </c>
      <c r="C317" s="470">
        <v>6190.99</v>
      </c>
      <c r="D317" s="470">
        <v>6190.99</v>
      </c>
      <c r="E317" s="470">
        <v>6190.99</v>
      </c>
      <c r="F317" s="471"/>
      <c r="G317" s="472">
        <v>-0.012</v>
      </c>
    </row>
    <row r="318" ht="15.75" customHeight="1">
      <c r="A318" s="403" t="s">
        <v>645</v>
      </c>
      <c r="B318" s="404">
        <v>6265.99</v>
      </c>
      <c r="C318" s="470">
        <v>6265.99</v>
      </c>
      <c r="D318" s="470">
        <v>6265.99</v>
      </c>
      <c r="E318" s="470">
        <v>6265.99</v>
      </c>
      <c r="F318" s="471"/>
      <c r="G318" s="472">
        <v>0.002</v>
      </c>
    </row>
    <row r="319" ht="15.75" customHeight="1">
      <c r="A319" s="403" t="s">
        <v>646</v>
      </c>
      <c r="B319" s="404">
        <v>6253.35</v>
      </c>
      <c r="C319" s="470">
        <v>6253.35</v>
      </c>
      <c r="D319" s="470">
        <v>6253.35</v>
      </c>
      <c r="E319" s="470">
        <v>6253.35</v>
      </c>
      <c r="F319" s="471"/>
      <c r="G319" s="472">
        <v>0.0056</v>
      </c>
    </row>
    <row r="320" ht="15.75" customHeight="1">
      <c r="A320" s="403" t="s">
        <v>647</v>
      </c>
      <c r="B320" s="404">
        <v>6218.32</v>
      </c>
      <c r="C320" s="470">
        <v>6218.32</v>
      </c>
      <c r="D320" s="470">
        <v>6218.32</v>
      </c>
      <c r="E320" s="470">
        <v>6218.32</v>
      </c>
      <c r="F320" s="471"/>
      <c r="G320" s="472">
        <v>-0.0056</v>
      </c>
    </row>
    <row r="321" ht="15.75" customHeight="1">
      <c r="A321" s="403" t="s">
        <v>648</v>
      </c>
      <c r="B321" s="404">
        <v>6253.49</v>
      </c>
      <c r="C321" s="470">
        <v>6253.49</v>
      </c>
      <c r="D321" s="470">
        <v>6253.49</v>
      </c>
      <c r="E321" s="470">
        <v>6253.49</v>
      </c>
      <c r="F321" s="471"/>
      <c r="G321" s="472">
        <v>-0.0158</v>
      </c>
    </row>
    <row r="322" ht="15.75" customHeight="1">
      <c r="A322" s="403" t="s">
        <v>649</v>
      </c>
      <c r="B322" s="404">
        <v>6353.77</v>
      </c>
      <c r="C322" s="470">
        <v>6353.77</v>
      </c>
      <c r="D322" s="470">
        <v>6353.77</v>
      </c>
      <c r="E322" s="470">
        <v>6353.77</v>
      </c>
      <c r="F322" s="471"/>
      <c r="G322" s="472">
        <v>6.0E-4</v>
      </c>
    </row>
    <row r="323" ht="15.75" customHeight="1">
      <c r="A323" s="403" t="s">
        <v>650</v>
      </c>
      <c r="B323" s="404">
        <v>6350.14</v>
      </c>
      <c r="C323" s="470">
        <v>6350.14</v>
      </c>
      <c r="D323" s="470">
        <v>6350.14</v>
      </c>
      <c r="E323" s="470">
        <v>6350.14</v>
      </c>
      <c r="F323" s="471"/>
      <c r="G323" s="472">
        <v>-0.0053</v>
      </c>
    </row>
    <row r="324" ht="15.75" customHeight="1">
      <c r="A324" s="403" t="s">
        <v>651</v>
      </c>
      <c r="B324" s="404">
        <v>6384.1</v>
      </c>
      <c r="C324" s="470">
        <v>6384.1</v>
      </c>
      <c r="D324" s="470">
        <v>6384.1</v>
      </c>
      <c r="E324" s="470">
        <v>6384.1</v>
      </c>
      <c r="F324" s="471"/>
      <c r="G324" s="472">
        <v>-0.0014</v>
      </c>
    </row>
    <row r="325" ht="15.75" customHeight="1">
      <c r="A325" s="403" t="s">
        <v>652</v>
      </c>
      <c r="B325" s="404">
        <v>6393.03</v>
      </c>
      <c r="C325" s="470">
        <v>6393.03</v>
      </c>
      <c r="D325" s="470">
        <v>6393.03</v>
      </c>
      <c r="E325" s="470">
        <v>6393.03</v>
      </c>
      <c r="F325" s="471"/>
      <c r="G325" s="472">
        <v>-0.0028</v>
      </c>
    </row>
    <row r="326" ht="15.75" customHeight="1">
      <c r="A326" s="403" t="s">
        <v>653</v>
      </c>
      <c r="B326" s="404">
        <v>6410.67</v>
      </c>
      <c r="C326" s="470">
        <v>6410.67</v>
      </c>
      <c r="D326" s="470">
        <v>6410.67</v>
      </c>
      <c r="E326" s="470">
        <v>6410.67</v>
      </c>
      <c r="F326" s="471"/>
      <c r="G326" s="472">
        <v>0.0035</v>
      </c>
    </row>
    <row r="327" ht="15.75" customHeight="1">
      <c r="A327" s="403" t="s">
        <v>654</v>
      </c>
      <c r="B327" s="404">
        <v>6388.56</v>
      </c>
      <c r="C327" s="470">
        <v>6388.56</v>
      </c>
      <c r="D327" s="470">
        <v>6388.56</v>
      </c>
      <c r="E327" s="470">
        <v>6388.56</v>
      </c>
      <c r="F327" s="471"/>
      <c r="G327" s="472">
        <v>0.0056</v>
      </c>
    </row>
    <row r="328" ht="15.75" customHeight="1">
      <c r="A328" s="403" t="s">
        <v>655</v>
      </c>
      <c r="B328" s="404">
        <v>6352.9</v>
      </c>
      <c r="C328" s="470">
        <v>6352.9</v>
      </c>
      <c r="D328" s="470">
        <v>6352.9</v>
      </c>
      <c r="E328" s="470">
        <v>6352.9</v>
      </c>
      <c r="F328" s="471"/>
      <c r="G328" s="472">
        <v>0.0072</v>
      </c>
    </row>
    <row r="329" ht="15.75" customHeight="1">
      <c r="A329" s="403" t="s">
        <v>656</v>
      </c>
      <c r="B329" s="404">
        <v>6307.34</v>
      </c>
      <c r="C329" s="470">
        <v>6307.34</v>
      </c>
      <c r="D329" s="470">
        <v>6307.34</v>
      </c>
      <c r="E329" s="470">
        <v>6307.34</v>
      </c>
      <c r="F329" s="471"/>
      <c r="G329" s="472">
        <v>-0.0111</v>
      </c>
    </row>
    <row r="330" ht="15.75" customHeight="1">
      <c r="A330" s="403" t="s">
        <v>657</v>
      </c>
      <c r="B330" s="404">
        <v>6378.0</v>
      </c>
      <c r="C330" s="470">
        <v>6378.0</v>
      </c>
      <c r="D330" s="470">
        <v>6378.0</v>
      </c>
      <c r="E330" s="470">
        <v>6378.0</v>
      </c>
      <c r="F330" s="471"/>
      <c r="G330" s="472">
        <v>0.0053</v>
      </c>
    </row>
    <row r="331" ht="15.75" customHeight="1">
      <c r="A331" s="403" t="s">
        <v>658</v>
      </c>
      <c r="B331" s="404">
        <v>6344.35</v>
      </c>
      <c r="C331" s="470">
        <v>6344.35</v>
      </c>
      <c r="D331" s="470">
        <v>6344.35</v>
      </c>
      <c r="E331" s="470">
        <v>6344.35</v>
      </c>
      <c r="F331" s="471"/>
      <c r="G331" s="472">
        <v>0.0026</v>
      </c>
    </row>
    <row r="332" ht="15.75" customHeight="1">
      <c r="A332" s="403" t="s">
        <v>659</v>
      </c>
      <c r="B332" s="404">
        <v>6328.2</v>
      </c>
      <c r="C332" s="470">
        <v>6328.2</v>
      </c>
      <c r="D332" s="470">
        <v>6328.2</v>
      </c>
      <c r="E332" s="470">
        <v>6328.2</v>
      </c>
      <c r="F332" s="471"/>
      <c r="G332" s="472">
        <v>0.0027</v>
      </c>
    </row>
    <row r="333" ht="15.75" customHeight="1">
      <c r="A333" s="403" t="s">
        <v>660</v>
      </c>
      <c r="B333" s="404">
        <v>6311.38</v>
      </c>
      <c r="C333" s="470">
        <v>6311.38</v>
      </c>
      <c r="D333" s="470">
        <v>6311.38</v>
      </c>
      <c r="E333" s="470">
        <v>6311.38</v>
      </c>
      <c r="F333" s="471"/>
      <c r="G333" s="472">
        <v>-0.0127</v>
      </c>
    </row>
    <row r="334" ht="15.75" customHeight="1">
      <c r="A334" s="403" t="s">
        <v>661</v>
      </c>
      <c r="B334" s="404">
        <v>6392.3</v>
      </c>
      <c r="C334" s="470">
        <v>6392.3</v>
      </c>
      <c r="D334" s="470">
        <v>6392.3</v>
      </c>
      <c r="E334" s="470">
        <v>6392.3</v>
      </c>
      <c r="F334" s="471"/>
      <c r="G334" s="472">
        <v>3.0E-4</v>
      </c>
    </row>
    <row r="335" ht="15.75" customHeight="1">
      <c r="A335" s="403" t="s">
        <v>662</v>
      </c>
      <c r="B335" s="404">
        <v>6390.18</v>
      </c>
      <c r="C335" s="470">
        <v>6390.18</v>
      </c>
      <c r="D335" s="470">
        <v>6390.18</v>
      </c>
      <c r="E335" s="470">
        <v>6390.18</v>
      </c>
      <c r="F335" s="471"/>
      <c r="G335" s="472">
        <v>-0.0016</v>
      </c>
    </row>
    <row r="336" ht="15.75" customHeight="1">
      <c r="A336" s="403" t="s">
        <v>663</v>
      </c>
      <c r="B336" s="404">
        <v>6400.71</v>
      </c>
      <c r="C336" s="470">
        <v>6400.71</v>
      </c>
      <c r="D336" s="470">
        <v>6400.71</v>
      </c>
      <c r="E336" s="470">
        <v>6400.71</v>
      </c>
      <c r="F336" s="471"/>
      <c r="G336" s="472">
        <v>-0.0019</v>
      </c>
    </row>
    <row r="337" ht="15.75" customHeight="1">
      <c r="A337" s="403" t="s">
        <v>664</v>
      </c>
      <c r="B337" s="404">
        <v>6413.02</v>
      </c>
      <c r="C337" s="470">
        <v>6413.02</v>
      </c>
      <c r="D337" s="470">
        <v>6413.02</v>
      </c>
      <c r="E337" s="470">
        <v>6413.02</v>
      </c>
      <c r="F337" s="471"/>
      <c r="G337" s="472">
        <v>-0.0125</v>
      </c>
    </row>
    <row r="338" ht="15.75" customHeight="1">
      <c r="A338" s="403" t="s">
        <v>665</v>
      </c>
      <c r="B338" s="404">
        <v>6494.25</v>
      </c>
      <c r="C338" s="470">
        <v>6494.25</v>
      </c>
      <c r="D338" s="470">
        <v>6494.25</v>
      </c>
      <c r="E338" s="470">
        <v>6494.25</v>
      </c>
      <c r="F338" s="471"/>
      <c r="G338" s="472">
        <v>-0.001</v>
      </c>
    </row>
    <row r="339" ht="15.75" customHeight="1">
      <c r="A339" s="403" t="s">
        <v>666</v>
      </c>
      <c r="B339" s="404">
        <v>6500.85</v>
      </c>
      <c r="C339" s="470">
        <v>6500.85</v>
      </c>
      <c r="D339" s="470">
        <v>6500.85</v>
      </c>
      <c r="E339" s="470">
        <v>6500.85</v>
      </c>
      <c r="F339" s="471"/>
      <c r="G339" s="472">
        <v>0.0079</v>
      </c>
    </row>
    <row r="340" ht="15.75" customHeight="1">
      <c r="A340" s="403" t="s">
        <v>667</v>
      </c>
      <c r="B340" s="404">
        <v>6449.92</v>
      </c>
      <c r="C340" s="470">
        <v>6449.92</v>
      </c>
      <c r="D340" s="470">
        <v>6449.92</v>
      </c>
      <c r="E340" s="470">
        <v>6449.92</v>
      </c>
      <c r="F340" s="471"/>
      <c r="G340" s="472">
        <v>0.0</v>
      </c>
    </row>
    <row r="341" ht="15.75" customHeight="1">
      <c r="A341" s="403" t="s">
        <v>668</v>
      </c>
      <c r="B341" s="404">
        <v>6449.63</v>
      </c>
      <c r="C341" s="470">
        <v>6449.63</v>
      </c>
      <c r="D341" s="470">
        <v>6449.63</v>
      </c>
      <c r="E341" s="470">
        <v>6449.63</v>
      </c>
      <c r="F341" s="471"/>
      <c r="G341" s="472">
        <v>-0.0182</v>
      </c>
    </row>
    <row r="342" ht="15.75" customHeight="1">
      <c r="A342" s="403" t="s">
        <v>669</v>
      </c>
      <c r="B342" s="404">
        <v>6569.51</v>
      </c>
      <c r="C342" s="470">
        <v>6569.51</v>
      </c>
      <c r="D342" s="470">
        <v>6569.51</v>
      </c>
      <c r="E342" s="470">
        <v>6569.51</v>
      </c>
      <c r="F342" s="471"/>
      <c r="G342" s="472">
        <v>0.0038</v>
      </c>
    </row>
    <row r="343" ht="15.75" customHeight="1">
      <c r="A343" s="403" t="s">
        <v>670</v>
      </c>
      <c r="B343" s="404">
        <v>6544.83</v>
      </c>
      <c r="C343" s="470">
        <v>6544.83</v>
      </c>
      <c r="D343" s="470">
        <v>6544.83</v>
      </c>
      <c r="E343" s="470">
        <v>6544.83</v>
      </c>
      <c r="F343" s="471"/>
      <c r="G343" s="472">
        <v>0.0041</v>
      </c>
    </row>
    <row r="344" ht="15.75" customHeight="1">
      <c r="A344" s="403" t="s">
        <v>671</v>
      </c>
      <c r="B344" s="404">
        <v>6518.35</v>
      </c>
      <c r="C344" s="470">
        <v>6518.35</v>
      </c>
      <c r="D344" s="470">
        <v>6518.35</v>
      </c>
      <c r="E344" s="470">
        <v>6518.35</v>
      </c>
      <c r="F344" s="471"/>
      <c r="G344" s="472">
        <v>5.0E-4</v>
      </c>
    </row>
    <row r="345" ht="15.75" customHeight="1">
      <c r="A345" s="403" t="s">
        <v>672</v>
      </c>
      <c r="B345" s="404">
        <v>6515.11</v>
      </c>
      <c r="C345" s="470">
        <v>6515.11</v>
      </c>
      <c r="D345" s="470">
        <v>6515.11</v>
      </c>
      <c r="E345" s="470">
        <v>6515.11</v>
      </c>
      <c r="F345" s="471"/>
      <c r="G345" s="472">
        <v>0.0029</v>
      </c>
    </row>
    <row r="346" ht="15.75" customHeight="1">
      <c r="A346" s="403" t="s">
        <v>673</v>
      </c>
      <c r="B346" s="404">
        <v>6496.39</v>
      </c>
      <c r="C346" s="470">
        <v>6496.39</v>
      </c>
      <c r="D346" s="470">
        <v>6496.39</v>
      </c>
      <c r="E346" s="470">
        <v>6496.39</v>
      </c>
      <c r="F346" s="471"/>
      <c r="G346" s="472">
        <v>0.0011</v>
      </c>
    </row>
    <row r="347" ht="15.75" customHeight="1">
      <c r="A347" s="403" t="s">
        <v>674</v>
      </c>
      <c r="B347" s="404">
        <v>6489.05</v>
      </c>
      <c r="C347" s="470">
        <v>6489.05</v>
      </c>
      <c r="D347" s="470">
        <v>6489.05</v>
      </c>
      <c r="E347" s="470">
        <v>6489.05</v>
      </c>
      <c r="F347" s="471"/>
      <c r="G347" s="472">
        <v>-0.0034</v>
      </c>
    </row>
    <row r="348" ht="15.75" customHeight="1">
      <c r="A348" s="403" t="s">
        <v>675</v>
      </c>
      <c r="B348" s="404">
        <v>6510.98</v>
      </c>
      <c r="C348" s="470">
        <v>6510.98</v>
      </c>
      <c r="D348" s="470">
        <v>6510.98</v>
      </c>
      <c r="E348" s="470">
        <v>6510.98</v>
      </c>
      <c r="F348" s="471"/>
      <c r="G348" s="472">
        <v>-0.0081</v>
      </c>
    </row>
    <row r="349" ht="15.75" customHeight="1">
      <c r="A349" s="403" t="s">
        <v>676</v>
      </c>
      <c r="B349" s="404">
        <v>6564.0</v>
      </c>
      <c r="C349" s="470">
        <v>6564.0</v>
      </c>
      <c r="D349" s="470">
        <v>6564.0</v>
      </c>
      <c r="E349" s="470">
        <v>6564.0</v>
      </c>
      <c r="F349" s="471"/>
      <c r="G349" s="472">
        <v>0.0019</v>
      </c>
    </row>
    <row r="350" ht="15.75" customHeight="1">
      <c r="A350" s="403" t="s">
        <v>677</v>
      </c>
      <c r="B350" s="404">
        <v>6551.44</v>
      </c>
      <c r="C350" s="470">
        <v>6551.44</v>
      </c>
      <c r="D350" s="470">
        <v>6551.44</v>
      </c>
      <c r="E350" s="470">
        <v>6551.44</v>
      </c>
      <c r="F350" s="471"/>
      <c r="G350" s="472">
        <v>-0.0069</v>
      </c>
    </row>
    <row r="351" ht="15.75" customHeight="1">
      <c r="A351" s="403" t="s">
        <v>678</v>
      </c>
      <c r="B351" s="404">
        <v>6596.66</v>
      </c>
      <c r="C351" s="470">
        <v>6596.66</v>
      </c>
      <c r="D351" s="470">
        <v>6596.66</v>
      </c>
      <c r="E351" s="470">
        <v>6596.66</v>
      </c>
      <c r="F351" s="471"/>
      <c r="G351" s="472">
        <v>-6.0E-4</v>
      </c>
    </row>
    <row r="352" ht="15.75" customHeight="1">
      <c r="A352" s="403" t="s">
        <v>679</v>
      </c>
      <c r="B352" s="404">
        <v>6600.88</v>
      </c>
      <c r="C352" s="470">
        <v>6600.88</v>
      </c>
      <c r="D352" s="470">
        <v>6600.88</v>
      </c>
      <c r="E352" s="470">
        <v>6600.88</v>
      </c>
      <c r="F352" s="471"/>
      <c r="G352" s="472">
        <v>0.0132</v>
      </c>
    </row>
    <row r="353" ht="15.75" customHeight="1">
      <c r="A353" s="403" t="s">
        <v>680</v>
      </c>
      <c r="B353" s="404">
        <v>6515.01</v>
      </c>
      <c r="C353" s="470">
        <v>6515.01</v>
      </c>
      <c r="D353" s="470">
        <v>6515.01</v>
      </c>
      <c r="E353" s="470">
        <v>6515.01</v>
      </c>
      <c r="F353" s="471"/>
      <c r="G353" s="472">
        <v>0.0043</v>
      </c>
    </row>
    <row r="354" ht="15.75" customHeight="1">
      <c r="A354" s="403" t="s">
        <v>681</v>
      </c>
      <c r="B354" s="404">
        <v>6487.18</v>
      </c>
      <c r="C354" s="470">
        <v>6487.18</v>
      </c>
      <c r="D354" s="470">
        <v>6487.18</v>
      </c>
      <c r="E354" s="470">
        <v>6487.18</v>
      </c>
      <c r="F354" s="471"/>
      <c r="G354" s="472">
        <v>-0.0077</v>
      </c>
    </row>
    <row r="355" ht="15.75" customHeight="1">
      <c r="A355" s="403" t="s">
        <v>682</v>
      </c>
      <c r="B355" s="404">
        <v>6537.6</v>
      </c>
      <c r="C355" s="470">
        <v>6537.6</v>
      </c>
      <c r="D355" s="470">
        <v>6537.6</v>
      </c>
      <c r="E355" s="470">
        <v>6537.6</v>
      </c>
      <c r="F355" s="471"/>
      <c r="G355" s="472">
        <v>0.0014</v>
      </c>
    </row>
    <row r="356" ht="15.75" customHeight="1">
      <c r="A356" s="403" t="s">
        <v>683</v>
      </c>
      <c r="B356" s="404">
        <v>6528.31</v>
      </c>
      <c r="C356" s="470">
        <v>6528.31</v>
      </c>
      <c r="D356" s="470">
        <v>6528.31</v>
      </c>
      <c r="E356" s="470">
        <v>6528.31</v>
      </c>
      <c r="F356" s="471"/>
      <c r="G356" s="472">
        <v>-0.0048</v>
      </c>
    </row>
    <row r="357" ht="15.75" customHeight="1">
      <c r="A357" s="403" t="s">
        <v>684</v>
      </c>
      <c r="B357" s="404">
        <v>6560.02</v>
      </c>
      <c r="C357" s="470">
        <v>6560.02</v>
      </c>
      <c r="D357" s="470">
        <v>6560.02</v>
      </c>
      <c r="E357" s="470">
        <v>6560.02</v>
      </c>
      <c r="F357" s="471"/>
      <c r="G357" s="472">
        <v>0.0019</v>
      </c>
    </row>
    <row r="358" ht="15.75" customHeight="1">
      <c r="A358" s="403" t="s">
        <v>685</v>
      </c>
      <c r="B358" s="404">
        <v>6547.46</v>
      </c>
      <c r="C358" s="470">
        <v>6547.46</v>
      </c>
      <c r="D358" s="470">
        <v>6547.46</v>
      </c>
      <c r="E358" s="470">
        <v>6547.46</v>
      </c>
      <c r="F358" s="471"/>
      <c r="G358" s="472">
        <v>0.0118</v>
      </c>
    </row>
    <row r="359" ht="15.75" customHeight="1">
      <c r="A359" s="403" t="s">
        <v>686</v>
      </c>
      <c r="B359" s="404">
        <v>6471.0</v>
      </c>
      <c r="C359" s="470">
        <v>6471.0</v>
      </c>
      <c r="D359" s="470">
        <v>6471.0</v>
      </c>
      <c r="E359" s="470">
        <v>6471.0</v>
      </c>
      <c r="F359" s="471"/>
      <c r="G359" s="472">
        <v>0.0062</v>
      </c>
    </row>
    <row r="360" ht="15.75" customHeight="1">
      <c r="A360" s="403" t="s">
        <v>687</v>
      </c>
      <c r="B360" s="404">
        <v>6431.35</v>
      </c>
      <c r="C360" s="470">
        <v>6431.35</v>
      </c>
      <c r="D360" s="470">
        <v>6431.35</v>
      </c>
      <c r="E360" s="470">
        <v>6431.35</v>
      </c>
      <c r="F360" s="471"/>
      <c r="G360" s="472">
        <v>-0.0119</v>
      </c>
    </row>
    <row r="361" ht="15.75" customHeight="1">
      <c r="A361" s="403" t="s">
        <v>688</v>
      </c>
      <c r="B361" s="404">
        <v>6508.61</v>
      </c>
      <c r="C361" s="470">
        <v>6508.61</v>
      </c>
      <c r="D361" s="470">
        <v>6508.61</v>
      </c>
      <c r="E361" s="470">
        <v>6508.61</v>
      </c>
      <c r="F361" s="471"/>
      <c r="G361" s="472">
        <v>0.008</v>
      </c>
    </row>
    <row r="362" ht="15.75" customHeight="1">
      <c r="A362" s="403" t="s">
        <v>689</v>
      </c>
      <c r="B362" s="404">
        <v>6457.22</v>
      </c>
      <c r="C362" s="470">
        <v>6457.22</v>
      </c>
      <c r="D362" s="470">
        <v>6457.22</v>
      </c>
      <c r="E362" s="470">
        <v>6457.22</v>
      </c>
      <c r="F362" s="471"/>
      <c r="G362" s="472">
        <v>0.0038</v>
      </c>
    </row>
    <row r="363" ht="15.75" customHeight="1">
      <c r="A363" s="403" t="s">
        <v>690</v>
      </c>
      <c r="B363" s="404">
        <v>6432.83</v>
      </c>
      <c r="C363" s="470">
        <v>6432.83</v>
      </c>
      <c r="D363" s="470">
        <v>6432.83</v>
      </c>
      <c r="E363" s="470">
        <v>6432.83</v>
      </c>
      <c r="F363" s="471"/>
      <c r="G363" s="472">
        <v>0.0039</v>
      </c>
    </row>
    <row r="364" ht="15.75" customHeight="1">
      <c r="A364" s="403" t="s">
        <v>691</v>
      </c>
      <c r="B364" s="404">
        <v>6407.98</v>
      </c>
      <c r="C364" s="470">
        <v>6407.98</v>
      </c>
      <c r="D364" s="470">
        <v>6407.98</v>
      </c>
      <c r="E364" s="470">
        <v>6407.98</v>
      </c>
      <c r="F364" s="471"/>
      <c r="G364" s="472">
        <v>0.0083</v>
      </c>
    </row>
    <row r="365" ht="15.75" customHeight="1">
      <c r="A365" s="403" t="s">
        <v>692</v>
      </c>
      <c r="B365" s="404">
        <v>6355.07</v>
      </c>
      <c r="C365" s="470">
        <v>6355.07</v>
      </c>
      <c r="D365" s="470">
        <v>6355.07</v>
      </c>
      <c r="E365" s="470">
        <v>6355.07</v>
      </c>
      <c r="F365" s="471"/>
      <c r="G365" s="472">
        <v>0.0119</v>
      </c>
    </row>
    <row r="366" ht="15.75" customHeight="1">
      <c r="A366" s="403" t="s">
        <v>693</v>
      </c>
      <c r="B366" s="404">
        <v>6280.35</v>
      </c>
      <c r="C366" s="470">
        <v>6280.35</v>
      </c>
      <c r="D366" s="470">
        <v>6280.35</v>
      </c>
      <c r="E366" s="470">
        <v>6280.35</v>
      </c>
      <c r="F366" s="471"/>
      <c r="G366" s="472">
        <v>-0.0056</v>
      </c>
    </row>
    <row r="367" ht="15.75" customHeight="1">
      <c r="A367" s="403" t="s">
        <v>694</v>
      </c>
      <c r="B367" s="404">
        <v>6315.83</v>
      </c>
      <c r="C367" s="470">
        <v>6315.83</v>
      </c>
      <c r="D367" s="470">
        <v>6315.83</v>
      </c>
      <c r="E367" s="470">
        <v>6315.83</v>
      </c>
      <c r="F367" s="471"/>
      <c r="G367" s="472">
        <v>0.0025</v>
      </c>
    </row>
    <row r="368" ht="15.75" customHeight="1">
      <c r="A368" s="403" t="s">
        <v>695</v>
      </c>
      <c r="B368" s="404">
        <v>6300.14</v>
      </c>
      <c r="C368" s="470">
        <v>6300.14</v>
      </c>
      <c r="D368" s="470">
        <v>6300.14</v>
      </c>
      <c r="E368" s="470">
        <v>6300.14</v>
      </c>
      <c r="F368" s="471"/>
      <c r="G368" s="472">
        <v>0.0094</v>
      </c>
    </row>
    <row r="369" ht="15.75" customHeight="1">
      <c r="A369" s="403" t="s">
        <v>696</v>
      </c>
      <c r="B369" s="404">
        <v>6241.44</v>
      </c>
      <c r="C369" s="470">
        <v>6241.44</v>
      </c>
      <c r="D369" s="470">
        <v>6241.44</v>
      </c>
      <c r="E369" s="470">
        <v>6241.44</v>
      </c>
      <c r="F369" s="471"/>
      <c r="G369" s="472">
        <v>0.0025</v>
      </c>
    </row>
    <row r="370" ht="15.75" customHeight="1">
      <c r="A370" s="403" t="s">
        <v>697</v>
      </c>
      <c r="B370" s="404">
        <v>6225.91</v>
      </c>
      <c r="C370" s="470">
        <v>6225.91</v>
      </c>
      <c r="D370" s="470">
        <v>6225.91</v>
      </c>
      <c r="E370" s="470">
        <v>6225.91</v>
      </c>
      <c r="F370" s="471"/>
      <c r="G370" s="472">
        <v>0.0125</v>
      </c>
    </row>
    <row r="371" ht="15.75" customHeight="1">
      <c r="A371" s="403" t="s">
        <v>698</v>
      </c>
      <c r="B371" s="404">
        <v>6148.77</v>
      </c>
      <c r="C371" s="470">
        <v>6148.77</v>
      </c>
      <c r="D371" s="470">
        <v>6148.77</v>
      </c>
      <c r="E371" s="470">
        <v>6148.77</v>
      </c>
      <c r="F371" s="471"/>
      <c r="G371" s="472">
        <v>-0.0052</v>
      </c>
    </row>
    <row r="372" ht="15.75" customHeight="1">
      <c r="A372" s="403" t="s">
        <v>699</v>
      </c>
      <c r="B372" s="404">
        <v>6180.9</v>
      </c>
      <c r="C372" s="470">
        <v>6180.9</v>
      </c>
      <c r="D372" s="470">
        <v>6180.9</v>
      </c>
      <c r="E372" s="470">
        <v>6180.9</v>
      </c>
      <c r="F372" s="471"/>
      <c r="G372" s="472">
        <v>-0.0125</v>
      </c>
    </row>
    <row r="373" ht="15.75" customHeight="1">
      <c r="A373" s="403" t="s">
        <v>700</v>
      </c>
      <c r="B373" s="404">
        <v>6258.95</v>
      </c>
      <c r="C373" s="470">
        <v>6258.95</v>
      </c>
      <c r="D373" s="470">
        <v>6258.95</v>
      </c>
      <c r="E373" s="470">
        <v>6258.95</v>
      </c>
      <c r="F373" s="471"/>
      <c r="G373" s="472">
        <v>-0.0084</v>
      </c>
    </row>
    <row r="374" ht="15.75" customHeight="1">
      <c r="A374" s="403" t="s">
        <v>701</v>
      </c>
      <c r="B374" s="404">
        <v>6312.25</v>
      </c>
      <c r="C374" s="470">
        <v>6312.25</v>
      </c>
      <c r="D374" s="470">
        <v>6312.25</v>
      </c>
      <c r="E374" s="470">
        <v>6312.25</v>
      </c>
      <c r="F374" s="471"/>
      <c r="G374" s="472">
        <v>0.0019</v>
      </c>
    </row>
    <row r="375" ht="15.75" customHeight="1">
      <c r="A375" s="403" t="s">
        <v>702</v>
      </c>
      <c r="B375" s="404">
        <v>6300.11</v>
      </c>
      <c r="C375" s="470">
        <v>6300.11</v>
      </c>
      <c r="D375" s="470">
        <v>6300.11</v>
      </c>
      <c r="E375" s="470">
        <v>6300.11</v>
      </c>
      <c r="F375" s="471"/>
      <c r="G375" s="472">
        <v>0.0081</v>
      </c>
    </row>
    <row r="376" ht="15.75" customHeight="1">
      <c r="A376" s="403" t="s">
        <v>703</v>
      </c>
      <c r="B376" s="404">
        <v>6249.23</v>
      </c>
      <c r="C376" s="470">
        <v>6249.23</v>
      </c>
      <c r="D376" s="470">
        <v>6249.23</v>
      </c>
      <c r="E376" s="470">
        <v>6249.23</v>
      </c>
      <c r="F376" s="471"/>
      <c r="G376" s="472">
        <v>0.0138</v>
      </c>
    </row>
    <row r="377" ht="15.75" customHeight="1">
      <c r="A377" s="403" t="s">
        <v>704</v>
      </c>
      <c r="B377" s="404">
        <v>6163.99</v>
      </c>
      <c r="C377" s="470">
        <v>6163.99</v>
      </c>
      <c r="D377" s="470">
        <v>6163.99</v>
      </c>
      <c r="E377" s="470">
        <v>6163.99</v>
      </c>
      <c r="F377" s="471"/>
      <c r="G377" s="472">
        <v>0.0307</v>
      </c>
    </row>
    <row r="378" ht="15.75" customHeight="1">
      <c r="A378" s="403" t="s">
        <v>705</v>
      </c>
      <c r="B378" s="404">
        <v>5980.51</v>
      </c>
      <c r="C378" s="470">
        <v>5980.51</v>
      </c>
      <c r="D378" s="470">
        <v>5980.51</v>
      </c>
      <c r="E378" s="470">
        <v>5980.51</v>
      </c>
      <c r="F378" s="471"/>
      <c r="G378" s="472">
        <v>-0.0095</v>
      </c>
    </row>
    <row r="379" ht="15.75" customHeight="1">
      <c r="A379" s="403" t="s">
        <v>706</v>
      </c>
      <c r="B379" s="404">
        <v>6038.0</v>
      </c>
      <c r="C379" s="470">
        <v>6038.0</v>
      </c>
      <c r="D379" s="470">
        <v>6038.0</v>
      </c>
      <c r="E379" s="470">
        <v>6038.0</v>
      </c>
      <c r="F379" s="471"/>
      <c r="G379" s="472">
        <v>-0.0121</v>
      </c>
    </row>
    <row r="380" ht="15.75" customHeight="1">
      <c r="A380" s="403" t="s">
        <v>707</v>
      </c>
      <c r="B380" s="404">
        <v>6112.25</v>
      </c>
      <c r="C380" s="470">
        <v>6112.25</v>
      </c>
      <c r="D380" s="470">
        <v>6112.25</v>
      </c>
      <c r="E380" s="470">
        <v>6112.25</v>
      </c>
      <c r="F380" s="471"/>
      <c r="G380" s="472">
        <v>0.0048</v>
      </c>
    </row>
    <row r="381" ht="15.75" customHeight="1">
      <c r="A381" s="403" t="s">
        <v>708</v>
      </c>
      <c r="B381" s="404">
        <v>6082.9</v>
      </c>
      <c r="C381" s="470">
        <v>6082.9</v>
      </c>
      <c r="D381" s="470">
        <v>6082.9</v>
      </c>
      <c r="E381" s="470">
        <v>6082.9</v>
      </c>
      <c r="F381" s="471"/>
      <c r="G381" s="472">
        <v>-0.0071</v>
      </c>
    </row>
    <row r="382" ht="15.75" customHeight="1">
      <c r="A382" s="403" t="s">
        <v>709</v>
      </c>
      <c r="B382" s="404">
        <v>6126.52</v>
      </c>
      <c r="C382" s="470">
        <v>6126.52</v>
      </c>
      <c r="D382" s="470">
        <v>6126.52</v>
      </c>
      <c r="E382" s="470">
        <v>6126.52</v>
      </c>
      <c r="F382" s="471"/>
      <c r="G382" s="472">
        <v>-0.002</v>
      </c>
    </row>
    <row r="383" ht="15.75" customHeight="1">
      <c r="A383" s="403" t="s">
        <v>710</v>
      </c>
      <c r="B383" s="404">
        <v>6138.79</v>
      </c>
      <c r="C383" s="470">
        <v>6138.79</v>
      </c>
      <c r="D383" s="470">
        <v>6138.79</v>
      </c>
      <c r="E383" s="470">
        <v>6138.79</v>
      </c>
      <c r="F383" s="471"/>
      <c r="G383" s="472">
        <v>-0.0023</v>
      </c>
    </row>
    <row r="384" ht="15.75" customHeight="1">
      <c r="A384" s="403" t="s">
        <v>711</v>
      </c>
      <c r="B384" s="404">
        <v>6153.18</v>
      </c>
      <c r="C384" s="470">
        <v>6153.18</v>
      </c>
      <c r="D384" s="470">
        <v>6153.18</v>
      </c>
      <c r="E384" s="470">
        <v>6153.18</v>
      </c>
      <c r="F384" s="471"/>
      <c r="G384" s="472">
        <v>-0.0102</v>
      </c>
    </row>
    <row r="385" ht="15.75" customHeight="1">
      <c r="A385" s="403" t="s">
        <v>712</v>
      </c>
      <c r="B385" s="404">
        <v>6216.89</v>
      </c>
      <c r="C385" s="470">
        <v>6216.89</v>
      </c>
      <c r="D385" s="470">
        <v>6216.89</v>
      </c>
      <c r="E385" s="470">
        <v>6216.89</v>
      </c>
      <c r="F385" s="471"/>
      <c r="G385" s="472">
        <v>-0.017</v>
      </c>
    </row>
    <row r="386" ht="15.75" customHeight="1">
      <c r="A386" s="403" t="s">
        <v>713</v>
      </c>
      <c r="B386" s="404">
        <v>6324.5</v>
      </c>
      <c r="C386" s="470">
        <v>6324.5</v>
      </c>
      <c r="D386" s="470">
        <v>6324.5</v>
      </c>
      <c r="E386" s="470">
        <v>6324.5</v>
      </c>
      <c r="F386" s="471"/>
      <c r="G386" s="472">
        <v>0.0</v>
      </c>
    </row>
    <row r="387" ht="15.75" customHeight="1">
      <c r="A387" s="403" t="s">
        <v>714</v>
      </c>
      <c r="B387" s="404">
        <v>6324.81</v>
      </c>
      <c r="C387" s="470">
        <v>6324.81</v>
      </c>
      <c r="D387" s="470">
        <v>6324.81</v>
      </c>
      <c r="E387" s="470">
        <v>6324.81</v>
      </c>
      <c r="F387" s="471"/>
      <c r="G387" s="472">
        <v>-0.0048</v>
      </c>
    </row>
    <row r="388" ht="15.75" customHeight="1">
      <c r="A388" s="403" t="s">
        <v>715</v>
      </c>
      <c r="B388" s="404">
        <v>6355.49</v>
      </c>
      <c r="C388" s="470">
        <v>6355.49</v>
      </c>
      <c r="D388" s="470">
        <v>6355.49</v>
      </c>
      <c r="E388" s="470">
        <v>6355.49</v>
      </c>
      <c r="F388" s="471"/>
      <c r="G388" s="472">
        <v>-0.0018</v>
      </c>
    </row>
    <row r="389" ht="15.75" customHeight="1">
      <c r="A389" s="403" t="s">
        <v>716</v>
      </c>
      <c r="B389" s="404">
        <v>6366.95</v>
      </c>
      <c r="C389" s="470">
        <v>6364.07</v>
      </c>
      <c r="D389" s="470">
        <v>6386.49</v>
      </c>
      <c r="E389" s="470">
        <v>6360.75</v>
      </c>
      <c r="F389" s="471"/>
      <c r="G389" s="472">
        <v>1.0E-4</v>
      </c>
    </row>
    <row r="390" ht="15.75" customHeight="1">
      <c r="A390" s="403" t="s">
        <v>717</v>
      </c>
      <c r="B390" s="404">
        <v>6366.05</v>
      </c>
      <c r="C390" s="470">
        <v>6384.2</v>
      </c>
      <c r="D390" s="470">
        <v>6400.41</v>
      </c>
      <c r="E390" s="470">
        <v>6360.97</v>
      </c>
      <c r="F390" s="471"/>
      <c r="G390" s="472">
        <v>-0.001</v>
      </c>
    </row>
    <row r="391" ht="15.75" customHeight="1">
      <c r="A391" s="403" t="s">
        <v>718</v>
      </c>
      <c r="B391" s="404">
        <v>6372.13</v>
      </c>
      <c r="C391" s="470">
        <v>6358.16</v>
      </c>
      <c r="D391" s="470">
        <v>6399.71</v>
      </c>
      <c r="E391" s="470">
        <v>6358.16</v>
      </c>
      <c r="F391" s="471"/>
      <c r="G391" s="472">
        <v>0.004</v>
      </c>
    </row>
    <row r="392" ht="15.75" customHeight="1">
      <c r="A392" s="403" t="s">
        <v>719</v>
      </c>
      <c r="B392" s="404">
        <v>6346.88</v>
      </c>
      <c r="C392" s="470">
        <v>6353.68</v>
      </c>
      <c r="D392" s="470">
        <v>6367.23</v>
      </c>
      <c r="E392" s="470">
        <v>6339.13</v>
      </c>
      <c r="F392" s="471"/>
      <c r="G392" s="472">
        <v>-0.002</v>
      </c>
    </row>
    <row r="393" ht="15.75" customHeight="1">
      <c r="A393" s="403" t="s">
        <v>720</v>
      </c>
      <c r="B393" s="404">
        <v>6359.77</v>
      </c>
      <c r="C393" s="470">
        <v>6381.49</v>
      </c>
      <c r="D393" s="470">
        <v>6387.24</v>
      </c>
      <c r="E393" s="470">
        <v>6352.58</v>
      </c>
      <c r="F393" s="471"/>
      <c r="G393" s="472">
        <v>-0.0027</v>
      </c>
    </row>
    <row r="394" ht="15.75" customHeight="1">
      <c r="A394" s="403" t="s">
        <v>721</v>
      </c>
      <c r="B394" s="404">
        <v>6376.94</v>
      </c>
      <c r="C394" s="470">
        <v>6350.6</v>
      </c>
      <c r="D394" s="470">
        <v>6387.86</v>
      </c>
      <c r="E394" s="470">
        <v>6349.87</v>
      </c>
      <c r="F394" s="471"/>
      <c r="G394" s="472">
        <v>0.0042</v>
      </c>
    </row>
    <row r="395" ht="15.75" customHeight="1">
      <c r="A395" s="403" t="s">
        <v>722</v>
      </c>
      <c r="B395" s="404">
        <v>6350.46</v>
      </c>
      <c r="C395" s="470">
        <v>6353.58</v>
      </c>
      <c r="D395" s="470">
        <v>6370.62</v>
      </c>
      <c r="E395" s="470">
        <v>6342.45</v>
      </c>
      <c r="F395" s="471"/>
      <c r="G395" s="472">
        <v>0.0012</v>
      </c>
    </row>
    <row r="396" ht="15.75" customHeight="1">
      <c r="A396" s="403" t="s">
        <v>723</v>
      </c>
      <c r="B396" s="404">
        <v>6342.59</v>
      </c>
      <c r="C396" s="470">
        <v>6330.87</v>
      </c>
      <c r="D396" s="470">
        <v>6354.27</v>
      </c>
      <c r="E396" s="470">
        <v>6330.87</v>
      </c>
      <c r="F396" s="471"/>
      <c r="G396" s="472">
        <v>0.0035</v>
      </c>
    </row>
    <row r="397" ht="15.75" customHeight="1">
      <c r="A397" s="403" t="s">
        <v>724</v>
      </c>
      <c r="B397" s="404">
        <v>6320.33</v>
      </c>
      <c r="C397" s="470">
        <v>6298.8</v>
      </c>
      <c r="D397" s="470">
        <v>6324.63</v>
      </c>
      <c r="E397" s="470">
        <v>6291.96</v>
      </c>
      <c r="F397" s="471"/>
      <c r="G397" s="472">
        <v>0.0031</v>
      </c>
    </row>
    <row r="398" ht="15.75" customHeight="1">
      <c r="A398" s="403" t="s">
        <v>725</v>
      </c>
      <c r="B398" s="404">
        <v>6301.08</v>
      </c>
      <c r="C398" s="470">
        <v>6313.73</v>
      </c>
      <c r="D398" s="470">
        <v>6316.5</v>
      </c>
      <c r="E398" s="470">
        <v>6297.14</v>
      </c>
      <c r="F398" s="471"/>
      <c r="G398" s="472">
        <v>-0.0042</v>
      </c>
    </row>
    <row r="399" ht="15.75" customHeight="1">
      <c r="A399" s="403" t="s">
        <v>726</v>
      </c>
      <c r="B399" s="404">
        <v>6327.65</v>
      </c>
      <c r="C399" s="470">
        <v>6331.83</v>
      </c>
      <c r="D399" s="470">
        <v>6369.31</v>
      </c>
      <c r="E399" s="470">
        <v>6318.44</v>
      </c>
      <c r="F399" s="471"/>
      <c r="G399" s="472">
        <v>0.0016</v>
      </c>
    </row>
    <row r="400" ht="15.75" customHeight="1">
      <c r="A400" s="403" t="s">
        <v>727</v>
      </c>
      <c r="B400" s="404">
        <v>6317.8</v>
      </c>
      <c r="C400" s="470">
        <v>6323.51</v>
      </c>
      <c r="D400" s="470">
        <v>6329.5</v>
      </c>
      <c r="E400" s="470">
        <v>6299.23</v>
      </c>
      <c r="F400" s="471"/>
      <c r="G400" s="472">
        <v>0.001</v>
      </c>
    </row>
    <row r="401" ht="15.75" customHeight="1">
      <c r="A401" s="403" t="s">
        <v>728</v>
      </c>
      <c r="B401" s="404">
        <v>6311.65</v>
      </c>
      <c r="C401" s="470">
        <v>6362.44</v>
      </c>
      <c r="D401" s="470">
        <v>6362.44</v>
      </c>
      <c r="E401" s="470">
        <v>6310.88</v>
      </c>
      <c r="F401" s="471"/>
      <c r="G401" s="472">
        <v>-0.0072</v>
      </c>
    </row>
    <row r="402" ht="15.75" customHeight="1">
      <c r="A402" s="403" t="s">
        <v>729</v>
      </c>
      <c r="B402" s="404">
        <v>6357.38</v>
      </c>
      <c r="C402" s="470">
        <v>6415.64</v>
      </c>
      <c r="D402" s="470">
        <v>6417.79</v>
      </c>
      <c r="E402" s="470">
        <v>6347.03</v>
      </c>
      <c r="F402" s="471"/>
      <c r="G402" s="472">
        <v>-0.0078</v>
      </c>
    </row>
    <row r="403" ht="15.75" customHeight="1">
      <c r="A403" s="403" t="s">
        <v>730</v>
      </c>
      <c r="B403" s="404">
        <v>6407.37</v>
      </c>
      <c r="C403" s="470">
        <v>6432.77</v>
      </c>
      <c r="D403" s="470">
        <v>6460.64</v>
      </c>
      <c r="E403" s="470">
        <v>6397.44</v>
      </c>
      <c r="F403" s="471"/>
      <c r="G403" s="472">
        <v>-0.0029</v>
      </c>
    </row>
    <row r="404" ht="15.75" customHeight="1">
      <c r="A404" s="403" t="s">
        <v>731</v>
      </c>
      <c r="B404" s="404">
        <v>6425.73</v>
      </c>
      <c r="C404" s="470">
        <v>6404.34</v>
      </c>
      <c r="D404" s="470">
        <v>6432.07</v>
      </c>
      <c r="E404" s="470">
        <v>6396.03</v>
      </c>
      <c r="F404" s="471"/>
      <c r="G404" s="472">
        <v>0.008</v>
      </c>
    </row>
    <row r="405" ht="15.75" customHeight="1">
      <c r="A405" s="403" t="s">
        <v>732</v>
      </c>
      <c r="B405" s="404">
        <v>6374.51</v>
      </c>
      <c r="C405" s="470">
        <v>6377.23</v>
      </c>
      <c r="D405" s="470">
        <v>6416.54</v>
      </c>
      <c r="E405" s="470">
        <v>6366.19</v>
      </c>
      <c r="F405" s="471"/>
      <c r="G405" s="472">
        <v>0.0021</v>
      </c>
    </row>
    <row r="406" ht="15.75" customHeight="1">
      <c r="A406" s="403" t="s">
        <v>733</v>
      </c>
      <c r="B406" s="404">
        <v>6361.39</v>
      </c>
      <c r="C406" s="470">
        <v>6405.74</v>
      </c>
      <c r="D406" s="470">
        <v>6411.21</v>
      </c>
      <c r="E406" s="470">
        <v>6357.43</v>
      </c>
      <c r="F406" s="471"/>
      <c r="G406" s="472">
        <v>-0.0048</v>
      </c>
    </row>
    <row r="407" ht="15.75" customHeight="1">
      <c r="A407" s="403" t="s">
        <v>734</v>
      </c>
      <c r="B407" s="404">
        <v>6391.99</v>
      </c>
      <c r="C407" s="470">
        <v>6431.82</v>
      </c>
      <c r="D407" s="470">
        <v>6442.85</v>
      </c>
      <c r="E407" s="470">
        <v>6391.99</v>
      </c>
      <c r="F407" s="471"/>
      <c r="G407" s="472">
        <v>-0.0061</v>
      </c>
    </row>
    <row r="408" ht="15.75" customHeight="1">
      <c r="A408" s="403" t="s">
        <v>735</v>
      </c>
      <c r="B408" s="404">
        <v>6431.46</v>
      </c>
      <c r="C408" s="470">
        <v>6481.38</v>
      </c>
      <c r="D408" s="470">
        <v>6481.38</v>
      </c>
      <c r="E408" s="470">
        <v>6422.47</v>
      </c>
      <c r="F408" s="471"/>
      <c r="G408" s="472">
        <v>-0.0075</v>
      </c>
    </row>
    <row r="409" ht="15.75" customHeight="1">
      <c r="A409" s="403" t="s">
        <v>736</v>
      </c>
      <c r="B409" s="404">
        <v>6480.3</v>
      </c>
      <c r="C409" s="470">
        <v>6492.7</v>
      </c>
      <c r="D409" s="470">
        <v>6512.68</v>
      </c>
      <c r="E409" s="470">
        <v>6476.07</v>
      </c>
      <c r="F409" s="471"/>
      <c r="G409" s="472">
        <v>-6.0E-4</v>
      </c>
    </row>
    <row r="410" ht="15.75" customHeight="1">
      <c r="A410" s="403" t="s">
        <v>737</v>
      </c>
      <c r="B410" s="404">
        <v>6484.24</v>
      </c>
      <c r="C410" s="470">
        <v>6472.38</v>
      </c>
      <c r="D410" s="470">
        <v>6500.25</v>
      </c>
      <c r="E410" s="470">
        <v>6469.15</v>
      </c>
      <c r="F410" s="471"/>
      <c r="G410" s="472">
        <v>0.0024</v>
      </c>
    </row>
    <row r="411" ht="15.75" customHeight="1">
      <c r="A411" s="403" t="s">
        <v>738</v>
      </c>
      <c r="B411" s="404">
        <v>6468.6</v>
      </c>
      <c r="C411" s="470">
        <v>6498.87</v>
      </c>
      <c r="D411" s="470">
        <v>6499.26</v>
      </c>
      <c r="E411" s="470">
        <v>6457.34</v>
      </c>
      <c r="F411" s="471"/>
      <c r="G411" s="472">
        <v>-0.0032</v>
      </c>
    </row>
    <row r="412" ht="15.75" customHeight="1">
      <c r="A412" s="403" t="s">
        <v>739</v>
      </c>
      <c r="B412" s="404">
        <v>6489.17</v>
      </c>
      <c r="C412" s="470">
        <v>6503.79</v>
      </c>
      <c r="D412" s="470">
        <v>6524.88</v>
      </c>
      <c r="E412" s="470">
        <v>6486.35</v>
      </c>
      <c r="F412" s="471"/>
      <c r="G412" s="472">
        <v>-0.0013</v>
      </c>
    </row>
    <row r="413" ht="15.75" customHeight="1">
      <c r="A413" s="403" t="s">
        <v>740</v>
      </c>
      <c r="B413" s="404">
        <v>6497.39</v>
      </c>
      <c r="C413" s="470">
        <v>6471.88</v>
      </c>
      <c r="D413" s="470">
        <v>6507.73</v>
      </c>
      <c r="E413" s="470">
        <v>6460.41</v>
      </c>
      <c r="F413" s="471"/>
      <c r="G413" s="472">
        <v>0.0071</v>
      </c>
    </row>
    <row r="414" ht="15.75" customHeight="1">
      <c r="A414" s="403" t="s">
        <v>741</v>
      </c>
      <c r="B414" s="404">
        <v>6451.53</v>
      </c>
      <c r="C414" s="470">
        <v>6430.44</v>
      </c>
      <c r="D414" s="470">
        <v>6490.91</v>
      </c>
      <c r="E414" s="470">
        <v>6430.44</v>
      </c>
      <c r="F414" s="471"/>
      <c r="G414" s="472">
        <v>0.0029</v>
      </c>
    </row>
    <row r="415" ht="15.75" customHeight="1">
      <c r="A415" s="403" t="s">
        <v>742</v>
      </c>
      <c r="B415" s="404">
        <v>6433.17</v>
      </c>
      <c r="C415" s="470">
        <v>6412.15</v>
      </c>
      <c r="D415" s="470">
        <v>6438.17</v>
      </c>
      <c r="E415" s="470">
        <v>6411.34</v>
      </c>
      <c r="F415" s="471"/>
      <c r="G415" s="472">
        <v>0.0063</v>
      </c>
    </row>
    <row r="416" ht="15.75" customHeight="1">
      <c r="A416" s="403" t="s">
        <v>743</v>
      </c>
      <c r="B416" s="404">
        <v>6392.85</v>
      </c>
      <c r="C416" s="470">
        <v>6392.2</v>
      </c>
      <c r="D416" s="470">
        <v>6409.69</v>
      </c>
      <c r="E416" s="470">
        <v>6367.55</v>
      </c>
      <c r="F416" s="471"/>
      <c r="G416" s="472">
        <v>7.0E-4</v>
      </c>
    </row>
    <row r="417" ht="15.75" customHeight="1">
      <c r="A417" s="403" t="s">
        <v>744</v>
      </c>
      <c r="B417" s="404">
        <v>6388.65</v>
      </c>
      <c r="C417" s="470">
        <v>6383.23</v>
      </c>
      <c r="D417" s="470">
        <v>6426.84</v>
      </c>
      <c r="E417" s="470">
        <v>6365.04</v>
      </c>
      <c r="F417" s="471"/>
      <c r="G417" s="472">
        <v>0.003</v>
      </c>
    </row>
    <row r="418" ht="15.75" customHeight="1">
      <c r="A418" s="403" t="s">
        <v>745</v>
      </c>
      <c r="B418" s="404">
        <v>6369.33</v>
      </c>
      <c r="C418" s="470">
        <v>6279.35</v>
      </c>
      <c r="D418" s="470">
        <v>6375.88</v>
      </c>
      <c r="E418" s="470">
        <v>6279.35</v>
      </c>
      <c r="F418" s="471"/>
      <c r="G418" s="472">
        <v>0.0211</v>
      </c>
    </row>
    <row r="419" ht="15.75" customHeight="1">
      <c r="A419" s="403" t="s">
        <v>746</v>
      </c>
      <c r="B419" s="404">
        <v>6237.97</v>
      </c>
      <c r="C419" s="470">
        <v>6188.2</v>
      </c>
      <c r="D419" s="470">
        <v>6249.4</v>
      </c>
      <c r="E419" s="470">
        <v>6172.32</v>
      </c>
      <c r="F419" s="471"/>
      <c r="G419" s="472">
        <v>0.0081</v>
      </c>
    </row>
    <row r="420" ht="15.75" customHeight="1">
      <c r="A420" s="403" t="s">
        <v>747</v>
      </c>
      <c r="B420" s="404">
        <v>6187.64</v>
      </c>
      <c r="C420" s="470">
        <v>6210.36</v>
      </c>
      <c r="D420" s="470">
        <v>6216.15</v>
      </c>
      <c r="E420" s="470">
        <v>6139.65</v>
      </c>
      <c r="F420" s="471"/>
      <c r="G420" s="472">
        <v>-0.0038</v>
      </c>
    </row>
    <row r="421" ht="15.75" customHeight="1">
      <c r="A421" s="403" t="s">
        <v>748</v>
      </c>
      <c r="B421" s="404">
        <v>6211.46</v>
      </c>
      <c r="C421" s="470">
        <v>6270.59</v>
      </c>
      <c r="D421" s="470">
        <v>6305.93</v>
      </c>
      <c r="E421" s="470">
        <v>6190.23</v>
      </c>
      <c r="F421" s="471"/>
      <c r="G421" s="472">
        <v>-0.008</v>
      </c>
    </row>
    <row r="422" ht="15.75" customHeight="1">
      <c r="A422" s="403" t="s">
        <v>749</v>
      </c>
      <c r="B422" s="404">
        <v>6261.54</v>
      </c>
      <c r="C422" s="470">
        <v>6213.96</v>
      </c>
      <c r="D422" s="470">
        <v>6286.64</v>
      </c>
      <c r="E422" s="470">
        <v>6213.96</v>
      </c>
      <c r="F422" s="471"/>
      <c r="G422" s="472">
        <v>0.0193</v>
      </c>
    </row>
    <row r="423" ht="15.75" customHeight="1">
      <c r="A423" s="403" t="s">
        <v>750</v>
      </c>
      <c r="B423" s="404">
        <v>6142.68</v>
      </c>
      <c r="C423" s="470">
        <v>6268.07</v>
      </c>
      <c r="D423" s="470">
        <v>6291.72</v>
      </c>
      <c r="E423" s="470">
        <v>6133.44</v>
      </c>
      <c r="F423" s="471"/>
      <c r="G423" s="472">
        <v>-0.0185</v>
      </c>
    </row>
    <row r="424" ht="15.75" customHeight="1">
      <c r="A424" s="403" t="s">
        <v>751</v>
      </c>
      <c r="B424" s="404">
        <v>6258.24</v>
      </c>
      <c r="C424" s="470">
        <v>6262.07</v>
      </c>
      <c r="D424" s="470">
        <v>6262.54</v>
      </c>
      <c r="E424" s="470">
        <v>6252.45</v>
      </c>
      <c r="F424" s="471"/>
      <c r="G424" s="472">
        <v>-0.0082</v>
      </c>
    </row>
    <row r="425" ht="15.75" customHeight="1">
      <c r="A425" s="403" t="s">
        <v>752</v>
      </c>
      <c r="B425" s="404">
        <v>6309.91</v>
      </c>
      <c r="C425" s="470">
        <v>6403.57</v>
      </c>
      <c r="D425" s="470">
        <v>6447.05</v>
      </c>
      <c r="E425" s="470">
        <v>6262.07</v>
      </c>
      <c r="F425" s="471"/>
      <c r="G425" s="472">
        <v>-0.0146</v>
      </c>
    </row>
    <row r="426" ht="15.75" customHeight="1">
      <c r="A426" s="403" t="s">
        <v>753</v>
      </c>
      <c r="B426" s="404">
        <v>6403.5</v>
      </c>
      <c r="C426" s="470">
        <v>6431.37</v>
      </c>
      <c r="D426" s="470">
        <v>6484.37</v>
      </c>
      <c r="E426" s="470">
        <v>6318.89</v>
      </c>
      <c r="F426" s="471"/>
      <c r="G426" s="472">
        <v>-0.0043</v>
      </c>
    </row>
    <row r="427" ht="15.75" customHeight="1">
      <c r="A427" s="403" t="s">
        <v>754</v>
      </c>
      <c r="B427" s="404">
        <v>6430.93</v>
      </c>
      <c r="C427" s="470">
        <v>6430.93</v>
      </c>
      <c r="D427" s="470">
        <v>6430.93</v>
      </c>
      <c r="E427" s="470">
        <v>6430.93</v>
      </c>
      <c r="F427" s="471"/>
      <c r="G427" s="472">
        <v>-0.0205</v>
      </c>
    </row>
    <row r="428" ht="15.75" customHeight="1">
      <c r="A428" s="403" t="s">
        <v>755</v>
      </c>
      <c r="B428" s="404">
        <v>6565.47</v>
      </c>
      <c r="C428" s="470">
        <v>6591.95</v>
      </c>
      <c r="D428" s="470">
        <v>6606.18</v>
      </c>
      <c r="E428" s="470">
        <v>6554.12</v>
      </c>
      <c r="F428" s="471"/>
      <c r="G428" s="472">
        <v>-0.004</v>
      </c>
    </row>
    <row r="429" ht="15.75" customHeight="1">
      <c r="A429" s="403" t="s">
        <v>756</v>
      </c>
      <c r="B429" s="404">
        <v>6591.99</v>
      </c>
      <c r="C429" s="470">
        <v>6665.5</v>
      </c>
      <c r="D429" s="470">
        <v>6676.39</v>
      </c>
      <c r="E429" s="470">
        <v>6585.53</v>
      </c>
      <c r="F429" s="471"/>
      <c r="G429" s="472">
        <v>-0.011</v>
      </c>
    </row>
    <row r="430" ht="15.75" customHeight="1">
      <c r="A430" s="403" t="s">
        <v>757</v>
      </c>
      <c r="B430" s="404">
        <v>6665.61</v>
      </c>
      <c r="C430" s="470">
        <v>6708.04</v>
      </c>
      <c r="D430" s="470">
        <v>6726.06</v>
      </c>
      <c r="E430" s="470">
        <v>6653.74</v>
      </c>
      <c r="F430" s="471"/>
      <c r="G430" s="472">
        <v>-0.0048</v>
      </c>
    </row>
    <row r="431" ht="15.75" customHeight="1">
      <c r="A431" s="403" t="s">
        <v>758</v>
      </c>
      <c r="B431" s="404">
        <v>6698.08</v>
      </c>
      <c r="C431" s="470">
        <v>6669.57</v>
      </c>
      <c r="D431" s="470">
        <v>6704.57</v>
      </c>
      <c r="E431" s="470">
        <v>6669.57</v>
      </c>
      <c r="F431" s="471"/>
      <c r="G431" s="472">
        <v>0.0043</v>
      </c>
    </row>
    <row r="432" ht="15.75" customHeight="1">
      <c r="A432" s="403" t="s">
        <v>759</v>
      </c>
      <c r="B432" s="404">
        <v>6669.41</v>
      </c>
      <c r="C432" s="470">
        <v>6652.93</v>
      </c>
      <c r="D432" s="470">
        <v>6672.82</v>
      </c>
      <c r="E432" s="470">
        <v>6651.69</v>
      </c>
      <c r="F432" s="471"/>
      <c r="G432" s="472">
        <v>0.004</v>
      </c>
    </row>
    <row r="433" ht="15.75" customHeight="1">
      <c r="A433" s="403" t="s">
        <v>760</v>
      </c>
      <c r="B433" s="404">
        <v>6643.16</v>
      </c>
      <c r="C433" s="470">
        <v>6631.01</v>
      </c>
      <c r="D433" s="470">
        <v>6647.4</v>
      </c>
      <c r="E433" s="470">
        <v>6629.54</v>
      </c>
      <c r="F433" s="471"/>
      <c r="G433" s="472">
        <v>-0.0019</v>
      </c>
    </row>
    <row r="434" ht="15.75" customHeight="1">
      <c r="A434" s="403" t="s">
        <v>761</v>
      </c>
      <c r="B434" s="404">
        <v>6655.66</v>
      </c>
      <c r="C434" s="470">
        <v>6655.66</v>
      </c>
      <c r="D434" s="470">
        <v>6655.66</v>
      </c>
      <c r="E434" s="470">
        <v>6655.66</v>
      </c>
      <c r="F434" s="471"/>
      <c r="G434" s="472">
        <v>-0.0033</v>
      </c>
    </row>
    <row r="435" ht="15.75" customHeight="1">
      <c r="A435" s="403" t="s">
        <v>762</v>
      </c>
      <c r="B435" s="404">
        <v>6677.64</v>
      </c>
      <c r="C435" s="470">
        <v>6677.59</v>
      </c>
      <c r="D435" s="470">
        <v>6691.71</v>
      </c>
      <c r="E435" s="470">
        <v>6670.92</v>
      </c>
      <c r="F435" s="471"/>
      <c r="G435" s="472">
        <v>0.0</v>
      </c>
    </row>
    <row r="436" ht="15.75" customHeight="1">
      <c r="A436" s="403" t="s">
        <v>763</v>
      </c>
      <c r="B436" s="404">
        <v>6677.56</v>
      </c>
      <c r="C436" s="470">
        <v>6667.11</v>
      </c>
      <c r="D436" s="470">
        <v>6685.7</v>
      </c>
      <c r="E436" s="470">
        <v>6652.82</v>
      </c>
      <c r="F436" s="471"/>
      <c r="G436" s="472">
        <v>0.0016</v>
      </c>
    </row>
    <row r="437" ht="15.75" customHeight="1">
      <c r="A437" s="403" t="s">
        <v>764</v>
      </c>
      <c r="B437" s="404">
        <v>6666.91</v>
      </c>
      <c r="C437" s="470">
        <v>6683.2</v>
      </c>
      <c r="D437" s="470">
        <v>6683.2</v>
      </c>
      <c r="E437" s="470">
        <v>6635.24</v>
      </c>
      <c r="F437" s="471"/>
      <c r="G437" s="472">
        <v>-0.0024</v>
      </c>
    </row>
    <row r="438" ht="15.75" customHeight="1">
      <c r="A438" s="403" t="s">
        <v>765</v>
      </c>
      <c r="B438" s="404">
        <v>6683.23</v>
      </c>
      <c r="C438" s="470">
        <v>6662.41</v>
      </c>
      <c r="D438" s="470">
        <v>6720.39</v>
      </c>
      <c r="E438" s="470">
        <v>6662.41</v>
      </c>
      <c r="F438" s="471"/>
      <c r="G438" s="472">
        <v>0.0031</v>
      </c>
    </row>
    <row r="439" ht="15.75" customHeight="1">
      <c r="A439" s="403" t="s">
        <v>766</v>
      </c>
      <c r="B439" s="404">
        <v>6662.36</v>
      </c>
      <c r="C439" s="470">
        <v>6606.58</v>
      </c>
      <c r="D439" s="470">
        <v>6670.73</v>
      </c>
      <c r="E439" s="470">
        <v>6606.58</v>
      </c>
      <c r="F439" s="471"/>
      <c r="G439" s="472">
        <v>0.0085</v>
      </c>
    </row>
    <row r="440" ht="15.75" customHeight="1">
      <c r="A440" s="403" t="s">
        <v>767</v>
      </c>
      <c r="B440" s="404">
        <v>6606.41</v>
      </c>
      <c r="C440" s="470">
        <v>6530.24</v>
      </c>
      <c r="D440" s="470">
        <v>6618.1</v>
      </c>
      <c r="E440" s="470">
        <v>6530.24</v>
      </c>
      <c r="F440" s="471"/>
      <c r="G440" s="472">
        <v>0.0117</v>
      </c>
    </row>
    <row r="441" ht="15.75" customHeight="1">
      <c r="A441" s="403" t="s">
        <v>768</v>
      </c>
      <c r="B441" s="404">
        <v>6530.06</v>
      </c>
      <c r="C441" s="470">
        <v>6464.44</v>
      </c>
      <c r="D441" s="470">
        <v>6544.73</v>
      </c>
      <c r="E441" s="470">
        <v>6422.46</v>
      </c>
      <c r="F441" s="471"/>
      <c r="G441" s="472">
        <v>0.0074</v>
      </c>
    </row>
    <row r="442" ht="15.75" customHeight="1">
      <c r="A442" s="403" t="s">
        <v>769</v>
      </c>
      <c r="B442" s="404">
        <v>6482.38</v>
      </c>
      <c r="C442" s="470">
        <v>6554.52</v>
      </c>
      <c r="D442" s="470">
        <v>6554.52</v>
      </c>
      <c r="E442" s="470">
        <v>6471.05</v>
      </c>
      <c r="F442" s="471"/>
      <c r="G442" s="472">
        <v>-0.0111</v>
      </c>
    </row>
    <row r="443" ht="15.75" customHeight="1">
      <c r="A443" s="403" t="s">
        <v>770</v>
      </c>
      <c r="B443" s="404">
        <v>6554.87</v>
      </c>
      <c r="C443" s="470">
        <v>6585.03</v>
      </c>
      <c r="D443" s="470">
        <v>6611.36</v>
      </c>
      <c r="E443" s="470">
        <v>6549.71</v>
      </c>
      <c r="F443" s="471"/>
      <c r="G443" s="472">
        <v>-0.0046</v>
      </c>
    </row>
    <row r="444" ht="15.75" customHeight="1">
      <c r="A444" s="403" t="s">
        <v>771</v>
      </c>
      <c r="B444" s="404">
        <v>6584.97</v>
      </c>
      <c r="C444" s="470">
        <v>6574.09</v>
      </c>
      <c r="D444" s="470">
        <v>6592.3</v>
      </c>
      <c r="E444" s="470">
        <v>6515.88</v>
      </c>
      <c r="F444" s="471"/>
      <c r="G444" s="472">
        <v>0.0017</v>
      </c>
    </row>
    <row r="445" ht="15.75" customHeight="1">
      <c r="A445" s="403" t="s">
        <v>772</v>
      </c>
      <c r="B445" s="404">
        <v>6574.07</v>
      </c>
      <c r="C445" s="470">
        <v>6638.63</v>
      </c>
      <c r="D445" s="470">
        <v>6647.2</v>
      </c>
      <c r="E445" s="470">
        <v>6567.28</v>
      </c>
      <c r="F445" s="471"/>
      <c r="G445" s="472">
        <v>-0.0097</v>
      </c>
    </row>
    <row r="446" ht="15.75" customHeight="1">
      <c r="A446" s="403" t="s">
        <v>773</v>
      </c>
      <c r="B446" s="404">
        <v>6638.56</v>
      </c>
      <c r="C446" s="470">
        <v>6662.47</v>
      </c>
      <c r="D446" s="470">
        <v>6677.72</v>
      </c>
      <c r="E446" s="470">
        <v>6636.95</v>
      </c>
      <c r="F446" s="471"/>
      <c r="G446" s="472">
        <v>-0.0036</v>
      </c>
    </row>
    <row r="447" ht="15.75" customHeight="1">
      <c r="A447" s="403" t="s">
        <v>774</v>
      </c>
      <c r="B447" s="404">
        <v>6662.45</v>
      </c>
      <c r="C447" s="470">
        <v>6641.23</v>
      </c>
      <c r="D447" s="470">
        <v>6673.59</v>
      </c>
      <c r="E447" s="470">
        <v>6635.92</v>
      </c>
      <c r="F447" s="471"/>
      <c r="G447" s="472">
        <v>0.0032</v>
      </c>
    </row>
    <row r="448" ht="15.75" customHeight="1">
      <c r="A448" s="403" t="s">
        <v>775</v>
      </c>
      <c r="B448" s="404">
        <v>6641.23</v>
      </c>
      <c r="C448" s="470">
        <v>6637.23</v>
      </c>
      <c r="D448" s="470">
        <v>6652.47</v>
      </c>
      <c r="E448" s="470">
        <v>6634.08</v>
      </c>
      <c r="F448" s="471"/>
      <c r="G448" s="472">
        <v>-0.0032</v>
      </c>
    </row>
    <row r="449" ht="15.75" customHeight="1">
      <c r="A449" s="403" t="s">
        <v>776</v>
      </c>
      <c r="B449" s="404">
        <v>6662.48</v>
      </c>
      <c r="C449" s="470">
        <v>6694.3</v>
      </c>
      <c r="D449" s="470">
        <v>6700.71</v>
      </c>
      <c r="E449" s="470">
        <v>6652.45</v>
      </c>
      <c r="F449" s="471"/>
      <c r="G449" s="472">
        <v>-0.0048</v>
      </c>
    </row>
    <row r="450" ht="15.75" customHeight="1">
      <c r="A450" s="403" t="s">
        <v>777</v>
      </c>
      <c r="B450" s="404">
        <v>6694.3</v>
      </c>
      <c r="C450" s="470">
        <v>6718.91</v>
      </c>
      <c r="D450" s="470">
        <v>6718.91</v>
      </c>
      <c r="E450" s="470">
        <v>6684.41</v>
      </c>
      <c r="F450" s="471"/>
      <c r="G450" s="472">
        <v>-0.0037</v>
      </c>
    </row>
    <row r="451" ht="15.75" customHeight="1">
      <c r="A451" s="403" t="s">
        <v>778</v>
      </c>
      <c r="B451" s="404">
        <v>6718.91</v>
      </c>
      <c r="C451" s="470">
        <v>6771.91</v>
      </c>
      <c r="D451" s="470">
        <v>6774.59</v>
      </c>
      <c r="E451" s="470">
        <v>6713.25</v>
      </c>
      <c r="F451" s="471"/>
      <c r="G451" s="472">
        <v>-0.0078</v>
      </c>
    </row>
    <row r="452" ht="15.75" customHeight="1">
      <c r="A452" s="403" t="s">
        <v>779</v>
      </c>
      <c r="B452" s="404">
        <v>6771.91</v>
      </c>
      <c r="C452" s="470">
        <v>6757.83</v>
      </c>
      <c r="D452" s="470">
        <v>6789.9</v>
      </c>
      <c r="E452" s="470">
        <v>6757.83</v>
      </c>
      <c r="F452" s="471"/>
      <c r="G452" s="472">
        <v>0.0021</v>
      </c>
    </row>
    <row r="453" ht="15.75" customHeight="1">
      <c r="A453" s="403" t="s">
        <v>780</v>
      </c>
      <c r="B453" s="404">
        <v>6757.83</v>
      </c>
      <c r="C453" s="470">
        <v>6753.76</v>
      </c>
      <c r="D453" s="470">
        <v>6766.1</v>
      </c>
      <c r="E453" s="470">
        <v>6730.32</v>
      </c>
      <c r="F453" s="471"/>
      <c r="G453" s="472">
        <v>6.0E-4</v>
      </c>
    </row>
    <row r="454" ht="15.75" customHeight="1">
      <c r="A454" s="403" t="s">
        <v>781</v>
      </c>
      <c r="B454" s="404">
        <v>6753.76</v>
      </c>
      <c r="C454" s="470">
        <v>6765.3</v>
      </c>
      <c r="D454" s="470">
        <v>6784.81</v>
      </c>
      <c r="E454" s="470">
        <v>6752.27</v>
      </c>
      <c r="F454" s="471"/>
      <c r="G454" s="472">
        <v>-0.0017</v>
      </c>
    </row>
    <row r="455" ht="15.75" customHeight="1">
      <c r="A455" s="403" t="s">
        <v>782</v>
      </c>
      <c r="B455" s="404">
        <v>6765.3</v>
      </c>
      <c r="C455" s="470">
        <v>6758.16</v>
      </c>
      <c r="D455" s="470">
        <v>6783.48</v>
      </c>
      <c r="E455" s="470">
        <v>6758.16</v>
      </c>
      <c r="F455" s="471"/>
      <c r="G455" s="472">
        <v>0.0011</v>
      </c>
    </row>
    <row r="456" ht="15.75" customHeight="1">
      <c r="A456" s="403" t="s">
        <v>783</v>
      </c>
      <c r="B456" s="404">
        <v>6758.16</v>
      </c>
      <c r="C456" s="470">
        <v>6741.55</v>
      </c>
      <c r="D456" s="470">
        <v>6772.47</v>
      </c>
      <c r="E456" s="470">
        <v>6741.44</v>
      </c>
      <c r="F456" s="471"/>
      <c r="G456" s="472">
        <v>0.0025</v>
      </c>
    </row>
    <row r="457" ht="15.75" customHeight="1">
      <c r="A457" s="403" t="s">
        <v>784</v>
      </c>
      <c r="B457" s="404">
        <v>6741.55</v>
      </c>
      <c r="C457" s="470">
        <v>6752.87</v>
      </c>
      <c r="D457" s="470">
        <v>6765.3</v>
      </c>
      <c r="E457" s="470">
        <v>6738.66</v>
      </c>
      <c r="F457" s="471"/>
      <c r="G457" s="472">
        <v>-0.0017</v>
      </c>
    </row>
    <row r="458" ht="15.75" customHeight="1">
      <c r="A458" s="403" t="s">
        <v>785</v>
      </c>
      <c r="B458" s="404">
        <v>6752.87</v>
      </c>
      <c r="C458" s="470">
        <v>6750.4</v>
      </c>
      <c r="D458" s="470">
        <v>6764.31</v>
      </c>
      <c r="E458" s="470">
        <v>6733.04</v>
      </c>
      <c r="F458" s="471"/>
      <c r="G458" s="472">
        <v>4.0E-4</v>
      </c>
    </row>
    <row r="459" ht="15.75" customHeight="1">
      <c r="A459" s="403" t="s">
        <v>786</v>
      </c>
      <c r="B459" s="404">
        <v>6750.4</v>
      </c>
      <c r="C459" s="470">
        <v>6771.66</v>
      </c>
      <c r="D459" s="470">
        <v>6807.47</v>
      </c>
      <c r="E459" s="470">
        <v>6745.04</v>
      </c>
      <c r="F459" s="471"/>
      <c r="G459" s="472">
        <v>-0.0031</v>
      </c>
    </row>
    <row r="460" ht="15.75" customHeight="1">
      <c r="A460" s="403" t="s">
        <v>787</v>
      </c>
      <c r="B460" s="404">
        <v>6771.66</v>
      </c>
      <c r="C460" s="470">
        <v>6691.77</v>
      </c>
      <c r="D460" s="470">
        <v>6783.25</v>
      </c>
      <c r="E460" s="470">
        <v>6691.7</v>
      </c>
      <c r="F460" s="471"/>
      <c r="G460" s="472">
        <v>0.0119</v>
      </c>
    </row>
    <row r="461" ht="15.75" customHeight="1">
      <c r="A461" s="403" t="s">
        <v>788</v>
      </c>
      <c r="B461" s="404">
        <v>6691.77</v>
      </c>
      <c r="C461" s="470">
        <v>6698.04</v>
      </c>
      <c r="D461" s="470">
        <v>6711.83</v>
      </c>
      <c r="E461" s="470">
        <v>6652.65</v>
      </c>
      <c r="F461" s="471"/>
      <c r="G461" s="472">
        <v>-9.0E-4</v>
      </c>
    </row>
    <row r="462" ht="15.75" customHeight="1">
      <c r="A462" s="403" t="s">
        <v>789</v>
      </c>
      <c r="B462" s="404">
        <v>6698.04</v>
      </c>
      <c r="C462" s="470">
        <v>6765.58</v>
      </c>
      <c r="D462" s="470">
        <v>6774.56</v>
      </c>
      <c r="E462" s="470">
        <v>6690.25</v>
      </c>
      <c r="F462" s="471"/>
      <c r="G462" s="472">
        <v>-0.01</v>
      </c>
    </row>
    <row r="463" ht="15.75" customHeight="1">
      <c r="A463" s="403" t="s">
        <v>790</v>
      </c>
      <c r="B463" s="404">
        <v>6765.58</v>
      </c>
      <c r="C463" s="470">
        <v>6765.47</v>
      </c>
      <c r="D463" s="470">
        <v>6788.55</v>
      </c>
      <c r="E463" s="470">
        <v>6761.14</v>
      </c>
      <c r="F463" s="471"/>
      <c r="G463" s="472">
        <v>0.0</v>
      </c>
    </row>
    <row r="464" ht="15.75" customHeight="1">
      <c r="A464" s="403" t="s">
        <v>791</v>
      </c>
      <c r="B464" s="404">
        <v>6765.47</v>
      </c>
      <c r="C464" s="470">
        <v>6763.93</v>
      </c>
      <c r="D464" s="470">
        <v>6783.34</v>
      </c>
      <c r="E464" s="470">
        <v>6749.32</v>
      </c>
      <c r="F464" s="471"/>
      <c r="G464" s="472">
        <v>2.0E-4</v>
      </c>
    </row>
    <row r="465" ht="15.75" customHeight="1">
      <c r="A465" s="403" t="s">
        <v>792</v>
      </c>
      <c r="B465" s="404">
        <v>6763.93</v>
      </c>
      <c r="C465" s="470">
        <v>6765.73</v>
      </c>
      <c r="D465" s="470">
        <v>6789.59</v>
      </c>
      <c r="E465" s="470">
        <v>6745.81</v>
      </c>
      <c r="F465" s="471"/>
      <c r="G465" s="472">
        <v>-3.0E-4</v>
      </c>
    </row>
    <row r="466" ht="15.75" customHeight="1">
      <c r="A466" s="403" t="s">
        <v>793</v>
      </c>
      <c r="B466" s="404">
        <v>6765.73</v>
      </c>
      <c r="C466" s="470">
        <v>6668.14</v>
      </c>
      <c r="D466" s="470">
        <v>6773.11</v>
      </c>
      <c r="E466" s="470">
        <v>6668.14</v>
      </c>
      <c r="F466" s="471"/>
      <c r="G466" s="472">
        <v>0.0146</v>
      </c>
    </row>
    <row r="467" ht="15.75" customHeight="1">
      <c r="A467" s="403" t="s">
        <v>794</v>
      </c>
      <c r="B467" s="404">
        <v>6668.14</v>
      </c>
      <c r="C467" s="470">
        <v>6630.02</v>
      </c>
      <c r="D467" s="470">
        <v>6740.8</v>
      </c>
      <c r="E467" s="470">
        <v>6629.94</v>
      </c>
      <c r="F467" s="471"/>
      <c r="G467" s="472">
        <v>0.0057</v>
      </c>
    </row>
    <row r="468" ht="15.75" customHeight="1">
      <c r="A468" s="403" t="s">
        <v>795</v>
      </c>
      <c r="B468" s="404">
        <v>6630.02</v>
      </c>
      <c r="C468" s="470">
        <v>6474.28</v>
      </c>
      <c r="D468" s="470">
        <v>6646.45</v>
      </c>
      <c r="E468" s="470">
        <v>6474.28</v>
      </c>
      <c r="F468" s="471"/>
      <c r="G468" s="472">
        <v>0.0241</v>
      </c>
    </row>
    <row r="469" ht="15.75" customHeight="1">
      <c r="A469" s="403" t="s">
        <v>796</v>
      </c>
      <c r="B469" s="404">
        <v>6474.28</v>
      </c>
      <c r="C469" s="470">
        <v>6456.51</v>
      </c>
      <c r="D469" s="470">
        <v>6498.7</v>
      </c>
      <c r="E469" s="470">
        <v>6318.61</v>
      </c>
      <c r="F469" s="471"/>
      <c r="G469" s="472">
        <v>0.0028</v>
      </c>
    </row>
    <row r="470" ht="15.75" customHeight="1">
      <c r="A470" s="403" t="s">
        <v>797</v>
      </c>
      <c r="B470" s="404">
        <v>6456.51</v>
      </c>
      <c r="C470" s="470">
        <v>6638.63</v>
      </c>
      <c r="D470" s="470">
        <v>6647.18</v>
      </c>
      <c r="E470" s="470">
        <v>6454.01</v>
      </c>
      <c r="F470" s="471"/>
      <c r="G470" s="472">
        <v>-0.0274</v>
      </c>
    </row>
    <row r="471" ht="15.75" customHeight="1">
      <c r="A471" s="403" t="s">
        <v>798</v>
      </c>
      <c r="B471" s="404">
        <v>6638.63</v>
      </c>
      <c r="C471" s="470">
        <v>6696.52</v>
      </c>
      <c r="D471" s="470">
        <v>6711.47</v>
      </c>
      <c r="E471" s="470">
        <v>6633.57</v>
      </c>
      <c r="F471" s="471"/>
      <c r="G471" s="472">
        <v>-0.0086</v>
      </c>
    </row>
    <row r="472" ht="15.75" customHeight="1">
      <c r="A472" s="403" t="s">
        <v>799</v>
      </c>
      <c r="B472" s="404">
        <v>6696.52</v>
      </c>
      <c r="C472" s="470">
        <v>6699.83</v>
      </c>
      <c r="D472" s="470">
        <v>6712.47</v>
      </c>
      <c r="E472" s="470">
        <v>6647.54</v>
      </c>
      <c r="F472" s="471"/>
      <c r="G472" s="472">
        <v>-5.0E-4</v>
      </c>
    </row>
    <row r="473" ht="15.75" customHeight="1">
      <c r="A473" s="403" t="s">
        <v>800</v>
      </c>
      <c r="B473" s="404">
        <v>6699.83</v>
      </c>
      <c r="C473" s="470">
        <v>6753.78</v>
      </c>
      <c r="D473" s="470">
        <v>6773.02</v>
      </c>
      <c r="E473" s="470">
        <v>6672.69</v>
      </c>
      <c r="F473" s="471"/>
      <c r="G473" s="472">
        <v>-0.008</v>
      </c>
    </row>
    <row r="474" ht="15.75" customHeight="1">
      <c r="A474" s="403" t="s">
        <v>801</v>
      </c>
      <c r="B474" s="404">
        <v>6753.78</v>
      </c>
      <c r="C474" s="470">
        <v>6739.44</v>
      </c>
      <c r="D474" s="470">
        <v>6821.15</v>
      </c>
      <c r="E474" s="470">
        <v>6739.12</v>
      </c>
      <c r="F474" s="471"/>
      <c r="G474" s="472">
        <v>0.0021</v>
      </c>
    </row>
    <row r="475" ht="15.75" customHeight="1">
      <c r="A475" s="403" t="s">
        <v>802</v>
      </c>
      <c r="B475" s="404">
        <v>6739.44</v>
      </c>
      <c r="C475" s="470">
        <v>6676.14</v>
      </c>
      <c r="D475" s="470">
        <v>6764.89</v>
      </c>
      <c r="E475" s="470">
        <v>6676.14</v>
      </c>
      <c r="F475" s="471"/>
      <c r="G475" s="472">
        <v>0.0095</v>
      </c>
    </row>
    <row r="476" ht="15.75" customHeight="1">
      <c r="A476" s="403" t="s">
        <v>803</v>
      </c>
      <c r="B476" s="404">
        <v>6676.14</v>
      </c>
      <c r="C476" s="470">
        <v>6839.44</v>
      </c>
      <c r="D476" s="470">
        <v>6839.57</v>
      </c>
      <c r="E476" s="470">
        <v>6663.95</v>
      </c>
      <c r="F476" s="471"/>
      <c r="G476" s="472">
        <v>-0.0239</v>
      </c>
    </row>
    <row r="477" ht="15.75" customHeight="1">
      <c r="A477" s="403" t="s">
        <v>804</v>
      </c>
      <c r="B477" s="404">
        <v>6839.44</v>
      </c>
      <c r="C477" s="470">
        <v>6948.67</v>
      </c>
      <c r="D477" s="470">
        <v>6970.22</v>
      </c>
      <c r="E477" s="470">
        <v>6830.99</v>
      </c>
      <c r="F477" s="471"/>
      <c r="G477" s="472">
        <v>-0.0157</v>
      </c>
    </row>
    <row r="478" ht="15.75" customHeight="1">
      <c r="A478" s="403" t="s">
        <v>805</v>
      </c>
      <c r="B478" s="404">
        <v>6948.67</v>
      </c>
      <c r="C478" s="470">
        <v>6917.9</v>
      </c>
      <c r="D478" s="470">
        <v>6962.63</v>
      </c>
      <c r="E478" s="470">
        <v>6917.9</v>
      </c>
      <c r="F478" s="471"/>
      <c r="G478" s="472">
        <v>0.0044</v>
      </c>
    </row>
    <row r="479" ht="15.75" customHeight="1">
      <c r="A479" s="403" t="s">
        <v>806</v>
      </c>
      <c r="B479" s="404">
        <v>6917.9</v>
      </c>
      <c r="C479" s="470">
        <v>6926.62</v>
      </c>
      <c r="D479" s="470">
        <v>6956.39</v>
      </c>
      <c r="E479" s="470">
        <v>6895.31</v>
      </c>
      <c r="F479" s="471"/>
      <c r="G479" s="472">
        <v>-0.0013</v>
      </c>
    </row>
    <row r="480" ht="15.75" customHeight="1">
      <c r="A480" s="403" t="s">
        <v>807</v>
      </c>
      <c r="B480" s="404">
        <v>6926.62</v>
      </c>
      <c r="C480" s="470">
        <v>6926.62</v>
      </c>
      <c r="D480" s="470">
        <v>6926.62</v>
      </c>
      <c r="E480" s="470">
        <v>6926.62</v>
      </c>
      <c r="F480" s="471"/>
      <c r="G480" s="472">
        <v>-0.0093</v>
      </c>
    </row>
    <row r="481" ht="15.75" customHeight="1">
      <c r="A481" s="403" t="s">
        <v>808</v>
      </c>
      <c r="B481" s="404">
        <v>6991.35</v>
      </c>
      <c r="C481" s="470">
        <v>7043.69</v>
      </c>
      <c r="D481" s="470">
        <v>7049.87</v>
      </c>
      <c r="E481" s="470">
        <v>6978.98</v>
      </c>
      <c r="F481" s="471"/>
      <c r="G481" s="472">
        <v>-0.0074</v>
      </c>
    </row>
    <row r="482" ht="15.75" customHeight="1">
      <c r="A482" s="403" t="s">
        <v>809</v>
      </c>
      <c r="B482" s="404">
        <v>7043.69</v>
      </c>
      <c r="C482" s="470">
        <v>7036.77</v>
      </c>
      <c r="D482" s="470">
        <v>7077.72</v>
      </c>
      <c r="E482" s="470">
        <v>7036.77</v>
      </c>
      <c r="F482" s="471"/>
      <c r="G482" s="472">
        <v>0.001</v>
      </c>
    </row>
    <row r="483" ht="15.75" customHeight="1">
      <c r="A483" s="403" t="s">
        <v>810</v>
      </c>
      <c r="B483" s="404">
        <v>7036.77</v>
      </c>
      <c r="C483" s="470">
        <v>7060.73</v>
      </c>
      <c r="D483" s="470">
        <v>7066.75</v>
      </c>
      <c r="E483" s="470">
        <v>7033.09</v>
      </c>
      <c r="F483" s="471"/>
      <c r="G483" s="472">
        <v>-0.0034</v>
      </c>
    </row>
    <row r="484" ht="15.75" customHeight="1">
      <c r="A484" s="403" t="s">
        <v>811</v>
      </c>
      <c r="B484" s="404">
        <v>7060.73</v>
      </c>
      <c r="C484" s="470">
        <v>7089.52</v>
      </c>
      <c r="D484" s="470">
        <v>7118.4</v>
      </c>
      <c r="E484" s="470">
        <v>7051.69</v>
      </c>
      <c r="F484" s="471"/>
      <c r="G484" s="472">
        <v>-0.0041</v>
      </c>
    </row>
    <row r="485" ht="15.75" customHeight="1">
      <c r="A485" s="403" t="s">
        <v>812</v>
      </c>
      <c r="B485" s="404">
        <v>7089.52</v>
      </c>
      <c r="C485" s="470">
        <v>7085.94</v>
      </c>
      <c r="D485" s="470">
        <v>7114.2</v>
      </c>
      <c r="E485" s="470">
        <v>7080.97</v>
      </c>
      <c r="F485" s="471"/>
      <c r="G485" s="472">
        <v>5.0E-4</v>
      </c>
    </row>
    <row r="486" ht="15.75" customHeight="1">
      <c r="A486" s="403" t="s">
        <v>813</v>
      </c>
      <c r="B486" s="404">
        <v>7085.94</v>
      </c>
      <c r="C486" s="470">
        <v>7081.38</v>
      </c>
      <c r="D486" s="470">
        <v>7100.97</v>
      </c>
      <c r="E486" s="470">
        <v>7078.52</v>
      </c>
      <c r="F486" s="471"/>
      <c r="G486" s="472">
        <v>6.0E-4</v>
      </c>
    </row>
    <row r="487" ht="15.75" customHeight="1">
      <c r="A487" s="403" t="s">
        <v>814</v>
      </c>
      <c r="B487" s="404">
        <v>7081.38</v>
      </c>
      <c r="C487" s="470">
        <v>7072.78</v>
      </c>
      <c r="D487" s="470">
        <v>7098.46</v>
      </c>
      <c r="E487" s="470">
        <v>7065.62</v>
      </c>
      <c r="F487" s="471"/>
      <c r="G487" s="472">
        <v>0.0012</v>
      </c>
    </row>
    <row r="488" ht="15.75" customHeight="1">
      <c r="A488" s="403" t="s">
        <v>815</v>
      </c>
      <c r="B488" s="404">
        <v>7072.78</v>
      </c>
      <c r="C488" s="470">
        <v>7051.8</v>
      </c>
      <c r="D488" s="470">
        <v>7085.24</v>
      </c>
      <c r="E488" s="470">
        <v>7051.65</v>
      </c>
      <c r="F488" s="471"/>
      <c r="G488" s="472">
        <v>0.003</v>
      </c>
    </row>
    <row r="489" ht="15.75" customHeight="1">
      <c r="A489" s="403" t="s">
        <v>816</v>
      </c>
      <c r="B489" s="404">
        <v>7051.8</v>
      </c>
      <c r="C489" s="470">
        <v>7064.29</v>
      </c>
      <c r="D489" s="470">
        <v>7107.92</v>
      </c>
      <c r="E489" s="470">
        <v>7043.7</v>
      </c>
      <c r="F489" s="471"/>
      <c r="G489" s="472">
        <v>-0.0018</v>
      </c>
    </row>
    <row r="490" ht="15.75" customHeight="1">
      <c r="A490" s="403" t="s">
        <v>817</v>
      </c>
      <c r="B490" s="404">
        <v>7064.29</v>
      </c>
      <c r="C490" s="470">
        <v>7023.52</v>
      </c>
      <c r="D490" s="470">
        <v>7082.58</v>
      </c>
      <c r="E490" s="470">
        <v>7023.52</v>
      </c>
      <c r="F490" s="471"/>
      <c r="G490" s="472">
        <v>0.0058</v>
      </c>
    </row>
    <row r="491" ht="15.75" customHeight="1">
      <c r="A491" s="403" t="s">
        <v>818</v>
      </c>
      <c r="B491" s="404">
        <v>7023.52</v>
      </c>
      <c r="C491" s="470">
        <v>7016.75</v>
      </c>
      <c r="D491" s="470">
        <v>7036.42</v>
      </c>
      <c r="E491" s="470">
        <v>6996.95</v>
      </c>
      <c r="F491" s="471"/>
      <c r="G491" s="472">
        <v>0.001</v>
      </c>
    </row>
    <row r="492" ht="15.75" customHeight="1">
      <c r="A492" s="403" t="s">
        <v>819</v>
      </c>
      <c r="B492" s="404">
        <v>7016.75</v>
      </c>
      <c r="C492" s="470">
        <v>6997.6</v>
      </c>
      <c r="D492" s="470">
        <v>7056.94</v>
      </c>
      <c r="E492" s="470">
        <v>6997.56</v>
      </c>
      <c r="F492" s="471"/>
      <c r="G492" s="472">
        <v>0.0027</v>
      </c>
    </row>
    <row r="493" ht="15.75" customHeight="1">
      <c r="A493" s="403" t="s">
        <v>820</v>
      </c>
      <c r="B493" s="404">
        <v>6997.6</v>
      </c>
      <c r="C493" s="470">
        <v>6926.29</v>
      </c>
      <c r="D493" s="470">
        <v>7007.15</v>
      </c>
      <c r="E493" s="470">
        <v>6926.29</v>
      </c>
      <c r="F493" s="471"/>
      <c r="G493" s="472">
        <v>0.0103</v>
      </c>
    </row>
    <row r="494" ht="15.75" customHeight="1">
      <c r="A494" s="403" t="s">
        <v>821</v>
      </c>
      <c r="B494" s="404">
        <v>6926.29</v>
      </c>
      <c r="C494" s="470">
        <v>6991.55</v>
      </c>
      <c r="D494" s="470">
        <v>7007.55</v>
      </c>
      <c r="E494" s="470">
        <v>6924.25</v>
      </c>
      <c r="F494" s="471"/>
      <c r="G494" s="472">
        <v>-0.0093</v>
      </c>
    </row>
    <row r="495" ht="15.75" customHeight="1">
      <c r="A495" s="403" t="s">
        <v>822</v>
      </c>
      <c r="B495" s="404">
        <v>6991.55</v>
      </c>
      <c r="C495" s="470">
        <v>7027.55</v>
      </c>
      <c r="D495" s="470">
        <v>7052.68</v>
      </c>
      <c r="E495" s="470">
        <v>6986.96</v>
      </c>
      <c r="F495" s="471"/>
      <c r="G495" s="472">
        <v>-0.0051</v>
      </c>
    </row>
    <row r="496" ht="15.75" customHeight="1">
      <c r="A496" s="403" t="s">
        <v>823</v>
      </c>
      <c r="B496" s="404">
        <v>7027.55</v>
      </c>
      <c r="C496" s="470">
        <v>7032.44</v>
      </c>
      <c r="D496" s="470">
        <v>7060.64</v>
      </c>
      <c r="E496" s="470">
        <v>7025.01</v>
      </c>
      <c r="F496" s="471"/>
      <c r="G496" s="472">
        <v>-7.0E-4</v>
      </c>
    </row>
    <row r="497" ht="15.75" customHeight="1">
      <c r="A497" s="403" t="s">
        <v>824</v>
      </c>
      <c r="B497" s="404">
        <v>7032.44</v>
      </c>
      <c r="C497" s="470">
        <v>7032.57</v>
      </c>
      <c r="D497" s="470">
        <v>7072.29</v>
      </c>
      <c r="E497" s="470">
        <v>7032.44</v>
      </c>
      <c r="F497" s="471"/>
      <c r="G497" s="472">
        <v>0.0</v>
      </c>
    </row>
    <row r="498" ht="15.75" customHeight="1">
      <c r="A498" s="403" t="s">
        <v>825</v>
      </c>
      <c r="B498" s="404">
        <v>7032.57</v>
      </c>
      <c r="C498" s="470">
        <v>7019.25</v>
      </c>
      <c r="D498" s="470">
        <v>7078.73</v>
      </c>
      <c r="E498" s="470">
        <v>7019.25</v>
      </c>
      <c r="F498" s="471"/>
      <c r="G498" s="472">
        <v>0.0019</v>
      </c>
    </row>
    <row r="499" ht="15.75" customHeight="1">
      <c r="A499" s="403" t="s">
        <v>826</v>
      </c>
      <c r="B499" s="404">
        <v>7019.25</v>
      </c>
      <c r="C499" s="470">
        <v>7073.0</v>
      </c>
      <c r="D499" s="470">
        <v>7101.56</v>
      </c>
      <c r="E499" s="470">
        <v>7015.16</v>
      </c>
      <c r="F499" s="471"/>
      <c r="G499" s="472">
        <v>-0.0076</v>
      </c>
    </row>
    <row r="500" ht="15.75" customHeight="1">
      <c r="A500" s="403" t="s">
        <v>827</v>
      </c>
      <c r="B500" s="404">
        <v>7073.0</v>
      </c>
      <c r="C500" s="470">
        <v>7105.69</v>
      </c>
      <c r="D500" s="470">
        <v>7133.79</v>
      </c>
      <c r="E500" s="470">
        <v>7069.06</v>
      </c>
      <c r="F500" s="471"/>
      <c r="G500" s="472">
        <v>-0.0046</v>
      </c>
    </row>
    <row r="501" ht="15.75" customHeight="1">
      <c r="A501" s="403" t="s">
        <v>828</v>
      </c>
      <c r="B501" s="404">
        <v>7105.69</v>
      </c>
      <c r="C501" s="470">
        <v>7089.43</v>
      </c>
      <c r="D501" s="470">
        <v>7136.31</v>
      </c>
      <c r="E501" s="470">
        <v>7089.43</v>
      </c>
      <c r="F501" s="471"/>
      <c r="G501" s="472">
        <v>0.0023</v>
      </c>
    </row>
    <row r="502" ht="15.75" customHeight="1">
      <c r="A502" s="403" t="s">
        <v>829</v>
      </c>
      <c r="B502" s="404">
        <v>7089.43</v>
      </c>
      <c r="C502" s="470">
        <v>7055.7</v>
      </c>
      <c r="D502" s="470">
        <v>7098.42</v>
      </c>
      <c r="E502" s="470">
        <v>7055.7</v>
      </c>
      <c r="F502" s="471"/>
      <c r="G502" s="472">
        <v>0.0048</v>
      </c>
    </row>
    <row r="503" ht="15.75" customHeight="1">
      <c r="A503" s="403" t="s">
        <v>830</v>
      </c>
      <c r="B503" s="404">
        <v>7055.7</v>
      </c>
      <c r="C503" s="470">
        <v>7055.27</v>
      </c>
      <c r="D503" s="470">
        <v>7104.18</v>
      </c>
      <c r="E503" s="470">
        <v>7055.27</v>
      </c>
      <c r="F503" s="471"/>
      <c r="G503" s="472">
        <v>1.0E-4</v>
      </c>
    </row>
    <row r="504" ht="15.75" customHeight="1">
      <c r="A504" s="403" t="s">
        <v>831</v>
      </c>
      <c r="B504" s="404">
        <v>7055.27</v>
      </c>
      <c r="C504" s="470">
        <v>7019.59</v>
      </c>
      <c r="D504" s="470">
        <v>7066.82</v>
      </c>
      <c r="E504" s="470">
        <v>7019.59</v>
      </c>
      <c r="F504" s="471"/>
      <c r="G504" s="472">
        <v>0.0051</v>
      </c>
    </row>
    <row r="505" ht="15.75" customHeight="1">
      <c r="A505" s="403" t="s">
        <v>832</v>
      </c>
      <c r="B505" s="404">
        <v>7019.59</v>
      </c>
      <c r="C505" s="470">
        <v>7017.22</v>
      </c>
      <c r="D505" s="470">
        <v>7072.96</v>
      </c>
      <c r="E505" s="470">
        <v>7017.22</v>
      </c>
      <c r="F505" s="471"/>
      <c r="G505" s="472">
        <v>3.0E-4</v>
      </c>
    </row>
    <row r="506" ht="15.75" customHeight="1">
      <c r="A506" s="403" t="s">
        <v>833</v>
      </c>
      <c r="B506" s="404">
        <v>7017.22</v>
      </c>
      <c r="C506" s="470">
        <v>6996.06</v>
      </c>
      <c r="D506" s="470">
        <v>7036.14</v>
      </c>
      <c r="E506" s="470">
        <v>6994.96</v>
      </c>
      <c r="F506" s="471"/>
      <c r="G506" s="472">
        <v>0.003</v>
      </c>
    </row>
    <row r="507" ht="15.75" customHeight="1">
      <c r="A507" s="403" t="s">
        <v>834</v>
      </c>
      <c r="B507" s="404">
        <v>6996.06</v>
      </c>
      <c r="C507" s="470">
        <v>7049.15</v>
      </c>
      <c r="D507" s="470">
        <v>7090.39</v>
      </c>
      <c r="E507" s="470">
        <v>6988.66</v>
      </c>
      <c r="F507" s="471"/>
      <c r="G507" s="472">
        <v>-0.0075</v>
      </c>
    </row>
    <row r="508" ht="15.75" customHeight="1">
      <c r="A508" s="403" t="s">
        <v>835</v>
      </c>
      <c r="B508" s="404">
        <v>7049.15</v>
      </c>
      <c r="C508" s="470">
        <v>6994.15</v>
      </c>
      <c r="D508" s="470">
        <v>7098.52</v>
      </c>
      <c r="E508" s="470">
        <v>6994.15</v>
      </c>
      <c r="F508" s="471"/>
      <c r="G508" s="472">
        <v>0.0079</v>
      </c>
    </row>
    <row r="509" ht="15.75" customHeight="1">
      <c r="A509" s="403" t="s">
        <v>836</v>
      </c>
      <c r="B509" s="404">
        <v>6994.15</v>
      </c>
      <c r="C509" s="470">
        <v>6932.61</v>
      </c>
      <c r="D509" s="470">
        <v>7000.26</v>
      </c>
      <c r="E509" s="470">
        <v>6927.08</v>
      </c>
      <c r="F509" s="471"/>
      <c r="G509" s="472">
        <v>0.001</v>
      </c>
    </row>
    <row r="510" ht="15.75" customHeight="1">
      <c r="A510" s="403" t="s">
        <v>837</v>
      </c>
      <c r="B510" s="404">
        <v>6987.45</v>
      </c>
      <c r="C510" s="470">
        <v>6929.93</v>
      </c>
      <c r="D510" s="470">
        <v>7003.89</v>
      </c>
      <c r="E510" s="470">
        <v>6929.84</v>
      </c>
      <c r="F510" s="471"/>
      <c r="G510" s="472">
        <v>0.0083</v>
      </c>
    </row>
    <row r="511" ht="15.75" customHeight="1">
      <c r="A511" s="403" t="s">
        <v>838</v>
      </c>
      <c r="B511" s="404">
        <v>6929.93</v>
      </c>
      <c r="C511" s="470">
        <v>6892.99</v>
      </c>
      <c r="D511" s="470">
        <v>6947.42</v>
      </c>
      <c r="E511" s="470">
        <v>6892.99</v>
      </c>
      <c r="F511" s="471"/>
      <c r="G511" s="472">
        <v>0.0054</v>
      </c>
    </row>
    <row r="512" ht="15.75" customHeight="1">
      <c r="A512" s="403" t="s">
        <v>839</v>
      </c>
      <c r="B512" s="404">
        <v>6892.99</v>
      </c>
      <c r="C512" s="470">
        <v>6882.3</v>
      </c>
      <c r="D512" s="470">
        <v>6899.37</v>
      </c>
      <c r="E512" s="470">
        <v>6853.7</v>
      </c>
      <c r="F512" s="471"/>
      <c r="G512" s="472">
        <v>0.0016</v>
      </c>
    </row>
    <row r="513" ht="15.75" customHeight="1">
      <c r="A513" s="403" t="s">
        <v>840</v>
      </c>
      <c r="B513" s="404">
        <v>6882.3</v>
      </c>
      <c r="C513" s="470">
        <v>6853.13</v>
      </c>
      <c r="D513" s="470">
        <v>6923.44</v>
      </c>
      <c r="E513" s="470">
        <v>6853.13</v>
      </c>
      <c r="F513" s="471"/>
      <c r="G513" s="472">
        <v>0.0043</v>
      </c>
    </row>
    <row r="514" ht="15.75" customHeight="1">
      <c r="A514" s="403" t="s">
        <v>841</v>
      </c>
      <c r="B514" s="404">
        <v>6853.13</v>
      </c>
      <c r="C514" s="470">
        <v>6756.65</v>
      </c>
      <c r="D514" s="470">
        <v>6861.39</v>
      </c>
      <c r="E514" s="470">
        <v>6756.65</v>
      </c>
      <c r="F514" s="471"/>
      <c r="G514" s="472">
        <v>0.0143</v>
      </c>
    </row>
    <row r="515" ht="15.75" customHeight="1">
      <c r="A515" s="403" t="s">
        <v>842</v>
      </c>
      <c r="B515" s="404">
        <v>6756.65</v>
      </c>
      <c r="C515" s="470">
        <v>6731.14</v>
      </c>
      <c r="D515" s="470">
        <v>6761.65</v>
      </c>
      <c r="E515" s="470">
        <v>6731.14</v>
      </c>
      <c r="F515" s="471"/>
      <c r="G515" s="472">
        <v>0.0038</v>
      </c>
    </row>
    <row r="516" ht="15.75" customHeight="1">
      <c r="A516" s="403" t="s">
        <v>843</v>
      </c>
      <c r="B516" s="404">
        <v>6731.14</v>
      </c>
      <c r="C516" s="470">
        <v>6742.63</v>
      </c>
      <c r="D516" s="470">
        <v>6777.83</v>
      </c>
      <c r="E516" s="470">
        <v>6721.72</v>
      </c>
      <c r="F516" s="471"/>
      <c r="G516" s="472">
        <v>-0.0017</v>
      </c>
    </row>
    <row r="517" ht="15.75" customHeight="1">
      <c r="A517" s="403" t="s">
        <v>844</v>
      </c>
      <c r="B517" s="404">
        <v>6742.63</v>
      </c>
      <c r="C517" s="470">
        <v>6669.21</v>
      </c>
      <c r="D517" s="470">
        <v>6748.37</v>
      </c>
      <c r="E517" s="470">
        <v>6669.21</v>
      </c>
      <c r="F517" s="471"/>
      <c r="G517" s="472">
        <v>0.011</v>
      </c>
    </row>
    <row r="518" ht="15.75" customHeight="1">
      <c r="A518" s="403" t="s">
        <v>845</v>
      </c>
      <c r="B518" s="404">
        <v>6669.21</v>
      </c>
      <c r="C518" s="470">
        <v>6629.87</v>
      </c>
      <c r="D518" s="470">
        <v>6694.15</v>
      </c>
      <c r="E518" s="470">
        <v>6629.87</v>
      </c>
      <c r="F518" s="471"/>
      <c r="G518" s="472">
        <v>0.0059</v>
      </c>
    </row>
    <row r="519" ht="15.75" customHeight="1">
      <c r="A519" s="403" t="s">
        <v>846</v>
      </c>
      <c r="B519" s="404">
        <v>6629.87</v>
      </c>
      <c r="C519" s="470">
        <v>6702.61</v>
      </c>
      <c r="D519" s="470">
        <v>6717.22</v>
      </c>
      <c r="E519" s="470">
        <v>6610.17</v>
      </c>
      <c r="F519" s="471"/>
      <c r="G519" s="472">
        <v>-0.0109</v>
      </c>
    </row>
    <row r="520" ht="15.75" customHeight="1">
      <c r="A520" s="403" t="s">
        <v>847</v>
      </c>
      <c r="B520" s="404">
        <v>6702.61</v>
      </c>
      <c r="C520" s="470">
        <v>6754.44</v>
      </c>
      <c r="D520" s="470">
        <v>6767.48</v>
      </c>
      <c r="E520" s="470">
        <v>6700.07</v>
      </c>
      <c r="F520" s="471"/>
      <c r="G520" s="472">
        <v>-0.0077</v>
      </c>
    </row>
    <row r="521" ht="15.75" customHeight="1">
      <c r="A521" s="403" t="s">
        <v>848</v>
      </c>
      <c r="B521" s="404">
        <v>6754.44</v>
      </c>
      <c r="C521" s="470">
        <v>6757.25</v>
      </c>
      <c r="D521" s="470">
        <v>6790.91</v>
      </c>
      <c r="E521" s="470">
        <v>6751.5</v>
      </c>
      <c r="F521" s="471"/>
      <c r="G521" s="472">
        <v>-4.0E-4</v>
      </c>
    </row>
    <row r="522" ht="15.75" customHeight="1">
      <c r="A522" s="403" t="s">
        <v>849</v>
      </c>
      <c r="B522" s="404">
        <v>6757.25</v>
      </c>
      <c r="C522" s="470">
        <v>6736.55</v>
      </c>
      <c r="D522" s="470">
        <v>6792.2</v>
      </c>
      <c r="E522" s="470">
        <v>6736.55</v>
      </c>
      <c r="F522" s="471"/>
      <c r="G522" s="472">
        <v>0.0031</v>
      </c>
    </row>
    <row r="523" ht="15.75" customHeight="1">
      <c r="A523" s="403" t="s">
        <v>850</v>
      </c>
      <c r="B523" s="404">
        <v>6736.55</v>
      </c>
      <c r="C523" s="470">
        <v>6783.19</v>
      </c>
      <c r="D523" s="470">
        <v>6794.14</v>
      </c>
      <c r="E523" s="470">
        <v>6716.55</v>
      </c>
      <c r="F523" s="471"/>
      <c r="G523" s="472">
        <v>-0.0069</v>
      </c>
    </row>
    <row r="524" ht="15.75" customHeight="1">
      <c r="A524" s="403" t="s">
        <v>851</v>
      </c>
      <c r="B524" s="404">
        <v>6783.19</v>
      </c>
      <c r="C524" s="470">
        <v>6868.17</v>
      </c>
      <c r="D524" s="470">
        <v>6872.82</v>
      </c>
      <c r="E524" s="470">
        <v>6774.61</v>
      </c>
      <c r="F524" s="471"/>
      <c r="G524" s="472">
        <v>-0.0124</v>
      </c>
    </row>
    <row r="525" ht="15.75" customHeight="1">
      <c r="A525" s="403" t="s">
        <v>852</v>
      </c>
      <c r="B525" s="404">
        <v>6868.17</v>
      </c>
      <c r="C525" s="470">
        <v>6837.8</v>
      </c>
      <c r="D525" s="470">
        <v>6876.97</v>
      </c>
      <c r="E525" s="470">
        <v>6824.63</v>
      </c>
      <c r="F525" s="471"/>
      <c r="G525" s="472">
        <v>0.0044</v>
      </c>
    </row>
    <row r="526" ht="15.75" customHeight="1">
      <c r="A526" s="403" t="s">
        <v>853</v>
      </c>
      <c r="B526" s="404">
        <v>6837.8</v>
      </c>
      <c r="C526" s="470">
        <v>6882.02</v>
      </c>
      <c r="D526" s="470">
        <v>6923.43</v>
      </c>
      <c r="E526" s="470">
        <v>6835.37</v>
      </c>
      <c r="F526" s="471"/>
      <c r="G526" s="472">
        <v>-0.0064</v>
      </c>
    </row>
    <row r="527" ht="15.75" customHeight="1">
      <c r="A527" s="403" t="s">
        <v>854</v>
      </c>
      <c r="B527" s="404">
        <v>6882.02</v>
      </c>
      <c r="C527" s="470">
        <v>6920.35</v>
      </c>
      <c r="D527" s="470">
        <v>6929.96</v>
      </c>
      <c r="E527" s="470">
        <v>6855.76</v>
      </c>
      <c r="F527" s="471"/>
      <c r="G527" s="472">
        <v>-0.0055</v>
      </c>
    </row>
    <row r="528" ht="15.75" customHeight="1">
      <c r="A528" s="403" t="s">
        <v>855</v>
      </c>
      <c r="B528" s="404">
        <v>6920.35</v>
      </c>
      <c r="C528" s="470">
        <v>6984.74</v>
      </c>
      <c r="D528" s="470">
        <v>7021.18</v>
      </c>
      <c r="E528" s="470">
        <v>6915.24</v>
      </c>
      <c r="F528" s="471"/>
      <c r="G528" s="472">
        <v>-0.0092</v>
      </c>
    </row>
    <row r="529" ht="15.75" customHeight="1">
      <c r="A529" s="403" t="s">
        <v>856</v>
      </c>
      <c r="B529" s="404">
        <v>6984.74</v>
      </c>
      <c r="C529" s="470">
        <v>6952.13</v>
      </c>
      <c r="D529" s="470">
        <v>7022.95</v>
      </c>
      <c r="E529" s="470">
        <v>6952.13</v>
      </c>
      <c r="F529" s="471"/>
      <c r="G529" s="472">
        <v>0.0047</v>
      </c>
    </row>
    <row r="530" ht="15.75" customHeight="1">
      <c r="A530" s="403" t="s">
        <v>857</v>
      </c>
      <c r="B530" s="404">
        <v>6952.13</v>
      </c>
      <c r="C530" s="470">
        <v>7048.99</v>
      </c>
      <c r="D530" s="470">
        <v>7052.02</v>
      </c>
      <c r="E530" s="470">
        <v>6946.62</v>
      </c>
      <c r="F530" s="471"/>
      <c r="G530" s="472">
        <v>-0.0137</v>
      </c>
    </row>
    <row r="531" ht="15.75" customHeight="1">
      <c r="A531" s="403" t="s">
        <v>858</v>
      </c>
      <c r="B531" s="404">
        <v>7048.99</v>
      </c>
      <c r="C531" s="470">
        <v>6978.53</v>
      </c>
      <c r="D531" s="470">
        <v>7055.46</v>
      </c>
      <c r="E531" s="470">
        <v>6978.53</v>
      </c>
      <c r="F531" s="471"/>
      <c r="G531" s="472">
        <v>0.0101</v>
      </c>
    </row>
    <row r="532" ht="15.75" customHeight="1">
      <c r="A532" s="403" t="s">
        <v>859</v>
      </c>
      <c r="B532" s="404">
        <v>6978.53</v>
      </c>
      <c r="C532" s="470">
        <v>6965.63</v>
      </c>
      <c r="D532" s="470">
        <v>6985.73</v>
      </c>
      <c r="E532" s="470">
        <v>6939.05</v>
      </c>
      <c r="F532" s="471"/>
      <c r="G532" s="472">
        <v>0.0019</v>
      </c>
    </row>
    <row r="533" ht="15.75" customHeight="1">
      <c r="A533" s="403" t="s">
        <v>860</v>
      </c>
      <c r="B533" s="404">
        <v>6965.63</v>
      </c>
      <c r="C533" s="470">
        <v>6936.2</v>
      </c>
      <c r="D533" s="470">
        <v>6984.17</v>
      </c>
      <c r="E533" s="470">
        <v>6931.19</v>
      </c>
      <c r="F533" s="471"/>
      <c r="G533" s="472">
        <v>0.0042</v>
      </c>
    </row>
    <row r="534" ht="15.75" customHeight="1">
      <c r="A534" s="403" t="s">
        <v>861</v>
      </c>
      <c r="B534" s="404">
        <v>6936.2</v>
      </c>
      <c r="C534" s="470">
        <v>6847.0</v>
      </c>
      <c r="D534" s="470">
        <v>6948.06</v>
      </c>
      <c r="E534" s="470">
        <v>6758.29</v>
      </c>
      <c r="F534" s="471"/>
      <c r="G534" s="472">
        <v>0.013</v>
      </c>
    </row>
    <row r="535" ht="15.75" customHeight="1">
      <c r="A535" s="403" t="s">
        <v>862</v>
      </c>
      <c r="B535" s="404">
        <v>6847.0</v>
      </c>
      <c r="C535" s="470">
        <v>6703.25</v>
      </c>
      <c r="D535" s="470">
        <v>6857.88</v>
      </c>
      <c r="E535" s="470">
        <v>6703.25</v>
      </c>
      <c r="F535" s="471"/>
      <c r="G535" s="472">
        <v>0.0214</v>
      </c>
    </row>
    <row r="536" ht="15.75" customHeight="1">
      <c r="A536" s="403" t="s">
        <v>863</v>
      </c>
      <c r="B536" s="404">
        <v>6703.25</v>
      </c>
      <c r="C536" s="470">
        <v>6795.51</v>
      </c>
      <c r="D536" s="470">
        <v>6850.81</v>
      </c>
      <c r="E536" s="470">
        <v>6699.16</v>
      </c>
      <c r="F536" s="471"/>
      <c r="G536" s="472">
        <v>-0.0136</v>
      </c>
    </row>
    <row r="537" ht="15.75" customHeight="1">
      <c r="A537" s="403" t="s">
        <v>864</v>
      </c>
      <c r="B537" s="404">
        <v>6795.51</v>
      </c>
      <c r="C537" s="470">
        <v>6773.89</v>
      </c>
      <c r="D537" s="470">
        <v>6843.65</v>
      </c>
      <c r="E537" s="470">
        <v>6773.57</v>
      </c>
      <c r="F537" s="471"/>
      <c r="G537" s="472">
        <v>0.0032</v>
      </c>
    </row>
    <row r="538" ht="15.75" customHeight="1">
      <c r="A538" s="403" t="s">
        <v>865</v>
      </c>
      <c r="B538" s="404">
        <v>6773.89</v>
      </c>
      <c r="C538" s="470">
        <v>6852.08</v>
      </c>
      <c r="D538" s="470">
        <v>6871.09</v>
      </c>
      <c r="E538" s="470">
        <v>6768.39</v>
      </c>
      <c r="F538" s="471"/>
      <c r="G538" s="472">
        <v>-0.0114</v>
      </c>
    </row>
    <row r="539" ht="15.75" customHeight="1">
      <c r="A539" s="403" t="s">
        <v>866</v>
      </c>
      <c r="B539" s="404">
        <v>6852.08</v>
      </c>
      <c r="C539" s="470">
        <v>6917.91</v>
      </c>
      <c r="D539" s="470">
        <v>6922.81</v>
      </c>
      <c r="E539" s="470">
        <v>6845.61</v>
      </c>
      <c r="F539" s="471"/>
      <c r="G539" s="472">
        <v>-0.0095</v>
      </c>
    </row>
    <row r="540" ht="15.75" customHeight="1">
      <c r="A540" s="403" t="s">
        <v>867</v>
      </c>
      <c r="B540" s="404">
        <v>6917.91</v>
      </c>
      <c r="C540" s="470">
        <v>7013.0</v>
      </c>
      <c r="D540" s="470">
        <v>7058.33</v>
      </c>
      <c r="E540" s="470">
        <v>6916.79</v>
      </c>
      <c r="F540" s="471"/>
      <c r="G540" s="472">
        <v>-0.0136</v>
      </c>
    </row>
    <row r="541" ht="15.75" customHeight="1">
      <c r="A541" s="403" t="s">
        <v>868</v>
      </c>
      <c r="B541" s="404">
        <v>7013.0</v>
      </c>
      <c r="C541" s="470">
        <v>7022.29</v>
      </c>
      <c r="D541" s="470">
        <v>7082.45</v>
      </c>
      <c r="E541" s="470">
        <v>6995.98</v>
      </c>
      <c r="F541" s="471"/>
      <c r="G541" s="472">
        <v>-0.0013</v>
      </c>
    </row>
    <row r="542" ht="15.75" customHeight="1">
      <c r="A542" s="403" t="s">
        <v>869</v>
      </c>
      <c r="B542" s="404">
        <v>7022.29</v>
      </c>
      <c r="C542" s="470">
        <v>7085.67</v>
      </c>
      <c r="D542" s="470">
        <v>7097.2</v>
      </c>
      <c r="E542" s="470">
        <v>7019.22</v>
      </c>
      <c r="F542" s="471"/>
      <c r="G542" s="472">
        <v>-0.0089</v>
      </c>
    </row>
    <row r="543" ht="15.75" customHeight="1">
      <c r="A543" s="403" t="s">
        <v>870</v>
      </c>
      <c r="B543" s="404">
        <v>7085.67</v>
      </c>
      <c r="C543" s="470">
        <v>7091.81</v>
      </c>
      <c r="D543" s="470">
        <v>7134.75</v>
      </c>
      <c r="E543" s="470">
        <v>7080.72</v>
      </c>
      <c r="F543" s="471"/>
      <c r="G543" s="472">
        <v>-9.0E-4</v>
      </c>
    </row>
    <row r="544" ht="15.75" customHeight="1">
      <c r="A544" s="403" t="s">
        <v>4922</v>
      </c>
      <c r="B544" s="404">
        <v>7091.81</v>
      </c>
      <c r="C544" s="470">
        <v>7060.77</v>
      </c>
      <c r="D544" s="470">
        <v>7100.37</v>
      </c>
      <c r="E544" s="470">
        <v>7045.25</v>
      </c>
      <c r="F544" s="471"/>
      <c r="G544" s="472">
        <v>0.0044</v>
      </c>
    </row>
    <row r="545" ht="15.75" customHeight="1">
      <c r="A545" s="403" t="s">
        <v>871</v>
      </c>
      <c r="B545" s="404">
        <v>7060.77</v>
      </c>
      <c r="C545" s="470">
        <v>7056.57</v>
      </c>
      <c r="D545" s="470">
        <v>7093.71</v>
      </c>
      <c r="E545" s="470">
        <v>7020.8</v>
      </c>
      <c r="F545" s="471"/>
      <c r="G545" s="472">
        <v>6.0E-4</v>
      </c>
    </row>
    <row r="546" ht="15.75" customHeight="1">
      <c r="A546" s="403" t="s">
        <v>872</v>
      </c>
      <c r="B546" s="404">
        <v>7056.57</v>
      </c>
      <c r="C546" s="470">
        <v>6941.36</v>
      </c>
      <c r="D546" s="470">
        <v>7066.72</v>
      </c>
      <c r="E546" s="470">
        <v>6941.36</v>
      </c>
      <c r="F546" s="471"/>
      <c r="G546" s="472">
        <v>0.0166</v>
      </c>
    </row>
    <row r="547" ht="15.75" customHeight="1">
      <c r="A547" s="403" t="s">
        <v>873</v>
      </c>
      <c r="B547" s="404">
        <v>6941.36</v>
      </c>
      <c r="C547" s="470">
        <v>6930.07</v>
      </c>
      <c r="D547" s="470">
        <v>6992.1</v>
      </c>
      <c r="E547" s="470">
        <v>6918.85</v>
      </c>
      <c r="F547" s="471"/>
      <c r="G547" s="472">
        <v>0.0016</v>
      </c>
    </row>
    <row r="548" ht="15.75" customHeight="1">
      <c r="A548" s="403" t="s">
        <v>874</v>
      </c>
      <c r="B548" s="404">
        <v>6930.07</v>
      </c>
      <c r="C548" s="470">
        <v>6995.92</v>
      </c>
      <c r="D548" s="470">
        <v>7024.05</v>
      </c>
      <c r="E548" s="470">
        <v>6922.83</v>
      </c>
      <c r="F548" s="471"/>
      <c r="G548" s="472">
        <v>-0.0094</v>
      </c>
    </row>
    <row r="549" ht="15.75" customHeight="1">
      <c r="A549" s="403" t="s">
        <v>875</v>
      </c>
      <c r="B549" s="404">
        <v>6995.92</v>
      </c>
      <c r="C549" s="470">
        <v>6982.18</v>
      </c>
      <c r="D549" s="470">
        <v>7051.94</v>
      </c>
      <c r="E549" s="470">
        <v>6982.14</v>
      </c>
      <c r="F549" s="471"/>
      <c r="G549" s="472">
        <v>0.002</v>
      </c>
    </row>
    <row r="550" ht="15.75" customHeight="1">
      <c r="A550" s="403" t="s">
        <v>876</v>
      </c>
      <c r="B550" s="404">
        <v>6982.18</v>
      </c>
      <c r="C550" s="470">
        <v>6868.08</v>
      </c>
      <c r="D550" s="470">
        <v>6991.24</v>
      </c>
      <c r="E550" s="470">
        <v>6868.08</v>
      </c>
      <c r="F550" s="471"/>
      <c r="G550" s="472">
        <v>0.0166</v>
      </c>
    </row>
    <row r="551" ht="15.75" customHeight="1">
      <c r="A551" s="403" t="s">
        <v>877</v>
      </c>
      <c r="B551" s="404">
        <v>6868.08</v>
      </c>
      <c r="C551" s="470">
        <v>6799.64</v>
      </c>
      <c r="D551" s="470">
        <v>6885.73</v>
      </c>
      <c r="E551" s="470">
        <v>6799.64</v>
      </c>
      <c r="F551" s="471"/>
      <c r="G551" s="472">
        <v>0.0101</v>
      </c>
    </row>
    <row r="552" ht="15.75" customHeight="1">
      <c r="A552" s="403" t="s">
        <v>878</v>
      </c>
      <c r="B552" s="404">
        <v>6799.64</v>
      </c>
      <c r="C552" s="470">
        <v>6855.87</v>
      </c>
      <c r="D552" s="470">
        <v>6885.19</v>
      </c>
      <c r="E552" s="470">
        <v>6785.2</v>
      </c>
      <c r="F552" s="471"/>
      <c r="G552" s="472">
        <v>-0.0082</v>
      </c>
    </row>
    <row r="553" ht="15.75" customHeight="1">
      <c r="A553" s="403" t="s">
        <v>879</v>
      </c>
      <c r="B553" s="404">
        <v>6855.87</v>
      </c>
      <c r="C553" s="470">
        <v>6906.71</v>
      </c>
      <c r="D553" s="470">
        <v>6950.46</v>
      </c>
      <c r="E553" s="470">
        <v>6850.98</v>
      </c>
      <c r="F553" s="471"/>
      <c r="G553" s="472">
        <v>-0.0074</v>
      </c>
    </row>
    <row r="554" ht="15.75" customHeight="1">
      <c r="A554" s="403" t="s">
        <v>880</v>
      </c>
      <c r="B554" s="404">
        <v>6906.71</v>
      </c>
      <c r="C554" s="470">
        <v>6898.27</v>
      </c>
      <c r="D554" s="470">
        <v>6931.89</v>
      </c>
      <c r="E554" s="470">
        <v>6863.78</v>
      </c>
      <c r="F554" s="471"/>
      <c r="G554" s="472">
        <v>0.0012</v>
      </c>
    </row>
    <row r="555" ht="15.75" customHeight="1">
      <c r="A555" s="403" t="s">
        <v>881</v>
      </c>
      <c r="B555" s="404">
        <v>6898.27</v>
      </c>
      <c r="C555" s="470">
        <v>6954.35</v>
      </c>
      <c r="D555" s="470">
        <v>6984.08</v>
      </c>
      <c r="E555" s="470">
        <v>6894.3</v>
      </c>
      <c r="F555" s="471"/>
      <c r="G555" s="472">
        <v>-0.0081</v>
      </c>
    </row>
    <row r="556" ht="15.75" customHeight="1">
      <c r="A556" s="403" t="s">
        <v>882</v>
      </c>
      <c r="B556" s="404">
        <v>6954.35</v>
      </c>
      <c r="C556" s="470">
        <v>6998.03</v>
      </c>
      <c r="D556" s="470">
        <v>7028.38</v>
      </c>
      <c r="E556" s="470">
        <v>6948.71</v>
      </c>
      <c r="F556" s="471"/>
      <c r="G556" s="472">
        <v>-0.0062</v>
      </c>
    </row>
    <row r="557" ht="15.75" customHeight="1">
      <c r="A557" s="403" t="s">
        <v>883</v>
      </c>
      <c r="B557" s="404">
        <v>6998.03</v>
      </c>
      <c r="C557" s="470">
        <v>7000.94</v>
      </c>
      <c r="D557" s="470">
        <v>7039.49</v>
      </c>
      <c r="E557" s="470">
        <v>6984.93</v>
      </c>
      <c r="F557" s="471"/>
      <c r="G557" s="472">
        <v>-4.0E-4</v>
      </c>
    </row>
    <row r="558" ht="15.75" customHeight="1">
      <c r="A558" s="403" t="s">
        <v>884</v>
      </c>
      <c r="B558" s="404">
        <v>7000.94</v>
      </c>
      <c r="C558" s="470">
        <v>7062.35</v>
      </c>
      <c r="D558" s="470">
        <v>7090.48</v>
      </c>
      <c r="E558" s="470">
        <v>6994.83</v>
      </c>
      <c r="F558" s="471"/>
      <c r="G558" s="472">
        <v>-0.0087</v>
      </c>
    </row>
    <row r="559" ht="15.75" customHeight="1">
      <c r="A559" s="403" t="s">
        <v>885</v>
      </c>
      <c r="B559" s="404">
        <v>7062.35</v>
      </c>
      <c r="C559" s="470">
        <v>7011.88</v>
      </c>
      <c r="D559" s="470">
        <v>7067.48</v>
      </c>
      <c r="E559" s="470">
        <v>7003.91</v>
      </c>
      <c r="F559" s="471"/>
      <c r="G559" s="472">
        <v>0.0072</v>
      </c>
    </row>
    <row r="560" ht="15.75" customHeight="1">
      <c r="A560" s="403" t="s">
        <v>886</v>
      </c>
      <c r="B560" s="404">
        <v>7011.88</v>
      </c>
      <c r="C560" s="470">
        <v>7005.78</v>
      </c>
      <c r="D560" s="470">
        <v>7065.95</v>
      </c>
      <c r="E560" s="470">
        <v>6993.14</v>
      </c>
      <c r="F560" s="471"/>
      <c r="G560" s="472">
        <v>9.0E-4</v>
      </c>
    </row>
    <row r="561" ht="15.75" customHeight="1">
      <c r="A561" s="403" t="s">
        <v>887</v>
      </c>
      <c r="B561" s="404">
        <v>7005.78</v>
      </c>
      <c r="C561" s="470">
        <v>6885.29</v>
      </c>
      <c r="D561" s="470">
        <v>7015.34</v>
      </c>
      <c r="E561" s="470">
        <v>6856.99</v>
      </c>
      <c r="F561" s="471"/>
      <c r="G561" s="472">
        <v>0.0175</v>
      </c>
    </row>
    <row r="562" ht="15.75" customHeight="1">
      <c r="A562" s="403" t="s">
        <v>888</v>
      </c>
      <c r="B562" s="404">
        <v>6885.29</v>
      </c>
      <c r="C562" s="470">
        <v>7005.7</v>
      </c>
      <c r="D562" s="470">
        <v>7005.7</v>
      </c>
      <c r="E562" s="470">
        <v>6841.29</v>
      </c>
      <c r="F562" s="471"/>
      <c r="G562" s="472">
        <v>-0.0172</v>
      </c>
    </row>
    <row r="563" ht="15.75" customHeight="1">
      <c r="A563" s="403" t="s">
        <v>889</v>
      </c>
      <c r="B563" s="404">
        <v>7005.7</v>
      </c>
      <c r="C563" s="470">
        <v>7076.23</v>
      </c>
      <c r="D563" s="470">
        <v>7138.48</v>
      </c>
      <c r="E563" s="470">
        <v>6994.41</v>
      </c>
      <c r="F563" s="471"/>
      <c r="G563" s="472">
        <v>-0.01</v>
      </c>
    </row>
    <row r="564" ht="15.75" customHeight="1">
      <c r="A564" s="403" t="s">
        <v>890</v>
      </c>
      <c r="B564" s="404">
        <v>7076.23</v>
      </c>
      <c r="C564" s="470">
        <v>7020.61</v>
      </c>
      <c r="D564" s="470">
        <v>7096.48</v>
      </c>
      <c r="E564" s="470">
        <v>6986.64</v>
      </c>
      <c r="F564" s="471"/>
      <c r="G564" s="472">
        <v>0.0079</v>
      </c>
    </row>
    <row r="565" ht="15.75" customHeight="1">
      <c r="A565" s="403" t="s">
        <v>891</v>
      </c>
      <c r="B565" s="404">
        <v>7020.61</v>
      </c>
      <c r="C565" s="470">
        <v>7097.27</v>
      </c>
      <c r="D565" s="470">
        <v>7186.36</v>
      </c>
      <c r="E565" s="470">
        <v>7009.05</v>
      </c>
      <c r="F565" s="471"/>
      <c r="G565" s="472">
        <v>-0.0108</v>
      </c>
    </row>
    <row r="566" ht="15.75" customHeight="1">
      <c r="A566" s="403" t="s">
        <v>892</v>
      </c>
      <c r="B566" s="404">
        <v>7097.27</v>
      </c>
      <c r="C566" s="470">
        <v>7186.46</v>
      </c>
      <c r="D566" s="470">
        <v>7203.59</v>
      </c>
      <c r="E566" s="470">
        <v>7057.91</v>
      </c>
      <c r="F566" s="471"/>
      <c r="G566" s="472">
        <v>-0.0124</v>
      </c>
    </row>
    <row r="567" ht="15.75" customHeight="1">
      <c r="A567" s="403" t="s">
        <v>893</v>
      </c>
      <c r="B567" s="404">
        <v>7186.46</v>
      </c>
      <c r="C567" s="470">
        <v>7243.26</v>
      </c>
      <c r="D567" s="470">
        <v>7283.89</v>
      </c>
      <c r="E567" s="470">
        <v>7170.76</v>
      </c>
      <c r="F567" s="471"/>
      <c r="G567" s="472">
        <v>-0.0078</v>
      </c>
    </row>
    <row r="568" ht="15.75" customHeight="1">
      <c r="A568" s="403" t="s">
        <v>894</v>
      </c>
      <c r="B568" s="404">
        <v>7243.26</v>
      </c>
      <c r="C568" s="470">
        <v>7248.44</v>
      </c>
      <c r="D568" s="470">
        <v>7267.9</v>
      </c>
      <c r="E568" s="470">
        <v>7195.1</v>
      </c>
      <c r="F568" s="471"/>
      <c r="G568" s="472">
        <v>-7.0E-4</v>
      </c>
    </row>
    <row r="569" ht="15.75" customHeight="1">
      <c r="A569" s="403" t="s">
        <v>895</v>
      </c>
      <c r="B569" s="404">
        <v>7248.44</v>
      </c>
      <c r="C569" s="470">
        <v>7313.98</v>
      </c>
      <c r="D569" s="470">
        <v>7347.76</v>
      </c>
      <c r="E569" s="470">
        <v>7241.97</v>
      </c>
      <c r="F569" s="471"/>
      <c r="G569" s="472">
        <v>-0.009</v>
      </c>
    </row>
    <row r="570" ht="15.75" customHeight="1">
      <c r="A570" s="403" t="s">
        <v>896</v>
      </c>
      <c r="B570" s="404">
        <v>7313.98</v>
      </c>
      <c r="C570" s="470">
        <v>7345.57</v>
      </c>
      <c r="D570" s="470">
        <v>7374.54</v>
      </c>
      <c r="E570" s="470">
        <v>7303.18</v>
      </c>
      <c r="F570" s="471"/>
      <c r="G570" s="472">
        <v>-0.0043</v>
      </c>
    </row>
    <row r="571" ht="15.75" customHeight="1">
      <c r="A571" s="403" t="s">
        <v>897</v>
      </c>
      <c r="B571" s="404">
        <v>7345.57</v>
      </c>
      <c r="C571" s="470">
        <v>7367.99</v>
      </c>
      <c r="D571" s="470">
        <v>7410.62</v>
      </c>
      <c r="E571" s="470">
        <v>7344.9</v>
      </c>
      <c r="F571" s="471"/>
      <c r="G571" s="472">
        <v>-0.003</v>
      </c>
    </row>
    <row r="572" ht="15.75" customHeight="1">
      <c r="A572" s="403" t="s">
        <v>898</v>
      </c>
      <c r="B572" s="404">
        <v>7367.99</v>
      </c>
      <c r="C572" s="470">
        <v>7342.96</v>
      </c>
      <c r="D572" s="470">
        <v>7398.04</v>
      </c>
      <c r="E572" s="470">
        <v>7341.26</v>
      </c>
      <c r="F572" s="471"/>
      <c r="G572" s="472">
        <v>0.0034</v>
      </c>
    </row>
    <row r="573" ht="15.75" customHeight="1">
      <c r="A573" s="403" t="s">
        <v>899</v>
      </c>
      <c r="B573" s="404">
        <v>7342.96</v>
      </c>
      <c r="C573" s="470">
        <v>7351.04</v>
      </c>
      <c r="D573" s="470">
        <v>7402.48</v>
      </c>
      <c r="E573" s="470">
        <v>7323.7</v>
      </c>
      <c r="F573" s="471"/>
      <c r="G573" s="472">
        <v>-0.0011</v>
      </c>
    </row>
    <row r="574" ht="15.75" customHeight="1">
      <c r="A574" s="403" t="s">
        <v>900</v>
      </c>
      <c r="B574" s="404">
        <v>7351.04</v>
      </c>
      <c r="C574" s="470">
        <v>7331.39</v>
      </c>
      <c r="D574" s="470">
        <v>7406.98</v>
      </c>
      <c r="E574" s="470">
        <v>7331.39</v>
      </c>
      <c r="F574" s="471"/>
      <c r="G574" s="472">
        <v>0.0027</v>
      </c>
    </row>
    <row r="575" ht="15.75" customHeight="1">
      <c r="A575" s="403" t="s">
        <v>901</v>
      </c>
      <c r="B575" s="404">
        <v>7331.39</v>
      </c>
      <c r="C575" s="470">
        <v>7327.54</v>
      </c>
      <c r="D575" s="470">
        <v>7358.89</v>
      </c>
      <c r="E575" s="470">
        <v>7277.34</v>
      </c>
      <c r="F575" s="471"/>
      <c r="G575" s="472">
        <v>5.0E-4</v>
      </c>
    </row>
    <row r="576" ht="15.75" customHeight="1">
      <c r="A576" s="403" t="s">
        <v>902</v>
      </c>
      <c r="B576" s="404">
        <v>7327.54</v>
      </c>
      <c r="C576" s="470">
        <v>7356.04</v>
      </c>
      <c r="D576" s="470">
        <v>7402.8</v>
      </c>
      <c r="E576" s="470">
        <v>7322.19</v>
      </c>
      <c r="F576" s="471"/>
      <c r="G576" s="472">
        <v>-0.0039</v>
      </c>
    </row>
    <row r="577" ht="15.75" customHeight="1">
      <c r="A577" s="403" t="s">
        <v>903</v>
      </c>
      <c r="B577" s="404">
        <v>7356.04</v>
      </c>
      <c r="C577" s="470">
        <v>7329.03</v>
      </c>
      <c r="D577" s="470">
        <v>7381.91</v>
      </c>
      <c r="E577" s="470">
        <v>7329.03</v>
      </c>
      <c r="F577" s="471"/>
      <c r="G577" s="472">
        <v>0.0037</v>
      </c>
    </row>
    <row r="578" ht="15.75" customHeight="1">
      <c r="A578" s="403" t="s">
        <v>904</v>
      </c>
      <c r="B578" s="404">
        <v>7329.03</v>
      </c>
      <c r="C578" s="470">
        <v>7302.85</v>
      </c>
      <c r="D578" s="470">
        <v>7344.05</v>
      </c>
      <c r="E578" s="470">
        <v>7302.85</v>
      </c>
      <c r="F578" s="471"/>
      <c r="G578" s="472">
        <v>0.0036</v>
      </c>
    </row>
    <row r="579" ht="15.75" customHeight="1">
      <c r="A579" s="403" t="s">
        <v>905</v>
      </c>
      <c r="B579" s="404">
        <v>7302.85</v>
      </c>
      <c r="C579" s="470">
        <v>7297.24</v>
      </c>
      <c r="D579" s="470">
        <v>7331.23</v>
      </c>
      <c r="E579" s="470">
        <v>7294.59</v>
      </c>
      <c r="F579" s="471"/>
      <c r="G579" s="472">
        <v>8.0E-4</v>
      </c>
    </row>
    <row r="580" ht="15.75" customHeight="1">
      <c r="A580" s="403" t="s">
        <v>906</v>
      </c>
      <c r="B580" s="404">
        <v>7297.24</v>
      </c>
      <c r="C580" s="470">
        <v>7251.71</v>
      </c>
      <c r="D580" s="470">
        <v>7306.37</v>
      </c>
      <c r="E580" s="470">
        <v>7251.69</v>
      </c>
      <c r="F580" s="471"/>
      <c r="G580" s="472">
        <v>0.0063</v>
      </c>
    </row>
    <row r="581" ht="15.75" customHeight="1">
      <c r="A581" s="403" t="s">
        <v>907</v>
      </c>
      <c r="B581" s="404">
        <v>7251.71</v>
      </c>
      <c r="C581" s="470">
        <v>7237.14</v>
      </c>
      <c r="D581" s="470">
        <v>7281.78</v>
      </c>
      <c r="E581" s="470">
        <v>7237.14</v>
      </c>
      <c r="F581" s="471"/>
      <c r="G581" s="472">
        <v>0.002</v>
      </c>
    </row>
    <row r="582" ht="15.75" customHeight="1">
      <c r="A582" s="403" t="s">
        <v>908</v>
      </c>
      <c r="B582" s="404">
        <v>7237.14</v>
      </c>
      <c r="C582" s="470">
        <v>7250.6</v>
      </c>
      <c r="D582" s="470">
        <v>7278.67</v>
      </c>
      <c r="E582" s="470">
        <v>7233.41</v>
      </c>
      <c r="F582" s="471"/>
      <c r="G582" s="472">
        <v>-0.0019</v>
      </c>
    </row>
    <row r="583" ht="15.75" customHeight="1">
      <c r="A583" s="403" t="s">
        <v>909</v>
      </c>
      <c r="B583" s="404">
        <v>7250.6</v>
      </c>
      <c r="C583" s="470">
        <v>7241.84</v>
      </c>
      <c r="D583" s="470">
        <v>7273.47</v>
      </c>
      <c r="E583" s="470">
        <v>7237.81</v>
      </c>
      <c r="F583" s="471"/>
      <c r="G583" s="472">
        <v>0.0012</v>
      </c>
    </row>
    <row r="584" ht="15.75" customHeight="1">
      <c r="A584" s="403" t="s">
        <v>910</v>
      </c>
      <c r="B584" s="404">
        <v>7241.84</v>
      </c>
      <c r="C584" s="470">
        <v>7258.57</v>
      </c>
      <c r="D584" s="470">
        <v>7306.76</v>
      </c>
      <c r="E584" s="470">
        <v>7239.94</v>
      </c>
      <c r="F584" s="471"/>
      <c r="G584" s="472">
        <v>-0.0023</v>
      </c>
    </row>
    <row r="585" ht="15.75" customHeight="1">
      <c r="A585" s="403" t="s">
        <v>911</v>
      </c>
      <c r="B585" s="404">
        <v>7258.57</v>
      </c>
      <c r="C585" s="470">
        <v>7205.82</v>
      </c>
      <c r="D585" s="470">
        <v>7275.71</v>
      </c>
      <c r="E585" s="470">
        <v>7205.82</v>
      </c>
      <c r="F585" s="471"/>
      <c r="G585" s="472">
        <v>0.0073</v>
      </c>
    </row>
    <row r="586" ht="15.75" customHeight="1">
      <c r="A586" s="403" t="s">
        <v>912</v>
      </c>
      <c r="B586" s="404">
        <v>7205.82</v>
      </c>
      <c r="C586" s="470">
        <v>7191.8</v>
      </c>
      <c r="D586" s="470">
        <v>7241.41</v>
      </c>
      <c r="E586" s="470">
        <v>7191.8</v>
      </c>
      <c r="F586" s="471"/>
      <c r="G586" s="472">
        <v>0.0019</v>
      </c>
    </row>
    <row r="587" ht="15.75" customHeight="1">
      <c r="A587" s="403" t="s">
        <v>913</v>
      </c>
      <c r="B587" s="404">
        <v>7191.8</v>
      </c>
      <c r="C587" s="470">
        <v>7228.31</v>
      </c>
      <c r="D587" s="470">
        <v>7256.25</v>
      </c>
      <c r="E587" s="470">
        <v>7187.41</v>
      </c>
      <c r="F587" s="471"/>
      <c r="G587" s="472">
        <v>-0.0051</v>
      </c>
    </row>
    <row r="588" ht="15.75" customHeight="1">
      <c r="A588" s="403" t="s">
        <v>914</v>
      </c>
      <c r="B588" s="404">
        <v>7228.31</v>
      </c>
      <c r="C588" s="470">
        <v>7196.55</v>
      </c>
      <c r="D588" s="470">
        <v>7274.74</v>
      </c>
      <c r="E588" s="470">
        <v>7196.55</v>
      </c>
      <c r="F588" s="471"/>
      <c r="G588" s="472">
        <v>0.0044</v>
      </c>
    </row>
    <row r="589" ht="15.75" customHeight="1">
      <c r="A589" s="403" t="s">
        <v>915</v>
      </c>
      <c r="B589" s="404">
        <v>7196.55</v>
      </c>
      <c r="C589" s="470">
        <v>7140.5</v>
      </c>
      <c r="D589" s="470">
        <v>7203.65</v>
      </c>
      <c r="E589" s="470">
        <v>7104.1</v>
      </c>
      <c r="F589" s="471"/>
      <c r="G589" s="472">
        <v>0.0078</v>
      </c>
    </row>
    <row r="590" ht="15.75" customHeight="1">
      <c r="A590" s="403" t="s">
        <v>916</v>
      </c>
      <c r="B590" s="404">
        <v>7140.5</v>
      </c>
      <c r="C590" s="470">
        <v>7218.05</v>
      </c>
      <c r="D590" s="470">
        <v>7261.81</v>
      </c>
      <c r="E590" s="470">
        <v>7135.85</v>
      </c>
      <c r="F590" s="471"/>
      <c r="G590" s="472">
        <v>-0.0107</v>
      </c>
    </row>
    <row r="591" ht="15.75" customHeight="1">
      <c r="A591" s="403" t="s">
        <v>917</v>
      </c>
      <c r="B591" s="404">
        <v>7218.05</v>
      </c>
      <c r="C591" s="470">
        <v>7202.09</v>
      </c>
      <c r="D591" s="470">
        <v>7252.1</v>
      </c>
      <c r="E591" s="470">
        <v>7171.1</v>
      </c>
      <c r="F591" s="471"/>
      <c r="G591" s="472">
        <v>0.0022</v>
      </c>
    </row>
    <row r="592" ht="15.75" customHeight="1">
      <c r="A592" s="403" t="s">
        <v>918</v>
      </c>
      <c r="B592" s="404">
        <v>7202.09</v>
      </c>
      <c r="C592" s="470">
        <v>7258.74</v>
      </c>
      <c r="D592" s="470">
        <v>7334.41</v>
      </c>
      <c r="E592" s="470">
        <v>7198.73</v>
      </c>
      <c r="F592" s="471"/>
      <c r="G592" s="472">
        <v>-0.0078</v>
      </c>
    </row>
    <row r="593" ht="15.75" customHeight="1">
      <c r="A593" s="403" t="s">
        <v>919</v>
      </c>
      <c r="B593" s="404">
        <v>7258.74</v>
      </c>
      <c r="C593" s="470">
        <v>7196.32</v>
      </c>
      <c r="D593" s="470">
        <v>7275.79</v>
      </c>
      <c r="E593" s="470">
        <v>7171.4</v>
      </c>
      <c r="F593" s="471"/>
      <c r="G593" s="472">
        <v>0.0087</v>
      </c>
    </row>
    <row r="594" ht="15.75" customHeight="1">
      <c r="A594" s="403" t="s">
        <v>920</v>
      </c>
      <c r="B594" s="404">
        <v>7196.32</v>
      </c>
      <c r="C594" s="470">
        <v>7140.87</v>
      </c>
      <c r="D594" s="470">
        <v>7207.22</v>
      </c>
      <c r="E594" s="470">
        <v>7140.87</v>
      </c>
      <c r="F594" s="471"/>
      <c r="G594" s="472">
        <v>0.0078</v>
      </c>
    </row>
    <row r="595" ht="15.75" customHeight="1">
      <c r="A595" s="403" t="s">
        <v>921</v>
      </c>
      <c r="B595" s="404">
        <v>7140.87</v>
      </c>
      <c r="C595" s="470">
        <v>7075.49</v>
      </c>
      <c r="D595" s="470">
        <v>7154.18</v>
      </c>
      <c r="E595" s="470">
        <v>7075.49</v>
      </c>
      <c r="F595" s="471"/>
      <c r="G595" s="472">
        <v>0.0092</v>
      </c>
    </row>
    <row r="596" ht="15.75" customHeight="1">
      <c r="A596" s="403" t="s">
        <v>922</v>
      </c>
      <c r="B596" s="404">
        <v>7075.49</v>
      </c>
      <c r="C596" s="470">
        <v>7052.82</v>
      </c>
      <c r="D596" s="470">
        <v>7090.74</v>
      </c>
      <c r="E596" s="470">
        <v>7045.83</v>
      </c>
      <c r="F596" s="471"/>
      <c r="G596" s="472">
        <v>0.0032</v>
      </c>
    </row>
    <row r="597" ht="15.75" customHeight="1">
      <c r="A597" s="403" t="s">
        <v>923</v>
      </c>
      <c r="B597" s="404">
        <v>7052.82</v>
      </c>
      <c r="C597" s="470">
        <v>7057.22</v>
      </c>
      <c r="D597" s="470">
        <v>7059.09</v>
      </c>
      <c r="E597" s="470">
        <v>7049.26</v>
      </c>
      <c r="F597" s="471"/>
      <c r="G597" s="472">
        <v>0.0103</v>
      </c>
    </row>
    <row r="598" ht="15.75" customHeight="1">
      <c r="A598" s="403" t="s">
        <v>924</v>
      </c>
      <c r="B598" s="404">
        <v>6981.05</v>
      </c>
      <c r="C598" s="470">
        <v>6916.38</v>
      </c>
      <c r="D598" s="470">
        <v>6991.66</v>
      </c>
      <c r="E598" s="470">
        <v>6916.38</v>
      </c>
      <c r="F598" s="471"/>
      <c r="G598" s="472">
        <v>0.0094</v>
      </c>
    </row>
    <row r="599" ht="15.75" customHeight="1">
      <c r="A599" s="403" t="s">
        <v>925</v>
      </c>
      <c r="B599" s="404">
        <v>6916.38</v>
      </c>
      <c r="C599" s="470">
        <v>6869.24</v>
      </c>
      <c r="D599" s="470">
        <v>6939.23</v>
      </c>
      <c r="E599" s="470">
        <v>6869.24</v>
      </c>
      <c r="F599" s="471"/>
      <c r="G599" s="472">
        <v>0.0069</v>
      </c>
    </row>
    <row r="600" ht="15.75" customHeight="1">
      <c r="A600" s="403" t="s">
        <v>926</v>
      </c>
      <c r="B600" s="404">
        <v>6869.24</v>
      </c>
      <c r="C600" s="470">
        <v>6823.6</v>
      </c>
      <c r="D600" s="470">
        <v>6884.16</v>
      </c>
      <c r="E600" s="470">
        <v>6823.6</v>
      </c>
      <c r="F600" s="471"/>
      <c r="G600" s="472">
        <v>0.0067</v>
      </c>
    </row>
    <row r="601" ht="15.75" customHeight="1">
      <c r="A601" s="403" t="s">
        <v>927</v>
      </c>
      <c r="B601" s="404">
        <v>6823.6</v>
      </c>
      <c r="C601" s="470">
        <v>6851.32</v>
      </c>
      <c r="D601" s="470">
        <v>6874.69</v>
      </c>
      <c r="E601" s="470">
        <v>6819.21</v>
      </c>
      <c r="F601" s="471"/>
      <c r="G601" s="472">
        <v>-0.004</v>
      </c>
    </row>
    <row r="602" ht="15.75" customHeight="1">
      <c r="A602" s="403" t="s">
        <v>928</v>
      </c>
      <c r="B602" s="404">
        <v>6851.32</v>
      </c>
      <c r="C602" s="470">
        <v>6878.75</v>
      </c>
      <c r="D602" s="470">
        <v>6897.66</v>
      </c>
      <c r="E602" s="470">
        <v>6845.4</v>
      </c>
      <c r="F602" s="471"/>
      <c r="G602" s="472">
        <v>-0.004</v>
      </c>
    </row>
    <row r="603" ht="15.75" customHeight="1">
      <c r="A603" s="403" t="s">
        <v>929</v>
      </c>
      <c r="B603" s="404">
        <v>6878.75</v>
      </c>
      <c r="C603" s="470">
        <v>6884.67</v>
      </c>
      <c r="D603" s="470">
        <v>6923.0</v>
      </c>
      <c r="E603" s="470">
        <v>6873.22</v>
      </c>
      <c r="F603" s="471"/>
      <c r="G603" s="472">
        <v>-9.0E-4</v>
      </c>
    </row>
    <row r="604" ht="15.75" customHeight="1">
      <c r="A604" s="403" t="s">
        <v>930</v>
      </c>
      <c r="B604" s="404">
        <v>6884.67</v>
      </c>
      <c r="C604" s="470">
        <v>6862.41</v>
      </c>
      <c r="D604" s="470">
        <v>6903.03</v>
      </c>
      <c r="E604" s="470">
        <v>6858.96</v>
      </c>
      <c r="F604" s="471"/>
      <c r="G604" s="472">
        <v>0.0032</v>
      </c>
    </row>
    <row r="605" ht="15.75" customHeight="1">
      <c r="A605" s="403" t="s">
        <v>931</v>
      </c>
      <c r="B605" s="404">
        <v>6862.41</v>
      </c>
      <c r="C605" s="470">
        <v>6842.23</v>
      </c>
      <c r="D605" s="470">
        <v>6886.69</v>
      </c>
      <c r="E605" s="470">
        <v>6842.23</v>
      </c>
      <c r="F605" s="471"/>
      <c r="G605" s="472">
        <v>0.0029</v>
      </c>
    </row>
    <row r="606" ht="15.75" customHeight="1">
      <c r="A606" s="403" t="s">
        <v>932</v>
      </c>
      <c r="B606" s="404">
        <v>6842.23</v>
      </c>
      <c r="C606" s="470">
        <v>6760.61</v>
      </c>
      <c r="D606" s="470">
        <v>6858.58</v>
      </c>
      <c r="E606" s="470">
        <v>6760.61</v>
      </c>
      <c r="F606" s="471"/>
      <c r="G606" s="472">
        <v>0.0121</v>
      </c>
    </row>
    <row r="607" ht="15.75" customHeight="1">
      <c r="A607" s="403" t="s">
        <v>933</v>
      </c>
      <c r="B607" s="404">
        <v>6760.61</v>
      </c>
      <c r="C607" s="470">
        <v>6771.84</v>
      </c>
      <c r="D607" s="470">
        <v>6780.69</v>
      </c>
      <c r="E607" s="470">
        <v>6726.16</v>
      </c>
      <c r="F607" s="471"/>
      <c r="G607" s="472">
        <v>-0.0017</v>
      </c>
    </row>
    <row r="608" ht="15.75" customHeight="1">
      <c r="A608" s="403" t="s">
        <v>934</v>
      </c>
      <c r="B608" s="404">
        <v>6771.84</v>
      </c>
      <c r="C608" s="470">
        <v>6787.16</v>
      </c>
      <c r="D608" s="470">
        <v>6821.75</v>
      </c>
      <c r="E608" s="470">
        <v>6766.31</v>
      </c>
      <c r="F608" s="471"/>
      <c r="G608" s="472">
        <v>-0.0023</v>
      </c>
    </row>
    <row r="609" ht="15.75" customHeight="1">
      <c r="A609" s="403" t="s">
        <v>935</v>
      </c>
      <c r="B609" s="404">
        <v>6787.16</v>
      </c>
      <c r="C609" s="470">
        <v>6748.92</v>
      </c>
      <c r="D609" s="470">
        <v>6796.78</v>
      </c>
      <c r="E609" s="470">
        <v>6748.92</v>
      </c>
      <c r="F609" s="471"/>
      <c r="G609" s="472">
        <v>0.0057</v>
      </c>
    </row>
    <row r="610" ht="15.75" customHeight="1">
      <c r="A610" s="403" t="s">
        <v>936</v>
      </c>
      <c r="B610" s="404">
        <v>6748.92</v>
      </c>
      <c r="C610" s="470">
        <v>6699.39</v>
      </c>
      <c r="D610" s="470">
        <v>6752.7</v>
      </c>
      <c r="E610" s="470">
        <v>6698.45</v>
      </c>
      <c r="F610" s="471"/>
      <c r="G610" s="472">
        <v>0.0074</v>
      </c>
    </row>
    <row r="611" ht="15.75" customHeight="1">
      <c r="A611" s="403" t="s">
        <v>937</v>
      </c>
      <c r="B611" s="404">
        <v>6699.39</v>
      </c>
      <c r="C611" s="470">
        <v>6623.31</v>
      </c>
      <c r="D611" s="470">
        <v>6705.89</v>
      </c>
      <c r="E611" s="470">
        <v>6623.31</v>
      </c>
      <c r="F611" s="471"/>
      <c r="G611" s="472">
        <v>0.0115</v>
      </c>
    </row>
    <row r="612" ht="15.75" customHeight="1">
      <c r="A612" s="403" t="s">
        <v>938</v>
      </c>
      <c r="B612" s="404">
        <v>6623.31</v>
      </c>
      <c r="C612" s="470">
        <v>6617.83</v>
      </c>
      <c r="D612" s="470">
        <v>6654.08</v>
      </c>
      <c r="E612" s="470">
        <v>6540.69</v>
      </c>
      <c r="F612" s="471"/>
      <c r="G612" s="472">
        <v>8.0E-4</v>
      </c>
    </row>
    <row r="613" ht="15.75" customHeight="1">
      <c r="A613" s="403" t="s">
        <v>939</v>
      </c>
      <c r="B613" s="404">
        <v>6617.83</v>
      </c>
      <c r="C613" s="470">
        <v>6628.14</v>
      </c>
      <c r="D613" s="470">
        <v>6667.32</v>
      </c>
      <c r="E613" s="470">
        <v>6610.39</v>
      </c>
      <c r="F613" s="471"/>
      <c r="G613" s="472">
        <v>-0.0016</v>
      </c>
    </row>
    <row r="614" ht="15.75" customHeight="1">
      <c r="A614" s="403" t="s">
        <v>940</v>
      </c>
      <c r="B614" s="404">
        <v>6628.14</v>
      </c>
      <c r="C614" s="470">
        <v>6596.07</v>
      </c>
      <c r="D614" s="470">
        <v>6633.22</v>
      </c>
      <c r="E614" s="470">
        <v>6523.46</v>
      </c>
      <c r="F614" s="471"/>
      <c r="G614" s="472">
        <v>0.0049</v>
      </c>
    </row>
    <row r="615" ht="15.75" customHeight="1">
      <c r="A615" s="403" t="s">
        <v>941</v>
      </c>
      <c r="B615" s="404">
        <v>6596.07</v>
      </c>
      <c r="C615" s="470">
        <v>6535.87</v>
      </c>
      <c r="D615" s="470">
        <v>6600.72</v>
      </c>
      <c r="E615" s="470">
        <v>6535.87</v>
      </c>
      <c r="F615" s="471"/>
      <c r="G615" s="472">
        <v>0.0092</v>
      </c>
    </row>
    <row r="616" ht="15.75" customHeight="1">
      <c r="A616" s="403" t="s">
        <v>942</v>
      </c>
      <c r="B616" s="404">
        <v>6535.87</v>
      </c>
      <c r="C616" s="470">
        <v>6481.56</v>
      </c>
      <c r="D616" s="470">
        <v>6546.86</v>
      </c>
      <c r="E616" s="470">
        <v>6481.56</v>
      </c>
      <c r="F616" s="471"/>
      <c r="G616" s="472">
        <v>0.0084</v>
      </c>
    </row>
    <row r="617" ht="15.75" customHeight="1">
      <c r="A617" s="403" t="s">
        <v>943</v>
      </c>
      <c r="B617" s="404">
        <v>6481.56</v>
      </c>
      <c r="C617" s="470">
        <v>6425.25</v>
      </c>
      <c r="D617" s="470">
        <v>6489.05</v>
      </c>
      <c r="E617" s="470">
        <v>6425.25</v>
      </c>
      <c r="F617" s="471"/>
      <c r="G617" s="472">
        <v>0.0088</v>
      </c>
    </row>
    <row r="618" ht="15.75" customHeight="1">
      <c r="A618" s="403" t="s">
        <v>944</v>
      </c>
      <c r="B618" s="404">
        <v>6425.25</v>
      </c>
      <c r="C618" s="470">
        <v>6417.19</v>
      </c>
      <c r="D618" s="470">
        <v>6438.16</v>
      </c>
      <c r="E618" s="470">
        <v>6405.91</v>
      </c>
      <c r="F618" s="471"/>
      <c r="G618" s="472">
        <v>0.0013</v>
      </c>
    </row>
    <row r="619" ht="15.75" customHeight="1">
      <c r="A619" s="403" t="s">
        <v>945</v>
      </c>
      <c r="B619" s="404">
        <v>6417.19</v>
      </c>
      <c r="C619" s="470">
        <v>6379.67</v>
      </c>
      <c r="D619" s="470">
        <v>6422.13</v>
      </c>
      <c r="E619" s="470">
        <v>6379.67</v>
      </c>
      <c r="F619" s="471"/>
      <c r="G619" s="472">
        <v>0.0059</v>
      </c>
    </row>
    <row r="620" ht="15.75" customHeight="1">
      <c r="A620" s="403" t="s">
        <v>946</v>
      </c>
      <c r="B620" s="404">
        <v>6379.67</v>
      </c>
      <c r="C620" s="470">
        <v>6404.03</v>
      </c>
      <c r="D620" s="470">
        <v>6417.04</v>
      </c>
      <c r="E620" s="470">
        <v>6375.04</v>
      </c>
      <c r="F620" s="471"/>
      <c r="G620" s="472">
        <v>-0.0038</v>
      </c>
    </row>
    <row r="621" ht="15.75" customHeight="1">
      <c r="A621" s="403" t="s">
        <v>947</v>
      </c>
      <c r="B621" s="404">
        <v>6404.03</v>
      </c>
      <c r="C621" s="470">
        <v>6424.21</v>
      </c>
      <c r="D621" s="470">
        <v>6447.2</v>
      </c>
      <c r="E621" s="470">
        <v>6389.27</v>
      </c>
      <c r="F621" s="471"/>
      <c r="G621" s="472">
        <v>-0.0031</v>
      </c>
    </row>
    <row r="622" ht="15.75" customHeight="1">
      <c r="A622" s="403" t="s">
        <v>948</v>
      </c>
      <c r="B622" s="404">
        <v>6424.21</v>
      </c>
      <c r="C622" s="470">
        <v>6425.27</v>
      </c>
      <c r="D622" s="470">
        <v>6430.9</v>
      </c>
      <c r="E622" s="470">
        <v>6424.21</v>
      </c>
      <c r="F622" s="471"/>
      <c r="G622" s="472">
        <v>0.003</v>
      </c>
    </row>
    <row r="623" ht="15.75" customHeight="1">
      <c r="A623" s="403" t="s">
        <v>949</v>
      </c>
      <c r="B623" s="404">
        <v>6405.04</v>
      </c>
      <c r="C623" s="470">
        <v>6365.11</v>
      </c>
      <c r="D623" s="470">
        <v>6407.2</v>
      </c>
      <c r="E623" s="470">
        <v>6351.33</v>
      </c>
      <c r="F623" s="471"/>
      <c r="G623" s="472">
        <v>0.0092</v>
      </c>
    </row>
    <row r="624" ht="15.75" customHeight="1">
      <c r="A624" s="403" t="s">
        <v>950</v>
      </c>
      <c r="B624" s="404">
        <v>6346.52</v>
      </c>
      <c r="C624" s="470">
        <v>6307.35</v>
      </c>
      <c r="D624" s="470">
        <v>6347.86</v>
      </c>
      <c r="E624" s="470">
        <v>6307.35</v>
      </c>
      <c r="F624" s="471"/>
      <c r="G624" s="472">
        <v>0.0062</v>
      </c>
    </row>
    <row r="625" ht="15.75" customHeight="1">
      <c r="A625" s="403" t="s">
        <v>951</v>
      </c>
      <c r="B625" s="404">
        <v>6307.35</v>
      </c>
      <c r="C625" s="470">
        <v>6273.33</v>
      </c>
      <c r="D625" s="470">
        <v>6310.23</v>
      </c>
      <c r="E625" s="470">
        <v>6273.33</v>
      </c>
      <c r="F625" s="471"/>
      <c r="G625" s="472">
        <v>0.0054</v>
      </c>
    </row>
    <row r="626" ht="15.75" customHeight="1">
      <c r="A626" s="403" t="s">
        <v>952</v>
      </c>
      <c r="B626" s="404">
        <v>6273.33</v>
      </c>
      <c r="C626" s="470">
        <v>6266.01</v>
      </c>
      <c r="D626" s="470">
        <v>6295.98</v>
      </c>
      <c r="E626" s="470">
        <v>6256.59</v>
      </c>
      <c r="F626" s="471"/>
      <c r="G626" s="472">
        <v>0.0012</v>
      </c>
    </row>
    <row r="627" ht="15.75" customHeight="1">
      <c r="A627" s="403" t="s">
        <v>953</v>
      </c>
      <c r="B627" s="404">
        <v>6266.01</v>
      </c>
      <c r="C627" s="470">
        <v>6208.39</v>
      </c>
      <c r="D627" s="470">
        <v>6275.01</v>
      </c>
      <c r="E627" s="470">
        <v>6208.39</v>
      </c>
      <c r="F627" s="471"/>
      <c r="G627" s="472">
        <v>0.0093</v>
      </c>
    </row>
    <row r="628" ht="15.75" customHeight="1">
      <c r="A628" s="403" t="s">
        <v>954</v>
      </c>
      <c r="B628" s="404">
        <v>6208.39</v>
      </c>
      <c r="C628" s="470">
        <v>6212.76</v>
      </c>
      <c r="D628" s="470">
        <v>6234.4</v>
      </c>
      <c r="E628" s="470">
        <v>6196.76</v>
      </c>
      <c r="F628" s="471"/>
      <c r="G628" s="472">
        <v>-7.0E-4</v>
      </c>
    </row>
    <row r="629" ht="15.75" customHeight="1">
      <c r="A629" s="403" t="s">
        <v>955</v>
      </c>
      <c r="B629" s="404">
        <v>6212.76</v>
      </c>
      <c r="C629" s="470">
        <v>6177.21</v>
      </c>
      <c r="D629" s="470">
        <v>6216.28</v>
      </c>
      <c r="E629" s="470">
        <v>6168.36</v>
      </c>
      <c r="F629" s="471"/>
      <c r="G629" s="472">
        <v>0.0058</v>
      </c>
    </row>
    <row r="630" ht="15.75" customHeight="1">
      <c r="A630" s="403" t="s">
        <v>956</v>
      </c>
      <c r="B630" s="404">
        <v>6177.21</v>
      </c>
      <c r="C630" s="470">
        <v>6196.57</v>
      </c>
      <c r="D630" s="470">
        <v>6235.78</v>
      </c>
      <c r="E630" s="470">
        <v>6168.47</v>
      </c>
      <c r="F630" s="471"/>
      <c r="G630" s="472">
        <v>-0.0031</v>
      </c>
    </row>
    <row r="631" ht="15.75" customHeight="1">
      <c r="A631" s="403" t="s">
        <v>957</v>
      </c>
      <c r="B631" s="404">
        <v>6196.57</v>
      </c>
      <c r="C631" s="470">
        <v>6219.94</v>
      </c>
      <c r="D631" s="470">
        <v>6239.66</v>
      </c>
      <c r="E631" s="470">
        <v>6187.72</v>
      </c>
      <c r="F631" s="471"/>
      <c r="G631" s="472">
        <v>-0.0038</v>
      </c>
    </row>
    <row r="632" ht="15.75" customHeight="1">
      <c r="A632" s="403" t="s">
        <v>958</v>
      </c>
      <c r="B632" s="404">
        <v>6219.94</v>
      </c>
      <c r="C632" s="470">
        <v>6150.48</v>
      </c>
      <c r="D632" s="470">
        <v>6226.01</v>
      </c>
      <c r="E632" s="470">
        <v>6150.48</v>
      </c>
      <c r="F632" s="471"/>
      <c r="G632" s="472">
        <v>0.0113</v>
      </c>
    </row>
    <row r="633" ht="15.75" customHeight="1">
      <c r="A633" s="403" t="s">
        <v>959</v>
      </c>
      <c r="B633" s="404">
        <v>6150.48</v>
      </c>
      <c r="C633" s="470">
        <v>6150.48</v>
      </c>
      <c r="D633" s="470">
        <v>6150.48</v>
      </c>
      <c r="E633" s="470">
        <v>6150.48</v>
      </c>
      <c r="F633" s="471"/>
      <c r="G633" s="472">
        <v>0.0</v>
      </c>
    </row>
    <row r="634" ht="15.75" customHeight="1">
      <c r="A634" s="403" t="s">
        <v>960</v>
      </c>
      <c r="B634" s="404">
        <v>6150.48</v>
      </c>
      <c r="C634" s="470">
        <v>6042.49</v>
      </c>
      <c r="D634" s="470">
        <v>6156.59</v>
      </c>
      <c r="E634" s="470">
        <v>6042.49</v>
      </c>
      <c r="F634" s="471"/>
      <c r="G634" s="472">
        <v>0.0179</v>
      </c>
    </row>
    <row r="635" ht="15.75" customHeight="1">
      <c r="A635" s="403" t="s">
        <v>961</v>
      </c>
      <c r="B635" s="404">
        <v>6042.49</v>
      </c>
      <c r="C635" s="470">
        <v>6026.64</v>
      </c>
      <c r="D635" s="470">
        <v>6068.08</v>
      </c>
      <c r="E635" s="470">
        <v>6010.87</v>
      </c>
      <c r="F635" s="471"/>
      <c r="G635" s="472">
        <v>0.0026</v>
      </c>
    </row>
    <row r="636" ht="15.75" customHeight="1">
      <c r="A636" s="403" t="s">
        <v>962</v>
      </c>
      <c r="B636" s="404">
        <v>6026.64</v>
      </c>
      <c r="C636" s="470">
        <v>5992.73</v>
      </c>
      <c r="D636" s="470">
        <v>6055.98</v>
      </c>
      <c r="E636" s="470">
        <v>5992.73</v>
      </c>
      <c r="F636" s="471"/>
      <c r="G636" s="472">
        <v>0.0057</v>
      </c>
    </row>
    <row r="637" ht="15.75" customHeight="1">
      <c r="A637" s="403" t="s">
        <v>963</v>
      </c>
      <c r="B637" s="404">
        <v>5992.73</v>
      </c>
      <c r="C637" s="470">
        <v>6092.83</v>
      </c>
      <c r="D637" s="470">
        <v>6092.83</v>
      </c>
      <c r="E637" s="470">
        <v>5982.68</v>
      </c>
      <c r="F637" s="471"/>
      <c r="G637" s="472">
        <v>-0.0164</v>
      </c>
    </row>
    <row r="638" ht="15.75" customHeight="1">
      <c r="A638" s="403" t="s">
        <v>964</v>
      </c>
      <c r="B638" s="404">
        <v>6092.83</v>
      </c>
      <c r="C638" s="470">
        <v>6035.84</v>
      </c>
      <c r="D638" s="470">
        <v>6094.8</v>
      </c>
      <c r="E638" s="470">
        <v>6000.92</v>
      </c>
      <c r="F638" s="471"/>
      <c r="G638" s="472">
        <v>0.0094</v>
      </c>
    </row>
    <row r="639" ht="15.75" customHeight="1">
      <c r="A639" s="403" t="s">
        <v>965</v>
      </c>
      <c r="B639" s="404">
        <v>6035.84</v>
      </c>
      <c r="C639" s="470">
        <v>6105.73</v>
      </c>
      <c r="D639" s="470">
        <v>6124.64</v>
      </c>
      <c r="E639" s="470">
        <v>6028.9</v>
      </c>
      <c r="F639" s="471"/>
      <c r="G639" s="472">
        <v>-0.0114</v>
      </c>
    </row>
    <row r="640" ht="15.75" customHeight="1">
      <c r="A640" s="403" t="s">
        <v>966</v>
      </c>
      <c r="B640" s="404">
        <v>6105.73</v>
      </c>
      <c r="C640" s="470">
        <v>6125.41</v>
      </c>
      <c r="D640" s="470">
        <v>6144.76</v>
      </c>
      <c r="E640" s="470">
        <v>6094.29</v>
      </c>
      <c r="F640" s="471"/>
      <c r="G640" s="472">
        <v>-0.0032</v>
      </c>
    </row>
    <row r="641" ht="15.75" customHeight="1">
      <c r="A641" s="403" t="s">
        <v>967</v>
      </c>
      <c r="B641" s="404">
        <v>6125.41</v>
      </c>
      <c r="C641" s="470">
        <v>6069.4</v>
      </c>
      <c r="D641" s="470">
        <v>6141.15</v>
      </c>
      <c r="E641" s="470">
        <v>6069.4</v>
      </c>
      <c r="F641" s="471"/>
      <c r="G641" s="472">
        <v>0.0092</v>
      </c>
    </row>
    <row r="642" ht="15.75" customHeight="1">
      <c r="A642" s="403" t="s">
        <v>968</v>
      </c>
      <c r="B642" s="404">
        <v>6069.4</v>
      </c>
      <c r="C642" s="470">
        <v>6052.75</v>
      </c>
      <c r="D642" s="470">
        <v>6071.92</v>
      </c>
      <c r="E642" s="470">
        <v>6010.45</v>
      </c>
      <c r="F642" s="471"/>
      <c r="G642" s="472">
        <v>0.0028</v>
      </c>
    </row>
    <row r="643" ht="15.75" customHeight="1">
      <c r="A643" s="403" t="s">
        <v>969</v>
      </c>
      <c r="B643" s="404">
        <v>6052.75</v>
      </c>
      <c r="C643" s="470">
        <v>6051.73</v>
      </c>
      <c r="D643" s="470">
        <v>6094.28</v>
      </c>
      <c r="E643" s="470">
        <v>6047.58</v>
      </c>
      <c r="F643" s="471"/>
      <c r="G643" s="472">
        <v>2.0E-4</v>
      </c>
    </row>
    <row r="644" ht="15.75" customHeight="1">
      <c r="A644" s="403" t="s">
        <v>970</v>
      </c>
      <c r="B644" s="404">
        <v>6051.73</v>
      </c>
      <c r="C644" s="470">
        <v>6022.31</v>
      </c>
      <c r="D644" s="470">
        <v>6071.0</v>
      </c>
      <c r="E644" s="470">
        <v>6022.31</v>
      </c>
      <c r="F644" s="471"/>
      <c r="G644" s="472">
        <v>0.0049</v>
      </c>
    </row>
    <row r="645" ht="15.75" customHeight="1">
      <c r="A645" s="403" t="s">
        <v>971</v>
      </c>
      <c r="B645" s="404">
        <v>6022.31</v>
      </c>
      <c r="C645" s="470">
        <v>6013.61</v>
      </c>
      <c r="D645" s="470">
        <v>6048.06</v>
      </c>
      <c r="E645" s="470">
        <v>6013.61</v>
      </c>
      <c r="F645" s="471"/>
      <c r="G645" s="472">
        <v>0.0014</v>
      </c>
    </row>
    <row r="646" ht="15.75" customHeight="1">
      <c r="A646" s="403" t="s">
        <v>972</v>
      </c>
      <c r="B646" s="404">
        <v>6013.61</v>
      </c>
      <c r="C646" s="470">
        <v>6036.05</v>
      </c>
      <c r="D646" s="470">
        <v>6062.24</v>
      </c>
      <c r="E646" s="470">
        <v>5985.85</v>
      </c>
      <c r="F646" s="471"/>
      <c r="G646" s="472">
        <v>-0.0037</v>
      </c>
    </row>
    <row r="647" ht="15.75" customHeight="1">
      <c r="A647" s="403" t="s">
        <v>973</v>
      </c>
      <c r="B647" s="404">
        <v>6036.05</v>
      </c>
      <c r="C647" s="470">
        <v>6066.64</v>
      </c>
      <c r="D647" s="470">
        <v>6098.51</v>
      </c>
      <c r="E647" s="470">
        <v>6026.03</v>
      </c>
      <c r="F647" s="471"/>
      <c r="G647" s="472">
        <v>-0.005</v>
      </c>
    </row>
    <row r="648" ht="15.75" customHeight="1">
      <c r="A648" s="403" t="s">
        <v>974</v>
      </c>
      <c r="B648" s="404">
        <v>6066.64</v>
      </c>
      <c r="C648" s="470">
        <v>6055.05</v>
      </c>
      <c r="D648" s="470">
        <v>6111.84</v>
      </c>
      <c r="E648" s="470">
        <v>6055.05</v>
      </c>
      <c r="F648" s="471"/>
      <c r="G648" s="472">
        <v>0.0019</v>
      </c>
    </row>
    <row r="649" ht="15.75" customHeight="1">
      <c r="A649" s="403" t="s">
        <v>975</v>
      </c>
      <c r="B649" s="404">
        <v>6055.05</v>
      </c>
      <c r="C649" s="470">
        <v>6023.15</v>
      </c>
      <c r="D649" s="470">
        <v>6094.72</v>
      </c>
      <c r="E649" s="470">
        <v>6023.15</v>
      </c>
      <c r="F649" s="471"/>
      <c r="G649" s="472">
        <v>0.0053</v>
      </c>
    </row>
    <row r="650" ht="15.75" customHeight="1">
      <c r="A650" s="403" t="s">
        <v>976</v>
      </c>
      <c r="B650" s="404">
        <v>6023.15</v>
      </c>
      <c r="C650" s="470">
        <v>5975.89</v>
      </c>
      <c r="D650" s="470">
        <v>6035.84</v>
      </c>
      <c r="E650" s="470">
        <v>5938.98</v>
      </c>
      <c r="F650" s="471"/>
      <c r="G650" s="472">
        <v>0.0079</v>
      </c>
    </row>
    <row r="651" ht="15.75" customHeight="1">
      <c r="A651" s="403" t="s">
        <v>977</v>
      </c>
      <c r="B651" s="404">
        <v>5975.89</v>
      </c>
      <c r="C651" s="470">
        <v>6038.29</v>
      </c>
      <c r="D651" s="470">
        <v>6062.55</v>
      </c>
      <c r="E651" s="470">
        <v>5954.6</v>
      </c>
      <c r="F651" s="471"/>
      <c r="G651" s="472">
        <v>-0.0103</v>
      </c>
    </row>
    <row r="652" ht="15.75" customHeight="1">
      <c r="A652" s="403" t="s">
        <v>978</v>
      </c>
      <c r="B652" s="404">
        <v>6038.29</v>
      </c>
      <c r="C652" s="470">
        <v>6053.42</v>
      </c>
      <c r="D652" s="470">
        <v>6084.32</v>
      </c>
      <c r="E652" s="470">
        <v>6030.75</v>
      </c>
      <c r="F652" s="471"/>
      <c r="G652" s="472">
        <v>-0.0025</v>
      </c>
    </row>
    <row r="653" ht="15.75" customHeight="1">
      <c r="A653" s="403" t="s">
        <v>979</v>
      </c>
      <c r="B653" s="404">
        <v>6053.42</v>
      </c>
      <c r="C653" s="470">
        <v>6019.0</v>
      </c>
      <c r="D653" s="470">
        <v>6074.58</v>
      </c>
      <c r="E653" s="470">
        <v>6019.0</v>
      </c>
      <c r="F653" s="471"/>
      <c r="G653" s="472">
        <v>0.0057</v>
      </c>
    </row>
    <row r="654" ht="15.75" customHeight="1">
      <c r="A654" s="403" t="s">
        <v>980</v>
      </c>
      <c r="B654" s="404">
        <v>6019.0</v>
      </c>
      <c r="C654" s="470">
        <v>5993.33</v>
      </c>
      <c r="D654" s="470">
        <v>6022.94</v>
      </c>
      <c r="E654" s="470">
        <v>5972.83</v>
      </c>
      <c r="F654" s="471"/>
      <c r="G654" s="472">
        <v>0.0043</v>
      </c>
    </row>
    <row r="655" ht="15.75" customHeight="1">
      <c r="A655" s="403" t="s">
        <v>981</v>
      </c>
      <c r="B655" s="404">
        <v>5993.33</v>
      </c>
      <c r="C655" s="470">
        <v>5990.98</v>
      </c>
      <c r="D655" s="470">
        <v>6040.08</v>
      </c>
      <c r="E655" s="470">
        <v>5990.19</v>
      </c>
      <c r="F655" s="471"/>
      <c r="G655" s="472">
        <v>4.0E-4</v>
      </c>
    </row>
    <row r="656" ht="15.75" customHeight="1">
      <c r="A656" s="403" t="s">
        <v>982</v>
      </c>
      <c r="B656" s="404">
        <v>5990.98</v>
      </c>
      <c r="C656" s="470">
        <v>6008.69</v>
      </c>
      <c r="D656" s="470">
        <v>6021.31</v>
      </c>
      <c r="E656" s="470">
        <v>5959.83</v>
      </c>
      <c r="F656" s="471"/>
      <c r="G656" s="472">
        <v>-0.0029</v>
      </c>
    </row>
    <row r="657" ht="15.75" customHeight="1">
      <c r="A657" s="403" t="s">
        <v>983</v>
      </c>
      <c r="B657" s="404">
        <v>6008.69</v>
      </c>
      <c r="C657" s="470">
        <v>5985.81</v>
      </c>
      <c r="D657" s="470">
        <v>6039.12</v>
      </c>
      <c r="E657" s="470">
        <v>5972.68</v>
      </c>
      <c r="F657" s="471"/>
      <c r="G657" s="472">
        <v>0.0038</v>
      </c>
    </row>
    <row r="658" ht="15.75" customHeight="1">
      <c r="A658" s="403" t="s">
        <v>984</v>
      </c>
      <c r="B658" s="404">
        <v>5985.81</v>
      </c>
      <c r="C658" s="470">
        <v>5884.78</v>
      </c>
      <c r="D658" s="470">
        <v>5988.52</v>
      </c>
      <c r="E658" s="470">
        <v>5884.78</v>
      </c>
      <c r="F658" s="471"/>
      <c r="G658" s="472">
        <v>0.0172</v>
      </c>
    </row>
    <row r="659" ht="15.75" customHeight="1">
      <c r="A659" s="403" t="s">
        <v>985</v>
      </c>
      <c r="B659" s="404">
        <v>5884.78</v>
      </c>
      <c r="C659" s="470">
        <v>5842.91</v>
      </c>
      <c r="D659" s="470">
        <v>5891.21</v>
      </c>
      <c r="E659" s="470">
        <v>5842.91</v>
      </c>
      <c r="F659" s="471"/>
      <c r="G659" s="472">
        <v>0.0072</v>
      </c>
    </row>
    <row r="660" ht="15.75" customHeight="1">
      <c r="A660" s="403" t="s">
        <v>986</v>
      </c>
      <c r="B660" s="404">
        <v>5842.91</v>
      </c>
      <c r="C660" s="470">
        <v>5787.59</v>
      </c>
      <c r="D660" s="470">
        <v>5853.67</v>
      </c>
      <c r="E660" s="470">
        <v>5787.59</v>
      </c>
      <c r="F660" s="471"/>
      <c r="G660" s="472">
        <v>0.0096</v>
      </c>
    </row>
    <row r="661" ht="15.75" customHeight="1">
      <c r="A661" s="403" t="s">
        <v>987</v>
      </c>
      <c r="B661" s="404">
        <v>5787.59</v>
      </c>
      <c r="C661" s="470">
        <v>5813.06</v>
      </c>
      <c r="D661" s="470">
        <v>5832.14</v>
      </c>
      <c r="E661" s="470">
        <v>5775.26</v>
      </c>
      <c r="F661" s="471"/>
      <c r="G661" s="472">
        <v>-0.0044</v>
      </c>
    </row>
    <row r="662" ht="15.75" customHeight="1">
      <c r="A662" s="403" t="s">
        <v>988</v>
      </c>
      <c r="B662" s="404">
        <v>5813.06</v>
      </c>
      <c r="C662" s="470">
        <v>5873.13</v>
      </c>
      <c r="D662" s="470">
        <v>5901.58</v>
      </c>
      <c r="E662" s="470">
        <v>5807.1</v>
      </c>
      <c r="F662" s="471"/>
      <c r="G662" s="472">
        <v>-0.0102</v>
      </c>
    </row>
    <row r="663" ht="15.75" customHeight="1">
      <c r="A663" s="403" t="s">
        <v>989</v>
      </c>
      <c r="B663" s="404">
        <v>5873.13</v>
      </c>
      <c r="C663" s="470">
        <v>5829.23</v>
      </c>
      <c r="D663" s="470">
        <v>5907.01</v>
      </c>
      <c r="E663" s="470">
        <v>5829.23</v>
      </c>
      <c r="F663" s="471"/>
      <c r="G663" s="472">
        <v>0.0075</v>
      </c>
    </row>
    <row r="664" ht="15.75" customHeight="1">
      <c r="A664" s="403" t="s">
        <v>990</v>
      </c>
      <c r="B664" s="404">
        <v>5829.23</v>
      </c>
      <c r="C664" s="470">
        <v>5840.08</v>
      </c>
      <c r="D664" s="470">
        <v>5862.34</v>
      </c>
      <c r="E664" s="470">
        <v>5806.83</v>
      </c>
      <c r="F664" s="471"/>
      <c r="G664" s="472">
        <v>-0.0019</v>
      </c>
    </row>
    <row r="665" ht="15.75" customHeight="1">
      <c r="A665" s="403" t="s">
        <v>991</v>
      </c>
      <c r="B665" s="404">
        <v>5840.08</v>
      </c>
      <c r="C665" s="470">
        <v>5813.16</v>
      </c>
      <c r="D665" s="470">
        <v>5861.43</v>
      </c>
      <c r="E665" s="470">
        <v>5809.14</v>
      </c>
      <c r="F665" s="471"/>
      <c r="G665" s="472">
        <v>0.0046</v>
      </c>
    </row>
    <row r="666" ht="15.75" customHeight="1">
      <c r="A666" s="403" t="s">
        <v>992</v>
      </c>
      <c r="B666" s="404">
        <v>5813.16</v>
      </c>
      <c r="C666" s="470">
        <v>5750.49</v>
      </c>
      <c r="D666" s="470">
        <v>5818.32</v>
      </c>
      <c r="E666" s="470">
        <v>5750.49</v>
      </c>
      <c r="F666" s="471"/>
      <c r="G666" s="472">
        <v>0.0109</v>
      </c>
    </row>
    <row r="667" ht="15.75" customHeight="1">
      <c r="A667" s="403" t="s">
        <v>993</v>
      </c>
      <c r="B667" s="404">
        <v>5750.49</v>
      </c>
      <c r="C667" s="470">
        <v>5724.36</v>
      </c>
      <c r="D667" s="470">
        <v>5754.16</v>
      </c>
      <c r="E667" s="470">
        <v>5706.56</v>
      </c>
      <c r="F667" s="471"/>
      <c r="G667" s="472">
        <v>0.0046</v>
      </c>
    </row>
    <row r="668" ht="15.75" customHeight="1">
      <c r="A668" s="403" t="s">
        <v>994</v>
      </c>
      <c r="B668" s="404">
        <v>5724.36</v>
      </c>
      <c r="C668" s="470">
        <v>5645.69</v>
      </c>
      <c r="D668" s="470">
        <v>5727.69</v>
      </c>
      <c r="E668" s="470">
        <v>5645.69</v>
      </c>
      <c r="F668" s="471"/>
      <c r="G668" s="472">
        <v>0.0139</v>
      </c>
    </row>
    <row r="669" ht="15.75" customHeight="1">
      <c r="A669" s="403" t="s">
        <v>995</v>
      </c>
      <c r="B669" s="404">
        <v>5645.69</v>
      </c>
      <c r="C669" s="470">
        <v>5606.01</v>
      </c>
      <c r="D669" s="470">
        <v>5649.19</v>
      </c>
      <c r="E669" s="470">
        <v>5582.42</v>
      </c>
      <c r="F669" s="471"/>
      <c r="G669" s="472">
        <v>0.0071</v>
      </c>
    </row>
    <row r="670" ht="15.75" customHeight="1">
      <c r="A670" s="403" t="s">
        <v>996</v>
      </c>
      <c r="B670" s="404">
        <v>5606.01</v>
      </c>
      <c r="C670" s="470">
        <v>5588.83</v>
      </c>
      <c r="D670" s="470">
        <v>5625.91</v>
      </c>
      <c r="E670" s="470">
        <v>5588.83</v>
      </c>
      <c r="F670" s="471"/>
      <c r="G670" s="472">
        <v>0.0031</v>
      </c>
    </row>
    <row r="671" ht="15.75" customHeight="1">
      <c r="A671" s="403" t="s">
        <v>997</v>
      </c>
      <c r="B671" s="404">
        <v>5588.83</v>
      </c>
      <c r="C671" s="470">
        <v>5556.5</v>
      </c>
      <c r="D671" s="470">
        <v>5601.93</v>
      </c>
      <c r="E671" s="470">
        <v>5556.5</v>
      </c>
      <c r="F671" s="471"/>
      <c r="G671" s="472">
        <v>0.0096</v>
      </c>
    </row>
    <row r="672" ht="15.75" customHeight="1">
      <c r="A672" s="403" t="s">
        <v>998</v>
      </c>
      <c r="B672" s="404">
        <v>5535.48</v>
      </c>
      <c r="C672" s="470">
        <v>5511.36</v>
      </c>
      <c r="D672" s="470">
        <v>5543.61</v>
      </c>
      <c r="E672" s="470">
        <v>5511.27</v>
      </c>
      <c r="F672" s="471"/>
      <c r="G672" s="472">
        <v>0.0044</v>
      </c>
    </row>
    <row r="673" ht="15.75" customHeight="1">
      <c r="A673" s="403" t="s">
        <v>999</v>
      </c>
      <c r="B673" s="404">
        <v>5511.36</v>
      </c>
      <c r="C673" s="470">
        <v>5517.01</v>
      </c>
      <c r="D673" s="470">
        <v>5546.12</v>
      </c>
      <c r="E673" s="470">
        <v>5504.86</v>
      </c>
      <c r="F673" s="471"/>
      <c r="G673" s="472">
        <v>-0.001</v>
      </c>
    </row>
    <row r="674" ht="15.75" customHeight="1">
      <c r="A674" s="403" t="s">
        <v>1000</v>
      </c>
      <c r="B674" s="404">
        <v>5517.01</v>
      </c>
      <c r="C674" s="470">
        <v>5479.61</v>
      </c>
      <c r="D674" s="470">
        <v>5524.0</v>
      </c>
      <c r="E674" s="470">
        <v>5479.61</v>
      </c>
      <c r="F674" s="471"/>
      <c r="G674" s="472">
        <v>0.0068</v>
      </c>
    </row>
    <row r="675" ht="15.75" customHeight="1">
      <c r="A675" s="403" t="s">
        <v>1001</v>
      </c>
      <c r="B675" s="404">
        <v>5479.61</v>
      </c>
      <c r="C675" s="470">
        <v>5461.34</v>
      </c>
      <c r="D675" s="470">
        <v>5498.84</v>
      </c>
      <c r="E675" s="470">
        <v>5461.34</v>
      </c>
      <c r="F675" s="471"/>
      <c r="G675" s="472">
        <v>0.0033</v>
      </c>
    </row>
    <row r="676" ht="15.75" customHeight="1">
      <c r="A676" s="403" t="s">
        <v>1002</v>
      </c>
      <c r="B676" s="404">
        <v>5461.34</v>
      </c>
      <c r="C676" s="470">
        <v>5422.38</v>
      </c>
      <c r="D676" s="470">
        <v>5465.33</v>
      </c>
      <c r="E676" s="470">
        <v>5413.12</v>
      </c>
      <c r="F676" s="471"/>
      <c r="G676" s="472">
        <v>0.0072</v>
      </c>
    </row>
    <row r="677" ht="15.75" customHeight="1">
      <c r="A677" s="403" t="s">
        <v>1003</v>
      </c>
      <c r="B677" s="404">
        <v>5422.38</v>
      </c>
      <c r="C677" s="470">
        <v>5485.86</v>
      </c>
      <c r="D677" s="470">
        <v>5485.91</v>
      </c>
      <c r="E677" s="470">
        <v>5413.01</v>
      </c>
      <c r="F677" s="471"/>
      <c r="G677" s="472">
        <v>-0.0116</v>
      </c>
    </row>
    <row r="678" ht="15.75" customHeight="1">
      <c r="A678" s="403" t="s">
        <v>1004</v>
      </c>
      <c r="B678" s="404">
        <v>5485.86</v>
      </c>
      <c r="C678" s="470">
        <v>5498.21</v>
      </c>
      <c r="D678" s="470">
        <v>5525.58</v>
      </c>
      <c r="E678" s="470">
        <v>5475.65</v>
      </c>
      <c r="F678" s="471"/>
      <c r="G678" s="472">
        <v>-0.0022</v>
      </c>
    </row>
    <row r="679" ht="15.75" customHeight="1">
      <c r="A679" s="403" t="s">
        <v>1005</v>
      </c>
      <c r="B679" s="404">
        <v>5498.21</v>
      </c>
      <c r="C679" s="470">
        <v>5435.03</v>
      </c>
      <c r="D679" s="470">
        <v>5508.83</v>
      </c>
      <c r="E679" s="470">
        <v>5435.03</v>
      </c>
      <c r="F679" s="471"/>
      <c r="G679" s="472">
        <v>0.0116</v>
      </c>
    </row>
    <row r="680" ht="15.75" customHeight="1">
      <c r="A680" s="403" t="s">
        <v>1006</v>
      </c>
      <c r="B680" s="404">
        <v>5435.03</v>
      </c>
      <c r="C680" s="470">
        <v>5423.22</v>
      </c>
      <c r="D680" s="470">
        <v>5440.96</v>
      </c>
      <c r="E680" s="470">
        <v>5414.42</v>
      </c>
      <c r="F680" s="471"/>
      <c r="G680" s="472">
        <v>0.0022</v>
      </c>
    </row>
    <row r="681" ht="15.75" customHeight="1">
      <c r="A681" s="403" t="s">
        <v>1007</v>
      </c>
      <c r="B681" s="404">
        <v>5423.22</v>
      </c>
      <c r="C681" s="470">
        <v>5421.78</v>
      </c>
      <c r="D681" s="470">
        <v>5456.64</v>
      </c>
      <c r="E681" s="470">
        <v>5417.04</v>
      </c>
      <c r="F681" s="471"/>
      <c r="G681" s="472">
        <v>3.0E-4</v>
      </c>
    </row>
    <row r="682" ht="15.75" customHeight="1">
      <c r="A682" s="403" t="s">
        <v>1008</v>
      </c>
      <c r="B682" s="404">
        <v>5421.78</v>
      </c>
      <c r="C682" s="470">
        <v>5349.91</v>
      </c>
      <c r="D682" s="470">
        <v>5431.46</v>
      </c>
      <c r="E682" s="470">
        <v>5348.72</v>
      </c>
      <c r="F682" s="471"/>
      <c r="G682" s="472">
        <v>0.0134</v>
      </c>
    </row>
    <row r="683" ht="15.75" customHeight="1">
      <c r="A683" s="403" t="s">
        <v>1009</v>
      </c>
      <c r="B683" s="404">
        <v>5349.91</v>
      </c>
      <c r="C683" s="470">
        <v>5331.42</v>
      </c>
      <c r="D683" s="470">
        <v>5354.87</v>
      </c>
      <c r="E683" s="470">
        <v>5324.52</v>
      </c>
      <c r="F683" s="471"/>
      <c r="G683" s="472">
        <v>0.0035</v>
      </c>
    </row>
    <row r="684" ht="15.75" customHeight="1">
      <c r="A684" s="403" t="s">
        <v>1010</v>
      </c>
      <c r="B684" s="404">
        <v>5331.42</v>
      </c>
      <c r="C684" s="470">
        <v>5310.18</v>
      </c>
      <c r="D684" s="470">
        <v>5337.2</v>
      </c>
      <c r="E684" s="470">
        <v>5293.23</v>
      </c>
      <c r="F684" s="471"/>
      <c r="G684" s="472">
        <v>0.004</v>
      </c>
    </row>
    <row r="685" ht="15.75" customHeight="1">
      <c r="A685" s="403" t="s">
        <v>1011</v>
      </c>
      <c r="B685" s="404">
        <v>5310.18</v>
      </c>
      <c r="C685" s="470">
        <v>5258.5</v>
      </c>
      <c r="D685" s="470">
        <v>5313.95</v>
      </c>
      <c r="E685" s="470">
        <v>5258.5</v>
      </c>
      <c r="F685" s="471"/>
      <c r="G685" s="472">
        <v>0.0098</v>
      </c>
    </row>
    <row r="686" ht="15.75" customHeight="1">
      <c r="A686" s="403" t="s">
        <v>1012</v>
      </c>
      <c r="B686" s="404">
        <v>5258.5</v>
      </c>
      <c r="C686" s="470">
        <v>5188.27</v>
      </c>
      <c r="D686" s="470">
        <v>5269.68</v>
      </c>
      <c r="E686" s="470">
        <v>5158.36</v>
      </c>
      <c r="F686" s="471"/>
      <c r="G686" s="472">
        <v>0.0135</v>
      </c>
    </row>
    <row r="687" ht="15.75" customHeight="1">
      <c r="A687" s="403" t="s">
        <v>1013</v>
      </c>
      <c r="B687" s="404">
        <v>5188.27</v>
      </c>
      <c r="C687" s="470">
        <v>5164.69</v>
      </c>
      <c r="D687" s="470">
        <v>5220.93</v>
      </c>
      <c r="E687" s="470">
        <v>5164.69</v>
      </c>
      <c r="F687" s="471"/>
      <c r="G687" s="472">
        <v>0.0046</v>
      </c>
    </row>
    <row r="688" ht="15.75" customHeight="1">
      <c r="A688" s="403" t="s">
        <v>1014</v>
      </c>
      <c r="B688" s="404">
        <v>5164.69</v>
      </c>
      <c r="C688" s="470">
        <v>5254.77</v>
      </c>
      <c r="D688" s="470">
        <v>5254.77</v>
      </c>
      <c r="E688" s="470">
        <v>5150.25</v>
      </c>
      <c r="F688" s="471"/>
      <c r="G688" s="472">
        <v>-0.0171</v>
      </c>
    </row>
    <row r="689" ht="15.75" customHeight="1">
      <c r="A689" s="403" t="s">
        <v>1015</v>
      </c>
      <c r="B689" s="404">
        <v>5254.77</v>
      </c>
      <c r="C689" s="470">
        <v>5337.33</v>
      </c>
      <c r="D689" s="470">
        <v>5337.33</v>
      </c>
      <c r="E689" s="470">
        <v>5245.93</v>
      </c>
      <c r="F689" s="471"/>
      <c r="G689" s="472">
        <v>-0.0155</v>
      </c>
    </row>
    <row r="690" ht="15.75" customHeight="1">
      <c r="A690" s="403" t="s">
        <v>1016</v>
      </c>
      <c r="B690" s="404">
        <v>5337.33</v>
      </c>
      <c r="C690" s="470">
        <v>5281.37</v>
      </c>
      <c r="D690" s="470">
        <v>5360.38</v>
      </c>
      <c r="E690" s="470">
        <v>5281.37</v>
      </c>
      <c r="F690" s="471"/>
      <c r="G690" s="472">
        <v>0.0106</v>
      </c>
    </row>
    <row r="691" ht="15.75" customHeight="1">
      <c r="A691" s="403" t="s">
        <v>1017</v>
      </c>
      <c r="B691" s="404">
        <v>5281.37</v>
      </c>
      <c r="C691" s="470">
        <v>5177.48</v>
      </c>
      <c r="D691" s="470">
        <v>5305.68</v>
      </c>
      <c r="E691" s="470">
        <v>5177.48</v>
      </c>
      <c r="F691" s="471"/>
      <c r="G691" s="472">
        <v>0.0201</v>
      </c>
    </row>
    <row r="692" ht="15.75" customHeight="1">
      <c r="A692" s="403" t="s">
        <v>1018</v>
      </c>
      <c r="B692" s="404">
        <v>5177.48</v>
      </c>
      <c r="C692" s="470">
        <v>5088.98</v>
      </c>
      <c r="D692" s="470">
        <v>5184.01</v>
      </c>
      <c r="E692" s="470">
        <v>5088.98</v>
      </c>
      <c r="F692" s="471"/>
      <c r="G692" s="472">
        <v>0.0174</v>
      </c>
    </row>
    <row r="693" ht="15.75" customHeight="1">
      <c r="A693" s="403" t="s">
        <v>1019</v>
      </c>
      <c r="B693" s="404">
        <v>5088.98</v>
      </c>
      <c r="C693" s="470">
        <v>5270.53</v>
      </c>
      <c r="D693" s="470">
        <v>5270.53</v>
      </c>
      <c r="E693" s="470">
        <v>5080.4</v>
      </c>
      <c r="F693" s="471"/>
      <c r="G693" s="472">
        <v>-0.0344</v>
      </c>
    </row>
    <row r="694" ht="15.75" customHeight="1">
      <c r="A694" s="403" t="s">
        <v>1020</v>
      </c>
      <c r="B694" s="404">
        <v>5270.53</v>
      </c>
      <c r="C694" s="470">
        <v>5278.16</v>
      </c>
      <c r="D694" s="470">
        <v>5285.99</v>
      </c>
      <c r="E694" s="470">
        <v>5208.7</v>
      </c>
      <c r="F694" s="471"/>
      <c r="G694" s="472">
        <v>-0.0014</v>
      </c>
    </row>
    <row r="695" ht="15.75" customHeight="1">
      <c r="A695" s="403" t="s">
        <v>1021</v>
      </c>
      <c r="B695" s="404">
        <v>5278.16</v>
      </c>
      <c r="C695" s="470">
        <v>5373.12</v>
      </c>
      <c r="D695" s="470">
        <v>5373.32</v>
      </c>
      <c r="E695" s="470">
        <v>5270.61</v>
      </c>
      <c r="F695" s="471"/>
      <c r="G695" s="472">
        <v>-0.0177</v>
      </c>
    </row>
    <row r="696" ht="15.75" customHeight="1">
      <c r="A696" s="403" t="s">
        <v>1022</v>
      </c>
      <c r="B696" s="404">
        <v>5373.12</v>
      </c>
      <c r="C696" s="470">
        <v>5343.94</v>
      </c>
      <c r="D696" s="470">
        <v>5399.36</v>
      </c>
      <c r="E696" s="470">
        <v>5343.94</v>
      </c>
      <c r="F696" s="471"/>
      <c r="G696" s="472">
        <v>0.0055</v>
      </c>
    </row>
    <row r="697" ht="15.75" customHeight="1">
      <c r="A697" s="403" t="s">
        <v>1023</v>
      </c>
      <c r="B697" s="404">
        <v>5343.94</v>
      </c>
      <c r="C697" s="470">
        <v>5327.21</v>
      </c>
      <c r="D697" s="470">
        <v>5353.33</v>
      </c>
      <c r="E697" s="470">
        <v>5321.99</v>
      </c>
      <c r="F697" s="471"/>
      <c r="G697" s="472">
        <v>0.0031</v>
      </c>
    </row>
    <row r="698" ht="15.75" customHeight="1">
      <c r="A698" s="403" t="s">
        <v>1024</v>
      </c>
      <c r="B698" s="404">
        <v>5327.21</v>
      </c>
      <c r="C698" s="470">
        <v>5330.12</v>
      </c>
      <c r="D698" s="470">
        <v>5355.81</v>
      </c>
      <c r="E698" s="470">
        <v>5306.78</v>
      </c>
      <c r="F698" s="471"/>
      <c r="G698" s="472">
        <v>-5.0E-4</v>
      </c>
    </row>
    <row r="699" ht="15.75" customHeight="1">
      <c r="A699" s="403" t="s">
        <v>1025</v>
      </c>
      <c r="B699" s="404">
        <v>5330.12</v>
      </c>
      <c r="C699" s="470">
        <v>5413.73</v>
      </c>
      <c r="D699" s="470">
        <v>5413.73</v>
      </c>
      <c r="E699" s="470">
        <v>5322.52</v>
      </c>
      <c r="F699" s="471"/>
      <c r="G699" s="472">
        <v>-0.0154</v>
      </c>
    </row>
    <row r="700" ht="15.75" customHeight="1">
      <c r="A700" s="403" t="s">
        <v>1026</v>
      </c>
      <c r="B700" s="404">
        <v>5413.73</v>
      </c>
      <c r="C700" s="470">
        <v>5412.19</v>
      </c>
      <c r="D700" s="470">
        <v>5451.92</v>
      </c>
      <c r="E700" s="470">
        <v>5400.68</v>
      </c>
      <c r="F700" s="471"/>
      <c r="G700" s="472">
        <v>3.0E-4</v>
      </c>
    </row>
    <row r="701" ht="15.75" customHeight="1">
      <c r="A701" s="403" t="s">
        <v>1027</v>
      </c>
      <c r="B701" s="404">
        <v>5412.19</v>
      </c>
      <c r="C701" s="470">
        <v>5349.77</v>
      </c>
      <c r="D701" s="470">
        <v>5418.69</v>
      </c>
      <c r="E701" s="470">
        <v>5289.81</v>
      </c>
      <c r="F701" s="471"/>
      <c r="G701" s="472">
        <v>0.0117</v>
      </c>
    </row>
    <row r="702" ht="15.75" customHeight="1">
      <c r="A702" s="403" t="s">
        <v>1028</v>
      </c>
      <c r="B702" s="404">
        <v>5349.77</v>
      </c>
      <c r="C702" s="470">
        <v>5434.69</v>
      </c>
      <c r="D702" s="470">
        <v>5434.69</v>
      </c>
      <c r="E702" s="470">
        <v>5337.38</v>
      </c>
      <c r="F702" s="471"/>
      <c r="G702" s="472">
        <v>-0.0156</v>
      </c>
    </row>
    <row r="703" ht="15.75" customHeight="1">
      <c r="A703" s="403" t="s">
        <v>1029</v>
      </c>
      <c r="B703" s="404">
        <v>5434.69</v>
      </c>
      <c r="C703" s="470">
        <v>5516.4</v>
      </c>
      <c r="D703" s="470">
        <v>5516.4</v>
      </c>
      <c r="E703" s="470">
        <v>5414.96</v>
      </c>
      <c r="F703" s="471"/>
      <c r="G703" s="472">
        <v>-0.0148</v>
      </c>
    </row>
    <row r="704" ht="15.75" customHeight="1">
      <c r="A704" s="403" t="s">
        <v>1030</v>
      </c>
      <c r="B704" s="404">
        <v>5516.4</v>
      </c>
      <c r="C704" s="470">
        <v>5532.97</v>
      </c>
      <c r="D704" s="470">
        <v>5572.42</v>
      </c>
      <c r="E704" s="470">
        <v>5503.38</v>
      </c>
      <c r="F704" s="471"/>
      <c r="G704" s="472">
        <v>-0.003</v>
      </c>
    </row>
    <row r="705" ht="15.75" customHeight="1">
      <c r="A705" s="403" t="s">
        <v>1031</v>
      </c>
      <c r="B705" s="404">
        <v>5532.97</v>
      </c>
      <c r="C705" s="470">
        <v>5519.15</v>
      </c>
      <c r="D705" s="470">
        <v>5542.76</v>
      </c>
      <c r="E705" s="470">
        <v>5510.16</v>
      </c>
      <c r="F705" s="471"/>
      <c r="G705" s="472">
        <v>0.0025</v>
      </c>
    </row>
    <row r="706" ht="15.75" customHeight="1">
      <c r="A706" s="403" t="s">
        <v>1032</v>
      </c>
      <c r="B706" s="404">
        <v>5519.15</v>
      </c>
      <c r="C706" s="470">
        <v>5568.85</v>
      </c>
      <c r="D706" s="470">
        <v>5591.3</v>
      </c>
      <c r="E706" s="470">
        <v>5515.73</v>
      </c>
      <c r="F706" s="471"/>
      <c r="G706" s="472">
        <v>-0.0089</v>
      </c>
    </row>
    <row r="707" ht="15.75" customHeight="1">
      <c r="A707" s="403" t="s">
        <v>1033</v>
      </c>
      <c r="B707" s="404">
        <v>5568.85</v>
      </c>
      <c r="C707" s="470">
        <v>5563.66</v>
      </c>
      <c r="D707" s="470">
        <v>5594.22</v>
      </c>
      <c r="E707" s="470">
        <v>5557.57</v>
      </c>
      <c r="F707" s="471"/>
      <c r="G707" s="472">
        <v>9.0E-4</v>
      </c>
    </row>
    <row r="708" ht="15.75" customHeight="1">
      <c r="A708" s="403" t="s">
        <v>1034</v>
      </c>
      <c r="B708" s="404">
        <v>5563.66</v>
      </c>
      <c r="C708" s="470">
        <v>5591.38</v>
      </c>
      <c r="D708" s="470">
        <v>5602.77</v>
      </c>
      <c r="E708" s="470">
        <v>5547.4</v>
      </c>
      <c r="F708" s="471"/>
      <c r="G708" s="472">
        <v>-0.005</v>
      </c>
    </row>
    <row r="709" ht="15.75" customHeight="1">
      <c r="A709" s="403" t="s">
        <v>1035</v>
      </c>
      <c r="B709" s="404">
        <v>5591.38</v>
      </c>
      <c r="C709" s="470">
        <v>5604.38</v>
      </c>
      <c r="D709" s="470">
        <v>5616.63</v>
      </c>
      <c r="E709" s="470">
        <v>5584.51</v>
      </c>
      <c r="F709" s="471"/>
      <c r="G709" s="472">
        <v>-0.0023</v>
      </c>
    </row>
    <row r="710" ht="15.75" customHeight="1">
      <c r="A710" s="403" t="s">
        <v>1036</v>
      </c>
      <c r="B710" s="404">
        <v>5604.38</v>
      </c>
      <c r="C710" s="470">
        <v>5584.29</v>
      </c>
      <c r="D710" s="470">
        <v>5614.91</v>
      </c>
      <c r="E710" s="470">
        <v>5583.91</v>
      </c>
      <c r="F710" s="471"/>
      <c r="G710" s="472">
        <v>0.0036</v>
      </c>
    </row>
    <row r="711" ht="15.75" customHeight="1">
      <c r="A711" s="403" t="s">
        <v>1037</v>
      </c>
      <c r="B711" s="404">
        <v>5584.29</v>
      </c>
      <c r="C711" s="470">
        <v>5515.78</v>
      </c>
      <c r="D711" s="470">
        <v>5589.78</v>
      </c>
      <c r="E711" s="470">
        <v>5515.78</v>
      </c>
      <c r="F711" s="471"/>
      <c r="G711" s="472">
        <v>0.0124</v>
      </c>
    </row>
    <row r="712" ht="15.75" customHeight="1">
      <c r="A712" s="403" t="s">
        <v>1038</v>
      </c>
      <c r="B712" s="404">
        <v>5515.78</v>
      </c>
      <c r="C712" s="470">
        <v>5488.07</v>
      </c>
      <c r="D712" s="470">
        <v>5523.41</v>
      </c>
      <c r="E712" s="470">
        <v>5488.07</v>
      </c>
      <c r="F712" s="471"/>
      <c r="G712" s="472">
        <v>0.005</v>
      </c>
    </row>
    <row r="713" ht="15.75" customHeight="1">
      <c r="A713" s="403" t="s">
        <v>1039</v>
      </c>
      <c r="B713" s="404">
        <v>5488.07</v>
      </c>
      <c r="C713" s="470">
        <v>5508.26</v>
      </c>
      <c r="D713" s="470">
        <v>5537.7</v>
      </c>
      <c r="E713" s="470">
        <v>5479.38</v>
      </c>
      <c r="F713" s="471"/>
      <c r="G713" s="472">
        <v>-0.0037</v>
      </c>
    </row>
    <row r="714" ht="15.75" customHeight="1">
      <c r="A714" s="403" t="s">
        <v>1040</v>
      </c>
      <c r="B714" s="404">
        <v>5508.26</v>
      </c>
      <c r="C714" s="470">
        <v>5426.82</v>
      </c>
      <c r="D714" s="470">
        <v>5515.43</v>
      </c>
      <c r="E714" s="470">
        <v>5426.82</v>
      </c>
      <c r="F714" s="471"/>
      <c r="G714" s="472">
        <v>0.015</v>
      </c>
    </row>
    <row r="715" ht="15.75" customHeight="1">
      <c r="A715" s="403" t="s">
        <v>1041</v>
      </c>
      <c r="B715" s="404">
        <v>5426.82</v>
      </c>
      <c r="C715" s="470">
        <v>5404.79</v>
      </c>
      <c r="D715" s="470">
        <v>5433.79</v>
      </c>
      <c r="E715" s="470">
        <v>5384.22</v>
      </c>
      <c r="F715" s="471"/>
      <c r="G715" s="472">
        <v>0.0041</v>
      </c>
    </row>
    <row r="716" ht="15.75" customHeight="1">
      <c r="A716" s="403" t="s">
        <v>4923</v>
      </c>
      <c r="B716" s="404">
        <v>5404.79</v>
      </c>
      <c r="C716" s="470">
        <v>5416.39</v>
      </c>
      <c r="D716" s="470">
        <v>5452.7</v>
      </c>
      <c r="E716" s="470">
        <v>5399.32</v>
      </c>
      <c r="F716" s="471"/>
      <c r="G716" s="472">
        <v>-0.0021</v>
      </c>
    </row>
    <row r="717" ht="15.75" customHeight="1">
      <c r="A717" s="403" t="s">
        <v>1042</v>
      </c>
      <c r="B717" s="404">
        <v>5416.39</v>
      </c>
      <c r="C717" s="470">
        <v>5385.64</v>
      </c>
      <c r="D717" s="470">
        <v>5437.5</v>
      </c>
      <c r="E717" s="470">
        <v>5372.74</v>
      </c>
      <c r="F717" s="471"/>
      <c r="G717" s="472">
        <v>0.0057</v>
      </c>
    </row>
    <row r="718" ht="15.75" customHeight="1">
      <c r="A718" s="403" t="s">
        <v>1043</v>
      </c>
      <c r="B718" s="404">
        <v>5385.64</v>
      </c>
      <c r="C718" s="470">
        <v>5317.71</v>
      </c>
      <c r="D718" s="470">
        <v>5398.03</v>
      </c>
      <c r="E718" s="470">
        <v>5317.71</v>
      </c>
      <c r="F718" s="471"/>
      <c r="G718" s="472">
        <v>0.0128</v>
      </c>
    </row>
    <row r="719" ht="15.75" customHeight="1">
      <c r="A719" s="403" t="s">
        <v>1044</v>
      </c>
      <c r="B719" s="404">
        <v>5317.71</v>
      </c>
      <c r="C719" s="470">
        <v>5385.21</v>
      </c>
      <c r="D719" s="470">
        <v>5406.26</v>
      </c>
      <c r="E719" s="470">
        <v>5313.22</v>
      </c>
      <c r="F719" s="471"/>
      <c r="G719" s="472">
        <v>-0.0125</v>
      </c>
    </row>
    <row r="720" ht="15.75" customHeight="1">
      <c r="A720" s="403" t="s">
        <v>1045</v>
      </c>
      <c r="B720" s="404">
        <v>5385.21</v>
      </c>
      <c r="C720" s="470">
        <v>5475.98</v>
      </c>
      <c r="D720" s="470">
        <v>5482.56</v>
      </c>
      <c r="E720" s="470">
        <v>5376.64</v>
      </c>
      <c r="F720" s="471"/>
      <c r="G720" s="472">
        <v>-0.0166</v>
      </c>
    </row>
    <row r="721" ht="15.75" customHeight="1">
      <c r="A721" s="403" t="s">
        <v>1046</v>
      </c>
      <c r="B721" s="404">
        <v>5475.98</v>
      </c>
      <c r="C721" s="470">
        <v>5503.67</v>
      </c>
      <c r="D721" s="470">
        <v>5518.21</v>
      </c>
      <c r="E721" s="470">
        <v>5475.62</v>
      </c>
      <c r="F721" s="471"/>
      <c r="G721" s="472">
        <v>-0.005</v>
      </c>
    </row>
    <row r="722" ht="15.75" customHeight="1">
      <c r="A722" s="403" t="s">
        <v>1047</v>
      </c>
      <c r="B722" s="404">
        <v>5503.67</v>
      </c>
      <c r="C722" s="470">
        <v>5527.39</v>
      </c>
      <c r="D722" s="470">
        <v>5548.58</v>
      </c>
      <c r="E722" s="470">
        <v>5493.67</v>
      </c>
      <c r="F722" s="471"/>
      <c r="G722" s="472">
        <v>-0.0043</v>
      </c>
    </row>
    <row r="723" ht="15.75" customHeight="1">
      <c r="A723" s="403" t="s">
        <v>1048</v>
      </c>
      <c r="B723" s="404">
        <v>5527.39</v>
      </c>
      <c r="C723" s="470">
        <v>5545.09</v>
      </c>
      <c r="D723" s="470">
        <v>5597.79</v>
      </c>
      <c r="E723" s="470">
        <v>5521.32</v>
      </c>
      <c r="F723" s="471"/>
      <c r="G723" s="472">
        <v>-0.0032</v>
      </c>
    </row>
    <row r="724" ht="15.75" customHeight="1">
      <c r="A724" s="403" t="s">
        <v>1049</v>
      </c>
      <c r="B724" s="404">
        <v>5545.09</v>
      </c>
      <c r="C724" s="470">
        <v>5447.64</v>
      </c>
      <c r="D724" s="470">
        <v>5553.28</v>
      </c>
      <c r="E724" s="470">
        <v>5447.64</v>
      </c>
      <c r="F724" s="471"/>
      <c r="G724" s="472">
        <v>0.0179</v>
      </c>
    </row>
    <row r="725" ht="15.75" customHeight="1">
      <c r="A725" s="403" t="s">
        <v>1050</v>
      </c>
      <c r="B725" s="404">
        <v>5447.64</v>
      </c>
      <c r="C725" s="470">
        <v>5485.01</v>
      </c>
      <c r="D725" s="470">
        <v>5511.04</v>
      </c>
      <c r="E725" s="470">
        <v>5419.46</v>
      </c>
      <c r="F725" s="471"/>
      <c r="G725" s="472">
        <v>-0.0068</v>
      </c>
    </row>
    <row r="726" ht="15.75" customHeight="1">
      <c r="A726" s="403" t="s">
        <v>1051</v>
      </c>
      <c r="B726" s="404">
        <v>5485.01</v>
      </c>
      <c r="C726" s="470">
        <v>5509.4</v>
      </c>
      <c r="D726" s="470">
        <v>5542.69</v>
      </c>
      <c r="E726" s="470">
        <v>5458.17</v>
      </c>
      <c r="F726" s="471"/>
      <c r="G726" s="472">
        <v>-0.0044</v>
      </c>
    </row>
    <row r="727" ht="15.75" customHeight="1">
      <c r="A727" s="403" t="s">
        <v>1052</v>
      </c>
      <c r="B727" s="404">
        <v>5509.4</v>
      </c>
      <c r="C727" s="470">
        <v>5498.54</v>
      </c>
      <c r="D727" s="470">
        <v>5565.81</v>
      </c>
      <c r="E727" s="470">
        <v>5498.54</v>
      </c>
      <c r="F727" s="471"/>
      <c r="G727" s="472">
        <v>0.002</v>
      </c>
    </row>
    <row r="728" ht="15.75" customHeight="1">
      <c r="A728" s="403" t="s">
        <v>1053</v>
      </c>
      <c r="B728" s="404">
        <v>5498.54</v>
      </c>
      <c r="C728" s="470">
        <v>5376.45</v>
      </c>
      <c r="D728" s="470">
        <v>5504.84</v>
      </c>
      <c r="E728" s="470">
        <v>5375.65</v>
      </c>
      <c r="F728" s="471"/>
      <c r="G728" s="472">
        <v>0.0227</v>
      </c>
    </row>
    <row r="729" ht="15.75" customHeight="1">
      <c r="A729" s="403" t="s">
        <v>1054</v>
      </c>
      <c r="B729" s="404">
        <v>5376.45</v>
      </c>
      <c r="C729" s="470">
        <v>5504.78</v>
      </c>
      <c r="D729" s="470">
        <v>5522.38</v>
      </c>
      <c r="E729" s="470">
        <v>5353.35</v>
      </c>
      <c r="F729" s="471"/>
      <c r="G729" s="472">
        <v>-0.0233</v>
      </c>
    </row>
    <row r="730" ht="15.75" customHeight="1">
      <c r="A730" s="403" t="s">
        <v>1055</v>
      </c>
      <c r="B730" s="404">
        <v>5504.78</v>
      </c>
      <c r="C730" s="470">
        <v>5647.67</v>
      </c>
      <c r="D730" s="470">
        <v>5666.62</v>
      </c>
      <c r="E730" s="470">
        <v>5497.65</v>
      </c>
      <c r="F730" s="471"/>
      <c r="G730" s="472">
        <v>-0.0253</v>
      </c>
    </row>
    <row r="731" ht="15.75" customHeight="1">
      <c r="A731" s="403" t="s">
        <v>1056</v>
      </c>
      <c r="B731" s="404">
        <v>5647.67</v>
      </c>
      <c r="C731" s="470">
        <v>5581.86</v>
      </c>
      <c r="D731" s="470">
        <v>5655.82</v>
      </c>
      <c r="E731" s="470">
        <v>5581.86</v>
      </c>
      <c r="F731" s="471"/>
      <c r="G731" s="472">
        <v>0.0118</v>
      </c>
    </row>
    <row r="732" ht="15.75" customHeight="1">
      <c r="A732" s="403" t="s">
        <v>1057</v>
      </c>
      <c r="B732" s="404">
        <v>5581.86</v>
      </c>
      <c r="C732" s="470">
        <v>5564.69</v>
      </c>
      <c r="D732" s="470">
        <v>5605.9</v>
      </c>
      <c r="E732" s="470">
        <v>5547.14</v>
      </c>
      <c r="F732" s="471"/>
      <c r="G732" s="472">
        <v>0.0031</v>
      </c>
    </row>
    <row r="733" ht="15.75" customHeight="1">
      <c r="A733" s="403" t="s">
        <v>1058</v>
      </c>
      <c r="B733" s="404">
        <v>5564.69</v>
      </c>
      <c r="C733" s="470">
        <v>5599.8</v>
      </c>
      <c r="D733" s="470">
        <v>5619.91</v>
      </c>
      <c r="E733" s="470">
        <v>5555.9</v>
      </c>
      <c r="F733" s="471"/>
      <c r="G733" s="472">
        <v>-0.0063</v>
      </c>
    </row>
    <row r="734" ht="15.75" customHeight="1">
      <c r="A734" s="403" t="s">
        <v>1059</v>
      </c>
      <c r="B734" s="404">
        <v>5599.8</v>
      </c>
      <c r="C734" s="470">
        <v>5649.86</v>
      </c>
      <c r="D734" s="470">
        <v>5684.58</v>
      </c>
      <c r="E734" s="470">
        <v>5599.02</v>
      </c>
      <c r="F734" s="471"/>
      <c r="G734" s="472">
        <v>-0.0089</v>
      </c>
    </row>
    <row r="735" ht="15.75" customHeight="1">
      <c r="A735" s="403" t="s">
        <v>1060</v>
      </c>
      <c r="B735" s="404">
        <v>5649.86</v>
      </c>
      <c r="C735" s="470">
        <v>5724.35</v>
      </c>
      <c r="D735" s="470">
        <v>5756.99</v>
      </c>
      <c r="E735" s="470">
        <v>5648.14</v>
      </c>
      <c r="F735" s="471"/>
      <c r="G735" s="472">
        <v>-0.013</v>
      </c>
    </row>
    <row r="736" ht="15.75" customHeight="1">
      <c r="A736" s="403" t="s">
        <v>1061</v>
      </c>
      <c r="B736" s="404">
        <v>5724.35</v>
      </c>
      <c r="C736" s="470">
        <v>5714.74</v>
      </c>
      <c r="D736" s="470">
        <v>5786.3</v>
      </c>
      <c r="E736" s="470">
        <v>5713.89</v>
      </c>
      <c r="F736" s="471"/>
      <c r="G736" s="472">
        <v>0.0017</v>
      </c>
    </row>
    <row r="737" ht="15.75" customHeight="1">
      <c r="A737" s="403" t="s">
        <v>1062</v>
      </c>
      <c r="B737" s="404">
        <v>5714.74</v>
      </c>
      <c r="C737" s="470">
        <v>5695.37</v>
      </c>
      <c r="D737" s="470">
        <v>5748.87</v>
      </c>
      <c r="E737" s="470">
        <v>5688.88</v>
      </c>
      <c r="F737" s="471"/>
      <c r="G737" s="472">
        <v>0.0034</v>
      </c>
    </row>
    <row r="738" ht="15.75" customHeight="1">
      <c r="A738" s="403" t="s">
        <v>1063</v>
      </c>
      <c r="B738" s="404">
        <v>5695.37</v>
      </c>
      <c r="C738" s="470">
        <v>5789.92</v>
      </c>
      <c r="D738" s="470">
        <v>5789.92</v>
      </c>
      <c r="E738" s="470">
        <v>5685.7</v>
      </c>
      <c r="F738" s="471"/>
      <c r="G738" s="472">
        <v>-0.0163</v>
      </c>
    </row>
    <row r="739" ht="15.75" customHeight="1">
      <c r="A739" s="403" t="s">
        <v>1064</v>
      </c>
      <c r="B739" s="404">
        <v>5789.92</v>
      </c>
      <c r="C739" s="470">
        <v>5815.54</v>
      </c>
      <c r="D739" s="470">
        <v>5844.37</v>
      </c>
      <c r="E739" s="470">
        <v>5762.93</v>
      </c>
      <c r="F739" s="471"/>
      <c r="G739" s="472">
        <v>-0.0044</v>
      </c>
    </row>
    <row r="740" ht="15.75" customHeight="1">
      <c r="A740" s="403" t="s">
        <v>1065</v>
      </c>
      <c r="B740" s="404">
        <v>5815.54</v>
      </c>
      <c r="C740" s="470">
        <v>5836.18</v>
      </c>
      <c r="D740" s="470">
        <v>5853.46</v>
      </c>
      <c r="E740" s="470">
        <v>5809.38</v>
      </c>
      <c r="F740" s="471"/>
      <c r="G740" s="472">
        <v>-0.0035</v>
      </c>
    </row>
    <row r="741" ht="15.75" customHeight="1">
      <c r="A741" s="403" t="s">
        <v>1066</v>
      </c>
      <c r="B741" s="404">
        <v>5836.18</v>
      </c>
      <c r="C741" s="470">
        <v>5827.56</v>
      </c>
      <c r="D741" s="470">
        <v>5861.49</v>
      </c>
      <c r="E741" s="470">
        <v>5825.2</v>
      </c>
      <c r="F741" s="471"/>
      <c r="G741" s="472">
        <v>0.0015</v>
      </c>
    </row>
    <row r="742" ht="15.75" customHeight="1">
      <c r="A742" s="403" t="s">
        <v>1067</v>
      </c>
      <c r="B742" s="404">
        <v>5827.56</v>
      </c>
      <c r="C742" s="470">
        <v>5820.8</v>
      </c>
      <c r="D742" s="470">
        <v>5861.88</v>
      </c>
      <c r="E742" s="470">
        <v>5806.73</v>
      </c>
      <c r="F742" s="471"/>
      <c r="G742" s="472">
        <v>0.0012</v>
      </c>
    </row>
    <row r="743" ht="15.75" customHeight="1">
      <c r="A743" s="403" t="s">
        <v>1068</v>
      </c>
      <c r="B743" s="404">
        <v>5820.8</v>
      </c>
      <c r="C743" s="470">
        <v>5801.72</v>
      </c>
      <c r="D743" s="470">
        <v>5863.3</v>
      </c>
      <c r="E743" s="470">
        <v>5789.5</v>
      </c>
      <c r="F743" s="471"/>
      <c r="G743" s="472">
        <v>0.0033</v>
      </c>
    </row>
    <row r="744" ht="15.75" customHeight="1">
      <c r="A744" s="403" t="s">
        <v>1069</v>
      </c>
      <c r="B744" s="404">
        <v>5801.72</v>
      </c>
      <c r="C744" s="470">
        <v>5850.43</v>
      </c>
      <c r="D744" s="470">
        <v>5874.47</v>
      </c>
      <c r="E744" s="470">
        <v>5725.67</v>
      </c>
      <c r="F744" s="471"/>
      <c r="G744" s="472">
        <v>-0.0083</v>
      </c>
    </row>
    <row r="745" ht="15.75" customHeight="1">
      <c r="A745" s="403" t="s">
        <v>1070</v>
      </c>
      <c r="B745" s="404">
        <v>5850.43</v>
      </c>
      <c r="C745" s="470">
        <v>5909.3</v>
      </c>
      <c r="D745" s="470">
        <v>5971.79</v>
      </c>
      <c r="E745" s="470">
        <v>5836.21</v>
      </c>
      <c r="F745" s="471"/>
      <c r="G745" s="472">
        <v>-0.01</v>
      </c>
    </row>
    <row r="746" ht="15.75" customHeight="1">
      <c r="A746" s="403" t="s">
        <v>1071</v>
      </c>
      <c r="B746" s="404">
        <v>5909.3</v>
      </c>
      <c r="C746" s="470">
        <v>5770.0</v>
      </c>
      <c r="D746" s="470">
        <v>5939.59</v>
      </c>
      <c r="E746" s="470">
        <v>5770.0</v>
      </c>
      <c r="F746" s="471"/>
      <c r="G746" s="472">
        <v>0.0241</v>
      </c>
    </row>
    <row r="747" ht="15.75" customHeight="1">
      <c r="A747" s="403" t="s">
        <v>1072</v>
      </c>
      <c r="B747" s="404">
        <v>5770.0</v>
      </c>
      <c r="C747" s="470">
        <v>5861.02</v>
      </c>
      <c r="D747" s="470">
        <v>5861.02</v>
      </c>
      <c r="E747" s="470">
        <v>5758.88</v>
      </c>
      <c r="F747" s="471"/>
      <c r="G747" s="472">
        <v>-0.0155</v>
      </c>
    </row>
    <row r="748" ht="15.75" customHeight="1">
      <c r="A748" s="403" t="s">
        <v>1073</v>
      </c>
      <c r="B748" s="404">
        <v>5861.02</v>
      </c>
      <c r="C748" s="470">
        <v>5718.75</v>
      </c>
      <c r="D748" s="470">
        <v>5863.5</v>
      </c>
      <c r="E748" s="470">
        <v>5718.75</v>
      </c>
      <c r="F748" s="471"/>
      <c r="G748" s="472">
        <v>0.0249</v>
      </c>
    </row>
    <row r="749" ht="15.75" customHeight="1">
      <c r="A749" s="403" t="s">
        <v>1074</v>
      </c>
      <c r="B749" s="404">
        <v>5718.75</v>
      </c>
      <c r="C749" s="470">
        <v>5634.04</v>
      </c>
      <c r="D749" s="470">
        <v>5729.7</v>
      </c>
      <c r="E749" s="470">
        <v>5634.04</v>
      </c>
      <c r="F749" s="471"/>
      <c r="G749" s="472">
        <v>0.015</v>
      </c>
    </row>
    <row r="750" ht="15.75" customHeight="1">
      <c r="A750" s="403" t="s">
        <v>1075</v>
      </c>
      <c r="B750" s="404">
        <v>5634.04</v>
      </c>
      <c r="C750" s="470">
        <v>5621.76</v>
      </c>
      <c r="D750" s="470">
        <v>5678.65</v>
      </c>
      <c r="E750" s="470">
        <v>5616.35</v>
      </c>
      <c r="F750" s="471"/>
      <c r="G750" s="472">
        <v>0.0022</v>
      </c>
    </row>
    <row r="751" ht="15.75" customHeight="1">
      <c r="A751" s="403" t="s">
        <v>1076</v>
      </c>
      <c r="B751" s="404">
        <v>5621.76</v>
      </c>
      <c r="C751" s="470">
        <v>5640.19</v>
      </c>
      <c r="D751" s="470">
        <v>5716.37</v>
      </c>
      <c r="E751" s="470">
        <v>5608.46</v>
      </c>
      <c r="F751" s="471"/>
      <c r="G751" s="472">
        <v>-0.0033</v>
      </c>
    </row>
    <row r="752" ht="15.75" customHeight="1">
      <c r="A752" s="403" t="s">
        <v>1077</v>
      </c>
      <c r="B752" s="404">
        <v>5640.19</v>
      </c>
      <c r="C752" s="470">
        <v>5609.7</v>
      </c>
      <c r="D752" s="470">
        <v>5654.23</v>
      </c>
      <c r="E752" s="470">
        <v>5558.08</v>
      </c>
      <c r="F752" s="471"/>
      <c r="G752" s="472">
        <v>0.0054</v>
      </c>
    </row>
    <row r="753" ht="15.75" customHeight="1">
      <c r="A753" s="403" t="s">
        <v>1078</v>
      </c>
      <c r="B753" s="404">
        <v>5609.7</v>
      </c>
      <c r="C753" s="470">
        <v>5652.32</v>
      </c>
      <c r="D753" s="470">
        <v>5831.83</v>
      </c>
      <c r="E753" s="470">
        <v>5596.24</v>
      </c>
      <c r="F753" s="471"/>
      <c r="G753" s="472">
        <v>-0.0075</v>
      </c>
    </row>
    <row r="754" ht="15.75" customHeight="1">
      <c r="A754" s="403" t="s">
        <v>1079</v>
      </c>
      <c r="B754" s="404">
        <v>5652.32</v>
      </c>
      <c r="C754" s="470">
        <v>5618.95</v>
      </c>
      <c r="D754" s="470">
        <v>5680.62</v>
      </c>
      <c r="E754" s="470">
        <v>5574.2</v>
      </c>
      <c r="F754" s="471"/>
      <c r="G754" s="472">
        <v>0.0059</v>
      </c>
    </row>
    <row r="755" ht="15.75" customHeight="1">
      <c r="A755" s="403" t="s">
        <v>1080</v>
      </c>
      <c r="B755" s="404">
        <v>5618.95</v>
      </c>
      <c r="C755" s="470">
        <v>5402.06</v>
      </c>
      <c r="D755" s="470">
        <v>5622.22</v>
      </c>
      <c r="E755" s="470">
        <v>5402.06</v>
      </c>
      <c r="F755" s="471"/>
      <c r="G755" s="472">
        <v>0.0401</v>
      </c>
    </row>
    <row r="756" ht="15.75" customHeight="1">
      <c r="A756" s="403" t="s">
        <v>1081</v>
      </c>
      <c r="B756" s="404">
        <v>5402.06</v>
      </c>
      <c r="C756" s="470">
        <v>5358.25</v>
      </c>
      <c r="D756" s="470">
        <v>5407.1</v>
      </c>
      <c r="E756" s="470">
        <v>5358.25</v>
      </c>
      <c r="F756" s="471"/>
      <c r="G756" s="472">
        <v>0.0082</v>
      </c>
    </row>
    <row r="757" ht="15.75" customHeight="1">
      <c r="A757" s="403" t="s">
        <v>1082</v>
      </c>
      <c r="B757" s="404">
        <v>5358.25</v>
      </c>
      <c r="C757" s="470">
        <v>5344.01</v>
      </c>
      <c r="D757" s="470">
        <v>5379.75</v>
      </c>
      <c r="E757" s="470">
        <v>5334.93</v>
      </c>
      <c r="F757" s="471"/>
      <c r="G757" s="472">
        <v>0.0027</v>
      </c>
    </row>
    <row r="758" ht="15.75" customHeight="1">
      <c r="A758" s="403" t="s">
        <v>1083</v>
      </c>
      <c r="B758" s="404">
        <v>5344.01</v>
      </c>
      <c r="C758" s="470">
        <v>5328.27</v>
      </c>
      <c r="D758" s="470">
        <v>5352.45</v>
      </c>
      <c r="E758" s="470">
        <v>5297.59</v>
      </c>
      <c r="F758" s="471"/>
      <c r="G758" s="472">
        <v>0.003</v>
      </c>
    </row>
    <row r="759" ht="15.75" customHeight="1">
      <c r="A759" s="403" t="s">
        <v>1084</v>
      </c>
      <c r="B759" s="404">
        <v>5328.27</v>
      </c>
      <c r="C759" s="470">
        <v>5326.64</v>
      </c>
      <c r="D759" s="470">
        <v>5332.96</v>
      </c>
      <c r="E759" s="470">
        <v>5326.52</v>
      </c>
      <c r="F759" s="471"/>
      <c r="G759" s="472">
        <v>0.0211</v>
      </c>
    </row>
    <row r="760" ht="15.75" customHeight="1">
      <c r="A760" s="403" t="s">
        <v>1085</v>
      </c>
      <c r="B760" s="404">
        <v>5218.36</v>
      </c>
      <c r="C760" s="470">
        <v>5133.29</v>
      </c>
      <c r="D760" s="470">
        <v>5223.51</v>
      </c>
      <c r="E760" s="470">
        <v>5133.1</v>
      </c>
      <c r="F760" s="471"/>
      <c r="G760" s="472">
        <v>0.0166</v>
      </c>
    </row>
    <row r="761" ht="15.75" customHeight="1">
      <c r="A761" s="403" t="s">
        <v>1086</v>
      </c>
      <c r="B761" s="404">
        <v>5133.29</v>
      </c>
      <c r="C761" s="470">
        <v>5098.48</v>
      </c>
      <c r="D761" s="470">
        <v>5133.8</v>
      </c>
      <c r="E761" s="470">
        <v>5088.26</v>
      </c>
      <c r="F761" s="471"/>
      <c r="G761" s="472">
        <v>0.0068</v>
      </c>
    </row>
    <row r="762" ht="15.75" customHeight="1">
      <c r="A762" s="403" t="s">
        <v>1087</v>
      </c>
      <c r="B762" s="404">
        <v>5098.48</v>
      </c>
      <c r="C762" s="470">
        <v>5115.19</v>
      </c>
      <c r="D762" s="470">
        <v>5125.47</v>
      </c>
      <c r="E762" s="470">
        <v>5098.48</v>
      </c>
      <c r="F762" s="471"/>
      <c r="G762" s="472">
        <v>-0.0033</v>
      </c>
    </row>
    <row r="763" ht="15.75" customHeight="1">
      <c r="A763" s="403" t="s">
        <v>1088</v>
      </c>
      <c r="B763" s="404">
        <v>5115.19</v>
      </c>
      <c r="C763" s="470">
        <v>5074.58</v>
      </c>
      <c r="D763" s="470">
        <v>5119.94</v>
      </c>
      <c r="E763" s="470">
        <v>5074.58</v>
      </c>
      <c r="F763" s="471"/>
      <c r="G763" s="472">
        <v>0.008</v>
      </c>
    </row>
    <row r="764" ht="15.75" customHeight="1">
      <c r="A764" s="403" t="s">
        <v>1089</v>
      </c>
      <c r="B764" s="404">
        <v>5074.58</v>
      </c>
      <c r="C764" s="470">
        <v>5108.03</v>
      </c>
      <c r="D764" s="470">
        <v>5115.15</v>
      </c>
      <c r="E764" s="470">
        <v>5062.7</v>
      </c>
      <c r="F764" s="471"/>
      <c r="G764" s="472">
        <v>-0.0065</v>
      </c>
    </row>
    <row r="765" ht="15.75" customHeight="1">
      <c r="A765" s="403" t="s">
        <v>1090</v>
      </c>
      <c r="B765" s="404">
        <v>5108.03</v>
      </c>
      <c r="C765" s="470">
        <v>5123.06</v>
      </c>
      <c r="D765" s="470">
        <v>5135.38</v>
      </c>
      <c r="E765" s="470">
        <v>5099.36</v>
      </c>
      <c r="F765" s="471"/>
      <c r="G765" s="472">
        <v>-0.0029</v>
      </c>
    </row>
    <row r="766" ht="15.75" customHeight="1">
      <c r="A766" s="403" t="s">
        <v>1091</v>
      </c>
      <c r="B766" s="404">
        <v>5123.06</v>
      </c>
      <c r="C766" s="470">
        <v>5147.02</v>
      </c>
      <c r="D766" s="470">
        <v>5182.64</v>
      </c>
      <c r="E766" s="470">
        <v>5120.58</v>
      </c>
      <c r="F766" s="471"/>
      <c r="G766" s="472">
        <v>-0.0047</v>
      </c>
    </row>
    <row r="767" ht="15.75" customHeight="1">
      <c r="A767" s="403" t="s">
        <v>1092</v>
      </c>
      <c r="B767" s="404">
        <v>5147.02</v>
      </c>
      <c r="C767" s="470">
        <v>5126.43</v>
      </c>
      <c r="D767" s="470">
        <v>5161.02</v>
      </c>
      <c r="E767" s="470">
        <v>5122.17</v>
      </c>
      <c r="F767" s="471"/>
      <c r="G767" s="472">
        <v>0.004</v>
      </c>
    </row>
    <row r="768" ht="15.75" customHeight="1">
      <c r="A768" s="403" t="s">
        <v>1093</v>
      </c>
      <c r="B768" s="404">
        <v>5126.43</v>
      </c>
      <c r="C768" s="470">
        <v>5094.66</v>
      </c>
      <c r="D768" s="470">
        <v>5129.66</v>
      </c>
      <c r="E768" s="470">
        <v>5086.56</v>
      </c>
      <c r="F768" s="471"/>
      <c r="G768" s="472">
        <v>0.0062</v>
      </c>
    </row>
    <row r="769" ht="15.75" customHeight="1">
      <c r="A769" s="403" t="s">
        <v>1094</v>
      </c>
      <c r="B769" s="404">
        <v>5094.66</v>
      </c>
      <c r="C769" s="470">
        <v>5069.88</v>
      </c>
      <c r="D769" s="470">
        <v>5101.73</v>
      </c>
      <c r="E769" s="470">
        <v>5069.88</v>
      </c>
      <c r="F769" s="471"/>
      <c r="G769" s="472">
        <v>0.0049</v>
      </c>
    </row>
    <row r="770" ht="15.75" customHeight="1">
      <c r="A770" s="403" t="s">
        <v>1095</v>
      </c>
      <c r="B770" s="404">
        <v>5069.88</v>
      </c>
      <c r="C770" s="470">
        <v>5049.8</v>
      </c>
      <c r="D770" s="470">
        <v>5074.38</v>
      </c>
      <c r="E770" s="470">
        <v>5041.98</v>
      </c>
      <c r="F770" s="471"/>
      <c r="G770" s="472">
        <v>0.004</v>
      </c>
    </row>
    <row r="771" ht="15.75" customHeight="1">
      <c r="A771" s="403" t="s">
        <v>1096</v>
      </c>
      <c r="B771" s="404">
        <v>5049.8</v>
      </c>
      <c r="C771" s="470">
        <v>5053.49</v>
      </c>
      <c r="D771" s="470">
        <v>5066.42</v>
      </c>
      <c r="E771" s="470">
        <v>5036.28</v>
      </c>
      <c r="F771" s="471"/>
      <c r="G771" s="472">
        <v>-7.0E-4</v>
      </c>
    </row>
    <row r="772" ht="15.75" customHeight="1">
      <c r="A772" s="403" t="s">
        <v>1097</v>
      </c>
      <c r="B772" s="404">
        <v>5053.49</v>
      </c>
      <c r="C772" s="470">
        <v>5024.38</v>
      </c>
      <c r="D772" s="470">
        <v>5064.58</v>
      </c>
      <c r="E772" s="470">
        <v>5024.38</v>
      </c>
      <c r="F772" s="471"/>
      <c r="G772" s="472">
        <v>0.0058</v>
      </c>
    </row>
    <row r="773" ht="15.75" customHeight="1">
      <c r="A773" s="403" t="s">
        <v>1098</v>
      </c>
      <c r="B773" s="404">
        <v>5024.38</v>
      </c>
      <c r="C773" s="470">
        <v>4974.83</v>
      </c>
      <c r="D773" s="470">
        <v>5026.32</v>
      </c>
      <c r="E773" s="470">
        <v>4974.83</v>
      </c>
      <c r="F773" s="471"/>
      <c r="G773" s="472">
        <v>0.01</v>
      </c>
    </row>
    <row r="774" ht="15.75" customHeight="1">
      <c r="A774" s="403" t="s">
        <v>1099</v>
      </c>
      <c r="B774" s="404">
        <v>4974.83</v>
      </c>
      <c r="C774" s="470">
        <v>4934.86</v>
      </c>
      <c r="D774" s="470">
        <v>4976.56</v>
      </c>
      <c r="E774" s="470">
        <v>4934.82</v>
      </c>
      <c r="F774" s="471"/>
      <c r="G774" s="472">
        <v>0.0081</v>
      </c>
    </row>
    <row r="775" ht="15.75" customHeight="1">
      <c r="A775" s="403" t="s">
        <v>1100</v>
      </c>
      <c r="B775" s="404">
        <v>4934.86</v>
      </c>
      <c r="C775" s="470">
        <v>4903.95</v>
      </c>
      <c r="D775" s="470">
        <v>4940.3</v>
      </c>
      <c r="E775" s="470">
        <v>4903.95</v>
      </c>
      <c r="F775" s="471"/>
      <c r="G775" s="472">
        <v>0.0063</v>
      </c>
    </row>
    <row r="776" ht="15.75" customHeight="1">
      <c r="A776" s="403" t="s">
        <v>1101</v>
      </c>
      <c r="B776" s="404">
        <v>4903.95</v>
      </c>
      <c r="C776" s="470">
        <v>4866.84</v>
      </c>
      <c r="D776" s="470">
        <v>4912.56</v>
      </c>
      <c r="E776" s="470">
        <v>4866.84</v>
      </c>
      <c r="F776" s="471"/>
      <c r="G776" s="472">
        <v>0.0076</v>
      </c>
    </row>
    <row r="777" ht="15.75" customHeight="1">
      <c r="A777" s="403" t="s">
        <v>1102</v>
      </c>
      <c r="B777" s="404">
        <v>4866.84</v>
      </c>
      <c r="C777" s="470">
        <v>4881.82</v>
      </c>
      <c r="D777" s="470">
        <v>4886.29</v>
      </c>
      <c r="E777" s="470">
        <v>4863.24</v>
      </c>
      <c r="F777" s="471"/>
      <c r="G777" s="472">
        <v>-0.0031</v>
      </c>
    </row>
    <row r="778" ht="15.75" customHeight="1">
      <c r="A778" s="403" t="s">
        <v>1103</v>
      </c>
      <c r="B778" s="404">
        <v>4881.82</v>
      </c>
      <c r="C778" s="470">
        <v>4869.09</v>
      </c>
      <c r="D778" s="470">
        <v>4889.68</v>
      </c>
      <c r="E778" s="470">
        <v>4866.42</v>
      </c>
      <c r="F778" s="471"/>
      <c r="G778" s="472">
        <v>0.0026</v>
      </c>
    </row>
    <row r="779" ht="15.75" customHeight="1">
      <c r="A779" s="403" t="s">
        <v>1104</v>
      </c>
      <c r="B779" s="404">
        <v>4869.09</v>
      </c>
      <c r="C779" s="470">
        <v>4861.87</v>
      </c>
      <c r="D779" s="470">
        <v>4879.49</v>
      </c>
      <c r="E779" s="470">
        <v>4859.9</v>
      </c>
      <c r="F779" s="471"/>
      <c r="G779" s="472">
        <v>0.0015</v>
      </c>
    </row>
    <row r="780" ht="15.75" customHeight="1">
      <c r="A780" s="403" t="s">
        <v>1105</v>
      </c>
      <c r="B780" s="404">
        <v>4861.87</v>
      </c>
      <c r="C780" s="470">
        <v>4833.19</v>
      </c>
      <c r="D780" s="470">
        <v>4865.56</v>
      </c>
      <c r="E780" s="470">
        <v>4833.19</v>
      </c>
      <c r="F780" s="471"/>
      <c r="G780" s="472">
        <v>0.0059</v>
      </c>
    </row>
    <row r="781" ht="15.75" customHeight="1">
      <c r="A781" s="403" t="s">
        <v>1106</v>
      </c>
      <c r="B781" s="404">
        <v>4833.19</v>
      </c>
      <c r="C781" s="470">
        <v>4817.7</v>
      </c>
      <c r="D781" s="470">
        <v>4847.24</v>
      </c>
      <c r="E781" s="470">
        <v>4817.7</v>
      </c>
      <c r="F781" s="471"/>
      <c r="G781" s="472">
        <v>0.0032</v>
      </c>
    </row>
    <row r="782" ht="15.75" customHeight="1">
      <c r="A782" s="403" t="s">
        <v>1107</v>
      </c>
      <c r="B782" s="404">
        <v>4817.7</v>
      </c>
      <c r="C782" s="470">
        <v>4845.09</v>
      </c>
      <c r="D782" s="470">
        <v>4845.09</v>
      </c>
      <c r="E782" s="470">
        <v>4780.04</v>
      </c>
      <c r="F782" s="471"/>
      <c r="G782" s="472">
        <v>-0.0057</v>
      </c>
    </row>
    <row r="783" ht="15.75" customHeight="1">
      <c r="A783" s="403" t="s">
        <v>1108</v>
      </c>
      <c r="B783" s="404">
        <v>4845.09</v>
      </c>
      <c r="C783" s="470">
        <v>4851.96</v>
      </c>
      <c r="D783" s="470">
        <v>4853.84</v>
      </c>
      <c r="E783" s="470">
        <v>4843.2</v>
      </c>
      <c r="F783" s="471"/>
      <c r="G783" s="472">
        <v>-0.0071</v>
      </c>
    </row>
    <row r="784" ht="15.75" customHeight="1">
      <c r="A784" s="403" t="s">
        <v>1109</v>
      </c>
      <c r="B784" s="404">
        <v>4879.96</v>
      </c>
      <c r="C784" s="470">
        <v>4887.12</v>
      </c>
      <c r="D784" s="470">
        <v>4902.73</v>
      </c>
      <c r="E784" s="470">
        <v>4873.95</v>
      </c>
      <c r="F784" s="471"/>
      <c r="G784" s="472">
        <v>-0.0015</v>
      </c>
    </row>
    <row r="785" ht="15.75" customHeight="1">
      <c r="A785" s="403" t="s">
        <v>1110</v>
      </c>
      <c r="B785" s="404">
        <v>4887.12</v>
      </c>
      <c r="C785" s="470">
        <v>4905.09</v>
      </c>
      <c r="D785" s="470">
        <v>4916.71</v>
      </c>
      <c r="E785" s="470">
        <v>4877.31</v>
      </c>
      <c r="F785" s="471"/>
      <c r="G785" s="472">
        <v>-0.0037</v>
      </c>
    </row>
    <row r="786" ht="15.75" customHeight="1">
      <c r="A786" s="403" t="s">
        <v>1111</v>
      </c>
      <c r="B786" s="404">
        <v>4905.09</v>
      </c>
      <c r="C786" s="470">
        <v>4871.41</v>
      </c>
      <c r="D786" s="470">
        <v>4909.02</v>
      </c>
      <c r="E786" s="470">
        <v>4864.84</v>
      </c>
      <c r="F786" s="471"/>
      <c r="G786" s="472">
        <v>0.0069</v>
      </c>
    </row>
    <row r="787" ht="15.75" customHeight="1">
      <c r="A787" s="403" t="s">
        <v>1112</v>
      </c>
      <c r="B787" s="404">
        <v>4871.41</v>
      </c>
      <c r="C787" s="470">
        <v>4867.73</v>
      </c>
      <c r="D787" s="470">
        <v>4881.55</v>
      </c>
      <c r="E787" s="470">
        <v>4862.77</v>
      </c>
      <c r="F787" s="471"/>
      <c r="G787" s="472">
        <v>8.0E-4</v>
      </c>
    </row>
    <row r="788" ht="15.75" customHeight="1">
      <c r="A788" s="403" t="s">
        <v>4924</v>
      </c>
      <c r="B788" s="404">
        <v>4867.73</v>
      </c>
      <c r="C788" s="470">
        <v>4905.03</v>
      </c>
      <c r="D788" s="470">
        <v>4919.41</v>
      </c>
      <c r="E788" s="470">
        <v>4864.54</v>
      </c>
      <c r="F788" s="471"/>
      <c r="G788" s="472">
        <v>-0.0076</v>
      </c>
    </row>
    <row r="789" ht="15.75" customHeight="1">
      <c r="A789" s="403" t="s">
        <v>1113</v>
      </c>
      <c r="B789" s="404">
        <v>4905.03</v>
      </c>
      <c r="C789" s="470">
        <v>4883.69</v>
      </c>
      <c r="D789" s="470">
        <v>4905.27</v>
      </c>
      <c r="E789" s="470">
        <v>4878.39</v>
      </c>
      <c r="F789" s="471"/>
      <c r="G789" s="472">
        <v>0.0044</v>
      </c>
    </row>
    <row r="790" ht="15.75" customHeight="1">
      <c r="A790" s="403" t="s">
        <v>1114</v>
      </c>
      <c r="B790" s="404">
        <v>4883.69</v>
      </c>
      <c r="C790" s="470">
        <v>4899.64</v>
      </c>
      <c r="D790" s="470">
        <v>4902.78</v>
      </c>
      <c r="E790" s="470">
        <v>4873.1</v>
      </c>
      <c r="F790" s="471"/>
      <c r="G790" s="472">
        <v>-0.0033</v>
      </c>
    </row>
    <row r="791" ht="15.75" customHeight="1">
      <c r="A791" s="403" t="s">
        <v>1115</v>
      </c>
      <c r="B791" s="404">
        <v>4899.64</v>
      </c>
      <c r="C791" s="470">
        <v>4928.07</v>
      </c>
      <c r="D791" s="470">
        <v>4939.32</v>
      </c>
      <c r="E791" s="470">
        <v>4894.9</v>
      </c>
      <c r="F791" s="471"/>
      <c r="G791" s="472">
        <v>-0.0058</v>
      </c>
    </row>
    <row r="792" ht="15.75" customHeight="1">
      <c r="A792" s="403" t="s">
        <v>1116</v>
      </c>
      <c r="B792" s="404">
        <v>4928.07</v>
      </c>
      <c r="C792" s="470">
        <v>4923.65</v>
      </c>
      <c r="D792" s="470">
        <v>4937.59</v>
      </c>
      <c r="E792" s="470">
        <v>4917.48</v>
      </c>
      <c r="F792" s="471"/>
      <c r="G792" s="472">
        <v>9.0E-4</v>
      </c>
    </row>
    <row r="793" ht="15.75" customHeight="1">
      <c r="A793" s="403" t="s">
        <v>1117</v>
      </c>
      <c r="B793" s="404">
        <v>4923.65</v>
      </c>
      <c r="C793" s="470">
        <v>4942.12</v>
      </c>
      <c r="D793" s="470">
        <v>4954.82</v>
      </c>
      <c r="E793" s="470">
        <v>4921.14</v>
      </c>
      <c r="F793" s="471"/>
      <c r="G793" s="472">
        <v>-0.0037</v>
      </c>
    </row>
    <row r="794" ht="15.75" customHeight="1">
      <c r="A794" s="403" t="s">
        <v>1118</v>
      </c>
      <c r="B794" s="404">
        <v>4942.12</v>
      </c>
      <c r="C794" s="470">
        <v>4919.6</v>
      </c>
      <c r="D794" s="470">
        <v>4958.67</v>
      </c>
      <c r="E794" s="470">
        <v>4919.6</v>
      </c>
      <c r="F794" s="471"/>
      <c r="G794" s="472">
        <v>0.0046</v>
      </c>
    </row>
    <row r="795" ht="15.75" customHeight="1">
      <c r="A795" s="403" t="s">
        <v>1119</v>
      </c>
      <c r="B795" s="404">
        <v>4919.6</v>
      </c>
      <c r="C795" s="470">
        <v>4928.01</v>
      </c>
      <c r="D795" s="470">
        <v>4945.02</v>
      </c>
      <c r="E795" s="470">
        <v>4902.59</v>
      </c>
      <c r="F795" s="471"/>
      <c r="G795" s="472">
        <v>-0.0017</v>
      </c>
    </row>
    <row r="796" ht="15.75" customHeight="1">
      <c r="A796" s="403" t="s">
        <v>1120</v>
      </c>
      <c r="B796" s="404">
        <v>4928.01</v>
      </c>
      <c r="C796" s="470">
        <v>4918.38</v>
      </c>
      <c r="D796" s="470">
        <v>4954.65</v>
      </c>
      <c r="E796" s="470">
        <v>4918.38</v>
      </c>
      <c r="F796" s="471"/>
      <c r="G796" s="472">
        <v>0.002</v>
      </c>
    </row>
    <row r="797" ht="15.75" customHeight="1">
      <c r="A797" s="403" t="s">
        <v>1121</v>
      </c>
      <c r="B797" s="404">
        <v>4918.38</v>
      </c>
      <c r="C797" s="470">
        <v>4896.68</v>
      </c>
      <c r="D797" s="470">
        <v>4944.47</v>
      </c>
      <c r="E797" s="470">
        <v>4896.68</v>
      </c>
      <c r="F797" s="471"/>
      <c r="G797" s="472">
        <v>0.0044</v>
      </c>
    </row>
    <row r="798" ht="15.75" customHeight="1">
      <c r="A798" s="403" t="s">
        <v>1122</v>
      </c>
      <c r="B798" s="404">
        <v>4896.68</v>
      </c>
      <c r="C798" s="470">
        <v>4846.1</v>
      </c>
      <c r="D798" s="470">
        <v>4903.55</v>
      </c>
      <c r="E798" s="470">
        <v>4846.1</v>
      </c>
      <c r="F798" s="471"/>
      <c r="G798" s="472">
        <v>0.0104</v>
      </c>
    </row>
    <row r="799" ht="15.75" customHeight="1">
      <c r="A799" s="403" t="s">
        <v>1123</v>
      </c>
      <c r="B799" s="404">
        <v>4846.1</v>
      </c>
      <c r="C799" s="470">
        <v>4838.52</v>
      </c>
      <c r="D799" s="470">
        <v>4867.99</v>
      </c>
      <c r="E799" s="470">
        <v>4824.86</v>
      </c>
      <c r="F799" s="471"/>
      <c r="G799" s="472">
        <v>0.0016</v>
      </c>
    </row>
    <row r="800" ht="15.75" customHeight="1">
      <c r="A800" s="403" t="s">
        <v>1124</v>
      </c>
      <c r="B800" s="404">
        <v>4838.52</v>
      </c>
      <c r="C800" s="470">
        <v>4867.96</v>
      </c>
      <c r="D800" s="470">
        <v>4878.07</v>
      </c>
      <c r="E800" s="470">
        <v>4811.45</v>
      </c>
      <c r="F800" s="471"/>
      <c r="G800" s="472">
        <v>-0.006</v>
      </c>
    </row>
    <row r="801" ht="15.75" customHeight="1">
      <c r="A801" s="403" t="s">
        <v>1125</v>
      </c>
      <c r="B801" s="404">
        <v>4867.96</v>
      </c>
      <c r="C801" s="470">
        <v>4892.01</v>
      </c>
      <c r="D801" s="470">
        <v>4908.18</v>
      </c>
      <c r="E801" s="470">
        <v>4861.69</v>
      </c>
      <c r="F801" s="471"/>
      <c r="G801" s="472">
        <v>-0.0049</v>
      </c>
    </row>
    <row r="802" ht="15.75" customHeight="1">
      <c r="A802" s="403" t="s">
        <v>1126</v>
      </c>
      <c r="B802" s="404">
        <v>4892.01</v>
      </c>
      <c r="C802" s="470">
        <v>4914.03</v>
      </c>
      <c r="D802" s="470">
        <v>4926.36</v>
      </c>
      <c r="E802" s="470">
        <v>4886.7</v>
      </c>
      <c r="F802" s="471"/>
      <c r="G802" s="472">
        <v>-0.0045</v>
      </c>
    </row>
    <row r="803" ht="15.75" customHeight="1">
      <c r="A803" s="403" t="s">
        <v>1127</v>
      </c>
      <c r="B803" s="404">
        <v>4914.03</v>
      </c>
      <c r="C803" s="470">
        <v>4916.85</v>
      </c>
      <c r="D803" s="470">
        <v>4934.31</v>
      </c>
      <c r="E803" s="470">
        <v>4898.92</v>
      </c>
      <c r="F803" s="471"/>
      <c r="G803" s="472">
        <v>-6.0E-4</v>
      </c>
    </row>
    <row r="804" ht="15.75" customHeight="1">
      <c r="A804" s="403" t="s">
        <v>1128</v>
      </c>
      <c r="B804" s="404">
        <v>4916.85</v>
      </c>
      <c r="C804" s="470">
        <v>4917.25</v>
      </c>
      <c r="D804" s="470">
        <v>4934.54</v>
      </c>
      <c r="E804" s="470">
        <v>4908.82</v>
      </c>
      <c r="F804" s="471"/>
      <c r="G804" s="472">
        <v>-1.0E-4</v>
      </c>
    </row>
    <row r="805" ht="15.75" customHeight="1">
      <c r="A805" s="403" t="s">
        <v>1129</v>
      </c>
      <c r="B805" s="404">
        <v>4917.25</v>
      </c>
      <c r="C805" s="470">
        <v>4902.15</v>
      </c>
      <c r="D805" s="470">
        <v>4945.67</v>
      </c>
      <c r="E805" s="470">
        <v>4902.15</v>
      </c>
      <c r="F805" s="471"/>
      <c r="G805" s="472">
        <v>0.0031</v>
      </c>
    </row>
    <row r="806" ht="15.75" customHeight="1">
      <c r="A806" s="403" t="s">
        <v>1130</v>
      </c>
      <c r="B806" s="404">
        <v>4902.15</v>
      </c>
      <c r="C806" s="470">
        <v>4877.65</v>
      </c>
      <c r="D806" s="470">
        <v>4905.95</v>
      </c>
      <c r="E806" s="470">
        <v>4856.72</v>
      </c>
      <c r="F806" s="471"/>
      <c r="G806" s="472">
        <v>0.005</v>
      </c>
    </row>
    <row r="807" ht="15.75" customHeight="1">
      <c r="A807" s="403" t="s">
        <v>1131</v>
      </c>
      <c r="B807" s="404">
        <v>4877.65</v>
      </c>
      <c r="C807" s="470">
        <v>4872.29</v>
      </c>
      <c r="D807" s="470">
        <v>4918.73</v>
      </c>
      <c r="E807" s="470">
        <v>4871.34</v>
      </c>
      <c r="F807" s="471"/>
      <c r="G807" s="472">
        <v>0.0011</v>
      </c>
    </row>
    <row r="808" ht="15.75" customHeight="1">
      <c r="A808" s="403" t="s">
        <v>1132</v>
      </c>
      <c r="B808" s="404">
        <v>4872.29</v>
      </c>
      <c r="C808" s="470">
        <v>4839.05</v>
      </c>
      <c r="D808" s="470">
        <v>4878.29</v>
      </c>
      <c r="E808" s="470">
        <v>4839.05</v>
      </c>
      <c r="F808" s="471"/>
      <c r="G808" s="472">
        <v>0.0069</v>
      </c>
    </row>
    <row r="809" ht="15.75" customHeight="1">
      <c r="A809" s="403" t="s">
        <v>1133</v>
      </c>
      <c r="B809" s="404">
        <v>4839.05</v>
      </c>
      <c r="C809" s="470">
        <v>4839.85</v>
      </c>
      <c r="D809" s="470">
        <v>4886.12</v>
      </c>
      <c r="E809" s="470">
        <v>4827.9</v>
      </c>
      <c r="F809" s="471"/>
      <c r="G809" s="472">
        <v>-2.0E-4</v>
      </c>
    </row>
    <row r="810" ht="15.75" customHeight="1">
      <c r="A810" s="403" t="s">
        <v>1134</v>
      </c>
      <c r="B810" s="404">
        <v>4839.85</v>
      </c>
      <c r="C810" s="470">
        <v>4809.7</v>
      </c>
      <c r="D810" s="470">
        <v>4869.98</v>
      </c>
      <c r="E810" s="470">
        <v>4803.58</v>
      </c>
      <c r="F810" s="471"/>
      <c r="G810" s="472">
        <v>0.0063</v>
      </c>
    </row>
    <row r="811" ht="15.75" customHeight="1">
      <c r="A811" s="403" t="s">
        <v>1135</v>
      </c>
      <c r="B811" s="404">
        <v>4809.7</v>
      </c>
      <c r="C811" s="470">
        <v>4858.36</v>
      </c>
      <c r="D811" s="470">
        <v>4864.71</v>
      </c>
      <c r="E811" s="470">
        <v>4804.95</v>
      </c>
      <c r="F811" s="471"/>
      <c r="G811" s="472">
        <v>-0.01</v>
      </c>
    </row>
    <row r="812" ht="15.75" customHeight="1">
      <c r="A812" s="403" t="s">
        <v>1136</v>
      </c>
      <c r="B812" s="404">
        <v>4858.36</v>
      </c>
      <c r="C812" s="470">
        <v>4916.97</v>
      </c>
      <c r="D812" s="470">
        <v>4928.67</v>
      </c>
      <c r="E812" s="470">
        <v>4852.46</v>
      </c>
      <c r="F812" s="471"/>
      <c r="G812" s="472">
        <v>-0.0119</v>
      </c>
    </row>
    <row r="813" ht="15.75" customHeight="1">
      <c r="A813" s="403" t="s">
        <v>1137</v>
      </c>
      <c r="B813" s="404">
        <v>4916.97</v>
      </c>
      <c r="C813" s="470">
        <v>4934.46</v>
      </c>
      <c r="D813" s="470">
        <v>4955.01</v>
      </c>
      <c r="E813" s="470">
        <v>4910.1</v>
      </c>
      <c r="F813" s="471"/>
      <c r="G813" s="472">
        <v>-0.0035</v>
      </c>
    </row>
    <row r="814" ht="15.75" customHeight="1">
      <c r="A814" s="403" t="s">
        <v>1138</v>
      </c>
      <c r="B814" s="404">
        <v>4934.46</v>
      </c>
      <c r="C814" s="470">
        <v>4928.86</v>
      </c>
      <c r="D814" s="470">
        <v>4957.94</v>
      </c>
      <c r="E814" s="470">
        <v>4928.86</v>
      </c>
      <c r="F814" s="471"/>
      <c r="G814" s="472">
        <v>0.0011</v>
      </c>
    </row>
    <row r="815" ht="15.75" customHeight="1">
      <c r="A815" s="403" t="s">
        <v>1139</v>
      </c>
      <c r="B815" s="404">
        <v>4928.86</v>
      </c>
      <c r="C815" s="470">
        <v>4946.67</v>
      </c>
      <c r="D815" s="470">
        <v>4954.91</v>
      </c>
      <c r="E815" s="470">
        <v>4918.98</v>
      </c>
      <c r="F815" s="471"/>
      <c r="G815" s="472">
        <v>-0.0036</v>
      </c>
    </row>
    <row r="816" ht="15.75" customHeight="1">
      <c r="A816" s="403" t="s">
        <v>1140</v>
      </c>
      <c r="B816" s="404">
        <v>4946.67</v>
      </c>
      <c r="C816" s="470">
        <v>4997.99</v>
      </c>
      <c r="D816" s="470">
        <v>5009.17</v>
      </c>
      <c r="E816" s="470">
        <v>4942.61</v>
      </c>
      <c r="F816" s="471"/>
      <c r="G816" s="472">
        <v>-0.0103</v>
      </c>
    </row>
    <row r="817" ht="15.75" customHeight="1">
      <c r="A817" s="403" t="s">
        <v>1141</v>
      </c>
      <c r="B817" s="404">
        <v>4997.99</v>
      </c>
      <c r="C817" s="470">
        <v>4995.31</v>
      </c>
      <c r="D817" s="470">
        <v>5014.25</v>
      </c>
      <c r="E817" s="470">
        <v>4980.26</v>
      </c>
      <c r="F817" s="471"/>
      <c r="G817" s="472">
        <v>5.0E-4</v>
      </c>
    </row>
    <row r="818" ht="15.75" customHeight="1">
      <c r="A818" s="403" t="s">
        <v>1142</v>
      </c>
      <c r="B818" s="404">
        <v>4995.31</v>
      </c>
      <c r="C818" s="470">
        <v>4963.29</v>
      </c>
      <c r="D818" s="470">
        <v>5002.82</v>
      </c>
      <c r="E818" s="470">
        <v>4963.29</v>
      </c>
      <c r="F818" s="471"/>
      <c r="G818" s="472">
        <v>0.0065</v>
      </c>
    </row>
    <row r="819" ht="15.75" customHeight="1">
      <c r="A819" s="403" t="s">
        <v>1143</v>
      </c>
      <c r="B819" s="404">
        <v>4963.29</v>
      </c>
      <c r="C819" s="470">
        <v>4982.37</v>
      </c>
      <c r="D819" s="470">
        <v>4995.83</v>
      </c>
      <c r="E819" s="470">
        <v>4961.19</v>
      </c>
      <c r="F819" s="471"/>
      <c r="G819" s="472">
        <v>-0.0038</v>
      </c>
    </row>
    <row r="820" ht="15.75" customHeight="1">
      <c r="A820" s="403" t="s">
        <v>1144</v>
      </c>
      <c r="B820" s="404">
        <v>4982.37</v>
      </c>
      <c r="C820" s="470">
        <v>5003.62</v>
      </c>
      <c r="D820" s="470">
        <v>5027.86</v>
      </c>
      <c r="E820" s="470">
        <v>4978.26</v>
      </c>
      <c r="F820" s="471"/>
      <c r="G820" s="472">
        <v>-0.0042</v>
      </c>
    </row>
    <row r="821" ht="15.75" customHeight="1">
      <c r="A821" s="403" t="s">
        <v>1145</v>
      </c>
      <c r="B821" s="404">
        <v>5003.62</v>
      </c>
      <c r="C821" s="470">
        <v>4971.61</v>
      </c>
      <c r="D821" s="470">
        <v>5029.44</v>
      </c>
      <c r="E821" s="470">
        <v>4971.61</v>
      </c>
      <c r="F821" s="471"/>
      <c r="G821" s="472">
        <v>0.0064</v>
      </c>
    </row>
    <row r="822" ht="15.75" customHeight="1">
      <c r="A822" s="403" t="s">
        <v>1146</v>
      </c>
      <c r="B822" s="404">
        <v>4971.61</v>
      </c>
      <c r="C822" s="470">
        <v>4978.77</v>
      </c>
      <c r="D822" s="470">
        <v>5016.0</v>
      </c>
      <c r="E822" s="470">
        <v>4953.73</v>
      </c>
      <c r="F822" s="471"/>
      <c r="G822" s="472">
        <v>-0.0014</v>
      </c>
    </row>
    <row r="823" ht="15.75" customHeight="1">
      <c r="A823" s="403" t="s">
        <v>1147</v>
      </c>
      <c r="B823" s="404">
        <v>4978.77</v>
      </c>
      <c r="C823" s="470">
        <v>4972.13</v>
      </c>
      <c r="D823" s="470">
        <v>4999.76</v>
      </c>
      <c r="E823" s="470">
        <v>4964.48</v>
      </c>
      <c r="F823" s="471"/>
      <c r="G823" s="472">
        <v>0.0013</v>
      </c>
    </row>
    <row r="824" ht="15.75" customHeight="1">
      <c r="A824" s="403" t="s">
        <v>1148</v>
      </c>
      <c r="B824" s="404">
        <v>4972.13</v>
      </c>
      <c r="C824" s="470">
        <v>4970.1</v>
      </c>
      <c r="D824" s="470">
        <v>5029.92</v>
      </c>
      <c r="E824" s="470">
        <v>4964.95</v>
      </c>
      <c r="F824" s="471"/>
      <c r="G824" s="472">
        <v>4.0E-4</v>
      </c>
    </row>
    <row r="825" ht="15.75" customHeight="1">
      <c r="A825" s="403" t="s">
        <v>1149</v>
      </c>
      <c r="B825" s="404">
        <v>4970.1</v>
      </c>
      <c r="C825" s="470">
        <v>5012.12</v>
      </c>
      <c r="D825" s="470">
        <v>5017.29</v>
      </c>
      <c r="E825" s="470">
        <v>4957.07</v>
      </c>
      <c r="F825" s="471"/>
      <c r="G825" s="472">
        <v>-0.0084</v>
      </c>
    </row>
    <row r="826" ht="15.75" customHeight="1">
      <c r="A826" s="403" t="s">
        <v>1150</v>
      </c>
      <c r="B826" s="404">
        <v>5012.12</v>
      </c>
      <c r="C826" s="470">
        <v>5088.87</v>
      </c>
      <c r="D826" s="470">
        <v>5103.23</v>
      </c>
      <c r="E826" s="470">
        <v>5004.57</v>
      </c>
      <c r="F826" s="471"/>
      <c r="G826" s="472">
        <v>-0.0151</v>
      </c>
    </row>
    <row r="827" ht="15.75" customHeight="1">
      <c r="A827" s="403" t="s">
        <v>1151</v>
      </c>
      <c r="B827" s="404">
        <v>5088.87</v>
      </c>
      <c r="C827" s="470">
        <v>5104.65</v>
      </c>
      <c r="D827" s="470">
        <v>5131.05</v>
      </c>
      <c r="E827" s="470">
        <v>5083.33</v>
      </c>
      <c r="F827" s="471"/>
      <c r="G827" s="472">
        <v>-0.0031</v>
      </c>
    </row>
    <row r="828" ht="15.75" customHeight="1">
      <c r="A828" s="403" t="s">
        <v>1152</v>
      </c>
      <c r="B828" s="404">
        <v>5104.65</v>
      </c>
      <c r="C828" s="470">
        <v>5116.81</v>
      </c>
      <c r="D828" s="470">
        <v>5134.89</v>
      </c>
      <c r="E828" s="470">
        <v>5098.06</v>
      </c>
      <c r="F828" s="471"/>
      <c r="G828" s="472">
        <v>-0.0024</v>
      </c>
    </row>
    <row r="829" ht="15.75" customHeight="1">
      <c r="A829" s="403" t="s">
        <v>1153</v>
      </c>
      <c r="B829" s="404">
        <v>5116.81</v>
      </c>
      <c r="C829" s="470">
        <v>5100.54</v>
      </c>
      <c r="D829" s="470">
        <v>5128.4</v>
      </c>
      <c r="E829" s="470">
        <v>5100.54</v>
      </c>
      <c r="F829" s="471"/>
      <c r="G829" s="472">
        <v>0.0032</v>
      </c>
    </row>
    <row r="830" ht="15.75" customHeight="1">
      <c r="A830" s="403" t="s">
        <v>1154</v>
      </c>
      <c r="B830" s="404">
        <v>5100.54</v>
      </c>
      <c r="C830" s="470">
        <v>5092.14</v>
      </c>
      <c r="D830" s="470">
        <v>5101.66</v>
      </c>
      <c r="E830" s="470">
        <v>5074.35</v>
      </c>
      <c r="F830" s="471"/>
      <c r="G830" s="472">
        <v>0.0016</v>
      </c>
    </row>
    <row r="831" ht="15.75" customHeight="1">
      <c r="A831" s="403" t="s">
        <v>1155</v>
      </c>
      <c r="B831" s="404">
        <v>5092.14</v>
      </c>
      <c r="C831" s="470">
        <v>5094.05</v>
      </c>
      <c r="D831" s="470">
        <v>5127.17</v>
      </c>
      <c r="E831" s="470">
        <v>5072.86</v>
      </c>
      <c r="F831" s="471"/>
      <c r="G831" s="472">
        <v>-4.0E-4</v>
      </c>
    </row>
    <row r="832" ht="15.75" customHeight="1">
      <c r="A832" s="403" t="s">
        <v>1156</v>
      </c>
      <c r="B832" s="404">
        <v>5094.05</v>
      </c>
      <c r="C832" s="470">
        <v>5105.97</v>
      </c>
      <c r="D832" s="470">
        <v>5105.97</v>
      </c>
      <c r="E832" s="470">
        <v>5091.33</v>
      </c>
      <c r="F832" s="471"/>
      <c r="G832" s="472">
        <v>0.0165</v>
      </c>
    </row>
    <row r="833" ht="15.75" customHeight="1">
      <c r="A833" s="403" t="s">
        <v>1157</v>
      </c>
      <c r="B833" s="404">
        <v>5011.29</v>
      </c>
      <c r="C833" s="470">
        <v>4971.68</v>
      </c>
      <c r="D833" s="470">
        <v>5016.51</v>
      </c>
      <c r="E833" s="470">
        <v>4971.68</v>
      </c>
      <c r="F833" s="471"/>
      <c r="G833" s="472">
        <v>0.008</v>
      </c>
    </row>
    <row r="834" ht="15.75" customHeight="1">
      <c r="A834" s="403" t="s">
        <v>1158</v>
      </c>
      <c r="B834" s="404">
        <v>4971.68</v>
      </c>
      <c r="C834" s="470">
        <v>4978.32</v>
      </c>
      <c r="D834" s="470">
        <v>4999.77</v>
      </c>
      <c r="E834" s="470">
        <v>4957.81</v>
      </c>
      <c r="F834" s="471"/>
      <c r="G834" s="472">
        <v>-0.0013</v>
      </c>
    </row>
    <row r="835" ht="15.75" customHeight="1">
      <c r="A835" s="403" t="s">
        <v>1159</v>
      </c>
      <c r="B835" s="404">
        <v>4978.32</v>
      </c>
      <c r="C835" s="470">
        <v>4959.18</v>
      </c>
      <c r="D835" s="470">
        <v>4990.42</v>
      </c>
      <c r="E835" s="470">
        <v>4959.18</v>
      </c>
      <c r="F835" s="471"/>
      <c r="G835" s="472">
        <v>0.0039</v>
      </c>
    </row>
    <row r="836" ht="15.75" customHeight="1">
      <c r="A836" s="403" t="s">
        <v>1160</v>
      </c>
      <c r="B836" s="404">
        <v>4959.18</v>
      </c>
      <c r="C836" s="470">
        <v>4948.56</v>
      </c>
      <c r="D836" s="470">
        <v>4983.23</v>
      </c>
      <c r="E836" s="470">
        <v>4940.32</v>
      </c>
      <c r="F836" s="471"/>
      <c r="G836" s="472">
        <v>0.0021</v>
      </c>
    </row>
    <row r="837" ht="15.75" customHeight="1">
      <c r="A837" s="403" t="s">
        <v>1161</v>
      </c>
      <c r="B837" s="404">
        <v>4948.56</v>
      </c>
      <c r="C837" s="470">
        <v>4927.82</v>
      </c>
      <c r="D837" s="470">
        <v>4967.95</v>
      </c>
      <c r="E837" s="470">
        <v>4927.82</v>
      </c>
      <c r="F837" s="471"/>
      <c r="G837" s="472">
        <v>0.0042</v>
      </c>
    </row>
    <row r="838" ht="15.75" customHeight="1">
      <c r="A838" s="403" t="s">
        <v>1162</v>
      </c>
      <c r="B838" s="404">
        <v>4927.82</v>
      </c>
      <c r="C838" s="470">
        <v>4891.53</v>
      </c>
      <c r="D838" s="470">
        <v>4947.09</v>
      </c>
      <c r="E838" s="470">
        <v>4891.53</v>
      </c>
      <c r="F838" s="471"/>
      <c r="G838" s="472">
        <v>0.0074</v>
      </c>
    </row>
    <row r="839" ht="15.75" customHeight="1">
      <c r="A839" s="403" t="s">
        <v>1163</v>
      </c>
      <c r="B839" s="404">
        <v>4891.53</v>
      </c>
      <c r="C839" s="470">
        <v>4878.67</v>
      </c>
      <c r="D839" s="470">
        <v>4900.03</v>
      </c>
      <c r="E839" s="470">
        <v>4855.56</v>
      </c>
      <c r="F839" s="471"/>
      <c r="G839" s="472">
        <v>0.006</v>
      </c>
    </row>
    <row r="840" ht="15.75" customHeight="1">
      <c r="A840" s="403" t="s">
        <v>1164</v>
      </c>
      <c r="B840" s="404">
        <v>4862.22</v>
      </c>
      <c r="C840" s="470">
        <v>4879.14</v>
      </c>
      <c r="D840" s="470">
        <v>4909.64</v>
      </c>
      <c r="E840" s="470">
        <v>4839.97</v>
      </c>
      <c r="F840" s="471"/>
      <c r="G840" s="472">
        <v>-0.0035</v>
      </c>
    </row>
    <row r="841" ht="15.75" customHeight="1">
      <c r="A841" s="403" t="s">
        <v>1165</v>
      </c>
      <c r="B841" s="404">
        <v>4879.14</v>
      </c>
      <c r="C841" s="470">
        <v>4873.17</v>
      </c>
      <c r="D841" s="470">
        <v>4946.69</v>
      </c>
      <c r="E841" s="470">
        <v>4873.17</v>
      </c>
      <c r="F841" s="471"/>
      <c r="G841" s="472">
        <v>0.0012</v>
      </c>
    </row>
    <row r="842" ht="15.75" customHeight="1">
      <c r="A842" s="403" t="s">
        <v>1166</v>
      </c>
      <c r="B842" s="404">
        <v>4873.17</v>
      </c>
      <c r="C842" s="470">
        <v>4827.57</v>
      </c>
      <c r="D842" s="470">
        <v>4884.31</v>
      </c>
      <c r="E842" s="470">
        <v>4827.57</v>
      </c>
      <c r="F842" s="471"/>
      <c r="G842" s="472">
        <v>0.0094</v>
      </c>
    </row>
    <row r="843" ht="15.75" customHeight="1">
      <c r="A843" s="403" t="s">
        <v>1167</v>
      </c>
      <c r="B843" s="404">
        <v>4827.57</v>
      </c>
      <c r="C843" s="470">
        <v>4781.57</v>
      </c>
      <c r="D843" s="470">
        <v>4838.35</v>
      </c>
      <c r="E843" s="470">
        <v>4781.57</v>
      </c>
      <c r="F843" s="471"/>
      <c r="G843" s="472">
        <v>0.0096</v>
      </c>
    </row>
    <row r="844" ht="15.75" customHeight="1">
      <c r="A844" s="403" t="s">
        <v>1168</v>
      </c>
      <c r="B844" s="404">
        <v>4781.57</v>
      </c>
      <c r="C844" s="470">
        <v>4762.43</v>
      </c>
      <c r="D844" s="470">
        <v>4812.8</v>
      </c>
      <c r="E844" s="470">
        <v>4759.54</v>
      </c>
      <c r="F844" s="471"/>
      <c r="G844" s="472">
        <v>0.004</v>
      </c>
    </row>
    <row r="845" ht="15.75" customHeight="1">
      <c r="A845" s="403" t="s">
        <v>1169</v>
      </c>
      <c r="B845" s="404">
        <v>4762.43</v>
      </c>
      <c r="C845" s="470">
        <v>4794.92</v>
      </c>
      <c r="D845" s="470">
        <v>4814.83</v>
      </c>
      <c r="E845" s="470">
        <v>4713.4</v>
      </c>
      <c r="F845" s="471"/>
      <c r="G845" s="472">
        <v>-0.0068</v>
      </c>
    </row>
    <row r="846" ht="15.75" customHeight="1">
      <c r="A846" s="403" t="s">
        <v>1170</v>
      </c>
      <c r="B846" s="404">
        <v>4794.92</v>
      </c>
      <c r="C846" s="470">
        <v>4794.06</v>
      </c>
      <c r="D846" s="470">
        <v>4849.55</v>
      </c>
      <c r="E846" s="470">
        <v>4788.19</v>
      </c>
      <c r="F846" s="471"/>
      <c r="G846" s="472">
        <v>2.0E-4</v>
      </c>
    </row>
    <row r="847" ht="15.75" customHeight="1">
      <c r="A847" s="403" t="s">
        <v>1171</v>
      </c>
      <c r="B847" s="404">
        <v>4794.06</v>
      </c>
      <c r="C847" s="470">
        <v>4790.67</v>
      </c>
      <c r="D847" s="470">
        <v>4819.66</v>
      </c>
      <c r="E847" s="470">
        <v>4771.37</v>
      </c>
      <c r="F847" s="471"/>
      <c r="G847" s="472">
        <v>0.001</v>
      </c>
    </row>
    <row r="848" ht="15.75" customHeight="1">
      <c r="A848" s="403" t="s">
        <v>1172</v>
      </c>
      <c r="B848" s="404">
        <v>4789.37</v>
      </c>
      <c r="C848" s="470">
        <v>4720.1</v>
      </c>
      <c r="D848" s="470">
        <v>4846.03</v>
      </c>
      <c r="E848" s="470">
        <v>4720.1</v>
      </c>
      <c r="F848" s="471"/>
      <c r="G848" s="472">
        <v>0.0147</v>
      </c>
    </row>
    <row r="849" ht="15.75" customHeight="1">
      <c r="A849" s="403" t="s">
        <v>1173</v>
      </c>
      <c r="B849" s="404">
        <v>4720.1</v>
      </c>
      <c r="C849" s="470">
        <v>4785.04</v>
      </c>
      <c r="D849" s="470">
        <v>4813.38</v>
      </c>
      <c r="E849" s="470">
        <v>4686.55</v>
      </c>
      <c r="F849" s="471"/>
      <c r="G849" s="472">
        <v>-0.0136</v>
      </c>
    </row>
    <row r="850" ht="15.75" customHeight="1">
      <c r="A850" s="403" t="s">
        <v>1174</v>
      </c>
      <c r="B850" s="404">
        <v>4785.04</v>
      </c>
      <c r="C850" s="470">
        <v>4859.48</v>
      </c>
      <c r="D850" s="470">
        <v>4952.85</v>
      </c>
      <c r="E850" s="470">
        <v>4780.57</v>
      </c>
      <c r="F850" s="471"/>
      <c r="G850" s="472">
        <v>-0.0153</v>
      </c>
    </row>
    <row r="851" ht="15.75" customHeight="1">
      <c r="A851" s="403" t="s">
        <v>1175</v>
      </c>
      <c r="B851" s="404">
        <v>4859.48</v>
      </c>
      <c r="C851" s="470">
        <v>4703.32</v>
      </c>
      <c r="D851" s="470">
        <v>4863.69</v>
      </c>
      <c r="E851" s="470">
        <v>4703.32</v>
      </c>
      <c r="F851" s="471"/>
      <c r="G851" s="472">
        <v>0.0332</v>
      </c>
    </row>
    <row r="852" ht="15.75" customHeight="1">
      <c r="A852" s="403" t="s">
        <v>1176</v>
      </c>
      <c r="B852" s="404">
        <v>4703.32</v>
      </c>
      <c r="C852" s="470">
        <v>4633.37</v>
      </c>
      <c r="D852" s="470">
        <v>4739.67</v>
      </c>
      <c r="E852" s="470">
        <v>4633.37</v>
      </c>
      <c r="F852" s="471"/>
      <c r="G852" s="472">
        <v>0.0151</v>
      </c>
    </row>
    <row r="853" ht="15.75" customHeight="1">
      <c r="A853" s="403" t="s">
        <v>1177</v>
      </c>
      <c r="B853" s="404">
        <v>4633.37</v>
      </c>
      <c r="C853" s="470">
        <v>4533.05</v>
      </c>
      <c r="D853" s="470">
        <v>4639.57</v>
      </c>
      <c r="E853" s="470">
        <v>4533.05</v>
      </c>
      <c r="F853" s="471"/>
      <c r="G853" s="472">
        <v>0.0221</v>
      </c>
    </row>
    <row r="854" ht="15.75" customHeight="1">
      <c r="A854" s="403" t="s">
        <v>1178</v>
      </c>
      <c r="B854" s="404">
        <v>4533.05</v>
      </c>
      <c r="C854" s="470">
        <v>4545.15</v>
      </c>
      <c r="D854" s="470">
        <v>4579.98</v>
      </c>
      <c r="E854" s="470">
        <v>4510.88</v>
      </c>
      <c r="F854" s="471"/>
      <c r="G854" s="472">
        <v>-0.0027</v>
      </c>
    </row>
    <row r="855" ht="15.75" customHeight="1">
      <c r="A855" s="403" t="s">
        <v>1179</v>
      </c>
      <c r="B855" s="404">
        <v>4545.15</v>
      </c>
      <c r="C855" s="470">
        <v>4364.83</v>
      </c>
      <c r="D855" s="470">
        <v>4557.18</v>
      </c>
      <c r="E855" s="470">
        <v>4364.83</v>
      </c>
      <c r="F855" s="471"/>
      <c r="G855" s="472">
        <v>0.0413</v>
      </c>
    </row>
    <row r="856" ht="15.75" customHeight="1">
      <c r="A856" s="403" t="s">
        <v>1180</v>
      </c>
      <c r="B856" s="404">
        <v>4364.83</v>
      </c>
      <c r="C856" s="470">
        <v>4307.15</v>
      </c>
      <c r="D856" s="470">
        <v>4368.34</v>
      </c>
      <c r="E856" s="470">
        <v>4307.15</v>
      </c>
      <c r="F856" s="471"/>
      <c r="G856" s="472">
        <v>0.0134</v>
      </c>
    </row>
    <row r="857" ht="15.75" customHeight="1">
      <c r="A857" s="403" t="s">
        <v>1181</v>
      </c>
      <c r="B857" s="404">
        <v>4307.15</v>
      </c>
      <c r="C857" s="470">
        <v>4299.1</v>
      </c>
      <c r="D857" s="470">
        <v>4327.98</v>
      </c>
      <c r="E857" s="470">
        <v>4294.33</v>
      </c>
      <c r="F857" s="471"/>
      <c r="G857" s="472">
        <v>0.0019</v>
      </c>
    </row>
    <row r="858" ht="15.75" customHeight="1">
      <c r="A858" s="403" t="s">
        <v>1182</v>
      </c>
      <c r="B858" s="404">
        <v>4299.1</v>
      </c>
      <c r="C858" s="470">
        <v>4271.81</v>
      </c>
      <c r="D858" s="470">
        <v>4300.82</v>
      </c>
      <c r="E858" s="470">
        <v>4257.97</v>
      </c>
      <c r="F858" s="471"/>
      <c r="G858" s="472">
        <v>0.0064</v>
      </c>
    </row>
    <row r="859" ht="15.75" customHeight="1">
      <c r="A859" s="403" t="s">
        <v>1183</v>
      </c>
      <c r="B859" s="404">
        <v>4271.81</v>
      </c>
      <c r="C859" s="470">
        <v>4214.42</v>
      </c>
      <c r="D859" s="470">
        <v>4273.65</v>
      </c>
      <c r="E859" s="470">
        <v>4214.42</v>
      </c>
      <c r="F859" s="471"/>
      <c r="G859" s="472">
        <v>0.0136</v>
      </c>
    </row>
    <row r="860" ht="15.75" customHeight="1">
      <c r="A860" s="403" t="s">
        <v>1184</v>
      </c>
      <c r="B860" s="404">
        <v>4214.42</v>
      </c>
      <c r="C860" s="470">
        <v>4171.2</v>
      </c>
      <c r="D860" s="470">
        <v>4218.49</v>
      </c>
      <c r="E860" s="470">
        <v>4169.64</v>
      </c>
      <c r="F860" s="471"/>
      <c r="G860" s="472">
        <v>0.0104</v>
      </c>
    </row>
    <row r="861" ht="15.75" customHeight="1">
      <c r="A861" s="403" t="s">
        <v>1185</v>
      </c>
      <c r="B861" s="404">
        <v>4171.2</v>
      </c>
      <c r="C861" s="470">
        <v>4156.54</v>
      </c>
      <c r="D861" s="470">
        <v>4176.06</v>
      </c>
      <c r="E861" s="470">
        <v>4150.2</v>
      </c>
      <c r="F861" s="471"/>
      <c r="G861" s="472">
        <v>0.0035</v>
      </c>
    </row>
    <row r="862" ht="15.75" customHeight="1">
      <c r="A862" s="403" t="s">
        <v>1186</v>
      </c>
      <c r="B862" s="404">
        <v>4156.54</v>
      </c>
      <c r="C862" s="470">
        <v>4145.38</v>
      </c>
      <c r="D862" s="470">
        <v>4160.81</v>
      </c>
      <c r="E862" s="470">
        <v>4143.44</v>
      </c>
      <c r="F862" s="471"/>
      <c r="G862" s="472">
        <v>0.0027</v>
      </c>
    </row>
    <row r="863" ht="15.75" customHeight="1">
      <c r="A863" s="403" t="s">
        <v>1187</v>
      </c>
      <c r="B863" s="404">
        <v>4145.38</v>
      </c>
      <c r="C863" s="470">
        <v>4129.07</v>
      </c>
      <c r="D863" s="470">
        <v>4146.28</v>
      </c>
      <c r="E863" s="470">
        <v>4123.49</v>
      </c>
      <c r="F863" s="471"/>
      <c r="G863" s="472">
        <v>0.004</v>
      </c>
    </row>
    <row r="864" ht="15.75" customHeight="1">
      <c r="A864" s="403" t="s">
        <v>1188</v>
      </c>
      <c r="B864" s="404">
        <v>4129.07</v>
      </c>
      <c r="C864" s="470">
        <v>4080.93</v>
      </c>
      <c r="D864" s="470">
        <v>4130.25</v>
      </c>
      <c r="E864" s="470">
        <v>4080.87</v>
      </c>
      <c r="F864" s="471"/>
      <c r="G864" s="472">
        <v>0.0118</v>
      </c>
    </row>
    <row r="865" ht="15.75" customHeight="1">
      <c r="A865" s="403" t="s">
        <v>1189</v>
      </c>
      <c r="B865" s="404">
        <v>4080.93</v>
      </c>
      <c r="C865" s="470">
        <v>4076.79</v>
      </c>
      <c r="D865" s="470">
        <v>4081.56</v>
      </c>
      <c r="E865" s="470">
        <v>4073.81</v>
      </c>
      <c r="F865" s="471"/>
      <c r="G865" s="472">
        <v>0.001</v>
      </c>
    </row>
    <row r="866" ht="15.75" customHeight="1">
      <c r="A866" s="403" t="s">
        <v>1190</v>
      </c>
      <c r="B866" s="404">
        <v>4076.79</v>
      </c>
      <c r="C866" s="470">
        <v>4085.79</v>
      </c>
      <c r="D866" s="470">
        <v>4088.44</v>
      </c>
      <c r="E866" s="470">
        <v>4070.93</v>
      </c>
      <c r="F866" s="471"/>
      <c r="G866" s="472">
        <v>-0.0022</v>
      </c>
    </row>
    <row r="867" ht="15.75" customHeight="1">
      <c r="A867" s="403" t="s">
        <v>1191</v>
      </c>
      <c r="B867" s="404">
        <v>4085.79</v>
      </c>
      <c r="C867" s="470">
        <v>4074.09</v>
      </c>
      <c r="D867" s="470">
        <v>4086.83</v>
      </c>
      <c r="E867" s="470">
        <v>4069.54</v>
      </c>
      <c r="F867" s="471"/>
      <c r="G867" s="472">
        <v>0.0038</v>
      </c>
    </row>
    <row r="868" ht="15.75" customHeight="1">
      <c r="A868" s="403" t="s">
        <v>1192</v>
      </c>
      <c r="B868" s="404">
        <v>4070.15</v>
      </c>
      <c r="C868" s="470">
        <v>4050.64</v>
      </c>
      <c r="D868" s="470">
        <v>4073.76</v>
      </c>
      <c r="E868" s="470">
        <v>4041.38</v>
      </c>
      <c r="F868" s="471"/>
      <c r="G868" s="472">
        <v>0.0048</v>
      </c>
    </row>
    <row r="869" ht="15.75" customHeight="1">
      <c r="A869" s="403" t="s">
        <v>1193</v>
      </c>
      <c r="B869" s="404">
        <v>4050.64</v>
      </c>
      <c r="C869" s="470">
        <v>4043.97</v>
      </c>
      <c r="D869" s="470">
        <v>4051.94</v>
      </c>
      <c r="E869" s="470">
        <v>4039.58</v>
      </c>
      <c r="F869" s="471"/>
      <c r="G869" s="472">
        <v>-0.0045</v>
      </c>
    </row>
    <row r="870" ht="15.75" customHeight="1">
      <c r="A870" s="403" t="s">
        <v>1194</v>
      </c>
      <c r="B870" s="404">
        <v>4069.11</v>
      </c>
      <c r="C870" s="470">
        <v>4068.27</v>
      </c>
      <c r="D870" s="470">
        <v>4071.75</v>
      </c>
      <c r="E870" s="470">
        <v>4058.43</v>
      </c>
      <c r="F870" s="471"/>
      <c r="G870" s="472">
        <v>-0.0024</v>
      </c>
    </row>
    <row r="871" ht="15.75" customHeight="1">
      <c r="A871" s="403" t="s">
        <v>1195</v>
      </c>
      <c r="B871" s="404">
        <v>4079.07</v>
      </c>
      <c r="C871" s="470">
        <v>4082.14</v>
      </c>
      <c r="D871" s="470">
        <v>4088.25</v>
      </c>
      <c r="E871" s="470">
        <v>4073.42</v>
      </c>
      <c r="F871" s="471"/>
      <c r="G871" s="472">
        <v>-8.0E-4</v>
      </c>
    </row>
    <row r="872" ht="15.75" customHeight="1">
      <c r="A872" s="403" t="s">
        <v>1196</v>
      </c>
      <c r="B872" s="404">
        <v>4082.14</v>
      </c>
      <c r="C872" s="470">
        <v>4089.51</v>
      </c>
      <c r="D872" s="470">
        <v>4095.92</v>
      </c>
      <c r="E872" s="470">
        <v>4073.21</v>
      </c>
      <c r="F872" s="471"/>
      <c r="G872" s="472">
        <v>-0.0018</v>
      </c>
    </row>
    <row r="873" ht="15.75" customHeight="1">
      <c r="A873" s="403" t="s">
        <v>1197</v>
      </c>
      <c r="B873" s="404">
        <v>4089.51</v>
      </c>
      <c r="C873" s="470">
        <v>4099.42</v>
      </c>
      <c r="D873" s="470">
        <v>4111.27</v>
      </c>
      <c r="E873" s="470">
        <v>4073.26</v>
      </c>
      <c r="F873" s="471"/>
      <c r="G873" s="472">
        <v>-0.0024</v>
      </c>
    </row>
    <row r="874" ht="15.75" customHeight="1">
      <c r="A874" s="403" t="s">
        <v>1198</v>
      </c>
      <c r="B874" s="404">
        <v>4099.42</v>
      </c>
      <c r="C874" s="470">
        <v>4077.82</v>
      </c>
      <c r="D874" s="470">
        <v>4102.75</v>
      </c>
      <c r="E874" s="470">
        <v>4077.82</v>
      </c>
      <c r="F874" s="471"/>
      <c r="G874" s="472">
        <v>0.0093</v>
      </c>
    </row>
    <row r="875" ht="15.75" customHeight="1">
      <c r="A875" s="403" t="s">
        <v>1199</v>
      </c>
      <c r="B875" s="404">
        <v>4061.56</v>
      </c>
      <c r="C875" s="470">
        <v>4034.65</v>
      </c>
      <c r="D875" s="470">
        <v>4063.23</v>
      </c>
      <c r="E875" s="470">
        <v>4034.65</v>
      </c>
      <c r="F875" s="471"/>
      <c r="G875" s="472">
        <v>0.0067</v>
      </c>
    </row>
    <row r="876" ht="15.75" customHeight="1">
      <c r="A876" s="403" t="s">
        <v>1200</v>
      </c>
      <c r="B876" s="404">
        <v>4034.65</v>
      </c>
      <c r="C876" s="470">
        <v>4001.81</v>
      </c>
      <c r="D876" s="470">
        <v>4037.77</v>
      </c>
      <c r="E876" s="470">
        <v>4001.81</v>
      </c>
      <c r="F876" s="471"/>
      <c r="G876" s="472">
        <v>0.0082</v>
      </c>
    </row>
    <row r="877" ht="15.75" customHeight="1">
      <c r="A877" s="403" t="s">
        <v>1201</v>
      </c>
      <c r="B877" s="404">
        <v>4001.81</v>
      </c>
      <c r="C877" s="470">
        <v>3994.65</v>
      </c>
      <c r="D877" s="470">
        <v>4003.71</v>
      </c>
      <c r="E877" s="470">
        <v>3994.65</v>
      </c>
      <c r="F877" s="471"/>
      <c r="G877" s="472">
        <v>0.0018</v>
      </c>
    </row>
    <row r="878" ht="15.75" customHeight="1">
      <c r="A878" s="403" t="s">
        <v>4925</v>
      </c>
      <c r="B878" s="404">
        <v>3994.65</v>
      </c>
      <c r="C878" s="470">
        <v>3981.52</v>
      </c>
      <c r="D878" s="470">
        <v>3998.02</v>
      </c>
      <c r="E878" s="470">
        <v>3977.36</v>
      </c>
      <c r="F878" s="471"/>
      <c r="G878" s="472">
        <v>0.0033</v>
      </c>
    </row>
    <row r="879" ht="15.75" customHeight="1">
      <c r="A879" s="403" t="s">
        <v>1202</v>
      </c>
      <c r="B879" s="404">
        <v>3981.52</v>
      </c>
      <c r="C879" s="470">
        <v>3986.73</v>
      </c>
      <c r="D879" s="470">
        <v>3986.73</v>
      </c>
      <c r="E879" s="470">
        <v>3977.1</v>
      </c>
      <c r="F879" s="471"/>
      <c r="G879" s="472">
        <v>-0.0013</v>
      </c>
    </row>
    <row r="880" ht="15.75" customHeight="1">
      <c r="A880" s="403" t="s">
        <v>1203</v>
      </c>
      <c r="B880" s="404">
        <v>3986.73</v>
      </c>
      <c r="C880" s="470">
        <v>3989.08</v>
      </c>
      <c r="D880" s="470">
        <v>3989.08</v>
      </c>
      <c r="E880" s="470">
        <v>3978.92</v>
      </c>
      <c r="F880" s="471"/>
      <c r="G880" s="472">
        <v>-6.0E-4</v>
      </c>
    </row>
    <row r="881" ht="15.75" customHeight="1">
      <c r="A881" s="403" t="s">
        <v>1204</v>
      </c>
      <c r="B881" s="404">
        <v>3989.08</v>
      </c>
      <c r="C881" s="470">
        <v>3981.64</v>
      </c>
      <c r="D881" s="470">
        <v>3989.53</v>
      </c>
      <c r="E881" s="470">
        <v>3979.72</v>
      </c>
      <c r="F881" s="471"/>
      <c r="G881" s="472">
        <v>0.0019</v>
      </c>
    </row>
    <row r="882" ht="15.75" customHeight="1">
      <c r="A882" s="403" t="s">
        <v>1205</v>
      </c>
      <c r="B882" s="404">
        <v>3981.64</v>
      </c>
      <c r="C882" s="470">
        <v>3974.22</v>
      </c>
      <c r="D882" s="470">
        <v>3983.06</v>
      </c>
      <c r="E882" s="470">
        <v>3974.22</v>
      </c>
      <c r="F882" s="471"/>
      <c r="G882" s="472">
        <v>0.0019</v>
      </c>
    </row>
    <row r="883" ht="15.75" customHeight="1">
      <c r="A883" s="403" t="s">
        <v>1206</v>
      </c>
      <c r="B883" s="404">
        <v>3974.22</v>
      </c>
      <c r="C883" s="470">
        <v>3969.28</v>
      </c>
      <c r="D883" s="470">
        <v>3976.14</v>
      </c>
      <c r="E883" s="470">
        <v>3965.55</v>
      </c>
      <c r="F883" s="471"/>
      <c r="G883" s="472">
        <v>0.0012</v>
      </c>
    </row>
    <row r="884" ht="15.75" customHeight="1">
      <c r="A884" s="403" t="s">
        <v>1207</v>
      </c>
      <c r="B884" s="404">
        <v>3969.28</v>
      </c>
      <c r="C884" s="470">
        <v>3964.83</v>
      </c>
      <c r="D884" s="470">
        <v>3970.22</v>
      </c>
      <c r="E884" s="470">
        <v>3964.83</v>
      </c>
      <c r="F884" s="471"/>
      <c r="G884" s="472">
        <v>0.0011</v>
      </c>
    </row>
    <row r="885" ht="15.75" customHeight="1">
      <c r="A885" s="403" t="s">
        <v>1208</v>
      </c>
      <c r="B885" s="404">
        <v>3964.83</v>
      </c>
      <c r="C885" s="470">
        <v>3963.35</v>
      </c>
      <c r="D885" s="470">
        <v>3966.34</v>
      </c>
      <c r="E885" s="470">
        <v>3961.56</v>
      </c>
      <c r="F885" s="471"/>
      <c r="G885" s="472">
        <v>4.0E-4</v>
      </c>
    </row>
    <row r="886" ht="15.75" customHeight="1">
      <c r="A886" s="403" t="s">
        <v>3421</v>
      </c>
      <c r="B886" s="404">
        <v>3963.35</v>
      </c>
      <c r="C886" s="470">
        <v>3962.04</v>
      </c>
      <c r="D886" s="470">
        <v>3965.26</v>
      </c>
      <c r="E886" s="470">
        <v>3960.97</v>
      </c>
      <c r="F886" s="471"/>
      <c r="G886" s="472">
        <v>3.0E-4</v>
      </c>
    </row>
    <row r="887" ht="15.75" customHeight="1">
      <c r="A887" s="403" t="s">
        <v>1209</v>
      </c>
      <c r="B887" s="404">
        <v>3962.04</v>
      </c>
      <c r="C887" s="470">
        <v>3962.98</v>
      </c>
      <c r="D887" s="470">
        <v>3963.7</v>
      </c>
      <c r="E887" s="470">
        <v>3959.9</v>
      </c>
      <c r="F887" s="471"/>
      <c r="G887" s="472">
        <v>-2.0E-4</v>
      </c>
    </row>
    <row r="888" ht="15.75" customHeight="1">
      <c r="A888" s="403" t="s">
        <v>1210</v>
      </c>
      <c r="B888" s="404">
        <v>3962.98</v>
      </c>
      <c r="C888" s="470">
        <v>3960.57</v>
      </c>
      <c r="D888" s="470">
        <v>3963.14</v>
      </c>
      <c r="E888" s="470">
        <v>3959.66</v>
      </c>
      <c r="F888" s="471"/>
      <c r="G888" s="472">
        <v>6.0E-4</v>
      </c>
    </row>
    <row r="889" ht="15.75" customHeight="1">
      <c r="A889" s="403" t="s">
        <v>1211</v>
      </c>
      <c r="B889" s="404">
        <v>3960.57</v>
      </c>
      <c r="C889" s="470">
        <v>3961.9</v>
      </c>
      <c r="D889" s="470">
        <v>3961.9</v>
      </c>
      <c r="E889" s="470">
        <v>3958.16</v>
      </c>
      <c r="F889" s="471"/>
      <c r="G889" s="472">
        <v>-3.0E-4</v>
      </c>
    </row>
    <row r="890" ht="15.75" customHeight="1">
      <c r="A890" s="403" t="s">
        <v>1212</v>
      </c>
      <c r="B890" s="404">
        <v>3961.9</v>
      </c>
      <c r="C890" s="470">
        <v>3960.65</v>
      </c>
      <c r="D890" s="470">
        <v>3963.92</v>
      </c>
      <c r="E890" s="470">
        <v>3958.33</v>
      </c>
      <c r="F890" s="471"/>
      <c r="G890" s="472">
        <v>3.0E-4</v>
      </c>
    </row>
    <row r="891" ht="15.75" customHeight="1">
      <c r="A891" s="403" t="s">
        <v>1213</v>
      </c>
      <c r="B891" s="404">
        <v>3960.65</v>
      </c>
      <c r="C891" s="470">
        <v>3958.36</v>
      </c>
      <c r="D891" s="470">
        <v>3963.62</v>
      </c>
      <c r="E891" s="470">
        <v>3954.32</v>
      </c>
      <c r="F891" s="471"/>
      <c r="G891" s="472">
        <v>6.0E-4</v>
      </c>
    </row>
    <row r="892" ht="15.75" customHeight="1">
      <c r="A892" s="403" t="s">
        <v>1214</v>
      </c>
      <c r="B892" s="404">
        <v>3958.36</v>
      </c>
      <c r="C892" s="470">
        <v>3964.28</v>
      </c>
      <c r="D892" s="470">
        <v>3964.28</v>
      </c>
      <c r="E892" s="470">
        <v>3957.92</v>
      </c>
      <c r="F892" s="471"/>
      <c r="G892" s="472">
        <v>-0.0015</v>
      </c>
    </row>
    <row r="893" ht="15.75" customHeight="1">
      <c r="A893" s="403" t="s">
        <v>1215</v>
      </c>
      <c r="B893" s="404">
        <v>3964.28</v>
      </c>
      <c r="C893" s="470">
        <v>3967.31</v>
      </c>
      <c r="D893" s="470">
        <v>3971.13</v>
      </c>
      <c r="E893" s="470">
        <v>3962.93</v>
      </c>
      <c r="F893" s="471"/>
      <c r="G893" s="472">
        <v>-8.0E-4</v>
      </c>
    </row>
    <row r="894" ht="15.75" customHeight="1">
      <c r="A894" s="403" t="s">
        <v>1216</v>
      </c>
      <c r="B894" s="404">
        <v>3967.31</v>
      </c>
      <c r="C894" s="470">
        <v>3968.26</v>
      </c>
      <c r="D894" s="470">
        <v>3969.47</v>
      </c>
      <c r="E894" s="470">
        <v>3963.62</v>
      </c>
      <c r="F894" s="471"/>
      <c r="G894" s="472">
        <v>1.0E-4</v>
      </c>
    </row>
    <row r="895" ht="15.75" customHeight="1">
      <c r="A895" s="403" t="s">
        <v>1217</v>
      </c>
      <c r="B895" s="404">
        <v>3966.75</v>
      </c>
      <c r="C895" s="470">
        <v>3962.37</v>
      </c>
      <c r="D895" s="470">
        <v>3967.97</v>
      </c>
      <c r="E895" s="470">
        <v>3959.59</v>
      </c>
      <c r="F895" s="471"/>
      <c r="G895" s="472">
        <v>0.0011</v>
      </c>
    </row>
    <row r="896" ht="15.75" customHeight="1">
      <c r="A896" s="403" t="s">
        <v>1218</v>
      </c>
      <c r="B896" s="404">
        <v>3962.37</v>
      </c>
      <c r="C896" s="470">
        <v>3956.1</v>
      </c>
      <c r="D896" s="470">
        <v>3962.37</v>
      </c>
      <c r="E896" s="470">
        <v>3956.1</v>
      </c>
      <c r="F896" s="471"/>
      <c r="G896" s="472">
        <v>0.0016</v>
      </c>
    </row>
    <row r="897" ht="15.75" customHeight="1">
      <c r="A897" s="403" t="s">
        <v>1219</v>
      </c>
      <c r="B897" s="404">
        <v>3956.1</v>
      </c>
      <c r="C897" s="470">
        <v>3961.51</v>
      </c>
      <c r="D897" s="470">
        <v>3961.61</v>
      </c>
      <c r="E897" s="470">
        <v>3955.71</v>
      </c>
      <c r="F897" s="471"/>
      <c r="G897" s="472">
        <v>-0.0014</v>
      </c>
    </row>
    <row r="898" ht="15.75" customHeight="1">
      <c r="A898" s="403" t="s">
        <v>1220</v>
      </c>
      <c r="B898" s="404">
        <v>3961.51</v>
      </c>
      <c r="C898" s="470">
        <v>3953.38</v>
      </c>
      <c r="D898" s="470">
        <v>3962.69</v>
      </c>
      <c r="E898" s="470">
        <v>3953.38</v>
      </c>
      <c r="F898" s="471"/>
      <c r="G898" s="472">
        <v>0.0021</v>
      </c>
    </row>
    <row r="899" ht="15.75" customHeight="1">
      <c r="A899" s="403" t="s">
        <v>1221</v>
      </c>
      <c r="B899" s="404">
        <v>3953.38</v>
      </c>
      <c r="C899" s="470">
        <v>3963.4</v>
      </c>
      <c r="D899" s="470">
        <v>3963.4</v>
      </c>
      <c r="E899" s="470">
        <v>3952.47</v>
      </c>
      <c r="F899" s="471"/>
      <c r="G899" s="472">
        <v>-0.0025</v>
      </c>
    </row>
    <row r="900" ht="15.75" customHeight="1">
      <c r="A900" s="403" t="s">
        <v>1222</v>
      </c>
      <c r="B900" s="404">
        <v>3963.4</v>
      </c>
      <c r="C900" s="470">
        <v>3969.58</v>
      </c>
      <c r="D900" s="470">
        <v>3973.25</v>
      </c>
      <c r="E900" s="470">
        <v>3961.8</v>
      </c>
      <c r="F900" s="471"/>
      <c r="G900" s="472">
        <v>-0.0016</v>
      </c>
    </row>
    <row r="901" ht="15.75" customHeight="1">
      <c r="A901" s="403" t="s">
        <v>1223</v>
      </c>
      <c r="B901" s="404">
        <v>3969.58</v>
      </c>
      <c r="C901" s="470">
        <v>3999.49</v>
      </c>
      <c r="D901" s="470">
        <v>3999.49</v>
      </c>
      <c r="E901" s="470">
        <v>3965.27</v>
      </c>
      <c r="F901" s="471"/>
      <c r="G901" s="472">
        <v>-0.0075</v>
      </c>
    </row>
    <row r="902" ht="15.75" customHeight="1">
      <c r="A902" s="403" t="s">
        <v>1224</v>
      </c>
      <c r="B902" s="404">
        <v>3999.49</v>
      </c>
      <c r="C902" s="470">
        <v>4060.44</v>
      </c>
      <c r="D902" s="470">
        <v>4102.76</v>
      </c>
      <c r="E902" s="470">
        <v>3991.79</v>
      </c>
      <c r="F902" s="471"/>
      <c r="G902" s="472">
        <v>-0.015</v>
      </c>
    </row>
    <row r="903" ht="15.75" customHeight="1">
      <c r="A903" s="403" t="s">
        <v>1225</v>
      </c>
      <c r="B903" s="404">
        <v>4060.44</v>
      </c>
      <c r="C903" s="470">
        <v>4008.28</v>
      </c>
      <c r="D903" s="470">
        <v>4060.44</v>
      </c>
      <c r="E903" s="470">
        <v>3998.43</v>
      </c>
      <c r="F903" s="471"/>
      <c r="G903" s="472">
        <v>0.013</v>
      </c>
    </row>
    <row r="904" ht="15.75" customHeight="1">
      <c r="A904" s="403" t="s">
        <v>1226</v>
      </c>
      <c r="B904" s="404">
        <v>4008.28</v>
      </c>
      <c r="C904" s="470">
        <v>4008.28</v>
      </c>
      <c r="D904" s="470">
        <v>4008.28</v>
      </c>
      <c r="E904" s="470">
        <v>4008.28</v>
      </c>
      <c r="F904" s="471"/>
      <c r="G904" s="472">
        <v>0.0</v>
      </c>
    </row>
    <row r="905" ht="15.75" customHeight="1">
      <c r="A905" s="403" t="s">
        <v>1227</v>
      </c>
      <c r="B905" s="404">
        <v>4008.28</v>
      </c>
      <c r="C905" s="470">
        <v>3976.56</v>
      </c>
      <c r="D905" s="470">
        <v>4013.75</v>
      </c>
      <c r="E905" s="470">
        <v>3976.56</v>
      </c>
      <c r="F905" s="471"/>
      <c r="G905" s="472">
        <v>0.008</v>
      </c>
    </row>
    <row r="906" ht="15.75" customHeight="1">
      <c r="A906" s="403" t="s">
        <v>1228</v>
      </c>
      <c r="B906" s="404">
        <v>3976.56</v>
      </c>
      <c r="C906" s="470">
        <v>3984.75</v>
      </c>
      <c r="D906" s="470">
        <v>3985.72</v>
      </c>
      <c r="E906" s="470">
        <v>3962.76</v>
      </c>
      <c r="F906" s="471"/>
      <c r="G906" s="472">
        <v>-0.0021</v>
      </c>
    </row>
    <row r="907" ht="15.75" customHeight="1">
      <c r="A907" s="403" t="s">
        <v>1229</v>
      </c>
      <c r="B907" s="404">
        <v>3984.75</v>
      </c>
      <c r="C907" s="470">
        <v>3960.17</v>
      </c>
      <c r="D907" s="470">
        <v>3987.17</v>
      </c>
      <c r="E907" s="470">
        <v>3960.17</v>
      </c>
      <c r="F907" s="471"/>
      <c r="G907" s="472">
        <v>0.0062</v>
      </c>
    </row>
    <row r="908" ht="15.75" customHeight="1">
      <c r="A908" s="403" t="s">
        <v>1230</v>
      </c>
      <c r="B908" s="404">
        <v>3960.17</v>
      </c>
      <c r="C908" s="470">
        <v>3974.96</v>
      </c>
      <c r="D908" s="470">
        <v>3980.14</v>
      </c>
      <c r="E908" s="470">
        <v>3949.8</v>
      </c>
      <c r="F908" s="471"/>
      <c r="G908" s="472">
        <v>-0.0037</v>
      </c>
    </row>
    <row r="909" ht="15.75" customHeight="1">
      <c r="A909" s="403" t="s">
        <v>1231</v>
      </c>
      <c r="B909" s="404">
        <v>3974.96</v>
      </c>
      <c r="C909" s="470">
        <v>3603.95</v>
      </c>
      <c r="D909" s="470">
        <v>3976.23</v>
      </c>
      <c r="E909" s="470">
        <v>3603.95</v>
      </c>
      <c r="F909" s="471"/>
      <c r="G909" s="472">
        <v>0.1029</v>
      </c>
    </row>
    <row r="910" ht="15.75" customHeight="1">
      <c r="A910" s="403" t="s">
        <v>1232</v>
      </c>
      <c r="B910" s="404">
        <v>3603.95</v>
      </c>
      <c r="C910" s="470">
        <v>3838.84</v>
      </c>
      <c r="D910" s="470">
        <v>3844.63</v>
      </c>
      <c r="E910" s="470">
        <v>3593.15</v>
      </c>
      <c r="F910" s="471"/>
      <c r="G910" s="472">
        <v>-0.0447</v>
      </c>
    </row>
    <row r="911" ht="15.75" customHeight="1">
      <c r="A911" s="403" t="s">
        <v>1233</v>
      </c>
      <c r="B911" s="404">
        <v>3772.55</v>
      </c>
      <c r="C911" s="470">
        <v>3969.31</v>
      </c>
      <c r="D911" s="470">
        <v>4028.58</v>
      </c>
      <c r="E911" s="470">
        <v>3760.39</v>
      </c>
      <c r="F911" s="471"/>
      <c r="G911" s="472">
        <v>-0.0496</v>
      </c>
    </row>
    <row r="912" ht="15.75" customHeight="1">
      <c r="A912" s="403" t="s">
        <v>1234</v>
      </c>
      <c r="B912" s="404">
        <v>3969.31</v>
      </c>
      <c r="C912" s="470">
        <v>4129.96</v>
      </c>
      <c r="D912" s="470">
        <v>4129.96</v>
      </c>
      <c r="E912" s="470">
        <v>3897.62</v>
      </c>
      <c r="F912" s="471"/>
      <c r="G912" s="472">
        <v>-0.0389</v>
      </c>
    </row>
    <row r="913" ht="15.75" customHeight="1">
      <c r="A913" s="403" t="s">
        <v>1235</v>
      </c>
      <c r="B913" s="404">
        <v>4129.96</v>
      </c>
      <c r="C913" s="470">
        <v>4231.48</v>
      </c>
      <c r="D913" s="470">
        <v>4238.06</v>
      </c>
      <c r="E913" s="470">
        <v>4105.97</v>
      </c>
      <c r="F913" s="471"/>
      <c r="G913" s="472">
        <v>-0.024</v>
      </c>
    </row>
    <row r="914" ht="15.75" customHeight="1">
      <c r="A914" s="403" t="s">
        <v>1236</v>
      </c>
      <c r="B914" s="404">
        <v>4231.48</v>
      </c>
      <c r="C914" s="470">
        <v>4156.32</v>
      </c>
      <c r="D914" s="470">
        <v>4254.08</v>
      </c>
      <c r="E914" s="470">
        <v>4156.32</v>
      </c>
      <c r="F914" s="471"/>
      <c r="G914" s="472">
        <v>0.0181</v>
      </c>
    </row>
    <row r="915" ht="15.75" customHeight="1">
      <c r="A915" s="403" t="s">
        <v>1237</v>
      </c>
      <c r="B915" s="404">
        <v>4156.32</v>
      </c>
      <c r="C915" s="470">
        <v>4008.05</v>
      </c>
      <c r="D915" s="470">
        <v>4167.85</v>
      </c>
      <c r="E915" s="470">
        <v>4002.11</v>
      </c>
      <c r="F915" s="471"/>
      <c r="G915" s="472">
        <v>0.037</v>
      </c>
    </row>
    <row r="916" ht="15.75" customHeight="1">
      <c r="A916" s="403" t="s">
        <v>1238</v>
      </c>
      <c r="B916" s="404">
        <v>4008.05</v>
      </c>
      <c r="C916" s="470">
        <v>4287.38</v>
      </c>
      <c r="D916" s="470">
        <v>4287.38</v>
      </c>
      <c r="E916" s="470">
        <v>3998.39</v>
      </c>
      <c r="F916" s="471"/>
      <c r="G916" s="472">
        <v>-0.0652</v>
      </c>
    </row>
    <row r="917" ht="15.75" customHeight="1">
      <c r="A917" s="403" t="s">
        <v>1239</v>
      </c>
      <c r="B917" s="404">
        <v>4287.38</v>
      </c>
      <c r="C917" s="470">
        <v>4384.48</v>
      </c>
      <c r="D917" s="470">
        <v>4393.78</v>
      </c>
      <c r="E917" s="470">
        <v>4283.05</v>
      </c>
      <c r="F917" s="471"/>
      <c r="G917" s="472">
        <v>-0.0221</v>
      </c>
    </row>
    <row r="918" ht="15.75" customHeight="1">
      <c r="A918" s="403" t="s">
        <v>1240</v>
      </c>
      <c r="B918" s="404">
        <v>4384.48</v>
      </c>
      <c r="C918" s="470">
        <v>4409.62</v>
      </c>
      <c r="D918" s="470">
        <v>4425.73</v>
      </c>
      <c r="E918" s="470">
        <v>4378.18</v>
      </c>
      <c r="F918" s="471"/>
      <c r="G918" s="472">
        <v>-0.0057</v>
      </c>
    </row>
    <row r="919" ht="15.75" customHeight="1">
      <c r="A919" s="403" t="s">
        <v>1241</v>
      </c>
      <c r="B919" s="404">
        <v>4409.62</v>
      </c>
      <c r="C919" s="470">
        <v>4466.07</v>
      </c>
      <c r="D919" s="470">
        <v>4511.25</v>
      </c>
      <c r="E919" s="470">
        <v>4407.18</v>
      </c>
      <c r="F919" s="471"/>
      <c r="G919" s="472">
        <v>-0.0126</v>
      </c>
    </row>
    <row r="920" ht="15.75" customHeight="1">
      <c r="A920" s="403" t="s">
        <v>1242</v>
      </c>
      <c r="B920" s="404">
        <v>4466.07</v>
      </c>
      <c r="C920" s="470">
        <v>4434.81</v>
      </c>
      <c r="D920" s="470">
        <v>4508.0</v>
      </c>
      <c r="E920" s="470">
        <v>4434.81</v>
      </c>
      <c r="F920" s="471"/>
      <c r="G920" s="472">
        <v>0.007</v>
      </c>
    </row>
    <row r="921" ht="15.75" customHeight="1">
      <c r="A921" s="403" t="s">
        <v>1243</v>
      </c>
      <c r="B921" s="404">
        <v>4434.81</v>
      </c>
      <c r="C921" s="470">
        <v>4409.91</v>
      </c>
      <c r="D921" s="470">
        <v>4460.06</v>
      </c>
      <c r="E921" s="470">
        <v>4387.81</v>
      </c>
      <c r="F921" s="471"/>
      <c r="G921" s="472">
        <v>0.0056</v>
      </c>
    </row>
    <row r="922" ht="15.75" customHeight="1">
      <c r="A922" s="403" t="s">
        <v>1244</v>
      </c>
      <c r="B922" s="404">
        <v>4409.91</v>
      </c>
      <c r="C922" s="470">
        <v>4480.22</v>
      </c>
      <c r="D922" s="470">
        <v>4483.31</v>
      </c>
      <c r="E922" s="470">
        <v>4372.75</v>
      </c>
      <c r="F922" s="471"/>
      <c r="G922" s="472">
        <v>-0.0157</v>
      </c>
    </row>
    <row r="923" ht="15.75" customHeight="1">
      <c r="A923" s="403" t="s">
        <v>1245</v>
      </c>
      <c r="B923" s="404">
        <v>4480.22</v>
      </c>
      <c r="C923" s="470">
        <v>4549.11</v>
      </c>
      <c r="D923" s="470">
        <v>4575.85</v>
      </c>
      <c r="E923" s="470">
        <v>4476.5</v>
      </c>
      <c r="F923" s="471"/>
      <c r="G923" s="472">
        <v>-0.0151</v>
      </c>
    </row>
    <row r="924" ht="15.75" customHeight="1">
      <c r="A924" s="403" t="s">
        <v>1246</v>
      </c>
      <c r="B924" s="404">
        <v>4549.11</v>
      </c>
      <c r="C924" s="470">
        <v>4621.19</v>
      </c>
      <c r="D924" s="470">
        <v>4643.9</v>
      </c>
      <c r="E924" s="470">
        <v>4541.04</v>
      </c>
      <c r="F924" s="471"/>
      <c r="G924" s="472">
        <v>-0.0156</v>
      </c>
    </row>
    <row r="925" ht="15.75" customHeight="1">
      <c r="A925" s="403" t="s">
        <v>1247</v>
      </c>
      <c r="B925" s="404">
        <v>4621.19</v>
      </c>
      <c r="C925" s="470">
        <v>4650.89</v>
      </c>
      <c r="D925" s="470">
        <v>4662.64</v>
      </c>
      <c r="E925" s="470">
        <v>4612.38</v>
      </c>
      <c r="F925" s="471"/>
      <c r="G925" s="472">
        <v>-0.0064</v>
      </c>
    </row>
    <row r="926" ht="15.75" customHeight="1">
      <c r="A926" s="403" t="s">
        <v>1248</v>
      </c>
      <c r="B926" s="404">
        <v>4650.89</v>
      </c>
      <c r="C926" s="470">
        <v>4698.89</v>
      </c>
      <c r="D926" s="470">
        <v>4708.58</v>
      </c>
      <c r="E926" s="470">
        <v>4647.37</v>
      </c>
      <c r="F926" s="471"/>
      <c r="G926" s="472">
        <v>-0.0102</v>
      </c>
    </row>
    <row r="927" ht="15.75" customHeight="1">
      <c r="A927" s="403" t="s">
        <v>1249</v>
      </c>
      <c r="B927" s="404">
        <v>4698.89</v>
      </c>
      <c r="C927" s="470">
        <v>4698.89</v>
      </c>
      <c r="D927" s="470">
        <v>4698.89</v>
      </c>
      <c r="E927" s="470">
        <v>4698.89</v>
      </c>
      <c r="F927" s="471"/>
      <c r="G927" s="472">
        <v>-0.0072</v>
      </c>
    </row>
    <row r="928" ht="15.75" customHeight="1">
      <c r="A928" s="403" t="s">
        <v>1250</v>
      </c>
      <c r="B928" s="404">
        <v>4733.14</v>
      </c>
      <c r="C928" s="470">
        <v>4758.0</v>
      </c>
      <c r="D928" s="470">
        <v>4784.14</v>
      </c>
      <c r="E928" s="470">
        <v>4729.31</v>
      </c>
      <c r="F928" s="471"/>
      <c r="G928" s="472">
        <v>-0.0052</v>
      </c>
    </row>
    <row r="929" ht="15.75" customHeight="1">
      <c r="A929" s="403" t="s">
        <v>1251</v>
      </c>
      <c r="B929" s="404">
        <v>4758.0</v>
      </c>
      <c r="C929" s="470">
        <v>4740.4</v>
      </c>
      <c r="D929" s="470">
        <v>4777.98</v>
      </c>
      <c r="E929" s="470">
        <v>4705.82</v>
      </c>
      <c r="F929" s="471"/>
      <c r="G929" s="472">
        <v>0.0037</v>
      </c>
    </row>
    <row r="930" ht="15.75" customHeight="1">
      <c r="A930" s="403" t="s">
        <v>1252</v>
      </c>
      <c r="B930" s="404">
        <v>4740.4</v>
      </c>
      <c r="C930" s="470">
        <v>4768.13</v>
      </c>
      <c r="D930" s="470">
        <v>4826.57</v>
      </c>
      <c r="E930" s="470">
        <v>4732.17</v>
      </c>
      <c r="F930" s="471"/>
      <c r="G930" s="472">
        <v>-0.0058</v>
      </c>
    </row>
    <row r="931" ht="15.75" customHeight="1">
      <c r="A931" s="403" t="s">
        <v>1253</v>
      </c>
      <c r="B931" s="404">
        <v>4768.13</v>
      </c>
      <c r="C931" s="470">
        <v>4734.15</v>
      </c>
      <c r="D931" s="470">
        <v>4776.87</v>
      </c>
      <c r="E931" s="470">
        <v>4705.12</v>
      </c>
      <c r="F931" s="471"/>
      <c r="G931" s="472">
        <v>0.0072</v>
      </c>
    </row>
    <row r="932" ht="15.75" customHeight="1">
      <c r="A932" s="403" t="s">
        <v>1254</v>
      </c>
      <c r="B932" s="404">
        <v>4734.15</v>
      </c>
      <c r="C932" s="470">
        <v>4564.61</v>
      </c>
      <c r="D932" s="470">
        <v>4742.71</v>
      </c>
      <c r="E932" s="470">
        <v>4564.61</v>
      </c>
      <c r="F932" s="471"/>
      <c r="G932" s="472">
        <v>0.0371</v>
      </c>
    </row>
    <row r="933" ht="15.75" customHeight="1">
      <c r="A933" s="403" t="s">
        <v>1255</v>
      </c>
      <c r="B933" s="404">
        <v>4564.61</v>
      </c>
      <c r="C933" s="470">
        <v>4480.83</v>
      </c>
      <c r="D933" s="470">
        <v>4569.72</v>
      </c>
      <c r="E933" s="470">
        <v>4480.83</v>
      </c>
      <c r="F933" s="471"/>
      <c r="G933" s="472">
        <v>0.0187</v>
      </c>
    </row>
    <row r="934" ht="15.75" customHeight="1">
      <c r="A934" s="403" t="s">
        <v>1256</v>
      </c>
      <c r="B934" s="404">
        <v>4480.83</v>
      </c>
      <c r="C934" s="470">
        <v>4471.51</v>
      </c>
      <c r="D934" s="470">
        <v>4506.71</v>
      </c>
      <c r="E934" s="470">
        <v>4470.92</v>
      </c>
      <c r="F934" s="471"/>
      <c r="G934" s="472">
        <v>0.0021</v>
      </c>
    </row>
    <row r="935" ht="15.75" customHeight="1">
      <c r="A935" s="403" t="s">
        <v>1257</v>
      </c>
      <c r="B935" s="404">
        <v>4471.51</v>
      </c>
      <c r="C935" s="470">
        <v>4385.54</v>
      </c>
      <c r="D935" s="470">
        <v>4492.26</v>
      </c>
      <c r="E935" s="470">
        <v>4385.54</v>
      </c>
      <c r="F935" s="471"/>
      <c r="G935" s="472">
        <v>0.0196</v>
      </c>
    </row>
    <row r="936" ht="15.75" customHeight="1">
      <c r="A936" s="403" t="s">
        <v>1258</v>
      </c>
      <c r="B936" s="404">
        <v>4385.54</v>
      </c>
      <c r="C936" s="470">
        <v>4388.75</v>
      </c>
      <c r="D936" s="470">
        <v>4421.4</v>
      </c>
      <c r="E936" s="470">
        <v>4374.67</v>
      </c>
      <c r="F936" s="471"/>
      <c r="G936" s="472">
        <v>-7.0E-4</v>
      </c>
    </row>
    <row r="937" ht="15.75" customHeight="1">
      <c r="A937" s="403" t="s">
        <v>1259</v>
      </c>
      <c r="B937" s="404">
        <v>4388.75</v>
      </c>
      <c r="C937" s="470">
        <v>4452.96</v>
      </c>
      <c r="D937" s="470">
        <v>4462.1</v>
      </c>
      <c r="E937" s="470">
        <v>4384.36</v>
      </c>
      <c r="F937" s="471"/>
      <c r="G937" s="472">
        <v>-0.0144</v>
      </c>
    </row>
    <row r="938" ht="15.75" customHeight="1">
      <c r="A938" s="403" t="s">
        <v>1260</v>
      </c>
      <c r="B938" s="404">
        <v>4452.96</v>
      </c>
      <c r="C938" s="470">
        <v>4465.89</v>
      </c>
      <c r="D938" s="470">
        <v>4477.49</v>
      </c>
      <c r="E938" s="470">
        <v>4447.55</v>
      </c>
      <c r="F938" s="471"/>
      <c r="G938" s="472">
        <v>-0.0029</v>
      </c>
    </row>
    <row r="939" ht="15.75" customHeight="1">
      <c r="A939" s="403" t="s">
        <v>1261</v>
      </c>
      <c r="B939" s="404">
        <v>4465.89</v>
      </c>
      <c r="C939" s="470">
        <v>4479.4</v>
      </c>
      <c r="D939" s="470">
        <v>4483.35</v>
      </c>
      <c r="E939" s="470">
        <v>4443.74</v>
      </c>
      <c r="F939" s="471"/>
      <c r="G939" s="472">
        <v>-0.003</v>
      </c>
    </row>
    <row r="940" ht="15.75" customHeight="1">
      <c r="A940" s="403" t="s">
        <v>1262</v>
      </c>
      <c r="B940" s="404">
        <v>4479.4</v>
      </c>
      <c r="C940" s="470">
        <v>4506.87</v>
      </c>
      <c r="D940" s="470">
        <v>4526.95</v>
      </c>
      <c r="E940" s="470">
        <v>4473.74</v>
      </c>
      <c r="F940" s="471"/>
      <c r="G940" s="472">
        <v>-0.0061</v>
      </c>
    </row>
    <row r="941" ht="15.75" customHeight="1">
      <c r="A941" s="403" t="s">
        <v>1263</v>
      </c>
      <c r="B941" s="404">
        <v>4506.87</v>
      </c>
      <c r="C941" s="470">
        <v>4481.51</v>
      </c>
      <c r="D941" s="470">
        <v>4511.44</v>
      </c>
      <c r="E941" s="470">
        <v>4481.51</v>
      </c>
      <c r="F941" s="471"/>
      <c r="G941" s="472">
        <v>0.0057</v>
      </c>
    </row>
    <row r="942" ht="15.75" customHeight="1">
      <c r="A942" s="403" t="s">
        <v>1264</v>
      </c>
      <c r="B942" s="404">
        <v>4481.51</v>
      </c>
      <c r="C942" s="470">
        <v>4469.65</v>
      </c>
      <c r="D942" s="470">
        <v>4497.02</v>
      </c>
      <c r="E942" s="470">
        <v>4469.07</v>
      </c>
      <c r="F942" s="471"/>
      <c r="G942" s="472">
        <v>0.0027</v>
      </c>
    </row>
    <row r="943" ht="15.75" customHeight="1">
      <c r="A943" s="403" t="s">
        <v>1265</v>
      </c>
      <c r="B943" s="404">
        <v>4469.65</v>
      </c>
      <c r="C943" s="470">
        <v>4481.79</v>
      </c>
      <c r="D943" s="470">
        <v>4497.83</v>
      </c>
      <c r="E943" s="470">
        <v>4457.77</v>
      </c>
      <c r="F943" s="471"/>
      <c r="G943" s="472">
        <v>-0.0027</v>
      </c>
    </row>
    <row r="944" ht="15.75" customHeight="1">
      <c r="A944" s="403" t="s">
        <v>1266</v>
      </c>
      <c r="B944" s="404">
        <v>4481.79</v>
      </c>
      <c r="C944" s="470">
        <v>4510.77</v>
      </c>
      <c r="D944" s="470">
        <v>4528.67</v>
      </c>
      <c r="E944" s="470">
        <v>4478.33</v>
      </c>
      <c r="F944" s="471"/>
      <c r="G944" s="472">
        <v>-0.0064</v>
      </c>
    </row>
    <row r="945" ht="15.75" customHeight="1">
      <c r="A945" s="403" t="s">
        <v>1267</v>
      </c>
      <c r="B945" s="404">
        <v>4510.77</v>
      </c>
      <c r="C945" s="470">
        <v>4493.01</v>
      </c>
      <c r="D945" s="470">
        <v>4515.37</v>
      </c>
      <c r="E945" s="470">
        <v>4484.69</v>
      </c>
      <c r="F945" s="471"/>
      <c r="G945" s="472">
        <v>0.004</v>
      </c>
    </row>
    <row r="946" ht="15.75" customHeight="1">
      <c r="A946" s="403" t="s">
        <v>1268</v>
      </c>
      <c r="B946" s="404">
        <v>4493.01</v>
      </c>
      <c r="C946" s="470">
        <v>4528.2</v>
      </c>
      <c r="D946" s="470">
        <v>4531.45</v>
      </c>
      <c r="E946" s="470">
        <v>4469.43</v>
      </c>
      <c r="F946" s="471"/>
      <c r="G946" s="472">
        <v>-0.0078</v>
      </c>
    </row>
    <row r="947" ht="15.75" customHeight="1">
      <c r="A947" s="403" t="s">
        <v>1269</v>
      </c>
      <c r="B947" s="404">
        <v>4528.2</v>
      </c>
      <c r="C947" s="470">
        <v>4513.89</v>
      </c>
      <c r="D947" s="470">
        <v>4549.79</v>
      </c>
      <c r="E947" s="470">
        <v>4503.79</v>
      </c>
      <c r="F947" s="471"/>
      <c r="G947" s="472">
        <v>0.0032</v>
      </c>
    </row>
    <row r="948" ht="15.75" customHeight="1">
      <c r="A948" s="403" t="s">
        <v>1270</v>
      </c>
      <c r="B948" s="404">
        <v>4513.89</v>
      </c>
      <c r="C948" s="470">
        <v>4440.29</v>
      </c>
      <c r="D948" s="470">
        <v>4519.84</v>
      </c>
      <c r="E948" s="470">
        <v>4440.29</v>
      </c>
      <c r="F948" s="471"/>
      <c r="G948" s="472">
        <v>0.0166</v>
      </c>
    </row>
    <row r="949" ht="15.75" customHeight="1">
      <c r="A949" s="403" t="s">
        <v>1271</v>
      </c>
      <c r="B949" s="404">
        <v>4440.29</v>
      </c>
      <c r="C949" s="470">
        <v>4408.1</v>
      </c>
      <c r="D949" s="470">
        <v>4446.05</v>
      </c>
      <c r="E949" s="470">
        <v>4407.28</v>
      </c>
      <c r="F949" s="471"/>
      <c r="G949" s="472">
        <v>0.0073</v>
      </c>
    </row>
    <row r="950" ht="15.75" customHeight="1">
      <c r="A950" s="403" t="s">
        <v>1272</v>
      </c>
      <c r="B950" s="404">
        <v>4408.1</v>
      </c>
      <c r="C950" s="470">
        <v>4434.24</v>
      </c>
      <c r="D950" s="470">
        <v>4445.86</v>
      </c>
      <c r="E950" s="470">
        <v>4380.76</v>
      </c>
      <c r="F950" s="471"/>
      <c r="G950" s="472">
        <v>-0.0065</v>
      </c>
    </row>
    <row r="951" ht="15.75" customHeight="1">
      <c r="A951" s="403" t="s">
        <v>1273</v>
      </c>
      <c r="B951" s="404">
        <v>4436.79</v>
      </c>
      <c r="C951" s="470">
        <v>4382.06</v>
      </c>
      <c r="D951" s="470">
        <v>4467.52</v>
      </c>
      <c r="E951" s="470">
        <v>4382.06</v>
      </c>
      <c r="F951" s="471"/>
      <c r="G951" s="472">
        <v>0.0125</v>
      </c>
    </row>
    <row r="952" ht="15.75" customHeight="1">
      <c r="A952" s="403" t="s">
        <v>1274</v>
      </c>
      <c r="B952" s="404">
        <v>4382.06</v>
      </c>
      <c r="C952" s="470">
        <v>4149.82</v>
      </c>
      <c r="D952" s="470">
        <v>4384.8</v>
      </c>
      <c r="E952" s="470">
        <v>4149.82</v>
      </c>
      <c r="F952" s="471"/>
      <c r="G952" s="472">
        <v>0.056</v>
      </c>
    </row>
    <row r="953" ht="15.75" customHeight="1">
      <c r="A953" s="403" t="s">
        <v>1275</v>
      </c>
      <c r="B953" s="404">
        <v>4149.82</v>
      </c>
      <c r="C953" s="470">
        <v>4068.2</v>
      </c>
      <c r="D953" s="470">
        <v>4161.75</v>
      </c>
      <c r="E953" s="470">
        <v>4066.64</v>
      </c>
      <c r="F953" s="471"/>
      <c r="G953" s="472">
        <v>0.0201</v>
      </c>
    </row>
    <row r="954" ht="15.75" customHeight="1">
      <c r="A954" s="403" t="s">
        <v>1276</v>
      </c>
      <c r="B954" s="404">
        <v>4068.2</v>
      </c>
      <c r="C954" s="470">
        <v>4036.23</v>
      </c>
      <c r="D954" s="470">
        <v>4119.47</v>
      </c>
      <c r="E954" s="470">
        <v>4036.23</v>
      </c>
      <c r="F954" s="471"/>
      <c r="G954" s="472">
        <v>0.0079</v>
      </c>
    </row>
    <row r="955" ht="15.75" customHeight="1">
      <c r="A955" s="403" t="s">
        <v>1277</v>
      </c>
      <c r="B955" s="404">
        <v>4036.23</v>
      </c>
      <c r="C955" s="470">
        <v>4123.48</v>
      </c>
      <c r="D955" s="470">
        <v>4123.87</v>
      </c>
      <c r="E955" s="470">
        <v>4009.7</v>
      </c>
      <c r="F955" s="471"/>
      <c r="G955" s="472">
        <v>-0.0212</v>
      </c>
    </row>
    <row r="956" ht="15.75" customHeight="1">
      <c r="A956" s="403" t="s">
        <v>1278</v>
      </c>
      <c r="B956" s="404">
        <v>4123.48</v>
      </c>
      <c r="C956" s="470">
        <v>4212.44</v>
      </c>
      <c r="D956" s="470">
        <v>4217.49</v>
      </c>
      <c r="E956" s="470">
        <v>4111.61</v>
      </c>
      <c r="F956" s="471"/>
      <c r="G956" s="472">
        <v>-0.0211</v>
      </c>
    </row>
    <row r="957" ht="15.75" customHeight="1">
      <c r="A957" s="403" t="s">
        <v>1279</v>
      </c>
      <c r="B957" s="404">
        <v>4212.44</v>
      </c>
      <c r="C957" s="470">
        <v>4197.39</v>
      </c>
      <c r="D957" s="470">
        <v>4241.73</v>
      </c>
      <c r="E957" s="470">
        <v>4197.39</v>
      </c>
      <c r="F957" s="471"/>
      <c r="G957" s="472">
        <v>0.0036</v>
      </c>
    </row>
    <row r="958" ht="15.75" customHeight="1">
      <c r="A958" s="403" t="s">
        <v>1280</v>
      </c>
      <c r="B958" s="404">
        <v>4197.39</v>
      </c>
      <c r="C958" s="470">
        <v>4228.36</v>
      </c>
      <c r="D958" s="470">
        <v>4235.49</v>
      </c>
      <c r="E958" s="470">
        <v>4187.48</v>
      </c>
      <c r="F958" s="471"/>
      <c r="G958" s="472">
        <v>-0.0073</v>
      </c>
    </row>
    <row r="959" ht="15.75" customHeight="1">
      <c r="A959" s="403" t="s">
        <v>1281</v>
      </c>
      <c r="B959" s="404">
        <v>4228.36</v>
      </c>
      <c r="C959" s="470">
        <v>4281.43</v>
      </c>
      <c r="D959" s="470">
        <v>4317.66</v>
      </c>
      <c r="E959" s="470">
        <v>4224.49</v>
      </c>
      <c r="F959" s="471"/>
      <c r="G959" s="472">
        <v>-0.0124</v>
      </c>
    </row>
    <row r="960" ht="15.75" customHeight="1">
      <c r="A960" s="403" t="s">
        <v>1282</v>
      </c>
      <c r="B960" s="404">
        <v>4281.43</v>
      </c>
      <c r="C960" s="470">
        <v>4331.95</v>
      </c>
      <c r="D960" s="470">
        <v>4348.33</v>
      </c>
      <c r="E960" s="470">
        <v>4272.58</v>
      </c>
      <c r="F960" s="471"/>
      <c r="G960" s="472">
        <v>-0.0117</v>
      </c>
    </row>
    <row r="961" ht="15.75" customHeight="1">
      <c r="A961" s="403" t="s">
        <v>1283</v>
      </c>
      <c r="B961" s="404">
        <v>4331.95</v>
      </c>
      <c r="C961" s="470">
        <v>4400.14</v>
      </c>
      <c r="D961" s="470">
        <v>4414.44</v>
      </c>
      <c r="E961" s="470">
        <v>4320.83</v>
      </c>
      <c r="F961" s="471"/>
      <c r="G961" s="472">
        <v>-0.0155</v>
      </c>
    </row>
    <row r="962" ht="15.75" customHeight="1">
      <c r="A962" s="403" t="s">
        <v>1284</v>
      </c>
      <c r="B962" s="404">
        <v>4400.14</v>
      </c>
      <c r="C962" s="470">
        <v>4459.29</v>
      </c>
      <c r="D962" s="470">
        <v>4465.04</v>
      </c>
      <c r="E962" s="470">
        <v>4399.6</v>
      </c>
      <c r="F962" s="471"/>
      <c r="G962" s="472">
        <v>-0.0133</v>
      </c>
    </row>
    <row r="963" ht="15.75" customHeight="1">
      <c r="A963" s="403" t="s">
        <v>1285</v>
      </c>
      <c r="B963" s="404">
        <v>4459.29</v>
      </c>
      <c r="C963" s="470">
        <v>4453.29</v>
      </c>
      <c r="D963" s="470">
        <v>4480.39</v>
      </c>
      <c r="E963" s="470">
        <v>4453.29</v>
      </c>
      <c r="F963" s="471"/>
      <c r="G963" s="472">
        <v>0.0013</v>
      </c>
    </row>
    <row r="964" ht="15.75" customHeight="1">
      <c r="A964" s="403" t="s">
        <v>1286</v>
      </c>
      <c r="B964" s="404">
        <v>4453.29</v>
      </c>
      <c r="C964" s="470">
        <v>4453.29</v>
      </c>
      <c r="D964" s="470">
        <v>4453.29</v>
      </c>
      <c r="E964" s="470">
        <v>4453.29</v>
      </c>
      <c r="F964" s="471"/>
      <c r="G964" s="472">
        <v>1.0E-4</v>
      </c>
    </row>
    <row r="965" ht="15.75" customHeight="1">
      <c r="A965" s="403" t="s">
        <v>1287</v>
      </c>
      <c r="B965" s="404">
        <v>4452.93</v>
      </c>
      <c r="C965" s="470">
        <v>4452.93</v>
      </c>
      <c r="D965" s="470">
        <v>4452.93</v>
      </c>
      <c r="E965" s="470">
        <v>4452.93</v>
      </c>
      <c r="F965" s="471"/>
      <c r="G965" s="472">
        <v>0.0043</v>
      </c>
    </row>
    <row r="966" ht="15.75" customHeight="1">
      <c r="A966" s="403" t="s">
        <v>1288</v>
      </c>
      <c r="B966" s="404">
        <v>4433.94</v>
      </c>
      <c r="C966" s="470">
        <v>4433.94</v>
      </c>
      <c r="D966" s="470">
        <v>4433.94</v>
      </c>
      <c r="E966" s="470">
        <v>4433.94</v>
      </c>
      <c r="F966" s="471"/>
      <c r="G966" s="472">
        <v>0.0034</v>
      </c>
    </row>
    <row r="967" ht="15.75" customHeight="1">
      <c r="A967" s="403" t="s">
        <v>1289</v>
      </c>
      <c r="B967" s="404">
        <v>4418.83</v>
      </c>
      <c r="C967" s="470">
        <v>4418.83</v>
      </c>
      <c r="D967" s="470">
        <v>4418.83</v>
      </c>
      <c r="E967" s="470">
        <v>4418.83</v>
      </c>
      <c r="F967" s="471"/>
      <c r="G967" s="472">
        <v>0.0064</v>
      </c>
    </row>
    <row r="968" ht="15.75" customHeight="1">
      <c r="A968" s="403" t="s">
        <v>1290</v>
      </c>
      <c r="B968" s="404">
        <v>4390.67</v>
      </c>
      <c r="C968" s="470">
        <v>4390.67</v>
      </c>
      <c r="D968" s="470">
        <v>4390.67</v>
      </c>
      <c r="E968" s="470">
        <v>4390.67</v>
      </c>
      <c r="F968" s="471"/>
      <c r="G968" s="472">
        <v>-9.0E-4</v>
      </c>
    </row>
    <row r="969" ht="15.75" customHeight="1">
      <c r="A969" s="403" t="s">
        <v>1291</v>
      </c>
      <c r="B969" s="404">
        <v>4394.44</v>
      </c>
      <c r="C969" s="470">
        <v>4394.44</v>
      </c>
      <c r="D969" s="470">
        <v>4394.44</v>
      </c>
      <c r="E969" s="470">
        <v>4394.44</v>
      </c>
      <c r="F969" s="471"/>
      <c r="G969" s="472">
        <v>-0.0082</v>
      </c>
    </row>
    <row r="970" ht="15.75" customHeight="1">
      <c r="A970" s="403" t="s">
        <v>1292</v>
      </c>
      <c r="B970" s="404">
        <v>4430.95</v>
      </c>
      <c r="C970" s="470">
        <v>4430.95</v>
      </c>
      <c r="D970" s="470">
        <v>4430.95</v>
      </c>
      <c r="E970" s="470">
        <v>4430.95</v>
      </c>
      <c r="F970" s="471"/>
      <c r="G970" s="472">
        <v>-0.0058</v>
      </c>
    </row>
    <row r="971" ht="15.75" customHeight="1">
      <c r="A971" s="403" t="s">
        <v>1293</v>
      </c>
      <c r="B971" s="404">
        <v>4456.83</v>
      </c>
      <c r="C971" s="470">
        <v>4456.83</v>
      </c>
      <c r="D971" s="470">
        <v>4456.83</v>
      </c>
      <c r="E971" s="470">
        <v>4456.83</v>
      </c>
      <c r="F971" s="471"/>
      <c r="G971" s="472">
        <v>0.0088</v>
      </c>
    </row>
    <row r="972" ht="15.75" customHeight="1">
      <c r="A972" s="403" t="s">
        <v>1294</v>
      </c>
      <c r="B972" s="404">
        <v>4417.95</v>
      </c>
      <c r="C972" s="470">
        <v>4417.95</v>
      </c>
      <c r="D972" s="470">
        <v>4417.95</v>
      </c>
      <c r="E972" s="470">
        <v>4417.95</v>
      </c>
      <c r="F972" s="471"/>
      <c r="G972" s="472">
        <v>-4.0E-4</v>
      </c>
    </row>
    <row r="973" ht="15.75" customHeight="1">
      <c r="A973" s="403" t="s">
        <v>1295</v>
      </c>
      <c r="B973" s="404">
        <v>4419.82</v>
      </c>
      <c r="C973" s="470">
        <v>4419.82</v>
      </c>
      <c r="D973" s="470">
        <v>4419.82</v>
      </c>
      <c r="E973" s="470">
        <v>4419.82</v>
      </c>
      <c r="F973" s="471"/>
      <c r="G973" s="472">
        <v>-0.0175</v>
      </c>
    </row>
    <row r="974" ht="15.75" customHeight="1">
      <c r="A974" s="403" t="s">
        <v>1296</v>
      </c>
      <c r="B974" s="404">
        <v>4498.49</v>
      </c>
      <c r="C974" s="470">
        <v>4498.49</v>
      </c>
      <c r="D974" s="470">
        <v>4498.49</v>
      </c>
      <c r="E974" s="470">
        <v>4498.49</v>
      </c>
      <c r="F974" s="471"/>
      <c r="G974" s="472">
        <v>-0.0035</v>
      </c>
    </row>
    <row r="975" ht="15.75" customHeight="1">
      <c r="A975" s="403" t="s">
        <v>1297</v>
      </c>
      <c r="B975" s="404">
        <v>4514.44</v>
      </c>
      <c r="C975" s="470">
        <v>4514.44</v>
      </c>
      <c r="D975" s="470">
        <v>4514.44</v>
      </c>
      <c r="E975" s="470">
        <v>4514.44</v>
      </c>
      <c r="F975" s="471"/>
      <c r="G975" s="472">
        <v>5.0E-4</v>
      </c>
    </row>
    <row r="976" ht="15.75" customHeight="1">
      <c r="A976" s="403" t="s">
        <v>1298</v>
      </c>
      <c r="B976" s="404">
        <v>4512.39</v>
      </c>
      <c r="C976" s="470">
        <v>4512.39</v>
      </c>
      <c r="D976" s="470">
        <v>4512.39</v>
      </c>
      <c r="E976" s="470">
        <v>4512.39</v>
      </c>
      <c r="F976" s="471"/>
      <c r="G976" s="472">
        <v>0.0012</v>
      </c>
    </row>
    <row r="977" ht="15.75" customHeight="1">
      <c r="A977" s="403" t="s">
        <v>1299</v>
      </c>
      <c r="B977" s="404">
        <v>4506.93</v>
      </c>
      <c r="C977" s="470">
        <v>4506.93</v>
      </c>
      <c r="D977" s="470">
        <v>4506.93</v>
      </c>
      <c r="E977" s="470">
        <v>4506.93</v>
      </c>
      <c r="F977" s="471"/>
      <c r="G977" s="472">
        <v>-0.0059</v>
      </c>
    </row>
    <row r="978" ht="15.75" customHeight="1">
      <c r="A978" s="403" t="s">
        <v>1300</v>
      </c>
      <c r="B978" s="404">
        <v>4533.75</v>
      </c>
      <c r="C978" s="470">
        <v>4533.75</v>
      </c>
      <c r="D978" s="470">
        <v>4533.75</v>
      </c>
      <c r="E978" s="470">
        <v>4533.75</v>
      </c>
      <c r="F978" s="471"/>
      <c r="G978" s="472">
        <v>-0.0135</v>
      </c>
    </row>
    <row r="979" ht="15.75" customHeight="1">
      <c r="A979" s="403" t="s">
        <v>1301</v>
      </c>
      <c r="B979" s="404">
        <v>4596.0</v>
      </c>
      <c r="C979" s="470">
        <v>4596.0</v>
      </c>
      <c r="D979" s="470">
        <v>4596.0</v>
      </c>
      <c r="E979" s="470">
        <v>4596.0</v>
      </c>
      <c r="F979" s="471"/>
      <c r="G979" s="472">
        <v>-0.0161</v>
      </c>
    </row>
    <row r="980" ht="15.75" customHeight="1">
      <c r="A980" s="403" t="s">
        <v>1302</v>
      </c>
      <c r="B980" s="404">
        <v>4671.33</v>
      </c>
      <c r="C980" s="470">
        <v>4671.33</v>
      </c>
      <c r="D980" s="470">
        <v>4671.33</v>
      </c>
      <c r="E980" s="470">
        <v>4671.33</v>
      </c>
      <c r="F980" s="471"/>
      <c r="G980" s="472">
        <v>-0.0067</v>
      </c>
    </row>
    <row r="981" ht="15.75" customHeight="1">
      <c r="A981" s="403" t="s">
        <v>1303</v>
      </c>
      <c r="B981" s="404">
        <v>4702.98</v>
      </c>
      <c r="C981" s="470">
        <v>4702.98</v>
      </c>
      <c r="D981" s="470">
        <v>4702.98</v>
      </c>
      <c r="E981" s="470">
        <v>4702.98</v>
      </c>
      <c r="F981" s="471"/>
      <c r="G981" s="472">
        <v>0.0012</v>
      </c>
    </row>
    <row r="982" ht="15.75" customHeight="1">
      <c r="A982" s="403" t="s">
        <v>1304</v>
      </c>
      <c r="B982" s="404">
        <v>4697.35</v>
      </c>
      <c r="C982" s="470">
        <v>4697.35</v>
      </c>
      <c r="D982" s="470">
        <v>4697.35</v>
      </c>
      <c r="E982" s="470">
        <v>4697.35</v>
      </c>
      <c r="F982" s="471"/>
      <c r="G982" s="472">
        <v>-0.0079</v>
      </c>
    </row>
    <row r="983" ht="15.75" customHeight="1">
      <c r="A983" s="403" t="s">
        <v>1305</v>
      </c>
      <c r="B983" s="404">
        <v>4734.59</v>
      </c>
      <c r="C983" s="470">
        <v>4734.59</v>
      </c>
      <c r="D983" s="470">
        <v>4734.59</v>
      </c>
      <c r="E983" s="470">
        <v>4734.59</v>
      </c>
      <c r="F983" s="471"/>
      <c r="G983" s="472">
        <v>-0.0051</v>
      </c>
    </row>
    <row r="984" ht="15.75" customHeight="1">
      <c r="A984" s="403" t="s">
        <v>1306</v>
      </c>
      <c r="B984" s="404">
        <v>4758.81</v>
      </c>
      <c r="C984" s="470">
        <v>4758.81</v>
      </c>
      <c r="D984" s="470">
        <v>4758.81</v>
      </c>
      <c r="E984" s="470">
        <v>4758.81</v>
      </c>
      <c r="F984" s="471"/>
      <c r="G984" s="472">
        <v>0.0058</v>
      </c>
    </row>
    <row r="985" ht="15.75" customHeight="1">
      <c r="A985" s="403" t="s">
        <v>1307</v>
      </c>
      <c r="B985" s="404">
        <v>4731.43</v>
      </c>
      <c r="C985" s="470">
        <v>4731.43</v>
      </c>
      <c r="D985" s="470">
        <v>4731.43</v>
      </c>
      <c r="E985" s="470">
        <v>4731.43</v>
      </c>
      <c r="F985" s="471"/>
      <c r="G985" s="472">
        <v>2.0E-4</v>
      </c>
    </row>
    <row r="986" ht="15.75" customHeight="1">
      <c r="A986" s="403" t="s">
        <v>1308</v>
      </c>
      <c r="B986" s="404">
        <v>4730.34</v>
      </c>
      <c r="C986" s="470">
        <v>4730.34</v>
      </c>
      <c r="D986" s="470">
        <v>4730.34</v>
      </c>
      <c r="E986" s="470">
        <v>4730.34</v>
      </c>
      <c r="F986" s="471"/>
      <c r="G986" s="472">
        <v>0.0017</v>
      </c>
    </row>
    <row r="987" ht="15.75" customHeight="1">
      <c r="A987" s="403" t="s">
        <v>1309</v>
      </c>
      <c r="B987" s="404">
        <v>4722.3</v>
      </c>
      <c r="C987" s="470">
        <v>4722.3</v>
      </c>
      <c r="D987" s="470">
        <v>4722.3</v>
      </c>
      <c r="E987" s="470">
        <v>4722.3</v>
      </c>
      <c r="F987" s="471"/>
      <c r="G987" s="472">
        <v>0.0061</v>
      </c>
    </row>
    <row r="988" ht="15.75" customHeight="1">
      <c r="A988" s="403" t="s">
        <v>1310</v>
      </c>
      <c r="B988" s="404">
        <v>4693.62</v>
      </c>
      <c r="C988" s="470">
        <v>4693.62</v>
      </c>
      <c r="D988" s="470">
        <v>4693.62</v>
      </c>
      <c r="E988" s="470">
        <v>4693.62</v>
      </c>
      <c r="F988" s="471"/>
      <c r="G988" s="472">
        <v>0.0011</v>
      </c>
    </row>
    <row r="989" ht="15.75" customHeight="1">
      <c r="A989" s="403" t="s">
        <v>1311</v>
      </c>
      <c r="B989" s="404">
        <v>4688.42</v>
      </c>
      <c r="C989" s="470">
        <v>4688.42</v>
      </c>
      <c r="D989" s="470">
        <v>4688.42</v>
      </c>
      <c r="E989" s="470">
        <v>4688.42</v>
      </c>
      <c r="F989" s="471"/>
      <c r="G989" s="472">
        <v>-0.0039</v>
      </c>
    </row>
    <row r="990" ht="15.75" customHeight="1">
      <c r="A990" s="403" t="s">
        <v>1312</v>
      </c>
      <c r="B990" s="404">
        <v>4706.66</v>
      </c>
      <c r="C990" s="470">
        <v>4706.66</v>
      </c>
      <c r="D990" s="470">
        <v>4706.66</v>
      </c>
      <c r="E990" s="470">
        <v>4706.66</v>
      </c>
      <c r="F990" s="471"/>
      <c r="G990" s="472">
        <v>0.0031</v>
      </c>
    </row>
    <row r="991" ht="15.75" customHeight="1">
      <c r="A991" s="403" t="s">
        <v>1313</v>
      </c>
      <c r="B991" s="404">
        <v>4691.93</v>
      </c>
      <c r="C991" s="470">
        <v>4691.93</v>
      </c>
      <c r="D991" s="470">
        <v>4691.93</v>
      </c>
      <c r="E991" s="470">
        <v>4691.93</v>
      </c>
      <c r="F991" s="471"/>
      <c r="G991" s="472">
        <v>-0.0064</v>
      </c>
    </row>
    <row r="992" ht="15.75" customHeight="1">
      <c r="A992" s="403" t="s">
        <v>1314</v>
      </c>
      <c r="B992" s="404">
        <v>4722.37</v>
      </c>
      <c r="C992" s="470">
        <v>4722.37</v>
      </c>
      <c r="D992" s="470">
        <v>4722.37</v>
      </c>
      <c r="E992" s="470">
        <v>4722.37</v>
      </c>
      <c r="F992" s="471"/>
      <c r="G992" s="472">
        <v>1.0E-4</v>
      </c>
    </row>
    <row r="993" ht="15.75" customHeight="1">
      <c r="A993" s="403" t="s">
        <v>1315</v>
      </c>
      <c r="B993" s="404">
        <v>4722.01</v>
      </c>
      <c r="C993" s="470">
        <v>4722.01</v>
      </c>
      <c r="D993" s="470">
        <v>4722.01</v>
      </c>
      <c r="E993" s="470">
        <v>4722.01</v>
      </c>
      <c r="F993" s="471"/>
      <c r="G993" s="472">
        <v>0.001</v>
      </c>
    </row>
    <row r="994" ht="15.75" customHeight="1">
      <c r="A994" s="403" t="s">
        <v>1316</v>
      </c>
      <c r="B994" s="404">
        <v>4717.39</v>
      </c>
      <c r="C994" s="470">
        <v>4717.39</v>
      </c>
      <c r="D994" s="470">
        <v>4717.39</v>
      </c>
      <c r="E994" s="470">
        <v>4717.39</v>
      </c>
      <c r="F994" s="471"/>
      <c r="G994" s="472">
        <v>0.0015</v>
      </c>
    </row>
    <row r="995" ht="15.75" customHeight="1">
      <c r="A995" s="403" t="s">
        <v>1317</v>
      </c>
      <c r="B995" s="404">
        <v>4710.36</v>
      </c>
      <c r="C995" s="470">
        <v>4710.36</v>
      </c>
      <c r="D995" s="470">
        <v>4710.36</v>
      </c>
      <c r="E995" s="470">
        <v>4710.36</v>
      </c>
      <c r="F995" s="471"/>
      <c r="G995" s="472">
        <v>-0.0057</v>
      </c>
    </row>
    <row r="996" ht="15.75" customHeight="1">
      <c r="A996" s="403" t="s">
        <v>1318</v>
      </c>
      <c r="B996" s="404">
        <v>4737.17</v>
      </c>
      <c r="C996" s="470">
        <v>4737.17</v>
      </c>
      <c r="D996" s="470">
        <v>4737.17</v>
      </c>
      <c r="E996" s="470">
        <v>4737.17</v>
      </c>
      <c r="F996" s="471"/>
      <c r="G996" s="472">
        <v>-0.0088</v>
      </c>
    </row>
    <row r="997" ht="15.75" customHeight="1">
      <c r="A997" s="403" t="s">
        <v>1319</v>
      </c>
      <c r="B997" s="404">
        <v>4779.18</v>
      </c>
      <c r="C997" s="470">
        <v>4779.18</v>
      </c>
      <c r="D997" s="470">
        <v>4779.18</v>
      </c>
      <c r="E997" s="470">
        <v>4779.18</v>
      </c>
      <c r="F997" s="471"/>
      <c r="G997" s="472">
        <v>-5.0E-4</v>
      </c>
    </row>
    <row r="998" ht="15.75" customHeight="1">
      <c r="A998" s="403" t="s">
        <v>1320</v>
      </c>
      <c r="B998" s="404">
        <v>4781.47</v>
      </c>
      <c r="C998" s="470">
        <v>4781.47</v>
      </c>
      <c r="D998" s="470">
        <v>4781.47</v>
      </c>
      <c r="E998" s="470">
        <v>4781.47</v>
      </c>
      <c r="F998" s="471"/>
      <c r="G998" s="472">
        <v>0.002</v>
      </c>
    </row>
    <row r="999" ht="15.75" customHeight="1">
      <c r="A999" s="403" t="s">
        <v>1321</v>
      </c>
      <c r="B999" s="404">
        <v>4771.91</v>
      </c>
      <c r="C999" s="470">
        <v>4771.91</v>
      </c>
      <c r="D999" s="470">
        <v>4771.91</v>
      </c>
      <c r="E999" s="470">
        <v>4771.91</v>
      </c>
      <c r="F999" s="471"/>
      <c r="G999" s="472">
        <v>0.0036</v>
      </c>
    </row>
    <row r="1000" ht="15.75" customHeight="1">
      <c r="A1000" s="403" t="s">
        <v>1322</v>
      </c>
      <c r="B1000" s="404">
        <v>4754.69</v>
      </c>
      <c r="C1000" s="470">
        <v>4754.69</v>
      </c>
      <c r="D1000" s="470">
        <v>4754.69</v>
      </c>
      <c r="E1000" s="470">
        <v>4754.69</v>
      </c>
      <c r="F1000" s="471"/>
      <c r="G1000" s="472">
        <v>0.0108</v>
      </c>
    </row>
    <row r="1001" ht="15.75" customHeight="1">
      <c r="A1001" s="403" t="s">
        <v>1323</v>
      </c>
      <c r="B1001" s="404">
        <v>4703.7</v>
      </c>
      <c r="C1001" s="470">
        <v>4703.7</v>
      </c>
      <c r="D1001" s="470">
        <v>4703.7</v>
      </c>
      <c r="E1001" s="470">
        <v>4703.7</v>
      </c>
      <c r="F1001" s="471"/>
      <c r="G1001" s="472">
        <v>0.0054</v>
      </c>
    </row>
    <row r="1002" ht="15.75" customHeight="1">
      <c r="A1002" s="403" t="s">
        <v>1324</v>
      </c>
      <c r="B1002" s="404">
        <v>4678.36</v>
      </c>
      <c r="C1002" s="470">
        <v>4678.36</v>
      </c>
      <c r="D1002" s="470">
        <v>4678.36</v>
      </c>
      <c r="E1002" s="470">
        <v>4678.36</v>
      </c>
      <c r="F1002" s="471"/>
      <c r="G1002" s="472">
        <v>-0.0072</v>
      </c>
    </row>
    <row r="1003" ht="15.75" customHeight="1">
      <c r="A1003" s="403" t="s">
        <v>1325</v>
      </c>
      <c r="B1003" s="404">
        <v>4712.08</v>
      </c>
      <c r="C1003" s="470">
        <v>4712.08</v>
      </c>
      <c r="D1003" s="470">
        <v>4712.08</v>
      </c>
      <c r="E1003" s="470">
        <v>4712.08</v>
      </c>
      <c r="F1003" s="471"/>
      <c r="G1003" s="472">
        <v>0.0062</v>
      </c>
    </row>
    <row r="1004" ht="15.75" customHeight="1">
      <c r="A1004" s="403" t="s">
        <v>1326</v>
      </c>
      <c r="B1004" s="404">
        <v>4682.9</v>
      </c>
      <c r="C1004" s="470">
        <v>4682.9</v>
      </c>
      <c r="D1004" s="470">
        <v>4682.9</v>
      </c>
      <c r="E1004" s="470">
        <v>4682.9</v>
      </c>
      <c r="F1004" s="471"/>
      <c r="G1004" s="472">
        <v>-1.0E-4</v>
      </c>
    </row>
    <row r="1005" ht="15.75" customHeight="1">
      <c r="A1005" s="403" t="s">
        <v>1327</v>
      </c>
      <c r="B1005" s="404">
        <v>4683.2</v>
      </c>
      <c r="C1005" s="470">
        <v>4683.2</v>
      </c>
      <c r="D1005" s="470">
        <v>4683.2</v>
      </c>
      <c r="E1005" s="470">
        <v>4683.2</v>
      </c>
      <c r="F1005" s="471"/>
      <c r="G1005" s="472">
        <v>0.0027</v>
      </c>
    </row>
    <row r="1006" ht="15.75" customHeight="1">
      <c r="A1006" s="403" t="s">
        <v>1328</v>
      </c>
      <c r="B1006" s="404">
        <v>4670.74</v>
      </c>
      <c r="C1006" s="470">
        <v>4670.74</v>
      </c>
      <c r="D1006" s="470">
        <v>4670.74</v>
      </c>
      <c r="E1006" s="470">
        <v>4670.74</v>
      </c>
      <c r="F1006" s="471"/>
      <c r="G1006" s="472">
        <v>-0.0061</v>
      </c>
    </row>
    <row r="1007" ht="15.75" customHeight="1">
      <c r="A1007" s="403" t="s">
        <v>1329</v>
      </c>
      <c r="B1007" s="404">
        <v>4699.22</v>
      </c>
      <c r="C1007" s="470">
        <v>4699.22</v>
      </c>
      <c r="D1007" s="470">
        <v>4699.22</v>
      </c>
      <c r="E1007" s="470">
        <v>4699.22</v>
      </c>
      <c r="F1007" s="471"/>
      <c r="G1007" s="472">
        <v>-0.0112</v>
      </c>
    </row>
    <row r="1008" ht="15.75" customHeight="1">
      <c r="A1008" s="403" t="s">
        <v>4926</v>
      </c>
      <c r="B1008" s="404">
        <v>4752.64</v>
      </c>
      <c r="C1008" s="470">
        <v>4752.64</v>
      </c>
      <c r="D1008" s="470">
        <v>4752.64</v>
      </c>
      <c r="E1008" s="470">
        <v>4752.64</v>
      </c>
      <c r="F1008" s="471"/>
      <c r="G1008" s="472">
        <v>-0.0041</v>
      </c>
    </row>
    <row r="1009" ht="15.75" customHeight="1">
      <c r="A1009" s="403" t="s">
        <v>1330</v>
      </c>
      <c r="B1009" s="404">
        <v>4772.0</v>
      </c>
      <c r="C1009" s="470">
        <v>4772.0</v>
      </c>
      <c r="D1009" s="470">
        <v>4772.0</v>
      </c>
      <c r="E1009" s="470">
        <v>4772.0</v>
      </c>
      <c r="F1009" s="471"/>
      <c r="G1009" s="472">
        <v>0.0096</v>
      </c>
    </row>
    <row r="1010" ht="15.75" customHeight="1">
      <c r="A1010" s="403" t="s">
        <v>1331</v>
      </c>
      <c r="B1010" s="404">
        <v>4726.62</v>
      </c>
      <c r="C1010" s="470">
        <v>4726.62</v>
      </c>
      <c r="D1010" s="470">
        <v>4726.62</v>
      </c>
      <c r="E1010" s="470">
        <v>4726.62</v>
      </c>
      <c r="F1010" s="471"/>
      <c r="G1010" s="472">
        <v>0.0038</v>
      </c>
    </row>
    <row r="1011" ht="15.75" customHeight="1">
      <c r="A1011" s="403" t="s">
        <v>1332</v>
      </c>
      <c r="B1011" s="404">
        <v>4708.68</v>
      </c>
      <c r="C1011" s="470">
        <v>4708.68</v>
      </c>
      <c r="D1011" s="470">
        <v>4708.68</v>
      </c>
      <c r="E1011" s="470">
        <v>4708.68</v>
      </c>
      <c r="F1011" s="471"/>
      <c r="G1011" s="472">
        <v>-0.0111</v>
      </c>
    </row>
    <row r="1012" ht="15.75" customHeight="1">
      <c r="A1012" s="403" t="s">
        <v>1333</v>
      </c>
      <c r="B1012" s="404">
        <v>4761.42</v>
      </c>
      <c r="C1012" s="470">
        <v>4761.42</v>
      </c>
      <c r="D1012" s="470">
        <v>4761.42</v>
      </c>
      <c r="E1012" s="470">
        <v>4761.42</v>
      </c>
      <c r="F1012" s="471"/>
      <c r="G1012" s="472">
        <v>-0.0043</v>
      </c>
    </row>
    <row r="1013" ht="15.75" customHeight="1">
      <c r="A1013" s="403" t="s">
        <v>1334</v>
      </c>
      <c r="B1013" s="404">
        <v>4782.09</v>
      </c>
      <c r="C1013" s="470">
        <v>4782.09</v>
      </c>
      <c r="D1013" s="470">
        <v>4782.09</v>
      </c>
      <c r="E1013" s="470">
        <v>4782.09</v>
      </c>
      <c r="F1013" s="471"/>
      <c r="G1013" s="472">
        <v>0.0023</v>
      </c>
    </row>
    <row r="1014" ht="15.75" customHeight="1">
      <c r="A1014" s="403" t="s">
        <v>1335</v>
      </c>
      <c r="B1014" s="404">
        <v>4770.99</v>
      </c>
      <c r="C1014" s="470">
        <v>4770.99</v>
      </c>
      <c r="D1014" s="470">
        <v>4770.99</v>
      </c>
      <c r="E1014" s="470">
        <v>4770.99</v>
      </c>
      <c r="F1014" s="471"/>
      <c r="G1014" s="472">
        <v>-0.0022</v>
      </c>
    </row>
    <row r="1015" ht="15.75" customHeight="1">
      <c r="A1015" s="403" t="s">
        <v>1336</v>
      </c>
      <c r="B1015" s="404">
        <v>4781.62</v>
      </c>
      <c r="C1015" s="470">
        <v>4781.62</v>
      </c>
      <c r="D1015" s="470">
        <v>4781.62</v>
      </c>
      <c r="E1015" s="470">
        <v>4781.62</v>
      </c>
      <c r="F1015" s="471"/>
      <c r="G1015" s="472">
        <v>-0.0083</v>
      </c>
    </row>
    <row r="1016" ht="15.75" customHeight="1">
      <c r="A1016" s="403" t="s">
        <v>1337</v>
      </c>
      <c r="B1016" s="404">
        <v>4821.64</v>
      </c>
      <c r="C1016" s="470">
        <v>4821.64</v>
      </c>
      <c r="D1016" s="470">
        <v>4821.64</v>
      </c>
      <c r="E1016" s="470">
        <v>4821.64</v>
      </c>
      <c r="F1016" s="471"/>
      <c r="G1016" s="472">
        <v>0.0234</v>
      </c>
    </row>
    <row r="1017" ht="15.75" customHeight="1">
      <c r="A1017" s="403" t="s">
        <v>1338</v>
      </c>
      <c r="B1017" s="404">
        <v>4711.3</v>
      </c>
      <c r="C1017" s="470">
        <v>4711.3</v>
      </c>
      <c r="D1017" s="470">
        <v>4711.3</v>
      </c>
      <c r="E1017" s="470">
        <v>4711.3</v>
      </c>
      <c r="F1017" s="471"/>
      <c r="G1017" s="472">
        <v>-0.0106</v>
      </c>
    </row>
    <row r="1018" ht="15.75" customHeight="1">
      <c r="A1018" s="403" t="s">
        <v>1339</v>
      </c>
      <c r="B1018" s="404">
        <v>4761.87</v>
      </c>
      <c r="C1018" s="470">
        <v>4761.87</v>
      </c>
      <c r="D1018" s="470">
        <v>4761.87</v>
      </c>
      <c r="E1018" s="470">
        <v>4761.87</v>
      </c>
      <c r="F1018" s="471"/>
      <c r="G1018" s="472">
        <v>-0.01</v>
      </c>
    </row>
    <row r="1019" ht="15.75" customHeight="1">
      <c r="A1019" s="403" t="s">
        <v>1340</v>
      </c>
      <c r="B1019" s="404">
        <v>4810.21</v>
      </c>
      <c r="C1019" s="470">
        <v>4810.21</v>
      </c>
      <c r="D1019" s="470">
        <v>4810.21</v>
      </c>
      <c r="E1019" s="470">
        <v>4810.21</v>
      </c>
      <c r="F1019" s="471"/>
      <c r="G1019" s="472">
        <v>-0.0107</v>
      </c>
    </row>
    <row r="1020" ht="15.75" customHeight="1">
      <c r="A1020" s="403" t="s">
        <v>1341</v>
      </c>
      <c r="B1020" s="404">
        <v>4862.25</v>
      </c>
      <c r="C1020" s="470">
        <v>4862.25</v>
      </c>
      <c r="D1020" s="470">
        <v>4862.25</v>
      </c>
      <c r="E1020" s="470">
        <v>4862.25</v>
      </c>
      <c r="F1020" s="471"/>
      <c r="G1020" s="472">
        <v>-0.0066</v>
      </c>
    </row>
    <row r="1021" ht="15.75" customHeight="1">
      <c r="A1021" s="403" t="s">
        <v>1342</v>
      </c>
      <c r="B1021" s="404">
        <v>4894.31</v>
      </c>
      <c r="C1021" s="470">
        <v>4894.31</v>
      </c>
      <c r="D1021" s="470">
        <v>4894.31</v>
      </c>
      <c r="E1021" s="470">
        <v>4894.31</v>
      </c>
      <c r="F1021" s="471"/>
      <c r="G1021" s="472">
        <v>-0.0045</v>
      </c>
    </row>
    <row r="1022" ht="15.75" customHeight="1">
      <c r="A1022" s="403" t="s">
        <v>1343</v>
      </c>
      <c r="B1022" s="404">
        <v>4916.68</v>
      </c>
      <c r="C1022" s="470">
        <v>4916.68</v>
      </c>
      <c r="D1022" s="470">
        <v>4916.68</v>
      </c>
      <c r="E1022" s="470">
        <v>4916.68</v>
      </c>
      <c r="F1022" s="471"/>
      <c r="G1022" s="472">
        <v>-0.0043</v>
      </c>
    </row>
    <row r="1023" ht="15.75" customHeight="1">
      <c r="A1023" s="403" t="s">
        <v>1344</v>
      </c>
      <c r="B1023" s="404">
        <v>4937.82</v>
      </c>
      <c r="C1023" s="470">
        <v>4937.82</v>
      </c>
      <c r="D1023" s="470">
        <v>4937.82</v>
      </c>
      <c r="E1023" s="470">
        <v>4937.82</v>
      </c>
      <c r="F1023" s="471"/>
      <c r="G1023" s="472">
        <v>3.0E-4</v>
      </c>
    </row>
    <row r="1024" ht="15.75" customHeight="1">
      <c r="A1024" s="403" t="s">
        <v>1345</v>
      </c>
      <c r="B1024" s="404">
        <v>4936.37</v>
      </c>
      <c r="C1024" s="470">
        <v>4936.37</v>
      </c>
      <c r="D1024" s="470">
        <v>4936.37</v>
      </c>
      <c r="E1024" s="470">
        <v>4936.37</v>
      </c>
      <c r="F1024" s="471"/>
      <c r="G1024" s="472">
        <v>-0.0026</v>
      </c>
    </row>
    <row r="1025" ht="15.75" customHeight="1">
      <c r="A1025" s="403" t="s">
        <v>1346</v>
      </c>
      <c r="B1025" s="404">
        <v>4949.39</v>
      </c>
      <c r="C1025" s="470">
        <v>4949.39</v>
      </c>
      <c r="D1025" s="470">
        <v>4949.39</v>
      </c>
      <c r="E1025" s="470">
        <v>4949.39</v>
      </c>
      <c r="F1025" s="471"/>
      <c r="G1025" s="472">
        <v>4.0E-4</v>
      </c>
    </row>
    <row r="1026" ht="15.75" customHeight="1">
      <c r="A1026" s="403" t="s">
        <v>1347</v>
      </c>
      <c r="B1026" s="404">
        <v>4947.63</v>
      </c>
      <c r="C1026" s="470">
        <v>4947.63</v>
      </c>
      <c r="D1026" s="470">
        <v>4947.63</v>
      </c>
      <c r="E1026" s="470">
        <v>4947.63</v>
      </c>
      <c r="F1026" s="471"/>
      <c r="G1026" s="472">
        <v>-0.0056</v>
      </c>
    </row>
    <row r="1027" ht="15.75" customHeight="1">
      <c r="A1027" s="403" t="s">
        <v>1348</v>
      </c>
      <c r="B1027" s="404">
        <v>4975.73</v>
      </c>
      <c r="C1027" s="470">
        <v>4975.73</v>
      </c>
      <c r="D1027" s="470">
        <v>4975.73</v>
      </c>
      <c r="E1027" s="470">
        <v>4975.73</v>
      </c>
      <c r="F1027" s="471"/>
      <c r="G1027" s="472">
        <v>0.0015</v>
      </c>
    </row>
    <row r="1028" ht="15.75" customHeight="1">
      <c r="A1028" s="403" t="s">
        <v>1349</v>
      </c>
      <c r="B1028" s="404">
        <v>4968.46</v>
      </c>
      <c r="C1028" s="470">
        <v>4968.46</v>
      </c>
      <c r="D1028" s="470">
        <v>4968.46</v>
      </c>
      <c r="E1028" s="470">
        <v>4968.46</v>
      </c>
      <c r="F1028" s="471"/>
      <c r="G1028" s="472">
        <v>0.0034</v>
      </c>
    </row>
    <row r="1029" ht="15.75" customHeight="1">
      <c r="A1029" s="403" t="s">
        <v>1350</v>
      </c>
      <c r="B1029" s="404">
        <v>4951.73</v>
      </c>
      <c r="C1029" s="470">
        <v>4951.73</v>
      </c>
      <c r="D1029" s="470">
        <v>4951.73</v>
      </c>
      <c r="E1029" s="470">
        <v>4951.73</v>
      </c>
      <c r="F1029" s="471"/>
      <c r="G1029" s="472">
        <v>-0.0014</v>
      </c>
    </row>
    <row r="1030" ht="15.75" customHeight="1">
      <c r="A1030" s="403" t="s">
        <v>1351</v>
      </c>
      <c r="B1030" s="404">
        <v>4958.72</v>
      </c>
      <c r="C1030" s="470">
        <v>4958.72</v>
      </c>
      <c r="D1030" s="470">
        <v>4958.72</v>
      </c>
      <c r="E1030" s="470">
        <v>4958.72</v>
      </c>
      <c r="F1030" s="471"/>
      <c r="G1030" s="472">
        <v>-0.0083</v>
      </c>
    </row>
    <row r="1031" ht="15.75" customHeight="1">
      <c r="A1031" s="403" t="s">
        <v>1352</v>
      </c>
      <c r="B1031" s="404">
        <v>5000.23</v>
      </c>
      <c r="C1031" s="470">
        <v>5000.23</v>
      </c>
      <c r="D1031" s="470">
        <v>5000.23</v>
      </c>
      <c r="E1031" s="470">
        <v>5000.23</v>
      </c>
      <c r="F1031" s="471"/>
      <c r="G1031" s="472">
        <v>0.0161</v>
      </c>
    </row>
    <row r="1032" ht="15.75" customHeight="1">
      <c r="A1032" s="403" t="s">
        <v>1353</v>
      </c>
      <c r="B1032" s="404">
        <v>4920.96</v>
      </c>
      <c r="C1032" s="470">
        <v>4920.96</v>
      </c>
      <c r="D1032" s="470">
        <v>4920.96</v>
      </c>
      <c r="E1032" s="470">
        <v>4920.96</v>
      </c>
      <c r="F1032" s="471"/>
      <c r="G1032" s="472">
        <v>0.0134</v>
      </c>
    </row>
    <row r="1033" ht="15.75" customHeight="1">
      <c r="A1033" s="403" t="s">
        <v>1354</v>
      </c>
      <c r="B1033" s="404">
        <v>4855.98</v>
      </c>
      <c r="C1033" s="470">
        <v>4855.98</v>
      </c>
      <c r="D1033" s="470">
        <v>4855.98</v>
      </c>
      <c r="E1033" s="470">
        <v>4855.98</v>
      </c>
      <c r="F1033" s="471"/>
      <c r="G1033" s="472">
        <v>-0.0066</v>
      </c>
    </row>
    <row r="1034" ht="15.75" customHeight="1">
      <c r="A1034" s="403" t="s">
        <v>1355</v>
      </c>
      <c r="B1034" s="404">
        <v>4888.01</v>
      </c>
      <c r="C1034" s="470">
        <v>4888.01</v>
      </c>
      <c r="D1034" s="470">
        <v>4888.01</v>
      </c>
      <c r="E1034" s="470">
        <v>4888.01</v>
      </c>
      <c r="F1034" s="471"/>
      <c r="G1034" s="472">
        <v>-0.0083</v>
      </c>
    </row>
    <row r="1035" ht="15.75" customHeight="1">
      <c r="A1035" s="403" t="s">
        <v>1356</v>
      </c>
      <c r="B1035" s="404">
        <v>4928.98</v>
      </c>
      <c r="C1035" s="470">
        <v>4928.98</v>
      </c>
      <c r="D1035" s="470">
        <v>4928.98</v>
      </c>
      <c r="E1035" s="470">
        <v>4928.98</v>
      </c>
      <c r="F1035" s="471"/>
      <c r="G1035" s="472">
        <v>-0.0062</v>
      </c>
    </row>
    <row r="1036" ht="15.75" customHeight="1">
      <c r="A1036" s="403" t="s">
        <v>1357</v>
      </c>
      <c r="B1036" s="404">
        <v>4959.73</v>
      </c>
      <c r="C1036" s="470">
        <v>4959.73</v>
      </c>
      <c r="D1036" s="470">
        <v>4959.73</v>
      </c>
      <c r="E1036" s="470">
        <v>4959.73</v>
      </c>
      <c r="F1036" s="471"/>
      <c r="G1036" s="472">
        <v>0.0035</v>
      </c>
    </row>
    <row r="1037" ht="15.75" customHeight="1">
      <c r="A1037" s="403" t="s">
        <v>1358</v>
      </c>
      <c r="B1037" s="404">
        <v>4942.23</v>
      </c>
      <c r="C1037" s="470">
        <v>4942.23</v>
      </c>
      <c r="D1037" s="470">
        <v>4942.23</v>
      </c>
      <c r="E1037" s="470">
        <v>4942.23</v>
      </c>
      <c r="F1037" s="471"/>
      <c r="G1037" s="472">
        <v>0.0017</v>
      </c>
    </row>
    <row r="1038" ht="15.75" customHeight="1">
      <c r="A1038" s="403" t="s">
        <v>1359</v>
      </c>
      <c r="B1038" s="404">
        <v>4933.89</v>
      </c>
      <c r="C1038" s="470">
        <v>4933.89</v>
      </c>
      <c r="D1038" s="470">
        <v>4933.89</v>
      </c>
      <c r="E1038" s="470">
        <v>4933.89</v>
      </c>
      <c r="F1038" s="471"/>
      <c r="G1038" s="472">
        <v>1.0E-4</v>
      </c>
    </row>
    <row r="1039" ht="15.75" customHeight="1">
      <c r="A1039" s="403" t="s">
        <v>1360</v>
      </c>
      <c r="B1039" s="404">
        <v>4933.17</v>
      </c>
      <c r="C1039" s="470">
        <v>4933.17</v>
      </c>
      <c r="D1039" s="470">
        <v>4933.17</v>
      </c>
      <c r="E1039" s="470">
        <v>4933.17</v>
      </c>
      <c r="F1039" s="471"/>
      <c r="G1039" s="472">
        <v>-0.0151</v>
      </c>
    </row>
    <row r="1040" ht="15.75" customHeight="1">
      <c r="A1040" s="403" t="s">
        <v>1361</v>
      </c>
      <c r="B1040" s="404">
        <v>5008.96</v>
      </c>
      <c r="C1040" s="470">
        <v>5008.96</v>
      </c>
      <c r="D1040" s="470">
        <v>5008.96</v>
      </c>
      <c r="E1040" s="470">
        <v>5008.96</v>
      </c>
      <c r="F1040" s="471"/>
      <c r="G1040" s="472">
        <v>-0.0049</v>
      </c>
    </row>
    <row r="1041" ht="15.75" customHeight="1">
      <c r="A1041" s="403" t="s">
        <v>1362</v>
      </c>
      <c r="B1041" s="404">
        <v>5033.79</v>
      </c>
      <c r="C1041" s="470">
        <v>5033.79</v>
      </c>
      <c r="D1041" s="470">
        <v>5033.79</v>
      </c>
      <c r="E1041" s="470">
        <v>5033.79</v>
      </c>
      <c r="F1041" s="471"/>
      <c r="G1041" s="472">
        <v>0.0041</v>
      </c>
    </row>
    <row r="1042" ht="15.75" customHeight="1">
      <c r="A1042" s="403" t="s">
        <v>1363</v>
      </c>
      <c r="B1042" s="404">
        <v>5013.01</v>
      </c>
      <c r="C1042" s="470">
        <v>5013.01</v>
      </c>
      <c r="D1042" s="470">
        <v>5013.01</v>
      </c>
      <c r="E1042" s="470">
        <v>5013.01</v>
      </c>
      <c r="F1042" s="471"/>
      <c r="G1042" s="472">
        <v>0.0053</v>
      </c>
    </row>
    <row r="1043" ht="15.75" customHeight="1">
      <c r="A1043" s="403" t="s">
        <v>1364</v>
      </c>
      <c r="B1043" s="404">
        <v>4986.37</v>
      </c>
      <c r="C1043" s="470">
        <v>4986.37</v>
      </c>
      <c r="D1043" s="470">
        <v>4986.37</v>
      </c>
      <c r="E1043" s="470">
        <v>4986.37</v>
      </c>
      <c r="F1043" s="471"/>
      <c r="G1043" s="472">
        <v>-0.0041</v>
      </c>
    </row>
    <row r="1044" ht="15.75" customHeight="1">
      <c r="A1044" s="403" t="s">
        <v>1365</v>
      </c>
      <c r="B1044" s="404">
        <v>5007.05</v>
      </c>
      <c r="C1044" s="470">
        <v>5007.05</v>
      </c>
      <c r="D1044" s="470">
        <v>5007.05</v>
      </c>
      <c r="E1044" s="470">
        <v>5007.05</v>
      </c>
      <c r="F1044" s="471"/>
      <c r="G1044" s="472">
        <v>-0.0053</v>
      </c>
    </row>
    <row r="1045" ht="15.75" customHeight="1">
      <c r="A1045" s="403" t="s">
        <v>1366</v>
      </c>
      <c r="B1045" s="404">
        <v>5033.53</v>
      </c>
      <c r="C1045" s="470">
        <v>5033.53</v>
      </c>
      <c r="D1045" s="470">
        <v>5033.53</v>
      </c>
      <c r="E1045" s="470">
        <v>5033.53</v>
      </c>
      <c r="F1045" s="471"/>
      <c r="G1045" s="472">
        <v>-0.0073</v>
      </c>
    </row>
    <row r="1046" ht="15.75" customHeight="1">
      <c r="A1046" s="403" t="s">
        <v>1367</v>
      </c>
      <c r="B1046" s="404">
        <v>5070.68</v>
      </c>
      <c r="C1046" s="470">
        <v>5070.68</v>
      </c>
      <c r="D1046" s="470">
        <v>5070.68</v>
      </c>
      <c r="E1046" s="470">
        <v>5070.68</v>
      </c>
      <c r="F1046" s="471"/>
      <c r="G1046" s="472">
        <v>-0.0049</v>
      </c>
    </row>
    <row r="1047" ht="15.75" customHeight="1">
      <c r="A1047" s="403" t="s">
        <v>1368</v>
      </c>
      <c r="B1047" s="404">
        <v>5095.77</v>
      </c>
      <c r="C1047" s="470">
        <v>5095.77</v>
      </c>
      <c r="D1047" s="470">
        <v>5095.77</v>
      </c>
      <c r="E1047" s="470">
        <v>5095.77</v>
      </c>
      <c r="F1047" s="471"/>
      <c r="G1047" s="472">
        <v>-0.0086</v>
      </c>
    </row>
    <row r="1048" ht="15.75" customHeight="1">
      <c r="A1048" s="403" t="s">
        <v>1369</v>
      </c>
      <c r="B1048" s="404">
        <v>5139.99</v>
      </c>
      <c r="C1048" s="470">
        <v>5139.99</v>
      </c>
      <c r="D1048" s="470">
        <v>5139.99</v>
      </c>
      <c r="E1048" s="470">
        <v>5139.99</v>
      </c>
      <c r="F1048" s="471"/>
      <c r="G1048" s="472">
        <v>-0.0075</v>
      </c>
    </row>
    <row r="1049" ht="15.75" customHeight="1">
      <c r="A1049" s="403" t="s">
        <v>1370</v>
      </c>
      <c r="B1049" s="404">
        <v>5178.7</v>
      </c>
      <c r="C1049" s="470">
        <v>5178.7</v>
      </c>
      <c r="D1049" s="470">
        <v>5178.7</v>
      </c>
      <c r="E1049" s="470">
        <v>5178.7</v>
      </c>
      <c r="F1049" s="471"/>
      <c r="G1049" s="472">
        <v>0.0025</v>
      </c>
    </row>
    <row r="1050" ht="15.75" customHeight="1">
      <c r="A1050" s="403" t="s">
        <v>1371</v>
      </c>
      <c r="B1050" s="404">
        <v>5165.76</v>
      </c>
      <c r="C1050" s="470">
        <v>5165.76</v>
      </c>
      <c r="D1050" s="470">
        <v>5165.76</v>
      </c>
      <c r="E1050" s="470">
        <v>5165.76</v>
      </c>
      <c r="F1050" s="471"/>
      <c r="G1050" s="472">
        <v>-0.0111</v>
      </c>
    </row>
    <row r="1051" ht="15.75" customHeight="1">
      <c r="A1051" s="403" t="s">
        <v>1372</v>
      </c>
      <c r="B1051" s="404">
        <v>5223.72</v>
      </c>
      <c r="C1051" s="470">
        <v>5223.72</v>
      </c>
      <c r="D1051" s="470">
        <v>5223.72</v>
      </c>
      <c r="E1051" s="470">
        <v>5223.72</v>
      </c>
      <c r="F1051" s="471"/>
      <c r="G1051" s="472">
        <v>-0.0025</v>
      </c>
    </row>
    <row r="1052" ht="15.75" customHeight="1">
      <c r="A1052" s="403" t="s">
        <v>1373</v>
      </c>
      <c r="B1052" s="404">
        <v>5236.85</v>
      </c>
      <c r="C1052" s="470">
        <v>5236.85</v>
      </c>
      <c r="D1052" s="470">
        <v>5236.85</v>
      </c>
      <c r="E1052" s="470">
        <v>5236.85</v>
      </c>
      <c r="F1052" s="471"/>
      <c r="G1052" s="472">
        <v>0.0026</v>
      </c>
    </row>
    <row r="1053" ht="15.75" customHeight="1">
      <c r="A1053" s="403" t="s">
        <v>1374</v>
      </c>
      <c r="B1053" s="404">
        <v>5223.41</v>
      </c>
      <c r="C1053" s="470">
        <v>5223.41</v>
      </c>
      <c r="D1053" s="470">
        <v>5223.41</v>
      </c>
      <c r="E1053" s="470">
        <v>5223.41</v>
      </c>
      <c r="F1053" s="471"/>
      <c r="G1053" s="472">
        <v>-8.0E-4</v>
      </c>
    </row>
    <row r="1054" ht="15.75" customHeight="1">
      <c r="A1054" s="403" t="s">
        <v>1375</v>
      </c>
      <c r="B1054" s="404">
        <v>5227.49</v>
      </c>
      <c r="C1054" s="470">
        <v>5227.49</v>
      </c>
      <c r="D1054" s="470">
        <v>5227.49</v>
      </c>
      <c r="E1054" s="470">
        <v>5227.49</v>
      </c>
      <c r="F1054" s="471"/>
      <c r="G1054" s="472">
        <v>0.0</v>
      </c>
    </row>
    <row r="1055" ht="15.75" customHeight="1">
      <c r="A1055" s="403" t="s">
        <v>1376</v>
      </c>
      <c r="B1055" s="404">
        <v>5227.26</v>
      </c>
      <c r="C1055" s="470">
        <v>5227.26</v>
      </c>
      <c r="D1055" s="470">
        <v>5227.26</v>
      </c>
      <c r="E1055" s="470">
        <v>5227.26</v>
      </c>
      <c r="F1055" s="471"/>
      <c r="G1055" s="472">
        <v>0.0021</v>
      </c>
    </row>
    <row r="1056" ht="15.75" customHeight="1">
      <c r="A1056" s="403" t="s">
        <v>1377</v>
      </c>
      <c r="B1056" s="404">
        <v>5216.53</v>
      </c>
      <c r="C1056" s="470">
        <v>5216.53</v>
      </c>
      <c r="D1056" s="470">
        <v>5216.53</v>
      </c>
      <c r="E1056" s="470">
        <v>5216.53</v>
      </c>
      <c r="F1056" s="471"/>
      <c r="G1056" s="472">
        <v>0.0029</v>
      </c>
    </row>
    <row r="1057" ht="15.75" customHeight="1">
      <c r="A1057" s="403" t="s">
        <v>1378</v>
      </c>
      <c r="B1057" s="404">
        <v>5201.42</v>
      </c>
      <c r="C1057" s="470">
        <v>5201.42</v>
      </c>
      <c r="D1057" s="470">
        <v>5201.42</v>
      </c>
      <c r="E1057" s="470">
        <v>5201.42</v>
      </c>
      <c r="F1057" s="471"/>
      <c r="G1057" s="472">
        <v>0.0027</v>
      </c>
    </row>
    <row r="1058" ht="15.75" customHeight="1">
      <c r="A1058" s="403" t="s">
        <v>1379</v>
      </c>
      <c r="B1058" s="404">
        <v>5187.2</v>
      </c>
      <c r="C1058" s="470">
        <v>5187.2</v>
      </c>
      <c r="D1058" s="470">
        <v>5187.2</v>
      </c>
      <c r="E1058" s="470">
        <v>5187.2</v>
      </c>
      <c r="F1058" s="471"/>
      <c r="G1058" s="472">
        <v>0.0</v>
      </c>
    </row>
    <row r="1059" ht="15.75" customHeight="1">
      <c r="A1059" s="403" t="s">
        <v>1380</v>
      </c>
      <c r="B1059" s="404">
        <v>5187.29</v>
      </c>
      <c r="C1059" s="470">
        <v>5187.29</v>
      </c>
      <c r="D1059" s="470">
        <v>5187.29</v>
      </c>
      <c r="E1059" s="470">
        <v>5187.29</v>
      </c>
      <c r="F1059" s="471"/>
      <c r="G1059" s="472">
        <v>0.0052</v>
      </c>
    </row>
    <row r="1060" ht="15.75" customHeight="1">
      <c r="A1060" s="403" t="s">
        <v>1381</v>
      </c>
      <c r="B1060" s="404">
        <v>5160.37</v>
      </c>
      <c r="C1060" s="470">
        <v>5160.37</v>
      </c>
      <c r="D1060" s="470">
        <v>5160.37</v>
      </c>
      <c r="E1060" s="470">
        <v>5160.37</v>
      </c>
      <c r="F1060" s="471"/>
      <c r="G1060" s="472">
        <v>-0.0024</v>
      </c>
    </row>
    <row r="1061" ht="15.75" customHeight="1">
      <c r="A1061" s="403" t="s">
        <v>1382</v>
      </c>
      <c r="B1061" s="404">
        <v>5172.86</v>
      </c>
      <c r="C1061" s="470">
        <v>5172.86</v>
      </c>
      <c r="D1061" s="470">
        <v>5172.86</v>
      </c>
      <c r="E1061" s="470">
        <v>5172.86</v>
      </c>
      <c r="F1061" s="471"/>
      <c r="G1061" s="472">
        <v>6.0E-4</v>
      </c>
    </row>
    <row r="1062" ht="15.75" customHeight="1">
      <c r="A1062" s="403" t="s">
        <v>1383</v>
      </c>
      <c r="B1062" s="404">
        <v>5169.73</v>
      </c>
      <c r="C1062" s="470">
        <v>5169.73</v>
      </c>
      <c r="D1062" s="470">
        <v>5169.73</v>
      </c>
      <c r="E1062" s="470">
        <v>5169.73</v>
      </c>
      <c r="F1062" s="471"/>
      <c r="G1062" s="472">
        <v>0.006</v>
      </c>
    </row>
    <row r="1063" ht="15.75" customHeight="1">
      <c r="A1063" s="403" t="s">
        <v>1384</v>
      </c>
      <c r="B1063" s="404">
        <v>5138.79</v>
      </c>
      <c r="C1063" s="470">
        <v>5138.79</v>
      </c>
      <c r="D1063" s="470">
        <v>5138.79</v>
      </c>
      <c r="E1063" s="470">
        <v>5138.79</v>
      </c>
      <c r="F1063" s="471"/>
      <c r="G1063" s="472">
        <v>0.0027</v>
      </c>
    </row>
    <row r="1064" ht="15.75" customHeight="1">
      <c r="A1064" s="403" t="s">
        <v>1385</v>
      </c>
      <c r="B1064" s="404">
        <v>5125.02</v>
      </c>
      <c r="C1064" s="470">
        <v>5125.02</v>
      </c>
      <c r="D1064" s="470">
        <v>5125.02</v>
      </c>
      <c r="E1064" s="470">
        <v>5125.02</v>
      </c>
      <c r="F1064" s="471"/>
      <c r="G1064" s="472">
        <v>-0.0069</v>
      </c>
    </row>
    <row r="1065" ht="15.75" customHeight="1">
      <c r="A1065" s="403" t="s">
        <v>1386</v>
      </c>
      <c r="B1065" s="404">
        <v>5160.74</v>
      </c>
      <c r="C1065" s="470">
        <v>5160.74</v>
      </c>
      <c r="D1065" s="470">
        <v>5160.74</v>
      </c>
      <c r="E1065" s="470">
        <v>5160.74</v>
      </c>
      <c r="F1065" s="471"/>
      <c r="G1065" s="472">
        <v>0.0052</v>
      </c>
    </row>
    <row r="1066" ht="15.75" customHeight="1">
      <c r="A1066" s="403" t="s">
        <v>1387</v>
      </c>
      <c r="B1066" s="404">
        <v>5133.93</v>
      </c>
      <c r="C1066" s="470">
        <v>5133.93</v>
      </c>
      <c r="D1066" s="470">
        <v>5133.93</v>
      </c>
      <c r="E1066" s="470">
        <v>5133.93</v>
      </c>
      <c r="F1066" s="471"/>
      <c r="G1066" s="472">
        <v>1.0E-4</v>
      </c>
    </row>
    <row r="1067" ht="15.75" customHeight="1">
      <c r="A1067" s="403" t="s">
        <v>1388</v>
      </c>
      <c r="B1067" s="404">
        <v>5133.25</v>
      </c>
      <c r="C1067" s="470">
        <v>5133.25</v>
      </c>
      <c r="D1067" s="470">
        <v>5133.25</v>
      </c>
      <c r="E1067" s="470">
        <v>5133.25</v>
      </c>
      <c r="F1067" s="471"/>
      <c r="G1067" s="472">
        <v>0.011</v>
      </c>
    </row>
    <row r="1068" ht="15.75" customHeight="1">
      <c r="A1068" s="403" t="s">
        <v>1389</v>
      </c>
      <c r="B1068" s="404">
        <v>5077.28</v>
      </c>
      <c r="C1068" s="470">
        <v>5077.28</v>
      </c>
      <c r="D1068" s="470">
        <v>5077.28</v>
      </c>
      <c r="E1068" s="470">
        <v>5077.28</v>
      </c>
      <c r="F1068" s="471"/>
      <c r="G1068" s="472">
        <v>-1.0E-4</v>
      </c>
    </row>
    <row r="1069" ht="15.75" customHeight="1">
      <c r="A1069" s="403" t="s">
        <v>1390</v>
      </c>
      <c r="B1069" s="404">
        <v>5077.75</v>
      </c>
      <c r="C1069" s="470">
        <v>5077.75</v>
      </c>
      <c r="D1069" s="470">
        <v>5077.75</v>
      </c>
      <c r="E1069" s="470">
        <v>5077.75</v>
      </c>
      <c r="F1069" s="471"/>
      <c r="G1069" s="472">
        <v>0.0224</v>
      </c>
    </row>
    <row r="1070" ht="15.75" customHeight="1">
      <c r="A1070" s="403" t="s">
        <v>1391</v>
      </c>
      <c r="B1070" s="404">
        <v>4966.44</v>
      </c>
      <c r="C1070" s="470">
        <v>4966.44</v>
      </c>
      <c r="D1070" s="470">
        <v>4966.44</v>
      </c>
      <c r="E1070" s="470">
        <v>4966.44</v>
      </c>
      <c r="F1070" s="471"/>
      <c r="G1070" s="472">
        <v>-0.0134</v>
      </c>
    </row>
    <row r="1071" ht="15.75" customHeight="1">
      <c r="A1071" s="403" t="s">
        <v>1392</v>
      </c>
      <c r="B1071" s="404">
        <v>5033.74</v>
      </c>
      <c r="C1071" s="470">
        <v>5033.74</v>
      </c>
      <c r="D1071" s="470">
        <v>5033.74</v>
      </c>
      <c r="E1071" s="470">
        <v>5033.74</v>
      </c>
      <c r="F1071" s="471"/>
      <c r="G1071" s="472">
        <v>-0.0189</v>
      </c>
    </row>
    <row r="1072" ht="15.75" customHeight="1">
      <c r="A1072" s="403" t="s">
        <v>1393</v>
      </c>
      <c r="B1072" s="404">
        <v>5130.69</v>
      </c>
      <c r="C1072" s="470">
        <v>5130.69</v>
      </c>
      <c r="D1072" s="470">
        <v>5130.69</v>
      </c>
      <c r="E1072" s="470">
        <v>5130.69</v>
      </c>
      <c r="F1072" s="471"/>
      <c r="G1072" s="472">
        <v>-5.0E-4</v>
      </c>
    </row>
    <row r="1073" ht="15.75" customHeight="1">
      <c r="A1073" s="403" t="s">
        <v>1394</v>
      </c>
      <c r="B1073" s="404">
        <v>5133.13</v>
      </c>
      <c r="C1073" s="470">
        <v>5133.13</v>
      </c>
      <c r="D1073" s="470">
        <v>5133.13</v>
      </c>
      <c r="E1073" s="470">
        <v>5133.13</v>
      </c>
      <c r="F1073" s="471"/>
      <c r="G1073" s="472">
        <v>0.0017</v>
      </c>
    </row>
    <row r="1074" ht="15.75" customHeight="1">
      <c r="A1074" s="403" t="s">
        <v>1395</v>
      </c>
      <c r="B1074" s="404">
        <v>5124.44</v>
      </c>
      <c r="C1074" s="470">
        <v>5124.44</v>
      </c>
      <c r="D1074" s="470">
        <v>5124.44</v>
      </c>
      <c r="E1074" s="470">
        <v>5124.44</v>
      </c>
      <c r="F1074" s="471"/>
      <c r="G1074" s="472">
        <v>0.0065</v>
      </c>
    </row>
    <row r="1075" ht="15.75" customHeight="1">
      <c r="A1075" s="403" t="s">
        <v>1396</v>
      </c>
      <c r="B1075" s="404">
        <v>5091.48</v>
      </c>
      <c r="C1075" s="470">
        <v>5091.48</v>
      </c>
      <c r="D1075" s="470">
        <v>5091.48</v>
      </c>
      <c r="E1075" s="470">
        <v>5091.48</v>
      </c>
      <c r="F1075" s="471"/>
      <c r="G1075" s="472">
        <v>-0.017</v>
      </c>
    </row>
    <row r="1076" ht="15.75" customHeight="1">
      <c r="A1076" s="403" t="s">
        <v>1397</v>
      </c>
      <c r="B1076" s="404">
        <v>5179.49</v>
      </c>
      <c r="C1076" s="470">
        <v>5179.49</v>
      </c>
      <c r="D1076" s="470">
        <v>5179.49</v>
      </c>
      <c r="E1076" s="470">
        <v>5179.49</v>
      </c>
      <c r="F1076" s="471"/>
      <c r="G1076" s="472">
        <v>-0.0082</v>
      </c>
    </row>
    <row r="1077" ht="15.75" customHeight="1">
      <c r="A1077" s="403" t="s">
        <v>1398</v>
      </c>
      <c r="B1077" s="404">
        <v>5222.3</v>
      </c>
      <c r="C1077" s="470">
        <v>5222.3</v>
      </c>
      <c r="D1077" s="470">
        <v>5222.3</v>
      </c>
      <c r="E1077" s="470">
        <v>5222.3</v>
      </c>
      <c r="F1077" s="471"/>
      <c r="G1077" s="472">
        <v>-0.0016</v>
      </c>
    </row>
    <row r="1078" ht="15.75" customHeight="1">
      <c r="A1078" s="403" t="s">
        <v>1399</v>
      </c>
      <c r="B1078" s="404">
        <v>5230.63</v>
      </c>
      <c r="C1078" s="470">
        <v>5230.63</v>
      </c>
      <c r="D1078" s="470">
        <v>5230.63</v>
      </c>
      <c r="E1078" s="470">
        <v>5230.63</v>
      </c>
      <c r="F1078" s="471"/>
      <c r="G1078" s="472">
        <v>-0.0094</v>
      </c>
    </row>
    <row r="1079" ht="15.75" customHeight="1">
      <c r="A1079" s="403" t="s">
        <v>1400</v>
      </c>
      <c r="B1079" s="404">
        <v>5280.04</v>
      </c>
      <c r="C1079" s="470">
        <v>5280.04</v>
      </c>
      <c r="D1079" s="470">
        <v>5280.04</v>
      </c>
      <c r="E1079" s="470">
        <v>5280.04</v>
      </c>
      <c r="F1079" s="471"/>
      <c r="G1079" s="472">
        <v>-0.0073</v>
      </c>
    </row>
    <row r="1080" ht="15.75" customHeight="1">
      <c r="A1080" s="403" t="s">
        <v>1401</v>
      </c>
      <c r="B1080" s="404">
        <v>5318.61</v>
      </c>
      <c r="C1080" s="470">
        <v>5318.61</v>
      </c>
      <c r="D1080" s="470">
        <v>5318.61</v>
      </c>
      <c r="E1080" s="470">
        <v>5318.61</v>
      </c>
      <c r="F1080" s="471"/>
      <c r="G1080" s="472">
        <v>-0.0027</v>
      </c>
    </row>
    <row r="1081" ht="15.75" customHeight="1">
      <c r="A1081" s="403" t="s">
        <v>1402</v>
      </c>
      <c r="B1081" s="404">
        <v>5333.08</v>
      </c>
      <c r="C1081" s="470">
        <v>5333.08</v>
      </c>
      <c r="D1081" s="470">
        <v>5333.08</v>
      </c>
      <c r="E1081" s="470">
        <v>5333.08</v>
      </c>
      <c r="F1081" s="471"/>
      <c r="G1081" s="472">
        <v>-0.0089</v>
      </c>
    </row>
    <row r="1082" ht="15.75" customHeight="1">
      <c r="A1082" s="403" t="s">
        <v>1403</v>
      </c>
      <c r="B1082" s="404">
        <v>5380.79</v>
      </c>
      <c r="C1082" s="470">
        <v>5380.79</v>
      </c>
      <c r="D1082" s="470">
        <v>5380.79</v>
      </c>
      <c r="E1082" s="470">
        <v>5380.79</v>
      </c>
      <c r="F1082" s="471"/>
      <c r="G1082" s="472">
        <v>0.0016</v>
      </c>
    </row>
    <row r="1083" ht="15.75" customHeight="1">
      <c r="A1083" s="403" t="s">
        <v>1404</v>
      </c>
      <c r="B1083" s="404">
        <v>5372.21</v>
      </c>
      <c r="C1083" s="470">
        <v>5372.21</v>
      </c>
      <c r="D1083" s="470">
        <v>5372.21</v>
      </c>
      <c r="E1083" s="470">
        <v>5372.21</v>
      </c>
      <c r="F1083" s="471"/>
      <c r="G1083" s="472">
        <v>-0.0024</v>
      </c>
    </row>
    <row r="1084" ht="15.75" customHeight="1">
      <c r="A1084" s="403" t="s">
        <v>1405</v>
      </c>
      <c r="B1084" s="404">
        <v>5384.92</v>
      </c>
      <c r="C1084" s="470">
        <v>5384.92</v>
      </c>
      <c r="D1084" s="470">
        <v>5384.92</v>
      </c>
      <c r="E1084" s="470">
        <v>5384.92</v>
      </c>
      <c r="F1084" s="471"/>
      <c r="G1084" s="472">
        <v>-0.0068</v>
      </c>
    </row>
    <row r="1085" ht="15.75" customHeight="1">
      <c r="A1085" s="403" t="s">
        <v>1406</v>
      </c>
      <c r="B1085" s="404">
        <v>5421.62</v>
      </c>
      <c r="C1085" s="470">
        <v>5421.62</v>
      </c>
      <c r="D1085" s="470">
        <v>5421.62</v>
      </c>
      <c r="E1085" s="470">
        <v>5421.62</v>
      </c>
      <c r="F1085" s="471"/>
      <c r="G1085" s="472">
        <v>-0.0016</v>
      </c>
    </row>
    <row r="1086" ht="15.75" customHeight="1">
      <c r="A1086" s="403" t="s">
        <v>1407</v>
      </c>
      <c r="B1086" s="404">
        <v>5430.04</v>
      </c>
      <c r="C1086" s="470">
        <v>5430.04</v>
      </c>
      <c r="D1086" s="470">
        <v>5430.04</v>
      </c>
      <c r="E1086" s="470">
        <v>5430.04</v>
      </c>
      <c r="F1086" s="471"/>
      <c r="G1086" s="472">
        <v>0.0036</v>
      </c>
    </row>
    <row r="1087" ht="15.75" customHeight="1">
      <c r="A1087" s="403" t="s">
        <v>1408</v>
      </c>
      <c r="B1087" s="404">
        <v>5410.7</v>
      </c>
      <c r="C1087" s="470">
        <v>5410.7</v>
      </c>
      <c r="D1087" s="470">
        <v>5410.7</v>
      </c>
      <c r="E1087" s="470">
        <v>5410.7</v>
      </c>
      <c r="F1087" s="471"/>
      <c r="G1087" s="472">
        <v>0.0055</v>
      </c>
    </row>
    <row r="1088" ht="15.75" customHeight="1">
      <c r="A1088" s="403" t="s">
        <v>1409</v>
      </c>
      <c r="B1088" s="404">
        <v>5380.96</v>
      </c>
      <c r="C1088" s="470">
        <v>5380.96</v>
      </c>
      <c r="D1088" s="470">
        <v>5380.96</v>
      </c>
      <c r="E1088" s="470">
        <v>5380.96</v>
      </c>
      <c r="F1088" s="471"/>
      <c r="G1088" s="472">
        <v>-0.0011</v>
      </c>
    </row>
    <row r="1089" ht="15.75" customHeight="1">
      <c r="A1089" s="403" t="s">
        <v>1410</v>
      </c>
      <c r="B1089" s="404">
        <v>5386.87</v>
      </c>
      <c r="C1089" s="470">
        <v>5386.87</v>
      </c>
      <c r="D1089" s="470">
        <v>5386.87</v>
      </c>
      <c r="E1089" s="470">
        <v>5386.87</v>
      </c>
      <c r="F1089" s="471"/>
      <c r="G1089" s="472">
        <v>6.0E-4</v>
      </c>
    </row>
    <row r="1090" ht="15.75" customHeight="1">
      <c r="A1090" s="403" t="s">
        <v>1411</v>
      </c>
      <c r="B1090" s="404">
        <v>5383.89</v>
      </c>
      <c r="C1090" s="470">
        <v>5383.89</v>
      </c>
      <c r="D1090" s="470">
        <v>5383.89</v>
      </c>
      <c r="E1090" s="470">
        <v>5383.89</v>
      </c>
      <c r="F1090" s="471"/>
      <c r="G1090" s="472">
        <v>-0.0022</v>
      </c>
    </row>
    <row r="1091" ht="15.75" customHeight="1">
      <c r="A1091" s="403" t="s">
        <v>1412</v>
      </c>
      <c r="B1091" s="404">
        <v>5395.62</v>
      </c>
      <c r="C1091" s="470">
        <v>5395.62</v>
      </c>
      <c r="D1091" s="470">
        <v>5395.62</v>
      </c>
      <c r="E1091" s="470">
        <v>5395.62</v>
      </c>
      <c r="F1091" s="471"/>
      <c r="G1091" s="472">
        <v>-0.0029</v>
      </c>
    </row>
    <row r="1092" ht="15.75" customHeight="1">
      <c r="A1092" s="403" t="s">
        <v>1413</v>
      </c>
      <c r="B1092" s="404">
        <v>5411.4</v>
      </c>
      <c r="C1092" s="470">
        <v>5411.4</v>
      </c>
      <c r="D1092" s="470">
        <v>5411.4</v>
      </c>
      <c r="E1092" s="470">
        <v>5411.4</v>
      </c>
      <c r="F1092" s="471"/>
      <c r="G1092" s="472">
        <v>0.0021</v>
      </c>
    </row>
    <row r="1093" ht="15.75" customHeight="1">
      <c r="A1093" s="403" t="s">
        <v>1414</v>
      </c>
      <c r="B1093" s="404">
        <v>5400.23</v>
      </c>
      <c r="C1093" s="470">
        <v>5400.23</v>
      </c>
      <c r="D1093" s="470">
        <v>5400.23</v>
      </c>
      <c r="E1093" s="470">
        <v>5400.23</v>
      </c>
      <c r="F1093" s="471"/>
      <c r="G1093" s="472">
        <v>0.0046</v>
      </c>
    </row>
    <row r="1094" ht="15.75" customHeight="1">
      <c r="A1094" s="403" t="s">
        <v>1415</v>
      </c>
      <c r="B1094" s="404">
        <v>5375.29</v>
      </c>
      <c r="C1094" s="470">
        <v>5375.29</v>
      </c>
      <c r="D1094" s="470">
        <v>5375.29</v>
      </c>
      <c r="E1094" s="470">
        <v>5375.29</v>
      </c>
      <c r="F1094" s="471"/>
      <c r="G1094" s="472">
        <v>-0.0102</v>
      </c>
    </row>
    <row r="1095" ht="15.75" customHeight="1">
      <c r="A1095" s="403" t="s">
        <v>1416</v>
      </c>
      <c r="B1095" s="404">
        <v>5430.83</v>
      </c>
      <c r="C1095" s="470">
        <v>5430.83</v>
      </c>
      <c r="D1095" s="470">
        <v>5430.83</v>
      </c>
      <c r="E1095" s="470">
        <v>5430.83</v>
      </c>
      <c r="F1095" s="471"/>
      <c r="G1095" s="472">
        <v>-0.0079</v>
      </c>
    </row>
    <row r="1096" ht="15.75" customHeight="1">
      <c r="A1096" s="403" t="s">
        <v>1417</v>
      </c>
      <c r="B1096" s="404">
        <v>5474.3</v>
      </c>
      <c r="C1096" s="470">
        <v>5474.3</v>
      </c>
      <c r="D1096" s="470">
        <v>5474.3</v>
      </c>
      <c r="E1096" s="470">
        <v>5474.3</v>
      </c>
      <c r="F1096" s="471"/>
      <c r="G1096" s="472">
        <v>9.0E-4</v>
      </c>
    </row>
    <row r="1097" ht="15.75" customHeight="1">
      <c r="A1097" s="403" t="s">
        <v>1418</v>
      </c>
      <c r="B1097" s="404">
        <v>5469.63</v>
      </c>
      <c r="C1097" s="470">
        <v>5469.63</v>
      </c>
      <c r="D1097" s="470">
        <v>5469.63</v>
      </c>
      <c r="E1097" s="470">
        <v>5469.63</v>
      </c>
      <c r="F1097" s="471"/>
      <c r="G1097" s="472">
        <v>-0.0012</v>
      </c>
    </row>
    <row r="1098" ht="15.75" customHeight="1">
      <c r="A1098" s="403" t="s">
        <v>1419</v>
      </c>
      <c r="B1098" s="404">
        <v>5475.98</v>
      </c>
      <c r="C1098" s="470">
        <v>5475.98</v>
      </c>
      <c r="D1098" s="470">
        <v>5475.98</v>
      </c>
      <c r="E1098" s="470">
        <v>5475.98</v>
      </c>
      <c r="F1098" s="471"/>
      <c r="G1098" s="472">
        <v>0.0082</v>
      </c>
    </row>
    <row r="1099" ht="15.75" customHeight="1">
      <c r="A1099" s="403" t="s">
        <v>1420</v>
      </c>
      <c r="B1099" s="404">
        <v>5431.59</v>
      </c>
      <c r="C1099" s="470">
        <v>5431.59</v>
      </c>
      <c r="D1099" s="470">
        <v>5431.59</v>
      </c>
      <c r="E1099" s="470">
        <v>5431.59</v>
      </c>
      <c r="F1099" s="471"/>
      <c r="G1099" s="472">
        <v>0.0053</v>
      </c>
    </row>
    <row r="1100" ht="15.75" customHeight="1">
      <c r="A1100" s="403" t="s">
        <v>1421</v>
      </c>
      <c r="B1100" s="404">
        <v>5402.96</v>
      </c>
      <c r="C1100" s="470">
        <v>5402.96</v>
      </c>
      <c r="D1100" s="470">
        <v>5402.96</v>
      </c>
      <c r="E1100" s="470">
        <v>5402.96</v>
      </c>
      <c r="F1100" s="471"/>
      <c r="G1100" s="472">
        <v>0.0047</v>
      </c>
    </row>
    <row r="1101" ht="15.75" customHeight="1">
      <c r="A1101" s="403" t="s">
        <v>1422</v>
      </c>
      <c r="B1101" s="404">
        <v>5377.74</v>
      </c>
      <c r="C1101" s="470">
        <v>5377.74</v>
      </c>
      <c r="D1101" s="470">
        <v>5377.74</v>
      </c>
      <c r="E1101" s="470">
        <v>5377.74</v>
      </c>
      <c r="F1101" s="471"/>
      <c r="G1101" s="472">
        <v>0.0044</v>
      </c>
    </row>
    <row r="1102" ht="15.75" customHeight="1">
      <c r="A1102" s="403" t="s">
        <v>1423</v>
      </c>
      <c r="B1102" s="404">
        <v>5354.19</v>
      </c>
      <c r="C1102" s="470">
        <v>5354.19</v>
      </c>
      <c r="D1102" s="470">
        <v>5354.19</v>
      </c>
      <c r="E1102" s="470">
        <v>5354.19</v>
      </c>
      <c r="F1102" s="471"/>
      <c r="G1102" s="472">
        <v>0.0048</v>
      </c>
    </row>
    <row r="1103" ht="15.75" customHeight="1">
      <c r="A1103" s="403" t="s">
        <v>1424</v>
      </c>
      <c r="B1103" s="404">
        <v>5328.76</v>
      </c>
      <c r="C1103" s="470">
        <v>5328.76</v>
      </c>
      <c r="D1103" s="470">
        <v>5328.76</v>
      </c>
      <c r="E1103" s="470">
        <v>5328.76</v>
      </c>
      <c r="F1103" s="471"/>
      <c r="G1103" s="472">
        <v>0.0143</v>
      </c>
    </row>
    <row r="1104" ht="15.75" customHeight="1">
      <c r="A1104" s="403" t="s">
        <v>1425</v>
      </c>
      <c r="B1104" s="404">
        <v>5253.54</v>
      </c>
      <c r="C1104" s="470">
        <v>5253.54</v>
      </c>
      <c r="D1104" s="470">
        <v>5253.54</v>
      </c>
      <c r="E1104" s="470">
        <v>5253.54</v>
      </c>
      <c r="F1104" s="471"/>
      <c r="G1104" s="472">
        <v>0.0</v>
      </c>
    </row>
    <row r="1105" ht="15.75" customHeight="1">
      <c r="A1105" s="403" t="s">
        <v>1426</v>
      </c>
      <c r="B1105" s="404">
        <v>5253.32</v>
      </c>
      <c r="C1105" s="470">
        <v>5253.32</v>
      </c>
      <c r="D1105" s="470">
        <v>5253.32</v>
      </c>
      <c r="E1105" s="470">
        <v>5253.32</v>
      </c>
      <c r="F1105" s="471"/>
      <c r="G1105" s="472">
        <v>5.0E-4</v>
      </c>
    </row>
    <row r="1106" ht="15.75" customHeight="1">
      <c r="A1106" s="403" t="s">
        <v>1427</v>
      </c>
      <c r="B1106" s="404">
        <v>5250.59</v>
      </c>
      <c r="C1106" s="470">
        <v>5250.59</v>
      </c>
      <c r="D1106" s="470">
        <v>5250.59</v>
      </c>
      <c r="E1106" s="470">
        <v>5250.59</v>
      </c>
      <c r="F1106" s="471"/>
      <c r="G1106" s="472">
        <v>-1.0E-4</v>
      </c>
    </row>
    <row r="1107" ht="15.75" customHeight="1">
      <c r="A1107" s="403" t="s">
        <v>1428</v>
      </c>
      <c r="B1107" s="404">
        <v>5250.94</v>
      </c>
      <c r="C1107" s="470">
        <v>5250.94</v>
      </c>
      <c r="D1107" s="470">
        <v>5250.94</v>
      </c>
      <c r="E1107" s="470">
        <v>5250.94</v>
      </c>
      <c r="F1107" s="471"/>
      <c r="G1107" s="472">
        <v>0.0027</v>
      </c>
    </row>
    <row r="1108" ht="15.75" customHeight="1">
      <c r="A1108" s="403" t="s">
        <v>1429</v>
      </c>
      <c r="B1108" s="404">
        <v>5236.84</v>
      </c>
      <c r="C1108" s="470">
        <v>5236.84</v>
      </c>
      <c r="D1108" s="470">
        <v>5236.84</v>
      </c>
      <c r="E1108" s="470">
        <v>5236.84</v>
      </c>
      <c r="F1108" s="471"/>
      <c r="G1108" s="472">
        <v>-0.0074</v>
      </c>
    </row>
    <row r="1109" ht="15.75" customHeight="1">
      <c r="A1109" s="403" t="s">
        <v>1430</v>
      </c>
      <c r="B1109" s="404">
        <v>5276.14</v>
      </c>
      <c r="C1109" s="470">
        <v>5276.14</v>
      </c>
      <c r="D1109" s="470">
        <v>5276.14</v>
      </c>
      <c r="E1109" s="470">
        <v>5276.14</v>
      </c>
      <c r="F1109" s="471"/>
      <c r="G1109" s="472">
        <v>-0.0112</v>
      </c>
    </row>
    <row r="1110" ht="15.75" customHeight="1">
      <c r="A1110" s="403" t="s">
        <v>1431</v>
      </c>
      <c r="B1110" s="404">
        <v>5335.7</v>
      </c>
      <c r="C1110" s="470">
        <v>5335.7</v>
      </c>
      <c r="D1110" s="470">
        <v>5335.7</v>
      </c>
      <c r="E1110" s="470">
        <v>5335.7</v>
      </c>
      <c r="F1110" s="471"/>
      <c r="G1110" s="472">
        <v>0.0201</v>
      </c>
    </row>
    <row r="1111" ht="15.75" customHeight="1">
      <c r="A1111" s="403" t="s">
        <v>1432</v>
      </c>
      <c r="B1111" s="404">
        <v>5230.78</v>
      </c>
      <c r="C1111" s="470">
        <v>5230.78</v>
      </c>
      <c r="D1111" s="470">
        <v>5230.78</v>
      </c>
      <c r="E1111" s="470">
        <v>5230.78</v>
      </c>
      <c r="F1111" s="471"/>
      <c r="G1111" s="472">
        <v>0.0067</v>
      </c>
    </row>
    <row r="1112" ht="15.75" customHeight="1">
      <c r="A1112" s="403" t="s">
        <v>1433</v>
      </c>
      <c r="B1112" s="404">
        <v>5196.03</v>
      </c>
      <c r="C1112" s="470">
        <v>5196.03</v>
      </c>
      <c r="D1112" s="470">
        <v>5196.03</v>
      </c>
      <c r="E1112" s="470">
        <v>5196.03</v>
      </c>
      <c r="F1112" s="471"/>
      <c r="G1112" s="472">
        <v>-0.0042</v>
      </c>
    </row>
    <row r="1113" ht="15.75" customHeight="1">
      <c r="A1113" s="403" t="s">
        <v>1434</v>
      </c>
      <c r="B1113" s="404">
        <v>5217.91</v>
      </c>
      <c r="C1113" s="470">
        <v>5217.91</v>
      </c>
      <c r="D1113" s="470">
        <v>5217.91</v>
      </c>
      <c r="E1113" s="470">
        <v>5217.91</v>
      </c>
      <c r="F1113" s="471"/>
      <c r="G1113" s="472">
        <v>-0.0057</v>
      </c>
    </row>
    <row r="1114" ht="15.75" customHeight="1">
      <c r="A1114" s="403" t="s">
        <v>1435</v>
      </c>
      <c r="B1114" s="404">
        <v>5247.82</v>
      </c>
      <c r="C1114" s="470">
        <v>5247.82</v>
      </c>
      <c r="D1114" s="470">
        <v>5247.82</v>
      </c>
      <c r="E1114" s="470">
        <v>5247.82</v>
      </c>
      <c r="F1114" s="471"/>
      <c r="G1114" s="472">
        <v>-0.0049</v>
      </c>
    </row>
    <row r="1115" ht="15.75" customHeight="1">
      <c r="A1115" s="403" t="s">
        <v>1436</v>
      </c>
      <c r="B1115" s="404">
        <v>5273.92</v>
      </c>
      <c r="C1115" s="470">
        <v>5273.92</v>
      </c>
      <c r="D1115" s="470">
        <v>5273.92</v>
      </c>
      <c r="E1115" s="470">
        <v>5273.92</v>
      </c>
      <c r="F1115" s="471"/>
      <c r="G1115" s="472">
        <v>-4.0E-4</v>
      </c>
    </row>
    <row r="1116" ht="15.75" customHeight="1">
      <c r="A1116" s="403" t="s">
        <v>1437</v>
      </c>
      <c r="B1116" s="404">
        <v>5275.83</v>
      </c>
      <c r="C1116" s="470">
        <v>5275.83</v>
      </c>
      <c r="D1116" s="470">
        <v>5275.83</v>
      </c>
      <c r="E1116" s="470">
        <v>5275.83</v>
      </c>
      <c r="F1116" s="471"/>
      <c r="G1116" s="472">
        <v>7.0E-4</v>
      </c>
    </row>
    <row r="1117" ht="15.75" customHeight="1">
      <c r="A1117" s="403" t="s">
        <v>1438</v>
      </c>
      <c r="B1117" s="404">
        <v>5272.38</v>
      </c>
      <c r="C1117" s="470">
        <v>5272.38</v>
      </c>
      <c r="D1117" s="470">
        <v>5272.38</v>
      </c>
      <c r="E1117" s="470">
        <v>5272.38</v>
      </c>
      <c r="F1117" s="471"/>
      <c r="G1117" s="472">
        <v>-0.0033</v>
      </c>
    </row>
    <row r="1118" ht="15.75" customHeight="1">
      <c r="A1118" s="403" t="s">
        <v>1439</v>
      </c>
      <c r="B1118" s="404">
        <v>5289.99</v>
      </c>
      <c r="C1118" s="470">
        <v>5289.99</v>
      </c>
      <c r="D1118" s="470">
        <v>5289.99</v>
      </c>
      <c r="E1118" s="470">
        <v>5289.99</v>
      </c>
      <c r="F1118" s="471"/>
      <c r="G1118" s="472">
        <v>-0.0098</v>
      </c>
    </row>
    <row r="1119" ht="15.75" customHeight="1">
      <c r="A1119" s="403" t="s">
        <v>1440</v>
      </c>
      <c r="B1119" s="404">
        <v>5342.08</v>
      </c>
      <c r="C1119" s="470">
        <v>5342.08</v>
      </c>
      <c r="D1119" s="470">
        <v>5342.08</v>
      </c>
      <c r="E1119" s="470">
        <v>5342.08</v>
      </c>
      <c r="F1119" s="471"/>
      <c r="G1119" s="472">
        <v>-0.0098</v>
      </c>
    </row>
    <row r="1120" ht="15.75" customHeight="1">
      <c r="A1120" s="403" t="s">
        <v>1441</v>
      </c>
      <c r="B1120" s="404">
        <v>5394.9</v>
      </c>
      <c r="C1120" s="470">
        <v>5394.9</v>
      </c>
      <c r="D1120" s="470">
        <v>5394.9</v>
      </c>
      <c r="E1120" s="470">
        <v>5394.9</v>
      </c>
      <c r="F1120" s="471"/>
      <c r="G1120" s="472">
        <v>0.0205</v>
      </c>
    </row>
    <row r="1121" ht="15.75" customHeight="1">
      <c r="A1121" s="403" t="s">
        <v>1442</v>
      </c>
      <c r="B1121" s="404">
        <v>5286.75</v>
      </c>
      <c r="C1121" s="470">
        <v>5286.75</v>
      </c>
      <c r="D1121" s="470">
        <v>5286.75</v>
      </c>
      <c r="E1121" s="470">
        <v>5286.75</v>
      </c>
      <c r="F1121" s="471"/>
      <c r="G1121" s="472">
        <v>0.0161</v>
      </c>
    </row>
    <row r="1122" ht="15.75" customHeight="1">
      <c r="A1122" s="403" t="s">
        <v>1443</v>
      </c>
      <c r="B1122" s="404">
        <v>5202.85</v>
      </c>
      <c r="C1122" s="470">
        <v>5202.85</v>
      </c>
      <c r="D1122" s="470">
        <v>5202.85</v>
      </c>
      <c r="E1122" s="470">
        <v>5202.85</v>
      </c>
      <c r="F1122" s="471"/>
      <c r="G1122" s="472">
        <v>0.0053</v>
      </c>
    </row>
    <row r="1123" ht="15.75" customHeight="1">
      <c r="A1123" s="403" t="s">
        <v>1444</v>
      </c>
      <c r="B1123" s="404">
        <v>5175.46</v>
      </c>
      <c r="C1123" s="470">
        <v>5175.46</v>
      </c>
      <c r="D1123" s="470">
        <v>5175.46</v>
      </c>
      <c r="E1123" s="470">
        <v>5175.46</v>
      </c>
      <c r="F1123" s="471"/>
      <c r="G1123" s="472">
        <v>-0.012</v>
      </c>
    </row>
    <row r="1124" ht="15.75" customHeight="1">
      <c r="A1124" s="403" t="s">
        <v>1445</v>
      </c>
      <c r="B1124" s="404">
        <v>5238.19</v>
      </c>
      <c r="C1124" s="470">
        <v>5238.19</v>
      </c>
      <c r="D1124" s="470">
        <v>5238.19</v>
      </c>
      <c r="E1124" s="470">
        <v>5238.19</v>
      </c>
      <c r="F1124" s="471"/>
      <c r="G1124" s="472">
        <v>-0.0053</v>
      </c>
    </row>
    <row r="1125" ht="15.75" customHeight="1">
      <c r="A1125" s="403" t="s">
        <v>1446</v>
      </c>
      <c r="B1125" s="404">
        <v>5266.17</v>
      </c>
      <c r="C1125" s="470">
        <v>5266.17</v>
      </c>
      <c r="D1125" s="470">
        <v>5266.17</v>
      </c>
      <c r="E1125" s="470">
        <v>5266.17</v>
      </c>
      <c r="F1125" s="471"/>
      <c r="G1125" s="472">
        <v>0.0049</v>
      </c>
    </row>
    <row r="1126" ht="15.75" customHeight="1">
      <c r="A1126" s="403" t="s">
        <v>1447</v>
      </c>
      <c r="B1126" s="404">
        <v>5240.36</v>
      </c>
      <c r="C1126" s="470">
        <v>5240.36</v>
      </c>
      <c r="D1126" s="470">
        <v>5240.36</v>
      </c>
      <c r="E1126" s="470">
        <v>5240.36</v>
      </c>
      <c r="F1126" s="471"/>
      <c r="G1126" s="472">
        <v>-0.0039</v>
      </c>
    </row>
    <row r="1127" ht="15.75" customHeight="1">
      <c r="A1127" s="403" t="s">
        <v>1448</v>
      </c>
      <c r="B1127" s="404">
        <v>5260.85</v>
      </c>
      <c r="C1127" s="470">
        <v>5260.85</v>
      </c>
      <c r="D1127" s="470">
        <v>5260.85</v>
      </c>
      <c r="E1127" s="470">
        <v>5260.85</v>
      </c>
      <c r="F1127" s="471"/>
      <c r="G1127" s="472">
        <v>-0.0118</v>
      </c>
    </row>
    <row r="1128" ht="15.75" customHeight="1">
      <c r="A1128" s="403" t="s">
        <v>1449</v>
      </c>
      <c r="B1128" s="404">
        <v>5323.73</v>
      </c>
      <c r="C1128" s="470">
        <v>5323.73</v>
      </c>
      <c r="D1128" s="470">
        <v>5323.73</v>
      </c>
      <c r="E1128" s="470">
        <v>5323.73</v>
      </c>
      <c r="F1128" s="471"/>
      <c r="G1128" s="472">
        <v>4.0E-4</v>
      </c>
    </row>
    <row r="1129" ht="15.75" customHeight="1">
      <c r="A1129" s="403" t="s">
        <v>1450</v>
      </c>
      <c r="B1129" s="404">
        <v>5321.41</v>
      </c>
      <c r="C1129" s="470">
        <v>5321.41</v>
      </c>
      <c r="D1129" s="470">
        <v>5321.41</v>
      </c>
      <c r="E1129" s="470">
        <v>5321.41</v>
      </c>
      <c r="F1129" s="471"/>
      <c r="G1129" s="472">
        <v>0.0118</v>
      </c>
    </row>
    <row r="1130" ht="15.75" customHeight="1">
      <c r="A1130" s="403" t="s">
        <v>1451</v>
      </c>
      <c r="B1130" s="404">
        <v>5259.41</v>
      </c>
      <c r="C1130" s="470">
        <v>5259.41</v>
      </c>
      <c r="D1130" s="470">
        <v>5259.41</v>
      </c>
      <c r="E1130" s="470">
        <v>5259.41</v>
      </c>
      <c r="F1130" s="471"/>
      <c r="G1130" s="472">
        <v>0.002</v>
      </c>
    </row>
    <row r="1131" ht="15.75" customHeight="1">
      <c r="A1131" s="403" t="s">
        <v>1452</v>
      </c>
      <c r="B1131" s="404">
        <v>5248.91</v>
      </c>
      <c r="C1131" s="470">
        <v>5248.91</v>
      </c>
      <c r="D1131" s="470">
        <v>5248.91</v>
      </c>
      <c r="E1131" s="470">
        <v>5248.91</v>
      </c>
      <c r="F1131" s="471"/>
      <c r="G1131" s="472">
        <v>-0.0114</v>
      </c>
    </row>
    <row r="1132" ht="15.75" customHeight="1">
      <c r="A1132" s="403" t="s">
        <v>1453</v>
      </c>
      <c r="B1132" s="404">
        <v>5309.47</v>
      </c>
      <c r="C1132" s="470">
        <v>5309.47</v>
      </c>
      <c r="D1132" s="470">
        <v>5309.47</v>
      </c>
      <c r="E1132" s="470">
        <v>5309.47</v>
      </c>
      <c r="F1132" s="471"/>
      <c r="G1132" s="472">
        <v>-0.0032</v>
      </c>
    </row>
    <row r="1133" ht="15.75" customHeight="1">
      <c r="A1133" s="403" t="s">
        <v>1454</v>
      </c>
      <c r="B1133" s="404">
        <v>5326.39</v>
      </c>
      <c r="C1133" s="470">
        <v>5326.39</v>
      </c>
      <c r="D1133" s="470">
        <v>5326.39</v>
      </c>
      <c r="E1133" s="470">
        <v>5326.39</v>
      </c>
      <c r="F1133" s="471"/>
      <c r="G1133" s="472">
        <v>0.0123</v>
      </c>
    </row>
    <row r="1134" ht="15.75" customHeight="1">
      <c r="A1134" s="403" t="s">
        <v>1455</v>
      </c>
      <c r="B1134" s="404">
        <v>5261.6</v>
      </c>
      <c r="C1134" s="470">
        <v>5261.6</v>
      </c>
      <c r="D1134" s="470">
        <v>5261.6</v>
      </c>
      <c r="E1134" s="470">
        <v>5261.6</v>
      </c>
      <c r="F1134" s="471"/>
      <c r="G1134" s="472">
        <v>-0.0107</v>
      </c>
    </row>
    <row r="1135" ht="15.75" customHeight="1">
      <c r="A1135" s="403" t="s">
        <v>1456</v>
      </c>
      <c r="B1135" s="404">
        <v>5318.75</v>
      </c>
      <c r="C1135" s="470">
        <v>5318.75</v>
      </c>
      <c r="D1135" s="470">
        <v>5318.75</v>
      </c>
      <c r="E1135" s="470">
        <v>5318.75</v>
      </c>
      <c r="F1135" s="471"/>
      <c r="G1135" s="472">
        <v>-0.01</v>
      </c>
    </row>
    <row r="1136" ht="15.75" customHeight="1">
      <c r="A1136" s="403" t="s">
        <v>1457</v>
      </c>
      <c r="B1136" s="404">
        <v>5372.23</v>
      </c>
      <c r="C1136" s="470">
        <v>5372.23</v>
      </c>
      <c r="D1136" s="470">
        <v>5372.23</v>
      </c>
      <c r="E1136" s="470">
        <v>5372.23</v>
      </c>
      <c r="F1136" s="471"/>
      <c r="G1136" s="472">
        <v>-0.0113</v>
      </c>
    </row>
    <row r="1137" ht="15.75" customHeight="1">
      <c r="A1137" s="403" t="s">
        <v>1458</v>
      </c>
      <c r="B1137" s="404">
        <v>5433.89</v>
      </c>
      <c r="C1137" s="470">
        <v>5433.89</v>
      </c>
      <c r="D1137" s="470">
        <v>5433.89</v>
      </c>
      <c r="E1137" s="470">
        <v>5433.89</v>
      </c>
      <c r="F1137" s="471"/>
      <c r="G1137" s="472">
        <v>-0.0048</v>
      </c>
    </row>
    <row r="1138" ht="15.75" customHeight="1">
      <c r="A1138" s="403" t="s">
        <v>1459</v>
      </c>
      <c r="B1138" s="404">
        <v>5459.91</v>
      </c>
      <c r="C1138" s="470">
        <v>5459.91</v>
      </c>
      <c r="D1138" s="470">
        <v>5459.91</v>
      </c>
      <c r="E1138" s="470">
        <v>5459.91</v>
      </c>
      <c r="F1138" s="471"/>
      <c r="G1138" s="472">
        <v>0.0014</v>
      </c>
    </row>
    <row r="1139" ht="15.75" customHeight="1">
      <c r="A1139" s="403" t="s">
        <v>1460</v>
      </c>
      <c r="B1139" s="404">
        <v>5452.19</v>
      </c>
      <c r="C1139" s="470">
        <v>5452.19</v>
      </c>
      <c r="D1139" s="470">
        <v>5452.19</v>
      </c>
      <c r="E1139" s="470">
        <v>5452.19</v>
      </c>
      <c r="F1139" s="471"/>
      <c r="G1139" s="472">
        <v>-0.0127</v>
      </c>
    </row>
    <row r="1140" ht="15.75" customHeight="1">
      <c r="A1140" s="403" t="s">
        <v>1461</v>
      </c>
      <c r="B1140" s="404">
        <v>5522.17</v>
      </c>
      <c r="C1140" s="470">
        <v>5522.17</v>
      </c>
      <c r="D1140" s="470">
        <v>5522.17</v>
      </c>
      <c r="E1140" s="470">
        <v>5522.17</v>
      </c>
      <c r="F1140" s="471"/>
      <c r="G1140" s="472">
        <v>0.0035</v>
      </c>
    </row>
    <row r="1141" ht="15.75" customHeight="1">
      <c r="A1141" s="403" t="s">
        <v>1462</v>
      </c>
      <c r="B1141" s="404">
        <v>5503.08</v>
      </c>
      <c r="C1141" s="470">
        <v>5503.08</v>
      </c>
      <c r="D1141" s="470">
        <v>5503.08</v>
      </c>
      <c r="E1141" s="470">
        <v>5503.08</v>
      </c>
      <c r="F1141" s="471"/>
      <c r="G1141" s="472">
        <v>0.002</v>
      </c>
    </row>
    <row r="1142" ht="15.75" customHeight="1">
      <c r="A1142" s="403" t="s">
        <v>1463</v>
      </c>
      <c r="B1142" s="404">
        <v>5491.9</v>
      </c>
      <c r="C1142" s="470">
        <v>5491.9</v>
      </c>
      <c r="D1142" s="470">
        <v>5491.9</v>
      </c>
      <c r="E1142" s="470">
        <v>5491.9</v>
      </c>
      <c r="F1142" s="471"/>
      <c r="G1142" s="472">
        <v>-0.0025</v>
      </c>
    </row>
    <row r="1143" ht="15.75" customHeight="1">
      <c r="A1143" s="403" t="s">
        <v>1464</v>
      </c>
      <c r="B1143" s="404">
        <v>5505.49</v>
      </c>
      <c r="C1143" s="470">
        <v>5505.49</v>
      </c>
      <c r="D1143" s="470">
        <v>5505.49</v>
      </c>
      <c r="E1143" s="470">
        <v>5505.49</v>
      </c>
      <c r="F1143" s="471"/>
      <c r="G1143" s="472">
        <v>5.0E-4</v>
      </c>
    </row>
    <row r="1144" ht="15.75" customHeight="1">
      <c r="A1144" s="403" t="s">
        <v>1465</v>
      </c>
      <c r="B1144" s="404">
        <v>5502.48</v>
      </c>
      <c r="C1144" s="470">
        <v>5502.48</v>
      </c>
      <c r="D1144" s="470">
        <v>5502.48</v>
      </c>
      <c r="E1144" s="470">
        <v>5502.48</v>
      </c>
      <c r="F1144" s="471"/>
      <c r="G1144" s="472">
        <v>-0.005</v>
      </c>
    </row>
    <row r="1145" ht="15.75" customHeight="1">
      <c r="A1145" s="403" t="s">
        <v>1466</v>
      </c>
      <c r="B1145" s="404">
        <v>5530.07</v>
      </c>
      <c r="C1145" s="470">
        <v>5530.07</v>
      </c>
      <c r="D1145" s="470">
        <v>5530.07</v>
      </c>
      <c r="E1145" s="470">
        <v>5530.07</v>
      </c>
      <c r="F1145" s="471"/>
      <c r="G1145" s="472">
        <v>0.0033</v>
      </c>
    </row>
    <row r="1146" ht="15.75" customHeight="1">
      <c r="A1146" s="403" t="s">
        <v>1467</v>
      </c>
      <c r="B1146" s="404">
        <v>5512.07</v>
      </c>
      <c r="C1146" s="470">
        <v>5512.07</v>
      </c>
      <c r="D1146" s="470">
        <v>5512.07</v>
      </c>
      <c r="E1146" s="470">
        <v>5512.07</v>
      </c>
      <c r="F1146" s="471"/>
      <c r="G1146" s="472">
        <v>-0.0104</v>
      </c>
    </row>
    <row r="1147" ht="15.75" customHeight="1">
      <c r="A1147" s="403" t="s">
        <v>1468</v>
      </c>
      <c r="B1147" s="404">
        <v>5570.15</v>
      </c>
      <c r="C1147" s="470">
        <v>5570.15</v>
      </c>
      <c r="D1147" s="470">
        <v>5570.15</v>
      </c>
      <c r="E1147" s="470">
        <v>5570.15</v>
      </c>
      <c r="F1147" s="471"/>
      <c r="G1147" s="472">
        <v>-0.0054</v>
      </c>
    </row>
    <row r="1148" ht="15.75" customHeight="1">
      <c r="A1148" s="403" t="s">
        <v>1469</v>
      </c>
      <c r="B1148" s="404">
        <v>5600.55</v>
      </c>
      <c r="C1148" s="470">
        <v>5600.55</v>
      </c>
      <c r="D1148" s="470">
        <v>5600.55</v>
      </c>
      <c r="E1148" s="470">
        <v>5600.55</v>
      </c>
      <c r="F1148" s="471"/>
      <c r="G1148" s="472">
        <v>-0.0055</v>
      </c>
    </row>
    <row r="1149" ht="15.75" customHeight="1">
      <c r="A1149" s="403" t="s">
        <v>1470</v>
      </c>
      <c r="B1149" s="404">
        <v>5631.29</v>
      </c>
      <c r="C1149" s="470">
        <v>5631.29</v>
      </c>
      <c r="D1149" s="470">
        <v>5631.29</v>
      </c>
      <c r="E1149" s="470">
        <v>5631.29</v>
      </c>
      <c r="F1149" s="471"/>
      <c r="G1149" s="472">
        <v>0.0047</v>
      </c>
    </row>
    <row r="1150" ht="15.75" customHeight="1">
      <c r="A1150" s="403" t="s">
        <v>1471</v>
      </c>
      <c r="B1150" s="404">
        <v>5604.9</v>
      </c>
      <c r="C1150" s="470">
        <v>5604.9</v>
      </c>
      <c r="D1150" s="470">
        <v>5604.9</v>
      </c>
      <c r="E1150" s="470">
        <v>5604.9</v>
      </c>
      <c r="F1150" s="471"/>
      <c r="G1150" s="472">
        <v>-0.009</v>
      </c>
    </row>
    <row r="1151" ht="15.75" customHeight="1">
      <c r="A1151" s="403" t="s">
        <v>1472</v>
      </c>
      <c r="B1151" s="404">
        <v>5655.81</v>
      </c>
      <c r="C1151" s="470">
        <v>5655.81</v>
      </c>
      <c r="D1151" s="470">
        <v>5655.81</v>
      </c>
      <c r="E1151" s="470">
        <v>5655.81</v>
      </c>
      <c r="F1151" s="471"/>
      <c r="G1151" s="472">
        <v>5.0E-4</v>
      </c>
    </row>
    <row r="1152" ht="15.75" customHeight="1">
      <c r="A1152" s="403" t="s">
        <v>1473</v>
      </c>
      <c r="B1152" s="404">
        <v>5653.21</v>
      </c>
      <c r="C1152" s="470">
        <v>5653.21</v>
      </c>
      <c r="D1152" s="470">
        <v>5653.21</v>
      </c>
      <c r="E1152" s="470">
        <v>5653.21</v>
      </c>
      <c r="F1152" s="471"/>
      <c r="G1152" s="472">
        <v>-0.0051</v>
      </c>
    </row>
    <row r="1153" ht="15.75" customHeight="1">
      <c r="A1153" s="403" t="s">
        <v>1474</v>
      </c>
      <c r="B1153" s="404">
        <v>5682.43</v>
      </c>
      <c r="C1153" s="470">
        <v>5682.43</v>
      </c>
      <c r="D1153" s="470">
        <v>5682.43</v>
      </c>
      <c r="E1153" s="470">
        <v>5682.43</v>
      </c>
      <c r="F1153" s="471"/>
      <c r="G1153" s="472">
        <v>-0.0015</v>
      </c>
    </row>
    <row r="1154" ht="15.75" customHeight="1">
      <c r="A1154" s="403" t="s">
        <v>1475</v>
      </c>
      <c r="B1154" s="404">
        <v>5690.82</v>
      </c>
      <c r="C1154" s="470">
        <v>5690.82</v>
      </c>
      <c r="D1154" s="470">
        <v>5690.82</v>
      </c>
      <c r="E1154" s="470">
        <v>5690.82</v>
      </c>
      <c r="F1154" s="471"/>
      <c r="G1154" s="472">
        <v>-0.0034</v>
      </c>
    </row>
    <row r="1155" ht="15.75" customHeight="1">
      <c r="A1155" s="403" t="s">
        <v>1476</v>
      </c>
      <c r="B1155" s="404">
        <v>5710.06</v>
      </c>
      <c r="C1155" s="470">
        <v>5710.06</v>
      </c>
      <c r="D1155" s="470">
        <v>5710.06</v>
      </c>
      <c r="E1155" s="470">
        <v>5710.06</v>
      </c>
      <c r="F1155" s="471"/>
      <c r="G1155" s="472">
        <v>0.0038</v>
      </c>
    </row>
    <row r="1156" ht="15.75" customHeight="1">
      <c r="A1156" s="403" t="s">
        <v>1477</v>
      </c>
      <c r="B1156" s="404">
        <v>5688.45</v>
      </c>
      <c r="C1156" s="470">
        <v>5688.45</v>
      </c>
      <c r="D1156" s="470">
        <v>5688.45</v>
      </c>
      <c r="E1156" s="470">
        <v>5688.45</v>
      </c>
      <c r="F1156" s="471"/>
      <c r="G1156" s="472">
        <v>4.0E-4</v>
      </c>
    </row>
    <row r="1157" ht="15.75" customHeight="1">
      <c r="A1157" s="403" t="s">
        <v>1478</v>
      </c>
      <c r="B1157" s="404">
        <v>5686.38</v>
      </c>
      <c r="C1157" s="470">
        <v>5686.38</v>
      </c>
      <c r="D1157" s="470">
        <v>5686.38</v>
      </c>
      <c r="E1157" s="470">
        <v>5686.38</v>
      </c>
      <c r="F1157" s="471"/>
      <c r="G1157" s="472">
        <v>-2.0E-4</v>
      </c>
    </row>
    <row r="1158" ht="15.75" customHeight="1">
      <c r="A1158" s="403" t="s">
        <v>1479</v>
      </c>
      <c r="B1158" s="404">
        <v>5687.48</v>
      </c>
      <c r="C1158" s="470">
        <v>5687.48</v>
      </c>
      <c r="D1158" s="470">
        <v>5687.48</v>
      </c>
      <c r="E1158" s="470">
        <v>5687.48</v>
      </c>
      <c r="F1158" s="471"/>
      <c r="G1158" s="472">
        <v>9.0E-4</v>
      </c>
    </row>
    <row r="1159" ht="15.75" customHeight="1">
      <c r="A1159" s="403" t="s">
        <v>1480</v>
      </c>
      <c r="B1159" s="404">
        <v>5682.41</v>
      </c>
      <c r="C1159" s="470">
        <v>5682.41</v>
      </c>
      <c r="D1159" s="470">
        <v>5682.41</v>
      </c>
      <c r="E1159" s="470">
        <v>5682.41</v>
      </c>
      <c r="F1159" s="471"/>
      <c r="G1159" s="472">
        <v>-0.0071</v>
      </c>
    </row>
    <row r="1160" ht="15.75" customHeight="1">
      <c r="A1160" s="403" t="s">
        <v>1481</v>
      </c>
      <c r="B1160" s="404">
        <v>5723.07</v>
      </c>
      <c r="C1160" s="470">
        <v>5723.07</v>
      </c>
      <c r="D1160" s="470">
        <v>5723.07</v>
      </c>
      <c r="E1160" s="470">
        <v>5723.07</v>
      </c>
      <c r="F1160" s="471"/>
      <c r="G1160" s="472">
        <v>0.002</v>
      </c>
    </row>
    <row r="1161" ht="15.75" customHeight="1">
      <c r="A1161" s="403" t="s">
        <v>4927</v>
      </c>
      <c r="B1161" s="404">
        <v>5711.82</v>
      </c>
      <c r="C1161" s="470">
        <v>5711.82</v>
      </c>
      <c r="D1161" s="470">
        <v>5711.82</v>
      </c>
      <c r="E1161" s="470">
        <v>5711.82</v>
      </c>
      <c r="F1161" s="471"/>
      <c r="G1161" s="472">
        <v>0.0</v>
      </c>
    </row>
    <row r="1162" ht="15.75" customHeight="1">
      <c r="A1162" s="403" t="s">
        <v>1482</v>
      </c>
      <c r="B1162" s="404">
        <v>5711.82</v>
      </c>
      <c r="C1162" s="470">
        <v>5711.82</v>
      </c>
      <c r="D1162" s="470">
        <v>5711.82</v>
      </c>
      <c r="E1162" s="470">
        <v>5711.82</v>
      </c>
      <c r="F1162" s="471"/>
      <c r="G1162" s="472">
        <v>-0.0047</v>
      </c>
    </row>
    <row r="1163" ht="15.75" customHeight="1">
      <c r="A1163" s="403" t="s">
        <v>1483</v>
      </c>
      <c r="B1163" s="404">
        <v>5738.64</v>
      </c>
      <c r="C1163" s="470">
        <v>5738.64</v>
      </c>
      <c r="D1163" s="470">
        <v>5738.64</v>
      </c>
      <c r="E1163" s="470">
        <v>5738.64</v>
      </c>
      <c r="F1163" s="471"/>
      <c r="G1163" s="472">
        <v>-0.003</v>
      </c>
    </row>
    <row r="1164" ht="15.75" customHeight="1">
      <c r="A1164" s="403" t="s">
        <v>1484</v>
      </c>
      <c r="B1164" s="404">
        <v>5755.79</v>
      </c>
      <c r="C1164" s="470">
        <v>5755.79</v>
      </c>
      <c r="D1164" s="470">
        <v>5755.79</v>
      </c>
      <c r="E1164" s="470">
        <v>5755.79</v>
      </c>
      <c r="F1164" s="471"/>
      <c r="G1164" s="472">
        <v>0.0073</v>
      </c>
    </row>
    <row r="1165" ht="15.75" customHeight="1">
      <c r="A1165" s="403" t="s">
        <v>1485</v>
      </c>
      <c r="B1165" s="404">
        <v>5714.27</v>
      </c>
      <c r="C1165" s="470">
        <v>5714.27</v>
      </c>
      <c r="D1165" s="470">
        <v>5714.27</v>
      </c>
      <c r="E1165" s="470">
        <v>5714.27</v>
      </c>
      <c r="F1165" s="471"/>
      <c r="G1165" s="472">
        <v>-0.0055</v>
      </c>
    </row>
    <row r="1166" ht="15.75" customHeight="1">
      <c r="A1166" s="403" t="s">
        <v>1486</v>
      </c>
      <c r="B1166" s="404">
        <v>5745.83</v>
      </c>
      <c r="C1166" s="470">
        <v>5745.83</v>
      </c>
      <c r="D1166" s="470">
        <v>5745.83</v>
      </c>
      <c r="E1166" s="470">
        <v>5745.83</v>
      </c>
      <c r="F1166" s="471"/>
      <c r="G1166" s="472">
        <v>0.0017</v>
      </c>
    </row>
    <row r="1167" ht="15.75" customHeight="1">
      <c r="A1167" s="403" t="s">
        <v>1487</v>
      </c>
      <c r="B1167" s="404">
        <v>5735.92</v>
      </c>
      <c r="C1167" s="470">
        <v>5735.92</v>
      </c>
      <c r="D1167" s="470">
        <v>5735.92</v>
      </c>
      <c r="E1167" s="470">
        <v>5735.92</v>
      </c>
      <c r="F1167" s="471"/>
      <c r="G1167" s="472">
        <v>0.002</v>
      </c>
    </row>
    <row r="1168" ht="15.75" customHeight="1">
      <c r="A1168" s="403" t="s">
        <v>1488</v>
      </c>
      <c r="B1168" s="404">
        <v>5724.52</v>
      </c>
      <c r="C1168" s="470">
        <v>5724.52</v>
      </c>
      <c r="D1168" s="470">
        <v>5724.52</v>
      </c>
      <c r="E1168" s="470">
        <v>5724.52</v>
      </c>
      <c r="F1168" s="471"/>
      <c r="G1168" s="472">
        <v>-0.0089</v>
      </c>
    </row>
    <row r="1169" ht="15.75" customHeight="1">
      <c r="A1169" s="403" t="s">
        <v>1489</v>
      </c>
      <c r="B1169" s="404">
        <v>5775.82</v>
      </c>
      <c r="C1169" s="470">
        <v>5775.82</v>
      </c>
      <c r="D1169" s="470">
        <v>5775.82</v>
      </c>
      <c r="E1169" s="470">
        <v>5775.82</v>
      </c>
      <c r="F1169" s="471"/>
      <c r="G1169" s="472">
        <v>0.0044</v>
      </c>
    </row>
    <row r="1170" ht="15.75" customHeight="1">
      <c r="A1170" s="403" t="s">
        <v>1490</v>
      </c>
      <c r="B1170" s="404">
        <v>5750.29</v>
      </c>
      <c r="C1170" s="470">
        <v>5750.29</v>
      </c>
      <c r="D1170" s="470">
        <v>5750.29</v>
      </c>
      <c r="E1170" s="470">
        <v>5750.29</v>
      </c>
      <c r="F1170" s="471"/>
      <c r="G1170" s="472">
        <v>3.0E-4</v>
      </c>
    </row>
    <row r="1171" ht="15.75" customHeight="1">
      <c r="A1171" s="403" t="s">
        <v>1491</v>
      </c>
      <c r="B1171" s="404">
        <v>5748.31</v>
      </c>
      <c r="C1171" s="470">
        <v>5748.31</v>
      </c>
      <c r="D1171" s="470">
        <v>5748.31</v>
      </c>
      <c r="E1171" s="470">
        <v>5748.31</v>
      </c>
      <c r="F1171" s="471"/>
      <c r="G1171" s="472">
        <v>0.0029</v>
      </c>
    </row>
    <row r="1172" ht="15.75" customHeight="1">
      <c r="A1172" s="403" t="s">
        <v>1492</v>
      </c>
      <c r="B1172" s="404">
        <v>5731.95</v>
      </c>
      <c r="C1172" s="470">
        <v>5731.95</v>
      </c>
      <c r="D1172" s="470">
        <v>5731.95</v>
      </c>
      <c r="E1172" s="470">
        <v>5731.95</v>
      </c>
      <c r="F1172" s="471"/>
      <c r="G1172" s="472">
        <v>-3.0E-4</v>
      </c>
    </row>
    <row r="1173" ht="15.75" customHeight="1">
      <c r="A1173" s="403" t="s">
        <v>1493</v>
      </c>
      <c r="B1173" s="404">
        <v>5733.91</v>
      </c>
      <c r="C1173" s="470">
        <v>5733.91</v>
      </c>
      <c r="D1173" s="470">
        <v>5733.91</v>
      </c>
      <c r="E1173" s="470">
        <v>5733.91</v>
      </c>
      <c r="F1173" s="471"/>
      <c r="G1173" s="472">
        <v>-0.0052</v>
      </c>
    </row>
    <row r="1174" ht="15.75" customHeight="1">
      <c r="A1174" s="403" t="s">
        <v>1494</v>
      </c>
      <c r="B1174" s="404">
        <v>5763.73</v>
      </c>
      <c r="C1174" s="470">
        <v>5763.73</v>
      </c>
      <c r="D1174" s="470">
        <v>5763.73</v>
      </c>
      <c r="E1174" s="470">
        <v>5763.73</v>
      </c>
      <c r="F1174" s="471"/>
      <c r="G1174" s="472">
        <v>-0.0083</v>
      </c>
    </row>
    <row r="1175" ht="15.75" customHeight="1">
      <c r="A1175" s="403" t="s">
        <v>1495</v>
      </c>
      <c r="B1175" s="404">
        <v>5811.92</v>
      </c>
      <c r="C1175" s="470">
        <v>5811.92</v>
      </c>
      <c r="D1175" s="470">
        <v>5811.92</v>
      </c>
      <c r="E1175" s="470">
        <v>5811.92</v>
      </c>
      <c r="F1175" s="471"/>
      <c r="G1175" s="472">
        <v>0.0045</v>
      </c>
    </row>
    <row r="1176" ht="15.75" customHeight="1">
      <c r="A1176" s="403" t="s">
        <v>1496</v>
      </c>
      <c r="B1176" s="404">
        <v>5786.0</v>
      </c>
      <c r="C1176" s="470">
        <v>5786.0</v>
      </c>
      <c r="D1176" s="470">
        <v>5786.0</v>
      </c>
      <c r="E1176" s="470">
        <v>5786.0</v>
      </c>
      <c r="F1176" s="471"/>
      <c r="G1176" s="472">
        <v>-0.0025</v>
      </c>
    </row>
    <row r="1177" ht="15.75" customHeight="1">
      <c r="A1177" s="403" t="s">
        <v>1497</v>
      </c>
      <c r="B1177" s="404">
        <v>5800.24</v>
      </c>
      <c r="C1177" s="470">
        <v>5800.24</v>
      </c>
      <c r="D1177" s="470">
        <v>5800.24</v>
      </c>
      <c r="E1177" s="470">
        <v>5800.24</v>
      </c>
      <c r="F1177" s="471"/>
      <c r="G1177" s="472">
        <v>-0.0048</v>
      </c>
    </row>
    <row r="1178" ht="15.75" customHeight="1">
      <c r="A1178" s="403" t="s">
        <v>1498</v>
      </c>
      <c r="B1178" s="404">
        <v>5828.07</v>
      </c>
      <c r="C1178" s="470">
        <v>5828.07</v>
      </c>
      <c r="D1178" s="470">
        <v>5828.07</v>
      </c>
      <c r="E1178" s="470">
        <v>5828.07</v>
      </c>
      <c r="F1178" s="471"/>
      <c r="G1178" s="472">
        <v>0.0046</v>
      </c>
    </row>
    <row r="1179" ht="15.75" customHeight="1">
      <c r="A1179" s="403" t="s">
        <v>1499</v>
      </c>
      <c r="B1179" s="404">
        <v>5801.33</v>
      </c>
      <c r="C1179" s="470">
        <v>5801.33</v>
      </c>
      <c r="D1179" s="470">
        <v>5801.33</v>
      </c>
      <c r="E1179" s="470">
        <v>5801.33</v>
      </c>
      <c r="F1179" s="471"/>
      <c r="G1179" s="472">
        <v>-0.0034</v>
      </c>
    </row>
    <row r="1180" ht="15.75" customHeight="1">
      <c r="A1180" s="403" t="s">
        <v>1500</v>
      </c>
      <c r="B1180" s="404">
        <v>5821.01</v>
      </c>
      <c r="C1180" s="470">
        <v>5821.01</v>
      </c>
      <c r="D1180" s="470">
        <v>5821.01</v>
      </c>
      <c r="E1180" s="470">
        <v>5821.01</v>
      </c>
      <c r="F1180" s="471"/>
      <c r="G1180" s="472">
        <v>-0.0107</v>
      </c>
    </row>
    <row r="1181" ht="15.75" customHeight="1">
      <c r="A1181" s="403" t="s">
        <v>1501</v>
      </c>
      <c r="B1181" s="404">
        <v>5884.11</v>
      </c>
      <c r="C1181" s="470">
        <v>5884.11</v>
      </c>
      <c r="D1181" s="470">
        <v>5884.11</v>
      </c>
      <c r="E1181" s="470">
        <v>5884.11</v>
      </c>
      <c r="F1181" s="471"/>
      <c r="G1181" s="472">
        <v>-0.0068</v>
      </c>
    </row>
    <row r="1182" ht="15.75" customHeight="1">
      <c r="A1182" s="403" t="s">
        <v>1502</v>
      </c>
      <c r="B1182" s="404">
        <v>5924.53</v>
      </c>
      <c r="C1182" s="470">
        <v>5924.53</v>
      </c>
      <c r="D1182" s="470">
        <v>5924.53</v>
      </c>
      <c r="E1182" s="470">
        <v>5924.53</v>
      </c>
      <c r="F1182" s="471"/>
      <c r="G1182" s="472">
        <v>0.0034</v>
      </c>
    </row>
    <row r="1183" ht="15.75" customHeight="1">
      <c r="A1183" s="403" t="s">
        <v>1503</v>
      </c>
      <c r="B1183" s="404">
        <v>5904.22</v>
      </c>
      <c r="C1183" s="470">
        <v>5904.22</v>
      </c>
      <c r="D1183" s="470">
        <v>5904.22</v>
      </c>
      <c r="E1183" s="470">
        <v>5904.22</v>
      </c>
      <c r="F1183" s="471"/>
      <c r="G1183" s="472">
        <v>-0.0059</v>
      </c>
    </row>
    <row r="1184" ht="15.75" customHeight="1">
      <c r="A1184" s="403" t="s">
        <v>1504</v>
      </c>
      <c r="B1184" s="404">
        <v>5939.45</v>
      </c>
      <c r="C1184" s="470">
        <v>5939.45</v>
      </c>
      <c r="D1184" s="470">
        <v>5939.45</v>
      </c>
      <c r="E1184" s="470">
        <v>5939.45</v>
      </c>
      <c r="F1184" s="471"/>
      <c r="G1184" s="472">
        <v>-0.0018</v>
      </c>
    </row>
    <row r="1185" ht="15.75" customHeight="1">
      <c r="A1185" s="403" t="s">
        <v>1505</v>
      </c>
      <c r="B1185" s="404">
        <v>5950.01</v>
      </c>
      <c r="C1185" s="470">
        <v>5950.01</v>
      </c>
      <c r="D1185" s="470">
        <v>5950.01</v>
      </c>
      <c r="E1185" s="470">
        <v>5950.01</v>
      </c>
      <c r="F1185" s="471"/>
      <c r="G1185" s="472">
        <v>0.0042</v>
      </c>
    </row>
    <row r="1186" ht="15.75" customHeight="1">
      <c r="A1186" s="403" t="s">
        <v>1506</v>
      </c>
      <c r="B1186" s="404">
        <v>5925.24</v>
      </c>
      <c r="C1186" s="470">
        <v>5925.24</v>
      </c>
      <c r="D1186" s="470">
        <v>5925.24</v>
      </c>
      <c r="E1186" s="470">
        <v>5925.24</v>
      </c>
      <c r="F1186" s="471"/>
      <c r="G1186" s="472">
        <v>0.0102</v>
      </c>
    </row>
    <row r="1187" ht="15.75" customHeight="1">
      <c r="A1187" s="403" t="s">
        <v>1507</v>
      </c>
      <c r="B1187" s="404">
        <v>5865.46</v>
      </c>
      <c r="C1187" s="470">
        <v>5865.46</v>
      </c>
      <c r="D1187" s="470">
        <v>5865.46</v>
      </c>
      <c r="E1187" s="470">
        <v>5865.46</v>
      </c>
      <c r="F1187" s="471"/>
      <c r="G1187" s="472">
        <v>0.0011</v>
      </c>
    </row>
    <row r="1188" ht="15.75" customHeight="1">
      <c r="A1188" s="403" t="s">
        <v>1508</v>
      </c>
      <c r="B1188" s="404">
        <v>5859.3</v>
      </c>
      <c r="C1188" s="470">
        <v>5859.3</v>
      </c>
      <c r="D1188" s="470">
        <v>5859.3</v>
      </c>
      <c r="E1188" s="470">
        <v>5859.3</v>
      </c>
      <c r="F1188" s="471"/>
      <c r="G1188" s="472">
        <v>-0.0048</v>
      </c>
    </row>
    <row r="1189" ht="15.75" customHeight="1">
      <c r="A1189" s="403" t="s">
        <v>1509</v>
      </c>
      <c r="B1189" s="404">
        <v>5887.27</v>
      </c>
      <c r="C1189" s="470">
        <v>5887.27</v>
      </c>
      <c r="D1189" s="470">
        <v>5887.27</v>
      </c>
      <c r="E1189" s="470">
        <v>5887.27</v>
      </c>
      <c r="F1189" s="471"/>
      <c r="G1189" s="472">
        <v>0.0106</v>
      </c>
    </row>
    <row r="1190" ht="15.75" customHeight="1">
      <c r="A1190" s="403" t="s">
        <v>1510</v>
      </c>
      <c r="B1190" s="404">
        <v>5825.57</v>
      </c>
      <c r="C1190" s="470">
        <v>5825.57</v>
      </c>
      <c r="D1190" s="470">
        <v>5825.57</v>
      </c>
      <c r="E1190" s="470">
        <v>5825.57</v>
      </c>
      <c r="F1190" s="471"/>
      <c r="G1190" s="472">
        <v>-0.0024</v>
      </c>
    </row>
    <row r="1191" ht="15.75" customHeight="1">
      <c r="A1191" s="403" t="s">
        <v>1511</v>
      </c>
      <c r="B1191" s="404">
        <v>5839.48</v>
      </c>
      <c r="C1191" s="470">
        <v>5839.48</v>
      </c>
      <c r="D1191" s="470">
        <v>5839.48</v>
      </c>
      <c r="E1191" s="470">
        <v>5839.48</v>
      </c>
      <c r="F1191" s="471"/>
      <c r="G1191" s="472">
        <v>-0.0041</v>
      </c>
    </row>
    <row r="1192" ht="15.75" customHeight="1">
      <c r="A1192" s="403" t="s">
        <v>1512</v>
      </c>
      <c r="B1192" s="404">
        <v>5863.27</v>
      </c>
      <c r="C1192" s="470">
        <v>5863.27</v>
      </c>
      <c r="D1192" s="470">
        <v>5863.27</v>
      </c>
      <c r="E1192" s="470">
        <v>5863.27</v>
      </c>
      <c r="F1192" s="471"/>
      <c r="G1192" s="472">
        <v>0.0046</v>
      </c>
    </row>
    <row r="1193" ht="15.75" customHeight="1">
      <c r="A1193" s="403" t="s">
        <v>1513</v>
      </c>
      <c r="B1193" s="404">
        <v>5836.23</v>
      </c>
      <c r="C1193" s="470">
        <v>5836.23</v>
      </c>
      <c r="D1193" s="470">
        <v>5836.23</v>
      </c>
      <c r="E1193" s="470">
        <v>5836.23</v>
      </c>
      <c r="F1193" s="471"/>
      <c r="G1193" s="472">
        <v>-0.0041</v>
      </c>
    </row>
    <row r="1194" ht="15.75" customHeight="1">
      <c r="A1194" s="403" t="s">
        <v>1514</v>
      </c>
      <c r="B1194" s="404">
        <v>5860.21</v>
      </c>
      <c r="C1194" s="470">
        <v>5860.21</v>
      </c>
      <c r="D1194" s="470">
        <v>5860.21</v>
      </c>
      <c r="E1194" s="470">
        <v>5860.21</v>
      </c>
      <c r="F1194" s="471"/>
      <c r="G1194" s="472">
        <v>0.0109</v>
      </c>
    </row>
    <row r="1195" ht="15.75" customHeight="1">
      <c r="A1195" s="403" t="s">
        <v>1515</v>
      </c>
      <c r="B1195" s="404">
        <v>5797.3</v>
      </c>
      <c r="C1195" s="470">
        <v>5797.3</v>
      </c>
      <c r="D1195" s="470">
        <v>5797.3</v>
      </c>
      <c r="E1195" s="470">
        <v>5797.3</v>
      </c>
      <c r="F1195" s="471"/>
      <c r="G1195" s="472">
        <v>-2.0E-4</v>
      </c>
    </row>
    <row r="1196" ht="15.75" customHeight="1">
      <c r="A1196" s="403" t="s">
        <v>1516</v>
      </c>
      <c r="B1196" s="404">
        <v>5798.59</v>
      </c>
      <c r="C1196" s="470">
        <v>5798.59</v>
      </c>
      <c r="D1196" s="470">
        <v>5798.59</v>
      </c>
      <c r="E1196" s="470">
        <v>5798.59</v>
      </c>
      <c r="F1196" s="471"/>
      <c r="G1196" s="472">
        <v>0.0048</v>
      </c>
    </row>
    <row r="1197" ht="15.75" customHeight="1">
      <c r="A1197" s="403" t="s">
        <v>1517</v>
      </c>
      <c r="B1197" s="404">
        <v>5770.77</v>
      </c>
      <c r="C1197" s="470">
        <v>5770.77</v>
      </c>
      <c r="D1197" s="470">
        <v>5770.77</v>
      </c>
      <c r="E1197" s="470">
        <v>5770.77</v>
      </c>
      <c r="F1197" s="471"/>
      <c r="G1197" s="472">
        <v>0.0204</v>
      </c>
    </row>
    <row r="1198" ht="15.75" customHeight="1">
      <c r="A1198" s="403" t="s">
        <v>1518</v>
      </c>
      <c r="B1198" s="404">
        <v>5655.18</v>
      </c>
      <c r="C1198" s="470">
        <v>5655.18</v>
      </c>
      <c r="D1198" s="470">
        <v>5655.18</v>
      </c>
      <c r="E1198" s="470">
        <v>5655.18</v>
      </c>
      <c r="F1198" s="471"/>
      <c r="G1198" s="472">
        <v>-0.0056</v>
      </c>
    </row>
    <row r="1199" ht="15.75" customHeight="1">
      <c r="A1199" s="403" t="s">
        <v>1519</v>
      </c>
      <c r="B1199" s="404">
        <v>5687.0</v>
      </c>
      <c r="C1199" s="470">
        <v>5687.0</v>
      </c>
      <c r="D1199" s="470">
        <v>5687.0</v>
      </c>
      <c r="E1199" s="470">
        <v>5687.0</v>
      </c>
      <c r="F1199" s="471"/>
      <c r="G1199" s="472">
        <v>0.0173</v>
      </c>
    </row>
    <row r="1200" ht="15.75" customHeight="1">
      <c r="A1200" s="403" t="s">
        <v>1520</v>
      </c>
      <c r="B1200" s="404">
        <v>5590.47</v>
      </c>
      <c r="C1200" s="470">
        <v>5590.47</v>
      </c>
      <c r="D1200" s="470">
        <v>5590.47</v>
      </c>
      <c r="E1200" s="470">
        <v>5590.47</v>
      </c>
      <c r="F1200" s="471"/>
      <c r="G1200" s="472">
        <v>0.0171</v>
      </c>
    </row>
    <row r="1201" ht="15.75" customHeight="1">
      <c r="A1201" s="403" t="s">
        <v>1521</v>
      </c>
      <c r="B1201" s="404">
        <v>5496.43</v>
      </c>
      <c r="C1201" s="470">
        <v>5496.43</v>
      </c>
      <c r="D1201" s="470">
        <v>5496.43</v>
      </c>
      <c r="E1201" s="470">
        <v>5496.43</v>
      </c>
      <c r="F1201" s="471"/>
      <c r="G1201" s="472">
        <v>0.0057</v>
      </c>
    </row>
    <row r="1202" ht="15.75" customHeight="1">
      <c r="A1202" s="403" t="s">
        <v>1522</v>
      </c>
      <c r="B1202" s="404">
        <v>5465.25</v>
      </c>
      <c r="C1202" s="470">
        <v>5465.25</v>
      </c>
      <c r="D1202" s="470">
        <v>5465.25</v>
      </c>
      <c r="E1202" s="470">
        <v>5465.25</v>
      </c>
      <c r="F1202" s="471"/>
      <c r="G1202" s="472">
        <v>0.0148</v>
      </c>
    </row>
    <row r="1203" ht="15.75" customHeight="1">
      <c r="A1203" s="403" t="s">
        <v>1523</v>
      </c>
      <c r="B1203" s="404">
        <v>5385.64</v>
      </c>
      <c r="C1203" s="470">
        <v>5385.64</v>
      </c>
      <c r="D1203" s="470">
        <v>5385.64</v>
      </c>
      <c r="E1203" s="470">
        <v>5385.64</v>
      </c>
      <c r="F1203" s="471"/>
      <c r="G1203" s="472">
        <v>0.0068</v>
      </c>
    </row>
    <row r="1204" ht="15.75" customHeight="1">
      <c r="A1204" s="403" t="s">
        <v>1524</v>
      </c>
      <c r="B1204" s="404">
        <v>5349.18</v>
      </c>
      <c r="C1204" s="470">
        <v>5349.18</v>
      </c>
      <c r="D1204" s="470">
        <v>5349.18</v>
      </c>
      <c r="E1204" s="470">
        <v>5349.18</v>
      </c>
      <c r="F1204" s="471"/>
      <c r="G1204" s="472">
        <v>0.0093</v>
      </c>
    </row>
    <row r="1205" ht="15.75" customHeight="1">
      <c r="A1205" s="403" t="s">
        <v>1525</v>
      </c>
      <c r="B1205" s="404">
        <v>5300.09</v>
      </c>
      <c r="C1205" s="470">
        <v>5300.09</v>
      </c>
      <c r="D1205" s="470">
        <v>5300.09</v>
      </c>
      <c r="E1205" s="470">
        <v>5300.09</v>
      </c>
      <c r="F1205" s="471"/>
      <c r="G1205" s="472">
        <v>0.0035</v>
      </c>
    </row>
    <row r="1206" ht="15.75" customHeight="1">
      <c r="A1206" s="403" t="s">
        <v>1526</v>
      </c>
      <c r="B1206" s="404">
        <v>5281.77</v>
      </c>
      <c r="C1206" s="470">
        <v>5281.77</v>
      </c>
      <c r="D1206" s="470">
        <v>5281.77</v>
      </c>
      <c r="E1206" s="470">
        <v>5281.77</v>
      </c>
      <c r="F1206" s="471"/>
      <c r="G1206" s="472">
        <v>0.0031</v>
      </c>
    </row>
    <row r="1207" ht="15.75" customHeight="1">
      <c r="A1207" s="403" t="s">
        <v>1527</v>
      </c>
      <c r="B1207" s="404">
        <v>5265.31</v>
      </c>
      <c r="C1207" s="470">
        <v>5265.31</v>
      </c>
      <c r="D1207" s="470">
        <v>5265.31</v>
      </c>
      <c r="E1207" s="470">
        <v>5265.31</v>
      </c>
      <c r="F1207" s="471"/>
      <c r="G1207" s="472">
        <v>0.0043</v>
      </c>
    </row>
    <row r="1208" ht="15.75" customHeight="1">
      <c r="A1208" s="403" t="s">
        <v>1528</v>
      </c>
      <c r="B1208" s="404">
        <v>5242.56</v>
      </c>
      <c r="C1208" s="470">
        <v>5242.56</v>
      </c>
      <c r="D1208" s="470">
        <v>5242.56</v>
      </c>
      <c r="E1208" s="470">
        <v>5242.56</v>
      </c>
      <c r="F1208" s="471"/>
      <c r="G1208" s="472">
        <v>0.0017</v>
      </c>
    </row>
    <row r="1209" ht="15.75" customHeight="1">
      <c r="A1209" s="403" t="s">
        <v>1529</v>
      </c>
      <c r="B1209" s="404">
        <v>5233.59</v>
      </c>
      <c r="C1209" s="470">
        <v>5233.59</v>
      </c>
      <c r="D1209" s="470">
        <v>5233.59</v>
      </c>
      <c r="E1209" s="470">
        <v>5233.59</v>
      </c>
      <c r="F1209" s="471"/>
      <c r="G1209" s="472">
        <v>0.003</v>
      </c>
    </row>
    <row r="1210" ht="15.75" customHeight="1">
      <c r="A1210" s="403" t="s">
        <v>1530</v>
      </c>
      <c r="B1210" s="404">
        <v>5218.01</v>
      </c>
      <c r="C1210" s="470">
        <v>5218.01</v>
      </c>
      <c r="D1210" s="470">
        <v>5218.01</v>
      </c>
      <c r="E1210" s="470">
        <v>5218.01</v>
      </c>
      <c r="F1210" s="471"/>
      <c r="G1210" s="472">
        <v>-0.0063</v>
      </c>
    </row>
    <row r="1211" ht="15.75" customHeight="1">
      <c r="A1211" s="403" t="s">
        <v>1531</v>
      </c>
      <c r="B1211" s="404">
        <v>5251.01</v>
      </c>
      <c r="C1211" s="470">
        <v>5251.01</v>
      </c>
      <c r="D1211" s="470">
        <v>5251.01</v>
      </c>
      <c r="E1211" s="470">
        <v>5251.01</v>
      </c>
      <c r="F1211" s="471"/>
      <c r="G1211" s="472">
        <v>-0.0028</v>
      </c>
    </row>
    <row r="1212" ht="15.75" customHeight="1">
      <c r="A1212" s="403" t="s">
        <v>1532</v>
      </c>
      <c r="B1212" s="404">
        <v>5265.84</v>
      </c>
      <c r="C1212" s="470">
        <v>5265.84</v>
      </c>
      <c r="D1212" s="470">
        <v>5265.84</v>
      </c>
      <c r="E1212" s="470">
        <v>5265.84</v>
      </c>
      <c r="F1212" s="471"/>
      <c r="G1212" s="472">
        <v>-0.0019</v>
      </c>
    </row>
    <row r="1213" ht="15.75" customHeight="1">
      <c r="A1213" s="403" t="s">
        <v>1533</v>
      </c>
      <c r="B1213" s="404">
        <v>5275.76</v>
      </c>
      <c r="C1213" s="470">
        <v>5275.76</v>
      </c>
      <c r="D1213" s="470">
        <v>5275.76</v>
      </c>
      <c r="E1213" s="470">
        <v>5275.76</v>
      </c>
      <c r="F1213" s="471"/>
      <c r="G1213" s="472">
        <v>-0.0038</v>
      </c>
    </row>
    <row r="1214" ht="15.75" customHeight="1">
      <c r="A1214" s="403" t="s">
        <v>1534</v>
      </c>
      <c r="B1214" s="404">
        <v>5295.69</v>
      </c>
      <c r="C1214" s="470">
        <v>5295.69</v>
      </c>
      <c r="D1214" s="470">
        <v>5295.69</v>
      </c>
      <c r="E1214" s="470">
        <v>5295.69</v>
      </c>
      <c r="F1214" s="471"/>
      <c r="G1214" s="472">
        <v>-0.002</v>
      </c>
    </row>
    <row r="1215" ht="15.75" customHeight="1">
      <c r="A1215" s="403" t="s">
        <v>1535</v>
      </c>
      <c r="B1215" s="404">
        <v>5306.22</v>
      </c>
      <c r="C1215" s="470">
        <v>5306.22</v>
      </c>
      <c r="D1215" s="470">
        <v>5306.22</v>
      </c>
      <c r="E1215" s="470">
        <v>5306.22</v>
      </c>
      <c r="F1215" s="471"/>
      <c r="G1215" s="472">
        <v>-0.005</v>
      </c>
    </row>
    <row r="1216" ht="15.75" customHeight="1">
      <c r="A1216" s="403" t="s">
        <v>1536</v>
      </c>
      <c r="B1216" s="404">
        <v>5332.8</v>
      </c>
      <c r="C1216" s="470">
        <v>5332.8</v>
      </c>
      <c r="D1216" s="470">
        <v>5332.8</v>
      </c>
      <c r="E1216" s="470">
        <v>5332.8</v>
      </c>
      <c r="F1216" s="471"/>
      <c r="G1216" s="472">
        <v>-0.0053</v>
      </c>
    </row>
    <row r="1217" ht="15.75" customHeight="1">
      <c r="A1217" s="403" t="s">
        <v>1537</v>
      </c>
      <c r="B1217" s="404">
        <v>5361.11</v>
      </c>
      <c r="C1217" s="470">
        <v>5361.11</v>
      </c>
      <c r="D1217" s="470">
        <v>5361.11</v>
      </c>
      <c r="E1217" s="470">
        <v>5361.11</v>
      </c>
      <c r="F1217" s="471"/>
      <c r="G1217" s="472">
        <v>0.0029</v>
      </c>
    </row>
    <row r="1218" ht="15.75" customHeight="1">
      <c r="A1218" s="403" t="s">
        <v>1538</v>
      </c>
      <c r="B1218" s="404">
        <v>5345.42</v>
      </c>
      <c r="C1218" s="470">
        <v>5345.42</v>
      </c>
      <c r="D1218" s="470">
        <v>5345.42</v>
      </c>
      <c r="E1218" s="470">
        <v>5345.42</v>
      </c>
      <c r="F1218" s="471"/>
      <c r="G1218" s="472">
        <v>0.0092</v>
      </c>
    </row>
    <row r="1219" ht="15.75" customHeight="1">
      <c r="A1219" s="403" t="s">
        <v>1539</v>
      </c>
      <c r="B1219" s="404">
        <v>5296.55</v>
      </c>
      <c r="C1219" s="470">
        <v>5296.55</v>
      </c>
      <c r="D1219" s="470">
        <v>5296.55</v>
      </c>
      <c r="E1219" s="470">
        <v>5296.55</v>
      </c>
      <c r="F1219" s="471"/>
      <c r="G1219" s="472">
        <v>0.0011</v>
      </c>
    </row>
    <row r="1220" ht="15.75" customHeight="1">
      <c r="A1220" s="403" t="s">
        <v>1540</v>
      </c>
      <c r="B1220" s="404">
        <v>5290.76</v>
      </c>
      <c r="C1220" s="470">
        <v>5290.76</v>
      </c>
      <c r="D1220" s="470">
        <v>5290.76</v>
      </c>
      <c r="E1220" s="470">
        <v>5290.76</v>
      </c>
      <c r="F1220" s="471"/>
      <c r="G1220" s="472">
        <v>0.0018</v>
      </c>
    </row>
    <row r="1221" ht="15.75" customHeight="1">
      <c r="A1221" s="403" t="s">
        <v>1541</v>
      </c>
      <c r="B1221" s="404">
        <v>5281.25</v>
      </c>
      <c r="C1221" s="470">
        <v>5281.25</v>
      </c>
      <c r="D1221" s="470">
        <v>5281.25</v>
      </c>
      <c r="E1221" s="470">
        <v>5281.25</v>
      </c>
      <c r="F1221" s="471"/>
      <c r="G1221" s="472">
        <v>-0.001</v>
      </c>
    </row>
    <row r="1222" ht="15.75" customHeight="1">
      <c r="A1222" s="403" t="s">
        <v>1542</v>
      </c>
      <c r="B1222" s="404">
        <v>5286.72</v>
      </c>
      <c r="C1222" s="470">
        <v>5286.72</v>
      </c>
      <c r="D1222" s="470">
        <v>5286.72</v>
      </c>
      <c r="E1222" s="470">
        <v>5286.72</v>
      </c>
      <c r="F1222" s="471"/>
      <c r="G1222" s="472">
        <v>-3.0E-4</v>
      </c>
    </row>
    <row r="1223" ht="15.75" customHeight="1">
      <c r="A1223" s="403" t="s">
        <v>1543</v>
      </c>
      <c r="B1223" s="404">
        <v>5288.54</v>
      </c>
      <c r="C1223" s="470">
        <v>5288.54</v>
      </c>
      <c r="D1223" s="470">
        <v>5288.54</v>
      </c>
      <c r="E1223" s="470">
        <v>5288.54</v>
      </c>
      <c r="F1223" s="471"/>
      <c r="G1223" s="472">
        <v>0.0018</v>
      </c>
    </row>
    <row r="1224" ht="15.75" customHeight="1">
      <c r="A1224" s="403" t="s">
        <v>1544</v>
      </c>
      <c r="B1224" s="404">
        <v>5279.25</v>
      </c>
      <c r="C1224" s="470">
        <v>5279.25</v>
      </c>
      <c r="D1224" s="470">
        <v>5279.25</v>
      </c>
      <c r="E1224" s="470">
        <v>5279.25</v>
      </c>
      <c r="F1224" s="471"/>
      <c r="G1224" s="472">
        <v>6.0E-4</v>
      </c>
    </row>
    <row r="1225" ht="15.75" customHeight="1">
      <c r="A1225" s="403" t="s">
        <v>1545</v>
      </c>
      <c r="B1225" s="404">
        <v>5276.24</v>
      </c>
      <c r="C1225" s="470">
        <v>5276.24</v>
      </c>
      <c r="D1225" s="470">
        <v>5276.24</v>
      </c>
      <c r="E1225" s="470">
        <v>5276.24</v>
      </c>
      <c r="F1225" s="471"/>
      <c r="G1225" s="472">
        <v>-0.0056</v>
      </c>
    </row>
    <row r="1226" ht="15.75" customHeight="1">
      <c r="A1226" s="403" t="s">
        <v>1546</v>
      </c>
      <c r="B1226" s="404">
        <v>5305.95</v>
      </c>
      <c r="C1226" s="470">
        <v>5305.95</v>
      </c>
      <c r="D1226" s="470">
        <v>5305.95</v>
      </c>
      <c r="E1226" s="470">
        <v>5305.95</v>
      </c>
      <c r="F1226" s="471"/>
      <c r="G1226" s="472">
        <v>0.0013</v>
      </c>
    </row>
    <row r="1227" ht="15.75" customHeight="1">
      <c r="A1227" s="403" t="s">
        <v>1547</v>
      </c>
      <c r="B1227" s="404">
        <v>5298.83</v>
      </c>
      <c r="C1227" s="470">
        <v>5298.83</v>
      </c>
      <c r="D1227" s="470">
        <v>5298.83</v>
      </c>
      <c r="E1227" s="470">
        <v>5298.83</v>
      </c>
      <c r="F1227" s="471"/>
      <c r="G1227" s="472">
        <v>0.0079</v>
      </c>
    </row>
    <row r="1228" ht="15.75" customHeight="1">
      <c r="A1228" s="403" t="s">
        <v>1548</v>
      </c>
      <c r="B1228" s="404">
        <v>5257.1</v>
      </c>
      <c r="C1228" s="470">
        <v>5257.1</v>
      </c>
      <c r="D1228" s="470">
        <v>5257.1</v>
      </c>
      <c r="E1228" s="470">
        <v>5257.1</v>
      </c>
      <c r="F1228" s="471"/>
      <c r="G1228" s="472">
        <v>2.0E-4</v>
      </c>
    </row>
    <row r="1229" ht="15.75" customHeight="1">
      <c r="A1229" s="403" t="s">
        <v>1549</v>
      </c>
      <c r="B1229" s="404">
        <v>5256.06</v>
      </c>
      <c r="C1229" s="470">
        <v>5256.06</v>
      </c>
      <c r="D1229" s="470">
        <v>5256.06</v>
      </c>
      <c r="E1229" s="470">
        <v>5256.06</v>
      </c>
      <c r="F1229" s="471"/>
      <c r="G1229" s="472">
        <v>0.0022</v>
      </c>
    </row>
    <row r="1230" ht="15.75" customHeight="1">
      <c r="A1230" s="403" t="s">
        <v>1550</v>
      </c>
      <c r="B1230" s="404">
        <v>5244.62</v>
      </c>
      <c r="C1230" s="470">
        <v>5244.62</v>
      </c>
      <c r="D1230" s="470">
        <v>5244.62</v>
      </c>
      <c r="E1230" s="470">
        <v>5244.62</v>
      </c>
      <c r="F1230" s="471"/>
      <c r="G1230" s="472">
        <v>-2.0E-4</v>
      </c>
    </row>
    <row r="1231" ht="15.75" customHeight="1">
      <c r="A1231" s="403" t="s">
        <v>1551</v>
      </c>
      <c r="B1231" s="404">
        <v>5245.58</v>
      </c>
      <c r="C1231" s="470">
        <v>5245.58</v>
      </c>
      <c r="D1231" s="470">
        <v>5245.58</v>
      </c>
      <c r="E1231" s="470">
        <v>5245.58</v>
      </c>
      <c r="F1231" s="471"/>
      <c r="G1231" s="472">
        <v>-0.0025</v>
      </c>
    </row>
    <row r="1232" ht="15.75" customHeight="1">
      <c r="A1232" s="403" t="s">
        <v>1552</v>
      </c>
      <c r="B1232" s="404">
        <v>5258.58</v>
      </c>
      <c r="C1232" s="470">
        <v>5258.58</v>
      </c>
      <c r="D1232" s="470">
        <v>5258.58</v>
      </c>
      <c r="E1232" s="470">
        <v>5258.58</v>
      </c>
      <c r="F1232" s="471"/>
      <c r="G1232" s="472">
        <v>0.0037</v>
      </c>
    </row>
    <row r="1233" ht="15.75" customHeight="1">
      <c r="A1233" s="403" t="s">
        <v>1553</v>
      </c>
      <c r="B1233" s="404">
        <v>5239.06</v>
      </c>
      <c r="C1233" s="470">
        <v>5239.06</v>
      </c>
      <c r="D1233" s="470">
        <v>5239.06</v>
      </c>
      <c r="E1233" s="470">
        <v>5239.06</v>
      </c>
      <c r="F1233" s="471"/>
      <c r="G1233" s="472">
        <v>-0.0076</v>
      </c>
    </row>
    <row r="1234" ht="15.75" customHeight="1">
      <c r="A1234" s="403" t="s">
        <v>1554</v>
      </c>
      <c r="B1234" s="404">
        <v>5278.97</v>
      </c>
      <c r="C1234" s="470">
        <v>5278.97</v>
      </c>
      <c r="D1234" s="470">
        <v>5278.97</v>
      </c>
      <c r="E1234" s="470">
        <v>5278.97</v>
      </c>
      <c r="F1234" s="471"/>
      <c r="G1234" s="472">
        <v>0.0038</v>
      </c>
    </row>
    <row r="1235" ht="15.75" customHeight="1">
      <c r="A1235" s="403" t="s">
        <v>1555</v>
      </c>
      <c r="B1235" s="404">
        <v>5259.11</v>
      </c>
      <c r="C1235" s="470">
        <v>5259.11</v>
      </c>
      <c r="D1235" s="470">
        <v>5259.11</v>
      </c>
      <c r="E1235" s="470">
        <v>5259.11</v>
      </c>
      <c r="F1235" s="471"/>
      <c r="G1235" s="472">
        <v>0.0032</v>
      </c>
    </row>
    <row r="1236" ht="15.75" customHeight="1">
      <c r="A1236" s="403" t="s">
        <v>1556</v>
      </c>
      <c r="B1236" s="404">
        <v>5242.21</v>
      </c>
      <c r="C1236" s="470">
        <v>5242.21</v>
      </c>
      <c r="D1236" s="470">
        <v>5242.21</v>
      </c>
      <c r="E1236" s="470">
        <v>5242.21</v>
      </c>
      <c r="F1236" s="471"/>
      <c r="G1236" s="472">
        <v>0.0073</v>
      </c>
    </row>
    <row r="1237" ht="15.75" customHeight="1">
      <c r="A1237" s="403" t="s">
        <v>1557</v>
      </c>
      <c r="B1237" s="404">
        <v>5204.35</v>
      </c>
      <c r="C1237" s="470">
        <v>5204.35</v>
      </c>
      <c r="D1237" s="470">
        <v>5204.35</v>
      </c>
      <c r="E1237" s="470">
        <v>5204.35</v>
      </c>
      <c r="F1237" s="471"/>
      <c r="G1237" s="472">
        <v>-0.0039</v>
      </c>
    </row>
    <row r="1238" ht="15.75" customHeight="1">
      <c r="A1238" s="403" t="s">
        <v>1558</v>
      </c>
      <c r="B1238" s="404">
        <v>5224.94</v>
      </c>
      <c r="C1238" s="470">
        <v>5224.94</v>
      </c>
      <c r="D1238" s="470">
        <v>5224.94</v>
      </c>
      <c r="E1238" s="470">
        <v>5224.94</v>
      </c>
      <c r="F1238" s="471"/>
      <c r="G1238" s="472">
        <v>-0.0027</v>
      </c>
    </row>
    <row r="1239" ht="15.75" customHeight="1">
      <c r="A1239" s="403" t="s">
        <v>1559</v>
      </c>
      <c r="B1239" s="404">
        <v>5238.98</v>
      </c>
      <c r="C1239" s="470">
        <v>5238.98</v>
      </c>
      <c r="D1239" s="470">
        <v>5238.98</v>
      </c>
      <c r="E1239" s="470">
        <v>5238.98</v>
      </c>
      <c r="F1239" s="471"/>
      <c r="G1239" s="472">
        <v>-0.0037</v>
      </c>
    </row>
    <row r="1240" ht="15.75" customHeight="1">
      <c r="A1240" s="403" t="s">
        <v>1560</v>
      </c>
      <c r="B1240" s="404">
        <v>5258.47</v>
      </c>
      <c r="C1240" s="470">
        <v>5258.47</v>
      </c>
      <c r="D1240" s="470">
        <v>5258.47</v>
      </c>
      <c r="E1240" s="470">
        <v>5258.47</v>
      </c>
      <c r="F1240" s="471"/>
      <c r="G1240" s="472">
        <v>-0.0049</v>
      </c>
    </row>
    <row r="1241" ht="15.75" customHeight="1">
      <c r="A1241" s="403" t="s">
        <v>1561</v>
      </c>
      <c r="B1241" s="404">
        <v>5284.12</v>
      </c>
      <c r="C1241" s="470">
        <v>5284.12</v>
      </c>
      <c r="D1241" s="470">
        <v>5284.12</v>
      </c>
      <c r="E1241" s="470">
        <v>5284.12</v>
      </c>
      <c r="F1241" s="471"/>
      <c r="G1241" s="472">
        <v>-0.0028</v>
      </c>
    </row>
    <row r="1242" ht="15.75" customHeight="1">
      <c r="A1242" s="403" t="s">
        <v>1562</v>
      </c>
      <c r="B1242" s="404">
        <v>5299.07</v>
      </c>
      <c r="C1242" s="470">
        <v>5299.07</v>
      </c>
      <c r="D1242" s="470">
        <v>5299.07</v>
      </c>
      <c r="E1242" s="470">
        <v>5299.07</v>
      </c>
      <c r="F1242" s="471"/>
      <c r="G1242" s="472">
        <v>0.01</v>
      </c>
    </row>
    <row r="1243" ht="15.75" customHeight="1">
      <c r="A1243" s="403" t="s">
        <v>1563</v>
      </c>
      <c r="B1243" s="404">
        <v>5246.51</v>
      </c>
      <c r="C1243" s="470">
        <v>5246.51</v>
      </c>
      <c r="D1243" s="470">
        <v>5246.51</v>
      </c>
      <c r="E1243" s="470">
        <v>5246.51</v>
      </c>
      <c r="F1243" s="471"/>
      <c r="G1243" s="472">
        <v>0.0066</v>
      </c>
    </row>
    <row r="1244" ht="15.75" customHeight="1">
      <c r="A1244" s="403" t="s">
        <v>1564</v>
      </c>
      <c r="B1244" s="404">
        <v>5212.23</v>
      </c>
      <c r="C1244" s="470">
        <v>5212.23</v>
      </c>
      <c r="D1244" s="470">
        <v>5212.23</v>
      </c>
      <c r="E1244" s="470">
        <v>5212.23</v>
      </c>
      <c r="F1244" s="471"/>
      <c r="G1244" s="472">
        <v>-0.0132</v>
      </c>
    </row>
    <row r="1245" ht="15.75" customHeight="1">
      <c r="A1245" s="403" t="s">
        <v>1565</v>
      </c>
      <c r="B1245" s="404">
        <v>5282.04</v>
      </c>
      <c r="C1245" s="470">
        <v>5282.04</v>
      </c>
      <c r="D1245" s="470">
        <v>5282.04</v>
      </c>
      <c r="E1245" s="470">
        <v>5282.04</v>
      </c>
      <c r="F1245" s="471"/>
      <c r="G1245" s="472">
        <v>0.0011</v>
      </c>
    </row>
    <row r="1246" ht="15.75" customHeight="1">
      <c r="A1246" s="403" t="s">
        <v>1566</v>
      </c>
      <c r="B1246" s="404">
        <v>5276.33</v>
      </c>
      <c r="C1246" s="470">
        <v>5276.33</v>
      </c>
      <c r="D1246" s="470">
        <v>5276.33</v>
      </c>
      <c r="E1246" s="470">
        <v>5276.33</v>
      </c>
      <c r="F1246" s="471"/>
      <c r="G1246" s="472">
        <v>0.0045</v>
      </c>
    </row>
    <row r="1247" ht="15.75" customHeight="1">
      <c r="A1247" s="403" t="s">
        <v>1567</v>
      </c>
      <c r="B1247" s="404">
        <v>5252.67</v>
      </c>
      <c r="C1247" s="470">
        <v>5252.67</v>
      </c>
      <c r="D1247" s="470">
        <v>5252.67</v>
      </c>
      <c r="E1247" s="470">
        <v>5252.67</v>
      </c>
      <c r="F1247" s="471"/>
      <c r="G1247" s="472">
        <v>1.0E-4</v>
      </c>
    </row>
    <row r="1248" ht="15.75" customHeight="1">
      <c r="A1248" s="403" t="s">
        <v>1568</v>
      </c>
      <c r="B1248" s="404">
        <v>5251.95</v>
      </c>
      <c r="C1248" s="470">
        <v>5251.95</v>
      </c>
      <c r="D1248" s="470">
        <v>5251.95</v>
      </c>
      <c r="E1248" s="470">
        <v>5251.95</v>
      </c>
      <c r="F1248" s="471"/>
      <c r="G1248" s="472">
        <v>-0.0149</v>
      </c>
    </row>
    <row r="1249" ht="15.75" customHeight="1">
      <c r="A1249" s="403" t="s">
        <v>1569</v>
      </c>
      <c r="B1249" s="404">
        <v>5331.16</v>
      </c>
      <c r="C1249" s="470">
        <v>5331.16</v>
      </c>
      <c r="D1249" s="470">
        <v>5331.16</v>
      </c>
      <c r="E1249" s="470">
        <v>5331.16</v>
      </c>
      <c r="F1249" s="471"/>
      <c r="G1249" s="472">
        <v>-0.0094</v>
      </c>
    </row>
    <row r="1250" ht="15.75" customHeight="1">
      <c r="A1250" s="403" t="s">
        <v>1570</v>
      </c>
      <c r="B1250" s="404">
        <v>5381.51</v>
      </c>
      <c r="C1250" s="470">
        <v>5381.51</v>
      </c>
      <c r="D1250" s="470">
        <v>5381.51</v>
      </c>
      <c r="E1250" s="470">
        <v>5381.51</v>
      </c>
      <c r="F1250" s="471"/>
      <c r="G1250" s="472">
        <v>1.0E-4</v>
      </c>
    </row>
    <row r="1251" ht="15.75" customHeight="1">
      <c r="A1251" s="403" t="s">
        <v>1571</v>
      </c>
      <c r="B1251" s="404">
        <v>5380.78</v>
      </c>
      <c r="C1251" s="470">
        <v>5380.78</v>
      </c>
      <c r="D1251" s="470">
        <v>5380.78</v>
      </c>
      <c r="E1251" s="470">
        <v>5380.78</v>
      </c>
      <c r="F1251" s="471"/>
      <c r="G1251" s="472">
        <v>-0.0035</v>
      </c>
    </row>
    <row r="1252" ht="15.75" customHeight="1">
      <c r="A1252" s="403" t="s">
        <v>1572</v>
      </c>
      <c r="B1252" s="404">
        <v>5399.88</v>
      </c>
      <c r="C1252" s="470">
        <v>5399.88</v>
      </c>
      <c r="D1252" s="470">
        <v>5399.88</v>
      </c>
      <c r="E1252" s="470">
        <v>5399.88</v>
      </c>
      <c r="F1252" s="471"/>
      <c r="G1252" s="472">
        <v>0.0029</v>
      </c>
    </row>
    <row r="1253" ht="15.75" customHeight="1">
      <c r="A1253" s="403" t="s">
        <v>1573</v>
      </c>
      <c r="B1253" s="404">
        <v>5384.41</v>
      </c>
      <c r="C1253" s="470">
        <v>5384.41</v>
      </c>
      <c r="D1253" s="470">
        <v>5384.41</v>
      </c>
      <c r="E1253" s="470">
        <v>5384.41</v>
      </c>
      <c r="F1253" s="471"/>
      <c r="G1253" s="472">
        <v>-0.0114</v>
      </c>
    </row>
    <row r="1254" ht="15.75" customHeight="1">
      <c r="A1254" s="403" t="s">
        <v>1574</v>
      </c>
      <c r="B1254" s="404">
        <v>5446.4</v>
      </c>
      <c r="C1254" s="470">
        <v>5446.4</v>
      </c>
      <c r="D1254" s="470">
        <v>5446.4</v>
      </c>
      <c r="E1254" s="470">
        <v>5446.4</v>
      </c>
      <c r="F1254" s="471"/>
      <c r="G1254" s="472">
        <v>0.0021</v>
      </c>
    </row>
    <row r="1255" ht="15.75" customHeight="1">
      <c r="A1255" s="403" t="s">
        <v>1575</v>
      </c>
      <c r="B1255" s="404">
        <v>5435.01</v>
      </c>
      <c r="C1255" s="470">
        <v>5435.01</v>
      </c>
      <c r="D1255" s="470">
        <v>5435.01</v>
      </c>
      <c r="E1255" s="470">
        <v>5435.01</v>
      </c>
      <c r="F1255" s="471"/>
      <c r="G1255" s="472">
        <v>-2.0E-4</v>
      </c>
    </row>
    <row r="1256" ht="15.75" customHeight="1">
      <c r="A1256" s="403" t="s">
        <v>1576</v>
      </c>
      <c r="B1256" s="404">
        <v>5436.15</v>
      </c>
      <c r="C1256" s="470">
        <v>5436.15</v>
      </c>
      <c r="D1256" s="470">
        <v>5436.15</v>
      </c>
      <c r="E1256" s="470">
        <v>5436.15</v>
      </c>
      <c r="F1256" s="471"/>
      <c r="G1256" s="472">
        <v>-0.0036</v>
      </c>
    </row>
    <row r="1257" ht="15.75" customHeight="1">
      <c r="A1257" s="403" t="s">
        <v>1577</v>
      </c>
      <c r="B1257" s="404">
        <v>5455.81</v>
      </c>
      <c r="C1257" s="470">
        <v>5455.81</v>
      </c>
      <c r="D1257" s="470">
        <v>5455.81</v>
      </c>
      <c r="E1257" s="470">
        <v>5455.81</v>
      </c>
      <c r="F1257" s="471"/>
      <c r="G1257" s="472">
        <v>0.0027</v>
      </c>
    </row>
    <row r="1258" ht="15.75" customHeight="1">
      <c r="A1258" s="403" t="s">
        <v>1578</v>
      </c>
      <c r="B1258" s="404">
        <v>5440.94</v>
      </c>
      <c r="C1258" s="470">
        <v>5440.94</v>
      </c>
      <c r="D1258" s="470">
        <v>5440.94</v>
      </c>
      <c r="E1258" s="470">
        <v>5440.94</v>
      </c>
      <c r="F1258" s="471"/>
      <c r="G1258" s="472">
        <v>0.0056</v>
      </c>
    </row>
    <row r="1259" ht="15.75" customHeight="1">
      <c r="A1259" s="403" t="s">
        <v>1579</v>
      </c>
      <c r="B1259" s="404">
        <v>5410.81</v>
      </c>
      <c r="C1259" s="470">
        <v>5410.81</v>
      </c>
      <c r="D1259" s="470">
        <v>5410.81</v>
      </c>
      <c r="E1259" s="470">
        <v>5410.81</v>
      </c>
      <c r="F1259" s="471"/>
      <c r="G1259" s="472">
        <v>-0.0014</v>
      </c>
    </row>
    <row r="1260" ht="15.75" customHeight="1">
      <c r="A1260" s="403" t="s">
        <v>1580</v>
      </c>
      <c r="B1260" s="404">
        <v>5418.27</v>
      </c>
      <c r="C1260" s="470">
        <v>5418.27</v>
      </c>
      <c r="D1260" s="470">
        <v>5418.27</v>
      </c>
      <c r="E1260" s="470">
        <v>5418.27</v>
      </c>
      <c r="F1260" s="471"/>
      <c r="G1260" s="472">
        <v>-8.0E-4</v>
      </c>
    </row>
    <row r="1261" ht="15.75" customHeight="1">
      <c r="A1261" s="403" t="s">
        <v>1581</v>
      </c>
      <c r="B1261" s="404">
        <v>5422.65</v>
      </c>
      <c r="C1261" s="470">
        <v>5422.65</v>
      </c>
      <c r="D1261" s="470">
        <v>5422.65</v>
      </c>
      <c r="E1261" s="470">
        <v>5422.65</v>
      </c>
      <c r="F1261" s="471"/>
      <c r="G1261" s="472">
        <v>0.0078</v>
      </c>
    </row>
    <row r="1262" ht="15.75" customHeight="1">
      <c r="A1262" s="403" t="s">
        <v>1582</v>
      </c>
      <c r="B1262" s="404">
        <v>5380.93</v>
      </c>
      <c r="C1262" s="470">
        <v>5380.93</v>
      </c>
      <c r="D1262" s="470">
        <v>5380.93</v>
      </c>
      <c r="E1262" s="470">
        <v>5380.93</v>
      </c>
      <c r="F1262" s="471"/>
      <c r="G1262" s="472">
        <v>0.0021</v>
      </c>
    </row>
    <row r="1263" ht="15.75" customHeight="1">
      <c r="A1263" s="403" t="s">
        <v>1583</v>
      </c>
      <c r="B1263" s="404">
        <v>5369.91</v>
      </c>
      <c r="C1263" s="470">
        <v>5369.91</v>
      </c>
      <c r="D1263" s="470">
        <v>5369.91</v>
      </c>
      <c r="E1263" s="470">
        <v>5369.91</v>
      </c>
      <c r="F1263" s="471"/>
      <c r="G1263" s="472">
        <v>2.0E-4</v>
      </c>
    </row>
    <row r="1264" ht="15.75" customHeight="1">
      <c r="A1264" s="403" t="s">
        <v>1584</v>
      </c>
      <c r="B1264" s="404">
        <v>5368.95</v>
      </c>
      <c r="C1264" s="470">
        <v>5368.95</v>
      </c>
      <c r="D1264" s="470">
        <v>5368.95</v>
      </c>
      <c r="E1264" s="470">
        <v>5368.95</v>
      </c>
      <c r="F1264" s="471"/>
      <c r="G1264" s="472">
        <v>0.0049</v>
      </c>
    </row>
    <row r="1265" ht="15.75" customHeight="1">
      <c r="A1265" s="403" t="s">
        <v>1585</v>
      </c>
      <c r="B1265" s="404">
        <v>5342.88</v>
      </c>
      <c r="C1265" s="470">
        <v>5342.88</v>
      </c>
      <c r="D1265" s="470">
        <v>5342.88</v>
      </c>
      <c r="E1265" s="470">
        <v>5342.88</v>
      </c>
      <c r="F1265" s="471"/>
      <c r="G1265" s="472">
        <v>-0.0089</v>
      </c>
    </row>
    <row r="1266" ht="15.75" customHeight="1">
      <c r="A1266" s="403" t="s">
        <v>1586</v>
      </c>
      <c r="B1266" s="404">
        <v>5390.85</v>
      </c>
      <c r="C1266" s="470">
        <v>5390.85</v>
      </c>
      <c r="D1266" s="470">
        <v>5390.85</v>
      </c>
      <c r="E1266" s="470">
        <v>5390.85</v>
      </c>
      <c r="F1266" s="471"/>
      <c r="G1266" s="472">
        <v>7.0E-4</v>
      </c>
    </row>
    <row r="1267" ht="15.75" customHeight="1">
      <c r="A1267" s="403" t="s">
        <v>1587</v>
      </c>
      <c r="B1267" s="404">
        <v>5386.88</v>
      </c>
      <c r="C1267" s="470">
        <v>5386.88</v>
      </c>
      <c r="D1267" s="470">
        <v>5386.88</v>
      </c>
      <c r="E1267" s="470">
        <v>5386.88</v>
      </c>
      <c r="F1267" s="471"/>
      <c r="G1267" s="472">
        <v>0.0055</v>
      </c>
    </row>
    <row r="1268" ht="15.75" customHeight="1">
      <c r="A1268" s="403" t="s">
        <v>1588</v>
      </c>
      <c r="B1268" s="404">
        <v>5357.54</v>
      </c>
      <c r="C1268" s="470">
        <v>5357.54</v>
      </c>
      <c r="D1268" s="470">
        <v>5357.54</v>
      </c>
      <c r="E1268" s="470">
        <v>5357.54</v>
      </c>
      <c r="F1268" s="471"/>
      <c r="G1268" s="472">
        <v>-0.0107</v>
      </c>
    </row>
    <row r="1269" ht="15.75" customHeight="1">
      <c r="A1269" s="403" t="s">
        <v>1589</v>
      </c>
      <c r="B1269" s="404">
        <v>5415.24</v>
      </c>
      <c r="C1269" s="470">
        <v>5415.24</v>
      </c>
      <c r="D1269" s="470">
        <v>5415.24</v>
      </c>
      <c r="E1269" s="470">
        <v>5415.24</v>
      </c>
      <c r="F1269" s="471"/>
      <c r="G1269" s="472">
        <v>-0.0095</v>
      </c>
    </row>
    <row r="1270" ht="15.75" customHeight="1">
      <c r="A1270" s="403" t="s">
        <v>1590</v>
      </c>
      <c r="B1270" s="404">
        <v>5467.05</v>
      </c>
      <c r="C1270" s="470">
        <v>5467.05</v>
      </c>
      <c r="D1270" s="470">
        <v>5467.05</v>
      </c>
      <c r="E1270" s="470">
        <v>5467.05</v>
      </c>
      <c r="F1270" s="471"/>
      <c r="G1270" s="472">
        <v>-0.009</v>
      </c>
    </row>
    <row r="1271" ht="15.75" customHeight="1">
      <c r="A1271" s="403" t="s">
        <v>1591</v>
      </c>
      <c r="B1271" s="404">
        <v>5516.5</v>
      </c>
      <c r="C1271" s="470">
        <v>5516.5</v>
      </c>
      <c r="D1271" s="470">
        <v>5516.5</v>
      </c>
      <c r="E1271" s="470">
        <v>5516.5</v>
      </c>
      <c r="F1271" s="471"/>
      <c r="G1271" s="472">
        <v>0.008</v>
      </c>
    </row>
    <row r="1272" ht="15.75" customHeight="1">
      <c r="A1272" s="403" t="s">
        <v>1592</v>
      </c>
      <c r="B1272" s="404">
        <v>5472.6</v>
      </c>
      <c r="C1272" s="470">
        <v>5472.6</v>
      </c>
      <c r="D1272" s="470">
        <v>5472.6</v>
      </c>
      <c r="E1272" s="470">
        <v>5472.6</v>
      </c>
      <c r="F1272" s="471"/>
      <c r="G1272" s="472">
        <v>0.0053</v>
      </c>
    </row>
    <row r="1273" ht="15.75" customHeight="1">
      <c r="A1273" s="403" t="s">
        <v>1593</v>
      </c>
      <c r="B1273" s="404">
        <v>5443.8</v>
      </c>
      <c r="C1273" s="470">
        <v>5443.8</v>
      </c>
      <c r="D1273" s="470">
        <v>5443.8</v>
      </c>
      <c r="E1273" s="470">
        <v>5443.8</v>
      </c>
      <c r="F1273" s="471"/>
      <c r="G1273" s="472">
        <v>-0.0037</v>
      </c>
    </row>
    <row r="1274" ht="15.75" customHeight="1">
      <c r="A1274" s="403" t="s">
        <v>1594</v>
      </c>
      <c r="B1274" s="404">
        <v>5464.17</v>
      </c>
      <c r="C1274" s="470">
        <v>5464.17</v>
      </c>
      <c r="D1274" s="470">
        <v>5464.17</v>
      </c>
      <c r="E1274" s="470">
        <v>5464.17</v>
      </c>
      <c r="F1274" s="471"/>
      <c r="G1274" s="472">
        <v>-0.0066</v>
      </c>
    </row>
    <row r="1275" ht="15.75" customHeight="1">
      <c r="A1275" s="403" t="s">
        <v>1595</v>
      </c>
      <c r="B1275" s="404">
        <v>5500.61</v>
      </c>
      <c r="C1275" s="470">
        <v>5500.61</v>
      </c>
      <c r="D1275" s="470">
        <v>5500.61</v>
      </c>
      <c r="E1275" s="470">
        <v>5500.61</v>
      </c>
      <c r="F1275" s="471"/>
      <c r="G1275" s="472">
        <v>-0.0051</v>
      </c>
    </row>
    <row r="1276" ht="15.75" customHeight="1">
      <c r="A1276" s="403" t="s">
        <v>1596</v>
      </c>
      <c r="B1276" s="404">
        <v>5528.85</v>
      </c>
      <c r="C1276" s="470">
        <v>5528.85</v>
      </c>
      <c r="D1276" s="470">
        <v>5528.85</v>
      </c>
      <c r="E1276" s="470">
        <v>5528.85</v>
      </c>
      <c r="F1276" s="471"/>
      <c r="G1276" s="472">
        <v>-0.0027</v>
      </c>
    </row>
    <row r="1277" ht="15.75" customHeight="1">
      <c r="A1277" s="403" t="s">
        <v>1597</v>
      </c>
      <c r="B1277" s="404">
        <v>5543.93</v>
      </c>
      <c r="C1277" s="470">
        <v>5543.93</v>
      </c>
      <c r="D1277" s="470">
        <v>5543.93</v>
      </c>
      <c r="E1277" s="470">
        <v>5543.93</v>
      </c>
      <c r="F1277" s="471"/>
      <c r="G1277" s="472">
        <v>7.0E-4</v>
      </c>
    </row>
    <row r="1278" ht="15.75" customHeight="1">
      <c r="A1278" s="403" t="s">
        <v>1598</v>
      </c>
      <c r="B1278" s="404">
        <v>5540.11</v>
      </c>
      <c r="C1278" s="470">
        <v>5540.11</v>
      </c>
      <c r="D1278" s="470">
        <v>5540.11</v>
      </c>
      <c r="E1278" s="470">
        <v>5540.11</v>
      </c>
      <c r="F1278" s="471"/>
      <c r="G1278" s="472">
        <v>-0.0017</v>
      </c>
    </row>
    <row r="1279" ht="15.75" customHeight="1">
      <c r="A1279" s="403" t="s">
        <v>1599</v>
      </c>
      <c r="B1279" s="404">
        <v>5549.78</v>
      </c>
      <c r="C1279" s="470">
        <v>5549.78</v>
      </c>
      <c r="D1279" s="470">
        <v>5549.78</v>
      </c>
      <c r="E1279" s="470">
        <v>5549.78</v>
      </c>
      <c r="F1279" s="471"/>
      <c r="G1279" s="472">
        <v>-0.0044</v>
      </c>
    </row>
    <row r="1280" ht="15.75" customHeight="1">
      <c r="A1280" s="403" t="s">
        <v>1600</v>
      </c>
      <c r="B1280" s="404">
        <v>5574.24</v>
      </c>
      <c r="C1280" s="470">
        <v>5574.24</v>
      </c>
      <c r="D1280" s="470">
        <v>5574.24</v>
      </c>
      <c r="E1280" s="470">
        <v>5574.24</v>
      </c>
      <c r="F1280" s="471"/>
      <c r="G1280" s="472">
        <v>0.0022</v>
      </c>
    </row>
    <row r="1281" ht="15.75" customHeight="1">
      <c r="A1281" s="403" t="s">
        <v>1601</v>
      </c>
      <c r="B1281" s="404">
        <v>5562.23</v>
      </c>
      <c r="C1281" s="470">
        <v>5562.23</v>
      </c>
      <c r="D1281" s="470">
        <v>5562.23</v>
      </c>
      <c r="E1281" s="470">
        <v>5562.23</v>
      </c>
      <c r="F1281" s="471"/>
      <c r="G1281" s="472">
        <v>0.0017</v>
      </c>
    </row>
    <row r="1282" ht="15.75" customHeight="1">
      <c r="A1282" s="403" t="s">
        <v>1602</v>
      </c>
      <c r="B1282" s="404">
        <v>5552.8</v>
      </c>
      <c r="C1282" s="470">
        <v>5552.8</v>
      </c>
      <c r="D1282" s="470">
        <v>5552.8</v>
      </c>
      <c r="E1282" s="470">
        <v>5552.8</v>
      </c>
      <c r="F1282" s="471"/>
      <c r="G1282" s="472">
        <v>-0.0067</v>
      </c>
    </row>
    <row r="1283" ht="15.75" customHeight="1">
      <c r="A1283" s="403" t="s">
        <v>1603</v>
      </c>
      <c r="B1283" s="404">
        <v>5590.42</v>
      </c>
      <c r="C1283" s="470">
        <v>5590.42</v>
      </c>
      <c r="D1283" s="470">
        <v>5590.42</v>
      </c>
      <c r="E1283" s="470">
        <v>5590.42</v>
      </c>
      <c r="F1283" s="471"/>
      <c r="G1283" s="472">
        <v>-0.0018</v>
      </c>
    </row>
    <row r="1284" ht="15.75" customHeight="1">
      <c r="A1284" s="403" t="s">
        <v>1604</v>
      </c>
      <c r="B1284" s="404">
        <v>5600.64</v>
      </c>
      <c r="C1284" s="470">
        <v>5600.64</v>
      </c>
      <c r="D1284" s="470">
        <v>5600.64</v>
      </c>
      <c r="E1284" s="470">
        <v>5600.64</v>
      </c>
      <c r="F1284" s="471"/>
      <c r="G1284" s="472">
        <v>-0.0018</v>
      </c>
    </row>
    <row r="1285" ht="15.75" customHeight="1">
      <c r="A1285" s="403" t="s">
        <v>1605</v>
      </c>
      <c r="B1285" s="404">
        <v>5610.79</v>
      </c>
      <c r="C1285" s="470">
        <v>5610.79</v>
      </c>
      <c r="D1285" s="470">
        <v>5610.79</v>
      </c>
      <c r="E1285" s="470">
        <v>5610.79</v>
      </c>
      <c r="F1285" s="471"/>
      <c r="G1285" s="472">
        <v>-0.0015</v>
      </c>
    </row>
    <row r="1286" ht="15.75" customHeight="1">
      <c r="A1286" s="403" t="s">
        <v>1606</v>
      </c>
      <c r="B1286" s="404">
        <v>5619.41</v>
      </c>
      <c r="C1286" s="470">
        <v>5619.41</v>
      </c>
      <c r="D1286" s="470">
        <v>5619.41</v>
      </c>
      <c r="E1286" s="470">
        <v>5619.41</v>
      </c>
      <c r="F1286" s="471"/>
      <c r="G1286" s="472">
        <v>0.0062</v>
      </c>
    </row>
    <row r="1287" ht="15.75" customHeight="1">
      <c r="A1287" s="403" t="s">
        <v>1607</v>
      </c>
      <c r="B1287" s="404">
        <v>5584.97</v>
      </c>
      <c r="C1287" s="470">
        <v>5584.97</v>
      </c>
      <c r="D1287" s="470">
        <v>5584.97</v>
      </c>
      <c r="E1287" s="470">
        <v>5584.97</v>
      </c>
      <c r="F1287" s="471"/>
      <c r="G1287" s="472">
        <v>-0.0021</v>
      </c>
    </row>
    <row r="1288" ht="15.75" customHeight="1">
      <c r="A1288" s="403" t="s">
        <v>1608</v>
      </c>
      <c r="B1288" s="404">
        <v>5596.91</v>
      </c>
      <c r="C1288" s="470">
        <v>5596.91</v>
      </c>
      <c r="D1288" s="470">
        <v>5596.91</v>
      </c>
      <c r="E1288" s="470">
        <v>5596.91</v>
      </c>
      <c r="F1288" s="471"/>
      <c r="G1288" s="472">
        <v>0.0046</v>
      </c>
    </row>
    <row r="1289" ht="15.75" customHeight="1">
      <c r="A1289" s="403" t="s">
        <v>1609</v>
      </c>
      <c r="B1289" s="404">
        <v>5571.19</v>
      </c>
      <c r="C1289" s="470">
        <v>5571.19</v>
      </c>
      <c r="D1289" s="470">
        <v>5571.19</v>
      </c>
      <c r="E1289" s="470">
        <v>5571.19</v>
      </c>
      <c r="F1289" s="471"/>
      <c r="G1289" s="472">
        <v>0.0059</v>
      </c>
    </row>
    <row r="1290" ht="15.75" customHeight="1">
      <c r="A1290" s="403" t="s">
        <v>1610</v>
      </c>
      <c r="B1290" s="404">
        <v>5538.5</v>
      </c>
      <c r="C1290" s="470">
        <v>5538.5</v>
      </c>
      <c r="D1290" s="470">
        <v>5538.5</v>
      </c>
      <c r="E1290" s="470">
        <v>5538.5</v>
      </c>
      <c r="F1290" s="471"/>
      <c r="G1290" s="472">
        <v>0.0129</v>
      </c>
    </row>
    <row r="1291" ht="15.75" customHeight="1">
      <c r="A1291" s="403" t="s">
        <v>1611</v>
      </c>
      <c r="B1291" s="404">
        <v>5467.74</v>
      </c>
      <c r="C1291" s="470">
        <v>5467.74</v>
      </c>
      <c r="D1291" s="470">
        <v>5467.74</v>
      </c>
      <c r="E1291" s="470">
        <v>5467.74</v>
      </c>
      <c r="F1291" s="471"/>
      <c r="G1291" s="472">
        <v>0.011</v>
      </c>
    </row>
    <row r="1292" ht="15.75" customHeight="1">
      <c r="A1292" s="403" t="s">
        <v>1612</v>
      </c>
      <c r="B1292" s="404">
        <v>5408.45</v>
      </c>
      <c r="C1292" s="470">
        <v>5408.45</v>
      </c>
      <c r="D1292" s="470">
        <v>5408.45</v>
      </c>
      <c r="E1292" s="470">
        <v>5408.45</v>
      </c>
      <c r="F1292" s="471"/>
      <c r="G1292" s="472">
        <v>0.0055</v>
      </c>
    </row>
    <row r="1293" ht="15.75" customHeight="1">
      <c r="A1293" s="403" t="s">
        <v>1613</v>
      </c>
      <c r="B1293" s="404">
        <v>5378.72</v>
      </c>
      <c r="C1293" s="470">
        <v>5378.72</v>
      </c>
      <c r="D1293" s="470">
        <v>5378.72</v>
      </c>
      <c r="E1293" s="470">
        <v>5378.72</v>
      </c>
      <c r="F1293" s="471"/>
      <c r="G1293" s="472">
        <v>-0.0053</v>
      </c>
    </row>
    <row r="1294" ht="15.75" customHeight="1">
      <c r="A1294" s="403" t="s">
        <v>1614</v>
      </c>
      <c r="B1294" s="404">
        <v>5407.18</v>
      </c>
      <c r="C1294" s="470">
        <v>5407.18</v>
      </c>
      <c r="D1294" s="470">
        <v>5407.18</v>
      </c>
      <c r="E1294" s="470">
        <v>5407.18</v>
      </c>
      <c r="F1294" s="471"/>
      <c r="G1294" s="472">
        <v>0.0</v>
      </c>
    </row>
    <row r="1295" ht="15.75" customHeight="1">
      <c r="A1295" s="403" t="s">
        <v>1615</v>
      </c>
      <c r="B1295" s="404">
        <v>5407.0</v>
      </c>
      <c r="C1295" s="470">
        <v>5407.0</v>
      </c>
      <c r="D1295" s="470">
        <v>5407.0</v>
      </c>
      <c r="E1295" s="470">
        <v>5407.0</v>
      </c>
      <c r="F1295" s="471"/>
      <c r="G1295" s="472">
        <v>2.0E-4</v>
      </c>
    </row>
    <row r="1296" ht="15.75" customHeight="1">
      <c r="A1296" s="403" t="s">
        <v>1616</v>
      </c>
      <c r="B1296" s="404">
        <v>5405.95</v>
      </c>
      <c r="C1296" s="470">
        <v>5405.95</v>
      </c>
      <c r="D1296" s="470">
        <v>5405.95</v>
      </c>
      <c r="E1296" s="470">
        <v>5405.95</v>
      </c>
      <c r="F1296" s="471"/>
      <c r="G1296" s="472">
        <v>0.0045</v>
      </c>
    </row>
    <row r="1297" ht="15.75" customHeight="1">
      <c r="A1297" s="403" t="s">
        <v>1617</v>
      </c>
      <c r="B1297" s="404">
        <v>5381.88</v>
      </c>
      <c r="C1297" s="470">
        <v>5381.88</v>
      </c>
      <c r="D1297" s="470">
        <v>5381.88</v>
      </c>
      <c r="E1297" s="470">
        <v>5381.88</v>
      </c>
      <c r="F1297" s="471"/>
      <c r="G1297" s="472">
        <v>0.0053</v>
      </c>
    </row>
    <row r="1298" ht="15.75" customHeight="1">
      <c r="A1298" s="403" t="s">
        <v>1618</v>
      </c>
      <c r="B1298" s="404">
        <v>5353.41</v>
      </c>
      <c r="C1298" s="470">
        <v>5353.41</v>
      </c>
      <c r="D1298" s="470">
        <v>5353.41</v>
      </c>
      <c r="E1298" s="470">
        <v>5353.41</v>
      </c>
      <c r="F1298" s="471"/>
      <c r="G1298" s="472">
        <v>-7.0E-4</v>
      </c>
    </row>
    <row r="1299" ht="15.75" customHeight="1">
      <c r="A1299" s="403" t="s">
        <v>1619</v>
      </c>
      <c r="B1299" s="404">
        <v>5357.02</v>
      </c>
      <c r="C1299" s="470">
        <v>5357.02</v>
      </c>
      <c r="D1299" s="470">
        <v>5357.02</v>
      </c>
      <c r="E1299" s="470">
        <v>5357.02</v>
      </c>
      <c r="F1299" s="471"/>
      <c r="G1299" s="472">
        <v>-0.0079</v>
      </c>
    </row>
    <row r="1300" ht="15.75" customHeight="1">
      <c r="A1300" s="403" t="s">
        <v>1620</v>
      </c>
      <c r="B1300" s="404">
        <v>5399.79</v>
      </c>
      <c r="C1300" s="470">
        <v>5399.79</v>
      </c>
      <c r="D1300" s="470">
        <v>5399.79</v>
      </c>
      <c r="E1300" s="470">
        <v>5399.79</v>
      </c>
      <c r="F1300" s="471"/>
      <c r="G1300" s="472">
        <v>0.0096</v>
      </c>
    </row>
    <row r="1301" ht="15.75" customHeight="1">
      <c r="A1301" s="403" t="s">
        <v>1621</v>
      </c>
      <c r="B1301" s="404">
        <v>5348.2</v>
      </c>
      <c r="C1301" s="470">
        <v>5348.2</v>
      </c>
      <c r="D1301" s="470">
        <v>5348.2</v>
      </c>
      <c r="E1301" s="470">
        <v>5348.2</v>
      </c>
      <c r="F1301" s="471"/>
      <c r="G1301" s="472">
        <v>0.0086</v>
      </c>
    </row>
    <row r="1302" ht="15.75" customHeight="1">
      <c r="A1302" s="403" t="s">
        <v>1622</v>
      </c>
      <c r="B1302" s="404">
        <v>5302.63</v>
      </c>
      <c r="C1302" s="470">
        <v>5302.63</v>
      </c>
      <c r="D1302" s="470">
        <v>5302.63</v>
      </c>
      <c r="E1302" s="470">
        <v>5302.63</v>
      </c>
      <c r="F1302" s="471"/>
      <c r="G1302" s="472">
        <v>0.0075</v>
      </c>
    </row>
    <row r="1303" ht="15.75" customHeight="1">
      <c r="A1303" s="403" t="s">
        <v>1623</v>
      </c>
      <c r="B1303" s="404">
        <v>5262.91</v>
      </c>
      <c r="C1303" s="470">
        <v>5262.91</v>
      </c>
      <c r="D1303" s="470">
        <v>5262.91</v>
      </c>
      <c r="E1303" s="470">
        <v>5262.91</v>
      </c>
      <c r="F1303" s="471"/>
      <c r="G1303" s="472">
        <v>-0.0032</v>
      </c>
    </row>
    <row r="1304" ht="15.75" customHeight="1">
      <c r="A1304" s="403" t="s">
        <v>1624</v>
      </c>
      <c r="B1304" s="404">
        <v>5280.07</v>
      </c>
      <c r="C1304" s="470">
        <v>5280.07</v>
      </c>
      <c r="D1304" s="470">
        <v>5280.07</v>
      </c>
      <c r="E1304" s="470">
        <v>5280.07</v>
      </c>
      <c r="F1304" s="471"/>
      <c r="G1304" s="472">
        <v>-0.0047</v>
      </c>
    </row>
    <row r="1305" ht="15.75" customHeight="1">
      <c r="A1305" s="403" t="s">
        <v>1625</v>
      </c>
      <c r="B1305" s="404">
        <v>5305.17</v>
      </c>
      <c r="C1305" s="470">
        <v>5305.17</v>
      </c>
      <c r="D1305" s="470">
        <v>5305.17</v>
      </c>
      <c r="E1305" s="470">
        <v>5305.17</v>
      </c>
      <c r="F1305" s="471"/>
      <c r="G1305" s="472">
        <v>-0.0027</v>
      </c>
    </row>
    <row r="1306" ht="15.75" customHeight="1">
      <c r="A1306" s="403" t="s">
        <v>1626</v>
      </c>
      <c r="B1306" s="404">
        <v>5319.44</v>
      </c>
      <c r="C1306" s="470">
        <v>5319.44</v>
      </c>
      <c r="D1306" s="470">
        <v>5319.44</v>
      </c>
      <c r="E1306" s="470">
        <v>5319.44</v>
      </c>
      <c r="F1306" s="471"/>
      <c r="G1306" s="472">
        <v>-0.003</v>
      </c>
    </row>
    <row r="1307" ht="15.75" customHeight="1">
      <c r="A1307" s="403" t="s">
        <v>1627</v>
      </c>
      <c r="B1307" s="404">
        <v>5335.38</v>
      </c>
      <c r="C1307" s="470">
        <v>5335.38</v>
      </c>
      <c r="D1307" s="470">
        <v>5335.38</v>
      </c>
      <c r="E1307" s="470">
        <v>5335.38</v>
      </c>
      <c r="F1307" s="471"/>
      <c r="G1307" s="472">
        <v>-0.0024</v>
      </c>
    </row>
    <row r="1308" ht="15.75" customHeight="1">
      <c r="A1308" s="403" t="s">
        <v>1628</v>
      </c>
      <c r="B1308" s="404">
        <v>5348.06</v>
      </c>
      <c r="C1308" s="470">
        <v>5348.06</v>
      </c>
      <c r="D1308" s="470">
        <v>5348.06</v>
      </c>
      <c r="E1308" s="470">
        <v>5348.06</v>
      </c>
      <c r="F1308" s="471"/>
      <c r="G1308" s="472">
        <v>0.0017</v>
      </c>
    </row>
    <row r="1309" ht="15.75" customHeight="1">
      <c r="A1309" s="403" t="s">
        <v>1629</v>
      </c>
      <c r="B1309" s="404">
        <v>5339.18</v>
      </c>
      <c r="C1309" s="470">
        <v>5339.18</v>
      </c>
      <c r="D1309" s="470">
        <v>5339.18</v>
      </c>
      <c r="E1309" s="470">
        <v>5339.18</v>
      </c>
      <c r="F1309" s="471"/>
      <c r="G1309" s="472">
        <v>3.0E-4</v>
      </c>
    </row>
    <row r="1310" ht="15.75" customHeight="1">
      <c r="A1310" s="403" t="s">
        <v>1630</v>
      </c>
      <c r="B1310" s="404">
        <v>5337.42</v>
      </c>
      <c r="C1310" s="470">
        <v>5337.42</v>
      </c>
      <c r="D1310" s="470">
        <v>5337.42</v>
      </c>
      <c r="E1310" s="470">
        <v>5337.42</v>
      </c>
      <c r="F1310" s="471"/>
      <c r="G1310" s="472">
        <v>6.0E-4</v>
      </c>
    </row>
    <row r="1311" ht="15.75" customHeight="1">
      <c r="A1311" s="403" t="s">
        <v>1631</v>
      </c>
      <c r="B1311" s="404">
        <v>5334.18</v>
      </c>
      <c r="C1311" s="470">
        <v>5334.18</v>
      </c>
      <c r="D1311" s="470">
        <v>5334.18</v>
      </c>
      <c r="E1311" s="470">
        <v>5334.18</v>
      </c>
      <c r="F1311" s="471"/>
      <c r="G1311" s="472">
        <v>0.0016</v>
      </c>
    </row>
    <row r="1312" ht="15.75" customHeight="1">
      <c r="A1312" s="403" t="s">
        <v>1632</v>
      </c>
      <c r="B1312" s="404">
        <v>5325.48</v>
      </c>
      <c r="C1312" s="470">
        <v>5325.48</v>
      </c>
      <c r="D1312" s="470">
        <v>5325.48</v>
      </c>
      <c r="E1312" s="470">
        <v>5325.48</v>
      </c>
      <c r="F1312" s="471"/>
      <c r="G1312" s="472">
        <v>-0.0027</v>
      </c>
    </row>
    <row r="1313" ht="15.75" customHeight="1">
      <c r="A1313" s="403" t="s">
        <v>1633</v>
      </c>
      <c r="B1313" s="404">
        <v>5339.91</v>
      </c>
      <c r="C1313" s="470">
        <v>5339.91</v>
      </c>
      <c r="D1313" s="470">
        <v>5339.91</v>
      </c>
      <c r="E1313" s="470">
        <v>5339.91</v>
      </c>
      <c r="F1313" s="471"/>
      <c r="G1313" s="472">
        <v>6.0E-4</v>
      </c>
    </row>
    <row r="1314" ht="15.75" customHeight="1">
      <c r="A1314" s="403" t="s">
        <v>1634</v>
      </c>
      <c r="B1314" s="404">
        <v>5336.74</v>
      </c>
      <c r="C1314" s="470">
        <v>5336.74</v>
      </c>
      <c r="D1314" s="470">
        <v>5336.74</v>
      </c>
      <c r="E1314" s="470">
        <v>5336.74</v>
      </c>
      <c r="F1314" s="471"/>
      <c r="G1314" s="472">
        <v>-0.0041</v>
      </c>
    </row>
    <row r="1315" ht="15.75" customHeight="1">
      <c r="A1315" s="403" t="s">
        <v>1635</v>
      </c>
      <c r="B1315" s="404">
        <v>5358.9</v>
      </c>
      <c r="C1315" s="470">
        <v>5358.9</v>
      </c>
      <c r="D1315" s="470">
        <v>5358.9</v>
      </c>
      <c r="E1315" s="470">
        <v>5358.9</v>
      </c>
      <c r="F1315" s="471"/>
      <c r="G1315" s="472">
        <v>-0.0038</v>
      </c>
    </row>
    <row r="1316" ht="15.75" customHeight="1">
      <c r="A1316" s="403" t="s">
        <v>1636</v>
      </c>
      <c r="B1316" s="404">
        <v>5379.24</v>
      </c>
      <c r="C1316" s="470">
        <v>5379.24</v>
      </c>
      <c r="D1316" s="470">
        <v>5379.24</v>
      </c>
      <c r="E1316" s="470">
        <v>5379.24</v>
      </c>
      <c r="F1316" s="471"/>
      <c r="G1316" s="472">
        <v>0.0015</v>
      </c>
    </row>
    <row r="1317" ht="15.75" customHeight="1">
      <c r="A1317" s="403" t="s">
        <v>1637</v>
      </c>
      <c r="B1317" s="404">
        <v>5371.3</v>
      </c>
      <c r="C1317" s="470">
        <v>5371.3</v>
      </c>
      <c r="D1317" s="470">
        <v>5371.3</v>
      </c>
      <c r="E1317" s="470">
        <v>5371.3</v>
      </c>
      <c r="F1317" s="471"/>
      <c r="G1317" s="472">
        <v>0.0056</v>
      </c>
    </row>
    <row r="1318" ht="15.75" customHeight="1">
      <c r="A1318" s="403" t="s">
        <v>1638</v>
      </c>
      <c r="B1318" s="404">
        <v>5341.27</v>
      </c>
      <c r="C1318" s="470">
        <v>5341.27</v>
      </c>
      <c r="D1318" s="470">
        <v>5341.27</v>
      </c>
      <c r="E1318" s="470">
        <v>5341.27</v>
      </c>
      <c r="F1318" s="471"/>
      <c r="G1318" s="472">
        <v>-0.0046</v>
      </c>
    </row>
    <row r="1319" ht="15.75" customHeight="1">
      <c r="A1319" s="403" t="s">
        <v>1639</v>
      </c>
      <c r="B1319" s="404">
        <v>5366.02</v>
      </c>
      <c r="C1319" s="470">
        <v>5366.02</v>
      </c>
      <c r="D1319" s="470">
        <v>5366.02</v>
      </c>
      <c r="E1319" s="470">
        <v>5366.02</v>
      </c>
      <c r="F1319" s="471"/>
      <c r="G1319" s="472">
        <v>7.0E-4</v>
      </c>
    </row>
    <row r="1320" ht="15.75" customHeight="1">
      <c r="A1320" s="403" t="s">
        <v>1640</v>
      </c>
      <c r="B1320" s="404">
        <v>5362.27</v>
      </c>
      <c r="C1320" s="470">
        <v>5362.27</v>
      </c>
      <c r="D1320" s="470">
        <v>5362.27</v>
      </c>
      <c r="E1320" s="470">
        <v>5362.27</v>
      </c>
      <c r="F1320" s="471"/>
      <c r="G1320" s="472">
        <v>0.01</v>
      </c>
    </row>
    <row r="1321" ht="15.75" customHeight="1">
      <c r="A1321" s="403" t="s">
        <v>1641</v>
      </c>
      <c r="B1321" s="404">
        <v>5309.11</v>
      </c>
      <c r="C1321" s="470">
        <v>5309.11</v>
      </c>
      <c r="D1321" s="470">
        <v>5309.11</v>
      </c>
      <c r="E1321" s="470">
        <v>5309.11</v>
      </c>
      <c r="F1321" s="471"/>
      <c r="G1321" s="472">
        <v>0.0068</v>
      </c>
    </row>
    <row r="1322" ht="15.75" customHeight="1">
      <c r="A1322" s="403" t="s">
        <v>1642</v>
      </c>
      <c r="B1322" s="404">
        <v>5273.16</v>
      </c>
      <c r="C1322" s="470">
        <v>5273.16</v>
      </c>
      <c r="D1322" s="470">
        <v>5273.16</v>
      </c>
      <c r="E1322" s="470">
        <v>5273.16</v>
      </c>
      <c r="F1322" s="471"/>
      <c r="G1322" s="472">
        <v>-0.0093</v>
      </c>
    </row>
    <row r="1323" ht="15.75" customHeight="1">
      <c r="A1323" s="403" t="s">
        <v>1643</v>
      </c>
      <c r="B1323" s="404">
        <v>5322.41</v>
      </c>
      <c r="C1323" s="470">
        <v>5322.41</v>
      </c>
      <c r="D1323" s="470">
        <v>5322.41</v>
      </c>
      <c r="E1323" s="470">
        <v>5322.41</v>
      </c>
      <c r="F1323" s="471"/>
      <c r="G1323" s="472">
        <v>-0.0154</v>
      </c>
    </row>
    <row r="1324" ht="15.75" customHeight="1">
      <c r="A1324" s="403" t="s">
        <v>1644</v>
      </c>
      <c r="B1324" s="404">
        <v>5405.46</v>
      </c>
      <c r="C1324" s="470">
        <v>5405.46</v>
      </c>
      <c r="D1324" s="470">
        <v>5405.46</v>
      </c>
      <c r="E1324" s="470">
        <v>5405.46</v>
      </c>
      <c r="F1324" s="471"/>
      <c r="G1324" s="472">
        <v>-0.0043</v>
      </c>
    </row>
    <row r="1325" ht="15.75" customHeight="1">
      <c r="A1325" s="403" t="s">
        <v>1645</v>
      </c>
      <c r="B1325" s="404">
        <v>5429.04</v>
      </c>
      <c r="C1325" s="470">
        <v>5429.04</v>
      </c>
      <c r="D1325" s="470">
        <v>5429.04</v>
      </c>
      <c r="E1325" s="470">
        <v>5429.04</v>
      </c>
      <c r="F1325" s="471"/>
      <c r="G1325" s="472">
        <v>0.0033</v>
      </c>
    </row>
    <row r="1326" ht="15.75" customHeight="1">
      <c r="A1326" s="403" t="s">
        <v>1646</v>
      </c>
      <c r="B1326" s="404">
        <v>5411.27</v>
      </c>
      <c r="C1326" s="470">
        <v>5411.27</v>
      </c>
      <c r="D1326" s="470">
        <v>5411.27</v>
      </c>
      <c r="E1326" s="470">
        <v>5411.27</v>
      </c>
      <c r="F1326" s="471"/>
      <c r="G1326" s="472">
        <v>-0.0041</v>
      </c>
    </row>
    <row r="1327" ht="15.75" customHeight="1">
      <c r="A1327" s="403" t="s">
        <v>1647</v>
      </c>
      <c r="B1327" s="404">
        <v>5433.78</v>
      </c>
      <c r="C1327" s="470">
        <v>5433.78</v>
      </c>
      <c r="D1327" s="470">
        <v>5433.78</v>
      </c>
      <c r="E1327" s="470">
        <v>5433.78</v>
      </c>
      <c r="F1327" s="471"/>
      <c r="G1327" s="472">
        <v>-0.016</v>
      </c>
    </row>
    <row r="1328" ht="15.75" customHeight="1">
      <c r="A1328" s="403" t="s">
        <v>1648</v>
      </c>
      <c r="B1328" s="404">
        <v>5521.99</v>
      </c>
      <c r="C1328" s="470">
        <v>5521.99</v>
      </c>
      <c r="D1328" s="470">
        <v>5521.99</v>
      </c>
      <c r="E1328" s="470">
        <v>5521.99</v>
      </c>
      <c r="F1328" s="471"/>
      <c r="G1328" s="472">
        <v>0.0147</v>
      </c>
    </row>
    <row r="1329" ht="15.75" customHeight="1">
      <c r="A1329" s="403" t="s">
        <v>1649</v>
      </c>
      <c r="B1329" s="404">
        <v>5441.75</v>
      </c>
      <c r="C1329" s="470">
        <v>5441.75</v>
      </c>
      <c r="D1329" s="470">
        <v>5441.75</v>
      </c>
      <c r="E1329" s="470">
        <v>5441.75</v>
      </c>
      <c r="F1329" s="471"/>
      <c r="G1329" s="472">
        <v>0.0106</v>
      </c>
    </row>
    <row r="1330" ht="15.75" customHeight="1">
      <c r="A1330" s="403" t="s">
        <v>1650</v>
      </c>
      <c r="B1330" s="404">
        <v>5384.87</v>
      </c>
      <c r="C1330" s="470">
        <v>5384.87</v>
      </c>
      <c r="D1330" s="470">
        <v>5384.87</v>
      </c>
      <c r="E1330" s="470">
        <v>5384.87</v>
      </c>
      <c r="F1330" s="471"/>
      <c r="G1330" s="472">
        <v>0.0075</v>
      </c>
    </row>
    <row r="1331" ht="15.75" customHeight="1">
      <c r="A1331" s="403" t="s">
        <v>1651</v>
      </c>
      <c r="B1331" s="404">
        <v>5344.96</v>
      </c>
      <c r="C1331" s="470">
        <v>5344.96</v>
      </c>
      <c r="D1331" s="470">
        <v>5344.96</v>
      </c>
      <c r="E1331" s="470">
        <v>5344.96</v>
      </c>
      <c r="F1331" s="471"/>
      <c r="G1331" s="472">
        <v>7.0E-4</v>
      </c>
    </row>
    <row r="1332" ht="15.75" customHeight="1">
      <c r="A1332" s="403" t="s">
        <v>1652</v>
      </c>
      <c r="B1332" s="404">
        <v>5341.29</v>
      </c>
      <c r="C1332" s="470">
        <v>5341.29</v>
      </c>
      <c r="D1332" s="470">
        <v>5341.29</v>
      </c>
      <c r="E1332" s="470">
        <v>5341.29</v>
      </c>
      <c r="F1332" s="471"/>
      <c r="G1332" s="472">
        <v>-0.0045</v>
      </c>
    </row>
    <row r="1333" ht="15.75" customHeight="1">
      <c r="A1333" s="403" t="s">
        <v>1653</v>
      </c>
      <c r="B1333" s="404">
        <v>5365.22</v>
      </c>
      <c r="C1333" s="470">
        <v>5365.22</v>
      </c>
      <c r="D1333" s="470">
        <v>5365.22</v>
      </c>
      <c r="E1333" s="470">
        <v>5365.22</v>
      </c>
      <c r="F1333" s="471"/>
      <c r="G1333" s="472">
        <v>0.0073</v>
      </c>
    </row>
    <row r="1334" ht="15.75" customHeight="1">
      <c r="A1334" s="403" t="s">
        <v>1654</v>
      </c>
      <c r="B1334" s="404">
        <v>5326.44</v>
      </c>
      <c r="C1334" s="470">
        <v>5326.44</v>
      </c>
      <c r="D1334" s="470">
        <v>5326.44</v>
      </c>
      <c r="E1334" s="470">
        <v>5326.44</v>
      </c>
      <c r="F1334" s="471"/>
      <c r="G1334" s="472">
        <v>6.0E-4</v>
      </c>
    </row>
    <row r="1335" ht="15.75" customHeight="1">
      <c r="A1335" s="403" t="s">
        <v>1655</v>
      </c>
      <c r="B1335" s="404">
        <v>5323.29</v>
      </c>
      <c r="C1335" s="470">
        <v>5323.29</v>
      </c>
      <c r="D1335" s="470">
        <v>5323.29</v>
      </c>
      <c r="E1335" s="470">
        <v>5323.29</v>
      </c>
      <c r="F1335" s="471"/>
      <c r="G1335" s="472">
        <v>-0.0081</v>
      </c>
    </row>
    <row r="1336" ht="15.75" customHeight="1">
      <c r="A1336" s="403" t="s">
        <v>1656</v>
      </c>
      <c r="B1336" s="404">
        <v>5366.66</v>
      </c>
      <c r="C1336" s="470">
        <v>5366.66</v>
      </c>
      <c r="D1336" s="470">
        <v>5366.66</v>
      </c>
      <c r="E1336" s="470">
        <v>5366.66</v>
      </c>
      <c r="F1336" s="471"/>
      <c r="G1336" s="472">
        <v>-0.0059</v>
      </c>
    </row>
    <row r="1337" ht="15.75" customHeight="1">
      <c r="A1337" s="403" t="s">
        <v>1657</v>
      </c>
      <c r="B1337" s="404">
        <v>5398.75</v>
      </c>
      <c r="C1337" s="470">
        <v>5398.75</v>
      </c>
      <c r="D1337" s="470">
        <v>5398.75</v>
      </c>
      <c r="E1337" s="470">
        <v>5398.75</v>
      </c>
      <c r="F1337" s="471"/>
      <c r="G1337" s="472">
        <v>0.0097</v>
      </c>
    </row>
    <row r="1338" ht="15.75" customHeight="1">
      <c r="A1338" s="403" t="s">
        <v>1658</v>
      </c>
      <c r="B1338" s="404">
        <v>5346.8</v>
      </c>
      <c r="C1338" s="470">
        <v>5346.8</v>
      </c>
      <c r="D1338" s="470">
        <v>5346.8</v>
      </c>
      <c r="E1338" s="470">
        <v>5346.8</v>
      </c>
      <c r="F1338" s="471"/>
      <c r="G1338" s="472">
        <v>0.0062</v>
      </c>
    </row>
    <row r="1339" ht="15.75" customHeight="1">
      <c r="A1339" s="403" t="s">
        <v>1659</v>
      </c>
      <c r="B1339" s="404">
        <v>5313.7</v>
      </c>
      <c r="C1339" s="470">
        <v>5313.7</v>
      </c>
      <c r="D1339" s="470">
        <v>5313.7</v>
      </c>
      <c r="E1339" s="470">
        <v>5313.7</v>
      </c>
      <c r="F1339" s="471"/>
      <c r="G1339" s="472">
        <v>-6.0E-4</v>
      </c>
    </row>
    <row r="1340" ht="15.75" customHeight="1">
      <c r="A1340" s="403" t="s">
        <v>1660</v>
      </c>
      <c r="B1340" s="404">
        <v>5316.96</v>
      </c>
      <c r="C1340" s="470">
        <v>5316.96</v>
      </c>
      <c r="D1340" s="470">
        <v>5316.96</v>
      </c>
      <c r="E1340" s="470">
        <v>5316.96</v>
      </c>
      <c r="F1340" s="471"/>
      <c r="G1340" s="472">
        <v>-0.005</v>
      </c>
    </row>
    <row r="1341" ht="15.75" customHeight="1">
      <c r="A1341" s="403" t="s">
        <v>1661</v>
      </c>
      <c r="B1341" s="404">
        <v>5343.87</v>
      </c>
      <c r="C1341" s="470">
        <v>5343.87</v>
      </c>
      <c r="D1341" s="470">
        <v>5343.87</v>
      </c>
      <c r="E1341" s="470">
        <v>5343.87</v>
      </c>
      <c r="F1341" s="471"/>
      <c r="G1341" s="472">
        <v>-0.0096</v>
      </c>
    </row>
    <row r="1342" ht="15.75" customHeight="1">
      <c r="A1342" s="403" t="s">
        <v>1662</v>
      </c>
      <c r="B1342" s="404">
        <v>5395.75</v>
      </c>
      <c r="C1342" s="470">
        <v>5395.75</v>
      </c>
      <c r="D1342" s="470">
        <v>5395.75</v>
      </c>
      <c r="E1342" s="470">
        <v>5395.75</v>
      </c>
      <c r="F1342" s="471"/>
      <c r="G1342" s="472">
        <v>-0.0026</v>
      </c>
    </row>
    <row r="1343" ht="15.75" customHeight="1">
      <c r="A1343" s="403" t="s">
        <v>1663</v>
      </c>
      <c r="B1343" s="404">
        <v>5409.69</v>
      </c>
      <c r="C1343" s="470">
        <v>5409.69</v>
      </c>
      <c r="D1343" s="470">
        <v>5409.69</v>
      </c>
      <c r="E1343" s="470">
        <v>5409.69</v>
      </c>
      <c r="F1343" s="471"/>
      <c r="G1343" s="472">
        <v>-0.0014</v>
      </c>
    </row>
    <row r="1344" ht="15.75" customHeight="1">
      <c r="A1344" s="403" t="s">
        <v>1664</v>
      </c>
      <c r="B1344" s="404">
        <v>5417.42</v>
      </c>
      <c r="C1344" s="470">
        <v>5417.42</v>
      </c>
      <c r="D1344" s="470">
        <v>5417.42</v>
      </c>
      <c r="E1344" s="470">
        <v>5417.42</v>
      </c>
      <c r="F1344" s="471"/>
      <c r="G1344" s="472">
        <v>-0.0072</v>
      </c>
    </row>
    <row r="1345" ht="15.75" customHeight="1">
      <c r="A1345" s="403" t="s">
        <v>1665</v>
      </c>
      <c r="B1345" s="404">
        <v>5456.82</v>
      </c>
      <c r="C1345" s="470">
        <v>5456.82</v>
      </c>
      <c r="D1345" s="470">
        <v>5456.82</v>
      </c>
      <c r="E1345" s="470">
        <v>5456.82</v>
      </c>
      <c r="F1345" s="471"/>
      <c r="G1345" s="472">
        <v>0.005</v>
      </c>
    </row>
    <row r="1346" ht="15.75" customHeight="1">
      <c r="A1346" s="403" t="s">
        <v>1666</v>
      </c>
      <c r="B1346" s="404">
        <v>5429.69</v>
      </c>
      <c r="C1346" s="470">
        <v>5429.69</v>
      </c>
      <c r="D1346" s="470">
        <v>5429.69</v>
      </c>
      <c r="E1346" s="470">
        <v>5429.69</v>
      </c>
      <c r="F1346" s="471"/>
      <c r="G1346" s="472">
        <v>0.0128</v>
      </c>
    </row>
    <row r="1347" ht="15.75" customHeight="1">
      <c r="A1347" s="403" t="s">
        <v>1667</v>
      </c>
      <c r="B1347" s="404">
        <v>5361.09</v>
      </c>
      <c r="C1347" s="470">
        <v>5361.09</v>
      </c>
      <c r="D1347" s="470">
        <v>5361.09</v>
      </c>
      <c r="E1347" s="470">
        <v>5361.09</v>
      </c>
      <c r="F1347" s="471"/>
      <c r="G1347" s="472">
        <v>-0.0057</v>
      </c>
    </row>
    <row r="1348" ht="15.75" customHeight="1">
      <c r="A1348" s="403" t="s">
        <v>1668</v>
      </c>
      <c r="B1348" s="404">
        <v>5391.89</v>
      </c>
      <c r="C1348" s="470">
        <v>5391.89</v>
      </c>
      <c r="D1348" s="470">
        <v>5391.89</v>
      </c>
      <c r="E1348" s="470">
        <v>5391.89</v>
      </c>
      <c r="F1348" s="471"/>
      <c r="G1348" s="472">
        <v>-0.004</v>
      </c>
    </row>
    <row r="1349" ht="15.75" customHeight="1">
      <c r="A1349" s="403" t="s">
        <v>1669</v>
      </c>
      <c r="B1349" s="404">
        <v>5413.28</v>
      </c>
      <c r="C1349" s="470">
        <v>5413.28</v>
      </c>
      <c r="D1349" s="470">
        <v>5413.28</v>
      </c>
      <c r="E1349" s="470">
        <v>5413.28</v>
      </c>
      <c r="F1349" s="471"/>
      <c r="G1349" s="472">
        <v>0.0042</v>
      </c>
    </row>
    <row r="1350" ht="15.75" customHeight="1">
      <c r="A1350" s="403" t="s">
        <v>1670</v>
      </c>
      <c r="B1350" s="404">
        <v>5390.7</v>
      </c>
      <c r="C1350" s="470">
        <v>5390.7</v>
      </c>
      <c r="D1350" s="470">
        <v>5390.7</v>
      </c>
      <c r="E1350" s="470">
        <v>5390.7</v>
      </c>
      <c r="F1350" s="471"/>
      <c r="G1350" s="472">
        <v>-0.0097</v>
      </c>
    </row>
    <row r="1351" ht="15.75" customHeight="1">
      <c r="A1351" s="403" t="s">
        <v>1671</v>
      </c>
      <c r="B1351" s="404">
        <v>5443.3</v>
      </c>
      <c r="C1351" s="470">
        <v>5443.3</v>
      </c>
      <c r="D1351" s="470">
        <v>5443.3</v>
      </c>
      <c r="E1351" s="470">
        <v>5443.3</v>
      </c>
      <c r="F1351" s="471"/>
      <c r="G1351" s="472">
        <v>-0.0124</v>
      </c>
    </row>
    <row r="1352" ht="15.75" customHeight="1">
      <c r="A1352" s="403" t="s">
        <v>1672</v>
      </c>
      <c r="B1352" s="404">
        <v>5511.76</v>
      </c>
      <c r="C1352" s="470">
        <v>5511.76</v>
      </c>
      <c r="D1352" s="470">
        <v>5511.76</v>
      </c>
      <c r="E1352" s="470">
        <v>5511.76</v>
      </c>
      <c r="F1352" s="471"/>
      <c r="G1352" s="472">
        <v>-0.0067</v>
      </c>
    </row>
    <row r="1353" ht="15.75" customHeight="1">
      <c r="A1353" s="403" t="s">
        <v>1673</v>
      </c>
      <c r="B1353" s="404">
        <v>5548.89</v>
      </c>
      <c r="C1353" s="470">
        <v>5548.89</v>
      </c>
      <c r="D1353" s="470">
        <v>5548.89</v>
      </c>
      <c r="E1353" s="470">
        <v>5548.89</v>
      </c>
      <c r="F1353" s="471"/>
      <c r="G1353" s="472">
        <v>-0.0016</v>
      </c>
    </row>
    <row r="1354" ht="15.75" customHeight="1">
      <c r="A1354" s="403" t="s">
        <v>1674</v>
      </c>
      <c r="B1354" s="404">
        <v>5557.57</v>
      </c>
      <c r="C1354" s="470">
        <v>5557.57</v>
      </c>
      <c r="D1354" s="470">
        <v>5557.57</v>
      </c>
      <c r="E1354" s="470">
        <v>5557.57</v>
      </c>
      <c r="F1354" s="471"/>
      <c r="G1354" s="472">
        <v>-2.0E-4</v>
      </c>
    </row>
    <row r="1355" ht="15.75" customHeight="1">
      <c r="A1355" s="403" t="s">
        <v>1675</v>
      </c>
      <c r="B1355" s="404">
        <v>5558.66</v>
      </c>
      <c r="C1355" s="470">
        <v>5558.66</v>
      </c>
      <c r="D1355" s="470">
        <v>5558.66</v>
      </c>
      <c r="E1355" s="470">
        <v>5558.66</v>
      </c>
      <c r="F1355" s="471"/>
      <c r="G1355" s="472">
        <v>-0.0051</v>
      </c>
    </row>
    <row r="1356" ht="15.75" customHeight="1">
      <c r="A1356" s="403" t="s">
        <v>1676</v>
      </c>
      <c r="B1356" s="404">
        <v>5587.21</v>
      </c>
      <c r="C1356" s="470">
        <v>5587.21</v>
      </c>
      <c r="D1356" s="470">
        <v>5587.21</v>
      </c>
      <c r="E1356" s="470">
        <v>5587.21</v>
      </c>
      <c r="F1356" s="471"/>
      <c r="G1356" s="472">
        <v>-0.0071</v>
      </c>
    </row>
    <row r="1357" ht="15.75" customHeight="1">
      <c r="A1357" s="403" t="s">
        <v>1677</v>
      </c>
      <c r="B1357" s="404">
        <v>5627.33</v>
      </c>
      <c r="C1357" s="470">
        <v>5627.33</v>
      </c>
      <c r="D1357" s="470">
        <v>5627.33</v>
      </c>
      <c r="E1357" s="470">
        <v>5627.33</v>
      </c>
      <c r="F1357" s="471"/>
      <c r="G1357" s="472">
        <v>-0.0027</v>
      </c>
    </row>
    <row r="1358" ht="15.75" customHeight="1">
      <c r="A1358" s="403" t="s">
        <v>1678</v>
      </c>
      <c r="B1358" s="404">
        <v>5642.46</v>
      </c>
      <c r="C1358" s="470">
        <v>5642.46</v>
      </c>
      <c r="D1358" s="470">
        <v>5642.46</v>
      </c>
      <c r="E1358" s="470">
        <v>5642.46</v>
      </c>
      <c r="F1358" s="471"/>
      <c r="G1358" s="472">
        <v>-0.0072</v>
      </c>
    </row>
    <row r="1359" ht="15.75" customHeight="1">
      <c r="A1359" s="403" t="s">
        <v>1679</v>
      </c>
      <c r="B1359" s="404">
        <v>5683.53</v>
      </c>
      <c r="C1359" s="470">
        <v>5683.53</v>
      </c>
      <c r="D1359" s="470">
        <v>5683.53</v>
      </c>
      <c r="E1359" s="470">
        <v>5683.53</v>
      </c>
      <c r="F1359" s="471"/>
      <c r="G1359" s="472">
        <v>-0.0019</v>
      </c>
    </row>
    <row r="1360" ht="15.75" customHeight="1">
      <c r="A1360" s="403" t="s">
        <v>1680</v>
      </c>
      <c r="B1360" s="404">
        <v>5694.27</v>
      </c>
      <c r="C1360" s="470">
        <v>5694.27</v>
      </c>
      <c r="D1360" s="470">
        <v>5694.27</v>
      </c>
      <c r="E1360" s="470">
        <v>5694.27</v>
      </c>
      <c r="F1360" s="471"/>
      <c r="G1360" s="472">
        <v>-8.0E-4</v>
      </c>
    </row>
    <row r="1361" ht="15.75" customHeight="1">
      <c r="A1361" s="403" t="s">
        <v>1681</v>
      </c>
      <c r="B1361" s="404">
        <v>5698.68</v>
      </c>
      <c r="C1361" s="470">
        <v>5698.68</v>
      </c>
      <c r="D1361" s="470">
        <v>5698.68</v>
      </c>
      <c r="E1361" s="470">
        <v>5698.68</v>
      </c>
      <c r="F1361" s="471"/>
      <c r="G1361" s="472">
        <v>-0.0071</v>
      </c>
    </row>
    <row r="1362" ht="15.75" customHeight="1">
      <c r="A1362" s="403" t="s">
        <v>1682</v>
      </c>
      <c r="B1362" s="404">
        <v>5739.22</v>
      </c>
      <c r="C1362" s="470">
        <v>5739.22</v>
      </c>
      <c r="D1362" s="470">
        <v>5739.22</v>
      </c>
      <c r="E1362" s="470">
        <v>5739.22</v>
      </c>
      <c r="F1362" s="471"/>
      <c r="G1362" s="472">
        <v>-0.0128</v>
      </c>
    </row>
    <row r="1363" ht="15.75" customHeight="1">
      <c r="A1363" s="403" t="s">
        <v>1683</v>
      </c>
      <c r="B1363" s="404">
        <v>5813.79</v>
      </c>
      <c r="C1363" s="470">
        <v>5813.79</v>
      </c>
      <c r="D1363" s="470">
        <v>5813.79</v>
      </c>
      <c r="E1363" s="470">
        <v>5813.79</v>
      </c>
      <c r="F1363" s="471"/>
      <c r="G1363" s="472">
        <v>0.002</v>
      </c>
    </row>
    <row r="1364" ht="15.75" customHeight="1">
      <c r="A1364" s="403" t="s">
        <v>1684</v>
      </c>
      <c r="B1364" s="404">
        <v>5802.02</v>
      </c>
      <c r="C1364" s="470">
        <v>5802.02</v>
      </c>
      <c r="D1364" s="470">
        <v>5802.02</v>
      </c>
      <c r="E1364" s="470">
        <v>5802.02</v>
      </c>
      <c r="F1364" s="471"/>
      <c r="G1364" s="472">
        <v>0.0043</v>
      </c>
    </row>
    <row r="1365" ht="15.75" customHeight="1">
      <c r="A1365" s="403" t="s">
        <v>1685</v>
      </c>
      <c r="B1365" s="404">
        <v>5777.35</v>
      </c>
      <c r="C1365" s="470">
        <v>5777.35</v>
      </c>
      <c r="D1365" s="470">
        <v>5777.35</v>
      </c>
      <c r="E1365" s="470">
        <v>5777.35</v>
      </c>
      <c r="F1365" s="471"/>
      <c r="G1365" s="472">
        <v>-0.005</v>
      </c>
    </row>
    <row r="1366" ht="15.75" customHeight="1">
      <c r="A1366" s="403" t="s">
        <v>1686</v>
      </c>
      <c r="B1366" s="404">
        <v>5806.13</v>
      </c>
      <c r="C1366" s="470">
        <v>5806.13</v>
      </c>
      <c r="D1366" s="470">
        <v>5806.13</v>
      </c>
      <c r="E1366" s="470">
        <v>5806.13</v>
      </c>
      <c r="F1366" s="471"/>
      <c r="G1366" s="472">
        <v>-0.0012</v>
      </c>
    </row>
    <row r="1367" ht="15.75" customHeight="1">
      <c r="A1367" s="403" t="s">
        <v>1687</v>
      </c>
      <c r="B1367" s="404">
        <v>5813.28</v>
      </c>
      <c r="C1367" s="470">
        <v>5813.28</v>
      </c>
      <c r="D1367" s="470">
        <v>5813.28</v>
      </c>
      <c r="E1367" s="470">
        <v>5813.28</v>
      </c>
      <c r="F1367" s="471"/>
      <c r="G1367" s="472">
        <v>-0.0052</v>
      </c>
    </row>
    <row r="1368" ht="15.75" customHeight="1">
      <c r="A1368" s="403" t="s">
        <v>1688</v>
      </c>
      <c r="B1368" s="404">
        <v>5843.46</v>
      </c>
      <c r="C1368" s="470">
        <v>5843.46</v>
      </c>
      <c r="D1368" s="470">
        <v>5843.46</v>
      </c>
      <c r="E1368" s="470">
        <v>5843.46</v>
      </c>
      <c r="F1368" s="471"/>
      <c r="G1368" s="472">
        <v>0.0035</v>
      </c>
    </row>
    <row r="1369" ht="15.75" customHeight="1">
      <c r="A1369" s="403" t="s">
        <v>1689</v>
      </c>
      <c r="B1369" s="404">
        <v>5822.99</v>
      </c>
      <c r="C1369" s="470">
        <v>5822.99</v>
      </c>
      <c r="D1369" s="470">
        <v>5822.99</v>
      </c>
      <c r="E1369" s="470">
        <v>5822.99</v>
      </c>
      <c r="F1369" s="471"/>
      <c r="G1369" s="472">
        <v>0.0078</v>
      </c>
    </row>
    <row r="1370" ht="15.75" customHeight="1">
      <c r="A1370" s="403" t="s">
        <v>1690</v>
      </c>
      <c r="B1370" s="404">
        <v>5777.95</v>
      </c>
      <c r="C1370" s="470">
        <v>5777.95</v>
      </c>
      <c r="D1370" s="470">
        <v>5777.95</v>
      </c>
      <c r="E1370" s="470">
        <v>5777.95</v>
      </c>
      <c r="F1370" s="471"/>
      <c r="G1370" s="472">
        <v>-0.0012</v>
      </c>
    </row>
    <row r="1371" ht="15.75" customHeight="1">
      <c r="A1371" s="403" t="s">
        <v>1691</v>
      </c>
      <c r="B1371" s="404">
        <v>5784.67</v>
      </c>
      <c r="C1371" s="470">
        <v>5784.67</v>
      </c>
      <c r="D1371" s="470">
        <v>5784.67</v>
      </c>
      <c r="E1371" s="470">
        <v>5784.67</v>
      </c>
      <c r="F1371" s="471"/>
      <c r="G1371" s="472">
        <v>0.0019</v>
      </c>
    </row>
    <row r="1372" ht="15.75" customHeight="1">
      <c r="A1372" s="403" t="s">
        <v>1692</v>
      </c>
      <c r="B1372" s="404">
        <v>5773.6</v>
      </c>
      <c r="C1372" s="470">
        <v>5773.6</v>
      </c>
      <c r="D1372" s="470">
        <v>5773.6</v>
      </c>
      <c r="E1372" s="470">
        <v>5773.6</v>
      </c>
      <c r="F1372" s="471"/>
      <c r="G1372" s="472">
        <v>-0.0068</v>
      </c>
    </row>
    <row r="1373" ht="15.75" customHeight="1">
      <c r="A1373" s="403" t="s">
        <v>1693</v>
      </c>
      <c r="B1373" s="404">
        <v>5813.13</v>
      </c>
      <c r="C1373" s="470">
        <v>5813.13</v>
      </c>
      <c r="D1373" s="470">
        <v>5813.13</v>
      </c>
      <c r="E1373" s="470">
        <v>5813.13</v>
      </c>
      <c r="F1373" s="471"/>
      <c r="G1373" s="472">
        <v>-0.0035</v>
      </c>
    </row>
    <row r="1374" ht="15.75" customHeight="1">
      <c r="A1374" s="403" t="s">
        <v>1694</v>
      </c>
      <c r="B1374" s="404">
        <v>5833.26</v>
      </c>
      <c r="C1374" s="470">
        <v>5833.26</v>
      </c>
      <c r="D1374" s="470">
        <v>5833.26</v>
      </c>
      <c r="E1374" s="470">
        <v>5833.26</v>
      </c>
      <c r="F1374" s="471"/>
      <c r="G1374" s="472">
        <v>-0.0045</v>
      </c>
    </row>
    <row r="1375" ht="15.75" customHeight="1">
      <c r="A1375" s="403" t="s">
        <v>1695</v>
      </c>
      <c r="B1375" s="404">
        <v>5859.6</v>
      </c>
      <c r="C1375" s="470">
        <v>5859.6</v>
      </c>
      <c r="D1375" s="470">
        <v>5859.6</v>
      </c>
      <c r="E1375" s="470">
        <v>5859.6</v>
      </c>
      <c r="F1375" s="471"/>
      <c r="G1375" s="472">
        <v>-0.0034</v>
      </c>
    </row>
    <row r="1376" ht="15.75" customHeight="1">
      <c r="A1376" s="403" t="s">
        <v>1696</v>
      </c>
      <c r="B1376" s="404">
        <v>5879.41</v>
      </c>
      <c r="C1376" s="470">
        <v>5879.41</v>
      </c>
      <c r="D1376" s="470">
        <v>5879.41</v>
      </c>
      <c r="E1376" s="470">
        <v>5879.41</v>
      </c>
      <c r="F1376" s="471"/>
      <c r="G1376" s="472">
        <v>0.0024</v>
      </c>
    </row>
    <row r="1377" ht="15.75" customHeight="1">
      <c r="A1377" s="403" t="s">
        <v>1697</v>
      </c>
      <c r="B1377" s="404">
        <v>5865.38</v>
      </c>
      <c r="C1377" s="470">
        <v>5865.38</v>
      </c>
      <c r="D1377" s="470">
        <v>5865.38</v>
      </c>
      <c r="E1377" s="470">
        <v>5865.38</v>
      </c>
      <c r="F1377" s="471"/>
      <c r="G1377" s="472">
        <v>0.0041</v>
      </c>
    </row>
    <row r="1378" ht="15.75" customHeight="1">
      <c r="A1378" s="403" t="s">
        <v>1698</v>
      </c>
      <c r="B1378" s="404">
        <v>5841.19</v>
      </c>
      <c r="C1378" s="470">
        <v>5841.19</v>
      </c>
      <c r="D1378" s="470">
        <v>5841.19</v>
      </c>
      <c r="E1378" s="470">
        <v>5841.19</v>
      </c>
      <c r="F1378" s="471"/>
      <c r="G1378" s="472">
        <v>0.0083</v>
      </c>
    </row>
    <row r="1379" ht="15.75" customHeight="1">
      <c r="A1379" s="403" t="s">
        <v>1699</v>
      </c>
      <c r="B1379" s="404">
        <v>5793.05</v>
      </c>
      <c r="C1379" s="470">
        <v>5793.05</v>
      </c>
      <c r="D1379" s="470">
        <v>5793.05</v>
      </c>
      <c r="E1379" s="470">
        <v>5793.05</v>
      </c>
      <c r="F1379" s="471"/>
      <c r="G1379" s="472">
        <v>5.0E-4</v>
      </c>
    </row>
    <row r="1380" ht="15.75" customHeight="1">
      <c r="A1380" s="403" t="s">
        <v>1700</v>
      </c>
      <c r="B1380" s="404">
        <v>5790.28</v>
      </c>
      <c r="C1380" s="470">
        <v>5790.28</v>
      </c>
      <c r="D1380" s="470">
        <v>5790.28</v>
      </c>
      <c r="E1380" s="470">
        <v>5790.28</v>
      </c>
      <c r="F1380" s="471"/>
      <c r="G1380" s="472">
        <v>-0.0064</v>
      </c>
    </row>
    <row r="1381" ht="15.75" customHeight="1">
      <c r="A1381" s="403" t="s">
        <v>1701</v>
      </c>
      <c r="B1381" s="404">
        <v>5827.51</v>
      </c>
      <c r="C1381" s="470">
        <v>5827.51</v>
      </c>
      <c r="D1381" s="470">
        <v>5827.51</v>
      </c>
      <c r="E1381" s="470">
        <v>5827.51</v>
      </c>
      <c r="F1381" s="471"/>
      <c r="G1381" s="472">
        <v>0.014</v>
      </c>
    </row>
    <row r="1382" ht="15.75" customHeight="1">
      <c r="A1382" s="403" t="s">
        <v>1702</v>
      </c>
      <c r="B1382" s="404">
        <v>5747.14</v>
      </c>
      <c r="C1382" s="470">
        <v>5747.14</v>
      </c>
      <c r="D1382" s="470">
        <v>5747.14</v>
      </c>
      <c r="E1382" s="470">
        <v>5747.14</v>
      </c>
      <c r="F1382" s="471"/>
      <c r="G1382" s="472">
        <v>0.0267</v>
      </c>
    </row>
    <row r="1383" ht="15.75" customHeight="1">
      <c r="A1383" s="403" t="s">
        <v>1703</v>
      </c>
      <c r="B1383" s="404">
        <v>5597.44</v>
      </c>
      <c r="C1383" s="470">
        <v>5597.44</v>
      </c>
      <c r="D1383" s="470">
        <v>5597.44</v>
      </c>
      <c r="E1383" s="470">
        <v>5597.44</v>
      </c>
      <c r="F1383" s="471"/>
      <c r="G1383" s="472">
        <v>0.0198</v>
      </c>
    </row>
    <row r="1384" ht="15.75" customHeight="1">
      <c r="A1384" s="403" t="s">
        <v>1704</v>
      </c>
      <c r="B1384" s="404">
        <v>5488.86</v>
      </c>
      <c r="C1384" s="470">
        <v>5488.86</v>
      </c>
      <c r="D1384" s="470">
        <v>5488.86</v>
      </c>
      <c r="E1384" s="470">
        <v>5488.86</v>
      </c>
      <c r="F1384" s="471"/>
      <c r="G1384" s="472">
        <v>-5.0E-4</v>
      </c>
    </row>
    <row r="1385" ht="15.75" customHeight="1">
      <c r="A1385" s="403" t="s">
        <v>1705</v>
      </c>
      <c r="B1385" s="404">
        <v>5491.79</v>
      </c>
      <c r="C1385" s="470">
        <v>5491.79</v>
      </c>
      <c r="D1385" s="470">
        <v>5491.79</v>
      </c>
      <c r="E1385" s="470">
        <v>5491.79</v>
      </c>
      <c r="F1385" s="471"/>
      <c r="G1385" s="472">
        <v>-0.0141</v>
      </c>
    </row>
    <row r="1386" ht="15.75" customHeight="1">
      <c r="A1386" s="403" t="s">
        <v>1706</v>
      </c>
      <c r="B1386" s="404">
        <v>5570.18</v>
      </c>
      <c r="C1386" s="470">
        <v>5570.18</v>
      </c>
      <c r="D1386" s="470">
        <v>5570.18</v>
      </c>
      <c r="E1386" s="470">
        <v>5570.18</v>
      </c>
      <c r="F1386" s="471"/>
      <c r="G1386" s="472">
        <v>-0.0019</v>
      </c>
    </row>
    <row r="1387" ht="15.75" customHeight="1">
      <c r="A1387" s="403" t="s">
        <v>1707</v>
      </c>
      <c r="B1387" s="404">
        <v>5580.58</v>
      </c>
      <c r="C1387" s="470">
        <v>5580.58</v>
      </c>
      <c r="D1387" s="470">
        <v>5580.58</v>
      </c>
      <c r="E1387" s="470">
        <v>5580.58</v>
      </c>
      <c r="F1387" s="471"/>
      <c r="G1387" s="472">
        <v>0.0015</v>
      </c>
    </row>
    <row r="1388" ht="15.75" customHeight="1">
      <c r="A1388" s="403" t="s">
        <v>1708</v>
      </c>
      <c r="B1388" s="404">
        <v>5572.05</v>
      </c>
      <c r="C1388" s="470">
        <v>5572.05</v>
      </c>
      <c r="D1388" s="470">
        <v>5572.05</v>
      </c>
      <c r="E1388" s="470">
        <v>5572.05</v>
      </c>
      <c r="F1388" s="471"/>
      <c r="G1388" s="472">
        <v>-0.0136</v>
      </c>
    </row>
    <row r="1389" ht="15.75" customHeight="1">
      <c r="A1389" s="403" t="s">
        <v>1709</v>
      </c>
      <c r="B1389" s="404">
        <v>5648.9</v>
      </c>
      <c r="C1389" s="470">
        <v>5648.9</v>
      </c>
      <c r="D1389" s="470">
        <v>5648.9</v>
      </c>
      <c r="E1389" s="470">
        <v>5648.9</v>
      </c>
      <c r="F1389" s="471"/>
      <c r="G1389" s="472">
        <v>-0.0026</v>
      </c>
    </row>
    <row r="1390" ht="15.75" customHeight="1">
      <c r="A1390" s="403" t="s">
        <v>1710</v>
      </c>
      <c r="B1390" s="404">
        <v>5663.76</v>
      </c>
      <c r="C1390" s="470">
        <v>5663.76</v>
      </c>
      <c r="D1390" s="470">
        <v>5663.76</v>
      </c>
      <c r="E1390" s="470">
        <v>5663.76</v>
      </c>
      <c r="F1390" s="471"/>
      <c r="G1390" s="472">
        <v>-0.0101</v>
      </c>
    </row>
    <row r="1391" ht="15.75" customHeight="1">
      <c r="A1391" s="403" t="s">
        <v>1711</v>
      </c>
      <c r="B1391" s="404">
        <v>5721.69</v>
      </c>
      <c r="C1391" s="470">
        <v>5721.69</v>
      </c>
      <c r="D1391" s="470">
        <v>5721.69</v>
      </c>
      <c r="E1391" s="470">
        <v>5721.69</v>
      </c>
      <c r="F1391" s="471"/>
      <c r="G1391" s="472">
        <v>2.0E-4</v>
      </c>
    </row>
    <row r="1392" ht="15.75" customHeight="1">
      <c r="A1392" s="403" t="s">
        <v>1712</v>
      </c>
      <c r="B1392" s="404">
        <v>5720.59</v>
      </c>
      <c r="C1392" s="470">
        <v>5720.59</v>
      </c>
      <c r="D1392" s="470">
        <v>5720.59</v>
      </c>
      <c r="E1392" s="470">
        <v>5720.59</v>
      </c>
      <c r="F1392" s="471"/>
      <c r="G1392" s="472">
        <v>0.0152</v>
      </c>
    </row>
    <row r="1393" ht="15.75" customHeight="1">
      <c r="A1393" s="403" t="s">
        <v>1713</v>
      </c>
      <c r="B1393" s="404">
        <v>5635.05</v>
      </c>
      <c r="C1393" s="470">
        <v>5635.05</v>
      </c>
      <c r="D1393" s="470">
        <v>5635.05</v>
      </c>
      <c r="E1393" s="470">
        <v>5635.05</v>
      </c>
      <c r="F1393" s="471"/>
      <c r="G1393" s="472">
        <v>0.002</v>
      </c>
    </row>
    <row r="1394" ht="15.75" customHeight="1">
      <c r="A1394" s="403" t="s">
        <v>1714</v>
      </c>
      <c r="B1394" s="404">
        <v>5623.64</v>
      </c>
      <c r="C1394" s="470">
        <v>5623.64</v>
      </c>
      <c r="D1394" s="470">
        <v>5623.64</v>
      </c>
      <c r="E1394" s="470">
        <v>5623.64</v>
      </c>
      <c r="F1394" s="471"/>
      <c r="G1394" s="472">
        <v>-0.0144</v>
      </c>
    </row>
    <row r="1395" ht="15.75" customHeight="1">
      <c r="A1395" s="403" t="s">
        <v>1715</v>
      </c>
      <c r="B1395" s="404">
        <v>5705.57</v>
      </c>
      <c r="C1395" s="470">
        <v>5705.57</v>
      </c>
      <c r="D1395" s="470">
        <v>5705.57</v>
      </c>
      <c r="E1395" s="470">
        <v>5705.57</v>
      </c>
      <c r="F1395" s="471"/>
      <c r="G1395" s="472">
        <v>-0.0117</v>
      </c>
    </row>
    <row r="1396" ht="15.75" customHeight="1">
      <c r="A1396" s="403" t="s">
        <v>1716</v>
      </c>
      <c r="B1396" s="404">
        <v>5773.36</v>
      </c>
      <c r="C1396" s="470">
        <v>5773.36</v>
      </c>
      <c r="D1396" s="470">
        <v>5773.36</v>
      </c>
      <c r="E1396" s="470">
        <v>5773.36</v>
      </c>
      <c r="F1396" s="471"/>
      <c r="G1396" s="472">
        <v>-0.0094</v>
      </c>
    </row>
    <row r="1397" ht="15.75" customHeight="1">
      <c r="A1397" s="403" t="s">
        <v>1717</v>
      </c>
      <c r="B1397" s="404">
        <v>5827.98</v>
      </c>
      <c r="C1397" s="470">
        <v>5827.98</v>
      </c>
      <c r="D1397" s="470">
        <v>5827.98</v>
      </c>
      <c r="E1397" s="470">
        <v>5827.98</v>
      </c>
      <c r="F1397" s="471"/>
      <c r="G1397" s="472">
        <v>0.001</v>
      </c>
    </row>
    <row r="1398" ht="15.75" customHeight="1">
      <c r="A1398" s="403" t="s">
        <v>1718</v>
      </c>
      <c r="B1398" s="404">
        <v>5822.18</v>
      </c>
      <c r="C1398" s="470">
        <v>5822.18</v>
      </c>
      <c r="D1398" s="470">
        <v>5822.18</v>
      </c>
      <c r="E1398" s="470">
        <v>5822.18</v>
      </c>
      <c r="F1398" s="471"/>
      <c r="G1398" s="472">
        <v>-0.0044</v>
      </c>
    </row>
    <row r="1399" ht="15.75" customHeight="1">
      <c r="A1399" s="403" t="s">
        <v>1719</v>
      </c>
      <c r="B1399" s="404">
        <v>5847.81</v>
      </c>
      <c r="C1399" s="470">
        <v>5847.81</v>
      </c>
      <c r="D1399" s="470">
        <v>5847.81</v>
      </c>
      <c r="E1399" s="470">
        <v>5847.81</v>
      </c>
      <c r="F1399" s="471"/>
      <c r="G1399" s="472">
        <v>0.0021</v>
      </c>
    </row>
    <row r="1400" ht="15.75" customHeight="1">
      <c r="A1400" s="403" t="s">
        <v>1720</v>
      </c>
      <c r="B1400" s="404">
        <v>5835.33</v>
      </c>
      <c r="C1400" s="470">
        <v>5835.33</v>
      </c>
      <c r="D1400" s="470">
        <v>5835.33</v>
      </c>
      <c r="E1400" s="470">
        <v>5835.33</v>
      </c>
      <c r="F1400" s="471"/>
      <c r="G1400" s="472">
        <v>-0.0082</v>
      </c>
    </row>
    <row r="1401" ht="15.75" customHeight="1">
      <c r="A1401" s="403" t="s">
        <v>1721</v>
      </c>
      <c r="B1401" s="404">
        <v>5883.38</v>
      </c>
      <c r="C1401" s="470">
        <v>5883.38</v>
      </c>
      <c r="D1401" s="470">
        <v>5883.38</v>
      </c>
      <c r="E1401" s="470">
        <v>5883.38</v>
      </c>
      <c r="F1401" s="471"/>
      <c r="G1401" s="472">
        <v>0.0021</v>
      </c>
    </row>
    <row r="1402" ht="15.75" customHeight="1">
      <c r="A1402" s="403" t="s">
        <v>1722</v>
      </c>
      <c r="B1402" s="404">
        <v>5870.83</v>
      </c>
      <c r="C1402" s="470">
        <v>5870.83</v>
      </c>
      <c r="D1402" s="470">
        <v>5870.83</v>
      </c>
      <c r="E1402" s="470">
        <v>5870.83</v>
      </c>
      <c r="F1402" s="471"/>
      <c r="G1402" s="472">
        <v>0.0114</v>
      </c>
    </row>
    <row r="1403" ht="15.75" customHeight="1">
      <c r="A1403" s="403" t="s">
        <v>1723</v>
      </c>
      <c r="B1403" s="404">
        <v>5804.94</v>
      </c>
      <c r="C1403" s="470">
        <v>5804.94</v>
      </c>
      <c r="D1403" s="470">
        <v>5804.94</v>
      </c>
      <c r="E1403" s="470">
        <v>5804.94</v>
      </c>
      <c r="F1403" s="471"/>
      <c r="G1403" s="472">
        <v>0.0011</v>
      </c>
    </row>
    <row r="1404" ht="15.75" customHeight="1">
      <c r="A1404" s="403" t="s">
        <v>1724</v>
      </c>
      <c r="B1404" s="404">
        <v>5798.42</v>
      </c>
      <c r="C1404" s="470">
        <v>5798.42</v>
      </c>
      <c r="D1404" s="470">
        <v>5798.42</v>
      </c>
      <c r="E1404" s="470">
        <v>5798.42</v>
      </c>
      <c r="F1404" s="471"/>
      <c r="G1404" s="472">
        <v>0.0041</v>
      </c>
    </row>
    <row r="1405" ht="15.75" customHeight="1">
      <c r="A1405" s="403" t="s">
        <v>1725</v>
      </c>
      <c r="B1405" s="404">
        <v>5774.57</v>
      </c>
      <c r="C1405" s="470">
        <v>5774.57</v>
      </c>
      <c r="D1405" s="470">
        <v>5774.57</v>
      </c>
      <c r="E1405" s="470">
        <v>5774.57</v>
      </c>
      <c r="F1405" s="471"/>
      <c r="G1405" s="472">
        <v>-0.0099</v>
      </c>
    </row>
    <row r="1406" ht="15.75" customHeight="1">
      <c r="A1406" s="403" t="s">
        <v>1726</v>
      </c>
      <c r="B1406" s="404">
        <v>5832.12</v>
      </c>
      <c r="C1406" s="470">
        <v>5832.12</v>
      </c>
      <c r="D1406" s="470">
        <v>5832.12</v>
      </c>
      <c r="E1406" s="470">
        <v>5832.12</v>
      </c>
      <c r="F1406" s="471"/>
      <c r="G1406" s="472">
        <v>-0.0127</v>
      </c>
    </row>
    <row r="1407" ht="15.75" customHeight="1">
      <c r="A1407" s="403" t="s">
        <v>1727</v>
      </c>
      <c r="B1407" s="404">
        <v>5906.98</v>
      </c>
      <c r="C1407" s="470">
        <v>5906.98</v>
      </c>
      <c r="D1407" s="470">
        <v>5906.98</v>
      </c>
      <c r="E1407" s="470">
        <v>5906.98</v>
      </c>
      <c r="F1407" s="471"/>
      <c r="G1407" s="472">
        <v>-3.0E-4</v>
      </c>
    </row>
    <row r="1408" ht="15.75" customHeight="1">
      <c r="A1408" s="403" t="s">
        <v>1728</v>
      </c>
      <c r="B1408" s="404">
        <v>5909.03</v>
      </c>
      <c r="C1408" s="470">
        <v>5909.03</v>
      </c>
      <c r="D1408" s="470">
        <v>5909.03</v>
      </c>
      <c r="E1408" s="470">
        <v>5909.03</v>
      </c>
      <c r="F1408" s="471"/>
      <c r="G1408" s="472">
        <v>-0.0053</v>
      </c>
    </row>
    <row r="1409" ht="15.75" customHeight="1">
      <c r="A1409" s="403" t="s">
        <v>1729</v>
      </c>
      <c r="B1409" s="404">
        <v>5940.24</v>
      </c>
      <c r="C1409" s="470">
        <v>5940.24</v>
      </c>
      <c r="D1409" s="470">
        <v>5940.24</v>
      </c>
      <c r="E1409" s="470">
        <v>5940.24</v>
      </c>
      <c r="F1409" s="471"/>
      <c r="G1409" s="472">
        <v>-0.0018</v>
      </c>
    </row>
    <row r="1410" ht="15.75" customHeight="1">
      <c r="A1410" s="403" t="s">
        <v>1730</v>
      </c>
      <c r="B1410" s="404">
        <v>5950.75</v>
      </c>
      <c r="C1410" s="470">
        <v>5950.75</v>
      </c>
      <c r="D1410" s="470">
        <v>5950.75</v>
      </c>
      <c r="E1410" s="470">
        <v>5950.75</v>
      </c>
      <c r="F1410" s="471"/>
      <c r="G1410" s="472">
        <v>-0.0164</v>
      </c>
    </row>
    <row r="1411" ht="15.75" customHeight="1">
      <c r="A1411" s="403" t="s">
        <v>1731</v>
      </c>
      <c r="B1411" s="404">
        <v>6050.19</v>
      </c>
      <c r="C1411" s="470">
        <v>6050.19</v>
      </c>
      <c r="D1411" s="470">
        <v>6050.19</v>
      </c>
      <c r="E1411" s="470">
        <v>6050.19</v>
      </c>
      <c r="F1411" s="471"/>
      <c r="G1411" s="472">
        <v>-0.0085</v>
      </c>
    </row>
    <row r="1412" ht="15.75" customHeight="1">
      <c r="A1412" s="403" t="s">
        <v>1732</v>
      </c>
      <c r="B1412" s="404">
        <v>6102.3</v>
      </c>
      <c r="C1412" s="470">
        <v>6102.3</v>
      </c>
      <c r="D1412" s="470">
        <v>6102.3</v>
      </c>
      <c r="E1412" s="470">
        <v>6102.3</v>
      </c>
      <c r="F1412" s="471"/>
      <c r="G1412" s="472">
        <v>0.0023</v>
      </c>
    </row>
    <row r="1413" ht="15.75" customHeight="1">
      <c r="A1413" s="403" t="s">
        <v>1733</v>
      </c>
      <c r="B1413" s="404">
        <v>6088.37</v>
      </c>
      <c r="C1413" s="470">
        <v>6088.37</v>
      </c>
      <c r="D1413" s="470">
        <v>6088.37</v>
      </c>
      <c r="E1413" s="470">
        <v>6088.37</v>
      </c>
      <c r="F1413" s="471"/>
      <c r="G1413" s="472">
        <v>0.001</v>
      </c>
    </row>
    <row r="1414" ht="15.75" customHeight="1">
      <c r="A1414" s="403" t="s">
        <v>1734</v>
      </c>
      <c r="B1414" s="404">
        <v>6082.29</v>
      </c>
      <c r="C1414" s="470">
        <v>6082.29</v>
      </c>
      <c r="D1414" s="470">
        <v>6082.29</v>
      </c>
      <c r="E1414" s="470">
        <v>6082.29</v>
      </c>
      <c r="F1414" s="471"/>
      <c r="G1414" s="472">
        <v>-0.0019</v>
      </c>
    </row>
    <row r="1415" ht="15.75" customHeight="1">
      <c r="A1415" s="403" t="s">
        <v>1735</v>
      </c>
      <c r="B1415" s="404">
        <v>6093.95</v>
      </c>
      <c r="C1415" s="470">
        <v>6093.95</v>
      </c>
      <c r="D1415" s="470">
        <v>6093.95</v>
      </c>
      <c r="E1415" s="470">
        <v>6093.95</v>
      </c>
      <c r="F1415" s="471"/>
      <c r="G1415" s="472">
        <v>0.0215</v>
      </c>
    </row>
    <row r="1416" ht="15.75" customHeight="1">
      <c r="A1416" s="403" t="s">
        <v>1736</v>
      </c>
      <c r="B1416" s="404">
        <v>5965.62</v>
      </c>
      <c r="C1416" s="470">
        <v>5965.62</v>
      </c>
      <c r="D1416" s="470">
        <v>5965.62</v>
      </c>
      <c r="E1416" s="470">
        <v>5965.62</v>
      </c>
      <c r="F1416" s="471"/>
      <c r="G1416" s="472">
        <v>0.0049</v>
      </c>
    </row>
    <row r="1417" ht="15.75" customHeight="1">
      <c r="A1417" s="403" t="s">
        <v>1737</v>
      </c>
      <c r="B1417" s="404">
        <v>5936.34</v>
      </c>
      <c r="C1417" s="470">
        <v>5936.34</v>
      </c>
      <c r="D1417" s="470">
        <v>5936.34</v>
      </c>
      <c r="E1417" s="470">
        <v>5936.34</v>
      </c>
      <c r="F1417" s="471"/>
      <c r="G1417" s="472">
        <v>-0.0022</v>
      </c>
    </row>
    <row r="1418" ht="15.75" customHeight="1">
      <c r="A1418" s="403" t="s">
        <v>1738</v>
      </c>
      <c r="B1418" s="404">
        <v>5949.24</v>
      </c>
      <c r="C1418" s="470">
        <v>5949.24</v>
      </c>
      <c r="D1418" s="470">
        <v>5949.24</v>
      </c>
      <c r="E1418" s="470">
        <v>5949.24</v>
      </c>
      <c r="F1418" s="471"/>
      <c r="G1418" s="472">
        <v>0.0135</v>
      </c>
    </row>
    <row r="1419" ht="15.75" customHeight="1">
      <c r="A1419" s="403" t="s">
        <v>1739</v>
      </c>
      <c r="B1419" s="404">
        <v>5869.78</v>
      </c>
      <c r="C1419" s="470">
        <v>5869.78</v>
      </c>
      <c r="D1419" s="470">
        <v>5869.78</v>
      </c>
      <c r="E1419" s="470">
        <v>5869.78</v>
      </c>
      <c r="F1419" s="471"/>
      <c r="G1419" s="472">
        <v>-0.0031</v>
      </c>
    </row>
    <row r="1420" ht="15.75" customHeight="1">
      <c r="A1420" s="403" t="s">
        <v>1740</v>
      </c>
      <c r="B1420" s="404">
        <v>5888.29</v>
      </c>
      <c r="C1420" s="470">
        <v>5888.29</v>
      </c>
      <c r="D1420" s="470">
        <v>5888.29</v>
      </c>
      <c r="E1420" s="470">
        <v>5888.29</v>
      </c>
      <c r="F1420" s="471"/>
      <c r="G1420" s="472">
        <v>-0.0221</v>
      </c>
    </row>
    <row r="1421" ht="15.75" customHeight="1">
      <c r="A1421" s="403" t="s">
        <v>1741</v>
      </c>
      <c r="B1421" s="404">
        <v>6021.44</v>
      </c>
      <c r="C1421" s="470">
        <v>6021.44</v>
      </c>
      <c r="D1421" s="470">
        <v>6021.44</v>
      </c>
      <c r="E1421" s="470">
        <v>6021.44</v>
      </c>
      <c r="F1421" s="471"/>
      <c r="G1421" s="472">
        <v>-0.003</v>
      </c>
    </row>
    <row r="1422" ht="15.75" customHeight="1">
      <c r="A1422" s="403" t="s">
        <v>1742</v>
      </c>
      <c r="B1422" s="404">
        <v>6039.78</v>
      </c>
      <c r="C1422" s="470">
        <v>6039.78</v>
      </c>
      <c r="D1422" s="470">
        <v>6039.78</v>
      </c>
      <c r="E1422" s="470">
        <v>6039.78</v>
      </c>
      <c r="F1422" s="471"/>
      <c r="G1422" s="472">
        <v>-0.0144</v>
      </c>
    </row>
    <row r="1423" ht="15.75" customHeight="1">
      <c r="A1423" s="403" t="s">
        <v>1743</v>
      </c>
      <c r="B1423" s="404">
        <v>6127.8</v>
      </c>
      <c r="C1423" s="470">
        <v>6127.8</v>
      </c>
      <c r="D1423" s="470">
        <v>6127.8</v>
      </c>
      <c r="E1423" s="470">
        <v>6127.8</v>
      </c>
      <c r="F1423" s="471"/>
      <c r="G1423" s="472">
        <v>-0.0079</v>
      </c>
    </row>
    <row r="1424" ht="15.75" customHeight="1">
      <c r="A1424" s="403" t="s">
        <v>1744</v>
      </c>
      <c r="B1424" s="404">
        <v>6176.44</v>
      </c>
      <c r="C1424" s="470">
        <v>6176.44</v>
      </c>
      <c r="D1424" s="470">
        <v>6176.44</v>
      </c>
      <c r="E1424" s="470">
        <v>6176.44</v>
      </c>
      <c r="F1424" s="471"/>
      <c r="G1424" s="472">
        <v>0.0052</v>
      </c>
    </row>
    <row r="1425" ht="15.75" customHeight="1">
      <c r="A1425" s="403" t="s">
        <v>1745</v>
      </c>
      <c r="B1425" s="404">
        <v>6144.72</v>
      </c>
      <c r="C1425" s="470">
        <v>6144.72</v>
      </c>
      <c r="D1425" s="470">
        <v>6144.72</v>
      </c>
      <c r="E1425" s="470">
        <v>6144.72</v>
      </c>
      <c r="F1425" s="471"/>
      <c r="G1425" s="472">
        <v>-0.0114</v>
      </c>
    </row>
    <row r="1426" ht="15.75" customHeight="1">
      <c r="A1426" s="403" t="s">
        <v>1746</v>
      </c>
      <c r="B1426" s="404">
        <v>6215.8</v>
      </c>
      <c r="C1426" s="470">
        <v>6215.8</v>
      </c>
      <c r="D1426" s="470">
        <v>6215.8</v>
      </c>
      <c r="E1426" s="470">
        <v>6215.8</v>
      </c>
      <c r="F1426" s="471"/>
      <c r="G1426" s="472">
        <v>0.0024</v>
      </c>
    </row>
    <row r="1427" ht="15.75" customHeight="1">
      <c r="A1427" s="403" t="s">
        <v>1747</v>
      </c>
      <c r="B1427" s="404">
        <v>6200.68</v>
      </c>
      <c r="C1427" s="470">
        <v>6200.68</v>
      </c>
      <c r="D1427" s="470">
        <v>6200.68</v>
      </c>
      <c r="E1427" s="470">
        <v>6200.68</v>
      </c>
      <c r="F1427" s="471"/>
      <c r="G1427" s="472">
        <v>-0.001</v>
      </c>
    </row>
    <row r="1428" ht="15.75" customHeight="1">
      <c r="A1428" s="403" t="s">
        <v>1748</v>
      </c>
      <c r="B1428" s="404">
        <v>6206.72</v>
      </c>
      <c r="C1428" s="470">
        <v>6206.72</v>
      </c>
      <c r="D1428" s="470">
        <v>6206.72</v>
      </c>
      <c r="E1428" s="470">
        <v>6206.72</v>
      </c>
      <c r="F1428" s="471"/>
      <c r="G1428" s="472">
        <v>0.0019</v>
      </c>
    </row>
    <row r="1429" ht="15.75" customHeight="1">
      <c r="A1429" s="403" t="s">
        <v>1749</v>
      </c>
      <c r="B1429" s="404">
        <v>6195.0</v>
      </c>
      <c r="C1429" s="470">
        <v>6195.0</v>
      </c>
      <c r="D1429" s="470">
        <v>6195.0</v>
      </c>
      <c r="E1429" s="470">
        <v>6195.0</v>
      </c>
      <c r="F1429" s="471"/>
      <c r="G1429" s="472">
        <v>0.0078</v>
      </c>
    </row>
    <row r="1430" ht="15.75" customHeight="1">
      <c r="A1430" s="403" t="s">
        <v>1750</v>
      </c>
      <c r="B1430" s="404">
        <v>6147.19</v>
      </c>
      <c r="C1430" s="470">
        <v>6147.19</v>
      </c>
      <c r="D1430" s="470">
        <v>6147.19</v>
      </c>
      <c r="E1430" s="470">
        <v>6147.19</v>
      </c>
      <c r="F1430" s="471"/>
      <c r="G1430" s="472">
        <v>0.0041</v>
      </c>
    </row>
    <row r="1431" ht="15.75" customHeight="1">
      <c r="A1431" s="403" t="s">
        <v>1751</v>
      </c>
      <c r="B1431" s="404">
        <v>6122.23</v>
      </c>
      <c r="C1431" s="470">
        <v>6122.23</v>
      </c>
      <c r="D1431" s="470">
        <v>6122.23</v>
      </c>
      <c r="E1431" s="470">
        <v>6122.23</v>
      </c>
      <c r="F1431" s="471"/>
      <c r="G1431" s="472">
        <v>0.0039</v>
      </c>
    </row>
    <row r="1432" ht="15.75" customHeight="1">
      <c r="A1432" s="403" t="s">
        <v>1752</v>
      </c>
      <c r="B1432" s="404">
        <v>6098.32</v>
      </c>
      <c r="C1432" s="470">
        <v>6098.32</v>
      </c>
      <c r="D1432" s="470">
        <v>6098.32</v>
      </c>
      <c r="E1432" s="470">
        <v>6098.32</v>
      </c>
      <c r="F1432" s="471"/>
      <c r="G1432" s="472">
        <v>-0.005</v>
      </c>
    </row>
    <row r="1433" ht="15.75" customHeight="1">
      <c r="A1433" s="403" t="s">
        <v>1753</v>
      </c>
      <c r="B1433" s="404">
        <v>6128.8</v>
      </c>
      <c r="C1433" s="470">
        <v>6128.8</v>
      </c>
      <c r="D1433" s="470">
        <v>6128.8</v>
      </c>
      <c r="E1433" s="470">
        <v>6128.8</v>
      </c>
      <c r="F1433" s="471"/>
      <c r="G1433" s="472">
        <v>0.0117</v>
      </c>
    </row>
    <row r="1434" ht="15.75" customHeight="1">
      <c r="A1434" s="403" t="s">
        <v>1754</v>
      </c>
      <c r="B1434" s="404">
        <v>6057.85</v>
      </c>
      <c r="C1434" s="470">
        <v>6057.85</v>
      </c>
      <c r="D1434" s="470">
        <v>6057.85</v>
      </c>
      <c r="E1434" s="470">
        <v>6057.85</v>
      </c>
      <c r="F1434" s="471"/>
      <c r="G1434" s="472">
        <v>-0.0098</v>
      </c>
    </row>
    <row r="1435" ht="15.75" customHeight="1">
      <c r="A1435" s="403" t="s">
        <v>1755</v>
      </c>
      <c r="B1435" s="404">
        <v>6117.89</v>
      </c>
      <c r="C1435" s="470">
        <v>6117.89</v>
      </c>
      <c r="D1435" s="470">
        <v>6117.89</v>
      </c>
      <c r="E1435" s="470">
        <v>6117.89</v>
      </c>
      <c r="F1435" s="471"/>
      <c r="G1435" s="472">
        <v>-0.0099</v>
      </c>
    </row>
    <row r="1436" ht="15.75" customHeight="1">
      <c r="A1436" s="403" t="s">
        <v>1756</v>
      </c>
      <c r="B1436" s="404">
        <v>6179.32</v>
      </c>
      <c r="C1436" s="470">
        <v>6179.32</v>
      </c>
      <c r="D1436" s="470">
        <v>6179.32</v>
      </c>
      <c r="E1436" s="470">
        <v>6179.32</v>
      </c>
      <c r="F1436" s="471"/>
      <c r="G1436" s="472">
        <v>0.0011</v>
      </c>
    </row>
    <row r="1437" ht="15.75" customHeight="1">
      <c r="A1437" s="403" t="s">
        <v>1757</v>
      </c>
      <c r="B1437" s="404">
        <v>6172.44</v>
      </c>
      <c r="C1437" s="470">
        <v>6172.44</v>
      </c>
      <c r="D1437" s="470">
        <v>6172.44</v>
      </c>
      <c r="E1437" s="470">
        <v>6172.44</v>
      </c>
      <c r="F1437" s="471"/>
      <c r="G1437" s="472">
        <v>-0.0042</v>
      </c>
    </row>
    <row r="1438" ht="15.75" customHeight="1">
      <c r="A1438" s="403" t="s">
        <v>1758</v>
      </c>
      <c r="B1438" s="404">
        <v>6198.53</v>
      </c>
      <c r="C1438" s="470">
        <v>6198.53</v>
      </c>
      <c r="D1438" s="470">
        <v>6198.53</v>
      </c>
      <c r="E1438" s="470">
        <v>6198.53</v>
      </c>
      <c r="F1438" s="471"/>
      <c r="G1438" s="472">
        <v>-0.0019</v>
      </c>
    </row>
    <row r="1439" ht="15.75" customHeight="1">
      <c r="A1439" s="403" t="s">
        <v>1759</v>
      </c>
      <c r="B1439" s="404">
        <v>6210.5</v>
      </c>
      <c r="C1439" s="470">
        <v>6210.5</v>
      </c>
      <c r="D1439" s="470">
        <v>6210.5</v>
      </c>
      <c r="E1439" s="470">
        <v>6210.5</v>
      </c>
      <c r="F1439" s="471"/>
      <c r="G1439" s="472">
        <v>-0.0092</v>
      </c>
    </row>
    <row r="1440" ht="15.75" customHeight="1">
      <c r="A1440" s="403" t="s">
        <v>1760</v>
      </c>
      <c r="B1440" s="404">
        <v>6268.42</v>
      </c>
      <c r="C1440" s="470">
        <v>6268.42</v>
      </c>
      <c r="D1440" s="470">
        <v>6268.42</v>
      </c>
      <c r="E1440" s="470">
        <v>6268.42</v>
      </c>
      <c r="F1440" s="471"/>
      <c r="G1440" s="472">
        <v>-0.0055</v>
      </c>
    </row>
    <row r="1441" ht="15.75" customHeight="1">
      <c r="A1441" s="403" t="s">
        <v>1761</v>
      </c>
      <c r="B1441" s="404">
        <v>6302.84</v>
      </c>
      <c r="C1441" s="470">
        <v>6302.84</v>
      </c>
      <c r="D1441" s="470">
        <v>6302.84</v>
      </c>
      <c r="E1441" s="470">
        <v>6302.84</v>
      </c>
      <c r="F1441" s="471"/>
      <c r="G1441" s="472">
        <v>-0.0024</v>
      </c>
    </row>
    <row r="1442" ht="15.75" customHeight="1">
      <c r="A1442" s="403" t="s">
        <v>1762</v>
      </c>
      <c r="B1442" s="404">
        <v>6318.27</v>
      </c>
      <c r="C1442" s="470">
        <v>6318.27</v>
      </c>
      <c r="D1442" s="470">
        <v>6318.27</v>
      </c>
      <c r="E1442" s="470">
        <v>6318.27</v>
      </c>
      <c r="F1442" s="471"/>
      <c r="G1442" s="472">
        <v>0.0061</v>
      </c>
    </row>
    <row r="1443" ht="15.75" customHeight="1">
      <c r="A1443" s="403" t="s">
        <v>1763</v>
      </c>
      <c r="B1443" s="404">
        <v>6279.96</v>
      </c>
      <c r="C1443" s="470">
        <v>6279.96</v>
      </c>
      <c r="D1443" s="470">
        <v>6279.96</v>
      </c>
      <c r="E1443" s="470">
        <v>6279.96</v>
      </c>
      <c r="F1443" s="471"/>
      <c r="G1443" s="472">
        <v>0.0041</v>
      </c>
    </row>
    <row r="1444" ht="15.75" customHeight="1">
      <c r="A1444" s="403" t="s">
        <v>1764</v>
      </c>
      <c r="B1444" s="404">
        <v>6254.41</v>
      </c>
      <c r="C1444" s="470">
        <v>6254.41</v>
      </c>
      <c r="D1444" s="470">
        <v>6254.41</v>
      </c>
      <c r="E1444" s="470">
        <v>6254.41</v>
      </c>
      <c r="F1444" s="471"/>
      <c r="G1444" s="472">
        <v>0.0016</v>
      </c>
    </row>
    <row r="1445" ht="15.75" customHeight="1">
      <c r="A1445" s="403" t="s">
        <v>1765</v>
      </c>
      <c r="B1445" s="404">
        <v>6244.52</v>
      </c>
      <c r="C1445" s="470">
        <v>6244.52</v>
      </c>
      <c r="D1445" s="470">
        <v>6244.52</v>
      </c>
      <c r="E1445" s="470">
        <v>6244.52</v>
      </c>
      <c r="F1445" s="471"/>
      <c r="G1445" s="472">
        <v>0.0094</v>
      </c>
    </row>
    <row r="1446" ht="15.75" customHeight="1">
      <c r="A1446" s="403" t="s">
        <v>1766</v>
      </c>
      <c r="B1446" s="404">
        <v>6186.46</v>
      </c>
      <c r="C1446" s="470">
        <v>6186.46</v>
      </c>
      <c r="D1446" s="470">
        <v>6186.46</v>
      </c>
      <c r="E1446" s="470">
        <v>6186.46</v>
      </c>
      <c r="F1446" s="471"/>
      <c r="G1446" s="472">
        <v>0.0031</v>
      </c>
    </row>
    <row r="1447" ht="15.75" customHeight="1">
      <c r="A1447" s="403" t="s">
        <v>1767</v>
      </c>
      <c r="B1447" s="404">
        <v>6167.56</v>
      </c>
      <c r="C1447" s="470">
        <v>6167.56</v>
      </c>
      <c r="D1447" s="470">
        <v>6167.56</v>
      </c>
      <c r="E1447" s="470">
        <v>6167.56</v>
      </c>
      <c r="F1447" s="471"/>
      <c r="G1447" s="472">
        <v>0.0013</v>
      </c>
    </row>
    <row r="1448" ht="15.75" customHeight="1">
      <c r="A1448" s="403" t="s">
        <v>1768</v>
      </c>
      <c r="B1448" s="404">
        <v>6159.3</v>
      </c>
      <c r="C1448" s="470">
        <v>6159.3</v>
      </c>
      <c r="D1448" s="470">
        <v>6159.3</v>
      </c>
      <c r="E1448" s="470">
        <v>6159.3</v>
      </c>
      <c r="F1448" s="471"/>
      <c r="G1448" s="472">
        <v>-0.0038</v>
      </c>
    </row>
    <row r="1449" ht="15.75" customHeight="1">
      <c r="A1449" s="403" t="s">
        <v>1769</v>
      </c>
      <c r="B1449" s="404">
        <v>6182.78</v>
      </c>
      <c r="C1449" s="470">
        <v>6182.78</v>
      </c>
      <c r="D1449" s="470">
        <v>6182.78</v>
      </c>
      <c r="E1449" s="470">
        <v>6182.78</v>
      </c>
      <c r="F1449" s="471"/>
      <c r="G1449" s="472">
        <v>-0.0022</v>
      </c>
    </row>
    <row r="1450" ht="15.75" customHeight="1">
      <c r="A1450" s="403" t="s">
        <v>1770</v>
      </c>
      <c r="B1450" s="404">
        <v>6196.48</v>
      </c>
      <c r="C1450" s="470">
        <v>6196.48</v>
      </c>
      <c r="D1450" s="470">
        <v>6196.48</v>
      </c>
      <c r="E1450" s="470">
        <v>6196.48</v>
      </c>
      <c r="F1450" s="471"/>
      <c r="G1450" s="472">
        <v>-0.0052</v>
      </c>
    </row>
    <row r="1451" ht="15.75" customHeight="1">
      <c r="A1451" s="403" t="s">
        <v>1771</v>
      </c>
      <c r="B1451" s="404">
        <v>6228.65</v>
      </c>
      <c r="C1451" s="470">
        <v>6228.65</v>
      </c>
      <c r="D1451" s="470">
        <v>6228.65</v>
      </c>
      <c r="E1451" s="470">
        <v>6228.65</v>
      </c>
      <c r="F1451" s="471"/>
      <c r="G1451" s="472">
        <v>7.0E-4</v>
      </c>
    </row>
    <row r="1452" ht="15.75" customHeight="1">
      <c r="A1452" s="403" t="s">
        <v>1772</v>
      </c>
      <c r="B1452" s="404">
        <v>6224.6</v>
      </c>
      <c r="C1452" s="470">
        <v>6224.6</v>
      </c>
      <c r="D1452" s="470">
        <v>6224.6</v>
      </c>
      <c r="E1452" s="470">
        <v>6224.6</v>
      </c>
      <c r="F1452" s="471"/>
      <c r="G1452" s="472">
        <v>0.0019</v>
      </c>
    </row>
    <row r="1453" ht="15.75" customHeight="1">
      <c r="A1453" s="403" t="s">
        <v>1773</v>
      </c>
      <c r="B1453" s="404">
        <v>6213.08</v>
      </c>
      <c r="C1453" s="470">
        <v>6213.08</v>
      </c>
      <c r="D1453" s="470">
        <v>6213.08</v>
      </c>
      <c r="E1453" s="470">
        <v>6213.08</v>
      </c>
      <c r="F1453" s="471"/>
      <c r="G1453" s="472">
        <v>-0.0027</v>
      </c>
    </row>
    <row r="1454" ht="15.75" customHeight="1">
      <c r="A1454" s="403" t="s">
        <v>1774</v>
      </c>
      <c r="B1454" s="404">
        <v>6230.01</v>
      </c>
      <c r="C1454" s="470">
        <v>6230.01</v>
      </c>
      <c r="D1454" s="470">
        <v>6230.01</v>
      </c>
      <c r="E1454" s="470">
        <v>6230.01</v>
      </c>
      <c r="F1454" s="471"/>
      <c r="G1454" s="472">
        <v>0.001</v>
      </c>
    </row>
    <row r="1455" ht="15.75" customHeight="1">
      <c r="A1455" s="403" t="s">
        <v>1775</v>
      </c>
      <c r="B1455" s="404">
        <v>6224.07</v>
      </c>
      <c r="C1455" s="470">
        <v>6224.07</v>
      </c>
      <c r="D1455" s="470">
        <v>6224.07</v>
      </c>
      <c r="E1455" s="470">
        <v>6224.07</v>
      </c>
      <c r="F1455" s="471"/>
      <c r="G1455" s="472">
        <v>-0.0044</v>
      </c>
    </row>
    <row r="1456" ht="15.75" customHeight="1">
      <c r="A1456" s="403" t="s">
        <v>1776</v>
      </c>
      <c r="B1456" s="404">
        <v>6251.6</v>
      </c>
      <c r="C1456" s="470">
        <v>6251.6</v>
      </c>
      <c r="D1456" s="470">
        <v>6251.6</v>
      </c>
      <c r="E1456" s="470">
        <v>6251.6</v>
      </c>
      <c r="F1456" s="471"/>
      <c r="G1456" s="472">
        <v>0.0089</v>
      </c>
    </row>
    <row r="1457" ht="15.75" customHeight="1">
      <c r="A1457" s="403" t="s">
        <v>1777</v>
      </c>
      <c r="B1457" s="404">
        <v>6196.65</v>
      </c>
      <c r="C1457" s="470">
        <v>6196.65</v>
      </c>
      <c r="D1457" s="470">
        <v>6196.65</v>
      </c>
      <c r="E1457" s="470">
        <v>6196.65</v>
      </c>
      <c r="F1457" s="471"/>
      <c r="G1457" s="472">
        <v>-0.0013</v>
      </c>
    </row>
    <row r="1458" ht="15.75" customHeight="1">
      <c r="A1458" s="403" t="s">
        <v>1778</v>
      </c>
      <c r="B1458" s="404">
        <v>6204.43</v>
      </c>
      <c r="C1458" s="470">
        <v>6204.43</v>
      </c>
      <c r="D1458" s="470">
        <v>6204.43</v>
      </c>
      <c r="E1458" s="470">
        <v>6204.43</v>
      </c>
      <c r="F1458" s="471"/>
      <c r="G1458" s="472">
        <v>-0.007</v>
      </c>
    </row>
    <row r="1459" ht="15.75" customHeight="1">
      <c r="A1459" s="403" t="s">
        <v>1779</v>
      </c>
      <c r="B1459" s="404">
        <v>6248.22</v>
      </c>
      <c r="C1459" s="470">
        <v>6248.22</v>
      </c>
      <c r="D1459" s="470">
        <v>6248.22</v>
      </c>
      <c r="E1459" s="470">
        <v>6248.22</v>
      </c>
      <c r="F1459" s="471"/>
      <c r="G1459" s="472">
        <v>-0.0029</v>
      </c>
    </row>
    <row r="1460" ht="15.75" customHeight="1">
      <c r="A1460" s="403" t="s">
        <v>1780</v>
      </c>
      <c r="B1460" s="404">
        <v>6266.29</v>
      </c>
      <c r="C1460" s="470">
        <v>6266.29</v>
      </c>
      <c r="D1460" s="470">
        <v>6266.29</v>
      </c>
      <c r="E1460" s="470">
        <v>6266.29</v>
      </c>
      <c r="F1460" s="471"/>
      <c r="G1460" s="472">
        <v>-0.0033</v>
      </c>
    </row>
    <row r="1461" ht="15.75" customHeight="1">
      <c r="A1461" s="403" t="s">
        <v>1781</v>
      </c>
      <c r="B1461" s="404">
        <v>6286.75</v>
      </c>
      <c r="C1461" s="470">
        <v>6286.75</v>
      </c>
      <c r="D1461" s="470">
        <v>6286.75</v>
      </c>
      <c r="E1461" s="470">
        <v>6286.75</v>
      </c>
      <c r="F1461" s="471"/>
      <c r="G1461" s="472">
        <v>0.0038</v>
      </c>
    </row>
    <row r="1462" ht="15.75" customHeight="1">
      <c r="A1462" s="403" t="s">
        <v>1782</v>
      </c>
      <c r="B1462" s="404">
        <v>6262.76</v>
      </c>
      <c r="C1462" s="470">
        <v>6262.76</v>
      </c>
      <c r="D1462" s="470">
        <v>6262.76</v>
      </c>
      <c r="E1462" s="470">
        <v>6262.76</v>
      </c>
      <c r="F1462" s="471"/>
      <c r="G1462" s="472">
        <v>-0.0053</v>
      </c>
    </row>
    <row r="1463" ht="15.75" customHeight="1">
      <c r="A1463" s="403" t="s">
        <v>1783</v>
      </c>
      <c r="B1463" s="404">
        <v>6296.2</v>
      </c>
      <c r="C1463" s="470">
        <v>6296.2</v>
      </c>
      <c r="D1463" s="470">
        <v>6296.2</v>
      </c>
      <c r="E1463" s="470">
        <v>6296.2</v>
      </c>
      <c r="F1463" s="471"/>
      <c r="G1463" s="472">
        <v>-0.0017</v>
      </c>
    </row>
    <row r="1464" ht="15.75" customHeight="1">
      <c r="A1464" s="403" t="s">
        <v>1784</v>
      </c>
      <c r="B1464" s="404">
        <v>6306.86</v>
      </c>
      <c r="C1464" s="470">
        <v>6306.86</v>
      </c>
      <c r="D1464" s="470">
        <v>6306.86</v>
      </c>
      <c r="E1464" s="470">
        <v>6306.86</v>
      </c>
      <c r="F1464" s="471"/>
      <c r="G1464" s="472">
        <v>0.0045</v>
      </c>
    </row>
    <row r="1465" ht="15.75" customHeight="1">
      <c r="A1465" s="403" t="s">
        <v>1785</v>
      </c>
      <c r="B1465" s="404">
        <v>6278.55</v>
      </c>
      <c r="C1465" s="470">
        <v>6278.55</v>
      </c>
      <c r="D1465" s="470">
        <v>6278.55</v>
      </c>
      <c r="E1465" s="470">
        <v>6278.55</v>
      </c>
      <c r="F1465" s="471"/>
      <c r="G1465" s="472">
        <v>0.001</v>
      </c>
    </row>
    <row r="1466" ht="15.75" customHeight="1">
      <c r="A1466" s="403" t="s">
        <v>1786</v>
      </c>
      <c r="B1466" s="404">
        <v>6272.57</v>
      </c>
      <c r="C1466" s="470">
        <v>6272.57</v>
      </c>
      <c r="D1466" s="470">
        <v>6272.57</v>
      </c>
      <c r="E1466" s="470">
        <v>6272.57</v>
      </c>
      <c r="F1466" s="471"/>
      <c r="G1466" s="472">
        <v>-0.0047</v>
      </c>
    </row>
    <row r="1467" ht="15.75" customHeight="1">
      <c r="A1467" s="403" t="s">
        <v>1787</v>
      </c>
      <c r="B1467" s="404">
        <v>6302.45</v>
      </c>
      <c r="C1467" s="470">
        <v>6302.45</v>
      </c>
      <c r="D1467" s="470">
        <v>6302.45</v>
      </c>
      <c r="E1467" s="470">
        <v>6302.45</v>
      </c>
      <c r="F1467" s="471"/>
      <c r="G1467" s="472">
        <v>-0.0054</v>
      </c>
    </row>
    <row r="1468" ht="15.75" customHeight="1">
      <c r="A1468" s="403" t="s">
        <v>1788</v>
      </c>
      <c r="B1468" s="404">
        <v>6336.88</v>
      </c>
      <c r="C1468" s="470">
        <v>6336.88</v>
      </c>
      <c r="D1468" s="470">
        <v>6336.88</v>
      </c>
      <c r="E1468" s="470">
        <v>6336.88</v>
      </c>
      <c r="F1468" s="471"/>
      <c r="G1468" s="472">
        <v>0.0023</v>
      </c>
    </row>
    <row r="1469" ht="15.75" customHeight="1">
      <c r="A1469" s="403" t="s">
        <v>1789</v>
      </c>
      <c r="B1469" s="404">
        <v>6322.51</v>
      </c>
      <c r="C1469" s="470">
        <v>6322.51</v>
      </c>
      <c r="D1469" s="470">
        <v>6322.51</v>
      </c>
      <c r="E1469" s="470">
        <v>6322.51</v>
      </c>
      <c r="F1469" s="471"/>
      <c r="G1469" s="472">
        <v>0.0053</v>
      </c>
    </row>
    <row r="1470" ht="15.75" customHeight="1">
      <c r="A1470" s="403" t="s">
        <v>1790</v>
      </c>
      <c r="B1470" s="404">
        <v>6289.33</v>
      </c>
      <c r="C1470" s="470">
        <v>6289.33</v>
      </c>
      <c r="D1470" s="470">
        <v>6289.33</v>
      </c>
      <c r="E1470" s="470">
        <v>6289.33</v>
      </c>
      <c r="F1470" s="471"/>
      <c r="G1470" s="472">
        <v>0.0012</v>
      </c>
    </row>
    <row r="1471" ht="15.75" customHeight="1">
      <c r="A1471" s="403" t="s">
        <v>1791</v>
      </c>
      <c r="B1471" s="404">
        <v>6281.87</v>
      </c>
      <c r="C1471" s="470">
        <v>6281.87</v>
      </c>
      <c r="D1471" s="470">
        <v>6281.87</v>
      </c>
      <c r="E1471" s="470">
        <v>6281.87</v>
      </c>
      <c r="F1471" s="471"/>
      <c r="G1471" s="472">
        <v>-0.0059</v>
      </c>
    </row>
    <row r="1472" ht="15.75" customHeight="1">
      <c r="A1472" s="403" t="s">
        <v>1792</v>
      </c>
      <c r="B1472" s="404">
        <v>6319.12</v>
      </c>
      <c r="C1472" s="470">
        <v>6319.12</v>
      </c>
      <c r="D1472" s="470">
        <v>6319.12</v>
      </c>
      <c r="E1472" s="470">
        <v>6319.12</v>
      </c>
      <c r="F1472" s="471"/>
      <c r="G1472" s="472">
        <v>0.0019</v>
      </c>
    </row>
    <row r="1473" ht="15.75" customHeight="1">
      <c r="A1473" s="403" t="s">
        <v>1793</v>
      </c>
      <c r="B1473" s="404">
        <v>6306.95</v>
      </c>
      <c r="C1473" s="470">
        <v>6306.95</v>
      </c>
      <c r="D1473" s="470">
        <v>6306.95</v>
      </c>
      <c r="E1473" s="470">
        <v>6306.95</v>
      </c>
      <c r="F1473" s="471"/>
      <c r="G1473" s="472">
        <v>0.004</v>
      </c>
    </row>
    <row r="1474" ht="15.75" customHeight="1">
      <c r="A1474" s="403" t="s">
        <v>1794</v>
      </c>
      <c r="B1474" s="404">
        <v>6282.09</v>
      </c>
      <c r="C1474" s="470">
        <v>6282.09</v>
      </c>
      <c r="D1474" s="470">
        <v>6282.09</v>
      </c>
      <c r="E1474" s="470">
        <v>6282.09</v>
      </c>
      <c r="F1474" s="471"/>
      <c r="G1474" s="472">
        <v>0.0074</v>
      </c>
    </row>
    <row r="1475" ht="15.75" customHeight="1">
      <c r="A1475" s="403" t="s">
        <v>1795</v>
      </c>
      <c r="B1475" s="404">
        <v>6235.71</v>
      </c>
      <c r="C1475" s="470">
        <v>6235.71</v>
      </c>
      <c r="D1475" s="470">
        <v>6235.71</v>
      </c>
      <c r="E1475" s="470">
        <v>6235.71</v>
      </c>
      <c r="F1475" s="471"/>
      <c r="G1475" s="472">
        <v>-0.0026</v>
      </c>
    </row>
    <row r="1476" ht="15.75" customHeight="1">
      <c r="A1476" s="403" t="s">
        <v>1796</v>
      </c>
      <c r="B1476" s="404">
        <v>6252.14</v>
      </c>
      <c r="C1476" s="470">
        <v>6252.14</v>
      </c>
      <c r="D1476" s="470">
        <v>6252.14</v>
      </c>
      <c r="E1476" s="470">
        <v>6252.14</v>
      </c>
      <c r="F1476" s="471"/>
      <c r="G1476" s="472">
        <v>0.0057</v>
      </c>
    </row>
    <row r="1477" ht="15.75" customHeight="1">
      <c r="A1477" s="403" t="s">
        <v>1797</v>
      </c>
      <c r="B1477" s="404">
        <v>6216.61</v>
      </c>
      <c r="C1477" s="470">
        <v>6216.61</v>
      </c>
      <c r="D1477" s="470">
        <v>6216.61</v>
      </c>
      <c r="E1477" s="470">
        <v>6216.61</v>
      </c>
      <c r="F1477" s="471"/>
      <c r="G1477" s="472">
        <v>-0.0012</v>
      </c>
    </row>
    <row r="1478" ht="15.75" customHeight="1">
      <c r="A1478" s="403" t="s">
        <v>1798</v>
      </c>
      <c r="B1478" s="404">
        <v>6223.78</v>
      </c>
      <c r="C1478" s="470">
        <v>6223.78</v>
      </c>
      <c r="D1478" s="470">
        <v>6223.78</v>
      </c>
      <c r="E1478" s="470">
        <v>6223.78</v>
      </c>
      <c r="F1478" s="471"/>
      <c r="G1478" s="472">
        <v>0.0049</v>
      </c>
    </row>
    <row r="1479" ht="15.75" customHeight="1">
      <c r="A1479" s="403" t="s">
        <v>1799</v>
      </c>
      <c r="B1479" s="404">
        <v>6193.56</v>
      </c>
      <c r="C1479" s="470">
        <v>6193.56</v>
      </c>
      <c r="D1479" s="470">
        <v>6193.56</v>
      </c>
      <c r="E1479" s="470">
        <v>6193.56</v>
      </c>
      <c r="F1479" s="471"/>
      <c r="G1479" s="472">
        <v>0.0056</v>
      </c>
    </row>
    <row r="1480" ht="15.75" customHeight="1">
      <c r="A1480" s="403" t="s">
        <v>1800</v>
      </c>
      <c r="B1480" s="404">
        <v>6159.07</v>
      </c>
      <c r="C1480" s="470">
        <v>6159.07</v>
      </c>
      <c r="D1480" s="470">
        <v>6159.07</v>
      </c>
      <c r="E1480" s="470">
        <v>6159.07</v>
      </c>
      <c r="F1480" s="471"/>
      <c r="G1480" s="472">
        <v>0.0048</v>
      </c>
    </row>
    <row r="1481" ht="15.75" customHeight="1">
      <c r="A1481" s="403" t="s">
        <v>1801</v>
      </c>
      <c r="B1481" s="404">
        <v>6129.69</v>
      </c>
      <c r="C1481" s="470">
        <v>6129.69</v>
      </c>
      <c r="D1481" s="470">
        <v>6129.69</v>
      </c>
      <c r="E1481" s="470">
        <v>6129.69</v>
      </c>
      <c r="F1481" s="471"/>
      <c r="G1481" s="472">
        <v>0.0041</v>
      </c>
    </row>
    <row r="1482" ht="15.75" customHeight="1">
      <c r="A1482" s="403" t="s">
        <v>1802</v>
      </c>
      <c r="B1482" s="404">
        <v>6104.5</v>
      </c>
      <c r="C1482" s="470">
        <v>6104.5</v>
      </c>
      <c r="D1482" s="470">
        <v>6104.5</v>
      </c>
      <c r="E1482" s="470">
        <v>6104.5</v>
      </c>
      <c r="F1482" s="471"/>
      <c r="G1482" s="472">
        <v>0.0052</v>
      </c>
    </row>
    <row r="1483" ht="15.75" customHeight="1">
      <c r="A1483" s="403" t="s">
        <v>1803</v>
      </c>
      <c r="B1483" s="404">
        <v>6072.99</v>
      </c>
      <c r="C1483" s="470">
        <v>6072.99</v>
      </c>
      <c r="D1483" s="470">
        <v>6072.99</v>
      </c>
      <c r="E1483" s="470">
        <v>6072.99</v>
      </c>
      <c r="F1483" s="471"/>
      <c r="G1483" s="472">
        <v>-0.0043</v>
      </c>
    </row>
    <row r="1484" ht="15.75" customHeight="1">
      <c r="A1484" s="403" t="s">
        <v>1804</v>
      </c>
      <c r="B1484" s="404">
        <v>6099.02</v>
      </c>
      <c r="C1484" s="470">
        <v>6099.02</v>
      </c>
      <c r="D1484" s="470">
        <v>6099.02</v>
      </c>
      <c r="E1484" s="470">
        <v>6099.02</v>
      </c>
      <c r="F1484" s="471"/>
      <c r="G1484" s="472">
        <v>0.0044</v>
      </c>
    </row>
    <row r="1485" ht="15.75" customHeight="1">
      <c r="A1485" s="403" t="s">
        <v>1805</v>
      </c>
      <c r="B1485" s="404">
        <v>6072.33</v>
      </c>
      <c r="C1485" s="470">
        <v>6072.33</v>
      </c>
      <c r="D1485" s="470">
        <v>6072.33</v>
      </c>
      <c r="E1485" s="470">
        <v>6072.33</v>
      </c>
      <c r="F1485" s="471"/>
      <c r="G1485" s="472">
        <v>0.0088</v>
      </c>
    </row>
    <row r="1486" ht="15.75" customHeight="1">
      <c r="A1486" s="403" t="s">
        <v>1806</v>
      </c>
      <c r="B1486" s="404">
        <v>6019.59</v>
      </c>
      <c r="C1486" s="470">
        <v>6019.59</v>
      </c>
      <c r="D1486" s="470">
        <v>6019.59</v>
      </c>
      <c r="E1486" s="470">
        <v>6019.59</v>
      </c>
      <c r="F1486" s="471"/>
      <c r="G1486" s="472">
        <v>0.0039</v>
      </c>
    </row>
    <row r="1487" ht="15.75" customHeight="1">
      <c r="A1487" s="403" t="s">
        <v>1807</v>
      </c>
      <c r="B1487" s="404">
        <v>5996.24</v>
      </c>
      <c r="C1487" s="470">
        <v>5996.24</v>
      </c>
      <c r="D1487" s="470">
        <v>5996.24</v>
      </c>
      <c r="E1487" s="470">
        <v>5996.24</v>
      </c>
      <c r="F1487" s="471"/>
      <c r="G1487" s="472">
        <v>1.0E-4</v>
      </c>
    </row>
    <row r="1488" ht="15.75" customHeight="1">
      <c r="A1488" s="403" t="s">
        <v>1808</v>
      </c>
      <c r="B1488" s="404">
        <v>5995.41</v>
      </c>
      <c r="C1488" s="470">
        <v>5995.41</v>
      </c>
      <c r="D1488" s="470">
        <v>5995.41</v>
      </c>
      <c r="E1488" s="470">
        <v>5995.41</v>
      </c>
      <c r="F1488" s="471"/>
      <c r="G1488" s="472">
        <v>-0.0038</v>
      </c>
    </row>
    <row r="1489" ht="15.75" customHeight="1">
      <c r="A1489" s="403" t="s">
        <v>1809</v>
      </c>
      <c r="B1489" s="404">
        <v>6018.25</v>
      </c>
      <c r="C1489" s="470">
        <v>6018.25</v>
      </c>
      <c r="D1489" s="470">
        <v>6018.25</v>
      </c>
      <c r="E1489" s="470">
        <v>6018.25</v>
      </c>
      <c r="F1489" s="471"/>
      <c r="G1489" s="472">
        <v>0.0028</v>
      </c>
    </row>
    <row r="1490" ht="15.75" customHeight="1">
      <c r="A1490" s="403" t="s">
        <v>1810</v>
      </c>
      <c r="B1490" s="404">
        <v>6001.52</v>
      </c>
      <c r="C1490" s="470">
        <v>6001.52</v>
      </c>
      <c r="D1490" s="470">
        <v>6001.52</v>
      </c>
      <c r="E1490" s="470">
        <v>6001.52</v>
      </c>
      <c r="F1490" s="471"/>
      <c r="G1490" s="472">
        <v>0.0056</v>
      </c>
    </row>
    <row r="1491" ht="15.75" customHeight="1">
      <c r="A1491" s="403" t="s">
        <v>1811</v>
      </c>
      <c r="B1491" s="404">
        <v>5968.02</v>
      </c>
      <c r="C1491" s="470">
        <v>5968.02</v>
      </c>
      <c r="D1491" s="470">
        <v>5968.02</v>
      </c>
      <c r="E1491" s="470">
        <v>5968.02</v>
      </c>
      <c r="F1491" s="471"/>
      <c r="G1491" s="472">
        <v>-0.0023</v>
      </c>
    </row>
    <row r="1492" ht="15.75" customHeight="1">
      <c r="A1492" s="403" t="s">
        <v>1812</v>
      </c>
      <c r="B1492" s="404">
        <v>5981.95</v>
      </c>
      <c r="C1492" s="470">
        <v>5981.95</v>
      </c>
      <c r="D1492" s="470">
        <v>5981.95</v>
      </c>
      <c r="E1492" s="470">
        <v>5981.95</v>
      </c>
      <c r="F1492" s="471"/>
      <c r="G1492" s="472">
        <v>-0.0098</v>
      </c>
    </row>
    <row r="1493" ht="15.75" customHeight="1">
      <c r="A1493" s="403" t="s">
        <v>1813</v>
      </c>
      <c r="B1493" s="404">
        <v>6041.2</v>
      </c>
      <c r="C1493" s="470">
        <v>6041.2</v>
      </c>
      <c r="D1493" s="470">
        <v>6041.2</v>
      </c>
      <c r="E1493" s="470">
        <v>6041.2</v>
      </c>
      <c r="F1493" s="471"/>
      <c r="G1493" s="472">
        <v>3.0E-4</v>
      </c>
    </row>
    <row r="1494" ht="15.75" customHeight="1">
      <c r="A1494" s="403" t="s">
        <v>1814</v>
      </c>
      <c r="B1494" s="404">
        <v>6039.55</v>
      </c>
      <c r="C1494" s="470">
        <v>6039.55</v>
      </c>
      <c r="D1494" s="470">
        <v>6039.55</v>
      </c>
      <c r="E1494" s="470">
        <v>6039.55</v>
      </c>
      <c r="F1494" s="471"/>
      <c r="G1494" s="472">
        <v>0.0024</v>
      </c>
    </row>
    <row r="1495" ht="15.75" customHeight="1">
      <c r="A1495" s="403" t="s">
        <v>1815</v>
      </c>
      <c r="B1495" s="404">
        <v>6025.27</v>
      </c>
      <c r="C1495" s="470">
        <v>6025.27</v>
      </c>
      <c r="D1495" s="470">
        <v>6025.27</v>
      </c>
      <c r="E1495" s="470">
        <v>6025.27</v>
      </c>
      <c r="F1495" s="471"/>
      <c r="G1495" s="472">
        <v>-0.0011</v>
      </c>
    </row>
    <row r="1496" ht="15.75" customHeight="1">
      <c r="A1496" s="403" t="s">
        <v>1816</v>
      </c>
      <c r="B1496" s="404">
        <v>6031.74</v>
      </c>
      <c r="C1496" s="470">
        <v>6031.74</v>
      </c>
      <c r="D1496" s="470">
        <v>6031.74</v>
      </c>
      <c r="E1496" s="470">
        <v>6031.74</v>
      </c>
      <c r="F1496" s="471"/>
      <c r="G1496" s="472">
        <v>0.003</v>
      </c>
    </row>
    <row r="1497" ht="15.75" customHeight="1">
      <c r="A1497" s="403" t="s">
        <v>1817</v>
      </c>
      <c r="B1497" s="404">
        <v>6013.84</v>
      </c>
      <c r="C1497" s="470">
        <v>6013.84</v>
      </c>
      <c r="D1497" s="470">
        <v>6013.84</v>
      </c>
      <c r="E1497" s="470">
        <v>6013.84</v>
      </c>
      <c r="F1497" s="471"/>
      <c r="G1497" s="472">
        <v>8.0E-4</v>
      </c>
    </row>
    <row r="1498" ht="15.75" customHeight="1">
      <c r="A1498" s="403" t="s">
        <v>1818</v>
      </c>
      <c r="B1498" s="404">
        <v>6008.94</v>
      </c>
      <c r="C1498" s="470">
        <v>6008.94</v>
      </c>
      <c r="D1498" s="470">
        <v>6008.94</v>
      </c>
      <c r="E1498" s="470">
        <v>6008.94</v>
      </c>
      <c r="F1498" s="471"/>
      <c r="G1498" s="472">
        <v>-0.0091</v>
      </c>
    </row>
    <row r="1499" ht="15.75" customHeight="1">
      <c r="A1499" s="403" t="s">
        <v>1819</v>
      </c>
      <c r="B1499" s="404">
        <v>6064.4</v>
      </c>
      <c r="C1499" s="470">
        <v>6064.4</v>
      </c>
      <c r="D1499" s="470">
        <v>6064.4</v>
      </c>
      <c r="E1499" s="470">
        <v>6064.4</v>
      </c>
      <c r="F1499" s="471"/>
      <c r="G1499" s="472">
        <v>-0.0072</v>
      </c>
    </row>
    <row r="1500" ht="15.75" customHeight="1">
      <c r="A1500" s="403" t="s">
        <v>1820</v>
      </c>
      <c r="B1500" s="404">
        <v>6108.57</v>
      </c>
      <c r="C1500" s="470">
        <v>6108.57</v>
      </c>
      <c r="D1500" s="470">
        <v>6108.57</v>
      </c>
      <c r="E1500" s="470">
        <v>6108.57</v>
      </c>
      <c r="F1500" s="471"/>
      <c r="G1500" s="472">
        <v>-0.0054</v>
      </c>
    </row>
    <row r="1501" ht="15.75" customHeight="1">
      <c r="A1501" s="403" t="s">
        <v>1821</v>
      </c>
      <c r="B1501" s="404">
        <v>6141.81</v>
      </c>
      <c r="C1501" s="470">
        <v>6141.81</v>
      </c>
      <c r="D1501" s="470">
        <v>6141.81</v>
      </c>
      <c r="E1501" s="470">
        <v>6141.81</v>
      </c>
      <c r="F1501" s="471"/>
      <c r="G1501" s="472">
        <v>0.0021</v>
      </c>
    </row>
    <row r="1502" ht="15.75" customHeight="1">
      <c r="A1502" s="403" t="s">
        <v>1822</v>
      </c>
      <c r="B1502" s="404">
        <v>6128.89</v>
      </c>
      <c r="C1502" s="470">
        <v>6128.89</v>
      </c>
      <c r="D1502" s="470">
        <v>6128.89</v>
      </c>
      <c r="E1502" s="470">
        <v>6128.89</v>
      </c>
      <c r="F1502" s="471"/>
      <c r="G1502" s="472">
        <v>-0.0123</v>
      </c>
    </row>
    <row r="1503" ht="15.75" customHeight="1">
      <c r="A1503" s="403" t="s">
        <v>1823</v>
      </c>
      <c r="B1503" s="404">
        <v>6205.5</v>
      </c>
      <c r="C1503" s="470">
        <v>6205.5</v>
      </c>
      <c r="D1503" s="470">
        <v>6205.5</v>
      </c>
      <c r="E1503" s="470">
        <v>6205.5</v>
      </c>
      <c r="F1503" s="471"/>
      <c r="G1503" s="472">
        <v>5.0E-4</v>
      </c>
    </row>
    <row r="1504" ht="15.75" customHeight="1">
      <c r="A1504" s="403" t="s">
        <v>1824</v>
      </c>
      <c r="B1504" s="404">
        <v>6202.31</v>
      </c>
      <c r="C1504" s="470">
        <v>6202.31</v>
      </c>
      <c r="D1504" s="470">
        <v>6202.31</v>
      </c>
      <c r="E1504" s="470">
        <v>6202.31</v>
      </c>
      <c r="F1504" s="471"/>
      <c r="G1504" s="472">
        <v>0.0069</v>
      </c>
    </row>
    <row r="1505" ht="15.75" customHeight="1">
      <c r="A1505" s="403" t="s">
        <v>1825</v>
      </c>
      <c r="B1505" s="404">
        <v>6159.95</v>
      </c>
      <c r="C1505" s="470">
        <v>6159.95</v>
      </c>
      <c r="D1505" s="470">
        <v>6159.95</v>
      </c>
      <c r="E1505" s="470">
        <v>6159.95</v>
      </c>
      <c r="F1505" s="471"/>
      <c r="G1505" s="472">
        <v>0.0044</v>
      </c>
    </row>
    <row r="1506" ht="15.75" customHeight="1">
      <c r="A1506" s="403" t="s">
        <v>1826</v>
      </c>
      <c r="B1506" s="404">
        <v>6133.22</v>
      </c>
      <c r="C1506" s="470">
        <v>6133.22</v>
      </c>
      <c r="D1506" s="470">
        <v>6133.22</v>
      </c>
      <c r="E1506" s="470">
        <v>6133.22</v>
      </c>
      <c r="F1506" s="471"/>
      <c r="G1506" s="472">
        <v>0.0066</v>
      </c>
    </row>
    <row r="1507" ht="15.75" customHeight="1">
      <c r="A1507" s="403" t="s">
        <v>1827</v>
      </c>
      <c r="B1507" s="404">
        <v>6092.95</v>
      </c>
      <c r="C1507" s="470">
        <v>6092.95</v>
      </c>
      <c r="D1507" s="470">
        <v>6092.95</v>
      </c>
      <c r="E1507" s="470">
        <v>6092.95</v>
      </c>
      <c r="F1507" s="471"/>
      <c r="G1507" s="472">
        <v>0.0</v>
      </c>
    </row>
    <row r="1508" ht="15.75" customHeight="1">
      <c r="A1508" s="403" t="s">
        <v>1828</v>
      </c>
      <c r="B1508" s="404">
        <v>6092.84</v>
      </c>
      <c r="C1508" s="470">
        <v>6092.84</v>
      </c>
      <c r="D1508" s="470">
        <v>6092.84</v>
      </c>
      <c r="E1508" s="470">
        <v>6092.84</v>
      </c>
      <c r="F1508" s="471"/>
      <c r="G1508" s="472">
        <v>0.0022</v>
      </c>
    </row>
    <row r="1509" ht="15.75" customHeight="1">
      <c r="A1509" s="403" t="s">
        <v>1829</v>
      </c>
      <c r="B1509" s="404">
        <v>6079.32</v>
      </c>
      <c r="C1509" s="470">
        <v>6079.32</v>
      </c>
      <c r="D1509" s="470">
        <v>6079.32</v>
      </c>
      <c r="E1509" s="470">
        <v>6079.32</v>
      </c>
      <c r="F1509" s="471"/>
      <c r="G1509" s="472">
        <v>-0.0041</v>
      </c>
    </row>
    <row r="1510" ht="15.75" customHeight="1">
      <c r="A1510" s="403" t="s">
        <v>1830</v>
      </c>
      <c r="B1510" s="404">
        <v>6104.27</v>
      </c>
      <c r="C1510" s="470">
        <v>6104.27</v>
      </c>
      <c r="D1510" s="470">
        <v>6104.27</v>
      </c>
      <c r="E1510" s="470">
        <v>6104.27</v>
      </c>
      <c r="F1510" s="471"/>
      <c r="G1510" s="472">
        <v>-3.0E-4</v>
      </c>
    </row>
    <row r="1511" ht="15.75" customHeight="1">
      <c r="A1511" s="403" t="s">
        <v>1831</v>
      </c>
      <c r="B1511" s="404">
        <v>6106.24</v>
      </c>
      <c r="C1511" s="470">
        <v>6106.24</v>
      </c>
      <c r="D1511" s="470">
        <v>6106.24</v>
      </c>
      <c r="E1511" s="470">
        <v>6106.24</v>
      </c>
      <c r="F1511" s="471"/>
      <c r="G1511" s="472">
        <v>-0.0096</v>
      </c>
    </row>
    <row r="1512" ht="15.75" customHeight="1">
      <c r="A1512" s="403" t="s">
        <v>1832</v>
      </c>
      <c r="B1512" s="404">
        <v>6165.32</v>
      </c>
      <c r="C1512" s="470">
        <v>6165.32</v>
      </c>
      <c r="D1512" s="470">
        <v>6165.32</v>
      </c>
      <c r="E1512" s="470">
        <v>6165.32</v>
      </c>
      <c r="F1512" s="471"/>
      <c r="G1512" s="472">
        <v>-8.0E-4</v>
      </c>
    </row>
    <row r="1513" ht="15.75" customHeight="1">
      <c r="A1513" s="403" t="s">
        <v>1833</v>
      </c>
      <c r="B1513" s="404">
        <v>6170.47</v>
      </c>
      <c r="C1513" s="470">
        <v>6170.47</v>
      </c>
      <c r="D1513" s="470">
        <v>6170.47</v>
      </c>
      <c r="E1513" s="470">
        <v>6170.47</v>
      </c>
      <c r="F1513" s="471"/>
      <c r="G1513" s="472">
        <v>-4.0E-4</v>
      </c>
    </row>
    <row r="1514" ht="15.75" customHeight="1">
      <c r="A1514" s="403" t="s">
        <v>1834</v>
      </c>
      <c r="B1514" s="404">
        <v>6172.91</v>
      </c>
      <c r="C1514" s="470">
        <v>6172.91</v>
      </c>
      <c r="D1514" s="470">
        <v>6172.91</v>
      </c>
      <c r="E1514" s="470">
        <v>6172.91</v>
      </c>
      <c r="F1514" s="471"/>
      <c r="G1514" s="472">
        <v>-0.0102</v>
      </c>
    </row>
    <row r="1515" ht="15.75" customHeight="1">
      <c r="A1515" s="403" t="s">
        <v>1835</v>
      </c>
      <c r="B1515" s="404">
        <v>6236.58</v>
      </c>
      <c r="C1515" s="470">
        <v>6236.58</v>
      </c>
      <c r="D1515" s="470">
        <v>6236.58</v>
      </c>
      <c r="E1515" s="470">
        <v>6236.58</v>
      </c>
      <c r="F1515" s="471"/>
      <c r="G1515" s="472">
        <v>1.0E-4</v>
      </c>
    </row>
    <row r="1516" ht="15.75" customHeight="1">
      <c r="A1516" s="403" t="s">
        <v>1836</v>
      </c>
      <c r="B1516" s="404">
        <v>6235.94</v>
      </c>
      <c r="C1516" s="470">
        <v>6235.94</v>
      </c>
      <c r="D1516" s="470">
        <v>6235.94</v>
      </c>
      <c r="E1516" s="470">
        <v>6235.94</v>
      </c>
      <c r="F1516" s="471"/>
      <c r="G1516" s="472">
        <v>-7.0E-4</v>
      </c>
    </row>
    <row r="1517" ht="15.75" customHeight="1">
      <c r="A1517" s="403" t="s">
        <v>1837</v>
      </c>
      <c r="B1517" s="404">
        <v>6240.57</v>
      </c>
      <c r="C1517" s="470">
        <v>6240.57</v>
      </c>
      <c r="D1517" s="470">
        <v>6240.57</v>
      </c>
      <c r="E1517" s="470">
        <v>6240.57</v>
      </c>
      <c r="F1517" s="471"/>
      <c r="G1517" s="472">
        <v>0.0059</v>
      </c>
    </row>
    <row r="1518" ht="15.75" customHeight="1">
      <c r="A1518" s="403" t="s">
        <v>1838</v>
      </c>
      <c r="B1518" s="404">
        <v>6203.9</v>
      </c>
      <c r="C1518" s="470">
        <v>6203.9</v>
      </c>
      <c r="D1518" s="470">
        <v>6203.9</v>
      </c>
      <c r="E1518" s="470">
        <v>6203.9</v>
      </c>
      <c r="F1518" s="471"/>
      <c r="G1518" s="472">
        <v>0.0031</v>
      </c>
    </row>
    <row r="1519" ht="15.75" customHeight="1">
      <c r="A1519" s="403" t="s">
        <v>1839</v>
      </c>
      <c r="B1519" s="404">
        <v>6184.57</v>
      </c>
      <c r="C1519" s="470">
        <v>6184.57</v>
      </c>
      <c r="D1519" s="470">
        <v>6184.57</v>
      </c>
      <c r="E1519" s="470">
        <v>6184.57</v>
      </c>
      <c r="F1519" s="471"/>
      <c r="G1519" s="472">
        <v>0.0057</v>
      </c>
    </row>
    <row r="1520" ht="15.75" customHeight="1">
      <c r="A1520" s="403" t="s">
        <v>1840</v>
      </c>
      <c r="B1520" s="404">
        <v>6149.39</v>
      </c>
      <c r="C1520" s="470">
        <v>6149.39</v>
      </c>
      <c r="D1520" s="470">
        <v>6149.39</v>
      </c>
      <c r="E1520" s="470">
        <v>6149.39</v>
      </c>
      <c r="F1520" s="471"/>
      <c r="G1520" s="472">
        <v>-3.0E-4</v>
      </c>
    </row>
    <row r="1521" ht="15.75" customHeight="1">
      <c r="A1521" s="403" t="s">
        <v>1841</v>
      </c>
      <c r="B1521" s="404">
        <v>6151.2</v>
      </c>
      <c r="C1521" s="470">
        <v>6151.2</v>
      </c>
      <c r="D1521" s="470">
        <v>6151.2</v>
      </c>
      <c r="E1521" s="470">
        <v>6151.2</v>
      </c>
      <c r="F1521" s="471"/>
      <c r="G1521" s="472">
        <v>-0.0026</v>
      </c>
    </row>
    <row r="1522" ht="15.75" customHeight="1">
      <c r="A1522" s="403" t="s">
        <v>1842</v>
      </c>
      <c r="B1522" s="404">
        <v>6167.49</v>
      </c>
      <c r="C1522" s="470">
        <v>6167.49</v>
      </c>
      <c r="D1522" s="470">
        <v>6167.49</v>
      </c>
      <c r="E1522" s="470">
        <v>6167.49</v>
      </c>
      <c r="F1522" s="471"/>
      <c r="G1522" s="472">
        <v>0.0086</v>
      </c>
    </row>
    <row r="1523" ht="15.75" customHeight="1">
      <c r="A1523" s="403" t="s">
        <v>1843</v>
      </c>
      <c r="B1523" s="404">
        <v>6114.98</v>
      </c>
      <c r="C1523" s="470">
        <v>6114.98</v>
      </c>
      <c r="D1523" s="470">
        <v>6114.98</v>
      </c>
      <c r="E1523" s="470">
        <v>6114.98</v>
      </c>
      <c r="F1523" s="471"/>
      <c r="G1523" s="472">
        <v>0.0075</v>
      </c>
    </row>
    <row r="1524" ht="15.75" customHeight="1">
      <c r="A1524" s="403" t="s">
        <v>1844</v>
      </c>
      <c r="B1524" s="404">
        <v>6069.17</v>
      </c>
      <c r="C1524" s="470">
        <v>6069.17</v>
      </c>
      <c r="D1524" s="470">
        <v>6069.17</v>
      </c>
      <c r="E1524" s="470">
        <v>6069.17</v>
      </c>
      <c r="F1524" s="471"/>
      <c r="G1524" s="472">
        <v>-0.0023</v>
      </c>
    </row>
    <row r="1525" ht="15.75" customHeight="1">
      <c r="A1525" s="403" t="s">
        <v>1845</v>
      </c>
      <c r="B1525" s="404">
        <v>6083.0</v>
      </c>
      <c r="C1525" s="470">
        <v>6083.0</v>
      </c>
      <c r="D1525" s="470">
        <v>6083.0</v>
      </c>
      <c r="E1525" s="470">
        <v>6083.0</v>
      </c>
      <c r="F1525" s="471"/>
      <c r="G1525" s="472">
        <v>0.0074</v>
      </c>
    </row>
    <row r="1526" ht="15.75" customHeight="1">
      <c r="A1526" s="403" t="s">
        <v>1846</v>
      </c>
      <c r="B1526" s="404">
        <v>6038.37</v>
      </c>
      <c r="C1526" s="470">
        <v>6038.37</v>
      </c>
      <c r="D1526" s="470">
        <v>6038.37</v>
      </c>
      <c r="E1526" s="470">
        <v>6038.37</v>
      </c>
      <c r="F1526" s="471"/>
      <c r="G1526" s="472">
        <v>0.0053</v>
      </c>
    </row>
    <row r="1527" ht="15.75" customHeight="1">
      <c r="A1527" s="403" t="s">
        <v>1847</v>
      </c>
      <c r="B1527" s="404">
        <v>6006.43</v>
      </c>
      <c r="C1527" s="470">
        <v>6006.43</v>
      </c>
      <c r="D1527" s="470">
        <v>6006.43</v>
      </c>
      <c r="E1527" s="470">
        <v>6006.43</v>
      </c>
      <c r="F1527" s="471"/>
      <c r="G1527" s="472">
        <v>0.0054</v>
      </c>
    </row>
    <row r="1528" ht="15.75" customHeight="1">
      <c r="A1528" s="403" t="s">
        <v>1848</v>
      </c>
      <c r="B1528" s="404">
        <v>5973.94</v>
      </c>
      <c r="C1528" s="470">
        <v>5973.94</v>
      </c>
      <c r="D1528" s="470">
        <v>5973.94</v>
      </c>
      <c r="E1528" s="470">
        <v>5973.94</v>
      </c>
      <c r="F1528" s="471"/>
      <c r="G1528" s="472">
        <v>0.0043</v>
      </c>
    </row>
    <row r="1529" ht="15.75" customHeight="1">
      <c r="A1529" s="403" t="s">
        <v>1849</v>
      </c>
      <c r="B1529" s="404">
        <v>5948.5</v>
      </c>
      <c r="C1529" s="470">
        <v>5948.5</v>
      </c>
      <c r="D1529" s="470">
        <v>5948.5</v>
      </c>
      <c r="E1529" s="470">
        <v>5948.5</v>
      </c>
      <c r="F1529" s="471"/>
      <c r="G1529" s="472">
        <v>2.0E-4</v>
      </c>
    </row>
    <row r="1530" ht="15.75" customHeight="1">
      <c r="A1530" s="403" t="s">
        <v>1850</v>
      </c>
      <c r="B1530" s="404">
        <v>5947.24</v>
      </c>
      <c r="C1530" s="470">
        <v>5947.24</v>
      </c>
      <c r="D1530" s="470">
        <v>5947.24</v>
      </c>
      <c r="E1530" s="470">
        <v>5947.24</v>
      </c>
      <c r="F1530" s="471"/>
      <c r="G1530" s="472">
        <v>0.0054</v>
      </c>
    </row>
    <row r="1531" ht="15.75" customHeight="1">
      <c r="A1531" s="403" t="s">
        <v>1851</v>
      </c>
      <c r="B1531" s="404">
        <v>5915.42</v>
      </c>
      <c r="C1531" s="470">
        <v>5915.42</v>
      </c>
      <c r="D1531" s="470">
        <v>5915.42</v>
      </c>
      <c r="E1531" s="470">
        <v>5915.42</v>
      </c>
      <c r="F1531" s="471"/>
      <c r="G1531" s="472">
        <v>0.0051</v>
      </c>
    </row>
    <row r="1532" ht="15.75" customHeight="1">
      <c r="A1532" s="403" t="s">
        <v>1852</v>
      </c>
      <c r="B1532" s="404">
        <v>5885.42</v>
      </c>
      <c r="C1532" s="470">
        <v>5885.42</v>
      </c>
      <c r="D1532" s="470">
        <v>5885.42</v>
      </c>
      <c r="E1532" s="470">
        <v>5885.42</v>
      </c>
      <c r="F1532" s="471"/>
      <c r="G1532" s="472">
        <v>0.005</v>
      </c>
    </row>
    <row r="1533" ht="15.75" customHeight="1">
      <c r="A1533" s="403" t="s">
        <v>1853</v>
      </c>
      <c r="B1533" s="404">
        <v>5855.87</v>
      </c>
      <c r="C1533" s="470">
        <v>5855.87</v>
      </c>
      <c r="D1533" s="470">
        <v>5855.87</v>
      </c>
      <c r="E1533" s="470">
        <v>5855.87</v>
      </c>
      <c r="F1533" s="471"/>
      <c r="G1533" s="472">
        <v>-0.0011</v>
      </c>
    </row>
    <row r="1534" ht="15.75" customHeight="1">
      <c r="A1534" s="403" t="s">
        <v>1854</v>
      </c>
      <c r="B1534" s="404">
        <v>5862.33</v>
      </c>
      <c r="C1534" s="470">
        <v>5862.33</v>
      </c>
      <c r="D1534" s="470">
        <v>5862.33</v>
      </c>
      <c r="E1534" s="470">
        <v>5862.33</v>
      </c>
      <c r="F1534" s="471"/>
      <c r="G1534" s="472">
        <v>0.0031</v>
      </c>
    </row>
    <row r="1535" ht="15.75" customHeight="1">
      <c r="A1535" s="403" t="s">
        <v>1855</v>
      </c>
      <c r="B1535" s="404">
        <v>5844.1</v>
      </c>
      <c r="C1535" s="470">
        <v>5844.1</v>
      </c>
      <c r="D1535" s="470">
        <v>5844.1</v>
      </c>
      <c r="E1535" s="470">
        <v>5844.1</v>
      </c>
      <c r="F1535" s="471"/>
      <c r="G1535" s="472">
        <v>0.0043</v>
      </c>
    </row>
    <row r="1536" ht="15.75" customHeight="1">
      <c r="A1536" s="403" t="s">
        <v>1856</v>
      </c>
      <c r="B1536" s="404">
        <v>5819.27</v>
      </c>
      <c r="C1536" s="470">
        <v>5819.27</v>
      </c>
      <c r="D1536" s="470">
        <v>5819.27</v>
      </c>
      <c r="E1536" s="470">
        <v>5819.27</v>
      </c>
      <c r="F1536" s="471"/>
      <c r="G1536" s="472">
        <v>-0.0071</v>
      </c>
    </row>
    <row r="1537" ht="15.75" customHeight="1">
      <c r="A1537" s="403" t="s">
        <v>1857</v>
      </c>
      <c r="B1537" s="404">
        <v>5861.11</v>
      </c>
      <c r="C1537" s="470">
        <v>5861.11</v>
      </c>
      <c r="D1537" s="470">
        <v>5861.11</v>
      </c>
      <c r="E1537" s="470">
        <v>5861.11</v>
      </c>
      <c r="F1537" s="471"/>
      <c r="G1537" s="472">
        <v>-0.0038</v>
      </c>
    </row>
    <row r="1538" ht="15.75" customHeight="1">
      <c r="A1538" s="403" t="s">
        <v>1858</v>
      </c>
      <c r="B1538" s="404">
        <v>5883.24</v>
      </c>
      <c r="C1538" s="470">
        <v>5883.24</v>
      </c>
      <c r="D1538" s="470">
        <v>5883.24</v>
      </c>
      <c r="E1538" s="470">
        <v>5883.24</v>
      </c>
      <c r="F1538" s="471"/>
      <c r="G1538" s="472">
        <v>-0.0065</v>
      </c>
    </row>
    <row r="1539" ht="15.75" customHeight="1">
      <c r="A1539" s="403" t="s">
        <v>1859</v>
      </c>
      <c r="B1539" s="404">
        <v>5921.59</v>
      </c>
      <c r="C1539" s="470">
        <v>5921.59</v>
      </c>
      <c r="D1539" s="470">
        <v>5921.59</v>
      </c>
      <c r="E1539" s="470">
        <v>5921.59</v>
      </c>
      <c r="F1539" s="471"/>
      <c r="G1539" s="472">
        <v>0.0034</v>
      </c>
    </row>
    <row r="1540" ht="15.75" customHeight="1">
      <c r="A1540" s="403" t="s">
        <v>1860</v>
      </c>
      <c r="B1540" s="404">
        <v>5901.8</v>
      </c>
      <c r="C1540" s="470">
        <v>5901.8</v>
      </c>
      <c r="D1540" s="470">
        <v>5901.8</v>
      </c>
      <c r="E1540" s="470">
        <v>5901.8</v>
      </c>
      <c r="F1540" s="471"/>
      <c r="G1540" s="472">
        <v>0.002</v>
      </c>
    </row>
    <row r="1541" ht="15.75" customHeight="1">
      <c r="A1541" s="403" t="s">
        <v>1861</v>
      </c>
      <c r="B1541" s="404">
        <v>5890.12</v>
      </c>
      <c r="C1541" s="470">
        <v>5890.12</v>
      </c>
      <c r="D1541" s="470">
        <v>5890.12</v>
      </c>
      <c r="E1541" s="470">
        <v>5890.12</v>
      </c>
      <c r="F1541" s="471"/>
      <c r="G1541" s="472">
        <v>-0.0013</v>
      </c>
    </row>
    <row r="1542" ht="15.75" customHeight="1">
      <c r="A1542" s="403" t="s">
        <v>1862</v>
      </c>
      <c r="B1542" s="404">
        <v>5897.67</v>
      </c>
      <c r="C1542" s="470">
        <v>5897.67</v>
      </c>
      <c r="D1542" s="470">
        <v>5897.67</v>
      </c>
      <c r="E1542" s="470">
        <v>5897.67</v>
      </c>
      <c r="F1542" s="471"/>
      <c r="G1542" s="472">
        <v>-0.0027</v>
      </c>
    </row>
    <row r="1543" ht="15.75" customHeight="1">
      <c r="A1543" s="403" t="s">
        <v>1863</v>
      </c>
      <c r="B1543" s="404">
        <v>5913.59</v>
      </c>
      <c r="C1543" s="470">
        <v>5913.59</v>
      </c>
      <c r="D1543" s="470">
        <v>5913.59</v>
      </c>
      <c r="E1543" s="470">
        <v>5913.59</v>
      </c>
      <c r="F1543" s="471"/>
      <c r="G1543" s="472">
        <v>0.001</v>
      </c>
    </row>
    <row r="1544" ht="15.75" customHeight="1">
      <c r="A1544" s="403" t="s">
        <v>1864</v>
      </c>
      <c r="B1544" s="404">
        <v>5907.62</v>
      </c>
      <c r="C1544" s="470">
        <v>5907.62</v>
      </c>
      <c r="D1544" s="470">
        <v>5907.62</v>
      </c>
      <c r="E1544" s="470">
        <v>5907.62</v>
      </c>
      <c r="F1544" s="471"/>
      <c r="G1544" s="472">
        <v>0.0046</v>
      </c>
    </row>
    <row r="1545" ht="15.75" customHeight="1">
      <c r="A1545" s="403" t="s">
        <v>1865</v>
      </c>
      <c r="B1545" s="404">
        <v>5880.44</v>
      </c>
      <c r="C1545" s="470">
        <v>5880.44</v>
      </c>
      <c r="D1545" s="470">
        <v>5880.44</v>
      </c>
      <c r="E1545" s="470">
        <v>5880.44</v>
      </c>
      <c r="F1545" s="471"/>
      <c r="G1545" s="472">
        <v>-0.0018</v>
      </c>
    </row>
    <row r="1546" ht="15.75" customHeight="1">
      <c r="A1546" s="403" t="s">
        <v>1866</v>
      </c>
      <c r="B1546" s="404">
        <v>5891.16</v>
      </c>
      <c r="C1546" s="470">
        <v>5891.16</v>
      </c>
      <c r="D1546" s="470">
        <v>5891.16</v>
      </c>
      <c r="E1546" s="470">
        <v>5891.16</v>
      </c>
      <c r="F1546" s="471"/>
      <c r="G1546" s="472">
        <v>0.0025</v>
      </c>
    </row>
    <row r="1547" ht="15.75" customHeight="1">
      <c r="A1547" s="403" t="s">
        <v>1867</v>
      </c>
      <c r="B1547" s="404">
        <v>5876.26</v>
      </c>
      <c r="C1547" s="470">
        <v>5876.26</v>
      </c>
      <c r="D1547" s="470">
        <v>5876.26</v>
      </c>
      <c r="E1547" s="470">
        <v>5876.26</v>
      </c>
      <c r="F1547" s="471"/>
      <c r="G1547" s="472">
        <v>0.0027</v>
      </c>
    </row>
    <row r="1548" ht="15.75" customHeight="1">
      <c r="A1548" s="403" t="s">
        <v>1868</v>
      </c>
      <c r="B1548" s="404">
        <v>5860.64</v>
      </c>
      <c r="C1548" s="470">
        <v>5860.64</v>
      </c>
      <c r="D1548" s="470">
        <v>5860.64</v>
      </c>
      <c r="E1548" s="470">
        <v>5860.64</v>
      </c>
      <c r="F1548" s="471"/>
      <c r="G1548" s="472">
        <v>0.0101</v>
      </c>
    </row>
    <row r="1549" ht="15.75" customHeight="1">
      <c r="A1549" s="403" t="s">
        <v>1869</v>
      </c>
      <c r="B1549" s="404">
        <v>5802.04</v>
      </c>
      <c r="C1549" s="470">
        <v>5802.04</v>
      </c>
      <c r="D1549" s="470">
        <v>5802.04</v>
      </c>
      <c r="E1549" s="470">
        <v>5802.04</v>
      </c>
      <c r="F1549" s="471"/>
      <c r="G1549" s="472">
        <v>-0.0022</v>
      </c>
    </row>
    <row r="1550" ht="15.75" customHeight="1">
      <c r="A1550" s="403" t="s">
        <v>1870</v>
      </c>
      <c r="B1550" s="404">
        <v>5815.07</v>
      </c>
      <c r="C1550" s="470">
        <v>5815.07</v>
      </c>
      <c r="D1550" s="470">
        <v>5815.07</v>
      </c>
      <c r="E1550" s="470">
        <v>5815.07</v>
      </c>
      <c r="F1550" s="471"/>
      <c r="G1550" s="472">
        <v>-0.0016</v>
      </c>
    </row>
    <row r="1551" ht="15.75" customHeight="1">
      <c r="A1551" s="403" t="s">
        <v>1871</v>
      </c>
      <c r="B1551" s="404">
        <v>5824.42</v>
      </c>
      <c r="C1551" s="470">
        <v>5824.42</v>
      </c>
      <c r="D1551" s="470">
        <v>5824.42</v>
      </c>
      <c r="E1551" s="470">
        <v>5824.42</v>
      </c>
      <c r="F1551" s="471"/>
      <c r="G1551" s="472">
        <v>0.0039</v>
      </c>
    </row>
    <row r="1552" ht="15.75" customHeight="1">
      <c r="A1552" s="403" t="s">
        <v>1872</v>
      </c>
      <c r="B1552" s="404">
        <v>5801.89</v>
      </c>
      <c r="C1552" s="470">
        <v>5801.89</v>
      </c>
      <c r="D1552" s="470">
        <v>5801.89</v>
      </c>
      <c r="E1552" s="470">
        <v>5801.89</v>
      </c>
      <c r="F1552" s="471"/>
      <c r="G1552" s="472">
        <v>7.0E-4</v>
      </c>
    </row>
    <row r="1553" ht="15.75" customHeight="1">
      <c r="A1553" s="403" t="s">
        <v>1873</v>
      </c>
      <c r="B1553" s="404">
        <v>5798.11</v>
      </c>
      <c r="C1553" s="470">
        <v>5798.11</v>
      </c>
      <c r="D1553" s="470">
        <v>5798.11</v>
      </c>
      <c r="E1553" s="470">
        <v>5798.11</v>
      </c>
      <c r="F1553" s="471"/>
      <c r="G1553" s="472">
        <v>0.0039</v>
      </c>
    </row>
    <row r="1554" ht="15.75" customHeight="1">
      <c r="A1554" s="403" t="s">
        <v>1874</v>
      </c>
      <c r="B1554" s="404">
        <v>5775.59</v>
      </c>
      <c r="C1554" s="470">
        <v>5775.59</v>
      </c>
      <c r="D1554" s="470">
        <v>5775.59</v>
      </c>
      <c r="E1554" s="470">
        <v>5775.59</v>
      </c>
      <c r="F1554" s="471"/>
      <c r="G1554" s="472">
        <v>-0.0012</v>
      </c>
    </row>
    <row r="1555" ht="15.75" customHeight="1">
      <c r="A1555" s="403" t="s">
        <v>1875</v>
      </c>
      <c r="B1555" s="404">
        <v>5782.47</v>
      </c>
      <c r="C1555" s="470">
        <v>5782.47</v>
      </c>
      <c r="D1555" s="470">
        <v>5782.47</v>
      </c>
      <c r="E1555" s="470">
        <v>5782.47</v>
      </c>
      <c r="F1555" s="471"/>
      <c r="G1555" s="472">
        <v>0.0012</v>
      </c>
    </row>
    <row r="1556" ht="15.75" customHeight="1">
      <c r="A1556" s="403" t="s">
        <v>1876</v>
      </c>
      <c r="B1556" s="404">
        <v>5775.59</v>
      </c>
      <c r="C1556" s="470">
        <v>5775.59</v>
      </c>
      <c r="D1556" s="470">
        <v>5775.59</v>
      </c>
      <c r="E1556" s="470">
        <v>5775.59</v>
      </c>
      <c r="F1556" s="471"/>
      <c r="G1556" s="472">
        <v>-0.0075</v>
      </c>
    </row>
    <row r="1557" ht="15.75" customHeight="1">
      <c r="A1557" s="403" t="s">
        <v>1877</v>
      </c>
      <c r="B1557" s="404">
        <v>5819.26</v>
      </c>
      <c r="C1557" s="470">
        <v>5819.26</v>
      </c>
      <c r="D1557" s="470">
        <v>5819.26</v>
      </c>
      <c r="E1557" s="470">
        <v>5819.26</v>
      </c>
      <c r="F1557" s="471"/>
      <c r="G1557" s="472">
        <v>-9.0E-4</v>
      </c>
    </row>
    <row r="1558" ht="15.75" customHeight="1">
      <c r="A1558" s="403" t="s">
        <v>1878</v>
      </c>
      <c r="B1558" s="404">
        <v>5824.42</v>
      </c>
      <c r="C1558" s="470">
        <v>5824.42</v>
      </c>
      <c r="D1558" s="470">
        <v>5824.42</v>
      </c>
      <c r="E1558" s="470">
        <v>5824.42</v>
      </c>
      <c r="F1558" s="471"/>
      <c r="G1558" s="472">
        <v>-0.0035</v>
      </c>
    </row>
    <row r="1559" ht="15.75" customHeight="1">
      <c r="A1559" s="403" t="s">
        <v>1879</v>
      </c>
      <c r="B1559" s="404">
        <v>5844.72</v>
      </c>
      <c r="C1559" s="470">
        <v>5844.72</v>
      </c>
      <c r="D1559" s="470">
        <v>5844.72</v>
      </c>
      <c r="E1559" s="470">
        <v>5844.72</v>
      </c>
      <c r="F1559" s="471"/>
      <c r="G1559" s="472">
        <v>0.0017</v>
      </c>
    </row>
    <row r="1560" ht="15.75" customHeight="1">
      <c r="A1560" s="403" t="s">
        <v>1880</v>
      </c>
      <c r="B1560" s="404">
        <v>5834.86</v>
      </c>
      <c r="C1560" s="470">
        <v>5834.86</v>
      </c>
      <c r="D1560" s="470">
        <v>5834.86</v>
      </c>
      <c r="E1560" s="470">
        <v>5834.86</v>
      </c>
      <c r="F1560" s="471"/>
      <c r="G1560" s="472">
        <v>0.0076</v>
      </c>
    </row>
    <row r="1561" ht="15.75" customHeight="1">
      <c r="A1561" s="403" t="s">
        <v>1881</v>
      </c>
      <c r="B1561" s="404">
        <v>5790.78</v>
      </c>
      <c r="C1561" s="470">
        <v>5790.78</v>
      </c>
      <c r="D1561" s="470">
        <v>5790.78</v>
      </c>
      <c r="E1561" s="470">
        <v>5790.78</v>
      </c>
      <c r="F1561" s="471"/>
      <c r="G1561" s="472">
        <v>-0.0069</v>
      </c>
    </row>
    <row r="1562" ht="15.75" customHeight="1">
      <c r="A1562" s="403" t="s">
        <v>1882</v>
      </c>
      <c r="B1562" s="404">
        <v>5830.77</v>
      </c>
      <c r="C1562" s="470">
        <v>5830.77</v>
      </c>
      <c r="D1562" s="470">
        <v>5830.77</v>
      </c>
      <c r="E1562" s="470">
        <v>5830.77</v>
      </c>
      <c r="F1562" s="471"/>
      <c r="G1562" s="472">
        <v>6.0E-4</v>
      </c>
    </row>
    <row r="1563" ht="15.75" customHeight="1">
      <c r="A1563" s="403" t="s">
        <v>1883</v>
      </c>
      <c r="B1563" s="404">
        <v>5827.18</v>
      </c>
      <c r="C1563" s="470">
        <v>5827.18</v>
      </c>
      <c r="D1563" s="470">
        <v>5827.18</v>
      </c>
      <c r="E1563" s="470">
        <v>5827.18</v>
      </c>
      <c r="F1563" s="471"/>
      <c r="G1563" s="472">
        <v>0.0092</v>
      </c>
    </row>
    <row r="1564" ht="15.75" customHeight="1">
      <c r="A1564" s="403" t="s">
        <v>1884</v>
      </c>
      <c r="B1564" s="404">
        <v>5774.29</v>
      </c>
      <c r="C1564" s="470">
        <v>5774.29</v>
      </c>
      <c r="D1564" s="470">
        <v>5774.29</v>
      </c>
      <c r="E1564" s="470">
        <v>5774.29</v>
      </c>
      <c r="F1564" s="471"/>
      <c r="G1564" s="472">
        <v>0.0043</v>
      </c>
    </row>
    <row r="1565" ht="15.75" customHeight="1">
      <c r="A1565" s="403" t="s">
        <v>1885</v>
      </c>
      <c r="B1565" s="404">
        <v>5749.65</v>
      </c>
      <c r="C1565" s="470">
        <v>5749.65</v>
      </c>
      <c r="D1565" s="470">
        <v>5749.65</v>
      </c>
      <c r="E1565" s="470">
        <v>5749.65</v>
      </c>
      <c r="F1565" s="471"/>
      <c r="G1565" s="472">
        <v>-0.0057</v>
      </c>
    </row>
    <row r="1566" ht="15.75" customHeight="1">
      <c r="A1566" s="403" t="s">
        <v>1886</v>
      </c>
      <c r="B1566" s="404">
        <v>5782.65</v>
      </c>
      <c r="C1566" s="470">
        <v>5782.65</v>
      </c>
      <c r="D1566" s="470">
        <v>5782.65</v>
      </c>
      <c r="E1566" s="470">
        <v>5782.65</v>
      </c>
      <c r="F1566" s="471"/>
      <c r="G1566" s="472">
        <v>0.0038</v>
      </c>
    </row>
    <row r="1567" ht="15.75" customHeight="1">
      <c r="A1567" s="403" t="s">
        <v>1887</v>
      </c>
      <c r="B1567" s="404">
        <v>5760.5</v>
      </c>
      <c r="C1567" s="470">
        <v>5760.5</v>
      </c>
      <c r="D1567" s="470">
        <v>5760.5</v>
      </c>
      <c r="E1567" s="470">
        <v>5760.5</v>
      </c>
      <c r="F1567" s="471"/>
      <c r="G1567" s="472">
        <v>0.006</v>
      </c>
    </row>
    <row r="1568" ht="15.75" customHeight="1">
      <c r="A1568" s="403" t="s">
        <v>1888</v>
      </c>
      <c r="B1568" s="404">
        <v>5726.37</v>
      </c>
      <c r="C1568" s="470">
        <v>5726.37</v>
      </c>
      <c r="D1568" s="470">
        <v>5726.37</v>
      </c>
      <c r="E1568" s="470">
        <v>5726.37</v>
      </c>
      <c r="F1568" s="471"/>
      <c r="G1568" s="472">
        <v>0.0127</v>
      </c>
    </row>
    <row r="1569" ht="15.75" customHeight="1">
      <c r="A1569" s="403" t="s">
        <v>1889</v>
      </c>
      <c r="B1569" s="404">
        <v>5654.62</v>
      </c>
      <c r="C1569" s="470">
        <v>5654.62</v>
      </c>
      <c r="D1569" s="470">
        <v>5654.62</v>
      </c>
      <c r="E1569" s="470">
        <v>5654.62</v>
      </c>
      <c r="F1569" s="471"/>
      <c r="G1569" s="472">
        <v>-3.0E-4</v>
      </c>
    </row>
    <row r="1570" ht="15.75" customHeight="1">
      <c r="A1570" s="403" t="s">
        <v>1890</v>
      </c>
      <c r="B1570" s="404">
        <v>5656.04</v>
      </c>
      <c r="C1570" s="470">
        <v>5656.04</v>
      </c>
      <c r="D1570" s="470">
        <v>5656.04</v>
      </c>
      <c r="E1570" s="470">
        <v>5656.04</v>
      </c>
      <c r="F1570" s="471"/>
      <c r="G1570" s="472">
        <v>0.0017</v>
      </c>
    </row>
    <row r="1571" ht="15.75" customHeight="1">
      <c r="A1571" s="403" t="s">
        <v>1891</v>
      </c>
      <c r="B1571" s="404">
        <v>5646.28</v>
      </c>
      <c r="C1571" s="470">
        <v>5646.28</v>
      </c>
      <c r="D1571" s="470">
        <v>5646.28</v>
      </c>
      <c r="E1571" s="470">
        <v>5646.28</v>
      </c>
      <c r="F1571" s="471"/>
      <c r="G1571" s="472">
        <v>0.0084</v>
      </c>
    </row>
    <row r="1572" ht="15.75" customHeight="1">
      <c r="A1572" s="403" t="s">
        <v>1892</v>
      </c>
      <c r="B1572" s="404">
        <v>5599.07</v>
      </c>
      <c r="C1572" s="470">
        <v>5599.07</v>
      </c>
      <c r="D1572" s="470">
        <v>5599.07</v>
      </c>
      <c r="E1572" s="470">
        <v>5599.07</v>
      </c>
      <c r="F1572" s="471"/>
      <c r="G1572" s="472">
        <v>0.0056</v>
      </c>
    </row>
    <row r="1573" ht="15.75" customHeight="1">
      <c r="A1573" s="403" t="s">
        <v>1893</v>
      </c>
      <c r="B1573" s="404">
        <v>5567.69</v>
      </c>
      <c r="C1573" s="470">
        <v>5567.69</v>
      </c>
      <c r="D1573" s="470">
        <v>5567.69</v>
      </c>
      <c r="E1573" s="470">
        <v>5567.69</v>
      </c>
      <c r="F1573" s="471"/>
      <c r="G1573" s="472">
        <v>0.0073</v>
      </c>
    </row>
    <row r="1574" ht="15.75" customHeight="1">
      <c r="A1574" s="403" t="s">
        <v>1894</v>
      </c>
      <c r="B1574" s="404">
        <v>5527.22</v>
      </c>
      <c r="C1574" s="470">
        <v>5527.22</v>
      </c>
      <c r="D1574" s="470">
        <v>5527.22</v>
      </c>
      <c r="E1574" s="470">
        <v>5527.22</v>
      </c>
      <c r="F1574" s="471"/>
      <c r="G1574" s="472">
        <v>0.0088</v>
      </c>
    </row>
    <row r="1575" ht="15.75" customHeight="1">
      <c r="A1575" s="403" t="s">
        <v>1895</v>
      </c>
      <c r="B1575" s="404">
        <v>5478.82</v>
      </c>
      <c r="C1575" s="470">
        <v>5478.82</v>
      </c>
      <c r="D1575" s="470">
        <v>5478.82</v>
      </c>
      <c r="E1575" s="470">
        <v>5478.82</v>
      </c>
      <c r="F1575" s="471"/>
      <c r="G1575" s="472">
        <v>0.0031</v>
      </c>
    </row>
    <row r="1576" ht="15.75" customHeight="1">
      <c r="A1576" s="403" t="s">
        <v>1896</v>
      </c>
      <c r="B1576" s="404">
        <v>5461.63</v>
      </c>
      <c r="C1576" s="470">
        <v>5461.63</v>
      </c>
      <c r="D1576" s="470">
        <v>5461.63</v>
      </c>
      <c r="E1576" s="470">
        <v>5461.63</v>
      </c>
      <c r="F1576" s="471"/>
      <c r="G1576" s="472">
        <v>-0.0012</v>
      </c>
    </row>
    <row r="1577" ht="15.75" customHeight="1">
      <c r="A1577" s="403" t="s">
        <v>1897</v>
      </c>
      <c r="B1577" s="404">
        <v>5468.32</v>
      </c>
      <c r="C1577" s="470">
        <v>5468.32</v>
      </c>
      <c r="D1577" s="470">
        <v>5468.32</v>
      </c>
      <c r="E1577" s="470">
        <v>5468.32</v>
      </c>
      <c r="F1577" s="471"/>
      <c r="G1577" s="472">
        <v>0.0016</v>
      </c>
    </row>
    <row r="1578" ht="15.75" customHeight="1">
      <c r="A1578" s="403" t="s">
        <v>1898</v>
      </c>
      <c r="B1578" s="404">
        <v>5459.72</v>
      </c>
      <c r="C1578" s="470">
        <v>5459.72</v>
      </c>
      <c r="D1578" s="470">
        <v>5459.72</v>
      </c>
      <c r="E1578" s="470">
        <v>5459.72</v>
      </c>
      <c r="F1578" s="471"/>
      <c r="G1578" s="472">
        <v>9.0E-4</v>
      </c>
    </row>
    <row r="1579" ht="15.75" customHeight="1">
      <c r="A1579" s="403" t="s">
        <v>1899</v>
      </c>
      <c r="B1579" s="404">
        <v>5454.78</v>
      </c>
      <c r="C1579" s="470">
        <v>5454.78</v>
      </c>
      <c r="D1579" s="470">
        <v>5454.78</v>
      </c>
      <c r="E1579" s="470">
        <v>5454.78</v>
      </c>
      <c r="F1579" s="471"/>
      <c r="G1579" s="472">
        <v>9.0E-4</v>
      </c>
    </row>
    <row r="1580" ht="15.75" customHeight="1">
      <c r="A1580" s="403" t="s">
        <v>1900</v>
      </c>
      <c r="B1580" s="404">
        <v>5450.11</v>
      </c>
      <c r="C1580" s="470">
        <v>5450.11</v>
      </c>
      <c r="D1580" s="470">
        <v>5450.11</v>
      </c>
      <c r="E1580" s="470">
        <v>5450.11</v>
      </c>
      <c r="F1580" s="471"/>
      <c r="G1580" s="472">
        <v>-9.0E-4</v>
      </c>
    </row>
    <row r="1581" ht="15.75" customHeight="1">
      <c r="A1581" s="403" t="s">
        <v>1901</v>
      </c>
      <c r="B1581" s="404">
        <v>5455.17</v>
      </c>
      <c r="C1581" s="470">
        <v>5455.17</v>
      </c>
      <c r="D1581" s="470">
        <v>5455.17</v>
      </c>
      <c r="E1581" s="470">
        <v>5455.17</v>
      </c>
      <c r="F1581" s="471"/>
      <c r="G1581" s="472">
        <v>-0.0038</v>
      </c>
    </row>
    <row r="1582" ht="15.75" customHeight="1">
      <c r="A1582" s="403" t="s">
        <v>1902</v>
      </c>
      <c r="B1582" s="404">
        <v>5475.74</v>
      </c>
      <c r="C1582" s="470">
        <v>5475.74</v>
      </c>
      <c r="D1582" s="470">
        <v>5475.74</v>
      </c>
      <c r="E1582" s="470">
        <v>5475.74</v>
      </c>
      <c r="F1582" s="471"/>
      <c r="G1582" s="472">
        <v>-0.0026</v>
      </c>
    </row>
    <row r="1583" ht="15.75" customHeight="1">
      <c r="A1583" s="403" t="s">
        <v>1903</v>
      </c>
      <c r="B1583" s="404">
        <v>5489.87</v>
      </c>
      <c r="C1583" s="470">
        <v>5489.87</v>
      </c>
      <c r="D1583" s="470">
        <v>5489.87</v>
      </c>
      <c r="E1583" s="470">
        <v>5489.87</v>
      </c>
      <c r="F1583" s="471"/>
      <c r="G1583" s="472">
        <v>-0.002</v>
      </c>
    </row>
    <row r="1584" ht="15.75" customHeight="1">
      <c r="A1584" s="403" t="s">
        <v>1904</v>
      </c>
      <c r="B1584" s="404">
        <v>5500.65</v>
      </c>
      <c r="C1584" s="470">
        <v>5500.65</v>
      </c>
      <c r="D1584" s="470">
        <v>5500.65</v>
      </c>
      <c r="E1584" s="470">
        <v>5500.65</v>
      </c>
      <c r="F1584" s="471"/>
      <c r="G1584" s="472">
        <v>0.0033</v>
      </c>
    </row>
    <row r="1585" ht="15.75" customHeight="1">
      <c r="A1585" s="403" t="s">
        <v>1905</v>
      </c>
      <c r="B1585" s="404">
        <v>5482.52</v>
      </c>
      <c r="C1585" s="470">
        <v>5482.52</v>
      </c>
      <c r="D1585" s="470">
        <v>5482.52</v>
      </c>
      <c r="E1585" s="470">
        <v>5482.52</v>
      </c>
      <c r="F1585" s="471"/>
      <c r="G1585" s="472">
        <v>0.0071</v>
      </c>
    </row>
    <row r="1586" ht="15.75" customHeight="1">
      <c r="A1586" s="403" t="s">
        <v>1906</v>
      </c>
      <c r="B1586" s="404">
        <v>5443.99</v>
      </c>
      <c r="C1586" s="470">
        <v>5443.99</v>
      </c>
      <c r="D1586" s="470">
        <v>5443.99</v>
      </c>
      <c r="E1586" s="470">
        <v>5443.99</v>
      </c>
      <c r="F1586" s="471"/>
      <c r="G1586" s="472">
        <v>0.001</v>
      </c>
    </row>
    <row r="1587" ht="15.75" customHeight="1">
      <c r="A1587" s="403" t="s">
        <v>1907</v>
      </c>
      <c r="B1587" s="404">
        <v>5438.7</v>
      </c>
      <c r="C1587" s="470">
        <v>5438.7</v>
      </c>
      <c r="D1587" s="470">
        <v>5438.7</v>
      </c>
      <c r="E1587" s="470">
        <v>5438.7</v>
      </c>
      <c r="F1587" s="471"/>
      <c r="G1587" s="472">
        <v>0.0066</v>
      </c>
    </row>
    <row r="1588" ht="15.75" customHeight="1">
      <c r="A1588" s="403" t="s">
        <v>1908</v>
      </c>
      <c r="B1588" s="404">
        <v>5403.11</v>
      </c>
      <c r="C1588" s="470">
        <v>5403.11</v>
      </c>
      <c r="D1588" s="470">
        <v>5403.11</v>
      </c>
      <c r="E1588" s="470">
        <v>5403.11</v>
      </c>
      <c r="F1588" s="471"/>
      <c r="G1588" s="472">
        <v>0.0056</v>
      </c>
    </row>
    <row r="1589" ht="15.75" customHeight="1">
      <c r="A1589" s="403" t="s">
        <v>1909</v>
      </c>
      <c r="B1589" s="404">
        <v>5373.25</v>
      </c>
      <c r="C1589" s="470">
        <v>5373.25</v>
      </c>
      <c r="D1589" s="470">
        <v>5373.25</v>
      </c>
      <c r="E1589" s="470">
        <v>5373.25</v>
      </c>
      <c r="F1589" s="471"/>
      <c r="G1589" s="472">
        <v>0.0031</v>
      </c>
    </row>
    <row r="1590" ht="15.75" customHeight="1">
      <c r="A1590" s="403" t="s">
        <v>1910</v>
      </c>
      <c r="B1590" s="404">
        <v>5356.58</v>
      </c>
      <c r="C1590" s="470">
        <v>5356.58</v>
      </c>
      <c r="D1590" s="470">
        <v>5356.58</v>
      </c>
      <c r="E1590" s="470">
        <v>5356.58</v>
      </c>
      <c r="F1590" s="471"/>
      <c r="G1590" s="472">
        <v>-0.003</v>
      </c>
    </row>
    <row r="1591" ht="15.75" customHeight="1">
      <c r="A1591" s="403" t="s">
        <v>1911</v>
      </c>
      <c r="B1591" s="404">
        <v>5372.86</v>
      </c>
      <c r="C1591" s="470">
        <v>5372.86</v>
      </c>
      <c r="D1591" s="470">
        <v>5372.86</v>
      </c>
      <c r="E1591" s="470">
        <v>5372.86</v>
      </c>
      <c r="F1591" s="471"/>
      <c r="G1591" s="472">
        <v>-0.0076</v>
      </c>
    </row>
    <row r="1592" ht="15.75" customHeight="1">
      <c r="A1592" s="403" t="s">
        <v>1912</v>
      </c>
      <c r="B1592" s="404">
        <v>5413.81</v>
      </c>
      <c r="C1592" s="470">
        <v>5413.81</v>
      </c>
      <c r="D1592" s="470">
        <v>5413.81</v>
      </c>
      <c r="E1592" s="470">
        <v>5413.81</v>
      </c>
      <c r="F1592" s="471"/>
      <c r="G1592" s="472">
        <v>2.0E-4</v>
      </c>
    </row>
    <row r="1593" ht="15.75" customHeight="1">
      <c r="A1593" s="403" t="s">
        <v>1913</v>
      </c>
      <c r="B1593" s="404">
        <v>5412.68</v>
      </c>
      <c r="C1593" s="470">
        <v>5412.68</v>
      </c>
      <c r="D1593" s="470">
        <v>5412.68</v>
      </c>
      <c r="E1593" s="470">
        <v>5412.68</v>
      </c>
      <c r="F1593" s="471"/>
      <c r="G1593" s="472">
        <v>0.0033</v>
      </c>
    </row>
    <row r="1594" ht="15.75" customHeight="1">
      <c r="A1594" s="403" t="s">
        <v>1914</v>
      </c>
      <c r="B1594" s="404">
        <v>5394.81</v>
      </c>
      <c r="C1594" s="470">
        <v>5394.81</v>
      </c>
      <c r="D1594" s="470">
        <v>5394.81</v>
      </c>
      <c r="E1594" s="470">
        <v>5394.81</v>
      </c>
      <c r="F1594" s="471"/>
      <c r="G1594" s="472">
        <v>0.0018</v>
      </c>
    </row>
    <row r="1595" ht="15.75" customHeight="1">
      <c r="A1595" s="403" t="s">
        <v>1915</v>
      </c>
      <c r="B1595" s="404">
        <v>5385.35</v>
      </c>
      <c r="C1595" s="470">
        <v>5385.35</v>
      </c>
      <c r="D1595" s="470">
        <v>5385.35</v>
      </c>
      <c r="E1595" s="470">
        <v>5385.35</v>
      </c>
      <c r="F1595" s="471"/>
      <c r="G1595" s="472">
        <v>0.004</v>
      </c>
    </row>
    <row r="1596" ht="15.75" customHeight="1">
      <c r="A1596" s="403" t="s">
        <v>1916</v>
      </c>
      <c r="B1596" s="404">
        <v>5363.72</v>
      </c>
      <c r="C1596" s="470">
        <v>5363.72</v>
      </c>
      <c r="D1596" s="470">
        <v>5363.72</v>
      </c>
      <c r="E1596" s="470">
        <v>5363.72</v>
      </c>
      <c r="F1596" s="471"/>
      <c r="G1596" s="472">
        <v>-0.0067</v>
      </c>
    </row>
    <row r="1597" ht="15.75" customHeight="1">
      <c r="A1597" s="403" t="s">
        <v>1917</v>
      </c>
      <c r="B1597" s="404">
        <v>5399.66</v>
      </c>
      <c r="C1597" s="470">
        <v>5399.66</v>
      </c>
      <c r="D1597" s="470">
        <v>5399.66</v>
      </c>
      <c r="E1597" s="470">
        <v>5399.66</v>
      </c>
      <c r="F1597" s="471"/>
      <c r="G1597" s="472">
        <v>-0.0055</v>
      </c>
    </row>
    <row r="1598" ht="15.75" customHeight="1">
      <c r="A1598" s="403" t="s">
        <v>1918</v>
      </c>
      <c r="B1598" s="404">
        <v>5429.66</v>
      </c>
      <c r="C1598" s="470">
        <v>5429.66</v>
      </c>
      <c r="D1598" s="470">
        <v>5429.66</v>
      </c>
      <c r="E1598" s="470">
        <v>5429.66</v>
      </c>
      <c r="F1598" s="471"/>
      <c r="G1598" s="472">
        <v>-0.0011</v>
      </c>
    </row>
    <row r="1599" ht="15.75" customHeight="1">
      <c r="A1599" s="403" t="s">
        <v>1919</v>
      </c>
      <c r="B1599" s="404">
        <v>5435.68</v>
      </c>
      <c r="C1599" s="470">
        <v>5435.68</v>
      </c>
      <c r="D1599" s="470">
        <v>5435.68</v>
      </c>
      <c r="E1599" s="470">
        <v>5435.68</v>
      </c>
      <c r="F1599" s="471"/>
      <c r="G1599" s="472">
        <v>0.0014</v>
      </c>
    </row>
    <row r="1600" ht="15.75" customHeight="1">
      <c r="A1600" s="403" t="s">
        <v>1920</v>
      </c>
      <c r="B1600" s="404">
        <v>5428.05</v>
      </c>
      <c r="C1600" s="470">
        <v>5428.05</v>
      </c>
      <c r="D1600" s="470">
        <v>5428.05</v>
      </c>
      <c r="E1600" s="470">
        <v>5428.05</v>
      </c>
      <c r="F1600" s="471"/>
      <c r="G1600" s="472">
        <v>-0.0059</v>
      </c>
    </row>
    <row r="1601" ht="15.75" customHeight="1">
      <c r="A1601" s="403" t="s">
        <v>1921</v>
      </c>
      <c r="B1601" s="404">
        <v>5460.07</v>
      </c>
      <c r="C1601" s="470">
        <v>5460.07</v>
      </c>
      <c r="D1601" s="470">
        <v>5460.07</v>
      </c>
      <c r="E1601" s="470">
        <v>5460.07</v>
      </c>
      <c r="F1601" s="471"/>
      <c r="G1601" s="472">
        <v>-0.0066</v>
      </c>
    </row>
    <row r="1602" ht="15.75" customHeight="1">
      <c r="A1602" s="403" t="s">
        <v>1922</v>
      </c>
      <c r="B1602" s="404">
        <v>5496.2</v>
      </c>
      <c r="C1602" s="470">
        <v>5496.2</v>
      </c>
      <c r="D1602" s="470">
        <v>5496.2</v>
      </c>
      <c r="E1602" s="470">
        <v>5496.2</v>
      </c>
      <c r="F1602" s="471"/>
      <c r="G1602" s="472">
        <v>-0.0027</v>
      </c>
    </row>
    <row r="1603" ht="15.75" customHeight="1">
      <c r="A1603" s="403" t="s">
        <v>1923</v>
      </c>
      <c r="B1603" s="404">
        <v>5511.05</v>
      </c>
      <c r="C1603" s="470">
        <v>5511.05</v>
      </c>
      <c r="D1603" s="470">
        <v>5511.05</v>
      </c>
      <c r="E1603" s="470">
        <v>5511.05</v>
      </c>
      <c r="F1603" s="471"/>
      <c r="G1603" s="472">
        <v>-0.0033</v>
      </c>
    </row>
    <row r="1604" ht="15.75" customHeight="1">
      <c r="A1604" s="403" t="s">
        <v>1924</v>
      </c>
      <c r="B1604" s="404">
        <v>5529.5</v>
      </c>
      <c r="C1604" s="470">
        <v>5529.5</v>
      </c>
      <c r="D1604" s="470">
        <v>5529.5</v>
      </c>
      <c r="E1604" s="470">
        <v>5529.5</v>
      </c>
      <c r="F1604" s="471"/>
      <c r="G1604" s="472">
        <v>-7.0E-4</v>
      </c>
    </row>
    <row r="1605" ht="15.75" customHeight="1">
      <c r="A1605" s="403" t="s">
        <v>1925</v>
      </c>
      <c r="B1605" s="404">
        <v>5533.44</v>
      </c>
      <c r="C1605" s="470">
        <v>5533.44</v>
      </c>
      <c r="D1605" s="470">
        <v>5533.44</v>
      </c>
      <c r="E1605" s="470">
        <v>5533.44</v>
      </c>
      <c r="F1605" s="471"/>
      <c r="G1605" s="472">
        <v>-0.0013</v>
      </c>
    </row>
    <row r="1606" ht="15.75" customHeight="1">
      <c r="A1606" s="403" t="s">
        <v>1926</v>
      </c>
      <c r="B1606" s="404">
        <v>5540.71</v>
      </c>
      <c r="C1606" s="470">
        <v>5540.71</v>
      </c>
      <c r="D1606" s="470">
        <v>5540.71</v>
      </c>
      <c r="E1606" s="470">
        <v>5540.71</v>
      </c>
      <c r="F1606" s="471"/>
      <c r="G1606" s="472">
        <v>-8.0E-4</v>
      </c>
    </row>
    <row r="1607" ht="15.75" customHeight="1">
      <c r="A1607" s="403" t="s">
        <v>1927</v>
      </c>
      <c r="B1607" s="404">
        <v>5545.1</v>
      </c>
      <c r="C1607" s="470">
        <v>5545.1</v>
      </c>
      <c r="D1607" s="470">
        <v>5545.1</v>
      </c>
      <c r="E1607" s="470">
        <v>5545.1</v>
      </c>
      <c r="F1607" s="471"/>
      <c r="G1607" s="472">
        <v>0.0043</v>
      </c>
    </row>
    <row r="1608" ht="15.75" customHeight="1">
      <c r="A1608" s="403" t="s">
        <v>1928</v>
      </c>
      <c r="B1608" s="404">
        <v>5521.38</v>
      </c>
      <c r="C1608" s="470">
        <v>5521.38</v>
      </c>
      <c r="D1608" s="470">
        <v>5521.38</v>
      </c>
      <c r="E1608" s="470">
        <v>5521.38</v>
      </c>
      <c r="F1608" s="471"/>
      <c r="G1608" s="472">
        <v>0.0084</v>
      </c>
    </row>
    <row r="1609" ht="15.75" customHeight="1">
      <c r="A1609" s="403" t="s">
        <v>1929</v>
      </c>
      <c r="B1609" s="404">
        <v>5475.55</v>
      </c>
      <c r="C1609" s="470">
        <v>5475.55</v>
      </c>
      <c r="D1609" s="470">
        <v>5475.55</v>
      </c>
      <c r="E1609" s="470">
        <v>5475.55</v>
      </c>
      <c r="F1609" s="471"/>
      <c r="G1609" s="472">
        <v>-0.0106</v>
      </c>
    </row>
    <row r="1610" ht="15.75" customHeight="1">
      <c r="A1610" s="403" t="s">
        <v>1930</v>
      </c>
      <c r="B1610" s="404">
        <v>5534.42</v>
      </c>
      <c r="C1610" s="470">
        <v>5534.42</v>
      </c>
      <c r="D1610" s="470">
        <v>5534.42</v>
      </c>
      <c r="E1610" s="470">
        <v>5534.42</v>
      </c>
      <c r="F1610" s="471"/>
      <c r="G1610" s="472">
        <v>0.0031</v>
      </c>
    </row>
    <row r="1611" ht="15.75" customHeight="1">
      <c r="A1611" s="403" t="s">
        <v>1931</v>
      </c>
      <c r="B1611" s="404">
        <v>5517.37</v>
      </c>
      <c r="C1611" s="470">
        <v>5517.37</v>
      </c>
      <c r="D1611" s="470">
        <v>5517.37</v>
      </c>
      <c r="E1611" s="470">
        <v>5517.37</v>
      </c>
      <c r="F1611" s="471"/>
      <c r="G1611" s="472">
        <v>0.0088</v>
      </c>
    </row>
    <row r="1612" ht="15.75" customHeight="1">
      <c r="A1612" s="403" t="s">
        <v>1932</v>
      </c>
      <c r="B1612" s="404">
        <v>5469.46</v>
      </c>
      <c r="C1612" s="470">
        <v>5469.46</v>
      </c>
      <c r="D1612" s="470">
        <v>5469.46</v>
      </c>
      <c r="E1612" s="470">
        <v>5469.46</v>
      </c>
      <c r="F1612" s="471"/>
      <c r="G1612" s="472">
        <v>0.0062</v>
      </c>
    </row>
    <row r="1613" ht="15.75" customHeight="1">
      <c r="A1613" s="403" t="s">
        <v>1933</v>
      </c>
      <c r="B1613" s="404">
        <v>5435.63</v>
      </c>
      <c r="C1613" s="470">
        <v>5435.63</v>
      </c>
      <c r="D1613" s="470">
        <v>5435.63</v>
      </c>
      <c r="E1613" s="470">
        <v>5435.63</v>
      </c>
      <c r="F1613" s="471"/>
      <c r="G1613" s="472">
        <v>-5.0E-4</v>
      </c>
    </row>
    <row r="1614" ht="15.75" customHeight="1">
      <c r="A1614" s="403" t="s">
        <v>1934</v>
      </c>
      <c r="B1614" s="404">
        <v>5438.24</v>
      </c>
      <c r="C1614" s="470">
        <v>5438.24</v>
      </c>
      <c r="D1614" s="470">
        <v>5438.24</v>
      </c>
      <c r="E1614" s="470">
        <v>5438.24</v>
      </c>
      <c r="F1614" s="471"/>
      <c r="G1614" s="472">
        <v>-0.0151</v>
      </c>
    </row>
    <row r="1615" ht="15.75" customHeight="1">
      <c r="A1615" s="403" t="s">
        <v>1935</v>
      </c>
      <c r="B1615" s="404">
        <v>5521.66</v>
      </c>
      <c r="C1615" s="470">
        <v>5521.66</v>
      </c>
      <c r="D1615" s="470">
        <v>5521.66</v>
      </c>
      <c r="E1615" s="470">
        <v>5521.66</v>
      </c>
      <c r="F1615" s="471"/>
      <c r="G1615" s="472">
        <v>-0.006</v>
      </c>
    </row>
    <row r="1616" ht="15.75" customHeight="1">
      <c r="A1616" s="403" t="s">
        <v>1936</v>
      </c>
      <c r="B1616" s="404">
        <v>5555.09</v>
      </c>
      <c r="C1616" s="470">
        <v>5555.09</v>
      </c>
      <c r="D1616" s="470">
        <v>5555.09</v>
      </c>
      <c r="E1616" s="470">
        <v>5555.09</v>
      </c>
      <c r="F1616" s="471"/>
      <c r="G1616" s="472">
        <v>-0.0029</v>
      </c>
    </row>
    <row r="1617" ht="15.75" customHeight="1">
      <c r="A1617" s="403" t="s">
        <v>1937</v>
      </c>
      <c r="B1617" s="404">
        <v>5571.52</v>
      </c>
      <c r="C1617" s="470">
        <v>5571.52</v>
      </c>
      <c r="D1617" s="470">
        <v>5571.52</v>
      </c>
      <c r="E1617" s="470">
        <v>5571.52</v>
      </c>
      <c r="F1617" s="471"/>
      <c r="G1617" s="472">
        <v>-0.0044</v>
      </c>
    </row>
    <row r="1618" ht="15.75" customHeight="1">
      <c r="A1618" s="403" t="s">
        <v>1938</v>
      </c>
      <c r="B1618" s="404">
        <v>5596.12</v>
      </c>
      <c r="C1618" s="470">
        <v>5596.12</v>
      </c>
      <c r="D1618" s="470">
        <v>5596.12</v>
      </c>
      <c r="E1618" s="470">
        <v>5596.12</v>
      </c>
      <c r="F1618" s="471"/>
      <c r="G1618" s="472">
        <v>6.0E-4</v>
      </c>
    </row>
    <row r="1619" ht="15.75" customHeight="1">
      <c r="A1619" s="403" t="s">
        <v>1939</v>
      </c>
      <c r="B1619" s="404">
        <v>5592.83</v>
      </c>
      <c r="C1619" s="470">
        <v>5592.83</v>
      </c>
      <c r="D1619" s="470">
        <v>5592.83</v>
      </c>
      <c r="E1619" s="470">
        <v>5592.83</v>
      </c>
      <c r="F1619" s="471"/>
      <c r="G1619" s="472">
        <v>-0.0094</v>
      </c>
    </row>
    <row r="1620" ht="15.75" customHeight="1">
      <c r="A1620" s="403" t="s">
        <v>1940</v>
      </c>
      <c r="B1620" s="404">
        <v>5645.86</v>
      </c>
      <c r="C1620" s="470">
        <v>5645.86</v>
      </c>
      <c r="D1620" s="470">
        <v>5645.86</v>
      </c>
      <c r="E1620" s="470">
        <v>5645.86</v>
      </c>
      <c r="F1620" s="471"/>
      <c r="G1620" s="472">
        <v>-1.0E-4</v>
      </c>
    </row>
    <row r="1621" ht="15.75" customHeight="1">
      <c r="A1621" s="403" t="s">
        <v>1941</v>
      </c>
      <c r="B1621" s="404">
        <v>5646.37</v>
      </c>
      <c r="C1621" s="470">
        <v>5646.37</v>
      </c>
      <c r="D1621" s="470">
        <v>5646.37</v>
      </c>
      <c r="E1621" s="470">
        <v>5646.37</v>
      </c>
      <c r="F1621" s="471"/>
      <c r="G1621" s="472">
        <v>-0.0065</v>
      </c>
    </row>
    <row r="1622" ht="15.75" customHeight="1">
      <c r="A1622" s="403" t="s">
        <v>1942</v>
      </c>
      <c r="B1622" s="404">
        <v>5683.46</v>
      </c>
      <c r="C1622" s="470">
        <v>5683.46</v>
      </c>
      <c r="D1622" s="470">
        <v>5683.46</v>
      </c>
      <c r="E1622" s="470">
        <v>5683.46</v>
      </c>
      <c r="F1622" s="471"/>
      <c r="G1622" s="472">
        <v>-0.0011</v>
      </c>
    </row>
    <row r="1623" ht="15.75" customHeight="1">
      <c r="A1623" s="403" t="s">
        <v>1943</v>
      </c>
      <c r="B1623" s="404">
        <v>5689.67</v>
      </c>
      <c r="C1623" s="470">
        <v>5689.67</v>
      </c>
      <c r="D1623" s="470">
        <v>5689.67</v>
      </c>
      <c r="E1623" s="470">
        <v>5689.67</v>
      </c>
      <c r="F1623" s="471"/>
      <c r="G1623" s="472">
        <v>-0.002</v>
      </c>
    </row>
    <row r="1624" ht="15.75" customHeight="1">
      <c r="A1624" s="403" t="s">
        <v>1944</v>
      </c>
      <c r="B1624" s="404">
        <v>5700.79</v>
      </c>
      <c r="C1624" s="470">
        <v>5700.79</v>
      </c>
      <c r="D1624" s="470">
        <v>5700.79</v>
      </c>
      <c r="E1624" s="470">
        <v>5700.79</v>
      </c>
      <c r="F1624" s="471"/>
      <c r="G1624" s="472">
        <v>-0.0062</v>
      </c>
    </row>
    <row r="1625" ht="15.75" customHeight="1">
      <c r="A1625" s="403" t="s">
        <v>1945</v>
      </c>
      <c r="B1625" s="404">
        <v>5736.4</v>
      </c>
      <c r="C1625" s="470">
        <v>5736.4</v>
      </c>
      <c r="D1625" s="470">
        <v>5736.4</v>
      </c>
      <c r="E1625" s="470">
        <v>5736.4</v>
      </c>
      <c r="F1625" s="471"/>
      <c r="G1625" s="472">
        <v>-0.0036</v>
      </c>
    </row>
    <row r="1626" ht="15.75" customHeight="1">
      <c r="A1626" s="403" t="s">
        <v>1946</v>
      </c>
      <c r="B1626" s="404">
        <v>5756.92</v>
      </c>
      <c r="C1626" s="470">
        <v>5756.92</v>
      </c>
      <c r="D1626" s="470">
        <v>5756.92</v>
      </c>
      <c r="E1626" s="470">
        <v>5756.92</v>
      </c>
      <c r="F1626" s="471"/>
      <c r="G1626" s="472">
        <v>-0.0035</v>
      </c>
    </row>
    <row r="1627" ht="15.75" customHeight="1">
      <c r="A1627" s="403" t="s">
        <v>1947</v>
      </c>
      <c r="B1627" s="404">
        <v>5777.11</v>
      </c>
      <c r="C1627" s="470">
        <v>5777.11</v>
      </c>
      <c r="D1627" s="470">
        <v>5777.11</v>
      </c>
      <c r="E1627" s="470">
        <v>5777.11</v>
      </c>
      <c r="F1627" s="471"/>
      <c r="G1627" s="472">
        <v>0.0066</v>
      </c>
    </row>
    <row r="1628" ht="15.75" customHeight="1">
      <c r="A1628" s="403" t="s">
        <v>1948</v>
      </c>
      <c r="B1628" s="404">
        <v>5739.33</v>
      </c>
      <c r="C1628" s="470">
        <v>5739.33</v>
      </c>
      <c r="D1628" s="470">
        <v>5739.33</v>
      </c>
      <c r="E1628" s="470">
        <v>5739.33</v>
      </c>
      <c r="F1628" s="471"/>
      <c r="G1628" s="472">
        <v>0.0084</v>
      </c>
    </row>
    <row r="1629" ht="15.75" customHeight="1">
      <c r="A1629" s="403" t="s">
        <v>1949</v>
      </c>
      <c r="B1629" s="404">
        <v>5691.37</v>
      </c>
      <c r="C1629" s="470">
        <v>5691.37</v>
      </c>
      <c r="D1629" s="470">
        <v>5691.37</v>
      </c>
      <c r="E1629" s="470">
        <v>5691.37</v>
      </c>
      <c r="F1629" s="471"/>
      <c r="G1629" s="472">
        <v>-0.0049</v>
      </c>
    </row>
    <row r="1630" ht="15.75" customHeight="1">
      <c r="A1630" s="403" t="s">
        <v>1950</v>
      </c>
      <c r="B1630" s="404">
        <v>5719.61</v>
      </c>
      <c r="C1630" s="470">
        <v>5719.61</v>
      </c>
      <c r="D1630" s="470">
        <v>5719.61</v>
      </c>
      <c r="E1630" s="470">
        <v>5719.61</v>
      </c>
      <c r="F1630" s="471"/>
      <c r="G1630" s="472">
        <v>-0.0024</v>
      </c>
    </row>
    <row r="1631" ht="15.75" customHeight="1">
      <c r="A1631" s="403" t="s">
        <v>1951</v>
      </c>
      <c r="B1631" s="404">
        <v>5733.24</v>
      </c>
      <c r="C1631" s="470">
        <v>5733.24</v>
      </c>
      <c r="D1631" s="470">
        <v>5733.24</v>
      </c>
      <c r="E1631" s="470">
        <v>5733.24</v>
      </c>
      <c r="F1631" s="471"/>
      <c r="G1631" s="472">
        <v>-7.0E-4</v>
      </c>
    </row>
    <row r="1632" ht="15.75" customHeight="1">
      <c r="A1632" s="403" t="s">
        <v>1952</v>
      </c>
      <c r="B1632" s="404">
        <v>5737.41</v>
      </c>
      <c r="C1632" s="470">
        <v>5737.41</v>
      </c>
      <c r="D1632" s="470">
        <v>5737.41</v>
      </c>
      <c r="E1632" s="470">
        <v>5737.41</v>
      </c>
      <c r="F1632" s="471"/>
      <c r="G1632" s="472">
        <v>0.0069</v>
      </c>
    </row>
    <row r="1633" ht="15.75" customHeight="1">
      <c r="A1633" s="403" t="s">
        <v>1953</v>
      </c>
      <c r="B1633" s="404">
        <v>5697.93</v>
      </c>
      <c r="C1633" s="470">
        <v>5697.93</v>
      </c>
      <c r="D1633" s="470">
        <v>5697.93</v>
      </c>
      <c r="E1633" s="470">
        <v>5697.93</v>
      </c>
      <c r="F1633" s="471"/>
      <c r="G1633" s="472">
        <v>-0.0049</v>
      </c>
    </row>
    <row r="1634" ht="15.75" customHeight="1">
      <c r="A1634" s="403" t="s">
        <v>1954</v>
      </c>
      <c r="B1634" s="404">
        <v>5726.23</v>
      </c>
      <c r="C1634" s="470">
        <v>5726.23</v>
      </c>
      <c r="D1634" s="470">
        <v>5726.23</v>
      </c>
      <c r="E1634" s="470">
        <v>5726.23</v>
      </c>
      <c r="F1634" s="471"/>
      <c r="G1634" s="472">
        <v>-0.0018</v>
      </c>
    </row>
    <row r="1635" ht="15.75" customHeight="1">
      <c r="A1635" s="403" t="s">
        <v>1955</v>
      </c>
      <c r="B1635" s="404">
        <v>5736.3</v>
      </c>
      <c r="C1635" s="470">
        <v>5736.3</v>
      </c>
      <c r="D1635" s="470">
        <v>5736.3</v>
      </c>
      <c r="E1635" s="470">
        <v>5736.3</v>
      </c>
      <c r="F1635" s="471"/>
      <c r="G1635" s="472">
        <v>0.002</v>
      </c>
    </row>
    <row r="1636" ht="15.75" customHeight="1">
      <c r="A1636" s="403" t="s">
        <v>1956</v>
      </c>
      <c r="B1636" s="404">
        <v>5724.85</v>
      </c>
      <c r="C1636" s="470">
        <v>5724.85</v>
      </c>
      <c r="D1636" s="470">
        <v>5724.85</v>
      </c>
      <c r="E1636" s="470">
        <v>5724.85</v>
      </c>
      <c r="F1636" s="471"/>
      <c r="G1636" s="472">
        <v>0.0051</v>
      </c>
    </row>
    <row r="1637" ht="15.75" customHeight="1">
      <c r="A1637" s="403" t="s">
        <v>1957</v>
      </c>
      <c r="B1637" s="404">
        <v>5695.72</v>
      </c>
      <c r="C1637" s="470">
        <v>5695.72</v>
      </c>
      <c r="D1637" s="470">
        <v>5695.72</v>
      </c>
      <c r="E1637" s="470">
        <v>5695.72</v>
      </c>
      <c r="F1637" s="471"/>
      <c r="G1637" s="472">
        <v>0.0</v>
      </c>
    </row>
    <row r="1638" ht="15.75" customHeight="1">
      <c r="A1638" s="403" t="s">
        <v>1958</v>
      </c>
      <c r="B1638" s="404">
        <v>5695.45</v>
      </c>
      <c r="C1638" s="470">
        <v>5695.45</v>
      </c>
      <c r="D1638" s="470">
        <v>5695.45</v>
      </c>
      <c r="E1638" s="470">
        <v>5695.45</v>
      </c>
      <c r="F1638" s="471"/>
      <c r="G1638" s="472">
        <v>-0.001</v>
      </c>
    </row>
    <row r="1639" ht="15.75" customHeight="1">
      <c r="A1639" s="403" t="s">
        <v>1959</v>
      </c>
      <c r="B1639" s="404">
        <v>5701.27</v>
      </c>
      <c r="C1639" s="470">
        <v>5701.27</v>
      </c>
      <c r="D1639" s="470">
        <v>5701.27</v>
      </c>
      <c r="E1639" s="470">
        <v>5701.27</v>
      </c>
      <c r="F1639" s="471"/>
      <c r="G1639" s="472">
        <v>0.003</v>
      </c>
    </row>
    <row r="1640" ht="15.75" customHeight="1">
      <c r="A1640" s="403" t="s">
        <v>1960</v>
      </c>
      <c r="B1640" s="404">
        <v>5684.31</v>
      </c>
      <c r="C1640" s="470">
        <v>5684.31</v>
      </c>
      <c r="D1640" s="470">
        <v>5684.31</v>
      </c>
      <c r="E1640" s="470">
        <v>5684.31</v>
      </c>
      <c r="F1640" s="471"/>
      <c r="G1640" s="472">
        <v>5.0E-4</v>
      </c>
    </row>
    <row r="1641" ht="15.75" customHeight="1">
      <c r="A1641" s="403" t="s">
        <v>1961</v>
      </c>
      <c r="B1641" s="404">
        <v>5681.25</v>
      </c>
      <c r="C1641" s="470">
        <v>5681.25</v>
      </c>
      <c r="D1641" s="470">
        <v>5681.25</v>
      </c>
      <c r="E1641" s="470">
        <v>5681.25</v>
      </c>
      <c r="F1641" s="471"/>
      <c r="G1641" s="472">
        <v>0.0038</v>
      </c>
    </row>
    <row r="1642" ht="15.75" customHeight="1">
      <c r="A1642" s="403" t="s">
        <v>1962</v>
      </c>
      <c r="B1642" s="404">
        <v>5659.72</v>
      </c>
      <c r="C1642" s="470">
        <v>5659.72</v>
      </c>
      <c r="D1642" s="470">
        <v>5659.72</v>
      </c>
      <c r="E1642" s="470">
        <v>5659.72</v>
      </c>
      <c r="F1642" s="471"/>
      <c r="G1642" s="472">
        <v>-0.0029</v>
      </c>
    </row>
    <row r="1643" ht="15.75" customHeight="1">
      <c r="A1643" s="403" t="s">
        <v>1963</v>
      </c>
      <c r="B1643" s="404">
        <v>5676.25</v>
      </c>
      <c r="C1643" s="470">
        <v>5676.25</v>
      </c>
      <c r="D1643" s="470">
        <v>5676.25</v>
      </c>
      <c r="E1643" s="470">
        <v>5676.25</v>
      </c>
      <c r="F1643" s="471"/>
      <c r="G1643" s="472">
        <v>8.0E-4</v>
      </c>
    </row>
    <row r="1644" ht="15.75" customHeight="1">
      <c r="A1644" s="403" t="s">
        <v>1964</v>
      </c>
      <c r="B1644" s="404">
        <v>5671.61</v>
      </c>
      <c r="C1644" s="470">
        <v>5671.61</v>
      </c>
      <c r="D1644" s="470">
        <v>5671.61</v>
      </c>
      <c r="E1644" s="470">
        <v>5671.61</v>
      </c>
      <c r="F1644" s="471"/>
      <c r="G1644" s="472">
        <v>0.0038</v>
      </c>
    </row>
    <row r="1645" ht="15.75" customHeight="1">
      <c r="A1645" s="403" t="s">
        <v>1965</v>
      </c>
      <c r="B1645" s="404">
        <v>5649.98</v>
      </c>
      <c r="C1645" s="470">
        <v>5649.98</v>
      </c>
      <c r="D1645" s="470">
        <v>5649.98</v>
      </c>
      <c r="E1645" s="470">
        <v>5649.98</v>
      </c>
      <c r="F1645" s="471"/>
      <c r="G1645" s="472">
        <v>0.0049</v>
      </c>
    </row>
    <row r="1646" ht="15.75" customHeight="1">
      <c r="A1646" s="403" t="s">
        <v>1966</v>
      </c>
      <c r="B1646" s="404">
        <v>5622.49</v>
      </c>
      <c r="C1646" s="470">
        <v>5622.49</v>
      </c>
      <c r="D1646" s="470">
        <v>5622.49</v>
      </c>
      <c r="E1646" s="470">
        <v>5622.49</v>
      </c>
      <c r="F1646" s="471"/>
      <c r="G1646" s="472">
        <v>0.006</v>
      </c>
    </row>
    <row r="1647" ht="15.75" customHeight="1">
      <c r="A1647" s="403" t="s">
        <v>1967</v>
      </c>
      <c r="B1647" s="404">
        <v>5588.83</v>
      </c>
      <c r="C1647" s="470">
        <v>5588.83</v>
      </c>
      <c r="D1647" s="470">
        <v>5588.83</v>
      </c>
      <c r="E1647" s="470">
        <v>5588.83</v>
      </c>
      <c r="F1647" s="471"/>
      <c r="G1647" s="472">
        <v>0.0028</v>
      </c>
    </row>
    <row r="1648" ht="15.75" customHeight="1">
      <c r="A1648" s="403" t="s">
        <v>1968</v>
      </c>
      <c r="B1648" s="404">
        <v>5573.07</v>
      </c>
      <c r="C1648" s="470">
        <v>5573.07</v>
      </c>
      <c r="D1648" s="470">
        <v>5573.07</v>
      </c>
      <c r="E1648" s="470">
        <v>5573.07</v>
      </c>
      <c r="F1648" s="471"/>
      <c r="G1648" s="472">
        <v>-0.0024</v>
      </c>
    </row>
    <row r="1649" ht="15.75" customHeight="1">
      <c r="A1649" s="403" t="s">
        <v>1969</v>
      </c>
      <c r="B1649" s="404">
        <v>5586.74</v>
      </c>
      <c r="C1649" s="470">
        <v>5586.74</v>
      </c>
      <c r="D1649" s="470">
        <v>5586.74</v>
      </c>
      <c r="E1649" s="470">
        <v>5586.74</v>
      </c>
      <c r="F1649" s="471"/>
      <c r="G1649" s="472">
        <v>-0.0019</v>
      </c>
    </row>
    <row r="1650" ht="15.75" customHeight="1">
      <c r="A1650" s="403" t="s">
        <v>1970</v>
      </c>
      <c r="B1650" s="404">
        <v>5597.21</v>
      </c>
      <c r="C1650" s="470">
        <v>5597.21</v>
      </c>
      <c r="D1650" s="470">
        <v>5597.21</v>
      </c>
      <c r="E1650" s="470">
        <v>5597.21</v>
      </c>
      <c r="F1650" s="471"/>
      <c r="G1650" s="472">
        <v>-0.0028</v>
      </c>
    </row>
    <row r="1651" ht="15.75" customHeight="1">
      <c r="A1651" s="403" t="s">
        <v>1971</v>
      </c>
      <c r="B1651" s="404">
        <v>5612.69</v>
      </c>
      <c r="C1651" s="470">
        <v>5612.69</v>
      </c>
      <c r="D1651" s="470">
        <v>5612.69</v>
      </c>
      <c r="E1651" s="470">
        <v>5612.69</v>
      </c>
      <c r="F1651" s="471"/>
      <c r="G1651" s="472">
        <v>-0.0013</v>
      </c>
    </row>
    <row r="1652" ht="15.75" customHeight="1">
      <c r="A1652" s="403" t="s">
        <v>1972</v>
      </c>
      <c r="B1652" s="404">
        <v>5620.24</v>
      </c>
      <c r="C1652" s="470">
        <v>5620.24</v>
      </c>
      <c r="D1652" s="470">
        <v>5620.24</v>
      </c>
      <c r="E1652" s="470">
        <v>5620.24</v>
      </c>
      <c r="F1652" s="471"/>
      <c r="G1652" s="472">
        <v>-0.0026</v>
      </c>
    </row>
    <row r="1653" ht="15.75" customHeight="1">
      <c r="A1653" s="403" t="s">
        <v>1973</v>
      </c>
      <c r="B1653" s="404">
        <v>5635.11</v>
      </c>
      <c r="C1653" s="470">
        <v>5635.11</v>
      </c>
      <c r="D1653" s="470">
        <v>5635.11</v>
      </c>
      <c r="E1653" s="470">
        <v>5635.11</v>
      </c>
      <c r="F1653" s="471"/>
      <c r="G1653" s="472">
        <v>0.0017</v>
      </c>
    </row>
    <row r="1654" ht="15.75" customHeight="1">
      <c r="A1654" s="403" t="s">
        <v>1974</v>
      </c>
      <c r="B1654" s="404">
        <v>5625.33</v>
      </c>
      <c r="C1654" s="470">
        <v>5625.33</v>
      </c>
      <c r="D1654" s="470">
        <v>5625.33</v>
      </c>
      <c r="E1654" s="470">
        <v>5625.33</v>
      </c>
      <c r="F1654" s="471"/>
      <c r="G1654" s="472">
        <v>-1.0E-4</v>
      </c>
    </row>
    <row r="1655" ht="15.75" customHeight="1">
      <c r="A1655" s="403" t="s">
        <v>1975</v>
      </c>
      <c r="B1655" s="404">
        <v>5625.83</v>
      </c>
      <c r="C1655" s="470">
        <v>5625.83</v>
      </c>
      <c r="D1655" s="470">
        <v>5625.83</v>
      </c>
      <c r="E1655" s="470">
        <v>5625.83</v>
      </c>
      <c r="F1655" s="471"/>
      <c r="G1655" s="472">
        <v>0.0037</v>
      </c>
    </row>
    <row r="1656" ht="15.75" customHeight="1">
      <c r="A1656" s="403" t="s">
        <v>1976</v>
      </c>
      <c r="B1656" s="404">
        <v>5604.99</v>
      </c>
      <c r="C1656" s="470">
        <v>5604.99</v>
      </c>
      <c r="D1656" s="470">
        <v>5604.99</v>
      </c>
      <c r="E1656" s="470">
        <v>5604.99</v>
      </c>
      <c r="F1656" s="471"/>
      <c r="G1656" s="472">
        <v>0.0039</v>
      </c>
    </row>
    <row r="1657" ht="15.75" customHeight="1">
      <c r="A1657" s="403" t="s">
        <v>1977</v>
      </c>
      <c r="B1657" s="404">
        <v>5583.0</v>
      </c>
      <c r="C1657" s="470">
        <v>5583.0</v>
      </c>
      <c r="D1657" s="470">
        <v>5583.0</v>
      </c>
      <c r="E1657" s="470">
        <v>5583.0</v>
      </c>
      <c r="F1657" s="471"/>
      <c r="G1657" s="472">
        <v>-0.0014</v>
      </c>
    </row>
    <row r="1658" ht="15.75" customHeight="1">
      <c r="A1658" s="403" t="s">
        <v>4928</v>
      </c>
      <c r="B1658" s="404">
        <v>5590.66</v>
      </c>
      <c r="C1658" s="470">
        <v>5590.66</v>
      </c>
      <c r="D1658" s="470">
        <v>5590.66</v>
      </c>
      <c r="E1658" s="470">
        <v>5590.66</v>
      </c>
      <c r="F1658" s="471"/>
      <c r="G1658" s="472">
        <v>0.0018</v>
      </c>
    </row>
    <row r="1659" ht="15.75" customHeight="1">
      <c r="A1659" s="403" t="s">
        <v>1978</v>
      </c>
      <c r="B1659" s="404">
        <v>5580.63</v>
      </c>
      <c r="C1659" s="470">
        <v>5580.63</v>
      </c>
      <c r="D1659" s="470">
        <v>5580.63</v>
      </c>
      <c r="E1659" s="470">
        <v>5580.63</v>
      </c>
      <c r="F1659" s="471"/>
      <c r="G1659" s="472">
        <v>-0.0032</v>
      </c>
    </row>
    <row r="1660" ht="15.75" customHeight="1">
      <c r="A1660" s="403" t="s">
        <v>1979</v>
      </c>
      <c r="B1660" s="404">
        <v>5598.71</v>
      </c>
      <c r="C1660" s="470">
        <v>5598.71</v>
      </c>
      <c r="D1660" s="470">
        <v>5598.71</v>
      </c>
      <c r="E1660" s="470">
        <v>5598.71</v>
      </c>
      <c r="F1660" s="471"/>
      <c r="G1660" s="472">
        <v>0.0072</v>
      </c>
    </row>
    <row r="1661" ht="15.75" customHeight="1">
      <c r="A1661" s="403" t="s">
        <v>1980</v>
      </c>
      <c r="B1661" s="404">
        <v>5558.57</v>
      </c>
      <c r="C1661" s="470">
        <v>5558.57</v>
      </c>
      <c r="D1661" s="470">
        <v>5558.57</v>
      </c>
      <c r="E1661" s="470">
        <v>5558.57</v>
      </c>
      <c r="F1661" s="471"/>
      <c r="G1661" s="472">
        <v>0.0022</v>
      </c>
    </row>
    <row r="1662" ht="15.75" customHeight="1">
      <c r="A1662" s="403" t="s">
        <v>1981</v>
      </c>
      <c r="B1662" s="404">
        <v>5546.28</v>
      </c>
      <c r="C1662" s="470">
        <v>5546.28</v>
      </c>
      <c r="D1662" s="470">
        <v>5546.28</v>
      </c>
      <c r="E1662" s="470">
        <v>5546.28</v>
      </c>
      <c r="F1662" s="471"/>
      <c r="G1662" s="472">
        <v>0.0061</v>
      </c>
    </row>
    <row r="1663" ht="15.75" customHeight="1">
      <c r="A1663" s="403" t="s">
        <v>1982</v>
      </c>
      <c r="B1663" s="404">
        <v>5512.46</v>
      </c>
      <c r="C1663" s="470">
        <v>5512.46</v>
      </c>
      <c r="D1663" s="470">
        <v>5512.46</v>
      </c>
      <c r="E1663" s="470">
        <v>5512.46</v>
      </c>
      <c r="F1663" s="471"/>
      <c r="G1663" s="472">
        <v>0.0044</v>
      </c>
    </row>
    <row r="1664" ht="15.75" customHeight="1">
      <c r="A1664" s="403" t="s">
        <v>1983</v>
      </c>
      <c r="B1664" s="404">
        <v>5488.23</v>
      </c>
      <c r="C1664" s="470">
        <v>5488.23</v>
      </c>
      <c r="D1664" s="470">
        <v>5488.23</v>
      </c>
      <c r="E1664" s="470">
        <v>5488.23</v>
      </c>
      <c r="F1664" s="471"/>
      <c r="G1664" s="472">
        <v>0.0178</v>
      </c>
    </row>
    <row r="1665" ht="15.75" customHeight="1">
      <c r="A1665" s="403" t="s">
        <v>1984</v>
      </c>
      <c r="B1665" s="404">
        <v>5392.1</v>
      </c>
      <c r="C1665" s="470">
        <v>5392.1</v>
      </c>
      <c r="D1665" s="470">
        <v>5392.1</v>
      </c>
      <c r="E1665" s="470">
        <v>5392.1</v>
      </c>
      <c r="F1665" s="471"/>
      <c r="G1665" s="472">
        <v>0.0054</v>
      </c>
    </row>
    <row r="1666" ht="15.75" customHeight="1">
      <c r="A1666" s="403" t="s">
        <v>1985</v>
      </c>
      <c r="B1666" s="404">
        <v>5363.09</v>
      </c>
      <c r="C1666" s="470">
        <v>5363.09</v>
      </c>
      <c r="D1666" s="470">
        <v>5363.09</v>
      </c>
      <c r="E1666" s="470">
        <v>5363.09</v>
      </c>
      <c r="F1666" s="471"/>
      <c r="G1666" s="472">
        <v>0.0076</v>
      </c>
    </row>
    <row r="1667" ht="15.75" customHeight="1">
      <c r="A1667" s="403" t="s">
        <v>1986</v>
      </c>
      <c r="B1667" s="404">
        <v>5322.86</v>
      </c>
      <c r="C1667" s="470">
        <v>5322.86</v>
      </c>
      <c r="D1667" s="470">
        <v>5322.86</v>
      </c>
      <c r="E1667" s="470">
        <v>5322.86</v>
      </c>
      <c r="F1667" s="471"/>
      <c r="G1667" s="472">
        <v>-0.0079</v>
      </c>
    </row>
    <row r="1668" ht="15.75" customHeight="1">
      <c r="A1668" s="403" t="s">
        <v>1987</v>
      </c>
      <c r="B1668" s="404">
        <v>5365.13</v>
      </c>
      <c r="C1668" s="470">
        <v>5365.13</v>
      </c>
      <c r="D1668" s="470">
        <v>5365.13</v>
      </c>
      <c r="E1668" s="470">
        <v>5365.13</v>
      </c>
      <c r="F1668" s="471"/>
      <c r="G1668" s="472">
        <v>-0.0199</v>
      </c>
    </row>
    <row r="1669" ht="15.75" customHeight="1">
      <c r="A1669" s="403" t="s">
        <v>1988</v>
      </c>
      <c r="B1669" s="404">
        <v>5473.89</v>
      </c>
      <c r="C1669" s="470">
        <v>5473.89</v>
      </c>
      <c r="D1669" s="470">
        <v>5473.89</v>
      </c>
      <c r="E1669" s="470">
        <v>5473.89</v>
      </c>
      <c r="F1669" s="471"/>
      <c r="G1669" s="472">
        <v>0.001</v>
      </c>
    </row>
    <row r="1670" ht="15.75" customHeight="1">
      <c r="A1670" s="403" t="s">
        <v>1989</v>
      </c>
      <c r="B1670" s="404">
        <v>5468.34</v>
      </c>
      <c r="C1670" s="470">
        <v>5468.34</v>
      </c>
      <c r="D1670" s="470">
        <v>5468.34</v>
      </c>
      <c r="E1670" s="470">
        <v>5468.34</v>
      </c>
      <c r="F1670" s="471"/>
      <c r="G1670" s="472">
        <v>0.0087</v>
      </c>
    </row>
    <row r="1671" ht="15.75" customHeight="1">
      <c r="A1671" s="403" t="s">
        <v>1990</v>
      </c>
      <c r="B1671" s="404">
        <v>5421.2</v>
      </c>
      <c r="C1671" s="470">
        <v>5421.2</v>
      </c>
      <c r="D1671" s="470">
        <v>5421.2</v>
      </c>
      <c r="E1671" s="470">
        <v>5421.2</v>
      </c>
      <c r="F1671" s="471"/>
      <c r="G1671" s="472">
        <v>-0.0145</v>
      </c>
    </row>
    <row r="1672" ht="15.75" customHeight="1">
      <c r="A1672" s="403" t="s">
        <v>1991</v>
      </c>
      <c r="B1672" s="404">
        <v>5500.85</v>
      </c>
      <c r="C1672" s="470">
        <v>5500.85</v>
      </c>
      <c r="D1672" s="470">
        <v>5500.85</v>
      </c>
      <c r="E1672" s="470">
        <v>5500.85</v>
      </c>
      <c r="F1672" s="471"/>
      <c r="G1672" s="472">
        <v>-0.021</v>
      </c>
    </row>
    <row r="1673" ht="15.75" customHeight="1">
      <c r="A1673" s="403" t="s">
        <v>1992</v>
      </c>
      <c r="B1673" s="404">
        <v>5618.64</v>
      </c>
      <c r="C1673" s="470">
        <v>5618.64</v>
      </c>
      <c r="D1673" s="470">
        <v>5618.64</v>
      </c>
      <c r="E1673" s="470">
        <v>5618.64</v>
      </c>
      <c r="F1673" s="471"/>
      <c r="G1673" s="472">
        <v>-5.0E-4</v>
      </c>
    </row>
    <row r="1674" ht="15.75" customHeight="1">
      <c r="A1674" s="403" t="s">
        <v>1993</v>
      </c>
      <c r="B1674" s="404">
        <v>5621.27</v>
      </c>
      <c r="C1674" s="470">
        <v>5621.27</v>
      </c>
      <c r="D1674" s="470">
        <v>5621.27</v>
      </c>
      <c r="E1674" s="470">
        <v>5621.27</v>
      </c>
      <c r="F1674" s="471"/>
      <c r="G1674" s="472">
        <v>-0.0152</v>
      </c>
    </row>
    <row r="1675" ht="15.75" customHeight="1">
      <c r="A1675" s="403" t="s">
        <v>1994</v>
      </c>
      <c r="B1675" s="404">
        <v>5708.24</v>
      </c>
      <c r="C1675" s="470">
        <v>5708.24</v>
      </c>
      <c r="D1675" s="470">
        <v>5708.24</v>
      </c>
      <c r="E1675" s="470">
        <v>5708.24</v>
      </c>
      <c r="F1675" s="471"/>
      <c r="G1675" s="472">
        <v>0.0068</v>
      </c>
    </row>
    <row r="1676" ht="15.75" customHeight="1">
      <c r="A1676" s="403" t="s">
        <v>1995</v>
      </c>
      <c r="B1676" s="404">
        <v>5669.79</v>
      </c>
      <c r="C1676" s="470">
        <v>5669.79</v>
      </c>
      <c r="D1676" s="470">
        <v>5669.79</v>
      </c>
      <c r="E1676" s="470">
        <v>5669.79</v>
      </c>
      <c r="F1676" s="471"/>
      <c r="G1676" s="472">
        <v>0.0119</v>
      </c>
    </row>
    <row r="1677" ht="15.75" customHeight="1">
      <c r="A1677" s="403" t="s">
        <v>1996</v>
      </c>
      <c r="B1677" s="404">
        <v>5602.84</v>
      </c>
      <c r="C1677" s="470">
        <v>5602.84</v>
      </c>
      <c r="D1677" s="470">
        <v>5602.84</v>
      </c>
      <c r="E1677" s="470">
        <v>5602.84</v>
      </c>
      <c r="F1677" s="471"/>
      <c r="G1677" s="472">
        <v>0.0124</v>
      </c>
    </row>
    <row r="1678" ht="15.75" customHeight="1">
      <c r="A1678" s="403" t="s">
        <v>1997</v>
      </c>
      <c r="B1678" s="404">
        <v>5534.06</v>
      </c>
      <c r="C1678" s="470">
        <v>5534.06</v>
      </c>
      <c r="D1678" s="470">
        <v>5534.06</v>
      </c>
      <c r="E1678" s="470">
        <v>5534.06</v>
      </c>
      <c r="F1678" s="471"/>
      <c r="G1678" s="472">
        <v>1.0E-4</v>
      </c>
    </row>
    <row r="1679" ht="15.75" customHeight="1">
      <c r="A1679" s="403" t="s">
        <v>1998</v>
      </c>
      <c r="B1679" s="404">
        <v>5533.49</v>
      </c>
      <c r="C1679" s="470">
        <v>5533.49</v>
      </c>
      <c r="D1679" s="470">
        <v>5533.49</v>
      </c>
      <c r="E1679" s="470">
        <v>5533.49</v>
      </c>
      <c r="F1679" s="471"/>
      <c r="G1679" s="472">
        <v>-0.0075</v>
      </c>
    </row>
    <row r="1680" ht="15.75" customHeight="1">
      <c r="A1680" s="403" t="s">
        <v>1999</v>
      </c>
      <c r="B1680" s="404">
        <v>5575.47</v>
      </c>
      <c r="C1680" s="470">
        <v>5575.47</v>
      </c>
      <c r="D1680" s="470">
        <v>5575.47</v>
      </c>
      <c r="E1680" s="470">
        <v>5575.47</v>
      </c>
      <c r="F1680" s="471"/>
      <c r="G1680" s="472">
        <v>0.0178</v>
      </c>
    </row>
    <row r="1681" ht="15.75" customHeight="1">
      <c r="A1681" s="403" t="s">
        <v>2000</v>
      </c>
      <c r="B1681" s="404">
        <v>5477.86</v>
      </c>
      <c r="C1681" s="470">
        <v>5477.86</v>
      </c>
      <c r="D1681" s="470">
        <v>5477.86</v>
      </c>
      <c r="E1681" s="470">
        <v>5477.86</v>
      </c>
      <c r="F1681" s="471"/>
      <c r="G1681" s="472">
        <v>0.0102</v>
      </c>
    </row>
    <row r="1682" ht="15.75" customHeight="1">
      <c r="A1682" s="403" t="s">
        <v>2001</v>
      </c>
      <c r="B1682" s="404">
        <v>5422.79</v>
      </c>
      <c r="C1682" s="470">
        <v>5422.79</v>
      </c>
      <c r="D1682" s="470">
        <v>5422.79</v>
      </c>
      <c r="E1682" s="470">
        <v>5422.79</v>
      </c>
      <c r="F1682" s="471"/>
      <c r="G1682" s="472">
        <v>0.015</v>
      </c>
    </row>
    <row r="1683" ht="15.75" customHeight="1">
      <c r="A1683" s="403" t="s">
        <v>2002</v>
      </c>
      <c r="B1683" s="404">
        <v>5342.87</v>
      </c>
      <c r="C1683" s="470">
        <v>5342.87</v>
      </c>
      <c r="D1683" s="470">
        <v>5342.87</v>
      </c>
      <c r="E1683" s="470">
        <v>5342.87</v>
      </c>
      <c r="F1683" s="471"/>
      <c r="G1683" s="472">
        <v>0.0017</v>
      </c>
    </row>
    <row r="1684" ht="15.75" customHeight="1">
      <c r="A1684" s="403" t="s">
        <v>2003</v>
      </c>
      <c r="B1684" s="404">
        <v>5333.87</v>
      </c>
      <c r="C1684" s="470">
        <v>5333.87</v>
      </c>
      <c r="D1684" s="470">
        <v>5333.87</v>
      </c>
      <c r="E1684" s="470">
        <v>5333.87</v>
      </c>
      <c r="F1684" s="471"/>
      <c r="G1684" s="472">
        <v>0.0107</v>
      </c>
    </row>
    <row r="1685" ht="15.75" customHeight="1">
      <c r="A1685" s="403" t="s">
        <v>2004</v>
      </c>
      <c r="B1685" s="404">
        <v>5277.39</v>
      </c>
      <c r="C1685" s="470">
        <v>5277.39</v>
      </c>
      <c r="D1685" s="470">
        <v>5277.39</v>
      </c>
      <c r="E1685" s="470">
        <v>5277.39</v>
      </c>
      <c r="F1685" s="471"/>
      <c r="G1685" s="472">
        <v>0.012</v>
      </c>
    </row>
    <row r="1686" ht="15.75" customHeight="1">
      <c r="A1686" s="403" t="s">
        <v>2005</v>
      </c>
      <c r="B1686" s="404">
        <v>5214.6</v>
      </c>
      <c r="C1686" s="470">
        <v>5214.6</v>
      </c>
      <c r="D1686" s="470">
        <v>5214.6</v>
      </c>
      <c r="E1686" s="470">
        <v>5214.6</v>
      </c>
      <c r="F1686" s="471"/>
      <c r="G1686" s="472">
        <v>0.0108</v>
      </c>
    </row>
    <row r="1687" ht="15.75" customHeight="1">
      <c r="A1687" s="403" t="s">
        <v>2006</v>
      </c>
      <c r="B1687" s="404">
        <v>5158.69</v>
      </c>
      <c r="C1687" s="470">
        <v>5158.69</v>
      </c>
      <c r="D1687" s="470">
        <v>5158.69</v>
      </c>
      <c r="E1687" s="470">
        <v>5158.69</v>
      </c>
      <c r="F1687" s="471"/>
      <c r="G1687" s="472">
        <v>-0.0045</v>
      </c>
    </row>
    <row r="1688" ht="15.75" customHeight="1">
      <c r="A1688" s="403" t="s">
        <v>2007</v>
      </c>
      <c r="B1688" s="404">
        <v>5182.24</v>
      </c>
      <c r="C1688" s="470">
        <v>5182.24</v>
      </c>
      <c r="D1688" s="470">
        <v>5182.24</v>
      </c>
      <c r="E1688" s="470">
        <v>5182.24</v>
      </c>
      <c r="F1688" s="471"/>
      <c r="G1688" s="472">
        <v>0.005</v>
      </c>
    </row>
    <row r="1689" ht="15.75" customHeight="1">
      <c r="A1689" s="403" t="s">
        <v>2008</v>
      </c>
      <c r="B1689" s="404">
        <v>5156.6</v>
      </c>
      <c r="C1689" s="470">
        <v>5156.6</v>
      </c>
      <c r="D1689" s="470">
        <v>5156.6</v>
      </c>
      <c r="E1689" s="470">
        <v>5156.6</v>
      </c>
      <c r="F1689" s="471"/>
      <c r="G1689" s="472">
        <v>0.0037</v>
      </c>
    </row>
    <row r="1690" ht="15.75" customHeight="1">
      <c r="A1690" s="403" t="s">
        <v>2009</v>
      </c>
      <c r="B1690" s="404">
        <v>5137.73</v>
      </c>
      <c r="C1690" s="470">
        <v>5137.73</v>
      </c>
      <c r="D1690" s="470">
        <v>5137.73</v>
      </c>
      <c r="E1690" s="470">
        <v>5137.73</v>
      </c>
      <c r="F1690" s="471"/>
      <c r="G1690" s="472">
        <v>0.0035</v>
      </c>
    </row>
    <row r="1691" ht="15.75" customHeight="1">
      <c r="A1691" s="403" t="s">
        <v>2010</v>
      </c>
      <c r="B1691" s="404">
        <v>5119.58</v>
      </c>
      <c r="C1691" s="470">
        <v>5119.58</v>
      </c>
      <c r="D1691" s="470">
        <v>5119.58</v>
      </c>
      <c r="E1691" s="470">
        <v>5119.58</v>
      </c>
      <c r="F1691" s="471"/>
      <c r="G1691" s="472">
        <v>0.007</v>
      </c>
    </row>
    <row r="1692" ht="15.75" customHeight="1">
      <c r="A1692" s="403" t="s">
        <v>2011</v>
      </c>
      <c r="B1692" s="404">
        <v>5083.89</v>
      </c>
      <c r="C1692" s="470">
        <v>5083.89</v>
      </c>
      <c r="D1692" s="470">
        <v>5083.89</v>
      </c>
      <c r="E1692" s="470">
        <v>5083.89</v>
      </c>
      <c r="F1692" s="471"/>
      <c r="G1692" s="472">
        <v>0.0095</v>
      </c>
    </row>
    <row r="1693" ht="15.75" customHeight="1">
      <c r="A1693" s="403" t="s">
        <v>2012</v>
      </c>
      <c r="B1693" s="404">
        <v>5036.05</v>
      </c>
      <c r="C1693" s="470">
        <v>5036.05</v>
      </c>
      <c r="D1693" s="470">
        <v>5036.05</v>
      </c>
      <c r="E1693" s="470">
        <v>5036.05</v>
      </c>
      <c r="F1693" s="471"/>
      <c r="G1693" s="472">
        <v>0.0016</v>
      </c>
    </row>
    <row r="1694" ht="15.75" customHeight="1">
      <c r="A1694" s="403" t="s">
        <v>2013</v>
      </c>
      <c r="B1694" s="404">
        <v>5027.91</v>
      </c>
      <c r="C1694" s="470">
        <v>5027.91</v>
      </c>
      <c r="D1694" s="470">
        <v>5027.91</v>
      </c>
      <c r="E1694" s="470">
        <v>5027.91</v>
      </c>
      <c r="F1694" s="471"/>
      <c r="G1694" s="472">
        <v>0.0022</v>
      </c>
    </row>
    <row r="1695" ht="15.75" customHeight="1">
      <c r="A1695" s="403" t="s">
        <v>2014</v>
      </c>
      <c r="B1695" s="404">
        <v>5016.74</v>
      </c>
      <c r="C1695" s="470">
        <v>5016.74</v>
      </c>
      <c r="D1695" s="470">
        <v>5016.74</v>
      </c>
      <c r="E1695" s="470">
        <v>5016.74</v>
      </c>
      <c r="F1695" s="471"/>
      <c r="G1695" s="472">
        <v>0.0046</v>
      </c>
    </row>
    <row r="1696" ht="15.75" customHeight="1">
      <c r="A1696" s="403" t="s">
        <v>2015</v>
      </c>
      <c r="B1696" s="404">
        <v>4993.53</v>
      </c>
      <c r="C1696" s="470">
        <v>4993.53</v>
      </c>
      <c r="D1696" s="470">
        <v>4993.53</v>
      </c>
      <c r="E1696" s="470">
        <v>4993.53</v>
      </c>
      <c r="F1696" s="471"/>
      <c r="G1696" s="472">
        <v>0.0074</v>
      </c>
    </row>
    <row r="1697" ht="15.75" customHeight="1">
      <c r="A1697" s="403" t="s">
        <v>2016</v>
      </c>
      <c r="B1697" s="404">
        <v>4956.73</v>
      </c>
      <c r="C1697" s="470">
        <v>4956.73</v>
      </c>
      <c r="D1697" s="470">
        <v>4956.73</v>
      </c>
      <c r="E1697" s="470">
        <v>4956.73</v>
      </c>
      <c r="F1697" s="471"/>
      <c r="G1697" s="472">
        <v>0.0066</v>
      </c>
    </row>
    <row r="1698" ht="15.75" customHeight="1">
      <c r="A1698" s="403" t="s">
        <v>2017</v>
      </c>
      <c r="B1698" s="404">
        <v>4924.33</v>
      </c>
      <c r="C1698" s="470">
        <v>4924.33</v>
      </c>
      <c r="D1698" s="470">
        <v>4924.33</v>
      </c>
      <c r="E1698" s="470">
        <v>4924.33</v>
      </c>
      <c r="F1698" s="471"/>
      <c r="G1698" s="472">
        <v>-0.0014</v>
      </c>
    </row>
    <row r="1699" ht="15.75" customHeight="1">
      <c r="A1699" s="403" t="s">
        <v>2018</v>
      </c>
      <c r="B1699" s="404">
        <v>4931.17</v>
      </c>
      <c r="C1699" s="470">
        <v>4931.17</v>
      </c>
      <c r="D1699" s="470">
        <v>4931.17</v>
      </c>
      <c r="E1699" s="470">
        <v>4931.17</v>
      </c>
      <c r="F1699" s="471"/>
      <c r="G1699" s="472">
        <v>-0.0021</v>
      </c>
    </row>
    <row r="1700" ht="15.75" customHeight="1">
      <c r="A1700" s="403" t="s">
        <v>2019</v>
      </c>
      <c r="B1700" s="404">
        <v>4941.65</v>
      </c>
      <c r="C1700" s="470">
        <v>4941.65</v>
      </c>
      <c r="D1700" s="470">
        <v>4941.65</v>
      </c>
      <c r="E1700" s="470">
        <v>4941.65</v>
      </c>
      <c r="F1700" s="471"/>
      <c r="G1700" s="472">
        <v>6.0E-4</v>
      </c>
    </row>
    <row r="1701" ht="15.75" customHeight="1">
      <c r="A1701" s="403" t="s">
        <v>2020</v>
      </c>
      <c r="B1701" s="404">
        <v>4938.58</v>
      </c>
      <c r="C1701" s="470">
        <v>4938.58</v>
      </c>
      <c r="D1701" s="470">
        <v>4938.58</v>
      </c>
      <c r="E1701" s="470">
        <v>4938.58</v>
      </c>
      <c r="F1701" s="471"/>
      <c r="G1701" s="472">
        <v>0.0026</v>
      </c>
    </row>
    <row r="1702" ht="15.75" customHeight="1">
      <c r="A1702" s="403" t="s">
        <v>2021</v>
      </c>
      <c r="B1702" s="404">
        <v>4925.72</v>
      </c>
      <c r="C1702" s="470">
        <v>4925.72</v>
      </c>
      <c r="D1702" s="470">
        <v>4925.72</v>
      </c>
      <c r="E1702" s="470">
        <v>4925.72</v>
      </c>
      <c r="F1702" s="471"/>
      <c r="G1702" s="472">
        <v>0.0038</v>
      </c>
    </row>
    <row r="1703" ht="15.75" customHeight="1">
      <c r="A1703" s="403" t="s">
        <v>2022</v>
      </c>
      <c r="B1703" s="404">
        <v>4906.92</v>
      </c>
      <c r="C1703" s="470">
        <v>4906.92</v>
      </c>
      <c r="D1703" s="470">
        <v>4906.92</v>
      </c>
      <c r="E1703" s="470">
        <v>4906.92</v>
      </c>
      <c r="F1703" s="471"/>
      <c r="G1703" s="472">
        <v>0.0077</v>
      </c>
    </row>
    <row r="1704" ht="15.75" customHeight="1">
      <c r="A1704" s="403" t="s">
        <v>2023</v>
      </c>
      <c r="B1704" s="404">
        <v>4869.59</v>
      </c>
      <c r="C1704" s="470">
        <v>4869.59</v>
      </c>
      <c r="D1704" s="470">
        <v>4869.59</v>
      </c>
      <c r="E1704" s="470">
        <v>4869.59</v>
      </c>
      <c r="F1704" s="471"/>
      <c r="G1704" s="472">
        <v>0.0017</v>
      </c>
    </row>
    <row r="1705" ht="15.75" customHeight="1">
      <c r="A1705" s="403" t="s">
        <v>2024</v>
      </c>
      <c r="B1705" s="404">
        <v>4861.12</v>
      </c>
      <c r="C1705" s="470">
        <v>4861.12</v>
      </c>
      <c r="D1705" s="470">
        <v>4861.12</v>
      </c>
      <c r="E1705" s="470">
        <v>4861.12</v>
      </c>
      <c r="F1705" s="471"/>
      <c r="G1705" s="472">
        <v>-0.0065</v>
      </c>
    </row>
    <row r="1706" ht="15.75" customHeight="1">
      <c r="A1706" s="403" t="s">
        <v>2025</v>
      </c>
      <c r="B1706" s="404">
        <v>4892.81</v>
      </c>
      <c r="C1706" s="470">
        <v>4892.81</v>
      </c>
      <c r="D1706" s="470">
        <v>4892.81</v>
      </c>
      <c r="E1706" s="470">
        <v>4892.81</v>
      </c>
      <c r="F1706" s="471"/>
      <c r="G1706" s="472">
        <v>0.0044</v>
      </c>
    </row>
    <row r="1707" ht="15.75" customHeight="1">
      <c r="A1707" s="403" t="s">
        <v>2026</v>
      </c>
      <c r="B1707" s="404">
        <v>4871.28</v>
      </c>
      <c r="C1707" s="470">
        <v>4871.28</v>
      </c>
      <c r="D1707" s="470">
        <v>4871.28</v>
      </c>
      <c r="E1707" s="470">
        <v>4871.28</v>
      </c>
      <c r="F1707" s="471"/>
      <c r="G1707" s="472">
        <v>0.0052</v>
      </c>
    </row>
    <row r="1708" ht="15.75" customHeight="1">
      <c r="A1708" s="403" t="s">
        <v>2027</v>
      </c>
      <c r="B1708" s="404">
        <v>4846.09</v>
      </c>
      <c r="C1708" s="470">
        <v>4846.09</v>
      </c>
      <c r="D1708" s="470">
        <v>4846.09</v>
      </c>
      <c r="E1708" s="470">
        <v>4846.09</v>
      </c>
      <c r="F1708" s="471"/>
      <c r="G1708" s="472">
        <v>0.002</v>
      </c>
    </row>
    <row r="1709" ht="15.75" customHeight="1">
      <c r="A1709" s="403" t="s">
        <v>2028</v>
      </c>
      <c r="B1709" s="404">
        <v>4836.32</v>
      </c>
      <c r="C1709" s="470">
        <v>4836.32</v>
      </c>
      <c r="D1709" s="470">
        <v>4836.32</v>
      </c>
      <c r="E1709" s="470">
        <v>4836.32</v>
      </c>
      <c r="F1709" s="471"/>
      <c r="G1709" s="472">
        <v>0.0029</v>
      </c>
    </row>
    <row r="1710" ht="15.75" customHeight="1">
      <c r="A1710" s="403" t="s">
        <v>2029</v>
      </c>
      <c r="B1710" s="404">
        <v>4822.29</v>
      </c>
      <c r="C1710" s="470">
        <v>4822.29</v>
      </c>
      <c r="D1710" s="470">
        <v>4822.29</v>
      </c>
      <c r="E1710" s="470">
        <v>4822.29</v>
      </c>
      <c r="F1710" s="471"/>
      <c r="G1710" s="472">
        <v>-2.0E-4</v>
      </c>
    </row>
    <row r="1711" ht="15.75" customHeight="1">
      <c r="A1711" s="403" t="s">
        <v>2030</v>
      </c>
      <c r="B1711" s="404">
        <v>4823.02</v>
      </c>
      <c r="C1711" s="470">
        <v>4823.02</v>
      </c>
      <c r="D1711" s="470">
        <v>4823.02</v>
      </c>
      <c r="E1711" s="470">
        <v>4823.02</v>
      </c>
      <c r="F1711" s="471"/>
      <c r="G1711" s="472">
        <v>0.0045</v>
      </c>
    </row>
    <row r="1712" ht="15.75" customHeight="1">
      <c r="A1712" s="403" t="s">
        <v>2031</v>
      </c>
      <c r="B1712" s="404">
        <v>4801.24</v>
      </c>
      <c r="C1712" s="470">
        <v>4801.24</v>
      </c>
      <c r="D1712" s="470">
        <v>4801.24</v>
      </c>
      <c r="E1712" s="470">
        <v>4801.24</v>
      </c>
      <c r="F1712" s="471"/>
      <c r="G1712" s="472">
        <v>0.0017</v>
      </c>
    </row>
    <row r="1713" ht="15.75" customHeight="1">
      <c r="A1713" s="403" t="s">
        <v>2032</v>
      </c>
      <c r="B1713" s="404">
        <v>4793.3</v>
      </c>
      <c r="C1713" s="470">
        <v>4793.3</v>
      </c>
      <c r="D1713" s="470">
        <v>4793.3</v>
      </c>
      <c r="E1713" s="470">
        <v>4793.3</v>
      </c>
      <c r="F1713" s="471"/>
      <c r="G1713" s="472">
        <v>-9.0E-4</v>
      </c>
    </row>
    <row r="1714" ht="15.75" customHeight="1">
      <c r="A1714" s="403" t="s">
        <v>2033</v>
      </c>
      <c r="B1714" s="404">
        <v>4797.64</v>
      </c>
      <c r="C1714" s="470">
        <v>4797.64</v>
      </c>
      <c r="D1714" s="470">
        <v>4797.64</v>
      </c>
      <c r="E1714" s="470">
        <v>4797.64</v>
      </c>
      <c r="F1714" s="471"/>
      <c r="G1714" s="472">
        <v>0.0023</v>
      </c>
    </row>
    <row r="1715" ht="15.75" customHeight="1">
      <c r="A1715" s="403" t="s">
        <v>2034</v>
      </c>
      <c r="B1715" s="404">
        <v>4786.57</v>
      </c>
      <c r="C1715" s="470">
        <v>4786.57</v>
      </c>
      <c r="D1715" s="470">
        <v>4786.57</v>
      </c>
      <c r="E1715" s="470">
        <v>4786.57</v>
      </c>
      <c r="F1715" s="471"/>
      <c r="G1715" s="472">
        <v>-0.001</v>
      </c>
    </row>
    <row r="1716" ht="15.75" customHeight="1">
      <c r="A1716" s="403" t="s">
        <v>2035</v>
      </c>
      <c r="B1716" s="404">
        <v>4791.33</v>
      </c>
      <c r="C1716" s="470">
        <v>4791.33</v>
      </c>
      <c r="D1716" s="470">
        <v>4791.33</v>
      </c>
      <c r="E1716" s="470">
        <v>4791.33</v>
      </c>
      <c r="F1716" s="471"/>
      <c r="G1716" s="472">
        <v>0.0055</v>
      </c>
    </row>
    <row r="1717" ht="15.75" customHeight="1">
      <c r="A1717" s="403" t="s">
        <v>2036</v>
      </c>
      <c r="B1717" s="404">
        <v>4765.35</v>
      </c>
      <c r="C1717" s="470">
        <v>4765.35</v>
      </c>
      <c r="D1717" s="470">
        <v>4765.35</v>
      </c>
      <c r="E1717" s="470">
        <v>4765.35</v>
      </c>
      <c r="F1717" s="471"/>
      <c r="G1717" s="472">
        <v>0.0032</v>
      </c>
    </row>
    <row r="1718" ht="15.75" customHeight="1">
      <c r="A1718" s="403" t="s">
        <v>2037</v>
      </c>
      <c r="B1718" s="404">
        <v>4750.2</v>
      </c>
      <c r="C1718" s="470">
        <v>4750.2</v>
      </c>
      <c r="D1718" s="470">
        <v>4750.2</v>
      </c>
      <c r="E1718" s="470">
        <v>4750.2</v>
      </c>
      <c r="F1718" s="471"/>
      <c r="G1718" s="472">
        <v>0.0061</v>
      </c>
    </row>
    <row r="1719" ht="15.75" customHeight="1">
      <c r="A1719" s="403" t="s">
        <v>2038</v>
      </c>
      <c r="B1719" s="404">
        <v>4721.4</v>
      </c>
      <c r="C1719" s="470">
        <v>4721.4</v>
      </c>
      <c r="D1719" s="470">
        <v>4721.4</v>
      </c>
      <c r="E1719" s="470">
        <v>4721.4</v>
      </c>
      <c r="F1719" s="471"/>
      <c r="G1719" s="472">
        <v>-1.0E-4</v>
      </c>
    </row>
    <row r="1720" ht="15.75" customHeight="1">
      <c r="A1720" s="403" t="s">
        <v>2039</v>
      </c>
      <c r="B1720" s="404">
        <v>4721.98</v>
      </c>
      <c r="C1720" s="470">
        <v>4721.98</v>
      </c>
      <c r="D1720" s="470">
        <v>4721.98</v>
      </c>
      <c r="E1720" s="470">
        <v>4721.98</v>
      </c>
      <c r="F1720" s="471"/>
      <c r="G1720" s="472">
        <v>0.005</v>
      </c>
    </row>
    <row r="1721" ht="15.75" customHeight="1">
      <c r="A1721" s="403" t="s">
        <v>2040</v>
      </c>
      <c r="B1721" s="404">
        <v>4698.54</v>
      </c>
      <c r="C1721" s="470">
        <v>4698.54</v>
      </c>
      <c r="D1721" s="470">
        <v>4698.54</v>
      </c>
      <c r="E1721" s="470">
        <v>4698.54</v>
      </c>
      <c r="F1721" s="471"/>
      <c r="G1721" s="472">
        <v>0.0047</v>
      </c>
    </row>
    <row r="1722" ht="15.75" customHeight="1">
      <c r="A1722" s="403" t="s">
        <v>2041</v>
      </c>
      <c r="B1722" s="404">
        <v>4676.75</v>
      </c>
      <c r="C1722" s="470">
        <v>4676.75</v>
      </c>
      <c r="D1722" s="470">
        <v>4676.75</v>
      </c>
      <c r="E1722" s="470">
        <v>4676.75</v>
      </c>
      <c r="F1722" s="471"/>
      <c r="G1722" s="472">
        <v>0.0026</v>
      </c>
    </row>
    <row r="1723" ht="15.75" customHeight="1">
      <c r="A1723" s="403" t="s">
        <v>2042</v>
      </c>
      <c r="B1723" s="404">
        <v>4664.8</v>
      </c>
      <c r="C1723" s="470">
        <v>4664.8</v>
      </c>
      <c r="D1723" s="470">
        <v>4664.8</v>
      </c>
      <c r="E1723" s="470">
        <v>4664.8</v>
      </c>
      <c r="F1723" s="471"/>
      <c r="G1723" s="472">
        <v>0.0043</v>
      </c>
    </row>
    <row r="1724" ht="15.75" customHeight="1">
      <c r="A1724" s="403" t="s">
        <v>2043</v>
      </c>
      <c r="B1724" s="404">
        <v>4644.98</v>
      </c>
      <c r="C1724" s="470">
        <v>4644.98</v>
      </c>
      <c r="D1724" s="470">
        <v>4644.98</v>
      </c>
      <c r="E1724" s="470">
        <v>4644.98</v>
      </c>
      <c r="F1724" s="471"/>
      <c r="G1724" s="472">
        <v>-0.0048</v>
      </c>
    </row>
    <row r="1725" ht="15.75" customHeight="1">
      <c r="A1725" s="403" t="s">
        <v>2044</v>
      </c>
      <c r="B1725" s="404">
        <v>4667.19</v>
      </c>
      <c r="C1725" s="470">
        <v>4667.19</v>
      </c>
      <c r="D1725" s="470">
        <v>4667.19</v>
      </c>
      <c r="E1725" s="470">
        <v>4667.19</v>
      </c>
      <c r="F1725" s="471"/>
      <c r="G1725" s="472">
        <v>-0.0021</v>
      </c>
    </row>
    <row r="1726" ht="15.75" customHeight="1">
      <c r="A1726" s="403" t="s">
        <v>2045</v>
      </c>
      <c r="B1726" s="404">
        <v>4677.13</v>
      </c>
      <c r="C1726" s="470">
        <v>4677.13</v>
      </c>
      <c r="D1726" s="470">
        <v>4677.13</v>
      </c>
      <c r="E1726" s="470">
        <v>4677.13</v>
      </c>
      <c r="F1726" s="471"/>
      <c r="G1726" s="472">
        <v>0.0013</v>
      </c>
    </row>
    <row r="1727" ht="15.75" customHeight="1">
      <c r="A1727" s="403" t="s">
        <v>2046</v>
      </c>
      <c r="B1727" s="404">
        <v>4671.25</v>
      </c>
      <c r="C1727" s="470">
        <v>4671.25</v>
      </c>
      <c r="D1727" s="470">
        <v>4671.25</v>
      </c>
      <c r="E1727" s="470">
        <v>4671.25</v>
      </c>
      <c r="F1727" s="471"/>
      <c r="G1727" s="472">
        <v>-0.0042</v>
      </c>
    </row>
    <row r="1728" ht="15.75" customHeight="1">
      <c r="A1728" s="403" t="s">
        <v>2047</v>
      </c>
      <c r="B1728" s="404">
        <v>4691.06</v>
      </c>
      <c r="C1728" s="470">
        <v>4691.06</v>
      </c>
      <c r="D1728" s="470">
        <v>4691.06</v>
      </c>
      <c r="E1728" s="470">
        <v>4691.06</v>
      </c>
      <c r="F1728" s="471"/>
      <c r="G1728" s="472">
        <v>4.0E-4</v>
      </c>
    </row>
    <row r="1729" ht="15.75" customHeight="1">
      <c r="A1729" s="403" t="s">
        <v>2048</v>
      </c>
      <c r="B1729" s="404">
        <v>4689.18</v>
      </c>
      <c r="C1729" s="470">
        <v>4689.18</v>
      </c>
      <c r="D1729" s="470">
        <v>4689.18</v>
      </c>
      <c r="E1729" s="470">
        <v>4689.18</v>
      </c>
      <c r="F1729" s="471"/>
      <c r="G1729" s="472">
        <v>0.0036</v>
      </c>
    </row>
    <row r="1730" ht="15.75" customHeight="1">
      <c r="A1730" s="403" t="s">
        <v>2049</v>
      </c>
      <c r="B1730" s="404">
        <v>4672.39</v>
      </c>
      <c r="C1730" s="470">
        <v>4672.39</v>
      </c>
      <c r="D1730" s="470">
        <v>4672.39</v>
      </c>
      <c r="E1730" s="470">
        <v>4672.39</v>
      </c>
      <c r="F1730" s="471"/>
      <c r="G1730" s="472">
        <v>-1.0E-4</v>
      </c>
    </row>
    <row r="1731" ht="15.75" customHeight="1">
      <c r="A1731" s="403" t="s">
        <v>2050</v>
      </c>
      <c r="B1731" s="404">
        <v>4672.87</v>
      </c>
      <c r="C1731" s="470">
        <v>4672.87</v>
      </c>
      <c r="D1731" s="470">
        <v>4672.87</v>
      </c>
      <c r="E1731" s="470">
        <v>4672.87</v>
      </c>
      <c r="F1731" s="471"/>
      <c r="G1731" s="472">
        <v>0.0086</v>
      </c>
    </row>
    <row r="1732" ht="15.75" customHeight="1">
      <c r="A1732" s="403" t="s">
        <v>2051</v>
      </c>
      <c r="B1732" s="404">
        <v>4633.18</v>
      </c>
      <c r="C1732" s="470">
        <v>4633.18</v>
      </c>
      <c r="D1732" s="470">
        <v>4633.18</v>
      </c>
      <c r="E1732" s="470">
        <v>4633.18</v>
      </c>
      <c r="F1732" s="471"/>
      <c r="G1732" s="472">
        <v>0.0079</v>
      </c>
    </row>
    <row r="1733" ht="15.75" customHeight="1">
      <c r="A1733" s="403" t="s">
        <v>2052</v>
      </c>
      <c r="B1733" s="404">
        <v>4596.86</v>
      </c>
      <c r="C1733" s="470">
        <v>4596.86</v>
      </c>
      <c r="D1733" s="470">
        <v>4596.86</v>
      </c>
      <c r="E1733" s="470">
        <v>4596.86</v>
      </c>
      <c r="F1733" s="471"/>
      <c r="G1733" s="472">
        <v>0.001</v>
      </c>
    </row>
    <row r="1734" ht="15.75" customHeight="1">
      <c r="A1734" s="403" t="s">
        <v>2053</v>
      </c>
      <c r="B1734" s="404">
        <v>4592.17</v>
      </c>
      <c r="C1734" s="470">
        <v>4592.17</v>
      </c>
      <c r="D1734" s="470">
        <v>4592.17</v>
      </c>
      <c r="E1734" s="470">
        <v>4592.17</v>
      </c>
      <c r="F1734" s="471"/>
      <c r="G1734" s="472">
        <v>-0.0028</v>
      </c>
    </row>
    <row r="1735" ht="15.75" customHeight="1">
      <c r="A1735" s="403" t="s">
        <v>2054</v>
      </c>
      <c r="B1735" s="404">
        <v>4605.08</v>
      </c>
      <c r="C1735" s="470">
        <v>4605.08</v>
      </c>
      <c r="D1735" s="470">
        <v>4605.08</v>
      </c>
      <c r="E1735" s="470">
        <v>4605.08</v>
      </c>
      <c r="F1735" s="471"/>
      <c r="G1735" s="472">
        <v>-0.0067</v>
      </c>
    </row>
    <row r="1736" ht="15.75" customHeight="1">
      <c r="A1736" s="403" t="s">
        <v>2055</v>
      </c>
      <c r="B1736" s="404">
        <v>4636.23</v>
      </c>
      <c r="C1736" s="470">
        <v>4636.23</v>
      </c>
      <c r="D1736" s="470">
        <v>4636.23</v>
      </c>
      <c r="E1736" s="470">
        <v>4636.23</v>
      </c>
      <c r="F1736" s="471"/>
      <c r="G1736" s="472">
        <v>-0.0047</v>
      </c>
    </row>
    <row r="1737" ht="15.75" customHeight="1">
      <c r="A1737" s="403" t="s">
        <v>2056</v>
      </c>
      <c r="B1737" s="404">
        <v>4658.2</v>
      </c>
      <c r="C1737" s="470">
        <v>4658.2</v>
      </c>
      <c r="D1737" s="470">
        <v>4658.2</v>
      </c>
      <c r="E1737" s="470">
        <v>4658.2</v>
      </c>
      <c r="F1737" s="471"/>
      <c r="G1737" s="472">
        <v>-0.0051</v>
      </c>
    </row>
    <row r="1738" ht="15.75" customHeight="1">
      <c r="A1738" s="403" t="s">
        <v>2057</v>
      </c>
      <c r="B1738" s="404">
        <v>4681.86</v>
      </c>
      <c r="C1738" s="470">
        <v>4681.86</v>
      </c>
      <c r="D1738" s="470">
        <v>4681.86</v>
      </c>
      <c r="E1738" s="470">
        <v>4681.86</v>
      </c>
      <c r="F1738" s="471"/>
      <c r="G1738" s="472">
        <v>-0.0025</v>
      </c>
    </row>
    <row r="1739" ht="15.75" customHeight="1">
      <c r="A1739" s="403" t="s">
        <v>2058</v>
      </c>
      <c r="B1739" s="404">
        <v>4693.7</v>
      </c>
      <c r="C1739" s="470">
        <v>4693.7</v>
      </c>
      <c r="D1739" s="470">
        <v>4693.7</v>
      </c>
      <c r="E1739" s="470">
        <v>4693.7</v>
      </c>
      <c r="F1739" s="471"/>
      <c r="G1739" s="472">
        <v>1.0E-4</v>
      </c>
    </row>
    <row r="1740" ht="15.75" customHeight="1">
      <c r="A1740" s="403" t="s">
        <v>2059</v>
      </c>
      <c r="B1740" s="404">
        <v>4693.0</v>
      </c>
      <c r="C1740" s="470">
        <v>4693.0</v>
      </c>
      <c r="D1740" s="470">
        <v>4693.0</v>
      </c>
      <c r="E1740" s="470">
        <v>4693.0</v>
      </c>
      <c r="F1740" s="471"/>
      <c r="G1740" s="472">
        <v>1.0E-4</v>
      </c>
    </row>
    <row r="1741" ht="15.75" customHeight="1">
      <c r="A1741" s="403" t="s">
        <v>2060</v>
      </c>
      <c r="B1741" s="404">
        <v>4692.43</v>
      </c>
      <c r="C1741" s="470">
        <v>4692.43</v>
      </c>
      <c r="D1741" s="470">
        <v>4692.43</v>
      </c>
      <c r="E1741" s="470">
        <v>4692.43</v>
      </c>
      <c r="F1741" s="471"/>
      <c r="G1741" s="472">
        <v>-0.0021</v>
      </c>
    </row>
    <row r="1742" ht="15.75" customHeight="1">
      <c r="A1742" s="403" t="s">
        <v>2061</v>
      </c>
      <c r="B1742" s="404">
        <v>4702.51</v>
      </c>
      <c r="C1742" s="470">
        <v>4702.51</v>
      </c>
      <c r="D1742" s="470">
        <v>4702.51</v>
      </c>
      <c r="E1742" s="470">
        <v>4702.51</v>
      </c>
      <c r="F1742" s="471"/>
      <c r="G1742" s="472">
        <v>-0.002</v>
      </c>
    </row>
    <row r="1743" ht="15.75" customHeight="1">
      <c r="A1743" s="403" t="s">
        <v>2062</v>
      </c>
      <c r="B1743" s="404">
        <v>4711.85</v>
      </c>
      <c r="C1743" s="470">
        <v>4711.85</v>
      </c>
      <c r="D1743" s="470">
        <v>4711.85</v>
      </c>
      <c r="E1743" s="470">
        <v>4711.85</v>
      </c>
      <c r="F1743" s="471"/>
      <c r="G1743" s="472">
        <v>0.004</v>
      </c>
    </row>
    <row r="1744" ht="15.75" customHeight="1">
      <c r="A1744" s="403" t="s">
        <v>2063</v>
      </c>
      <c r="B1744" s="404">
        <v>4692.94</v>
      </c>
      <c r="C1744" s="470">
        <v>4692.94</v>
      </c>
      <c r="D1744" s="470">
        <v>4692.94</v>
      </c>
      <c r="E1744" s="470">
        <v>4692.94</v>
      </c>
      <c r="F1744" s="471"/>
      <c r="G1744" s="472">
        <v>-0.0035</v>
      </c>
    </row>
    <row r="1745" ht="15.75" customHeight="1">
      <c r="A1745" s="403" t="s">
        <v>2064</v>
      </c>
      <c r="B1745" s="404">
        <v>4709.62</v>
      </c>
      <c r="C1745" s="470">
        <v>4709.62</v>
      </c>
      <c r="D1745" s="470">
        <v>4709.62</v>
      </c>
      <c r="E1745" s="470">
        <v>4709.62</v>
      </c>
      <c r="F1745" s="471"/>
      <c r="G1745" s="472">
        <v>0.0018</v>
      </c>
    </row>
    <row r="1746" ht="15.75" customHeight="1">
      <c r="A1746" s="403" t="s">
        <v>2065</v>
      </c>
      <c r="B1746" s="404">
        <v>4701.31</v>
      </c>
      <c r="C1746" s="470">
        <v>4701.31</v>
      </c>
      <c r="D1746" s="470">
        <v>4701.31</v>
      </c>
      <c r="E1746" s="470">
        <v>4701.31</v>
      </c>
      <c r="F1746" s="471"/>
      <c r="G1746" s="472">
        <v>0.0026</v>
      </c>
    </row>
    <row r="1747" ht="15.75" customHeight="1">
      <c r="A1747" s="403" t="s">
        <v>2066</v>
      </c>
      <c r="B1747" s="404">
        <v>4689.31</v>
      </c>
      <c r="C1747" s="470">
        <v>4689.31</v>
      </c>
      <c r="D1747" s="470">
        <v>4689.31</v>
      </c>
      <c r="E1747" s="470">
        <v>4689.31</v>
      </c>
      <c r="F1747" s="471"/>
      <c r="G1747" s="472">
        <v>-0.002</v>
      </c>
    </row>
    <row r="1748" ht="15.75" customHeight="1">
      <c r="A1748" s="403" t="s">
        <v>2067</v>
      </c>
      <c r="B1748" s="404">
        <v>4698.63</v>
      </c>
      <c r="C1748" s="470">
        <v>4698.63</v>
      </c>
      <c r="D1748" s="470">
        <v>4698.63</v>
      </c>
      <c r="E1748" s="470">
        <v>4698.63</v>
      </c>
      <c r="F1748" s="471"/>
      <c r="G1748" s="472">
        <v>-0.0053</v>
      </c>
    </row>
    <row r="1749" ht="15.75" customHeight="1">
      <c r="A1749" s="403" t="s">
        <v>2068</v>
      </c>
      <c r="B1749" s="404">
        <v>4723.72</v>
      </c>
      <c r="C1749" s="470">
        <v>4723.72</v>
      </c>
      <c r="D1749" s="470">
        <v>4723.72</v>
      </c>
      <c r="E1749" s="470">
        <v>4723.72</v>
      </c>
      <c r="F1749" s="471"/>
      <c r="G1749" s="472">
        <v>0.0021</v>
      </c>
    </row>
    <row r="1750" ht="15.75" customHeight="1">
      <c r="A1750" s="403" t="s">
        <v>2069</v>
      </c>
      <c r="B1750" s="404">
        <v>4714.05</v>
      </c>
      <c r="C1750" s="470">
        <v>4714.05</v>
      </c>
      <c r="D1750" s="470">
        <v>4714.05</v>
      </c>
      <c r="E1750" s="470">
        <v>4714.05</v>
      </c>
      <c r="F1750" s="471"/>
      <c r="G1750" s="472">
        <v>0.0011</v>
      </c>
    </row>
    <row r="1751" ht="15.75" customHeight="1">
      <c r="A1751" s="403" t="s">
        <v>2070</v>
      </c>
      <c r="B1751" s="404">
        <v>4708.78</v>
      </c>
      <c r="C1751" s="470">
        <v>4708.78</v>
      </c>
      <c r="D1751" s="470">
        <v>4708.78</v>
      </c>
      <c r="E1751" s="470">
        <v>4708.78</v>
      </c>
      <c r="F1751" s="471"/>
      <c r="G1751" s="472">
        <v>0.0038</v>
      </c>
    </row>
    <row r="1752" ht="15.75" customHeight="1">
      <c r="A1752" s="403" t="s">
        <v>2071</v>
      </c>
      <c r="B1752" s="404">
        <v>4691.13</v>
      </c>
      <c r="C1752" s="470">
        <v>4691.13</v>
      </c>
      <c r="D1752" s="470">
        <v>4691.13</v>
      </c>
      <c r="E1752" s="470">
        <v>4691.13</v>
      </c>
      <c r="F1752" s="471"/>
      <c r="G1752" s="472">
        <v>0.0</v>
      </c>
    </row>
    <row r="1753" ht="15.75" customHeight="1">
      <c r="A1753" s="403" t="s">
        <v>2072</v>
      </c>
      <c r="B1753" s="404">
        <v>4690.93</v>
      </c>
      <c r="C1753" s="470">
        <v>4690.93</v>
      </c>
      <c r="D1753" s="470">
        <v>4690.93</v>
      </c>
      <c r="E1753" s="470">
        <v>4690.93</v>
      </c>
      <c r="F1753" s="471"/>
      <c r="G1753" s="472">
        <v>-9.0E-4</v>
      </c>
    </row>
    <row r="1754" ht="15.75" customHeight="1">
      <c r="A1754" s="403" t="s">
        <v>2073</v>
      </c>
      <c r="B1754" s="404">
        <v>4695.18</v>
      </c>
      <c r="C1754" s="470">
        <v>4695.18</v>
      </c>
      <c r="D1754" s="470">
        <v>4695.18</v>
      </c>
      <c r="E1754" s="470">
        <v>4695.18</v>
      </c>
      <c r="F1754" s="471"/>
      <c r="G1754" s="472">
        <v>0.001</v>
      </c>
    </row>
    <row r="1755" ht="15.75" customHeight="1">
      <c r="A1755" s="403" t="s">
        <v>2074</v>
      </c>
      <c r="B1755" s="404">
        <v>4690.63</v>
      </c>
      <c r="C1755" s="470">
        <v>4690.63</v>
      </c>
      <c r="D1755" s="470">
        <v>4690.63</v>
      </c>
      <c r="E1755" s="470">
        <v>4690.63</v>
      </c>
      <c r="F1755" s="471"/>
      <c r="G1755" s="472">
        <v>0.0028</v>
      </c>
    </row>
    <row r="1756" ht="15.75" customHeight="1">
      <c r="A1756" s="403" t="s">
        <v>2075</v>
      </c>
      <c r="B1756" s="404">
        <v>4677.68</v>
      </c>
      <c r="C1756" s="470">
        <v>4677.68</v>
      </c>
      <c r="D1756" s="470">
        <v>4677.68</v>
      </c>
      <c r="E1756" s="470">
        <v>4677.68</v>
      </c>
      <c r="F1756" s="471"/>
      <c r="G1756" s="472">
        <v>-0.0013</v>
      </c>
    </row>
    <row r="1757" ht="15.75" customHeight="1">
      <c r="A1757" s="403" t="s">
        <v>2076</v>
      </c>
      <c r="B1757" s="404">
        <v>4683.99</v>
      </c>
      <c r="C1757" s="470">
        <v>4683.99</v>
      </c>
      <c r="D1757" s="470">
        <v>4683.99</v>
      </c>
      <c r="E1757" s="470">
        <v>4683.99</v>
      </c>
      <c r="F1757" s="471"/>
      <c r="G1757" s="472">
        <v>0.0023</v>
      </c>
    </row>
    <row r="1758" ht="15.75" customHeight="1">
      <c r="A1758" s="403" t="s">
        <v>2077</v>
      </c>
      <c r="B1758" s="404">
        <v>4673.43</v>
      </c>
      <c r="C1758" s="470">
        <v>4673.43</v>
      </c>
      <c r="D1758" s="470">
        <v>4673.43</v>
      </c>
      <c r="E1758" s="470">
        <v>4673.43</v>
      </c>
      <c r="F1758" s="471"/>
      <c r="G1758" s="472">
        <v>-0.0015</v>
      </c>
    </row>
    <row r="1759" ht="15.75" customHeight="1">
      <c r="A1759" s="403" t="s">
        <v>2078</v>
      </c>
      <c r="B1759" s="404">
        <v>4680.31</v>
      </c>
      <c r="C1759" s="470">
        <v>4665.35</v>
      </c>
      <c r="D1759" s="470">
        <v>4689.9</v>
      </c>
      <c r="E1759" s="470">
        <v>4665.35</v>
      </c>
      <c r="F1759" s="471"/>
      <c r="G1759" s="472">
        <v>0.0032</v>
      </c>
    </row>
    <row r="1760" ht="15.75" customHeight="1">
      <c r="A1760" s="403" t="s">
        <v>2079</v>
      </c>
      <c r="B1760" s="404">
        <v>4665.35</v>
      </c>
      <c r="C1760" s="470">
        <v>4665.35</v>
      </c>
      <c r="D1760" s="470">
        <v>4665.35</v>
      </c>
      <c r="E1760" s="470">
        <v>4665.35</v>
      </c>
      <c r="F1760" s="471"/>
      <c r="G1760" s="472">
        <v>0.0011</v>
      </c>
    </row>
    <row r="1761" ht="15.75" customHeight="1">
      <c r="A1761" s="403" t="s">
        <v>2080</v>
      </c>
      <c r="B1761" s="404">
        <v>4660.14</v>
      </c>
      <c r="C1761" s="470">
        <v>4660.14</v>
      </c>
      <c r="D1761" s="470">
        <v>4660.14</v>
      </c>
      <c r="E1761" s="470">
        <v>4660.14</v>
      </c>
      <c r="F1761" s="471"/>
      <c r="G1761" s="472">
        <v>0.0045</v>
      </c>
    </row>
    <row r="1762" ht="15.75" customHeight="1">
      <c r="A1762" s="403" t="s">
        <v>2081</v>
      </c>
      <c r="B1762" s="404">
        <v>4639.13</v>
      </c>
      <c r="C1762" s="470">
        <v>4639.13</v>
      </c>
      <c r="D1762" s="470">
        <v>4639.13</v>
      </c>
      <c r="E1762" s="470">
        <v>4639.13</v>
      </c>
      <c r="F1762" s="471"/>
      <c r="G1762" s="472">
        <v>0.0028</v>
      </c>
    </row>
    <row r="1763" ht="15.75" customHeight="1">
      <c r="A1763" s="403" t="s">
        <v>2082</v>
      </c>
      <c r="B1763" s="404">
        <v>4626.17</v>
      </c>
      <c r="C1763" s="470">
        <v>4626.17</v>
      </c>
      <c r="D1763" s="470">
        <v>4626.17</v>
      </c>
      <c r="E1763" s="470">
        <v>4626.17</v>
      </c>
      <c r="F1763" s="471"/>
      <c r="G1763" s="472">
        <v>5.0E-4</v>
      </c>
    </row>
    <row r="1764" ht="15.75" customHeight="1">
      <c r="A1764" s="403" t="s">
        <v>2083</v>
      </c>
      <c r="B1764" s="404">
        <v>4623.98</v>
      </c>
      <c r="C1764" s="470">
        <v>4623.98</v>
      </c>
      <c r="D1764" s="470">
        <v>4623.98</v>
      </c>
      <c r="E1764" s="470">
        <v>4623.98</v>
      </c>
      <c r="F1764" s="471"/>
      <c r="G1764" s="472">
        <v>0.005</v>
      </c>
    </row>
    <row r="1765" ht="15.75" customHeight="1">
      <c r="A1765" s="403" t="s">
        <v>4929</v>
      </c>
      <c r="B1765" s="404">
        <v>4601.08</v>
      </c>
      <c r="C1765" s="470">
        <v>4601.08</v>
      </c>
      <c r="D1765" s="470">
        <v>4601.08</v>
      </c>
      <c r="E1765" s="470">
        <v>4601.08</v>
      </c>
      <c r="F1765" s="471"/>
      <c r="G1765" s="472">
        <v>0.0</v>
      </c>
    </row>
    <row r="1766" ht="15.75" customHeight="1">
      <c r="A1766" s="403" t="s">
        <v>2084</v>
      </c>
      <c r="B1766" s="404">
        <v>4601.08</v>
      </c>
      <c r="C1766" s="470">
        <v>4601.08</v>
      </c>
      <c r="D1766" s="470">
        <v>4601.08</v>
      </c>
      <c r="E1766" s="470">
        <v>4601.08</v>
      </c>
      <c r="F1766" s="471"/>
      <c r="G1766" s="472">
        <v>0.0014</v>
      </c>
    </row>
    <row r="1767" ht="15.75" customHeight="1">
      <c r="A1767" s="403" t="s">
        <v>2085</v>
      </c>
      <c r="B1767" s="404">
        <v>4594.67</v>
      </c>
      <c r="C1767" s="470">
        <v>4594.67</v>
      </c>
      <c r="D1767" s="470">
        <v>4594.67</v>
      </c>
      <c r="E1767" s="470">
        <v>4594.67</v>
      </c>
      <c r="F1767" s="471"/>
      <c r="G1767" s="472">
        <v>0.0058</v>
      </c>
    </row>
    <row r="1768" ht="15.75" customHeight="1">
      <c r="A1768" s="403" t="s">
        <v>2086</v>
      </c>
      <c r="B1768" s="404">
        <v>4568.35</v>
      </c>
      <c r="C1768" s="470">
        <v>4568.35</v>
      </c>
      <c r="D1768" s="470">
        <v>4568.35</v>
      </c>
      <c r="E1768" s="470">
        <v>4568.35</v>
      </c>
      <c r="F1768" s="471"/>
      <c r="G1768" s="472">
        <v>0.001</v>
      </c>
    </row>
    <row r="1769" ht="15.75" customHeight="1">
      <c r="A1769" s="403" t="s">
        <v>2087</v>
      </c>
      <c r="B1769" s="404">
        <v>4563.69</v>
      </c>
      <c r="C1769" s="470">
        <v>4563.69</v>
      </c>
      <c r="D1769" s="470">
        <v>4563.69</v>
      </c>
      <c r="E1769" s="470">
        <v>4563.69</v>
      </c>
      <c r="F1769" s="471"/>
      <c r="G1769" s="472">
        <v>0.0014</v>
      </c>
    </row>
    <row r="1770" ht="15.75" customHeight="1">
      <c r="A1770" s="403" t="s">
        <v>2088</v>
      </c>
      <c r="B1770" s="404">
        <v>4557.43</v>
      </c>
      <c r="C1770" s="470">
        <v>4557.43</v>
      </c>
      <c r="D1770" s="470">
        <v>4557.43</v>
      </c>
      <c r="E1770" s="470">
        <v>4557.43</v>
      </c>
      <c r="F1770" s="471"/>
      <c r="G1770" s="472">
        <v>0.0018</v>
      </c>
    </row>
    <row r="1771" ht="15.75" customHeight="1">
      <c r="A1771" s="403" t="s">
        <v>2089</v>
      </c>
      <c r="B1771" s="404">
        <v>4549.04</v>
      </c>
      <c r="C1771" s="470">
        <v>4549.04</v>
      </c>
      <c r="D1771" s="470">
        <v>4549.04</v>
      </c>
      <c r="E1771" s="470">
        <v>4549.04</v>
      </c>
      <c r="F1771" s="471"/>
      <c r="G1771" s="472">
        <v>0.005</v>
      </c>
    </row>
    <row r="1772" ht="15.75" customHeight="1">
      <c r="A1772" s="403" t="s">
        <v>2090</v>
      </c>
      <c r="B1772" s="404">
        <v>4526.57</v>
      </c>
      <c r="C1772" s="470">
        <v>4526.57</v>
      </c>
      <c r="D1772" s="470">
        <v>4526.57</v>
      </c>
      <c r="E1772" s="470">
        <v>4526.57</v>
      </c>
      <c r="F1772" s="471"/>
      <c r="G1772" s="472">
        <v>6.0E-4</v>
      </c>
    </row>
    <row r="1773" ht="15.75" customHeight="1">
      <c r="A1773" s="403" t="s">
        <v>2091</v>
      </c>
      <c r="B1773" s="404">
        <v>4523.65</v>
      </c>
      <c r="C1773" s="470">
        <v>4523.65</v>
      </c>
      <c r="D1773" s="470">
        <v>4523.65</v>
      </c>
      <c r="E1773" s="470">
        <v>4523.65</v>
      </c>
      <c r="F1773" s="471"/>
      <c r="G1773" s="472">
        <v>-0.0023</v>
      </c>
    </row>
    <row r="1774" ht="15.75" customHeight="1">
      <c r="A1774" s="403" t="s">
        <v>2092</v>
      </c>
      <c r="B1774" s="404">
        <v>4534.04</v>
      </c>
      <c r="C1774" s="470">
        <v>4534.04</v>
      </c>
      <c r="D1774" s="470">
        <v>4534.04</v>
      </c>
      <c r="E1774" s="470">
        <v>4534.04</v>
      </c>
      <c r="F1774" s="471"/>
      <c r="G1774" s="472">
        <v>-1.0E-4</v>
      </c>
    </row>
    <row r="1775" ht="15.75" customHeight="1">
      <c r="A1775" s="403" t="s">
        <v>2093</v>
      </c>
      <c r="B1775" s="404">
        <v>4534.55</v>
      </c>
      <c r="C1775" s="470">
        <v>4534.55</v>
      </c>
      <c r="D1775" s="470">
        <v>4534.55</v>
      </c>
      <c r="E1775" s="470">
        <v>4534.55</v>
      </c>
      <c r="F1775" s="471"/>
      <c r="G1775" s="472">
        <v>-0.0043</v>
      </c>
    </row>
    <row r="1776" ht="15.75" customHeight="1">
      <c r="A1776" s="403" t="s">
        <v>2094</v>
      </c>
      <c r="B1776" s="404">
        <v>4554.27</v>
      </c>
      <c r="C1776" s="470">
        <v>4554.27</v>
      </c>
      <c r="D1776" s="470">
        <v>4554.27</v>
      </c>
      <c r="E1776" s="470">
        <v>4554.27</v>
      </c>
      <c r="F1776" s="471"/>
      <c r="G1776" s="472">
        <v>-0.0021</v>
      </c>
    </row>
    <row r="1777" ht="15.75" customHeight="1">
      <c r="A1777" s="403" t="s">
        <v>2095</v>
      </c>
      <c r="B1777" s="404">
        <v>4563.68</v>
      </c>
      <c r="C1777" s="470">
        <v>4563.68</v>
      </c>
      <c r="D1777" s="470">
        <v>4563.68</v>
      </c>
      <c r="E1777" s="470">
        <v>4563.68</v>
      </c>
      <c r="F1777" s="471"/>
      <c r="G1777" s="472">
        <v>-0.0031</v>
      </c>
    </row>
    <row r="1778" ht="15.75" customHeight="1">
      <c r="A1778" s="403" t="s">
        <v>2096</v>
      </c>
      <c r="B1778" s="404">
        <v>4577.84</v>
      </c>
      <c r="C1778" s="470">
        <v>4577.84</v>
      </c>
      <c r="D1778" s="470">
        <v>4577.84</v>
      </c>
      <c r="E1778" s="470">
        <v>4577.84</v>
      </c>
      <c r="F1778" s="471"/>
      <c r="G1778" s="472">
        <v>-3.0E-4</v>
      </c>
    </row>
    <row r="1779" ht="15.75" customHeight="1">
      <c r="A1779" s="403" t="s">
        <v>2097</v>
      </c>
      <c r="B1779" s="404">
        <v>4579.03</v>
      </c>
      <c r="C1779" s="470">
        <v>4579.03</v>
      </c>
      <c r="D1779" s="470">
        <v>4579.03</v>
      </c>
      <c r="E1779" s="470">
        <v>4579.03</v>
      </c>
      <c r="F1779" s="471"/>
      <c r="G1779" s="472">
        <v>-0.0013</v>
      </c>
    </row>
    <row r="1780" ht="15.75" customHeight="1">
      <c r="A1780" s="403" t="s">
        <v>2098</v>
      </c>
      <c r="B1780" s="404">
        <v>4585.08</v>
      </c>
      <c r="C1780" s="470">
        <v>4585.08</v>
      </c>
      <c r="D1780" s="470">
        <v>4585.08</v>
      </c>
      <c r="E1780" s="470">
        <v>4585.08</v>
      </c>
      <c r="F1780" s="471"/>
      <c r="G1780" s="472">
        <v>-0.0022</v>
      </c>
    </row>
    <row r="1781" ht="15.75" customHeight="1">
      <c r="A1781" s="403" t="s">
        <v>2099</v>
      </c>
      <c r="B1781" s="404">
        <v>4595.23</v>
      </c>
      <c r="C1781" s="470">
        <v>4595.23</v>
      </c>
      <c r="D1781" s="470">
        <v>4595.23</v>
      </c>
      <c r="E1781" s="470">
        <v>4595.23</v>
      </c>
      <c r="F1781" s="471"/>
      <c r="G1781" s="472">
        <v>0.002</v>
      </c>
    </row>
    <row r="1782" ht="15.75" customHeight="1">
      <c r="A1782" s="403" t="s">
        <v>2100</v>
      </c>
      <c r="B1782" s="404">
        <v>4586.25</v>
      </c>
      <c r="C1782" s="470">
        <v>4586.25</v>
      </c>
      <c r="D1782" s="470">
        <v>4586.25</v>
      </c>
      <c r="E1782" s="470">
        <v>4586.25</v>
      </c>
      <c r="F1782" s="471"/>
      <c r="G1782" s="472">
        <v>0.002</v>
      </c>
    </row>
    <row r="1783" ht="15.75" customHeight="1">
      <c r="A1783" s="403" t="s">
        <v>2101</v>
      </c>
      <c r="B1783" s="404">
        <v>4577.08</v>
      </c>
      <c r="C1783" s="470">
        <v>4577.08</v>
      </c>
      <c r="D1783" s="470">
        <v>4577.08</v>
      </c>
      <c r="E1783" s="470">
        <v>4577.08</v>
      </c>
      <c r="F1783" s="471"/>
      <c r="G1783" s="472">
        <v>6.0E-4</v>
      </c>
    </row>
    <row r="1784" ht="15.75" customHeight="1">
      <c r="A1784" s="403" t="s">
        <v>2102</v>
      </c>
      <c r="B1784" s="404">
        <v>4574.36</v>
      </c>
      <c r="C1784" s="470">
        <v>4574.36</v>
      </c>
      <c r="D1784" s="470">
        <v>4574.36</v>
      </c>
      <c r="E1784" s="470">
        <v>4574.36</v>
      </c>
      <c r="F1784" s="471"/>
      <c r="G1784" s="472">
        <v>0.0011</v>
      </c>
    </row>
    <row r="1785" ht="15.75" customHeight="1">
      <c r="A1785" s="403" t="s">
        <v>2103</v>
      </c>
      <c r="B1785" s="404">
        <v>4569.28</v>
      </c>
      <c r="C1785" s="470">
        <v>4569.28</v>
      </c>
      <c r="D1785" s="470">
        <v>4569.28</v>
      </c>
      <c r="E1785" s="470">
        <v>4569.28</v>
      </c>
      <c r="F1785" s="471"/>
      <c r="G1785" s="472">
        <v>4.0E-4</v>
      </c>
    </row>
    <row r="1786" ht="15.75" customHeight="1">
      <c r="A1786" s="403" t="s">
        <v>2104</v>
      </c>
      <c r="B1786" s="404">
        <v>4567.68</v>
      </c>
      <c r="C1786" s="470">
        <v>4567.68</v>
      </c>
      <c r="D1786" s="470">
        <v>4567.68</v>
      </c>
      <c r="E1786" s="470">
        <v>4567.68</v>
      </c>
      <c r="F1786" s="471"/>
      <c r="G1786" s="472">
        <v>-3.0E-4</v>
      </c>
    </row>
    <row r="1787" ht="15.75" customHeight="1">
      <c r="A1787" s="403" t="s">
        <v>2105</v>
      </c>
      <c r="B1787" s="404">
        <v>4569.12</v>
      </c>
      <c r="C1787" s="470">
        <v>4569.12</v>
      </c>
      <c r="D1787" s="470">
        <v>4569.12</v>
      </c>
      <c r="E1787" s="470">
        <v>4569.12</v>
      </c>
      <c r="F1787" s="471"/>
      <c r="G1787" s="472">
        <v>2.0E-4</v>
      </c>
    </row>
    <row r="1788" ht="15.75" customHeight="1">
      <c r="A1788" s="403" t="s">
        <v>2106</v>
      </c>
      <c r="B1788" s="404">
        <v>4568.42</v>
      </c>
      <c r="C1788" s="470">
        <v>4568.42</v>
      </c>
      <c r="D1788" s="470">
        <v>4568.42</v>
      </c>
      <c r="E1788" s="470">
        <v>4568.42</v>
      </c>
      <c r="F1788" s="471"/>
      <c r="G1788" s="472">
        <v>-0.002</v>
      </c>
    </row>
    <row r="1789" ht="15.75" customHeight="1">
      <c r="A1789" s="403" t="s">
        <v>2107</v>
      </c>
      <c r="B1789" s="404">
        <v>4577.57</v>
      </c>
      <c r="C1789" s="470">
        <v>4577.57</v>
      </c>
      <c r="D1789" s="470">
        <v>4577.57</v>
      </c>
      <c r="E1789" s="470">
        <v>4577.57</v>
      </c>
      <c r="F1789" s="471"/>
      <c r="G1789" s="472">
        <v>3.0E-4</v>
      </c>
    </row>
    <row r="1790" ht="15.75" customHeight="1">
      <c r="A1790" s="403" t="s">
        <v>2108</v>
      </c>
      <c r="B1790" s="404">
        <v>4575.97</v>
      </c>
      <c r="C1790" s="470">
        <v>4575.97</v>
      </c>
      <c r="D1790" s="470">
        <v>4575.97</v>
      </c>
      <c r="E1790" s="470">
        <v>4575.97</v>
      </c>
      <c r="F1790" s="471"/>
      <c r="G1790" s="472">
        <v>0.0052</v>
      </c>
    </row>
    <row r="1791" ht="15.75" customHeight="1">
      <c r="A1791" s="403" t="s">
        <v>2109</v>
      </c>
      <c r="B1791" s="404">
        <v>4552.36</v>
      </c>
      <c r="C1791" s="470">
        <v>4552.36</v>
      </c>
      <c r="D1791" s="470">
        <v>4552.36</v>
      </c>
      <c r="E1791" s="470">
        <v>4552.36</v>
      </c>
      <c r="F1791" s="471"/>
      <c r="G1791" s="472">
        <v>0.0041</v>
      </c>
    </row>
    <row r="1792" ht="15.75" customHeight="1">
      <c r="A1792" s="403" t="s">
        <v>2110</v>
      </c>
      <c r="B1792" s="404">
        <v>4533.71</v>
      </c>
      <c r="C1792" s="470">
        <v>4533.71</v>
      </c>
      <c r="D1792" s="470">
        <v>4533.71</v>
      </c>
      <c r="E1792" s="470">
        <v>4533.71</v>
      </c>
      <c r="F1792" s="471"/>
      <c r="G1792" s="472">
        <v>0.0018</v>
      </c>
    </row>
    <row r="1793" ht="15.75" customHeight="1">
      <c r="A1793" s="403" t="s">
        <v>2111</v>
      </c>
      <c r="B1793" s="404">
        <v>4525.34</v>
      </c>
      <c r="C1793" s="470">
        <v>4525.34</v>
      </c>
      <c r="D1793" s="470">
        <v>4525.34</v>
      </c>
      <c r="E1793" s="470">
        <v>4525.34</v>
      </c>
      <c r="F1793" s="471"/>
      <c r="G1793" s="472">
        <v>-0.0028</v>
      </c>
    </row>
    <row r="1794" ht="15.75" customHeight="1">
      <c r="A1794" s="403" t="s">
        <v>2112</v>
      </c>
      <c r="B1794" s="404">
        <v>4538.26</v>
      </c>
      <c r="C1794" s="470">
        <v>4538.26</v>
      </c>
      <c r="D1794" s="470">
        <v>4538.26</v>
      </c>
      <c r="E1794" s="470">
        <v>4538.26</v>
      </c>
      <c r="F1794" s="471"/>
      <c r="G1794" s="472">
        <v>0.0</v>
      </c>
    </row>
    <row r="1795" ht="15.75" customHeight="1">
      <c r="A1795" s="403" t="s">
        <v>2113</v>
      </c>
      <c r="B1795" s="404">
        <v>4538.2</v>
      </c>
      <c r="C1795" s="470">
        <v>4538.2</v>
      </c>
      <c r="D1795" s="470">
        <v>4538.2</v>
      </c>
      <c r="E1795" s="470">
        <v>4538.2</v>
      </c>
      <c r="F1795" s="471"/>
      <c r="G1795" s="472">
        <v>-0.0026</v>
      </c>
    </row>
    <row r="1796" ht="15.75" customHeight="1">
      <c r="A1796" s="403" t="s">
        <v>2114</v>
      </c>
      <c r="B1796" s="404">
        <v>4550.16</v>
      </c>
      <c r="C1796" s="470">
        <v>4550.16</v>
      </c>
      <c r="D1796" s="470">
        <v>4550.16</v>
      </c>
      <c r="E1796" s="470">
        <v>4550.16</v>
      </c>
      <c r="F1796" s="471"/>
      <c r="G1796" s="472">
        <v>2.0E-4</v>
      </c>
    </row>
    <row r="1797" ht="15.75" customHeight="1">
      <c r="A1797" s="403" t="s">
        <v>2115</v>
      </c>
      <c r="B1797" s="404">
        <v>4549.18</v>
      </c>
      <c r="C1797" s="470">
        <v>4549.18</v>
      </c>
      <c r="D1797" s="470">
        <v>4549.18</v>
      </c>
      <c r="E1797" s="470">
        <v>4549.18</v>
      </c>
      <c r="F1797" s="471"/>
      <c r="G1797" s="472">
        <v>-4.0E-4</v>
      </c>
    </row>
    <row r="1798" ht="15.75" customHeight="1">
      <c r="A1798" s="403" t="s">
        <v>2116</v>
      </c>
      <c r="B1798" s="404">
        <v>4551.07</v>
      </c>
      <c r="C1798" s="470">
        <v>4551.07</v>
      </c>
      <c r="D1798" s="470">
        <v>4551.07</v>
      </c>
      <c r="E1798" s="470">
        <v>4551.07</v>
      </c>
      <c r="F1798" s="471"/>
      <c r="G1798" s="472">
        <v>-6.0E-4</v>
      </c>
    </row>
    <row r="1799" ht="15.75" customHeight="1">
      <c r="A1799" s="403" t="s">
        <v>2117</v>
      </c>
      <c r="B1799" s="404">
        <v>4553.78</v>
      </c>
      <c r="C1799" s="470">
        <v>4553.78</v>
      </c>
      <c r="D1799" s="470">
        <v>4553.78</v>
      </c>
      <c r="E1799" s="470">
        <v>4553.78</v>
      </c>
      <c r="F1799" s="471"/>
      <c r="G1799" s="472">
        <v>-2.0E-4</v>
      </c>
    </row>
    <row r="1800" ht="15.75" customHeight="1">
      <c r="A1800" s="403" t="s">
        <v>2118</v>
      </c>
      <c r="B1800" s="404">
        <v>4554.54</v>
      </c>
      <c r="C1800" s="470">
        <v>4554.54</v>
      </c>
      <c r="D1800" s="470">
        <v>4554.54</v>
      </c>
      <c r="E1800" s="470">
        <v>4554.54</v>
      </c>
      <c r="F1800" s="471"/>
      <c r="G1800" s="472">
        <v>-5.0E-4</v>
      </c>
    </row>
    <row r="1801" ht="15.75" customHeight="1">
      <c r="A1801" s="403" t="s">
        <v>2119</v>
      </c>
      <c r="B1801" s="404">
        <v>4556.92</v>
      </c>
      <c r="C1801" s="470">
        <v>4556.92</v>
      </c>
      <c r="D1801" s="470">
        <v>4556.92</v>
      </c>
      <c r="E1801" s="470">
        <v>4556.92</v>
      </c>
      <c r="F1801" s="471"/>
      <c r="G1801" s="472">
        <v>-0.0033</v>
      </c>
    </row>
    <row r="1802" ht="15.75" customHeight="1">
      <c r="A1802" s="403" t="s">
        <v>2120</v>
      </c>
      <c r="B1802" s="404">
        <v>4571.81</v>
      </c>
      <c r="C1802" s="470">
        <v>4571.81</v>
      </c>
      <c r="D1802" s="470">
        <v>4571.81</v>
      </c>
      <c r="E1802" s="470">
        <v>4571.81</v>
      </c>
      <c r="F1802" s="471"/>
      <c r="G1802" s="472">
        <v>0.0028</v>
      </c>
    </row>
    <row r="1803" ht="15.75" customHeight="1">
      <c r="A1803" s="403" t="s">
        <v>2121</v>
      </c>
      <c r="B1803" s="404">
        <v>4558.94</v>
      </c>
      <c r="C1803" s="470">
        <v>4558.94</v>
      </c>
      <c r="D1803" s="470">
        <v>4558.94</v>
      </c>
      <c r="E1803" s="470">
        <v>4558.94</v>
      </c>
      <c r="F1803" s="471"/>
      <c r="G1803" s="472">
        <v>0.0046</v>
      </c>
    </row>
    <row r="1804" ht="15.75" customHeight="1">
      <c r="A1804" s="403" t="s">
        <v>2122</v>
      </c>
      <c r="B1804" s="404">
        <v>4537.91</v>
      </c>
      <c r="C1804" s="470">
        <v>4537.91</v>
      </c>
      <c r="D1804" s="470">
        <v>4537.91</v>
      </c>
      <c r="E1804" s="470">
        <v>4537.91</v>
      </c>
      <c r="F1804" s="471"/>
      <c r="G1804" s="472">
        <v>0.0</v>
      </c>
    </row>
    <row r="1805" ht="15.75" customHeight="1">
      <c r="A1805" s="403" t="s">
        <v>2123</v>
      </c>
      <c r="B1805" s="404">
        <v>4538.08</v>
      </c>
      <c r="C1805" s="470">
        <v>4538.08</v>
      </c>
      <c r="D1805" s="470">
        <v>4538.08</v>
      </c>
      <c r="E1805" s="470">
        <v>4538.08</v>
      </c>
      <c r="F1805" s="471"/>
      <c r="G1805" s="472">
        <v>-0.0015</v>
      </c>
    </row>
    <row r="1806" ht="15.75" customHeight="1">
      <c r="A1806" s="403" t="s">
        <v>2124</v>
      </c>
      <c r="B1806" s="404">
        <v>4544.7</v>
      </c>
      <c r="C1806" s="470">
        <v>4544.7</v>
      </c>
      <c r="D1806" s="470">
        <v>4544.7</v>
      </c>
      <c r="E1806" s="470">
        <v>4544.7</v>
      </c>
      <c r="F1806" s="471"/>
      <c r="G1806" s="472">
        <v>0.0088</v>
      </c>
    </row>
    <row r="1807" ht="15.75" customHeight="1">
      <c r="A1807" s="403" t="s">
        <v>2125</v>
      </c>
      <c r="B1807" s="404">
        <v>4505.17</v>
      </c>
      <c r="C1807" s="470">
        <v>4505.17</v>
      </c>
      <c r="D1807" s="470">
        <v>4505.17</v>
      </c>
      <c r="E1807" s="470">
        <v>4505.17</v>
      </c>
      <c r="F1807" s="471"/>
      <c r="G1807" s="472">
        <v>0.0022</v>
      </c>
    </row>
    <row r="1808" ht="15.75" customHeight="1">
      <c r="A1808" s="403" t="s">
        <v>2126</v>
      </c>
      <c r="B1808" s="404">
        <v>4495.18</v>
      </c>
      <c r="C1808" s="470">
        <v>4495.18</v>
      </c>
      <c r="D1808" s="470">
        <v>4495.18</v>
      </c>
      <c r="E1808" s="470">
        <v>4495.18</v>
      </c>
      <c r="F1808" s="471"/>
      <c r="G1808" s="472">
        <v>-0.0028</v>
      </c>
    </row>
    <row r="1809" ht="15.75" customHeight="1">
      <c r="A1809" s="403" t="s">
        <v>2127</v>
      </c>
      <c r="B1809" s="404">
        <v>4507.58</v>
      </c>
      <c r="C1809" s="470">
        <v>4507.58</v>
      </c>
      <c r="D1809" s="470">
        <v>4507.58</v>
      </c>
      <c r="E1809" s="470">
        <v>4507.58</v>
      </c>
      <c r="F1809" s="471"/>
      <c r="G1809" s="472">
        <v>0.0083</v>
      </c>
    </row>
    <row r="1810" ht="15.75" customHeight="1">
      <c r="A1810" s="403" t="s">
        <v>2128</v>
      </c>
      <c r="B1810" s="404">
        <v>4470.26</v>
      </c>
      <c r="C1810" s="470">
        <v>4470.26</v>
      </c>
      <c r="D1810" s="470">
        <v>4470.26</v>
      </c>
      <c r="E1810" s="470">
        <v>4470.26</v>
      </c>
      <c r="F1810" s="471"/>
      <c r="G1810" s="472">
        <v>0.0042</v>
      </c>
    </row>
    <row r="1811" ht="15.75" customHeight="1">
      <c r="A1811" s="403" t="s">
        <v>2129</v>
      </c>
      <c r="B1811" s="404">
        <v>4451.36</v>
      </c>
      <c r="C1811" s="470">
        <v>4451.36</v>
      </c>
      <c r="D1811" s="470">
        <v>4451.36</v>
      </c>
      <c r="E1811" s="470">
        <v>4451.36</v>
      </c>
      <c r="F1811" s="471"/>
      <c r="G1811" s="472">
        <v>0.0087</v>
      </c>
    </row>
    <row r="1812" ht="15.75" customHeight="1">
      <c r="A1812" s="403" t="s">
        <v>2130</v>
      </c>
      <c r="B1812" s="404">
        <v>4412.82</v>
      </c>
      <c r="C1812" s="470">
        <v>4412.82</v>
      </c>
      <c r="D1812" s="470">
        <v>4412.82</v>
      </c>
      <c r="E1812" s="470">
        <v>4412.82</v>
      </c>
      <c r="F1812" s="471"/>
      <c r="G1812" s="472">
        <v>0.0074</v>
      </c>
    </row>
    <row r="1813" ht="15.75" customHeight="1">
      <c r="A1813" s="403" t="s">
        <v>2131</v>
      </c>
      <c r="B1813" s="404">
        <v>4380.22</v>
      </c>
      <c r="C1813" s="470">
        <v>4380.22</v>
      </c>
      <c r="D1813" s="470">
        <v>4380.22</v>
      </c>
      <c r="E1813" s="470">
        <v>4380.22</v>
      </c>
      <c r="F1813" s="471"/>
      <c r="G1813" s="472">
        <v>-3.0E-4</v>
      </c>
    </row>
    <row r="1814" ht="15.75" customHeight="1">
      <c r="A1814" s="403" t="s">
        <v>2132</v>
      </c>
      <c r="B1814" s="404">
        <v>4381.46</v>
      </c>
      <c r="C1814" s="470">
        <v>4381.46</v>
      </c>
      <c r="D1814" s="470">
        <v>4381.46</v>
      </c>
      <c r="E1814" s="470">
        <v>4381.46</v>
      </c>
      <c r="F1814" s="471"/>
      <c r="G1814" s="472">
        <v>0.0035</v>
      </c>
    </row>
    <row r="1815" ht="15.75" customHeight="1">
      <c r="A1815" s="403" t="s">
        <v>2133</v>
      </c>
      <c r="B1815" s="404">
        <v>4366.24</v>
      </c>
      <c r="C1815" s="470">
        <v>4366.24</v>
      </c>
      <c r="D1815" s="470">
        <v>4366.24</v>
      </c>
      <c r="E1815" s="470">
        <v>4366.24</v>
      </c>
      <c r="F1815" s="471"/>
      <c r="G1815" s="472">
        <v>7.0E-4</v>
      </c>
    </row>
    <row r="1816" ht="15.75" customHeight="1">
      <c r="A1816" s="403" t="s">
        <v>2134</v>
      </c>
      <c r="B1816" s="404">
        <v>4363.11</v>
      </c>
      <c r="C1816" s="470">
        <v>4363.11</v>
      </c>
      <c r="D1816" s="470">
        <v>4363.11</v>
      </c>
      <c r="E1816" s="470">
        <v>4363.11</v>
      </c>
      <c r="F1816" s="471"/>
      <c r="G1816" s="472">
        <v>-0.0013</v>
      </c>
    </row>
    <row r="1817" ht="15.75" customHeight="1">
      <c r="A1817" s="403" t="s">
        <v>2135</v>
      </c>
      <c r="B1817" s="404">
        <v>4369.0</v>
      </c>
      <c r="C1817" s="470">
        <v>4369.0</v>
      </c>
      <c r="D1817" s="470">
        <v>4369.0</v>
      </c>
      <c r="E1817" s="470">
        <v>4369.0</v>
      </c>
      <c r="F1817" s="471"/>
      <c r="G1817" s="472">
        <v>-0.0043</v>
      </c>
    </row>
    <row r="1818" ht="15.75" customHeight="1">
      <c r="A1818" s="403" t="s">
        <v>2136</v>
      </c>
      <c r="B1818" s="404">
        <v>4387.78</v>
      </c>
      <c r="C1818" s="470">
        <v>4387.78</v>
      </c>
      <c r="D1818" s="470">
        <v>4387.78</v>
      </c>
      <c r="E1818" s="470">
        <v>4387.78</v>
      </c>
      <c r="F1818" s="471"/>
      <c r="G1818" s="472">
        <v>-0.0017</v>
      </c>
    </row>
    <row r="1819" ht="15.75" customHeight="1">
      <c r="A1819" s="403" t="s">
        <v>2137</v>
      </c>
      <c r="B1819" s="404">
        <v>4395.27</v>
      </c>
      <c r="C1819" s="470">
        <v>4395.27</v>
      </c>
      <c r="D1819" s="470">
        <v>4395.27</v>
      </c>
      <c r="E1819" s="470">
        <v>4395.27</v>
      </c>
      <c r="F1819" s="471"/>
      <c r="G1819" s="472">
        <v>-0.0038</v>
      </c>
    </row>
    <row r="1820" ht="15.75" customHeight="1">
      <c r="A1820" s="403" t="s">
        <v>2138</v>
      </c>
      <c r="B1820" s="404">
        <v>4411.99</v>
      </c>
      <c r="C1820" s="470">
        <v>4411.99</v>
      </c>
      <c r="D1820" s="470">
        <v>4411.99</v>
      </c>
      <c r="E1820" s="470">
        <v>4411.99</v>
      </c>
      <c r="F1820" s="471"/>
      <c r="G1820" s="472">
        <v>7.0E-4</v>
      </c>
    </row>
    <row r="1821" ht="15.75" customHeight="1">
      <c r="A1821" s="403" t="s">
        <v>2139</v>
      </c>
      <c r="B1821" s="404">
        <v>4409.08</v>
      </c>
      <c r="C1821" s="470">
        <v>4409.08</v>
      </c>
      <c r="D1821" s="470">
        <v>4409.08</v>
      </c>
      <c r="E1821" s="470">
        <v>4409.08</v>
      </c>
      <c r="F1821" s="471"/>
      <c r="G1821" s="472">
        <v>8.0E-4</v>
      </c>
    </row>
    <row r="1822" ht="15.75" customHeight="1">
      <c r="A1822" s="403" t="s">
        <v>2140</v>
      </c>
      <c r="B1822" s="404">
        <v>4405.4</v>
      </c>
      <c r="C1822" s="470">
        <v>4405.4</v>
      </c>
      <c r="D1822" s="470">
        <v>4405.4</v>
      </c>
      <c r="E1822" s="470">
        <v>4405.4</v>
      </c>
      <c r="F1822" s="471"/>
      <c r="G1822" s="472">
        <v>-9.0E-4</v>
      </c>
    </row>
    <row r="1823" ht="15.75" customHeight="1">
      <c r="A1823" s="403" t="s">
        <v>2141</v>
      </c>
      <c r="B1823" s="404">
        <v>4409.4</v>
      </c>
      <c r="C1823" s="470">
        <v>4409.4</v>
      </c>
      <c r="D1823" s="470">
        <v>4409.4</v>
      </c>
      <c r="E1823" s="470">
        <v>4409.4</v>
      </c>
      <c r="F1823" s="471"/>
      <c r="G1823" s="472">
        <v>-0.0022</v>
      </c>
    </row>
    <row r="1824" ht="15.75" customHeight="1">
      <c r="A1824" s="403" t="s">
        <v>2142</v>
      </c>
      <c r="B1824" s="404">
        <v>4418.98</v>
      </c>
      <c r="C1824" s="470">
        <v>4418.98</v>
      </c>
      <c r="D1824" s="470">
        <v>4418.98</v>
      </c>
      <c r="E1824" s="470">
        <v>4418.98</v>
      </c>
      <c r="F1824" s="471"/>
      <c r="G1824" s="472">
        <v>-3.0E-4</v>
      </c>
    </row>
    <row r="1825" ht="15.75" customHeight="1">
      <c r="A1825" s="403" t="s">
        <v>2143</v>
      </c>
      <c r="B1825" s="404">
        <v>4420.42</v>
      </c>
      <c r="C1825" s="470">
        <v>4420.42</v>
      </c>
      <c r="D1825" s="470">
        <v>4420.42</v>
      </c>
      <c r="E1825" s="470">
        <v>4420.42</v>
      </c>
      <c r="F1825" s="471"/>
      <c r="G1825" s="472">
        <v>0.0018</v>
      </c>
    </row>
    <row r="1826" ht="15.75" customHeight="1">
      <c r="A1826" s="403" t="s">
        <v>2144</v>
      </c>
      <c r="B1826" s="404">
        <v>4412.51</v>
      </c>
      <c r="C1826" s="470">
        <v>4412.51</v>
      </c>
      <c r="D1826" s="470">
        <v>4412.51</v>
      </c>
      <c r="E1826" s="470">
        <v>4412.51</v>
      </c>
      <c r="F1826" s="471"/>
      <c r="G1826" s="472">
        <v>4.0E-4</v>
      </c>
    </row>
    <row r="1827" ht="15.75" customHeight="1">
      <c r="A1827" s="403" t="s">
        <v>2145</v>
      </c>
      <c r="B1827" s="404">
        <v>4410.93</v>
      </c>
      <c r="C1827" s="470">
        <v>4410.93</v>
      </c>
      <c r="D1827" s="470">
        <v>4410.93</v>
      </c>
      <c r="E1827" s="470">
        <v>4410.93</v>
      </c>
      <c r="F1827" s="471"/>
      <c r="G1827" s="472">
        <v>-0.0034</v>
      </c>
    </row>
    <row r="1828" ht="15.75" customHeight="1">
      <c r="A1828" s="403" t="s">
        <v>2146</v>
      </c>
      <c r="B1828" s="404">
        <v>4425.89</v>
      </c>
      <c r="C1828" s="470">
        <v>4425.89</v>
      </c>
      <c r="D1828" s="470">
        <v>4425.89</v>
      </c>
      <c r="E1828" s="470">
        <v>4425.89</v>
      </c>
      <c r="F1828" s="471"/>
      <c r="G1828" s="472">
        <v>-0.0045</v>
      </c>
    </row>
    <row r="1829" ht="15.75" customHeight="1">
      <c r="A1829" s="403" t="s">
        <v>2147</v>
      </c>
      <c r="B1829" s="404">
        <v>4446.08</v>
      </c>
      <c r="C1829" s="470">
        <v>4446.08</v>
      </c>
      <c r="D1829" s="470">
        <v>4446.08</v>
      </c>
      <c r="E1829" s="470">
        <v>4446.08</v>
      </c>
      <c r="F1829" s="471"/>
      <c r="G1829" s="472">
        <v>0.0055</v>
      </c>
    </row>
    <row r="1830" ht="15.75" customHeight="1">
      <c r="A1830" s="403" t="s">
        <v>2148</v>
      </c>
      <c r="B1830" s="404">
        <v>4421.79</v>
      </c>
      <c r="C1830" s="470">
        <v>4421.79</v>
      </c>
      <c r="D1830" s="470">
        <v>4421.79</v>
      </c>
      <c r="E1830" s="470">
        <v>4421.79</v>
      </c>
      <c r="F1830" s="471"/>
      <c r="G1830" s="472">
        <v>5.0E-4</v>
      </c>
    </row>
    <row r="1831" ht="15.75" customHeight="1">
      <c r="A1831" s="403" t="s">
        <v>2149</v>
      </c>
      <c r="B1831" s="404">
        <v>4419.39</v>
      </c>
      <c r="C1831" s="470">
        <v>4419.39</v>
      </c>
      <c r="D1831" s="470">
        <v>4419.39</v>
      </c>
      <c r="E1831" s="470">
        <v>4419.39</v>
      </c>
      <c r="F1831" s="471"/>
      <c r="G1831" s="472">
        <v>-8.0E-4</v>
      </c>
    </row>
    <row r="1832" ht="15.75" customHeight="1">
      <c r="A1832" s="403" t="s">
        <v>2150</v>
      </c>
      <c r="B1832" s="404">
        <v>4423.0</v>
      </c>
      <c r="C1832" s="470">
        <v>4423.0</v>
      </c>
      <c r="D1832" s="470">
        <v>4423.0</v>
      </c>
      <c r="E1832" s="470">
        <v>4423.0</v>
      </c>
      <c r="F1832" s="471"/>
      <c r="G1832" s="472">
        <v>-9.0E-4</v>
      </c>
    </row>
    <row r="1833" ht="15.75" customHeight="1">
      <c r="A1833" s="403" t="s">
        <v>2151</v>
      </c>
      <c r="B1833" s="404">
        <v>4426.78</v>
      </c>
      <c r="C1833" s="470">
        <v>4426.78</v>
      </c>
      <c r="D1833" s="470">
        <v>4426.78</v>
      </c>
      <c r="E1833" s="470">
        <v>4426.78</v>
      </c>
      <c r="F1833" s="471"/>
      <c r="G1833" s="472">
        <v>0.0088</v>
      </c>
    </row>
    <row r="1834" ht="15.75" customHeight="1">
      <c r="A1834" s="403" t="s">
        <v>2152</v>
      </c>
      <c r="B1834" s="404">
        <v>4388.0</v>
      </c>
      <c r="C1834" s="470">
        <v>4388.0</v>
      </c>
      <c r="D1834" s="470">
        <v>4388.0</v>
      </c>
      <c r="E1834" s="470">
        <v>4388.0</v>
      </c>
      <c r="F1834" s="471"/>
      <c r="G1834" s="472">
        <v>0.005</v>
      </c>
    </row>
    <row r="1835" ht="15.75" customHeight="1">
      <c r="A1835" s="403" t="s">
        <v>2153</v>
      </c>
      <c r="B1835" s="404">
        <v>4366.03</v>
      </c>
      <c r="C1835" s="470">
        <v>4366.03</v>
      </c>
      <c r="D1835" s="470">
        <v>4366.03</v>
      </c>
      <c r="E1835" s="470">
        <v>4366.03</v>
      </c>
      <c r="F1835" s="471"/>
      <c r="G1835" s="472">
        <v>-0.0064</v>
      </c>
    </row>
    <row r="1836" ht="15.75" customHeight="1">
      <c r="A1836" s="403" t="s">
        <v>2154</v>
      </c>
      <c r="B1836" s="404">
        <v>4394.06</v>
      </c>
      <c r="C1836" s="470">
        <v>4394.06</v>
      </c>
      <c r="D1836" s="470">
        <v>4394.06</v>
      </c>
      <c r="E1836" s="470">
        <v>4394.06</v>
      </c>
      <c r="F1836" s="471"/>
      <c r="G1836" s="472">
        <v>-1.0E-4</v>
      </c>
    </row>
    <row r="1837" ht="15.75" customHeight="1">
      <c r="A1837" s="403" t="s">
        <v>2155</v>
      </c>
      <c r="B1837" s="404">
        <v>4394.31</v>
      </c>
      <c r="C1837" s="470">
        <v>4394.31</v>
      </c>
      <c r="D1837" s="470">
        <v>4394.31</v>
      </c>
      <c r="E1837" s="470">
        <v>4394.31</v>
      </c>
      <c r="F1837" s="471"/>
      <c r="G1837" s="472">
        <v>3.0E-4</v>
      </c>
    </row>
    <row r="1838" ht="15.75" customHeight="1">
      <c r="A1838" s="403" t="s">
        <v>2156</v>
      </c>
      <c r="B1838" s="404">
        <v>4392.87</v>
      </c>
      <c r="C1838" s="470">
        <v>4392.87</v>
      </c>
      <c r="D1838" s="470">
        <v>4392.87</v>
      </c>
      <c r="E1838" s="470">
        <v>4392.87</v>
      </c>
      <c r="F1838" s="471"/>
      <c r="G1838" s="472">
        <v>0.0065</v>
      </c>
    </row>
    <row r="1839" ht="15.75" customHeight="1">
      <c r="A1839" s="403" t="s">
        <v>2157</v>
      </c>
      <c r="B1839" s="404">
        <v>4364.31</v>
      </c>
      <c r="C1839" s="470">
        <v>4364.31</v>
      </c>
      <c r="D1839" s="470">
        <v>4364.31</v>
      </c>
      <c r="E1839" s="470">
        <v>4364.31</v>
      </c>
      <c r="F1839" s="471"/>
      <c r="G1839" s="472">
        <v>0.0087</v>
      </c>
    </row>
    <row r="1840" ht="15.75" customHeight="1">
      <c r="A1840" s="403" t="s">
        <v>2158</v>
      </c>
      <c r="B1840" s="404">
        <v>4326.63</v>
      </c>
      <c r="C1840" s="470">
        <v>4326.63</v>
      </c>
      <c r="D1840" s="470">
        <v>4326.63</v>
      </c>
      <c r="E1840" s="470">
        <v>4326.63</v>
      </c>
      <c r="F1840" s="471"/>
      <c r="G1840" s="472">
        <v>0.0089</v>
      </c>
    </row>
    <row r="1841" ht="15.75" customHeight="1">
      <c r="A1841" s="403" t="s">
        <v>2159</v>
      </c>
      <c r="B1841" s="404">
        <v>4288.64</v>
      </c>
      <c r="C1841" s="470">
        <v>4288.64</v>
      </c>
      <c r="D1841" s="470">
        <v>4288.64</v>
      </c>
      <c r="E1841" s="470">
        <v>4288.64</v>
      </c>
      <c r="F1841" s="471"/>
      <c r="G1841" s="472">
        <v>0.0031</v>
      </c>
    </row>
    <row r="1842" ht="15.75" customHeight="1">
      <c r="A1842" s="403" t="s">
        <v>2160</v>
      </c>
      <c r="B1842" s="404">
        <v>4275.47</v>
      </c>
      <c r="C1842" s="470">
        <v>4275.47</v>
      </c>
      <c r="D1842" s="470">
        <v>4275.47</v>
      </c>
      <c r="E1842" s="470">
        <v>4275.47</v>
      </c>
      <c r="F1842" s="471"/>
      <c r="G1842" s="472">
        <v>-0.0054</v>
      </c>
    </row>
    <row r="1843" ht="15.75" customHeight="1">
      <c r="A1843" s="403" t="s">
        <v>2161</v>
      </c>
      <c r="B1843" s="404">
        <v>4298.65</v>
      </c>
      <c r="C1843" s="470">
        <v>4298.65</v>
      </c>
      <c r="D1843" s="470">
        <v>4298.65</v>
      </c>
      <c r="E1843" s="470">
        <v>4298.65</v>
      </c>
      <c r="F1843" s="471"/>
      <c r="G1843" s="472">
        <v>-0.0046</v>
      </c>
    </row>
    <row r="1844" ht="15.75" customHeight="1">
      <c r="A1844" s="403" t="s">
        <v>2162</v>
      </c>
      <c r="B1844" s="404">
        <v>4318.44</v>
      </c>
      <c r="C1844" s="470">
        <v>4318.44</v>
      </c>
      <c r="D1844" s="470">
        <v>4318.44</v>
      </c>
      <c r="E1844" s="470">
        <v>4318.44</v>
      </c>
      <c r="F1844" s="471"/>
      <c r="G1844" s="472">
        <v>-0.0027</v>
      </c>
    </row>
    <row r="1845" ht="15.75" customHeight="1">
      <c r="A1845" s="403" t="s">
        <v>2163</v>
      </c>
      <c r="B1845" s="404">
        <v>4330.31</v>
      </c>
      <c r="C1845" s="470">
        <v>4330.31</v>
      </c>
      <c r="D1845" s="470">
        <v>4330.31</v>
      </c>
      <c r="E1845" s="470">
        <v>4330.31</v>
      </c>
      <c r="F1845" s="471"/>
      <c r="G1845" s="472">
        <v>2.0E-4</v>
      </c>
    </row>
    <row r="1846" ht="15.75" customHeight="1">
      <c r="A1846" s="403" t="s">
        <v>2164</v>
      </c>
      <c r="B1846" s="404">
        <v>4329.39</v>
      </c>
      <c r="C1846" s="470">
        <v>4329.39</v>
      </c>
      <c r="D1846" s="470">
        <v>4329.39</v>
      </c>
      <c r="E1846" s="470">
        <v>4329.39</v>
      </c>
      <c r="F1846" s="471"/>
      <c r="G1846" s="472">
        <v>-0.0025</v>
      </c>
    </row>
    <row r="1847" ht="15.75" customHeight="1">
      <c r="A1847" s="403" t="s">
        <v>2165</v>
      </c>
      <c r="B1847" s="404">
        <v>4340.06</v>
      </c>
      <c r="C1847" s="470">
        <v>4340.06</v>
      </c>
      <c r="D1847" s="470">
        <v>4340.06</v>
      </c>
      <c r="E1847" s="470">
        <v>4340.06</v>
      </c>
      <c r="F1847" s="471"/>
      <c r="G1847" s="472">
        <v>0.0077</v>
      </c>
    </row>
    <row r="1848" ht="15.75" customHeight="1">
      <c r="A1848" s="403" t="s">
        <v>2166</v>
      </c>
      <c r="B1848" s="404">
        <v>4306.79</v>
      </c>
      <c r="C1848" s="470">
        <v>4306.79</v>
      </c>
      <c r="D1848" s="470">
        <v>4306.79</v>
      </c>
      <c r="E1848" s="470">
        <v>4306.79</v>
      </c>
      <c r="F1848" s="471"/>
      <c r="G1848" s="472">
        <v>0.0114</v>
      </c>
    </row>
    <row r="1849" ht="15.75" customHeight="1">
      <c r="A1849" s="403" t="s">
        <v>2167</v>
      </c>
      <c r="B1849" s="404">
        <v>4258.2</v>
      </c>
      <c r="C1849" s="470">
        <v>4258.2</v>
      </c>
      <c r="D1849" s="470">
        <v>4258.2</v>
      </c>
      <c r="E1849" s="470">
        <v>4258.2</v>
      </c>
      <c r="F1849" s="471"/>
      <c r="G1849" s="472">
        <v>-0.0033</v>
      </c>
    </row>
    <row r="1850" ht="15.75" customHeight="1">
      <c r="A1850" s="403" t="s">
        <v>2168</v>
      </c>
      <c r="B1850" s="404">
        <v>4272.17</v>
      </c>
      <c r="C1850" s="470">
        <v>4272.17</v>
      </c>
      <c r="D1850" s="470">
        <v>4272.17</v>
      </c>
      <c r="E1850" s="470">
        <v>4272.17</v>
      </c>
      <c r="F1850" s="471"/>
      <c r="G1850" s="472">
        <v>0.0242</v>
      </c>
    </row>
    <row r="1851" ht="15.75" customHeight="1">
      <c r="A1851" s="403" t="s">
        <v>2169</v>
      </c>
      <c r="B1851" s="404">
        <v>4171.4</v>
      </c>
      <c r="C1851" s="470">
        <v>4171.4</v>
      </c>
      <c r="D1851" s="470">
        <v>4171.4</v>
      </c>
      <c r="E1851" s="470">
        <v>4171.4</v>
      </c>
      <c r="F1851" s="471"/>
      <c r="G1851" s="472">
        <v>-0.0058</v>
      </c>
    </row>
    <row r="1852" ht="15.75" customHeight="1">
      <c r="A1852" s="403" t="s">
        <v>2170</v>
      </c>
      <c r="B1852" s="404">
        <v>4195.69</v>
      </c>
      <c r="C1852" s="470">
        <v>4195.69</v>
      </c>
      <c r="D1852" s="470">
        <v>4195.69</v>
      </c>
      <c r="E1852" s="470">
        <v>4195.69</v>
      </c>
      <c r="F1852" s="471"/>
      <c r="G1852" s="472">
        <v>-0.0102</v>
      </c>
    </row>
    <row r="1853" ht="15.75" customHeight="1">
      <c r="A1853" s="403" t="s">
        <v>2171</v>
      </c>
      <c r="B1853" s="404">
        <v>4238.94</v>
      </c>
      <c r="C1853" s="470">
        <v>4238.94</v>
      </c>
      <c r="D1853" s="470">
        <v>4238.94</v>
      </c>
      <c r="E1853" s="470">
        <v>4238.94</v>
      </c>
      <c r="F1853" s="471"/>
      <c r="G1853" s="472">
        <v>-0.01</v>
      </c>
    </row>
    <row r="1854" ht="15.75" customHeight="1">
      <c r="A1854" s="403" t="s">
        <v>2172</v>
      </c>
      <c r="B1854" s="404">
        <v>4281.93</v>
      </c>
      <c r="C1854" s="470">
        <v>4281.93</v>
      </c>
      <c r="D1854" s="470">
        <v>4281.93</v>
      </c>
      <c r="E1854" s="470">
        <v>4281.93</v>
      </c>
      <c r="F1854" s="471"/>
      <c r="G1854" s="472">
        <v>-0.0092</v>
      </c>
    </row>
    <row r="1855" ht="15.75" customHeight="1">
      <c r="A1855" s="403" t="s">
        <v>2173</v>
      </c>
      <c r="B1855" s="404">
        <v>4321.62</v>
      </c>
      <c r="C1855" s="470">
        <v>4321.62</v>
      </c>
      <c r="D1855" s="470">
        <v>4321.62</v>
      </c>
      <c r="E1855" s="470">
        <v>4321.62</v>
      </c>
      <c r="F1855" s="471"/>
      <c r="G1855" s="472">
        <v>-0.0038</v>
      </c>
    </row>
    <row r="1856" ht="15.75" customHeight="1">
      <c r="A1856" s="403" t="s">
        <v>2174</v>
      </c>
      <c r="B1856" s="404">
        <v>4338.24</v>
      </c>
      <c r="C1856" s="470">
        <v>4338.24</v>
      </c>
      <c r="D1856" s="470">
        <v>4338.24</v>
      </c>
      <c r="E1856" s="470">
        <v>4338.24</v>
      </c>
      <c r="F1856" s="471"/>
      <c r="G1856" s="472">
        <v>-5.0E-4</v>
      </c>
    </row>
    <row r="1857" ht="15.75" customHeight="1">
      <c r="A1857" s="403" t="s">
        <v>2175</v>
      </c>
      <c r="B1857" s="404">
        <v>4340.34</v>
      </c>
      <c r="C1857" s="470">
        <v>4340.34</v>
      </c>
      <c r="D1857" s="470">
        <v>4340.34</v>
      </c>
      <c r="E1857" s="470">
        <v>4340.34</v>
      </c>
      <c r="F1857" s="471"/>
      <c r="G1857" s="472">
        <v>-0.0044</v>
      </c>
    </row>
    <row r="1858" ht="15.75" customHeight="1">
      <c r="A1858" s="403" t="s">
        <v>2176</v>
      </c>
      <c r="B1858" s="404">
        <v>4359.39</v>
      </c>
      <c r="C1858" s="470">
        <v>4359.39</v>
      </c>
      <c r="D1858" s="470">
        <v>4359.39</v>
      </c>
      <c r="E1858" s="470">
        <v>4359.39</v>
      </c>
      <c r="F1858" s="471"/>
      <c r="G1858" s="472">
        <v>4.0E-4</v>
      </c>
    </row>
    <row r="1859" ht="15.75" customHeight="1">
      <c r="A1859" s="403" t="s">
        <v>2177</v>
      </c>
      <c r="B1859" s="404">
        <v>4357.63</v>
      </c>
      <c r="C1859" s="470">
        <v>4357.63</v>
      </c>
      <c r="D1859" s="470">
        <v>4357.63</v>
      </c>
      <c r="E1859" s="470">
        <v>4357.63</v>
      </c>
      <c r="F1859" s="471"/>
      <c r="G1859" s="472">
        <v>-0.0077</v>
      </c>
    </row>
    <row r="1860" ht="15.75" customHeight="1">
      <c r="A1860" s="403" t="s">
        <v>2178</v>
      </c>
      <c r="B1860" s="404">
        <v>4391.42</v>
      </c>
      <c r="C1860" s="470">
        <v>4391.42</v>
      </c>
      <c r="D1860" s="470">
        <v>4391.42</v>
      </c>
      <c r="E1860" s="470">
        <v>4391.42</v>
      </c>
      <c r="F1860" s="471"/>
      <c r="G1860" s="472">
        <v>-4.0E-4</v>
      </c>
    </row>
    <row r="1861" ht="15.75" customHeight="1">
      <c r="A1861" s="403" t="s">
        <v>2179</v>
      </c>
      <c r="B1861" s="404">
        <v>4393.34</v>
      </c>
      <c r="C1861" s="470">
        <v>4393.34</v>
      </c>
      <c r="D1861" s="470">
        <v>4393.34</v>
      </c>
      <c r="E1861" s="470">
        <v>4393.34</v>
      </c>
      <c r="F1861" s="471"/>
      <c r="G1861" s="472">
        <v>-0.0035</v>
      </c>
    </row>
    <row r="1862" ht="15.75" customHeight="1">
      <c r="A1862" s="403" t="s">
        <v>2180</v>
      </c>
      <c r="B1862" s="404">
        <v>4408.64</v>
      </c>
      <c r="C1862" s="470">
        <v>4408.64</v>
      </c>
      <c r="D1862" s="470">
        <v>4408.64</v>
      </c>
      <c r="E1862" s="470">
        <v>4408.64</v>
      </c>
      <c r="F1862" s="471"/>
      <c r="G1862" s="472">
        <v>3.0E-4</v>
      </c>
    </row>
    <row r="1863" ht="15.75" customHeight="1">
      <c r="A1863" s="403" t="s">
        <v>2181</v>
      </c>
      <c r="B1863" s="404">
        <v>4407.52</v>
      </c>
      <c r="C1863" s="470">
        <v>4407.52</v>
      </c>
      <c r="D1863" s="470">
        <v>4407.52</v>
      </c>
      <c r="E1863" s="470">
        <v>4407.52</v>
      </c>
      <c r="F1863" s="471"/>
      <c r="G1863" s="472">
        <v>0.0013</v>
      </c>
    </row>
    <row r="1864" ht="15.75" customHeight="1">
      <c r="A1864" s="403" t="s">
        <v>2182</v>
      </c>
      <c r="B1864" s="404">
        <v>4401.78</v>
      </c>
      <c r="C1864" s="470">
        <v>4401.78</v>
      </c>
      <c r="D1864" s="470">
        <v>4401.78</v>
      </c>
      <c r="E1864" s="470">
        <v>4401.78</v>
      </c>
      <c r="F1864" s="471"/>
      <c r="G1864" s="472">
        <v>-0.0066</v>
      </c>
    </row>
    <row r="1865" ht="15.75" customHeight="1">
      <c r="A1865" s="403" t="s">
        <v>2183</v>
      </c>
      <c r="B1865" s="404">
        <v>4431.12</v>
      </c>
      <c r="C1865" s="470">
        <v>4431.12</v>
      </c>
      <c r="D1865" s="470">
        <v>4431.12</v>
      </c>
      <c r="E1865" s="470">
        <v>4431.12</v>
      </c>
      <c r="F1865" s="471"/>
      <c r="G1865" s="472">
        <v>-0.0027</v>
      </c>
    </row>
    <row r="1866" ht="15.75" customHeight="1">
      <c r="A1866" s="403" t="s">
        <v>2184</v>
      </c>
      <c r="B1866" s="404">
        <v>4443.06</v>
      </c>
      <c r="C1866" s="470">
        <v>4443.06</v>
      </c>
      <c r="D1866" s="470">
        <v>4443.06</v>
      </c>
      <c r="E1866" s="470">
        <v>4443.06</v>
      </c>
      <c r="F1866" s="471"/>
      <c r="G1866" s="472">
        <v>0.0066</v>
      </c>
    </row>
    <row r="1867" ht="15.75" customHeight="1">
      <c r="A1867" s="403" t="s">
        <v>2185</v>
      </c>
      <c r="B1867" s="404">
        <v>4413.85</v>
      </c>
      <c r="C1867" s="470">
        <v>4413.85</v>
      </c>
      <c r="D1867" s="470">
        <v>4413.85</v>
      </c>
      <c r="E1867" s="470">
        <v>4413.85</v>
      </c>
      <c r="F1867" s="471"/>
      <c r="G1867" s="472">
        <v>9.0E-4</v>
      </c>
    </row>
    <row r="1868" ht="15.75" customHeight="1">
      <c r="A1868" s="403" t="s">
        <v>2186</v>
      </c>
      <c r="B1868" s="404">
        <v>4409.72</v>
      </c>
      <c r="C1868" s="470">
        <v>4409.72</v>
      </c>
      <c r="D1868" s="470">
        <v>4409.72</v>
      </c>
      <c r="E1868" s="470">
        <v>4409.72</v>
      </c>
      <c r="F1868" s="471"/>
      <c r="G1868" s="472">
        <v>-0.0049</v>
      </c>
    </row>
    <row r="1869" ht="15.75" customHeight="1">
      <c r="A1869" s="403" t="s">
        <v>2187</v>
      </c>
      <c r="B1869" s="404">
        <v>4431.65</v>
      </c>
      <c r="C1869" s="470">
        <v>4431.65</v>
      </c>
      <c r="D1869" s="470">
        <v>4431.65</v>
      </c>
      <c r="E1869" s="470">
        <v>4431.65</v>
      </c>
      <c r="F1869" s="471"/>
      <c r="G1869" s="472">
        <v>0.012</v>
      </c>
    </row>
    <row r="1870" ht="15.75" customHeight="1">
      <c r="A1870" s="403" t="s">
        <v>2188</v>
      </c>
      <c r="B1870" s="404">
        <v>4379.23</v>
      </c>
      <c r="C1870" s="470">
        <v>4379.23</v>
      </c>
      <c r="D1870" s="470">
        <v>4379.23</v>
      </c>
      <c r="E1870" s="470">
        <v>4379.23</v>
      </c>
      <c r="F1870" s="471"/>
      <c r="G1870" s="472">
        <v>0.005</v>
      </c>
    </row>
    <row r="1871" ht="15.75" customHeight="1">
      <c r="A1871" s="403" t="s">
        <v>2189</v>
      </c>
      <c r="B1871" s="404">
        <v>4357.53</v>
      </c>
      <c r="C1871" s="470">
        <v>4357.53</v>
      </c>
      <c r="D1871" s="470">
        <v>4357.53</v>
      </c>
      <c r="E1871" s="470">
        <v>4357.53</v>
      </c>
      <c r="F1871" s="471"/>
      <c r="G1871" s="472">
        <v>0.0051</v>
      </c>
    </row>
    <row r="1872" ht="15.75" customHeight="1">
      <c r="A1872" s="403" t="s">
        <v>2190</v>
      </c>
      <c r="B1872" s="404">
        <v>4335.29</v>
      </c>
      <c r="C1872" s="470">
        <v>4335.29</v>
      </c>
      <c r="D1872" s="470">
        <v>4335.29</v>
      </c>
      <c r="E1872" s="470">
        <v>4335.29</v>
      </c>
      <c r="F1872" s="471"/>
      <c r="G1872" s="472">
        <v>0.0054</v>
      </c>
    </row>
    <row r="1873" ht="15.75" customHeight="1">
      <c r="A1873" s="403" t="s">
        <v>2191</v>
      </c>
      <c r="B1873" s="404">
        <v>4311.8</v>
      </c>
      <c r="C1873" s="470">
        <v>4311.8</v>
      </c>
      <c r="D1873" s="470">
        <v>4311.8</v>
      </c>
      <c r="E1873" s="470">
        <v>4311.8</v>
      </c>
      <c r="F1873" s="471"/>
      <c r="G1873" s="472">
        <v>0.0021</v>
      </c>
    </row>
    <row r="1874" ht="15.75" customHeight="1">
      <c r="A1874" s="403" t="s">
        <v>2192</v>
      </c>
      <c r="B1874" s="404">
        <v>4302.57</v>
      </c>
      <c r="C1874" s="470">
        <v>4302.57</v>
      </c>
      <c r="D1874" s="470">
        <v>4302.57</v>
      </c>
      <c r="E1874" s="470">
        <v>4302.57</v>
      </c>
      <c r="F1874" s="471"/>
      <c r="G1874" s="472">
        <v>-0.0123</v>
      </c>
    </row>
    <row r="1875" ht="15.75" customHeight="1">
      <c r="A1875" s="403" t="s">
        <v>2193</v>
      </c>
      <c r="B1875" s="404">
        <v>4355.93</v>
      </c>
      <c r="C1875" s="470">
        <v>4355.93</v>
      </c>
      <c r="D1875" s="470">
        <v>4355.93</v>
      </c>
      <c r="E1875" s="470">
        <v>4355.93</v>
      </c>
      <c r="F1875" s="471"/>
      <c r="G1875" s="472">
        <v>-0.0033</v>
      </c>
    </row>
    <row r="1876" ht="15.75" customHeight="1">
      <c r="A1876" s="403" t="s">
        <v>2194</v>
      </c>
      <c r="B1876" s="404">
        <v>4370.49</v>
      </c>
      <c r="C1876" s="470">
        <v>4370.49</v>
      </c>
      <c r="D1876" s="470">
        <v>4370.49</v>
      </c>
      <c r="E1876" s="470">
        <v>4370.49</v>
      </c>
      <c r="F1876" s="471"/>
      <c r="G1876" s="472">
        <v>-0.0024</v>
      </c>
    </row>
    <row r="1877" ht="15.75" customHeight="1">
      <c r="A1877" s="403" t="s">
        <v>2195</v>
      </c>
      <c r="B1877" s="404">
        <v>4381.16</v>
      </c>
      <c r="C1877" s="470">
        <v>4381.16</v>
      </c>
      <c r="D1877" s="470">
        <v>4381.16</v>
      </c>
      <c r="E1877" s="470">
        <v>4381.16</v>
      </c>
      <c r="F1877" s="471"/>
      <c r="G1877" s="472">
        <v>-0.0066</v>
      </c>
    </row>
    <row r="1878" ht="15.75" customHeight="1">
      <c r="A1878" s="403" t="s">
        <v>2196</v>
      </c>
      <c r="B1878" s="404">
        <v>4410.22</v>
      </c>
      <c r="C1878" s="470">
        <v>4410.22</v>
      </c>
      <c r="D1878" s="470">
        <v>4410.22</v>
      </c>
      <c r="E1878" s="470">
        <v>4410.22</v>
      </c>
      <c r="F1878" s="471"/>
      <c r="G1878" s="472">
        <v>-0.0072</v>
      </c>
    </row>
    <row r="1879" ht="15.75" customHeight="1">
      <c r="A1879" s="403" t="s">
        <v>2197</v>
      </c>
      <c r="B1879" s="404">
        <v>4442.15</v>
      </c>
      <c r="C1879" s="470">
        <v>4442.15</v>
      </c>
      <c r="D1879" s="470">
        <v>4442.15</v>
      </c>
      <c r="E1879" s="470">
        <v>4442.15</v>
      </c>
      <c r="F1879" s="471"/>
      <c r="G1879" s="472">
        <v>0.0027</v>
      </c>
    </row>
    <row r="1880" ht="15.75" customHeight="1">
      <c r="A1880" s="403" t="s">
        <v>2198</v>
      </c>
      <c r="B1880" s="404">
        <v>4430.28</v>
      </c>
      <c r="C1880" s="470">
        <v>4430.28</v>
      </c>
      <c r="D1880" s="470">
        <v>4430.28</v>
      </c>
      <c r="E1880" s="470">
        <v>4430.28</v>
      </c>
      <c r="F1880" s="471"/>
      <c r="G1880" s="472">
        <v>-0.0036</v>
      </c>
    </row>
    <row r="1881" ht="15.75" customHeight="1">
      <c r="A1881" s="403" t="s">
        <v>2199</v>
      </c>
      <c r="B1881" s="404">
        <v>4446.28</v>
      </c>
      <c r="C1881" s="470">
        <v>4446.28</v>
      </c>
      <c r="D1881" s="470">
        <v>4446.28</v>
      </c>
      <c r="E1881" s="470">
        <v>4446.28</v>
      </c>
      <c r="F1881" s="471"/>
      <c r="G1881" s="472">
        <v>-0.0066</v>
      </c>
    </row>
    <row r="1882" ht="15.75" customHeight="1">
      <c r="A1882" s="403" t="s">
        <v>2200</v>
      </c>
      <c r="B1882" s="404">
        <v>4475.89</v>
      </c>
      <c r="C1882" s="470">
        <v>4475.89</v>
      </c>
      <c r="D1882" s="470">
        <v>4475.89</v>
      </c>
      <c r="E1882" s="470">
        <v>4475.89</v>
      </c>
      <c r="F1882" s="471"/>
      <c r="G1882" s="472">
        <v>0.0019</v>
      </c>
    </row>
    <row r="1883" ht="15.75" customHeight="1">
      <c r="A1883" s="403" t="s">
        <v>2201</v>
      </c>
      <c r="B1883" s="404">
        <v>4467.61</v>
      </c>
      <c r="C1883" s="470">
        <v>4467.61</v>
      </c>
      <c r="D1883" s="470">
        <v>4467.61</v>
      </c>
      <c r="E1883" s="470">
        <v>4467.61</v>
      </c>
      <c r="F1883" s="471"/>
      <c r="G1883" s="472">
        <v>-0.0028</v>
      </c>
    </row>
    <row r="1884" ht="15.75" customHeight="1">
      <c r="A1884" s="403" t="s">
        <v>2202</v>
      </c>
      <c r="B1884" s="404">
        <v>4480.18</v>
      </c>
      <c r="C1884" s="470">
        <v>4480.18</v>
      </c>
      <c r="D1884" s="470">
        <v>4480.18</v>
      </c>
      <c r="E1884" s="470">
        <v>4480.18</v>
      </c>
      <c r="F1884" s="471"/>
      <c r="G1884" s="472">
        <v>-0.001</v>
      </c>
    </row>
    <row r="1885" ht="15.75" customHeight="1">
      <c r="A1885" s="403" t="s">
        <v>2203</v>
      </c>
      <c r="B1885" s="404">
        <v>4484.52</v>
      </c>
      <c r="C1885" s="470">
        <v>4484.52</v>
      </c>
      <c r="D1885" s="470">
        <v>4484.52</v>
      </c>
      <c r="E1885" s="470">
        <v>4484.52</v>
      </c>
      <c r="F1885" s="471"/>
      <c r="G1885" s="472">
        <v>0.006</v>
      </c>
    </row>
    <row r="1886" ht="15.75" customHeight="1">
      <c r="A1886" s="403" t="s">
        <v>2204</v>
      </c>
      <c r="B1886" s="404">
        <v>4457.8</v>
      </c>
      <c r="C1886" s="470">
        <v>4457.8</v>
      </c>
      <c r="D1886" s="470">
        <v>4457.8</v>
      </c>
      <c r="E1886" s="470">
        <v>4457.8</v>
      </c>
      <c r="F1886" s="471"/>
      <c r="G1886" s="472">
        <v>9.0E-4</v>
      </c>
    </row>
    <row r="1887" ht="15.75" customHeight="1">
      <c r="A1887" s="403" t="s">
        <v>2205</v>
      </c>
      <c r="B1887" s="404">
        <v>4453.89</v>
      </c>
      <c r="C1887" s="470">
        <v>4453.89</v>
      </c>
      <c r="D1887" s="470">
        <v>4453.89</v>
      </c>
      <c r="E1887" s="470">
        <v>4453.89</v>
      </c>
      <c r="F1887" s="471"/>
      <c r="G1887" s="472">
        <v>0.0023</v>
      </c>
    </row>
    <row r="1888" ht="15.75" customHeight="1">
      <c r="A1888" s="403" t="s">
        <v>2206</v>
      </c>
      <c r="B1888" s="404">
        <v>4443.63</v>
      </c>
      <c r="C1888" s="470">
        <v>4443.63</v>
      </c>
      <c r="D1888" s="470">
        <v>4443.63</v>
      </c>
      <c r="E1888" s="470">
        <v>4443.63</v>
      </c>
      <c r="F1888" s="471"/>
      <c r="G1888" s="472">
        <v>0.0018</v>
      </c>
    </row>
    <row r="1889" ht="15.75" customHeight="1">
      <c r="A1889" s="403" t="s">
        <v>2207</v>
      </c>
      <c r="B1889" s="404">
        <v>4435.46</v>
      </c>
      <c r="C1889" s="470">
        <v>4435.46</v>
      </c>
      <c r="D1889" s="470">
        <v>4435.46</v>
      </c>
      <c r="E1889" s="470">
        <v>4435.46</v>
      </c>
      <c r="F1889" s="471"/>
      <c r="G1889" s="472">
        <v>-0.0084</v>
      </c>
    </row>
    <row r="1890" ht="15.75" customHeight="1">
      <c r="A1890" s="403" t="s">
        <v>4930</v>
      </c>
      <c r="B1890" s="404">
        <v>4472.83</v>
      </c>
      <c r="C1890" s="470">
        <v>4472.83</v>
      </c>
      <c r="D1890" s="470">
        <v>4472.83</v>
      </c>
      <c r="E1890" s="470">
        <v>4472.83</v>
      </c>
      <c r="F1890" s="471"/>
      <c r="G1890" s="472">
        <v>0.0024</v>
      </c>
    </row>
    <row r="1891" ht="15.75" customHeight="1">
      <c r="A1891" s="403" t="s">
        <v>2208</v>
      </c>
      <c r="B1891" s="404">
        <v>4462.17</v>
      </c>
      <c r="C1891" s="470">
        <v>4462.17</v>
      </c>
      <c r="D1891" s="470">
        <v>4462.17</v>
      </c>
      <c r="E1891" s="470">
        <v>4462.17</v>
      </c>
      <c r="F1891" s="471"/>
      <c r="G1891" s="472">
        <v>-0.0049</v>
      </c>
    </row>
    <row r="1892" ht="15.75" customHeight="1">
      <c r="A1892" s="403" t="s">
        <v>2209</v>
      </c>
      <c r="B1892" s="404">
        <v>4484.03</v>
      </c>
      <c r="C1892" s="470">
        <v>4484.03</v>
      </c>
      <c r="D1892" s="470">
        <v>4484.03</v>
      </c>
      <c r="E1892" s="470">
        <v>4484.03</v>
      </c>
      <c r="F1892" s="471"/>
      <c r="G1892" s="472">
        <v>-0.0062</v>
      </c>
    </row>
    <row r="1893" ht="15.75" customHeight="1">
      <c r="A1893" s="403" t="s">
        <v>2210</v>
      </c>
      <c r="B1893" s="404">
        <v>4511.96</v>
      </c>
      <c r="C1893" s="470">
        <v>4511.96</v>
      </c>
      <c r="D1893" s="470">
        <v>4511.96</v>
      </c>
      <c r="E1893" s="470">
        <v>4511.96</v>
      </c>
      <c r="F1893" s="471"/>
      <c r="G1893" s="472">
        <v>-0.0055</v>
      </c>
    </row>
    <row r="1894" ht="15.75" customHeight="1">
      <c r="A1894" s="403" t="s">
        <v>2211</v>
      </c>
      <c r="B1894" s="404">
        <v>4536.84</v>
      </c>
      <c r="C1894" s="470">
        <v>4536.84</v>
      </c>
      <c r="D1894" s="470">
        <v>4536.84</v>
      </c>
      <c r="E1894" s="470">
        <v>4536.84</v>
      </c>
      <c r="F1894" s="471"/>
      <c r="G1894" s="472">
        <v>-0.0067</v>
      </c>
    </row>
    <row r="1895" ht="15.75" customHeight="1">
      <c r="A1895" s="403" t="s">
        <v>2212</v>
      </c>
      <c r="B1895" s="404">
        <v>4567.56</v>
      </c>
      <c r="C1895" s="470">
        <v>4567.56</v>
      </c>
      <c r="D1895" s="470">
        <v>4567.56</v>
      </c>
      <c r="E1895" s="470">
        <v>4567.56</v>
      </c>
      <c r="F1895" s="471"/>
      <c r="G1895" s="472">
        <v>-0.0026</v>
      </c>
    </row>
    <row r="1896" ht="15.75" customHeight="1">
      <c r="A1896" s="403" t="s">
        <v>2213</v>
      </c>
      <c r="B1896" s="404">
        <v>4579.52</v>
      </c>
      <c r="C1896" s="470">
        <v>4579.52</v>
      </c>
      <c r="D1896" s="470">
        <v>4579.52</v>
      </c>
      <c r="E1896" s="470">
        <v>4579.52</v>
      </c>
      <c r="F1896" s="471"/>
      <c r="G1896" s="472">
        <v>-0.0041</v>
      </c>
    </row>
    <row r="1897" ht="15.75" customHeight="1">
      <c r="A1897" s="403" t="s">
        <v>2214</v>
      </c>
      <c r="B1897" s="404">
        <v>4598.34</v>
      </c>
      <c r="C1897" s="470">
        <v>4598.34</v>
      </c>
      <c r="D1897" s="470">
        <v>4598.34</v>
      </c>
      <c r="E1897" s="470">
        <v>4598.34</v>
      </c>
      <c r="F1897" s="471"/>
      <c r="G1897" s="472">
        <v>0.0045</v>
      </c>
    </row>
    <row r="1898" ht="15.75" customHeight="1">
      <c r="A1898" s="403" t="s">
        <v>2215</v>
      </c>
      <c r="B1898" s="404">
        <v>4577.61</v>
      </c>
      <c r="C1898" s="470">
        <v>4577.61</v>
      </c>
      <c r="D1898" s="470">
        <v>4577.61</v>
      </c>
      <c r="E1898" s="470">
        <v>4577.61</v>
      </c>
      <c r="F1898" s="471"/>
      <c r="G1898" s="472">
        <v>-0.0022</v>
      </c>
    </row>
    <row r="1899" ht="15.75" customHeight="1">
      <c r="A1899" s="403" t="s">
        <v>2216</v>
      </c>
      <c r="B1899" s="404">
        <v>4587.66</v>
      </c>
      <c r="C1899" s="470">
        <v>4587.66</v>
      </c>
      <c r="D1899" s="470">
        <v>4587.66</v>
      </c>
      <c r="E1899" s="470">
        <v>4587.66</v>
      </c>
      <c r="F1899" s="471"/>
      <c r="G1899" s="472">
        <v>0.0015</v>
      </c>
    </row>
    <row r="1900" ht="15.75" customHeight="1">
      <c r="A1900" s="403" t="s">
        <v>2217</v>
      </c>
      <c r="B1900" s="404">
        <v>4580.79</v>
      </c>
      <c r="C1900" s="470">
        <v>4580.79</v>
      </c>
      <c r="D1900" s="470">
        <v>4580.79</v>
      </c>
      <c r="E1900" s="470">
        <v>4580.79</v>
      </c>
      <c r="F1900" s="471"/>
      <c r="G1900" s="472">
        <v>4.0E-4</v>
      </c>
    </row>
    <row r="1901" ht="15.75" customHeight="1">
      <c r="A1901" s="403" t="s">
        <v>2218</v>
      </c>
      <c r="B1901" s="404">
        <v>4578.85</v>
      </c>
      <c r="C1901" s="470">
        <v>4578.85</v>
      </c>
      <c r="D1901" s="470">
        <v>4578.85</v>
      </c>
      <c r="E1901" s="470">
        <v>4578.85</v>
      </c>
      <c r="F1901" s="471"/>
      <c r="G1901" s="472">
        <v>-0.0014</v>
      </c>
    </row>
    <row r="1902" ht="15.75" customHeight="1">
      <c r="A1902" s="403" t="s">
        <v>2219</v>
      </c>
      <c r="B1902" s="404">
        <v>4585.04</v>
      </c>
      <c r="C1902" s="470">
        <v>4585.04</v>
      </c>
      <c r="D1902" s="470">
        <v>4585.04</v>
      </c>
      <c r="E1902" s="470">
        <v>4585.04</v>
      </c>
      <c r="F1902" s="471"/>
      <c r="G1902" s="472">
        <v>0.001</v>
      </c>
    </row>
    <row r="1903" ht="15.75" customHeight="1">
      <c r="A1903" s="403" t="s">
        <v>2220</v>
      </c>
      <c r="B1903" s="404">
        <v>4580.55</v>
      </c>
      <c r="C1903" s="470">
        <v>4580.55</v>
      </c>
      <c r="D1903" s="470">
        <v>4580.55</v>
      </c>
      <c r="E1903" s="470">
        <v>4580.55</v>
      </c>
      <c r="F1903" s="471"/>
      <c r="G1903" s="472">
        <v>-2.0E-4</v>
      </c>
    </row>
    <row r="1904" ht="15.75" customHeight="1">
      <c r="A1904" s="403" t="s">
        <v>2221</v>
      </c>
      <c r="B1904" s="404">
        <v>4581.34</v>
      </c>
      <c r="C1904" s="470">
        <v>4581.34</v>
      </c>
      <c r="D1904" s="470">
        <v>4581.34</v>
      </c>
      <c r="E1904" s="470">
        <v>4581.34</v>
      </c>
      <c r="F1904" s="471"/>
      <c r="G1904" s="472">
        <v>0.0017</v>
      </c>
    </row>
    <row r="1905" ht="15.75" customHeight="1">
      <c r="A1905" s="403" t="s">
        <v>2222</v>
      </c>
      <c r="B1905" s="404">
        <v>4573.42</v>
      </c>
      <c r="C1905" s="470">
        <v>4573.42</v>
      </c>
      <c r="D1905" s="470">
        <v>4573.42</v>
      </c>
      <c r="E1905" s="470">
        <v>4573.42</v>
      </c>
      <c r="F1905" s="471"/>
      <c r="G1905" s="472">
        <v>7.0E-4</v>
      </c>
    </row>
    <row r="1906" ht="15.75" customHeight="1">
      <c r="A1906" s="403" t="s">
        <v>2223</v>
      </c>
      <c r="B1906" s="404">
        <v>4570.01</v>
      </c>
      <c r="C1906" s="470">
        <v>4570.01</v>
      </c>
      <c r="D1906" s="470">
        <v>4570.01</v>
      </c>
      <c r="E1906" s="470">
        <v>4570.01</v>
      </c>
      <c r="F1906" s="471"/>
      <c r="G1906" s="472">
        <v>0.002</v>
      </c>
    </row>
    <row r="1907" ht="15.75" customHeight="1">
      <c r="A1907" s="403" t="s">
        <v>2224</v>
      </c>
      <c r="B1907" s="404">
        <v>4560.76</v>
      </c>
      <c r="C1907" s="470">
        <v>4560.76</v>
      </c>
      <c r="D1907" s="470">
        <v>4560.76</v>
      </c>
      <c r="E1907" s="470">
        <v>4560.76</v>
      </c>
      <c r="F1907" s="471"/>
      <c r="G1907" s="472">
        <v>-0.0043</v>
      </c>
    </row>
    <row r="1908" ht="15.75" customHeight="1">
      <c r="A1908" s="403" t="s">
        <v>2225</v>
      </c>
      <c r="B1908" s="404">
        <v>4580.49</v>
      </c>
      <c r="C1908" s="470">
        <v>4580.49</v>
      </c>
      <c r="D1908" s="470">
        <v>4580.49</v>
      </c>
      <c r="E1908" s="470">
        <v>4580.49</v>
      </c>
      <c r="F1908" s="471"/>
      <c r="G1908" s="472">
        <v>0.0021</v>
      </c>
    </row>
    <row r="1909" ht="15.75" customHeight="1">
      <c r="A1909" s="403" t="s">
        <v>2226</v>
      </c>
      <c r="B1909" s="404">
        <v>4571.11</v>
      </c>
      <c r="C1909" s="470">
        <v>4571.11</v>
      </c>
      <c r="D1909" s="470">
        <v>4571.11</v>
      </c>
      <c r="E1909" s="470">
        <v>4571.11</v>
      </c>
      <c r="F1909" s="471"/>
      <c r="G1909" s="472">
        <v>-5.0E-4</v>
      </c>
    </row>
    <row r="1910" ht="15.75" customHeight="1">
      <c r="A1910" s="403" t="s">
        <v>2227</v>
      </c>
      <c r="B1910" s="404">
        <v>4573.33</v>
      </c>
      <c r="C1910" s="470">
        <v>4573.33</v>
      </c>
      <c r="D1910" s="470">
        <v>4573.33</v>
      </c>
      <c r="E1910" s="470">
        <v>4573.33</v>
      </c>
      <c r="F1910" s="471"/>
      <c r="G1910" s="472">
        <v>-0.0039</v>
      </c>
    </row>
    <row r="1911" ht="15.75" customHeight="1">
      <c r="A1911" s="403" t="s">
        <v>2228</v>
      </c>
      <c r="B1911" s="404">
        <v>4591.09</v>
      </c>
      <c r="C1911" s="470">
        <v>4591.09</v>
      </c>
      <c r="D1911" s="470">
        <v>4591.09</v>
      </c>
      <c r="E1911" s="470">
        <v>4591.09</v>
      </c>
      <c r="F1911" s="471"/>
      <c r="G1911" s="472">
        <v>0.0067</v>
      </c>
    </row>
    <row r="1912" ht="15.75" customHeight="1">
      <c r="A1912" s="403" t="s">
        <v>2229</v>
      </c>
      <c r="B1912" s="404">
        <v>4560.42</v>
      </c>
      <c r="C1912" s="470">
        <v>4560.42</v>
      </c>
      <c r="D1912" s="470">
        <v>4560.42</v>
      </c>
      <c r="E1912" s="470">
        <v>4560.42</v>
      </c>
      <c r="F1912" s="471"/>
      <c r="G1912" s="472">
        <v>0.0043</v>
      </c>
    </row>
    <row r="1913" ht="15.75" customHeight="1">
      <c r="A1913" s="403" t="s">
        <v>2230</v>
      </c>
      <c r="B1913" s="404">
        <v>4540.89</v>
      </c>
      <c r="C1913" s="470">
        <v>4540.89</v>
      </c>
      <c r="D1913" s="470">
        <v>4540.89</v>
      </c>
      <c r="E1913" s="470">
        <v>4540.89</v>
      </c>
      <c r="F1913" s="471"/>
      <c r="G1913" s="472">
        <v>-0.0071</v>
      </c>
    </row>
    <row r="1914" ht="15.75" customHeight="1">
      <c r="A1914" s="403" t="s">
        <v>2231</v>
      </c>
      <c r="B1914" s="404">
        <v>4573.58</v>
      </c>
      <c r="C1914" s="470">
        <v>4573.58</v>
      </c>
      <c r="D1914" s="470">
        <v>4573.58</v>
      </c>
      <c r="E1914" s="470">
        <v>4573.58</v>
      </c>
      <c r="F1914" s="471"/>
      <c r="G1914" s="472">
        <v>-0.0027</v>
      </c>
    </row>
    <row r="1915" ht="15.75" customHeight="1">
      <c r="A1915" s="403" t="s">
        <v>2232</v>
      </c>
      <c r="B1915" s="404">
        <v>4585.98</v>
      </c>
      <c r="C1915" s="470">
        <v>4585.98</v>
      </c>
      <c r="D1915" s="470">
        <v>4585.98</v>
      </c>
      <c r="E1915" s="470">
        <v>4585.98</v>
      </c>
      <c r="F1915" s="471"/>
      <c r="G1915" s="472">
        <v>-0.0052</v>
      </c>
    </row>
    <row r="1916" ht="15.75" customHeight="1">
      <c r="A1916" s="403" t="s">
        <v>2233</v>
      </c>
      <c r="B1916" s="404">
        <v>4610.11</v>
      </c>
      <c r="C1916" s="470">
        <v>4610.11</v>
      </c>
      <c r="D1916" s="470">
        <v>4610.11</v>
      </c>
      <c r="E1916" s="470">
        <v>4610.11</v>
      </c>
      <c r="F1916" s="471"/>
      <c r="G1916" s="472">
        <v>-0.0022</v>
      </c>
    </row>
    <row r="1917" ht="15.75" customHeight="1">
      <c r="A1917" s="403" t="s">
        <v>2234</v>
      </c>
      <c r="B1917" s="404">
        <v>4620.32</v>
      </c>
      <c r="C1917" s="470">
        <v>4620.32</v>
      </c>
      <c r="D1917" s="470">
        <v>4620.32</v>
      </c>
      <c r="E1917" s="470">
        <v>4620.32</v>
      </c>
      <c r="F1917" s="471"/>
      <c r="G1917" s="472">
        <v>-0.0013</v>
      </c>
    </row>
    <row r="1918" ht="15.75" customHeight="1">
      <c r="A1918" s="403" t="s">
        <v>2235</v>
      </c>
      <c r="B1918" s="404">
        <v>4626.13</v>
      </c>
      <c r="C1918" s="470">
        <v>4626.13</v>
      </c>
      <c r="D1918" s="470">
        <v>4626.13</v>
      </c>
      <c r="E1918" s="470">
        <v>4626.13</v>
      </c>
      <c r="F1918" s="471"/>
      <c r="G1918" s="472">
        <v>-0.0068</v>
      </c>
    </row>
    <row r="1919" ht="15.75" customHeight="1">
      <c r="A1919" s="403" t="s">
        <v>2236</v>
      </c>
      <c r="B1919" s="404">
        <v>4657.94</v>
      </c>
      <c r="C1919" s="470">
        <v>4657.94</v>
      </c>
      <c r="D1919" s="470">
        <v>4657.94</v>
      </c>
      <c r="E1919" s="470">
        <v>4657.94</v>
      </c>
      <c r="F1919" s="471"/>
      <c r="G1919" s="472">
        <v>-0.0025</v>
      </c>
    </row>
    <row r="1920" ht="15.75" customHeight="1">
      <c r="A1920" s="403" t="s">
        <v>2237</v>
      </c>
      <c r="B1920" s="404">
        <v>4669.51</v>
      </c>
      <c r="C1920" s="470">
        <v>4669.51</v>
      </c>
      <c r="D1920" s="470">
        <v>4669.51</v>
      </c>
      <c r="E1920" s="470">
        <v>4669.51</v>
      </c>
      <c r="F1920" s="471"/>
      <c r="G1920" s="472">
        <v>-0.006</v>
      </c>
    </row>
    <row r="1921" ht="15.75" customHeight="1">
      <c r="A1921" s="403" t="s">
        <v>2238</v>
      </c>
      <c r="B1921" s="404">
        <v>4697.5</v>
      </c>
      <c r="C1921" s="470">
        <v>4697.5</v>
      </c>
      <c r="D1921" s="470">
        <v>4697.5</v>
      </c>
      <c r="E1921" s="470">
        <v>4697.5</v>
      </c>
      <c r="F1921" s="471"/>
      <c r="G1921" s="472">
        <v>0.0022</v>
      </c>
    </row>
    <row r="1922" ht="15.75" customHeight="1">
      <c r="A1922" s="403" t="s">
        <v>2239</v>
      </c>
      <c r="B1922" s="404">
        <v>4687.2</v>
      </c>
      <c r="C1922" s="470">
        <v>4687.2</v>
      </c>
      <c r="D1922" s="470">
        <v>4687.2</v>
      </c>
      <c r="E1922" s="470">
        <v>4687.2</v>
      </c>
      <c r="F1922" s="471"/>
      <c r="G1922" s="472">
        <v>0.0026</v>
      </c>
    </row>
    <row r="1923" ht="15.75" customHeight="1">
      <c r="A1923" s="403" t="s">
        <v>2240</v>
      </c>
      <c r="B1923" s="404">
        <v>4674.82</v>
      </c>
      <c r="C1923" s="470">
        <v>4674.82</v>
      </c>
      <c r="D1923" s="470">
        <v>4674.82</v>
      </c>
      <c r="E1923" s="470">
        <v>4674.82</v>
      </c>
      <c r="F1923" s="471"/>
      <c r="G1923" s="472">
        <v>-0.0043</v>
      </c>
    </row>
    <row r="1924" ht="15.75" customHeight="1">
      <c r="A1924" s="403" t="s">
        <v>2241</v>
      </c>
      <c r="B1924" s="404">
        <v>4694.95</v>
      </c>
      <c r="C1924" s="470">
        <v>4694.95</v>
      </c>
      <c r="D1924" s="470">
        <v>4694.95</v>
      </c>
      <c r="E1924" s="470">
        <v>4694.95</v>
      </c>
      <c r="F1924" s="471"/>
      <c r="G1924" s="472">
        <v>0.0019</v>
      </c>
    </row>
    <row r="1925" ht="15.75" customHeight="1">
      <c r="A1925" s="403" t="s">
        <v>2242</v>
      </c>
      <c r="B1925" s="404">
        <v>4686.05</v>
      </c>
      <c r="C1925" s="470">
        <v>4686.05</v>
      </c>
      <c r="D1925" s="470">
        <v>4686.05</v>
      </c>
      <c r="E1925" s="470">
        <v>4686.05</v>
      </c>
      <c r="F1925" s="471"/>
      <c r="G1925" s="472">
        <v>0.0044</v>
      </c>
    </row>
    <row r="1926" ht="15.75" customHeight="1">
      <c r="A1926" s="403" t="s">
        <v>2243</v>
      </c>
      <c r="B1926" s="404">
        <v>4665.43</v>
      </c>
      <c r="C1926" s="470">
        <v>4665.43</v>
      </c>
      <c r="D1926" s="470">
        <v>4665.43</v>
      </c>
      <c r="E1926" s="470">
        <v>4665.43</v>
      </c>
      <c r="F1926" s="471"/>
      <c r="G1926" s="472">
        <v>4.0E-4</v>
      </c>
    </row>
    <row r="1927" ht="15.75" customHeight="1">
      <c r="A1927" s="403" t="s">
        <v>2244</v>
      </c>
      <c r="B1927" s="404">
        <v>4663.62</v>
      </c>
      <c r="C1927" s="470">
        <v>4663.62</v>
      </c>
      <c r="D1927" s="470">
        <v>4663.62</v>
      </c>
      <c r="E1927" s="470">
        <v>4663.62</v>
      </c>
      <c r="F1927" s="471"/>
      <c r="G1927" s="472">
        <v>-0.0024</v>
      </c>
    </row>
    <row r="1928" ht="15.75" customHeight="1">
      <c r="A1928" s="403" t="s">
        <v>2245</v>
      </c>
      <c r="B1928" s="404">
        <v>4674.83</v>
      </c>
      <c r="C1928" s="470">
        <v>4674.83</v>
      </c>
      <c r="D1928" s="470">
        <v>4674.83</v>
      </c>
      <c r="E1928" s="470">
        <v>4674.83</v>
      </c>
      <c r="F1928" s="471"/>
      <c r="G1928" s="472">
        <v>-3.0E-4</v>
      </c>
    </row>
    <row r="1929" ht="15.75" customHeight="1">
      <c r="A1929" s="403" t="s">
        <v>2246</v>
      </c>
      <c r="B1929" s="404">
        <v>4676.08</v>
      </c>
      <c r="C1929" s="470">
        <v>4676.08</v>
      </c>
      <c r="D1929" s="470">
        <v>4676.08</v>
      </c>
      <c r="E1929" s="470">
        <v>4676.08</v>
      </c>
      <c r="F1929" s="471"/>
      <c r="G1929" s="472">
        <v>-8.0E-4</v>
      </c>
    </row>
    <row r="1930" ht="15.75" customHeight="1">
      <c r="A1930" s="403" t="s">
        <v>2247</v>
      </c>
      <c r="B1930" s="404">
        <v>4679.8</v>
      </c>
      <c r="C1930" s="470">
        <v>4679.8</v>
      </c>
      <c r="D1930" s="470">
        <v>4679.8</v>
      </c>
      <c r="E1930" s="470">
        <v>4679.8</v>
      </c>
      <c r="F1930" s="471"/>
      <c r="G1930" s="472">
        <v>0.0079</v>
      </c>
    </row>
    <row r="1931" ht="15.75" customHeight="1">
      <c r="A1931" s="403" t="s">
        <v>2248</v>
      </c>
      <c r="B1931" s="404">
        <v>4643.25</v>
      </c>
      <c r="C1931" s="470">
        <v>4643.25</v>
      </c>
      <c r="D1931" s="470">
        <v>4643.25</v>
      </c>
      <c r="E1931" s="470">
        <v>4643.25</v>
      </c>
      <c r="F1931" s="471"/>
      <c r="G1931" s="472">
        <v>0.0055</v>
      </c>
    </row>
    <row r="1932" ht="15.75" customHeight="1">
      <c r="A1932" s="403" t="s">
        <v>2249</v>
      </c>
      <c r="B1932" s="404">
        <v>4617.73</v>
      </c>
      <c r="C1932" s="470">
        <v>4617.73</v>
      </c>
      <c r="D1932" s="470">
        <v>4617.73</v>
      </c>
      <c r="E1932" s="470">
        <v>4617.73</v>
      </c>
      <c r="F1932" s="471"/>
      <c r="G1932" s="472">
        <v>-0.0014</v>
      </c>
    </row>
    <row r="1933" ht="15.75" customHeight="1">
      <c r="A1933" s="403" t="s">
        <v>2250</v>
      </c>
      <c r="B1933" s="404">
        <v>4624.01</v>
      </c>
      <c r="C1933" s="470">
        <v>4624.01</v>
      </c>
      <c r="D1933" s="470">
        <v>4624.01</v>
      </c>
      <c r="E1933" s="470">
        <v>4624.01</v>
      </c>
      <c r="F1933" s="471"/>
      <c r="G1933" s="472">
        <v>0.0041</v>
      </c>
    </row>
    <row r="1934" ht="15.75" customHeight="1">
      <c r="A1934" s="403" t="s">
        <v>2251</v>
      </c>
      <c r="B1934" s="404">
        <v>4604.91</v>
      </c>
      <c r="C1934" s="470">
        <v>4604.91</v>
      </c>
      <c r="D1934" s="470">
        <v>4604.91</v>
      </c>
      <c r="E1934" s="470">
        <v>4604.91</v>
      </c>
      <c r="F1934" s="471"/>
      <c r="G1934" s="472">
        <v>0.0018</v>
      </c>
    </row>
    <row r="1935" ht="15.75" customHeight="1">
      <c r="A1935" s="403" t="s">
        <v>2252</v>
      </c>
      <c r="B1935" s="404">
        <v>4596.81</v>
      </c>
      <c r="C1935" s="470">
        <v>4596.81</v>
      </c>
      <c r="D1935" s="470">
        <v>4596.81</v>
      </c>
      <c r="E1935" s="470">
        <v>4596.81</v>
      </c>
      <c r="F1935" s="471"/>
      <c r="G1935" s="472">
        <v>0.001</v>
      </c>
    </row>
    <row r="1936" ht="15.75" customHeight="1">
      <c r="A1936" s="403" t="s">
        <v>2253</v>
      </c>
      <c r="B1936" s="404">
        <v>4592.33</v>
      </c>
      <c r="C1936" s="470">
        <v>4592.33</v>
      </c>
      <c r="D1936" s="470">
        <v>4592.33</v>
      </c>
      <c r="E1936" s="470">
        <v>4592.33</v>
      </c>
      <c r="F1936" s="471"/>
      <c r="G1936" s="472">
        <v>-0.0022</v>
      </c>
    </row>
    <row r="1937" ht="15.75" customHeight="1">
      <c r="A1937" s="403" t="s">
        <v>2254</v>
      </c>
      <c r="B1937" s="404">
        <v>4602.51</v>
      </c>
      <c r="C1937" s="470">
        <v>4602.51</v>
      </c>
      <c r="D1937" s="470">
        <v>4602.51</v>
      </c>
      <c r="E1937" s="470">
        <v>4602.51</v>
      </c>
      <c r="F1937" s="471"/>
      <c r="G1937" s="472">
        <v>-0.0013</v>
      </c>
    </row>
    <row r="1938" ht="15.75" customHeight="1">
      <c r="A1938" s="403" t="s">
        <v>2255</v>
      </c>
      <c r="B1938" s="404">
        <v>4608.32</v>
      </c>
      <c r="C1938" s="470">
        <v>4608.32</v>
      </c>
      <c r="D1938" s="470">
        <v>4608.32</v>
      </c>
      <c r="E1938" s="470">
        <v>4608.32</v>
      </c>
      <c r="F1938" s="471"/>
      <c r="G1938" s="472">
        <v>0.0043</v>
      </c>
    </row>
    <row r="1939" ht="15.75" customHeight="1">
      <c r="A1939" s="403" t="s">
        <v>2256</v>
      </c>
      <c r="B1939" s="404">
        <v>4588.74</v>
      </c>
      <c r="C1939" s="470">
        <v>4588.74</v>
      </c>
      <c r="D1939" s="470">
        <v>4588.74</v>
      </c>
      <c r="E1939" s="470">
        <v>4588.74</v>
      </c>
      <c r="F1939" s="471"/>
      <c r="G1939" s="472">
        <v>-0.0011</v>
      </c>
    </row>
    <row r="1940" ht="15.75" customHeight="1">
      <c r="A1940" s="403" t="s">
        <v>2257</v>
      </c>
      <c r="B1940" s="404">
        <v>4593.73</v>
      </c>
      <c r="C1940" s="470">
        <v>4593.73</v>
      </c>
      <c r="D1940" s="470">
        <v>4593.73</v>
      </c>
      <c r="E1940" s="470">
        <v>4593.73</v>
      </c>
      <c r="F1940" s="471"/>
      <c r="G1940" s="472">
        <v>0.0032</v>
      </c>
    </row>
    <row r="1941" ht="15.75" customHeight="1">
      <c r="A1941" s="403" t="s">
        <v>2258</v>
      </c>
      <c r="B1941" s="404">
        <v>4578.87</v>
      </c>
      <c r="C1941" s="470">
        <v>4578.87</v>
      </c>
      <c r="D1941" s="470">
        <v>4578.87</v>
      </c>
      <c r="E1941" s="470">
        <v>4578.87</v>
      </c>
      <c r="F1941" s="471"/>
      <c r="G1941" s="472">
        <v>0.0149</v>
      </c>
    </row>
    <row r="1942" ht="15.75" customHeight="1">
      <c r="A1942" s="403" t="s">
        <v>2259</v>
      </c>
      <c r="B1942" s="404">
        <v>4511.53</v>
      </c>
      <c r="C1942" s="470">
        <v>4511.53</v>
      </c>
      <c r="D1942" s="470">
        <v>4511.53</v>
      </c>
      <c r="E1942" s="470">
        <v>4511.53</v>
      </c>
      <c r="F1942" s="471"/>
      <c r="G1942" s="472">
        <v>-0.0021</v>
      </c>
    </row>
    <row r="1943" ht="15.75" customHeight="1">
      <c r="A1943" s="403" t="s">
        <v>2260</v>
      </c>
      <c r="B1943" s="404">
        <v>4520.87</v>
      </c>
      <c r="C1943" s="470">
        <v>4520.87</v>
      </c>
      <c r="D1943" s="470">
        <v>4520.87</v>
      </c>
      <c r="E1943" s="470">
        <v>4520.87</v>
      </c>
      <c r="F1943" s="471"/>
      <c r="G1943" s="472">
        <v>0.0015</v>
      </c>
    </row>
    <row r="1944" ht="15.75" customHeight="1">
      <c r="A1944" s="403" t="s">
        <v>2261</v>
      </c>
      <c r="B1944" s="404">
        <v>4513.97</v>
      </c>
      <c r="C1944" s="470">
        <v>4513.97</v>
      </c>
      <c r="D1944" s="470">
        <v>4513.97</v>
      </c>
      <c r="E1944" s="470">
        <v>4513.97</v>
      </c>
      <c r="F1944" s="471"/>
      <c r="G1944" s="472">
        <v>-0.0044</v>
      </c>
    </row>
    <row r="1945" ht="15.75" customHeight="1">
      <c r="A1945" s="403" t="s">
        <v>2262</v>
      </c>
      <c r="B1945" s="404">
        <v>4533.91</v>
      </c>
      <c r="C1945" s="470">
        <v>4533.91</v>
      </c>
      <c r="D1945" s="470">
        <v>4533.91</v>
      </c>
      <c r="E1945" s="470">
        <v>4533.91</v>
      </c>
      <c r="F1945" s="471"/>
      <c r="G1945" s="472">
        <v>-0.0019</v>
      </c>
    </row>
    <row r="1946" ht="15.75" customHeight="1">
      <c r="A1946" s="403" t="s">
        <v>2263</v>
      </c>
      <c r="B1946" s="404">
        <v>4542.73</v>
      </c>
      <c r="C1946" s="470">
        <v>4542.73</v>
      </c>
      <c r="D1946" s="470">
        <v>4542.73</v>
      </c>
      <c r="E1946" s="470">
        <v>4542.73</v>
      </c>
      <c r="F1946" s="471"/>
      <c r="G1946" s="472">
        <v>-0.0089</v>
      </c>
    </row>
    <row r="1947" ht="15.75" customHeight="1">
      <c r="A1947" s="403" t="s">
        <v>2264</v>
      </c>
      <c r="B1947" s="404">
        <v>4583.41</v>
      </c>
      <c r="C1947" s="470">
        <v>4583.41</v>
      </c>
      <c r="D1947" s="470">
        <v>4583.41</v>
      </c>
      <c r="E1947" s="470">
        <v>4583.41</v>
      </c>
      <c r="F1947" s="471"/>
      <c r="G1947" s="472">
        <v>-9.0E-4</v>
      </c>
    </row>
    <row r="1948" ht="15.75" customHeight="1">
      <c r="A1948" s="403" t="s">
        <v>2265</v>
      </c>
      <c r="B1948" s="404">
        <v>4587.37</v>
      </c>
      <c r="C1948" s="470">
        <v>4587.37</v>
      </c>
      <c r="D1948" s="470">
        <v>4587.37</v>
      </c>
      <c r="E1948" s="470">
        <v>4587.37</v>
      </c>
      <c r="F1948" s="471"/>
      <c r="G1948" s="472">
        <v>-0.0013</v>
      </c>
    </row>
    <row r="1949" ht="15.75" customHeight="1">
      <c r="A1949" s="403" t="s">
        <v>2266</v>
      </c>
      <c r="B1949" s="404">
        <v>4593.48</v>
      </c>
      <c r="C1949" s="470">
        <v>4593.48</v>
      </c>
      <c r="D1949" s="470">
        <v>4593.48</v>
      </c>
      <c r="E1949" s="470">
        <v>4593.48</v>
      </c>
      <c r="F1949" s="471"/>
      <c r="G1949" s="472">
        <v>-0.0032</v>
      </c>
    </row>
    <row r="1950" ht="15.75" customHeight="1">
      <c r="A1950" s="403" t="s">
        <v>2267</v>
      </c>
      <c r="B1950" s="404">
        <v>4608.04</v>
      </c>
      <c r="C1950" s="470">
        <v>4608.04</v>
      </c>
      <c r="D1950" s="470">
        <v>4608.04</v>
      </c>
      <c r="E1950" s="470">
        <v>4608.04</v>
      </c>
      <c r="F1950" s="471"/>
      <c r="G1950" s="472">
        <v>-0.01</v>
      </c>
    </row>
    <row r="1951" ht="15.75" customHeight="1">
      <c r="A1951" s="403" t="s">
        <v>2268</v>
      </c>
      <c r="B1951" s="404">
        <v>4654.74</v>
      </c>
      <c r="C1951" s="470">
        <v>4654.74</v>
      </c>
      <c r="D1951" s="470">
        <v>4654.74</v>
      </c>
      <c r="E1951" s="470">
        <v>4654.74</v>
      </c>
      <c r="F1951" s="471"/>
      <c r="G1951" s="472">
        <v>0.003</v>
      </c>
    </row>
    <row r="1952" ht="15.75" customHeight="1">
      <c r="A1952" s="403" t="s">
        <v>2269</v>
      </c>
      <c r="B1952" s="404">
        <v>4641.03</v>
      </c>
      <c r="C1952" s="470">
        <v>4641.03</v>
      </c>
      <c r="D1952" s="470">
        <v>4641.03</v>
      </c>
      <c r="E1952" s="470">
        <v>4641.03</v>
      </c>
      <c r="F1952" s="471"/>
      <c r="G1952" s="472">
        <v>0.0047</v>
      </c>
    </row>
    <row r="1953" ht="15.75" customHeight="1">
      <c r="A1953" s="403" t="s">
        <v>2270</v>
      </c>
      <c r="B1953" s="404">
        <v>4619.51</v>
      </c>
      <c r="C1953" s="470">
        <v>4619.51</v>
      </c>
      <c r="D1953" s="470">
        <v>4619.51</v>
      </c>
      <c r="E1953" s="470">
        <v>4619.51</v>
      </c>
      <c r="F1953" s="471"/>
      <c r="G1953" s="472">
        <v>-5.0E-4</v>
      </c>
    </row>
    <row r="1954" ht="15.75" customHeight="1">
      <c r="A1954" s="403" t="s">
        <v>2271</v>
      </c>
      <c r="B1954" s="404">
        <v>4621.67</v>
      </c>
      <c r="C1954" s="470">
        <v>4621.67</v>
      </c>
      <c r="D1954" s="470">
        <v>4621.67</v>
      </c>
      <c r="E1954" s="470">
        <v>4621.67</v>
      </c>
      <c r="F1954" s="471"/>
      <c r="G1954" s="472">
        <v>0.0089</v>
      </c>
    </row>
    <row r="1955" ht="15.75" customHeight="1">
      <c r="A1955" s="403" t="s">
        <v>2272</v>
      </c>
      <c r="B1955" s="404">
        <v>4580.99</v>
      </c>
      <c r="C1955" s="470">
        <v>4580.99</v>
      </c>
      <c r="D1955" s="470">
        <v>4580.99</v>
      </c>
      <c r="E1955" s="470">
        <v>4580.99</v>
      </c>
      <c r="F1955" s="471"/>
      <c r="G1955" s="472">
        <v>1.0E-4</v>
      </c>
    </row>
    <row r="1956" ht="15.75" customHeight="1">
      <c r="A1956" s="403" t="s">
        <v>2273</v>
      </c>
      <c r="B1956" s="404">
        <v>4580.76</v>
      </c>
      <c r="C1956" s="470">
        <v>4580.76</v>
      </c>
      <c r="D1956" s="470">
        <v>4580.76</v>
      </c>
      <c r="E1956" s="470">
        <v>4580.76</v>
      </c>
      <c r="F1956" s="471"/>
      <c r="G1956" s="472">
        <v>0.0015</v>
      </c>
    </row>
    <row r="1957" ht="15.75" customHeight="1">
      <c r="A1957" s="403" t="s">
        <v>2274</v>
      </c>
      <c r="B1957" s="404">
        <v>4573.75</v>
      </c>
      <c r="C1957" s="470">
        <v>4573.75</v>
      </c>
      <c r="D1957" s="470">
        <v>4573.75</v>
      </c>
      <c r="E1957" s="470">
        <v>4573.75</v>
      </c>
      <c r="F1957" s="471"/>
      <c r="G1957" s="472">
        <v>0.0013</v>
      </c>
    </row>
    <row r="1958" ht="15.75" customHeight="1">
      <c r="A1958" s="403" t="s">
        <v>2275</v>
      </c>
      <c r="B1958" s="404">
        <v>4568.01</v>
      </c>
      <c r="C1958" s="470">
        <v>4568.01</v>
      </c>
      <c r="D1958" s="470">
        <v>4568.01</v>
      </c>
      <c r="E1958" s="470">
        <v>4568.01</v>
      </c>
      <c r="F1958" s="471"/>
      <c r="G1958" s="472">
        <v>-0.0013</v>
      </c>
    </row>
    <row r="1959" ht="15.75" customHeight="1">
      <c r="A1959" s="403" t="s">
        <v>2276</v>
      </c>
      <c r="B1959" s="404">
        <v>4574.05</v>
      </c>
      <c r="C1959" s="470">
        <v>4574.05</v>
      </c>
      <c r="D1959" s="470">
        <v>4574.05</v>
      </c>
      <c r="E1959" s="470">
        <v>4574.05</v>
      </c>
      <c r="F1959" s="471"/>
      <c r="G1959" s="472">
        <v>-0.0024</v>
      </c>
    </row>
    <row r="1960" ht="15.75" customHeight="1">
      <c r="A1960" s="403" t="s">
        <v>2277</v>
      </c>
      <c r="B1960" s="404">
        <v>4585.1</v>
      </c>
      <c r="C1960" s="470">
        <v>4585.1</v>
      </c>
      <c r="D1960" s="470">
        <v>4585.1</v>
      </c>
      <c r="E1960" s="470">
        <v>4585.1</v>
      </c>
      <c r="F1960" s="471"/>
      <c r="G1960" s="472">
        <v>-0.0014</v>
      </c>
    </row>
    <row r="1961" ht="15.75" customHeight="1">
      <c r="A1961" s="403" t="s">
        <v>2278</v>
      </c>
      <c r="B1961" s="404">
        <v>4591.7</v>
      </c>
      <c r="C1961" s="470">
        <v>4591.7</v>
      </c>
      <c r="D1961" s="470">
        <v>4591.7</v>
      </c>
      <c r="E1961" s="470">
        <v>4591.7</v>
      </c>
      <c r="F1961" s="471"/>
      <c r="G1961" s="472">
        <v>0.0133</v>
      </c>
    </row>
    <row r="1962" ht="15.75" customHeight="1">
      <c r="A1962" s="403" t="s">
        <v>2279</v>
      </c>
      <c r="B1962" s="404">
        <v>4531.62</v>
      </c>
      <c r="C1962" s="470">
        <v>4531.62</v>
      </c>
      <c r="D1962" s="470">
        <v>4531.62</v>
      </c>
      <c r="E1962" s="470">
        <v>4531.62</v>
      </c>
      <c r="F1962" s="471"/>
      <c r="G1962" s="472">
        <v>0.0078</v>
      </c>
    </row>
    <row r="1963" ht="15.75" customHeight="1">
      <c r="A1963" s="403" t="s">
        <v>2280</v>
      </c>
      <c r="B1963" s="404">
        <v>4496.68</v>
      </c>
      <c r="C1963" s="470">
        <v>4496.68</v>
      </c>
      <c r="D1963" s="470">
        <v>4496.68</v>
      </c>
      <c r="E1963" s="470">
        <v>4496.68</v>
      </c>
      <c r="F1963" s="471"/>
      <c r="G1963" s="472">
        <v>1.0E-4</v>
      </c>
    </row>
    <row r="1964" ht="15.75" customHeight="1">
      <c r="A1964" s="403" t="s">
        <v>2281</v>
      </c>
      <c r="B1964" s="404">
        <v>4496.35</v>
      </c>
      <c r="C1964" s="470">
        <v>4496.35</v>
      </c>
      <c r="D1964" s="470">
        <v>4496.35</v>
      </c>
      <c r="E1964" s="470">
        <v>4496.35</v>
      </c>
      <c r="F1964" s="471"/>
      <c r="G1964" s="472">
        <v>0.0046</v>
      </c>
    </row>
    <row r="1965" ht="15.75" customHeight="1">
      <c r="A1965" s="403" t="s">
        <v>2282</v>
      </c>
      <c r="B1965" s="404">
        <v>4475.81</v>
      </c>
      <c r="C1965" s="470">
        <v>4475.81</v>
      </c>
      <c r="D1965" s="470">
        <v>4475.81</v>
      </c>
      <c r="E1965" s="470">
        <v>4475.81</v>
      </c>
      <c r="F1965" s="471"/>
      <c r="G1965" s="472">
        <v>0.0117</v>
      </c>
    </row>
    <row r="1966" ht="15.75" customHeight="1">
      <c r="A1966" s="403" t="s">
        <v>2283</v>
      </c>
      <c r="B1966" s="404">
        <v>4424.2</v>
      </c>
      <c r="C1966" s="470">
        <v>4424.2</v>
      </c>
      <c r="D1966" s="470">
        <v>4424.2</v>
      </c>
      <c r="E1966" s="470">
        <v>4424.2</v>
      </c>
      <c r="F1966" s="471"/>
      <c r="G1966" s="472">
        <v>-0.0021</v>
      </c>
    </row>
    <row r="1967" ht="15.75" customHeight="1">
      <c r="A1967" s="403" t="s">
        <v>2284</v>
      </c>
      <c r="B1967" s="404">
        <v>4433.57</v>
      </c>
      <c r="C1967" s="470">
        <v>4433.57</v>
      </c>
      <c r="D1967" s="470">
        <v>4433.57</v>
      </c>
      <c r="E1967" s="470">
        <v>4433.57</v>
      </c>
      <c r="F1967" s="471"/>
      <c r="G1967" s="472">
        <v>0.0142</v>
      </c>
    </row>
    <row r="1968" ht="15.75" customHeight="1">
      <c r="A1968" s="403" t="s">
        <v>2285</v>
      </c>
      <c r="B1968" s="404">
        <v>4371.54</v>
      </c>
      <c r="C1968" s="470">
        <v>4371.54</v>
      </c>
      <c r="D1968" s="470">
        <v>4371.54</v>
      </c>
      <c r="E1968" s="470">
        <v>4371.54</v>
      </c>
      <c r="F1968" s="471"/>
      <c r="G1968" s="472">
        <v>-0.0088</v>
      </c>
    </row>
    <row r="1969" ht="15.75" customHeight="1">
      <c r="A1969" s="403" t="s">
        <v>2286</v>
      </c>
      <c r="B1969" s="404">
        <v>4410.57</v>
      </c>
      <c r="C1969" s="470">
        <v>4410.57</v>
      </c>
      <c r="D1969" s="470">
        <v>4410.57</v>
      </c>
      <c r="E1969" s="470">
        <v>4410.57</v>
      </c>
      <c r="F1969" s="471"/>
      <c r="G1969" s="472">
        <v>-0.0014</v>
      </c>
    </row>
    <row r="1970" ht="15.75" customHeight="1">
      <c r="A1970" s="403" t="s">
        <v>2287</v>
      </c>
      <c r="B1970" s="404">
        <v>4416.9</v>
      </c>
      <c r="C1970" s="470">
        <v>4416.9</v>
      </c>
      <c r="D1970" s="470">
        <v>4416.9</v>
      </c>
      <c r="E1970" s="470">
        <v>4416.9</v>
      </c>
      <c r="F1970" s="471"/>
      <c r="G1970" s="472">
        <v>-0.0059</v>
      </c>
    </row>
    <row r="1971" ht="15.75" customHeight="1">
      <c r="A1971" s="403" t="s">
        <v>2288</v>
      </c>
      <c r="B1971" s="404">
        <v>4443.14</v>
      </c>
      <c r="C1971" s="470">
        <v>4443.14</v>
      </c>
      <c r="D1971" s="470">
        <v>4443.14</v>
      </c>
      <c r="E1971" s="470">
        <v>4443.14</v>
      </c>
      <c r="F1971" s="471"/>
      <c r="G1971" s="472">
        <v>-0.0131</v>
      </c>
    </row>
    <row r="1972" ht="15.75" customHeight="1">
      <c r="A1972" s="403" t="s">
        <v>2289</v>
      </c>
      <c r="B1972" s="404">
        <v>4502.16</v>
      </c>
      <c r="C1972" s="470">
        <v>4502.16</v>
      </c>
      <c r="D1972" s="470">
        <v>4502.16</v>
      </c>
      <c r="E1972" s="470">
        <v>4502.16</v>
      </c>
      <c r="F1972" s="471"/>
      <c r="G1972" s="472">
        <v>-0.002</v>
      </c>
    </row>
    <row r="1973" ht="15.75" customHeight="1">
      <c r="A1973" s="403" t="s">
        <v>2290</v>
      </c>
      <c r="B1973" s="404">
        <v>4511.31</v>
      </c>
      <c r="C1973" s="470">
        <v>4511.31</v>
      </c>
      <c r="D1973" s="470">
        <v>4511.31</v>
      </c>
      <c r="E1973" s="470">
        <v>4511.31</v>
      </c>
      <c r="F1973" s="471"/>
      <c r="G1973" s="472">
        <v>-0.0088</v>
      </c>
    </row>
    <row r="1974" ht="15.75" customHeight="1">
      <c r="A1974" s="403" t="s">
        <v>2291</v>
      </c>
      <c r="B1974" s="404">
        <v>4551.51</v>
      </c>
      <c r="C1974" s="470">
        <v>4551.51</v>
      </c>
      <c r="D1974" s="470">
        <v>4551.51</v>
      </c>
      <c r="E1974" s="470">
        <v>4551.51</v>
      </c>
      <c r="F1974" s="471"/>
      <c r="G1974" s="472">
        <v>0.0034</v>
      </c>
    </row>
    <row r="1975" ht="15.75" customHeight="1">
      <c r="A1975" s="403" t="s">
        <v>2292</v>
      </c>
      <c r="B1975" s="404">
        <v>4536.05</v>
      </c>
      <c r="C1975" s="470">
        <v>4536.05</v>
      </c>
      <c r="D1975" s="470">
        <v>4536.05</v>
      </c>
      <c r="E1975" s="470">
        <v>4536.05</v>
      </c>
      <c r="F1975" s="471"/>
      <c r="G1975" s="472">
        <v>0.0047</v>
      </c>
    </row>
    <row r="1976" ht="15.75" customHeight="1">
      <c r="A1976" s="403" t="s">
        <v>2293</v>
      </c>
      <c r="B1976" s="404">
        <v>4514.85</v>
      </c>
      <c r="C1976" s="470">
        <v>4514.85</v>
      </c>
      <c r="D1976" s="470">
        <v>4514.85</v>
      </c>
      <c r="E1976" s="470">
        <v>4514.85</v>
      </c>
      <c r="F1976" s="471"/>
      <c r="G1976" s="472">
        <v>-0.0109</v>
      </c>
    </row>
    <row r="1977" ht="15.75" customHeight="1">
      <c r="A1977" s="403" t="s">
        <v>2294</v>
      </c>
      <c r="B1977" s="404">
        <v>4564.48</v>
      </c>
      <c r="C1977" s="470">
        <v>4564.48</v>
      </c>
      <c r="D1977" s="470">
        <v>4564.48</v>
      </c>
      <c r="E1977" s="470">
        <v>4564.48</v>
      </c>
      <c r="F1977" s="471"/>
      <c r="G1977" s="472">
        <v>-0.0033</v>
      </c>
    </row>
    <row r="1978" ht="15.75" customHeight="1">
      <c r="A1978" s="403" t="s">
        <v>2295</v>
      </c>
      <c r="B1978" s="404">
        <v>4579.37</v>
      </c>
      <c r="C1978" s="470">
        <v>4579.37</v>
      </c>
      <c r="D1978" s="470">
        <v>4579.37</v>
      </c>
      <c r="E1978" s="470">
        <v>4579.37</v>
      </c>
      <c r="F1978" s="471"/>
      <c r="G1978" s="472">
        <v>-0.0022</v>
      </c>
    </row>
    <row r="1979" ht="15.75" customHeight="1">
      <c r="A1979" s="403" t="s">
        <v>2296</v>
      </c>
      <c r="B1979" s="404">
        <v>4589.33</v>
      </c>
      <c r="C1979" s="470">
        <v>4589.33</v>
      </c>
      <c r="D1979" s="470">
        <v>4589.33</v>
      </c>
      <c r="E1979" s="470">
        <v>4589.33</v>
      </c>
      <c r="F1979" s="471"/>
      <c r="G1979" s="472">
        <v>-0.0089</v>
      </c>
    </row>
    <row r="1980" ht="15.75" customHeight="1">
      <c r="A1980" s="403" t="s">
        <v>2297</v>
      </c>
      <c r="B1980" s="404">
        <v>4630.57</v>
      </c>
      <c r="C1980" s="470">
        <v>4630.57</v>
      </c>
      <c r="D1980" s="470">
        <v>4630.57</v>
      </c>
      <c r="E1980" s="470">
        <v>4630.57</v>
      </c>
      <c r="F1980" s="471"/>
      <c r="G1980" s="472">
        <v>-0.004</v>
      </c>
    </row>
    <row r="1981" ht="15.75" customHeight="1">
      <c r="A1981" s="403" t="s">
        <v>2298</v>
      </c>
      <c r="B1981" s="404">
        <v>4649.28</v>
      </c>
      <c r="C1981" s="470">
        <v>4649.28</v>
      </c>
      <c r="D1981" s="470">
        <v>4649.28</v>
      </c>
      <c r="E1981" s="470">
        <v>4649.28</v>
      </c>
      <c r="F1981" s="471"/>
      <c r="G1981" s="472">
        <v>3.0E-4</v>
      </c>
    </row>
    <row r="1982" ht="15.75" customHeight="1">
      <c r="A1982" s="403" t="s">
        <v>2299</v>
      </c>
      <c r="B1982" s="404">
        <v>4647.67</v>
      </c>
      <c r="C1982" s="470">
        <v>4647.67</v>
      </c>
      <c r="D1982" s="470">
        <v>4647.67</v>
      </c>
      <c r="E1982" s="470">
        <v>4647.67</v>
      </c>
      <c r="F1982" s="471"/>
      <c r="G1982" s="472">
        <v>-0.0021</v>
      </c>
    </row>
    <row r="1983" ht="15.75" customHeight="1">
      <c r="A1983" s="403" t="s">
        <v>2300</v>
      </c>
      <c r="B1983" s="404">
        <v>4657.65</v>
      </c>
      <c r="C1983" s="470">
        <v>4657.65</v>
      </c>
      <c r="D1983" s="470">
        <v>4657.65</v>
      </c>
      <c r="E1983" s="470">
        <v>4657.65</v>
      </c>
      <c r="F1983" s="471"/>
      <c r="G1983" s="472">
        <v>0.0028</v>
      </c>
    </row>
    <row r="1984" ht="15.75" customHeight="1">
      <c r="A1984" s="403" t="s">
        <v>2301</v>
      </c>
      <c r="B1984" s="404">
        <v>4644.63</v>
      </c>
      <c r="C1984" s="470">
        <v>4644.63</v>
      </c>
      <c r="D1984" s="470">
        <v>4644.63</v>
      </c>
      <c r="E1984" s="470">
        <v>4644.63</v>
      </c>
      <c r="F1984" s="471"/>
      <c r="G1984" s="472">
        <v>0.0079</v>
      </c>
    </row>
    <row r="1985" ht="15.75" customHeight="1">
      <c r="A1985" s="403" t="s">
        <v>2302</v>
      </c>
      <c r="B1985" s="404">
        <v>4608.03</v>
      </c>
      <c r="C1985" s="470">
        <v>4608.03</v>
      </c>
      <c r="D1985" s="470">
        <v>4608.03</v>
      </c>
      <c r="E1985" s="470">
        <v>4608.03</v>
      </c>
      <c r="F1985" s="471"/>
      <c r="G1985" s="472">
        <v>-0.0147</v>
      </c>
    </row>
    <row r="1986" ht="15.75" customHeight="1">
      <c r="A1986" s="403" t="s">
        <v>2303</v>
      </c>
      <c r="B1986" s="404">
        <v>4676.62</v>
      </c>
      <c r="C1986" s="470">
        <v>4676.62</v>
      </c>
      <c r="D1986" s="470">
        <v>4676.62</v>
      </c>
      <c r="E1986" s="470">
        <v>4676.62</v>
      </c>
      <c r="F1986" s="471"/>
      <c r="G1986" s="472">
        <v>-0.0084</v>
      </c>
    </row>
    <row r="1987" ht="15.75" customHeight="1">
      <c r="A1987" s="403" t="s">
        <v>2304</v>
      </c>
      <c r="B1987" s="404">
        <v>4716.08</v>
      </c>
      <c r="C1987" s="470">
        <v>4716.08</v>
      </c>
      <c r="D1987" s="470">
        <v>4716.08</v>
      </c>
      <c r="E1987" s="470">
        <v>4716.08</v>
      </c>
      <c r="F1987" s="471"/>
      <c r="G1987" s="472">
        <v>-0.0133</v>
      </c>
    </row>
    <row r="1988" ht="15.75" customHeight="1">
      <c r="A1988" s="403" t="s">
        <v>2305</v>
      </c>
      <c r="B1988" s="404">
        <v>4779.66</v>
      </c>
      <c r="C1988" s="470">
        <v>4779.66</v>
      </c>
      <c r="D1988" s="470">
        <v>4779.66</v>
      </c>
      <c r="E1988" s="470">
        <v>4779.66</v>
      </c>
      <c r="F1988" s="471"/>
      <c r="G1988" s="472">
        <v>7.0E-4</v>
      </c>
    </row>
    <row r="1989" ht="15.75" customHeight="1">
      <c r="A1989" s="403" t="s">
        <v>2306</v>
      </c>
      <c r="B1989" s="404">
        <v>4776.15</v>
      </c>
      <c r="C1989" s="470">
        <v>4776.15</v>
      </c>
      <c r="D1989" s="470">
        <v>4776.15</v>
      </c>
      <c r="E1989" s="470">
        <v>4776.15</v>
      </c>
      <c r="F1989" s="471"/>
      <c r="G1989" s="472">
        <v>0.0102</v>
      </c>
    </row>
    <row r="1990" ht="15.75" customHeight="1">
      <c r="A1990" s="403" t="s">
        <v>2307</v>
      </c>
      <c r="B1990" s="404">
        <v>4728.12</v>
      </c>
      <c r="C1990" s="470">
        <v>4728.12</v>
      </c>
      <c r="D1990" s="470">
        <v>4728.12</v>
      </c>
      <c r="E1990" s="470">
        <v>4728.12</v>
      </c>
      <c r="F1990" s="471"/>
      <c r="G1990" s="472">
        <v>-0.0111</v>
      </c>
    </row>
    <row r="1991" ht="15.75" customHeight="1">
      <c r="A1991" s="403" t="s">
        <v>2308</v>
      </c>
      <c r="B1991" s="404">
        <v>4781.36</v>
      </c>
      <c r="C1991" s="470">
        <v>4781.36</v>
      </c>
      <c r="D1991" s="470">
        <v>4781.36</v>
      </c>
      <c r="E1991" s="470">
        <v>4781.36</v>
      </c>
      <c r="F1991" s="471"/>
      <c r="G1991" s="472">
        <v>-0.004</v>
      </c>
    </row>
    <row r="1992" ht="15.75" customHeight="1">
      <c r="A1992" s="403" t="s">
        <v>2309</v>
      </c>
      <c r="B1992" s="404">
        <v>4800.62</v>
      </c>
      <c r="C1992" s="470">
        <v>4800.62</v>
      </c>
      <c r="D1992" s="470">
        <v>4800.62</v>
      </c>
      <c r="E1992" s="470">
        <v>4800.62</v>
      </c>
      <c r="F1992" s="471"/>
      <c r="G1992" s="472">
        <v>-0.0068</v>
      </c>
    </row>
    <row r="1993" ht="15.75" customHeight="1">
      <c r="A1993" s="403" t="s">
        <v>2310</v>
      </c>
      <c r="B1993" s="404">
        <v>4833.33</v>
      </c>
      <c r="C1993" s="470">
        <v>4833.33</v>
      </c>
      <c r="D1993" s="470">
        <v>4833.33</v>
      </c>
      <c r="E1993" s="470">
        <v>4833.33</v>
      </c>
      <c r="F1993" s="471"/>
      <c r="G1993" s="472">
        <v>4.0E-4</v>
      </c>
    </row>
    <row r="1994" ht="15.75" customHeight="1">
      <c r="A1994" s="403" t="s">
        <v>2311</v>
      </c>
      <c r="B1994" s="404">
        <v>4831.59</v>
      </c>
      <c r="C1994" s="470">
        <v>4831.59</v>
      </c>
      <c r="D1994" s="470">
        <v>4831.59</v>
      </c>
      <c r="E1994" s="470">
        <v>4831.59</v>
      </c>
      <c r="F1994" s="471"/>
      <c r="G1994" s="472">
        <v>0.0035</v>
      </c>
    </row>
    <row r="1995" ht="15.75" customHeight="1">
      <c r="A1995" s="403" t="s">
        <v>2312</v>
      </c>
      <c r="B1995" s="404">
        <v>4814.6</v>
      </c>
      <c r="C1995" s="470">
        <v>4814.6</v>
      </c>
      <c r="D1995" s="470">
        <v>4814.6</v>
      </c>
      <c r="E1995" s="470">
        <v>4814.6</v>
      </c>
      <c r="F1995" s="471"/>
      <c r="G1995" s="472">
        <v>-0.0087</v>
      </c>
    </row>
    <row r="1996" ht="15.75" customHeight="1">
      <c r="A1996" s="403" t="s">
        <v>2313</v>
      </c>
      <c r="B1996" s="404">
        <v>4856.96</v>
      </c>
      <c r="C1996" s="470">
        <v>4856.96</v>
      </c>
      <c r="D1996" s="470">
        <v>4856.96</v>
      </c>
      <c r="E1996" s="470">
        <v>4856.96</v>
      </c>
      <c r="F1996" s="471"/>
      <c r="G1996" s="472">
        <v>0.001</v>
      </c>
    </row>
    <row r="1997" ht="15.75" customHeight="1">
      <c r="A1997" s="403" t="s">
        <v>2314</v>
      </c>
      <c r="B1997" s="404">
        <v>4852.08</v>
      </c>
      <c r="C1997" s="470">
        <v>4852.08</v>
      </c>
      <c r="D1997" s="470">
        <v>4852.08</v>
      </c>
      <c r="E1997" s="470">
        <v>4852.08</v>
      </c>
      <c r="F1997" s="471"/>
      <c r="G1997" s="472">
        <v>-2.0E-4</v>
      </c>
    </row>
    <row r="1998" ht="15.75" customHeight="1">
      <c r="A1998" s="403" t="s">
        <v>2315</v>
      </c>
      <c r="B1998" s="404">
        <v>4853.17</v>
      </c>
      <c r="C1998" s="470">
        <v>4853.17</v>
      </c>
      <c r="D1998" s="470">
        <v>4853.17</v>
      </c>
      <c r="E1998" s="470">
        <v>4853.17</v>
      </c>
      <c r="F1998" s="471"/>
      <c r="G1998" s="472">
        <v>-0.0028</v>
      </c>
    </row>
    <row r="1999" ht="15.75" customHeight="1">
      <c r="A1999" s="403" t="s">
        <v>2316</v>
      </c>
      <c r="B1999" s="404">
        <v>4866.75</v>
      </c>
      <c r="C1999" s="470">
        <v>4866.75</v>
      </c>
      <c r="D1999" s="470">
        <v>4866.75</v>
      </c>
      <c r="E1999" s="470">
        <v>4866.75</v>
      </c>
      <c r="F1999" s="471"/>
      <c r="G1999" s="472">
        <v>0.0028</v>
      </c>
    </row>
    <row r="2000" ht="15.75" customHeight="1">
      <c r="A2000" s="403" t="s">
        <v>2317</v>
      </c>
      <c r="B2000" s="404">
        <v>4853.29</v>
      </c>
      <c r="C2000" s="470">
        <v>4853.29</v>
      </c>
      <c r="D2000" s="470">
        <v>4853.29</v>
      </c>
      <c r="E2000" s="470">
        <v>4853.29</v>
      </c>
      <c r="F2000" s="471"/>
      <c r="G2000" s="472">
        <v>0.0024</v>
      </c>
    </row>
    <row r="2001" ht="15.75" customHeight="1">
      <c r="A2001" s="403" t="s">
        <v>2318</v>
      </c>
      <c r="B2001" s="404">
        <v>4841.61</v>
      </c>
      <c r="C2001" s="470">
        <v>4841.61</v>
      </c>
      <c r="D2001" s="470">
        <v>4841.61</v>
      </c>
      <c r="E2001" s="470">
        <v>4841.61</v>
      </c>
      <c r="F2001" s="471"/>
      <c r="G2001" s="472">
        <v>0.0023</v>
      </c>
    </row>
    <row r="2002" ht="15.75" customHeight="1">
      <c r="A2002" s="403" t="s">
        <v>2319</v>
      </c>
      <c r="B2002" s="404">
        <v>4830.68</v>
      </c>
      <c r="C2002" s="470">
        <v>4830.68</v>
      </c>
      <c r="D2002" s="470">
        <v>4830.68</v>
      </c>
      <c r="E2002" s="470">
        <v>4830.68</v>
      </c>
      <c r="F2002" s="471"/>
      <c r="G2002" s="472">
        <v>0.0023</v>
      </c>
    </row>
    <row r="2003" ht="15.75" customHeight="1">
      <c r="A2003" s="403" t="s">
        <v>2320</v>
      </c>
      <c r="B2003" s="404">
        <v>4819.45</v>
      </c>
      <c r="C2003" s="470">
        <v>4819.45</v>
      </c>
      <c r="D2003" s="470">
        <v>4819.45</v>
      </c>
      <c r="E2003" s="470">
        <v>4819.45</v>
      </c>
      <c r="F2003" s="471"/>
      <c r="G2003" s="472">
        <v>0.0047</v>
      </c>
    </row>
    <row r="2004" ht="15.75" customHeight="1">
      <c r="A2004" s="403" t="s">
        <v>2321</v>
      </c>
      <c r="B2004" s="404">
        <v>4796.81</v>
      </c>
      <c r="C2004" s="470">
        <v>4796.81</v>
      </c>
      <c r="D2004" s="470">
        <v>4796.81</v>
      </c>
      <c r="E2004" s="470">
        <v>4796.81</v>
      </c>
      <c r="F2004" s="471"/>
      <c r="G2004" s="472">
        <v>-0.001</v>
      </c>
    </row>
    <row r="2005" ht="15.75" customHeight="1">
      <c r="A2005" s="403" t="s">
        <v>2322</v>
      </c>
      <c r="B2005" s="404">
        <v>4801.8</v>
      </c>
      <c r="C2005" s="470">
        <v>4801.8</v>
      </c>
      <c r="D2005" s="470">
        <v>4801.8</v>
      </c>
      <c r="E2005" s="470">
        <v>4801.8</v>
      </c>
      <c r="F2005" s="471"/>
      <c r="G2005" s="472">
        <v>0.0033</v>
      </c>
    </row>
    <row r="2006" ht="15.75" customHeight="1">
      <c r="A2006" s="403" t="s">
        <v>2323</v>
      </c>
      <c r="B2006" s="404">
        <v>4786.19</v>
      </c>
      <c r="C2006" s="470">
        <v>4786.19</v>
      </c>
      <c r="D2006" s="470">
        <v>4786.19</v>
      </c>
      <c r="E2006" s="470">
        <v>4786.19</v>
      </c>
      <c r="F2006" s="471"/>
      <c r="G2006" s="472">
        <v>0.0038</v>
      </c>
    </row>
    <row r="2007" ht="15.75" customHeight="1">
      <c r="A2007" s="403" t="s">
        <v>2324</v>
      </c>
      <c r="B2007" s="404">
        <v>4768.3</v>
      </c>
      <c r="C2007" s="470">
        <v>4768.3</v>
      </c>
      <c r="D2007" s="470">
        <v>4768.3</v>
      </c>
      <c r="E2007" s="470">
        <v>4768.3</v>
      </c>
      <c r="F2007" s="471"/>
      <c r="G2007" s="472">
        <v>0.0017</v>
      </c>
    </row>
    <row r="2008" ht="15.75" customHeight="1">
      <c r="A2008" s="403" t="s">
        <v>2325</v>
      </c>
      <c r="B2008" s="404">
        <v>4760.14</v>
      </c>
      <c r="C2008" s="470">
        <v>4760.14</v>
      </c>
      <c r="D2008" s="470">
        <v>4760.14</v>
      </c>
      <c r="E2008" s="470">
        <v>4760.14</v>
      </c>
      <c r="F2008" s="471"/>
      <c r="G2008" s="472">
        <v>4.0E-4</v>
      </c>
    </row>
    <row r="2009" ht="15.75" customHeight="1">
      <c r="A2009" s="403" t="s">
        <v>2326</v>
      </c>
      <c r="B2009" s="404">
        <v>4758.43</v>
      </c>
      <c r="C2009" s="470">
        <v>4758.43</v>
      </c>
      <c r="D2009" s="470">
        <v>4758.43</v>
      </c>
      <c r="E2009" s="470">
        <v>4758.43</v>
      </c>
      <c r="F2009" s="471"/>
      <c r="G2009" s="472">
        <v>-0.0054</v>
      </c>
    </row>
    <row r="2010" ht="15.75" customHeight="1">
      <c r="A2010" s="403" t="s">
        <v>2327</v>
      </c>
      <c r="B2010" s="404">
        <v>4784.46</v>
      </c>
      <c r="C2010" s="470">
        <v>4784.46</v>
      </c>
      <c r="D2010" s="470">
        <v>4784.46</v>
      </c>
      <c r="E2010" s="470">
        <v>4784.46</v>
      </c>
      <c r="F2010" s="471"/>
      <c r="G2010" s="472">
        <v>-0.0016</v>
      </c>
    </row>
    <row r="2011" ht="15.75" customHeight="1">
      <c r="A2011" s="403" t="s">
        <v>2328</v>
      </c>
      <c r="B2011" s="404">
        <v>4791.91</v>
      </c>
      <c r="C2011" s="470">
        <v>4791.91</v>
      </c>
      <c r="D2011" s="470">
        <v>4791.91</v>
      </c>
      <c r="E2011" s="470">
        <v>4791.91</v>
      </c>
      <c r="F2011" s="471"/>
      <c r="G2011" s="472">
        <v>0.004</v>
      </c>
    </row>
    <row r="2012" ht="15.75" customHeight="1">
      <c r="A2012" s="403" t="s">
        <v>2329</v>
      </c>
      <c r="B2012" s="404">
        <v>4772.65</v>
      </c>
      <c r="C2012" s="470">
        <v>4772.65</v>
      </c>
      <c r="D2012" s="470">
        <v>4772.65</v>
      </c>
      <c r="E2012" s="470">
        <v>4772.65</v>
      </c>
      <c r="F2012" s="471"/>
      <c r="G2012" s="472">
        <v>0.0015</v>
      </c>
    </row>
    <row r="2013" ht="15.75" customHeight="1">
      <c r="A2013" s="403" t="s">
        <v>2330</v>
      </c>
      <c r="B2013" s="404">
        <v>4765.72</v>
      </c>
      <c r="C2013" s="470">
        <v>4765.72</v>
      </c>
      <c r="D2013" s="470">
        <v>4765.72</v>
      </c>
      <c r="E2013" s="470">
        <v>4765.72</v>
      </c>
      <c r="F2013" s="471"/>
      <c r="G2013" s="472">
        <v>4.0E-4</v>
      </c>
    </row>
    <row r="2014" ht="15.75" customHeight="1">
      <c r="A2014" s="403" t="s">
        <v>2331</v>
      </c>
      <c r="B2014" s="404">
        <v>4763.88</v>
      </c>
      <c r="C2014" s="470">
        <v>4763.88</v>
      </c>
      <c r="D2014" s="470">
        <v>4763.88</v>
      </c>
      <c r="E2014" s="470">
        <v>4763.88</v>
      </c>
      <c r="F2014" s="471"/>
      <c r="G2014" s="472">
        <v>0.0083</v>
      </c>
    </row>
    <row r="2015" ht="15.75" customHeight="1">
      <c r="A2015" s="403" t="s">
        <v>2332</v>
      </c>
      <c r="B2015" s="404">
        <v>4724.51</v>
      </c>
      <c r="C2015" s="470">
        <v>4724.51</v>
      </c>
      <c r="D2015" s="470">
        <v>4724.51</v>
      </c>
      <c r="E2015" s="470">
        <v>4724.51</v>
      </c>
      <c r="F2015" s="471"/>
      <c r="G2015" s="472">
        <v>-0.0093</v>
      </c>
    </row>
    <row r="2016" ht="15.75" customHeight="1">
      <c r="A2016" s="403" t="s">
        <v>2333</v>
      </c>
      <c r="B2016" s="404">
        <v>4768.66</v>
      </c>
      <c r="C2016" s="470">
        <v>4768.66</v>
      </c>
      <c r="D2016" s="470">
        <v>4768.66</v>
      </c>
      <c r="E2016" s="470">
        <v>4768.66</v>
      </c>
      <c r="F2016" s="471"/>
      <c r="G2016" s="472">
        <v>-0.0047</v>
      </c>
    </row>
    <row r="2017" ht="15.75" customHeight="1">
      <c r="A2017" s="403" t="s">
        <v>2334</v>
      </c>
      <c r="B2017" s="404">
        <v>4790.97</v>
      </c>
      <c r="C2017" s="470">
        <v>4790.97</v>
      </c>
      <c r="D2017" s="470">
        <v>4790.97</v>
      </c>
      <c r="E2017" s="470">
        <v>4790.97</v>
      </c>
      <c r="F2017" s="471"/>
      <c r="G2017" s="472">
        <v>-0.0045</v>
      </c>
    </row>
    <row r="2018" ht="15.75" customHeight="1">
      <c r="A2018" s="403" t="s">
        <v>2335</v>
      </c>
      <c r="B2018" s="404">
        <v>4812.82</v>
      </c>
      <c r="C2018" s="470">
        <v>4812.82</v>
      </c>
      <c r="D2018" s="470">
        <v>4812.82</v>
      </c>
      <c r="E2018" s="470">
        <v>4812.82</v>
      </c>
      <c r="F2018" s="471"/>
      <c r="G2018" s="472">
        <v>0.0015</v>
      </c>
    </row>
    <row r="2019" ht="15.75" customHeight="1">
      <c r="A2019" s="403" t="s">
        <v>2336</v>
      </c>
      <c r="B2019" s="404">
        <v>4805.65</v>
      </c>
      <c r="C2019" s="470">
        <v>4805.65</v>
      </c>
      <c r="D2019" s="470">
        <v>4805.65</v>
      </c>
      <c r="E2019" s="470">
        <v>4805.65</v>
      </c>
      <c r="F2019" s="471"/>
      <c r="G2019" s="472">
        <v>0.0027</v>
      </c>
    </row>
    <row r="2020" ht="15.75" customHeight="1">
      <c r="A2020" s="403" t="s">
        <v>2337</v>
      </c>
      <c r="B2020" s="404">
        <v>4792.93</v>
      </c>
      <c r="C2020" s="470">
        <v>4792.93</v>
      </c>
      <c r="D2020" s="470">
        <v>4792.93</v>
      </c>
      <c r="E2020" s="470">
        <v>4792.93</v>
      </c>
      <c r="F2020" s="471"/>
      <c r="G2020" s="472">
        <v>-2.0E-4</v>
      </c>
    </row>
    <row r="2021" ht="15.75" customHeight="1">
      <c r="A2021" s="403" t="s">
        <v>2338</v>
      </c>
      <c r="B2021" s="404">
        <v>4793.99</v>
      </c>
      <c r="C2021" s="470">
        <v>4793.99</v>
      </c>
      <c r="D2021" s="470">
        <v>4793.99</v>
      </c>
      <c r="E2021" s="470">
        <v>4793.99</v>
      </c>
      <c r="F2021" s="471"/>
      <c r="G2021" s="472">
        <v>-0.0078</v>
      </c>
    </row>
    <row r="2022" ht="15.75" customHeight="1">
      <c r="A2022" s="403" t="s">
        <v>2339</v>
      </c>
      <c r="B2022" s="404">
        <v>4831.71</v>
      </c>
      <c r="C2022" s="470">
        <v>4831.71</v>
      </c>
      <c r="D2022" s="470">
        <v>4831.71</v>
      </c>
      <c r="E2022" s="470">
        <v>4831.71</v>
      </c>
      <c r="F2022" s="471"/>
      <c r="G2022" s="472">
        <v>-0.0017</v>
      </c>
    </row>
    <row r="2023" ht="15.75" customHeight="1">
      <c r="A2023" s="403" t="s">
        <v>2340</v>
      </c>
      <c r="B2023" s="404">
        <v>4840.15</v>
      </c>
      <c r="C2023" s="470">
        <v>4840.15</v>
      </c>
      <c r="D2023" s="470">
        <v>4840.15</v>
      </c>
      <c r="E2023" s="470">
        <v>4840.15</v>
      </c>
      <c r="F2023" s="471"/>
      <c r="G2023" s="472">
        <v>0.0048</v>
      </c>
    </row>
    <row r="2024" ht="15.75" customHeight="1">
      <c r="A2024" s="403" t="s">
        <v>2341</v>
      </c>
      <c r="B2024" s="404">
        <v>4816.97</v>
      </c>
      <c r="C2024" s="470">
        <v>4816.97</v>
      </c>
      <c r="D2024" s="470">
        <v>4816.97</v>
      </c>
      <c r="E2024" s="470">
        <v>4816.97</v>
      </c>
      <c r="F2024" s="471"/>
      <c r="G2024" s="472">
        <v>0.0016</v>
      </c>
    </row>
    <row r="2025" ht="15.75" customHeight="1">
      <c r="A2025" s="403" t="s">
        <v>2342</v>
      </c>
      <c r="B2025" s="404">
        <v>4809.27</v>
      </c>
      <c r="C2025" s="470">
        <v>4809.27</v>
      </c>
      <c r="D2025" s="470">
        <v>4809.27</v>
      </c>
      <c r="E2025" s="470">
        <v>4809.27</v>
      </c>
      <c r="F2025" s="471"/>
      <c r="G2025" s="472">
        <v>0.0087</v>
      </c>
    </row>
    <row r="2026" ht="15.75" customHeight="1">
      <c r="A2026" s="403" t="s">
        <v>2343</v>
      </c>
      <c r="B2026" s="404">
        <v>4768.01</v>
      </c>
      <c r="C2026" s="470">
        <v>4768.01</v>
      </c>
      <c r="D2026" s="470">
        <v>4768.01</v>
      </c>
      <c r="E2026" s="470">
        <v>4768.01</v>
      </c>
      <c r="F2026" s="471"/>
      <c r="G2026" s="472">
        <v>-0.0033</v>
      </c>
    </row>
    <row r="2027" ht="15.75" customHeight="1">
      <c r="A2027" s="403" t="s">
        <v>2344</v>
      </c>
      <c r="B2027" s="404">
        <v>4783.8</v>
      </c>
      <c r="C2027" s="470">
        <v>4783.8</v>
      </c>
      <c r="D2027" s="470">
        <v>4783.8</v>
      </c>
      <c r="E2027" s="470">
        <v>4783.8</v>
      </c>
      <c r="F2027" s="471"/>
      <c r="G2027" s="472">
        <v>-0.0052</v>
      </c>
    </row>
    <row r="2028" ht="15.75" customHeight="1">
      <c r="A2028" s="403" t="s">
        <v>2345</v>
      </c>
      <c r="B2028" s="404">
        <v>4808.87</v>
      </c>
      <c r="C2028" s="470">
        <v>4808.87</v>
      </c>
      <c r="D2028" s="470">
        <v>4808.87</v>
      </c>
      <c r="E2028" s="470">
        <v>4808.87</v>
      </c>
      <c r="F2028" s="471"/>
      <c r="G2028" s="472">
        <v>-0.0026</v>
      </c>
    </row>
    <row r="2029" ht="15.75" customHeight="1">
      <c r="A2029" s="403" t="s">
        <v>2346</v>
      </c>
      <c r="B2029" s="404">
        <v>4821.62</v>
      </c>
      <c r="C2029" s="470">
        <v>4821.62</v>
      </c>
      <c r="D2029" s="470">
        <v>4821.62</v>
      </c>
      <c r="E2029" s="470">
        <v>4821.62</v>
      </c>
      <c r="F2029" s="471"/>
      <c r="G2029" s="472">
        <v>0.0063</v>
      </c>
    </row>
    <row r="2030" ht="15.75" customHeight="1">
      <c r="A2030" s="403" t="s">
        <v>2347</v>
      </c>
      <c r="B2030" s="404">
        <v>4791.47</v>
      </c>
      <c r="C2030" s="470">
        <v>4791.47</v>
      </c>
      <c r="D2030" s="470">
        <v>4791.47</v>
      </c>
      <c r="E2030" s="470">
        <v>4791.47</v>
      </c>
      <c r="F2030" s="471"/>
      <c r="G2030" s="472">
        <v>-0.005</v>
      </c>
    </row>
    <row r="2031" ht="15.75" customHeight="1">
      <c r="A2031" s="403" t="s">
        <v>2348</v>
      </c>
      <c r="B2031" s="404">
        <v>4815.63</v>
      </c>
      <c r="C2031" s="470">
        <v>4815.63</v>
      </c>
      <c r="D2031" s="470">
        <v>4815.63</v>
      </c>
      <c r="E2031" s="470">
        <v>4815.63</v>
      </c>
      <c r="F2031" s="471"/>
      <c r="G2031" s="472">
        <v>-0.0059</v>
      </c>
    </row>
    <row r="2032" ht="15.75" customHeight="1">
      <c r="A2032" s="403" t="s">
        <v>2349</v>
      </c>
      <c r="B2032" s="404">
        <v>4844.35</v>
      </c>
      <c r="C2032" s="470">
        <v>4844.35</v>
      </c>
      <c r="D2032" s="470">
        <v>4844.35</v>
      </c>
      <c r="E2032" s="470">
        <v>4844.35</v>
      </c>
      <c r="F2032" s="471"/>
      <c r="G2032" s="472">
        <v>-0.0041</v>
      </c>
    </row>
    <row r="2033" ht="15.75" customHeight="1">
      <c r="A2033" s="403" t="s">
        <v>2350</v>
      </c>
      <c r="B2033" s="404">
        <v>4864.45</v>
      </c>
      <c r="C2033" s="470">
        <v>4864.45</v>
      </c>
      <c r="D2033" s="470">
        <v>4864.45</v>
      </c>
      <c r="E2033" s="470">
        <v>4864.45</v>
      </c>
      <c r="F2033" s="471"/>
      <c r="G2033" s="472">
        <v>-0.002</v>
      </c>
    </row>
    <row r="2034" ht="15.75" customHeight="1">
      <c r="A2034" s="403" t="s">
        <v>2351</v>
      </c>
      <c r="B2034" s="404">
        <v>4873.96</v>
      </c>
      <c r="C2034" s="470">
        <v>4873.96</v>
      </c>
      <c r="D2034" s="470">
        <v>4873.96</v>
      </c>
      <c r="E2034" s="470">
        <v>4873.96</v>
      </c>
      <c r="F2034" s="471"/>
      <c r="G2034" s="472">
        <v>4.0E-4</v>
      </c>
    </row>
    <row r="2035" ht="15.75" customHeight="1">
      <c r="A2035" s="403" t="s">
        <v>2352</v>
      </c>
      <c r="B2035" s="404">
        <v>4871.81</v>
      </c>
      <c r="C2035" s="470">
        <v>4871.81</v>
      </c>
      <c r="D2035" s="470">
        <v>4871.81</v>
      </c>
      <c r="E2035" s="470">
        <v>4871.81</v>
      </c>
      <c r="F2035" s="471"/>
      <c r="G2035" s="472">
        <v>0.0019</v>
      </c>
    </row>
    <row r="2036" ht="15.75" customHeight="1">
      <c r="A2036" s="403" t="s">
        <v>2353</v>
      </c>
      <c r="B2036" s="404">
        <v>4862.55</v>
      </c>
      <c r="C2036" s="470">
        <v>4862.55</v>
      </c>
      <c r="D2036" s="470">
        <v>4862.55</v>
      </c>
      <c r="E2036" s="470">
        <v>4862.55</v>
      </c>
      <c r="F2036" s="471"/>
      <c r="G2036" s="472">
        <v>0.0126</v>
      </c>
    </row>
    <row r="2037" ht="15.75" customHeight="1">
      <c r="A2037" s="403" t="s">
        <v>2354</v>
      </c>
      <c r="B2037" s="404">
        <v>4802.02</v>
      </c>
      <c r="C2037" s="470">
        <v>4802.02</v>
      </c>
      <c r="D2037" s="470">
        <v>4802.02</v>
      </c>
      <c r="E2037" s="470">
        <v>4802.02</v>
      </c>
      <c r="F2037" s="471"/>
      <c r="G2037" s="472">
        <v>0.002</v>
      </c>
    </row>
    <row r="2038" ht="15.75" customHeight="1">
      <c r="A2038" s="403" t="s">
        <v>2355</v>
      </c>
      <c r="B2038" s="404">
        <v>4792.3</v>
      </c>
      <c r="C2038" s="470">
        <v>4792.3</v>
      </c>
      <c r="D2038" s="470">
        <v>4792.3</v>
      </c>
      <c r="E2038" s="470">
        <v>4792.3</v>
      </c>
      <c r="F2038" s="471"/>
      <c r="G2038" s="472">
        <v>0.003</v>
      </c>
    </row>
    <row r="2039" ht="15.75" customHeight="1">
      <c r="A2039" s="403" t="s">
        <v>4931</v>
      </c>
      <c r="B2039" s="404">
        <v>4777.9</v>
      </c>
      <c r="C2039" s="470">
        <v>4777.9</v>
      </c>
      <c r="D2039" s="470">
        <v>4777.9</v>
      </c>
      <c r="E2039" s="470">
        <v>4777.9</v>
      </c>
      <c r="F2039" s="471"/>
      <c r="G2039" s="472">
        <v>-0.004</v>
      </c>
    </row>
    <row r="2040" ht="15.75" customHeight="1">
      <c r="A2040" s="403" t="s">
        <v>2356</v>
      </c>
      <c r="B2040" s="404">
        <v>4797.17</v>
      </c>
      <c r="C2040" s="470">
        <v>4797.17</v>
      </c>
      <c r="D2040" s="470">
        <v>4797.17</v>
      </c>
      <c r="E2040" s="470">
        <v>4797.17</v>
      </c>
      <c r="F2040" s="471"/>
      <c r="G2040" s="472">
        <v>0.0046</v>
      </c>
    </row>
    <row r="2041" ht="15.75" customHeight="1">
      <c r="A2041" s="403" t="s">
        <v>2357</v>
      </c>
      <c r="B2041" s="404">
        <v>4775.27</v>
      </c>
      <c r="C2041" s="470">
        <v>4775.27</v>
      </c>
      <c r="D2041" s="470">
        <v>4775.27</v>
      </c>
      <c r="E2041" s="470">
        <v>4775.27</v>
      </c>
      <c r="F2041" s="471"/>
      <c r="G2041" s="472">
        <v>-0.0023</v>
      </c>
    </row>
    <row r="2042" ht="15.75" customHeight="1">
      <c r="A2042" s="403" t="s">
        <v>2358</v>
      </c>
      <c r="B2042" s="404">
        <v>4786.49</v>
      </c>
      <c r="C2042" s="470">
        <v>4786.49</v>
      </c>
      <c r="D2042" s="470">
        <v>4786.49</v>
      </c>
      <c r="E2042" s="470">
        <v>4786.49</v>
      </c>
      <c r="F2042" s="471"/>
      <c r="G2042" s="472">
        <v>-0.0046</v>
      </c>
    </row>
    <row r="2043" ht="15.75" customHeight="1">
      <c r="A2043" s="403" t="s">
        <v>2359</v>
      </c>
      <c r="B2043" s="404">
        <v>4808.39</v>
      </c>
      <c r="C2043" s="470">
        <v>4808.39</v>
      </c>
      <c r="D2043" s="470">
        <v>4808.39</v>
      </c>
      <c r="E2043" s="470">
        <v>4808.39</v>
      </c>
      <c r="F2043" s="471"/>
      <c r="G2043" s="472">
        <v>0.014</v>
      </c>
    </row>
    <row r="2044" ht="15.75" customHeight="1">
      <c r="A2044" s="403" t="s">
        <v>2360</v>
      </c>
      <c r="B2044" s="404">
        <v>4741.97</v>
      </c>
      <c r="C2044" s="470">
        <v>4741.97</v>
      </c>
      <c r="D2044" s="470">
        <v>4741.97</v>
      </c>
      <c r="E2044" s="470">
        <v>4741.97</v>
      </c>
      <c r="F2044" s="471"/>
      <c r="G2044" s="472">
        <v>0.0023</v>
      </c>
    </row>
    <row r="2045" ht="15.75" customHeight="1">
      <c r="A2045" s="403" t="s">
        <v>2361</v>
      </c>
      <c r="B2045" s="404">
        <v>4731.31</v>
      </c>
      <c r="C2045" s="470">
        <v>4731.31</v>
      </c>
      <c r="D2045" s="470">
        <v>4731.31</v>
      </c>
      <c r="E2045" s="470">
        <v>4731.31</v>
      </c>
      <c r="F2045" s="471"/>
      <c r="G2045" s="472">
        <v>0.0161</v>
      </c>
    </row>
    <row r="2046" ht="15.75" customHeight="1">
      <c r="A2046" s="403" t="s">
        <v>2362</v>
      </c>
      <c r="B2046" s="404">
        <v>4656.13</v>
      </c>
      <c r="C2046" s="470">
        <v>4656.13</v>
      </c>
      <c r="D2046" s="470">
        <v>4656.13</v>
      </c>
      <c r="E2046" s="470">
        <v>4656.13</v>
      </c>
      <c r="F2046" s="471"/>
      <c r="G2046" s="472">
        <v>0.0059</v>
      </c>
    </row>
    <row r="2047" ht="15.75" customHeight="1">
      <c r="A2047" s="403" t="s">
        <v>2363</v>
      </c>
      <c r="B2047" s="404">
        <v>4628.85</v>
      </c>
      <c r="C2047" s="470">
        <v>4628.85</v>
      </c>
      <c r="D2047" s="470">
        <v>4628.85</v>
      </c>
      <c r="E2047" s="470">
        <v>4628.85</v>
      </c>
      <c r="F2047" s="471"/>
      <c r="G2047" s="472">
        <v>0.003</v>
      </c>
    </row>
    <row r="2048" ht="15.75" customHeight="1">
      <c r="A2048" s="403" t="s">
        <v>2364</v>
      </c>
      <c r="B2048" s="404">
        <v>4615.19</v>
      </c>
      <c r="C2048" s="470">
        <v>4615.19</v>
      </c>
      <c r="D2048" s="470">
        <v>4615.19</v>
      </c>
      <c r="E2048" s="470">
        <v>4615.19</v>
      </c>
      <c r="F2048" s="471"/>
      <c r="G2048" s="472">
        <v>0.0033</v>
      </c>
    </row>
    <row r="2049" ht="15.75" customHeight="1">
      <c r="A2049" s="403" t="s">
        <v>2365</v>
      </c>
      <c r="B2049" s="404">
        <v>4599.91</v>
      </c>
      <c r="C2049" s="470">
        <v>4599.91</v>
      </c>
      <c r="D2049" s="470">
        <v>4599.91</v>
      </c>
      <c r="E2049" s="470">
        <v>4599.91</v>
      </c>
      <c r="F2049" s="471"/>
      <c r="G2049" s="472">
        <v>0.0044</v>
      </c>
    </row>
    <row r="2050" ht="15.75" customHeight="1">
      <c r="A2050" s="403" t="s">
        <v>2366</v>
      </c>
      <c r="B2050" s="404">
        <v>4579.72</v>
      </c>
      <c r="C2050" s="470">
        <v>4579.72</v>
      </c>
      <c r="D2050" s="470">
        <v>4579.72</v>
      </c>
      <c r="E2050" s="470">
        <v>4579.72</v>
      </c>
      <c r="F2050" s="471"/>
      <c r="G2050" s="472">
        <v>0.0032</v>
      </c>
    </row>
    <row r="2051" ht="15.75" customHeight="1">
      <c r="A2051" s="403" t="s">
        <v>2367</v>
      </c>
      <c r="B2051" s="404">
        <v>4565.24</v>
      </c>
      <c r="C2051" s="470">
        <v>4565.24</v>
      </c>
      <c r="D2051" s="470">
        <v>4565.24</v>
      </c>
      <c r="E2051" s="470">
        <v>4565.24</v>
      </c>
      <c r="F2051" s="471"/>
      <c r="G2051" s="472">
        <v>0.0085</v>
      </c>
    </row>
    <row r="2052" ht="15.75" customHeight="1">
      <c r="A2052" s="403" t="s">
        <v>2368</v>
      </c>
      <c r="B2052" s="404">
        <v>4526.71</v>
      </c>
      <c r="C2052" s="470">
        <v>4526.71</v>
      </c>
      <c r="D2052" s="470">
        <v>4526.71</v>
      </c>
      <c r="E2052" s="470">
        <v>4526.71</v>
      </c>
      <c r="F2052" s="471"/>
      <c r="G2052" s="472">
        <v>-0.002</v>
      </c>
    </row>
    <row r="2053" ht="15.75" customHeight="1">
      <c r="A2053" s="403" t="s">
        <v>2369</v>
      </c>
      <c r="B2053" s="404">
        <v>4536.0</v>
      </c>
      <c r="C2053" s="470">
        <v>4536.0</v>
      </c>
      <c r="D2053" s="470">
        <v>4536.0</v>
      </c>
      <c r="E2053" s="470">
        <v>4536.0</v>
      </c>
      <c r="F2053" s="471"/>
      <c r="G2053" s="472">
        <v>-0.008</v>
      </c>
    </row>
    <row r="2054" ht="15.75" customHeight="1">
      <c r="A2054" s="403" t="s">
        <v>2370</v>
      </c>
      <c r="B2054" s="404">
        <v>4572.58</v>
      </c>
      <c r="C2054" s="470">
        <v>4572.58</v>
      </c>
      <c r="D2054" s="470">
        <v>4572.58</v>
      </c>
      <c r="E2054" s="470">
        <v>4572.58</v>
      </c>
      <c r="F2054" s="471"/>
      <c r="G2054" s="472">
        <v>-0.0023</v>
      </c>
    </row>
    <row r="2055" ht="15.75" customHeight="1">
      <c r="A2055" s="403" t="s">
        <v>2371</v>
      </c>
      <c r="B2055" s="404">
        <v>4583.1</v>
      </c>
      <c r="C2055" s="470">
        <v>4583.1</v>
      </c>
      <c r="D2055" s="470">
        <v>4583.1</v>
      </c>
      <c r="E2055" s="470">
        <v>4583.1</v>
      </c>
      <c r="F2055" s="471"/>
      <c r="G2055" s="472">
        <v>0.0113</v>
      </c>
    </row>
    <row r="2056" ht="15.75" customHeight="1">
      <c r="A2056" s="403" t="s">
        <v>2372</v>
      </c>
      <c r="B2056" s="404">
        <v>4531.98</v>
      </c>
      <c r="C2056" s="470">
        <v>4531.98</v>
      </c>
      <c r="D2056" s="470">
        <v>4531.98</v>
      </c>
      <c r="E2056" s="470">
        <v>4531.98</v>
      </c>
      <c r="F2056" s="471"/>
      <c r="G2056" s="472">
        <v>0.0066</v>
      </c>
    </row>
    <row r="2057" ht="15.75" customHeight="1">
      <c r="A2057" s="403" t="s">
        <v>2373</v>
      </c>
      <c r="B2057" s="404">
        <v>4502.22</v>
      </c>
      <c r="C2057" s="470">
        <v>4502.22</v>
      </c>
      <c r="D2057" s="470">
        <v>4502.22</v>
      </c>
      <c r="E2057" s="470">
        <v>4502.22</v>
      </c>
      <c r="F2057" s="471"/>
      <c r="G2057" s="472">
        <v>0.0105</v>
      </c>
    </row>
    <row r="2058" ht="15.75" customHeight="1">
      <c r="A2058" s="403" t="s">
        <v>2374</v>
      </c>
      <c r="B2058" s="404">
        <v>4455.28</v>
      </c>
      <c r="C2058" s="470">
        <v>4455.28</v>
      </c>
      <c r="D2058" s="470">
        <v>4455.28</v>
      </c>
      <c r="E2058" s="470">
        <v>4455.28</v>
      </c>
      <c r="F2058" s="471"/>
      <c r="G2058" s="472">
        <v>-4.0E-4</v>
      </c>
    </row>
    <row r="2059" ht="15.75" customHeight="1">
      <c r="A2059" s="403" t="s">
        <v>2375</v>
      </c>
      <c r="B2059" s="404">
        <v>4457.24</v>
      </c>
      <c r="C2059" s="470">
        <v>4457.24</v>
      </c>
      <c r="D2059" s="470">
        <v>4457.24</v>
      </c>
      <c r="E2059" s="470">
        <v>4457.24</v>
      </c>
      <c r="F2059" s="471"/>
      <c r="G2059" s="472">
        <v>-0.0072</v>
      </c>
    </row>
    <row r="2060" ht="15.75" customHeight="1">
      <c r="A2060" s="403" t="s">
        <v>2376</v>
      </c>
      <c r="B2060" s="404">
        <v>4489.45</v>
      </c>
      <c r="C2060" s="470">
        <v>4489.45</v>
      </c>
      <c r="D2060" s="470">
        <v>4489.45</v>
      </c>
      <c r="E2060" s="470">
        <v>4489.45</v>
      </c>
      <c r="F2060" s="471"/>
      <c r="G2060" s="472">
        <v>-0.0032</v>
      </c>
    </row>
    <row r="2061" ht="15.75" customHeight="1">
      <c r="A2061" s="403" t="s">
        <v>2377</v>
      </c>
      <c r="B2061" s="404">
        <v>4503.98</v>
      </c>
      <c r="C2061" s="470">
        <v>4503.98</v>
      </c>
      <c r="D2061" s="470">
        <v>4503.98</v>
      </c>
      <c r="E2061" s="470">
        <v>4503.98</v>
      </c>
      <c r="F2061" s="471"/>
      <c r="G2061" s="472">
        <v>-0.0017</v>
      </c>
    </row>
    <row r="2062" ht="15.75" customHeight="1">
      <c r="A2062" s="403" t="s">
        <v>2378</v>
      </c>
      <c r="B2062" s="404">
        <v>4511.46</v>
      </c>
      <c r="C2062" s="470">
        <v>4511.46</v>
      </c>
      <c r="D2062" s="470">
        <v>4511.46</v>
      </c>
      <c r="E2062" s="470">
        <v>4511.46</v>
      </c>
      <c r="F2062" s="471"/>
      <c r="G2062" s="472">
        <v>-0.0019</v>
      </c>
    </row>
    <row r="2063" ht="15.75" customHeight="1">
      <c r="A2063" s="403" t="s">
        <v>2379</v>
      </c>
      <c r="B2063" s="404">
        <v>4519.85</v>
      </c>
      <c r="C2063" s="470">
        <v>4519.85</v>
      </c>
      <c r="D2063" s="470">
        <v>4519.85</v>
      </c>
      <c r="E2063" s="470">
        <v>4519.85</v>
      </c>
      <c r="F2063" s="471"/>
      <c r="G2063" s="472">
        <v>-0.0017</v>
      </c>
    </row>
    <row r="2064" ht="15.75" customHeight="1">
      <c r="A2064" s="403" t="s">
        <v>2380</v>
      </c>
      <c r="B2064" s="404">
        <v>4527.41</v>
      </c>
      <c r="C2064" s="470">
        <v>4527.41</v>
      </c>
      <c r="D2064" s="470">
        <v>4527.41</v>
      </c>
      <c r="E2064" s="470">
        <v>4527.41</v>
      </c>
      <c r="F2064" s="471"/>
      <c r="G2064" s="472">
        <v>0.0046</v>
      </c>
    </row>
    <row r="2065" ht="15.75" customHeight="1">
      <c r="A2065" s="403" t="s">
        <v>2381</v>
      </c>
      <c r="B2065" s="404">
        <v>4506.71</v>
      </c>
      <c r="C2065" s="470">
        <v>4506.71</v>
      </c>
      <c r="D2065" s="470">
        <v>4506.71</v>
      </c>
      <c r="E2065" s="470">
        <v>4506.71</v>
      </c>
      <c r="F2065" s="471"/>
      <c r="G2065" s="472">
        <v>0.0065</v>
      </c>
    </row>
    <row r="2066" ht="15.75" customHeight="1">
      <c r="A2066" s="403" t="s">
        <v>2382</v>
      </c>
      <c r="B2066" s="404">
        <v>4477.55</v>
      </c>
      <c r="C2066" s="470">
        <v>4477.55</v>
      </c>
      <c r="D2066" s="470">
        <v>4477.55</v>
      </c>
      <c r="E2066" s="470">
        <v>4477.55</v>
      </c>
      <c r="F2066" s="471"/>
      <c r="G2066" s="472">
        <v>0.0054</v>
      </c>
    </row>
    <row r="2067" ht="15.75" customHeight="1">
      <c r="A2067" s="403" t="s">
        <v>2383</v>
      </c>
      <c r="B2067" s="404">
        <v>4453.36</v>
      </c>
      <c r="C2067" s="470">
        <v>4453.36</v>
      </c>
      <c r="D2067" s="470">
        <v>4453.36</v>
      </c>
      <c r="E2067" s="470">
        <v>4453.36</v>
      </c>
      <c r="F2067" s="471"/>
      <c r="G2067" s="472">
        <v>-0.0137</v>
      </c>
    </row>
    <row r="2068" ht="15.75" customHeight="1">
      <c r="A2068" s="403" t="s">
        <v>2384</v>
      </c>
      <c r="B2068" s="404">
        <v>4515.13</v>
      </c>
      <c r="C2068" s="470">
        <v>4515.13</v>
      </c>
      <c r="D2068" s="470">
        <v>4515.13</v>
      </c>
      <c r="E2068" s="470">
        <v>4515.13</v>
      </c>
      <c r="F2068" s="471"/>
      <c r="G2068" s="472">
        <v>-0.0091</v>
      </c>
    </row>
    <row r="2069" ht="15.75" customHeight="1">
      <c r="A2069" s="403" t="s">
        <v>2385</v>
      </c>
      <c r="B2069" s="404">
        <v>4556.68</v>
      </c>
      <c r="C2069" s="470">
        <v>4556.68</v>
      </c>
      <c r="D2069" s="470">
        <v>4556.68</v>
      </c>
      <c r="E2069" s="470">
        <v>4556.68</v>
      </c>
      <c r="F2069" s="471"/>
      <c r="G2069" s="472">
        <v>0.0095</v>
      </c>
    </row>
    <row r="2070" ht="15.75" customHeight="1">
      <c r="A2070" s="403" t="s">
        <v>2386</v>
      </c>
      <c r="B2070" s="404">
        <v>4513.97</v>
      </c>
      <c r="C2070" s="470">
        <v>4513.97</v>
      </c>
      <c r="D2070" s="470">
        <v>4513.97</v>
      </c>
      <c r="E2070" s="470">
        <v>4513.97</v>
      </c>
      <c r="F2070" s="471"/>
      <c r="G2070" s="472">
        <v>-0.0062</v>
      </c>
    </row>
    <row r="2071" ht="15.75" customHeight="1">
      <c r="A2071" s="403" t="s">
        <v>2387</v>
      </c>
      <c r="B2071" s="404">
        <v>4542.27</v>
      </c>
      <c r="C2071" s="470">
        <v>4542.27</v>
      </c>
      <c r="D2071" s="470">
        <v>4542.27</v>
      </c>
      <c r="E2071" s="470">
        <v>4542.27</v>
      </c>
      <c r="F2071" s="471"/>
      <c r="G2071" s="472">
        <v>-0.0163</v>
      </c>
    </row>
    <row r="2072" ht="15.75" customHeight="1">
      <c r="A2072" s="403" t="s">
        <v>2388</v>
      </c>
      <c r="B2072" s="404">
        <v>4617.7</v>
      </c>
      <c r="C2072" s="470">
        <v>4617.7</v>
      </c>
      <c r="D2072" s="470">
        <v>4617.7</v>
      </c>
      <c r="E2072" s="470">
        <v>4617.7</v>
      </c>
      <c r="F2072" s="471"/>
      <c r="G2072" s="472">
        <v>0.0057</v>
      </c>
    </row>
    <row r="2073" ht="15.75" customHeight="1">
      <c r="A2073" s="403" t="s">
        <v>2389</v>
      </c>
      <c r="B2073" s="404">
        <v>4591.42</v>
      </c>
      <c r="C2073" s="470">
        <v>4591.42</v>
      </c>
      <c r="D2073" s="470">
        <v>4591.42</v>
      </c>
      <c r="E2073" s="470">
        <v>4591.42</v>
      </c>
      <c r="F2073" s="471"/>
      <c r="G2073" s="472">
        <v>0.001</v>
      </c>
    </row>
    <row r="2074" ht="15.75" customHeight="1">
      <c r="A2074" s="403" t="s">
        <v>2390</v>
      </c>
      <c r="B2074" s="404">
        <v>4586.84</v>
      </c>
      <c r="C2074" s="470">
        <v>4586.84</v>
      </c>
      <c r="D2074" s="470">
        <v>4586.84</v>
      </c>
      <c r="E2074" s="470">
        <v>4586.84</v>
      </c>
      <c r="F2074" s="471"/>
      <c r="G2074" s="472">
        <v>-0.008</v>
      </c>
    </row>
    <row r="2075" ht="15.75" customHeight="1">
      <c r="A2075" s="403" t="s">
        <v>2391</v>
      </c>
      <c r="B2075" s="404">
        <v>4623.63</v>
      </c>
      <c r="C2075" s="470">
        <v>4623.63</v>
      </c>
      <c r="D2075" s="470">
        <v>4623.63</v>
      </c>
      <c r="E2075" s="470">
        <v>4623.63</v>
      </c>
      <c r="F2075" s="471"/>
      <c r="G2075" s="472">
        <v>0.008</v>
      </c>
    </row>
    <row r="2076" ht="15.75" customHeight="1">
      <c r="A2076" s="403" t="s">
        <v>2392</v>
      </c>
      <c r="B2076" s="404">
        <v>4586.95</v>
      </c>
      <c r="C2076" s="470">
        <v>4586.95</v>
      </c>
      <c r="D2076" s="470">
        <v>4586.95</v>
      </c>
      <c r="E2076" s="470">
        <v>4586.95</v>
      </c>
      <c r="F2076" s="471"/>
      <c r="G2076" s="472">
        <v>0.0093</v>
      </c>
    </row>
    <row r="2077" ht="15.75" customHeight="1">
      <c r="A2077" s="403" t="s">
        <v>2393</v>
      </c>
      <c r="B2077" s="404">
        <v>4544.7</v>
      </c>
      <c r="C2077" s="470">
        <v>4544.7</v>
      </c>
      <c r="D2077" s="470">
        <v>4544.7</v>
      </c>
      <c r="E2077" s="470">
        <v>4544.7</v>
      </c>
      <c r="F2077" s="471"/>
      <c r="G2077" s="472">
        <v>-0.0155</v>
      </c>
    </row>
    <row r="2078" ht="15.75" customHeight="1">
      <c r="A2078" s="403" t="s">
        <v>2394</v>
      </c>
      <c r="B2078" s="404">
        <v>4616.12</v>
      </c>
      <c r="C2078" s="470">
        <v>4616.12</v>
      </c>
      <c r="D2078" s="470">
        <v>4616.12</v>
      </c>
      <c r="E2078" s="470">
        <v>4616.12</v>
      </c>
      <c r="F2078" s="471"/>
      <c r="G2078" s="472">
        <v>-0.0024</v>
      </c>
    </row>
    <row r="2079" ht="15.75" customHeight="1">
      <c r="A2079" s="403" t="s">
        <v>2395</v>
      </c>
      <c r="B2079" s="404">
        <v>4627.16</v>
      </c>
      <c r="C2079" s="470">
        <v>4627.16</v>
      </c>
      <c r="D2079" s="470">
        <v>4627.16</v>
      </c>
      <c r="E2079" s="470">
        <v>4627.16</v>
      </c>
      <c r="F2079" s="471"/>
      <c r="G2079" s="472">
        <v>0.0026</v>
      </c>
    </row>
    <row r="2080" ht="15.75" customHeight="1">
      <c r="A2080" s="403" t="s">
        <v>2396</v>
      </c>
      <c r="B2080" s="404">
        <v>4615.01</v>
      </c>
      <c r="C2080" s="470">
        <v>4615.01</v>
      </c>
      <c r="D2080" s="470">
        <v>4615.01</v>
      </c>
      <c r="E2080" s="470">
        <v>4615.01</v>
      </c>
      <c r="F2080" s="471"/>
      <c r="G2080" s="472">
        <v>0.0286</v>
      </c>
    </row>
    <row r="2081" ht="15.75" customHeight="1">
      <c r="A2081" s="403" t="s">
        <v>2397</v>
      </c>
      <c r="B2081" s="404">
        <v>4486.77</v>
      </c>
      <c r="C2081" s="470">
        <v>4486.77</v>
      </c>
      <c r="D2081" s="470">
        <v>4486.77</v>
      </c>
      <c r="E2081" s="470">
        <v>4486.77</v>
      </c>
      <c r="F2081" s="471"/>
      <c r="G2081" s="472">
        <v>8.0E-4</v>
      </c>
    </row>
    <row r="2082" ht="15.75" customHeight="1">
      <c r="A2082" s="403" t="s">
        <v>2398</v>
      </c>
      <c r="B2082" s="404">
        <v>4483.28</v>
      </c>
      <c r="C2082" s="470">
        <v>4483.28</v>
      </c>
      <c r="D2082" s="470">
        <v>4483.28</v>
      </c>
      <c r="E2082" s="470">
        <v>4483.28</v>
      </c>
      <c r="F2082" s="471"/>
      <c r="G2082" s="472">
        <v>0.0062</v>
      </c>
    </row>
    <row r="2083" ht="15.75" customHeight="1">
      <c r="A2083" s="403" t="s">
        <v>2399</v>
      </c>
      <c r="B2083" s="404">
        <v>4455.57</v>
      </c>
      <c r="C2083" s="470">
        <v>4455.57</v>
      </c>
      <c r="D2083" s="470">
        <v>4455.57</v>
      </c>
      <c r="E2083" s="470">
        <v>4455.57</v>
      </c>
      <c r="F2083" s="471"/>
      <c r="G2083" s="472">
        <v>-8.0E-4</v>
      </c>
    </row>
    <row r="2084" ht="15.75" customHeight="1">
      <c r="A2084" s="403" t="s">
        <v>2400</v>
      </c>
      <c r="B2084" s="404">
        <v>4459.28</v>
      </c>
      <c r="C2084" s="470">
        <v>4459.28</v>
      </c>
      <c r="D2084" s="470">
        <v>4459.28</v>
      </c>
      <c r="E2084" s="470">
        <v>4459.28</v>
      </c>
      <c r="F2084" s="471"/>
      <c r="G2084" s="472">
        <v>0.0118</v>
      </c>
    </row>
    <row r="2085" ht="15.75" customHeight="1">
      <c r="A2085" s="403" t="s">
        <v>2401</v>
      </c>
      <c r="B2085" s="404">
        <v>4407.42</v>
      </c>
      <c r="C2085" s="470">
        <v>4407.42</v>
      </c>
      <c r="D2085" s="470">
        <v>4407.42</v>
      </c>
      <c r="E2085" s="470">
        <v>4407.42</v>
      </c>
      <c r="F2085" s="471"/>
      <c r="G2085" s="472">
        <v>0.0212</v>
      </c>
    </row>
    <row r="2086" ht="15.75" customHeight="1">
      <c r="A2086" s="403" t="s">
        <v>2402</v>
      </c>
      <c r="B2086" s="404">
        <v>4315.99</v>
      </c>
      <c r="C2086" s="470">
        <v>4315.99</v>
      </c>
      <c r="D2086" s="470">
        <v>4315.99</v>
      </c>
      <c r="E2086" s="470">
        <v>4315.99</v>
      </c>
      <c r="F2086" s="471"/>
      <c r="G2086" s="472">
        <v>3.0E-4</v>
      </c>
    </row>
    <row r="2087" ht="15.75" customHeight="1">
      <c r="A2087" s="403" t="s">
        <v>2403</v>
      </c>
      <c r="B2087" s="404">
        <v>4314.88</v>
      </c>
      <c r="C2087" s="470">
        <v>4314.88</v>
      </c>
      <c r="D2087" s="470">
        <v>4314.88</v>
      </c>
      <c r="E2087" s="470">
        <v>4314.88</v>
      </c>
      <c r="F2087" s="471"/>
      <c r="G2087" s="472">
        <v>-0.0064</v>
      </c>
    </row>
    <row r="2088" ht="15.75" customHeight="1">
      <c r="A2088" s="403" t="s">
        <v>2404</v>
      </c>
      <c r="B2088" s="404">
        <v>4342.66</v>
      </c>
      <c r="C2088" s="470">
        <v>4342.66</v>
      </c>
      <c r="D2088" s="470">
        <v>4342.66</v>
      </c>
      <c r="E2088" s="470">
        <v>4342.66</v>
      </c>
      <c r="F2088" s="471"/>
      <c r="G2088" s="472">
        <v>0.0037</v>
      </c>
    </row>
    <row r="2089" ht="15.75" customHeight="1">
      <c r="A2089" s="403" t="s">
        <v>2405</v>
      </c>
      <c r="B2089" s="404">
        <v>4326.61</v>
      </c>
      <c r="C2089" s="470">
        <v>4326.61</v>
      </c>
      <c r="D2089" s="470">
        <v>4326.61</v>
      </c>
      <c r="E2089" s="470">
        <v>4326.61</v>
      </c>
      <c r="F2089" s="471"/>
      <c r="G2089" s="472">
        <v>-0.0052</v>
      </c>
    </row>
    <row r="2090" ht="15.75" customHeight="1">
      <c r="A2090" s="403" t="s">
        <v>2406</v>
      </c>
      <c r="B2090" s="404">
        <v>4349.22</v>
      </c>
      <c r="C2090" s="470">
        <v>4349.22</v>
      </c>
      <c r="D2090" s="470">
        <v>4349.22</v>
      </c>
      <c r="E2090" s="470">
        <v>4349.22</v>
      </c>
      <c r="F2090" s="471"/>
      <c r="G2090" s="472">
        <v>0.0169</v>
      </c>
    </row>
    <row r="2091" ht="15.75" customHeight="1">
      <c r="A2091" s="403" t="s">
        <v>2407</v>
      </c>
      <c r="B2091" s="404">
        <v>4277.05</v>
      </c>
      <c r="C2091" s="470">
        <v>4277.05</v>
      </c>
      <c r="D2091" s="470">
        <v>4277.05</v>
      </c>
      <c r="E2091" s="470">
        <v>4277.05</v>
      </c>
      <c r="F2091" s="471"/>
      <c r="G2091" s="472">
        <v>0.0375</v>
      </c>
    </row>
    <row r="2092" ht="15.75" customHeight="1">
      <c r="A2092" s="403" t="s">
        <v>2408</v>
      </c>
      <c r="B2092" s="404">
        <v>4122.32</v>
      </c>
      <c r="C2092" s="470">
        <v>4122.32</v>
      </c>
      <c r="D2092" s="470">
        <v>4122.32</v>
      </c>
      <c r="E2092" s="470">
        <v>4122.32</v>
      </c>
      <c r="F2092" s="471"/>
      <c r="G2092" s="472">
        <v>0.0079</v>
      </c>
    </row>
    <row r="2093" ht="15.75" customHeight="1">
      <c r="A2093" s="403" t="s">
        <v>2409</v>
      </c>
      <c r="B2093" s="404">
        <v>4089.88</v>
      </c>
      <c r="C2093" s="470">
        <v>4089.88</v>
      </c>
      <c r="D2093" s="470">
        <v>4089.88</v>
      </c>
      <c r="E2093" s="470">
        <v>4089.88</v>
      </c>
      <c r="F2093" s="471"/>
      <c r="G2093" s="472">
        <v>0.0188</v>
      </c>
    </row>
    <row r="2094" ht="15.75" customHeight="1">
      <c r="A2094" s="403" t="s">
        <v>2410</v>
      </c>
      <c r="B2094" s="404">
        <v>4014.37</v>
      </c>
      <c r="C2094" s="470">
        <v>4014.37</v>
      </c>
      <c r="D2094" s="470">
        <v>4014.37</v>
      </c>
      <c r="E2094" s="470">
        <v>4014.37</v>
      </c>
      <c r="F2094" s="471"/>
      <c r="G2094" s="472">
        <v>0.0138</v>
      </c>
    </row>
    <row r="2095" ht="15.75" customHeight="1">
      <c r="A2095" s="403" t="s">
        <v>2411</v>
      </c>
      <c r="B2095" s="404">
        <v>3959.73</v>
      </c>
      <c r="C2095" s="470">
        <v>3959.73</v>
      </c>
      <c r="D2095" s="470">
        <v>3959.73</v>
      </c>
      <c r="E2095" s="470">
        <v>3959.73</v>
      </c>
      <c r="F2095" s="471"/>
      <c r="G2095" s="472">
        <v>-0.0216</v>
      </c>
    </row>
    <row r="2096" ht="15.75" customHeight="1">
      <c r="A2096" s="403" t="s">
        <v>2412</v>
      </c>
      <c r="B2096" s="404">
        <v>4047.28</v>
      </c>
      <c r="C2096" s="470">
        <v>4047.28</v>
      </c>
      <c r="D2096" s="470">
        <v>4047.28</v>
      </c>
      <c r="E2096" s="470">
        <v>4047.28</v>
      </c>
      <c r="F2096" s="471"/>
      <c r="G2096" s="472">
        <v>-0.0127</v>
      </c>
    </row>
    <row r="2097" ht="15.75" customHeight="1">
      <c r="A2097" s="403" t="s">
        <v>2413</v>
      </c>
      <c r="B2097" s="404">
        <v>4099.2</v>
      </c>
      <c r="C2097" s="470">
        <v>4099.2</v>
      </c>
      <c r="D2097" s="470">
        <v>4099.2</v>
      </c>
      <c r="E2097" s="470">
        <v>4099.2</v>
      </c>
      <c r="F2097" s="471"/>
      <c r="G2097" s="472">
        <v>-0.0047</v>
      </c>
    </row>
    <row r="2098" ht="15.75" customHeight="1">
      <c r="A2098" s="403" t="s">
        <v>2414</v>
      </c>
      <c r="B2098" s="404">
        <v>4118.49</v>
      </c>
      <c r="C2098" s="470">
        <v>4118.49</v>
      </c>
      <c r="D2098" s="470">
        <v>4118.49</v>
      </c>
      <c r="E2098" s="470">
        <v>4118.49</v>
      </c>
      <c r="F2098" s="471"/>
      <c r="G2098" s="472">
        <v>0.0059</v>
      </c>
    </row>
    <row r="2099" ht="15.75" customHeight="1">
      <c r="A2099" s="403" t="s">
        <v>2415</v>
      </c>
      <c r="B2099" s="404">
        <v>4094.47</v>
      </c>
      <c r="C2099" s="470">
        <v>4094.47</v>
      </c>
      <c r="D2099" s="470">
        <v>4094.47</v>
      </c>
      <c r="E2099" s="470">
        <v>4094.47</v>
      </c>
      <c r="F2099" s="471"/>
      <c r="G2099" s="472">
        <v>-0.0233</v>
      </c>
    </row>
    <row r="2100" ht="15.75" customHeight="1">
      <c r="A2100" s="403" t="s">
        <v>2416</v>
      </c>
      <c r="B2100" s="404">
        <v>4192.2</v>
      </c>
      <c r="C2100" s="470">
        <v>4192.2</v>
      </c>
      <c r="D2100" s="470">
        <v>4192.2</v>
      </c>
      <c r="E2100" s="470">
        <v>4192.2</v>
      </c>
      <c r="F2100" s="471"/>
      <c r="G2100" s="472">
        <v>-0.0143</v>
      </c>
    </row>
    <row r="2101" ht="15.75" customHeight="1">
      <c r="A2101" s="403" t="s">
        <v>2417</v>
      </c>
      <c r="B2101" s="404">
        <v>4252.94</v>
      </c>
      <c r="C2101" s="470">
        <v>4252.94</v>
      </c>
      <c r="D2101" s="470">
        <v>4252.94</v>
      </c>
      <c r="E2101" s="470">
        <v>4252.94</v>
      </c>
      <c r="F2101" s="471"/>
      <c r="G2101" s="472">
        <v>-0.0071</v>
      </c>
    </row>
    <row r="2102" ht="15.75" customHeight="1">
      <c r="A2102" s="403" t="s">
        <v>2418</v>
      </c>
      <c r="B2102" s="404">
        <v>4283.24</v>
      </c>
      <c r="C2102" s="470">
        <v>4283.24</v>
      </c>
      <c r="D2102" s="470">
        <v>4283.24</v>
      </c>
      <c r="E2102" s="470">
        <v>4283.24</v>
      </c>
      <c r="F2102" s="471"/>
      <c r="G2102" s="472">
        <v>-0.0145</v>
      </c>
    </row>
    <row r="2103" ht="15.75" customHeight="1">
      <c r="A2103" s="403" t="s">
        <v>2419</v>
      </c>
      <c r="B2103" s="404">
        <v>4346.26</v>
      </c>
      <c r="C2103" s="470">
        <v>4346.26</v>
      </c>
      <c r="D2103" s="470">
        <v>4346.26</v>
      </c>
      <c r="E2103" s="470">
        <v>4346.26</v>
      </c>
      <c r="F2103" s="471"/>
      <c r="G2103" s="472">
        <v>-0.0063</v>
      </c>
    </row>
    <row r="2104" ht="15.75" customHeight="1">
      <c r="A2104" s="403" t="s">
        <v>2420</v>
      </c>
      <c r="B2104" s="404">
        <v>4373.65</v>
      </c>
      <c r="C2104" s="470">
        <v>4373.65</v>
      </c>
      <c r="D2104" s="470">
        <v>4373.65</v>
      </c>
      <c r="E2104" s="470">
        <v>4373.65</v>
      </c>
      <c r="F2104" s="471"/>
      <c r="G2104" s="472">
        <v>1.0E-4</v>
      </c>
    </row>
    <row r="2105" ht="15.75" customHeight="1">
      <c r="A2105" s="403" t="s">
        <v>2421</v>
      </c>
      <c r="B2105" s="404">
        <v>4373.33</v>
      </c>
      <c r="C2105" s="470">
        <v>4373.33</v>
      </c>
      <c r="D2105" s="470">
        <v>4373.33</v>
      </c>
      <c r="E2105" s="470">
        <v>4373.33</v>
      </c>
      <c r="F2105" s="471"/>
      <c r="G2105" s="472">
        <v>0.0029</v>
      </c>
    </row>
    <row r="2106" ht="15.75" customHeight="1">
      <c r="A2106" s="403" t="s">
        <v>2422</v>
      </c>
      <c r="B2106" s="404">
        <v>4360.49</v>
      </c>
      <c r="C2106" s="470">
        <v>4360.49</v>
      </c>
      <c r="D2106" s="470">
        <v>4360.49</v>
      </c>
      <c r="E2106" s="470">
        <v>4360.49</v>
      </c>
      <c r="F2106" s="471"/>
      <c r="G2106" s="472">
        <v>0.016</v>
      </c>
    </row>
    <row r="2107" ht="15.75" customHeight="1">
      <c r="A2107" s="403" t="s">
        <v>2423</v>
      </c>
      <c r="B2107" s="404">
        <v>4291.62</v>
      </c>
      <c r="C2107" s="470">
        <v>4291.62</v>
      </c>
      <c r="D2107" s="470">
        <v>4291.62</v>
      </c>
      <c r="E2107" s="470">
        <v>4291.62</v>
      </c>
      <c r="F2107" s="471"/>
      <c r="G2107" s="472">
        <v>-0.0032</v>
      </c>
    </row>
    <row r="2108" ht="15.75" customHeight="1">
      <c r="A2108" s="403" t="s">
        <v>2424</v>
      </c>
      <c r="B2108" s="404">
        <v>4305.27</v>
      </c>
      <c r="C2108" s="470">
        <v>4305.27</v>
      </c>
      <c r="D2108" s="470">
        <v>4305.27</v>
      </c>
      <c r="E2108" s="470">
        <v>4305.27</v>
      </c>
      <c r="F2108" s="471"/>
      <c r="G2108" s="472">
        <v>-0.0093</v>
      </c>
    </row>
    <row r="2109" ht="15.75" customHeight="1">
      <c r="A2109" s="403" t="s">
        <v>2425</v>
      </c>
      <c r="B2109" s="404">
        <v>4345.89</v>
      </c>
      <c r="C2109" s="470">
        <v>4345.89</v>
      </c>
      <c r="D2109" s="470">
        <v>4345.89</v>
      </c>
      <c r="E2109" s="470">
        <v>4345.89</v>
      </c>
      <c r="F2109" s="471"/>
      <c r="G2109" s="472">
        <v>-3.0E-4</v>
      </c>
    </row>
    <row r="2110" ht="15.75" customHeight="1">
      <c r="A2110" s="403" t="s">
        <v>2426</v>
      </c>
      <c r="B2110" s="404">
        <v>4347.13</v>
      </c>
      <c r="C2110" s="470">
        <v>4347.13</v>
      </c>
      <c r="D2110" s="470">
        <v>4347.13</v>
      </c>
      <c r="E2110" s="470">
        <v>4347.13</v>
      </c>
      <c r="F2110" s="471"/>
      <c r="G2110" s="472">
        <v>5.0E-4</v>
      </c>
    </row>
    <row r="2111" ht="15.75" customHeight="1">
      <c r="A2111" s="403" t="s">
        <v>2427</v>
      </c>
      <c r="B2111" s="404">
        <v>4345.03</v>
      </c>
      <c r="C2111" s="470">
        <v>4345.03</v>
      </c>
      <c r="D2111" s="470">
        <v>4345.03</v>
      </c>
      <c r="E2111" s="470">
        <v>4345.03</v>
      </c>
      <c r="F2111" s="471"/>
      <c r="G2111" s="472">
        <v>-0.0119</v>
      </c>
    </row>
    <row r="2112" ht="15.75" customHeight="1">
      <c r="A2112" s="403" t="s">
        <v>2428</v>
      </c>
      <c r="B2112" s="404">
        <v>4397.25</v>
      </c>
      <c r="C2112" s="470">
        <v>4397.25</v>
      </c>
      <c r="D2112" s="470">
        <v>4397.25</v>
      </c>
      <c r="E2112" s="470">
        <v>4397.25</v>
      </c>
      <c r="F2112" s="471"/>
      <c r="G2112" s="472">
        <v>-0.0076</v>
      </c>
    </row>
    <row r="2113" ht="15.75" customHeight="1">
      <c r="A2113" s="403" t="s">
        <v>2429</v>
      </c>
      <c r="B2113" s="404">
        <v>4431.1</v>
      </c>
      <c r="C2113" s="470">
        <v>4431.1</v>
      </c>
      <c r="D2113" s="470">
        <v>4431.1</v>
      </c>
      <c r="E2113" s="470">
        <v>4431.1</v>
      </c>
      <c r="F2113" s="471"/>
      <c r="G2113" s="472">
        <v>-0.0092</v>
      </c>
    </row>
    <row r="2114" ht="15.75" customHeight="1">
      <c r="A2114" s="403" t="s">
        <v>2430</v>
      </c>
      <c r="B2114" s="404">
        <v>4472.13</v>
      </c>
      <c r="C2114" s="470">
        <v>4472.13</v>
      </c>
      <c r="D2114" s="470">
        <v>4472.13</v>
      </c>
      <c r="E2114" s="470">
        <v>4472.13</v>
      </c>
      <c r="F2114" s="471"/>
      <c r="G2114" s="472">
        <v>-0.0091</v>
      </c>
    </row>
    <row r="2115" ht="15.75" customHeight="1">
      <c r="A2115" s="403" t="s">
        <v>2431</v>
      </c>
      <c r="B2115" s="404">
        <v>4513.1</v>
      </c>
      <c r="C2115" s="470">
        <v>4513.1</v>
      </c>
      <c r="D2115" s="470">
        <v>4513.1</v>
      </c>
      <c r="E2115" s="470">
        <v>4513.1</v>
      </c>
      <c r="F2115" s="471"/>
      <c r="G2115" s="472">
        <v>-0.0038</v>
      </c>
    </row>
    <row r="2116" ht="15.75" customHeight="1">
      <c r="A2116" s="403" t="s">
        <v>2432</v>
      </c>
      <c r="B2116" s="404">
        <v>4530.48</v>
      </c>
      <c r="C2116" s="470">
        <v>4530.48</v>
      </c>
      <c r="D2116" s="470">
        <v>4530.48</v>
      </c>
      <c r="E2116" s="470">
        <v>4530.48</v>
      </c>
      <c r="F2116" s="471"/>
      <c r="G2116" s="472">
        <v>0.0047</v>
      </c>
    </row>
    <row r="2117" ht="15.75" customHeight="1">
      <c r="A2117" s="403" t="s">
        <v>2433</v>
      </c>
      <c r="B2117" s="404">
        <v>4509.28</v>
      </c>
      <c r="C2117" s="470">
        <v>4509.28</v>
      </c>
      <c r="D2117" s="470">
        <v>4509.28</v>
      </c>
      <c r="E2117" s="470">
        <v>4509.28</v>
      </c>
      <c r="F2117" s="471"/>
      <c r="G2117" s="472">
        <v>-0.0107</v>
      </c>
    </row>
    <row r="2118" ht="15.75" customHeight="1">
      <c r="A2118" s="403" t="s">
        <v>2434</v>
      </c>
      <c r="B2118" s="404">
        <v>4558.08</v>
      </c>
      <c r="C2118" s="470">
        <v>4558.08</v>
      </c>
      <c r="D2118" s="470">
        <v>4558.08</v>
      </c>
      <c r="E2118" s="470">
        <v>4558.08</v>
      </c>
      <c r="F2118" s="471"/>
      <c r="G2118" s="472">
        <v>0.0108</v>
      </c>
    </row>
    <row r="2119" ht="15.75" customHeight="1">
      <c r="A2119" s="403" t="s">
        <v>2435</v>
      </c>
      <c r="B2119" s="404">
        <v>4509.3</v>
      </c>
      <c r="C2119" s="470">
        <v>4509.3</v>
      </c>
      <c r="D2119" s="470">
        <v>4509.3</v>
      </c>
      <c r="E2119" s="470">
        <v>4509.3</v>
      </c>
      <c r="F2119" s="471"/>
      <c r="G2119" s="472">
        <v>0.0035</v>
      </c>
    </row>
    <row r="2120" ht="15.75" customHeight="1">
      <c r="A2120" s="403" t="s">
        <v>2436</v>
      </c>
      <c r="B2120" s="404">
        <v>4493.4</v>
      </c>
      <c r="C2120" s="470">
        <v>4493.4</v>
      </c>
      <c r="D2120" s="470">
        <v>4493.4</v>
      </c>
      <c r="E2120" s="470">
        <v>4493.4</v>
      </c>
      <c r="F2120" s="471"/>
      <c r="G2120" s="472">
        <v>-0.0029</v>
      </c>
    </row>
    <row r="2121" ht="15.75" customHeight="1">
      <c r="A2121" s="403" t="s">
        <v>2437</v>
      </c>
      <c r="B2121" s="404">
        <v>4506.55</v>
      </c>
      <c r="C2121" s="470">
        <v>4506.55</v>
      </c>
      <c r="D2121" s="470">
        <v>4506.55</v>
      </c>
      <c r="E2121" s="470">
        <v>4506.55</v>
      </c>
      <c r="F2121" s="471"/>
      <c r="G2121" s="472">
        <v>-0.0059</v>
      </c>
    </row>
    <row r="2122" ht="15.75" customHeight="1">
      <c r="A2122" s="403" t="s">
        <v>2438</v>
      </c>
      <c r="B2122" s="404">
        <v>4533.21</v>
      </c>
      <c r="C2122" s="470">
        <v>4533.21</v>
      </c>
      <c r="D2122" s="470">
        <v>4533.21</v>
      </c>
      <c r="E2122" s="470">
        <v>4533.21</v>
      </c>
      <c r="F2122" s="471"/>
      <c r="G2122" s="472">
        <v>0.0146</v>
      </c>
    </row>
    <row r="2123" ht="15.75" customHeight="1">
      <c r="A2123" s="403" t="s">
        <v>2439</v>
      </c>
      <c r="B2123" s="404">
        <v>4468.02</v>
      </c>
      <c r="C2123" s="470">
        <v>4468.02</v>
      </c>
      <c r="D2123" s="470">
        <v>4468.02</v>
      </c>
      <c r="E2123" s="470">
        <v>4468.02</v>
      </c>
      <c r="F2123" s="471"/>
      <c r="G2123" s="472">
        <v>0.0057</v>
      </c>
    </row>
    <row r="2124" ht="15.75" customHeight="1">
      <c r="A2124" s="403" t="s">
        <v>2440</v>
      </c>
      <c r="B2124" s="404">
        <v>4442.81</v>
      </c>
      <c r="C2124" s="470">
        <v>4442.81</v>
      </c>
      <c r="D2124" s="470">
        <v>4442.81</v>
      </c>
      <c r="E2124" s="470">
        <v>4442.81</v>
      </c>
      <c r="F2124" s="471"/>
      <c r="G2124" s="472">
        <v>-0.0079</v>
      </c>
    </row>
    <row r="2125" ht="15.75" customHeight="1">
      <c r="A2125" s="403" t="s">
        <v>2441</v>
      </c>
      <c r="B2125" s="404">
        <v>4477.99</v>
      </c>
      <c r="C2125" s="470">
        <v>4477.99</v>
      </c>
      <c r="D2125" s="470">
        <v>4477.99</v>
      </c>
      <c r="E2125" s="470">
        <v>4477.99</v>
      </c>
      <c r="F2125" s="471"/>
      <c r="G2125" s="472">
        <v>-0.0129</v>
      </c>
    </row>
    <row r="2126" ht="15.75" customHeight="1">
      <c r="A2126" s="403" t="s">
        <v>2442</v>
      </c>
      <c r="B2126" s="404">
        <v>4536.39</v>
      </c>
      <c r="C2126" s="470">
        <v>4536.39</v>
      </c>
      <c r="D2126" s="470">
        <v>4536.39</v>
      </c>
      <c r="E2126" s="470">
        <v>4536.39</v>
      </c>
      <c r="F2126" s="471"/>
      <c r="G2126" s="472">
        <v>-0.0045</v>
      </c>
    </row>
    <row r="2127" ht="15.75" customHeight="1">
      <c r="A2127" s="403" t="s">
        <v>2443</v>
      </c>
      <c r="B2127" s="404">
        <v>4556.94</v>
      </c>
      <c r="C2127" s="470">
        <v>4556.94</v>
      </c>
      <c r="D2127" s="470">
        <v>4556.94</v>
      </c>
      <c r="E2127" s="470">
        <v>4556.94</v>
      </c>
      <c r="F2127" s="471"/>
      <c r="G2127" s="472">
        <v>-0.0063</v>
      </c>
    </row>
    <row r="2128" ht="15.75" customHeight="1">
      <c r="A2128" s="403" t="s">
        <v>2444</v>
      </c>
      <c r="B2128" s="404">
        <v>4585.72</v>
      </c>
      <c r="C2128" s="470">
        <v>4585.72</v>
      </c>
      <c r="D2128" s="470">
        <v>4585.72</v>
      </c>
      <c r="E2128" s="470">
        <v>4585.72</v>
      </c>
      <c r="F2128" s="471"/>
      <c r="G2128" s="472">
        <v>-0.0137</v>
      </c>
    </row>
    <row r="2129" ht="15.75" customHeight="1">
      <c r="A2129" s="403" t="s">
        <v>2445</v>
      </c>
      <c r="B2129" s="404">
        <v>4649.3</v>
      </c>
      <c r="C2129" s="470">
        <v>4649.3</v>
      </c>
      <c r="D2129" s="470">
        <v>4649.3</v>
      </c>
      <c r="E2129" s="470">
        <v>4649.3</v>
      </c>
      <c r="F2129" s="471"/>
      <c r="G2129" s="472">
        <v>0.005</v>
      </c>
    </row>
    <row r="2130" ht="15.75" customHeight="1">
      <c r="A2130" s="403" t="s">
        <v>2446</v>
      </c>
      <c r="B2130" s="404">
        <v>4626.22</v>
      </c>
      <c r="C2130" s="470">
        <v>4626.22</v>
      </c>
      <c r="D2130" s="470">
        <v>4626.22</v>
      </c>
      <c r="E2130" s="470">
        <v>4626.22</v>
      </c>
      <c r="F2130" s="471"/>
      <c r="G2130" s="472">
        <v>3.0E-4</v>
      </c>
    </row>
    <row r="2131" ht="15.75" customHeight="1">
      <c r="A2131" s="403" t="s">
        <v>2447</v>
      </c>
      <c r="B2131" s="404">
        <v>4624.94</v>
      </c>
      <c r="C2131" s="470">
        <v>4624.94</v>
      </c>
      <c r="D2131" s="470">
        <v>4624.94</v>
      </c>
      <c r="E2131" s="470">
        <v>4624.94</v>
      </c>
      <c r="F2131" s="471"/>
      <c r="G2131" s="472">
        <v>-0.0086</v>
      </c>
    </row>
    <row r="2132" ht="15.75" customHeight="1">
      <c r="A2132" s="403" t="s">
        <v>2448</v>
      </c>
      <c r="B2132" s="404">
        <v>4664.91</v>
      </c>
      <c r="C2132" s="470">
        <v>4664.91</v>
      </c>
      <c r="D2132" s="470">
        <v>4664.91</v>
      </c>
      <c r="E2132" s="470">
        <v>4664.91</v>
      </c>
      <c r="F2132" s="471"/>
      <c r="G2132" s="472">
        <v>-0.0036</v>
      </c>
    </row>
    <row r="2133" ht="15.75" customHeight="1">
      <c r="A2133" s="403" t="s">
        <v>2449</v>
      </c>
      <c r="B2133" s="404">
        <v>4681.53</v>
      </c>
      <c r="C2133" s="470">
        <v>4681.53</v>
      </c>
      <c r="D2133" s="470">
        <v>4681.53</v>
      </c>
      <c r="E2133" s="470">
        <v>4681.53</v>
      </c>
      <c r="F2133" s="471"/>
      <c r="G2133" s="472">
        <v>-0.003</v>
      </c>
    </row>
    <row r="2134" ht="15.75" customHeight="1">
      <c r="A2134" s="403" t="s">
        <v>2450</v>
      </c>
      <c r="B2134" s="404">
        <v>4695.79</v>
      </c>
      <c r="C2134" s="470">
        <v>4695.79</v>
      </c>
      <c r="D2134" s="470">
        <v>4695.79</v>
      </c>
      <c r="E2134" s="470">
        <v>4695.79</v>
      </c>
      <c r="F2134" s="471"/>
      <c r="G2134" s="472">
        <v>-0.005</v>
      </c>
    </row>
    <row r="2135" ht="15.75" customHeight="1">
      <c r="A2135" s="403" t="s">
        <v>2451</v>
      </c>
      <c r="B2135" s="404">
        <v>4719.4</v>
      </c>
      <c r="C2135" s="470">
        <v>4719.4</v>
      </c>
      <c r="D2135" s="470">
        <v>4719.4</v>
      </c>
      <c r="E2135" s="470">
        <v>4719.4</v>
      </c>
      <c r="F2135" s="471"/>
      <c r="G2135" s="472">
        <v>-0.0043</v>
      </c>
    </row>
    <row r="2136" ht="15.75" customHeight="1">
      <c r="A2136" s="403" t="s">
        <v>2452</v>
      </c>
      <c r="B2136" s="404">
        <v>4739.65</v>
      </c>
      <c r="C2136" s="470">
        <v>4739.65</v>
      </c>
      <c r="D2136" s="470">
        <v>4739.65</v>
      </c>
      <c r="E2136" s="470">
        <v>4739.65</v>
      </c>
      <c r="F2136" s="471"/>
      <c r="G2136" s="472">
        <v>-0.0049</v>
      </c>
    </row>
    <row r="2137" ht="15.75" customHeight="1">
      <c r="A2137" s="403" t="s">
        <v>2453</v>
      </c>
      <c r="B2137" s="404">
        <v>4763.21</v>
      </c>
      <c r="C2137" s="470">
        <v>4763.21</v>
      </c>
      <c r="D2137" s="470">
        <v>4763.21</v>
      </c>
      <c r="E2137" s="470">
        <v>4763.21</v>
      </c>
      <c r="F2137" s="471"/>
      <c r="G2137" s="472">
        <v>0.0044</v>
      </c>
    </row>
    <row r="2138" ht="15.75" customHeight="1">
      <c r="A2138" s="403" t="s">
        <v>2454</v>
      </c>
      <c r="B2138" s="404">
        <v>4742.22</v>
      </c>
      <c r="C2138" s="470">
        <v>4742.22</v>
      </c>
      <c r="D2138" s="470">
        <v>4742.22</v>
      </c>
      <c r="E2138" s="470">
        <v>4742.22</v>
      </c>
      <c r="F2138" s="471"/>
      <c r="G2138" s="472">
        <v>-0.0123</v>
      </c>
    </row>
    <row r="2139" ht="15.75" customHeight="1">
      <c r="A2139" s="403" t="s">
        <v>2455</v>
      </c>
      <c r="B2139" s="404">
        <v>4801.14</v>
      </c>
      <c r="C2139" s="470">
        <v>4801.14</v>
      </c>
      <c r="D2139" s="470">
        <v>4801.14</v>
      </c>
      <c r="E2139" s="470">
        <v>4801.14</v>
      </c>
      <c r="F2139" s="471"/>
      <c r="G2139" s="472">
        <v>-0.0016</v>
      </c>
    </row>
    <row r="2140" ht="15.75" customHeight="1">
      <c r="A2140" s="403" t="s">
        <v>2456</v>
      </c>
      <c r="B2140" s="404">
        <v>4808.64</v>
      </c>
      <c r="C2140" s="470">
        <v>4808.64</v>
      </c>
      <c r="D2140" s="470">
        <v>4808.64</v>
      </c>
      <c r="E2140" s="470">
        <v>4808.64</v>
      </c>
      <c r="F2140" s="471"/>
      <c r="G2140" s="472">
        <v>0.0013</v>
      </c>
    </row>
    <row r="2141" ht="15.75" customHeight="1">
      <c r="A2141" s="403" t="s">
        <v>2457</v>
      </c>
      <c r="B2141" s="404">
        <v>4802.17</v>
      </c>
      <c r="C2141" s="470">
        <v>4802.17</v>
      </c>
      <c r="D2141" s="470">
        <v>4802.17</v>
      </c>
      <c r="E2141" s="470">
        <v>4802.17</v>
      </c>
      <c r="F2141" s="471"/>
      <c r="G2141" s="472">
        <v>0.0029</v>
      </c>
    </row>
    <row r="2142" ht="15.75" customHeight="1">
      <c r="A2142" s="403" t="s">
        <v>2458</v>
      </c>
      <c r="B2142" s="404">
        <v>4788.23</v>
      </c>
      <c r="C2142" s="470">
        <v>4788.23</v>
      </c>
      <c r="D2142" s="470">
        <v>4788.23</v>
      </c>
      <c r="E2142" s="470">
        <v>4788.23</v>
      </c>
      <c r="F2142" s="471"/>
      <c r="G2142" s="472">
        <v>-0.0029</v>
      </c>
    </row>
    <row r="2143" ht="15.75" customHeight="1">
      <c r="A2143" s="403" t="s">
        <v>2459</v>
      </c>
      <c r="B2143" s="404">
        <v>4802.27</v>
      </c>
      <c r="C2143" s="470">
        <v>4802.27</v>
      </c>
      <c r="D2143" s="470">
        <v>4802.27</v>
      </c>
      <c r="E2143" s="470">
        <v>4802.27</v>
      </c>
      <c r="F2143" s="471"/>
      <c r="G2143" s="472">
        <v>4.0E-4</v>
      </c>
    </row>
    <row r="2144" ht="15.75" customHeight="1">
      <c r="A2144" s="403" t="s">
        <v>2460</v>
      </c>
      <c r="B2144" s="404">
        <v>4800.4</v>
      </c>
      <c r="C2144" s="470">
        <v>4800.4</v>
      </c>
      <c r="D2144" s="470">
        <v>4800.4</v>
      </c>
      <c r="E2144" s="470">
        <v>4800.4</v>
      </c>
      <c r="F2144" s="471"/>
      <c r="G2144" s="472">
        <v>0.0065</v>
      </c>
    </row>
    <row r="2145" ht="15.75" customHeight="1">
      <c r="A2145" s="403" t="s">
        <v>2461</v>
      </c>
      <c r="B2145" s="404">
        <v>4769.47</v>
      </c>
      <c r="C2145" s="470">
        <v>4769.47</v>
      </c>
      <c r="D2145" s="470">
        <v>4769.47</v>
      </c>
      <c r="E2145" s="470">
        <v>4769.47</v>
      </c>
      <c r="F2145" s="471"/>
      <c r="G2145" s="472">
        <v>-0.0128</v>
      </c>
    </row>
    <row r="2146" ht="15.75" customHeight="1">
      <c r="A2146" s="403" t="s">
        <v>2462</v>
      </c>
      <c r="B2146" s="404">
        <v>4831.17</v>
      </c>
      <c r="C2146" s="470">
        <v>4831.17</v>
      </c>
      <c r="D2146" s="470">
        <v>4831.17</v>
      </c>
      <c r="E2146" s="470">
        <v>4831.17</v>
      </c>
      <c r="F2146" s="471"/>
      <c r="G2146" s="472">
        <v>-0.0022</v>
      </c>
    </row>
    <row r="2147" ht="15.75" customHeight="1">
      <c r="A2147" s="403" t="s">
        <v>2463</v>
      </c>
      <c r="B2147" s="404">
        <v>4841.72</v>
      </c>
      <c r="C2147" s="470">
        <v>4841.72</v>
      </c>
      <c r="D2147" s="470">
        <v>4841.72</v>
      </c>
      <c r="E2147" s="470">
        <v>4841.72</v>
      </c>
      <c r="F2147" s="471"/>
      <c r="G2147" s="472">
        <v>0.0065</v>
      </c>
    </row>
    <row r="2148" ht="15.75" customHeight="1">
      <c r="A2148" s="403" t="s">
        <v>2464</v>
      </c>
      <c r="B2148" s="404">
        <v>4810.53</v>
      </c>
      <c r="C2148" s="470">
        <v>4810.53</v>
      </c>
      <c r="D2148" s="470">
        <v>4810.53</v>
      </c>
      <c r="E2148" s="470">
        <v>4810.53</v>
      </c>
      <c r="F2148" s="471"/>
      <c r="G2148" s="472">
        <v>0.005</v>
      </c>
    </row>
    <row r="2149" ht="15.75" customHeight="1">
      <c r="A2149" s="403" t="s">
        <v>2465</v>
      </c>
      <c r="B2149" s="404">
        <v>4786.69</v>
      </c>
      <c r="C2149" s="470">
        <v>4786.69</v>
      </c>
      <c r="D2149" s="470">
        <v>4786.69</v>
      </c>
      <c r="E2149" s="470">
        <v>4786.69</v>
      </c>
      <c r="F2149" s="471"/>
      <c r="G2149" s="472">
        <v>0.0157</v>
      </c>
    </row>
    <row r="2150" ht="15.75" customHeight="1">
      <c r="A2150" s="403" t="s">
        <v>2466</v>
      </c>
      <c r="B2150" s="404">
        <v>4712.56</v>
      </c>
      <c r="C2150" s="470">
        <v>4712.56</v>
      </c>
      <c r="D2150" s="470">
        <v>4712.56</v>
      </c>
      <c r="E2150" s="470">
        <v>4712.56</v>
      </c>
      <c r="F2150" s="471"/>
      <c r="G2150" s="472">
        <v>0.0023</v>
      </c>
    </row>
    <row r="2151" ht="15.75" customHeight="1">
      <c r="A2151" s="403" t="s">
        <v>2467</v>
      </c>
      <c r="B2151" s="404">
        <v>4701.6</v>
      </c>
      <c r="C2151" s="470">
        <v>4701.6</v>
      </c>
      <c r="D2151" s="470">
        <v>4701.6</v>
      </c>
      <c r="E2151" s="470">
        <v>4701.6</v>
      </c>
      <c r="F2151" s="471"/>
      <c r="G2151" s="472">
        <v>0.0035</v>
      </c>
    </row>
    <row r="2152" ht="15.75" customHeight="1">
      <c r="A2152" s="403" t="s">
        <v>2468</v>
      </c>
      <c r="B2152" s="404">
        <v>4685.03</v>
      </c>
      <c r="C2152" s="470">
        <v>4685.03</v>
      </c>
      <c r="D2152" s="470">
        <v>4685.03</v>
      </c>
      <c r="E2152" s="470">
        <v>4685.03</v>
      </c>
      <c r="F2152" s="471"/>
      <c r="G2152" s="472">
        <v>0.0036</v>
      </c>
    </row>
    <row r="2153" ht="15.75" customHeight="1">
      <c r="A2153" s="403" t="s">
        <v>2469</v>
      </c>
      <c r="B2153" s="404">
        <v>4668.05</v>
      </c>
      <c r="C2153" s="470">
        <v>4668.05</v>
      </c>
      <c r="D2153" s="470">
        <v>4668.05</v>
      </c>
      <c r="E2153" s="470">
        <v>4668.05</v>
      </c>
      <c r="F2153" s="471"/>
      <c r="G2153" s="472">
        <v>0.0025</v>
      </c>
    </row>
    <row r="2154" ht="15.75" customHeight="1">
      <c r="A2154" s="403" t="s">
        <v>2470</v>
      </c>
      <c r="B2154" s="404">
        <v>4656.47</v>
      </c>
      <c r="C2154" s="470">
        <v>4656.47</v>
      </c>
      <c r="D2154" s="470">
        <v>4656.47</v>
      </c>
      <c r="E2154" s="470">
        <v>4656.47</v>
      </c>
      <c r="F2154" s="471"/>
      <c r="G2154" s="472">
        <v>0.0082</v>
      </c>
    </row>
    <row r="2155" ht="15.75" customHeight="1">
      <c r="A2155" s="403" t="s">
        <v>2471</v>
      </c>
      <c r="B2155" s="404">
        <v>4618.43</v>
      </c>
      <c r="C2155" s="470">
        <v>4618.43</v>
      </c>
      <c r="D2155" s="470">
        <v>4618.43</v>
      </c>
      <c r="E2155" s="470">
        <v>4618.43</v>
      </c>
      <c r="F2155" s="471"/>
      <c r="G2155" s="472">
        <v>-0.0078</v>
      </c>
    </row>
    <row r="2156" ht="15.75" customHeight="1">
      <c r="A2156" s="403" t="s">
        <v>2472</v>
      </c>
      <c r="B2156" s="404">
        <v>4654.95</v>
      </c>
      <c r="C2156" s="470">
        <v>4654.95</v>
      </c>
      <c r="D2156" s="470">
        <v>4654.95</v>
      </c>
      <c r="E2156" s="470">
        <v>4654.95</v>
      </c>
      <c r="F2156" s="471"/>
      <c r="G2156" s="472">
        <v>-0.0146</v>
      </c>
    </row>
    <row r="2157" ht="15.75" customHeight="1">
      <c r="A2157" s="403" t="s">
        <v>2473</v>
      </c>
      <c r="B2157" s="404">
        <v>4724.04</v>
      </c>
      <c r="C2157" s="470">
        <v>4724.04</v>
      </c>
      <c r="D2157" s="470">
        <v>4724.04</v>
      </c>
      <c r="E2157" s="470">
        <v>4724.04</v>
      </c>
      <c r="F2157" s="471"/>
      <c r="G2157" s="472">
        <v>-0.005</v>
      </c>
    </row>
    <row r="2158" ht="15.75" customHeight="1">
      <c r="A2158" s="403" t="s">
        <v>2474</v>
      </c>
      <c r="B2158" s="404">
        <v>4747.63</v>
      </c>
      <c r="C2158" s="470">
        <v>4747.63</v>
      </c>
      <c r="D2158" s="470">
        <v>4747.63</v>
      </c>
      <c r="E2158" s="470">
        <v>4747.63</v>
      </c>
      <c r="F2158" s="471"/>
      <c r="G2158" s="472">
        <v>-0.002</v>
      </c>
    </row>
    <row r="2159" ht="15.75" customHeight="1">
      <c r="A2159" s="403" t="s">
        <v>2475</v>
      </c>
      <c r="B2159" s="404">
        <v>4757.1</v>
      </c>
      <c r="C2159" s="470">
        <v>4757.1</v>
      </c>
      <c r="D2159" s="470">
        <v>4757.1</v>
      </c>
      <c r="E2159" s="470">
        <v>4757.1</v>
      </c>
      <c r="F2159" s="471"/>
      <c r="G2159" s="472">
        <v>0.0104</v>
      </c>
    </row>
    <row r="2160" ht="15.75" customHeight="1">
      <c r="A2160" s="403" t="s">
        <v>2476</v>
      </c>
      <c r="B2160" s="404">
        <v>4708.33</v>
      </c>
      <c r="C2160" s="470">
        <v>4708.33</v>
      </c>
      <c r="D2160" s="470">
        <v>4708.33</v>
      </c>
      <c r="E2160" s="470">
        <v>4708.33</v>
      </c>
      <c r="F2160" s="471"/>
      <c r="G2160" s="472">
        <v>-0.0018</v>
      </c>
    </row>
    <row r="2161" ht="15.75" customHeight="1">
      <c r="A2161" s="403" t="s">
        <v>2477</v>
      </c>
      <c r="B2161" s="404">
        <v>4716.76</v>
      </c>
      <c r="C2161" s="470">
        <v>4716.76</v>
      </c>
      <c r="D2161" s="470">
        <v>4716.76</v>
      </c>
      <c r="E2161" s="470">
        <v>4716.76</v>
      </c>
      <c r="F2161" s="471"/>
      <c r="G2161" s="472">
        <v>-0.0169</v>
      </c>
    </row>
    <row r="2162" ht="15.75" customHeight="1">
      <c r="A2162" s="403" t="s">
        <v>2478</v>
      </c>
      <c r="B2162" s="404">
        <v>4797.95</v>
      </c>
      <c r="C2162" s="470">
        <v>4797.95</v>
      </c>
      <c r="D2162" s="470">
        <v>4797.95</v>
      </c>
      <c r="E2162" s="470">
        <v>4797.95</v>
      </c>
      <c r="F2162" s="471"/>
      <c r="G2162" s="472">
        <v>0.0031</v>
      </c>
    </row>
    <row r="2163" ht="15.75" customHeight="1">
      <c r="A2163" s="403" t="s">
        <v>2479</v>
      </c>
      <c r="B2163" s="404">
        <v>4783.21</v>
      </c>
      <c r="C2163" s="470">
        <v>4783.21</v>
      </c>
      <c r="D2163" s="470">
        <v>4783.21</v>
      </c>
      <c r="E2163" s="470">
        <v>4783.21</v>
      </c>
      <c r="F2163" s="471"/>
      <c r="G2163" s="472">
        <v>-0.0152</v>
      </c>
    </row>
    <row r="2164" ht="15.75" customHeight="1">
      <c r="A2164" s="403" t="s">
        <v>2480</v>
      </c>
      <c r="B2164" s="404">
        <v>4856.94</v>
      </c>
      <c r="C2164" s="470">
        <v>4856.94</v>
      </c>
      <c r="D2164" s="470">
        <v>4856.94</v>
      </c>
      <c r="E2164" s="470">
        <v>4856.94</v>
      </c>
      <c r="F2164" s="471"/>
      <c r="G2164" s="472">
        <v>-0.0021</v>
      </c>
    </row>
    <row r="2165" ht="15.75" customHeight="1">
      <c r="A2165" s="403" t="s">
        <v>2481</v>
      </c>
      <c r="B2165" s="404">
        <v>4867.08</v>
      </c>
      <c r="C2165" s="470">
        <v>4867.08</v>
      </c>
      <c r="D2165" s="470">
        <v>4867.08</v>
      </c>
      <c r="E2165" s="470">
        <v>4867.08</v>
      </c>
      <c r="F2165" s="471"/>
      <c r="G2165" s="472">
        <v>-0.0102</v>
      </c>
    </row>
    <row r="2166" ht="15.75" customHeight="1">
      <c r="A2166" s="403" t="s">
        <v>2482</v>
      </c>
      <c r="B2166" s="404">
        <v>4917.37</v>
      </c>
      <c r="C2166" s="470">
        <v>4917.37</v>
      </c>
      <c r="D2166" s="470">
        <v>4917.37</v>
      </c>
      <c r="E2166" s="470">
        <v>4917.37</v>
      </c>
      <c r="F2166" s="471"/>
      <c r="G2166" s="472">
        <v>-0.0078</v>
      </c>
    </row>
    <row r="2167" ht="15.75" customHeight="1">
      <c r="A2167" s="403" t="s">
        <v>2483</v>
      </c>
      <c r="B2167" s="404">
        <v>4956.09</v>
      </c>
      <c r="C2167" s="470">
        <v>4956.09</v>
      </c>
      <c r="D2167" s="470">
        <v>4956.09</v>
      </c>
      <c r="E2167" s="470">
        <v>4956.09</v>
      </c>
      <c r="F2167" s="471"/>
      <c r="G2167" s="472">
        <v>9.0E-4</v>
      </c>
    </row>
    <row r="2168" ht="15.75" customHeight="1">
      <c r="A2168" s="403" t="s">
        <v>2484</v>
      </c>
      <c r="B2168" s="404">
        <v>4951.68</v>
      </c>
      <c r="C2168" s="470">
        <v>4951.68</v>
      </c>
      <c r="D2168" s="470">
        <v>4951.68</v>
      </c>
      <c r="E2168" s="470">
        <v>4951.68</v>
      </c>
      <c r="F2168" s="471"/>
      <c r="G2168" s="472">
        <v>-0.0036</v>
      </c>
    </row>
    <row r="2169" ht="15.75" customHeight="1">
      <c r="A2169" s="403" t="s">
        <v>2485</v>
      </c>
      <c r="B2169" s="404">
        <v>4969.73</v>
      </c>
      <c r="C2169" s="470">
        <v>4969.73</v>
      </c>
      <c r="D2169" s="470">
        <v>4969.73</v>
      </c>
      <c r="E2169" s="470">
        <v>4969.73</v>
      </c>
      <c r="F2169" s="471"/>
      <c r="G2169" s="472">
        <v>0.0026</v>
      </c>
    </row>
    <row r="2170" ht="15.75" customHeight="1">
      <c r="A2170" s="403" t="s">
        <v>2486</v>
      </c>
      <c r="B2170" s="404">
        <v>4956.92</v>
      </c>
      <c r="C2170" s="470">
        <v>4956.92</v>
      </c>
      <c r="D2170" s="470">
        <v>4956.92</v>
      </c>
      <c r="E2170" s="470">
        <v>4956.92</v>
      </c>
      <c r="F2170" s="471"/>
      <c r="G2170" s="472">
        <v>0.0026</v>
      </c>
    </row>
    <row r="2171" ht="15.75" customHeight="1">
      <c r="A2171" s="403" t="s">
        <v>2487</v>
      </c>
      <c r="B2171" s="404">
        <v>4943.99</v>
      </c>
      <c r="C2171" s="470">
        <v>4943.99</v>
      </c>
      <c r="D2171" s="470">
        <v>4943.99</v>
      </c>
      <c r="E2171" s="470">
        <v>4943.99</v>
      </c>
      <c r="F2171" s="471"/>
      <c r="G2171" s="472">
        <v>-0.005</v>
      </c>
    </row>
    <row r="2172" ht="15.75" customHeight="1">
      <c r="A2172" s="403" t="s">
        <v>2488</v>
      </c>
      <c r="B2172" s="404">
        <v>4968.71</v>
      </c>
      <c r="C2172" s="470">
        <v>4968.71</v>
      </c>
      <c r="D2172" s="470">
        <v>4968.71</v>
      </c>
      <c r="E2172" s="470">
        <v>4968.71</v>
      </c>
      <c r="F2172" s="471"/>
      <c r="G2172" s="472">
        <v>0.001</v>
      </c>
    </row>
    <row r="2173" ht="15.75" customHeight="1">
      <c r="A2173" s="403" t="s">
        <v>2489</v>
      </c>
      <c r="B2173" s="404">
        <v>4963.66</v>
      </c>
      <c r="C2173" s="470">
        <v>4963.66</v>
      </c>
      <c r="D2173" s="470">
        <v>4963.66</v>
      </c>
      <c r="E2173" s="470">
        <v>4963.66</v>
      </c>
      <c r="F2173" s="471"/>
      <c r="G2173" s="472">
        <v>-0.0012</v>
      </c>
    </row>
    <row r="2174" ht="15.75" customHeight="1">
      <c r="A2174" s="403" t="s">
        <v>2490</v>
      </c>
      <c r="B2174" s="404">
        <v>4969.67</v>
      </c>
      <c r="C2174" s="470">
        <v>4969.67</v>
      </c>
      <c r="D2174" s="470">
        <v>4969.67</v>
      </c>
      <c r="E2174" s="470">
        <v>4969.67</v>
      </c>
      <c r="F2174" s="471"/>
      <c r="G2174" s="472">
        <v>0.0088</v>
      </c>
    </row>
    <row r="2175" ht="15.75" customHeight="1">
      <c r="A2175" s="403" t="s">
        <v>2491</v>
      </c>
      <c r="B2175" s="404">
        <v>4926.4</v>
      </c>
      <c r="C2175" s="470">
        <v>4926.4</v>
      </c>
      <c r="D2175" s="470">
        <v>4926.4</v>
      </c>
      <c r="E2175" s="470">
        <v>4926.4</v>
      </c>
      <c r="F2175" s="471"/>
      <c r="G2175" s="472">
        <v>-0.0031</v>
      </c>
    </row>
    <row r="2176" ht="15.75" customHeight="1">
      <c r="A2176" s="403" t="s">
        <v>2492</v>
      </c>
      <c r="B2176" s="404">
        <v>4941.51</v>
      </c>
      <c r="C2176" s="470">
        <v>4941.51</v>
      </c>
      <c r="D2176" s="470">
        <v>4941.51</v>
      </c>
      <c r="E2176" s="470">
        <v>4941.51</v>
      </c>
      <c r="F2176" s="471"/>
      <c r="G2176" s="472">
        <v>0.0157</v>
      </c>
    </row>
    <row r="2177" ht="15.75" customHeight="1">
      <c r="A2177" s="403" t="s">
        <v>2493</v>
      </c>
      <c r="B2177" s="404">
        <v>4864.96</v>
      </c>
      <c r="C2177" s="470">
        <v>4864.96</v>
      </c>
      <c r="D2177" s="470">
        <v>4864.96</v>
      </c>
      <c r="E2177" s="470">
        <v>4864.96</v>
      </c>
      <c r="F2177" s="471"/>
      <c r="G2177" s="472">
        <v>0.0106</v>
      </c>
    </row>
    <row r="2178" ht="15.75" customHeight="1">
      <c r="A2178" s="403" t="s">
        <v>2494</v>
      </c>
      <c r="B2178" s="404">
        <v>4814.16</v>
      </c>
      <c r="C2178" s="470">
        <v>4814.16</v>
      </c>
      <c r="D2178" s="470">
        <v>4814.16</v>
      </c>
      <c r="E2178" s="470">
        <v>4814.16</v>
      </c>
      <c r="F2178" s="471"/>
      <c r="G2178" s="472">
        <v>0.0027</v>
      </c>
    </row>
    <row r="2179" ht="15.75" customHeight="1">
      <c r="A2179" s="403" t="s">
        <v>2495</v>
      </c>
      <c r="B2179" s="404">
        <v>4801.34</v>
      </c>
      <c r="C2179" s="470">
        <v>4801.34</v>
      </c>
      <c r="D2179" s="470">
        <v>4801.34</v>
      </c>
      <c r="E2179" s="470">
        <v>4801.34</v>
      </c>
      <c r="F2179" s="471"/>
      <c r="G2179" s="472">
        <v>-0.0046</v>
      </c>
    </row>
    <row r="2180" ht="15.75" customHeight="1">
      <c r="A2180" s="403" t="s">
        <v>2496</v>
      </c>
      <c r="B2180" s="404">
        <v>4823.57</v>
      </c>
      <c r="C2180" s="470">
        <v>4823.57</v>
      </c>
      <c r="D2180" s="470">
        <v>4823.57</v>
      </c>
      <c r="E2180" s="470">
        <v>4823.57</v>
      </c>
      <c r="F2180" s="471"/>
      <c r="G2180" s="472">
        <v>-0.0031</v>
      </c>
    </row>
    <row r="2181" ht="15.75" customHeight="1">
      <c r="A2181" s="403" t="s">
        <v>2497</v>
      </c>
      <c r="B2181" s="404">
        <v>4838.63</v>
      </c>
      <c r="C2181" s="470">
        <v>4838.63</v>
      </c>
      <c r="D2181" s="470">
        <v>4838.63</v>
      </c>
      <c r="E2181" s="470">
        <v>4838.63</v>
      </c>
      <c r="F2181" s="471"/>
      <c r="G2181" s="472">
        <v>-0.0061</v>
      </c>
    </row>
    <row r="2182" ht="15.75" customHeight="1">
      <c r="A2182" s="403" t="s">
        <v>2498</v>
      </c>
      <c r="B2182" s="404">
        <v>4868.47</v>
      </c>
      <c r="C2182" s="470">
        <v>4868.47</v>
      </c>
      <c r="D2182" s="470">
        <v>4868.47</v>
      </c>
      <c r="E2182" s="470">
        <v>4868.47</v>
      </c>
      <c r="F2182" s="471"/>
      <c r="G2182" s="472">
        <v>0.0039</v>
      </c>
    </row>
    <row r="2183" ht="15.75" customHeight="1">
      <c r="A2183" s="403" t="s">
        <v>2499</v>
      </c>
      <c r="B2183" s="404">
        <v>4849.68</v>
      </c>
      <c r="C2183" s="470">
        <v>4849.68</v>
      </c>
      <c r="D2183" s="470">
        <v>4849.68</v>
      </c>
      <c r="E2183" s="470">
        <v>4849.68</v>
      </c>
      <c r="F2183" s="471"/>
      <c r="G2183" s="472">
        <v>-0.0014</v>
      </c>
    </row>
    <row r="2184" ht="15.75" customHeight="1">
      <c r="A2184" s="403" t="s">
        <v>2500</v>
      </c>
      <c r="B2184" s="404">
        <v>4856.41</v>
      </c>
      <c r="C2184" s="470">
        <v>4856.41</v>
      </c>
      <c r="D2184" s="470">
        <v>4856.41</v>
      </c>
      <c r="E2184" s="470">
        <v>4856.41</v>
      </c>
      <c r="F2184" s="471"/>
      <c r="G2184" s="472">
        <v>0.0038</v>
      </c>
    </row>
    <row r="2185" ht="15.75" customHeight="1">
      <c r="A2185" s="403" t="s">
        <v>2501</v>
      </c>
      <c r="B2185" s="404">
        <v>4837.92</v>
      </c>
      <c r="C2185" s="470">
        <v>4837.92</v>
      </c>
      <c r="D2185" s="470">
        <v>4837.92</v>
      </c>
      <c r="E2185" s="470">
        <v>4837.92</v>
      </c>
      <c r="F2185" s="471"/>
      <c r="G2185" s="472">
        <v>-0.0083</v>
      </c>
    </row>
    <row r="2186" ht="15.75" customHeight="1">
      <c r="A2186" s="403" t="s">
        <v>2502</v>
      </c>
      <c r="B2186" s="404">
        <v>4878.65</v>
      </c>
      <c r="C2186" s="470">
        <v>4878.65</v>
      </c>
      <c r="D2186" s="470">
        <v>4878.65</v>
      </c>
      <c r="E2186" s="470">
        <v>4878.65</v>
      </c>
      <c r="F2186" s="471"/>
      <c r="G2186" s="472">
        <v>-0.0029</v>
      </c>
    </row>
    <row r="2187" ht="15.75" customHeight="1">
      <c r="A2187" s="403" t="s">
        <v>2503</v>
      </c>
      <c r="B2187" s="404">
        <v>4892.95</v>
      </c>
      <c r="C2187" s="470">
        <v>4892.95</v>
      </c>
      <c r="D2187" s="470">
        <v>4892.95</v>
      </c>
      <c r="E2187" s="470">
        <v>4892.95</v>
      </c>
      <c r="F2187" s="471"/>
      <c r="G2187" s="472">
        <v>-0.0081</v>
      </c>
    </row>
    <row r="2188" ht="15.75" customHeight="1">
      <c r="A2188" s="403" t="s">
        <v>2504</v>
      </c>
      <c r="B2188" s="404">
        <v>4933.03</v>
      </c>
      <c r="C2188" s="470">
        <v>4933.03</v>
      </c>
      <c r="D2188" s="470">
        <v>4933.03</v>
      </c>
      <c r="E2188" s="470">
        <v>4933.03</v>
      </c>
      <c r="F2188" s="471"/>
      <c r="G2188" s="472">
        <v>-0.0022</v>
      </c>
    </row>
    <row r="2189" ht="15.75" customHeight="1">
      <c r="A2189" s="403" t="s">
        <v>2505</v>
      </c>
      <c r="B2189" s="404">
        <v>4943.72</v>
      </c>
      <c r="C2189" s="470">
        <v>4943.72</v>
      </c>
      <c r="D2189" s="470">
        <v>4943.72</v>
      </c>
      <c r="E2189" s="470">
        <v>4943.72</v>
      </c>
      <c r="F2189" s="471"/>
      <c r="G2189" s="472">
        <v>-1.0E-4</v>
      </c>
    </row>
    <row r="2190" ht="15.75" customHeight="1">
      <c r="A2190" s="403" t="s">
        <v>2506</v>
      </c>
      <c r="B2190" s="404">
        <v>4944.03</v>
      </c>
      <c r="C2190" s="470">
        <v>4944.03</v>
      </c>
      <c r="D2190" s="470">
        <v>4944.03</v>
      </c>
      <c r="E2190" s="470">
        <v>4944.03</v>
      </c>
      <c r="F2190" s="471"/>
      <c r="G2190" s="472">
        <v>0.0027</v>
      </c>
    </row>
    <row r="2191" ht="15.75" customHeight="1">
      <c r="A2191" s="403" t="s">
        <v>2507</v>
      </c>
      <c r="B2191" s="404">
        <v>4930.82</v>
      </c>
      <c r="C2191" s="470">
        <v>4930.82</v>
      </c>
      <c r="D2191" s="470">
        <v>4930.82</v>
      </c>
      <c r="E2191" s="470">
        <v>4930.82</v>
      </c>
      <c r="F2191" s="471"/>
      <c r="G2191" s="472">
        <v>1.0E-4</v>
      </c>
    </row>
    <row r="2192" ht="15.75" customHeight="1">
      <c r="A2192" s="403" t="s">
        <v>2508</v>
      </c>
      <c r="B2192" s="404">
        <v>4930.37</v>
      </c>
      <c r="C2192" s="470">
        <v>4930.37</v>
      </c>
      <c r="D2192" s="470">
        <v>4930.37</v>
      </c>
      <c r="E2192" s="470">
        <v>4930.37</v>
      </c>
      <c r="F2192" s="471"/>
      <c r="G2192" s="472">
        <v>-0.0063</v>
      </c>
    </row>
    <row r="2193" ht="15.75" customHeight="1">
      <c r="A2193" s="403" t="s">
        <v>2509</v>
      </c>
      <c r="B2193" s="404">
        <v>4961.84</v>
      </c>
      <c r="C2193" s="470">
        <v>4961.84</v>
      </c>
      <c r="D2193" s="470">
        <v>4961.84</v>
      </c>
      <c r="E2193" s="470">
        <v>4961.84</v>
      </c>
      <c r="F2193" s="471"/>
      <c r="G2193" s="472">
        <v>-0.006</v>
      </c>
    </row>
    <row r="2194" ht="15.75" customHeight="1">
      <c r="A2194" s="403" t="s">
        <v>2510</v>
      </c>
      <c r="B2194" s="404">
        <v>4992.0</v>
      </c>
      <c r="C2194" s="470">
        <v>4992.0</v>
      </c>
      <c r="D2194" s="470">
        <v>4992.0</v>
      </c>
      <c r="E2194" s="470">
        <v>4992.0</v>
      </c>
      <c r="F2194" s="471"/>
      <c r="G2194" s="472">
        <v>0.012</v>
      </c>
    </row>
    <row r="2195" ht="15.75" customHeight="1">
      <c r="A2195" s="403" t="s">
        <v>2511</v>
      </c>
      <c r="B2195" s="404">
        <v>4932.89</v>
      </c>
      <c r="C2195" s="470">
        <v>4932.89</v>
      </c>
      <c r="D2195" s="470">
        <v>4932.89</v>
      </c>
      <c r="E2195" s="470">
        <v>4932.89</v>
      </c>
      <c r="F2195" s="471"/>
      <c r="G2195" s="472">
        <v>0.0132</v>
      </c>
    </row>
    <row r="2196" ht="15.75" customHeight="1">
      <c r="A2196" s="403" t="s">
        <v>2512</v>
      </c>
      <c r="B2196" s="404">
        <v>4868.64</v>
      </c>
      <c r="C2196" s="470">
        <v>4868.64</v>
      </c>
      <c r="D2196" s="470">
        <v>4868.64</v>
      </c>
      <c r="E2196" s="470">
        <v>4868.64</v>
      </c>
      <c r="F2196" s="471"/>
      <c r="G2196" s="472">
        <v>0.0208</v>
      </c>
    </row>
    <row r="2197" ht="15.75" customHeight="1">
      <c r="A2197" s="403" t="s">
        <v>2513</v>
      </c>
      <c r="B2197" s="404">
        <v>4769.42</v>
      </c>
      <c r="C2197" s="470">
        <v>4769.42</v>
      </c>
      <c r="D2197" s="470">
        <v>4769.42</v>
      </c>
      <c r="E2197" s="470">
        <v>4769.42</v>
      </c>
      <c r="F2197" s="471"/>
      <c r="G2197" s="472">
        <v>-7.0E-4</v>
      </c>
    </row>
    <row r="2198" ht="15.75" customHeight="1">
      <c r="A2198" s="403" t="s">
        <v>2514</v>
      </c>
      <c r="B2198" s="404">
        <v>4772.55</v>
      </c>
      <c r="C2198" s="470">
        <v>4772.55</v>
      </c>
      <c r="D2198" s="470">
        <v>4772.55</v>
      </c>
      <c r="E2198" s="470">
        <v>4772.55</v>
      </c>
      <c r="F2198" s="471"/>
      <c r="G2198" s="472">
        <v>0.0034</v>
      </c>
    </row>
    <row r="2199" ht="15.75" customHeight="1">
      <c r="A2199" s="403" t="s">
        <v>2515</v>
      </c>
      <c r="B2199" s="404">
        <v>4756.61</v>
      </c>
      <c r="C2199" s="470">
        <v>4756.61</v>
      </c>
      <c r="D2199" s="470">
        <v>4756.61</v>
      </c>
      <c r="E2199" s="470">
        <v>4756.61</v>
      </c>
      <c r="F2199" s="471"/>
      <c r="G2199" s="472">
        <v>-0.01</v>
      </c>
    </row>
    <row r="2200" ht="15.75" customHeight="1">
      <c r="A2200" s="403" t="s">
        <v>2516</v>
      </c>
      <c r="B2200" s="404">
        <v>4804.45</v>
      </c>
      <c r="C2200" s="470">
        <v>4804.45</v>
      </c>
      <c r="D2200" s="470">
        <v>4804.45</v>
      </c>
      <c r="E2200" s="470">
        <v>4804.45</v>
      </c>
      <c r="F2200" s="471"/>
      <c r="G2200" s="472">
        <v>0.0075</v>
      </c>
    </row>
    <row r="2201" ht="15.75" customHeight="1">
      <c r="A2201" s="403" t="s">
        <v>2517</v>
      </c>
      <c r="B2201" s="404">
        <v>4768.9</v>
      </c>
      <c r="C2201" s="470">
        <v>4768.9</v>
      </c>
      <c r="D2201" s="470">
        <v>4768.9</v>
      </c>
      <c r="E2201" s="470">
        <v>4768.9</v>
      </c>
      <c r="F2201" s="471"/>
      <c r="G2201" s="472">
        <v>-0.0143</v>
      </c>
    </row>
    <row r="2202" ht="15.75" customHeight="1">
      <c r="A2202" s="403" t="s">
        <v>2518</v>
      </c>
      <c r="B2202" s="404">
        <v>4838.11</v>
      </c>
      <c r="C2202" s="470">
        <v>4838.11</v>
      </c>
      <c r="D2202" s="470">
        <v>4838.11</v>
      </c>
      <c r="E2202" s="470">
        <v>4838.11</v>
      </c>
      <c r="F2202" s="471"/>
      <c r="G2202" s="472">
        <v>-0.0126</v>
      </c>
    </row>
    <row r="2203" ht="15.75" customHeight="1">
      <c r="A2203" s="403" t="s">
        <v>2519</v>
      </c>
      <c r="B2203" s="404">
        <v>4899.6</v>
      </c>
      <c r="C2203" s="470">
        <v>4899.6</v>
      </c>
      <c r="D2203" s="470">
        <v>4899.6</v>
      </c>
      <c r="E2203" s="470">
        <v>4899.6</v>
      </c>
      <c r="F2203" s="471"/>
      <c r="G2203" s="472">
        <v>-0.0054</v>
      </c>
    </row>
    <row r="2204" ht="15.75" customHeight="1">
      <c r="A2204" s="403" t="s">
        <v>2520</v>
      </c>
      <c r="B2204" s="404">
        <v>4926.23</v>
      </c>
      <c r="C2204" s="470">
        <v>4926.23</v>
      </c>
      <c r="D2204" s="470">
        <v>4926.23</v>
      </c>
      <c r="E2204" s="470">
        <v>4926.23</v>
      </c>
      <c r="F2204" s="471"/>
      <c r="G2204" s="472">
        <v>0.0056</v>
      </c>
    </row>
    <row r="2205" ht="15.75" customHeight="1">
      <c r="A2205" s="403" t="s">
        <v>2521</v>
      </c>
      <c r="B2205" s="404">
        <v>4898.82</v>
      </c>
      <c r="C2205" s="470">
        <v>4898.82</v>
      </c>
      <c r="D2205" s="470">
        <v>4898.82</v>
      </c>
      <c r="E2205" s="470">
        <v>4898.82</v>
      </c>
      <c r="F2205" s="471"/>
      <c r="G2205" s="472">
        <v>-0.0038</v>
      </c>
    </row>
    <row r="2206" ht="15.75" customHeight="1">
      <c r="A2206" s="403" t="s">
        <v>2522</v>
      </c>
      <c r="B2206" s="404">
        <v>4917.42</v>
      </c>
      <c r="C2206" s="470">
        <v>4917.42</v>
      </c>
      <c r="D2206" s="470">
        <v>4917.42</v>
      </c>
      <c r="E2206" s="470">
        <v>4917.42</v>
      </c>
      <c r="F2206" s="471"/>
      <c r="G2206" s="472">
        <v>-0.0094</v>
      </c>
    </row>
    <row r="2207" ht="15.75" customHeight="1">
      <c r="A2207" s="403" t="s">
        <v>2523</v>
      </c>
      <c r="B2207" s="404">
        <v>4963.89</v>
      </c>
      <c r="C2207" s="470">
        <v>4963.89</v>
      </c>
      <c r="D2207" s="470">
        <v>4963.89</v>
      </c>
      <c r="E2207" s="470">
        <v>4963.89</v>
      </c>
      <c r="F2207" s="471"/>
      <c r="G2207" s="472">
        <v>-0.0041</v>
      </c>
    </row>
    <row r="2208" ht="15.75" customHeight="1">
      <c r="A2208" s="403" t="s">
        <v>2524</v>
      </c>
      <c r="B2208" s="404">
        <v>4984.46</v>
      </c>
      <c r="C2208" s="470">
        <v>4984.46</v>
      </c>
      <c r="D2208" s="470">
        <v>4984.46</v>
      </c>
      <c r="E2208" s="470">
        <v>4984.46</v>
      </c>
      <c r="F2208" s="471"/>
      <c r="G2208" s="472">
        <v>-0.0042</v>
      </c>
    </row>
    <row r="2209" ht="15.75" customHeight="1">
      <c r="A2209" s="403" t="s">
        <v>2525</v>
      </c>
      <c r="B2209" s="404">
        <v>5005.65</v>
      </c>
      <c r="C2209" s="470">
        <v>5005.65</v>
      </c>
      <c r="D2209" s="470">
        <v>5005.65</v>
      </c>
      <c r="E2209" s="470">
        <v>5005.65</v>
      </c>
      <c r="F2209" s="471"/>
      <c r="G2209" s="472">
        <v>0.0144</v>
      </c>
    </row>
    <row r="2210" ht="15.75" customHeight="1">
      <c r="A2210" s="403" t="s">
        <v>2526</v>
      </c>
      <c r="B2210" s="404">
        <v>4934.78</v>
      </c>
      <c r="C2210" s="470">
        <v>4934.78</v>
      </c>
      <c r="D2210" s="470">
        <v>4934.78</v>
      </c>
      <c r="E2210" s="470">
        <v>4934.78</v>
      </c>
      <c r="F2210" s="471"/>
      <c r="G2210" s="472">
        <v>0.0041</v>
      </c>
    </row>
    <row r="2211" ht="15.75" customHeight="1">
      <c r="A2211" s="403" t="s">
        <v>2527</v>
      </c>
      <c r="B2211" s="404">
        <v>4914.71</v>
      </c>
      <c r="C2211" s="470">
        <v>4914.71</v>
      </c>
      <c r="D2211" s="470">
        <v>4914.71</v>
      </c>
      <c r="E2211" s="470">
        <v>4914.71</v>
      </c>
      <c r="F2211" s="471"/>
      <c r="G2211" s="472">
        <v>-0.0048</v>
      </c>
    </row>
    <row r="2212" ht="15.75" customHeight="1">
      <c r="A2212" s="403" t="s">
        <v>2528</v>
      </c>
      <c r="B2212" s="404">
        <v>4938.65</v>
      </c>
      <c r="C2212" s="470">
        <v>4938.65</v>
      </c>
      <c r="D2212" s="470">
        <v>4938.65</v>
      </c>
      <c r="E2212" s="470">
        <v>4938.65</v>
      </c>
      <c r="F2212" s="471"/>
      <c r="G2212" s="472">
        <v>-0.0172</v>
      </c>
    </row>
    <row r="2213" ht="15.75" customHeight="1">
      <c r="A2213" s="403" t="s">
        <v>2529</v>
      </c>
      <c r="B2213" s="404">
        <v>5025.1</v>
      </c>
      <c r="C2213" s="470">
        <v>5025.1</v>
      </c>
      <c r="D2213" s="470">
        <v>5025.1</v>
      </c>
      <c r="E2213" s="470">
        <v>5025.1</v>
      </c>
      <c r="F2213" s="471"/>
      <c r="G2213" s="472">
        <v>0.0016</v>
      </c>
    </row>
    <row r="2214" ht="15.75" customHeight="1">
      <c r="A2214" s="403" t="s">
        <v>2530</v>
      </c>
      <c r="B2214" s="404">
        <v>5017.22</v>
      </c>
      <c r="C2214" s="470">
        <v>5017.22</v>
      </c>
      <c r="D2214" s="470">
        <v>5017.22</v>
      </c>
      <c r="E2214" s="470">
        <v>5017.22</v>
      </c>
      <c r="F2214" s="471"/>
      <c r="G2214" s="472">
        <v>-0.0095</v>
      </c>
    </row>
    <row r="2215" ht="15.75" customHeight="1">
      <c r="A2215" s="403" t="s">
        <v>2531</v>
      </c>
      <c r="B2215" s="404">
        <v>5065.14</v>
      </c>
      <c r="C2215" s="470">
        <v>5065.14</v>
      </c>
      <c r="D2215" s="470">
        <v>5065.14</v>
      </c>
      <c r="E2215" s="470">
        <v>5065.14</v>
      </c>
      <c r="F2215" s="471"/>
      <c r="G2215" s="472">
        <v>-0.0079</v>
      </c>
    </row>
    <row r="2216" ht="15.75" customHeight="1">
      <c r="A2216" s="403" t="s">
        <v>2532</v>
      </c>
      <c r="B2216" s="404">
        <v>5105.22</v>
      </c>
      <c r="C2216" s="470">
        <v>5105.22</v>
      </c>
      <c r="D2216" s="470">
        <v>5105.22</v>
      </c>
      <c r="E2216" s="470">
        <v>5105.22</v>
      </c>
      <c r="F2216" s="471"/>
      <c r="G2216" s="472">
        <v>-0.0131</v>
      </c>
    </row>
    <row r="2217" ht="15.75" customHeight="1">
      <c r="A2217" s="403" t="s">
        <v>2533</v>
      </c>
      <c r="B2217" s="404">
        <v>5173.23</v>
      </c>
      <c r="C2217" s="470">
        <v>5173.23</v>
      </c>
      <c r="D2217" s="470">
        <v>5173.23</v>
      </c>
      <c r="E2217" s="470">
        <v>5173.23</v>
      </c>
      <c r="F2217" s="471"/>
      <c r="G2217" s="472">
        <v>0.0125</v>
      </c>
    </row>
    <row r="2218" ht="15.75" customHeight="1">
      <c r="A2218" s="403" t="s">
        <v>2534</v>
      </c>
      <c r="B2218" s="404">
        <v>5109.42</v>
      </c>
      <c r="C2218" s="470">
        <v>5109.42</v>
      </c>
      <c r="D2218" s="470">
        <v>5109.42</v>
      </c>
      <c r="E2218" s="470">
        <v>5109.42</v>
      </c>
      <c r="F2218" s="471"/>
      <c r="G2218" s="472">
        <v>-0.0038</v>
      </c>
    </row>
    <row r="2219" ht="15.75" customHeight="1">
      <c r="A2219" s="403" t="s">
        <v>2535</v>
      </c>
      <c r="B2219" s="404">
        <v>5128.84</v>
      </c>
      <c r="C2219" s="470">
        <v>5128.84</v>
      </c>
      <c r="D2219" s="470">
        <v>5128.84</v>
      </c>
      <c r="E2219" s="470">
        <v>5128.84</v>
      </c>
      <c r="F2219" s="471"/>
      <c r="G2219" s="472">
        <v>-0.0055</v>
      </c>
    </row>
    <row r="2220" ht="15.75" customHeight="1">
      <c r="A2220" s="403" t="s">
        <v>2536</v>
      </c>
      <c r="B2220" s="404">
        <v>5157.24</v>
      </c>
      <c r="C2220" s="470">
        <v>5157.24</v>
      </c>
      <c r="D2220" s="470">
        <v>5157.24</v>
      </c>
      <c r="E2220" s="470">
        <v>5157.24</v>
      </c>
      <c r="F2220" s="471"/>
      <c r="G2220" s="472">
        <v>0.0089</v>
      </c>
    </row>
    <row r="2221" ht="15.75" customHeight="1">
      <c r="A2221" s="403" t="s">
        <v>2537</v>
      </c>
      <c r="B2221" s="404">
        <v>5111.63</v>
      </c>
      <c r="C2221" s="470">
        <v>5111.63</v>
      </c>
      <c r="D2221" s="470">
        <v>5111.63</v>
      </c>
      <c r="E2221" s="470">
        <v>5111.63</v>
      </c>
      <c r="F2221" s="471"/>
      <c r="G2221" s="472">
        <v>-0.0082</v>
      </c>
    </row>
    <row r="2222" ht="15.75" customHeight="1">
      <c r="A2222" s="403" t="s">
        <v>2538</v>
      </c>
      <c r="B2222" s="404">
        <v>5154.1</v>
      </c>
      <c r="C2222" s="470">
        <v>5154.1</v>
      </c>
      <c r="D2222" s="470">
        <v>5154.1</v>
      </c>
      <c r="E2222" s="470">
        <v>5154.1</v>
      </c>
      <c r="F2222" s="471"/>
      <c r="G2222" s="472">
        <v>-0.0031</v>
      </c>
    </row>
    <row r="2223" ht="15.75" customHeight="1">
      <c r="A2223" s="403" t="s">
        <v>2539</v>
      </c>
      <c r="B2223" s="404">
        <v>5170.15</v>
      </c>
      <c r="C2223" s="470">
        <v>5170.15</v>
      </c>
      <c r="D2223" s="470">
        <v>5170.15</v>
      </c>
      <c r="E2223" s="470">
        <v>5170.15</v>
      </c>
      <c r="F2223" s="471"/>
      <c r="G2223" s="472">
        <v>-0.0122</v>
      </c>
    </row>
    <row r="2224" ht="15.75" customHeight="1">
      <c r="A2224" s="403" t="s">
        <v>2540</v>
      </c>
      <c r="B2224" s="404">
        <v>5233.82</v>
      </c>
      <c r="C2224" s="470">
        <v>5233.82</v>
      </c>
      <c r="D2224" s="470">
        <v>5233.82</v>
      </c>
      <c r="E2224" s="470">
        <v>5233.82</v>
      </c>
      <c r="F2224" s="471"/>
      <c r="G2224" s="472">
        <v>0.0174</v>
      </c>
    </row>
    <row r="2225" ht="15.75" customHeight="1">
      <c r="A2225" s="403" t="s">
        <v>2541</v>
      </c>
      <c r="B2225" s="404">
        <v>5144.5</v>
      </c>
      <c r="C2225" s="470">
        <v>5144.5</v>
      </c>
      <c r="D2225" s="470">
        <v>5144.5</v>
      </c>
      <c r="E2225" s="470">
        <v>5144.5</v>
      </c>
      <c r="F2225" s="471"/>
      <c r="G2225" s="472">
        <v>-0.0062</v>
      </c>
    </row>
    <row r="2226" ht="15.75" customHeight="1">
      <c r="A2226" s="403" t="s">
        <v>2542</v>
      </c>
      <c r="B2226" s="404">
        <v>5176.75</v>
      </c>
      <c r="C2226" s="470">
        <v>5176.75</v>
      </c>
      <c r="D2226" s="470">
        <v>5176.75</v>
      </c>
      <c r="E2226" s="470">
        <v>5176.75</v>
      </c>
      <c r="F2226" s="471"/>
      <c r="G2226" s="472">
        <v>-0.0206</v>
      </c>
    </row>
    <row r="2227" ht="15.75" customHeight="1">
      <c r="A2227" s="403" t="s">
        <v>2543</v>
      </c>
      <c r="B2227" s="404">
        <v>5285.83</v>
      </c>
      <c r="C2227" s="470">
        <v>5285.83</v>
      </c>
      <c r="D2227" s="470">
        <v>5285.83</v>
      </c>
      <c r="E2227" s="470">
        <v>5285.83</v>
      </c>
      <c r="F2227" s="471"/>
      <c r="G2227" s="472">
        <v>-0.0055</v>
      </c>
    </row>
    <row r="2228" ht="15.75" customHeight="1">
      <c r="A2228" s="403" t="s">
        <v>2544</v>
      </c>
      <c r="B2228" s="404">
        <v>5315.11</v>
      </c>
      <c r="C2228" s="470">
        <v>5315.11</v>
      </c>
      <c r="D2228" s="470">
        <v>5315.11</v>
      </c>
      <c r="E2228" s="470">
        <v>5315.11</v>
      </c>
      <c r="F2228" s="471"/>
      <c r="G2228" s="472">
        <v>0.0043</v>
      </c>
    </row>
    <row r="2229" ht="15.75" customHeight="1">
      <c r="A2229" s="403" t="s">
        <v>2545</v>
      </c>
      <c r="B2229" s="404">
        <v>5292.6</v>
      </c>
      <c r="C2229" s="470">
        <v>5292.6</v>
      </c>
      <c r="D2229" s="470">
        <v>5292.6</v>
      </c>
      <c r="E2229" s="470">
        <v>5292.6</v>
      </c>
      <c r="F2229" s="471"/>
      <c r="G2229" s="472">
        <v>-0.0031</v>
      </c>
    </row>
    <row r="2230" ht="15.75" customHeight="1">
      <c r="A2230" s="403" t="s">
        <v>2546</v>
      </c>
      <c r="B2230" s="404">
        <v>5309.24</v>
      </c>
      <c r="C2230" s="470">
        <v>5309.24</v>
      </c>
      <c r="D2230" s="470">
        <v>5309.24</v>
      </c>
      <c r="E2230" s="470">
        <v>5309.24</v>
      </c>
      <c r="F2230" s="471"/>
      <c r="G2230" s="472">
        <v>-0.0046</v>
      </c>
    </row>
    <row r="2231" ht="15.75" customHeight="1">
      <c r="A2231" s="403" t="s">
        <v>2547</v>
      </c>
      <c r="B2231" s="404">
        <v>5334.03</v>
      </c>
      <c r="C2231" s="470">
        <v>5334.03</v>
      </c>
      <c r="D2231" s="470">
        <v>5334.03</v>
      </c>
      <c r="E2231" s="470">
        <v>5334.03</v>
      </c>
      <c r="F2231" s="471"/>
      <c r="G2231" s="472">
        <v>0.0184</v>
      </c>
    </row>
    <row r="2232" ht="15.75" customHeight="1">
      <c r="A2232" s="403" t="s">
        <v>2548</v>
      </c>
      <c r="B2232" s="404">
        <v>5237.72</v>
      </c>
      <c r="C2232" s="470">
        <v>5237.72</v>
      </c>
      <c r="D2232" s="470">
        <v>5237.72</v>
      </c>
      <c r="E2232" s="470">
        <v>5237.72</v>
      </c>
      <c r="F2232" s="471"/>
      <c r="G2232" s="472">
        <v>0.0164</v>
      </c>
    </row>
    <row r="2233" ht="15.75" customHeight="1">
      <c r="A2233" s="403" t="s">
        <v>2549</v>
      </c>
      <c r="B2233" s="404">
        <v>5153.26</v>
      </c>
      <c r="C2233" s="470">
        <v>5153.26</v>
      </c>
      <c r="D2233" s="470">
        <v>5153.26</v>
      </c>
      <c r="E2233" s="470">
        <v>5153.26</v>
      </c>
      <c r="F2233" s="471"/>
      <c r="G2233" s="472">
        <v>0.0156</v>
      </c>
    </row>
    <row r="2234" ht="15.75" customHeight="1">
      <c r="A2234" s="403" t="s">
        <v>2550</v>
      </c>
      <c r="B2234" s="404">
        <v>5074.3</v>
      </c>
      <c r="C2234" s="470">
        <v>5074.3</v>
      </c>
      <c r="D2234" s="470">
        <v>5074.3</v>
      </c>
      <c r="E2234" s="470">
        <v>5074.3</v>
      </c>
      <c r="F2234" s="471"/>
      <c r="G2234" s="472">
        <v>0.0047</v>
      </c>
    </row>
    <row r="2235" ht="15.75" customHeight="1">
      <c r="A2235" s="403" t="s">
        <v>2551</v>
      </c>
      <c r="B2235" s="404">
        <v>5050.34</v>
      </c>
      <c r="C2235" s="470">
        <v>5050.34</v>
      </c>
      <c r="D2235" s="470">
        <v>5050.34</v>
      </c>
      <c r="E2235" s="470">
        <v>5050.34</v>
      </c>
      <c r="F2235" s="471"/>
      <c r="G2235" s="472">
        <v>-0.0043</v>
      </c>
    </row>
    <row r="2236" ht="15.75" customHeight="1">
      <c r="A2236" s="403" t="s">
        <v>2552</v>
      </c>
      <c r="B2236" s="404">
        <v>5072.2</v>
      </c>
      <c r="C2236" s="470">
        <v>5072.2</v>
      </c>
      <c r="D2236" s="470">
        <v>5072.2</v>
      </c>
      <c r="E2236" s="470">
        <v>5072.2</v>
      </c>
      <c r="F2236" s="471"/>
      <c r="G2236" s="472">
        <v>0.009</v>
      </c>
    </row>
    <row r="2237" ht="15.75" customHeight="1">
      <c r="A2237" s="403" t="s">
        <v>2553</v>
      </c>
      <c r="B2237" s="404">
        <v>5026.92</v>
      </c>
      <c r="C2237" s="470">
        <v>5026.92</v>
      </c>
      <c r="D2237" s="470">
        <v>5026.92</v>
      </c>
      <c r="E2237" s="470">
        <v>5026.92</v>
      </c>
      <c r="F2237" s="471"/>
      <c r="G2237" s="472">
        <v>0.0095</v>
      </c>
    </row>
    <row r="2238" ht="15.75" customHeight="1">
      <c r="A2238" s="403" t="s">
        <v>2554</v>
      </c>
      <c r="B2238" s="404">
        <v>4979.72</v>
      </c>
      <c r="C2238" s="470">
        <v>4979.72</v>
      </c>
      <c r="D2238" s="470">
        <v>4979.72</v>
      </c>
      <c r="E2238" s="470">
        <v>4979.72</v>
      </c>
      <c r="F2238" s="471"/>
      <c r="G2238" s="472">
        <v>0.0025</v>
      </c>
    </row>
    <row r="2239" ht="15.75" customHeight="1">
      <c r="A2239" s="403" t="s">
        <v>2555</v>
      </c>
      <c r="B2239" s="404">
        <v>4967.11</v>
      </c>
      <c r="C2239" s="470">
        <v>4967.11</v>
      </c>
      <c r="D2239" s="470">
        <v>4967.11</v>
      </c>
      <c r="E2239" s="470">
        <v>4967.11</v>
      </c>
      <c r="F2239" s="471"/>
      <c r="G2239" s="472">
        <v>0.0086</v>
      </c>
    </row>
    <row r="2240" ht="15.75" customHeight="1">
      <c r="A2240" s="403" t="s">
        <v>2556</v>
      </c>
      <c r="B2240" s="404">
        <v>4924.52</v>
      </c>
      <c r="C2240" s="470">
        <v>4924.52</v>
      </c>
      <c r="D2240" s="470">
        <v>4924.52</v>
      </c>
      <c r="E2240" s="470">
        <v>4924.52</v>
      </c>
      <c r="F2240" s="471"/>
      <c r="G2240" s="472">
        <v>0.0023</v>
      </c>
    </row>
    <row r="2241" ht="15.75" customHeight="1">
      <c r="A2241" s="403" t="s">
        <v>2557</v>
      </c>
      <c r="B2241" s="404">
        <v>4913.24</v>
      </c>
      <c r="C2241" s="470">
        <v>4913.24</v>
      </c>
      <c r="D2241" s="470">
        <v>4913.24</v>
      </c>
      <c r="E2241" s="470">
        <v>4913.24</v>
      </c>
      <c r="F2241" s="471"/>
      <c r="G2241" s="472">
        <v>0.0097</v>
      </c>
    </row>
    <row r="2242" ht="15.75" customHeight="1">
      <c r="A2242" s="403" t="s">
        <v>2558</v>
      </c>
      <c r="B2242" s="404">
        <v>4866.19</v>
      </c>
      <c r="C2242" s="470">
        <v>4866.19</v>
      </c>
      <c r="D2242" s="470">
        <v>4866.19</v>
      </c>
      <c r="E2242" s="470">
        <v>4866.19</v>
      </c>
      <c r="F2242" s="471"/>
      <c r="G2242" s="472">
        <v>0.0141</v>
      </c>
    </row>
    <row r="2243" ht="15.75" customHeight="1">
      <c r="A2243" s="403" t="s">
        <v>2559</v>
      </c>
      <c r="B2243" s="404">
        <v>4798.39</v>
      </c>
      <c r="C2243" s="470">
        <v>4798.39</v>
      </c>
      <c r="D2243" s="470">
        <v>4798.39</v>
      </c>
      <c r="E2243" s="470">
        <v>4798.39</v>
      </c>
      <c r="F2243" s="471"/>
      <c r="G2243" s="472">
        <v>0.0082</v>
      </c>
    </row>
    <row r="2244" ht="15.75" customHeight="1">
      <c r="A2244" s="403" t="s">
        <v>2560</v>
      </c>
      <c r="B2244" s="404">
        <v>4759.39</v>
      </c>
      <c r="C2244" s="470">
        <v>4759.39</v>
      </c>
      <c r="D2244" s="470">
        <v>4759.39</v>
      </c>
      <c r="E2244" s="470">
        <v>4759.39</v>
      </c>
      <c r="F2244" s="471"/>
      <c r="G2244" s="472">
        <v>0.0105</v>
      </c>
    </row>
    <row r="2245" ht="15.75" customHeight="1">
      <c r="A2245" s="403" t="s">
        <v>2561</v>
      </c>
      <c r="B2245" s="404">
        <v>4709.91</v>
      </c>
      <c r="C2245" s="470">
        <v>4709.91</v>
      </c>
      <c r="D2245" s="470">
        <v>4709.91</v>
      </c>
      <c r="E2245" s="470">
        <v>4709.91</v>
      </c>
      <c r="F2245" s="471"/>
      <c r="G2245" s="472">
        <v>-8.0E-4</v>
      </c>
    </row>
    <row r="2246" ht="15.75" customHeight="1">
      <c r="A2246" s="403" t="s">
        <v>2562</v>
      </c>
      <c r="B2246" s="404">
        <v>4713.58</v>
      </c>
      <c r="C2246" s="470">
        <v>4713.58</v>
      </c>
      <c r="D2246" s="470">
        <v>4713.58</v>
      </c>
      <c r="E2246" s="470">
        <v>4713.58</v>
      </c>
      <c r="F2246" s="471"/>
      <c r="G2246" s="472">
        <v>0.0081</v>
      </c>
    </row>
    <row r="2247" ht="15.75" customHeight="1">
      <c r="A2247" s="403" t="s">
        <v>2563</v>
      </c>
      <c r="B2247" s="404">
        <v>4675.91</v>
      </c>
      <c r="C2247" s="470">
        <v>4675.91</v>
      </c>
      <c r="D2247" s="470">
        <v>4675.91</v>
      </c>
      <c r="E2247" s="470">
        <v>4675.91</v>
      </c>
      <c r="F2247" s="471"/>
      <c r="G2247" s="472">
        <v>0.0027</v>
      </c>
    </row>
    <row r="2248" ht="15.75" customHeight="1">
      <c r="A2248" s="403" t="s">
        <v>2564</v>
      </c>
      <c r="B2248" s="404">
        <v>4663.13</v>
      </c>
      <c r="C2248" s="470">
        <v>4663.13</v>
      </c>
      <c r="D2248" s="470">
        <v>4663.13</v>
      </c>
      <c r="E2248" s="470">
        <v>4663.13</v>
      </c>
      <c r="F2248" s="471"/>
      <c r="G2248" s="472">
        <v>0.0034</v>
      </c>
    </row>
    <row r="2249" ht="15.75" customHeight="1">
      <c r="A2249" s="403" t="s">
        <v>2565</v>
      </c>
      <c r="B2249" s="404">
        <v>4647.43</v>
      </c>
      <c r="C2249" s="470">
        <v>4647.43</v>
      </c>
      <c r="D2249" s="470">
        <v>4647.43</v>
      </c>
      <c r="E2249" s="470">
        <v>4647.43</v>
      </c>
      <c r="F2249" s="471"/>
      <c r="G2249" s="472">
        <v>0.0083</v>
      </c>
    </row>
    <row r="2250" ht="15.75" customHeight="1">
      <c r="A2250" s="403" t="s">
        <v>2566</v>
      </c>
      <c r="B2250" s="404">
        <v>4608.95</v>
      </c>
      <c r="C2250" s="470">
        <v>4608.95</v>
      </c>
      <c r="D2250" s="470">
        <v>4608.95</v>
      </c>
      <c r="E2250" s="470">
        <v>4608.95</v>
      </c>
      <c r="F2250" s="471"/>
      <c r="G2250" s="472">
        <v>-0.007</v>
      </c>
    </row>
    <row r="2251" ht="15.75" customHeight="1">
      <c r="A2251" s="403" t="s">
        <v>2567</v>
      </c>
      <c r="B2251" s="404">
        <v>4641.45</v>
      </c>
      <c r="C2251" s="470">
        <v>4641.45</v>
      </c>
      <c r="D2251" s="470">
        <v>4641.45</v>
      </c>
      <c r="E2251" s="470">
        <v>4641.45</v>
      </c>
      <c r="F2251" s="471"/>
      <c r="G2251" s="472">
        <v>-2.0E-4</v>
      </c>
    </row>
    <row r="2252" ht="15.75" customHeight="1">
      <c r="A2252" s="403" t="s">
        <v>2568</v>
      </c>
      <c r="B2252" s="404">
        <v>4642.37</v>
      </c>
      <c r="C2252" s="470">
        <v>4642.37</v>
      </c>
      <c r="D2252" s="470">
        <v>4642.37</v>
      </c>
      <c r="E2252" s="470">
        <v>4642.37</v>
      </c>
      <c r="F2252" s="471"/>
      <c r="G2252" s="472">
        <v>0.0021</v>
      </c>
    </row>
    <row r="2253" ht="15.75" customHeight="1">
      <c r="A2253" s="403" t="s">
        <v>2569</v>
      </c>
      <c r="B2253" s="404">
        <v>4632.46</v>
      </c>
      <c r="C2253" s="470">
        <v>4632.46</v>
      </c>
      <c r="D2253" s="470">
        <v>4632.46</v>
      </c>
      <c r="E2253" s="470">
        <v>4632.46</v>
      </c>
      <c r="F2253" s="471"/>
      <c r="G2253" s="472">
        <v>0.0065</v>
      </c>
    </row>
    <row r="2254" ht="15.75" customHeight="1">
      <c r="A2254" s="403" t="s">
        <v>2570</v>
      </c>
      <c r="B2254" s="404">
        <v>4602.43</v>
      </c>
      <c r="C2254" s="470">
        <v>4602.43</v>
      </c>
      <c r="D2254" s="470">
        <v>4602.43</v>
      </c>
      <c r="E2254" s="470">
        <v>4602.43</v>
      </c>
      <c r="F2254" s="471"/>
      <c r="G2254" s="472">
        <v>0.0104</v>
      </c>
    </row>
    <row r="2255" ht="15.75" customHeight="1">
      <c r="A2255" s="403" t="s">
        <v>2571</v>
      </c>
      <c r="B2255" s="404">
        <v>4554.97</v>
      </c>
      <c r="C2255" s="470">
        <v>4554.97</v>
      </c>
      <c r="D2255" s="470">
        <v>4554.97</v>
      </c>
      <c r="E2255" s="470">
        <v>4554.97</v>
      </c>
      <c r="F2255" s="471"/>
      <c r="G2255" s="472">
        <v>0.0012</v>
      </c>
    </row>
    <row r="2256" ht="15.75" customHeight="1">
      <c r="A2256" s="403" t="s">
        <v>2572</v>
      </c>
      <c r="B2256" s="404">
        <v>4549.51</v>
      </c>
      <c r="C2256" s="470">
        <v>4549.51</v>
      </c>
      <c r="D2256" s="470">
        <v>4549.51</v>
      </c>
      <c r="E2256" s="470">
        <v>4549.51</v>
      </c>
      <c r="F2256" s="471"/>
      <c r="G2256" s="472">
        <v>-0.0062</v>
      </c>
    </row>
    <row r="2257" ht="15.75" customHeight="1">
      <c r="A2257" s="403" t="s">
        <v>2573</v>
      </c>
      <c r="B2257" s="404">
        <v>4577.99</v>
      </c>
      <c r="C2257" s="470">
        <v>4577.99</v>
      </c>
      <c r="D2257" s="470">
        <v>4577.99</v>
      </c>
      <c r="E2257" s="470">
        <v>4577.99</v>
      </c>
      <c r="F2257" s="471"/>
      <c r="G2257" s="472">
        <v>-0.0047</v>
      </c>
    </row>
    <row r="2258" ht="15.75" customHeight="1">
      <c r="A2258" s="403" t="s">
        <v>2574</v>
      </c>
      <c r="B2258" s="404">
        <v>4599.46</v>
      </c>
      <c r="C2258" s="470">
        <v>4599.46</v>
      </c>
      <c r="D2258" s="470">
        <v>4599.46</v>
      </c>
      <c r="E2258" s="470">
        <v>4599.46</v>
      </c>
      <c r="F2258" s="471"/>
      <c r="G2258" s="472">
        <v>0.0019</v>
      </c>
    </row>
    <row r="2259" ht="15.75" customHeight="1">
      <c r="A2259" s="403" t="s">
        <v>2575</v>
      </c>
      <c r="B2259" s="404">
        <v>4590.65</v>
      </c>
      <c r="C2259" s="470">
        <v>4590.65</v>
      </c>
      <c r="D2259" s="470">
        <v>4590.65</v>
      </c>
      <c r="E2259" s="470">
        <v>4590.65</v>
      </c>
      <c r="F2259" s="471"/>
      <c r="G2259" s="472">
        <v>0.0058</v>
      </c>
    </row>
    <row r="2260" ht="15.75" customHeight="1">
      <c r="A2260" s="403" t="s">
        <v>2576</v>
      </c>
      <c r="B2260" s="404">
        <v>4564.34</v>
      </c>
      <c r="C2260" s="470">
        <v>4564.34</v>
      </c>
      <c r="D2260" s="470">
        <v>4564.34</v>
      </c>
      <c r="E2260" s="470">
        <v>4564.34</v>
      </c>
      <c r="F2260" s="471"/>
      <c r="G2260" s="472">
        <v>0.0052</v>
      </c>
    </row>
    <row r="2261" ht="15.75" customHeight="1">
      <c r="A2261" s="403" t="s">
        <v>2577</v>
      </c>
      <c r="B2261" s="404">
        <v>4540.6</v>
      </c>
      <c r="C2261" s="470">
        <v>4540.6</v>
      </c>
      <c r="D2261" s="470">
        <v>4540.6</v>
      </c>
      <c r="E2261" s="470">
        <v>4540.6</v>
      </c>
      <c r="F2261" s="471"/>
      <c r="G2261" s="472">
        <v>-0.0014</v>
      </c>
    </row>
    <row r="2262" ht="15.75" customHeight="1">
      <c r="A2262" s="403" t="s">
        <v>2578</v>
      </c>
      <c r="B2262" s="404">
        <v>4547.05</v>
      </c>
      <c r="C2262" s="470">
        <v>4547.05</v>
      </c>
      <c r="D2262" s="470">
        <v>4547.05</v>
      </c>
      <c r="E2262" s="470">
        <v>4547.05</v>
      </c>
      <c r="F2262" s="471"/>
      <c r="G2262" s="472">
        <v>-0.0015</v>
      </c>
    </row>
    <row r="2263" ht="15.75" customHeight="1">
      <c r="A2263" s="403" t="s">
        <v>2579</v>
      </c>
      <c r="B2263" s="404">
        <v>4553.86</v>
      </c>
      <c r="C2263" s="470">
        <v>4553.86</v>
      </c>
      <c r="D2263" s="470">
        <v>4553.86</v>
      </c>
      <c r="E2263" s="470">
        <v>4553.86</v>
      </c>
      <c r="F2263" s="471"/>
      <c r="G2263" s="472">
        <v>-0.0049</v>
      </c>
    </row>
    <row r="2264" ht="15.75" customHeight="1">
      <c r="A2264" s="403" t="s">
        <v>2580</v>
      </c>
      <c r="B2264" s="404">
        <v>4576.36</v>
      </c>
      <c r="C2264" s="470">
        <v>4576.36</v>
      </c>
      <c r="D2264" s="470">
        <v>4576.36</v>
      </c>
      <c r="E2264" s="470">
        <v>4576.36</v>
      </c>
      <c r="F2264" s="471"/>
      <c r="G2264" s="472">
        <v>0.0049</v>
      </c>
    </row>
    <row r="2265" ht="15.75" customHeight="1">
      <c r="A2265" s="403" t="s">
        <v>2581</v>
      </c>
      <c r="B2265" s="404">
        <v>4554.14</v>
      </c>
      <c r="C2265" s="470">
        <v>4554.14</v>
      </c>
      <c r="D2265" s="470">
        <v>4554.14</v>
      </c>
      <c r="E2265" s="470">
        <v>4554.14</v>
      </c>
      <c r="F2265" s="471"/>
      <c r="G2265" s="472">
        <v>-1.0E-4</v>
      </c>
    </row>
    <row r="2266" ht="15.75" customHeight="1">
      <c r="A2266" s="403" t="s">
        <v>2582</v>
      </c>
      <c r="B2266" s="404">
        <v>4554.51</v>
      </c>
      <c r="C2266" s="470">
        <v>4554.51</v>
      </c>
      <c r="D2266" s="470">
        <v>4554.51</v>
      </c>
      <c r="E2266" s="470">
        <v>4554.51</v>
      </c>
      <c r="F2266" s="471"/>
      <c r="G2266" s="472">
        <v>0.006</v>
      </c>
    </row>
    <row r="2267" ht="15.75" customHeight="1">
      <c r="A2267" s="403" t="s">
        <v>2583</v>
      </c>
      <c r="B2267" s="404">
        <v>4527.21</v>
      </c>
      <c r="C2267" s="470">
        <v>4527.21</v>
      </c>
      <c r="D2267" s="470">
        <v>4527.21</v>
      </c>
      <c r="E2267" s="470">
        <v>4527.21</v>
      </c>
      <c r="F2267" s="471"/>
      <c r="G2267" s="472">
        <v>2.0E-4</v>
      </c>
    </row>
    <row r="2268" ht="15.75" customHeight="1">
      <c r="A2268" s="403" t="s">
        <v>2584</v>
      </c>
      <c r="B2268" s="404">
        <v>4526.49</v>
      </c>
      <c r="C2268" s="470">
        <v>4526.49</v>
      </c>
      <c r="D2268" s="470">
        <v>4526.49</v>
      </c>
      <c r="E2268" s="470">
        <v>4526.49</v>
      </c>
      <c r="F2268" s="471"/>
      <c r="G2268" s="472">
        <v>-0.0085</v>
      </c>
    </row>
    <row r="2269" ht="15.75" customHeight="1">
      <c r="A2269" s="403" t="s">
        <v>2585</v>
      </c>
      <c r="B2269" s="404">
        <v>4565.13</v>
      </c>
      <c r="C2269" s="470">
        <v>4565.13</v>
      </c>
      <c r="D2269" s="470">
        <v>4565.13</v>
      </c>
      <c r="E2269" s="470">
        <v>4565.13</v>
      </c>
      <c r="F2269" s="471"/>
      <c r="G2269" s="472">
        <v>0.0076</v>
      </c>
    </row>
    <row r="2270" ht="15.75" customHeight="1">
      <c r="A2270" s="403" t="s">
        <v>2586</v>
      </c>
      <c r="B2270" s="404">
        <v>4530.83</v>
      </c>
      <c r="C2270" s="470">
        <v>4530.83</v>
      </c>
      <c r="D2270" s="470">
        <v>4530.83</v>
      </c>
      <c r="E2270" s="470">
        <v>4530.83</v>
      </c>
      <c r="F2270" s="471"/>
      <c r="G2270" s="472">
        <v>0.01</v>
      </c>
    </row>
    <row r="2271" ht="15.75" customHeight="1">
      <c r="A2271" s="403" t="s">
        <v>2587</v>
      </c>
      <c r="B2271" s="404">
        <v>4486.19</v>
      </c>
      <c r="C2271" s="470">
        <v>4486.19</v>
      </c>
      <c r="D2271" s="470">
        <v>4486.19</v>
      </c>
      <c r="E2271" s="470">
        <v>4486.19</v>
      </c>
      <c r="F2271" s="471"/>
      <c r="G2271" s="472">
        <v>3.0E-4</v>
      </c>
    </row>
    <row r="2272" ht="15.75" customHeight="1">
      <c r="A2272" s="403" t="s">
        <v>2588</v>
      </c>
      <c r="B2272" s="404">
        <v>4484.9</v>
      </c>
      <c r="C2272" s="470">
        <v>4484.9</v>
      </c>
      <c r="D2272" s="470">
        <v>4484.9</v>
      </c>
      <c r="E2272" s="470">
        <v>4484.9</v>
      </c>
      <c r="F2272" s="471"/>
      <c r="G2272" s="472">
        <v>0.0028</v>
      </c>
    </row>
    <row r="2273" ht="15.75" customHeight="1">
      <c r="A2273" s="403" t="s">
        <v>2589</v>
      </c>
      <c r="B2273" s="404">
        <v>4472.17</v>
      </c>
      <c r="C2273" s="470">
        <v>4472.17</v>
      </c>
      <c r="D2273" s="470">
        <v>4472.17</v>
      </c>
      <c r="E2273" s="470">
        <v>4472.17</v>
      </c>
      <c r="F2273" s="471"/>
      <c r="G2273" s="472">
        <v>0.0012</v>
      </c>
    </row>
    <row r="2274" ht="15.75" customHeight="1">
      <c r="A2274" s="403" t="s">
        <v>2590</v>
      </c>
      <c r="B2274" s="404">
        <v>4467.0</v>
      </c>
      <c r="C2274" s="470">
        <v>4467.0</v>
      </c>
      <c r="D2274" s="470">
        <v>4467.0</v>
      </c>
      <c r="E2274" s="470">
        <v>4467.0</v>
      </c>
      <c r="F2274" s="471"/>
      <c r="G2274" s="472">
        <v>0.0105</v>
      </c>
    </row>
    <row r="2275" ht="15.75" customHeight="1">
      <c r="A2275" s="403" t="s">
        <v>2591</v>
      </c>
      <c r="B2275" s="404">
        <v>4420.61</v>
      </c>
      <c r="C2275" s="470">
        <v>4420.61</v>
      </c>
      <c r="D2275" s="470">
        <v>4420.61</v>
      </c>
      <c r="E2275" s="470">
        <v>4420.61</v>
      </c>
      <c r="F2275" s="471"/>
      <c r="G2275" s="472">
        <v>-0.0015</v>
      </c>
    </row>
    <row r="2276" ht="15.75" customHeight="1">
      <c r="A2276" s="403" t="s">
        <v>2592</v>
      </c>
      <c r="B2276" s="404">
        <v>4427.15</v>
      </c>
      <c r="C2276" s="470">
        <v>4427.15</v>
      </c>
      <c r="D2276" s="470">
        <v>4427.15</v>
      </c>
      <c r="E2276" s="470">
        <v>4427.15</v>
      </c>
      <c r="F2276" s="471"/>
      <c r="G2276" s="472">
        <v>0.0088</v>
      </c>
    </row>
    <row r="2277" ht="15.75" customHeight="1">
      <c r="A2277" s="403" t="s">
        <v>2593</v>
      </c>
      <c r="B2277" s="404">
        <v>4388.68</v>
      </c>
      <c r="C2277" s="470">
        <v>4388.68</v>
      </c>
      <c r="D2277" s="470">
        <v>4388.68</v>
      </c>
      <c r="E2277" s="470">
        <v>4388.68</v>
      </c>
      <c r="F2277" s="471"/>
      <c r="G2277" s="472">
        <v>-0.0081</v>
      </c>
    </row>
    <row r="2278" ht="15.75" customHeight="1">
      <c r="A2278" s="403" t="s">
        <v>2594</v>
      </c>
      <c r="B2278" s="404">
        <v>4424.6</v>
      </c>
      <c r="C2278" s="470">
        <v>4424.6</v>
      </c>
      <c r="D2278" s="470">
        <v>4424.6</v>
      </c>
      <c r="E2278" s="470">
        <v>4424.6</v>
      </c>
      <c r="F2278" s="471"/>
      <c r="G2278" s="472">
        <v>0.0067</v>
      </c>
    </row>
    <row r="2279" ht="15.75" customHeight="1">
      <c r="A2279" s="403" t="s">
        <v>2595</v>
      </c>
      <c r="B2279" s="404">
        <v>4394.94</v>
      </c>
      <c r="C2279" s="470">
        <v>4394.94</v>
      </c>
      <c r="D2279" s="470">
        <v>4394.94</v>
      </c>
      <c r="E2279" s="470">
        <v>4394.94</v>
      </c>
      <c r="F2279" s="471"/>
      <c r="G2279" s="472">
        <v>0.0047</v>
      </c>
    </row>
    <row r="2280" ht="15.75" customHeight="1">
      <c r="A2280" s="403" t="s">
        <v>2596</v>
      </c>
      <c r="B2280" s="404">
        <v>4374.19</v>
      </c>
      <c r="C2280" s="470">
        <v>4374.19</v>
      </c>
      <c r="D2280" s="470">
        <v>4374.19</v>
      </c>
      <c r="E2280" s="470">
        <v>4374.19</v>
      </c>
      <c r="F2280" s="471"/>
      <c r="G2280" s="472">
        <v>-0.0041</v>
      </c>
    </row>
    <row r="2281" ht="15.75" customHeight="1">
      <c r="A2281" s="403" t="s">
        <v>2597</v>
      </c>
      <c r="B2281" s="404">
        <v>4392.15</v>
      </c>
      <c r="C2281" s="470">
        <v>4392.15</v>
      </c>
      <c r="D2281" s="470">
        <v>4392.15</v>
      </c>
      <c r="E2281" s="470">
        <v>4392.15</v>
      </c>
      <c r="F2281" s="471"/>
      <c r="G2281" s="472">
        <v>6.0E-4</v>
      </c>
    </row>
    <row r="2282" ht="15.75" customHeight="1">
      <c r="A2282" s="403" t="s">
        <v>2598</v>
      </c>
      <c r="B2282" s="404">
        <v>4389.35</v>
      </c>
      <c r="C2282" s="470">
        <v>4389.35</v>
      </c>
      <c r="D2282" s="470">
        <v>4389.35</v>
      </c>
      <c r="E2282" s="470">
        <v>4389.35</v>
      </c>
      <c r="F2282" s="471"/>
      <c r="G2282" s="472">
        <v>0.0061</v>
      </c>
    </row>
    <row r="2283" ht="15.75" customHeight="1">
      <c r="A2283" s="403" t="s">
        <v>2599</v>
      </c>
      <c r="B2283" s="404">
        <v>4362.78</v>
      </c>
      <c r="C2283" s="470">
        <v>4362.78</v>
      </c>
      <c r="D2283" s="470">
        <v>4362.78</v>
      </c>
      <c r="E2283" s="470">
        <v>4362.78</v>
      </c>
      <c r="F2283" s="471"/>
      <c r="G2283" s="472">
        <v>-0.0032</v>
      </c>
    </row>
    <row r="2284" ht="15.75" customHeight="1">
      <c r="A2284" s="403" t="s">
        <v>2600</v>
      </c>
      <c r="B2284" s="404">
        <v>4376.89</v>
      </c>
      <c r="C2284" s="470">
        <v>4376.89</v>
      </c>
      <c r="D2284" s="470">
        <v>4376.89</v>
      </c>
      <c r="E2284" s="470">
        <v>4376.89</v>
      </c>
      <c r="F2284" s="471"/>
      <c r="G2284" s="472">
        <v>0.0075</v>
      </c>
    </row>
    <row r="2285" ht="15.75" customHeight="1">
      <c r="A2285" s="403" t="s">
        <v>2601</v>
      </c>
      <c r="B2285" s="404">
        <v>4344.36</v>
      </c>
      <c r="C2285" s="470">
        <v>4344.36</v>
      </c>
      <c r="D2285" s="470">
        <v>4344.36</v>
      </c>
      <c r="E2285" s="470">
        <v>4344.36</v>
      </c>
      <c r="F2285" s="471"/>
      <c r="G2285" s="472">
        <v>-0.0043</v>
      </c>
    </row>
    <row r="2286" ht="15.75" customHeight="1">
      <c r="A2286" s="403" t="s">
        <v>2602</v>
      </c>
      <c r="B2286" s="404">
        <v>4363.08</v>
      </c>
      <c r="C2286" s="470">
        <v>4363.08</v>
      </c>
      <c r="D2286" s="470">
        <v>4363.08</v>
      </c>
      <c r="E2286" s="470">
        <v>4363.08</v>
      </c>
      <c r="F2286" s="471"/>
      <c r="G2286" s="472">
        <v>-0.0018</v>
      </c>
    </row>
    <row r="2287" ht="15.75" customHeight="1">
      <c r="A2287" s="403" t="s">
        <v>2603</v>
      </c>
      <c r="B2287" s="404">
        <v>4371.0</v>
      </c>
      <c r="C2287" s="470">
        <v>4371.0</v>
      </c>
      <c r="D2287" s="470">
        <v>4371.0</v>
      </c>
      <c r="E2287" s="470">
        <v>4371.0</v>
      </c>
      <c r="F2287" s="471"/>
      <c r="G2287" s="472">
        <v>-0.0013</v>
      </c>
    </row>
    <row r="2288" ht="15.75" customHeight="1">
      <c r="A2288" s="403" t="s">
        <v>2604</v>
      </c>
      <c r="B2288" s="404">
        <v>4376.52</v>
      </c>
      <c r="C2288" s="470">
        <v>4376.52</v>
      </c>
      <c r="D2288" s="470">
        <v>4376.52</v>
      </c>
      <c r="E2288" s="470">
        <v>4376.52</v>
      </c>
      <c r="F2288" s="471"/>
      <c r="G2288" s="472">
        <v>-1.0E-4</v>
      </c>
    </row>
    <row r="2289" ht="15.75" customHeight="1">
      <c r="A2289" s="403" t="s">
        <v>2605</v>
      </c>
      <c r="B2289" s="404">
        <v>4376.77</v>
      </c>
      <c r="C2289" s="470">
        <v>4376.77</v>
      </c>
      <c r="D2289" s="470">
        <v>4376.77</v>
      </c>
      <c r="E2289" s="470">
        <v>4376.77</v>
      </c>
      <c r="F2289" s="471"/>
      <c r="G2289" s="472">
        <v>-0.0078</v>
      </c>
    </row>
    <row r="2290" ht="15.75" customHeight="1">
      <c r="A2290" s="403" t="s">
        <v>2606</v>
      </c>
      <c r="B2290" s="404">
        <v>4411.15</v>
      </c>
      <c r="C2290" s="470">
        <v>4411.15</v>
      </c>
      <c r="D2290" s="470">
        <v>4411.15</v>
      </c>
      <c r="E2290" s="470">
        <v>4411.15</v>
      </c>
      <c r="F2290" s="471"/>
      <c r="G2290" s="472">
        <v>-0.0056</v>
      </c>
    </row>
    <row r="2291" ht="15.75" customHeight="1">
      <c r="A2291" s="403" t="s">
        <v>2607</v>
      </c>
      <c r="B2291" s="404">
        <v>4436.2</v>
      </c>
      <c r="C2291" s="470">
        <v>4436.2</v>
      </c>
      <c r="D2291" s="470">
        <v>4436.2</v>
      </c>
      <c r="E2291" s="470">
        <v>4436.2</v>
      </c>
      <c r="F2291" s="471"/>
      <c r="G2291" s="472">
        <v>-0.0068</v>
      </c>
    </row>
    <row r="2292" ht="15.75" customHeight="1">
      <c r="A2292" s="403" t="s">
        <v>2608</v>
      </c>
      <c r="B2292" s="404">
        <v>4466.61</v>
      </c>
      <c r="C2292" s="470">
        <v>4466.61</v>
      </c>
      <c r="D2292" s="470">
        <v>4466.61</v>
      </c>
      <c r="E2292" s="470">
        <v>4466.61</v>
      </c>
      <c r="F2292" s="471"/>
      <c r="G2292" s="472">
        <v>-0.0031</v>
      </c>
    </row>
  </sheetData>
  <mergeCells count="1">
    <mergeCell ref="I7:K8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57"/>
    <col customWidth="1" min="2" max="2" width="11.43"/>
    <col customWidth="1" min="3" max="3" width="8.71"/>
    <col customWidth="1" min="4" max="7" width="16.86"/>
    <col customWidth="1" min="8" max="8" width="17.43"/>
    <col customWidth="1" min="9" max="9" width="17.0"/>
    <col customWidth="1" min="10" max="10" width="24.14"/>
    <col customWidth="1" min="11" max="26" width="8.71"/>
  </cols>
  <sheetData>
    <row r="1">
      <c r="A1" s="476" t="s">
        <v>347</v>
      </c>
      <c r="B1" s="453"/>
      <c r="C1" s="453"/>
      <c r="D1" s="443"/>
      <c r="E1" s="477" t="s">
        <v>4737</v>
      </c>
      <c r="F1" s="453"/>
      <c r="G1" s="443"/>
    </row>
    <row r="2" ht="25.5" customHeight="1">
      <c r="A2" s="478" t="s">
        <v>348</v>
      </c>
      <c r="B2" s="478" t="s">
        <v>349</v>
      </c>
      <c r="C2" s="478" t="s">
        <v>350</v>
      </c>
      <c r="D2" s="478" t="s">
        <v>4738</v>
      </c>
      <c r="E2" s="479" t="s">
        <v>349</v>
      </c>
      <c r="F2" s="479" t="s">
        <v>350</v>
      </c>
      <c r="G2" s="479" t="s">
        <v>4738</v>
      </c>
    </row>
    <row r="3">
      <c r="A3" s="411" t="s">
        <v>351</v>
      </c>
      <c r="B3" s="480">
        <v>5497.56</v>
      </c>
      <c r="C3" s="405">
        <f t="shared" ref="C3:C2257" si="1">(B3/B4)-1</f>
        <v>0.02302264303</v>
      </c>
      <c r="D3" s="405">
        <f t="shared" ref="D3:D2257" si="2">C3+1</f>
        <v>1.023022643</v>
      </c>
      <c r="E3" s="406">
        <v>58.5</v>
      </c>
      <c r="F3" s="226">
        <f t="shared" ref="F3:F2257" si="3">(E3/E4)-1</f>
        <v>0.015625</v>
      </c>
      <c r="G3" s="226">
        <f t="shared" ref="G3:G2257" si="4">F3+1</f>
        <v>1.015625</v>
      </c>
      <c r="I3" s="442" t="s">
        <v>282</v>
      </c>
      <c r="J3" s="443"/>
    </row>
    <row r="4">
      <c r="A4" s="403" t="s">
        <v>352</v>
      </c>
      <c r="B4" s="404">
        <v>5373.84</v>
      </c>
      <c r="C4" s="405">
        <f t="shared" si="1"/>
        <v>0.006301273925</v>
      </c>
      <c r="D4" s="405">
        <f t="shared" si="2"/>
        <v>1.006301274</v>
      </c>
      <c r="E4" s="406">
        <v>57.6</v>
      </c>
      <c r="F4" s="226">
        <f t="shared" si="3"/>
        <v>0</v>
      </c>
      <c r="G4" s="226">
        <f t="shared" si="4"/>
        <v>1</v>
      </c>
      <c r="I4" s="445"/>
      <c r="J4" s="444"/>
    </row>
    <row r="5">
      <c r="A5" s="403" t="s">
        <v>353</v>
      </c>
      <c r="B5" s="404">
        <v>5340.19</v>
      </c>
      <c r="C5" s="405">
        <f t="shared" si="1"/>
        <v>-0.002841985954</v>
      </c>
      <c r="D5" s="405">
        <f t="shared" si="2"/>
        <v>0.997158014</v>
      </c>
      <c r="E5" s="406">
        <v>57.6</v>
      </c>
      <c r="F5" s="226">
        <f t="shared" si="3"/>
        <v>-0.02538071066</v>
      </c>
      <c r="G5" s="226">
        <f t="shared" si="4"/>
        <v>0.9746192893</v>
      </c>
      <c r="I5" s="445" t="s">
        <v>4739</v>
      </c>
      <c r="J5" s="444">
        <f>AVERAGE(C3:C2257)</f>
        <v>0.0001243966475</v>
      </c>
    </row>
    <row r="6">
      <c r="A6" s="403" t="s">
        <v>354</v>
      </c>
      <c r="B6" s="404">
        <v>5355.41</v>
      </c>
      <c r="C6" s="405">
        <f t="shared" si="1"/>
        <v>0.009936409993</v>
      </c>
      <c r="D6" s="405">
        <f t="shared" si="2"/>
        <v>1.00993641</v>
      </c>
      <c r="E6" s="406">
        <v>59.1</v>
      </c>
      <c r="F6" s="226">
        <f t="shared" si="3"/>
        <v>0.005102040816</v>
      </c>
      <c r="G6" s="226">
        <f t="shared" si="4"/>
        <v>1.005102041</v>
      </c>
      <c r="I6" s="445" t="s">
        <v>4740</v>
      </c>
      <c r="J6" s="226">
        <f>(1+J5)^365-1</f>
        <v>0.0464483979</v>
      </c>
    </row>
    <row r="7">
      <c r="A7" s="403" t="s">
        <v>355</v>
      </c>
      <c r="B7" s="404">
        <v>5302.72</v>
      </c>
      <c r="C7" s="405">
        <f t="shared" si="1"/>
        <v>0.01161424233</v>
      </c>
      <c r="D7" s="405">
        <f t="shared" si="2"/>
        <v>1.011614242</v>
      </c>
      <c r="E7" s="406">
        <v>58.8</v>
      </c>
      <c r="F7" s="226">
        <f t="shared" si="3"/>
        <v>0.03886925795</v>
      </c>
      <c r="G7" s="226">
        <f t="shared" si="4"/>
        <v>1.038869258</v>
      </c>
      <c r="I7" s="445" t="s">
        <v>286</v>
      </c>
      <c r="J7" s="446">
        <v>0.12</v>
      </c>
    </row>
    <row r="8">
      <c r="A8" s="403" t="s">
        <v>356</v>
      </c>
      <c r="B8" s="404">
        <v>5241.84</v>
      </c>
      <c r="C8" s="405">
        <f t="shared" si="1"/>
        <v>0.004147358621</v>
      </c>
      <c r="D8" s="405">
        <f t="shared" si="2"/>
        <v>1.004147359</v>
      </c>
      <c r="E8" s="406">
        <v>56.6</v>
      </c>
      <c r="F8" s="226">
        <f t="shared" si="3"/>
        <v>-0.01393728223</v>
      </c>
      <c r="G8" s="226">
        <f t="shared" si="4"/>
        <v>0.9860627178</v>
      </c>
      <c r="I8" s="445" t="s">
        <v>256</v>
      </c>
      <c r="J8" s="447">
        <f>'Beta (BSRM) (1)'!L18</f>
        <v>1.123</v>
      </c>
    </row>
    <row r="9">
      <c r="A9" s="403" t="s">
        <v>357</v>
      </c>
      <c r="B9" s="404">
        <v>5220.19</v>
      </c>
      <c r="C9" s="405">
        <f t="shared" si="1"/>
        <v>-0.004565104221</v>
      </c>
      <c r="D9" s="405">
        <f t="shared" si="2"/>
        <v>0.9954348958</v>
      </c>
      <c r="E9" s="406">
        <v>57.4</v>
      </c>
      <c r="F9" s="226">
        <f t="shared" si="3"/>
        <v>0.05514705882</v>
      </c>
      <c r="G9" s="226">
        <f t="shared" si="4"/>
        <v>1.055147059</v>
      </c>
      <c r="I9" s="448" t="s">
        <v>288</v>
      </c>
      <c r="J9" s="449">
        <f>J7+J8*(J6-J7)</f>
        <v>0.03740155084</v>
      </c>
    </row>
    <row r="10">
      <c r="A10" s="403" t="s">
        <v>358</v>
      </c>
      <c r="B10" s="404">
        <v>5244.13</v>
      </c>
      <c r="C10" s="405">
        <f t="shared" si="1"/>
        <v>0.01603253393</v>
      </c>
      <c r="D10" s="405">
        <f t="shared" si="2"/>
        <v>1.016032534</v>
      </c>
      <c r="E10" s="406">
        <v>54.4</v>
      </c>
      <c r="F10" s="226">
        <f t="shared" si="3"/>
        <v>0.03816793893</v>
      </c>
      <c r="G10" s="226">
        <f t="shared" si="4"/>
        <v>1.038167939</v>
      </c>
    </row>
    <row r="11">
      <c r="A11" s="403" t="s">
        <v>359</v>
      </c>
      <c r="B11" s="404">
        <v>5161.38</v>
      </c>
      <c r="C11" s="405">
        <f t="shared" si="1"/>
        <v>0.008513407102</v>
      </c>
      <c r="D11" s="405">
        <f t="shared" si="2"/>
        <v>1.008513407</v>
      </c>
      <c r="E11" s="406">
        <v>52.4</v>
      </c>
      <c r="F11" s="226">
        <f t="shared" si="3"/>
        <v>0.01550387597</v>
      </c>
      <c r="G11" s="226">
        <f t="shared" si="4"/>
        <v>1.015503876</v>
      </c>
      <c r="I11" s="91" t="s">
        <v>4741</v>
      </c>
    </row>
    <row r="12">
      <c r="A12" s="403" t="s">
        <v>360</v>
      </c>
      <c r="B12" s="404">
        <v>5117.81</v>
      </c>
      <c r="C12" s="405">
        <f t="shared" si="1"/>
        <v>0.006808703179</v>
      </c>
      <c r="D12" s="405">
        <f t="shared" si="2"/>
        <v>1.006808703</v>
      </c>
      <c r="E12" s="406">
        <v>51.6</v>
      </c>
      <c r="F12" s="226">
        <f t="shared" si="3"/>
        <v>0.02380952381</v>
      </c>
      <c r="G12" s="226">
        <f t="shared" si="4"/>
        <v>1.023809524</v>
      </c>
    </row>
    <row r="13">
      <c r="A13" s="403" t="s">
        <v>361</v>
      </c>
      <c r="B13" s="404">
        <v>5083.2</v>
      </c>
      <c r="C13" s="405">
        <f t="shared" si="1"/>
        <v>0.002599595268</v>
      </c>
      <c r="D13" s="405">
        <f t="shared" si="2"/>
        <v>1.002599595</v>
      </c>
      <c r="E13" s="406">
        <v>50.4</v>
      </c>
      <c r="F13" s="226">
        <f t="shared" si="3"/>
        <v>-0.007874015748</v>
      </c>
      <c r="G13" s="226">
        <f t="shared" si="4"/>
        <v>0.9921259843</v>
      </c>
    </row>
    <row r="14">
      <c r="A14" s="403" t="s">
        <v>362</v>
      </c>
      <c r="B14" s="404">
        <v>5070.02</v>
      </c>
      <c r="C14" s="405">
        <f t="shared" si="1"/>
        <v>-0.007025219893</v>
      </c>
      <c r="D14" s="405">
        <f t="shared" si="2"/>
        <v>0.9929747801</v>
      </c>
      <c r="E14" s="406">
        <v>50.8</v>
      </c>
      <c r="F14" s="226">
        <f t="shared" si="3"/>
        <v>-0.02307692308</v>
      </c>
      <c r="G14" s="226">
        <f t="shared" si="4"/>
        <v>0.9769230769</v>
      </c>
    </row>
    <row r="15">
      <c r="A15" s="403" t="s">
        <v>363</v>
      </c>
      <c r="B15" s="404">
        <v>5105.89</v>
      </c>
      <c r="C15" s="405">
        <f t="shared" si="1"/>
        <v>-0.02509489586</v>
      </c>
      <c r="D15" s="405">
        <f t="shared" si="2"/>
        <v>0.9749051041</v>
      </c>
      <c r="E15" s="406">
        <v>52.0</v>
      </c>
      <c r="F15" s="226">
        <f t="shared" si="3"/>
        <v>-0.02621722846</v>
      </c>
      <c r="G15" s="226">
        <f t="shared" si="4"/>
        <v>0.9737827715</v>
      </c>
    </row>
    <row r="16">
      <c r="A16" s="403" t="s">
        <v>364</v>
      </c>
      <c r="B16" s="404">
        <v>5237.32</v>
      </c>
      <c r="C16" s="405">
        <f t="shared" si="1"/>
        <v>0.002478767775</v>
      </c>
      <c r="D16" s="405">
        <f t="shared" si="2"/>
        <v>1.002478768</v>
      </c>
      <c r="E16" s="406">
        <v>53.4</v>
      </c>
      <c r="F16" s="226">
        <f t="shared" si="3"/>
        <v>-0.01838235294</v>
      </c>
      <c r="G16" s="226">
        <f t="shared" si="4"/>
        <v>0.9816176471</v>
      </c>
    </row>
    <row r="17">
      <c r="A17" s="403" t="s">
        <v>365</v>
      </c>
      <c r="B17" s="404">
        <v>5224.37</v>
      </c>
      <c r="C17" s="405">
        <f t="shared" si="1"/>
        <v>-0.00441350502</v>
      </c>
      <c r="D17" s="405">
        <f t="shared" si="2"/>
        <v>0.995586495</v>
      </c>
      <c r="E17" s="406">
        <v>54.4</v>
      </c>
      <c r="F17" s="226">
        <f t="shared" si="3"/>
        <v>0</v>
      </c>
      <c r="G17" s="226">
        <f t="shared" si="4"/>
        <v>1</v>
      </c>
    </row>
    <row r="18">
      <c r="A18" s="403" t="s">
        <v>366</v>
      </c>
      <c r="B18" s="404">
        <v>5247.53</v>
      </c>
      <c r="C18" s="405">
        <f t="shared" si="1"/>
        <v>0.002272887886</v>
      </c>
      <c r="D18" s="405">
        <f t="shared" si="2"/>
        <v>1.002272888</v>
      </c>
      <c r="E18" s="406">
        <v>54.4</v>
      </c>
      <c r="F18" s="226">
        <f t="shared" si="3"/>
        <v>-0.005484460695</v>
      </c>
      <c r="G18" s="226">
        <f t="shared" si="4"/>
        <v>0.9945155393</v>
      </c>
    </row>
    <row r="19">
      <c r="A19" s="403" t="s">
        <v>368</v>
      </c>
      <c r="B19" s="404">
        <v>5235.63</v>
      </c>
      <c r="C19" s="405">
        <f t="shared" si="1"/>
        <v>-0.003109315379</v>
      </c>
      <c r="D19" s="405">
        <f t="shared" si="2"/>
        <v>0.9968906846</v>
      </c>
      <c r="E19" s="406">
        <v>54.7</v>
      </c>
      <c r="F19" s="226">
        <f t="shared" si="3"/>
        <v>-0.01441441441</v>
      </c>
      <c r="G19" s="226">
        <f t="shared" si="4"/>
        <v>0.9855855856</v>
      </c>
    </row>
    <row r="20">
      <c r="A20" s="403" t="s">
        <v>369</v>
      </c>
      <c r="B20" s="404">
        <v>5251.96</v>
      </c>
      <c r="C20" s="405">
        <f t="shared" si="1"/>
        <v>0.004481183048</v>
      </c>
      <c r="D20" s="405">
        <f t="shared" si="2"/>
        <v>1.004481183</v>
      </c>
      <c r="E20" s="406">
        <v>55.5</v>
      </c>
      <c r="F20" s="226">
        <f t="shared" si="3"/>
        <v>0.02022058824</v>
      </c>
      <c r="G20" s="226">
        <f t="shared" si="4"/>
        <v>1.020220588</v>
      </c>
    </row>
    <row r="21" ht="15.75" customHeight="1">
      <c r="A21" s="403" t="s">
        <v>371</v>
      </c>
      <c r="B21" s="404">
        <v>5228.53</v>
      </c>
      <c r="C21" s="405">
        <f t="shared" si="1"/>
        <v>-0.009538008062</v>
      </c>
      <c r="D21" s="405">
        <f t="shared" si="2"/>
        <v>0.9904619919</v>
      </c>
      <c r="E21" s="406">
        <v>54.4</v>
      </c>
      <c r="F21" s="226">
        <f t="shared" si="3"/>
        <v>-0.01090909091</v>
      </c>
      <c r="G21" s="226">
        <f t="shared" si="4"/>
        <v>0.9890909091</v>
      </c>
    </row>
    <row r="22" ht="15.75" customHeight="1">
      <c r="A22" s="403" t="s">
        <v>372</v>
      </c>
      <c r="B22" s="404">
        <v>5278.88</v>
      </c>
      <c r="C22" s="405">
        <f t="shared" si="1"/>
        <v>-0.005957985282</v>
      </c>
      <c r="D22" s="405">
        <f t="shared" si="2"/>
        <v>0.9940420147</v>
      </c>
      <c r="E22" s="406">
        <v>55.0</v>
      </c>
      <c r="F22" s="226">
        <f t="shared" si="3"/>
        <v>-0.01079136691</v>
      </c>
      <c r="G22" s="226">
        <f t="shared" si="4"/>
        <v>0.9892086331</v>
      </c>
    </row>
    <row r="23" ht="15.75" customHeight="1">
      <c r="A23" s="403" t="s">
        <v>373</v>
      </c>
      <c r="B23" s="404">
        <v>5310.52</v>
      </c>
      <c r="C23" s="405">
        <f t="shared" si="1"/>
        <v>-0.0003538890144</v>
      </c>
      <c r="D23" s="405">
        <f t="shared" si="2"/>
        <v>0.999646111</v>
      </c>
      <c r="E23" s="406">
        <v>55.6</v>
      </c>
      <c r="F23" s="226">
        <f t="shared" si="3"/>
        <v>-0.008912655971</v>
      </c>
      <c r="G23" s="226">
        <f t="shared" si="4"/>
        <v>0.991087344</v>
      </c>
    </row>
    <row r="24" ht="15.75" customHeight="1">
      <c r="A24" s="403" t="s">
        <v>374</v>
      </c>
      <c r="B24" s="404">
        <v>5312.4</v>
      </c>
      <c r="C24" s="405">
        <f t="shared" si="1"/>
        <v>-0.01092886001</v>
      </c>
      <c r="D24" s="405">
        <f t="shared" si="2"/>
        <v>0.98907114</v>
      </c>
      <c r="E24" s="406">
        <v>56.1</v>
      </c>
      <c r="F24" s="226">
        <f t="shared" si="3"/>
        <v>0.001785714286</v>
      </c>
      <c r="G24" s="226">
        <f t="shared" si="4"/>
        <v>1.001785714</v>
      </c>
    </row>
    <row r="25" ht="15.75" customHeight="1">
      <c r="A25" s="403" t="s">
        <v>375</v>
      </c>
      <c r="B25" s="404">
        <v>5371.1</v>
      </c>
      <c r="C25" s="405">
        <f t="shared" si="1"/>
        <v>-0.004180842287</v>
      </c>
      <c r="D25" s="405">
        <f t="shared" si="2"/>
        <v>0.9958191577</v>
      </c>
      <c r="E25" s="406">
        <v>56.0</v>
      </c>
      <c r="F25" s="226">
        <f t="shared" si="3"/>
        <v>-0.005328596803</v>
      </c>
      <c r="G25" s="226">
        <f t="shared" si="4"/>
        <v>0.9946714032</v>
      </c>
    </row>
    <row r="26" ht="15.75" customHeight="1">
      <c r="A26" s="403" t="s">
        <v>376</v>
      </c>
      <c r="B26" s="404">
        <v>5393.65</v>
      </c>
      <c r="C26" s="405">
        <f t="shared" si="1"/>
        <v>-0.02243258625</v>
      </c>
      <c r="D26" s="405">
        <f t="shared" si="2"/>
        <v>0.9775674138</v>
      </c>
      <c r="E26" s="406">
        <v>56.3</v>
      </c>
      <c r="F26" s="226">
        <f t="shared" si="3"/>
        <v>-0.01745200698</v>
      </c>
      <c r="G26" s="226">
        <f t="shared" si="4"/>
        <v>0.982547993</v>
      </c>
    </row>
    <row r="27" ht="15.75" customHeight="1">
      <c r="A27" s="403" t="s">
        <v>377</v>
      </c>
      <c r="B27" s="404">
        <v>5517.42</v>
      </c>
      <c r="C27" s="405">
        <f t="shared" si="1"/>
        <v>-0.00180555053</v>
      </c>
      <c r="D27" s="405">
        <f t="shared" si="2"/>
        <v>0.9981944495</v>
      </c>
      <c r="E27" s="406">
        <v>57.3</v>
      </c>
      <c r="F27" s="226">
        <f t="shared" si="3"/>
        <v>0.008802816901</v>
      </c>
      <c r="G27" s="226">
        <f t="shared" si="4"/>
        <v>1.008802817</v>
      </c>
    </row>
    <row r="28" ht="15.75" customHeight="1">
      <c r="A28" s="403" t="s">
        <v>378</v>
      </c>
      <c r="B28" s="404">
        <v>5527.4</v>
      </c>
      <c r="C28" s="405">
        <f t="shared" si="1"/>
        <v>-0.01042319384</v>
      </c>
      <c r="D28" s="405">
        <f t="shared" si="2"/>
        <v>0.9895768062</v>
      </c>
      <c r="E28" s="406">
        <v>56.8</v>
      </c>
      <c r="F28" s="226">
        <f t="shared" si="3"/>
        <v>0.007092198582</v>
      </c>
      <c r="G28" s="226">
        <f t="shared" si="4"/>
        <v>1.007092199</v>
      </c>
    </row>
    <row r="29" ht="15.75" customHeight="1">
      <c r="A29" s="403" t="s">
        <v>379</v>
      </c>
      <c r="B29" s="404">
        <v>5585.62</v>
      </c>
      <c r="C29" s="405">
        <f t="shared" si="1"/>
        <v>-0.01431858769</v>
      </c>
      <c r="D29" s="405">
        <f t="shared" si="2"/>
        <v>0.9856814123</v>
      </c>
      <c r="E29" s="406">
        <v>56.4</v>
      </c>
      <c r="F29" s="226">
        <f t="shared" si="3"/>
        <v>-0.02083333333</v>
      </c>
      <c r="G29" s="226">
        <f t="shared" si="4"/>
        <v>0.9791666667</v>
      </c>
    </row>
    <row r="30" ht="15.75" customHeight="1">
      <c r="A30" s="403" t="s">
        <v>380</v>
      </c>
      <c r="B30" s="404">
        <v>5666.76</v>
      </c>
      <c r="C30" s="405">
        <f t="shared" si="1"/>
        <v>0.001008646806</v>
      </c>
      <c r="D30" s="405">
        <f t="shared" si="2"/>
        <v>1.001008647</v>
      </c>
      <c r="E30" s="406">
        <v>57.6</v>
      </c>
      <c r="F30" s="226">
        <f t="shared" si="3"/>
        <v>-0.00518134715</v>
      </c>
      <c r="G30" s="226">
        <f t="shared" si="4"/>
        <v>0.9948186528</v>
      </c>
    </row>
    <row r="31" ht="15.75" customHeight="1">
      <c r="A31" s="403" t="s">
        <v>381</v>
      </c>
      <c r="B31" s="404">
        <v>5661.05</v>
      </c>
      <c r="C31" s="405">
        <f t="shared" si="1"/>
        <v>-0.005224239911</v>
      </c>
      <c r="D31" s="405">
        <f t="shared" si="2"/>
        <v>0.9947757601</v>
      </c>
      <c r="E31" s="406">
        <v>57.9</v>
      </c>
      <c r="F31" s="226">
        <f t="shared" si="3"/>
        <v>-0.006861063465</v>
      </c>
      <c r="G31" s="226">
        <f t="shared" si="4"/>
        <v>0.9931389365</v>
      </c>
    </row>
    <row r="32" ht="15.75" customHeight="1">
      <c r="A32" s="403" t="s">
        <v>382</v>
      </c>
      <c r="B32" s="404">
        <v>5690.78</v>
      </c>
      <c r="C32" s="405">
        <f t="shared" si="1"/>
        <v>-0.006025906157</v>
      </c>
      <c r="D32" s="405">
        <f t="shared" si="2"/>
        <v>0.9939740938</v>
      </c>
      <c r="E32" s="406">
        <v>58.3</v>
      </c>
      <c r="F32" s="226">
        <f t="shared" si="3"/>
        <v>0</v>
      </c>
      <c r="G32" s="226">
        <f t="shared" si="4"/>
        <v>1</v>
      </c>
    </row>
    <row r="33" ht="15.75" customHeight="1">
      <c r="A33" s="403" t="s">
        <v>383</v>
      </c>
      <c r="B33" s="404">
        <v>5725.28</v>
      </c>
      <c r="C33" s="405">
        <f t="shared" si="1"/>
        <v>-0.0003038229306</v>
      </c>
      <c r="D33" s="405">
        <f t="shared" si="2"/>
        <v>0.9996961771</v>
      </c>
      <c r="E33" s="406">
        <v>58.3</v>
      </c>
      <c r="F33" s="226">
        <f t="shared" si="3"/>
        <v>-0.001712328767</v>
      </c>
      <c r="G33" s="226">
        <f t="shared" si="4"/>
        <v>0.9982876712</v>
      </c>
    </row>
    <row r="34" ht="15.75" customHeight="1">
      <c r="A34" s="403" t="s">
        <v>384</v>
      </c>
      <c r="B34" s="404">
        <v>5727.02</v>
      </c>
      <c r="C34" s="405">
        <f t="shared" si="1"/>
        <v>0.01983207643</v>
      </c>
      <c r="D34" s="405">
        <f t="shared" si="2"/>
        <v>1.019832076</v>
      </c>
      <c r="E34" s="406">
        <v>58.4</v>
      </c>
      <c r="F34" s="226">
        <f t="shared" si="3"/>
        <v>-0.005110732538</v>
      </c>
      <c r="G34" s="226">
        <f t="shared" si="4"/>
        <v>0.9948892675</v>
      </c>
    </row>
    <row r="35" ht="15.75" customHeight="1">
      <c r="A35" s="403" t="s">
        <v>385</v>
      </c>
      <c r="B35" s="404">
        <v>5615.65</v>
      </c>
      <c r="C35" s="405">
        <f t="shared" si="1"/>
        <v>0.005550929781</v>
      </c>
      <c r="D35" s="405">
        <f t="shared" si="2"/>
        <v>1.00555093</v>
      </c>
      <c r="E35" s="406">
        <v>58.7</v>
      </c>
      <c r="F35" s="226">
        <f t="shared" si="3"/>
        <v>-0.01344537815</v>
      </c>
      <c r="G35" s="226">
        <f t="shared" si="4"/>
        <v>0.9865546218</v>
      </c>
    </row>
    <row r="36" ht="15.75" customHeight="1">
      <c r="A36" s="403" t="s">
        <v>386</v>
      </c>
      <c r="B36" s="404">
        <v>5584.65</v>
      </c>
      <c r="C36" s="405">
        <f t="shared" si="1"/>
        <v>0.002685966364</v>
      </c>
      <c r="D36" s="405">
        <f t="shared" si="2"/>
        <v>1.002685966</v>
      </c>
      <c r="E36" s="406">
        <v>59.5</v>
      </c>
      <c r="F36" s="226">
        <f t="shared" si="3"/>
        <v>0.04569420035</v>
      </c>
      <c r="G36" s="226">
        <f t="shared" si="4"/>
        <v>1.0456942</v>
      </c>
    </row>
    <row r="37" ht="15.75" customHeight="1">
      <c r="A37" s="403" t="s">
        <v>387</v>
      </c>
      <c r="B37" s="404">
        <v>5569.69</v>
      </c>
      <c r="C37" s="405">
        <f t="shared" si="1"/>
        <v>0.009279729201</v>
      </c>
      <c r="D37" s="405">
        <f t="shared" si="2"/>
        <v>1.009279729</v>
      </c>
      <c r="E37" s="406">
        <v>56.9</v>
      </c>
      <c r="F37" s="226">
        <f t="shared" si="3"/>
        <v>0.04788213628</v>
      </c>
      <c r="G37" s="226">
        <f t="shared" si="4"/>
        <v>1.047882136</v>
      </c>
    </row>
    <row r="38" ht="15.75" customHeight="1">
      <c r="A38" s="403" t="s">
        <v>388</v>
      </c>
      <c r="B38" s="404">
        <v>5518.48</v>
      </c>
      <c r="C38" s="405">
        <f t="shared" si="1"/>
        <v>-0.01084250319</v>
      </c>
      <c r="D38" s="405">
        <f t="shared" si="2"/>
        <v>0.9891574968</v>
      </c>
      <c r="E38" s="406">
        <v>54.3</v>
      </c>
      <c r="F38" s="226">
        <f t="shared" si="3"/>
        <v>-0.00731261426</v>
      </c>
      <c r="G38" s="226">
        <f t="shared" si="4"/>
        <v>0.9926873857</v>
      </c>
    </row>
    <row r="39" ht="15.75" customHeight="1">
      <c r="A39" s="403" t="s">
        <v>389</v>
      </c>
      <c r="B39" s="404">
        <v>5578.97</v>
      </c>
      <c r="C39" s="405">
        <f t="shared" si="1"/>
        <v>-0.009698931946</v>
      </c>
      <c r="D39" s="405">
        <f t="shared" si="2"/>
        <v>0.9903010681</v>
      </c>
      <c r="E39" s="406">
        <v>54.7</v>
      </c>
      <c r="F39" s="226">
        <f t="shared" si="3"/>
        <v>0.009225092251</v>
      </c>
      <c r="G39" s="226">
        <f t="shared" si="4"/>
        <v>1.009225092</v>
      </c>
    </row>
    <row r="40" ht="15.75" customHeight="1">
      <c r="A40" s="403" t="s">
        <v>390</v>
      </c>
      <c r="B40" s="404">
        <v>5633.61</v>
      </c>
      <c r="C40" s="405">
        <f t="shared" si="1"/>
        <v>-0.007270651134</v>
      </c>
      <c r="D40" s="405">
        <f t="shared" si="2"/>
        <v>0.9927293489</v>
      </c>
      <c r="E40" s="406">
        <v>54.2</v>
      </c>
      <c r="F40" s="226">
        <f t="shared" si="3"/>
        <v>-0.0198915009</v>
      </c>
      <c r="G40" s="226">
        <f t="shared" si="4"/>
        <v>0.9801084991</v>
      </c>
    </row>
    <row r="41" ht="15.75" customHeight="1">
      <c r="A41" s="403" t="s">
        <v>391</v>
      </c>
      <c r="B41" s="404">
        <v>5674.87</v>
      </c>
      <c r="C41" s="405">
        <f t="shared" si="1"/>
        <v>-0.002078537779</v>
      </c>
      <c r="D41" s="405">
        <f t="shared" si="2"/>
        <v>0.9979214622</v>
      </c>
      <c r="E41" s="406">
        <v>55.3</v>
      </c>
      <c r="F41" s="226">
        <f t="shared" si="3"/>
        <v>-0.0264084507</v>
      </c>
      <c r="G41" s="226">
        <f t="shared" si="4"/>
        <v>0.9735915493</v>
      </c>
    </row>
    <row r="42" ht="15.75" customHeight="1">
      <c r="A42" s="403" t="s">
        <v>392</v>
      </c>
      <c r="B42" s="404">
        <v>5686.69</v>
      </c>
      <c r="C42" s="405">
        <f t="shared" si="1"/>
        <v>-0.0133731915</v>
      </c>
      <c r="D42" s="405">
        <f t="shared" si="2"/>
        <v>0.9866268085</v>
      </c>
      <c r="E42" s="406">
        <v>56.8</v>
      </c>
      <c r="F42" s="226">
        <f t="shared" si="3"/>
        <v>-0.00872600349</v>
      </c>
      <c r="G42" s="226">
        <f t="shared" si="4"/>
        <v>0.9912739965</v>
      </c>
    </row>
    <row r="43" ht="15.75" customHeight="1">
      <c r="A43" s="403" t="s">
        <v>393</v>
      </c>
      <c r="B43" s="404">
        <v>5763.77</v>
      </c>
      <c r="C43" s="405">
        <f t="shared" si="1"/>
        <v>-0.001871997617</v>
      </c>
      <c r="D43" s="405">
        <f t="shared" si="2"/>
        <v>0.9981280024</v>
      </c>
      <c r="E43" s="406">
        <v>57.3</v>
      </c>
      <c r="F43" s="226">
        <f t="shared" si="3"/>
        <v>0.00350262697</v>
      </c>
      <c r="G43" s="226">
        <f t="shared" si="4"/>
        <v>1.003502627</v>
      </c>
    </row>
    <row r="44" ht="15.75" customHeight="1">
      <c r="A44" s="403" t="s">
        <v>394</v>
      </c>
      <c r="B44" s="404">
        <v>5774.58</v>
      </c>
      <c r="C44" s="405">
        <f t="shared" si="1"/>
        <v>-0.0007250677912</v>
      </c>
      <c r="D44" s="405">
        <f t="shared" si="2"/>
        <v>0.9992749322</v>
      </c>
      <c r="E44" s="406">
        <v>57.1</v>
      </c>
      <c r="F44" s="226">
        <f t="shared" si="3"/>
        <v>-0.01381692573</v>
      </c>
      <c r="G44" s="226">
        <f t="shared" si="4"/>
        <v>0.9861830743</v>
      </c>
    </row>
    <row r="45" ht="15.75" customHeight="1">
      <c r="A45" s="403" t="s">
        <v>395</v>
      </c>
      <c r="B45" s="404">
        <v>5778.77</v>
      </c>
      <c r="C45" s="405">
        <f t="shared" si="1"/>
        <v>-0.01454957206</v>
      </c>
      <c r="D45" s="405">
        <f t="shared" si="2"/>
        <v>0.9854504279</v>
      </c>
      <c r="E45" s="406">
        <v>57.9</v>
      </c>
      <c r="F45" s="226">
        <f t="shared" si="3"/>
        <v>-0.003442340792</v>
      </c>
      <c r="G45" s="226">
        <f t="shared" si="4"/>
        <v>0.9965576592</v>
      </c>
    </row>
    <row r="46" ht="15.75" customHeight="1">
      <c r="A46" s="403" t="s">
        <v>396</v>
      </c>
      <c r="B46" s="404">
        <v>5864.09</v>
      </c>
      <c r="C46" s="405">
        <f t="shared" si="1"/>
        <v>0.0006586772192</v>
      </c>
      <c r="D46" s="405">
        <f t="shared" si="2"/>
        <v>1.000658677</v>
      </c>
      <c r="E46" s="406">
        <v>58.1</v>
      </c>
      <c r="F46" s="226">
        <f t="shared" si="3"/>
        <v>0.003454231434</v>
      </c>
      <c r="G46" s="226">
        <f t="shared" si="4"/>
        <v>1.003454231</v>
      </c>
    </row>
    <row r="47" ht="15.75" customHeight="1">
      <c r="A47" s="403" t="s">
        <v>397</v>
      </c>
      <c r="B47" s="404">
        <v>5860.23</v>
      </c>
      <c r="C47" s="405">
        <f t="shared" si="1"/>
        <v>0.0110608476</v>
      </c>
      <c r="D47" s="405">
        <f t="shared" si="2"/>
        <v>1.011060848</v>
      </c>
      <c r="E47" s="406">
        <v>57.9</v>
      </c>
      <c r="F47" s="226">
        <f t="shared" si="3"/>
        <v>0</v>
      </c>
      <c r="G47" s="226">
        <f t="shared" si="4"/>
        <v>1</v>
      </c>
    </row>
    <row r="48" ht="15.75" customHeight="1">
      <c r="A48" s="403" t="s">
        <v>398</v>
      </c>
      <c r="B48" s="404">
        <v>5796.12</v>
      </c>
      <c r="C48" s="405">
        <f t="shared" si="1"/>
        <v>0.003469481032</v>
      </c>
      <c r="D48" s="405">
        <f t="shared" si="2"/>
        <v>1.003469481</v>
      </c>
      <c r="E48" s="406">
        <v>57.9</v>
      </c>
      <c r="F48" s="226">
        <f t="shared" si="3"/>
        <v>0.001730103806</v>
      </c>
      <c r="G48" s="226">
        <f t="shared" si="4"/>
        <v>1.001730104</v>
      </c>
    </row>
    <row r="49" ht="15.75" customHeight="1">
      <c r="A49" s="403" t="s">
        <v>399</v>
      </c>
      <c r="B49" s="404">
        <v>5776.08</v>
      </c>
      <c r="C49" s="405">
        <f t="shared" si="1"/>
        <v>0.006566290255</v>
      </c>
      <c r="D49" s="405">
        <f t="shared" si="2"/>
        <v>1.00656629</v>
      </c>
      <c r="E49" s="406">
        <v>57.8</v>
      </c>
      <c r="F49" s="226">
        <f t="shared" si="3"/>
        <v>-0.003448275862</v>
      </c>
      <c r="G49" s="226">
        <f t="shared" si="4"/>
        <v>0.9965517241</v>
      </c>
    </row>
    <row r="50" ht="15.75" customHeight="1">
      <c r="A50" s="403" t="s">
        <v>400</v>
      </c>
      <c r="B50" s="404">
        <v>5738.4</v>
      </c>
      <c r="C50" s="405">
        <f t="shared" si="1"/>
        <v>-0.003988627725</v>
      </c>
      <c r="D50" s="405">
        <f t="shared" si="2"/>
        <v>0.9960113723</v>
      </c>
      <c r="E50" s="406">
        <v>58.0</v>
      </c>
      <c r="F50" s="226">
        <f t="shared" si="3"/>
        <v>-0.005145797599</v>
      </c>
      <c r="G50" s="226">
        <f t="shared" si="4"/>
        <v>0.9948542024</v>
      </c>
    </row>
    <row r="51" ht="15.75" customHeight="1">
      <c r="A51" s="403" t="s">
        <v>401</v>
      </c>
      <c r="B51" s="404">
        <v>5761.38</v>
      </c>
      <c r="C51" s="405">
        <f t="shared" si="1"/>
        <v>-0.002933373483</v>
      </c>
      <c r="D51" s="405">
        <f t="shared" si="2"/>
        <v>0.9970666265</v>
      </c>
      <c r="E51" s="406">
        <v>58.3</v>
      </c>
      <c r="F51" s="226">
        <f t="shared" si="3"/>
        <v>-0.006814310051</v>
      </c>
      <c r="G51" s="226">
        <f t="shared" si="4"/>
        <v>0.9931856899</v>
      </c>
    </row>
    <row r="52" ht="15.75" customHeight="1">
      <c r="A52" s="403" t="s">
        <v>402</v>
      </c>
      <c r="B52" s="404">
        <v>5778.33</v>
      </c>
      <c r="C52" s="405">
        <f t="shared" si="1"/>
        <v>0.002715750311</v>
      </c>
      <c r="D52" s="405">
        <f t="shared" si="2"/>
        <v>1.00271575</v>
      </c>
      <c r="E52" s="406">
        <v>58.7</v>
      </c>
      <c r="F52" s="226">
        <f t="shared" si="3"/>
        <v>0.005136986301</v>
      </c>
      <c r="G52" s="226">
        <f t="shared" si="4"/>
        <v>1.005136986</v>
      </c>
    </row>
    <row r="53" ht="15.75" customHeight="1">
      <c r="A53" s="403" t="s">
        <v>403</v>
      </c>
      <c r="B53" s="404">
        <v>5762.68</v>
      </c>
      <c r="C53" s="405">
        <f t="shared" si="1"/>
        <v>-0.01229091645</v>
      </c>
      <c r="D53" s="405">
        <f t="shared" si="2"/>
        <v>0.9877090836</v>
      </c>
      <c r="E53" s="406">
        <v>58.4</v>
      </c>
      <c r="F53" s="226">
        <f t="shared" si="3"/>
        <v>0.001715265866</v>
      </c>
      <c r="G53" s="226">
        <f t="shared" si="4"/>
        <v>1.001715266</v>
      </c>
    </row>
    <row r="54" ht="15.75" customHeight="1">
      <c r="A54" s="403" t="s">
        <v>404</v>
      </c>
      <c r="B54" s="404">
        <v>5834.39</v>
      </c>
      <c r="C54" s="405">
        <f t="shared" si="1"/>
        <v>-0.0180538772</v>
      </c>
      <c r="D54" s="405">
        <f t="shared" si="2"/>
        <v>0.9819461228</v>
      </c>
      <c r="E54" s="406">
        <v>58.3</v>
      </c>
      <c r="F54" s="226">
        <f t="shared" si="3"/>
        <v>-0.01018675722</v>
      </c>
      <c r="G54" s="226">
        <f t="shared" si="4"/>
        <v>0.9898132428</v>
      </c>
    </row>
    <row r="55" ht="15.75" customHeight="1">
      <c r="A55" s="403" t="s">
        <v>405</v>
      </c>
      <c r="B55" s="404">
        <v>5941.66</v>
      </c>
      <c r="C55" s="405">
        <f t="shared" si="1"/>
        <v>0.01176314329</v>
      </c>
      <c r="D55" s="405">
        <f t="shared" si="2"/>
        <v>1.011763143</v>
      </c>
      <c r="E55" s="406">
        <v>58.9</v>
      </c>
      <c r="F55" s="226">
        <f t="shared" si="3"/>
        <v>-0.001694915254</v>
      </c>
      <c r="G55" s="226">
        <f t="shared" si="4"/>
        <v>0.9983050847</v>
      </c>
    </row>
    <row r="56" ht="15.75" customHeight="1">
      <c r="A56" s="403" t="s">
        <v>406</v>
      </c>
      <c r="B56" s="404">
        <v>5872.58</v>
      </c>
      <c r="C56" s="405">
        <f t="shared" si="1"/>
        <v>0.01005830653</v>
      </c>
      <c r="D56" s="405">
        <f t="shared" si="2"/>
        <v>1.010058307</v>
      </c>
      <c r="E56" s="406">
        <v>59.0</v>
      </c>
      <c r="F56" s="226">
        <f t="shared" si="3"/>
        <v>-0.001692047377</v>
      </c>
      <c r="G56" s="226">
        <f t="shared" si="4"/>
        <v>0.9983079526</v>
      </c>
    </row>
    <row r="57" ht="15.75" customHeight="1">
      <c r="A57" s="403" t="s">
        <v>407</v>
      </c>
      <c r="B57" s="404">
        <v>5814.1</v>
      </c>
      <c r="C57" s="405">
        <f t="shared" si="1"/>
        <v>-0.01426527235</v>
      </c>
      <c r="D57" s="405">
        <f t="shared" si="2"/>
        <v>0.9857347276</v>
      </c>
      <c r="E57" s="406">
        <v>59.1</v>
      </c>
      <c r="F57" s="226">
        <f t="shared" si="3"/>
        <v>0.01896551724</v>
      </c>
      <c r="G57" s="226">
        <f t="shared" si="4"/>
        <v>1.018965517</v>
      </c>
    </row>
    <row r="58" ht="15.75" customHeight="1">
      <c r="A58" s="403" t="s">
        <v>408</v>
      </c>
      <c r="B58" s="404">
        <v>5898.24</v>
      </c>
      <c r="C58" s="405">
        <f t="shared" si="1"/>
        <v>-0.01169563207</v>
      </c>
      <c r="D58" s="405">
        <f t="shared" si="2"/>
        <v>0.9883043679</v>
      </c>
      <c r="E58" s="406">
        <v>58.0</v>
      </c>
      <c r="F58" s="226">
        <f t="shared" si="3"/>
        <v>-0.005145797599</v>
      </c>
      <c r="G58" s="226">
        <f t="shared" si="4"/>
        <v>0.9948542024</v>
      </c>
    </row>
    <row r="59" ht="15.75" customHeight="1">
      <c r="A59" s="403" t="s">
        <v>409</v>
      </c>
      <c r="B59" s="404">
        <v>5968.04</v>
      </c>
      <c r="C59" s="405">
        <f t="shared" si="1"/>
        <v>-0.001016050926</v>
      </c>
      <c r="D59" s="405">
        <f t="shared" si="2"/>
        <v>0.9989839491</v>
      </c>
      <c r="E59" s="406">
        <v>58.3</v>
      </c>
      <c r="F59" s="226">
        <f t="shared" si="3"/>
        <v>0.008650519031</v>
      </c>
      <c r="G59" s="226">
        <f t="shared" si="4"/>
        <v>1.008650519</v>
      </c>
    </row>
    <row r="60" ht="15.75" customHeight="1">
      <c r="A60" s="403" t="s">
        <v>410</v>
      </c>
      <c r="B60" s="404">
        <v>5974.11</v>
      </c>
      <c r="C60" s="405">
        <f t="shared" si="1"/>
        <v>-0.005455411129</v>
      </c>
      <c r="D60" s="405">
        <f t="shared" si="2"/>
        <v>0.9945445889</v>
      </c>
      <c r="E60" s="406">
        <v>57.8</v>
      </c>
      <c r="F60" s="226">
        <f t="shared" si="3"/>
        <v>-0.003448275862</v>
      </c>
      <c r="G60" s="226">
        <f t="shared" si="4"/>
        <v>0.9965517241</v>
      </c>
    </row>
    <row r="61" ht="15.75" customHeight="1">
      <c r="A61" s="403" t="s">
        <v>411</v>
      </c>
      <c r="B61" s="404">
        <v>6006.88</v>
      </c>
      <c r="C61" s="405">
        <f t="shared" si="1"/>
        <v>-0.008502258851</v>
      </c>
      <c r="D61" s="405">
        <f t="shared" si="2"/>
        <v>0.9914977411</v>
      </c>
      <c r="E61" s="406">
        <v>58.0</v>
      </c>
      <c r="F61" s="226">
        <f t="shared" si="3"/>
        <v>-0.006849315068</v>
      </c>
      <c r="G61" s="226">
        <f t="shared" si="4"/>
        <v>0.9931506849</v>
      </c>
    </row>
    <row r="62" ht="15.75" customHeight="1">
      <c r="A62" s="403" t="s">
        <v>412</v>
      </c>
      <c r="B62" s="404">
        <v>6058.39</v>
      </c>
      <c r="C62" s="405">
        <f t="shared" si="1"/>
        <v>-0.008894509191</v>
      </c>
      <c r="D62" s="405">
        <f t="shared" si="2"/>
        <v>0.9911054908</v>
      </c>
      <c r="E62" s="406">
        <v>58.4</v>
      </c>
      <c r="F62" s="226">
        <f t="shared" si="3"/>
        <v>-0.01683501684</v>
      </c>
      <c r="G62" s="226">
        <f t="shared" si="4"/>
        <v>0.9831649832</v>
      </c>
    </row>
    <row r="63" ht="15.75" customHeight="1">
      <c r="A63" s="403" t="s">
        <v>413</v>
      </c>
      <c r="B63" s="404">
        <v>6112.76</v>
      </c>
      <c r="C63" s="405">
        <f t="shared" si="1"/>
        <v>-0.008656955567</v>
      </c>
      <c r="D63" s="405">
        <f t="shared" si="2"/>
        <v>0.9913430444</v>
      </c>
      <c r="E63" s="406">
        <v>59.4</v>
      </c>
      <c r="F63" s="226">
        <f t="shared" si="3"/>
        <v>-0.001680672269</v>
      </c>
      <c r="G63" s="226">
        <f t="shared" si="4"/>
        <v>0.9983193277</v>
      </c>
    </row>
    <row r="64" ht="15.75" customHeight="1">
      <c r="A64" s="403" t="s">
        <v>414</v>
      </c>
      <c r="B64" s="404">
        <v>6166.14</v>
      </c>
      <c r="C64" s="405">
        <f t="shared" si="1"/>
        <v>0.005708563171</v>
      </c>
      <c r="D64" s="405">
        <f t="shared" si="2"/>
        <v>1.005708563</v>
      </c>
      <c r="E64" s="406">
        <v>59.5</v>
      </c>
      <c r="F64" s="226">
        <f t="shared" si="3"/>
        <v>0.005067567568</v>
      </c>
      <c r="G64" s="226">
        <f t="shared" si="4"/>
        <v>1.005067568</v>
      </c>
    </row>
    <row r="65" ht="15.75" customHeight="1">
      <c r="A65" s="403" t="s">
        <v>415</v>
      </c>
      <c r="B65" s="404">
        <v>6131.14</v>
      </c>
      <c r="C65" s="405">
        <f t="shared" si="1"/>
        <v>-0.007143030647</v>
      </c>
      <c r="D65" s="405">
        <f t="shared" si="2"/>
        <v>0.9928569694</v>
      </c>
      <c r="E65" s="406">
        <v>59.2</v>
      </c>
      <c r="F65" s="226">
        <f t="shared" si="3"/>
        <v>-0.01333333333</v>
      </c>
      <c r="G65" s="226">
        <f t="shared" si="4"/>
        <v>0.9866666667</v>
      </c>
    </row>
    <row r="66" ht="15.75" customHeight="1">
      <c r="A66" s="403" t="s">
        <v>416</v>
      </c>
      <c r="B66" s="404">
        <v>6175.25</v>
      </c>
      <c r="C66" s="405">
        <f t="shared" si="1"/>
        <v>-0.01267719129</v>
      </c>
      <c r="D66" s="405">
        <f t="shared" si="2"/>
        <v>0.9873228087</v>
      </c>
      <c r="E66" s="406">
        <v>60.0</v>
      </c>
      <c r="F66" s="226">
        <f t="shared" si="3"/>
        <v>-0.001663893511</v>
      </c>
      <c r="G66" s="226">
        <f t="shared" si="4"/>
        <v>0.9983361065</v>
      </c>
    </row>
    <row r="67" ht="15.75" customHeight="1">
      <c r="A67" s="403" t="s">
        <v>417</v>
      </c>
      <c r="B67" s="404">
        <v>6254.54</v>
      </c>
      <c r="C67" s="405">
        <f t="shared" si="1"/>
        <v>-0.002247700056</v>
      </c>
      <c r="D67" s="405">
        <f t="shared" si="2"/>
        <v>0.9977522999</v>
      </c>
      <c r="E67" s="406">
        <v>60.1</v>
      </c>
      <c r="F67" s="226">
        <f t="shared" si="3"/>
        <v>-0.001661129568</v>
      </c>
      <c r="G67" s="226">
        <f t="shared" si="4"/>
        <v>0.9983388704</v>
      </c>
    </row>
    <row r="68" ht="15.75" customHeight="1">
      <c r="A68" s="403" t="s">
        <v>418</v>
      </c>
      <c r="B68" s="404">
        <v>6268.63</v>
      </c>
      <c r="C68" s="405">
        <f t="shared" si="1"/>
        <v>-0.0006536229042</v>
      </c>
      <c r="D68" s="405">
        <f t="shared" si="2"/>
        <v>0.9993463771</v>
      </c>
      <c r="E68" s="406">
        <v>60.2</v>
      </c>
      <c r="F68" s="226">
        <f t="shared" si="3"/>
        <v>-0.01149425287</v>
      </c>
      <c r="G68" s="226">
        <f t="shared" si="4"/>
        <v>0.9885057471</v>
      </c>
    </row>
    <row r="69" ht="15.75" customHeight="1">
      <c r="A69" s="403" t="s">
        <v>419</v>
      </c>
      <c r="B69" s="404">
        <v>6272.73</v>
      </c>
      <c r="C69" s="405">
        <f t="shared" si="1"/>
        <v>-0.0001960484287</v>
      </c>
      <c r="D69" s="405">
        <f t="shared" si="2"/>
        <v>0.9998039516</v>
      </c>
      <c r="E69" s="406">
        <v>60.9</v>
      </c>
      <c r="F69" s="226">
        <f t="shared" si="3"/>
        <v>0</v>
      </c>
      <c r="G69" s="226">
        <f t="shared" si="4"/>
        <v>1</v>
      </c>
    </row>
    <row r="70" ht="15.75" customHeight="1">
      <c r="A70" s="403" t="s">
        <v>420</v>
      </c>
      <c r="B70" s="404">
        <v>6273.96</v>
      </c>
      <c r="C70" s="405">
        <f t="shared" si="1"/>
        <v>0.002850004715</v>
      </c>
      <c r="D70" s="405">
        <f t="shared" si="2"/>
        <v>1.002850005</v>
      </c>
      <c r="E70" s="406">
        <v>60.9</v>
      </c>
      <c r="F70" s="226">
        <f t="shared" si="3"/>
        <v>0.02871621622</v>
      </c>
      <c r="G70" s="226">
        <f t="shared" si="4"/>
        <v>1.028716216</v>
      </c>
    </row>
    <row r="71" ht="15.75" customHeight="1">
      <c r="A71" s="403" t="s">
        <v>421</v>
      </c>
      <c r="B71" s="404">
        <v>6256.13</v>
      </c>
      <c r="C71" s="405">
        <f t="shared" si="1"/>
        <v>-0.0004553457592</v>
      </c>
      <c r="D71" s="405">
        <f t="shared" si="2"/>
        <v>0.9995446542</v>
      </c>
      <c r="E71" s="406">
        <v>59.2</v>
      </c>
      <c r="F71" s="226">
        <f t="shared" si="3"/>
        <v>-0.03109656301</v>
      </c>
      <c r="G71" s="226">
        <f t="shared" si="4"/>
        <v>0.968903437</v>
      </c>
    </row>
    <row r="72" ht="15.75" customHeight="1">
      <c r="A72" s="403" t="s">
        <v>422</v>
      </c>
      <c r="B72" s="404">
        <v>6258.98</v>
      </c>
      <c r="C72" s="405">
        <f t="shared" si="1"/>
        <v>-0.01219491024</v>
      </c>
      <c r="D72" s="405">
        <f t="shared" si="2"/>
        <v>0.9878050898</v>
      </c>
      <c r="E72" s="406">
        <v>61.1</v>
      </c>
      <c r="F72" s="226">
        <f t="shared" si="3"/>
        <v>-0.004885993485</v>
      </c>
      <c r="G72" s="226">
        <f t="shared" si="4"/>
        <v>0.9951140065</v>
      </c>
    </row>
    <row r="73" ht="15.75" customHeight="1">
      <c r="A73" s="403" t="s">
        <v>423</v>
      </c>
      <c r="B73" s="404">
        <v>6336.25</v>
      </c>
      <c r="C73" s="405">
        <f t="shared" si="1"/>
        <v>-0.005538692373</v>
      </c>
      <c r="D73" s="405">
        <f t="shared" si="2"/>
        <v>0.9944613076</v>
      </c>
      <c r="E73" s="406">
        <v>61.4</v>
      </c>
      <c r="F73" s="226">
        <f t="shared" si="3"/>
        <v>-0.00162601626</v>
      </c>
      <c r="G73" s="226">
        <f t="shared" si="4"/>
        <v>0.9983739837</v>
      </c>
    </row>
    <row r="74" ht="15.75" customHeight="1">
      <c r="A74" s="403" t="s">
        <v>424</v>
      </c>
      <c r="B74" s="404">
        <v>6371.54</v>
      </c>
      <c r="C74" s="405">
        <f t="shared" si="1"/>
        <v>-0.003640446486</v>
      </c>
      <c r="D74" s="405">
        <f t="shared" si="2"/>
        <v>0.9963595535</v>
      </c>
      <c r="E74" s="406">
        <v>61.5</v>
      </c>
      <c r="F74" s="226">
        <f t="shared" si="3"/>
        <v>-0.02070063694</v>
      </c>
      <c r="G74" s="226">
        <f t="shared" si="4"/>
        <v>0.9792993631</v>
      </c>
    </row>
    <row r="75" ht="15.75" customHeight="1">
      <c r="A75" s="403" t="s">
        <v>425</v>
      </c>
      <c r="B75" s="404">
        <v>6394.82</v>
      </c>
      <c r="C75" s="405">
        <f t="shared" si="1"/>
        <v>-0.004686432381</v>
      </c>
      <c r="D75" s="405">
        <f t="shared" si="2"/>
        <v>0.9953135676</v>
      </c>
      <c r="E75" s="406">
        <v>62.8</v>
      </c>
      <c r="F75" s="226">
        <f t="shared" si="3"/>
        <v>-0.007898894155</v>
      </c>
      <c r="G75" s="226">
        <f t="shared" si="4"/>
        <v>0.9921011058</v>
      </c>
    </row>
    <row r="76" ht="15.75" customHeight="1">
      <c r="A76" s="403" t="s">
        <v>426</v>
      </c>
      <c r="B76" s="404">
        <v>6424.93</v>
      </c>
      <c r="C76" s="405">
        <f t="shared" si="1"/>
        <v>0.00809307507</v>
      </c>
      <c r="D76" s="405">
        <f t="shared" si="2"/>
        <v>1.008093075</v>
      </c>
      <c r="E76" s="406">
        <v>63.3</v>
      </c>
      <c r="F76" s="226">
        <f t="shared" si="3"/>
        <v>-0.01248049922</v>
      </c>
      <c r="G76" s="226">
        <f t="shared" si="4"/>
        <v>0.9875195008</v>
      </c>
    </row>
    <row r="77" ht="15.75" customHeight="1">
      <c r="A77" s="403" t="s">
        <v>427</v>
      </c>
      <c r="B77" s="404">
        <v>6373.35</v>
      </c>
      <c r="C77" s="405">
        <f t="shared" si="1"/>
        <v>0.003282172373</v>
      </c>
      <c r="D77" s="405">
        <f t="shared" si="2"/>
        <v>1.003282172</v>
      </c>
      <c r="E77" s="406">
        <v>64.1</v>
      </c>
      <c r="F77" s="226">
        <f t="shared" si="3"/>
        <v>0</v>
      </c>
      <c r="G77" s="226">
        <f t="shared" si="4"/>
        <v>1</v>
      </c>
    </row>
    <row r="78" ht="15.75" customHeight="1">
      <c r="A78" s="403" t="s">
        <v>428</v>
      </c>
      <c r="B78" s="404">
        <v>6352.5</v>
      </c>
      <c r="C78" s="405">
        <f t="shared" si="1"/>
        <v>0.001014802886</v>
      </c>
      <c r="D78" s="405">
        <f t="shared" si="2"/>
        <v>1.001014803</v>
      </c>
      <c r="E78" s="406">
        <v>64.1</v>
      </c>
      <c r="F78" s="226">
        <f t="shared" si="3"/>
        <v>0.003129890454</v>
      </c>
      <c r="G78" s="226">
        <f t="shared" si="4"/>
        <v>1.00312989</v>
      </c>
    </row>
    <row r="79" ht="15.75" customHeight="1">
      <c r="A79" s="403" t="s">
        <v>429</v>
      </c>
      <c r="B79" s="404">
        <v>6346.06</v>
      </c>
      <c r="C79" s="405">
        <f t="shared" si="1"/>
        <v>0.003710498845</v>
      </c>
      <c r="D79" s="405">
        <f t="shared" si="2"/>
        <v>1.003710499</v>
      </c>
      <c r="E79" s="406">
        <v>63.9</v>
      </c>
      <c r="F79" s="226">
        <f t="shared" si="3"/>
        <v>-0.0015625</v>
      </c>
      <c r="G79" s="226">
        <f t="shared" si="4"/>
        <v>0.9984375</v>
      </c>
    </row>
    <row r="80" ht="15.75" customHeight="1">
      <c r="A80" s="403" t="s">
        <v>430</v>
      </c>
      <c r="B80" s="404">
        <v>6322.6</v>
      </c>
      <c r="C80" s="405">
        <f t="shared" si="1"/>
        <v>0.01747830299</v>
      </c>
      <c r="D80" s="405">
        <f t="shared" si="2"/>
        <v>1.017478303</v>
      </c>
      <c r="E80" s="406">
        <v>64.0</v>
      </c>
      <c r="F80" s="226">
        <f t="shared" si="3"/>
        <v>0.01426307448</v>
      </c>
      <c r="G80" s="226">
        <f t="shared" si="4"/>
        <v>1.014263074</v>
      </c>
    </row>
    <row r="81" ht="15.75" customHeight="1">
      <c r="A81" s="403" t="s">
        <v>431</v>
      </c>
      <c r="B81" s="404">
        <v>6213.99</v>
      </c>
      <c r="C81" s="405">
        <f t="shared" si="1"/>
        <v>0.009856435692</v>
      </c>
      <c r="D81" s="405">
        <f t="shared" si="2"/>
        <v>1.009856436</v>
      </c>
      <c r="E81" s="406">
        <v>63.1</v>
      </c>
      <c r="F81" s="226">
        <f t="shared" si="3"/>
        <v>0.001587301587</v>
      </c>
      <c r="G81" s="226">
        <f t="shared" si="4"/>
        <v>1.001587302</v>
      </c>
    </row>
    <row r="82" ht="15.75" customHeight="1">
      <c r="A82" s="403" t="s">
        <v>432</v>
      </c>
      <c r="B82" s="404">
        <v>6153.34</v>
      </c>
      <c r="C82" s="405">
        <f t="shared" si="1"/>
        <v>0.0005072989259</v>
      </c>
      <c r="D82" s="405">
        <f t="shared" si="2"/>
        <v>1.000507299</v>
      </c>
      <c r="E82" s="406">
        <v>63.0</v>
      </c>
      <c r="F82" s="226">
        <f t="shared" si="3"/>
        <v>-0.004739336493</v>
      </c>
      <c r="G82" s="226">
        <f t="shared" si="4"/>
        <v>0.9952606635</v>
      </c>
    </row>
    <row r="83" ht="15.75" customHeight="1">
      <c r="A83" s="403" t="s">
        <v>433</v>
      </c>
      <c r="B83" s="404">
        <v>6150.22</v>
      </c>
      <c r="C83" s="405">
        <f t="shared" si="1"/>
        <v>0.008690831738</v>
      </c>
      <c r="D83" s="405">
        <f t="shared" si="2"/>
        <v>1.008690832</v>
      </c>
      <c r="E83" s="406">
        <v>63.3</v>
      </c>
      <c r="F83" s="226">
        <f t="shared" si="3"/>
        <v>0.09895833333</v>
      </c>
      <c r="G83" s="226">
        <f t="shared" si="4"/>
        <v>1.098958333</v>
      </c>
    </row>
    <row r="84" ht="15.75" customHeight="1">
      <c r="A84" s="403" t="s">
        <v>434</v>
      </c>
      <c r="B84" s="404">
        <v>6097.23</v>
      </c>
      <c r="C84" s="405">
        <f t="shared" si="1"/>
        <v>-0.00961274509</v>
      </c>
      <c r="D84" s="405">
        <f t="shared" si="2"/>
        <v>0.9903872549</v>
      </c>
      <c r="E84" s="406">
        <v>57.6</v>
      </c>
      <c r="F84" s="226">
        <f t="shared" si="3"/>
        <v>-0.00518134715</v>
      </c>
      <c r="G84" s="226">
        <f t="shared" si="4"/>
        <v>0.9948186528</v>
      </c>
    </row>
    <row r="85" ht="15.75" customHeight="1">
      <c r="A85" s="403" t="s">
        <v>435</v>
      </c>
      <c r="B85" s="404">
        <v>6156.41</v>
      </c>
      <c r="C85" s="405">
        <f t="shared" si="1"/>
        <v>-0.01128054411</v>
      </c>
      <c r="D85" s="405">
        <f t="shared" si="2"/>
        <v>0.9887194559</v>
      </c>
      <c r="E85" s="406">
        <v>57.9</v>
      </c>
      <c r="F85" s="226">
        <f t="shared" si="3"/>
        <v>-0.03177257525</v>
      </c>
      <c r="G85" s="226">
        <f t="shared" si="4"/>
        <v>0.9682274247</v>
      </c>
    </row>
    <row r="86" ht="15.75" customHeight="1">
      <c r="A86" s="403" t="s">
        <v>436</v>
      </c>
      <c r="B86" s="404">
        <v>6226.65</v>
      </c>
      <c r="C86" s="405">
        <f t="shared" si="1"/>
        <v>-0.00790438892</v>
      </c>
      <c r="D86" s="405">
        <f t="shared" si="2"/>
        <v>0.9920956111</v>
      </c>
      <c r="E86" s="406">
        <v>59.8</v>
      </c>
      <c r="F86" s="226">
        <f t="shared" si="3"/>
        <v>-0.003333333333</v>
      </c>
      <c r="G86" s="226">
        <f t="shared" si="4"/>
        <v>0.9966666667</v>
      </c>
    </row>
    <row r="87" ht="15.75" customHeight="1">
      <c r="A87" s="403" t="s">
        <v>437</v>
      </c>
      <c r="B87" s="404">
        <v>6276.26</v>
      </c>
      <c r="C87" s="405">
        <f t="shared" si="1"/>
        <v>0.003509579794</v>
      </c>
      <c r="D87" s="405">
        <f t="shared" si="2"/>
        <v>1.00350958</v>
      </c>
      <c r="E87" s="406">
        <v>60.0</v>
      </c>
      <c r="F87" s="226">
        <f t="shared" si="3"/>
        <v>-0.06103286385</v>
      </c>
      <c r="G87" s="226">
        <f t="shared" si="4"/>
        <v>0.9389671362</v>
      </c>
    </row>
    <row r="88" ht="15.75" customHeight="1">
      <c r="A88" s="403" t="s">
        <v>438</v>
      </c>
      <c r="B88" s="404">
        <v>6254.31</v>
      </c>
      <c r="C88" s="405">
        <f t="shared" si="1"/>
        <v>-0.01301138121</v>
      </c>
      <c r="D88" s="405">
        <f t="shared" si="2"/>
        <v>0.9869886188</v>
      </c>
      <c r="E88" s="406">
        <v>63.9</v>
      </c>
      <c r="F88" s="226">
        <f t="shared" si="3"/>
        <v>0</v>
      </c>
      <c r="G88" s="226">
        <f t="shared" si="4"/>
        <v>1</v>
      </c>
    </row>
    <row r="89" ht="15.75" customHeight="1">
      <c r="A89" s="403" t="s">
        <v>439</v>
      </c>
      <c r="B89" s="404">
        <v>6336.76</v>
      </c>
      <c r="C89" s="405">
        <f t="shared" si="1"/>
        <v>-0.001489077733</v>
      </c>
      <c r="D89" s="405">
        <f t="shared" si="2"/>
        <v>0.9985109223</v>
      </c>
      <c r="E89" s="406">
        <v>63.9</v>
      </c>
      <c r="F89" s="226">
        <f t="shared" si="3"/>
        <v>0</v>
      </c>
      <c r="G89" s="226">
        <f t="shared" si="4"/>
        <v>1</v>
      </c>
    </row>
    <row r="90" ht="15.75" customHeight="1">
      <c r="A90" s="403" t="s">
        <v>440</v>
      </c>
      <c r="B90" s="404">
        <v>6346.21</v>
      </c>
      <c r="C90" s="405">
        <f t="shared" si="1"/>
        <v>0.002305890603</v>
      </c>
      <c r="D90" s="405">
        <f t="shared" si="2"/>
        <v>1.002305891</v>
      </c>
      <c r="E90" s="406">
        <v>63.9</v>
      </c>
      <c r="F90" s="226">
        <f t="shared" si="3"/>
        <v>0</v>
      </c>
      <c r="G90" s="226">
        <f t="shared" si="4"/>
        <v>1</v>
      </c>
    </row>
    <row r="91" ht="15.75" customHeight="1">
      <c r="A91" s="403" t="s">
        <v>441</v>
      </c>
      <c r="B91" s="404">
        <v>6331.61</v>
      </c>
      <c r="C91" s="405">
        <f t="shared" si="1"/>
        <v>0.002141473359</v>
      </c>
      <c r="D91" s="405">
        <f t="shared" si="2"/>
        <v>1.002141473</v>
      </c>
      <c r="E91" s="406">
        <v>63.9</v>
      </c>
      <c r="F91" s="226">
        <f t="shared" si="3"/>
        <v>0</v>
      </c>
      <c r="G91" s="226">
        <f t="shared" si="4"/>
        <v>1</v>
      </c>
    </row>
    <row r="92" ht="15.75" customHeight="1">
      <c r="A92" s="403" t="s">
        <v>442</v>
      </c>
      <c r="B92" s="404">
        <v>6318.08</v>
      </c>
      <c r="C92" s="405">
        <f t="shared" si="1"/>
        <v>0.002599298602</v>
      </c>
      <c r="D92" s="405">
        <f t="shared" si="2"/>
        <v>1.002599299</v>
      </c>
      <c r="E92" s="406">
        <v>63.9</v>
      </c>
      <c r="F92" s="226">
        <f t="shared" si="3"/>
        <v>0</v>
      </c>
      <c r="G92" s="226">
        <f t="shared" si="4"/>
        <v>1</v>
      </c>
    </row>
    <row r="93" ht="15.75" customHeight="1">
      <c r="A93" s="403" t="s">
        <v>443</v>
      </c>
      <c r="B93" s="404">
        <v>6301.7</v>
      </c>
      <c r="C93" s="405">
        <f t="shared" si="1"/>
        <v>0.002617238773</v>
      </c>
      <c r="D93" s="405">
        <f t="shared" si="2"/>
        <v>1.002617239</v>
      </c>
      <c r="E93" s="406">
        <v>63.9</v>
      </c>
      <c r="F93" s="226">
        <f t="shared" si="3"/>
        <v>0</v>
      </c>
      <c r="G93" s="226">
        <f t="shared" si="4"/>
        <v>1</v>
      </c>
    </row>
    <row r="94" ht="15.75" customHeight="1">
      <c r="A94" s="403" t="s">
        <v>444</v>
      </c>
      <c r="B94" s="404">
        <v>6285.25</v>
      </c>
      <c r="C94" s="405">
        <f t="shared" si="1"/>
        <v>0.00278087118</v>
      </c>
      <c r="D94" s="405">
        <f t="shared" si="2"/>
        <v>1.002780871</v>
      </c>
      <c r="E94" s="406">
        <v>63.9</v>
      </c>
      <c r="F94" s="226">
        <f t="shared" si="3"/>
        <v>0</v>
      </c>
      <c r="G94" s="226">
        <f t="shared" si="4"/>
        <v>1</v>
      </c>
    </row>
    <row r="95" ht="15.75" customHeight="1">
      <c r="A95" s="403" t="s">
        <v>445</v>
      </c>
      <c r="B95" s="404">
        <v>6267.82</v>
      </c>
      <c r="C95" s="405">
        <f t="shared" si="1"/>
        <v>0.005091347596</v>
      </c>
      <c r="D95" s="405">
        <f t="shared" si="2"/>
        <v>1.005091348</v>
      </c>
      <c r="E95" s="406">
        <v>63.9</v>
      </c>
      <c r="F95" s="226">
        <f t="shared" si="3"/>
        <v>0</v>
      </c>
      <c r="G95" s="226">
        <f t="shared" si="4"/>
        <v>1</v>
      </c>
    </row>
    <row r="96" ht="15.75" customHeight="1">
      <c r="A96" s="403" t="s">
        <v>446</v>
      </c>
      <c r="B96" s="404">
        <v>6236.07</v>
      </c>
      <c r="C96" s="405">
        <f t="shared" si="1"/>
        <v>0.000425127779</v>
      </c>
      <c r="D96" s="405">
        <f t="shared" si="2"/>
        <v>1.000425128</v>
      </c>
      <c r="E96" s="406">
        <v>63.9</v>
      </c>
      <c r="F96" s="226">
        <f t="shared" si="3"/>
        <v>0</v>
      </c>
      <c r="G96" s="226">
        <f t="shared" si="4"/>
        <v>1</v>
      </c>
    </row>
    <row r="97" ht="15.75" customHeight="1">
      <c r="A97" s="403" t="s">
        <v>447</v>
      </c>
      <c r="B97" s="404">
        <v>6233.42</v>
      </c>
      <c r="C97" s="405">
        <f t="shared" si="1"/>
        <v>-0.00151372686</v>
      </c>
      <c r="D97" s="405">
        <f t="shared" si="2"/>
        <v>0.9984862731</v>
      </c>
      <c r="E97" s="406">
        <v>63.9</v>
      </c>
      <c r="F97" s="226">
        <f t="shared" si="3"/>
        <v>0</v>
      </c>
      <c r="G97" s="226">
        <f t="shared" si="4"/>
        <v>1</v>
      </c>
    </row>
    <row r="98" ht="15.75" customHeight="1">
      <c r="A98" s="403" t="s">
        <v>448</v>
      </c>
      <c r="B98" s="404">
        <v>6242.87</v>
      </c>
      <c r="C98" s="405">
        <f t="shared" si="1"/>
        <v>-0.0005811254302</v>
      </c>
      <c r="D98" s="405">
        <f t="shared" si="2"/>
        <v>0.9994188746</v>
      </c>
      <c r="E98" s="406">
        <v>63.9</v>
      </c>
      <c r="F98" s="226">
        <f t="shared" si="3"/>
        <v>0</v>
      </c>
      <c r="G98" s="226">
        <f t="shared" si="4"/>
        <v>1</v>
      </c>
    </row>
    <row r="99" ht="15.75" customHeight="1">
      <c r="A99" s="403" t="s">
        <v>449</v>
      </c>
      <c r="B99" s="404">
        <v>6246.5</v>
      </c>
      <c r="C99" s="405">
        <f t="shared" si="1"/>
        <v>0.000419610883</v>
      </c>
      <c r="D99" s="405">
        <f t="shared" si="2"/>
        <v>1.000419611</v>
      </c>
      <c r="E99" s="406">
        <v>63.9</v>
      </c>
      <c r="F99" s="226">
        <f t="shared" si="3"/>
        <v>0</v>
      </c>
      <c r="G99" s="226">
        <f t="shared" si="4"/>
        <v>1</v>
      </c>
    </row>
    <row r="100" ht="15.75" customHeight="1">
      <c r="A100" s="403" t="s">
        <v>450</v>
      </c>
      <c r="B100" s="404">
        <v>6243.88</v>
      </c>
      <c r="C100" s="405">
        <f t="shared" si="1"/>
        <v>-0.0002177658505</v>
      </c>
      <c r="D100" s="405">
        <f t="shared" si="2"/>
        <v>0.9997822341</v>
      </c>
      <c r="E100" s="406">
        <v>63.9</v>
      </c>
      <c r="F100" s="226">
        <f t="shared" si="3"/>
        <v>0</v>
      </c>
      <c r="G100" s="226">
        <f t="shared" si="4"/>
        <v>1</v>
      </c>
    </row>
    <row r="101" ht="15.75" customHeight="1">
      <c r="A101" s="403" t="s">
        <v>451</v>
      </c>
      <c r="B101" s="404">
        <v>6245.24</v>
      </c>
      <c r="C101" s="405">
        <f t="shared" si="1"/>
        <v>-0.0006480736212</v>
      </c>
      <c r="D101" s="405">
        <f t="shared" si="2"/>
        <v>0.9993519264</v>
      </c>
      <c r="E101" s="406">
        <v>63.9</v>
      </c>
      <c r="F101" s="226">
        <f t="shared" si="3"/>
        <v>0</v>
      </c>
      <c r="G101" s="226">
        <f t="shared" si="4"/>
        <v>1</v>
      </c>
    </row>
    <row r="102" ht="15.75" customHeight="1">
      <c r="A102" s="403" t="s">
        <v>452</v>
      </c>
      <c r="B102" s="404">
        <v>6249.29</v>
      </c>
      <c r="C102" s="405">
        <f t="shared" si="1"/>
        <v>-0.002028109275</v>
      </c>
      <c r="D102" s="405">
        <f t="shared" si="2"/>
        <v>0.9979718907</v>
      </c>
      <c r="E102" s="406">
        <v>63.9</v>
      </c>
      <c r="F102" s="226">
        <f t="shared" si="3"/>
        <v>0</v>
      </c>
      <c r="G102" s="226">
        <f t="shared" si="4"/>
        <v>1</v>
      </c>
    </row>
    <row r="103" ht="15.75" customHeight="1">
      <c r="A103" s="403" t="s">
        <v>453</v>
      </c>
      <c r="B103" s="404">
        <v>6261.99</v>
      </c>
      <c r="C103" s="405">
        <f t="shared" si="1"/>
        <v>0.0001533294043</v>
      </c>
      <c r="D103" s="405">
        <f t="shared" si="2"/>
        <v>1.000153329</v>
      </c>
      <c r="E103" s="406">
        <v>63.9</v>
      </c>
      <c r="F103" s="226">
        <f t="shared" si="3"/>
        <v>0</v>
      </c>
      <c r="G103" s="226">
        <f t="shared" si="4"/>
        <v>1</v>
      </c>
    </row>
    <row r="104" ht="15.75" customHeight="1">
      <c r="A104" s="403" t="s">
        <v>454</v>
      </c>
      <c r="B104" s="404">
        <v>6261.03</v>
      </c>
      <c r="C104" s="405">
        <f t="shared" si="1"/>
        <v>0.001577304729</v>
      </c>
      <c r="D104" s="405">
        <f t="shared" si="2"/>
        <v>1.001577305</v>
      </c>
      <c r="E104" s="406">
        <v>63.9</v>
      </c>
      <c r="F104" s="226">
        <f t="shared" si="3"/>
        <v>0</v>
      </c>
      <c r="G104" s="226">
        <f t="shared" si="4"/>
        <v>1</v>
      </c>
    </row>
    <row r="105" ht="15.75" customHeight="1">
      <c r="A105" s="403" t="s">
        <v>455</v>
      </c>
      <c r="B105" s="404">
        <v>6251.17</v>
      </c>
      <c r="C105" s="405">
        <f t="shared" si="1"/>
        <v>-0.002502054461</v>
      </c>
      <c r="D105" s="405">
        <f t="shared" si="2"/>
        <v>0.9974979455</v>
      </c>
      <c r="E105" s="406">
        <v>63.9</v>
      </c>
      <c r="F105" s="226">
        <f t="shared" si="3"/>
        <v>0</v>
      </c>
      <c r="G105" s="226">
        <f t="shared" si="4"/>
        <v>1</v>
      </c>
    </row>
    <row r="106" ht="15.75" customHeight="1">
      <c r="A106" s="403" t="s">
        <v>456</v>
      </c>
      <c r="B106" s="404">
        <v>6266.85</v>
      </c>
      <c r="C106" s="405">
        <f t="shared" si="1"/>
        <v>0.0006354913961</v>
      </c>
      <c r="D106" s="405">
        <f t="shared" si="2"/>
        <v>1.000635491</v>
      </c>
      <c r="E106" s="406">
        <v>63.9</v>
      </c>
      <c r="F106" s="226">
        <f t="shared" si="3"/>
        <v>0</v>
      </c>
      <c r="G106" s="226">
        <f t="shared" si="4"/>
        <v>1</v>
      </c>
    </row>
    <row r="107" ht="15.75" customHeight="1">
      <c r="A107" s="403" t="s">
        <v>457</v>
      </c>
      <c r="B107" s="404">
        <v>6262.87</v>
      </c>
      <c r="C107" s="405">
        <f t="shared" si="1"/>
        <v>-0.0001596457142</v>
      </c>
      <c r="D107" s="405">
        <f t="shared" si="2"/>
        <v>0.9998403543</v>
      </c>
      <c r="E107" s="406">
        <v>63.9</v>
      </c>
      <c r="F107" s="226">
        <f t="shared" si="3"/>
        <v>0</v>
      </c>
      <c r="G107" s="226">
        <f t="shared" si="4"/>
        <v>1</v>
      </c>
    </row>
    <row r="108" ht="15.75" customHeight="1">
      <c r="A108" s="403" t="s">
        <v>458</v>
      </c>
      <c r="B108" s="404">
        <v>6263.87</v>
      </c>
      <c r="C108" s="405">
        <f t="shared" si="1"/>
        <v>-0.00007662407113</v>
      </c>
      <c r="D108" s="405">
        <f t="shared" si="2"/>
        <v>0.9999233759</v>
      </c>
      <c r="E108" s="406">
        <v>63.9</v>
      </c>
      <c r="F108" s="226">
        <f t="shared" si="3"/>
        <v>0</v>
      </c>
      <c r="G108" s="226">
        <f t="shared" si="4"/>
        <v>1</v>
      </c>
    </row>
    <row r="109" ht="15.75" customHeight="1">
      <c r="A109" s="403" t="s">
        <v>459</v>
      </c>
      <c r="B109" s="404">
        <v>6264.35</v>
      </c>
      <c r="C109" s="405">
        <f t="shared" si="1"/>
        <v>0.001885627647</v>
      </c>
      <c r="D109" s="405">
        <f t="shared" si="2"/>
        <v>1.001885628</v>
      </c>
      <c r="E109" s="406">
        <v>63.9</v>
      </c>
      <c r="F109" s="226">
        <f t="shared" si="3"/>
        <v>0</v>
      </c>
      <c r="G109" s="226">
        <f t="shared" si="4"/>
        <v>1</v>
      </c>
    </row>
    <row r="110" ht="15.75" customHeight="1">
      <c r="A110" s="403" t="s">
        <v>460</v>
      </c>
      <c r="B110" s="404">
        <v>6252.56</v>
      </c>
      <c r="C110" s="405">
        <f t="shared" si="1"/>
        <v>0.000334374855</v>
      </c>
      <c r="D110" s="405">
        <f t="shared" si="2"/>
        <v>1.000334375</v>
      </c>
      <c r="E110" s="406">
        <v>63.9</v>
      </c>
      <c r="F110" s="226">
        <f t="shared" si="3"/>
        <v>0</v>
      </c>
      <c r="G110" s="226">
        <f t="shared" si="4"/>
        <v>1</v>
      </c>
    </row>
    <row r="111" ht="15.75" customHeight="1">
      <c r="A111" s="403" t="s">
        <v>461</v>
      </c>
      <c r="B111" s="404">
        <v>6250.47</v>
      </c>
      <c r="C111" s="405">
        <f t="shared" si="1"/>
        <v>0.0004641804734</v>
      </c>
      <c r="D111" s="405">
        <f t="shared" si="2"/>
        <v>1.00046418</v>
      </c>
      <c r="E111" s="406">
        <v>63.9</v>
      </c>
      <c r="F111" s="226">
        <f t="shared" si="3"/>
        <v>0</v>
      </c>
      <c r="G111" s="226">
        <f t="shared" si="4"/>
        <v>1</v>
      </c>
    </row>
    <row r="112" ht="15.75" customHeight="1">
      <c r="A112" s="403" t="s">
        <v>462</v>
      </c>
      <c r="B112" s="404">
        <v>6247.57</v>
      </c>
      <c r="C112" s="405">
        <f t="shared" si="1"/>
        <v>0.0005076548588</v>
      </c>
      <c r="D112" s="405">
        <f t="shared" si="2"/>
        <v>1.000507655</v>
      </c>
      <c r="E112" s="406">
        <v>63.9</v>
      </c>
      <c r="F112" s="226">
        <f t="shared" si="3"/>
        <v>0</v>
      </c>
      <c r="G112" s="226">
        <f t="shared" si="4"/>
        <v>1</v>
      </c>
    </row>
    <row r="113" ht="15.75" customHeight="1">
      <c r="A113" s="403" t="s">
        <v>463</v>
      </c>
      <c r="B113" s="404">
        <v>6244.4</v>
      </c>
      <c r="C113" s="405">
        <f t="shared" si="1"/>
        <v>0.003434018477</v>
      </c>
      <c r="D113" s="405">
        <f t="shared" si="2"/>
        <v>1.003434018</v>
      </c>
      <c r="E113" s="406">
        <v>63.9</v>
      </c>
      <c r="F113" s="226">
        <f t="shared" si="3"/>
        <v>0</v>
      </c>
      <c r="G113" s="226">
        <f t="shared" si="4"/>
        <v>1</v>
      </c>
    </row>
    <row r="114" ht="15.75" customHeight="1">
      <c r="A114" s="403" t="s">
        <v>464</v>
      </c>
      <c r="B114" s="404">
        <v>6223.03</v>
      </c>
      <c r="C114" s="405">
        <f t="shared" si="1"/>
        <v>0.003259812891</v>
      </c>
      <c r="D114" s="405">
        <f t="shared" si="2"/>
        <v>1.003259813</v>
      </c>
      <c r="E114" s="406">
        <v>63.9</v>
      </c>
      <c r="F114" s="226">
        <f t="shared" si="3"/>
        <v>0</v>
      </c>
      <c r="G114" s="226">
        <f t="shared" si="4"/>
        <v>1</v>
      </c>
    </row>
    <row r="115" ht="15.75" customHeight="1">
      <c r="A115" s="403" t="s">
        <v>465</v>
      </c>
      <c r="B115" s="404">
        <v>6202.81</v>
      </c>
      <c r="C115" s="405">
        <f t="shared" si="1"/>
        <v>-0.004956919716</v>
      </c>
      <c r="D115" s="405">
        <f t="shared" si="2"/>
        <v>0.9950430803</v>
      </c>
      <c r="E115" s="406">
        <v>63.9</v>
      </c>
      <c r="F115" s="226">
        <f t="shared" si="3"/>
        <v>0</v>
      </c>
      <c r="G115" s="226">
        <f t="shared" si="4"/>
        <v>1</v>
      </c>
    </row>
    <row r="116" ht="15.75" customHeight="1">
      <c r="A116" s="403" t="s">
        <v>466</v>
      </c>
      <c r="B116" s="404">
        <v>6233.71</v>
      </c>
      <c r="C116" s="405">
        <f t="shared" si="1"/>
        <v>0.001484463737</v>
      </c>
      <c r="D116" s="405">
        <f t="shared" si="2"/>
        <v>1.001484464</v>
      </c>
      <c r="E116" s="406">
        <v>63.9</v>
      </c>
      <c r="F116" s="226">
        <f t="shared" si="3"/>
        <v>0</v>
      </c>
      <c r="G116" s="226">
        <f t="shared" si="4"/>
        <v>1</v>
      </c>
    </row>
    <row r="117" ht="15.75" customHeight="1">
      <c r="A117" s="403" t="s">
        <v>467</v>
      </c>
      <c r="B117" s="404">
        <v>6224.47</v>
      </c>
      <c r="C117" s="405">
        <f t="shared" si="1"/>
        <v>0.000440391981</v>
      </c>
      <c r="D117" s="405">
        <f t="shared" si="2"/>
        <v>1.000440392</v>
      </c>
      <c r="E117" s="406">
        <v>63.9</v>
      </c>
      <c r="F117" s="226">
        <f t="shared" si="3"/>
        <v>0</v>
      </c>
      <c r="G117" s="226">
        <f t="shared" si="4"/>
        <v>1</v>
      </c>
    </row>
    <row r="118" ht="15.75" customHeight="1">
      <c r="A118" s="403" t="s">
        <v>468</v>
      </c>
      <c r="B118" s="404">
        <v>6221.73</v>
      </c>
      <c r="C118" s="405">
        <f t="shared" si="1"/>
        <v>-0.005660724132</v>
      </c>
      <c r="D118" s="405">
        <f t="shared" si="2"/>
        <v>0.9943392759</v>
      </c>
      <c r="E118" s="406">
        <v>63.9</v>
      </c>
      <c r="F118" s="226">
        <f t="shared" si="3"/>
        <v>0</v>
      </c>
      <c r="G118" s="226">
        <f t="shared" si="4"/>
        <v>1</v>
      </c>
    </row>
    <row r="119" ht="15.75" customHeight="1">
      <c r="A119" s="403" t="s">
        <v>469</v>
      </c>
      <c r="B119" s="404">
        <v>6257.15</v>
      </c>
      <c r="C119" s="405">
        <f t="shared" si="1"/>
        <v>-0.0001645845917</v>
      </c>
      <c r="D119" s="405">
        <f t="shared" si="2"/>
        <v>0.9998354154</v>
      </c>
      <c r="E119" s="406">
        <v>63.9</v>
      </c>
      <c r="F119" s="226">
        <f t="shared" si="3"/>
        <v>0</v>
      </c>
      <c r="G119" s="226">
        <f t="shared" si="4"/>
        <v>1</v>
      </c>
    </row>
    <row r="120" ht="15.75" customHeight="1">
      <c r="A120" s="403" t="s">
        <v>470</v>
      </c>
      <c r="B120" s="404">
        <v>6258.18</v>
      </c>
      <c r="C120" s="405">
        <f t="shared" si="1"/>
        <v>0.001980527746</v>
      </c>
      <c r="D120" s="405">
        <f t="shared" si="2"/>
        <v>1.001980528</v>
      </c>
      <c r="E120" s="406">
        <v>63.9</v>
      </c>
      <c r="F120" s="226">
        <f t="shared" si="3"/>
        <v>0</v>
      </c>
      <c r="G120" s="226">
        <f t="shared" si="4"/>
        <v>1</v>
      </c>
    </row>
    <row r="121" ht="15.75" customHeight="1">
      <c r="A121" s="403" t="s">
        <v>471</v>
      </c>
      <c r="B121" s="404">
        <v>6245.81</v>
      </c>
      <c r="C121" s="405">
        <f t="shared" si="1"/>
        <v>0</v>
      </c>
      <c r="D121" s="405">
        <f t="shared" si="2"/>
        <v>1</v>
      </c>
      <c r="E121" s="406">
        <v>63.9</v>
      </c>
      <c r="F121" s="226">
        <f t="shared" si="3"/>
        <v>0</v>
      </c>
      <c r="G121" s="226">
        <f t="shared" si="4"/>
        <v>1</v>
      </c>
    </row>
    <row r="122" ht="15.75" customHeight="1">
      <c r="A122" s="403" t="s">
        <v>472</v>
      </c>
      <c r="B122" s="404">
        <v>6245.81</v>
      </c>
      <c r="C122" s="405">
        <f t="shared" si="1"/>
        <v>-0.004150297201</v>
      </c>
      <c r="D122" s="405">
        <f t="shared" si="2"/>
        <v>0.9958497028</v>
      </c>
      <c r="E122" s="406">
        <v>63.9</v>
      </c>
      <c r="F122" s="226">
        <f t="shared" si="3"/>
        <v>0</v>
      </c>
      <c r="G122" s="226">
        <f t="shared" si="4"/>
        <v>1</v>
      </c>
    </row>
    <row r="123" ht="15.75" customHeight="1">
      <c r="A123" s="403" t="s">
        <v>473</v>
      </c>
      <c r="B123" s="404">
        <v>6271.84</v>
      </c>
      <c r="C123" s="405">
        <f t="shared" si="1"/>
        <v>-0.0007679243419</v>
      </c>
      <c r="D123" s="405">
        <f t="shared" si="2"/>
        <v>0.9992320757</v>
      </c>
      <c r="E123" s="406">
        <v>63.9</v>
      </c>
      <c r="F123" s="226">
        <f t="shared" si="3"/>
        <v>0</v>
      </c>
      <c r="G123" s="226">
        <f t="shared" si="4"/>
        <v>1</v>
      </c>
    </row>
    <row r="124" ht="15.75" customHeight="1">
      <c r="A124" s="403" t="s">
        <v>474</v>
      </c>
      <c r="B124" s="404">
        <v>6276.66</v>
      </c>
      <c r="C124" s="405">
        <f t="shared" si="1"/>
        <v>-0.0001545169116</v>
      </c>
      <c r="D124" s="405">
        <f t="shared" si="2"/>
        <v>0.9998454831</v>
      </c>
      <c r="E124" s="406">
        <v>63.9</v>
      </c>
      <c r="F124" s="226">
        <f t="shared" si="3"/>
        <v>0</v>
      </c>
      <c r="G124" s="226">
        <f t="shared" si="4"/>
        <v>1</v>
      </c>
    </row>
    <row r="125" ht="15.75" customHeight="1">
      <c r="A125" s="403" t="s">
        <v>475</v>
      </c>
      <c r="B125" s="404">
        <v>6277.63</v>
      </c>
      <c r="C125" s="405">
        <f t="shared" si="1"/>
        <v>0.001552354058</v>
      </c>
      <c r="D125" s="405">
        <f t="shared" si="2"/>
        <v>1.001552354</v>
      </c>
      <c r="E125" s="406">
        <v>63.9</v>
      </c>
      <c r="F125" s="226">
        <f t="shared" si="3"/>
        <v>0</v>
      </c>
      <c r="G125" s="226">
        <f t="shared" si="4"/>
        <v>1</v>
      </c>
    </row>
    <row r="126" ht="15.75" customHeight="1">
      <c r="A126" s="403" t="s">
        <v>476</v>
      </c>
      <c r="B126" s="404">
        <v>6267.9</v>
      </c>
      <c r="C126" s="405">
        <f t="shared" si="1"/>
        <v>-0.0009276792716</v>
      </c>
      <c r="D126" s="405">
        <f t="shared" si="2"/>
        <v>0.9990723207</v>
      </c>
      <c r="E126" s="406">
        <v>63.9</v>
      </c>
      <c r="F126" s="226">
        <f t="shared" si="3"/>
        <v>0</v>
      </c>
      <c r="G126" s="226">
        <f t="shared" si="4"/>
        <v>1</v>
      </c>
    </row>
    <row r="127" ht="15.75" customHeight="1">
      <c r="A127" s="403" t="s">
        <v>477</v>
      </c>
      <c r="B127" s="404">
        <v>6273.72</v>
      </c>
      <c r="C127" s="405">
        <f t="shared" si="1"/>
        <v>-0.0007867920862</v>
      </c>
      <c r="D127" s="405">
        <f t="shared" si="2"/>
        <v>0.9992132079</v>
      </c>
      <c r="E127" s="406">
        <v>63.9</v>
      </c>
      <c r="F127" s="226">
        <f t="shared" si="3"/>
        <v>0</v>
      </c>
      <c r="G127" s="226">
        <f t="shared" si="4"/>
        <v>1</v>
      </c>
    </row>
    <row r="128" ht="15.75" customHeight="1">
      <c r="A128" s="403" t="s">
        <v>478</v>
      </c>
      <c r="B128" s="404">
        <v>6278.66</v>
      </c>
      <c r="C128" s="405">
        <f t="shared" si="1"/>
        <v>0.0003074849484</v>
      </c>
      <c r="D128" s="405">
        <f t="shared" si="2"/>
        <v>1.000307485</v>
      </c>
      <c r="E128" s="406">
        <v>63.9</v>
      </c>
      <c r="F128" s="226">
        <f t="shared" si="3"/>
        <v>0</v>
      </c>
      <c r="G128" s="226">
        <f t="shared" si="4"/>
        <v>1</v>
      </c>
    </row>
    <row r="129" ht="15.75" customHeight="1">
      <c r="A129" s="403" t="s">
        <v>479</v>
      </c>
      <c r="B129" s="404">
        <v>6276.73</v>
      </c>
      <c r="C129" s="405">
        <f t="shared" si="1"/>
        <v>0.0001434073262</v>
      </c>
      <c r="D129" s="405">
        <f t="shared" si="2"/>
        <v>1.000143407</v>
      </c>
      <c r="E129" s="406">
        <v>63.9</v>
      </c>
      <c r="F129" s="226">
        <f t="shared" si="3"/>
        <v>0</v>
      </c>
      <c r="G129" s="226">
        <f t="shared" si="4"/>
        <v>1</v>
      </c>
    </row>
    <row r="130" ht="15.75" customHeight="1">
      <c r="A130" s="403" t="s">
        <v>480</v>
      </c>
      <c r="B130" s="404">
        <v>6275.83</v>
      </c>
      <c r="C130" s="405">
        <f t="shared" si="1"/>
        <v>-0.001058499191</v>
      </c>
      <c r="D130" s="405">
        <f t="shared" si="2"/>
        <v>0.9989415008</v>
      </c>
      <c r="E130" s="406">
        <v>63.9</v>
      </c>
      <c r="F130" s="226">
        <f t="shared" si="3"/>
        <v>0</v>
      </c>
      <c r="G130" s="226">
        <f t="shared" si="4"/>
        <v>1</v>
      </c>
    </row>
    <row r="131" ht="15.75" customHeight="1">
      <c r="A131" s="403" t="s">
        <v>481</v>
      </c>
      <c r="B131" s="404">
        <v>6282.48</v>
      </c>
      <c r="C131" s="405">
        <f t="shared" si="1"/>
        <v>0.0007311373726</v>
      </c>
      <c r="D131" s="405">
        <f t="shared" si="2"/>
        <v>1.000731137</v>
      </c>
      <c r="E131" s="406">
        <v>63.9</v>
      </c>
      <c r="F131" s="226">
        <f t="shared" si="3"/>
        <v>0</v>
      </c>
      <c r="G131" s="226">
        <f t="shared" si="4"/>
        <v>1</v>
      </c>
    </row>
    <row r="132" ht="15.75" customHeight="1">
      <c r="A132" s="403" t="s">
        <v>482</v>
      </c>
      <c r="B132" s="404">
        <v>6277.89</v>
      </c>
      <c r="C132" s="405">
        <f t="shared" si="1"/>
        <v>-0.001768163829</v>
      </c>
      <c r="D132" s="405">
        <f t="shared" si="2"/>
        <v>0.9982318362</v>
      </c>
      <c r="E132" s="406">
        <v>63.9</v>
      </c>
      <c r="F132" s="226">
        <f t="shared" si="3"/>
        <v>0</v>
      </c>
      <c r="G132" s="226">
        <f t="shared" si="4"/>
        <v>1</v>
      </c>
    </row>
    <row r="133" ht="15.75" customHeight="1">
      <c r="A133" s="403" t="s">
        <v>483</v>
      </c>
      <c r="B133" s="404">
        <v>6289.01</v>
      </c>
      <c r="C133" s="405">
        <f t="shared" si="1"/>
        <v>0.001672371311</v>
      </c>
      <c r="D133" s="405">
        <f t="shared" si="2"/>
        <v>1.001672371</v>
      </c>
      <c r="E133" s="406">
        <v>63.9</v>
      </c>
      <c r="F133" s="226">
        <f t="shared" si="3"/>
        <v>0</v>
      </c>
      <c r="G133" s="226">
        <f t="shared" si="4"/>
        <v>1</v>
      </c>
    </row>
    <row r="134" ht="15.75" customHeight="1">
      <c r="A134" s="403" t="s">
        <v>484</v>
      </c>
      <c r="B134" s="404">
        <v>6278.51</v>
      </c>
      <c r="C134" s="405">
        <f t="shared" si="1"/>
        <v>0.000765097526</v>
      </c>
      <c r="D134" s="405">
        <f t="shared" si="2"/>
        <v>1.000765098</v>
      </c>
      <c r="E134" s="406">
        <v>63.9</v>
      </c>
      <c r="F134" s="226">
        <f t="shared" si="3"/>
        <v>0</v>
      </c>
      <c r="G134" s="226">
        <f t="shared" si="4"/>
        <v>1</v>
      </c>
    </row>
    <row r="135" ht="15.75" customHeight="1">
      <c r="A135" s="403" t="s">
        <v>485</v>
      </c>
      <c r="B135" s="404">
        <v>6273.71</v>
      </c>
      <c r="C135" s="405">
        <f t="shared" si="1"/>
        <v>0.001364689808</v>
      </c>
      <c r="D135" s="405">
        <f t="shared" si="2"/>
        <v>1.00136469</v>
      </c>
      <c r="E135" s="406">
        <v>63.9</v>
      </c>
      <c r="F135" s="226">
        <f t="shared" si="3"/>
        <v>0</v>
      </c>
      <c r="G135" s="226">
        <f t="shared" si="4"/>
        <v>1</v>
      </c>
    </row>
    <row r="136" ht="15.75" customHeight="1">
      <c r="A136" s="403" t="s">
        <v>486</v>
      </c>
      <c r="B136" s="404">
        <v>6265.16</v>
      </c>
      <c r="C136" s="405">
        <f t="shared" si="1"/>
        <v>-0.0006683308477</v>
      </c>
      <c r="D136" s="405">
        <f t="shared" si="2"/>
        <v>0.9993316692</v>
      </c>
      <c r="E136" s="406">
        <v>63.9</v>
      </c>
      <c r="F136" s="226">
        <f t="shared" si="3"/>
        <v>0</v>
      </c>
      <c r="G136" s="226">
        <f t="shared" si="4"/>
        <v>1</v>
      </c>
    </row>
    <row r="137" ht="15.75" customHeight="1">
      <c r="A137" s="403" t="s">
        <v>487</v>
      </c>
      <c r="B137" s="404">
        <v>6269.35</v>
      </c>
      <c r="C137" s="405">
        <f t="shared" si="1"/>
        <v>0.002103516677</v>
      </c>
      <c r="D137" s="405">
        <f t="shared" si="2"/>
        <v>1.002103517</v>
      </c>
      <c r="E137" s="406">
        <v>63.9</v>
      </c>
      <c r="F137" s="226">
        <f t="shared" si="3"/>
        <v>0</v>
      </c>
      <c r="G137" s="226">
        <f t="shared" si="4"/>
        <v>1</v>
      </c>
    </row>
    <row r="138" ht="15.75" customHeight="1">
      <c r="A138" s="403" t="s">
        <v>488</v>
      </c>
      <c r="B138" s="404">
        <v>6256.19</v>
      </c>
      <c r="C138" s="405">
        <f t="shared" si="1"/>
        <v>0.001410191152</v>
      </c>
      <c r="D138" s="405">
        <f t="shared" si="2"/>
        <v>1.001410191</v>
      </c>
      <c r="E138" s="406">
        <v>63.9</v>
      </c>
      <c r="F138" s="226">
        <f t="shared" si="3"/>
        <v>0</v>
      </c>
      <c r="G138" s="226">
        <f t="shared" si="4"/>
        <v>1</v>
      </c>
    </row>
    <row r="139" ht="15.75" customHeight="1">
      <c r="A139" s="403" t="s">
        <v>489</v>
      </c>
      <c r="B139" s="404">
        <v>6247.38</v>
      </c>
      <c r="C139" s="405">
        <f t="shared" si="1"/>
        <v>-0.002290105594</v>
      </c>
      <c r="D139" s="405">
        <f t="shared" si="2"/>
        <v>0.9977098944</v>
      </c>
      <c r="E139" s="406">
        <v>63.9</v>
      </c>
      <c r="F139" s="226">
        <f t="shared" si="3"/>
        <v>0</v>
      </c>
      <c r="G139" s="226">
        <f t="shared" si="4"/>
        <v>1</v>
      </c>
    </row>
    <row r="140" ht="15.75" customHeight="1">
      <c r="A140" s="403" t="s">
        <v>490</v>
      </c>
      <c r="B140" s="404">
        <v>6261.72</v>
      </c>
      <c r="C140" s="405">
        <f t="shared" si="1"/>
        <v>-0.0001708503718</v>
      </c>
      <c r="D140" s="405">
        <f t="shared" si="2"/>
        <v>0.9998291496</v>
      </c>
      <c r="E140" s="406">
        <v>63.9</v>
      </c>
      <c r="F140" s="226">
        <f t="shared" si="3"/>
        <v>0</v>
      </c>
      <c r="G140" s="226">
        <f t="shared" si="4"/>
        <v>1</v>
      </c>
    </row>
    <row r="141" ht="15.75" customHeight="1">
      <c r="A141" s="403" t="s">
        <v>491</v>
      </c>
      <c r="B141" s="404">
        <v>6262.79</v>
      </c>
      <c r="C141" s="405">
        <f t="shared" si="1"/>
        <v>0.00005588875901</v>
      </c>
      <c r="D141" s="405">
        <f t="shared" si="2"/>
        <v>1.000055889</v>
      </c>
      <c r="E141" s="406">
        <v>63.9</v>
      </c>
      <c r="F141" s="226">
        <f t="shared" si="3"/>
        <v>0</v>
      </c>
      <c r="G141" s="226">
        <f t="shared" si="4"/>
        <v>1</v>
      </c>
    </row>
    <row r="142" ht="15.75" customHeight="1">
      <c r="A142" s="403" t="s">
        <v>492</v>
      </c>
      <c r="B142" s="404">
        <v>6262.44</v>
      </c>
      <c r="C142" s="405">
        <f t="shared" si="1"/>
        <v>-0.003530836342</v>
      </c>
      <c r="D142" s="405">
        <f t="shared" si="2"/>
        <v>0.9964691637</v>
      </c>
      <c r="E142" s="406">
        <v>63.9</v>
      </c>
      <c r="F142" s="226">
        <f t="shared" si="3"/>
        <v>0</v>
      </c>
      <c r="G142" s="226">
        <f t="shared" si="4"/>
        <v>1</v>
      </c>
    </row>
    <row r="143" ht="15.75" customHeight="1">
      <c r="A143" s="403" t="s">
        <v>493</v>
      </c>
      <c r="B143" s="404">
        <v>6284.63</v>
      </c>
      <c r="C143" s="405">
        <f t="shared" si="1"/>
        <v>0.0001320856806</v>
      </c>
      <c r="D143" s="405">
        <f t="shared" si="2"/>
        <v>1.000132086</v>
      </c>
      <c r="E143" s="406">
        <v>63.9</v>
      </c>
      <c r="F143" s="226">
        <f t="shared" si="3"/>
        <v>0</v>
      </c>
      <c r="G143" s="226">
        <f t="shared" si="4"/>
        <v>1</v>
      </c>
    </row>
    <row r="144" ht="15.75" customHeight="1">
      <c r="A144" s="403" t="s">
        <v>494</v>
      </c>
      <c r="B144" s="404">
        <v>6283.8</v>
      </c>
      <c r="C144" s="405">
        <f t="shared" si="1"/>
        <v>-0.004112682753</v>
      </c>
      <c r="D144" s="405">
        <f t="shared" si="2"/>
        <v>0.9958873172</v>
      </c>
      <c r="E144" s="406">
        <v>63.9</v>
      </c>
      <c r="F144" s="226">
        <f t="shared" si="3"/>
        <v>0</v>
      </c>
      <c r="G144" s="226">
        <f t="shared" si="4"/>
        <v>1</v>
      </c>
    </row>
    <row r="145" ht="15.75" customHeight="1">
      <c r="A145" s="403" t="s">
        <v>495</v>
      </c>
      <c r="B145" s="404">
        <v>6309.75</v>
      </c>
      <c r="C145" s="405">
        <f t="shared" si="1"/>
        <v>-0.0001394472501</v>
      </c>
      <c r="D145" s="405">
        <f t="shared" si="2"/>
        <v>0.9998605527</v>
      </c>
      <c r="E145" s="406">
        <v>63.9</v>
      </c>
      <c r="F145" s="226">
        <f t="shared" si="3"/>
        <v>0</v>
      </c>
      <c r="G145" s="226">
        <f t="shared" si="4"/>
        <v>1</v>
      </c>
    </row>
    <row r="146" ht="15.75" customHeight="1">
      <c r="A146" s="403" t="s">
        <v>496</v>
      </c>
      <c r="B146" s="404">
        <v>6310.63</v>
      </c>
      <c r="C146" s="405">
        <f t="shared" si="1"/>
        <v>-0.0000713031684</v>
      </c>
      <c r="D146" s="405">
        <f t="shared" si="2"/>
        <v>0.9999286968</v>
      </c>
      <c r="E146" s="406">
        <v>63.9</v>
      </c>
      <c r="F146" s="226">
        <f t="shared" si="3"/>
        <v>0</v>
      </c>
      <c r="G146" s="226">
        <f t="shared" si="4"/>
        <v>1</v>
      </c>
    </row>
    <row r="147" ht="15.75" customHeight="1">
      <c r="A147" s="403" t="s">
        <v>497</v>
      </c>
      <c r="B147" s="404">
        <v>6311.08</v>
      </c>
      <c r="C147" s="405">
        <f t="shared" si="1"/>
        <v>0.00001584539961</v>
      </c>
      <c r="D147" s="405">
        <f t="shared" si="2"/>
        <v>1.000015845</v>
      </c>
      <c r="E147" s="406">
        <v>63.9</v>
      </c>
      <c r="F147" s="226">
        <f t="shared" si="3"/>
        <v>0</v>
      </c>
      <c r="G147" s="226">
        <f t="shared" si="4"/>
        <v>1</v>
      </c>
    </row>
    <row r="148" ht="15.75" customHeight="1">
      <c r="A148" s="403" t="s">
        <v>498</v>
      </c>
      <c r="B148" s="404">
        <v>6310.98</v>
      </c>
      <c r="C148" s="405">
        <f t="shared" si="1"/>
        <v>0.001420177308</v>
      </c>
      <c r="D148" s="405">
        <f t="shared" si="2"/>
        <v>1.001420177</v>
      </c>
      <c r="E148" s="406">
        <v>63.9</v>
      </c>
      <c r="F148" s="226">
        <f t="shared" si="3"/>
        <v>0</v>
      </c>
      <c r="G148" s="226">
        <f t="shared" si="4"/>
        <v>1</v>
      </c>
    </row>
    <row r="149" ht="15.75" customHeight="1">
      <c r="A149" s="403" t="s">
        <v>499</v>
      </c>
      <c r="B149" s="404">
        <v>6302.03</v>
      </c>
      <c r="C149" s="405">
        <f t="shared" si="1"/>
        <v>-0.0004520308079</v>
      </c>
      <c r="D149" s="405">
        <f t="shared" si="2"/>
        <v>0.9995479692</v>
      </c>
      <c r="E149" s="406">
        <v>63.9</v>
      </c>
      <c r="F149" s="226">
        <f t="shared" si="3"/>
        <v>0</v>
      </c>
      <c r="G149" s="226">
        <f t="shared" si="4"/>
        <v>1</v>
      </c>
    </row>
    <row r="150" ht="15.75" customHeight="1">
      <c r="A150" s="403" t="s">
        <v>500</v>
      </c>
      <c r="B150" s="404">
        <v>6304.88</v>
      </c>
      <c r="C150" s="405">
        <f t="shared" si="1"/>
        <v>0.0006856533388</v>
      </c>
      <c r="D150" s="405">
        <f t="shared" si="2"/>
        <v>1.000685653</v>
      </c>
      <c r="E150" s="406">
        <v>63.9</v>
      </c>
      <c r="F150" s="226">
        <f t="shared" si="3"/>
        <v>0</v>
      </c>
      <c r="G150" s="226">
        <f t="shared" si="4"/>
        <v>1</v>
      </c>
    </row>
    <row r="151" ht="15.75" customHeight="1">
      <c r="A151" s="403" t="s">
        <v>501</v>
      </c>
      <c r="B151" s="404">
        <v>6300.56</v>
      </c>
      <c r="C151" s="405">
        <f t="shared" si="1"/>
        <v>0.002657602174</v>
      </c>
      <c r="D151" s="405">
        <f t="shared" si="2"/>
        <v>1.002657602</v>
      </c>
      <c r="E151" s="406">
        <v>63.9</v>
      </c>
      <c r="F151" s="226">
        <f t="shared" si="3"/>
        <v>0</v>
      </c>
      <c r="G151" s="226">
        <f t="shared" si="4"/>
        <v>1</v>
      </c>
    </row>
    <row r="152" ht="15.75" customHeight="1">
      <c r="A152" s="403" t="s">
        <v>502</v>
      </c>
      <c r="B152" s="404">
        <v>6283.86</v>
      </c>
      <c r="C152" s="405">
        <f t="shared" si="1"/>
        <v>-0.003681576895</v>
      </c>
      <c r="D152" s="405">
        <f t="shared" si="2"/>
        <v>0.9963184231</v>
      </c>
      <c r="E152" s="406">
        <v>63.9</v>
      </c>
      <c r="F152" s="226">
        <f t="shared" si="3"/>
        <v>0</v>
      </c>
      <c r="G152" s="226">
        <f t="shared" si="4"/>
        <v>1</v>
      </c>
    </row>
    <row r="153" ht="15.75" customHeight="1">
      <c r="A153" s="403" t="s">
        <v>503</v>
      </c>
      <c r="B153" s="404">
        <v>6307.08</v>
      </c>
      <c r="C153" s="405">
        <f t="shared" si="1"/>
        <v>-0.001567204582</v>
      </c>
      <c r="D153" s="405">
        <f t="shared" si="2"/>
        <v>0.9984327954</v>
      </c>
      <c r="E153" s="406">
        <v>63.9</v>
      </c>
      <c r="F153" s="226">
        <f t="shared" si="3"/>
        <v>0</v>
      </c>
      <c r="G153" s="226">
        <f t="shared" si="4"/>
        <v>1</v>
      </c>
    </row>
    <row r="154" ht="15.75" customHeight="1">
      <c r="A154" s="403" t="s">
        <v>504</v>
      </c>
      <c r="B154" s="404">
        <v>6316.98</v>
      </c>
      <c r="C154" s="405">
        <f t="shared" si="1"/>
        <v>0.001452165724</v>
      </c>
      <c r="D154" s="405">
        <f t="shared" si="2"/>
        <v>1.001452166</v>
      </c>
      <c r="E154" s="406">
        <v>63.9</v>
      </c>
      <c r="F154" s="226">
        <f t="shared" si="3"/>
        <v>0</v>
      </c>
      <c r="G154" s="226">
        <f t="shared" si="4"/>
        <v>1</v>
      </c>
    </row>
    <row r="155" ht="15.75" customHeight="1">
      <c r="A155" s="403" t="s">
        <v>505</v>
      </c>
      <c r="B155" s="404">
        <v>6307.82</v>
      </c>
      <c r="C155" s="405">
        <f t="shared" si="1"/>
        <v>0.001320739741</v>
      </c>
      <c r="D155" s="405">
        <f t="shared" si="2"/>
        <v>1.00132074</v>
      </c>
      <c r="E155" s="406">
        <v>63.9</v>
      </c>
      <c r="F155" s="226">
        <f t="shared" si="3"/>
        <v>0</v>
      </c>
      <c r="G155" s="226">
        <f t="shared" si="4"/>
        <v>1</v>
      </c>
    </row>
    <row r="156" ht="15.75" customHeight="1">
      <c r="A156" s="403" t="s">
        <v>506</v>
      </c>
      <c r="B156" s="404">
        <v>6299.5</v>
      </c>
      <c r="C156" s="405">
        <f t="shared" si="1"/>
        <v>0.001010624267</v>
      </c>
      <c r="D156" s="405">
        <f t="shared" si="2"/>
        <v>1.001010624</v>
      </c>
      <c r="E156" s="406">
        <v>63.9</v>
      </c>
      <c r="F156" s="226">
        <f t="shared" si="3"/>
        <v>0</v>
      </c>
      <c r="G156" s="226">
        <f t="shared" si="4"/>
        <v>1</v>
      </c>
    </row>
    <row r="157" ht="15.75" customHeight="1">
      <c r="A157" s="403" t="s">
        <v>507</v>
      </c>
      <c r="B157" s="404">
        <v>6293.14</v>
      </c>
      <c r="C157" s="405">
        <f t="shared" si="1"/>
        <v>0.0003417586103</v>
      </c>
      <c r="D157" s="405">
        <f t="shared" si="2"/>
        <v>1.000341759</v>
      </c>
      <c r="E157" s="406">
        <v>63.9</v>
      </c>
      <c r="F157" s="226">
        <f t="shared" si="3"/>
        <v>0</v>
      </c>
      <c r="G157" s="226">
        <f t="shared" si="4"/>
        <v>1</v>
      </c>
    </row>
    <row r="158" ht="15.75" customHeight="1">
      <c r="A158" s="403" t="s">
        <v>508</v>
      </c>
      <c r="B158" s="404">
        <v>6290.99</v>
      </c>
      <c r="C158" s="405">
        <f t="shared" si="1"/>
        <v>-0.001376264751</v>
      </c>
      <c r="D158" s="405">
        <f t="shared" si="2"/>
        <v>0.9986237352</v>
      </c>
      <c r="E158" s="406">
        <v>63.9</v>
      </c>
      <c r="F158" s="226">
        <f t="shared" si="3"/>
        <v>0</v>
      </c>
      <c r="G158" s="226">
        <f t="shared" si="4"/>
        <v>1</v>
      </c>
    </row>
    <row r="159" ht="15.75" customHeight="1">
      <c r="A159" s="403" t="s">
        <v>509</v>
      </c>
      <c r="B159" s="404">
        <v>6299.66</v>
      </c>
      <c r="C159" s="405">
        <f t="shared" si="1"/>
        <v>0.003116197379</v>
      </c>
      <c r="D159" s="405">
        <f t="shared" si="2"/>
        <v>1.003116197</v>
      </c>
      <c r="E159" s="406">
        <v>63.9</v>
      </c>
      <c r="F159" s="226">
        <f t="shared" si="3"/>
        <v>0</v>
      </c>
      <c r="G159" s="226">
        <f t="shared" si="4"/>
        <v>1</v>
      </c>
    </row>
    <row r="160" ht="15.75" customHeight="1">
      <c r="A160" s="403" t="s">
        <v>510</v>
      </c>
      <c r="B160" s="404">
        <v>6280.09</v>
      </c>
      <c r="C160" s="405">
        <f t="shared" si="1"/>
        <v>0.0006915508107</v>
      </c>
      <c r="D160" s="405">
        <f t="shared" si="2"/>
        <v>1.000691551</v>
      </c>
      <c r="E160" s="406">
        <v>63.9</v>
      </c>
      <c r="F160" s="226">
        <f t="shared" si="3"/>
        <v>0</v>
      </c>
      <c r="G160" s="226">
        <f t="shared" si="4"/>
        <v>1</v>
      </c>
    </row>
    <row r="161" ht="15.75" customHeight="1">
      <c r="A161" s="403" t="s">
        <v>511</v>
      </c>
      <c r="B161" s="404">
        <v>6275.75</v>
      </c>
      <c r="C161" s="405">
        <f t="shared" si="1"/>
        <v>-0.002030684485</v>
      </c>
      <c r="D161" s="405">
        <f t="shared" si="2"/>
        <v>0.9979693155</v>
      </c>
      <c r="E161" s="406">
        <v>63.9</v>
      </c>
      <c r="F161" s="226">
        <f t="shared" si="3"/>
        <v>0</v>
      </c>
      <c r="G161" s="226">
        <f t="shared" si="4"/>
        <v>1</v>
      </c>
    </row>
    <row r="162" ht="15.75" customHeight="1">
      <c r="A162" s="403" t="s">
        <v>512</v>
      </c>
      <c r="B162" s="404">
        <v>6288.52</v>
      </c>
      <c r="C162" s="405">
        <f t="shared" si="1"/>
        <v>-0.0005260790581</v>
      </c>
      <c r="D162" s="405">
        <f t="shared" si="2"/>
        <v>0.9994739209</v>
      </c>
      <c r="E162" s="406">
        <v>63.9</v>
      </c>
      <c r="F162" s="226">
        <f t="shared" si="3"/>
        <v>0</v>
      </c>
      <c r="G162" s="226">
        <f t="shared" si="4"/>
        <v>1</v>
      </c>
    </row>
    <row r="163" ht="15.75" customHeight="1">
      <c r="A163" s="403" t="s">
        <v>513</v>
      </c>
      <c r="B163" s="404">
        <v>6291.83</v>
      </c>
      <c r="C163" s="405">
        <f t="shared" si="1"/>
        <v>0.005915428557</v>
      </c>
      <c r="D163" s="405">
        <f t="shared" si="2"/>
        <v>1.005915429</v>
      </c>
      <c r="E163" s="406">
        <v>63.9</v>
      </c>
      <c r="F163" s="226">
        <f t="shared" si="3"/>
        <v>0</v>
      </c>
      <c r="G163" s="226">
        <f t="shared" si="4"/>
        <v>1</v>
      </c>
    </row>
    <row r="164" ht="15.75" customHeight="1">
      <c r="A164" s="403" t="s">
        <v>514</v>
      </c>
      <c r="B164" s="404">
        <v>6254.83</v>
      </c>
      <c r="C164" s="405">
        <f t="shared" si="1"/>
        <v>-0.0003691782508</v>
      </c>
      <c r="D164" s="405">
        <f t="shared" si="2"/>
        <v>0.9996308217</v>
      </c>
      <c r="E164" s="406">
        <v>63.9</v>
      </c>
      <c r="F164" s="226">
        <f t="shared" si="3"/>
        <v>0</v>
      </c>
      <c r="G164" s="226">
        <f t="shared" si="4"/>
        <v>1</v>
      </c>
    </row>
    <row r="165" ht="15.75" customHeight="1">
      <c r="A165" s="403" t="s">
        <v>515</v>
      </c>
      <c r="B165" s="404">
        <v>6257.14</v>
      </c>
      <c r="C165" s="405">
        <f t="shared" si="1"/>
        <v>-0.006369446981</v>
      </c>
      <c r="D165" s="405">
        <f t="shared" si="2"/>
        <v>0.993630553</v>
      </c>
      <c r="E165" s="406">
        <v>63.9</v>
      </c>
      <c r="F165" s="226">
        <f t="shared" si="3"/>
        <v>0</v>
      </c>
      <c r="G165" s="226">
        <f t="shared" si="4"/>
        <v>1</v>
      </c>
    </row>
    <row r="166" ht="15.75" customHeight="1">
      <c r="A166" s="403" t="s">
        <v>516</v>
      </c>
      <c r="B166" s="404">
        <v>6297.25</v>
      </c>
      <c r="C166" s="405">
        <f t="shared" si="1"/>
        <v>0.00004128956851</v>
      </c>
      <c r="D166" s="405">
        <f t="shared" si="2"/>
        <v>1.00004129</v>
      </c>
      <c r="E166" s="406">
        <v>63.9</v>
      </c>
      <c r="F166" s="226">
        <f t="shared" si="3"/>
        <v>0</v>
      </c>
      <c r="G166" s="226">
        <f t="shared" si="4"/>
        <v>1</v>
      </c>
    </row>
    <row r="167" ht="15.75" customHeight="1">
      <c r="A167" s="403" t="s">
        <v>517</v>
      </c>
      <c r="B167" s="404">
        <v>6296.99</v>
      </c>
      <c r="C167" s="405">
        <f t="shared" si="1"/>
        <v>-0.002941935566</v>
      </c>
      <c r="D167" s="405">
        <f t="shared" si="2"/>
        <v>0.9970580644</v>
      </c>
      <c r="E167" s="406">
        <v>63.9</v>
      </c>
      <c r="F167" s="226">
        <f t="shared" si="3"/>
        <v>0</v>
      </c>
      <c r="G167" s="226">
        <f t="shared" si="4"/>
        <v>1</v>
      </c>
    </row>
    <row r="168" ht="15.75" customHeight="1">
      <c r="A168" s="403" t="s">
        <v>518</v>
      </c>
      <c r="B168" s="404">
        <v>6315.57</v>
      </c>
      <c r="C168" s="405">
        <f t="shared" si="1"/>
        <v>0.002525533124</v>
      </c>
      <c r="D168" s="405">
        <f t="shared" si="2"/>
        <v>1.002525533</v>
      </c>
      <c r="E168" s="406">
        <v>63.9</v>
      </c>
      <c r="F168" s="226">
        <f t="shared" si="3"/>
        <v>0</v>
      </c>
      <c r="G168" s="226">
        <f t="shared" si="4"/>
        <v>1</v>
      </c>
    </row>
    <row r="169" ht="15.75" customHeight="1">
      <c r="A169" s="403" t="s">
        <v>519</v>
      </c>
      <c r="B169" s="404">
        <v>6299.66</v>
      </c>
      <c r="C169" s="405">
        <f t="shared" si="1"/>
        <v>-0.00477103759</v>
      </c>
      <c r="D169" s="405">
        <f t="shared" si="2"/>
        <v>0.9952289624</v>
      </c>
      <c r="E169" s="406">
        <v>63.9</v>
      </c>
      <c r="F169" s="226">
        <f t="shared" si="3"/>
        <v>0</v>
      </c>
      <c r="G169" s="226">
        <f t="shared" si="4"/>
        <v>1</v>
      </c>
    </row>
    <row r="170" ht="15.75" customHeight="1">
      <c r="A170" s="403" t="s">
        <v>520</v>
      </c>
      <c r="B170" s="404">
        <v>6329.86</v>
      </c>
      <c r="C170" s="405">
        <f t="shared" si="1"/>
        <v>-0.002071574965</v>
      </c>
      <c r="D170" s="405">
        <f t="shared" si="2"/>
        <v>0.997928425</v>
      </c>
      <c r="E170" s="406">
        <v>63.9</v>
      </c>
      <c r="F170" s="226">
        <f t="shared" si="3"/>
        <v>0</v>
      </c>
      <c r="G170" s="226">
        <f t="shared" si="4"/>
        <v>1</v>
      </c>
    </row>
    <row r="171" ht="15.75" customHeight="1">
      <c r="A171" s="403" t="s">
        <v>521</v>
      </c>
      <c r="B171" s="404">
        <v>6343.0</v>
      </c>
      <c r="C171" s="405">
        <f t="shared" si="1"/>
        <v>0.0006673218937</v>
      </c>
      <c r="D171" s="405">
        <f t="shared" si="2"/>
        <v>1.000667322</v>
      </c>
      <c r="E171" s="406">
        <v>63.9</v>
      </c>
      <c r="F171" s="226">
        <f t="shared" si="3"/>
        <v>0</v>
      </c>
      <c r="G171" s="226">
        <f t="shared" si="4"/>
        <v>1</v>
      </c>
    </row>
    <row r="172" ht="15.75" customHeight="1">
      <c r="A172" s="403" t="s">
        <v>522</v>
      </c>
      <c r="B172" s="404">
        <v>6338.77</v>
      </c>
      <c r="C172" s="405">
        <f t="shared" si="1"/>
        <v>0.002207180927</v>
      </c>
      <c r="D172" s="405">
        <f t="shared" si="2"/>
        <v>1.002207181</v>
      </c>
      <c r="E172" s="406">
        <v>63.9</v>
      </c>
      <c r="F172" s="226">
        <f t="shared" si="3"/>
        <v>0</v>
      </c>
      <c r="G172" s="226">
        <f t="shared" si="4"/>
        <v>1</v>
      </c>
    </row>
    <row r="173" ht="15.75" customHeight="1">
      <c r="A173" s="403" t="s">
        <v>523</v>
      </c>
      <c r="B173" s="404">
        <v>6324.81</v>
      </c>
      <c r="C173" s="405">
        <f t="shared" si="1"/>
        <v>-0.0023187912</v>
      </c>
      <c r="D173" s="405">
        <f t="shared" si="2"/>
        <v>0.9976812088</v>
      </c>
      <c r="E173" s="406">
        <v>63.9</v>
      </c>
      <c r="F173" s="226">
        <f t="shared" si="3"/>
        <v>0</v>
      </c>
      <c r="G173" s="226">
        <f t="shared" si="4"/>
        <v>1</v>
      </c>
    </row>
    <row r="174" ht="15.75" customHeight="1">
      <c r="A174" s="403" t="s">
        <v>524</v>
      </c>
      <c r="B174" s="404">
        <v>6339.51</v>
      </c>
      <c r="C174" s="405">
        <f t="shared" si="1"/>
        <v>0.001103825965</v>
      </c>
      <c r="D174" s="405">
        <f t="shared" si="2"/>
        <v>1.001103826</v>
      </c>
      <c r="E174" s="406">
        <v>63.9</v>
      </c>
      <c r="F174" s="226">
        <f t="shared" si="3"/>
        <v>0</v>
      </c>
      <c r="G174" s="226">
        <f t="shared" si="4"/>
        <v>1</v>
      </c>
    </row>
    <row r="175" ht="15.75" customHeight="1">
      <c r="A175" s="403" t="s">
        <v>525</v>
      </c>
      <c r="B175" s="404">
        <v>6332.52</v>
      </c>
      <c r="C175" s="405">
        <f t="shared" si="1"/>
        <v>0.0002353487505</v>
      </c>
      <c r="D175" s="405">
        <f t="shared" si="2"/>
        <v>1.000235349</v>
      </c>
      <c r="E175" s="406">
        <v>63.9</v>
      </c>
      <c r="F175" s="226">
        <f t="shared" si="3"/>
        <v>0</v>
      </c>
      <c r="G175" s="226">
        <f t="shared" si="4"/>
        <v>1</v>
      </c>
    </row>
    <row r="176" ht="15.75" customHeight="1">
      <c r="A176" s="403" t="s">
        <v>526</v>
      </c>
      <c r="B176" s="404">
        <v>6331.03</v>
      </c>
      <c r="C176" s="405">
        <f t="shared" si="1"/>
        <v>-0.001082379151</v>
      </c>
      <c r="D176" s="405">
        <f t="shared" si="2"/>
        <v>0.9989176208</v>
      </c>
      <c r="E176" s="406">
        <v>63.9</v>
      </c>
      <c r="F176" s="226">
        <f t="shared" si="3"/>
        <v>0</v>
      </c>
      <c r="G176" s="226">
        <f t="shared" si="4"/>
        <v>1</v>
      </c>
    </row>
    <row r="177" ht="15.75" customHeight="1">
      <c r="A177" s="403" t="s">
        <v>527</v>
      </c>
      <c r="B177" s="404">
        <v>6337.89</v>
      </c>
      <c r="C177" s="405">
        <f t="shared" si="1"/>
        <v>-0.004354649437</v>
      </c>
      <c r="D177" s="405">
        <f t="shared" si="2"/>
        <v>0.9956453506</v>
      </c>
      <c r="E177" s="406">
        <v>63.9</v>
      </c>
      <c r="F177" s="226">
        <f t="shared" si="3"/>
        <v>0</v>
      </c>
      <c r="G177" s="226">
        <f t="shared" si="4"/>
        <v>1</v>
      </c>
    </row>
    <row r="178" ht="15.75" customHeight="1">
      <c r="A178" s="403" t="s">
        <v>528</v>
      </c>
      <c r="B178" s="404">
        <v>6365.61</v>
      </c>
      <c r="C178" s="405">
        <f t="shared" si="1"/>
        <v>-0.00008796497737</v>
      </c>
      <c r="D178" s="405">
        <f t="shared" si="2"/>
        <v>0.999912035</v>
      </c>
      <c r="E178" s="406">
        <v>63.9</v>
      </c>
      <c r="F178" s="226">
        <f t="shared" si="3"/>
        <v>0</v>
      </c>
      <c r="G178" s="226">
        <f t="shared" si="4"/>
        <v>1</v>
      </c>
    </row>
    <row r="179" ht="15.75" customHeight="1">
      <c r="A179" s="403" t="s">
        <v>529</v>
      </c>
      <c r="B179" s="404">
        <v>6366.17</v>
      </c>
      <c r="C179" s="405">
        <f t="shared" si="1"/>
        <v>0.002372817307</v>
      </c>
      <c r="D179" s="405">
        <f t="shared" si="2"/>
        <v>1.002372817</v>
      </c>
      <c r="E179" s="406">
        <v>63.9</v>
      </c>
      <c r="F179" s="226">
        <f t="shared" si="3"/>
        <v>0</v>
      </c>
      <c r="G179" s="226">
        <f t="shared" si="4"/>
        <v>1</v>
      </c>
    </row>
    <row r="180" ht="15.75" customHeight="1">
      <c r="A180" s="403" t="s">
        <v>530</v>
      </c>
      <c r="B180" s="404">
        <v>6351.1</v>
      </c>
      <c r="C180" s="405">
        <f t="shared" si="1"/>
        <v>-0.001581472562</v>
      </c>
      <c r="D180" s="405">
        <f t="shared" si="2"/>
        <v>0.9984185274</v>
      </c>
      <c r="E180" s="406">
        <v>63.9</v>
      </c>
      <c r="F180" s="226">
        <f t="shared" si="3"/>
        <v>0</v>
      </c>
      <c r="G180" s="226">
        <f t="shared" si="4"/>
        <v>1</v>
      </c>
    </row>
    <row r="181" ht="15.75" customHeight="1">
      <c r="A181" s="403" t="s">
        <v>531</v>
      </c>
      <c r="B181" s="404">
        <v>6361.16</v>
      </c>
      <c r="C181" s="405">
        <f t="shared" si="1"/>
        <v>0.003163488985</v>
      </c>
      <c r="D181" s="405">
        <f t="shared" si="2"/>
        <v>1.003163489</v>
      </c>
      <c r="E181" s="406">
        <v>63.9</v>
      </c>
      <c r="F181" s="226">
        <f t="shared" si="3"/>
        <v>0</v>
      </c>
      <c r="G181" s="226">
        <f t="shared" si="4"/>
        <v>1</v>
      </c>
    </row>
    <row r="182" ht="15.75" customHeight="1">
      <c r="A182" s="403" t="s">
        <v>532</v>
      </c>
      <c r="B182" s="404">
        <v>6341.1</v>
      </c>
      <c r="C182" s="405">
        <f t="shared" si="1"/>
        <v>0.0006801550943</v>
      </c>
      <c r="D182" s="405">
        <f t="shared" si="2"/>
        <v>1.000680155</v>
      </c>
      <c r="E182" s="406">
        <v>63.9</v>
      </c>
      <c r="F182" s="226">
        <f t="shared" si="3"/>
        <v>0</v>
      </c>
      <c r="G182" s="226">
        <f t="shared" si="4"/>
        <v>1</v>
      </c>
    </row>
    <row r="183" ht="15.75" customHeight="1">
      <c r="A183" s="403" t="s">
        <v>533</v>
      </c>
      <c r="B183" s="404">
        <v>6336.79</v>
      </c>
      <c r="C183" s="405">
        <f t="shared" si="1"/>
        <v>0.001390646951</v>
      </c>
      <c r="D183" s="405">
        <f t="shared" si="2"/>
        <v>1.001390647</v>
      </c>
      <c r="E183" s="406">
        <v>63.9</v>
      </c>
      <c r="F183" s="226">
        <f t="shared" si="3"/>
        <v>0</v>
      </c>
      <c r="G183" s="226">
        <f t="shared" si="4"/>
        <v>1</v>
      </c>
    </row>
    <row r="184" ht="15.75" customHeight="1">
      <c r="A184" s="403" t="s">
        <v>534</v>
      </c>
      <c r="B184" s="404">
        <v>6327.99</v>
      </c>
      <c r="C184" s="405">
        <f t="shared" si="1"/>
        <v>0.0004410927718</v>
      </c>
      <c r="D184" s="405">
        <f t="shared" si="2"/>
        <v>1.000441093</v>
      </c>
      <c r="E184" s="406">
        <v>63.9</v>
      </c>
      <c r="F184" s="226">
        <f t="shared" si="3"/>
        <v>0</v>
      </c>
      <c r="G184" s="226">
        <f t="shared" si="4"/>
        <v>1</v>
      </c>
    </row>
    <row r="185" ht="15.75" customHeight="1">
      <c r="A185" s="403" t="s">
        <v>535</v>
      </c>
      <c r="B185" s="404">
        <v>6325.2</v>
      </c>
      <c r="C185" s="405">
        <f t="shared" si="1"/>
        <v>-0.001513862338</v>
      </c>
      <c r="D185" s="405">
        <f t="shared" si="2"/>
        <v>0.9984861377</v>
      </c>
      <c r="E185" s="406">
        <v>63.9</v>
      </c>
      <c r="F185" s="226">
        <f t="shared" si="3"/>
        <v>0</v>
      </c>
      <c r="G185" s="226">
        <f t="shared" si="4"/>
        <v>1</v>
      </c>
    </row>
    <row r="186" ht="15.75" customHeight="1">
      <c r="A186" s="403" t="s">
        <v>536</v>
      </c>
      <c r="B186" s="404">
        <v>6334.79</v>
      </c>
      <c r="C186" s="405">
        <f t="shared" si="1"/>
        <v>-0.0002146413832</v>
      </c>
      <c r="D186" s="405">
        <f t="shared" si="2"/>
        <v>0.9997853586</v>
      </c>
      <c r="E186" s="406">
        <v>63.9</v>
      </c>
      <c r="F186" s="226">
        <f t="shared" si="3"/>
        <v>0</v>
      </c>
      <c r="G186" s="226">
        <f t="shared" si="4"/>
        <v>1</v>
      </c>
    </row>
    <row r="187" ht="15.75" customHeight="1">
      <c r="A187" s="403" t="s">
        <v>537</v>
      </c>
      <c r="B187" s="404">
        <v>6336.15</v>
      </c>
      <c r="C187" s="405">
        <f t="shared" si="1"/>
        <v>0.0003220657677</v>
      </c>
      <c r="D187" s="405">
        <f t="shared" si="2"/>
        <v>1.000322066</v>
      </c>
      <c r="E187" s="406">
        <v>63.9</v>
      </c>
      <c r="F187" s="226">
        <f t="shared" si="3"/>
        <v>0</v>
      </c>
      <c r="G187" s="226">
        <f t="shared" si="4"/>
        <v>1</v>
      </c>
    </row>
    <row r="188" ht="15.75" customHeight="1">
      <c r="A188" s="403" t="s">
        <v>538</v>
      </c>
      <c r="B188" s="404">
        <v>6334.11</v>
      </c>
      <c r="C188" s="405">
        <f t="shared" si="1"/>
        <v>0.0004343458593</v>
      </c>
      <c r="D188" s="405">
        <f t="shared" si="2"/>
        <v>1.000434346</v>
      </c>
      <c r="E188" s="406">
        <v>63.9</v>
      </c>
      <c r="F188" s="226">
        <f t="shared" si="3"/>
        <v>0</v>
      </c>
      <c r="G188" s="226">
        <f t="shared" si="4"/>
        <v>1</v>
      </c>
    </row>
    <row r="189" ht="15.75" customHeight="1">
      <c r="A189" s="403" t="s">
        <v>539</v>
      </c>
      <c r="B189" s="404">
        <v>6331.36</v>
      </c>
      <c r="C189" s="405">
        <f t="shared" si="1"/>
        <v>-0.002006591962</v>
      </c>
      <c r="D189" s="405">
        <f t="shared" si="2"/>
        <v>0.997993408</v>
      </c>
      <c r="E189" s="406">
        <v>63.9</v>
      </c>
      <c r="F189" s="226">
        <f t="shared" si="3"/>
        <v>0</v>
      </c>
      <c r="G189" s="226">
        <f t="shared" si="4"/>
        <v>1</v>
      </c>
    </row>
    <row r="190" ht="15.75" customHeight="1">
      <c r="A190" s="403" t="s">
        <v>540</v>
      </c>
      <c r="B190" s="404">
        <v>6344.09</v>
      </c>
      <c r="C190" s="405">
        <f t="shared" si="1"/>
        <v>0.003930846224</v>
      </c>
      <c r="D190" s="405">
        <f t="shared" si="2"/>
        <v>1.003930846</v>
      </c>
      <c r="E190" s="406">
        <v>63.9</v>
      </c>
      <c r="F190" s="226">
        <f t="shared" si="3"/>
        <v>0</v>
      </c>
      <c r="G190" s="226">
        <f t="shared" si="4"/>
        <v>1</v>
      </c>
    </row>
    <row r="191" ht="15.75" customHeight="1">
      <c r="A191" s="403" t="s">
        <v>541</v>
      </c>
      <c r="B191" s="404">
        <v>6319.25</v>
      </c>
      <c r="C191" s="405">
        <f t="shared" si="1"/>
        <v>0.00131358779</v>
      </c>
      <c r="D191" s="405">
        <f t="shared" si="2"/>
        <v>1.001313588</v>
      </c>
      <c r="E191" s="406">
        <v>63.9</v>
      </c>
      <c r="F191" s="226">
        <f t="shared" si="3"/>
        <v>-0.007763975155</v>
      </c>
      <c r="G191" s="226">
        <f t="shared" si="4"/>
        <v>0.9922360248</v>
      </c>
    </row>
    <row r="192" ht="15.75" customHeight="1">
      <c r="A192" s="403" t="s">
        <v>542</v>
      </c>
      <c r="B192" s="404">
        <v>6310.96</v>
      </c>
      <c r="C192" s="405">
        <f t="shared" si="1"/>
        <v>0.001453552953</v>
      </c>
      <c r="D192" s="405">
        <f t="shared" si="2"/>
        <v>1.001453553</v>
      </c>
      <c r="E192" s="406">
        <v>64.4</v>
      </c>
      <c r="F192" s="226">
        <f t="shared" si="3"/>
        <v>0.007824726135</v>
      </c>
      <c r="G192" s="226">
        <f t="shared" si="4"/>
        <v>1.007824726</v>
      </c>
    </row>
    <row r="193" ht="15.75" customHeight="1">
      <c r="A193" s="403" t="s">
        <v>543</v>
      </c>
      <c r="B193" s="404">
        <v>6301.8</v>
      </c>
      <c r="C193" s="405">
        <f t="shared" si="1"/>
        <v>-0.001954343743</v>
      </c>
      <c r="D193" s="405">
        <f t="shared" si="2"/>
        <v>0.9980456563</v>
      </c>
      <c r="E193" s="406">
        <v>63.9</v>
      </c>
      <c r="F193" s="226">
        <f t="shared" si="3"/>
        <v>0</v>
      </c>
      <c r="G193" s="226">
        <f t="shared" si="4"/>
        <v>1</v>
      </c>
    </row>
    <row r="194" ht="15.75" customHeight="1">
      <c r="A194" s="403" t="s">
        <v>544</v>
      </c>
      <c r="B194" s="404">
        <v>6314.14</v>
      </c>
      <c r="C194" s="405">
        <f t="shared" si="1"/>
        <v>0.005433103716</v>
      </c>
      <c r="D194" s="405">
        <f t="shared" si="2"/>
        <v>1.005433104</v>
      </c>
      <c r="E194" s="406">
        <v>63.9</v>
      </c>
      <c r="F194" s="226">
        <f t="shared" si="3"/>
        <v>0</v>
      </c>
      <c r="G194" s="226">
        <f t="shared" si="4"/>
        <v>1</v>
      </c>
    </row>
    <row r="195" ht="15.75" customHeight="1">
      <c r="A195" s="403" t="s">
        <v>545</v>
      </c>
      <c r="B195" s="404">
        <v>6280.02</v>
      </c>
      <c r="C195" s="405">
        <f t="shared" si="1"/>
        <v>0.0008382790736</v>
      </c>
      <c r="D195" s="405">
        <f t="shared" si="2"/>
        <v>1.000838279</v>
      </c>
      <c r="E195" s="406">
        <v>63.9</v>
      </c>
      <c r="F195" s="226">
        <f t="shared" si="3"/>
        <v>0</v>
      </c>
      <c r="G195" s="226">
        <f t="shared" si="4"/>
        <v>1</v>
      </c>
    </row>
    <row r="196" ht="15.75" customHeight="1">
      <c r="A196" s="403" t="s">
        <v>546</v>
      </c>
      <c r="B196" s="404">
        <v>6274.76</v>
      </c>
      <c r="C196" s="405">
        <f t="shared" si="1"/>
        <v>-0.003835578163</v>
      </c>
      <c r="D196" s="405">
        <f t="shared" si="2"/>
        <v>0.9961644218</v>
      </c>
      <c r="E196" s="406">
        <v>63.9</v>
      </c>
      <c r="F196" s="226">
        <f t="shared" si="3"/>
        <v>0</v>
      </c>
      <c r="G196" s="226">
        <f t="shared" si="4"/>
        <v>1</v>
      </c>
    </row>
    <row r="197" ht="15.75" customHeight="1">
      <c r="A197" s="403" t="s">
        <v>547</v>
      </c>
      <c r="B197" s="404">
        <v>6298.92</v>
      </c>
      <c r="C197" s="405">
        <f t="shared" si="1"/>
        <v>-0.001850854118</v>
      </c>
      <c r="D197" s="405">
        <f t="shared" si="2"/>
        <v>0.9981491459</v>
      </c>
      <c r="E197" s="406">
        <v>63.9</v>
      </c>
      <c r="F197" s="226">
        <f t="shared" si="3"/>
        <v>-0.0015625</v>
      </c>
      <c r="G197" s="226">
        <f t="shared" si="4"/>
        <v>0.9984375</v>
      </c>
    </row>
    <row r="198" ht="15.75" customHeight="1">
      <c r="A198" s="403" t="s">
        <v>548</v>
      </c>
      <c r="B198" s="404">
        <v>6310.6</v>
      </c>
      <c r="C198" s="405">
        <f t="shared" si="1"/>
        <v>-0.00664899478</v>
      </c>
      <c r="D198" s="405">
        <f t="shared" si="2"/>
        <v>0.9933510052</v>
      </c>
      <c r="E198" s="406">
        <v>64.0</v>
      </c>
      <c r="F198" s="226">
        <f t="shared" si="3"/>
        <v>-0.007751937984</v>
      </c>
      <c r="G198" s="226">
        <f t="shared" si="4"/>
        <v>0.992248062</v>
      </c>
    </row>
    <row r="199" ht="15.75" customHeight="1">
      <c r="A199" s="403" t="s">
        <v>549</v>
      </c>
      <c r="B199" s="404">
        <v>6352.84</v>
      </c>
      <c r="C199" s="405">
        <f t="shared" si="1"/>
        <v>0.002184890653</v>
      </c>
      <c r="D199" s="405">
        <f t="shared" si="2"/>
        <v>1.002184891</v>
      </c>
      <c r="E199" s="406">
        <v>64.5</v>
      </c>
      <c r="F199" s="226">
        <f t="shared" si="3"/>
        <v>-0.01073619632</v>
      </c>
      <c r="G199" s="226">
        <f t="shared" si="4"/>
        <v>0.9892638037</v>
      </c>
    </row>
    <row r="200" ht="15.75" customHeight="1">
      <c r="A200" s="403" t="s">
        <v>550</v>
      </c>
      <c r="B200" s="404">
        <v>6338.99</v>
      </c>
      <c r="C200" s="405">
        <f t="shared" si="1"/>
        <v>0.00360977108</v>
      </c>
      <c r="D200" s="405">
        <f t="shared" si="2"/>
        <v>1.003609771</v>
      </c>
      <c r="E200" s="406">
        <v>65.2</v>
      </c>
      <c r="F200" s="226">
        <f t="shared" si="3"/>
        <v>-0.01212121212</v>
      </c>
      <c r="G200" s="226">
        <f t="shared" si="4"/>
        <v>0.9878787879</v>
      </c>
    </row>
    <row r="201" ht="15.75" customHeight="1">
      <c r="A201" s="403" t="s">
        <v>551</v>
      </c>
      <c r="B201" s="404">
        <v>6316.19</v>
      </c>
      <c r="C201" s="405">
        <f t="shared" si="1"/>
        <v>-0.006310274845</v>
      </c>
      <c r="D201" s="405">
        <f t="shared" si="2"/>
        <v>0.9936897252</v>
      </c>
      <c r="E201" s="406">
        <v>66.0</v>
      </c>
      <c r="F201" s="226">
        <f t="shared" si="3"/>
        <v>-0.03083700441</v>
      </c>
      <c r="G201" s="226">
        <f t="shared" si="4"/>
        <v>0.9691629956</v>
      </c>
    </row>
    <row r="202" ht="15.75" customHeight="1">
      <c r="A202" s="403" t="s">
        <v>552</v>
      </c>
      <c r="B202" s="404">
        <v>6356.3</v>
      </c>
      <c r="C202" s="405">
        <f t="shared" si="1"/>
        <v>0.000116433485</v>
      </c>
      <c r="D202" s="405">
        <f t="shared" si="2"/>
        <v>1.000116433</v>
      </c>
      <c r="E202" s="406">
        <v>68.1</v>
      </c>
      <c r="F202" s="226">
        <f t="shared" si="3"/>
        <v>0.06074766355</v>
      </c>
      <c r="G202" s="226">
        <f t="shared" si="4"/>
        <v>1.060747664</v>
      </c>
    </row>
    <row r="203" ht="15.75" customHeight="1">
      <c r="A203" s="403" t="s">
        <v>553</v>
      </c>
      <c r="B203" s="404">
        <v>6355.56</v>
      </c>
      <c r="C203" s="405">
        <f t="shared" si="1"/>
        <v>0.002495370473</v>
      </c>
      <c r="D203" s="405">
        <f t="shared" si="2"/>
        <v>1.00249537</v>
      </c>
      <c r="E203" s="406">
        <v>64.2</v>
      </c>
      <c r="F203" s="226">
        <f t="shared" si="3"/>
        <v>0.004694835681</v>
      </c>
      <c r="G203" s="226">
        <f t="shared" si="4"/>
        <v>1.004694836</v>
      </c>
    </row>
    <row r="204" ht="15.75" customHeight="1">
      <c r="A204" s="403" t="s">
        <v>554</v>
      </c>
      <c r="B204" s="404">
        <v>6339.74</v>
      </c>
      <c r="C204" s="405">
        <f t="shared" si="1"/>
        <v>-0.0009518136462</v>
      </c>
      <c r="D204" s="405">
        <f t="shared" si="2"/>
        <v>0.9990481864</v>
      </c>
      <c r="E204" s="406">
        <v>63.9</v>
      </c>
      <c r="F204" s="226">
        <f t="shared" si="3"/>
        <v>0</v>
      </c>
      <c r="G204" s="226">
        <f t="shared" si="4"/>
        <v>1</v>
      </c>
    </row>
    <row r="205" ht="15.75" customHeight="1">
      <c r="A205" s="403" t="s">
        <v>555</v>
      </c>
      <c r="B205" s="404">
        <v>6345.78</v>
      </c>
      <c r="C205" s="405">
        <f t="shared" si="1"/>
        <v>0.002059140277</v>
      </c>
      <c r="D205" s="405">
        <f t="shared" si="2"/>
        <v>1.00205914</v>
      </c>
      <c r="E205" s="406">
        <v>63.9</v>
      </c>
      <c r="F205" s="226">
        <f t="shared" si="3"/>
        <v>0</v>
      </c>
      <c r="G205" s="226">
        <f t="shared" si="4"/>
        <v>1</v>
      </c>
    </row>
    <row r="206" ht="15.75" customHeight="1">
      <c r="A206" s="403" t="s">
        <v>556</v>
      </c>
      <c r="B206" s="404">
        <v>6332.74</v>
      </c>
      <c r="C206" s="405">
        <f t="shared" si="1"/>
        <v>0.001108172496</v>
      </c>
      <c r="D206" s="405">
        <f t="shared" si="2"/>
        <v>1.001108172</v>
      </c>
      <c r="E206" s="406">
        <v>63.9</v>
      </c>
      <c r="F206" s="226">
        <f t="shared" si="3"/>
        <v>0</v>
      </c>
      <c r="G206" s="226">
        <f t="shared" si="4"/>
        <v>1</v>
      </c>
    </row>
    <row r="207" ht="15.75" customHeight="1">
      <c r="A207" s="403" t="s">
        <v>557</v>
      </c>
      <c r="B207" s="404">
        <v>6325.73</v>
      </c>
      <c r="C207" s="405">
        <f t="shared" si="1"/>
        <v>0.003144674035</v>
      </c>
      <c r="D207" s="405">
        <f t="shared" si="2"/>
        <v>1.003144674</v>
      </c>
      <c r="E207" s="406">
        <v>63.9</v>
      </c>
      <c r="F207" s="226">
        <f t="shared" si="3"/>
        <v>0</v>
      </c>
      <c r="G207" s="226">
        <f t="shared" si="4"/>
        <v>1</v>
      </c>
    </row>
    <row r="208" ht="15.75" customHeight="1">
      <c r="A208" s="403" t="s">
        <v>558</v>
      </c>
      <c r="B208" s="404">
        <v>6305.9</v>
      </c>
      <c r="C208" s="405">
        <f t="shared" si="1"/>
        <v>-0.00004598656241</v>
      </c>
      <c r="D208" s="405">
        <f t="shared" si="2"/>
        <v>0.9999540134</v>
      </c>
      <c r="E208" s="406">
        <v>63.9</v>
      </c>
      <c r="F208" s="226">
        <f t="shared" si="3"/>
        <v>0</v>
      </c>
      <c r="G208" s="226">
        <f t="shared" si="4"/>
        <v>1</v>
      </c>
    </row>
    <row r="209" ht="15.75" customHeight="1">
      <c r="A209" s="403" t="s">
        <v>559</v>
      </c>
      <c r="B209" s="404">
        <v>6306.19</v>
      </c>
      <c r="C209" s="405">
        <f t="shared" si="1"/>
        <v>0.003906616892</v>
      </c>
      <c r="D209" s="405">
        <f t="shared" si="2"/>
        <v>1.003906617</v>
      </c>
      <c r="E209" s="406">
        <v>63.9</v>
      </c>
      <c r="F209" s="226">
        <f t="shared" si="3"/>
        <v>0</v>
      </c>
      <c r="G209" s="226">
        <f t="shared" si="4"/>
        <v>1</v>
      </c>
    </row>
    <row r="210" ht="15.75" customHeight="1">
      <c r="A210" s="403" t="s">
        <v>560</v>
      </c>
      <c r="B210" s="404">
        <v>6281.65</v>
      </c>
      <c r="C210" s="405">
        <f t="shared" si="1"/>
        <v>-0.001359257257</v>
      </c>
      <c r="D210" s="405">
        <f t="shared" si="2"/>
        <v>0.9986407427</v>
      </c>
      <c r="E210" s="406">
        <v>63.9</v>
      </c>
      <c r="F210" s="226">
        <f t="shared" si="3"/>
        <v>0</v>
      </c>
      <c r="G210" s="226">
        <f t="shared" si="4"/>
        <v>1</v>
      </c>
    </row>
    <row r="211" ht="15.75" customHeight="1">
      <c r="A211" s="403" t="s">
        <v>561</v>
      </c>
      <c r="B211" s="404">
        <v>6290.2</v>
      </c>
      <c r="C211" s="405">
        <f t="shared" si="1"/>
        <v>0.001424875622</v>
      </c>
      <c r="D211" s="405">
        <f t="shared" si="2"/>
        <v>1.001424876</v>
      </c>
      <c r="E211" s="406">
        <v>63.9</v>
      </c>
      <c r="F211" s="226">
        <f t="shared" si="3"/>
        <v>0</v>
      </c>
      <c r="G211" s="226">
        <f t="shared" si="4"/>
        <v>1</v>
      </c>
    </row>
    <row r="212" ht="15.75" customHeight="1">
      <c r="A212" s="403" t="s">
        <v>562</v>
      </c>
      <c r="B212" s="404">
        <v>6281.25</v>
      </c>
      <c r="C212" s="405">
        <f t="shared" si="1"/>
        <v>0.0006435980316</v>
      </c>
      <c r="D212" s="405">
        <f t="shared" si="2"/>
        <v>1.000643598</v>
      </c>
      <c r="E212" s="406">
        <v>63.9</v>
      </c>
      <c r="F212" s="226">
        <f t="shared" si="3"/>
        <v>0</v>
      </c>
      <c r="G212" s="226">
        <f t="shared" si="4"/>
        <v>1</v>
      </c>
    </row>
    <row r="213" ht="15.75" customHeight="1">
      <c r="A213" s="403" t="s">
        <v>563</v>
      </c>
      <c r="B213" s="404">
        <v>6277.21</v>
      </c>
      <c r="C213" s="405">
        <f t="shared" si="1"/>
        <v>0.002733183176</v>
      </c>
      <c r="D213" s="405">
        <f t="shared" si="2"/>
        <v>1.002733183</v>
      </c>
      <c r="E213" s="406">
        <v>63.9</v>
      </c>
      <c r="F213" s="226">
        <f t="shared" si="3"/>
        <v>0</v>
      </c>
      <c r="G213" s="226">
        <f t="shared" si="4"/>
        <v>1</v>
      </c>
    </row>
    <row r="214" ht="15.75" customHeight="1">
      <c r="A214" s="403" t="s">
        <v>564</v>
      </c>
      <c r="B214" s="404">
        <v>6260.1</v>
      </c>
      <c r="C214" s="405">
        <f t="shared" si="1"/>
        <v>-0.001965745333</v>
      </c>
      <c r="D214" s="405">
        <f t="shared" si="2"/>
        <v>0.9980342547</v>
      </c>
      <c r="E214" s="406">
        <v>63.9</v>
      </c>
      <c r="F214" s="226">
        <f t="shared" si="3"/>
        <v>0</v>
      </c>
      <c r="G214" s="226">
        <f t="shared" si="4"/>
        <v>1</v>
      </c>
    </row>
    <row r="215" ht="15.75" customHeight="1">
      <c r="A215" s="403" t="s">
        <v>565</v>
      </c>
      <c r="B215" s="404">
        <v>6272.43</v>
      </c>
      <c r="C215" s="405">
        <f t="shared" si="1"/>
        <v>-0.001063845035</v>
      </c>
      <c r="D215" s="405">
        <f t="shared" si="2"/>
        <v>0.998936155</v>
      </c>
      <c r="E215" s="406">
        <v>63.9</v>
      </c>
      <c r="F215" s="226">
        <f t="shared" si="3"/>
        <v>0</v>
      </c>
      <c r="G215" s="226">
        <f t="shared" si="4"/>
        <v>1</v>
      </c>
    </row>
    <row r="216" ht="15.75" customHeight="1">
      <c r="A216" s="403" t="s">
        <v>566</v>
      </c>
      <c r="B216" s="404">
        <v>6279.11</v>
      </c>
      <c r="C216" s="405">
        <f t="shared" si="1"/>
        <v>0.0008782836011</v>
      </c>
      <c r="D216" s="405">
        <f t="shared" si="2"/>
        <v>1.000878284</v>
      </c>
      <c r="E216" s="406">
        <v>63.9</v>
      </c>
      <c r="F216" s="226">
        <f t="shared" si="3"/>
        <v>0</v>
      </c>
      <c r="G216" s="226">
        <f t="shared" si="4"/>
        <v>1</v>
      </c>
    </row>
    <row r="217" ht="15.75" customHeight="1">
      <c r="A217" s="403" t="s">
        <v>567</v>
      </c>
      <c r="B217" s="404">
        <v>6273.6</v>
      </c>
      <c r="C217" s="405">
        <f t="shared" si="1"/>
        <v>0.001911642815</v>
      </c>
      <c r="D217" s="405">
        <f t="shared" si="2"/>
        <v>1.001911643</v>
      </c>
      <c r="E217" s="406">
        <v>63.9</v>
      </c>
      <c r="F217" s="226">
        <f t="shared" si="3"/>
        <v>0</v>
      </c>
      <c r="G217" s="226">
        <f t="shared" si="4"/>
        <v>1</v>
      </c>
    </row>
    <row r="218" ht="15.75" customHeight="1">
      <c r="A218" s="403" t="s">
        <v>568</v>
      </c>
      <c r="B218" s="404">
        <v>6261.63</v>
      </c>
      <c r="C218" s="405">
        <f t="shared" si="1"/>
        <v>-0.001201117853</v>
      </c>
      <c r="D218" s="405">
        <f t="shared" si="2"/>
        <v>0.9987988821</v>
      </c>
      <c r="E218" s="406">
        <v>63.9</v>
      </c>
      <c r="F218" s="226">
        <f t="shared" si="3"/>
        <v>0</v>
      </c>
      <c r="G218" s="226">
        <f t="shared" si="4"/>
        <v>1</v>
      </c>
    </row>
    <row r="219" ht="15.75" customHeight="1">
      <c r="A219" s="403" t="s">
        <v>569</v>
      </c>
      <c r="B219" s="404">
        <v>6269.16</v>
      </c>
      <c r="C219" s="405">
        <f t="shared" si="1"/>
        <v>-0.0002567467791</v>
      </c>
      <c r="D219" s="405">
        <f t="shared" si="2"/>
        <v>0.9997432532</v>
      </c>
      <c r="E219" s="406">
        <v>63.9</v>
      </c>
      <c r="F219" s="226">
        <f t="shared" si="3"/>
        <v>0</v>
      </c>
      <c r="G219" s="226">
        <f t="shared" si="4"/>
        <v>1</v>
      </c>
    </row>
    <row r="220" ht="15.75" customHeight="1">
      <c r="A220" s="403" t="s">
        <v>570</v>
      </c>
      <c r="B220" s="404">
        <v>6270.77</v>
      </c>
      <c r="C220" s="405">
        <f t="shared" si="1"/>
        <v>-0.0005243813416</v>
      </c>
      <c r="D220" s="405">
        <f t="shared" si="2"/>
        <v>0.9994756187</v>
      </c>
      <c r="E220" s="406">
        <v>63.9</v>
      </c>
      <c r="F220" s="226">
        <f t="shared" si="3"/>
        <v>0</v>
      </c>
      <c r="G220" s="226">
        <f t="shared" si="4"/>
        <v>1</v>
      </c>
    </row>
    <row r="221" ht="15.75" customHeight="1">
      <c r="A221" s="403" t="s">
        <v>571</v>
      </c>
      <c r="B221" s="404">
        <v>6274.06</v>
      </c>
      <c r="C221" s="405">
        <f t="shared" si="1"/>
        <v>0.001228783536</v>
      </c>
      <c r="D221" s="405">
        <f t="shared" si="2"/>
        <v>1.001228784</v>
      </c>
      <c r="E221" s="406">
        <v>63.9</v>
      </c>
      <c r="F221" s="226">
        <f t="shared" si="3"/>
        <v>0</v>
      </c>
      <c r="G221" s="226">
        <f t="shared" si="4"/>
        <v>1</v>
      </c>
    </row>
    <row r="222" ht="15.75" customHeight="1">
      <c r="A222" s="403" t="s">
        <v>572</v>
      </c>
      <c r="B222" s="404">
        <v>6266.36</v>
      </c>
      <c r="C222" s="405">
        <f t="shared" si="1"/>
        <v>0.0004534191637</v>
      </c>
      <c r="D222" s="405">
        <f t="shared" si="2"/>
        <v>1.000453419</v>
      </c>
      <c r="E222" s="406">
        <v>63.9</v>
      </c>
      <c r="F222" s="226">
        <f t="shared" si="3"/>
        <v>0</v>
      </c>
      <c r="G222" s="226">
        <f t="shared" si="4"/>
        <v>1</v>
      </c>
    </row>
    <row r="223" ht="15.75" customHeight="1">
      <c r="A223" s="403" t="s">
        <v>573</v>
      </c>
      <c r="B223" s="404">
        <v>6263.52</v>
      </c>
      <c r="C223" s="405">
        <f t="shared" si="1"/>
        <v>0.001816972054</v>
      </c>
      <c r="D223" s="405">
        <f t="shared" si="2"/>
        <v>1.001816972</v>
      </c>
      <c r="E223" s="406">
        <v>63.9</v>
      </c>
      <c r="F223" s="226">
        <f t="shared" si="3"/>
        <v>0</v>
      </c>
      <c r="G223" s="226">
        <f t="shared" si="4"/>
        <v>1</v>
      </c>
    </row>
    <row r="224" ht="15.75" customHeight="1">
      <c r="A224" s="403" t="s">
        <v>574</v>
      </c>
      <c r="B224" s="404">
        <v>6252.16</v>
      </c>
      <c r="C224" s="405">
        <f t="shared" si="1"/>
        <v>0.00377449367</v>
      </c>
      <c r="D224" s="405">
        <f t="shared" si="2"/>
        <v>1.003774494</v>
      </c>
      <c r="E224" s="406">
        <v>63.9</v>
      </c>
      <c r="F224" s="226">
        <f t="shared" si="3"/>
        <v>0</v>
      </c>
      <c r="G224" s="226">
        <f t="shared" si="4"/>
        <v>1</v>
      </c>
    </row>
    <row r="225" ht="15.75" customHeight="1">
      <c r="A225" s="403" t="s">
        <v>575</v>
      </c>
      <c r="B225" s="404">
        <v>6228.65</v>
      </c>
      <c r="C225" s="405">
        <f t="shared" si="1"/>
        <v>0.0008982719112</v>
      </c>
      <c r="D225" s="405">
        <f t="shared" si="2"/>
        <v>1.000898272</v>
      </c>
      <c r="E225" s="406">
        <v>63.9</v>
      </c>
      <c r="F225" s="226">
        <f t="shared" si="3"/>
        <v>0</v>
      </c>
      <c r="G225" s="226">
        <f t="shared" si="4"/>
        <v>1</v>
      </c>
    </row>
    <row r="226" ht="15.75" customHeight="1">
      <c r="A226" s="403" t="s">
        <v>576</v>
      </c>
      <c r="B226" s="404">
        <v>6223.06</v>
      </c>
      <c r="C226" s="405">
        <f t="shared" si="1"/>
        <v>0.001267863521</v>
      </c>
      <c r="D226" s="405">
        <f t="shared" si="2"/>
        <v>1.001267864</v>
      </c>
      <c r="E226" s="406">
        <v>63.9</v>
      </c>
      <c r="F226" s="226">
        <f t="shared" si="3"/>
        <v>0</v>
      </c>
      <c r="G226" s="226">
        <f t="shared" si="4"/>
        <v>1</v>
      </c>
    </row>
    <row r="227" ht="15.75" customHeight="1">
      <c r="A227" s="403" t="s">
        <v>577</v>
      </c>
      <c r="B227" s="404">
        <v>6215.18</v>
      </c>
      <c r="C227" s="405">
        <f t="shared" si="1"/>
        <v>0.003016223701</v>
      </c>
      <c r="D227" s="405">
        <f t="shared" si="2"/>
        <v>1.003016224</v>
      </c>
      <c r="E227" s="406">
        <v>63.9</v>
      </c>
      <c r="F227" s="226">
        <f t="shared" si="3"/>
        <v>0</v>
      </c>
      <c r="G227" s="226">
        <f t="shared" si="4"/>
        <v>1</v>
      </c>
    </row>
    <row r="228" ht="15.75" customHeight="1">
      <c r="A228" s="403" t="s">
        <v>578</v>
      </c>
      <c r="B228" s="404">
        <v>6196.49</v>
      </c>
      <c r="C228" s="405">
        <f t="shared" si="1"/>
        <v>-0.000815925051</v>
      </c>
      <c r="D228" s="405">
        <f t="shared" si="2"/>
        <v>0.9991840749</v>
      </c>
      <c r="E228" s="406">
        <v>63.9</v>
      </c>
      <c r="F228" s="226">
        <f t="shared" si="3"/>
        <v>0</v>
      </c>
      <c r="G228" s="226">
        <f t="shared" si="4"/>
        <v>1</v>
      </c>
    </row>
    <row r="229" ht="15.75" customHeight="1">
      <c r="A229" s="403" t="s">
        <v>579</v>
      </c>
      <c r="B229" s="404">
        <v>6201.55</v>
      </c>
      <c r="C229" s="405">
        <f t="shared" si="1"/>
        <v>-0.002035660262</v>
      </c>
      <c r="D229" s="405">
        <f t="shared" si="2"/>
        <v>0.9979643397</v>
      </c>
      <c r="E229" s="406">
        <v>63.9</v>
      </c>
      <c r="F229" s="226">
        <f t="shared" si="3"/>
        <v>0</v>
      </c>
      <c r="G229" s="226">
        <f t="shared" si="4"/>
        <v>1</v>
      </c>
    </row>
    <row r="230" ht="15.75" customHeight="1">
      <c r="A230" s="403" t="s">
        <v>580</v>
      </c>
      <c r="B230" s="404">
        <v>6214.2</v>
      </c>
      <c r="C230" s="405">
        <f t="shared" si="1"/>
        <v>0.0005103823359</v>
      </c>
      <c r="D230" s="405">
        <f t="shared" si="2"/>
        <v>1.000510382</v>
      </c>
      <c r="E230" s="406">
        <v>63.9</v>
      </c>
      <c r="F230" s="226">
        <f t="shared" si="3"/>
        <v>0</v>
      </c>
      <c r="G230" s="226">
        <f t="shared" si="4"/>
        <v>1</v>
      </c>
    </row>
    <row r="231" ht="15.75" customHeight="1">
      <c r="A231" s="403" t="s">
        <v>581</v>
      </c>
      <c r="B231" s="404">
        <v>6211.03</v>
      </c>
      <c r="C231" s="405">
        <f t="shared" si="1"/>
        <v>0.0002174025071</v>
      </c>
      <c r="D231" s="405">
        <f t="shared" si="2"/>
        <v>1.000217403</v>
      </c>
      <c r="E231" s="406">
        <v>63.9</v>
      </c>
      <c r="F231" s="226">
        <f t="shared" si="3"/>
        <v>0</v>
      </c>
      <c r="G231" s="226">
        <f t="shared" si="4"/>
        <v>1</v>
      </c>
    </row>
    <row r="232" ht="15.75" customHeight="1">
      <c r="A232" s="403" t="s">
        <v>582</v>
      </c>
      <c r="B232" s="404">
        <v>6209.68</v>
      </c>
      <c r="C232" s="405">
        <f t="shared" si="1"/>
        <v>-0.0006067482638</v>
      </c>
      <c r="D232" s="405">
        <f t="shared" si="2"/>
        <v>0.9993932517</v>
      </c>
      <c r="E232" s="406">
        <v>63.9</v>
      </c>
      <c r="F232" s="226">
        <f t="shared" si="3"/>
        <v>0</v>
      </c>
      <c r="G232" s="226">
        <f t="shared" si="4"/>
        <v>1</v>
      </c>
    </row>
    <row r="233" ht="15.75" customHeight="1">
      <c r="A233" s="403" t="s">
        <v>583</v>
      </c>
      <c r="B233" s="404">
        <v>6213.45</v>
      </c>
      <c r="C233" s="405">
        <f t="shared" si="1"/>
        <v>0.001071405555</v>
      </c>
      <c r="D233" s="405">
        <f t="shared" si="2"/>
        <v>1.001071406</v>
      </c>
      <c r="E233" s="406">
        <v>63.9</v>
      </c>
      <c r="F233" s="226">
        <f t="shared" si="3"/>
        <v>0</v>
      </c>
      <c r="G233" s="226">
        <f t="shared" si="4"/>
        <v>1</v>
      </c>
    </row>
    <row r="234" ht="15.75" customHeight="1">
      <c r="A234" s="403" t="s">
        <v>584</v>
      </c>
      <c r="B234" s="404">
        <v>6206.8</v>
      </c>
      <c r="C234" s="405">
        <f t="shared" si="1"/>
        <v>0.001621817888</v>
      </c>
      <c r="D234" s="405">
        <f t="shared" si="2"/>
        <v>1.001621818</v>
      </c>
      <c r="E234" s="406">
        <v>63.9</v>
      </c>
      <c r="F234" s="226">
        <f t="shared" si="3"/>
        <v>0</v>
      </c>
      <c r="G234" s="226">
        <f t="shared" si="4"/>
        <v>1</v>
      </c>
    </row>
    <row r="235" ht="15.75" customHeight="1">
      <c r="A235" s="403" t="s">
        <v>585</v>
      </c>
      <c r="B235" s="404">
        <v>6196.75</v>
      </c>
      <c r="C235" s="405">
        <f t="shared" si="1"/>
        <v>0.0005925968985</v>
      </c>
      <c r="D235" s="405">
        <f t="shared" si="2"/>
        <v>1.000592597</v>
      </c>
      <c r="E235" s="406">
        <v>63.9</v>
      </c>
      <c r="F235" s="226">
        <f t="shared" si="3"/>
        <v>0</v>
      </c>
      <c r="G235" s="226">
        <f t="shared" si="4"/>
        <v>1</v>
      </c>
    </row>
    <row r="236" ht="15.75" customHeight="1">
      <c r="A236" s="403" t="s">
        <v>586</v>
      </c>
      <c r="B236" s="404">
        <v>6193.08</v>
      </c>
      <c r="C236" s="405">
        <f t="shared" si="1"/>
        <v>-0.00357504867</v>
      </c>
      <c r="D236" s="405">
        <f t="shared" si="2"/>
        <v>0.9964249513</v>
      </c>
      <c r="E236" s="406">
        <v>63.9</v>
      </c>
      <c r="F236" s="226">
        <f t="shared" si="3"/>
        <v>0</v>
      </c>
      <c r="G236" s="226">
        <f t="shared" si="4"/>
        <v>1</v>
      </c>
    </row>
    <row r="237" ht="15.75" customHeight="1">
      <c r="A237" s="403" t="s">
        <v>587</v>
      </c>
      <c r="B237" s="404">
        <v>6215.3</v>
      </c>
      <c r="C237" s="405">
        <f t="shared" si="1"/>
        <v>0.001395279894</v>
      </c>
      <c r="D237" s="405">
        <f t="shared" si="2"/>
        <v>1.00139528</v>
      </c>
      <c r="E237" s="406">
        <v>63.9</v>
      </c>
      <c r="F237" s="226">
        <f t="shared" si="3"/>
        <v>0</v>
      </c>
      <c r="G237" s="226">
        <f t="shared" si="4"/>
        <v>1</v>
      </c>
    </row>
    <row r="238" ht="15.75" customHeight="1">
      <c r="A238" s="403" t="s">
        <v>588</v>
      </c>
      <c r="B238" s="404">
        <v>6206.64</v>
      </c>
      <c r="C238" s="405">
        <f t="shared" si="1"/>
        <v>-0.002612929663</v>
      </c>
      <c r="D238" s="405">
        <f t="shared" si="2"/>
        <v>0.9973870703</v>
      </c>
      <c r="E238" s="406">
        <v>63.9</v>
      </c>
      <c r="F238" s="226">
        <f t="shared" si="3"/>
        <v>0</v>
      </c>
      <c r="G238" s="226">
        <f t="shared" si="4"/>
        <v>1</v>
      </c>
    </row>
    <row r="239" ht="15.75" customHeight="1">
      <c r="A239" s="403" t="s">
        <v>589</v>
      </c>
      <c r="B239" s="404">
        <v>6222.9</v>
      </c>
      <c r="C239" s="405">
        <f t="shared" si="1"/>
        <v>0.003017320581</v>
      </c>
      <c r="D239" s="405">
        <f t="shared" si="2"/>
        <v>1.003017321</v>
      </c>
      <c r="E239" s="406">
        <v>63.9</v>
      </c>
      <c r="F239" s="226">
        <f t="shared" si="3"/>
        <v>0</v>
      </c>
      <c r="G239" s="226">
        <f t="shared" si="4"/>
        <v>1</v>
      </c>
    </row>
    <row r="240" ht="15.75" customHeight="1">
      <c r="A240" s="403" t="s">
        <v>590</v>
      </c>
      <c r="B240" s="404">
        <v>6204.18</v>
      </c>
      <c r="C240" s="405">
        <f t="shared" si="1"/>
        <v>-0.002581893946</v>
      </c>
      <c r="D240" s="405">
        <f t="shared" si="2"/>
        <v>0.9974181061</v>
      </c>
      <c r="E240" s="406">
        <v>63.9</v>
      </c>
      <c r="F240" s="226">
        <f t="shared" si="3"/>
        <v>0</v>
      </c>
      <c r="G240" s="226">
        <f t="shared" si="4"/>
        <v>1</v>
      </c>
    </row>
    <row r="241" ht="15.75" customHeight="1">
      <c r="A241" s="403" t="s">
        <v>591</v>
      </c>
      <c r="B241" s="404">
        <v>6220.24</v>
      </c>
      <c r="C241" s="405">
        <f t="shared" si="1"/>
        <v>0.00110568017</v>
      </c>
      <c r="D241" s="405">
        <f t="shared" si="2"/>
        <v>1.00110568</v>
      </c>
      <c r="E241" s="406">
        <v>63.9</v>
      </c>
      <c r="F241" s="226">
        <f t="shared" si="3"/>
        <v>0</v>
      </c>
      <c r="G241" s="226">
        <f t="shared" si="4"/>
        <v>1</v>
      </c>
    </row>
    <row r="242" ht="15.75" customHeight="1">
      <c r="A242" s="403" t="s">
        <v>592</v>
      </c>
      <c r="B242" s="404">
        <v>6213.37</v>
      </c>
      <c r="C242" s="405">
        <f t="shared" si="1"/>
        <v>-0.002983010161</v>
      </c>
      <c r="D242" s="405">
        <f t="shared" si="2"/>
        <v>0.9970169898</v>
      </c>
      <c r="E242" s="406">
        <v>63.9</v>
      </c>
      <c r="F242" s="226">
        <f t="shared" si="3"/>
        <v>0</v>
      </c>
      <c r="G242" s="226">
        <f t="shared" si="4"/>
        <v>1</v>
      </c>
    </row>
    <row r="243" ht="15.75" customHeight="1">
      <c r="A243" s="403" t="s">
        <v>593</v>
      </c>
      <c r="B243" s="404">
        <v>6231.96</v>
      </c>
      <c r="C243" s="405">
        <f t="shared" si="1"/>
        <v>-0.001859513067</v>
      </c>
      <c r="D243" s="405">
        <f t="shared" si="2"/>
        <v>0.9981404869</v>
      </c>
      <c r="E243" s="406">
        <v>63.9</v>
      </c>
      <c r="F243" s="226">
        <f t="shared" si="3"/>
        <v>0</v>
      </c>
      <c r="G243" s="226">
        <f t="shared" si="4"/>
        <v>1</v>
      </c>
    </row>
    <row r="244" ht="15.75" customHeight="1">
      <c r="A244" s="403" t="s">
        <v>594</v>
      </c>
      <c r="B244" s="404">
        <v>6243.57</v>
      </c>
      <c r="C244" s="405">
        <f t="shared" si="1"/>
        <v>-0.00265327834</v>
      </c>
      <c r="D244" s="405">
        <f t="shared" si="2"/>
        <v>0.9973467217</v>
      </c>
      <c r="E244" s="406">
        <v>63.9</v>
      </c>
      <c r="F244" s="226">
        <f t="shared" si="3"/>
        <v>0</v>
      </c>
      <c r="G244" s="226">
        <f t="shared" si="4"/>
        <v>1</v>
      </c>
    </row>
    <row r="245" ht="15.75" customHeight="1">
      <c r="A245" s="403" t="s">
        <v>595</v>
      </c>
      <c r="B245" s="404">
        <v>6260.18</v>
      </c>
      <c r="C245" s="405">
        <f t="shared" si="1"/>
        <v>-0.0003401300798</v>
      </c>
      <c r="D245" s="405">
        <f t="shared" si="2"/>
        <v>0.9996598699</v>
      </c>
      <c r="E245" s="406">
        <v>63.9</v>
      </c>
      <c r="F245" s="226">
        <f t="shared" si="3"/>
        <v>0</v>
      </c>
      <c r="G245" s="226">
        <f t="shared" si="4"/>
        <v>1</v>
      </c>
    </row>
    <row r="246" ht="15.75" customHeight="1">
      <c r="A246" s="403" t="s">
        <v>596</v>
      </c>
      <c r="B246" s="404">
        <v>6262.31</v>
      </c>
      <c r="C246" s="405">
        <f t="shared" si="1"/>
        <v>0.0004521142331</v>
      </c>
      <c r="D246" s="405">
        <f t="shared" si="2"/>
        <v>1.000452114</v>
      </c>
      <c r="E246" s="406">
        <v>63.9</v>
      </c>
      <c r="F246" s="226">
        <f t="shared" si="3"/>
        <v>0</v>
      </c>
      <c r="G246" s="226">
        <f t="shared" si="4"/>
        <v>1</v>
      </c>
    </row>
    <row r="247" ht="15.75" customHeight="1">
      <c r="A247" s="403" t="s">
        <v>597</v>
      </c>
      <c r="B247" s="404">
        <v>6259.48</v>
      </c>
      <c r="C247" s="405">
        <f t="shared" si="1"/>
        <v>0.007361106194</v>
      </c>
      <c r="D247" s="405">
        <f t="shared" si="2"/>
        <v>1.007361106</v>
      </c>
      <c r="E247" s="406">
        <v>63.9</v>
      </c>
      <c r="F247" s="226">
        <f t="shared" si="3"/>
        <v>0</v>
      </c>
      <c r="G247" s="226">
        <f t="shared" si="4"/>
        <v>1</v>
      </c>
    </row>
    <row r="248" ht="15.75" customHeight="1">
      <c r="A248" s="403" t="s">
        <v>598</v>
      </c>
      <c r="B248" s="404">
        <v>6213.74</v>
      </c>
      <c r="C248" s="405">
        <f t="shared" si="1"/>
        <v>-0.0001528636183</v>
      </c>
      <c r="D248" s="405">
        <f t="shared" si="2"/>
        <v>0.9998471364</v>
      </c>
      <c r="E248" s="406">
        <v>63.9</v>
      </c>
      <c r="F248" s="226">
        <f t="shared" si="3"/>
        <v>0</v>
      </c>
      <c r="G248" s="226">
        <f t="shared" si="4"/>
        <v>1</v>
      </c>
    </row>
    <row r="249" ht="15.75" customHeight="1">
      <c r="A249" s="403" t="s">
        <v>599</v>
      </c>
      <c r="B249" s="404">
        <v>6214.69</v>
      </c>
      <c r="C249" s="405">
        <f t="shared" si="1"/>
        <v>0.002498709511</v>
      </c>
      <c r="D249" s="405">
        <f t="shared" si="2"/>
        <v>1.00249871</v>
      </c>
      <c r="E249" s="406">
        <v>63.9</v>
      </c>
      <c r="F249" s="226">
        <f t="shared" si="3"/>
        <v>0</v>
      </c>
      <c r="G249" s="226">
        <f t="shared" si="4"/>
        <v>1</v>
      </c>
    </row>
    <row r="250" ht="15.75" customHeight="1">
      <c r="A250" s="403" t="s">
        <v>600</v>
      </c>
      <c r="B250" s="404">
        <v>6199.2</v>
      </c>
      <c r="C250" s="405">
        <f t="shared" si="1"/>
        <v>-0.003071579049</v>
      </c>
      <c r="D250" s="405">
        <f t="shared" si="2"/>
        <v>0.996928421</v>
      </c>
      <c r="E250" s="406">
        <v>63.9</v>
      </c>
      <c r="F250" s="226">
        <f t="shared" si="3"/>
        <v>0</v>
      </c>
      <c r="G250" s="226">
        <f t="shared" si="4"/>
        <v>1</v>
      </c>
    </row>
    <row r="251" ht="15.75" customHeight="1">
      <c r="A251" s="403" t="s">
        <v>601</v>
      </c>
      <c r="B251" s="404">
        <v>6218.3</v>
      </c>
      <c r="C251" s="405">
        <f t="shared" si="1"/>
        <v>-0.00008683291418</v>
      </c>
      <c r="D251" s="405">
        <f t="shared" si="2"/>
        <v>0.9999131671</v>
      </c>
      <c r="E251" s="406">
        <v>63.9</v>
      </c>
      <c r="F251" s="226">
        <f t="shared" si="3"/>
        <v>0</v>
      </c>
      <c r="G251" s="226">
        <f t="shared" si="4"/>
        <v>1</v>
      </c>
    </row>
    <row r="252" ht="15.75" customHeight="1">
      <c r="A252" s="403" t="s">
        <v>602</v>
      </c>
      <c r="B252" s="404">
        <v>6218.84</v>
      </c>
      <c r="C252" s="405">
        <f t="shared" si="1"/>
        <v>-0.004192140297</v>
      </c>
      <c r="D252" s="405">
        <f t="shared" si="2"/>
        <v>0.9958078597</v>
      </c>
      <c r="E252" s="406">
        <v>63.9</v>
      </c>
      <c r="F252" s="226">
        <f t="shared" si="3"/>
        <v>0</v>
      </c>
      <c r="G252" s="226">
        <f t="shared" si="4"/>
        <v>1</v>
      </c>
    </row>
    <row r="253" ht="15.75" customHeight="1">
      <c r="A253" s="403" t="s">
        <v>603</v>
      </c>
      <c r="B253" s="404">
        <v>6245.02</v>
      </c>
      <c r="C253" s="405">
        <f t="shared" si="1"/>
        <v>-0.004122235033</v>
      </c>
      <c r="D253" s="405">
        <f t="shared" si="2"/>
        <v>0.995877765</v>
      </c>
      <c r="E253" s="406">
        <v>63.9</v>
      </c>
      <c r="F253" s="226">
        <f t="shared" si="3"/>
        <v>0</v>
      </c>
      <c r="G253" s="226">
        <f t="shared" si="4"/>
        <v>1</v>
      </c>
    </row>
    <row r="254" ht="15.75" customHeight="1">
      <c r="A254" s="403" t="s">
        <v>604</v>
      </c>
      <c r="B254" s="404">
        <v>6270.87</v>
      </c>
      <c r="C254" s="405">
        <f t="shared" si="1"/>
        <v>-0.001979848201</v>
      </c>
      <c r="D254" s="405">
        <f t="shared" si="2"/>
        <v>0.9980201518</v>
      </c>
      <c r="E254" s="406">
        <v>63.9</v>
      </c>
      <c r="F254" s="226">
        <f t="shared" si="3"/>
        <v>0</v>
      </c>
      <c r="G254" s="226">
        <f t="shared" si="4"/>
        <v>1</v>
      </c>
    </row>
    <row r="255" ht="15.75" customHeight="1">
      <c r="A255" s="403" t="s">
        <v>605</v>
      </c>
      <c r="B255" s="404">
        <v>6283.31</v>
      </c>
      <c r="C255" s="405">
        <f t="shared" si="1"/>
        <v>-0.0003325166258</v>
      </c>
      <c r="D255" s="405">
        <f t="shared" si="2"/>
        <v>0.9996674834</v>
      </c>
      <c r="E255" s="406">
        <v>63.9</v>
      </c>
      <c r="F255" s="226">
        <f t="shared" si="3"/>
        <v>0</v>
      </c>
      <c r="G255" s="226">
        <f t="shared" si="4"/>
        <v>1</v>
      </c>
    </row>
    <row r="256" ht="15.75" customHeight="1">
      <c r="A256" s="403" t="s">
        <v>606</v>
      </c>
      <c r="B256" s="404">
        <v>6285.4</v>
      </c>
      <c r="C256" s="405">
        <f t="shared" si="1"/>
        <v>0.0007451375002</v>
      </c>
      <c r="D256" s="405">
        <f t="shared" si="2"/>
        <v>1.000745138</v>
      </c>
      <c r="E256" s="406">
        <v>63.9</v>
      </c>
      <c r="F256" s="226">
        <f t="shared" si="3"/>
        <v>0</v>
      </c>
      <c r="G256" s="226">
        <f t="shared" si="4"/>
        <v>1</v>
      </c>
    </row>
    <row r="257" ht="15.75" customHeight="1">
      <c r="A257" s="403" t="s">
        <v>607</v>
      </c>
      <c r="B257" s="404">
        <v>6280.72</v>
      </c>
      <c r="C257" s="405">
        <f t="shared" si="1"/>
        <v>0.0005639475051</v>
      </c>
      <c r="D257" s="405">
        <f t="shared" si="2"/>
        <v>1.000563948</v>
      </c>
      <c r="E257" s="406">
        <v>63.9</v>
      </c>
      <c r="F257" s="226">
        <f t="shared" si="3"/>
        <v>0</v>
      </c>
      <c r="G257" s="226">
        <f t="shared" si="4"/>
        <v>1</v>
      </c>
    </row>
    <row r="258" ht="15.75" customHeight="1">
      <c r="A258" s="403" t="s">
        <v>608</v>
      </c>
      <c r="B258" s="404">
        <v>6277.18</v>
      </c>
      <c r="C258" s="405">
        <f t="shared" si="1"/>
        <v>0.001616390487</v>
      </c>
      <c r="D258" s="405">
        <f t="shared" si="2"/>
        <v>1.00161639</v>
      </c>
      <c r="E258" s="406">
        <v>63.9</v>
      </c>
      <c r="F258" s="226">
        <f t="shared" si="3"/>
        <v>0</v>
      </c>
      <c r="G258" s="226">
        <f t="shared" si="4"/>
        <v>1</v>
      </c>
    </row>
    <row r="259" ht="15.75" customHeight="1">
      <c r="A259" s="403" t="s">
        <v>609</v>
      </c>
      <c r="B259" s="404">
        <v>6267.05</v>
      </c>
      <c r="C259" s="405">
        <f t="shared" si="1"/>
        <v>-0.001877735378</v>
      </c>
      <c r="D259" s="405">
        <f t="shared" si="2"/>
        <v>0.9981222646</v>
      </c>
      <c r="E259" s="406">
        <v>63.9</v>
      </c>
      <c r="F259" s="226">
        <f t="shared" si="3"/>
        <v>0</v>
      </c>
      <c r="G259" s="226">
        <f t="shared" si="4"/>
        <v>1</v>
      </c>
    </row>
    <row r="260" ht="15.75" customHeight="1">
      <c r="A260" s="403" t="s">
        <v>610</v>
      </c>
      <c r="B260" s="404">
        <v>6278.84</v>
      </c>
      <c r="C260" s="405">
        <f t="shared" si="1"/>
        <v>-0.002766721832</v>
      </c>
      <c r="D260" s="405">
        <f t="shared" si="2"/>
        <v>0.9972332782</v>
      </c>
      <c r="E260" s="406">
        <v>63.9</v>
      </c>
      <c r="F260" s="226">
        <f t="shared" si="3"/>
        <v>0</v>
      </c>
      <c r="G260" s="226">
        <f t="shared" si="4"/>
        <v>1</v>
      </c>
    </row>
    <row r="261" ht="15.75" customHeight="1">
      <c r="A261" s="403" t="s">
        <v>611</v>
      </c>
      <c r="B261" s="404">
        <v>6296.26</v>
      </c>
      <c r="C261" s="405">
        <f t="shared" si="1"/>
        <v>0.0004544443385</v>
      </c>
      <c r="D261" s="405">
        <f t="shared" si="2"/>
        <v>1.000454444</v>
      </c>
      <c r="E261" s="406">
        <v>63.9</v>
      </c>
      <c r="F261" s="226">
        <f t="shared" si="3"/>
        <v>0</v>
      </c>
      <c r="G261" s="226">
        <f t="shared" si="4"/>
        <v>1</v>
      </c>
    </row>
    <row r="262" ht="15.75" customHeight="1">
      <c r="A262" s="403" t="s">
        <v>612</v>
      </c>
      <c r="B262" s="404">
        <v>6293.4</v>
      </c>
      <c r="C262" s="405">
        <f t="shared" si="1"/>
        <v>0.0003337942873</v>
      </c>
      <c r="D262" s="405">
        <f t="shared" si="2"/>
        <v>1.000333794</v>
      </c>
      <c r="E262" s="406">
        <v>63.9</v>
      </c>
      <c r="F262" s="226">
        <f t="shared" si="3"/>
        <v>0</v>
      </c>
      <c r="G262" s="226">
        <f t="shared" si="4"/>
        <v>1</v>
      </c>
    </row>
    <row r="263" ht="15.75" customHeight="1">
      <c r="A263" s="403" t="s">
        <v>613</v>
      </c>
      <c r="B263" s="404">
        <v>6291.3</v>
      </c>
      <c r="C263" s="405">
        <f t="shared" si="1"/>
        <v>0.004436809393</v>
      </c>
      <c r="D263" s="405">
        <f t="shared" si="2"/>
        <v>1.004436809</v>
      </c>
      <c r="E263" s="406">
        <v>63.9</v>
      </c>
      <c r="F263" s="226">
        <f t="shared" si="3"/>
        <v>0</v>
      </c>
      <c r="G263" s="226">
        <f t="shared" si="4"/>
        <v>1</v>
      </c>
    </row>
    <row r="264" ht="15.75" customHeight="1">
      <c r="A264" s="403" t="s">
        <v>614</v>
      </c>
      <c r="B264" s="404">
        <v>6263.51</v>
      </c>
      <c r="C264" s="405">
        <f t="shared" si="1"/>
        <v>-0.0003080390204</v>
      </c>
      <c r="D264" s="405">
        <f t="shared" si="2"/>
        <v>0.999691961</v>
      </c>
      <c r="E264" s="406">
        <v>63.9</v>
      </c>
      <c r="F264" s="226">
        <f t="shared" si="3"/>
        <v>0</v>
      </c>
      <c r="G264" s="226">
        <f t="shared" si="4"/>
        <v>1</v>
      </c>
    </row>
    <row r="265" ht="15.75" customHeight="1">
      <c r="A265" s="403" t="s">
        <v>615</v>
      </c>
      <c r="B265" s="404">
        <v>6265.44</v>
      </c>
      <c r="C265" s="405">
        <f t="shared" si="1"/>
        <v>0.00116168145</v>
      </c>
      <c r="D265" s="405">
        <f t="shared" si="2"/>
        <v>1.001161681</v>
      </c>
      <c r="E265" s="406">
        <v>63.9</v>
      </c>
      <c r="F265" s="226">
        <f t="shared" si="3"/>
        <v>0</v>
      </c>
      <c r="G265" s="226">
        <f t="shared" si="4"/>
        <v>1</v>
      </c>
    </row>
    <row r="266" ht="15.75" customHeight="1">
      <c r="A266" s="403" t="s">
        <v>616</v>
      </c>
      <c r="B266" s="404">
        <v>6258.17</v>
      </c>
      <c r="C266" s="405">
        <f t="shared" si="1"/>
        <v>-0.003752145106</v>
      </c>
      <c r="D266" s="405">
        <f t="shared" si="2"/>
        <v>0.9962478549</v>
      </c>
      <c r="E266" s="406">
        <v>63.9</v>
      </c>
      <c r="F266" s="226">
        <f t="shared" si="3"/>
        <v>0</v>
      </c>
      <c r="G266" s="226">
        <f t="shared" si="4"/>
        <v>1</v>
      </c>
    </row>
    <row r="267" ht="15.75" customHeight="1">
      <c r="A267" s="403" t="s">
        <v>617</v>
      </c>
      <c r="B267" s="404">
        <v>6281.74</v>
      </c>
      <c r="C267" s="405">
        <f t="shared" si="1"/>
        <v>0.005710790945</v>
      </c>
      <c r="D267" s="405">
        <f t="shared" si="2"/>
        <v>1.005710791</v>
      </c>
      <c r="E267" s="406">
        <v>63.9</v>
      </c>
      <c r="F267" s="226">
        <f t="shared" si="3"/>
        <v>0</v>
      </c>
      <c r="G267" s="226">
        <f t="shared" si="4"/>
        <v>1</v>
      </c>
    </row>
    <row r="268" ht="15.75" customHeight="1">
      <c r="A268" s="403" t="s">
        <v>618</v>
      </c>
      <c r="B268" s="404">
        <v>6246.07</v>
      </c>
      <c r="C268" s="405">
        <f t="shared" si="1"/>
        <v>0.005886123243</v>
      </c>
      <c r="D268" s="405">
        <f t="shared" si="2"/>
        <v>1.005886123</v>
      </c>
      <c r="E268" s="406">
        <v>63.9</v>
      </c>
      <c r="F268" s="226">
        <f t="shared" si="3"/>
        <v>0</v>
      </c>
      <c r="G268" s="226">
        <f t="shared" si="4"/>
        <v>1</v>
      </c>
    </row>
    <row r="269" ht="15.75" customHeight="1">
      <c r="A269" s="403" t="s">
        <v>619</v>
      </c>
      <c r="B269" s="404">
        <v>6209.52</v>
      </c>
      <c r="C269" s="405">
        <f t="shared" si="1"/>
        <v>0.00068328907</v>
      </c>
      <c r="D269" s="405">
        <f t="shared" si="2"/>
        <v>1.000683289</v>
      </c>
      <c r="E269" s="406">
        <v>63.9</v>
      </c>
      <c r="F269" s="226">
        <f t="shared" si="3"/>
        <v>0</v>
      </c>
      <c r="G269" s="226">
        <f t="shared" si="4"/>
        <v>1</v>
      </c>
    </row>
    <row r="270" ht="15.75" customHeight="1">
      <c r="A270" s="403" t="s">
        <v>620</v>
      </c>
      <c r="B270" s="404">
        <v>6205.28</v>
      </c>
      <c r="C270" s="405">
        <f t="shared" si="1"/>
        <v>0.001827586875</v>
      </c>
      <c r="D270" s="405">
        <f t="shared" si="2"/>
        <v>1.001827587</v>
      </c>
      <c r="E270" s="406">
        <v>63.9</v>
      </c>
      <c r="F270" s="226">
        <f t="shared" si="3"/>
        <v>0</v>
      </c>
      <c r="G270" s="226">
        <f t="shared" si="4"/>
        <v>1</v>
      </c>
    </row>
    <row r="271" ht="15.75" customHeight="1">
      <c r="A271" s="403" t="s">
        <v>621</v>
      </c>
      <c r="B271" s="404">
        <v>6193.96</v>
      </c>
      <c r="C271" s="405">
        <f t="shared" si="1"/>
        <v>-0.001397794162</v>
      </c>
      <c r="D271" s="405">
        <f t="shared" si="2"/>
        <v>0.9986022058</v>
      </c>
      <c r="E271" s="406">
        <v>63.9</v>
      </c>
      <c r="F271" s="226">
        <f t="shared" si="3"/>
        <v>0</v>
      </c>
      <c r="G271" s="226">
        <f t="shared" si="4"/>
        <v>1</v>
      </c>
    </row>
    <row r="272" ht="15.75" customHeight="1">
      <c r="A272" s="403" t="s">
        <v>622</v>
      </c>
      <c r="B272" s="404">
        <v>6202.63</v>
      </c>
      <c r="C272" s="405">
        <f t="shared" si="1"/>
        <v>0.002840716177</v>
      </c>
      <c r="D272" s="405">
        <f t="shared" si="2"/>
        <v>1.002840716</v>
      </c>
      <c r="E272" s="406">
        <v>63.9</v>
      </c>
      <c r="F272" s="226">
        <f t="shared" si="3"/>
        <v>0</v>
      </c>
      <c r="G272" s="226">
        <f t="shared" si="4"/>
        <v>1</v>
      </c>
    </row>
    <row r="273" ht="15.75" customHeight="1">
      <c r="A273" s="403" t="s">
        <v>623</v>
      </c>
      <c r="B273" s="404">
        <v>6185.06</v>
      </c>
      <c r="C273" s="405">
        <f t="shared" si="1"/>
        <v>0.001162210985</v>
      </c>
      <c r="D273" s="405">
        <f t="shared" si="2"/>
        <v>1.001162211</v>
      </c>
      <c r="E273" s="406">
        <v>63.9</v>
      </c>
      <c r="F273" s="226">
        <f t="shared" si="3"/>
        <v>0</v>
      </c>
      <c r="G273" s="226">
        <f t="shared" si="4"/>
        <v>1</v>
      </c>
    </row>
    <row r="274" ht="15.75" customHeight="1">
      <c r="A274" s="403" t="s">
        <v>624</v>
      </c>
      <c r="B274" s="404">
        <v>6177.88</v>
      </c>
      <c r="C274" s="405">
        <f t="shared" si="1"/>
        <v>-0.00466100944</v>
      </c>
      <c r="D274" s="405">
        <f t="shared" si="2"/>
        <v>0.9953389906</v>
      </c>
      <c r="E274" s="406">
        <v>63.9</v>
      </c>
      <c r="F274" s="226">
        <f t="shared" si="3"/>
        <v>0</v>
      </c>
      <c r="G274" s="226">
        <f t="shared" si="4"/>
        <v>1</v>
      </c>
    </row>
    <row r="275" ht="15.75" customHeight="1">
      <c r="A275" s="403" t="s">
        <v>625</v>
      </c>
      <c r="B275" s="404">
        <v>6206.81</v>
      </c>
      <c r="C275" s="405">
        <f t="shared" si="1"/>
        <v>0.001773776514</v>
      </c>
      <c r="D275" s="405">
        <f t="shared" si="2"/>
        <v>1.001773777</v>
      </c>
      <c r="E275" s="406">
        <v>63.9</v>
      </c>
      <c r="F275" s="226">
        <f t="shared" si="3"/>
        <v>0</v>
      </c>
      <c r="G275" s="226">
        <f t="shared" si="4"/>
        <v>1</v>
      </c>
    </row>
    <row r="276" ht="15.75" customHeight="1">
      <c r="A276" s="403" t="s">
        <v>626</v>
      </c>
      <c r="B276" s="404">
        <v>6195.82</v>
      </c>
      <c r="C276" s="405">
        <f t="shared" si="1"/>
        <v>0.0009887393573</v>
      </c>
      <c r="D276" s="405">
        <f t="shared" si="2"/>
        <v>1.000988739</v>
      </c>
      <c r="E276" s="406">
        <v>63.9</v>
      </c>
      <c r="F276" s="226">
        <f t="shared" si="3"/>
        <v>0</v>
      </c>
      <c r="G276" s="226">
        <f t="shared" si="4"/>
        <v>1</v>
      </c>
    </row>
    <row r="277" ht="15.75" customHeight="1">
      <c r="A277" s="403" t="s">
        <v>627</v>
      </c>
      <c r="B277" s="404">
        <v>6189.7</v>
      </c>
      <c r="C277" s="405">
        <f t="shared" si="1"/>
        <v>-0.002017022964</v>
      </c>
      <c r="D277" s="405">
        <f t="shared" si="2"/>
        <v>0.997982977</v>
      </c>
      <c r="E277" s="406">
        <v>63.9</v>
      </c>
      <c r="F277" s="226">
        <f t="shared" si="3"/>
        <v>0</v>
      </c>
      <c r="G277" s="226">
        <f t="shared" si="4"/>
        <v>1</v>
      </c>
    </row>
    <row r="278" ht="15.75" customHeight="1">
      <c r="A278" s="403" t="s">
        <v>628</v>
      </c>
      <c r="B278" s="404">
        <v>6202.21</v>
      </c>
      <c r="C278" s="405">
        <f t="shared" si="1"/>
        <v>-0.005895184958</v>
      </c>
      <c r="D278" s="405">
        <f t="shared" si="2"/>
        <v>0.994104815</v>
      </c>
      <c r="E278" s="406">
        <v>63.9</v>
      </c>
      <c r="F278" s="226">
        <f t="shared" si="3"/>
        <v>0</v>
      </c>
      <c r="G278" s="226">
        <f t="shared" si="4"/>
        <v>1</v>
      </c>
    </row>
    <row r="279" ht="15.75" customHeight="1">
      <c r="A279" s="403" t="s">
        <v>629</v>
      </c>
      <c r="B279" s="404">
        <v>6238.99</v>
      </c>
      <c r="C279" s="405">
        <f t="shared" si="1"/>
        <v>-0.002851284117</v>
      </c>
      <c r="D279" s="405">
        <f t="shared" si="2"/>
        <v>0.9971487159</v>
      </c>
      <c r="E279" s="406">
        <v>63.9</v>
      </c>
      <c r="F279" s="226">
        <f t="shared" si="3"/>
        <v>0</v>
      </c>
      <c r="G279" s="226">
        <f t="shared" si="4"/>
        <v>1</v>
      </c>
    </row>
    <row r="280" ht="15.75" customHeight="1">
      <c r="A280" s="403" t="s">
        <v>630</v>
      </c>
      <c r="B280" s="404">
        <v>6256.83</v>
      </c>
      <c r="C280" s="405">
        <f t="shared" si="1"/>
        <v>-0.0006293155634</v>
      </c>
      <c r="D280" s="405">
        <f t="shared" si="2"/>
        <v>0.9993706844</v>
      </c>
      <c r="E280" s="406">
        <v>63.9</v>
      </c>
      <c r="F280" s="226">
        <f t="shared" si="3"/>
        <v>0</v>
      </c>
      <c r="G280" s="226">
        <f t="shared" si="4"/>
        <v>1</v>
      </c>
    </row>
    <row r="281" ht="15.75" customHeight="1">
      <c r="A281" s="403" t="s">
        <v>631</v>
      </c>
      <c r="B281" s="404">
        <v>6260.77</v>
      </c>
      <c r="C281" s="405">
        <f t="shared" si="1"/>
        <v>-0.001696588168</v>
      </c>
      <c r="D281" s="405">
        <f t="shared" si="2"/>
        <v>0.9983034118</v>
      </c>
      <c r="E281" s="406">
        <v>63.9</v>
      </c>
      <c r="F281" s="226">
        <f t="shared" si="3"/>
        <v>0</v>
      </c>
      <c r="G281" s="226">
        <f t="shared" si="4"/>
        <v>1</v>
      </c>
    </row>
    <row r="282" ht="15.75" customHeight="1">
      <c r="A282" s="403" t="s">
        <v>632</v>
      </c>
      <c r="B282" s="404">
        <v>6271.41</v>
      </c>
      <c r="C282" s="405">
        <f t="shared" si="1"/>
        <v>0.0007100731455</v>
      </c>
      <c r="D282" s="405">
        <f t="shared" si="2"/>
        <v>1.000710073</v>
      </c>
      <c r="E282" s="406">
        <v>63.9</v>
      </c>
      <c r="F282" s="226">
        <f t="shared" si="3"/>
        <v>0</v>
      </c>
      <c r="G282" s="226">
        <f t="shared" si="4"/>
        <v>1</v>
      </c>
    </row>
    <row r="283" ht="15.75" customHeight="1">
      <c r="A283" s="403" t="s">
        <v>633</v>
      </c>
      <c r="B283" s="404">
        <v>6266.96</v>
      </c>
      <c r="C283" s="405">
        <f t="shared" si="1"/>
        <v>0.006284703155</v>
      </c>
      <c r="D283" s="405">
        <f t="shared" si="2"/>
        <v>1.006284703</v>
      </c>
      <c r="E283" s="406">
        <v>63.9</v>
      </c>
      <c r="F283" s="226">
        <f t="shared" si="3"/>
        <v>0</v>
      </c>
      <c r="G283" s="226">
        <f t="shared" si="4"/>
        <v>1</v>
      </c>
    </row>
    <row r="284" ht="15.75" customHeight="1">
      <c r="A284" s="403" t="s">
        <v>634</v>
      </c>
      <c r="B284" s="404">
        <v>6227.82</v>
      </c>
      <c r="C284" s="405">
        <f t="shared" si="1"/>
        <v>-0.0009400546708</v>
      </c>
      <c r="D284" s="405">
        <f t="shared" si="2"/>
        <v>0.9990599453</v>
      </c>
      <c r="E284" s="406">
        <v>63.9</v>
      </c>
      <c r="F284" s="226">
        <f t="shared" si="3"/>
        <v>0</v>
      </c>
      <c r="G284" s="226">
        <f t="shared" si="4"/>
        <v>1</v>
      </c>
    </row>
    <row r="285" ht="15.75" customHeight="1">
      <c r="A285" s="403" t="s">
        <v>635</v>
      </c>
      <c r="B285" s="404">
        <v>6233.68</v>
      </c>
      <c r="C285" s="405">
        <f t="shared" si="1"/>
        <v>0.0007497178524</v>
      </c>
      <c r="D285" s="405">
        <f t="shared" si="2"/>
        <v>1.000749718</v>
      </c>
      <c r="E285" s="406">
        <v>63.9</v>
      </c>
      <c r="F285" s="226">
        <f t="shared" si="3"/>
        <v>0</v>
      </c>
      <c r="G285" s="226">
        <f t="shared" si="4"/>
        <v>1</v>
      </c>
    </row>
    <row r="286" ht="15.75" customHeight="1">
      <c r="A286" s="403" t="s">
        <v>636</v>
      </c>
      <c r="B286" s="404">
        <v>6229.01</v>
      </c>
      <c r="C286" s="405">
        <f t="shared" si="1"/>
        <v>0.002649475658</v>
      </c>
      <c r="D286" s="405">
        <f t="shared" si="2"/>
        <v>1.002649476</v>
      </c>
      <c r="E286" s="406">
        <v>63.9</v>
      </c>
      <c r="F286" s="226">
        <f t="shared" si="3"/>
        <v>0</v>
      </c>
      <c r="G286" s="226">
        <f t="shared" si="4"/>
        <v>1</v>
      </c>
    </row>
    <row r="287" ht="15.75" customHeight="1">
      <c r="A287" s="403" t="s">
        <v>637</v>
      </c>
      <c r="B287" s="404">
        <v>6212.55</v>
      </c>
      <c r="C287" s="405">
        <f t="shared" si="1"/>
        <v>-0.005256685742</v>
      </c>
      <c r="D287" s="405">
        <f t="shared" si="2"/>
        <v>0.9947433143</v>
      </c>
      <c r="E287" s="406">
        <v>63.9</v>
      </c>
      <c r="F287" s="226">
        <f t="shared" si="3"/>
        <v>0</v>
      </c>
      <c r="G287" s="226">
        <f t="shared" si="4"/>
        <v>1</v>
      </c>
    </row>
    <row r="288" ht="15.75" customHeight="1">
      <c r="A288" s="403" t="s">
        <v>638</v>
      </c>
      <c r="B288" s="404">
        <v>6245.38</v>
      </c>
      <c r="C288" s="405">
        <f t="shared" si="1"/>
        <v>0.001512199424</v>
      </c>
      <c r="D288" s="405">
        <f t="shared" si="2"/>
        <v>1.001512199</v>
      </c>
      <c r="E288" s="406">
        <v>63.9</v>
      </c>
      <c r="F288" s="226">
        <f t="shared" si="3"/>
        <v>0</v>
      </c>
      <c r="G288" s="226">
        <f t="shared" si="4"/>
        <v>1</v>
      </c>
    </row>
    <row r="289" ht="15.75" customHeight="1">
      <c r="A289" s="403" t="s">
        <v>639</v>
      </c>
      <c r="B289" s="404">
        <v>6235.95</v>
      </c>
      <c r="C289" s="405">
        <f t="shared" si="1"/>
        <v>0.003781110864</v>
      </c>
      <c r="D289" s="405">
        <f t="shared" si="2"/>
        <v>1.003781111</v>
      </c>
      <c r="E289" s="406">
        <v>63.9</v>
      </c>
      <c r="F289" s="226">
        <f t="shared" si="3"/>
        <v>0</v>
      </c>
      <c r="G289" s="226">
        <f t="shared" si="4"/>
        <v>1</v>
      </c>
    </row>
    <row r="290" ht="15.75" customHeight="1">
      <c r="A290" s="403" t="s">
        <v>640</v>
      </c>
      <c r="B290" s="404">
        <v>6212.46</v>
      </c>
      <c r="C290" s="405">
        <f t="shared" si="1"/>
        <v>0.002342713869</v>
      </c>
      <c r="D290" s="405">
        <f t="shared" si="2"/>
        <v>1.002342714</v>
      </c>
      <c r="E290" s="406">
        <v>63.9</v>
      </c>
      <c r="F290" s="226">
        <f t="shared" si="3"/>
        <v>0</v>
      </c>
      <c r="G290" s="226">
        <f t="shared" si="4"/>
        <v>1</v>
      </c>
    </row>
    <row r="291" ht="15.75" customHeight="1">
      <c r="A291" s="403" t="s">
        <v>641</v>
      </c>
      <c r="B291" s="404">
        <v>6197.94</v>
      </c>
      <c r="C291" s="405">
        <f t="shared" si="1"/>
        <v>-0.002764226596</v>
      </c>
      <c r="D291" s="405">
        <f t="shared" si="2"/>
        <v>0.9972357734</v>
      </c>
      <c r="E291" s="406">
        <v>63.9</v>
      </c>
      <c r="F291" s="226">
        <f t="shared" si="3"/>
        <v>0</v>
      </c>
      <c r="G291" s="226">
        <f t="shared" si="4"/>
        <v>1</v>
      </c>
    </row>
    <row r="292" ht="15.75" customHeight="1">
      <c r="A292" s="403" t="s">
        <v>642</v>
      </c>
      <c r="B292" s="404">
        <v>6215.12</v>
      </c>
      <c r="C292" s="405">
        <f t="shared" si="1"/>
        <v>-0.002470102768</v>
      </c>
      <c r="D292" s="405">
        <f t="shared" si="2"/>
        <v>0.9975298972</v>
      </c>
      <c r="E292" s="406">
        <v>63.9</v>
      </c>
      <c r="F292" s="226">
        <f t="shared" si="3"/>
        <v>0</v>
      </c>
      <c r="G292" s="226">
        <f t="shared" si="4"/>
        <v>1</v>
      </c>
    </row>
    <row r="293" ht="15.75" customHeight="1">
      <c r="A293" s="403" t="s">
        <v>643</v>
      </c>
      <c r="B293" s="404">
        <v>6230.51</v>
      </c>
      <c r="C293" s="405">
        <f t="shared" si="1"/>
        <v>0.006383470172</v>
      </c>
      <c r="D293" s="405">
        <f t="shared" si="2"/>
        <v>1.00638347</v>
      </c>
      <c r="E293" s="406">
        <v>63.9</v>
      </c>
      <c r="F293" s="226">
        <f t="shared" si="3"/>
        <v>0</v>
      </c>
      <c r="G293" s="226">
        <f t="shared" si="4"/>
        <v>1</v>
      </c>
    </row>
    <row r="294" ht="15.75" customHeight="1">
      <c r="A294" s="403" t="s">
        <v>644</v>
      </c>
      <c r="B294" s="404">
        <v>6190.99</v>
      </c>
      <c r="C294" s="405">
        <f t="shared" si="1"/>
        <v>-0.01196937754</v>
      </c>
      <c r="D294" s="405">
        <f t="shared" si="2"/>
        <v>0.9880306225</v>
      </c>
      <c r="E294" s="406">
        <v>63.9</v>
      </c>
      <c r="F294" s="226">
        <f t="shared" si="3"/>
        <v>0</v>
      </c>
      <c r="G294" s="226">
        <f t="shared" si="4"/>
        <v>1</v>
      </c>
    </row>
    <row r="295" ht="15.75" customHeight="1">
      <c r="A295" s="403" t="s">
        <v>645</v>
      </c>
      <c r="B295" s="404">
        <v>6265.99</v>
      </c>
      <c r="C295" s="405">
        <f t="shared" si="1"/>
        <v>0.002021316574</v>
      </c>
      <c r="D295" s="405">
        <f t="shared" si="2"/>
        <v>1.002021317</v>
      </c>
      <c r="E295" s="406">
        <v>63.9</v>
      </c>
      <c r="F295" s="226">
        <f t="shared" si="3"/>
        <v>0</v>
      </c>
      <c r="G295" s="226">
        <f t="shared" si="4"/>
        <v>1</v>
      </c>
    </row>
    <row r="296" ht="15.75" customHeight="1">
      <c r="A296" s="403" t="s">
        <v>646</v>
      </c>
      <c r="B296" s="404">
        <v>6253.35</v>
      </c>
      <c r="C296" s="405">
        <f t="shared" si="1"/>
        <v>0.005633354347</v>
      </c>
      <c r="D296" s="405">
        <f t="shared" si="2"/>
        <v>1.005633354</v>
      </c>
      <c r="E296" s="406">
        <v>63.9</v>
      </c>
      <c r="F296" s="226">
        <f t="shared" si="3"/>
        <v>0</v>
      </c>
      <c r="G296" s="226">
        <f t="shared" si="4"/>
        <v>1</v>
      </c>
    </row>
    <row r="297" ht="15.75" customHeight="1">
      <c r="A297" s="403" t="s">
        <v>647</v>
      </c>
      <c r="B297" s="404">
        <v>6218.32</v>
      </c>
      <c r="C297" s="405">
        <f t="shared" si="1"/>
        <v>-0.005624059525</v>
      </c>
      <c r="D297" s="405">
        <f t="shared" si="2"/>
        <v>0.9943759405</v>
      </c>
      <c r="E297" s="406">
        <v>63.9</v>
      </c>
      <c r="F297" s="226">
        <f t="shared" si="3"/>
        <v>0</v>
      </c>
      <c r="G297" s="226">
        <f t="shared" si="4"/>
        <v>1</v>
      </c>
    </row>
    <row r="298" ht="15.75" customHeight="1">
      <c r="A298" s="403" t="s">
        <v>648</v>
      </c>
      <c r="B298" s="404">
        <v>6253.49</v>
      </c>
      <c r="C298" s="405">
        <f t="shared" si="1"/>
        <v>-0.01578275575</v>
      </c>
      <c r="D298" s="405">
        <f t="shared" si="2"/>
        <v>0.9842172443</v>
      </c>
      <c r="E298" s="406">
        <v>63.9</v>
      </c>
      <c r="F298" s="226">
        <f t="shared" si="3"/>
        <v>0</v>
      </c>
      <c r="G298" s="226">
        <f t="shared" si="4"/>
        <v>1</v>
      </c>
    </row>
    <row r="299" ht="15.75" customHeight="1">
      <c r="A299" s="403" t="s">
        <v>649</v>
      </c>
      <c r="B299" s="404">
        <v>6353.77</v>
      </c>
      <c r="C299" s="405">
        <f t="shared" si="1"/>
        <v>0.0005716409402</v>
      </c>
      <c r="D299" s="405">
        <f t="shared" si="2"/>
        <v>1.000571641</v>
      </c>
      <c r="E299" s="406">
        <v>63.9</v>
      </c>
      <c r="F299" s="226">
        <f t="shared" si="3"/>
        <v>-0.003120124805</v>
      </c>
      <c r="G299" s="226">
        <f t="shared" si="4"/>
        <v>0.9968798752</v>
      </c>
    </row>
    <row r="300" ht="15.75" customHeight="1">
      <c r="A300" s="403" t="s">
        <v>650</v>
      </c>
      <c r="B300" s="404">
        <v>6350.14</v>
      </c>
      <c r="C300" s="405">
        <f t="shared" si="1"/>
        <v>-0.005319465547</v>
      </c>
      <c r="D300" s="405">
        <f t="shared" si="2"/>
        <v>0.9946805345</v>
      </c>
      <c r="E300" s="406">
        <v>64.1</v>
      </c>
      <c r="F300" s="226">
        <f t="shared" si="3"/>
        <v>-0.009273570325</v>
      </c>
      <c r="G300" s="226">
        <f t="shared" si="4"/>
        <v>0.9907264297</v>
      </c>
    </row>
    <row r="301" ht="15.75" customHeight="1">
      <c r="A301" s="403" t="s">
        <v>651</v>
      </c>
      <c r="B301" s="404">
        <v>6384.1</v>
      </c>
      <c r="C301" s="405">
        <f t="shared" si="1"/>
        <v>-0.001396833739</v>
      </c>
      <c r="D301" s="405">
        <f t="shared" si="2"/>
        <v>0.9986031663</v>
      </c>
      <c r="E301" s="406">
        <v>64.7</v>
      </c>
      <c r="F301" s="226">
        <f t="shared" si="3"/>
        <v>0.007788161994</v>
      </c>
      <c r="G301" s="226">
        <f t="shared" si="4"/>
        <v>1.007788162</v>
      </c>
    </row>
    <row r="302" ht="15.75" customHeight="1">
      <c r="A302" s="403" t="s">
        <v>652</v>
      </c>
      <c r="B302" s="404">
        <v>6393.03</v>
      </c>
      <c r="C302" s="405">
        <f t="shared" si="1"/>
        <v>-0.002751662463</v>
      </c>
      <c r="D302" s="405">
        <f t="shared" si="2"/>
        <v>0.9972483375</v>
      </c>
      <c r="E302" s="406">
        <v>64.2</v>
      </c>
      <c r="F302" s="226">
        <f t="shared" si="3"/>
        <v>-0.01078582435</v>
      </c>
      <c r="G302" s="226">
        <f t="shared" si="4"/>
        <v>0.9892141757</v>
      </c>
    </row>
    <row r="303" ht="15.75" customHeight="1">
      <c r="A303" s="403" t="s">
        <v>653</v>
      </c>
      <c r="B303" s="404">
        <v>6410.67</v>
      </c>
      <c r="C303" s="405">
        <f t="shared" si="1"/>
        <v>0.003460873812</v>
      </c>
      <c r="D303" s="405">
        <f t="shared" si="2"/>
        <v>1.003460874</v>
      </c>
      <c r="E303" s="406">
        <v>64.9</v>
      </c>
      <c r="F303" s="226">
        <f t="shared" si="3"/>
        <v>0.01090342679</v>
      </c>
      <c r="G303" s="226">
        <f t="shared" si="4"/>
        <v>1.010903427</v>
      </c>
    </row>
    <row r="304" ht="15.75" customHeight="1">
      <c r="A304" s="403" t="s">
        <v>654</v>
      </c>
      <c r="B304" s="404">
        <v>6388.56</v>
      </c>
      <c r="C304" s="405">
        <f t="shared" si="1"/>
        <v>0.00561318453</v>
      </c>
      <c r="D304" s="405">
        <f t="shared" si="2"/>
        <v>1.005613185</v>
      </c>
      <c r="E304" s="406">
        <v>64.2</v>
      </c>
      <c r="F304" s="226">
        <f t="shared" si="3"/>
        <v>0.003125</v>
      </c>
      <c r="G304" s="226">
        <f t="shared" si="4"/>
        <v>1.003125</v>
      </c>
    </row>
    <row r="305" ht="15.75" customHeight="1">
      <c r="A305" s="403" t="s">
        <v>655</v>
      </c>
      <c r="B305" s="404">
        <v>6352.9</v>
      </c>
      <c r="C305" s="405">
        <f t="shared" si="1"/>
        <v>0.007223330279</v>
      </c>
      <c r="D305" s="405">
        <f t="shared" si="2"/>
        <v>1.00722333</v>
      </c>
      <c r="E305" s="406">
        <v>64.0</v>
      </c>
      <c r="F305" s="226">
        <f t="shared" si="3"/>
        <v>0.001564945227</v>
      </c>
      <c r="G305" s="226">
        <f t="shared" si="4"/>
        <v>1.001564945</v>
      </c>
    </row>
    <row r="306" ht="15.75" customHeight="1">
      <c r="A306" s="403" t="s">
        <v>656</v>
      </c>
      <c r="B306" s="404">
        <v>6307.34</v>
      </c>
      <c r="C306" s="405">
        <f t="shared" si="1"/>
        <v>-0.01107870806</v>
      </c>
      <c r="D306" s="405">
        <f t="shared" si="2"/>
        <v>0.9889212919</v>
      </c>
      <c r="E306" s="406">
        <v>63.9</v>
      </c>
      <c r="F306" s="226">
        <f t="shared" si="3"/>
        <v>-0.01083591331</v>
      </c>
      <c r="G306" s="226">
        <f t="shared" si="4"/>
        <v>0.9891640867</v>
      </c>
    </row>
    <row r="307" ht="15.75" customHeight="1">
      <c r="A307" s="403" t="s">
        <v>657</v>
      </c>
      <c r="B307" s="404">
        <v>6378.0</v>
      </c>
      <c r="C307" s="405">
        <f t="shared" si="1"/>
        <v>0.005303931845</v>
      </c>
      <c r="D307" s="405">
        <f t="shared" si="2"/>
        <v>1.005303932</v>
      </c>
      <c r="E307" s="406">
        <v>64.6</v>
      </c>
      <c r="F307" s="226">
        <f t="shared" si="3"/>
        <v>0.009375</v>
      </c>
      <c r="G307" s="226">
        <f t="shared" si="4"/>
        <v>1.009375</v>
      </c>
    </row>
    <row r="308" ht="15.75" customHeight="1">
      <c r="A308" s="403" t="s">
        <v>658</v>
      </c>
      <c r="B308" s="404">
        <v>6344.35</v>
      </c>
      <c r="C308" s="405">
        <f t="shared" si="1"/>
        <v>0.002552068519</v>
      </c>
      <c r="D308" s="405">
        <f t="shared" si="2"/>
        <v>1.002552069</v>
      </c>
      <c r="E308" s="406">
        <v>64.0</v>
      </c>
      <c r="F308" s="226">
        <f t="shared" si="3"/>
        <v>-0.006211180124</v>
      </c>
      <c r="G308" s="226">
        <f t="shared" si="4"/>
        <v>0.9937888199</v>
      </c>
    </row>
    <row r="309" ht="15.75" customHeight="1">
      <c r="A309" s="403" t="s">
        <v>659</v>
      </c>
      <c r="B309" s="404">
        <v>6328.2</v>
      </c>
      <c r="C309" s="405">
        <f t="shared" si="1"/>
        <v>0.0026650273</v>
      </c>
      <c r="D309" s="405">
        <f t="shared" si="2"/>
        <v>1.002665027</v>
      </c>
      <c r="E309" s="406">
        <v>64.4</v>
      </c>
      <c r="F309" s="226">
        <f t="shared" si="3"/>
        <v>0.007824726135</v>
      </c>
      <c r="G309" s="226">
        <f t="shared" si="4"/>
        <v>1.007824726</v>
      </c>
    </row>
    <row r="310" ht="15.75" customHeight="1">
      <c r="A310" s="403" t="s">
        <v>660</v>
      </c>
      <c r="B310" s="404">
        <v>6311.38</v>
      </c>
      <c r="C310" s="405">
        <f t="shared" si="1"/>
        <v>-0.01265898034</v>
      </c>
      <c r="D310" s="405">
        <f t="shared" si="2"/>
        <v>0.9873410197</v>
      </c>
      <c r="E310" s="406">
        <v>63.9</v>
      </c>
      <c r="F310" s="226">
        <f t="shared" si="3"/>
        <v>-0.004672897196</v>
      </c>
      <c r="G310" s="226">
        <f t="shared" si="4"/>
        <v>0.9953271028</v>
      </c>
    </row>
    <row r="311" ht="15.75" customHeight="1">
      <c r="A311" s="403" t="s">
        <v>661</v>
      </c>
      <c r="B311" s="404">
        <v>6392.3</v>
      </c>
      <c r="C311" s="405">
        <f t="shared" si="1"/>
        <v>0.0003317590428</v>
      </c>
      <c r="D311" s="405">
        <f t="shared" si="2"/>
        <v>1.000331759</v>
      </c>
      <c r="E311" s="406">
        <v>64.2</v>
      </c>
      <c r="F311" s="226">
        <f t="shared" si="3"/>
        <v>0.001560062402</v>
      </c>
      <c r="G311" s="226">
        <f t="shared" si="4"/>
        <v>1.001560062</v>
      </c>
    </row>
    <row r="312" ht="15.75" customHeight="1">
      <c r="A312" s="403" t="s">
        <v>662</v>
      </c>
      <c r="B312" s="404">
        <v>6390.18</v>
      </c>
      <c r="C312" s="405">
        <f t="shared" si="1"/>
        <v>-0.001645129993</v>
      </c>
      <c r="D312" s="405">
        <f t="shared" si="2"/>
        <v>0.99835487</v>
      </c>
      <c r="E312" s="406">
        <v>64.1</v>
      </c>
      <c r="F312" s="226">
        <f t="shared" si="3"/>
        <v>0.0015625</v>
      </c>
      <c r="G312" s="226">
        <f t="shared" si="4"/>
        <v>1.0015625</v>
      </c>
    </row>
    <row r="313" ht="15.75" customHeight="1">
      <c r="A313" s="403" t="s">
        <v>663</v>
      </c>
      <c r="B313" s="404">
        <v>6400.71</v>
      </c>
      <c r="C313" s="405">
        <f t="shared" si="1"/>
        <v>-0.001919532451</v>
      </c>
      <c r="D313" s="405">
        <f t="shared" si="2"/>
        <v>0.9980804675</v>
      </c>
      <c r="E313" s="406">
        <v>64.0</v>
      </c>
      <c r="F313" s="226">
        <f t="shared" si="3"/>
        <v>0.001564945227</v>
      </c>
      <c r="G313" s="226">
        <f t="shared" si="4"/>
        <v>1.001564945</v>
      </c>
    </row>
    <row r="314" ht="15.75" customHeight="1">
      <c r="A314" s="403" t="s">
        <v>664</v>
      </c>
      <c r="B314" s="404">
        <v>6413.02</v>
      </c>
      <c r="C314" s="405">
        <f t="shared" si="1"/>
        <v>-0.01250798784</v>
      </c>
      <c r="D314" s="405">
        <f t="shared" si="2"/>
        <v>0.9874920122</v>
      </c>
      <c r="E314" s="406">
        <v>63.9</v>
      </c>
      <c r="F314" s="226">
        <f t="shared" si="3"/>
        <v>-0.02143950995</v>
      </c>
      <c r="G314" s="226">
        <f t="shared" si="4"/>
        <v>0.97856049</v>
      </c>
    </row>
    <row r="315" ht="15.75" customHeight="1">
      <c r="A315" s="403" t="s">
        <v>665</v>
      </c>
      <c r="B315" s="404">
        <v>6494.25</v>
      </c>
      <c r="C315" s="405">
        <f t="shared" si="1"/>
        <v>-0.001015251852</v>
      </c>
      <c r="D315" s="405">
        <f t="shared" si="2"/>
        <v>0.9989847481</v>
      </c>
      <c r="E315" s="406">
        <v>65.3</v>
      </c>
      <c r="F315" s="226">
        <f t="shared" si="3"/>
        <v>-0.009104704097</v>
      </c>
      <c r="G315" s="226">
        <f t="shared" si="4"/>
        <v>0.9908952959</v>
      </c>
    </row>
    <row r="316" ht="15.75" customHeight="1">
      <c r="A316" s="403" t="s">
        <v>666</v>
      </c>
      <c r="B316" s="404">
        <v>6500.85</v>
      </c>
      <c r="C316" s="405">
        <f t="shared" si="1"/>
        <v>0.007896221969</v>
      </c>
      <c r="D316" s="405">
        <f t="shared" si="2"/>
        <v>1.007896222</v>
      </c>
      <c r="E316" s="406">
        <v>65.9</v>
      </c>
      <c r="F316" s="226">
        <f t="shared" si="3"/>
        <v>0.01073619632</v>
      </c>
      <c r="G316" s="226">
        <f t="shared" si="4"/>
        <v>1.010736196</v>
      </c>
    </row>
    <row r="317" ht="15.75" customHeight="1">
      <c r="A317" s="403" t="s">
        <v>667</v>
      </c>
      <c r="B317" s="404">
        <v>6449.92</v>
      </c>
      <c r="C317" s="405">
        <f t="shared" si="1"/>
        <v>0.00004496381963</v>
      </c>
      <c r="D317" s="405">
        <f t="shared" si="2"/>
        <v>1.000044964</v>
      </c>
      <c r="E317" s="406">
        <v>65.2</v>
      </c>
      <c r="F317" s="226">
        <f t="shared" si="3"/>
        <v>0</v>
      </c>
      <c r="G317" s="226">
        <f t="shared" si="4"/>
        <v>1</v>
      </c>
    </row>
    <row r="318" ht="15.75" customHeight="1">
      <c r="A318" s="403" t="s">
        <v>668</v>
      </c>
      <c r="B318" s="404">
        <v>6449.63</v>
      </c>
      <c r="C318" s="405">
        <f t="shared" si="1"/>
        <v>-0.0182479363</v>
      </c>
      <c r="D318" s="405">
        <f t="shared" si="2"/>
        <v>0.9817520637</v>
      </c>
      <c r="E318" s="406">
        <v>65.2</v>
      </c>
      <c r="F318" s="226">
        <f t="shared" si="3"/>
        <v>-0.02102102102</v>
      </c>
      <c r="G318" s="226">
        <f t="shared" si="4"/>
        <v>0.978978979</v>
      </c>
    </row>
    <row r="319" ht="15.75" customHeight="1">
      <c r="A319" s="403" t="s">
        <v>669</v>
      </c>
      <c r="B319" s="404">
        <v>6569.51</v>
      </c>
      <c r="C319" s="405">
        <f t="shared" si="1"/>
        <v>0.003770915364</v>
      </c>
      <c r="D319" s="405">
        <f t="shared" si="2"/>
        <v>1.003770915</v>
      </c>
      <c r="E319" s="406">
        <v>66.6</v>
      </c>
      <c r="F319" s="226">
        <f t="shared" si="3"/>
        <v>-0.01333333333</v>
      </c>
      <c r="G319" s="226">
        <f t="shared" si="4"/>
        <v>0.9866666667</v>
      </c>
    </row>
    <row r="320" ht="15.75" customHeight="1">
      <c r="A320" s="403" t="s">
        <v>670</v>
      </c>
      <c r="B320" s="404">
        <v>6544.83</v>
      </c>
      <c r="C320" s="405">
        <f t="shared" si="1"/>
        <v>0.004062377749</v>
      </c>
      <c r="D320" s="405">
        <f t="shared" si="2"/>
        <v>1.004062378</v>
      </c>
      <c r="E320" s="406">
        <v>67.5</v>
      </c>
      <c r="F320" s="226">
        <f t="shared" si="3"/>
        <v>-0.002954209749</v>
      </c>
      <c r="G320" s="226">
        <f t="shared" si="4"/>
        <v>0.9970457903</v>
      </c>
    </row>
    <row r="321" ht="15.75" customHeight="1">
      <c r="A321" s="403" t="s">
        <v>671</v>
      </c>
      <c r="B321" s="404">
        <v>6518.35</v>
      </c>
      <c r="C321" s="405">
        <f t="shared" si="1"/>
        <v>0.0004973054945</v>
      </c>
      <c r="D321" s="405">
        <f t="shared" si="2"/>
        <v>1.000497305</v>
      </c>
      <c r="E321" s="406">
        <v>67.7</v>
      </c>
      <c r="F321" s="226">
        <f t="shared" si="3"/>
        <v>0.03201219512</v>
      </c>
      <c r="G321" s="226">
        <f t="shared" si="4"/>
        <v>1.032012195</v>
      </c>
    </row>
    <row r="322" ht="15.75" customHeight="1">
      <c r="A322" s="403" t="s">
        <v>672</v>
      </c>
      <c r="B322" s="404">
        <v>6515.11</v>
      </c>
      <c r="C322" s="405">
        <f t="shared" si="1"/>
        <v>0.002881600397</v>
      </c>
      <c r="D322" s="405">
        <f t="shared" si="2"/>
        <v>1.0028816</v>
      </c>
      <c r="E322" s="406">
        <v>65.6</v>
      </c>
      <c r="F322" s="226">
        <f t="shared" si="3"/>
        <v>0.003058103976</v>
      </c>
      <c r="G322" s="226">
        <f t="shared" si="4"/>
        <v>1.003058104</v>
      </c>
    </row>
    <row r="323" ht="15.75" customHeight="1">
      <c r="A323" s="403" t="s">
        <v>673</v>
      </c>
      <c r="B323" s="404">
        <v>6496.39</v>
      </c>
      <c r="C323" s="405">
        <f t="shared" si="1"/>
        <v>0.001131136299</v>
      </c>
      <c r="D323" s="405">
        <f t="shared" si="2"/>
        <v>1.001131136</v>
      </c>
      <c r="E323" s="406">
        <v>65.4</v>
      </c>
      <c r="F323" s="226">
        <f t="shared" si="3"/>
        <v>-0.009090909091</v>
      </c>
      <c r="G323" s="226">
        <f t="shared" si="4"/>
        <v>0.9909090909</v>
      </c>
    </row>
    <row r="324" ht="15.75" customHeight="1">
      <c r="A324" s="403" t="s">
        <v>674</v>
      </c>
      <c r="B324" s="404">
        <v>6489.05</v>
      </c>
      <c r="C324" s="405">
        <f t="shared" si="1"/>
        <v>-0.00336815656</v>
      </c>
      <c r="D324" s="405">
        <f t="shared" si="2"/>
        <v>0.9966318434</v>
      </c>
      <c r="E324" s="406">
        <v>66.0</v>
      </c>
      <c r="F324" s="226">
        <f t="shared" si="3"/>
        <v>-0.01049475262</v>
      </c>
      <c r="G324" s="226">
        <f t="shared" si="4"/>
        <v>0.9895052474</v>
      </c>
    </row>
    <row r="325" ht="15.75" customHeight="1">
      <c r="A325" s="403" t="s">
        <v>675</v>
      </c>
      <c r="B325" s="404">
        <v>6510.98</v>
      </c>
      <c r="C325" s="405">
        <f t="shared" si="1"/>
        <v>-0.008077391834</v>
      </c>
      <c r="D325" s="405">
        <f t="shared" si="2"/>
        <v>0.9919226082</v>
      </c>
      <c r="E325" s="406">
        <v>66.7</v>
      </c>
      <c r="F325" s="226">
        <f t="shared" si="3"/>
        <v>0.004518072289</v>
      </c>
      <c r="G325" s="226">
        <f t="shared" si="4"/>
        <v>1.004518072</v>
      </c>
    </row>
    <row r="326" ht="15.75" customHeight="1">
      <c r="A326" s="403" t="s">
        <v>676</v>
      </c>
      <c r="B326" s="404">
        <v>6564.0</v>
      </c>
      <c r="C326" s="405">
        <f t="shared" si="1"/>
        <v>0.001917135775</v>
      </c>
      <c r="D326" s="405">
        <f t="shared" si="2"/>
        <v>1.001917136</v>
      </c>
      <c r="E326" s="406">
        <v>66.4</v>
      </c>
      <c r="F326" s="226">
        <f t="shared" si="3"/>
        <v>0.01529051988</v>
      </c>
      <c r="G326" s="226">
        <f t="shared" si="4"/>
        <v>1.01529052</v>
      </c>
    </row>
    <row r="327" ht="15.75" customHeight="1">
      <c r="A327" s="403" t="s">
        <v>677</v>
      </c>
      <c r="B327" s="404">
        <v>6551.44</v>
      </c>
      <c r="C327" s="405">
        <f t="shared" si="1"/>
        <v>-0.006854984189</v>
      </c>
      <c r="D327" s="405">
        <f t="shared" si="2"/>
        <v>0.9931450158</v>
      </c>
      <c r="E327" s="406">
        <v>65.4</v>
      </c>
      <c r="F327" s="226">
        <f t="shared" si="3"/>
        <v>-0.009090909091</v>
      </c>
      <c r="G327" s="226">
        <f t="shared" si="4"/>
        <v>0.9909090909</v>
      </c>
    </row>
    <row r="328" ht="15.75" customHeight="1">
      <c r="A328" s="403" t="s">
        <v>678</v>
      </c>
      <c r="B328" s="404">
        <v>6596.66</v>
      </c>
      <c r="C328" s="405">
        <f t="shared" si="1"/>
        <v>-0.0006393086982</v>
      </c>
      <c r="D328" s="405">
        <f t="shared" si="2"/>
        <v>0.9993606913</v>
      </c>
      <c r="E328" s="406">
        <v>66.0</v>
      </c>
      <c r="F328" s="226">
        <f t="shared" si="3"/>
        <v>0.01071975498</v>
      </c>
      <c r="G328" s="226">
        <f t="shared" si="4"/>
        <v>1.010719755</v>
      </c>
    </row>
    <row r="329" ht="15.75" customHeight="1">
      <c r="A329" s="403" t="s">
        <v>679</v>
      </c>
      <c r="B329" s="404">
        <v>6600.88</v>
      </c>
      <c r="C329" s="405">
        <f t="shared" si="1"/>
        <v>0.0131803328</v>
      </c>
      <c r="D329" s="405">
        <f t="shared" si="2"/>
        <v>1.013180333</v>
      </c>
      <c r="E329" s="406">
        <v>65.3</v>
      </c>
      <c r="F329" s="226">
        <f t="shared" si="3"/>
        <v>-0.02537313433</v>
      </c>
      <c r="G329" s="226">
        <f t="shared" si="4"/>
        <v>0.9746268657</v>
      </c>
    </row>
    <row r="330" ht="15.75" customHeight="1">
      <c r="A330" s="403" t="s">
        <v>680</v>
      </c>
      <c r="B330" s="404">
        <v>6515.01</v>
      </c>
      <c r="C330" s="405">
        <f t="shared" si="1"/>
        <v>0.004289999661</v>
      </c>
      <c r="D330" s="405">
        <f t="shared" si="2"/>
        <v>1.00429</v>
      </c>
      <c r="E330" s="406">
        <v>67.0</v>
      </c>
      <c r="F330" s="226">
        <f t="shared" si="3"/>
        <v>0</v>
      </c>
      <c r="G330" s="226">
        <f t="shared" si="4"/>
        <v>1</v>
      </c>
    </row>
    <row r="331" ht="15.75" customHeight="1">
      <c r="A331" s="403" t="s">
        <v>681</v>
      </c>
      <c r="B331" s="404">
        <v>6487.18</v>
      </c>
      <c r="C331" s="405">
        <f t="shared" si="1"/>
        <v>-0.007712310328</v>
      </c>
      <c r="D331" s="405">
        <f t="shared" si="2"/>
        <v>0.9922876897</v>
      </c>
      <c r="E331" s="406">
        <v>67.0</v>
      </c>
      <c r="F331" s="226">
        <f t="shared" si="3"/>
        <v>-0.008875739645</v>
      </c>
      <c r="G331" s="226">
        <f t="shared" si="4"/>
        <v>0.9911242604</v>
      </c>
    </row>
    <row r="332" ht="15.75" customHeight="1">
      <c r="A332" s="403" t="s">
        <v>682</v>
      </c>
      <c r="B332" s="404">
        <v>6537.6</v>
      </c>
      <c r="C332" s="405">
        <f t="shared" si="1"/>
        <v>0.001423032914</v>
      </c>
      <c r="D332" s="405">
        <f t="shared" si="2"/>
        <v>1.001423033</v>
      </c>
      <c r="E332" s="406">
        <v>67.6</v>
      </c>
      <c r="F332" s="226">
        <f t="shared" si="3"/>
        <v>-0.001477104874</v>
      </c>
      <c r="G332" s="226">
        <f t="shared" si="4"/>
        <v>0.9985228951</v>
      </c>
    </row>
    <row r="333" ht="15.75" customHeight="1">
      <c r="A333" s="403" t="s">
        <v>683</v>
      </c>
      <c r="B333" s="404">
        <v>6528.31</v>
      </c>
      <c r="C333" s="405">
        <f t="shared" si="1"/>
        <v>-0.004833826726</v>
      </c>
      <c r="D333" s="405">
        <f t="shared" si="2"/>
        <v>0.9951661733</v>
      </c>
      <c r="E333" s="406">
        <v>67.7</v>
      </c>
      <c r="F333" s="226">
        <f t="shared" si="3"/>
        <v>-0.005873715125</v>
      </c>
      <c r="G333" s="226">
        <f t="shared" si="4"/>
        <v>0.9941262849</v>
      </c>
    </row>
    <row r="334" ht="15.75" customHeight="1">
      <c r="A334" s="403" t="s">
        <v>684</v>
      </c>
      <c r="B334" s="404">
        <v>6560.02</v>
      </c>
      <c r="C334" s="405">
        <f t="shared" si="1"/>
        <v>0.001918301143</v>
      </c>
      <c r="D334" s="405">
        <f t="shared" si="2"/>
        <v>1.001918301</v>
      </c>
      <c r="E334" s="406">
        <v>68.1</v>
      </c>
      <c r="F334" s="226">
        <f t="shared" si="3"/>
        <v>-0.004385964912</v>
      </c>
      <c r="G334" s="226">
        <f t="shared" si="4"/>
        <v>0.9956140351</v>
      </c>
    </row>
    <row r="335" ht="15.75" customHeight="1">
      <c r="A335" s="403" t="s">
        <v>685</v>
      </c>
      <c r="B335" s="404">
        <v>6547.46</v>
      </c>
      <c r="C335" s="405">
        <f t="shared" si="1"/>
        <v>0.01181579354</v>
      </c>
      <c r="D335" s="405">
        <f t="shared" si="2"/>
        <v>1.011815794</v>
      </c>
      <c r="E335" s="406">
        <v>68.4</v>
      </c>
      <c r="F335" s="226">
        <f t="shared" si="3"/>
        <v>0.00736377025</v>
      </c>
      <c r="G335" s="226">
        <f t="shared" si="4"/>
        <v>1.00736377</v>
      </c>
    </row>
    <row r="336" ht="15.75" customHeight="1">
      <c r="A336" s="403" t="s">
        <v>686</v>
      </c>
      <c r="B336" s="404">
        <v>6471.0</v>
      </c>
      <c r="C336" s="405">
        <f t="shared" si="1"/>
        <v>0.006165113079</v>
      </c>
      <c r="D336" s="405">
        <f t="shared" si="2"/>
        <v>1.006165113</v>
      </c>
      <c r="E336" s="406">
        <v>67.9</v>
      </c>
      <c r="F336" s="226">
        <f t="shared" si="3"/>
        <v>-0.008759124088</v>
      </c>
      <c r="G336" s="226">
        <f t="shared" si="4"/>
        <v>0.9912408759</v>
      </c>
    </row>
    <row r="337" ht="15.75" customHeight="1">
      <c r="A337" s="403" t="s">
        <v>687</v>
      </c>
      <c r="B337" s="404">
        <v>6431.35</v>
      </c>
      <c r="C337" s="405">
        <f t="shared" si="1"/>
        <v>-0.01187043009</v>
      </c>
      <c r="D337" s="405">
        <f t="shared" si="2"/>
        <v>0.9881295699</v>
      </c>
      <c r="E337" s="406">
        <v>68.5</v>
      </c>
      <c r="F337" s="226">
        <f t="shared" si="3"/>
        <v>-0.02142857143</v>
      </c>
      <c r="G337" s="226">
        <f t="shared" si="4"/>
        <v>0.9785714286</v>
      </c>
    </row>
    <row r="338" ht="15.75" customHeight="1">
      <c r="A338" s="403" t="s">
        <v>688</v>
      </c>
      <c r="B338" s="404">
        <v>6508.61</v>
      </c>
      <c r="C338" s="405">
        <f t="shared" si="1"/>
        <v>0.007958533239</v>
      </c>
      <c r="D338" s="405">
        <f t="shared" si="2"/>
        <v>1.007958533</v>
      </c>
      <c r="E338" s="406">
        <v>70.0</v>
      </c>
      <c r="F338" s="226">
        <f t="shared" si="3"/>
        <v>0.0101010101</v>
      </c>
      <c r="G338" s="226">
        <f t="shared" si="4"/>
        <v>1.01010101</v>
      </c>
    </row>
    <row r="339" ht="15.75" customHeight="1">
      <c r="A339" s="403" t="s">
        <v>689</v>
      </c>
      <c r="B339" s="404">
        <v>6457.22</v>
      </c>
      <c r="C339" s="405">
        <f t="shared" si="1"/>
        <v>0.00379148835</v>
      </c>
      <c r="D339" s="405">
        <f t="shared" si="2"/>
        <v>1.003791488</v>
      </c>
      <c r="E339" s="406">
        <v>69.3</v>
      </c>
      <c r="F339" s="226">
        <f t="shared" si="3"/>
        <v>0.01464128843</v>
      </c>
      <c r="G339" s="226">
        <f t="shared" si="4"/>
        <v>1.014641288</v>
      </c>
    </row>
    <row r="340" ht="15.75" customHeight="1">
      <c r="A340" s="403" t="s">
        <v>690</v>
      </c>
      <c r="B340" s="404">
        <v>6432.83</v>
      </c>
      <c r="C340" s="405">
        <f t="shared" si="1"/>
        <v>0.003877977147</v>
      </c>
      <c r="D340" s="405">
        <f t="shared" si="2"/>
        <v>1.003877977</v>
      </c>
      <c r="E340" s="406">
        <v>68.3</v>
      </c>
      <c r="F340" s="226">
        <f t="shared" si="3"/>
        <v>0.004411764706</v>
      </c>
      <c r="G340" s="226">
        <f t="shared" si="4"/>
        <v>1.004411765</v>
      </c>
    </row>
    <row r="341" ht="15.75" customHeight="1">
      <c r="A341" s="403" t="s">
        <v>691</v>
      </c>
      <c r="B341" s="404">
        <v>6407.98</v>
      </c>
      <c r="C341" s="405">
        <f t="shared" si="1"/>
        <v>0.008325636067</v>
      </c>
      <c r="D341" s="405">
        <f t="shared" si="2"/>
        <v>1.008325636</v>
      </c>
      <c r="E341" s="406">
        <v>68.0</v>
      </c>
      <c r="F341" s="226">
        <f t="shared" si="3"/>
        <v>0.0119047619</v>
      </c>
      <c r="G341" s="226">
        <f t="shared" si="4"/>
        <v>1.011904762</v>
      </c>
    </row>
    <row r="342" ht="15.75" customHeight="1">
      <c r="A342" s="403" t="s">
        <v>692</v>
      </c>
      <c r="B342" s="404">
        <v>6355.07</v>
      </c>
      <c r="C342" s="405">
        <f t="shared" si="1"/>
        <v>0.0118974261</v>
      </c>
      <c r="D342" s="405">
        <f t="shared" si="2"/>
        <v>1.011897426</v>
      </c>
      <c r="E342" s="406">
        <v>67.2</v>
      </c>
      <c r="F342" s="226">
        <f t="shared" si="3"/>
        <v>0.004484304933</v>
      </c>
      <c r="G342" s="226">
        <f t="shared" si="4"/>
        <v>1.004484305</v>
      </c>
    </row>
    <row r="343" ht="15.75" customHeight="1">
      <c r="A343" s="403" t="s">
        <v>693</v>
      </c>
      <c r="B343" s="404">
        <v>6280.35</v>
      </c>
      <c r="C343" s="405">
        <f t="shared" si="1"/>
        <v>-0.00561763062</v>
      </c>
      <c r="D343" s="405">
        <f t="shared" si="2"/>
        <v>0.9943823694</v>
      </c>
      <c r="E343" s="406">
        <v>66.9</v>
      </c>
      <c r="F343" s="226">
        <f t="shared" si="3"/>
        <v>0.001497005988</v>
      </c>
      <c r="G343" s="226">
        <f t="shared" si="4"/>
        <v>1.001497006</v>
      </c>
    </row>
    <row r="344" ht="15.75" customHeight="1">
      <c r="A344" s="403" t="s">
        <v>694</v>
      </c>
      <c r="B344" s="404">
        <v>6315.83</v>
      </c>
      <c r="C344" s="405">
        <f t="shared" si="1"/>
        <v>0.002490420848</v>
      </c>
      <c r="D344" s="405">
        <f t="shared" si="2"/>
        <v>1.002490421</v>
      </c>
      <c r="E344" s="406">
        <v>66.8</v>
      </c>
      <c r="F344" s="226">
        <f t="shared" si="3"/>
        <v>0.001499250375</v>
      </c>
      <c r="G344" s="226">
        <f t="shared" si="4"/>
        <v>1.00149925</v>
      </c>
    </row>
    <row r="345" ht="15.75" customHeight="1">
      <c r="A345" s="403" t="s">
        <v>695</v>
      </c>
      <c r="B345" s="404">
        <v>6300.14</v>
      </c>
      <c r="C345" s="405">
        <f t="shared" si="1"/>
        <v>0.009404880925</v>
      </c>
      <c r="D345" s="405">
        <f t="shared" si="2"/>
        <v>1.009404881</v>
      </c>
      <c r="E345" s="406">
        <v>66.7</v>
      </c>
      <c r="F345" s="226">
        <f t="shared" si="3"/>
        <v>0.01060606061</v>
      </c>
      <c r="G345" s="226">
        <f t="shared" si="4"/>
        <v>1.010606061</v>
      </c>
    </row>
    <row r="346" ht="15.75" customHeight="1">
      <c r="A346" s="403" t="s">
        <v>696</v>
      </c>
      <c r="B346" s="404">
        <v>6241.44</v>
      </c>
      <c r="C346" s="405">
        <f t="shared" si="1"/>
        <v>0.002494414471</v>
      </c>
      <c r="D346" s="405">
        <f t="shared" si="2"/>
        <v>1.002494414</v>
      </c>
      <c r="E346" s="406">
        <v>66.0</v>
      </c>
      <c r="F346" s="226">
        <f t="shared" si="3"/>
        <v>0.01226993865</v>
      </c>
      <c r="G346" s="226">
        <f t="shared" si="4"/>
        <v>1.012269939</v>
      </c>
    </row>
    <row r="347" ht="15.75" customHeight="1">
      <c r="A347" s="403" t="s">
        <v>697</v>
      </c>
      <c r="B347" s="404">
        <v>6225.91</v>
      </c>
      <c r="C347" s="405">
        <f t="shared" si="1"/>
        <v>0.01254559855</v>
      </c>
      <c r="D347" s="405">
        <f t="shared" si="2"/>
        <v>1.012545599</v>
      </c>
      <c r="E347" s="406">
        <v>65.2</v>
      </c>
      <c r="F347" s="226">
        <f t="shared" si="3"/>
        <v>0.01399688958</v>
      </c>
      <c r="G347" s="226">
        <f t="shared" si="4"/>
        <v>1.01399689</v>
      </c>
    </row>
    <row r="348" ht="15.75" customHeight="1">
      <c r="A348" s="403" t="s">
        <v>698</v>
      </c>
      <c r="B348" s="404">
        <v>6148.77</v>
      </c>
      <c r="C348" s="405">
        <f t="shared" si="1"/>
        <v>-0.005198272096</v>
      </c>
      <c r="D348" s="405">
        <f t="shared" si="2"/>
        <v>0.9948017279</v>
      </c>
      <c r="E348" s="406">
        <v>64.3</v>
      </c>
      <c r="F348" s="226">
        <f t="shared" si="3"/>
        <v>-0.009244992296</v>
      </c>
      <c r="G348" s="226">
        <f t="shared" si="4"/>
        <v>0.9907550077</v>
      </c>
    </row>
    <row r="349" ht="15.75" customHeight="1">
      <c r="A349" s="403" t="s">
        <v>699</v>
      </c>
      <c r="B349" s="404">
        <v>6180.9</v>
      </c>
      <c r="C349" s="405">
        <f t="shared" si="1"/>
        <v>-0.01247014276</v>
      </c>
      <c r="D349" s="405">
        <f t="shared" si="2"/>
        <v>0.9875298572</v>
      </c>
      <c r="E349" s="406">
        <v>64.9</v>
      </c>
      <c r="F349" s="226">
        <f t="shared" si="3"/>
        <v>-0.01815431165</v>
      </c>
      <c r="G349" s="226">
        <f t="shared" si="4"/>
        <v>0.9818456884</v>
      </c>
    </row>
    <row r="350" ht="15.75" customHeight="1">
      <c r="A350" s="403" t="s">
        <v>700</v>
      </c>
      <c r="B350" s="404">
        <v>6258.95</v>
      </c>
      <c r="C350" s="405">
        <f t="shared" si="1"/>
        <v>-0.008443898768</v>
      </c>
      <c r="D350" s="405">
        <f t="shared" si="2"/>
        <v>0.9915561012</v>
      </c>
      <c r="E350" s="406">
        <v>66.1</v>
      </c>
      <c r="F350" s="226">
        <f t="shared" si="3"/>
        <v>0.001515151515</v>
      </c>
      <c r="G350" s="226">
        <f t="shared" si="4"/>
        <v>1.001515152</v>
      </c>
    </row>
    <row r="351" ht="15.75" customHeight="1">
      <c r="A351" s="403" t="s">
        <v>701</v>
      </c>
      <c r="B351" s="404">
        <v>6312.25</v>
      </c>
      <c r="C351" s="405">
        <f t="shared" si="1"/>
        <v>0.001926950482</v>
      </c>
      <c r="D351" s="405">
        <f t="shared" si="2"/>
        <v>1.00192695</v>
      </c>
      <c r="E351" s="406">
        <v>66.0</v>
      </c>
      <c r="F351" s="226">
        <f t="shared" si="3"/>
        <v>0</v>
      </c>
      <c r="G351" s="226">
        <f t="shared" si="4"/>
        <v>1</v>
      </c>
    </row>
    <row r="352" ht="15.75" customHeight="1">
      <c r="A352" s="403" t="s">
        <v>702</v>
      </c>
      <c r="B352" s="404">
        <v>6300.11</v>
      </c>
      <c r="C352" s="405">
        <f t="shared" si="1"/>
        <v>0.00814180307</v>
      </c>
      <c r="D352" s="405">
        <f t="shared" si="2"/>
        <v>1.008141803</v>
      </c>
      <c r="E352" s="406">
        <v>66.0</v>
      </c>
      <c r="F352" s="226">
        <f t="shared" si="3"/>
        <v>0.003039513678</v>
      </c>
      <c r="G352" s="226">
        <f t="shared" si="4"/>
        <v>1.003039514</v>
      </c>
    </row>
    <row r="353" ht="15.75" customHeight="1">
      <c r="A353" s="403" t="s">
        <v>703</v>
      </c>
      <c r="B353" s="404">
        <v>6249.23</v>
      </c>
      <c r="C353" s="405">
        <f t="shared" si="1"/>
        <v>0.01382870511</v>
      </c>
      <c r="D353" s="405">
        <f t="shared" si="2"/>
        <v>1.013828705</v>
      </c>
      <c r="E353" s="406">
        <v>65.8</v>
      </c>
      <c r="F353" s="226">
        <f t="shared" si="3"/>
        <v>0.01230769231</v>
      </c>
      <c r="G353" s="226">
        <f t="shared" si="4"/>
        <v>1.012307692</v>
      </c>
    </row>
    <row r="354" ht="15.75" customHeight="1">
      <c r="A354" s="403" t="s">
        <v>704</v>
      </c>
      <c r="B354" s="404">
        <v>6163.99</v>
      </c>
      <c r="C354" s="405">
        <f t="shared" si="1"/>
        <v>0.03067965775</v>
      </c>
      <c r="D354" s="405">
        <f t="shared" si="2"/>
        <v>1.030679658</v>
      </c>
      <c r="E354" s="406">
        <v>65.0</v>
      </c>
      <c r="F354" s="226">
        <f t="shared" si="3"/>
        <v>0.03503184713</v>
      </c>
      <c r="G354" s="226">
        <f t="shared" si="4"/>
        <v>1.035031847</v>
      </c>
    </row>
    <row r="355" ht="15.75" customHeight="1">
      <c r="A355" s="403" t="s">
        <v>705</v>
      </c>
      <c r="B355" s="404">
        <v>5980.51</v>
      </c>
      <c r="C355" s="405">
        <f t="shared" si="1"/>
        <v>-0.00952136469</v>
      </c>
      <c r="D355" s="405">
        <f t="shared" si="2"/>
        <v>0.9904786353</v>
      </c>
      <c r="E355" s="406">
        <v>62.8</v>
      </c>
      <c r="F355" s="226">
        <f t="shared" si="3"/>
        <v>-0.0172143975</v>
      </c>
      <c r="G355" s="226">
        <f t="shared" si="4"/>
        <v>0.9827856025</v>
      </c>
    </row>
    <row r="356" ht="15.75" customHeight="1">
      <c r="A356" s="403" t="s">
        <v>706</v>
      </c>
      <c r="B356" s="404">
        <v>6038.0</v>
      </c>
      <c r="C356" s="405">
        <f t="shared" si="1"/>
        <v>-0.0121477361</v>
      </c>
      <c r="D356" s="405">
        <f t="shared" si="2"/>
        <v>0.9878522639</v>
      </c>
      <c r="E356" s="406">
        <v>63.9</v>
      </c>
      <c r="F356" s="226">
        <f t="shared" si="3"/>
        <v>-0.01540832049</v>
      </c>
      <c r="G356" s="226">
        <f t="shared" si="4"/>
        <v>0.9845916795</v>
      </c>
    </row>
    <row r="357" ht="15.75" customHeight="1">
      <c r="A357" s="403" t="s">
        <v>707</v>
      </c>
      <c r="B357" s="404">
        <v>6112.25</v>
      </c>
      <c r="C357" s="405">
        <f t="shared" si="1"/>
        <v>0.004825001233</v>
      </c>
      <c r="D357" s="405">
        <f t="shared" si="2"/>
        <v>1.004825001</v>
      </c>
      <c r="E357" s="406">
        <v>64.9</v>
      </c>
      <c r="F357" s="226">
        <f t="shared" si="3"/>
        <v>0.003091190108</v>
      </c>
      <c r="G357" s="226">
        <f t="shared" si="4"/>
        <v>1.00309119</v>
      </c>
    </row>
    <row r="358" ht="15.75" customHeight="1">
      <c r="A358" s="403" t="s">
        <v>708</v>
      </c>
      <c r="B358" s="404">
        <v>6082.9</v>
      </c>
      <c r="C358" s="405">
        <f t="shared" si="1"/>
        <v>-0.007119865764</v>
      </c>
      <c r="D358" s="405">
        <f t="shared" si="2"/>
        <v>0.9928801342</v>
      </c>
      <c r="E358" s="406">
        <v>64.7</v>
      </c>
      <c r="F358" s="226">
        <f t="shared" si="3"/>
        <v>0.006220839813</v>
      </c>
      <c r="G358" s="226">
        <f t="shared" si="4"/>
        <v>1.00622084</v>
      </c>
    </row>
    <row r="359" ht="15.75" customHeight="1">
      <c r="A359" s="403" t="s">
        <v>709</v>
      </c>
      <c r="B359" s="404">
        <v>6126.52</v>
      </c>
      <c r="C359" s="405">
        <f t="shared" si="1"/>
        <v>-0.001998765229</v>
      </c>
      <c r="D359" s="405">
        <f t="shared" si="2"/>
        <v>0.9980012348</v>
      </c>
      <c r="E359" s="406">
        <v>64.3</v>
      </c>
      <c r="F359" s="226">
        <f t="shared" si="3"/>
        <v>0.006259780908</v>
      </c>
      <c r="G359" s="226">
        <f t="shared" si="4"/>
        <v>1.006259781</v>
      </c>
    </row>
    <row r="360" ht="15.75" customHeight="1">
      <c r="A360" s="403" t="s">
        <v>710</v>
      </c>
      <c r="B360" s="404">
        <v>6138.79</v>
      </c>
      <c r="C360" s="405">
        <f t="shared" si="1"/>
        <v>-0.002338628156</v>
      </c>
      <c r="D360" s="405">
        <f t="shared" si="2"/>
        <v>0.9976613718</v>
      </c>
      <c r="E360" s="406">
        <v>63.9</v>
      </c>
      <c r="F360" s="226">
        <f t="shared" si="3"/>
        <v>-0.01236476043</v>
      </c>
      <c r="G360" s="226">
        <f t="shared" si="4"/>
        <v>0.9876352396</v>
      </c>
    </row>
    <row r="361" ht="15.75" customHeight="1">
      <c r="A361" s="403" t="s">
        <v>711</v>
      </c>
      <c r="B361" s="404">
        <v>6153.18</v>
      </c>
      <c r="C361" s="405">
        <f t="shared" si="1"/>
        <v>-0.01024788922</v>
      </c>
      <c r="D361" s="405">
        <f t="shared" si="2"/>
        <v>0.9897521108</v>
      </c>
      <c r="E361" s="406">
        <v>64.7</v>
      </c>
      <c r="F361" s="226">
        <f t="shared" si="3"/>
        <v>-0.01820940819</v>
      </c>
      <c r="G361" s="226">
        <f t="shared" si="4"/>
        <v>0.9817905918</v>
      </c>
    </row>
    <row r="362" ht="15.75" customHeight="1">
      <c r="A362" s="403" t="s">
        <v>712</v>
      </c>
      <c r="B362" s="404">
        <v>6216.89</v>
      </c>
      <c r="C362" s="405">
        <f t="shared" si="1"/>
        <v>-0.01701478378</v>
      </c>
      <c r="D362" s="405">
        <f t="shared" si="2"/>
        <v>0.9829852162</v>
      </c>
      <c r="E362" s="406">
        <v>65.9</v>
      </c>
      <c r="F362" s="226">
        <f t="shared" si="3"/>
        <v>-0.02225519288</v>
      </c>
      <c r="G362" s="226">
        <f t="shared" si="4"/>
        <v>0.9777448071</v>
      </c>
    </row>
    <row r="363" ht="15.75" customHeight="1">
      <c r="A363" s="403" t="s">
        <v>713</v>
      </c>
      <c r="B363" s="404">
        <v>6324.5</v>
      </c>
      <c r="C363" s="405">
        <f t="shared" si="1"/>
        <v>-0.00004901333004</v>
      </c>
      <c r="D363" s="405">
        <f t="shared" si="2"/>
        <v>0.9999509867</v>
      </c>
      <c r="E363" s="406">
        <v>67.4</v>
      </c>
      <c r="F363" s="226">
        <f t="shared" si="3"/>
        <v>0.01506024096</v>
      </c>
      <c r="G363" s="226">
        <f t="shared" si="4"/>
        <v>1.015060241</v>
      </c>
    </row>
    <row r="364" ht="15.75" customHeight="1">
      <c r="A364" s="403" t="s">
        <v>714</v>
      </c>
      <c r="B364" s="404">
        <v>6324.81</v>
      </c>
      <c r="C364" s="405">
        <f t="shared" si="1"/>
        <v>-0.00482732252</v>
      </c>
      <c r="D364" s="405">
        <f t="shared" si="2"/>
        <v>0.9951726775</v>
      </c>
      <c r="E364" s="406">
        <v>66.4</v>
      </c>
      <c r="F364" s="226">
        <f t="shared" si="3"/>
        <v>-0.01043219076</v>
      </c>
      <c r="G364" s="226">
        <f t="shared" si="4"/>
        <v>0.9895678092</v>
      </c>
    </row>
    <row r="365" ht="15.75" customHeight="1">
      <c r="A365" s="403" t="s">
        <v>715</v>
      </c>
      <c r="B365" s="404">
        <v>6355.49</v>
      </c>
      <c r="C365" s="405">
        <f t="shared" si="1"/>
        <v>-0.001799919899</v>
      </c>
      <c r="D365" s="405">
        <f t="shared" si="2"/>
        <v>0.9982000801</v>
      </c>
      <c r="E365" s="406">
        <v>67.1</v>
      </c>
      <c r="F365" s="226">
        <f t="shared" si="3"/>
        <v>0</v>
      </c>
      <c r="G365" s="226">
        <f t="shared" si="4"/>
        <v>1</v>
      </c>
    </row>
    <row r="366" ht="15.75" customHeight="1">
      <c r="A366" s="403" t="s">
        <v>716</v>
      </c>
      <c r="B366" s="404">
        <v>6366.95</v>
      </c>
      <c r="C366" s="405">
        <f t="shared" si="1"/>
        <v>0.0001413749499</v>
      </c>
      <c r="D366" s="405">
        <f t="shared" si="2"/>
        <v>1.000141375</v>
      </c>
      <c r="E366" s="406">
        <v>67.1</v>
      </c>
      <c r="F366" s="226">
        <f t="shared" si="3"/>
        <v>0.002989536622</v>
      </c>
      <c r="G366" s="226">
        <f t="shared" si="4"/>
        <v>1.002989537</v>
      </c>
    </row>
    <row r="367" ht="15.75" customHeight="1">
      <c r="A367" s="403" t="s">
        <v>717</v>
      </c>
      <c r="B367" s="404">
        <v>6366.05</v>
      </c>
      <c r="C367" s="405">
        <f t="shared" si="1"/>
        <v>-0.0009541550471</v>
      </c>
      <c r="D367" s="405">
        <f t="shared" si="2"/>
        <v>0.999045845</v>
      </c>
      <c r="E367" s="406">
        <v>66.9</v>
      </c>
      <c r="F367" s="226">
        <f t="shared" si="3"/>
        <v>-0.001492537313</v>
      </c>
      <c r="G367" s="226">
        <f t="shared" si="4"/>
        <v>0.9985074627</v>
      </c>
    </row>
    <row r="368" ht="15.75" customHeight="1">
      <c r="A368" s="403" t="s">
        <v>718</v>
      </c>
      <c r="B368" s="404">
        <v>6372.13</v>
      </c>
      <c r="C368" s="405">
        <f t="shared" si="1"/>
        <v>0.003978332661</v>
      </c>
      <c r="D368" s="405">
        <f t="shared" si="2"/>
        <v>1.003978333</v>
      </c>
      <c r="E368" s="406">
        <v>67.0</v>
      </c>
      <c r="F368" s="226">
        <f t="shared" si="3"/>
        <v>0</v>
      </c>
      <c r="G368" s="226">
        <f t="shared" si="4"/>
        <v>1</v>
      </c>
    </row>
    <row r="369" ht="15.75" customHeight="1">
      <c r="A369" s="403" t="s">
        <v>719</v>
      </c>
      <c r="B369" s="404">
        <v>6346.88</v>
      </c>
      <c r="C369" s="405">
        <f t="shared" si="1"/>
        <v>-0.002026802856</v>
      </c>
      <c r="D369" s="405">
        <f t="shared" si="2"/>
        <v>0.9979731971</v>
      </c>
      <c r="E369" s="406">
        <v>67.0</v>
      </c>
      <c r="F369" s="226">
        <f t="shared" si="3"/>
        <v>0.001494768311</v>
      </c>
      <c r="G369" s="226">
        <f t="shared" si="4"/>
        <v>1.001494768</v>
      </c>
    </row>
    <row r="370" ht="15.75" customHeight="1">
      <c r="A370" s="403" t="s">
        <v>720</v>
      </c>
      <c r="B370" s="404">
        <v>6359.77</v>
      </c>
      <c r="C370" s="405">
        <f t="shared" si="1"/>
        <v>-0.002692513964</v>
      </c>
      <c r="D370" s="405">
        <f t="shared" si="2"/>
        <v>0.997307486</v>
      </c>
      <c r="E370" s="406">
        <v>66.9</v>
      </c>
      <c r="F370" s="226">
        <f t="shared" si="3"/>
        <v>-0.004464285714</v>
      </c>
      <c r="G370" s="226">
        <f t="shared" si="4"/>
        <v>0.9955357143</v>
      </c>
    </row>
    <row r="371" ht="15.75" customHeight="1">
      <c r="A371" s="403" t="s">
        <v>721</v>
      </c>
      <c r="B371" s="404">
        <v>6376.94</v>
      </c>
      <c r="C371" s="405">
        <f t="shared" si="1"/>
        <v>0.004169776678</v>
      </c>
      <c r="D371" s="405">
        <f t="shared" si="2"/>
        <v>1.004169777</v>
      </c>
      <c r="E371" s="406">
        <v>67.2</v>
      </c>
      <c r="F371" s="226">
        <f t="shared" si="3"/>
        <v>0.01357466063</v>
      </c>
      <c r="G371" s="226">
        <f t="shared" si="4"/>
        <v>1.013574661</v>
      </c>
    </row>
    <row r="372" ht="15.75" customHeight="1">
      <c r="A372" s="403" t="s">
        <v>722</v>
      </c>
      <c r="B372" s="404">
        <v>6350.46</v>
      </c>
      <c r="C372" s="405">
        <f t="shared" si="1"/>
        <v>0.001240818025</v>
      </c>
      <c r="D372" s="405">
        <f t="shared" si="2"/>
        <v>1.001240818</v>
      </c>
      <c r="E372" s="406">
        <v>66.3</v>
      </c>
      <c r="F372" s="226">
        <f t="shared" si="3"/>
        <v>-0.005997001499</v>
      </c>
      <c r="G372" s="226">
        <f t="shared" si="4"/>
        <v>0.9940029985</v>
      </c>
    </row>
    <row r="373" ht="15.75" customHeight="1">
      <c r="A373" s="403" t="s">
        <v>723</v>
      </c>
      <c r="B373" s="404">
        <v>6342.59</v>
      </c>
      <c r="C373" s="405">
        <f t="shared" si="1"/>
        <v>0.003521967999</v>
      </c>
      <c r="D373" s="405">
        <f t="shared" si="2"/>
        <v>1.003521968</v>
      </c>
      <c r="E373" s="406">
        <v>66.7</v>
      </c>
      <c r="F373" s="226">
        <f t="shared" si="3"/>
        <v>0.006033182504</v>
      </c>
      <c r="G373" s="226">
        <f t="shared" si="4"/>
        <v>1.006033183</v>
      </c>
    </row>
    <row r="374" ht="15.75" customHeight="1">
      <c r="A374" s="403" t="s">
        <v>724</v>
      </c>
      <c r="B374" s="404">
        <v>6320.33</v>
      </c>
      <c r="C374" s="405">
        <f t="shared" si="1"/>
        <v>0.003055031836</v>
      </c>
      <c r="D374" s="405">
        <f t="shared" si="2"/>
        <v>1.003055032</v>
      </c>
      <c r="E374" s="406">
        <v>66.3</v>
      </c>
      <c r="F374" s="226">
        <f t="shared" si="3"/>
        <v>-0.00748502994</v>
      </c>
      <c r="G374" s="226">
        <f t="shared" si="4"/>
        <v>0.9925149701</v>
      </c>
    </row>
    <row r="375" ht="15.75" customHeight="1">
      <c r="A375" s="403" t="s">
        <v>725</v>
      </c>
      <c r="B375" s="404">
        <v>6301.08</v>
      </c>
      <c r="C375" s="405">
        <f t="shared" si="1"/>
        <v>-0.004199031236</v>
      </c>
      <c r="D375" s="405">
        <f t="shared" si="2"/>
        <v>0.9958009688</v>
      </c>
      <c r="E375" s="406">
        <v>66.8</v>
      </c>
      <c r="F375" s="226">
        <f t="shared" si="3"/>
        <v>-0.001494768311</v>
      </c>
      <c r="G375" s="226">
        <f t="shared" si="4"/>
        <v>0.9985052317</v>
      </c>
    </row>
    <row r="376" ht="15.75" customHeight="1">
      <c r="A376" s="403" t="s">
        <v>726</v>
      </c>
      <c r="B376" s="404">
        <v>6327.65</v>
      </c>
      <c r="C376" s="405">
        <f t="shared" si="1"/>
        <v>0.001559087024</v>
      </c>
      <c r="D376" s="405">
        <f t="shared" si="2"/>
        <v>1.001559087</v>
      </c>
      <c r="E376" s="406">
        <v>66.9</v>
      </c>
      <c r="F376" s="226">
        <f t="shared" si="3"/>
        <v>0.01057401813</v>
      </c>
      <c r="G376" s="226">
        <f t="shared" si="4"/>
        <v>1.010574018</v>
      </c>
    </row>
    <row r="377" ht="15.75" customHeight="1">
      <c r="A377" s="403" t="s">
        <v>727</v>
      </c>
      <c r="B377" s="404">
        <v>6317.8</v>
      </c>
      <c r="C377" s="405">
        <f t="shared" si="1"/>
        <v>0.0009743886305</v>
      </c>
      <c r="D377" s="405">
        <f t="shared" si="2"/>
        <v>1.000974389</v>
      </c>
      <c r="E377" s="406">
        <v>66.2</v>
      </c>
      <c r="F377" s="226">
        <f t="shared" si="3"/>
        <v>0</v>
      </c>
      <c r="G377" s="226">
        <f t="shared" si="4"/>
        <v>1</v>
      </c>
    </row>
    <row r="378" ht="15.75" customHeight="1">
      <c r="A378" s="403" t="s">
        <v>728</v>
      </c>
      <c r="B378" s="404">
        <v>6311.65</v>
      </c>
      <c r="C378" s="405">
        <f t="shared" si="1"/>
        <v>-0.007193214815</v>
      </c>
      <c r="D378" s="405">
        <f t="shared" si="2"/>
        <v>0.9928067852</v>
      </c>
      <c r="E378" s="406">
        <v>66.2</v>
      </c>
      <c r="F378" s="226">
        <f t="shared" si="3"/>
        <v>-0.006006006006</v>
      </c>
      <c r="G378" s="226">
        <f t="shared" si="4"/>
        <v>0.993993994</v>
      </c>
    </row>
    <row r="379" ht="15.75" customHeight="1">
      <c r="A379" s="403" t="s">
        <v>729</v>
      </c>
      <c r="B379" s="404">
        <v>6357.38</v>
      </c>
      <c r="C379" s="405">
        <f t="shared" si="1"/>
        <v>-0.007801953063</v>
      </c>
      <c r="D379" s="405">
        <f t="shared" si="2"/>
        <v>0.9921980469</v>
      </c>
      <c r="E379" s="406">
        <v>66.6</v>
      </c>
      <c r="F379" s="226">
        <f t="shared" si="3"/>
        <v>-0.002994011976</v>
      </c>
      <c r="G379" s="226">
        <f t="shared" si="4"/>
        <v>0.997005988</v>
      </c>
    </row>
    <row r="380" ht="15.75" customHeight="1">
      <c r="A380" s="403" t="s">
        <v>730</v>
      </c>
      <c r="B380" s="404">
        <v>6407.37</v>
      </c>
      <c r="C380" s="405">
        <f t="shared" si="1"/>
        <v>-0.00285726291</v>
      </c>
      <c r="D380" s="405">
        <f t="shared" si="2"/>
        <v>0.9971427371</v>
      </c>
      <c r="E380" s="406">
        <v>66.8</v>
      </c>
      <c r="F380" s="226">
        <f t="shared" si="3"/>
        <v>-0.005952380952</v>
      </c>
      <c r="G380" s="226">
        <f t="shared" si="4"/>
        <v>0.994047619</v>
      </c>
    </row>
    <row r="381" ht="15.75" customHeight="1">
      <c r="A381" s="403" t="s">
        <v>731</v>
      </c>
      <c r="B381" s="404">
        <v>6425.73</v>
      </c>
      <c r="C381" s="405">
        <f t="shared" si="1"/>
        <v>0.008035127406</v>
      </c>
      <c r="D381" s="405">
        <f t="shared" si="2"/>
        <v>1.008035127</v>
      </c>
      <c r="E381" s="406">
        <v>67.2</v>
      </c>
      <c r="F381" s="226">
        <f t="shared" si="3"/>
        <v>-0.001485884101</v>
      </c>
      <c r="G381" s="226">
        <f t="shared" si="4"/>
        <v>0.9985141159</v>
      </c>
    </row>
    <row r="382" ht="15.75" customHeight="1">
      <c r="A382" s="403" t="s">
        <v>732</v>
      </c>
      <c r="B382" s="404">
        <v>6374.51</v>
      </c>
      <c r="C382" s="405">
        <f t="shared" si="1"/>
        <v>0.002062442328</v>
      </c>
      <c r="D382" s="405">
        <f t="shared" si="2"/>
        <v>1.002062442</v>
      </c>
      <c r="E382" s="406">
        <v>67.3</v>
      </c>
      <c r="F382" s="226">
        <f t="shared" si="3"/>
        <v>0.00447761194</v>
      </c>
      <c r="G382" s="226">
        <f t="shared" si="4"/>
        <v>1.004477612</v>
      </c>
    </row>
    <row r="383" ht="15.75" customHeight="1">
      <c r="A383" s="403" t="s">
        <v>733</v>
      </c>
      <c r="B383" s="404">
        <v>6361.39</v>
      </c>
      <c r="C383" s="405">
        <f t="shared" si="1"/>
        <v>-0.004787241532</v>
      </c>
      <c r="D383" s="405">
        <f t="shared" si="2"/>
        <v>0.9952127585</v>
      </c>
      <c r="E383" s="406">
        <v>67.0</v>
      </c>
      <c r="F383" s="226">
        <f t="shared" si="3"/>
        <v>-0.002976190476</v>
      </c>
      <c r="G383" s="226">
        <f t="shared" si="4"/>
        <v>0.9970238095</v>
      </c>
    </row>
    <row r="384" ht="15.75" customHeight="1">
      <c r="A384" s="403" t="s">
        <v>734</v>
      </c>
      <c r="B384" s="404">
        <v>6391.99</v>
      </c>
      <c r="C384" s="405">
        <f t="shared" si="1"/>
        <v>-0.00613702021</v>
      </c>
      <c r="D384" s="405">
        <f t="shared" si="2"/>
        <v>0.9938629798</v>
      </c>
      <c r="E384" s="406">
        <v>67.2</v>
      </c>
      <c r="F384" s="226">
        <f t="shared" si="3"/>
        <v>-0.00296735905</v>
      </c>
      <c r="G384" s="226">
        <f t="shared" si="4"/>
        <v>0.9970326409</v>
      </c>
    </row>
    <row r="385" ht="15.75" customHeight="1">
      <c r="A385" s="403" t="s">
        <v>735</v>
      </c>
      <c r="B385" s="404">
        <v>6431.46</v>
      </c>
      <c r="C385" s="405">
        <f t="shared" si="1"/>
        <v>-0.007536688116</v>
      </c>
      <c r="D385" s="405">
        <f t="shared" si="2"/>
        <v>0.9924633119</v>
      </c>
      <c r="E385" s="406">
        <v>67.4</v>
      </c>
      <c r="F385" s="226">
        <f t="shared" si="3"/>
        <v>-0.01173020528</v>
      </c>
      <c r="G385" s="226">
        <f t="shared" si="4"/>
        <v>0.9882697947</v>
      </c>
    </row>
    <row r="386" ht="15.75" customHeight="1">
      <c r="A386" s="403" t="s">
        <v>736</v>
      </c>
      <c r="B386" s="404">
        <v>6480.3</v>
      </c>
      <c r="C386" s="405">
        <f t="shared" si="1"/>
        <v>-0.0006076271082</v>
      </c>
      <c r="D386" s="405">
        <f t="shared" si="2"/>
        <v>0.9993923729</v>
      </c>
      <c r="E386" s="406">
        <v>68.2</v>
      </c>
      <c r="F386" s="226">
        <f t="shared" si="3"/>
        <v>-0.0115942029</v>
      </c>
      <c r="G386" s="226">
        <f t="shared" si="4"/>
        <v>0.9884057971</v>
      </c>
    </row>
    <row r="387" ht="15.75" customHeight="1">
      <c r="A387" s="403" t="s">
        <v>737</v>
      </c>
      <c r="B387" s="404">
        <v>6484.24</v>
      </c>
      <c r="C387" s="405">
        <f t="shared" si="1"/>
        <v>0.002417833843</v>
      </c>
      <c r="D387" s="405">
        <f t="shared" si="2"/>
        <v>1.002417834</v>
      </c>
      <c r="E387" s="406">
        <v>69.0</v>
      </c>
      <c r="F387" s="226">
        <f t="shared" si="3"/>
        <v>0.01620029455</v>
      </c>
      <c r="G387" s="226">
        <f t="shared" si="4"/>
        <v>1.016200295</v>
      </c>
    </row>
    <row r="388" ht="15.75" customHeight="1">
      <c r="A388" s="403" t="s">
        <v>738</v>
      </c>
      <c r="B388" s="404">
        <v>6468.6</v>
      </c>
      <c r="C388" s="405">
        <f t="shared" si="1"/>
        <v>-0.003169896921</v>
      </c>
      <c r="D388" s="405">
        <f t="shared" si="2"/>
        <v>0.9968301031</v>
      </c>
      <c r="E388" s="406">
        <v>67.9</v>
      </c>
      <c r="F388" s="226">
        <f t="shared" si="3"/>
        <v>0.007418397626</v>
      </c>
      <c r="G388" s="226">
        <f t="shared" si="4"/>
        <v>1.007418398</v>
      </c>
    </row>
    <row r="389" ht="15.75" customHeight="1">
      <c r="A389" s="403" t="s">
        <v>739</v>
      </c>
      <c r="B389" s="404">
        <v>6489.17</v>
      </c>
      <c r="C389" s="405">
        <f t="shared" si="1"/>
        <v>-0.00126512338</v>
      </c>
      <c r="D389" s="405">
        <f t="shared" si="2"/>
        <v>0.9987348766</v>
      </c>
      <c r="E389" s="406">
        <v>67.4</v>
      </c>
      <c r="F389" s="226">
        <f t="shared" si="3"/>
        <v>0.005970149254</v>
      </c>
      <c r="G389" s="226">
        <f t="shared" si="4"/>
        <v>1.005970149</v>
      </c>
    </row>
    <row r="390" ht="15.75" customHeight="1">
      <c r="A390" s="403" t="s">
        <v>740</v>
      </c>
      <c r="B390" s="404">
        <v>6497.39</v>
      </c>
      <c r="C390" s="405">
        <f t="shared" si="1"/>
        <v>0.007108391343</v>
      </c>
      <c r="D390" s="405">
        <f t="shared" si="2"/>
        <v>1.007108391</v>
      </c>
      <c r="E390" s="406">
        <v>67.0</v>
      </c>
      <c r="F390" s="226">
        <f t="shared" si="3"/>
        <v>-0.001490312966</v>
      </c>
      <c r="G390" s="226">
        <f t="shared" si="4"/>
        <v>0.998509687</v>
      </c>
    </row>
    <row r="391" ht="15.75" customHeight="1">
      <c r="A391" s="403" t="s">
        <v>741</v>
      </c>
      <c r="B391" s="404">
        <v>6451.53</v>
      </c>
      <c r="C391" s="405">
        <f t="shared" si="1"/>
        <v>0.002853958468</v>
      </c>
      <c r="D391" s="405">
        <f t="shared" si="2"/>
        <v>1.002853958</v>
      </c>
      <c r="E391" s="406">
        <v>67.1</v>
      </c>
      <c r="F391" s="226">
        <f t="shared" si="3"/>
        <v>-0.002971768202</v>
      </c>
      <c r="G391" s="226">
        <f t="shared" si="4"/>
        <v>0.9970282318</v>
      </c>
    </row>
    <row r="392" ht="15.75" customHeight="1">
      <c r="A392" s="403" t="s">
        <v>742</v>
      </c>
      <c r="B392" s="404">
        <v>6433.17</v>
      </c>
      <c r="C392" s="405">
        <f t="shared" si="1"/>
        <v>0.006307046153</v>
      </c>
      <c r="D392" s="405">
        <f t="shared" si="2"/>
        <v>1.006307046</v>
      </c>
      <c r="E392" s="406">
        <v>67.3</v>
      </c>
      <c r="F392" s="226">
        <f t="shared" si="3"/>
        <v>0.001488095238</v>
      </c>
      <c r="G392" s="226">
        <f t="shared" si="4"/>
        <v>1.001488095</v>
      </c>
    </row>
    <row r="393" ht="15.75" customHeight="1">
      <c r="A393" s="403" t="s">
        <v>743</v>
      </c>
      <c r="B393" s="404">
        <v>6392.85</v>
      </c>
      <c r="C393" s="405">
        <f t="shared" si="1"/>
        <v>0.000657415886</v>
      </c>
      <c r="D393" s="405">
        <f t="shared" si="2"/>
        <v>1.000657416</v>
      </c>
      <c r="E393" s="406">
        <v>67.2</v>
      </c>
      <c r="F393" s="226">
        <f t="shared" si="3"/>
        <v>-0.004444444444</v>
      </c>
      <c r="G393" s="226">
        <f t="shared" si="4"/>
        <v>0.9955555556</v>
      </c>
    </row>
    <row r="394" ht="15.75" customHeight="1">
      <c r="A394" s="403" t="s">
        <v>744</v>
      </c>
      <c r="B394" s="404">
        <v>6388.65</v>
      </c>
      <c r="C394" s="405">
        <f t="shared" si="1"/>
        <v>0.003033286076</v>
      </c>
      <c r="D394" s="405">
        <f t="shared" si="2"/>
        <v>1.003033286</v>
      </c>
      <c r="E394" s="406">
        <v>67.5</v>
      </c>
      <c r="F394" s="226">
        <f t="shared" si="3"/>
        <v>-0.007352941176</v>
      </c>
      <c r="G394" s="226">
        <f t="shared" si="4"/>
        <v>0.9926470588</v>
      </c>
    </row>
    <row r="395" ht="15.75" customHeight="1">
      <c r="A395" s="403" t="s">
        <v>745</v>
      </c>
      <c r="B395" s="404">
        <v>6369.33</v>
      </c>
      <c r="C395" s="405">
        <f t="shared" si="1"/>
        <v>0.02105813269</v>
      </c>
      <c r="D395" s="405">
        <f t="shared" si="2"/>
        <v>1.021058133</v>
      </c>
      <c r="E395" s="406">
        <v>68.0</v>
      </c>
      <c r="F395" s="226">
        <f t="shared" si="3"/>
        <v>0.02409638554</v>
      </c>
      <c r="G395" s="226">
        <f t="shared" si="4"/>
        <v>1.024096386</v>
      </c>
    </row>
    <row r="396" ht="15.75" customHeight="1">
      <c r="A396" s="403" t="s">
        <v>746</v>
      </c>
      <c r="B396" s="404">
        <v>6237.97</v>
      </c>
      <c r="C396" s="405">
        <f t="shared" si="1"/>
        <v>0.008133957373</v>
      </c>
      <c r="D396" s="405">
        <f t="shared" si="2"/>
        <v>1.008133957</v>
      </c>
      <c r="E396" s="406">
        <v>66.4</v>
      </c>
      <c r="F396" s="226">
        <f t="shared" si="3"/>
        <v>-0.007473841555</v>
      </c>
      <c r="G396" s="226">
        <f t="shared" si="4"/>
        <v>0.9925261584</v>
      </c>
    </row>
    <row r="397" ht="15.75" customHeight="1">
      <c r="A397" s="403" t="s">
        <v>747</v>
      </c>
      <c r="B397" s="404">
        <v>6187.64</v>
      </c>
      <c r="C397" s="405">
        <f t="shared" si="1"/>
        <v>-0.003834847202</v>
      </c>
      <c r="D397" s="405">
        <f t="shared" si="2"/>
        <v>0.9961651528</v>
      </c>
      <c r="E397" s="406">
        <v>66.9</v>
      </c>
      <c r="F397" s="226">
        <f t="shared" si="3"/>
        <v>0.009049773756</v>
      </c>
      <c r="G397" s="226">
        <f t="shared" si="4"/>
        <v>1.009049774</v>
      </c>
    </row>
    <row r="398" ht="15.75" customHeight="1">
      <c r="A398" s="403" t="s">
        <v>748</v>
      </c>
      <c r="B398" s="404">
        <v>6211.46</v>
      </c>
      <c r="C398" s="405">
        <f t="shared" si="1"/>
        <v>-0.007998032433</v>
      </c>
      <c r="D398" s="405">
        <f t="shared" si="2"/>
        <v>0.9920019676</v>
      </c>
      <c r="E398" s="406">
        <v>66.3</v>
      </c>
      <c r="F398" s="226">
        <f t="shared" si="3"/>
        <v>-0.03211678832</v>
      </c>
      <c r="G398" s="226">
        <f t="shared" si="4"/>
        <v>0.9678832117</v>
      </c>
    </row>
    <row r="399" ht="15.75" customHeight="1">
      <c r="A399" s="403" t="s">
        <v>749</v>
      </c>
      <c r="B399" s="404">
        <v>6261.54</v>
      </c>
      <c r="C399" s="405">
        <f t="shared" si="1"/>
        <v>0.01934986032</v>
      </c>
      <c r="D399" s="405">
        <f t="shared" si="2"/>
        <v>1.01934986</v>
      </c>
      <c r="E399" s="406">
        <v>68.5</v>
      </c>
      <c r="F399" s="226">
        <f t="shared" si="3"/>
        <v>0.03787878788</v>
      </c>
      <c r="G399" s="226">
        <f t="shared" si="4"/>
        <v>1.037878788</v>
      </c>
    </row>
    <row r="400" ht="15.75" customHeight="1">
      <c r="A400" s="403" t="s">
        <v>750</v>
      </c>
      <c r="B400" s="404">
        <v>6142.68</v>
      </c>
      <c r="C400" s="405">
        <f t="shared" si="1"/>
        <v>-0.01846525541</v>
      </c>
      <c r="D400" s="405">
        <f t="shared" si="2"/>
        <v>0.9815347446</v>
      </c>
      <c r="E400" s="406">
        <v>66.0</v>
      </c>
      <c r="F400" s="226">
        <f t="shared" si="3"/>
        <v>-0.03790087464</v>
      </c>
      <c r="G400" s="226">
        <f t="shared" si="4"/>
        <v>0.9620991254</v>
      </c>
    </row>
    <row r="401" ht="15.75" customHeight="1">
      <c r="A401" s="403" t="s">
        <v>751</v>
      </c>
      <c r="B401" s="404">
        <v>6258.24</v>
      </c>
      <c r="C401" s="405">
        <f t="shared" si="1"/>
        <v>-0.008188706337</v>
      </c>
      <c r="D401" s="405">
        <f t="shared" si="2"/>
        <v>0.9918112937</v>
      </c>
      <c r="E401" s="406">
        <v>68.6</v>
      </c>
      <c r="F401" s="226">
        <f t="shared" si="3"/>
        <v>-0.02418207681</v>
      </c>
      <c r="G401" s="226">
        <f t="shared" si="4"/>
        <v>0.9758179232</v>
      </c>
    </row>
    <row r="402" ht="15.75" customHeight="1">
      <c r="A402" s="403" t="s">
        <v>752</v>
      </c>
      <c r="B402" s="404">
        <v>6309.91</v>
      </c>
      <c r="C402" s="405">
        <f t="shared" si="1"/>
        <v>-0.01461544468</v>
      </c>
      <c r="D402" s="405">
        <f t="shared" si="2"/>
        <v>0.9853845553</v>
      </c>
      <c r="E402" s="406">
        <v>70.3</v>
      </c>
      <c r="F402" s="226">
        <f t="shared" si="3"/>
        <v>-0.03566529492</v>
      </c>
      <c r="G402" s="226">
        <f t="shared" si="4"/>
        <v>0.9643347051</v>
      </c>
    </row>
    <row r="403" ht="15.75" customHeight="1">
      <c r="A403" s="403" t="s">
        <v>753</v>
      </c>
      <c r="B403" s="404">
        <v>6403.5</v>
      </c>
      <c r="C403" s="405">
        <f t="shared" si="1"/>
        <v>-0.004265323989</v>
      </c>
      <c r="D403" s="405">
        <f t="shared" si="2"/>
        <v>0.995734676</v>
      </c>
      <c r="E403" s="406">
        <v>72.9</v>
      </c>
      <c r="F403" s="226">
        <f t="shared" si="3"/>
        <v>-0.01353179973</v>
      </c>
      <c r="G403" s="226">
        <f t="shared" si="4"/>
        <v>0.9864682003</v>
      </c>
    </row>
    <row r="404" ht="15.75" customHeight="1">
      <c r="A404" s="403" t="s">
        <v>754</v>
      </c>
      <c r="B404" s="404">
        <v>6430.93</v>
      </c>
      <c r="C404" s="405">
        <f t="shared" si="1"/>
        <v>-0.02049205921</v>
      </c>
      <c r="D404" s="405">
        <f t="shared" si="2"/>
        <v>0.9795079408</v>
      </c>
      <c r="E404" s="406">
        <v>73.9</v>
      </c>
      <c r="F404" s="226">
        <f t="shared" si="3"/>
        <v>-0.01335113485</v>
      </c>
      <c r="G404" s="226">
        <f t="shared" si="4"/>
        <v>0.9866488652</v>
      </c>
    </row>
    <row r="405" ht="15.75" customHeight="1">
      <c r="A405" s="403" t="s">
        <v>755</v>
      </c>
      <c r="B405" s="404">
        <v>6565.47</v>
      </c>
      <c r="C405" s="405">
        <f t="shared" si="1"/>
        <v>-0.004023064355</v>
      </c>
      <c r="D405" s="405">
        <f t="shared" si="2"/>
        <v>0.9959769356</v>
      </c>
      <c r="E405" s="406">
        <v>74.9</v>
      </c>
      <c r="F405" s="226">
        <f t="shared" si="3"/>
        <v>-0.005312084993</v>
      </c>
      <c r="G405" s="226">
        <f t="shared" si="4"/>
        <v>0.994687915</v>
      </c>
    </row>
    <row r="406" ht="15.75" customHeight="1">
      <c r="A406" s="403" t="s">
        <v>756</v>
      </c>
      <c r="B406" s="404">
        <v>6591.99</v>
      </c>
      <c r="C406" s="405">
        <f t="shared" si="1"/>
        <v>-0.01104475059</v>
      </c>
      <c r="D406" s="405">
        <f t="shared" si="2"/>
        <v>0.9889552494</v>
      </c>
      <c r="E406" s="406">
        <v>75.3</v>
      </c>
      <c r="F406" s="226">
        <f t="shared" si="3"/>
        <v>-0.00790513834</v>
      </c>
      <c r="G406" s="226">
        <f t="shared" si="4"/>
        <v>0.9920948617</v>
      </c>
    </row>
    <row r="407" ht="15.75" customHeight="1">
      <c r="A407" s="403" t="s">
        <v>757</v>
      </c>
      <c r="B407" s="404">
        <v>6665.61</v>
      </c>
      <c r="C407" s="405">
        <f t="shared" si="1"/>
        <v>-0.004847657836</v>
      </c>
      <c r="D407" s="405">
        <f t="shared" si="2"/>
        <v>0.9951523422</v>
      </c>
      <c r="E407" s="406">
        <v>75.9</v>
      </c>
      <c r="F407" s="226">
        <f t="shared" si="3"/>
        <v>0.001319261214</v>
      </c>
      <c r="G407" s="226">
        <f t="shared" si="4"/>
        <v>1.001319261</v>
      </c>
    </row>
    <row r="408" ht="15.75" customHeight="1">
      <c r="A408" s="403" t="s">
        <v>758</v>
      </c>
      <c r="B408" s="404">
        <v>6698.08</v>
      </c>
      <c r="C408" s="405">
        <f t="shared" si="1"/>
        <v>0.004298731072</v>
      </c>
      <c r="D408" s="405">
        <f t="shared" si="2"/>
        <v>1.004298731</v>
      </c>
      <c r="E408" s="406">
        <v>75.8</v>
      </c>
      <c r="F408" s="226">
        <f t="shared" si="3"/>
        <v>-0.001317523057</v>
      </c>
      <c r="G408" s="226">
        <f t="shared" si="4"/>
        <v>0.9986824769</v>
      </c>
    </row>
    <row r="409" ht="15.75" customHeight="1">
      <c r="A409" s="403" t="s">
        <v>759</v>
      </c>
      <c r="B409" s="404">
        <v>6669.41</v>
      </c>
      <c r="C409" s="405">
        <f t="shared" si="1"/>
        <v>0.003951432752</v>
      </c>
      <c r="D409" s="405">
        <f t="shared" si="2"/>
        <v>1.003951433</v>
      </c>
      <c r="E409" s="406">
        <v>75.9</v>
      </c>
      <c r="F409" s="226">
        <f t="shared" si="3"/>
        <v>0</v>
      </c>
      <c r="G409" s="226">
        <f t="shared" si="4"/>
        <v>1</v>
      </c>
    </row>
    <row r="410" ht="15.75" customHeight="1">
      <c r="A410" s="403" t="s">
        <v>760</v>
      </c>
      <c r="B410" s="404">
        <v>6643.16</v>
      </c>
      <c r="C410" s="405">
        <f t="shared" si="1"/>
        <v>-0.001878100744</v>
      </c>
      <c r="D410" s="405">
        <f t="shared" si="2"/>
        <v>0.9981218993</v>
      </c>
      <c r="E410" s="406">
        <v>75.9</v>
      </c>
      <c r="F410" s="226">
        <f t="shared" si="3"/>
        <v>-0.002628120894</v>
      </c>
      <c r="G410" s="226">
        <f t="shared" si="4"/>
        <v>0.9973718791</v>
      </c>
    </row>
    <row r="411" ht="15.75" customHeight="1">
      <c r="A411" s="403" t="s">
        <v>761</v>
      </c>
      <c r="B411" s="404">
        <v>6655.66</v>
      </c>
      <c r="C411" s="405">
        <f t="shared" si="1"/>
        <v>-0.003291582056</v>
      </c>
      <c r="D411" s="405">
        <f t="shared" si="2"/>
        <v>0.9967084179</v>
      </c>
      <c r="E411" s="406">
        <v>76.1</v>
      </c>
      <c r="F411" s="226">
        <f t="shared" si="3"/>
        <v>-0.001312335958</v>
      </c>
      <c r="G411" s="226">
        <f t="shared" si="4"/>
        <v>0.998687664</v>
      </c>
    </row>
    <row r="412" ht="15.75" customHeight="1">
      <c r="A412" s="403" t="s">
        <v>762</v>
      </c>
      <c r="B412" s="404">
        <v>6677.64</v>
      </c>
      <c r="C412" s="405">
        <f t="shared" si="1"/>
        <v>0.00001198042399</v>
      </c>
      <c r="D412" s="405">
        <f t="shared" si="2"/>
        <v>1.00001198</v>
      </c>
      <c r="E412" s="406">
        <v>76.2</v>
      </c>
      <c r="F412" s="226">
        <f t="shared" si="3"/>
        <v>0.002631578947</v>
      </c>
      <c r="G412" s="226">
        <f t="shared" si="4"/>
        <v>1.002631579</v>
      </c>
    </row>
    <row r="413" ht="15.75" customHeight="1">
      <c r="A413" s="403" t="s">
        <v>763</v>
      </c>
      <c r="B413" s="404">
        <v>6677.56</v>
      </c>
      <c r="C413" s="405">
        <f t="shared" si="1"/>
        <v>0.001597441693</v>
      </c>
      <c r="D413" s="405">
        <f t="shared" si="2"/>
        <v>1.001597442</v>
      </c>
      <c r="E413" s="406">
        <v>76.0</v>
      </c>
      <c r="F413" s="226">
        <f t="shared" si="3"/>
        <v>-0.02564102564</v>
      </c>
      <c r="G413" s="226">
        <f t="shared" si="4"/>
        <v>0.9743589744</v>
      </c>
    </row>
    <row r="414" ht="15.75" customHeight="1">
      <c r="A414" s="403" t="s">
        <v>764</v>
      </c>
      <c r="B414" s="404">
        <v>6666.91</v>
      </c>
      <c r="C414" s="405">
        <f t="shared" si="1"/>
        <v>-0.002441933017</v>
      </c>
      <c r="D414" s="405">
        <f t="shared" si="2"/>
        <v>0.997558067</v>
      </c>
      <c r="E414" s="406">
        <v>78.0</v>
      </c>
      <c r="F414" s="226">
        <f t="shared" si="3"/>
        <v>0</v>
      </c>
      <c r="G414" s="226">
        <f t="shared" si="4"/>
        <v>1</v>
      </c>
    </row>
    <row r="415" ht="15.75" customHeight="1">
      <c r="A415" s="403" t="s">
        <v>765</v>
      </c>
      <c r="B415" s="404">
        <v>6683.23</v>
      </c>
      <c r="C415" s="405">
        <f t="shared" si="1"/>
        <v>0.00313252361</v>
      </c>
      <c r="D415" s="405">
        <f t="shared" si="2"/>
        <v>1.003132524</v>
      </c>
      <c r="E415" s="406">
        <v>78.0</v>
      </c>
      <c r="F415" s="226">
        <f t="shared" si="3"/>
        <v>-0.005102040816</v>
      </c>
      <c r="G415" s="226">
        <f t="shared" si="4"/>
        <v>0.9948979592</v>
      </c>
    </row>
    <row r="416" ht="15.75" customHeight="1">
      <c r="A416" s="403" t="s">
        <v>766</v>
      </c>
      <c r="B416" s="404">
        <v>6662.36</v>
      </c>
      <c r="C416" s="405">
        <f t="shared" si="1"/>
        <v>0.008469047486</v>
      </c>
      <c r="D416" s="405">
        <f t="shared" si="2"/>
        <v>1.008469047</v>
      </c>
      <c r="E416" s="406">
        <v>78.4</v>
      </c>
      <c r="F416" s="226">
        <f t="shared" si="3"/>
        <v>0.009009009009</v>
      </c>
      <c r="G416" s="226">
        <f t="shared" si="4"/>
        <v>1.009009009</v>
      </c>
    </row>
    <row r="417" ht="15.75" customHeight="1">
      <c r="A417" s="403" t="s">
        <v>767</v>
      </c>
      <c r="B417" s="404">
        <v>6606.41</v>
      </c>
      <c r="C417" s="405">
        <f t="shared" si="1"/>
        <v>0.01169208246</v>
      </c>
      <c r="D417" s="405">
        <f t="shared" si="2"/>
        <v>1.011692082</v>
      </c>
      <c r="E417" s="406">
        <v>77.7</v>
      </c>
      <c r="F417" s="226">
        <f t="shared" si="3"/>
        <v>0.01968503937</v>
      </c>
      <c r="G417" s="226">
        <f t="shared" si="4"/>
        <v>1.019685039</v>
      </c>
    </row>
    <row r="418" ht="15.75" customHeight="1">
      <c r="A418" s="403" t="s">
        <v>768</v>
      </c>
      <c r="B418" s="404">
        <v>6530.06</v>
      </c>
      <c r="C418" s="405">
        <f t="shared" si="1"/>
        <v>0.007355323199</v>
      </c>
      <c r="D418" s="405">
        <f t="shared" si="2"/>
        <v>1.007355323</v>
      </c>
      <c r="E418" s="406">
        <v>76.2</v>
      </c>
      <c r="F418" s="226">
        <f t="shared" si="3"/>
        <v>0.001314060447</v>
      </c>
      <c r="G418" s="226">
        <f t="shared" si="4"/>
        <v>1.00131406</v>
      </c>
    </row>
    <row r="419" ht="15.75" customHeight="1">
      <c r="A419" s="403" t="s">
        <v>769</v>
      </c>
      <c r="B419" s="404">
        <v>6482.38</v>
      </c>
      <c r="C419" s="405">
        <f t="shared" si="1"/>
        <v>-0.01105895311</v>
      </c>
      <c r="D419" s="405">
        <f t="shared" si="2"/>
        <v>0.9889410469</v>
      </c>
      <c r="E419" s="406">
        <v>76.1</v>
      </c>
      <c r="F419" s="226">
        <f t="shared" si="3"/>
        <v>-0.01040312094</v>
      </c>
      <c r="G419" s="226">
        <f t="shared" si="4"/>
        <v>0.9895968791</v>
      </c>
    </row>
    <row r="420" ht="15.75" customHeight="1">
      <c r="A420" s="403" t="s">
        <v>770</v>
      </c>
      <c r="B420" s="404">
        <v>6554.87</v>
      </c>
      <c r="C420" s="405">
        <f t="shared" si="1"/>
        <v>-0.00457101551</v>
      </c>
      <c r="D420" s="405">
        <f t="shared" si="2"/>
        <v>0.9954289845</v>
      </c>
      <c r="E420" s="406">
        <v>76.9</v>
      </c>
      <c r="F420" s="226">
        <f t="shared" si="3"/>
        <v>-0.009020618557</v>
      </c>
      <c r="G420" s="226">
        <f t="shared" si="4"/>
        <v>0.9909793814</v>
      </c>
    </row>
    <row r="421" ht="15.75" customHeight="1">
      <c r="A421" s="403" t="s">
        <v>771</v>
      </c>
      <c r="B421" s="404">
        <v>6584.97</v>
      </c>
      <c r="C421" s="405">
        <f t="shared" si="1"/>
        <v>0.001658029197</v>
      </c>
      <c r="D421" s="405">
        <f t="shared" si="2"/>
        <v>1.001658029</v>
      </c>
      <c r="E421" s="406">
        <v>77.6</v>
      </c>
      <c r="F421" s="226">
        <f t="shared" si="3"/>
        <v>0.007792207792</v>
      </c>
      <c r="G421" s="226">
        <f t="shared" si="4"/>
        <v>1.007792208</v>
      </c>
    </row>
    <row r="422" ht="15.75" customHeight="1">
      <c r="A422" s="403" t="s">
        <v>772</v>
      </c>
      <c r="B422" s="404">
        <v>6574.07</v>
      </c>
      <c r="C422" s="405">
        <f t="shared" si="1"/>
        <v>-0.009714456147</v>
      </c>
      <c r="D422" s="405">
        <f t="shared" si="2"/>
        <v>0.9902855439</v>
      </c>
      <c r="E422" s="406">
        <v>77.0</v>
      </c>
      <c r="F422" s="226">
        <f t="shared" si="3"/>
        <v>-0.01408450704</v>
      </c>
      <c r="G422" s="226">
        <f t="shared" si="4"/>
        <v>0.985915493</v>
      </c>
    </row>
    <row r="423" ht="15.75" customHeight="1">
      <c r="A423" s="403" t="s">
        <v>773</v>
      </c>
      <c r="B423" s="404">
        <v>6638.56</v>
      </c>
      <c r="C423" s="405">
        <f t="shared" si="1"/>
        <v>-0.003585767998</v>
      </c>
      <c r="D423" s="405">
        <f t="shared" si="2"/>
        <v>0.996414232</v>
      </c>
      <c r="E423" s="406">
        <v>78.1</v>
      </c>
      <c r="F423" s="226">
        <f t="shared" si="3"/>
        <v>0.006443298969</v>
      </c>
      <c r="G423" s="226">
        <f t="shared" si="4"/>
        <v>1.006443299</v>
      </c>
    </row>
    <row r="424" ht="15.75" customHeight="1">
      <c r="A424" s="403" t="s">
        <v>774</v>
      </c>
      <c r="B424" s="404">
        <v>6662.45</v>
      </c>
      <c r="C424" s="405">
        <f t="shared" si="1"/>
        <v>0.003195191252</v>
      </c>
      <c r="D424" s="405">
        <f t="shared" si="2"/>
        <v>1.003195191</v>
      </c>
      <c r="E424" s="406">
        <v>77.6</v>
      </c>
      <c r="F424" s="226">
        <f t="shared" si="3"/>
        <v>0.001290322581</v>
      </c>
      <c r="G424" s="226">
        <f t="shared" si="4"/>
        <v>1.001290323</v>
      </c>
    </row>
    <row r="425" ht="15.75" customHeight="1">
      <c r="A425" s="403" t="s">
        <v>775</v>
      </c>
      <c r="B425" s="404">
        <v>6641.23</v>
      </c>
      <c r="C425" s="405">
        <f t="shared" si="1"/>
        <v>-0.003189503008</v>
      </c>
      <c r="D425" s="405">
        <f t="shared" si="2"/>
        <v>0.996810497</v>
      </c>
      <c r="E425" s="406">
        <v>77.5</v>
      </c>
      <c r="F425" s="226">
        <f t="shared" si="3"/>
        <v>-0.001288659794</v>
      </c>
      <c r="G425" s="226">
        <f t="shared" si="4"/>
        <v>0.9987113402</v>
      </c>
    </row>
    <row r="426" ht="15.75" customHeight="1">
      <c r="A426" s="403" t="s">
        <v>776</v>
      </c>
      <c r="B426" s="404">
        <v>6662.48</v>
      </c>
      <c r="C426" s="405">
        <f t="shared" si="1"/>
        <v>-0.004753297582</v>
      </c>
      <c r="D426" s="405">
        <f t="shared" si="2"/>
        <v>0.9952467024</v>
      </c>
      <c r="E426" s="406">
        <v>77.6</v>
      </c>
      <c r="F426" s="226">
        <f t="shared" si="3"/>
        <v>0</v>
      </c>
      <c r="G426" s="226">
        <f t="shared" si="4"/>
        <v>1</v>
      </c>
    </row>
    <row r="427" ht="15.75" customHeight="1">
      <c r="A427" s="403" t="s">
        <v>777</v>
      </c>
      <c r="B427" s="404">
        <v>6694.3</v>
      </c>
      <c r="C427" s="405">
        <f t="shared" si="1"/>
        <v>-0.003662796495</v>
      </c>
      <c r="D427" s="405">
        <f t="shared" si="2"/>
        <v>0.9963372035</v>
      </c>
      <c r="E427" s="406">
        <v>77.6</v>
      </c>
      <c r="F427" s="226">
        <f t="shared" si="3"/>
        <v>0.009102730819</v>
      </c>
      <c r="G427" s="226">
        <f t="shared" si="4"/>
        <v>1.009102731</v>
      </c>
    </row>
    <row r="428" ht="15.75" customHeight="1">
      <c r="A428" s="403" t="s">
        <v>778</v>
      </c>
      <c r="B428" s="404">
        <v>6718.91</v>
      </c>
      <c r="C428" s="405">
        <f t="shared" si="1"/>
        <v>-0.007826447782</v>
      </c>
      <c r="D428" s="405">
        <f t="shared" si="2"/>
        <v>0.9921735522</v>
      </c>
      <c r="E428" s="406">
        <v>76.9</v>
      </c>
      <c r="F428" s="226">
        <f t="shared" si="3"/>
        <v>0</v>
      </c>
      <c r="G428" s="226">
        <f t="shared" si="4"/>
        <v>1</v>
      </c>
    </row>
    <row r="429" ht="15.75" customHeight="1">
      <c r="A429" s="403" t="s">
        <v>779</v>
      </c>
      <c r="B429" s="404">
        <v>6771.91</v>
      </c>
      <c r="C429" s="405">
        <f t="shared" si="1"/>
        <v>0.002083509055</v>
      </c>
      <c r="D429" s="405">
        <f t="shared" si="2"/>
        <v>1.002083509</v>
      </c>
      <c r="E429" s="406">
        <v>76.9</v>
      </c>
      <c r="F429" s="226">
        <f t="shared" si="3"/>
        <v>0.02260638298</v>
      </c>
      <c r="G429" s="226">
        <f t="shared" si="4"/>
        <v>1.022606383</v>
      </c>
    </row>
    <row r="430" ht="15.75" customHeight="1">
      <c r="A430" s="403" t="s">
        <v>780</v>
      </c>
      <c r="B430" s="404">
        <v>6757.83</v>
      </c>
      <c r="C430" s="405">
        <f t="shared" si="1"/>
        <v>0.0006026272772</v>
      </c>
      <c r="D430" s="405">
        <f t="shared" si="2"/>
        <v>1.000602627</v>
      </c>
      <c r="E430" s="406">
        <v>75.2</v>
      </c>
      <c r="F430" s="226">
        <f t="shared" si="3"/>
        <v>-0.006605019815</v>
      </c>
      <c r="G430" s="226">
        <f t="shared" si="4"/>
        <v>0.9933949802</v>
      </c>
    </row>
    <row r="431" ht="15.75" customHeight="1">
      <c r="A431" s="403" t="s">
        <v>781</v>
      </c>
      <c r="B431" s="404">
        <v>6753.76</v>
      </c>
      <c r="C431" s="405">
        <f t="shared" si="1"/>
        <v>-0.001705763233</v>
      </c>
      <c r="D431" s="405">
        <f t="shared" si="2"/>
        <v>0.9982942368</v>
      </c>
      <c r="E431" s="406">
        <v>75.7</v>
      </c>
      <c r="F431" s="226">
        <f t="shared" si="3"/>
        <v>0.009333333333</v>
      </c>
      <c r="G431" s="226">
        <f t="shared" si="4"/>
        <v>1.009333333</v>
      </c>
    </row>
    <row r="432" ht="15.75" customHeight="1">
      <c r="A432" s="403" t="s">
        <v>782</v>
      </c>
      <c r="B432" s="404">
        <v>6765.3</v>
      </c>
      <c r="C432" s="405">
        <f t="shared" si="1"/>
        <v>0.001056500586</v>
      </c>
      <c r="D432" s="405">
        <f t="shared" si="2"/>
        <v>1.001056501</v>
      </c>
      <c r="E432" s="406">
        <v>75.0</v>
      </c>
      <c r="F432" s="226">
        <f t="shared" si="3"/>
        <v>-0.01055408971</v>
      </c>
      <c r="G432" s="226">
        <f t="shared" si="4"/>
        <v>0.9894459103</v>
      </c>
    </row>
    <row r="433" ht="15.75" customHeight="1">
      <c r="A433" s="403" t="s">
        <v>783</v>
      </c>
      <c r="B433" s="404">
        <v>6758.16</v>
      </c>
      <c r="C433" s="405">
        <f t="shared" si="1"/>
        <v>0.002463825085</v>
      </c>
      <c r="D433" s="405">
        <f t="shared" si="2"/>
        <v>1.002463825</v>
      </c>
      <c r="E433" s="406">
        <v>75.8</v>
      </c>
      <c r="F433" s="226">
        <f t="shared" si="3"/>
        <v>0.01066666667</v>
      </c>
      <c r="G433" s="226">
        <f t="shared" si="4"/>
        <v>1.010666667</v>
      </c>
    </row>
    <row r="434" ht="15.75" customHeight="1">
      <c r="A434" s="403" t="s">
        <v>784</v>
      </c>
      <c r="B434" s="404">
        <v>6741.55</v>
      </c>
      <c r="C434" s="405">
        <f t="shared" si="1"/>
        <v>-0.001676324289</v>
      </c>
      <c r="D434" s="405">
        <f t="shared" si="2"/>
        <v>0.9983236757</v>
      </c>
      <c r="E434" s="406">
        <v>75.0</v>
      </c>
      <c r="F434" s="226">
        <f t="shared" si="3"/>
        <v>0.0162601626</v>
      </c>
      <c r="G434" s="226">
        <f t="shared" si="4"/>
        <v>1.016260163</v>
      </c>
    </row>
    <row r="435" ht="15.75" customHeight="1">
      <c r="A435" s="403" t="s">
        <v>785</v>
      </c>
      <c r="B435" s="404">
        <v>6752.87</v>
      </c>
      <c r="C435" s="405">
        <f t="shared" si="1"/>
        <v>0.0003659042427</v>
      </c>
      <c r="D435" s="405">
        <f t="shared" si="2"/>
        <v>1.000365904</v>
      </c>
      <c r="E435" s="406">
        <v>73.8</v>
      </c>
      <c r="F435" s="226">
        <f t="shared" si="3"/>
        <v>0.001356852103</v>
      </c>
      <c r="G435" s="226">
        <f t="shared" si="4"/>
        <v>1.001356852</v>
      </c>
    </row>
    <row r="436" ht="15.75" customHeight="1">
      <c r="A436" s="403" t="s">
        <v>786</v>
      </c>
      <c r="B436" s="404">
        <v>6750.4</v>
      </c>
      <c r="C436" s="405">
        <f t="shared" si="1"/>
        <v>-0.003139555146</v>
      </c>
      <c r="D436" s="405">
        <f t="shared" si="2"/>
        <v>0.9968604449</v>
      </c>
      <c r="E436" s="406">
        <v>73.7</v>
      </c>
      <c r="F436" s="226">
        <f t="shared" si="3"/>
        <v>0.005457025921</v>
      </c>
      <c r="G436" s="226">
        <f t="shared" si="4"/>
        <v>1.005457026</v>
      </c>
    </row>
    <row r="437" ht="15.75" customHeight="1">
      <c r="A437" s="403" t="s">
        <v>787</v>
      </c>
      <c r="B437" s="404">
        <v>6771.66</v>
      </c>
      <c r="C437" s="405">
        <f t="shared" si="1"/>
        <v>0.01193854541</v>
      </c>
      <c r="D437" s="405">
        <f t="shared" si="2"/>
        <v>1.011938545</v>
      </c>
      <c r="E437" s="406">
        <v>73.3</v>
      </c>
      <c r="F437" s="226">
        <f t="shared" si="3"/>
        <v>0.01523545706</v>
      </c>
      <c r="G437" s="226">
        <f t="shared" si="4"/>
        <v>1.015235457</v>
      </c>
    </row>
    <row r="438" ht="15.75" customHeight="1">
      <c r="A438" s="403" t="s">
        <v>788</v>
      </c>
      <c r="B438" s="404">
        <v>6691.77</v>
      </c>
      <c r="C438" s="405">
        <f t="shared" si="1"/>
        <v>-0.0009360947382</v>
      </c>
      <c r="D438" s="405">
        <f t="shared" si="2"/>
        <v>0.9990639053</v>
      </c>
      <c r="E438" s="406">
        <v>72.2</v>
      </c>
      <c r="F438" s="226">
        <f t="shared" si="3"/>
        <v>-0.01095890411</v>
      </c>
      <c r="G438" s="226">
        <f t="shared" si="4"/>
        <v>0.9890410959</v>
      </c>
    </row>
    <row r="439" ht="15.75" customHeight="1">
      <c r="A439" s="403" t="s">
        <v>789</v>
      </c>
      <c r="B439" s="404">
        <v>6698.04</v>
      </c>
      <c r="C439" s="405">
        <f t="shared" si="1"/>
        <v>-0.009982883951</v>
      </c>
      <c r="D439" s="405">
        <f t="shared" si="2"/>
        <v>0.990017116</v>
      </c>
      <c r="E439" s="406">
        <v>73.0</v>
      </c>
      <c r="F439" s="226">
        <f t="shared" si="3"/>
        <v>-0.0108401084</v>
      </c>
      <c r="G439" s="226">
        <f t="shared" si="4"/>
        <v>0.9891598916</v>
      </c>
    </row>
    <row r="440" ht="15.75" customHeight="1">
      <c r="A440" s="403" t="s">
        <v>790</v>
      </c>
      <c r="B440" s="404">
        <v>6765.58</v>
      </c>
      <c r="C440" s="405">
        <f t="shared" si="1"/>
        <v>0.000016259033</v>
      </c>
      <c r="D440" s="405">
        <f t="shared" si="2"/>
        <v>1.000016259</v>
      </c>
      <c r="E440" s="406">
        <v>73.8</v>
      </c>
      <c r="F440" s="226">
        <f t="shared" si="3"/>
        <v>-0.00539083558</v>
      </c>
      <c r="G440" s="226">
        <f t="shared" si="4"/>
        <v>0.9946091644</v>
      </c>
    </row>
    <row r="441" ht="15.75" customHeight="1">
      <c r="A441" s="403" t="s">
        <v>791</v>
      </c>
      <c r="B441" s="404">
        <v>6765.47</v>
      </c>
      <c r="C441" s="405">
        <f t="shared" si="1"/>
        <v>0.0002276782876</v>
      </c>
      <c r="D441" s="405">
        <f t="shared" si="2"/>
        <v>1.000227678</v>
      </c>
      <c r="E441" s="406">
        <v>74.2</v>
      </c>
      <c r="F441" s="226">
        <f t="shared" si="3"/>
        <v>-0.002688172043</v>
      </c>
      <c r="G441" s="226">
        <f t="shared" si="4"/>
        <v>0.997311828</v>
      </c>
    </row>
    <row r="442" ht="15.75" customHeight="1">
      <c r="A442" s="403" t="s">
        <v>792</v>
      </c>
      <c r="B442" s="404">
        <v>6763.93</v>
      </c>
      <c r="C442" s="405">
        <f t="shared" si="1"/>
        <v>-0.0002660466794</v>
      </c>
      <c r="D442" s="405">
        <f t="shared" si="2"/>
        <v>0.9997339533</v>
      </c>
      <c r="E442" s="406">
        <v>74.4</v>
      </c>
      <c r="F442" s="226">
        <f t="shared" si="3"/>
        <v>0.004048582996</v>
      </c>
      <c r="G442" s="226">
        <f t="shared" si="4"/>
        <v>1.004048583</v>
      </c>
    </row>
    <row r="443" ht="15.75" customHeight="1">
      <c r="A443" s="403" t="s">
        <v>793</v>
      </c>
      <c r="B443" s="404">
        <v>6765.73</v>
      </c>
      <c r="C443" s="405">
        <f t="shared" si="1"/>
        <v>0.01463526561</v>
      </c>
      <c r="D443" s="405">
        <f t="shared" si="2"/>
        <v>1.014635266</v>
      </c>
      <c r="E443" s="406">
        <v>74.1</v>
      </c>
      <c r="F443" s="226">
        <f t="shared" si="3"/>
        <v>0.02631578947</v>
      </c>
      <c r="G443" s="226">
        <f t="shared" si="4"/>
        <v>1.026315789</v>
      </c>
    </row>
    <row r="444" ht="15.75" customHeight="1">
      <c r="A444" s="403" t="s">
        <v>794</v>
      </c>
      <c r="B444" s="404">
        <v>6668.14</v>
      </c>
      <c r="C444" s="405">
        <f t="shared" si="1"/>
        <v>0.005749605582</v>
      </c>
      <c r="D444" s="405">
        <f t="shared" si="2"/>
        <v>1.005749606</v>
      </c>
      <c r="E444" s="406">
        <v>72.2</v>
      </c>
      <c r="F444" s="226">
        <f t="shared" si="3"/>
        <v>0.008379888268</v>
      </c>
      <c r="G444" s="226">
        <f t="shared" si="4"/>
        <v>1.008379888</v>
      </c>
    </row>
    <row r="445" ht="15.75" customHeight="1">
      <c r="A445" s="403" t="s">
        <v>795</v>
      </c>
      <c r="B445" s="404">
        <v>6630.02</v>
      </c>
      <c r="C445" s="405">
        <f t="shared" si="1"/>
        <v>0.02405518451</v>
      </c>
      <c r="D445" s="405">
        <f t="shared" si="2"/>
        <v>1.024055185</v>
      </c>
      <c r="E445" s="406">
        <v>71.6</v>
      </c>
      <c r="F445" s="226">
        <f t="shared" si="3"/>
        <v>0.04373177843</v>
      </c>
      <c r="G445" s="226">
        <f t="shared" si="4"/>
        <v>1.043731778</v>
      </c>
    </row>
    <row r="446" ht="15.75" customHeight="1">
      <c r="A446" s="403" t="s">
        <v>796</v>
      </c>
      <c r="B446" s="404">
        <v>6474.28</v>
      </c>
      <c r="C446" s="405">
        <f t="shared" si="1"/>
        <v>0.002752260896</v>
      </c>
      <c r="D446" s="405">
        <f t="shared" si="2"/>
        <v>1.002752261</v>
      </c>
      <c r="E446" s="406">
        <v>68.6</v>
      </c>
      <c r="F446" s="226">
        <f t="shared" si="3"/>
        <v>0.00439238653</v>
      </c>
      <c r="G446" s="226">
        <f t="shared" si="4"/>
        <v>1.004392387</v>
      </c>
    </row>
    <row r="447" ht="15.75" customHeight="1">
      <c r="A447" s="403" t="s">
        <v>797</v>
      </c>
      <c r="B447" s="404">
        <v>6456.51</v>
      </c>
      <c r="C447" s="405">
        <f t="shared" si="1"/>
        <v>-0.02743337104</v>
      </c>
      <c r="D447" s="405">
        <f t="shared" si="2"/>
        <v>0.972566629</v>
      </c>
      <c r="E447" s="406">
        <v>68.3</v>
      </c>
      <c r="F447" s="226">
        <f t="shared" si="3"/>
        <v>-0.03667136812</v>
      </c>
      <c r="G447" s="226">
        <f t="shared" si="4"/>
        <v>0.9633286319</v>
      </c>
    </row>
    <row r="448" ht="15.75" customHeight="1">
      <c r="A448" s="403" t="s">
        <v>798</v>
      </c>
      <c r="B448" s="404">
        <v>6638.63</v>
      </c>
      <c r="C448" s="405">
        <f t="shared" si="1"/>
        <v>-0.008644788636</v>
      </c>
      <c r="D448" s="405">
        <f t="shared" si="2"/>
        <v>0.9913552114</v>
      </c>
      <c r="E448" s="406">
        <v>70.9</v>
      </c>
      <c r="F448" s="226">
        <f t="shared" si="3"/>
        <v>-0.002812939522</v>
      </c>
      <c r="G448" s="226">
        <f t="shared" si="4"/>
        <v>0.9971870605</v>
      </c>
    </row>
    <row r="449" ht="15.75" customHeight="1">
      <c r="A449" s="403" t="s">
        <v>799</v>
      </c>
      <c r="B449" s="404">
        <v>6696.52</v>
      </c>
      <c r="C449" s="405">
        <f t="shared" si="1"/>
        <v>-0.0004940423862</v>
      </c>
      <c r="D449" s="405">
        <f t="shared" si="2"/>
        <v>0.9995059576</v>
      </c>
      <c r="E449" s="406">
        <v>71.1</v>
      </c>
      <c r="F449" s="226">
        <f t="shared" si="3"/>
        <v>-0.009749303621</v>
      </c>
      <c r="G449" s="226">
        <f t="shared" si="4"/>
        <v>0.9902506964</v>
      </c>
    </row>
    <row r="450" ht="15.75" customHeight="1">
      <c r="A450" s="403" t="s">
        <v>800</v>
      </c>
      <c r="B450" s="404">
        <v>6699.83</v>
      </c>
      <c r="C450" s="405">
        <f t="shared" si="1"/>
        <v>-0.007988119246</v>
      </c>
      <c r="D450" s="405">
        <f t="shared" si="2"/>
        <v>0.9920118808</v>
      </c>
      <c r="E450" s="406">
        <v>71.8</v>
      </c>
      <c r="F450" s="226">
        <f t="shared" si="3"/>
        <v>-0.01373626374</v>
      </c>
      <c r="G450" s="226">
        <f t="shared" si="4"/>
        <v>0.9862637363</v>
      </c>
    </row>
    <row r="451" ht="15.75" customHeight="1">
      <c r="A451" s="403" t="s">
        <v>801</v>
      </c>
      <c r="B451" s="404">
        <v>6753.78</v>
      </c>
      <c r="C451" s="405">
        <f t="shared" si="1"/>
        <v>0.002127773227</v>
      </c>
      <c r="D451" s="405">
        <f t="shared" si="2"/>
        <v>1.002127773</v>
      </c>
      <c r="E451" s="406">
        <v>72.8</v>
      </c>
      <c r="F451" s="226">
        <f t="shared" si="3"/>
        <v>-0.004103967168</v>
      </c>
      <c r="G451" s="226">
        <f t="shared" si="4"/>
        <v>0.9958960328</v>
      </c>
    </row>
    <row r="452" ht="15.75" customHeight="1">
      <c r="A452" s="403" t="s">
        <v>802</v>
      </c>
      <c r="B452" s="404">
        <v>6739.44</v>
      </c>
      <c r="C452" s="405">
        <f t="shared" si="1"/>
        <v>0.00948152675</v>
      </c>
      <c r="D452" s="405">
        <f t="shared" si="2"/>
        <v>1.009481527</v>
      </c>
      <c r="E452" s="406">
        <v>73.1</v>
      </c>
      <c r="F452" s="226">
        <f t="shared" si="3"/>
        <v>0.004120879121</v>
      </c>
      <c r="G452" s="226">
        <f t="shared" si="4"/>
        <v>1.004120879</v>
      </c>
    </row>
    <row r="453" ht="15.75" customHeight="1">
      <c r="A453" s="403" t="s">
        <v>803</v>
      </c>
      <c r="B453" s="404">
        <v>6676.14</v>
      </c>
      <c r="C453" s="405">
        <f t="shared" si="1"/>
        <v>-0.02387622378</v>
      </c>
      <c r="D453" s="405">
        <f t="shared" si="2"/>
        <v>0.9761237762</v>
      </c>
      <c r="E453" s="406">
        <v>72.8</v>
      </c>
      <c r="F453" s="226">
        <f t="shared" si="3"/>
        <v>-0.0148849797</v>
      </c>
      <c r="G453" s="226">
        <f t="shared" si="4"/>
        <v>0.9851150203</v>
      </c>
    </row>
    <row r="454" ht="15.75" customHeight="1">
      <c r="A454" s="403" t="s">
        <v>804</v>
      </c>
      <c r="B454" s="404">
        <v>6839.44</v>
      </c>
      <c r="C454" s="405">
        <f t="shared" si="1"/>
        <v>-0.01571955497</v>
      </c>
      <c r="D454" s="405">
        <f t="shared" si="2"/>
        <v>0.984280445</v>
      </c>
      <c r="E454" s="406">
        <v>73.9</v>
      </c>
      <c r="F454" s="226">
        <f t="shared" si="3"/>
        <v>-0.03018372703</v>
      </c>
      <c r="G454" s="226">
        <f t="shared" si="4"/>
        <v>0.969816273</v>
      </c>
    </row>
    <row r="455" ht="15.75" customHeight="1">
      <c r="A455" s="403" t="s">
        <v>805</v>
      </c>
      <c r="B455" s="404">
        <v>6948.67</v>
      </c>
      <c r="C455" s="405">
        <f t="shared" si="1"/>
        <v>0.004447881583</v>
      </c>
      <c r="D455" s="405">
        <f t="shared" si="2"/>
        <v>1.004447882</v>
      </c>
      <c r="E455" s="406">
        <v>76.2</v>
      </c>
      <c r="F455" s="226">
        <f t="shared" si="3"/>
        <v>0.00395256917</v>
      </c>
      <c r="G455" s="226">
        <f t="shared" si="4"/>
        <v>1.003952569</v>
      </c>
    </row>
    <row r="456" ht="15.75" customHeight="1">
      <c r="A456" s="403" t="s">
        <v>806</v>
      </c>
      <c r="B456" s="404">
        <v>6917.9</v>
      </c>
      <c r="C456" s="405">
        <f t="shared" si="1"/>
        <v>-0.001258911273</v>
      </c>
      <c r="D456" s="405">
        <f t="shared" si="2"/>
        <v>0.9987410887</v>
      </c>
      <c r="E456" s="406">
        <v>75.9</v>
      </c>
      <c r="F456" s="226">
        <f t="shared" si="3"/>
        <v>-0.005242463958</v>
      </c>
      <c r="G456" s="226">
        <f t="shared" si="4"/>
        <v>0.994757536</v>
      </c>
    </row>
    <row r="457" ht="15.75" customHeight="1">
      <c r="A457" s="403" t="s">
        <v>807</v>
      </c>
      <c r="B457" s="404">
        <v>6926.62</v>
      </c>
      <c r="C457" s="405">
        <f t="shared" si="1"/>
        <v>-0.009258583821</v>
      </c>
      <c r="D457" s="405">
        <f t="shared" si="2"/>
        <v>0.9907414162</v>
      </c>
      <c r="E457" s="406">
        <v>76.3</v>
      </c>
      <c r="F457" s="226">
        <f t="shared" si="3"/>
        <v>-0.003916449086</v>
      </c>
      <c r="G457" s="226">
        <f t="shared" si="4"/>
        <v>0.9960835509</v>
      </c>
    </row>
    <row r="458" ht="15.75" customHeight="1">
      <c r="A458" s="403" t="s">
        <v>808</v>
      </c>
      <c r="B458" s="404">
        <v>6991.35</v>
      </c>
      <c r="C458" s="405">
        <f t="shared" si="1"/>
        <v>-0.007430764273</v>
      </c>
      <c r="D458" s="405">
        <f t="shared" si="2"/>
        <v>0.9925692357</v>
      </c>
      <c r="E458" s="406">
        <v>76.6</v>
      </c>
      <c r="F458" s="226">
        <f t="shared" si="3"/>
        <v>-0.002604166667</v>
      </c>
      <c r="G458" s="226">
        <f t="shared" si="4"/>
        <v>0.9973958333</v>
      </c>
    </row>
    <row r="459" ht="15.75" customHeight="1">
      <c r="A459" s="403" t="s">
        <v>809</v>
      </c>
      <c r="B459" s="404">
        <v>7043.69</v>
      </c>
      <c r="C459" s="405">
        <f t="shared" si="1"/>
        <v>0.0009834057387</v>
      </c>
      <c r="D459" s="405">
        <f t="shared" si="2"/>
        <v>1.000983406</v>
      </c>
      <c r="E459" s="406">
        <v>76.8</v>
      </c>
      <c r="F459" s="226">
        <f t="shared" si="3"/>
        <v>0.006553079948</v>
      </c>
      <c r="G459" s="226">
        <f t="shared" si="4"/>
        <v>1.00655308</v>
      </c>
    </row>
    <row r="460" ht="15.75" customHeight="1">
      <c r="A460" s="403" t="s">
        <v>810</v>
      </c>
      <c r="B460" s="404">
        <v>7036.77</v>
      </c>
      <c r="C460" s="405">
        <f t="shared" si="1"/>
        <v>-0.003393416828</v>
      </c>
      <c r="D460" s="405">
        <f t="shared" si="2"/>
        <v>0.9966065832</v>
      </c>
      <c r="E460" s="406">
        <v>76.3</v>
      </c>
      <c r="F460" s="226">
        <f t="shared" si="3"/>
        <v>-0.001308900524</v>
      </c>
      <c r="G460" s="226">
        <f t="shared" si="4"/>
        <v>0.9986910995</v>
      </c>
    </row>
    <row r="461" ht="15.75" customHeight="1">
      <c r="A461" s="403" t="s">
        <v>811</v>
      </c>
      <c r="B461" s="404">
        <v>7060.73</v>
      </c>
      <c r="C461" s="405">
        <f t="shared" si="1"/>
        <v>-0.00406092373</v>
      </c>
      <c r="D461" s="405">
        <f t="shared" si="2"/>
        <v>0.9959390763</v>
      </c>
      <c r="E461" s="406">
        <v>76.4</v>
      </c>
      <c r="F461" s="226">
        <f t="shared" si="3"/>
        <v>-0.001307189542</v>
      </c>
      <c r="G461" s="226">
        <f t="shared" si="4"/>
        <v>0.9986928105</v>
      </c>
    </row>
    <row r="462" ht="15.75" customHeight="1">
      <c r="A462" s="403" t="s">
        <v>812</v>
      </c>
      <c r="B462" s="404">
        <v>7089.52</v>
      </c>
      <c r="C462" s="405">
        <f t="shared" si="1"/>
        <v>0.0005052258416</v>
      </c>
      <c r="D462" s="405">
        <f t="shared" si="2"/>
        <v>1.000505226</v>
      </c>
      <c r="E462" s="406">
        <v>76.5</v>
      </c>
      <c r="F462" s="226">
        <f t="shared" si="3"/>
        <v>-0.00390625</v>
      </c>
      <c r="G462" s="226">
        <f t="shared" si="4"/>
        <v>0.99609375</v>
      </c>
    </row>
    <row r="463" ht="15.75" customHeight="1">
      <c r="A463" s="403" t="s">
        <v>813</v>
      </c>
      <c r="B463" s="404">
        <v>7085.94</v>
      </c>
      <c r="C463" s="405">
        <f t="shared" si="1"/>
        <v>0.0006439422824</v>
      </c>
      <c r="D463" s="405">
        <f t="shared" si="2"/>
        <v>1.000643942</v>
      </c>
      <c r="E463" s="406">
        <v>76.8</v>
      </c>
      <c r="F463" s="226">
        <f t="shared" si="3"/>
        <v>0.005235602094</v>
      </c>
      <c r="G463" s="226">
        <f t="shared" si="4"/>
        <v>1.005235602</v>
      </c>
    </row>
    <row r="464" ht="15.75" customHeight="1">
      <c r="A464" s="403" t="s">
        <v>814</v>
      </c>
      <c r="B464" s="404">
        <v>7081.38</v>
      </c>
      <c r="C464" s="405">
        <f t="shared" si="1"/>
        <v>0.001215929239</v>
      </c>
      <c r="D464" s="405">
        <f t="shared" si="2"/>
        <v>1.001215929</v>
      </c>
      <c r="E464" s="406">
        <v>76.4</v>
      </c>
      <c r="F464" s="226">
        <f t="shared" si="3"/>
        <v>0.00131061599</v>
      </c>
      <c r="G464" s="226">
        <f t="shared" si="4"/>
        <v>1.001310616</v>
      </c>
    </row>
    <row r="465" ht="15.75" customHeight="1">
      <c r="A465" s="403" t="s">
        <v>815</v>
      </c>
      <c r="B465" s="404">
        <v>7072.78</v>
      </c>
      <c r="C465" s="405">
        <f t="shared" si="1"/>
        <v>0.002975126918</v>
      </c>
      <c r="D465" s="405">
        <f t="shared" si="2"/>
        <v>1.002975127</v>
      </c>
      <c r="E465" s="406">
        <v>76.3</v>
      </c>
      <c r="F465" s="226">
        <f t="shared" si="3"/>
        <v>0.005270092227</v>
      </c>
      <c r="G465" s="226">
        <f t="shared" si="4"/>
        <v>1.005270092</v>
      </c>
    </row>
    <row r="466" ht="15.75" customHeight="1">
      <c r="A466" s="403" t="s">
        <v>816</v>
      </c>
      <c r="B466" s="404">
        <v>7051.8</v>
      </c>
      <c r="C466" s="405">
        <f t="shared" si="1"/>
        <v>-0.001768047461</v>
      </c>
      <c r="D466" s="405">
        <f t="shared" si="2"/>
        <v>0.9982319525</v>
      </c>
      <c r="E466" s="406">
        <v>75.9</v>
      </c>
      <c r="F466" s="226">
        <f t="shared" si="3"/>
        <v>-0.003937007874</v>
      </c>
      <c r="G466" s="226">
        <f t="shared" si="4"/>
        <v>0.9960629921</v>
      </c>
    </row>
    <row r="467" ht="15.75" customHeight="1">
      <c r="A467" s="403" t="s">
        <v>817</v>
      </c>
      <c r="B467" s="404">
        <v>7064.29</v>
      </c>
      <c r="C467" s="405">
        <f t="shared" si="1"/>
        <v>0.005804781648</v>
      </c>
      <c r="D467" s="405">
        <f t="shared" si="2"/>
        <v>1.005804782</v>
      </c>
      <c r="E467" s="406">
        <v>76.2</v>
      </c>
      <c r="F467" s="226">
        <f t="shared" si="3"/>
        <v>0.009271523179</v>
      </c>
      <c r="G467" s="226">
        <f t="shared" si="4"/>
        <v>1.009271523</v>
      </c>
    </row>
    <row r="468" ht="15.75" customHeight="1">
      <c r="A468" s="403" t="s">
        <v>818</v>
      </c>
      <c r="B468" s="404">
        <v>7023.52</v>
      </c>
      <c r="C468" s="405">
        <f t="shared" si="1"/>
        <v>0.0009648341469</v>
      </c>
      <c r="D468" s="405">
        <f t="shared" si="2"/>
        <v>1.000964834</v>
      </c>
      <c r="E468" s="406">
        <v>75.5</v>
      </c>
      <c r="F468" s="226">
        <f t="shared" si="3"/>
        <v>-0.01692708333</v>
      </c>
      <c r="G468" s="226">
        <f t="shared" si="4"/>
        <v>0.9830729167</v>
      </c>
    </row>
    <row r="469" ht="15.75" customHeight="1">
      <c r="A469" s="403" t="s">
        <v>819</v>
      </c>
      <c r="B469" s="404">
        <v>7016.75</v>
      </c>
      <c r="C469" s="405">
        <f t="shared" si="1"/>
        <v>0.002736652567</v>
      </c>
      <c r="D469" s="405">
        <f t="shared" si="2"/>
        <v>1.002736653</v>
      </c>
      <c r="E469" s="406">
        <v>76.8</v>
      </c>
      <c r="F469" s="226">
        <f t="shared" si="3"/>
        <v>-0.003891050584</v>
      </c>
      <c r="G469" s="226">
        <f t="shared" si="4"/>
        <v>0.9961089494</v>
      </c>
    </row>
    <row r="470" ht="15.75" customHeight="1">
      <c r="A470" s="403" t="s">
        <v>820</v>
      </c>
      <c r="B470" s="404">
        <v>6997.6</v>
      </c>
      <c r="C470" s="405">
        <f t="shared" si="1"/>
        <v>0.01029555505</v>
      </c>
      <c r="D470" s="405">
        <f t="shared" si="2"/>
        <v>1.010295555</v>
      </c>
      <c r="E470" s="406">
        <v>77.1</v>
      </c>
      <c r="F470" s="226">
        <f t="shared" si="3"/>
        <v>0.01849405548</v>
      </c>
      <c r="G470" s="226">
        <f t="shared" si="4"/>
        <v>1.018494055</v>
      </c>
    </row>
    <row r="471" ht="15.75" customHeight="1">
      <c r="A471" s="403" t="s">
        <v>821</v>
      </c>
      <c r="B471" s="404">
        <v>6926.29</v>
      </c>
      <c r="C471" s="405">
        <f t="shared" si="1"/>
        <v>-0.009334124765</v>
      </c>
      <c r="D471" s="405">
        <f t="shared" si="2"/>
        <v>0.9906658752</v>
      </c>
      <c r="E471" s="406">
        <v>75.7</v>
      </c>
      <c r="F471" s="226">
        <f t="shared" si="3"/>
        <v>-0.003947368421</v>
      </c>
      <c r="G471" s="226">
        <f t="shared" si="4"/>
        <v>0.9960526316</v>
      </c>
    </row>
    <row r="472" ht="15.75" customHeight="1">
      <c r="A472" s="403" t="s">
        <v>822</v>
      </c>
      <c r="B472" s="404">
        <v>6991.55</v>
      </c>
      <c r="C472" s="405">
        <f t="shared" si="1"/>
        <v>-0.005122695676</v>
      </c>
      <c r="D472" s="405">
        <f t="shared" si="2"/>
        <v>0.9948773043</v>
      </c>
      <c r="E472" s="406">
        <v>76.0</v>
      </c>
      <c r="F472" s="226">
        <f t="shared" si="3"/>
        <v>-0.0180878553</v>
      </c>
      <c r="G472" s="226">
        <f t="shared" si="4"/>
        <v>0.9819121447</v>
      </c>
    </row>
    <row r="473" ht="15.75" customHeight="1">
      <c r="A473" s="403" t="s">
        <v>823</v>
      </c>
      <c r="B473" s="404">
        <v>7027.55</v>
      </c>
      <c r="C473" s="405">
        <f t="shared" si="1"/>
        <v>-0.0006953489827</v>
      </c>
      <c r="D473" s="405">
        <f t="shared" si="2"/>
        <v>0.999304651</v>
      </c>
      <c r="E473" s="406">
        <v>77.4</v>
      </c>
      <c r="F473" s="226">
        <f t="shared" si="3"/>
        <v>-0.01776649746</v>
      </c>
      <c r="G473" s="226">
        <f t="shared" si="4"/>
        <v>0.9822335025</v>
      </c>
    </row>
    <row r="474" ht="15.75" customHeight="1">
      <c r="A474" s="403" t="s">
        <v>824</v>
      </c>
      <c r="B474" s="404">
        <v>7032.44</v>
      </c>
      <c r="C474" s="405">
        <f t="shared" si="1"/>
        <v>-0.00001848541856</v>
      </c>
      <c r="D474" s="405">
        <f t="shared" si="2"/>
        <v>0.9999815146</v>
      </c>
      <c r="E474" s="406">
        <v>78.8</v>
      </c>
      <c r="F474" s="226">
        <f t="shared" si="3"/>
        <v>-0.003792667509</v>
      </c>
      <c r="G474" s="226">
        <f t="shared" si="4"/>
        <v>0.9962073325</v>
      </c>
    </row>
    <row r="475" ht="15.75" customHeight="1">
      <c r="A475" s="403" t="s">
        <v>825</v>
      </c>
      <c r="B475" s="404">
        <v>7032.57</v>
      </c>
      <c r="C475" s="405">
        <f t="shared" si="1"/>
        <v>0.001897638637</v>
      </c>
      <c r="D475" s="405">
        <f t="shared" si="2"/>
        <v>1.001897639</v>
      </c>
      <c r="E475" s="406">
        <v>79.1</v>
      </c>
      <c r="F475" s="226">
        <f t="shared" si="3"/>
        <v>0.02461139896</v>
      </c>
      <c r="G475" s="226">
        <f t="shared" si="4"/>
        <v>1.024611399</v>
      </c>
    </row>
    <row r="476" ht="15.75" customHeight="1">
      <c r="A476" s="403" t="s">
        <v>826</v>
      </c>
      <c r="B476" s="404">
        <v>7019.25</v>
      </c>
      <c r="C476" s="405">
        <f t="shared" si="1"/>
        <v>-0.007599321363</v>
      </c>
      <c r="D476" s="405">
        <f t="shared" si="2"/>
        <v>0.9924006786</v>
      </c>
      <c r="E476" s="406">
        <v>77.2</v>
      </c>
      <c r="F476" s="226">
        <f t="shared" si="3"/>
        <v>-0.008985879332</v>
      </c>
      <c r="G476" s="226">
        <f t="shared" si="4"/>
        <v>0.9910141207</v>
      </c>
    </row>
    <row r="477" ht="15.75" customHeight="1">
      <c r="A477" s="403" t="s">
        <v>827</v>
      </c>
      <c r="B477" s="404">
        <v>7073.0</v>
      </c>
      <c r="C477" s="405">
        <f t="shared" si="1"/>
        <v>-0.004600538442</v>
      </c>
      <c r="D477" s="405">
        <f t="shared" si="2"/>
        <v>0.9953994616</v>
      </c>
      <c r="E477" s="406">
        <v>77.9</v>
      </c>
      <c r="F477" s="226">
        <f t="shared" si="3"/>
        <v>-0.001282051282</v>
      </c>
      <c r="G477" s="226">
        <f t="shared" si="4"/>
        <v>0.9987179487</v>
      </c>
    </row>
    <row r="478" ht="15.75" customHeight="1">
      <c r="A478" s="403" t="s">
        <v>828</v>
      </c>
      <c r="B478" s="404">
        <v>7105.69</v>
      </c>
      <c r="C478" s="405">
        <f t="shared" si="1"/>
        <v>0.002293555335</v>
      </c>
      <c r="D478" s="405">
        <f t="shared" si="2"/>
        <v>1.002293555</v>
      </c>
      <c r="E478" s="406">
        <v>78.0</v>
      </c>
      <c r="F478" s="226">
        <f t="shared" si="3"/>
        <v>-0.003831417625</v>
      </c>
      <c r="G478" s="226">
        <f t="shared" si="4"/>
        <v>0.9961685824</v>
      </c>
    </row>
    <row r="479" ht="15.75" customHeight="1">
      <c r="A479" s="403" t="s">
        <v>829</v>
      </c>
      <c r="B479" s="404">
        <v>7089.43</v>
      </c>
      <c r="C479" s="405">
        <f t="shared" si="1"/>
        <v>0.004780532052</v>
      </c>
      <c r="D479" s="405">
        <f t="shared" si="2"/>
        <v>1.004780532</v>
      </c>
      <c r="E479" s="406">
        <v>78.3</v>
      </c>
      <c r="F479" s="226">
        <f t="shared" si="3"/>
        <v>0.01424870466</v>
      </c>
      <c r="G479" s="226">
        <f t="shared" si="4"/>
        <v>1.014248705</v>
      </c>
    </row>
    <row r="480" ht="15.75" customHeight="1">
      <c r="A480" s="403" t="s">
        <v>830</v>
      </c>
      <c r="B480" s="404">
        <v>7055.7</v>
      </c>
      <c r="C480" s="405">
        <f t="shared" si="1"/>
        <v>0.00006094734858</v>
      </c>
      <c r="D480" s="405">
        <f t="shared" si="2"/>
        <v>1.000060947</v>
      </c>
      <c r="E480" s="406">
        <v>77.2</v>
      </c>
      <c r="F480" s="226">
        <f t="shared" si="3"/>
        <v>0.01445466491</v>
      </c>
      <c r="G480" s="226">
        <f t="shared" si="4"/>
        <v>1.014454665</v>
      </c>
    </row>
    <row r="481" ht="15.75" customHeight="1">
      <c r="A481" s="403" t="s">
        <v>831</v>
      </c>
      <c r="B481" s="404">
        <v>7055.27</v>
      </c>
      <c r="C481" s="405">
        <f t="shared" si="1"/>
        <v>0.005082917948</v>
      </c>
      <c r="D481" s="405">
        <f t="shared" si="2"/>
        <v>1.005082918</v>
      </c>
      <c r="E481" s="406">
        <v>76.1</v>
      </c>
      <c r="F481" s="226">
        <f t="shared" si="3"/>
        <v>0.01196808511</v>
      </c>
      <c r="G481" s="226">
        <f t="shared" si="4"/>
        <v>1.011968085</v>
      </c>
    </row>
    <row r="482" ht="15.75" customHeight="1">
      <c r="A482" s="403" t="s">
        <v>832</v>
      </c>
      <c r="B482" s="404">
        <v>7019.59</v>
      </c>
      <c r="C482" s="405">
        <f t="shared" si="1"/>
        <v>0.0003377405867</v>
      </c>
      <c r="D482" s="405">
        <f t="shared" si="2"/>
        <v>1.000337741</v>
      </c>
      <c r="E482" s="406">
        <v>75.2</v>
      </c>
      <c r="F482" s="226">
        <f t="shared" si="3"/>
        <v>0.009395973154</v>
      </c>
      <c r="G482" s="226">
        <f t="shared" si="4"/>
        <v>1.009395973</v>
      </c>
    </row>
    <row r="483" ht="15.75" customHeight="1">
      <c r="A483" s="403" t="s">
        <v>833</v>
      </c>
      <c r="B483" s="404">
        <v>7017.22</v>
      </c>
      <c r="C483" s="405">
        <f t="shared" si="1"/>
        <v>0.003024559538</v>
      </c>
      <c r="D483" s="405">
        <f t="shared" si="2"/>
        <v>1.00302456</v>
      </c>
      <c r="E483" s="406">
        <v>74.5</v>
      </c>
      <c r="F483" s="226">
        <f t="shared" si="3"/>
        <v>0.01360544218</v>
      </c>
      <c r="G483" s="226">
        <f t="shared" si="4"/>
        <v>1.013605442</v>
      </c>
    </row>
    <row r="484" ht="15.75" customHeight="1">
      <c r="A484" s="403" t="s">
        <v>834</v>
      </c>
      <c r="B484" s="404">
        <v>6996.06</v>
      </c>
      <c r="C484" s="405">
        <f t="shared" si="1"/>
        <v>-0.007531404496</v>
      </c>
      <c r="D484" s="405">
        <f t="shared" si="2"/>
        <v>0.9924685955</v>
      </c>
      <c r="E484" s="406">
        <v>73.5</v>
      </c>
      <c r="F484" s="226">
        <f t="shared" si="3"/>
        <v>-0.02519893899</v>
      </c>
      <c r="G484" s="226">
        <f t="shared" si="4"/>
        <v>0.974801061</v>
      </c>
    </row>
    <row r="485" ht="15.75" customHeight="1">
      <c r="A485" s="403" t="s">
        <v>835</v>
      </c>
      <c r="B485" s="404">
        <v>7049.15</v>
      </c>
      <c r="C485" s="405">
        <f t="shared" si="1"/>
        <v>0.007863714676</v>
      </c>
      <c r="D485" s="405">
        <f t="shared" si="2"/>
        <v>1.007863715</v>
      </c>
      <c r="E485" s="406">
        <v>75.4</v>
      </c>
      <c r="F485" s="226">
        <f t="shared" si="3"/>
        <v>-0.005277044855</v>
      </c>
      <c r="G485" s="226">
        <f t="shared" si="4"/>
        <v>0.9947229551</v>
      </c>
    </row>
    <row r="486" ht="15.75" customHeight="1">
      <c r="A486" s="403" t="s">
        <v>836</v>
      </c>
      <c r="B486" s="404">
        <v>6994.15</v>
      </c>
      <c r="C486" s="405">
        <f t="shared" si="1"/>
        <v>0.0009588619597</v>
      </c>
      <c r="D486" s="405">
        <f t="shared" si="2"/>
        <v>1.000958862</v>
      </c>
      <c r="E486" s="406">
        <v>75.8</v>
      </c>
      <c r="F486" s="226">
        <f t="shared" si="3"/>
        <v>0.03551912568</v>
      </c>
      <c r="G486" s="226">
        <f t="shared" si="4"/>
        <v>1.035519126</v>
      </c>
    </row>
    <row r="487" ht="15.75" customHeight="1">
      <c r="A487" s="403" t="s">
        <v>837</v>
      </c>
      <c r="B487" s="404">
        <v>6987.45</v>
      </c>
      <c r="C487" s="405">
        <f t="shared" si="1"/>
        <v>0.008300228141</v>
      </c>
      <c r="D487" s="405">
        <f t="shared" si="2"/>
        <v>1.008300228</v>
      </c>
      <c r="E487" s="406">
        <v>73.2</v>
      </c>
      <c r="F487" s="226">
        <f t="shared" si="3"/>
        <v>0.005494505495</v>
      </c>
      <c r="G487" s="226">
        <f t="shared" si="4"/>
        <v>1.005494505</v>
      </c>
    </row>
    <row r="488" ht="15.75" customHeight="1">
      <c r="A488" s="403" t="s">
        <v>838</v>
      </c>
      <c r="B488" s="404">
        <v>6929.93</v>
      </c>
      <c r="C488" s="405">
        <f t="shared" si="1"/>
        <v>0.005359067691</v>
      </c>
      <c r="D488" s="405">
        <f t="shared" si="2"/>
        <v>1.005359068</v>
      </c>
      <c r="E488" s="406">
        <v>72.8</v>
      </c>
      <c r="F488" s="226">
        <f t="shared" si="3"/>
        <v>0.01251738526</v>
      </c>
      <c r="G488" s="226">
        <f t="shared" si="4"/>
        <v>1.012517385</v>
      </c>
    </row>
    <row r="489" ht="15.75" customHeight="1">
      <c r="A489" s="403" t="s">
        <v>839</v>
      </c>
      <c r="B489" s="404">
        <v>6892.99</v>
      </c>
      <c r="C489" s="405">
        <f t="shared" si="1"/>
        <v>0.001553259811</v>
      </c>
      <c r="D489" s="405">
        <f t="shared" si="2"/>
        <v>1.00155326</v>
      </c>
      <c r="E489" s="406">
        <v>71.9</v>
      </c>
      <c r="F489" s="226">
        <f t="shared" si="3"/>
        <v>0.00700280112</v>
      </c>
      <c r="G489" s="226">
        <f t="shared" si="4"/>
        <v>1.007002801</v>
      </c>
    </row>
    <row r="490" ht="15.75" customHeight="1">
      <c r="A490" s="403" t="s">
        <v>840</v>
      </c>
      <c r="B490" s="404">
        <v>6882.3</v>
      </c>
      <c r="C490" s="405">
        <f t="shared" si="1"/>
        <v>0.004256449243</v>
      </c>
      <c r="D490" s="405">
        <f t="shared" si="2"/>
        <v>1.004256449</v>
      </c>
      <c r="E490" s="406">
        <v>71.4</v>
      </c>
      <c r="F490" s="226">
        <f t="shared" si="3"/>
        <v>0</v>
      </c>
      <c r="G490" s="226">
        <f t="shared" si="4"/>
        <v>1</v>
      </c>
    </row>
    <row r="491" ht="15.75" customHeight="1">
      <c r="A491" s="403" t="s">
        <v>841</v>
      </c>
      <c r="B491" s="404">
        <v>6853.13</v>
      </c>
      <c r="C491" s="405">
        <f t="shared" si="1"/>
        <v>0.01427926561</v>
      </c>
      <c r="D491" s="405">
        <f t="shared" si="2"/>
        <v>1.014279266</v>
      </c>
      <c r="E491" s="406">
        <v>71.4</v>
      </c>
      <c r="F491" s="226">
        <f t="shared" si="3"/>
        <v>0.004219409283</v>
      </c>
      <c r="G491" s="226">
        <f t="shared" si="4"/>
        <v>1.004219409</v>
      </c>
    </row>
    <row r="492" ht="15.75" customHeight="1">
      <c r="A492" s="403" t="s">
        <v>842</v>
      </c>
      <c r="B492" s="404">
        <v>6756.65</v>
      </c>
      <c r="C492" s="405">
        <f t="shared" si="1"/>
        <v>0.003789848376</v>
      </c>
      <c r="D492" s="405">
        <f t="shared" si="2"/>
        <v>1.003789848</v>
      </c>
      <c r="E492" s="406">
        <v>71.1</v>
      </c>
      <c r="F492" s="226">
        <f t="shared" si="3"/>
        <v>0.008510638298</v>
      </c>
      <c r="G492" s="226">
        <f t="shared" si="4"/>
        <v>1.008510638</v>
      </c>
    </row>
    <row r="493" ht="15.75" customHeight="1">
      <c r="A493" s="403" t="s">
        <v>843</v>
      </c>
      <c r="B493" s="404">
        <v>6731.14</v>
      </c>
      <c r="C493" s="405">
        <f t="shared" si="1"/>
        <v>-0.001704082828</v>
      </c>
      <c r="D493" s="405">
        <f t="shared" si="2"/>
        <v>0.9982959172</v>
      </c>
      <c r="E493" s="406">
        <v>70.5</v>
      </c>
      <c r="F493" s="226">
        <f t="shared" si="3"/>
        <v>0.001420454545</v>
      </c>
      <c r="G493" s="226">
        <f t="shared" si="4"/>
        <v>1.001420455</v>
      </c>
    </row>
    <row r="494" ht="15.75" customHeight="1">
      <c r="A494" s="403" t="s">
        <v>844</v>
      </c>
      <c r="B494" s="404">
        <v>6742.63</v>
      </c>
      <c r="C494" s="405">
        <f t="shared" si="1"/>
        <v>0.01100880014</v>
      </c>
      <c r="D494" s="405">
        <f t="shared" si="2"/>
        <v>1.0110088</v>
      </c>
      <c r="E494" s="406">
        <v>70.4</v>
      </c>
      <c r="F494" s="226">
        <f t="shared" si="3"/>
        <v>0.001422475107</v>
      </c>
      <c r="G494" s="226">
        <f t="shared" si="4"/>
        <v>1.001422475</v>
      </c>
    </row>
    <row r="495" ht="15.75" customHeight="1">
      <c r="A495" s="403" t="s">
        <v>845</v>
      </c>
      <c r="B495" s="404">
        <v>6669.21</v>
      </c>
      <c r="C495" s="405">
        <f t="shared" si="1"/>
        <v>0.005933751341</v>
      </c>
      <c r="D495" s="405">
        <f t="shared" si="2"/>
        <v>1.005933751</v>
      </c>
      <c r="E495" s="406">
        <v>70.3</v>
      </c>
      <c r="F495" s="226">
        <f t="shared" si="3"/>
        <v>0.007163323782</v>
      </c>
      <c r="G495" s="226">
        <f t="shared" si="4"/>
        <v>1.007163324</v>
      </c>
    </row>
    <row r="496" ht="15.75" customHeight="1">
      <c r="A496" s="403" t="s">
        <v>846</v>
      </c>
      <c r="B496" s="404">
        <v>6629.87</v>
      </c>
      <c r="C496" s="405">
        <f t="shared" si="1"/>
        <v>-0.01085248881</v>
      </c>
      <c r="D496" s="405">
        <f t="shared" si="2"/>
        <v>0.9891475112</v>
      </c>
      <c r="E496" s="406">
        <v>69.8</v>
      </c>
      <c r="F496" s="226">
        <f t="shared" si="3"/>
        <v>0.002873563218</v>
      </c>
      <c r="G496" s="226">
        <f t="shared" si="4"/>
        <v>1.002873563</v>
      </c>
    </row>
    <row r="497" ht="15.75" customHeight="1">
      <c r="A497" s="403" t="s">
        <v>847</v>
      </c>
      <c r="B497" s="404">
        <v>6702.61</v>
      </c>
      <c r="C497" s="405">
        <f t="shared" si="1"/>
        <v>-0.00767347108</v>
      </c>
      <c r="D497" s="405">
        <f t="shared" si="2"/>
        <v>0.9923265289</v>
      </c>
      <c r="E497" s="406">
        <v>69.6</v>
      </c>
      <c r="F497" s="226">
        <f t="shared" si="3"/>
        <v>-0.02247191011</v>
      </c>
      <c r="G497" s="226">
        <f t="shared" si="4"/>
        <v>0.9775280899</v>
      </c>
    </row>
    <row r="498" ht="15.75" customHeight="1">
      <c r="A498" s="403" t="s">
        <v>848</v>
      </c>
      <c r="B498" s="404">
        <v>6754.44</v>
      </c>
      <c r="C498" s="405">
        <f t="shared" si="1"/>
        <v>-0.000415849643</v>
      </c>
      <c r="D498" s="405">
        <f t="shared" si="2"/>
        <v>0.9995841504</v>
      </c>
      <c r="E498" s="406">
        <v>71.2</v>
      </c>
      <c r="F498" s="226">
        <f t="shared" si="3"/>
        <v>-0.002801120448</v>
      </c>
      <c r="G498" s="226">
        <f t="shared" si="4"/>
        <v>0.9971988796</v>
      </c>
    </row>
    <row r="499" ht="15.75" customHeight="1">
      <c r="A499" s="403" t="s">
        <v>849</v>
      </c>
      <c r="B499" s="404">
        <v>6757.25</v>
      </c>
      <c r="C499" s="405">
        <f t="shared" si="1"/>
        <v>0.003072789484</v>
      </c>
      <c r="D499" s="405">
        <f t="shared" si="2"/>
        <v>1.003072789</v>
      </c>
      <c r="E499" s="406">
        <v>71.4</v>
      </c>
      <c r="F499" s="226">
        <f t="shared" si="3"/>
        <v>-0.001398601399</v>
      </c>
      <c r="G499" s="226">
        <f t="shared" si="4"/>
        <v>0.9986013986</v>
      </c>
    </row>
    <row r="500" ht="15.75" customHeight="1">
      <c r="A500" s="403" t="s">
        <v>850</v>
      </c>
      <c r="B500" s="404">
        <v>6736.55</v>
      </c>
      <c r="C500" s="405">
        <f t="shared" si="1"/>
        <v>-0.006875820963</v>
      </c>
      <c r="D500" s="405">
        <f t="shared" si="2"/>
        <v>0.993124179</v>
      </c>
      <c r="E500" s="406">
        <v>71.5</v>
      </c>
      <c r="F500" s="226">
        <f t="shared" si="3"/>
        <v>-0.01106500692</v>
      </c>
      <c r="G500" s="226">
        <f t="shared" si="4"/>
        <v>0.9889349931</v>
      </c>
    </row>
    <row r="501" ht="15.75" customHeight="1">
      <c r="A501" s="403" t="s">
        <v>851</v>
      </c>
      <c r="B501" s="404">
        <v>6783.19</v>
      </c>
      <c r="C501" s="405">
        <f t="shared" si="1"/>
        <v>-0.0123730193</v>
      </c>
      <c r="D501" s="405">
        <f t="shared" si="2"/>
        <v>0.9876269807</v>
      </c>
      <c r="E501" s="406">
        <v>72.3</v>
      </c>
      <c r="F501" s="226">
        <f t="shared" si="3"/>
        <v>-0.008230452675</v>
      </c>
      <c r="G501" s="226">
        <f t="shared" si="4"/>
        <v>0.9917695473</v>
      </c>
    </row>
    <row r="502" ht="15.75" customHeight="1">
      <c r="A502" s="403" t="s">
        <v>852</v>
      </c>
      <c r="B502" s="404">
        <v>6868.17</v>
      </c>
      <c r="C502" s="405">
        <f t="shared" si="1"/>
        <v>0.004441487028</v>
      </c>
      <c r="D502" s="405">
        <f t="shared" si="2"/>
        <v>1.004441487</v>
      </c>
      <c r="E502" s="406">
        <v>72.9</v>
      </c>
      <c r="F502" s="226">
        <f t="shared" si="3"/>
        <v>0.01673640167</v>
      </c>
      <c r="G502" s="226">
        <f t="shared" si="4"/>
        <v>1.016736402</v>
      </c>
    </row>
    <row r="503" ht="15.75" customHeight="1">
      <c r="A503" s="403" t="s">
        <v>853</v>
      </c>
      <c r="B503" s="404">
        <v>6837.8</v>
      </c>
      <c r="C503" s="405">
        <f t="shared" si="1"/>
        <v>-0.006425439043</v>
      </c>
      <c r="D503" s="405">
        <f t="shared" si="2"/>
        <v>0.993574561</v>
      </c>
      <c r="E503" s="406">
        <v>71.7</v>
      </c>
      <c r="F503" s="226">
        <f t="shared" si="3"/>
        <v>0.004201680672</v>
      </c>
      <c r="G503" s="226">
        <f t="shared" si="4"/>
        <v>1.004201681</v>
      </c>
    </row>
    <row r="504" ht="15.75" customHeight="1">
      <c r="A504" s="403" t="s">
        <v>854</v>
      </c>
      <c r="B504" s="404">
        <v>6882.02</v>
      </c>
      <c r="C504" s="405">
        <f t="shared" si="1"/>
        <v>-0.005538737203</v>
      </c>
      <c r="D504" s="405">
        <f t="shared" si="2"/>
        <v>0.9944612628</v>
      </c>
      <c r="E504" s="406">
        <v>71.4</v>
      </c>
      <c r="F504" s="226">
        <f t="shared" si="3"/>
        <v>-0.008333333333</v>
      </c>
      <c r="G504" s="226">
        <f t="shared" si="4"/>
        <v>0.9916666667</v>
      </c>
    </row>
    <row r="505" ht="15.75" customHeight="1">
      <c r="A505" s="403" t="s">
        <v>855</v>
      </c>
      <c r="B505" s="404">
        <v>6920.35</v>
      </c>
      <c r="C505" s="405">
        <f t="shared" si="1"/>
        <v>-0.009218668125</v>
      </c>
      <c r="D505" s="405">
        <f t="shared" si="2"/>
        <v>0.9907813319</v>
      </c>
      <c r="E505" s="406">
        <v>72.0</v>
      </c>
      <c r="F505" s="226">
        <f t="shared" si="3"/>
        <v>-0.00826446281</v>
      </c>
      <c r="G505" s="226">
        <f t="shared" si="4"/>
        <v>0.9917355372</v>
      </c>
    </row>
    <row r="506" ht="15.75" customHeight="1">
      <c r="A506" s="403" t="s">
        <v>856</v>
      </c>
      <c r="B506" s="404">
        <v>6984.74</v>
      </c>
      <c r="C506" s="405">
        <f t="shared" si="1"/>
        <v>0.004690648765</v>
      </c>
      <c r="D506" s="405">
        <f t="shared" si="2"/>
        <v>1.004690649</v>
      </c>
      <c r="E506" s="406">
        <v>72.6</v>
      </c>
      <c r="F506" s="226">
        <f t="shared" si="3"/>
        <v>0.005540166205</v>
      </c>
      <c r="G506" s="226">
        <f t="shared" si="4"/>
        <v>1.005540166</v>
      </c>
    </row>
    <row r="507" ht="15.75" customHeight="1">
      <c r="A507" s="403" t="s">
        <v>857</v>
      </c>
      <c r="B507" s="404">
        <v>6952.13</v>
      </c>
      <c r="C507" s="405">
        <f t="shared" si="1"/>
        <v>-0.01374097566</v>
      </c>
      <c r="D507" s="405">
        <f t="shared" si="2"/>
        <v>0.9862590243</v>
      </c>
      <c r="E507" s="406">
        <v>72.2</v>
      </c>
      <c r="F507" s="226">
        <f t="shared" si="3"/>
        <v>-0.008241758242</v>
      </c>
      <c r="G507" s="226">
        <f t="shared" si="4"/>
        <v>0.9917582418</v>
      </c>
    </row>
    <row r="508" ht="15.75" customHeight="1">
      <c r="A508" s="403" t="s">
        <v>858</v>
      </c>
      <c r="B508" s="404">
        <v>7048.99</v>
      </c>
      <c r="C508" s="405">
        <f t="shared" si="1"/>
        <v>0.01009668225</v>
      </c>
      <c r="D508" s="405">
        <f t="shared" si="2"/>
        <v>1.010096682</v>
      </c>
      <c r="E508" s="406">
        <v>72.8</v>
      </c>
      <c r="F508" s="226">
        <f t="shared" si="3"/>
        <v>0.01111111111</v>
      </c>
      <c r="G508" s="226">
        <f t="shared" si="4"/>
        <v>1.011111111</v>
      </c>
    </row>
    <row r="509" ht="15.75" customHeight="1">
      <c r="A509" s="403" t="s">
        <v>859</v>
      </c>
      <c r="B509" s="404">
        <v>6978.53</v>
      </c>
      <c r="C509" s="405">
        <f t="shared" si="1"/>
        <v>0.001851950218</v>
      </c>
      <c r="D509" s="405">
        <f t="shared" si="2"/>
        <v>1.00185195</v>
      </c>
      <c r="E509" s="406">
        <v>72.0</v>
      </c>
      <c r="F509" s="226">
        <f t="shared" si="3"/>
        <v>-0.01234567901</v>
      </c>
      <c r="G509" s="226">
        <f t="shared" si="4"/>
        <v>0.987654321</v>
      </c>
    </row>
    <row r="510" ht="15.75" customHeight="1">
      <c r="A510" s="403" t="s">
        <v>860</v>
      </c>
      <c r="B510" s="404">
        <v>6965.63</v>
      </c>
      <c r="C510" s="405">
        <f t="shared" si="1"/>
        <v>0.004242957239</v>
      </c>
      <c r="D510" s="405">
        <f t="shared" si="2"/>
        <v>1.004242957</v>
      </c>
      <c r="E510" s="406">
        <v>72.9</v>
      </c>
      <c r="F510" s="226">
        <f t="shared" si="3"/>
        <v>-0.01085481682</v>
      </c>
      <c r="G510" s="226">
        <f t="shared" si="4"/>
        <v>0.9891451832</v>
      </c>
    </row>
    <row r="511" ht="15.75" customHeight="1">
      <c r="A511" s="403" t="s">
        <v>861</v>
      </c>
      <c r="B511" s="404">
        <v>6936.2</v>
      </c>
      <c r="C511" s="405">
        <f t="shared" si="1"/>
        <v>0.01302760333</v>
      </c>
      <c r="D511" s="405">
        <f t="shared" si="2"/>
        <v>1.013027603</v>
      </c>
      <c r="E511" s="406">
        <v>73.7</v>
      </c>
      <c r="F511" s="226">
        <f t="shared" si="3"/>
        <v>0.0854197349</v>
      </c>
      <c r="G511" s="226">
        <f t="shared" si="4"/>
        <v>1.085419735</v>
      </c>
    </row>
    <row r="512" ht="15.75" customHeight="1">
      <c r="A512" s="403" t="s">
        <v>862</v>
      </c>
      <c r="B512" s="404">
        <v>6847.0</v>
      </c>
      <c r="C512" s="405">
        <f t="shared" si="1"/>
        <v>0.02144482154</v>
      </c>
      <c r="D512" s="405">
        <f t="shared" si="2"/>
        <v>1.021444822</v>
      </c>
      <c r="E512" s="406">
        <v>67.9</v>
      </c>
      <c r="F512" s="226">
        <f t="shared" si="3"/>
        <v>0.01041666667</v>
      </c>
      <c r="G512" s="226">
        <f t="shared" si="4"/>
        <v>1.010416667</v>
      </c>
    </row>
    <row r="513" ht="15.75" customHeight="1">
      <c r="A513" s="403" t="s">
        <v>863</v>
      </c>
      <c r="B513" s="404">
        <v>6703.25</v>
      </c>
      <c r="C513" s="405">
        <f t="shared" si="1"/>
        <v>-0.01357661162</v>
      </c>
      <c r="D513" s="405">
        <f t="shared" si="2"/>
        <v>0.9864233884</v>
      </c>
      <c r="E513" s="406">
        <v>67.2</v>
      </c>
      <c r="F513" s="226">
        <f t="shared" si="3"/>
        <v>-0.004444444444</v>
      </c>
      <c r="G513" s="226">
        <f t="shared" si="4"/>
        <v>0.9955555556</v>
      </c>
    </row>
    <row r="514" ht="15.75" customHeight="1">
      <c r="A514" s="403" t="s">
        <v>864</v>
      </c>
      <c r="B514" s="404">
        <v>6795.51</v>
      </c>
      <c r="C514" s="405">
        <f t="shared" si="1"/>
        <v>0.003191666827</v>
      </c>
      <c r="D514" s="405">
        <f t="shared" si="2"/>
        <v>1.003191667</v>
      </c>
      <c r="E514" s="406">
        <v>67.5</v>
      </c>
      <c r="F514" s="226">
        <f t="shared" si="3"/>
        <v>0.002971768202</v>
      </c>
      <c r="G514" s="226">
        <f t="shared" si="4"/>
        <v>1.002971768</v>
      </c>
    </row>
    <row r="515" ht="15.75" customHeight="1">
      <c r="A515" s="403" t="s">
        <v>865</v>
      </c>
      <c r="B515" s="404">
        <v>6773.89</v>
      </c>
      <c r="C515" s="405">
        <f t="shared" si="1"/>
        <v>-0.01141113355</v>
      </c>
      <c r="D515" s="405">
        <f t="shared" si="2"/>
        <v>0.9885888664</v>
      </c>
      <c r="E515" s="406">
        <v>67.3</v>
      </c>
      <c r="F515" s="226">
        <f t="shared" si="3"/>
        <v>-0.02037845706</v>
      </c>
      <c r="G515" s="226">
        <f t="shared" si="4"/>
        <v>0.9796215429</v>
      </c>
    </row>
    <row r="516" ht="15.75" customHeight="1">
      <c r="A516" s="403" t="s">
        <v>866</v>
      </c>
      <c r="B516" s="404">
        <v>6852.08</v>
      </c>
      <c r="C516" s="405">
        <f t="shared" si="1"/>
        <v>-0.009515879796</v>
      </c>
      <c r="D516" s="405">
        <f t="shared" si="2"/>
        <v>0.9904841202</v>
      </c>
      <c r="E516" s="406">
        <v>68.7</v>
      </c>
      <c r="F516" s="226">
        <f t="shared" si="3"/>
        <v>-0.005788712012</v>
      </c>
      <c r="G516" s="226">
        <f t="shared" si="4"/>
        <v>0.994211288</v>
      </c>
    </row>
    <row r="517" ht="15.75" customHeight="1">
      <c r="A517" s="403" t="s">
        <v>867</v>
      </c>
      <c r="B517" s="404">
        <v>6917.91</v>
      </c>
      <c r="C517" s="405">
        <f t="shared" si="1"/>
        <v>-0.01355910452</v>
      </c>
      <c r="D517" s="405">
        <f t="shared" si="2"/>
        <v>0.9864408955</v>
      </c>
      <c r="E517" s="406">
        <v>69.1</v>
      </c>
      <c r="F517" s="226">
        <f t="shared" si="3"/>
        <v>-0.001445086705</v>
      </c>
      <c r="G517" s="226">
        <f t="shared" si="4"/>
        <v>0.9985549133</v>
      </c>
    </row>
    <row r="518" ht="15.75" customHeight="1">
      <c r="A518" s="403" t="s">
        <v>868</v>
      </c>
      <c r="B518" s="404">
        <v>7013.0</v>
      </c>
      <c r="C518" s="405">
        <f t="shared" si="1"/>
        <v>-0.001322930269</v>
      </c>
      <c r="D518" s="405">
        <f t="shared" si="2"/>
        <v>0.9986770697</v>
      </c>
      <c r="E518" s="406">
        <v>69.2</v>
      </c>
      <c r="F518" s="226">
        <f t="shared" si="3"/>
        <v>-0.01424501425</v>
      </c>
      <c r="G518" s="226">
        <f t="shared" si="4"/>
        <v>0.9857549858</v>
      </c>
    </row>
    <row r="519" ht="15.75" customHeight="1">
      <c r="A519" s="403" t="s">
        <v>869</v>
      </c>
      <c r="B519" s="404">
        <v>7022.29</v>
      </c>
      <c r="C519" s="405">
        <f t="shared" si="1"/>
        <v>-0.00894481397</v>
      </c>
      <c r="D519" s="405">
        <f t="shared" si="2"/>
        <v>0.991055186</v>
      </c>
      <c r="E519" s="406">
        <v>70.2</v>
      </c>
      <c r="F519" s="226">
        <f t="shared" si="3"/>
        <v>0.004291845494</v>
      </c>
      <c r="G519" s="226">
        <f t="shared" si="4"/>
        <v>1.004291845</v>
      </c>
    </row>
    <row r="520" ht="15.75" customHeight="1">
      <c r="A520" s="403" t="s">
        <v>870</v>
      </c>
      <c r="B520" s="404">
        <v>7085.67</v>
      </c>
      <c r="C520" s="405">
        <f t="shared" si="1"/>
        <v>0.00352652756</v>
      </c>
      <c r="D520" s="405">
        <f t="shared" si="2"/>
        <v>1.003526528</v>
      </c>
      <c r="E520" s="406">
        <v>69.9</v>
      </c>
      <c r="F520" s="226">
        <f t="shared" si="3"/>
        <v>-0.03983516484</v>
      </c>
      <c r="G520" s="226">
        <f t="shared" si="4"/>
        <v>0.9601648352</v>
      </c>
    </row>
    <row r="521" ht="15.75" customHeight="1">
      <c r="A521" s="403" t="s">
        <v>871</v>
      </c>
      <c r="B521" s="404">
        <v>7060.77</v>
      </c>
      <c r="C521" s="405">
        <f t="shared" si="1"/>
        <v>0.0005951900144</v>
      </c>
      <c r="D521" s="405">
        <f t="shared" si="2"/>
        <v>1.00059519</v>
      </c>
      <c r="E521" s="406">
        <v>72.8</v>
      </c>
      <c r="F521" s="226">
        <f t="shared" si="3"/>
        <v>0.02535211268</v>
      </c>
      <c r="G521" s="226">
        <f t="shared" si="4"/>
        <v>1.025352113</v>
      </c>
    </row>
    <row r="522" ht="15.75" customHeight="1">
      <c r="A522" s="403" t="s">
        <v>872</v>
      </c>
      <c r="B522" s="404">
        <v>7056.57</v>
      </c>
      <c r="C522" s="405">
        <f t="shared" si="1"/>
        <v>0.016597612</v>
      </c>
      <c r="D522" s="405">
        <f t="shared" si="2"/>
        <v>1.016597612</v>
      </c>
      <c r="E522" s="406">
        <v>71.0</v>
      </c>
      <c r="F522" s="226">
        <f t="shared" si="3"/>
        <v>-0.002808988764</v>
      </c>
      <c r="G522" s="226">
        <f t="shared" si="4"/>
        <v>0.9971910112</v>
      </c>
    </row>
    <row r="523" ht="15.75" customHeight="1">
      <c r="A523" s="403" t="s">
        <v>873</v>
      </c>
      <c r="B523" s="404">
        <v>6941.36</v>
      </c>
      <c r="C523" s="405">
        <f t="shared" si="1"/>
        <v>0.001629132173</v>
      </c>
      <c r="D523" s="405">
        <f t="shared" si="2"/>
        <v>1.001629132</v>
      </c>
      <c r="E523" s="406">
        <v>71.2</v>
      </c>
      <c r="F523" s="226">
        <f t="shared" si="3"/>
        <v>0.01424501425</v>
      </c>
      <c r="G523" s="226">
        <f t="shared" si="4"/>
        <v>1.014245014</v>
      </c>
    </row>
    <row r="524" ht="15.75" customHeight="1">
      <c r="A524" s="403" t="s">
        <v>874</v>
      </c>
      <c r="B524" s="404">
        <v>6930.07</v>
      </c>
      <c r="C524" s="405">
        <f t="shared" si="1"/>
        <v>-0.009412629075</v>
      </c>
      <c r="D524" s="405">
        <f t="shared" si="2"/>
        <v>0.9905873709</v>
      </c>
      <c r="E524" s="406">
        <v>70.2</v>
      </c>
      <c r="F524" s="226">
        <f t="shared" si="3"/>
        <v>0.04</v>
      </c>
      <c r="G524" s="226">
        <f t="shared" si="4"/>
        <v>1.04</v>
      </c>
    </row>
    <row r="525" ht="15.75" customHeight="1">
      <c r="A525" s="403" t="s">
        <v>875</v>
      </c>
      <c r="B525" s="404">
        <v>6995.92</v>
      </c>
      <c r="C525" s="405">
        <f t="shared" si="1"/>
        <v>0.001967866769</v>
      </c>
      <c r="D525" s="405">
        <f t="shared" si="2"/>
        <v>1.001967867</v>
      </c>
      <c r="E525" s="406">
        <v>67.5</v>
      </c>
      <c r="F525" s="226">
        <f t="shared" si="3"/>
        <v>-0.01171303075</v>
      </c>
      <c r="G525" s="226">
        <f t="shared" si="4"/>
        <v>0.9882869693</v>
      </c>
    </row>
    <row r="526" ht="15.75" customHeight="1">
      <c r="A526" s="403" t="s">
        <v>876</v>
      </c>
      <c r="B526" s="404">
        <v>6982.18</v>
      </c>
      <c r="C526" s="405">
        <f t="shared" si="1"/>
        <v>0.01661308546</v>
      </c>
      <c r="D526" s="405">
        <f t="shared" si="2"/>
        <v>1.016613085</v>
      </c>
      <c r="E526" s="406">
        <v>68.3</v>
      </c>
      <c r="F526" s="226">
        <f t="shared" si="3"/>
        <v>0.023988006</v>
      </c>
      <c r="G526" s="226">
        <f t="shared" si="4"/>
        <v>1.023988006</v>
      </c>
    </row>
    <row r="527" ht="15.75" customHeight="1">
      <c r="A527" s="403" t="s">
        <v>877</v>
      </c>
      <c r="B527" s="404">
        <v>6868.08</v>
      </c>
      <c r="C527" s="405">
        <f t="shared" si="1"/>
        <v>0.01006523875</v>
      </c>
      <c r="D527" s="405">
        <f t="shared" si="2"/>
        <v>1.010065239</v>
      </c>
      <c r="E527" s="406">
        <v>66.7</v>
      </c>
      <c r="F527" s="226">
        <f t="shared" si="3"/>
        <v>0.03571428571</v>
      </c>
      <c r="G527" s="226">
        <f t="shared" si="4"/>
        <v>1.035714286</v>
      </c>
    </row>
    <row r="528" ht="15.75" customHeight="1">
      <c r="A528" s="403" t="s">
        <v>878</v>
      </c>
      <c r="B528" s="404">
        <v>6799.64</v>
      </c>
      <c r="C528" s="405">
        <f t="shared" si="1"/>
        <v>-0.00820173078</v>
      </c>
      <c r="D528" s="405">
        <f t="shared" si="2"/>
        <v>0.9917982692</v>
      </c>
      <c r="E528" s="406">
        <v>64.4</v>
      </c>
      <c r="F528" s="226">
        <f t="shared" si="3"/>
        <v>-0.006172839506</v>
      </c>
      <c r="G528" s="226">
        <f t="shared" si="4"/>
        <v>0.9938271605</v>
      </c>
    </row>
    <row r="529" ht="15.75" customHeight="1">
      <c r="A529" s="403" t="s">
        <v>879</v>
      </c>
      <c r="B529" s="404">
        <v>6855.87</v>
      </c>
      <c r="C529" s="405">
        <f t="shared" si="1"/>
        <v>-0.007360957677</v>
      </c>
      <c r="D529" s="405">
        <f t="shared" si="2"/>
        <v>0.9926390423</v>
      </c>
      <c r="E529" s="406">
        <v>64.8</v>
      </c>
      <c r="F529" s="226">
        <f t="shared" si="3"/>
        <v>0.01092043682</v>
      </c>
      <c r="G529" s="226">
        <f t="shared" si="4"/>
        <v>1.010920437</v>
      </c>
    </row>
    <row r="530" ht="15.75" customHeight="1">
      <c r="A530" s="403" t="s">
        <v>880</v>
      </c>
      <c r="B530" s="404">
        <v>6906.71</v>
      </c>
      <c r="C530" s="405">
        <f t="shared" si="1"/>
        <v>0.001223495166</v>
      </c>
      <c r="D530" s="405">
        <f t="shared" si="2"/>
        <v>1.001223495</v>
      </c>
      <c r="E530" s="406">
        <v>64.1</v>
      </c>
      <c r="F530" s="226">
        <f t="shared" si="3"/>
        <v>0.003129890454</v>
      </c>
      <c r="G530" s="226">
        <f t="shared" si="4"/>
        <v>1.00312989</v>
      </c>
    </row>
    <row r="531" ht="15.75" customHeight="1">
      <c r="A531" s="403" t="s">
        <v>881</v>
      </c>
      <c r="B531" s="404">
        <v>6898.27</v>
      </c>
      <c r="C531" s="405">
        <f t="shared" si="1"/>
        <v>-0.008064017485</v>
      </c>
      <c r="D531" s="405">
        <f t="shared" si="2"/>
        <v>0.9919359825</v>
      </c>
      <c r="E531" s="406">
        <v>63.9</v>
      </c>
      <c r="F531" s="226">
        <f t="shared" si="3"/>
        <v>-0.03765060241</v>
      </c>
      <c r="G531" s="226">
        <f t="shared" si="4"/>
        <v>0.9623493976</v>
      </c>
    </row>
    <row r="532" ht="15.75" customHeight="1">
      <c r="A532" s="403" t="s">
        <v>882</v>
      </c>
      <c r="B532" s="404">
        <v>6954.35</v>
      </c>
      <c r="C532" s="405">
        <f t="shared" si="1"/>
        <v>-0.006241756609</v>
      </c>
      <c r="D532" s="405">
        <f t="shared" si="2"/>
        <v>0.9937582434</v>
      </c>
      <c r="E532" s="406">
        <v>66.4</v>
      </c>
      <c r="F532" s="226">
        <f t="shared" si="3"/>
        <v>-0.003003003003</v>
      </c>
      <c r="G532" s="226">
        <f t="shared" si="4"/>
        <v>0.996996997</v>
      </c>
    </row>
    <row r="533" ht="15.75" customHeight="1">
      <c r="A533" s="403" t="s">
        <v>883</v>
      </c>
      <c r="B533" s="404">
        <v>6998.03</v>
      </c>
      <c r="C533" s="405">
        <f t="shared" si="1"/>
        <v>-0.0004156584687</v>
      </c>
      <c r="D533" s="405">
        <f t="shared" si="2"/>
        <v>0.9995843415</v>
      </c>
      <c r="E533" s="406">
        <v>66.6</v>
      </c>
      <c r="F533" s="226">
        <f t="shared" si="3"/>
        <v>-0.01624815362</v>
      </c>
      <c r="G533" s="226">
        <f t="shared" si="4"/>
        <v>0.9837518464</v>
      </c>
    </row>
    <row r="534" ht="15.75" customHeight="1">
      <c r="A534" s="403" t="s">
        <v>884</v>
      </c>
      <c r="B534" s="404">
        <v>7000.94</v>
      </c>
      <c r="C534" s="405">
        <f t="shared" si="1"/>
        <v>-0.00869540592</v>
      </c>
      <c r="D534" s="405">
        <f t="shared" si="2"/>
        <v>0.9913045941</v>
      </c>
      <c r="E534" s="406">
        <v>67.7</v>
      </c>
      <c r="F534" s="226">
        <f t="shared" si="3"/>
        <v>-0.007331378299</v>
      </c>
      <c r="G534" s="226">
        <f t="shared" si="4"/>
        <v>0.9926686217</v>
      </c>
    </row>
    <row r="535" ht="15.75" customHeight="1">
      <c r="A535" s="403" t="s">
        <v>885</v>
      </c>
      <c r="B535" s="404">
        <v>7062.35</v>
      </c>
      <c r="C535" s="405">
        <f t="shared" si="1"/>
        <v>0.007197784332</v>
      </c>
      <c r="D535" s="405">
        <f t="shared" si="2"/>
        <v>1.007197784</v>
      </c>
      <c r="E535" s="406">
        <v>68.2</v>
      </c>
      <c r="F535" s="226">
        <f t="shared" si="3"/>
        <v>0.008875739645</v>
      </c>
      <c r="G535" s="226">
        <f t="shared" si="4"/>
        <v>1.00887574</v>
      </c>
    </row>
    <row r="536" ht="15.75" customHeight="1">
      <c r="A536" s="403" t="s">
        <v>886</v>
      </c>
      <c r="B536" s="404">
        <v>7011.88</v>
      </c>
      <c r="C536" s="405">
        <f t="shared" si="1"/>
        <v>0.0008707096141</v>
      </c>
      <c r="D536" s="405">
        <f t="shared" si="2"/>
        <v>1.00087071</v>
      </c>
      <c r="E536" s="406">
        <v>67.6</v>
      </c>
      <c r="F536" s="226">
        <f t="shared" si="3"/>
        <v>-0.03977272727</v>
      </c>
      <c r="G536" s="226">
        <f t="shared" si="4"/>
        <v>0.9602272727</v>
      </c>
    </row>
    <row r="537" ht="15.75" customHeight="1">
      <c r="A537" s="403" t="s">
        <v>887</v>
      </c>
      <c r="B537" s="404">
        <v>7005.78</v>
      </c>
      <c r="C537" s="405">
        <f t="shared" si="1"/>
        <v>0.01749962601</v>
      </c>
      <c r="D537" s="405">
        <f t="shared" si="2"/>
        <v>1.017499626</v>
      </c>
      <c r="E537" s="406">
        <v>70.4</v>
      </c>
      <c r="F537" s="226">
        <f t="shared" si="3"/>
        <v>0.004279600571</v>
      </c>
      <c r="G537" s="226">
        <f t="shared" si="4"/>
        <v>1.004279601</v>
      </c>
    </row>
    <row r="538" ht="15.75" customHeight="1">
      <c r="A538" s="403" t="s">
        <v>888</v>
      </c>
      <c r="B538" s="404">
        <v>6885.29</v>
      </c>
      <c r="C538" s="405">
        <f t="shared" si="1"/>
        <v>-0.01718743309</v>
      </c>
      <c r="D538" s="405">
        <f t="shared" si="2"/>
        <v>0.9828125669</v>
      </c>
      <c r="E538" s="406">
        <v>70.1</v>
      </c>
      <c r="F538" s="226">
        <f t="shared" si="3"/>
        <v>-0.02638888889</v>
      </c>
      <c r="G538" s="226">
        <f t="shared" si="4"/>
        <v>0.9736111111</v>
      </c>
    </row>
    <row r="539" ht="15.75" customHeight="1">
      <c r="A539" s="403" t="s">
        <v>889</v>
      </c>
      <c r="B539" s="404">
        <v>7005.7</v>
      </c>
      <c r="C539" s="405">
        <f t="shared" si="1"/>
        <v>-0.009967171785</v>
      </c>
      <c r="D539" s="405">
        <f t="shared" si="2"/>
        <v>0.9900328282</v>
      </c>
      <c r="E539" s="406">
        <v>72.0</v>
      </c>
      <c r="F539" s="226">
        <f t="shared" si="3"/>
        <v>0.03004291845</v>
      </c>
      <c r="G539" s="226">
        <f t="shared" si="4"/>
        <v>1.030042918</v>
      </c>
    </row>
    <row r="540" ht="15.75" customHeight="1">
      <c r="A540" s="403" t="s">
        <v>890</v>
      </c>
      <c r="B540" s="404">
        <v>7076.23</v>
      </c>
      <c r="C540" s="405">
        <f t="shared" si="1"/>
        <v>0.00792238851</v>
      </c>
      <c r="D540" s="405">
        <f t="shared" si="2"/>
        <v>1.007922389</v>
      </c>
      <c r="E540" s="406">
        <v>69.9</v>
      </c>
      <c r="F540" s="226">
        <f t="shared" si="3"/>
        <v>-0.03051317614</v>
      </c>
      <c r="G540" s="226">
        <f t="shared" si="4"/>
        <v>0.9694868239</v>
      </c>
    </row>
    <row r="541" ht="15.75" customHeight="1">
      <c r="A541" s="403" t="s">
        <v>891</v>
      </c>
      <c r="B541" s="404">
        <v>7020.61</v>
      </c>
      <c r="C541" s="405">
        <f t="shared" si="1"/>
        <v>-0.01080133629</v>
      </c>
      <c r="D541" s="405">
        <f t="shared" si="2"/>
        <v>0.9891986637</v>
      </c>
      <c r="E541" s="406">
        <v>72.1</v>
      </c>
      <c r="F541" s="226">
        <f t="shared" si="3"/>
        <v>-0.005517241379</v>
      </c>
      <c r="G541" s="226">
        <f t="shared" si="4"/>
        <v>0.9944827586</v>
      </c>
    </row>
    <row r="542" ht="15.75" customHeight="1">
      <c r="A542" s="403" t="s">
        <v>892</v>
      </c>
      <c r="B542" s="404">
        <v>7097.27</v>
      </c>
      <c r="C542" s="405">
        <f t="shared" si="1"/>
        <v>-0.01241083927</v>
      </c>
      <c r="D542" s="405">
        <f t="shared" si="2"/>
        <v>0.9875891607</v>
      </c>
      <c r="E542" s="406">
        <v>72.5</v>
      </c>
      <c r="F542" s="226">
        <f t="shared" si="3"/>
        <v>0.005547850208</v>
      </c>
      <c r="G542" s="226">
        <f t="shared" si="4"/>
        <v>1.00554785</v>
      </c>
    </row>
    <row r="543" ht="15.75" customHeight="1">
      <c r="A543" s="403" t="s">
        <v>893</v>
      </c>
      <c r="B543" s="404">
        <v>7186.46</v>
      </c>
      <c r="C543" s="405">
        <f t="shared" si="1"/>
        <v>-0.007841772903</v>
      </c>
      <c r="D543" s="405">
        <f t="shared" si="2"/>
        <v>0.9921582271</v>
      </c>
      <c r="E543" s="406">
        <v>72.1</v>
      </c>
      <c r="F543" s="226">
        <f t="shared" si="3"/>
        <v>-0.001385041551</v>
      </c>
      <c r="G543" s="226">
        <f t="shared" si="4"/>
        <v>0.9986149584</v>
      </c>
    </row>
    <row r="544" ht="15.75" customHeight="1">
      <c r="A544" s="403" t="s">
        <v>894</v>
      </c>
      <c r="B544" s="404">
        <v>7243.26</v>
      </c>
      <c r="C544" s="405">
        <f t="shared" si="1"/>
        <v>-0.0007146365287</v>
      </c>
      <c r="D544" s="405">
        <f t="shared" si="2"/>
        <v>0.9992853635</v>
      </c>
      <c r="E544" s="406">
        <v>72.2</v>
      </c>
      <c r="F544" s="226">
        <f t="shared" si="3"/>
        <v>-0.01902173913</v>
      </c>
      <c r="G544" s="226">
        <f t="shared" si="4"/>
        <v>0.9809782609</v>
      </c>
    </row>
    <row r="545" ht="15.75" customHeight="1">
      <c r="A545" s="403" t="s">
        <v>895</v>
      </c>
      <c r="B545" s="404">
        <v>7248.44</v>
      </c>
      <c r="C545" s="405">
        <f t="shared" si="1"/>
        <v>-0.008960921414</v>
      </c>
      <c r="D545" s="405">
        <f t="shared" si="2"/>
        <v>0.9910390786</v>
      </c>
      <c r="E545" s="406">
        <v>73.6</v>
      </c>
      <c r="F545" s="226">
        <f t="shared" si="3"/>
        <v>-0.01997336884</v>
      </c>
      <c r="G545" s="226">
        <f t="shared" si="4"/>
        <v>0.9800266312</v>
      </c>
    </row>
    <row r="546" ht="15.75" customHeight="1">
      <c r="A546" s="403" t="s">
        <v>896</v>
      </c>
      <c r="B546" s="404">
        <v>7313.98</v>
      </c>
      <c r="C546" s="405">
        <f t="shared" si="1"/>
        <v>-0.004300551217</v>
      </c>
      <c r="D546" s="405">
        <f t="shared" si="2"/>
        <v>0.9956994488</v>
      </c>
      <c r="E546" s="406">
        <v>75.1</v>
      </c>
      <c r="F546" s="226">
        <f t="shared" si="3"/>
        <v>-0.03594351733</v>
      </c>
      <c r="G546" s="226">
        <f t="shared" si="4"/>
        <v>0.9640564827</v>
      </c>
    </row>
    <row r="547" ht="15.75" customHeight="1">
      <c r="A547" s="403" t="s">
        <v>897</v>
      </c>
      <c r="B547" s="404">
        <v>7345.57</v>
      </c>
      <c r="C547" s="405">
        <f t="shared" si="1"/>
        <v>-0.003042892295</v>
      </c>
      <c r="D547" s="405">
        <f t="shared" si="2"/>
        <v>0.9969571077</v>
      </c>
      <c r="E547" s="406">
        <v>77.9</v>
      </c>
      <c r="F547" s="226">
        <f t="shared" si="3"/>
        <v>-0.002560819462</v>
      </c>
      <c r="G547" s="226">
        <f t="shared" si="4"/>
        <v>0.9974391805</v>
      </c>
    </row>
    <row r="548" ht="15.75" customHeight="1">
      <c r="A548" s="403" t="s">
        <v>898</v>
      </c>
      <c r="B548" s="404">
        <v>7367.99</v>
      </c>
      <c r="C548" s="405">
        <f t="shared" si="1"/>
        <v>0.003408707115</v>
      </c>
      <c r="D548" s="405">
        <f t="shared" si="2"/>
        <v>1.003408707</v>
      </c>
      <c r="E548" s="406">
        <v>78.1</v>
      </c>
      <c r="F548" s="226">
        <f t="shared" si="3"/>
        <v>-0.01139240506</v>
      </c>
      <c r="G548" s="226">
        <f t="shared" si="4"/>
        <v>0.9886075949</v>
      </c>
    </row>
    <row r="549" ht="15.75" customHeight="1">
      <c r="A549" s="403" t="s">
        <v>899</v>
      </c>
      <c r="B549" s="404">
        <v>7342.96</v>
      </c>
      <c r="C549" s="405">
        <f t="shared" si="1"/>
        <v>-0.0010991642</v>
      </c>
      <c r="D549" s="405">
        <f t="shared" si="2"/>
        <v>0.9989008358</v>
      </c>
      <c r="E549" s="406">
        <v>79.0</v>
      </c>
      <c r="F549" s="226">
        <f t="shared" si="3"/>
        <v>-0.0112640801</v>
      </c>
      <c r="G549" s="226">
        <f t="shared" si="4"/>
        <v>0.9887359199</v>
      </c>
    </row>
    <row r="550" ht="15.75" customHeight="1">
      <c r="A550" s="403" t="s">
        <v>900</v>
      </c>
      <c r="B550" s="404">
        <v>7351.04</v>
      </c>
      <c r="C550" s="405">
        <f t="shared" si="1"/>
        <v>0.002680255722</v>
      </c>
      <c r="D550" s="405">
        <f t="shared" si="2"/>
        <v>1.002680256</v>
      </c>
      <c r="E550" s="406">
        <v>79.9</v>
      </c>
      <c r="F550" s="226">
        <f t="shared" si="3"/>
        <v>0.02963917526</v>
      </c>
      <c r="G550" s="226">
        <f t="shared" si="4"/>
        <v>1.029639175</v>
      </c>
    </row>
    <row r="551" ht="15.75" customHeight="1">
      <c r="A551" s="403" t="s">
        <v>901</v>
      </c>
      <c r="B551" s="404">
        <v>7331.39</v>
      </c>
      <c r="C551" s="405">
        <f t="shared" si="1"/>
        <v>0.0005254150779</v>
      </c>
      <c r="D551" s="405">
        <f t="shared" si="2"/>
        <v>1.000525415</v>
      </c>
      <c r="E551" s="406">
        <v>77.6</v>
      </c>
      <c r="F551" s="226">
        <f t="shared" si="3"/>
        <v>0.0250990753</v>
      </c>
      <c r="G551" s="226">
        <f t="shared" si="4"/>
        <v>1.025099075</v>
      </c>
    </row>
    <row r="552" ht="15.75" customHeight="1">
      <c r="A552" s="403" t="s">
        <v>902</v>
      </c>
      <c r="B552" s="404">
        <v>7327.54</v>
      </c>
      <c r="C552" s="405">
        <f t="shared" si="1"/>
        <v>-0.003874367187</v>
      </c>
      <c r="D552" s="405">
        <f t="shared" si="2"/>
        <v>0.9961256328</v>
      </c>
      <c r="E552" s="406">
        <v>75.7</v>
      </c>
      <c r="F552" s="226">
        <f t="shared" si="3"/>
        <v>0.02435723951</v>
      </c>
      <c r="G552" s="226">
        <f t="shared" si="4"/>
        <v>1.02435724</v>
      </c>
    </row>
    <row r="553" ht="15.75" customHeight="1">
      <c r="A553" s="403" t="s">
        <v>903</v>
      </c>
      <c r="B553" s="404">
        <v>7356.04</v>
      </c>
      <c r="C553" s="405">
        <f t="shared" si="1"/>
        <v>0.003685344445</v>
      </c>
      <c r="D553" s="405">
        <f t="shared" si="2"/>
        <v>1.003685344</v>
      </c>
      <c r="E553" s="406">
        <v>73.9</v>
      </c>
      <c r="F553" s="226">
        <f t="shared" si="3"/>
        <v>0.02071823204</v>
      </c>
      <c r="G553" s="226">
        <f t="shared" si="4"/>
        <v>1.020718232</v>
      </c>
    </row>
    <row r="554" ht="15.75" customHeight="1">
      <c r="A554" s="403" t="s">
        <v>904</v>
      </c>
      <c r="B554" s="404">
        <v>7329.03</v>
      </c>
      <c r="C554" s="405">
        <f t="shared" si="1"/>
        <v>0.003584901785</v>
      </c>
      <c r="D554" s="405">
        <f t="shared" si="2"/>
        <v>1.003584902</v>
      </c>
      <c r="E554" s="406">
        <v>72.4</v>
      </c>
      <c r="F554" s="226">
        <f t="shared" si="3"/>
        <v>0.001383125864</v>
      </c>
      <c r="G554" s="226">
        <f t="shared" si="4"/>
        <v>1.001383126</v>
      </c>
    </row>
    <row r="555" ht="15.75" customHeight="1">
      <c r="A555" s="403" t="s">
        <v>905</v>
      </c>
      <c r="B555" s="404">
        <v>7302.85</v>
      </c>
      <c r="C555" s="405">
        <f t="shared" si="1"/>
        <v>0.0007687838142</v>
      </c>
      <c r="D555" s="405">
        <f t="shared" si="2"/>
        <v>1.000768784</v>
      </c>
      <c r="E555" s="406">
        <v>72.3</v>
      </c>
      <c r="F555" s="226">
        <f t="shared" si="3"/>
        <v>-0.009589041096</v>
      </c>
      <c r="G555" s="226">
        <f t="shared" si="4"/>
        <v>0.9904109589</v>
      </c>
    </row>
    <row r="556" ht="15.75" customHeight="1">
      <c r="A556" s="403" t="s">
        <v>906</v>
      </c>
      <c r="B556" s="404">
        <v>7297.24</v>
      </c>
      <c r="C556" s="405">
        <f t="shared" si="1"/>
        <v>0.006278519135</v>
      </c>
      <c r="D556" s="405">
        <f t="shared" si="2"/>
        <v>1.006278519</v>
      </c>
      <c r="E556" s="406">
        <v>73.0</v>
      </c>
      <c r="F556" s="226">
        <f t="shared" si="3"/>
        <v>0.01955307263</v>
      </c>
      <c r="G556" s="226">
        <f t="shared" si="4"/>
        <v>1.019553073</v>
      </c>
    </row>
    <row r="557" ht="15.75" customHeight="1">
      <c r="A557" s="403" t="s">
        <v>907</v>
      </c>
      <c r="B557" s="404">
        <v>7251.71</v>
      </c>
      <c r="C557" s="405">
        <f t="shared" si="1"/>
        <v>0.002013226219</v>
      </c>
      <c r="D557" s="405">
        <f t="shared" si="2"/>
        <v>1.002013226</v>
      </c>
      <c r="E557" s="406">
        <v>71.6</v>
      </c>
      <c r="F557" s="226">
        <f t="shared" si="3"/>
        <v>0.02285714286</v>
      </c>
      <c r="G557" s="226">
        <f t="shared" si="4"/>
        <v>1.022857143</v>
      </c>
    </row>
    <row r="558" ht="15.75" customHeight="1">
      <c r="A558" s="403" t="s">
        <v>908</v>
      </c>
      <c r="B558" s="404">
        <v>7237.14</v>
      </c>
      <c r="C558" s="405">
        <f t="shared" si="1"/>
        <v>-0.001856398091</v>
      </c>
      <c r="D558" s="405">
        <f t="shared" si="2"/>
        <v>0.9981436019</v>
      </c>
      <c r="E558" s="406">
        <v>70.0</v>
      </c>
      <c r="F558" s="226">
        <f t="shared" si="3"/>
        <v>0.002865329513</v>
      </c>
      <c r="G558" s="226">
        <f t="shared" si="4"/>
        <v>1.00286533</v>
      </c>
    </row>
    <row r="559" ht="15.75" customHeight="1">
      <c r="A559" s="403" t="s">
        <v>909</v>
      </c>
      <c r="B559" s="404">
        <v>7250.6</v>
      </c>
      <c r="C559" s="405">
        <f t="shared" si="1"/>
        <v>0.00120963733</v>
      </c>
      <c r="D559" s="405">
        <f t="shared" si="2"/>
        <v>1.001209637</v>
      </c>
      <c r="E559" s="406">
        <v>69.8</v>
      </c>
      <c r="F559" s="226">
        <f t="shared" si="3"/>
        <v>0</v>
      </c>
      <c r="G559" s="226">
        <f t="shared" si="4"/>
        <v>1</v>
      </c>
    </row>
    <row r="560" ht="15.75" customHeight="1">
      <c r="A560" s="403" t="s">
        <v>910</v>
      </c>
      <c r="B560" s="404">
        <v>7241.84</v>
      </c>
      <c r="C560" s="405">
        <f t="shared" si="1"/>
        <v>-0.002304861701</v>
      </c>
      <c r="D560" s="405">
        <f t="shared" si="2"/>
        <v>0.9976951383</v>
      </c>
      <c r="E560" s="406">
        <v>69.8</v>
      </c>
      <c r="F560" s="226">
        <f t="shared" si="3"/>
        <v>-0.007112375533</v>
      </c>
      <c r="G560" s="226">
        <f t="shared" si="4"/>
        <v>0.9928876245</v>
      </c>
    </row>
    <row r="561" ht="15.75" customHeight="1">
      <c r="A561" s="403" t="s">
        <v>911</v>
      </c>
      <c r="B561" s="404">
        <v>7258.57</v>
      </c>
      <c r="C561" s="405">
        <f t="shared" si="1"/>
        <v>0.007320471508</v>
      </c>
      <c r="D561" s="405">
        <f t="shared" si="2"/>
        <v>1.007320472</v>
      </c>
      <c r="E561" s="406">
        <v>70.3</v>
      </c>
      <c r="F561" s="226">
        <f t="shared" si="3"/>
        <v>0.005722460658</v>
      </c>
      <c r="G561" s="226">
        <f t="shared" si="4"/>
        <v>1.005722461</v>
      </c>
    </row>
    <row r="562" ht="15.75" customHeight="1">
      <c r="A562" s="403" t="s">
        <v>912</v>
      </c>
      <c r="B562" s="404">
        <v>7205.82</v>
      </c>
      <c r="C562" s="405">
        <f t="shared" si="1"/>
        <v>0.001949442421</v>
      </c>
      <c r="D562" s="405">
        <f t="shared" si="2"/>
        <v>1.001949442</v>
      </c>
      <c r="E562" s="406">
        <v>69.9</v>
      </c>
      <c r="F562" s="226">
        <f t="shared" si="3"/>
        <v>-0.002853067047</v>
      </c>
      <c r="G562" s="226">
        <f t="shared" si="4"/>
        <v>0.997146933</v>
      </c>
    </row>
    <row r="563" ht="15.75" customHeight="1">
      <c r="A563" s="403" t="s">
        <v>913</v>
      </c>
      <c r="B563" s="404">
        <v>7191.8</v>
      </c>
      <c r="C563" s="405">
        <f t="shared" si="1"/>
        <v>-0.005050973187</v>
      </c>
      <c r="D563" s="405">
        <f t="shared" si="2"/>
        <v>0.9949490268</v>
      </c>
      <c r="E563" s="406">
        <v>70.1</v>
      </c>
      <c r="F563" s="226">
        <f t="shared" si="3"/>
        <v>0.001428571429</v>
      </c>
      <c r="G563" s="226">
        <f t="shared" si="4"/>
        <v>1.001428571</v>
      </c>
    </row>
    <row r="564" ht="15.75" customHeight="1">
      <c r="A564" s="403" t="s">
        <v>914</v>
      </c>
      <c r="B564" s="404">
        <v>7228.31</v>
      </c>
      <c r="C564" s="405">
        <f t="shared" si="1"/>
        <v>0.004413225782</v>
      </c>
      <c r="D564" s="405">
        <f t="shared" si="2"/>
        <v>1.004413226</v>
      </c>
      <c r="E564" s="406">
        <v>70.0</v>
      </c>
      <c r="F564" s="226">
        <f t="shared" si="3"/>
        <v>-0.01547116737</v>
      </c>
      <c r="G564" s="226">
        <f t="shared" si="4"/>
        <v>0.9845288326</v>
      </c>
    </row>
    <row r="565" ht="15.75" customHeight="1">
      <c r="A565" s="403" t="s">
        <v>915</v>
      </c>
      <c r="B565" s="404">
        <v>7196.55</v>
      </c>
      <c r="C565" s="405">
        <f t="shared" si="1"/>
        <v>0.007849590365</v>
      </c>
      <c r="D565" s="405">
        <f t="shared" si="2"/>
        <v>1.00784959</v>
      </c>
      <c r="E565" s="406">
        <v>71.1</v>
      </c>
      <c r="F565" s="226">
        <f t="shared" si="3"/>
        <v>0.002820874471</v>
      </c>
      <c r="G565" s="226">
        <f t="shared" si="4"/>
        <v>1.002820874</v>
      </c>
    </row>
    <row r="566" ht="15.75" customHeight="1">
      <c r="A566" s="403" t="s">
        <v>916</v>
      </c>
      <c r="B566" s="404">
        <v>7140.5</v>
      </c>
      <c r="C566" s="405">
        <f t="shared" si="1"/>
        <v>-0.01074389898</v>
      </c>
      <c r="D566" s="405">
        <f t="shared" si="2"/>
        <v>0.989256101</v>
      </c>
      <c r="E566" s="406">
        <v>70.9</v>
      </c>
      <c r="F566" s="226">
        <f t="shared" si="3"/>
        <v>-0.03274215553</v>
      </c>
      <c r="G566" s="226">
        <f t="shared" si="4"/>
        <v>0.9672578445</v>
      </c>
    </row>
    <row r="567" ht="15.75" customHeight="1">
      <c r="A567" s="403" t="s">
        <v>917</v>
      </c>
      <c r="B567" s="404">
        <v>7218.05</v>
      </c>
      <c r="C567" s="405">
        <f t="shared" si="1"/>
        <v>0.002216023404</v>
      </c>
      <c r="D567" s="405">
        <f t="shared" si="2"/>
        <v>1.002216023</v>
      </c>
      <c r="E567" s="406">
        <v>73.3</v>
      </c>
      <c r="F567" s="226">
        <f t="shared" si="3"/>
        <v>0.01523545706</v>
      </c>
      <c r="G567" s="226">
        <f t="shared" si="4"/>
        <v>1.015235457</v>
      </c>
    </row>
    <row r="568" ht="15.75" customHeight="1">
      <c r="A568" s="403" t="s">
        <v>918</v>
      </c>
      <c r="B568" s="404">
        <v>7202.09</v>
      </c>
      <c r="C568" s="405">
        <f t="shared" si="1"/>
        <v>-0.007804384783</v>
      </c>
      <c r="D568" s="405">
        <f t="shared" si="2"/>
        <v>0.9921956152</v>
      </c>
      <c r="E568" s="406">
        <v>72.2</v>
      </c>
      <c r="F568" s="226">
        <f t="shared" si="3"/>
        <v>-0.0123119015</v>
      </c>
      <c r="G568" s="226">
        <f t="shared" si="4"/>
        <v>0.9876880985</v>
      </c>
    </row>
    <row r="569" ht="15.75" customHeight="1">
      <c r="A569" s="403" t="s">
        <v>919</v>
      </c>
      <c r="B569" s="404">
        <v>7258.74</v>
      </c>
      <c r="C569" s="405">
        <f t="shared" si="1"/>
        <v>0.00867387776</v>
      </c>
      <c r="D569" s="405">
        <f t="shared" si="2"/>
        <v>1.008673878</v>
      </c>
      <c r="E569" s="406">
        <v>73.1</v>
      </c>
      <c r="F569" s="226">
        <f t="shared" si="3"/>
        <v>0.04279600571</v>
      </c>
      <c r="G569" s="226">
        <f t="shared" si="4"/>
        <v>1.042796006</v>
      </c>
    </row>
    <row r="570" ht="15.75" customHeight="1">
      <c r="A570" s="403" t="s">
        <v>920</v>
      </c>
      <c r="B570" s="404">
        <v>7196.32</v>
      </c>
      <c r="C570" s="405">
        <f t="shared" si="1"/>
        <v>0.007765160268</v>
      </c>
      <c r="D570" s="405">
        <f t="shared" si="2"/>
        <v>1.00776516</v>
      </c>
      <c r="E570" s="406">
        <v>70.1</v>
      </c>
      <c r="F570" s="226">
        <f t="shared" si="3"/>
        <v>-0.008486562942</v>
      </c>
      <c r="G570" s="226">
        <f t="shared" si="4"/>
        <v>0.9915134371</v>
      </c>
    </row>
    <row r="571" ht="15.75" customHeight="1">
      <c r="A571" s="403" t="s">
        <v>921</v>
      </c>
      <c r="B571" s="404">
        <v>7140.87</v>
      </c>
      <c r="C571" s="405">
        <f t="shared" si="1"/>
        <v>0.009240349432</v>
      </c>
      <c r="D571" s="405">
        <f t="shared" si="2"/>
        <v>1.009240349</v>
      </c>
      <c r="E571" s="406">
        <v>70.7</v>
      </c>
      <c r="F571" s="226">
        <f t="shared" si="3"/>
        <v>0.02463768116</v>
      </c>
      <c r="G571" s="226">
        <f t="shared" si="4"/>
        <v>1.024637681</v>
      </c>
    </row>
    <row r="572" ht="15.75" customHeight="1">
      <c r="A572" s="403" t="s">
        <v>922</v>
      </c>
      <c r="B572" s="404">
        <v>7075.49</v>
      </c>
      <c r="C572" s="405">
        <f t="shared" si="1"/>
        <v>0.00321431711</v>
      </c>
      <c r="D572" s="405">
        <f t="shared" si="2"/>
        <v>1.003214317</v>
      </c>
      <c r="E572" s="406">
        <v>69.0</v>
      </c>
      <c r="F572" s="226">
        <f t="shared" si="3"/>
        <v>-0.001447178003</v>
      </c>
      <c r="G572" s="226">
        <f t="shared" si="4"/>
        <v>0.998552822</v>
      </c>
    </row>
    <row r="573" ht="15.75" customHeight="1">
      <c r="A573" s="403" t="s">
        <v>923</v>
      </c>
      <c r="B573" s="404">
        <v>7052.82</v>
      </c>
      <c r="C573" s="405">
        <f t="shared" si="1"/>
        <v>0.01028068844</v>
      </c>
      <c r="D573" s="405">
        <f t="shared" si="2"/>
        <v>1.010280688</v>
      </c>
      <c r="E573" s="406">
        <v>69.1</v>
      </c>
      <c r="F573" s="226">
        <f t="shared" si="3"/>
        <v>0.01617647059</v>
      </c>
      <c r="G573" s="226">
        <f t="shared" si="4"/>
        <v>1.016176471</v>
      </c>
    </row>
    <row r="574" ht="15.75" customHeight="1">
      <c r="A574" s="403" t="s">
        <v>924</v>
      </c>
      <c r="B574" s="404">
        <v>6981.05</v>
      </c>
      <c r="C574" s="405">
        <f t="shared" si="1"/>
        <v>0.009350267047</v>
      </c>
      <c r="D574" s="405">
        <f t="shared" si="2"/>
        <v>1.009350267</v>
      </c>
      <c r="E574" s="406">
        <v>68.0</v>
      </c>
      <c r="F574" s="226">
        <f t="shared" si="3"/>
        <v>0.01796407186</v>
      </c>
      <c r="G574" s="226">
        <f t="shared" si="4"/>
        <v>1.017964072</v>
      </c>
    </row>
    <row r="575" ht="15.75" customHeight="1">
      <c r="A575" s="403" t="s">
        <v>925</v>
      </c>
      <c r="B575" s="404">
        <v>6916.38</v>
      </c>
      <c r="C575" s="405">
        <f t="shared" si="1"/>
        <v>0.006862476781</v>
      </c>
      <c r="D575" s="405">
        <f t="shared" si="2"/>
        <v>1.006862477</v>
      </c>
      <c r="E575" s="406">
        <v>66.8</v>
      </c>
      <c r="F575" s="226">
        <f t="shared" si="3"/>
        <v>0.003003003003</v>
      </c>
      <c r="G575" s="226">
        <f t="shared" si="4"/>
        <v>1.003003003</v>
      </c>
    </row>
    <row r="576" ht="15.75" customHeight="1">
      <c r="A576" s="403" t="s">
        <v>926</v>
      </c>
      <c r="B576" s="404">
        <v>6869.24</v>
      </c>
      <c r="C576" s="405">
        <f t="shared" si="1"/>
        <v>0.006688551498</v>
      </c>
      <c r="D576" s="405">
        <f t="shared" si="2"/>
        <v>1.006688551</v>
      </c>
      <c r="E576" s="406">
        <v>66.6</v>
      </c>
      <c r="F576" s="226">
        <f t="shared" si="3"/>
        <v>0.01679389313</v>
      </c>
      <c r="G576" s="226">
        <f t="shared" si="4"/>
        <v>1.016793893</v>
      </c>
    </row>
    <row r="577" ht="15.75" customHeight="1">
      <c r="A577" s="403" t="s">
        <v>927</v>
      </c>
      <c r="B577" s="404">
        <v>6823.6</v>
      </c>
      <c r="C577" s="405">
        <f t="shared" si="1"/>
        <v>-0.004045935674</v>
      </c>
      <c r="D577" s="405">
        <f t="shared" si="2"/>
        <v>0.9959540643</v>
      </c>
      <c r="E577" s="406">
        <v>65.5</v>
      </c>
      <c r="F577" s="226">
        <f t="shared" si="3"/>
        <v>-0.004559270517</v>
      </c>
      <c r="G577" s="226">
        <f t="shared" si="4"/>
        <v>0.9954407295</v>
      </c>
    </row>
    <row r="578" ht="15.75" customHeight="1">
      <c r="A578" s="403" t="s">
        <v>928</v>
      </c>
      <c r="B578" s="404">
        <v>6851.32</v>
      </c>
      <c r="C578" s="405">
        <f t="shared" si="1"/>
        <v>-0.003987643104</v>
      </c>
      <c r="D578" s="405">
        <f t="shared" si="2"/>
        <v>0.9960123569</v>
      </c>
      <c r="E578" s="406">
        <v>65.8</v>
      </c>
      <c r="F578" s="226">
        <f t="shared" si="3"/>
        <v>-0.004538577912</v>
      </c>
      <c r="G578" s="226">
        <f t="shared" si="4"/>
        <v>0.9954614221</v>
      </c>
    </row>
    <row r="579" ht="15.75" customHeight="1">
      <c r="A579" s="403" t="s">
        <v>929</v>
      </c>
      <c r="B579" s="404">
        <v>6878.75</v>
      </c>
      <c r="C579" s="405">
        <f t="shared" si="1"/>
        <v>-0.0008598814468</v>
      </c>
      <c r="D579" s="405">
        <f t="shared" si="2"/>
        <v>0.9991401186</v>
      </c>
      <c r="E579" s="406">
        <v>66.1</v>
      </c>
      <c r="F579" s="226">
        <f t="shared" si="3"/>
        <v>-0.007507507508</v>
      </c>
      <c r="G579" s="226">
        <f t="shared" si="4"/>
        <v>0.9924924925</v>
      </c>
    </row>
    <row r="580" ht="15.75" customHeight="1">
      <c r="A580" s="403" t="s">
        <v>930</v>
      </c>
      <c r="B580" s="404">
        <v>6884.67</v>
      </c>
      <c r="C580" s="405">
        <f t="shared" si="1"/>
        <v>0.003243758388</v>
      </c>
      <c r="D580" s="405">
        <f t="shared" si="2"/>
        <v>1.003243758</v>
      </c>
      <c r="E580" s="406">
        <v>66.6</v>
      </c>
      <c r="F580" s="226">
        <f t="shared" si="3"/>
        <v>0.001503759398</v>
      </c>
      <c r="G580" s="226">
        <f t="shared" si="4"/>
        <v>1.001503759</v>
      </c>
    </row>
    <row r="581" ht="15.75" customHeight="1">
      <c r="A581" s="403" t="s">
        <v>931</v>
      </c>
      <c r="B581" s="404">
        <v>6862.41</v>
      </c>
      <c r="C581" s="405">
        <f t="shared" si="1"/>
        <v>0.002949330847</v>
      </c>
      <c r="D581" s="405">
        <f t="shared" si="2"/>
        <v>1.002949331</v>
      </c>
      <c r="E581" s="406">
        <v>66.5</v>
      </c>
      <c r="F581" s="226">
        <f t="shared" si="3"/>
        <v>-0.01188707281</v>
      </c>
      <c r="G581" s="226">
        <f t="shared" si="4"/>
        <v>0.9881129272</v>
      </c>
    </row>
    <row r="582" ht="15.75" customHeight="1">
      <c r="A582" s="403" t="s">
        <v>932</v>
      </c>
      <c r="B582" s="404">
        <v>6842.23</v>
      </c>
      <c r="C582" s="405">
        <f t="shared" si="1"/>
        <v>0.01207287508</v>
      </c>
      <c r="D582" s="405">
        <f t="shared" si="2"/>
        <v>1.012072875</v>
      </c>
      <c r="E582" s="406">
        <v>67.3</v>
      </c>
      <c r="F582" s="226">
        <f t="shared" si="3"/>
        <v>0.02279635258</v>
      </c>
      <c r="G582" s="226">
        <f t="shared" si="4"/>
        <v>1.022796353</v>
      </c>
    </row>
    <row r="583" ht="15.75" customHeight="1">
      <c r="A583" s="403" t="s">
        <v>933</v>
      </c>
      <c r="B583" s="404">
        <v>6760.61</v>
      </c>
      <c r="C583" s="405">
        <f t="shared" si="1"/>
        <v>-0.001658338059</v>
      </c>
      <c r="D583" s="405">
        <f t="shared" si="2"/>
        <v>0.9983416619</v>
      </c>
      <c r="E583" s="406">
        <v>65.8</v>
      </c>
      <c r="F583" s="226">
        <f t="shared" si="3"/>
        <v>-0.00303030303</v>
      </c>
      <c r="G583" s="226">
        <f t="shared" si="4"/>
        <v>0.996969697</v>
      </c>
    </row>
    <row r="584" ht="15.75" customHeight="1">
      <c r="A584" s="403" t="s">
        <v>934</v>
      </c>
      <c r="B584" s="404">
        <v>6771.84</v>
      </c>
      <c r="C584" s="405">
        <f t="shared" si="1"/>
        <v>-0.002257203307</v>
      </c>
      <c r="D584" s="405">
        <f t="shared" si="2"/>
        <v>0.9977427967</v>
      </c>
      <c r="E584" s="406">
        <v>66.0</v>
      </c>
      <c r="F584" s="226">
        <f t="shared" si="3"/>
        <v>-0.01492537313</v>
      </c>
      <c r="G584" s="226">
        <f t="shared" si="4"/>
        <v>0.9850746269</v>
      </c>
    </row>
    <row r="585" ht="15.75" customHeight="1">
      <c r="A585" s="403" t="s">
        <v>935</v>
      </c>
      <c r="B585" s="404">
        <v>6787.16</v>
      </c>
      <c r="C585" s="405">
        <f t="shared" si="1"/>
        <v>0.00566609176</v>
      </c>
      <c r="D585" s="405">
        <f t="shared" si="2"/>
        <v>1.005666092</v>
      </c>
      <c r="E585" s="406">
        <v>67.0</v>
      </c>
      <c r="F585" s="226">
        <f t="shared" si="3"/>
        <v>0.001494768311</v>
      </c>
      <c r="G585" s="226">
        <f t="shared" si="4"/>
        <v>1.001494768</v>
      </c>
    </row>
    <row r="586" ht="15.75" customHeight="1">
      <c r="A586" s="403" t="s">
        <v>936</v>
      </c>
      <c r="B586" s="404">
        <v>6748.92</v>
      </c>
      <c r="C586" s="405">
        <f t="shared" si="1"/>
        <v>0.007393210427</v>
      </c>
      <c r="D586" s="405">
        <f t="shared" si="2"/>
        <v>1.00739321</v>
      </c>
      <c r="E586" s="406">
        <v>66.9</v>
      </c>
      <c r="F586" s="226">
        <f t="shared" si="3"/>
        <v>0.02607361963</v>
      </c>
      <c r="G586" s="226">
        <f t="shared" si="4"/>
        <v>1.02607362</v>
      </c>
    </row>
    <row r="587" ht="15.75" customHeight="1">
      <c r="A587" s="403" t="s">
        <v>937</v>
      </c>
      <c r="B587" s="404">
        <v>6699.39</v>
      </c>
      <c r="C587" s="405">
        <f t="shared" si="1"/>
        <v>0.01148670378</v>
      </c>
      <c r="D587" s="405">
        <f t="shared" si="2"/>
        <v>1.011486704</v>
      </c>
      <c r="E587" s="406">
        <v>65.2</v>
      </c>
      <c r="F587" s="226">
        <f t="shared" si="3"/>
        <v>0.03001579779</v>
      </c>
      <c r="G587" s="226">
        <f t="shared" si="4"/>
        <v>1.030015798</v>
      </c>
    </row>
    <row r="588" ht="15.75" customHeight="1">
      <c r="A588" s="403" t="s">
        <v>938</v>
      </c>
      <c r="B588" s="404">
        <v>6623.31</v>
      </c>
      <c r="C588" s="405">
        <f t="shared" si="1"/>
        <v>0.0008280659975</v>
      </c>
      <c r="D588" s="405">
        <f t="shared" si="2"/>
        <v>1.000828066</v>
      </c>
      <c r="E588" s="406">
        <v>63.3</v>
      </c>
      <c r="F588" s="226">
        <f t="shared" si="3"/>
        <v>-0.007836990596</v>
      </c>
      <c r="G588" s="226">
        <f t="shared" si="4"/>
        <v>0.9921630094</v>
      </c>
    </row>
    <row r="589" ht="15.75" customHeight="1">
      <c r="A589" s="403" t="s">
        <v>939</v>
      </c>
      <c r="B589" s="404">
        <v>6617.83</v>
      </c>
      <c r="C589" s="405">
        <f t="shared" si="1"/>
        <v>-0.001555489172</v>
      </c>
      <c r="D589" s="405">
        <f t="shared" si="2"/>
        <v>0.9984445108</v>
      </c>
      <c r="E589" s="406">
        <v>63.8</v>
      </c>
      <c r="F589" s="226">
        <f t="shared" si="3"/>
        <v>-0.01391035549</v>
      </c>
      <c r="G589" s="226">
        <f t="shared" si="4"/>
        <v>0.9860896445</v>
      </c>
    </row>
    <row r="590" ht="15.75" customHeight="1">
      <c r="A590" s="403" t="s">
        <v>940</v>
      </c>
      <c r="B590" s="404">
        <v>6628.14</v>
      </c>
      <c r="C590" s="405">
        <f t="shared" si="1"/>
        <v>0.004861986001</v>
      </c>
      <c r="D590" s="405">
        <f t="shared" si="2"/>
        <v>1.004861986</v>
      </c>
      <c r="E590" s="406">
        <v>64.7</v>
      </c>
      <c r="F590" s="226">
        <f t="shared" si="3"/>
        <v>0.04692556634</v>
      </c>
      <c r="G590" s="226">
        <f t="shared" si="4"/>
        <v>1.046925566</v>
      </c>
    </row>
    <row r="591" ht="15.75" customHeight="1">
      <c r="A591" s="403" t="s">
        <v>941</v>
      </c>
      <c r="B591" s="404">
        <v>6596.07</v>
      </c>
      <c r="C591" s="405">
        <f t="shared" si="1"/>
        <v>0.009210709515</v>
      </c>
      <c r="D591" s="405">
        <f t="shared" si="2"/>
        <v>1.00921071</v>
      </c>
      <c r="E591" s="406">
        <v>61.8</v>
      </c>
      <c r="F591" s="226">
        <f t="shared" si="3"/>
        <v>0.00487804878</v>
      </c>
      <c r="G591" s="226">
        <f t="shared" si="4"/>
        <v>1.004878049</v>
      </c>
    </row>
    <row r="592" ht="15.75" customHeight="1">
      <c r="A592" s="403" t="s">
        <v>942</v>
      </c>
      <c r="B592" s="404">
        <v>6535.87</v>
      </c>
      <c r="C592" s="405">
        <f t="shared" si="1"/>
        <v>0.008379155635</v>
      </c>
      <c r="D592" s="405">
        <f t="shared" si="2"/>
        <v>1.008379156</v>
      </c>
      <c r="E592" s="406">
        <v>61.5</v>
      </c>
      <c r="F592" s="226">
        <f t="shared" si="3"/>
        <v>-0.003241491086</v>
      </c>
      <c r="G592" s="226">
        <f t="shared" si="4"/>
        <v>0.9967585089</v>
      </c>
    </row>
    <row r="593" ht="15.75" customHeight="1">
      <c r="A593" s="403" t="s">
        <v>943</v>
      </c>
      <c r="B593" s="404">
        <v>6481.56</v>
      </c>
      <c r="C593" s="405">
        <f t="shared" si="1"/>
        <v>0.008763861328</v>
      </c>
      <c r="D593" s="405">
        <f t="shared" si="2"/>
        <v>1.008763861</v>
      </c>
      <c r="E593" s="406">
        <v>61.7</v>
      </c>
      <c r="F593" s="226">
        <f t="shared" si="3"/>
        <v>0.04222972973</v>
      </c>
      <c r="G593" s="226">
        <f t="shared" si="4"/>
        <v>1.04222973</v>
      </c>
    </row>
    <row r="594" ht="15.75" customHeight="1">
      <c r="A594" s="403" t="s">
        <v>944</v>
      </c>
      <c r="B594" s="404">
        <v>6425.25</v>
      </c>
      <c r="C594" s="405">
        <f t="shared" si="1"/>
        <v>0.001256001459</v>
      </c>
      <c r="D594" s="405">
        <f t="shared" si="2"/>
        <v>1.001256001</v>
      </c>
      <c r="E594" s="406">
        <v>59.2</v>
      </c>
      <c r="F594" s="226">
        <f t="shared" si="3"/>
        <v>0.003389830508</v>
      </c>
      <c r="G594" s="226">
        <f t="shared" si="4"/>
        <v>1.003389831</v>
      </c>
    </row>
    <row r="595" ht="15.75" customHeight="1">
      <c r="A595" s="403" t="s">
        <v>945</v>
      </c>
      <c r="B595" s="404">
        <v>6417.19</v>
      </c>
      <c r="C595" s="405">
        <f t="shared" si="1"/>
        <v>0.005881181942</v>
      </c>
      <c r="D595" s="405">
        <f t="shared" si="2"/>
        <v>1.005881182</v>
      </c>
      <c r="E595" s="406">
        <v>59.0</v>
      </c>
      <c r="F595" s="226">
        <f t="shared" si="3"/>
        <v>-0.005059021922</v>
      </c>
      <c r="G595" s="226">
        <f t="shared" si="4"/>
        <v>0.9949409781</v>
      </c>
    </row>
    <row r="596" ht="15.75" customHeight="1">
      <c r="A596" s="403" t="s">
        <v>946</v>
      </c>
      <c r="B596" s="404">
        <v>6379.67</v>
      </c>
      <c r="C596" s="405">
        <f t="shared" si="1"/>
        <v>-0.00380385476</v>
      </c>
      <c r="D596" s="405">
        <f t="shared" si="2"/>
        <v>0.9961961452</v>
      </c>
      <c r="E596" s="406">
        <v>59.3</v>
      </c>
      <c r="F596" s="226">
        <f t="shared" si="3"/>
        <v>-0.01001669449</v>
      </c>
      <c r="G596" s="226">
        <f t="shared" si="4"/>
        <v>0.9899833055</v>
      </c>
    </row>
    <row r="597" ht="15.75" customHeight="1">
      <c r="A597" s="403" t="s">
        <v>947</v>
      </c>
      <c r="B597" s="404">
        <v>6404.03</v>
      </c>
      <c r="C597" s="405">
        <f t="shared" si="1"/>
        <v>-0.003141242269</v>
      </c>
      <c r="D597" s="405">
        <f t="shared" si="2"/>
        <v>0.9968587577</v>
      </c>
      <c r="E597" s="406">
        <v>59.9</v>
      </c>
      <c r="F597" s="226">
        <f t="shared" si="3"/>
        <v>0.003350083752</v>
      </c>
      <c r="G597" s="226">
        <f t="shared" si="4"/>
        <v>1.003350084</v>
      </c>
    </row>
    <row r="598" ht="15.75" customHeight="1">
      <c r="A598" s="403" t="s">
        <v>948</v>
      </c>
      <c r="B598" s="404">
        <v>6424.21</v>
      </c>
      <c r="C598" s="405">
        <f t="shared" si="1"/>
        <v>0.002992955548</v>
      </c>
      <c r="D598" s="405">
        <f t="shared" si="2"/>
        <v>1.002992956</v>
      </c>
      <c r="E598" s="406">
        <v>59.7</v>
      </c>
      <c r="F598" s="226">
        <f t="shared" si="3"/>
        <v>0.04370629371</v>
      </c>
      <c r="G598" s="226">
        <f t="shared" si="4"/>
        <v>1.043706294</v>
      </c>
    </row>
    <row r="599" ht="15.75" customHeight="1">
      <c r="A599" s="403" t="s">
        <v>949</v>
      </c>
      <c r="B599" s="404">
        <v>6405.04</v>
      </c>
      <c r="C599" s="405">
        <f t="shared" si="1"/>
        <v>0.009220801321</v>
      </c>
      <c r="D599" s="405">
        <f t="shared" si="2"/>
        <v>1.009220801</v>
      </c>
      <c r="E599" s="406">
        <v>57.2</v>
      </c>
      <c r="F599" s="226">
        <f t="shared" si="3"/>
        <v>0.00350877193</v>
      </c>
      <c r="G599" s="226">
        <f t="shared" si="4"/>
        <v>1.003508772</v>
      </c>
    </row>
    <row r="600" ht="15.75" customHeight="1">
      <c r="A600" s="403" t="s">
        <v>950</v>
      </c>
      <c r="B600" s="404">
        <v>6346.52</v>
      </c>
      <c r="C600" s="405">
        <f t="shared" si="1"/>
        <v>0.006210215067</v>
      </c>
      <c r="D600" s="405">
        <f t="shared" si="2"/>
        <v>1.006210215</v>
      </c>
      <c r="E600" s="406">
        <v>57.0</v>
      </c>
      <c r="F600" s="226">
        <f t="shared" si="3"/>
        <v>0.01243339254</v>
      </c>
      <c r="G600" s="226">
        <f t="shared" si="4"/>
        <v>1.012433393</v>
      </c>
    </row>
    <row r="601" ht="15.75" customHeight="1">
      <c r="A601" s="403" t="s">
        <v>951</v>
      </c>
      <c r="B601" s="404">
        <v>6307.35</v>
      </c>
      <c r="C601" s="405">
        <f t="shared" si="1"/>
        <v>0.005422957185</v>
      </c>
      <c r="D601" s="405">
        <f t="shared" si="2"/>
        <v>1.005422957</v>
      </c>
      <c r="E601" s="406">
        <v>56.3</v>
      </c>
      <c r="F601" s="226">
        <f t="shared" si="3"/>
        <v>0.01077199282</v>
      </c>
      <c r="G601" s="226">
        <f t="shared" si="4"/>
        <v>1.010771993</v>
      </c>
    </row>
    <row r="602" ht="15.75" customHeight="1">
      <c r="A602" s="403" t="s">
        <v>952</v>
      </c>
      <c r="B602" s="404">
        <v>6273.33</v>
      </c>
      <c r="C602" s="405">
        <f t="shared" si="1"/>
        <v>0.00116820752</v>
      </c>
      <c r="D602" s="405">
        <f t="shared" si="2"/>
        <v>1.001168208</v>
      </c>
      <c r="E602" s="406">
        <v>55.7</v>
      </c>
      <c r="F602" s="226">
        <f t="shared" si="3"/>
        <v>-0.003577817531</v>
      </c>
      <c r="G602" s="226">
        <f t="shared" si="4"/>
        <v>0.9964221825</v>
      </c>
    </row>
    <row r="603" ht="15.75" customHeight="1">
      <c r="A603" s="403" t="s">
        <v>953</v>
      </c>
      <c r="B603" s="404">
        <v>6266.01</v>
      </c>
      <c r="C603" s="405">
        <f t="shared" si="1"/>
        <v>0.009280989113</v>
      </c>
      <c r="D603" s="405">
        <f t="shared" si="2"/>
        <v>1.009280989</v>
      </c>
      <c r="E603" s="406">
        <v>55.9</v>
      </c>
      <c r="F603" s="226">
        <f t="shared" si="3"/>
        <v>-0.007104795737</v>
      </c>
      <c r="G603" s="226">
        <f t="shared" si="4"/>
        <v>0.9928952043</v>
      </c>
    </row>
    <row r="604" ht="15.75" customHeight="1">
      <c r="A604" s="403" t="s">
        <v>954</v>
      </c>
      <c r="B604" s="404">
        <v>6208.39</v>
      </c>
      <c r="C604" s="405">
        <f t="shared" si="1"/>
        <v>-0.0007033910854</v>
      </c>
      <c r="D604" s="405">
        <f t="shared" si="2"/>
        <v>0.9992966089</v>
      </c>
      <c r="E604" s="406">
        <v>56.3</v>
      </c>
      <c r="F604" s="226">
        <f t="shared" si="3"/>
        <v>-0.005300353357</v>
      </c>
      <c r="G604" s="226">
        <f t="shared" si="4"/>
        <v>0.9946996466</v>
      </c>
    </row>
    <row r="605" ht="15.75" customHeight="1">
      <c r="A605" s="403" t="s">
        <v>955</v>
      </c>
      <c r="B605" s="404">
        <v>6212.76</v>
      </c>
      <c r="C605" s="405">
        <f t="shared" si="1"/>
        <v>0.005755025327</v>
      </c>
      <c r="D605" s="405">
        <f t="shared" si="2"/>
        <v>1.005755025</v>
      </c>
      <c r="E605" s="406">
        <v>56.6</v>
      </c>
      <c r="F605" s="226">
        <f t="shared" si="3"/>
        <v>-0.00176366843</v>
      </c>
      <c r="G605" s="226">
        <f t="shared" si="4"/>
        <v>0.9982363316</v>
      </c>
    </row>
    <row r="606" ht="15.75" customHeight="1">
      <c r="A606" s="403" t="s">
        <v>956</v>
      </c>
      <c r="B606" s="404">
        <v>6177.21</v>
      </c>
      <c r="C606" s="405">
        <f t="shared" si="1"/>
        <v>-0.003124309094</v>
      </c>
      <c r="D606" s="405">
        <f t="shared" si="2"/>
        <v>0.9968756909</v>
      </c>
      <c r="E606" s="406">
        <v>56.7</v>
      </c>
      <c r="F606" s="226">
        <f t="shared" si="3"/>
        <v>0</v>
      </c>
      <c r="G606" s="226">
        <f t="shared" si="4"/>
        <v>1</v>
      </c>
    </row>
    <row r="607" ht="15.75" customHeight="1">
      <c r="A607" s="403" t="s">
        <v>957</v>
      </c>
      <c r="B607" s="404">
        <v>6196.57</v>
      </c>
      <c r="C607" s="405">
        <f t="shared" si="1"/>
        <v>-0.00375727097</v>
      </c>
      <c r="D607" s="405">
        <f t="shared" si="2"/>
        <v>0.996242729</v>
      </c>
      <c r="E607" s="406">
        <v>56.7</v>
      </c>
      <c r="F607" s="226">
        <f t="shared" si="3"/>
        <v>-0.01733102253</v>
      </c>
      <c r="G607" s="226">
        <f t="shared" si="4"/>
        <v>0.9826689775</v>
      </c>
    </row>
    <row r="608" ht="15.75" customHeight="1">
      <c r="A608" s="403" t="s">
        <v>958</v>
      </c>
      <c r="B608" s="404">
        <v>6219.94</v>
      </c>
      <c r="C608" s="405">
        <f t="shared" si="1"/>
        <v>0.0112934275</v>
      </c>
      <c r="D608" s="405">
        <f t="shared" si="2"/>
        <v>1.011293428</v>
      </c>
      <c r="E608" s="406">
        <v>57.7</v>
      </c>
      <c r="F608" s="226">
        <f t="shared" si="3"/>
        <v>0.03035714286</v>
      </c>
      <c r="G608" s="226">
        <f t="shared" si="4"/>
        <v>1.030357143</v>
      </c>
    </row>
    <row r="609" ht="15.75" customHeight="1">
      <c r="A609" s="403" t="s">
        <v>959</v>
      </c>
      <c r="B609" s="404">
        <v>6150.48</v>
      </c>
      <c r="C609" s="405">
        <f t="shared" si="1"/>
        <v>0</v>
      </c>
      <c r="D609" s="405">
        <f t="shared" si="2"/>
        <v>1</v>
      </c>
      <c r="E609" s="406">
        <v>56.0</v>
      </c>
      <c r="F609" s="226">
        <f t="shared" si="3"/>
        <v>0</v>
      </c>
      <c r="G609" s="226">
        <f t="shared" si="4"/>
        <v>1</v>
      </c>
    </row>
    <row r="610" ht="15.75" customHeight="1">
      <c r="A610" s="403" t="s">
        <v>960</v>
      </c>
      <c r="B610" s="404">
        <v>6150.48</v>
      </c>
      <c r="C610" s="405">
        <f t="shared" si="1"/>
        <v>0.01787177141</v>
      </c>
      <c r="D610" s="405">
        <f t="shared" si="2"/>
        <v>1.017871771</v>
      </c>
      <c r="E610" s="406">
        <v>56.0</v>
      </c>
      <c r="F610" s="226">
        <f t="shared" si="3"/>
        <v>0.007194244604</v>
      </c>
      <c r="G610" s="226">
        <f t="shared" si="4"/>
        <v>1.007194245</v>
      </c>
    </row>
    <row r="611" ht="15.75" customHeight="1">
      <c r="A611" s="403" t="s">
        <v>961</v>
      </c>
      <c r="B611" s="404">
        <v>6042.49</v>
      </c>
      <c r="C611" s="405">
        <f t="shared" si="1"/>
        <v>0.002629989513</v>
      </c>
      <c r="D611" s="405">
        <f t="shared" si="2"/>
        <v>1.00262999</v>
      </c>
      <c r="E611" s="406">
        <v>55.6</v>
      </c>
      <c r="F611" s="226">
        <f t="shared" si="3"/>
        <v>-0.01067615658</v>
      </c>
      <c r="G611" s="226">
        <f t="shared" si="4"/>
        <v>0.9893238434</v>
      </c>
    </row>
    <row r="612" ht="15.75" customHeight="1">
      <c r="A612" s="403" t="s">
        <v>962</v>
      </c>
      <c r="B612" s="404">
        <v>6026.64</v>
      </c>
      <c r="C612" s="405">
        <f t="shared" si="1"/>
        <v>0.00565852291</v>
      </c>
      <c r="D612" s="405">
        <f t="shared" si="2"/>
        <v>1.005658523</v>
      </c>
      <c r="E612" s="406">
        <v>56.2</v>
      </c>
      <c r="F612" s="226">
        <f t="shared" si="3"/>
        <v>0.003571428571</v>
      </c>
      <c r="G612" s="226">
        <f t="shared" si="4"/>
        <v>1.003571429</v>
      </c>
    </row>
    <row r="613" ht="15.75" customHeight="1">
      <c r="A613" s="403" t="s">
        <v>963</v>
      </c>
      <c r="B613" s="404">
        <v>5992.73</v>
      </c>
      <c r="C613" s="405">
        <f t="shared" si="1"/>
        <v>-0.01642914705</v>
      </c>
      <c r="D613" s="405">
        <f t="shared" si="2"/>
        <v>0.983570853</v>
      </c>
      <c r="E613" s="406">
        <v>56.0</v>
      </c>
      <c r="F613" s="226">
        <f t="shared" si="3"/>
        <v>-0.0158172232</v>
      </c>
      <c r="G613" s="226">
        <f t="shared" si="4"/>
        <v>0.9841827768</v>
      </c>
    </row>
    <row r="614" ht="15.75" customHeight="1">
      <c r="A614" s="403" t="s">
        <v>964</v>
      </c>
      <c r="B614" s="404">
        <v>6092.83</v>
      </c>
      <c r="C614" s="405">
        <f t="shared" si="1"/>
        <v>0.009441933517</v>
      </c>
      <c r="D614" s="405">
        <f t="shared" si="2"/>
        <v>1.009441934</v>
      </c>
      <c r="E614" s="406">
        <v>56.9</v>
      </c>
      <c r="F614" s="226">
        <f t="shared" si="3"/>
        <v>0.00176056338</v>
      </c>
      <c r="G614" s="226">
        <f t="shared" si="4"/>
        <v>1.001760563</v>
      </c>
    </row>
    <row r="615" ht="15.75" customHeight="1">
      <c r="A615" s="403" t="s">
        <v>965</v>
      </c>
      <c r="B615" s="404">
        <v>6035.84</v>
      </c>
      <c r="C615" s="405">
        <f t="shared" si="1"/>
        <v>-0.01144662473</v>
      </c>
      <c r="D615" s="405">
        <f t="shared" si="2"/>
        <v>0.9885533753</v>
      </c>
      <c r="E615" s="406">
        <v>56.8</v>
      </c>
      <c r="F615" s="226">
        <f t="shared" si="3"/>
        <v>-0.03565365025</v>
      </c>
      <c r="G615" s="226">
        <f t="shared" si="4"/>
        <v>0.9643463497</v>
      </c>
    </row>
    <row r="616" ht="15.75" customHeight="1">
      <c r="A616" s="403" t="s">
        <v>966</v>
      </c>
      <c r="B616" s="404">
        <v>6105.73</v>
      </c>
      <c r="C616" s="405">
        <f t="shared" si="1"/>
        <v>-0.003212846161</v>
      </c>
      <c r="D616" s="405">
        <f t="shared" si="2"/>
        <v>0.9967871538</v>
      </c>
      <c r="E616" s="406">
        <v>58.9</v>
      </c>
      <c r="F616" s="226">
        <f t="shared" si="3"/>
        <v>0.006837606838</v>
      </c>
      <c r="G616" s="226">
        <f t="shared" si="4"/>
        <v>1.006837607</v>
      </c>
    </row>
    <row r="617" ht="15.75" customHeight="1">
      <c r="A617" s="403" t="s">
        <v>967</v>
      </c>
      <c r="B617" s="404">
        <v>6125.41</v>
      </c>
      <c r="C617" s="405">
        <f t="shared" si="1"/>
        <v>0.009228259795</v>
      </c>
      <c r="D617" s="405">
        <f t="shared" si="2"/>
        <v>1.00922826</v>
      </c>
      <c r="E617" s="406">
        <v>58.5</v>
      </c>
      <c r="F617" s="226">
        <f t="shared" si="3"/>
        <v>-0.001706484642</v>
      </c>
      <c r="G617" s="226">
        <f t="shared" si="4"/>
        <v>0.9982935154</v>
      </c>
    </row>
    <row r="618" ht="15.75" customHeight="1">
      <c r="A618" s="403" t="s">
        <v>968</v>
      </c>
      <c r="B618" s="404">
        <v>6069.4</v>
      </c>
      <c r="C618" s="405">
        <f t="shared" si="1"/>
        <v>0.002750815745</v>
      </c>
      <c r="D618" s="405">
        <f t="shared" si="2"/>
        <v>1.002750816</v>
      </c>
      <c r="E618" s="406">
        <v>58.6</v>
      </c>
      <c r="F618" s="226">
        <f t="shared" si="3"/>
        <v>-0.01180438449</v>
      </c>
      <c r="G618" s="226">
        <f t="shared" si="4"/>
        <v>0.9881956155</v>
      </c>
    </row>
    <row r="619" ht="15.75" customHeight="1">
      <c r="A619" s="403" t="s">
        <v>969</v>
      </c>
      <c r="B619" s="404">
        <v>6052.75</v>
      </c>
      <c r="C619" s="405">
        <f t="shared" si="1"/>
        <v>0.0001685468453</v>
      </c>
      <c r="D619" s="405">
        <f t="shared" si="2"/>
        <v>1.000168547</v>
      </c>
      <c r="E619" s="406">
        <v>59.3</v>
      </c>
      <c r="F619" s="226">
        <f t="shared" si="3"/>
        <v>0.001689189189</v>
      </c>
      <c r="G619" s="226">
        <f t="shared" si="4"/>
        <v>1.001689189</v>
      </c>
    </row>
    <row r="620" ht="15.75" customHeight="1">
      <c r="A620" s="403" t="s">
        <v>970</v>
      </c>
      <c r="B620" s="404">
        <v>6051.73</v>
      </c>
      <c r="C620" s="405">
        <f t="shared" si="1"/>
        <v>0.004885168648</v>
      </c>
      <c r="D620" s="405">
        <f t="shared" si="2"/>
        <v>1.004885169</v>
      </c>
      <c r="E620" s="406">
        <v>59.2</v>
      </c>
      <c r="F620" s="226">
        <f t="shared" si="3"/>
        <v>0.09833024119</v>
      </c>
      <c r="G620" s="226">
        <f t="shared" si="4"/>
        <v>1.098330241</v>
      </c>
    </row>
    <row r="621" ht="15.75" customHeight="1">
      <c r="A621" s="403" t="s">
        <v>971</v>
      </c>
      <c r="B621" s="404">
        <v>6022.31</v>
      </c>
      <c r="C621" s="405">
        <f t="shared" si="1"/>
        <v>0.001446718361</v>
      </c>
      <c r="D621" s="405">
        <f t="shared" si="2"/>
        <v>1.001446718</v>
      </c>
      <c r="E621" s="406">
        <v>53.9</v>
      </c>
      <c r="F621" s="226">
        <f t="shared" si="3"/>
        <v>0.001858736059</v>
      </c>
      <c r="G621" s="226">
        <f t="shared" si="4"/>
        <v>1.001858736</v>
      </c>
    </row>
    <row r="622" ht="15.75" customHeight="1">
      <c r="A622" s="403" t="s">
        <v>972</v>
      </c>
      <c r="B622" s="404">
        <v>6013.61</v>
      </c>
      <c r="C622" s="405">
        <f t="shared" si="1"/>
        <v>-0.003717663041</v>
      </c>
      <c r="D622" s="405">
        <f t="shared" si="2"/>
        <v>0.996282337</v>
      </c>
      <c r="E622" s="406">
        <v>53.8</v>
      </c>
      <c r="F622" s="226">
        <f t="shared" si="3"/>
        <v>-0.03411131059</v>
      </c>
      <c r="G622" s="226">
        <f t="shared" si="4"/>
        <v>0.9658886894</v>
      </c>
    </row>
    <row r="623" ht="15.75" customHeight="1">
      <c r="A623" s="403" t="s">
        <v>973</v>
      </c>
      <c r="B623" s="404">
        <v>6036.05</v>
      </c>
      <c r="C623" s="405">
        <f t="shared" si="1"/>
        <v>-0.005042329856</v>
      </c>
      <c r="D623" s="405">
        <f t="shared" si="2"/>
        <v>0.9949576701</v>
      </c>
      <c r="E623" s="406">
        <v>55.7</v>
      </c>
      <c r="F623" s="226">
        <f t="shared" si="3"/>
        <v>0</v>
      </c>
      <c r="G623" s="226">
        <f t="shared" si="4"/>
        <v>1</v>
      </c>
    </row>
    <row r="624" ht="15.75" customHeight="1">
      <c r="A624" s="403" t="s">
        <v>974</v>
      </c>
      <c r="B624" s="404">
        <v>6066.64</v>
      </c>
      <c r="C624" s="405">
        <f t="shared" si="1"/>
        <v>0.001914104756</v>
      </c>
      <c r="D624" s="405">
        <f t="shared" si="2"/>
        <v>1.001914105</v>
      </c>
      <c r="E624" s="406">
        <v>55.7</v>
      </c>
      <c r="F624" s="226">
        <f t="shared" si="3"/>
        <v>0.0569259962</v>
      </c>
      <c r="G624" s="226">
        <f t="shared" si="4"/>
        <v>1.056925996</v>
      </c>
    </row>
    <row r="625" ht="15.75" customHeight="1">
      <c r="A625" s="403" t="s">
        <v>975</v>
      </c>
      <c r="B625" s="404">
        <v>6055.05</v>
      </c>
      <c r="C625" s="405">
        <f t="shared" si="1"/>
        <v>0.005296232038</v>
      </c>
      <c r="D625" s="405">
        <f t="shared" si="2"/>
        <v>1.005296232</v>
      </c>
      <c r="E625" s="406">
        <v>52.7</v>
      </c>
      <c r="F625" s="226">
        <f t="shared" si="3"/>
        <v>0.0374015748</v>
      </c>
      <c r="G625" s="226">
        <f t="shared" si="4"/>
        <v>1.037401575</v>
      </c>
    </row>
    <row r="626" ht="15.75" customHeight="1">
      <c r="A626" s="403" t="s">
        <v>976</v>
      </c>
      <c r="B626" s="404">
        <v>6023.15</v>
      </c>
      <c r="C626" s="405">
        <f t="shared" si="1"/>
        <v>0.007908445437</v>
      </c>
      <c r="D626" s="405">
        <f t="shared" si="2"/>
        <v>1.007908445</v>
      </c>
      <c r="E626" s="406">
        <v>50.8</v>
      </c>
      <c r="F626" s="226">
        <f t="shared" si="3"/>
        <v>-0.02681992337</v>
      </c>
      <c r="G626" s="226">
        <f t="shared" si="4"/>
        <v>0.9731800766</v>
      </c>
    </row>
    <row r="627" ht="15.75" customHeight="1">
      <c r="A627" s="403" t="s">
        <v>977</v>
      </c>
      <c r="B627" s="404">
        <v>5975.89</v>
      </c>
      <c r="C627" s="405">
        <f t="shared" si="1"/>
        <v>-0.01033405153</v>
      </c>
      <c r="D627" s="405">
        <f t="shared" si="2"/>
        <v>0.9896659485</v>
      </c>
      <c r="E627" s="406">
        <v>52.2</v>
      </c>
      <c r="F627" s="226">
        <f t="shared" si="3"/>
        <v>-0.01136363636</v>
      </c>
      <c r="G627" s="226">
        <f t="shared" si="4"/>
        <v>0.9886363636</v>
      </c>
    </row>
    <row r="628" ht="15.75" customHeight="1">
      <c r="A628" s="403" t="s">
        <v>978</v>
      </c>
      <c r="B628" s="404">
        <v>6038.29</v>
      </c>
      <c r="C628" s="405">
        <f t="shared" si="1"/>
        <v>-0.002499413555</v>
      </c>
      <c r="D628" s="405">
        <f t="shared" si="2"/>
        <v>0.9975005864</v>
      </c>
      <c r="E628" s="406">
        <v>52.8</v>
      </c>
      <c r="F628" s="226">
        <f t="shared" si="3"/>
        <v>0.04554455446</v>
      </c>
      <c r="G628" s="226">
        <f t="shared" si="4"/>
        <v>1.045544554</v>
      </c>
    </row>
    <row r="629" ht="15.75" customHeight="1">
      <c r="A629" s="403" t="s">
        <v>979</v>
      </c>
      <c r="B629" s="404">
        <v>6053.42</v>
      </c>
      <c r="C629" s="405">
        <f t="shared" si="1"/>
        <v>0.0057185579</v>
      </c>
      <c r="D629" s="405">
        <f t="shared" si="2"/>
        <v>1.005718558</v>
      </c>
      <c r="E629" s="406">
        <v>50.5</v>
      </c>
      <c r="F629" s="226">
        <f t="shared" si="3"/>
        <v>-0.007858546169</v>
      </c>
      <c r="G629" s="226">
        <f t="shared" si="4"/>
        <v>0.9921414538</v>
      </c>
    </row>
    <row r="630" ht="15.75" customHeight="1">
      <c r="A630" s="403" t="s">
        <v>980</v>
      </c>
      <c r="B630" s="404">
        <v>6019.0</v>
      </c>
      <c r="C630" s="405">
        <f t="shared" si="1"/>
        <v>0.004283094707</v>
      </c>
      <c r="D630" s="405">
        <f t="shared" si="2"/>
        <v>1.004283095</v>
      </c>
      <c r="E630" s="406">
        <v>50.9</v>
      </c>
      <c r="F630" s="226">
        <f t="shared" si="3"/>
        <v>-0.003913894325</v>
      </c>
      <c r="G630" s="226">
        <f t="shared" si="4"/>
        <v>0.9960861057</v>
      </c>
    </row>
    <row r="631" ht="15.75" customHeight="1">
      <c r="A631" s="403" t="s">
        <v>981</v>
      </c>
      <c r="B631" s="404">
        <v>5993.33</v>
      </c>
      <c r="C631" s="405">
        <f t="shared" si="1"/>
        <v>0.0003922563587</v>
      </c>
      <c r="D631" s="405">
        <f t="shared" si="2"/>
        <v>1.000392256</v>
      </c>
      <c r="E631" s="406">
        <v>51.1</v>
      </c>
      <c r="F631" s="226">
        <f t="shared" si="3"/>
        <v>0.003929273084</v>
      </c>
      <c r="G631" s="226">
        <f t="shared" si="4"/>
        <v>1.003929273</v>
      </c>
    </row>
    <row r="632" ht="15.75" customHeight="1">
      <c r="A632" s="403" t="s">
        <v>982</v>
      </c>
      <c r="B632" s="404">
        <v>5990.98</v>
      </c>
      <c r="C632" s="405">
        <f t="shared" si="1"/>
        <v>-0.002947397852</v>
      </c>
      <c r="D632" s="405">
        <f t="shared" si="2"/>
        <v>0.9970526021</v>
      </c>
      <c r="E632" s="406">
        <v>50.9</v>
      </c>
      <c r="F632" s="226">
        <f t="shared" si="3"/>
        <v>-0.02115384615</v>
      </c>
      <c r="G632" s="226">
        <f t="shared" si="4"/>
        <v>0.9788461538</v>
      </c>
    </row>
    <row r="633" ht="15.75" customHeight="1">
      <c r="A633" s="403" t="s">
        <v>983</v>
      </c>
      <c r="B633" s="404">
        <v>6008.69</v>
      </c>
      <c r="C633" s="405">
        <f t="shared" si="1"/>
        <v>0.003822373246</v>
      </c>
      <c r="D633" s="405">
        <f t="shared" si="2"/>
        <v>1.003822373</v>
      </c>
      <c r="E633" s="406">
        <v>52.0</v>
      </c>
      <c r="F633" s="226">
        <f t="shared" si="3"/>
        <v>0.01761252446</v>
      </c>
      <c r="G633" s="226">
        <f t="shared" si="4"/>
        <v>1.017612524</v>
      </c>
    </row>
    <row r="634" ht="15.75" customHeight="1">
      <c r="A634" s="403" t="s">
        <v>984</v>
      </c>
      <c r="B634" s="404">
        <v>5985.81</v>
      </c>
      <c r="C634" s="405">
        <f t="shared" si="1"/>
        <v>0.01716801648</v>
      </c>
      <c r="D634" s="405">
        <f t="shared" si="2"/>
        <v>1.017168016</v>
      </c>
      <c r="E634" s="406">
        <v>51.1</v>
      </c>
      <c r="F634" s="226">
        <f t="shared" si="3"/>
        <v>0.04498977505</v>
      </c>
      <c r="G634" s="226">
        <f t="shared" si="4"/>
        <v>1.044989775</v>
      </c>
    </row>
    <row r="635" ht="15.75" customHeight="1">
      <c r="A635" s="403" t="s">
        <v>985</v>
      </c>
      <c r="B635" s="404">
        <v>5884.78</v>
      </c>
      <c r="C635" s="405">
        <f t="shared" si="1"/>
        <v>0.007165949843</v>
      </c>
      <c r="D635" s="405">
        <f t="shared" si="2"/>
        <v>1.00716595</v>
      </c>
      <c r="E635" s="406">
        <v>48.9</v>
      </c>
      <c r="F635" s="226">
        <f t="shared" si="3"/>
        <v>-0.01807228916</v>
      </c>
      <c r="G635" s="226">
        <f t="shared" si="4"/>
        <v>0.9819277108</v>
      </c>
    </row>
    <row r="636" ht="15.75" customHeight="1">
      <c r="A636" s="403" t="s">
        <v>986</v>
      </c>
      <c r="B636" s="404">
        <v>5842.91</v>
      </c>
      <c r="C636" s="405">
        <f t="shared" si="1"/>
        <v>0.009558382677</v>
      </c>
      <c r="D636" s="405">
        <f t="shared" si="2"/>
        <v>1.009558383</v>
      </c>
      <c r="E636" s="406">
        <v>49.8</v>
      </c>
      <c r="F636" s="226">
        <f t="shared" si="3"/>
        <v>0.02680412371</v>
      </c>
      <c r="G636" s="226">
        <f t="shared" si="4"/>
        <v>1.026804124</v>
      </c>
    </row>
    <row r="637" ht="15.75" customHeight="1">
      <c r="A637" s="403" t="s">
        <v>987</v>
      </c>
      <c r="B637" s="404">
        <v>5787.59</v>
      </c>
      <c r="C637" s="405">
        <f t="shared" si="1"/>
        <v>-0.004381513351</v>
      </c>
      <c r="D637" s="405">
        <f t="shared" si="2"/>
        <v>0.9956184866</v>
      </c>
      <c r="E637" s="406">
        <v>48.5</v>
      </c>
      <c r="F637" s="226">
        <f t="shared" si="3"/>
        <v>-0.02217741935</v>
      </c>
      <c r="G637" s="226">
        <f t="shared" si="4"/>
        <v>0.9778225806</v>
      </c>
    </row>
    <row r="638" ht="15.75" customHeight="1">
      <c r="A638" s="403" t="s">
        <v>988</v>
      </c>
      <c r="B638" s="404">
        <v>5813.06</v>
      </c>
      <c r="C638" s="405">
        <f t="shared" si="1"/>
        <v>-0.01022793638</v>
      </c>
      <c r="D638" s="405">
        <f t="shared" si="2"/>
        <v>0.9897720636</v>
      </c>
      <c r="E638" s="406">
        <v>49.6</v>
      </c>
      <c r="F638" s="226">
        <f t="shared" si="3"/>
        <v>-0.002012072435</v>
      </c>
      <c r="G638" s="226">
        <f t="shared" si="4"/>
        <v>0.9979879276</v>
      </c>
    </row>
    <row r="639" ht="15.75" customHeight="1">
      <c r="A639" s="403" t="s">
        <v>989</v>
      </c>
      <c r="B639" s="404">
        <v>5873.13</v>
      </c>
      <c r="C639" s="405">
        <f t="shared" si="1"/>
        <v>0.007531011815</v>
      </c>
      <c r="D639" s="405">
        <f t="shared" si="2"/>
        <v>1.007531012</v>
      </c>
      <c r="E639" s="406">
        <v>49.7</v>
      </c>
      <c r="F639" s="226">
        <f t="shared" si="3"/>
        <v>-0.002008032129</v>
      </c>
      <c r="G639" s="226">
        <f t="shared" si="4"/>
        <v>0.9979919679</v>
      </c>
    </row>
    <row r="640" ht="15.75" customHeight="1">
      <c r="A640" s="403" t="s">
        <v>990</v>
      </c>
      <c r="B640" s="404">
        <v>5829.23</v>
      </c>
      <c r="C640" s="405">
        <f t="shared" si="1"/>
        <v>-0.001857851262</v>
      </c>
      <c r="D640" s="405">
        <f t="shared" si="2"/>
        <v>0.9981421487</v>
      </c>
      <c r="E640" s="406">
        <v>49.8</v>
      </c>
      <c r="F640" s="226">
        <f t="shared" si="3"/>
        <v>-0.004</v>
      </c>
      <c r="G640" s="226">
        <f t="shared" si="4"/>
        <v>0.996</v>
      </c>
    </row>
    <row r="641" ht="15.75" customHeight="1">
      <c r="A641" s="403" t="s">
        <v>991</v>
      </c>
      <c r="B641" s="404">
        <v>5840.08</v>
      </c>
      <c r="C641" s="405">
        <f t="shared" si="1"/>
        <v>0.004630872021</v>
      </c>
      <c r="D641" s="405">
        <f t="shared" si="2"/>
        <v>1.004630872</v>
      </c>
      <c r="E641" s="406">
        <v>50.0</v>
      </c>
      <c r="F641" s="226">
        <f t="shared" si="3"/>
        <v>-0.0157480315</v>
      </c>
      <c r="G641" s="226">
        <f t="shared" si="4"/>
        <v>0.9842519685</v>
      </c>
    </row>
    <row r="642" ht="15.75" customHeight="1">
      <c r="A642" s="403" t="s">
        <v>992</v>
      </c>
      <c r="B642" s="404">
        <v>5813.16</v>
      </c>
      <c r="C642" s="405">
        <f t="shared" si="1"/>
        <v>0.01089820172</v>
      </c>
      <c r="D642" s="405">
        <f t="shared" si="2"/>
        <v>1.010898202</v>
      </c>
      <c r="E642" s="406">
        <v>50.8</v>
      </c>
      <c r="F642" s="226">
        <f t="shared" si="3"/>
        <v>-0.001964636542</v>
      </c>
      <c r="G642" s="226">
        <f t="shared" si="4"/>
        <v>0.9980353635</v>
      </c>
    </row>
    <row r="643" ht="15.75" customHeight="1">
      <c r="A643" s="403" t="s">
        <v>993</v>
      </c>
      <c r="B643" s="404">
        <v>5750.49</v>
      </c>
      <c r="C643" s="405">
        <f t="shared" si="1"/>
        <v>0.00456470243</v>
      </c>
      <c r="D643" s="405">
        <f t="shared" si="2"/>
        <v>1.004564702</v>
      </c>
      <c r="E643" s="406">
        <v>50.9</v>
      </c>
      <c r="F643" s="226">
        <f t="shared" si="3"/>
        <v>0.0408997955</v>
      </c>
      <c r="G643" s="226">
        <f t="shared" si="4"/>
        <v>1.040899796</v>
      </c>
    </row>
    <row r="644" ht="15.75" customHeight="1">
      <c r="A644" s="403" t="s">
        <v>994</v>
      </c>
      <c r="B644" s="404">
        <v>5724.36</v>
      </c>
      <c r="C644" s="405">
        <f t="shared" si="1"/>
        <v>0.0139345235</v>
      </c>
      <c r="D644" s="405">
        <f t="shared" si="2"/>
        <v>1.013934524</v>
      </c>
      <c r="E644" s="406">
        <v>48.9</v>
      </c>
      <c r="F644" s="226">
        <f t="shared" si="3"/>
        <v>-0.002040816327</v>
      </c>
      <c r="G644" s="226">
        <f t="shared" si="4"/>
        <v>0.9979591837</v>
      </c>
    </row>
    <row r="645" ht="15.75" customHeight="1">
      <c r="A645" s="403" t="s">
        <v>995</v>
      </c>
      <c r="B645" s="404">
        <v>5645.69</v>
      </c>
      <c r="C645" s="405">
        <f t="shared" si="1"/>
        <v>0.007078117948</v>
      </c>
      <c r="D645" s="405">
        <f t="shared" si="2"/>
        <v>1.007078118</v>
      </c>
      <c r="E645" s="406">
        <v>49.0</v>
      </c>
      <c r="F645" s="226">
        <f t="shared" si="3"/>
        <v>-0.006085192698</v>
      </c>
      <c r="G645" s="226">
        <f t="shared" si="4"/>
        <v>0.9939148073</v>
      </c>
    </row>
    <row r="646" ht="15.75" customHeight="1">
      <c r="A646" s="403" t="s">
        <v>996</v>
      </c>
      <c r="B646" s="404">
        <v>5606.01</v>
      </c>
      <c r="C646" s="405">
        <f t="shared" si="1"/>
        <v>0.003073988652</v>
      </c>
      <c r="D646" s="405">
        <f t="shared" si="2"/>
        <v>1.003073989</v>
      </c>
      <c r="E646" s="406">
        <v>49.3</v>
      </c>
      <c r="F646" s="226">
        <f t="shared" si="3"/>
        <v>0.02494802495</v>
      </c>
      <c r="G646" s="226">
        <f t="shared" si="4"/>
        <v>1.024948025</v>
      </c>
    </row>
    <row r="647" ht="15.75" customHeight="1">
      <c r="A647" s="403" t="s">
        <v>997</v>
      </c>
      <c r="B647" s="404">
        <v>5588.83</v>
      </c>
      <c r="C647" s="405">
        <f t="shared" si="1"/>
        <v>0.009637827253</v>
      </c>
      <c r="D647" s="405">
        <f t="shared" si="2"/>
        <v>1.009637827</v>
      </c>
      <c r="E647" s="406">
        <v>48.1</v>
      </c>
      <c r="F647" s="226">
        <f t="shared" si="3"/>
        <v>0.01906779661</v>
      </c>
      <c r="G647" s="226">
        <f t="shared" si="4"/>
        <v>1.019067797</v>
      </c>
    </row>
    <row r="648" ht="15.75" customHeight="1">
      <c r="A648" s="403" t="s">
        <v>998</v>
      </c>
      <c r="B648" s="404">
        <v>5535.48</v>
      </c>
      <c r="C648" s="405">
        <f t="shared" si="1"/>
        <v>0.004376415259</v>
      </c>
      <c r="D648" s="405">
        <f t="shared" si="2"/>
        <v>1.004376415</v>
      </c>
      <c r="E648" s="406">
        <v>47.2</v>
      </c>
      <c r="F648" s="226">
        <f t="shared" si="3"/>
        <v>-0.002114164905</v>
      </c>
      <c r="G648" s="226">
        <f t="shared" si="4"/>
        <v>0.9978858351</v>
      </c>
    </row>
    <row r="649" ht="15.75" customHeight="1">
      <c r="A649" s="403" t="s">
        <v>999</v>
      </c>
      <c r="B649" s="404">
        <v>5511.36</v>
      </c>
      <c r="C649" s="405">
        <f t="shared" si="1"/>
        <v>-0.001024105448</v>
      </c>
      <c r="D649" s="405">
        <f t="shared" si="2"/>
        <v>0.9989758946</v>
      </c>
      <c r="E649" s="406">
        <v>47.3</v>
      </c>
      <c r="F649" s="226">
        <f t="shared" si="3"/>
        <v>-0.01867219917</v>
      </c>
      <c r="G649" s="226">
        <f t="shared" si="4"/>
        <v>0.9813278008</v>
      </c>
    </row>
    <row r="650" ht="15.75" customHeight="1">
      <c r="A650" s="403" t="s">
        <v>1000</v>
      </c>
      <c r="B650" s="404">
        <v>5517.01</v>
      </c>
      <c r="C650" s="405">
        <f t="shared" si="1"/>
        <v>0.006825303261</v>
      </c>
      <c r="D650" s="405">
        <f t="shared" si="2"/>
        <v>1.006825303</v>
      </c>
      <c r="E650" s="406">
        <v>48.2</v>
      </c>
      <c r="F650" s="226">
        <f t="shared" si="3"/>
        <v>0.008368200837</v>
      </c>
      <c r="G650" s="226">
        <f t="shared" si="4"/>
        <v>1.008368201</v>
      </c>
    </row>
    <row r="651" ht="15.75" customHeight="1">
      <c r="A651" s="403" t="s">
        <v>1001</v>
      </c>
      <c r="B651" s="404">
        <v>5479.61</v>
      </c>
      <c r="C651" s="405">
        <f t="shared" si="1"/>
        <v>0.00334533283</v>
      </c>
      <c r="D651" s="405">
        <f t="shared" si="2"/>
        <v>1.003345333</v>
      </c>
      <c r="E651" s="406">
        <v>47.8</v>
      </c>
      <c r="F651" s="226">
        <f t="shared" si="3"/>
        <v>0.008438818565</v>
      </c>
      <c r="G651" s="226">
        <f t="shared" si="4"/>
        <v>1.008438819</v>
      </c>
    </row>
    <row r="652" ht="15.75" customHeight="1">
      <c r="A652" s="403" t="s">
        <v>1002</v>
      </c>
      <c r="B652" s="404">
        <v>5461.34</v>
      </c>
      <c r="C652" s="405">
        <f t="shared" si="1"/>
        <v>0.007185036829</v>
      </c>
      <c r="D652" s="405">
        <f t="shared" si="2"/>
        <v>1.007185037</v>
      </c>
      <c r="E652" s="406">
        <v>47.4</v>
      </c>
      <c r="F652" s="226">
        <f t="shared" si="3"/>
        <v>0.03947368421</v>
      </c>
      <c r="G652" s="226">
        <f t="shared" si="4"/>
        <v>1.039473684</v>
      </c>
    </row>
    <row r="653" ht="15.75" customHeight="1">
      <c r="A653" s="403" t="s">
        <v>1003</v>
      </c>
      <c r="B653" s="404">
        <v>5422.38</v>
      </c>
      <c r="C653" s="405">
        <f t="shared" si="1"/>
        <v>-0.01157156763</v>
      </c>
      <c r="D653" s="405">
        <f t="shared" si="2"/>
        <v>0.9884284324</v>
      </c>
      <c r="E653" s="406">
        <v>45.6</v>
      </c>
      <c r="F653" s="226">
        <f t="shared" si="3"/>
        <v>-0.02355460385</v>
      </c>
      <c r="G653" s="226">
        <f t="shared" si="4"/>
        <v>0.9764453961</v>
      </c>
    </row>
    <row r="654" ht="15.75" customHeight="1">
      <c r="A654" s="403" t="s">
        <v>1004</v>
      </c>
      <c r="B654" s="404">
        <v>5485.86</v>
      </c>
      <c r="C654" s="405">
        <f t="shared" si="1"/>
        <v>-0.002246185577</v>
      </c>
      <c r="D654" s="405">
        <f t="shared" si="2"/>
        <v>0.9977538144</v>
      </c>
      <c r="E654" s="406">
        <v>46.7</v>
      </c>
      <c r="F654" s="226">
        <f t="shared" si="3"/>
        <v>-0.006382978723</v>
      </c>
      <c r="G654" s="226">
        <f t="shared" si="4"/>
        <v>0.9936170213</v>
      </c>
    </row>
    <row r="655" ht="15.75" customHeight="1">
      <c r="A655" s="403" t="s">
        <v>1005</v>
      </c>
      <c r="B655" s="404">
        <v>5498.21</v>
      </c>
      <c r="C655" s="405">
        <f t="shared" si="1"/>
        <v>0.01162459085</v>
      </c>
      <c r="D655" s="405">
        <f t="shared" si="2"/>
        <v>1.011624591</v>
      </c>
      <c r="E655" s="406">
        <v>47.0</v>
      </c>
      <c r="F655" s="226">
        <f t="shared" si="3"/>
        <v>0.0514541387</v>
      </c>
      <c r="G655" s="226">
        <f t="shared" si="4"/>
        <v>1.051454139</v>
      </c>
    </row>
    <row r="656" ht="15.75" customHeight="1">
      <c r="A656" s="403" t="s">
        <v>1006</v>
      </c>
      <c r="B656" s="404">
        <v>5435.03</v>
      </c>
      <c r="C656" s="405">
        <f t="shared" si="1"/>
        <v>0.002177673043</v>
      </c>
      <c r="D656" s="405">
        <f t="shared" si="2"/>
        <v>1.002177673</v>
      </c>
      <c r="E656" s="406">
        <v>44.7</v>
      </c>
      <c r="F656" s="226">
        <f t="shared" si="3"/>
        <v>-0.002232142857</v>
      </c>
      <c r="G656" s="226">
        <f t="shared" si="4"/>
        <v>0.9977678571</v>
      </c>
    </row>
    <row r="657" ht="15.75" customHeight="1">
      <c r="A657" s="403" t="s">
        <v>1007</v>
      </c>
      <c r="B657" s="404">
        <v>5423.22</v>
      </c>
      <c r="C657" s="405">
        <f t="shared" si="1"/>
        <v>0.0002655954318</v>
      </c>
      <c r="D657" s="405">
        <f t="shared" si="2"/>
        <v>1.000265595</v>
      </c>
      <c r="E657" s="406">
        <v>44.8</v>
      </c>
      <c r="F657" s="226">
        <f t="shared" si="3"/>
        <v>-0.008849557522</v>
      </c>
      <c r="G657" s="226">
        <f t="shared" si="4"/>
        <v>0.9911504425</v>
      </c>
    </row>
    <row r="658" ht="15.75" customHeight="1">
      <c r="A658" s="403" t="s">
        <v>1008</v>
      </c>
      <c r="B658" s="404">
        <v>5421.78</v>
      </c>
      <c r="C658" s="405">
        <f t="shared" si="1"/>
        <v>0.01343387085</v>
      </c>
      <c r="D658" s="405">
        <f t="shared" si="2"/>
        <v>1.013433871</v>
      </c>
      <c r="E658" s="406">
        <v>45.2</v>
      </c>
      <c r="F658" s="226">
        <f t="shared" si="3"/>
        <v>0.02961275626</v>
      </c>
      <c r="G658" s="226">
        <f t="shared" si="4"/>
        <v>1.029612756</v>
      </c>
    </row>
    <row r="659" ht="15.75" customHeight="1">
      <c r="A659" s="403" t="s">
        <v>1009</v>
      </c>
      <c r="B659" s="404">
        <v>5349.91</v>
      </c>
      <c r="C659" s="405">
        <f t="shared" si="1"/>
        <v>0.003468119188</v>
      </c>
      <c r="D659" s="405">
        <f t="shared" si="2"/>
        <v>1.003468119</v>
      </c>
      <c r="E659" s="406">
        <v>43.9</v>
      </c>
      <c r="F659" s="226">
        <f t="shared" si="3"/>
        <v>-0.004535147392</v>
      </c>
      <c r="G659" s="226">
        <f t="shared" si="4"/>
        <v>0.9954648526</v>
      </c>
    </row>
    <row r="660" ht="15.75" customHeight="1">
      <c r="A660" s="403" t="s">
        <v>1010</v>
      </c>
      <c r="B660" s="404">
        <v>5331.42</v>
      </c>
      <c r="C660" s="405">
        <f t="shared" si="1"/>
        <v>0.003999864411</v>
      </c>
      <c r="D660" s="405">
        <f t="shared" si="2"/>
        <v>1.003999864</v>
      </c>
      <c r="E660" s="406">
        <v>44.1</v>
      </c>
      <c r="F660" s="226">
        <f t="shared" si="3"/>
        <v>0.009153318078</v>
      </c>
      <c r="G660" s="226">
        <f t="shared" si="4"/>
        <v>1.009153318</v>
      </c>
    </row>
    <row r="661" ht="15.75" customHeight="1">
      <c r="A661" s="403" t="s">
        <v>1011</v>
      </c>
      <c r="B661" s="404">
        <v>5310.18</v>
      </c>
      <c r="C661" s="405">
        <f t="shared" si="1"/>
        <v>0.009827897689</v>
      </c>
      <c r="D661" s="405">
        <f t="shared" si="2"/>
        <v>1.009827898</v>
      </c>
      <c r="E661" s="406">
        <v>43.7</v>
      </c>
      <c r="F661" s="226">
        <f t="shared" si="3"/>
        <v>0.01157407407</v>
      </c>
      <c r="G661" s="226">
        <f t="shared" si="4"/>
        <v>1.011574074</v>
      </c>
    </row>
    <row r="662" ht="15.75" customHeight="1">
      <c r="A662" s="403" t="s">
        <v>1012</v>
      </c>
      <c r="B662" s="404">
        <v>5258.5</v>
      </c>
      <c r="C662" s="405">
        <f t="shared" si="1"/>
        <v>0.01353630401</v>
      </c>
      <c r="D662" s="405">
        <f t="shared" si="2"/>
        <v>1.013536304</v>
      </c>
      <c r="E662" s="406">
        <v>43.2</v>
      </c>
      <c r="F662" s="226">
        <f t="shared" si="3"/>
        <v>0.04600484262</v>
      </c>
      <c r="G662" s="226">
        <f t="shared" si="4"/>
        <v>1.046004843</v>
      </c>
    </row>
    <row r="663" ht="15.75" customHeight="1">
      <c r="A663" s="403" t="s">
        <v>1013</v>
      </c>
      <c r="B663" s="404">
        <v>5188.27</v>
      </c>
      <c r="C663" s="405">
        <f t="shared" si="1"/>
        <v>0.004565617685</v>
      </c>
      <c r="D663" s="405">
        <f t="shared" si="2"/>
        <v>1.004565618</v>
      </c>
      <c r="E663" s="406">
        <v>41.3</v>
      </c>
      <c r="F663" s="226">
        <f t="shared" si="3"/>
        <v>-0.03278688525</v>
      </c>
      <c r="G663" s="226">
        <f t="shared" si="4"/>
        <v>0.9672131148</v>
      </c>
    </row>
    <row r="664" ht="15.75" customHeight="1">
      <c r="A664" s="403" t="s">
        <v>1014</v>
      </c>
      <c r="B664" s="404">
        <v>5164.69</v>
      </c>
      <c r="C664" s="405">
        <f t="shared" si="1"/>
        <v>-0.01714252003</v>
      </c>
      <c r="D664" s="405">
        <f t="shared" si="2"/>
        <v>0.98285748</v>
      </c>
      <c r="E664" s="406">
        <v>42.7</v>
      </c>
      <c r="F664" s="226">
        <f t="shared" si="3"/>
        <v>-0.006976744186</v>
      </c>
      <c r="G664" s="226">
        <f t="shared" si="4"/>
        <v>0.9930232558</v>
      </c>
    </row>
    <row r="665" ht="15.75" customHeight="1">
      <c r="A665" s="403" t="s">
        <v>1015</v>
      </c>
      <c r="B665" s="404">
        <v>5254.77</v>
      </c>
      <c r="C665" s="405">
        <f t="shared" si="1"/>
        <v>-0.01546840836</v>
      </c>
      <c r="D665" s="405">
        <f t="shared" si="2"/>
        <v>0.9845315916</v>
      </c>
      <c r="E665" s="406">
        <v>43.0</v>
      </c>
      <c r="F665" s="226">
        <f t="shared" si="3"/>
        <v>0.002331002331</v>
      </c>
      <c r="G665" s="226">
        <f t="shared" si="4"/>
        <v>1.002331002</v>
      </c>
    </row>
    <row r="666" ht="15.75" customHeight="1">
      <c r="A666" s="403" t="s">
        <v>1016</v>
      </c>
      <c r="B666" s="404">
        <v>5337.33</v>
      </c>
      <c r="C666" s="405">
        <f t="shared" si="1"/>
        <v>0.01059573558</v>
      </c>
      <c r="D666" s="405">
        <f t="shared" si="2"/>
        <v>1.010595736</v>
      </c>
      <c r="E666" s="406">
        <v>42.9</v>
      </c>
      <c r="F666" s="226">
        <f t="shared" si="3"/>
        <v>0.03125</v>
      </c>
      <c r="G666" s="226">
        <f t="shared" si="4"/>
        <v>1.03125</v>
      </c>
    </row>
    <row r="667" ht="15.75" customHeight="1">
      <c r="A667" s="403" t="s">
        <v>1017</v>
      </c>
      <c r="B667" s="404">
        <v>5281.37</v>
      </c>
      <c r="C667" s="405">
        <f t="shared" si="1"/>
        <v>0.02006574627</v>
      </c>
      <c r="D667" s="405">
        <f t="shared" si="2"/>
        <v>1.020065746</v>
      </c>
      <c r="E667" s="406">
        <v>41.6</v>
      </c>
      <c r="F667" s="226">
        <f t="shared" si="3"/>
        <v>0.01711491443</v>
      </c>
      <c r="G667" s="226">
        <f t="shared" si="4"/>
        <v>1.017114914</v>
      </c>
    </row>
    <row r="668" ht="15.75" customHeight="1">
      <c r="A668" s="403" t="s">
        <v>1018</v>
      </c>
      <c r="B668" s="404">
        <v>5177.48</v>
      </c>
      <c r="C668" s="405">
        <f t="shared" si="1"/>
        <v>0.01739051834</v>
      </c>
      <c r="D668" s="405">
        <f t="shared" si="2"/>
        <v>1.017390518</v>
      </c>
      <c r="E668" s="406">
        <v>40.9</v>
      </c>
      <c r="F668" s="226">
        <f t="shared" si="3"/>
        <v>0.00987654321</v>
      </c>
      <c r="G668" s="226">
        <f t="shared" si="4"/>
        <v>1.009876543</v>
      </c>
    </row>
    <row r="669" ht="15.75" customHeight="1">
      <c r="A669" s="403" t="s">
        <v>1019</v>
      </c>
      <c r="B669" s="404">
        <v>5088.98</v>
      </c>
      <c r="C669" s="405">
        <f t="shared" si="1"/>
        <v>-0.03444625114</v>
      </c>
      <c r="D669" s="405">
        <f t="shared" si="2"/>
        <v>0.9655537489</v>
      </c>
      <c r="E669" s="406">
        <v>40.5</v>
      </c>
      <c r="F669" s="226">
        <f t="shared" si="3"/>
        <v>-0.04929577465</v>
      </c>
      <c r="G669" s="226">
        <f t="shared" si="4"/>
        <v>0.9507042254</v>
      </c>
    </row>
    <row r="670" ht="15.75" customHeight="1">
      <c r="A670" s="403" t="s">
        <v>1020</v>
      </c>
      <c r="B670" s="404">
        <v>5270.53</v>
      </c>
      <c r="C670" s="405">
        <f t="shared" si="1"/>
        <v>-0.00144557952</v>
      </c>
      <c r="D670" s="405">
        <f t="shared" si="2"/>
        <v>0.9985544205</v>
      </c>
      <c r="E670" s="406">
        <v>42.6</v>
      </c>
      <c r="F670" s="226">
        <f t="shared" si="3"/>
        <v>0</v>
      </c>
      <c r="G670" s="226">
        <f t="shared" si="4"/>
        <v>1</v>
      </c>
    </row>
    <row r="671" ht="15.75" customHeight="1">
      <c r="A671" s="403" t="s">
        <v>1021</v>
      </c>
      <c r="B671" s="404">
        <v>5278.16</v>
      </c>
      <c r="C671" s="405">
        <f t="shared" si="1"/>
        <v>-0.01767315824</v>
      </c>
      <c r="D671" s="405">
        <f t="shared" si="2"/>
        <v>0.9823268418</v>
      </c>
      <c r="E671" s="406">
        <v>42.6</v>
      </c>
      <c r="F671" s="226">
        <f t="shared" si="3"/>
        <v>-0.03181818182</v>
      </c>
      <c r="G671" s="226">
        <f t="shared" si="4"/>
        <v>0.9681818182</v>
      </c>
    </row>
    <row r="672" ht="15.75" customHeight="1">
      <c r="A672" s="403" t="s">
        <v>1022</v>
      </c>
      <c r="B672" s="404">
        <v>5373.12</v>
      </c>
      <c r="C672" s="405">
        <f t="shared" si="1"/>
        <v>0.005460390648</v>
      </c>
      <c r="D672" s="405">
        <f t="shared" si="2"/>
        <v>1.005460391</v>
      </c>
      <c r="E672" s="406">
        <v>44.0</v>
      </c>
      <c r="F672" s="226">
        <f t="shared" si="3"/>
        <v>0.02325581395</v>
      </c>
      <c r="G672" s="226">
        <f t="shared" si="4"/>
        <v>1.023255814</v>
      </c>
    </row>
    <row r="673" ht="15.75" customHeight="1">
      <c r="A673" s="403" t="s">
        <v>1023</v>
      </c>
      <c r="B673" s="404">
        <v>5343.94</v>
      </c>
      <c r="C673" s="405">
        <f t="shared" si="1"/>
        <v>0.003140480664</v>
      </c>
      <c r="D673" s="405">
        <f t="shared" si="2"/>
        <v>1.003140481</v>
      </c>
      <c r="E673" s="406">
        <v>43.0</v>
      </c>
      <c r="F673" s="226">
        <f t="shared" si="3"/>
        <v>-0.01149425287</v>
      </c>
      <c r="G673" s="226">
        <f t="shared" si="4"/>
        <v>0.9885057471</v>
      </c>
    </row>
    <row r="674" ht="15.75" customHeight="1">
      <c r="A674" s="403" t="s">
        <v>1024</v>
      </c>
      <c r="B674" s="404">
        <v>5327.21</v>
      </c>
      <c r="C674" s="405">
        <f t="shared" si="1"/>
        <v>-0.0005459539372</v>
      </c>
      <c r="D674" s="405">
        <f t="shared" si="2"/>
        <v>0.9994540461</v>
      </c>
      <c r="E674" s="406">
        <v>43.5</v>
      </c>
      <c r="F674" s="226">
        <f t="shared" si="3"/>
        <v>0.002304147465</v>
      </c>
      <c r="G674" s="226">
        <f t="shared" si="4"/>
        <v>1.002304147</v>
      </c>
    </row>
    <row r="675" ht="15.75" customHeight="1">
      <c r="A675" s="403" t="s">
        <v>1025</v>
      </c>
      <c r="B675" s="404">
        <v>5330.12</v>
      </c>
      <c r="C675" s="405">
        <f t="shared" si="1"/>
        <v>-0.01544406537</v>
      </c>
      <c r="D675" s="405">
        <f t="shared" si="2"/>
        <v>0.9845559346</v>
      </c>
      <c r="E675" s="406">
        <v>43.4</v>
      </c>
      <c r="F675" s="226">
        <f t="shared" si="3"/>
        <v>-0.01809954751</v>
      </c>
      <c r="G675" s="226">
        <f t="shared" si="4"/>
        <v>0.9819004525</v>
      </c>
    </row>
    <row r="676" ht="15.75" customHeight="1">
      <c r="A676" s="403" t="s">
        <v>1026</v>
      </c>
      <c r="B676" s="404">
        <v>5413.73</v>
      </c>
      <c r="C676" s="405">
        <f t="shared" si="1"/>
        <v>0.000284542856</v>
      </c>
      <c r="D676" s="405">
        <f t="shared" si="2"/>
        <v>1.000284543</v>
      </c>
      <c r="E676" s="406">
        <v>44.2</v>
      </c>
      <c r="F676" s="226">
        <f t="shared" si="3"/>
        <v>-0.01559020045</v>
      </c>
      <c r="G676" s="226">
        <f t="shared" si="4"/>
        <v>0.9844097996</v>
      </c>
    </row>
    <row r="677" ht="15.75" customHeight="1">
      <c r="A677" s="403" t="s">
        <v>1027</v>
      </c>
      <c r="B677" s="404">
        <v>5412.19</v>
      </c>
      <c r="C677" s="405">
        <f t="shared" si="1"/>
        <v>0.01166779133</v>
      </c>
      <c r="D677" s="405">
        <f t="shared" si="2"/>
        <v>1.011667791</v>
      </c>
      <c r="E677" s="406">
        <v>44.9</v>
      </c>
      <c r="F677" s="226">
        <f t="shared" si="3"/>
        <v>0.01814058957</v>
      </c>
      <c r="G677" s="226">
        <f t="shared" si="4"/>
        <v>1.01814059</v>
      </c>
    </row>
    <row r="678" ht="15.75" customHeight="1">
      <c r="A678" s="403" t="s">
        <v>1028</v>
      </c>
      <c r="B678" s="404">
        <v>5349.77</v>
      </c>
      <c r="C678" s="405">
        <f t="shared" si="1"/>
        <v>-0.01562554626</v>
      </c>
      <c r="D678" s="405">
        <f t="shared" si="2"/>
        <v>0.9843744537</v>
      </c>
      <c r="E678" s="406">
        <v>44.1</v>
      </c>
      <c r="F678" s="226">
        <f t="shared" si="3"/>
        <v>-0.02649006623</v>
      </c>
      <c r="G678" s="226">
        <f t="shared" si="4"/>
        <v>0.9735099338</v>
      </c>
    </row>
    <row r="679" ht="15.75" customHeight="1">
      <c r="A679" s="403" t="s">
        <v>1029</v>
      </c>
      <c r="B679" s="404">
        <v>5434.69</v>
      </c>
      <c r="C679" s="405">
        <f t="shared" si="1"/>
        <v>-0.01481219636</v>
      </c>
      <c r="D679" s="405">
        <f t="shared" si="2"/>
        <v>0.9851878036</v>
      </c>
      <c r="E679" s="406">
        <v>45.3</v>
      </c>
      <c r="F679" s="226">
        <f t="shared" si="3"/>
        <v>-0.0152173913</v>
      </c>
      <c r="G679" s="226">
        <f t="shared" si="4"/>
        <v>0.9847826087</v>
      </c>
    </row>
    <row r="680" ht="15.75" customHeight="1">
      <c r="A680" s="403" t="s">
        <v>1030</v>
      </c>
      <c r="B680" s="404">
        <v>5516.4</v>
      </c>
      <c r="C680" s="405">
        <f t="shared" si="1"/>
        <v>-0.002994774958</v>
      </c>
      <c r="D680" s="405">
        <f t="shared" si="2"/>
        <v>0.997005225</v>
      </c>
      <c r="E680" s="406">
        <v>46.0</v>
      </c>
      <c r="F680" s="226">
        <f t="shared" si="3"/>
        <v>0</v>
      </c>
      <c r="G680" s="226">
        <f t="shared" si="4"/>
        <v>1</v>
      </c>
    </row>
    <row r="681" ht="15.75" customHeight="1">
      <c r="A681" s="403" t="s">
        <v>1031</v>
      </c>
      <c r="B681" s="404">
        <v>5532.97</v>
      </c>
      <c r="C681" s="405">
        <f t="shared" si="1"/>
        <v>0.002504008769</v>
      </c>
      <c r="D681" s="405">
        <f t="shared" si="2"/>
        <v>1.002504009</v>
      </c>
      <c r="E681" s="406">
        <v>46.0</v>
      </c>
      <c r="F681" s="226">
        <f t="shared" si="3"/>
        <v>-0.01287553648</v>
      </c>
      <c r="G681" s="226">
        <f t="shared" si="4"/>
        <v>0.9871244635</v>
      </c>
    </row>
    <row r="682" ht="15.75" customHeight="1">
      <c r="A682" s="403" t="s">
        <v>1032</v>
      </c>
      <c r="B682" s="404">
        <v>5519.15</v>
      </c>
      <c r="C682" s="405">
        <f t="shared" si="1"/>
        <v>-0.008924643329</v>
      </c>
      <c r="D682" s="405">
        <f t="shared" si="2"/>
        <v>0.9910753567</v>
      </c>
      <c r="E682" s="406">
        <v>46.6</v>
      </c>
      <c r="F682" s="226">
        <f t="shared" si="3"/>
        <v>-0.02100840336</v>
      </c>
      <c r="G682" s="226">
        <f t="shared" si="4"/>
        <v>0.9789915966</v>
      </c>
    </row>
    <row r="683" ht="15.75" customHeight="1">
      <c r="A683" s="403" t="s">
        <v>1033</v>
      </c>
      <c r="B683" s="404">
        <v>5568.85</v>
      </c>
      <c r="C683" s="405">
        <f t="shared" si="1"/>
        <v>0.0009328391742</v>
      </c>
      <c r="D683" s="405">
        <f t="shared" si="2"/>
        <v>1.000932839</v>
      </c>
      <c r="E683" s="406">
        <v>47.6</v>
      </c>
      <c r="F683" s="226">
        <f t="shared" si="3"/>
        <v>-0.004184100418</v>
      </c>
      <c r="G683" s="226">
        <f t="shared" si="4"/>
        <v>0.9958158996</v>
      </c>
    </row>
    <row r="684" ht="15.75" customHeight="1">
      <c r="A684" s="403" t="s">
        <v>1034</v>
      </c>
      <c r="B684" s="404">
        <v>5563.66</v>
      </c>
      <c r="C684" s="405">
        <f t="shared" si="1"/>
        <v>-0.004957631211</v>
      </c>
      <c r="D684" s="405">
        <f t="shared" si="2"/>
        <v>0.9950423688</v>
      </c>
      <c r="E684" s="406">
        <v>47.8</v>
      </c>
      <c r="F684" s="226">
        <f t="shared" si="3"/>
        <v>-0.01848049281</v>
      </c>
      <c r="G684" s="226">
        <f t="shared" si="4"/>
        <v>0.9815195072</v>
      </c>
    </row>
    <row r="685" ht="15.75" customHeight="1">
      <c r="A685" s="403" t="s">
        <v>1035</v>
      </c>
      <c r="B685" s="404">
        <v>5591.38</v>
      </c>
      <c r="C685" s="405">
        <f t="shared" si="1"/>
        <v>-0.002319614302</v>
      </c>
      <c r="D685" s="405">
        <f t="shared" si="2"/>
        <v>0.9976803857</v>
      </c>
      <c r="E685" s="406">
        <v>48.7</v>
      </c>
      <c r="F685" s="226">
        <f t="shared" si="3"/>
        <v>0.00412371134</v>
      </c>
      <c r="G685" s="226">
        <f t="shared" si="4"/>
        <v>1.004123711</v>
      </c>
    </row>
    <row r="686" ht="15.75" customHeight="1">
      <c r="A686" s="403" t="s">
        <v>1036</v>
      </c>
      <c r="B686" s="404">
        <v>5604.38</v>
      </c>
      <c r="C686" s="405">
        <f t="shared" si="1"/>
        <v>0.003597592532</v>
      </c>
      <c r="D686" s="405">
        <f t="shared" si="2"/>
        <v>1.003597593</v>
      </c>
      <c r="E686" s="406">
        <v>48.5</v>
      </c>
      <c r="F686" s="226">
        <f t="shared" si="3"/>
        <v>0.002066115702</v>
      </c>
      <c r="G686" s="226">
        <f t="shared" si="4"/>
        <v>1.002066116</v>
      </c>
    </row>
    <row r="687" ht="15.75" customHeight="1">
      <c r="A687" s="403" t="s">
        <v>1037</v>
      </c>
      <c r="B687" s="404">
        <v>5584.29</v>
      </c>
      <c r="C687" s="405">
        <f t="shared" si="1"/>
        <v>0.01242072744</v>
      </c>
      <c r="D687" s="405">
        <f t="shared" si="2"/>
        <v>1.012420727</v>
      </c>
      <c r="E687" s="406">
        <v>48.4</v>
      </c>
      <c r="F687" s="226">
        <f t="shared" si="3"/>
        <v>0.03862660944</v>
      </c>
      <c r="G687" s="226">
        <f t="shared" si="4"/>
        <v>1.038626609</v>
      </c>
    </row>
    <row r="688" ht="15.75" customHeight="1">
      <c r="A688" s="403" t="s">
        <v>1038</v>
      </c>
      <c r="B688" s="404">
        <v>5515.78</v>
      </c>
      <c r="C688" s="405">
        <f t="shared" si="1"/>
        <v>0.005049133849</v>
      </c>
      <c r="D688" s="405">
        <f t="shared" si="2"/>
        <v>1.005049134</v>
      </c>
      <c r="E688" s="406">
        <v>46.6</v>
      </c>
      <c r="F688" s="226">
        <f t="shared" si="3"/>
        <v>0.002150537634</v>
      </c>
      <c r="G688" s="226">
        <f t="shared" si="4"/>
        <v>1.002150538</v>
      </c>
    </row>
    <row r="689" ht="15.75" customHeight="1">
      <c r="A689" s="403" t="s">
        <v>1039</v>
      </c>
      <c r="B689" s="404">
        <v>5488.07</v>
      </c>
      <c r="C689" s="405">
        <f t="shared" si="1"/>
        <v>-0.00366540432</v>
      </c>
      <c r="D689" s="405">
        <f t="shared" si="2"/>
        <v>0.9963345957</v>
      </c>
      <c r="E689" s="406">
        <v>46.5</v>
      </c>
      <c r="F689" s="226">
        <f t="shared" si="3"/>
        <v>-0.01691331924</v>
      </c>
      <c r="G689" s="226">
        <f t="shared" si="4"/>
        <v>0.9830866808</v>
      </c>
    </row>
    <row r="690" ht="15.75" customHeight="1">
      <c r="A690" s="403" t="s">
        <v>1040</v>
      </c>
      <c r="B690" s="404">
        <v>5508.26</v>
      </c>
      <c r="C690" s="405">
        <f t="shared" si="1"/>
        <v>0.01500694698</v>
      </c>
      <c r="D690" s="405">
        <f t="shared" si="2"/>
        <v>1.015006947</v>
      </c>
      <c r="E690" s="406">
        <v>47.3</v>
      </c>
      <c r="F690" s="226">
        <f t="shared" si="3"/>
        <v>0.05111111111</v>
      </c>
      <c r="G690" s="226">
        <f t="shared" si="4"/>
        <v>1.051111111</v>
      </c>
    </row>
    <row r="691" ht="15.75" customHeight="1">
      <c r="A691" s="403" t="s">
        <v>1041</v>
      </c>
      <c r="B691" s="404">
        <v>5426.82</v>
      </c>
      <c r="C691" s="405">
        <f t="shared" si="1"/>
        <v>0.001925636817</v>
      </c>
      <c r="D691" s="405">
        <f t="shared" si="2"/>
        <v>1.001925637</v>
      </c>
      <c r="E691" s="406">
        <v>45.0</v>
      </c>
      <c r="F691" s="226">
        <f t="shared" si="3"/>
        <v>-0.01098901099</v>
      </c>
      <c r="G691" s="226">
        <f t="shared" si="4"/>
        <v>0.989010989</v>
      </c>
    </row>
    <row r="692" ht="15.75" customHeight="1">
      <c r="A692" s="403" t="s">
        <v>1042</v>
      </c>
      <c r="B692" s="404">
        <v>5416.39</v>
      </c>
      <c r="C692" s="405">
        <f t="shared" si="1"/>
        <v>0.005709627825</v>
      </c>
      <c r="D692" s="405">
        <f t="shared" si="2"/>
        <v>1.005709628</v>
      </c>
      <c r="E692" s="406">
        <v>45.5</v>
      </c>
      <c r="F692" s="226">
        <f t="shared" si="3"/>
        <v>-0.00871459695</v>
      </c>
      <c r="G692" s="226">
        <f t="shared" si="4"/>
        <v>0.9912854031</v>
      </c>
    </row>
    <row r="693" ht="15.75" customHeight="1">
      <c r="A693" s="403" t="s">
        <v>1043</v>
      </c>
      <c r="B693" s="404">
        <v>5385.64</v>
      </c>
      <c r="C693" s="405">
        <f t="shared" si="1"/>
        <v>0.0127742957</v>
      </c>
      <c r="D693" s="405">
        <f t="shared" si="2"/>
        <v>1.012774296</v>
      </c>
      <c r="E693" s="406">
        <v>45.9</v>
      </c>
      <c r="F693" s="226">
        <f t="shared" si="3"/>
        <v>0.02227171492</v>
      </c>
      <c r="G693" s="226">
        <f t="shared" si="4"/>
        <v>1.022271715</v>
      </c>
    </row>
    <row r="694" ht="15.75" customHeight="1">
      <c r="A694" s="403" t="s">
        <v>1044</v>
      </c>
      <c r="B694" s="404">
        <v>5317.71</v>
      </c>
      <c r="C694" s="405">
        <f t="shared" si="1"/>
        <v>-0.01253433014</v>
      </c>
      <c r="D694" s="405">
        <f t="shared" si="2"/>
        <v>0.9874656699</v>
      </c>
      <c r="E694" s="406">
        <v>44.9</v>
      </c>
      <c r="F694" s="226">
        <f t="shared" si="3"/>
        <v>-0.006637168142</v>
      </c>
      <c r="G694" s="226">
        <f t="shared" si="4"/>
        <v>0.9933628319</v>
      </c>
    </row>
    <row r="695" ht="15.75" customHeight="1">
      <c r="A695" s="403" t="s">
        <v>1045</v>
      </c>
      <c r="B695" s="404">
        <v>5385.21</v>
      </c>
      <c r="C695" s="405">
        <f t="shared" si="1"/>
        <v>-0.0165760284</v>
      </c>
      <c r="D695" s="405">
        <f t="shared" si="2"/>
        <v>0.9834239716</v>
      </c>
      <c r="E695" s="406">
        <v>45.2</v>
      </c>
      <c r="F695" s="226">
        <f t="shared" si="3"/>
        <v>-0.01525054466</v>
      </c>
      <c r="G695" s="226">
        <f t="shared" si="4"/>
        <v>0.9847494553</v>
      </c>
    </row>
    <row r="696" ht="15.75" customHeight="1">
      <c r="A696" s="403" t="s">
        <v>1046</v>
      </c>
      <c r="B696" s="404">
        <v>5475.98</v>
      </c>
      <c r="C696" s="405">
        <f t="shared" si="1"/>
        <v>-0.00503118828</v>
      </c>
      <c r="D696" s="405">
        <f t="shared" si="2"/>
        <v>0.9949688117</v>
      </c>
      <c r="E696" s="406">
        <v>45.9</v>
      </c>
      <c r="F696" s="226">
        <f t="shared" si="3"/>
        <v>0.006578947368</v>
      </c>
      <c r="G696" s="226">
        <f t="shared" si="4"/>
        <v>1.006578947</v>
      </c>
    </row>
    <row r="697" ht="15.75" customHeight="1">
      <c r="A697" s="403" t="s">
        <v>1047</v>
      </c>
      <c r="B697" s="404">
        <v>5503.67</v>
      </c>
      <c r="C697" s="405">
        <f t="shared" si="1"/>
        <v>-0.004291356318</v>
      </c>
      <c r="D697" s="405">
        <f t="shared" si="2"/>
        <v>0.9957086437</v>
      </c>
      <c r="E697" s="406">
        <v>45.6</v>
      </c>
      <c r="F697" s="226">
        <f t="shared" si="3"/>
        <v>-0.0151187905</v>
      </c>
      <c r="G697" s="226">
        <f t="shared" si="4"/>
        <v>0.9848812095</v>
      </c>
    </row>
    <row r="698" ht="15.75" customHeight="1">
      <c r="A698" s="403" t="s">
        <v>1048</v>
      </c>
      <c r="B698" s="404">
        <v>5527.39</v>
      </c>
      <c r="C698" s="405">
        <f t="shared" si="1"/>
        <v>-0.003192013114</v>
      </c>
      <c r="D698" s="405">
        <f t="shared" si="2"/>
        <v>0.9968079869</v>
      </c>
      <c r="E698" s="406">
        <v>46.3</v>
      </c>
      <c r="F698" s="226">
        <f t="shared" si="3"/>
        <v>-0.01489361702</v>
      </c>
      <c r="G698" s="226">
        <f t="shared" si="4"/>
        <v>0.985106383</v>
      </c>
    </row>
    <row r="699" ht="15.75" customHeight="1">
      <c r="A699" s="403" t="s">
        <v>1049</v>
      </c>
      <c r="B699" s="404">
        <v>5545.09</v>
      </c>
      <c r="C699" s="405">
        <f t="shared" si="1"/>
        <v>0.01788848015</v>
      </c>
      <c r="D699" s="405">
        <f t="shared" si="2"/>
        <v>1.01788848</v>
      </c>
      <c r="E699" s="406">
        <v>47.0</v>
      </c>
      <c r="F699" s="226">
        <f t="shared" si="3"/>
        <v>0.03982300885</v>
      </c>
      <c r="G699" s="226">
        <f t="shared" si="4"/>
        <v>1.039823009</v>
      </c>
    </row>
    <row r="700" ht="15.75" customHeight="1">
      <c r="A700" s="403" t="s">
        <v>1050</v>
      </c>
      <c r="B700" s="404">
        <v>5447.64</v>
      </c>
      <c r="C700" s="405">
        <f t="shared" si="1"/>
        <v>-0.006813114288</v>
      </c>
      <c r="D700" s="405">
        <f t="shared" si="2"/>
        <v>0.9931868857</v>
      </c>
      <c r="E700" s="406">
        <v>45.2</v>
      </c>
      <c r="F700" s="226">
        <f t="shared" si="3"/>
        <v>-0.03211991435</v>
      </c>
      <c r="G700" s="226">
        <f t="shared" si="4"/>
        <v>0.9678800857</v>
      </c>
    </row>
    <row r="701" ht="15.75" customHeight="1">
      <c r="A701" s="403" t="s">
        <v>1051</v>
      </c>
      <c r="B701" s="404">
        <v>5485.01</v>
      </c>
      <c r="C701" s="405">
        <f t="shared" si="1"/>
        <v>-0.004426979344</v>
      </c>
      <c r="D701" s="405">
        <f t="shared" si="2"/>
        <v>0.9955730207</v>
      </c>
      <c r="E701" s="406">
        <v>46.7</v>
      </c>
      <c r="F701" s="226">
        <f t="shared" si="3"/>
        <v>-0.04887983707</v>
      </c>
      <c r="G701" s="226">
        <f t="shared" si="4"/>
        <v>0.9511201629</v>
      </c>
    </row>
    <row r="702" ht="15.75" customHeight="1">
      <c r="A702" s="403" t="s">
        <v>1052</v>
      </c>
      <c r="B702" s="404">
        <v>5509.4</v>
      </c>
      <c r="C702" s="405">
        <f t="shared" si="1"/>
        <v>0.001975069746</v>
      </c>
      <c r="D702" s="405">
        <f t="shared" si="2"/>
        <v>1.00197507</v>
      </c>
      <c r="E702" s="406">
        <v>49.1</v>
      </c>
      <c r="F702" s="226">
        <f t="shared" si="3"/>
        <v>0.03151260504</v>
      </c>
      <c r="G702" s="226">
        <f t="shared" si="4"/>
        <v>1.031512605</v>
      </c>
    </row>
    <row r="703" ht="15.75" customHeight="1">
      <c r="A703" s="403" t="s">
        <v>1053</v>
      </c>
      <c r="B703" s="404">
        <v>5498.54</v>
      </c>
      <c r="C703" s="405">
        <f t="shared" si="1"/>
        <v>0.02270829265</v>
      </c>
      <c r="D703" s="405">
        <f t="shared" si="2"/>
        <v>1.022708293</v>
      </c>
      <c r="E703" s="406">
        <v>47.6</v>
      </c>
      <c r="F703" s="226">
        <f t="shared" si="3"/>
        <v>0.04157549234</v>
      </c>
      <c r="G703" s="226">
        <f t="shared" si="4"/>
        <v>1.041575492</v>
      </c>
    </row>
    <row r="704" ht="15.75" customHeight="1">
      <c r="A704" s="403" t="s">
        <v>1054</v>
      </c>
      <c r="B704" s="404">
        <v>5376.45</v>
      </c>
      <c r="C704" s="405">
        <f t="shared" si="1"/>
        <v>-0.02331246662</v>
      </c>
      <c r="D704" s="405">
        <f t="shared" si="2"/>
        <v>0.9766875334</v>
      </c>
      <c r="E704" s="406">
        <v>45.7</v>
      </c>
      <c r="F704" s="226">
        <f t="shared" si="3"/>
        <v>-0.04791666667</v>
      </c>
      <c r="G704" s="226">
        <f t="shared" si="4"/>
        <v>0.9520833333</v>
      </c>
    </row>
    <row r="705" ht="15.75" customHeight="1">
      <c r="A705" s="403" t="s">
        <v>1055</v>
      </c>
      <c r="B705" s="404">
        <v>5504.78</v>
      </c>
      <c r="C705" s="405">
        <f t="shared" si="1"/>
        <v>-0.02530069923</v>
      </c>
      <c r="D705" s="405">
        <f t="shared" si="2"/>
        <v>0.9746993008</v>
      </c>
      <c r="E705" s="406">
        <v>48.0</v>
      </c>
      <c r="F705" s="226">
        <f t="shared" si="3"/>
        <v>-0.0380761523</v>
      </c>
      <c r="G705" s="226">
        <f t="shared" si="4"/>
        <v>0.9619238477</v>
      </c>
    </row>
    <row r="706" ht="15.75" customHeight="1">
      <c r="A706" s="403" t="s">
        <v>1056</v>
      </c>
      <c r="B706" s="404">
        <v>5647.67</v>
      </c>
      <c r="C706" s="405">
        <f t="shared" si="1"/>
        <v>0.01178997682</v>
      </c>
      <c r="D706" s="405">
        <f t="shared" si="2"/>
        <v>1.011789977</v>
      </c>
      <c r="E706" s="406">
        <v>49.9</v>
      </c>
      <c r="F706" s="226">
        <f t="shared" si="3"/>
        <v>0.02044989775</v>
      </c>
      <c r="G706" s="226">
        <f t="shared" si="4"/>
        <v>1.020449898</v>
      </c>
    </row>
    <row r="707" ht="15.75" customHeight="1">
      <c r="A707" s="403" t="s">
        <v>1057</v>
      </c>
      <c r="B707" s="404">
        <v>5581.86</v>
      </c>
      <c r="C707" s="405">
        <f t="shared" si="1"/>
        <v>0.003085526777</v>
      </c>
      <c r="D707" s="405">
        <f t="shared" si="2"/>
        <v>1.003085527</v>
      </c>
      <c r="E707" s="406">
        <v>48.9</v>
      </c>
      <c r="F707" s="226">
        <f t="shared" si="3"/>
        <v>-0.01212121212</v>
      </c>
      <c r="G707" s="226">
        <f t="shared" si="4"/>
        <v>0.9878787879</v>
      </c>
    </row>
    <row r="708" ht="15.75" customHeight="1">
      <c r="A708" s="403" t="s">
        <v>1058</v>
      </c>
      <c r="B708" s="404">
        <v>5564.69</v>
      </c>
      <c r="C708" s="405">
        <f t="shared" si="1"/>
        <v>-0.006269866781</v>
      </c>
      <c r="D708" s="405">
        <f t="shared" si="2"/>
        <v>0.9937301332</v>
      </c>
      <c r="E708" s="406">
        <v>49.5</v>
      </c>
      <c r="F708" s="226">
        <f t="shared" si="3"/>
        <v>-0.008016032064</v>
      </c>
      <c r="G708" s="226">
        <f t="shared" si="4"/>
        <v>0.9919839679</v>
      </c>
    </row>
    <row r="709" ht="15.75" customHeight="1">
      <c r="A709" s="403" t="s">
        <v>1059</v>
      </c>
      <c r="B709" s="404">
        <v>5599.8</v>
      </c>
      <c r="C709" s="405">
        <f t="shared" si="1"/>
        <v>-0.008860396541</v>
      </c>
      <c r="D709" s="405">
        <f t="shared" si="2"/>
        <v>0.9911396035</v>
      </c>
      <c r="E709" s="406">
        <v>49.9</v>
      </c>
      <c r="F709" s="226">
        <f t="shared" si="3"/>
        <v>-0.025390625</v>
      </c>
      <c r="G709" s="226">
        <f t="shared" si="4"/>
        <v>0.974609375</v>
      </c>
    </row>
    <row r="710" ht="15.75" customHeight="1">
      <c r="A710" s="403" t="s">
        <v>1060</v>
      </c>
      <c r="B710" s="404">
        <v>5649.86</v>
      </c>
      <c r="C710" s="405">
        <f t="shared" si="1"/>
        <v>-0.01301283115</v>
      </c>
      <c r="D710" s="405">
        <f t="shared" si="2"/>
        <v>0.9869871688</v>
      </c>
      <c r="E710" s="406">
        <v>51.2</v>
      </c>
      <c r="F710" s="226">
        <f t="shared" si="3"/>
        <v>0.06889352818</v>
      </c>
      <c r="G710" s="226">
        <f t="shared" si="4"/>
        <v>1.068893528</v>
      </c>
    </row>
    <row r="711" ht="15.75" customHeight="1">
      <c r="A711" s="403" t="s">
        <v>1061</v>
      </c>
      <c r="B711" s="404">
        <v>5724.35</v>
      </c>
      <c r="C711" s="405">
        <f t="shared" si="1"/>
        <v>0.001681616312</v>
      </c>
      <c r="D711" s="405">
        <f t="shared" si="2"/>
        <v>1.001681616</v>
      </c>
      <c r="E711" s="406">
        <v>47.9</v>
      </c>
      <c r="F711" s="226">
        <f t="shared" si="3"/>
        <v>0.016985138</v>
      </c>
      <c r="G711" s="226">
        <f t="shared" si="4"/>
        <v>1.016985138</v>
      </c>
    </row>
    <row r="712" ht="15.75" customHeight="1">
      <c r="A712" s="403" t="s">
        <v>1062</v>
      </c>
      <c r="B712" s="404">
        <v>5714.74</v>
      </c>
      <c r="C712" s="405">
        <f t="shared" si="1"/>
        <v>0.003401008187</v>
      </c>
      <c r="D712" s="405">
        <f t="shared" si="2"/>
        <v>1.003401008</v>
      </c>
      <c r="E712" s="406">
        <v>47.1</v>
      </c>
      <c r="F712" s="226">
        <f t="shared" si="3"/>
        <v>-0.002118644068</v>
      </c>
      <c r="G712" s="226">
        <f t="shared" si="4"/>
        <v>0.9978813559</v>
      </c>
    </row>
    <row r="713" ht="15.75" customHeight="1">
      <c r="A713" s="403" t="s">
        <v>1063</v>
      </c>
      <c r="B713" s="404">
        <v>5695.37</v>
      </c>
      <c r="C713" s="405">
        <f t="shared" si="1"/>
        <v>-0.01633010473</v>
      </c>
      <c r="D713" s="405">
        <f t="shared" si="2"/>
        <v>0.9836698953</v>
      </c>
      <c r="E713" s="406">
        <v>47.2</v>
      </c>
      <c r="F713" s="226">
        <f t="shared" si="3"/>
        <v>-0.01461377871</v>
      </c>
      <c r="G713" s="226">
        <f t="shared" si="4"/>
        <v>0.9853862213</v>
      </c>
    </row>
    <row r="714" ht="15.75" customHeight="1">
      <c r="A714" s="403" t="s">
        <v>1064</v>
      </c>
      <c r="B714" s="404">
        <v>5789.92</v>
      </c>
      <c r="C714" s="405">
        <f t="shared" si="1"/>
        <v>-0.004405437844</v>
      </c>
      <c r="D714" s="405">
        <f t="shared" si="2"/>
        <v>0.9955945622</v>
      </c>
      <c r="E714" s="406">
        <v>47.9</v>
      </c>
      <c r="F714" s="226">
        <f t="shared" si="3"/>
        <v>-0.02044989775</v>
      </c>
      <c r="G714" s="226">
        <f t="shared" si="4"/>
        <v>0.9795501022</v>
      </c>
    </row>
    <row r="715" ht="15.75" customHeight="1">
      <c r="A715" s="403" t="s">
        <v>1065</v>
      </c>
      <c r="B715" s="404">
        <v>5815.54</v>
      </c>
      <c r="C715" s="405">
        <f t="shared" si="1"/>
        <v>-0.003536559873</v>
      </c>
      <c r="D715" s="405">
        <f t="shared" si="2"/>
        <v>0.9964634401</v>
      </c>
      <c r="E715" s="406">
        <v>48.9</v>
      </c>
      <c r="F715" s="226">
        <f t="shared" si="3"/>
        <v>-0.04305283757</v>
      </c>
      <c r="G715" s="226">
        <f t="shared" si="4"/>
        <v>0.9569471624</v>
      </c>
    </row>
    <row r="716" ht="15.75" customHeight="1">
      <c r="A716" s="403" t="s">
        <v>1066</v>
      </c>
      <c r="B716" s="404">
        <v>5836.18</v>
      </c>
      <c r="C716" s="405">
        <f t="shared" si="1"/>
        <v>0.00147917825</v>
      </c>
      <c r="D716" s="405">
        <f t="shared" si="2"/>
        <v>1.001479178</v>
      </c>
      <c r="E716" s="406">
        <v>51.1</v>
      </c>
      <c r="F716" s="226">
        <f t="shared" si="3"/>
        <v>0.022</v>
      </c>
      <c r="G716" s="226">
        <f t="shared" si="4"/>
        <v>1.022</v>
      </c>
    </row>
    <row r="717" ht="15.75" customHeight="1">
      <c r="A717" s="403" t="s">
        <v>1067</v>
      </c>
      <c r="B717" s="404">
        <v>5827.56</v>
      </c>
      <c r="C717" s="405">
        <f t="shared" si="1"/>
        <v>0.001161352391</v>
      </c>
      <c r="D717" s="405">
        <f t="shared" si="2"/>
        <v>1.001161352</v>
      </c>
      <c r="E717" s="406">
        <v>50.0</v>
      </c>
      <c r="F717" s="226">
        <f t="shared" si="3"/>
        <v>0.0101010101</v>
      </c>
      <c r="G717" s="226">
        <f t="shared" si="4"/>
        <v>1.01010101</v>
      </c>
    </row>
    <row r="718" ht="15.75" customHeight="1">
      <c r="A718" s="403" t="s">
        <v>1068</v>
      </c>
      <c r="B718" s="404">
        <v>5820.8</v>
      </c>
      <c r="C718" s="405">
        <f t="shared" si="1"/>
        <v>0.003288679909</v>
      </c>
      <c r="D718" s="405">
        <f t="shared" si="2"/>
        <v>1.00328868</v>
      </c>
      <c r="E718" s="406">
        <v>49.5</v>
      </c>
      <c r="F718" s="226">
        <f t="shared" si="3"/>
        <v>-0.01394422311</v>
      </c>
      <c r="G718" s="226">
        <f t="shared" si="4"/>
        <v>0.9860557769</v>
      </c>
    </row>
    <row r="719" ht="15.75" customHeight="1">
      <c r="A719" s="403" t="s">
        <v>1069</v>
      </c>
      <c r="B719" s="404">
        <v>5801.72</v>
      </c>
      <c r="C719" s="405">
        <f t="shared" si="1"/>
        <v>-0.008325883738</v>
      </c>
      <c r="D719" s="405">
        <f t="shared" si="2"/>
        <v>0.9916741163</v>
      </c>
      <c r="E719" s="406">
        <v>50.2</v>
      </c>
      <c r="F719" s="226">
        <f t="shared" si="3"/>
        <v>-0.01953125</v>
      </c>
      <c r="G719" s="226">
        <f t="shared" si="4"/>
        <v>0.98046875</v>
      </c>
    </row>
    <row r="720" ht="15.75" customHeight="1">
      <c r="A720" s="403" t="s">
        <v>1070</v>
      </c>
      <c r="B720" s="404">
        <v>5850.43</v>
      </c>
      <c r="C720" s="405">
        <f t="shared" si="1"/>
        <v>-0.009962262874</v>
      </c>
      <c r="D720" s="405">
        <f t="shared" si="2"/>
        <v>0.9900377371</v>
      </c>
      <c r="E720" s="406">
        <v>51.2</v>
      </c>
      <c r="F720" s="226">
        <f t="shared" si="3"/>
        <v>-0.05360443623</v>
      </c>
      <c r="G720" s="226">
        <f t="shared" si="4"/>
        <v>0.9463955638</v>
      </c>
    </row>
    <row r="721" ht="15.75" customHeight="1">
      <c r="A721" s="403" t="s">
        <v>1071</v>
      </c>
      <c r="B721" s="404">
        <v>5909.3</v>
      </c>
      <c r="C721" s="405">
        <f t="shared" si="1"/>
        <v>0.02414211438</v>
      </c>
      <c r="D721" s="405">
        <f t="shared" si="2"/>
        <v>1.024142114</v>
      </c>
      <c r="E721" s="406">
        <v>54.1</v>
      </c>
      <c r="F721" s="226">
        <f t="shared" si="3"/>
        <v>0.04642166344</v>
      </c>
      <c r="G721" s="226">
        <f t="shared" si="4"/>
        <v>1.046421663</v>
      </c>
    </row>
    <row r="722" ht="15.75" customHeight="1">
      <c r="A722" s="403" t="s">
        <v>1072</v>
      </c>
      <c r="B722" s="404">
        <v>5770.0</v>
      </c>
      <c r="C722" s="405">
        <f t="shared" si="1"/>
        <v>-0.01552972008</v>
      </c>
      <c r="D722" s="405">
        <f t="shared" si="2"/>
        <v>0.9844702799</v>
      </c>
      <c r="E722" s="406">
        <v>51.7</v>
      </c>
      <c r="F722" s="226">
        <f t="shared" si="3"/>
        <v>-0.05137614679</v>
      </c>
      <c r="G722" s="226">
        <f t="shared" si="4"/>
        <v>0.9486238532</v>
      </c>
    </row>
    <row r="723" ht="15.75" customHeight="1">
      <c r="A723" s="403" t="s">
        <v>1073</v>
      </c>
      <c r="B723" s="404">
        <v>5861.02</v>
      </c>
      <c r="C723" s="405">
        <f t="shared" si="1"/>
        <v>0.02487781421</v>
      </c>
      <c r="D723" s="405">
        <f t="shared" si="2"/>
        <v>1.024877814</v>
      </c>
      <c r="E723" s="406">
        <v>54.5</v>
      </c>
      <c r="F723" s="226">
        <f t="shared" si="3"/>
        <v>0.09879032258</v>
      </c>
      <c r="G723" s="226">
        <f t="shared" si="4"/>
        <v>1.098790323</v>
      </c>
    </row>
    <row r="724" ht="15.75" customHeight="1">
      <c r="A724" s="403" t="s">
        <v>1074</v>
      </c>
      <c r="B724" s="404">
        <v>5718.75</v>
      </c>
      <c r="C724" s="405">
        <f t="shared" si="1"/>
        <v>0.01503539201</v>
      </c>
      <c r="D724" s="405">
        <f t="shared" si="2"/>
        <v>1.015035392</v>
      </c>
      <c r="E724" s="406">
        <v>49.6</v>
      </c>
      <c r="F724" s="226">
        <f t="shared" si="3"/>
        <v>0.08061002179</v>
      </c>
      <c r="G724" s="226">
        <f t="shared" si="4"/>
        <v>1.080610022</v>
      </c>
    </row>
    <row r="725" ht="15.75" customHeight="1">
      <c r="A725" s="403" t="s">
        <v>1075</v>
      </c>
      <c r="B725" s="404">
        <v>5634.04</v>
      </c>
      <c r="C725" s="405">
        <f t="shared" si="1"/>
        <v>0.002184369308</v>
      </c>
      <c r="D725" s="405">
        <f t="shared" si="2"/>
        <v>1.002184369</v>
      </c>
      <c r="E725" s="406">
        <v>45.9</v>
      </c>
      <c r="F725" s="226">
        <f t="shared" si="3"/>
        <v>0.02227171492</v>
      </c>
      <c r="G725" s="226">
        <f t="shared" si="4"/>
        <v>1.022271715</v>
      </c>
    </row>
    <row r="726" ht="15.75" customHeight="1">
      <c r="A726" s="403" t="s">
        <v>1076</v>
      </c>
      <c r="B726" s="404">
        <v>5621.76</v>
      </c>
      <c r="C726" s="405">
        <f t="shared" si="1"/>
        <v>-0.003267620417</v>
      </c>
      <c r="D726" s="405">
        <f t="shared" si="2"/>
        <v>0.9967323796</v>
      </c>
      <c r="E726" s="406">
        <v>44.9</v>
      </c>
      <c r="F726" s="226">
        <f t="shared" si="3"/>
        <v>0.02745995423</v>
      </c>
      <c r="G726" s="226">
        <f t="shared" si="4"/>
        <v>1.027459954</v>
      </c>
    </row>
    <row r="727" ht="15.75" customHeight="1">
      <c r="A727" s="403" t="s">
        <v>1077</v>
      </c>
      <c r="B727" s="404">
        <v>5640.19</v>
      </c>
      <c r="C727" s="405">
        <f t="shared" si="1"/>
        <v>0.005435228265</v>
      </c>
      <c r="D727" s="405">
        <f t="shared" si="2"/>
        <v>1.005435228</v>
      </c>
      <c r="E727" s="406">
        <v>43.7</v>
      </c>
      <c r="F727" s="226">
        <f t="shared" si="3"/>
        <v>-0.02455357143</v>
      </c>
      <c r="G727" s="226">
        <f t="shared" si="4"/>
        <v>0.9754464286</v>
      </c>
    </row>
    <row r="728" ht="15.75" customHeight="1">
      <c r="A728" s="403" t="s">
        <v>1078</v>
      </c>
      <c r="B728" s="404">
        <v>5609.7</v>
      </c>
      <c r="C728" s="405">
        <f t="shared" si="1"/>
        <v>-0.007540266652</v>
      </c>
      <c r="D728" s="405">
        <f t="shared" si="2"/>
        <v>0.9924597333</v>
      </c>
      <c r="E728" s="406">
        <v>44.8</v>
      </c>
      <c r="F728" s="226">
        <f t="shared" si="3"/>
        <v>0.01357466063</v>
      </c>
      <c r="G728" s="226">
        <f t="shared" si="4"/>
        <v>1.013574661</v>
      </c>
    </row>
    <row r="729" ht="15.75" customHeight="1">
      <c r="A729" s="403" t="s">
        <v>1079</v>
      </c>
      <c r="B729" s="404">
        <v>5652.32</v>
      </c>
      <c r="C729" s="405">
        <f t="shared" si="1"/>
        <v>0.005938831988</v>
      </c>
      <c r="D729" s="405">
        <f t="shared" si="2"/>
        <v>1.005938832</v>
      </c>
      <c r="E729" s="406">
        <v>44.2</v>
      </c>
      <c r="F729" s="226">
        <f t="shared" si="3"/>
        <v>0</v>
      </c>
      <c r="G729" s="226">
        <f t="shared" si="4"/>
        <v>1</v>
      </c>
    </row>
    <row r="730" ht="15.75" customHeight="1">
      <c r="A730" s="403" t="s">
        <v>1080</v>
      </c>
      <c r="B730" s="404">
        <v>5618.95</v>
      </c>
      <c r="C730" s="405">
        <f t="shared" si="1"/>
        <v>0.04014949852</v>
      </c>
      <c r="D730" s="405">
        <f t="shared" si="2"/>
        <v>1.040149499</v>
      </c>
      <c r="E730" s="406">
        <v>44.2</v>
      </c>
      <c r="F730" s="226">
        <f t="shared" si="3"/>
        <v>0.04</v>
      </c>
      <c r="G730" s="226">
        <f t="shared" si="4"/>
        <v>1.04</v>
      </c>
    </row>
    <row r="731" ht="15.75" customHeight="1">
      <c r="A731" s="403" t="s">
        <v>1081</v>
      </c>
      <c r="B731" s="404">
        <v>5402.06</v>
      </c>
      <c r="C731" s="405">
        <f t="shared" si="1"/>
        <v>0.008176176923</v>
      </c>
      <c r="D731" s="405">
        <f t="shared" si="2"/>
        <v>1.008176177</v>
      </c>
      <c r="E731" s="406">
        <v>42.5</v>
      </c>
      <c r="F731" s="226">
        <f t="shared" si="3"/>
        <v>-0.02298850575</v>
      </c>
      <c r="G731" s="226">
        <f t="shared" si="4"/>
        <v>0.9770114943</v>
      </c>
    </row>
    <row r="732" ht="15.75" customHeight="1">
      <c r="A732" s="403" t="s">
        <v>1082</v>
      </c>
      <c r="B732" s="404">
        <v>5358.25</v>
      </c>
      <c r="C732" s="405">
        <f t="shared" si="1"/>
        <v>0.002664665672</v>
      </c>
      <c r="D732" s="405">
        <f t="shared" si="2"/>
        <v>1.002664666</v>
      </c>
      <c r="E732" s="406">
        <v>43.5</v>
      </c>
      <c r="F732" s="226">
        <f t="shared" si="3"/>
        <v>0.009280742459</v>
      </c>
      <c r="G732" s="226">
        <f t="shared" si="4"/>
        <v>1.009280742</v>
      </c>
    </row>
    <row r="733" ht="15.75" customHeight="1">
      <c r="A733" s="403" t="s">
        <v>1083</v>
      </c>
      <c r="B733" s="404">
        <v>5344.01</v>
      </c>
      <c r="C733" s="405">
        <f t="shared" si="1"/>
        <v>0.002954054505</v>
      </c>
      <c r="D733" s="405">
        <f t="shared" si="2"/>
        <v>1.002954055</v>
      </c>
      <c r="E733" s="406">
        <v>43.1</v>
      </c>
      <c r="F733" s="226">
        <f t="shared" si="3"/>
        <v>-0.01598173516</v>
      </c>
      <c r="G733" s="226">
        <f t="shared" si="4"/>
        <v>0.9840182648</v>
      </c>
    </row>
    <row r="734" ht="15.75" customHeight="1">
      <c r="A734" s="403" t="s">
        <v>1084</v>
      </c>
      <c r="B734" s="404">
        <v>5328.27</v>
      </c>
      <c r="C734" s="405">
        <f t="shared" si="1"/>
        <v>0.02106217279</v>
      </c>
      <c r="D734" s="405">
        <f t="shared" si="2"/>
        <v>1.021062173</v>
      </c>
      <c r="E734" s="406">
        <v>43.8</v>
      </c>
      <c r="F734" s="226">
        <f t="shared" si="3"/>
        <v>0.07881773399</v>
      </c>
      <c r="G734" s="226">
        <f t="shared" si="4"/>
        <v>1.078817734</v>
      </c>
    </row>
    <row r="735" ht="15.75" customHeight="1">
      <c r="A735" s="403" t="s">
        <v>1085</v>
      </c>
      <c r="B735" s="404">
        <v>5218.36</v>
      </c>
      <c r="C735" s="405">
        <f t="shared" si="1"/>
        <v>0.01657221782</v>
      </c>
      <c r="D735" s="405">
        <f t="shared" si="2"/>
        <v>1.016572218</v>
      </c>
      <c r="E735" s="406">
        <v>40.6</v>
      </c>
      <c r="F735" s="226">
        <f t="shared" si="3"/>
        <v>0.04370179949</v>
      </c>
      <c r="G735" s="226">
        <f t="shared" si="4"/>
        <v>1.043701799</v>
      </c>
    </row>
    <row r="736" ht="15.75" customHeight="1">
      <c r="A736" s="403" t="s">
        <v>1086</v>
      </c>
      <c r="B736" s="404">
        <v>5133.29</v>
      </c>
      <c r="C736" s="405">
        <f t="shared" si="1"/>
        <v>0.006827525066</v>
      </c>
      <c r="D736" s="405">
        <f t="shared" si="2"/>
        <v>1.006827525</v>
      </c>
      <c r="E736" s="406">
        <v>38.9</v>
      </c>
      <c r="F736" s="226">
        <f t="shared" si="3"/>
        <v>-0.005115089514</v>
      </c>
      <c r="G736" s="226">
        <f t="shared" si="4"/>
        <v>0.9948849105</v>
      </c>
    </row>
    <row r="737" ht="15.75" customHeight="1">
      <c r="A737" s="403" t="s">
        <v>1087</v>
      </c>
      <c r="B737" s="404">
        <v>5098.48</v>
      </c>
      <c r="C737" s="405">
        <f t="shared" si="1"/>
        <v>-0.003266740825</v>
      </c>
      <c r="D737" s="405">
        <f t="shared" si="2"/>
        <v>0.9967332592</v>
      </c>
      <c r="E737" s="406">
        <v>39.1</v>
      </c>
      <c r="F737" s="226">
        <f t="shared" si="3"/>
        <v>-0.0225</v>
      </c>
      <c r="G737" s="226">
        <f t="shared" si="4"/>
        <v>0.9775</v>
      </c>
    </row>
    <row r="738" ht="15.75" customHeight="1">
      <c r="A738" s="403" t="s">
        <v>1088</v>
      </c>
      <c r="B738" s="404">
        <v>5115.19</v>
      </c>
      <c r="C738" s="405">
        <f t="shared" si="1"/>
        <v>0.00800263273</v>
      </c>
      <c r="D738" s="405">
        <f t="shared" si="2"/>
        <v>1.008002633</v>
      </c>
      <c r="E738" s="406">
        <v>40.0</v>
      </c>
      <c r="F738" s="226">
        <f t="shared" si="3"/>
        <v>0.02301790281</v>
      </c>
      <c r="G738" s="226">
        <f t="shared" si="4"/>
        <v>1.023017903</v>
      </c>
    </row>
    <row r="739" ht="15.75" customHeight="1">
      <c r="A739" s="403" t="s">
        <v>1089</v>
      </c>
      <c r="B739" s="404">
        <v>5074.58</v>
      </c>
      <c r="C739" s="405">
        <f t="shared" si="1"/>
        <v>-0.006548512832</v>
      </c>
      <c r="D739" s="405">
        <f t="shared" si="2"/>
        <v>0.9934514872</v>
      </c>
      <c r="E739" s="406">
        <v>39.1</v>
      </c>
      <c r="F739" s="226">
        <f t="shared" si="3"/>
        <v>-0.007614213198</v>
      </c>
      <c r="G739" s="226">
        <f t="shared" si="4"/>
        <v>0.9923857868</v>
      </c>
    </row>
    <row r="740" ht="15.75" customHeight="1">
      <c r="A740" s="403" t="s">
        <v>1090</v>
      </c>
      <c r="B740" s="404">
        <v>5108.03</v>
      </c>
      <c r="C740" s="405">
        <f t="shared" si="1"/>
        <v>-0.002933793475</v>
      </c>
      <c r="D740" s="405">
        <f t="shared" si="2"/>
        <v>0.9970662065</v>
      </c>
      <c r="E740" s="406">
        <v>39.4</v>
      </c>
      <c r="F740" s="226">
        <f t="shared" si="3"/>
        <v>-0.0174563591</v>
      </c>
      <c r="G740" s="226">
        <f t="shared" si="4"/>
        <v>0.9825436409</v>
      </c>
    </row>
    <row r="741" ht="15.75" customHeight="1">
      <c r="A741" s="403" t="s">
        <v>1091</v>
      </c>
      <c r="B741" s="404">
        <v>5123.06</v>
      </c>
      <c r="C741" s="405">
        <f t="shared" si="1"/>
        <v>-0.004655120827</v>
      </c>
      <c r="D741" s="405">
        <f t="shared" si="2"/>
        <v>0.9953448792</v>
      </c>
      <c r="E741" s="406">
        <v>40.1</v>
      </c>
      <c r="F741" s="226">
        <f t="shared" si="3"/>
        <v>-0.01231527094</v>
      </c>
      <c r="G741" s="226">
        <f t="shared" si="4"/>
        <v>0.9876847291</v>
      </c>
    </row>
    <row r="742" ht="15.75" customHeight="1">
      <c r="A742" s="403" t="s">
        <v>1092</v>
      </c>
      <c r="B742" s="404">
        <v>5147.02</v>
      </c>
      <c r="C742" s="405">
        <f t="shared" si="1"/>
        <v>0.004016440291</v>
      </c>
      <c r="D742" s="405">
        <f t="shared" si="2"/>
        <v>1.00401644</v>
      </c>
      <c r="E742" s="406">
        <v>40.6</v>
      </c>
      <c r="F742" s="226">
        <f t="shared" si="3"/>
        <v>-0.009756097561</v>
      </c>
      <c r="G742" s="226">
        <f t="shared" si="4"/>
        <v>0.9902439024</v>
      </c>
    </row>
    <row r="743" ht="15.75" customHeight="1">
      <c r="A743" s="403" t="s">
        <v>1093</v>
      </c>
      <c r="B743" s="404">
        <v>5126.43</v>
      </c>
      <c r="C743" s="405">
        <f t="shared" si="1"/>
        <v>0.006235941162</v>
      </c>
      <c r="D743" s="405">
        <f t="shared" si="2"/>
        <v>1.006235941</v>
      </c>
      <c r="E743" s="406">
        <v>41.0</v>
      </c>
      <c r="F743" s="226">
        <f t="shared" si="3"/>
        <v>-0.004854368932</v>
      </c>
      <c r="G743" s="226">
        <f t="shared" si="4"/>
        <v>0.9951456311</v>
      </c>
    </row>
    <row r="744" ht="15.75" customHeight="1">
      <c r="A744" s="403" t="s">
        <v>1094</v>
      </c>
      <c r="B744" s="404">
        <v>5094.66</v>
      </c>
      <c r="C744" s="405">
        <f t="shared" si="1"/>
        <v>0.004887689649</v>
      </c>
      <c r="D744" s="405">
        <f t="shared" si="2"/>
        <v>1.00488769</v>
      </c>
      <c r="E744" s="406">
        <v>41.2</v>
      </c>
      <c r="F744" s="226">
        <f t="shared" si="3"/>
        <v>0.00487804878</v>
      </c>
      <c r="G744" s="226">
        <f t="shared" si="4"/>
        <v>1.004878049</v>
      </c>
    </row>
    <row r="745" ht="15.75" customHeight="1">
      <c r="A745" s="403" t="s">
        <v>1095</v>
      </c>
      <c r="B745" s="404">
        <v>5069.88</v>
      </c>
      <c r="C745" s="405">
        <f t="shared" si="1"/>
        <v>0.003976395105</v>
      </c>
      <c r="D745" s="405">
        <f t="shared" si="2"/>
        <v>1.003976395</v>
      </c>
      <c r="E745" s="406">
        <v>41.0</v>
      </c>
      <c r="F745" s="226">
        <f t="shared" si="3"/>
        <v>-0.01204819277</v>
      </c>
      <c r="G745" s="226">
        <f t="shared" si="4"/>
        <v>0.9879518072</v>
      </c>
    </row>
    <row r="746" ht="15.75" customHeight="1">
      <c r="A746" s="403" t="s">
        <v>1096</v>
      </c>
      <c r="B746" s="404">
        <v>5049.8</v>
      </c>
      <c r="C746" s="405">
        <f t="shared" si="1"/>
        <v>-0.000730188444</v>
      </c>
      <c r="D746" s="405">
        <f t="shared" si="2"/>
        <v>0.9992698116</v>
      </c>
      <c r="E746" s="406">
        <v>41.5</v>
      </c>
      <c r="F746" s="226">
        <f t="shared" si="3"/>
        <v>0.01965601966</v>
      </c>
      <c r="G746" s="226">
        <f t="shared" si="4"/>
        <v>1.01965602</v>
      </c>
    </row>
    <row r="747" ht="15.75" customHeight="1">
      <c r="A747" s="403" t="s">
        <v>1097</v>
      </c>
      <c r="B747" s="404">
        <v>5053.49</v>
      </c>
      <c r="C747" s="405">
        <f t="shared" si="1"/>
        <v>0.005793749677</v>
      </c>
      <c r="D747" s="405">
        <f t="shared" si="2"/>
        <v>1.00579375</v>
      </c>
      <c r="E747" s="406">
        <v>40.7</v>
      </c>
      <c r="F747" s="226">
        <f t="shared" si="3"/>
        <v>-0.00488997555</v>
      </c>
      <c r="G747" s="226">
        <f t="shared" si="4"/>
        <v>0.9951100244</v>
      </c>
    </row>
    <row r="748" ht="15.75" customHeight="1">
      <c r="A748" s="403" t="s">
        <v>1098</v>
      </c>
      <c r="B748" s="404">
        <v>5024.38</v>
      </c>
      <c r="C748" s="405">
        <f t="shared" si="1"/>
        <v>0.009960139341</v>
      </c>
      <c r="D748" s="405">
        <f t="shared" si="2"/>
        <v>1.009960139</v>
      </c>
      <c r="E748" s="406">
        <v>40.9</v>
      </c>
      <c r="F748" s="226">
        <f t="shared" si="3"/>
        <v>0.01237623762</v>
      </c>
      <c r="G748" s="226">
        <f t="shared" si="4"/>
        <v>1.012376238</v>
      </c>
    </row>
    <row r="749" ht="15.75" customHeight="1">
      <c r="A749" s="403" t="s">
        <v>1099</v>
      </c>
      <c r="B749" s="404">
        <v>4974.83</v>
      </c>
      <c r="C749" s="405">
        <f t="shared" si="1"/>
        <v>0.008099520554</v>
      </c>
      <c r="D749" s="405">
        <f t="shared" si="2"/>
        <v>1.008099521</v>
      </c>
      <c r="E749" s="406">
        <v>40.4</v>
      </c>
      <c r="F749" s="226">
        <f t="shared" si="3"/>
        <v>-0.004926108374</v>
      </c>
      <c r="G749" s="226">
        <f t="shared" si="4"/>
        <v>0.9950738916</v>
      </c>
    </row>
    <row r="750" ht="15.75" customHeight="1">
      <c r="A750" s="403" t="s">
        <v>1100</v>
      </c>
      <c r="B750" s="404">
        <v>4934.86</v>
      </c>
      <c r="C750" s="405">
        <f t="shared" si="1"/>
        <v>0.006303082209</v>
      </c>
      <c r="D750" s="405">
        <f t="shared" si="2"/>
        <v>1.006303082</v>
      </c>
      <c r="E750" s="406">
        <v>40.6</v>
      </c>
      <c r="F750" s="226">
        <f t="shared" si="3"/>
        <v>0.06005221932</v>
      </c>
      <c r="G750" s="226">
        <f t="shared" si="4"/>
        <v>1.060052219</v>
      </c>
    </row>
    <row r="751" ht="15.75" customHeight="1">
      <c r="A751" s="403" t="s">
        <v>1101</v>
      </c>
      <c r="B751" s="404">
        <v>4903.95</v>
      </c>
      <c r="C751" s="405">
        <f t="shared" si="1"/>
        <v>0.007625070888</v>
      </c>
      <c r="D751" s="405">
        <f t="shared" si="2"/>
        <v>1.007625071</v>
      </c>
      <c r="E751" s="406">
        <v>38.3</v>
      </c>
      <c r="F751" s="226">
        <f t="shared" si="3"/>
        <v>0.01861702128</v>
      </c>
      <c r="G751" s="226">
        <f t="shared" si="4"/>
        <v>1.018617021</v>
      </c>
    </row>
    <row r="752" ht="15.75" customHeight="1">
      <c r="A752" s="403" t="s">
        <v>1102</v>
      </c>
      <c r="B752" s="404">
        <v>4866.84</v>
      </c>
      <c r="C752" s="405">
        <f t="shared" si="1"/>
        <v>-0.003068527721</v>
      </c>
      <c r="D752" s="405">
        <f t="shared" si="2"/>
        <v>0.9969314723</v>
      </c>
      <c r="E752" s="406">
        <v>37.6</v>
      </c>
      <c r="F752" s="226">
        <f t="shared" si="3"/>
        <v>-0.01570680628</v>
      </c>
      <c r="G752" s="226">
        <f t="shared" si="4"/>
        <v>0.9842931937</v>
      </c>
    </row>
    <row r="753" ht="15.75" customHeight="1">
      <c r="A753" s="403" t="s">
        <v>1103</v>
      </c>
      <c r="B753" s="404">
        <v>4881.82</v>
      </c>
      <c r="C753" s="405">
        <f t="shared" si="1"/>
        <v>0.002614451571</v>
      </c>
      <c r="D753" s="405">
        <f t="shared" si="2"/>
        <v>1.002614452</v>
      </c>
      <c r="E753" s="406">
        <v>38.2</v>
      </c>
      <c r="F753" s="226">
        <f t="shared" si="3"/>
        <v>-0.005208333333</v>
      </c>
      <c r="G753" s="226">
        <f t="shared" si="4"/>
        <v>0.9947916667</v>
      </c>
    </row>
    <row r="754" ht="15.75" customHeight="1">
      <c r="A754" s="403" t="s">
        <v>1104</v>
      </c>
      <c r="B754" s="404">
        <v>4869.09</v>
      </c>
      <c r="C754" s="405">
        <f t="shared" si="1"/>
        <v>0.001485025309</v>
      </c>
      <c r="D754" s="405">
        <f t="shared" si="2"/>
        <v>1.001485025</v>
      </c>
      <c r="E754" s="406">
        <v>38.4</v>
      </c>
      <c r="F754" s="226">
        <f t="shared" si="3"/>
        <v>0.01319261214</v>
      </c>
      <c r="G754" s="226">
        <f t="shared" si="4"/>
        <v>1.013192612</v>
      </c>
    </row>
    <row r="755" ht="15.75" customHeight="1">
      <c r="A755" s="403" t="s">
        <v>1105</v>
      </c>
      <c r="B755" s="404">
        <v>4861.87</v>
      </c>
      <c r="C755" s="405">
        <f t="shared" si="1"/>
        <v>0.005933969076</v>
      </c>
      <c r="D755" s="405">
        <f t="shared" si="2"/>
        <v>1.005933969</v>
      </c>
      <c r="E755" s="406">
        <v>37.9</v>
      </c>
      <c r="F755" s="226">
        <f t="shared" si="3"/>
        <v>-0.002631578947</v>
      </c>
      <c r="G755" s="226">
        <f t="shared" si="4"/>
        <v>0.9973684211</v>
      </c>
    </row>
    <row r="756" ht="15.75" customHeight="1">
      <c r="A756" s="403" t="s">
        <v>1106</v>
      </c>
      <c r="B756" s="404">
        <v>4833.19</v>
      </c>
      <c r="C756" s="405">
        <f t="shared" si="1"/>
        <v>0.003215227183</v>
      </c>
      <c r="D756" s="405">
        <f t="shared" si="2"/>
        <v>1.003215227</v>
      </c>
      <c r="E756" s="406">
        <v>38.0</v>
      </c>
      <c r="F756" s="226">
        <f t="shared" si="3"/>
        <v>0.01333333333</v>
      </c>
      <c r="G756" s="226">
        <f t="shared" si="4"/>
        <v>1.013333333</v>
      </c>
    </row>
    <row r="757" ht="15.75" customHeight="1">
      <c r="A757" s="403" t="s">
        <v>1107</v>
      </c>
      <c r="B757" s="404">
        <v>4817.7</v>
      </c>
      <c r="C757" s="405">
        <f t="shared" si="1"/>
        <v>-0.005653145762</v>
      </c>
      <c r="D757" s="405">
        <f t="shared" si="2"/>
        <v>0.9943468542</v>
      </c>
      <c r="E757" s="406">
        <v>37.5</v>
      </c>
      <c r="F757" s="226">
        <f t="shared" si="3"/>
        <v>-0.0157480315</v>
      </c>
      <c r="G757" s="226">
        <f t="shared" si="4"/>
        <v>0.9842519685</v>
      </c>
    </row>
    <row r="758" ht="15.75" customHeight="1">
      <c r="A758" s="403" t="s">
        <v>1108</v>
      </c>
      <c r="B758" s="404">
        <v>4845.09</v>
      </c>
      <c r="C758" s="405">
        <f t="shared" si="1"/>
        <v>-0.007145550373</v>
      </c>
      <c r="D758" s="405">
        <f t="shared" si="2"/>
        <v>0.9928544496</v>
      </c>
      <c r="E758" s="406">
        <v>38.1</v>
      </c>
      <c r="F758" s="226">
        <f t="shared" si="3"/>
        <v>-0.02307692308</v>
      </c>
      <c r="G758" s="226">
        <f t="shared" si="4"/>
        <v>0.9769230769</v>
      </c>
    </row>
    <row r="759" ht="15.75" customHeight="1">
      <c r="A759" s="403" t="s">
        <v>1109</v>
      </c>
      <c r="B759" s="404">
        <v>4879.96</v>
      </c>
      <c r="C759" s="405">
        <f t="shared" si="1"/>
        <v>-0.001465075546</v>
      </c>
      <c r="D759" s="405">
        <f t="shared" si="2"/>
        <v>0.9985349245</v>
      </c>
      <c r="E759" s="406">
        <v>39.0</v>
      </c>
      <c r="F759" s="226">
        <f t="shared" si="3"/>
        <v>-0.01015228426</v>
      </c>
      <c r="G759" s="226">
        <f t="shared" si="4"/>
        <v>0.9898477157</v>
      </c>
    </row>
    <row r="760" ht="15.75" customHeight="1">
      <c r="A760" s="403" t="s">
        <v>1110</v>
      </c>
      <c r="B760" s="404">
        <v>4887.12</v>
      </c>
      <c r="C760" s="405">
        <f t="shared" si="1"/>
        <v>-0.003663541342</v>
      </c>
      <c r="D760" s="405">
        <f t="shared" si="2"/>
        <v>0.9963364587</v>
      </c>
      <c r="E760" s="406">
        <v>39.4</v>
      </c>
      <c r="F760" s="226">
        <f t="shared" si="3"/>
        <v>-0.03431372549</v>
      </c>
      <c r="G760" s="226">
        <f t="shared" si="4"/>
        <v>0.9656862745</v>
      </c>
    </row>
    <row r="761" ht="15.75" customHeight="1">
      <c r="A761" s="403" t="s">
        <v>1111</v>
      </c>
      <c r="B761" s="404">
        <v>4905.09</v>
      </c>
      <c r="C761" s="405">
        <f t="shared" si="1"/>
        <v>0.006913809349</v>
      </c>
      <c r="D761" s="405">
        <f t="shared" si="2"/>
        <v>1.006913809</v>
      </c>
      <c r="E761" s="406">
        <v>40.8</v>
      </c>
      <c r="F761" s="226">
        <f t="shared" si="3"/>
        <v>0.05154639175</v>
      </c>
      <c r="G761" s="226">
        <f t="shared" si="4"/>
        <v>1.051546392</v>
      </c>
    </row>
    <row r="762" ht="15.75" customHeight="1">
      <c r="A762" s="403" t="s">
        <v>1112</v>
      </c>
      <c r="B762" s="404">
        <v>4871.41</v>
      </c>
      <c r="C762" s="405">
        <f t="shared" si="1"/>
        <v>-0.006854188456</v>
      </c>
      <c r="D762" s="405">
        <f t="shared" si="2"/>
        <v>0.9931458115</v>
      </c>
      <c r="E762" s="406">
        <v>38.8</v>
      </c>
      <c r="F762" s="226">
        <f t="shared" si="3"/>
        <v>0</v>
      </c>
      <c r="G762" s="226">
        <f t="shared" si="4"/>
        <v>1</v>
      </c>
    </row>
    <row r="763" ht="15.75" customHeight="1">
      <c r="A763" s="403" t="s">
        <v>1113</v>
      </c>
      <c r="B763" s="404">
        <v>4905.03</v>
      </c>
      <c r="C763" s="405">
        <f t="shared" si="1"/>
        <v>0.004369646722</v>
      </c>
      <c r="D763" s="405">
        <f t="shared" si="2"/>
        <v>1.004369647</v>
      </c>
      <c r="E763" s="406">
        <v>38.8</v>
      </c>
      <c r="F763" s="226">
        <f t="shared" si="3"/>
        <v>-0.002570694087</v>
      </c>
      <c r="G763" s="226">
        <f t="shared" si="4"/>
        <v>0.9974293059</v>
      </c>
    </row>
    <row r="764" ht="15.75" customHeight="1">
      <c r="A764" s="403" t="s">
        <v>1114</v>
      </c>
      <c r="B764" s="404">
        <v>4883.69</v>
      </c>
      <c r="C764" s="405">
        <f t="shared" si="1"/>
        <v>-0.003255341209</v>
      </c>
      <c r="D764" s="405">
        <f t="shared" si="2"/>
        <v>0.9967446588</v>
      </c>
      <c r="E764" s="406">
        <v>38.9</v>
      </c>
      <c r="F764" s="226">
        <f t="shared" si="3"/>
        <v>-0.01017811705</v>
      </c>
      <c r="G764" s="226">
        <f t="shared" si="4"/>
        <v>0.989821883</v>
      </c>
    </row>
    <row r="765" ht="15.75" customHeight="1">
      <c r="A765" s="403" t="s">
        <v>1115</v>
      </c>
      <c r="B765" s="404">
        <v>4899.64</v>
      </c>
      <c r="C765" s="405">
        <f t="shared" si="1"/>
        <v>-0.005768992729</v>
      </c>
      <c r="D765" s="405">
        <f t="shared" si="2"/>
        <v>0.9942310073</v>
      </c>
      <c r="E765" s="406">
        <v>39.3</v>
      </c>
      <c r="F765" s="226">
        <f t="shared" si="3"/>
        <v>0.005115089514</v>
      </c>
      <c r="G765" s="226">
        <f t="shared" si="4"/>
        <v>1.00511509</v>
      </c>
    </row>
    <row r="766" ht="15.75" customHeight="1">
      <c r="A766" s="403" t="s">
        <v>1116</v>
      </c>
      <c r="B766" s="404">
        <v>4928.07</v>
      </c>
      <c r="C766" s="405">
        <f t="shared" si="1"/>
        <v>0.0008977080012</v>
      </c>
      <c r="D766" s="405">
        <f t="shared" si="2"/>
        <v>1.000897708</v>
      </c>
      <c r="E766" s="406">
        <v>39.1</v>
      </c>
      <c r="F766" s="226">
        <f t="shared" si="3"/>
        <v>-0.002551020408</v>
      </c>
      <c r="G766" s="226">
        <f t="shared" si="4"/>
        <v>0.9974489796</v>
      </c>
    </row>
    <row r="767" ht="15.75" customHeight="1">
      <c r="A767" s="403" t="s">
        <v>1117</v>
      </c>
      <c r="B767" s="404">
        <v>4923.65</v>
      </c>
      <c r="C767" s="405">
        <f t="shared" si="1"/>
        <v>-0.003737262551</v>
      </c>
      <c r="D767" s="405">
        <f t="shared" si="2"/>
        <v>0.9962627374</v>
      </c>
      <c r="E767" s="406">
        <v>39.2</v>
      </c>
      <c r="F767" s="226">
        <f t="shared" si="3"/>
        <v>-0.005076142132</v>
      </c>
      <c r="G767" s="226">
        <f t="shared" si="4"/>
        <v>0.9949238579</v>
      </c>
    </row>
    <row r="768" ht="15.75" customHeight="1">
      <c r="A768" s="403" t="s">
        <v>1118</v>
      </c>
      <c r="B768" s="404">
        <v>4942.12</v>
      </c>
      <c r="C768" s="405">
        <f t="shared" si="1"/>
        <v>0.004577607936</v>
      </c>
      <c r="D768" s="405">
        <f t="shared" si="2"/>
        <v>1.004577608</v>
      </c>
      <c r="E768" s="406">
        <v>39.4</v>
      </c>
      <c r="F768" s="226">
        <f t="shared" si="3"/>
        <v>0.002544529262</v>
      </c>
      <c r="G768" s="226">
        <f t="shared" si="4"/>
        <v>1.002544529</v>
      </c>
    </row>
    <row r="769" ht="15.75" customHeight="1">
      <c r="A769" s="403" t="s">
        <v>1119</v>
      </c>
      <c r="B769" s="404">
        <v>4919.6</v>
      </c>
      <c r="C769" s="405">
        <f t="shared" si="1"/>
        <v>-0.001706571212</v>
      </c>
      <c r="D769" s="405">
        <f t="shared" si="2"/>
        <v>0.9982934288</v>
      </c>
      <c r="E769" s="406">
        <v>39.3</v>
      </c>
      <c r="F769" s="226">
        <f t="shared" si="3"/>
        <v>0.002551020408</v>
      </c>
      <c r="G769" s="226">
        <f t="shared" si="4"/>
        <v>1.00255102</v>
      </c>
    </row>
    <row r="770" ht="15.75" customHeight="1">
      <c r="A770" s="403" t="s">
        <v>1120</v>
      </c>
      <c r="B770" s="404">
        <v>4928.01</v>
      </c>
      <c r="C770" s="405">
        <f t="shared" si="1"/>
        <v>0.001957961768</v>
      </c>
      <c r="D770" s="405">
        <f t="shared" si="2"/>
        <v>1.001957962</v>
      </c>
      <c r="E770" s="406">
        <v>39.2</v>
      </c>
      <c r="F770" s="226">
        <f t="shared" si="3"/>
        <v>-0.005076142132</v>
      </c>
      <c r="G770" s="226">
        <f t="shared" si="4"/>
        <v>0.9949238579</v>
      </c>
    </row>
    <row r="771" ht="15.75" customHeight="1">
      <c r="A771" s="403" t="s">
        <v>1121</v>
      </c>
      <c r="B771" s="404">
        <v>4918.38</v>
      </c>
      <c r="C771" s="405">
        <f t="shared" si="1"/>
        <v>0.004431574046</v>
      </c>
      <c r="D771" s="405">
        <f t="shared" si="2"/>
        <v>1.004431574</v>
      </c>
      <c r="E771" s="406">
        <v>39.4</v>
      </c>
      <c r="F771" s="226">
        <f t="shared" si="3"/>
        <v>0.0180878553</v>
      </c>
      <c r="G771" s="226">
        <f t="shared" si="4"/>
        <v>1.018087855</v>
      </c>
    </row>
    <row r="772" ht="15.75" customHeight="1">
      <c r="A772" s="403" t="s">
        <v>1122</v>
      </c>
      <c r="B772" s="404">
        <v>4896.68</v>
      </c>
      <c r="C772" s="405">
        <f t="shared" si="1"/>
        <v>0.01043725883</v>
      </c>
      <c r="D772" s="405">
        <f t="shared" si="2"/>
        <v>1.010437259</v>
      </c>
      <c r="E772" s="406">
        <v>38.7</v>
      </c>
      <c r="F772" s="226">
        <f t="shared" si="3"/>
        <v>-0.005141388175</v>
      </c>
      <c r="G772" s="226">
        <f t="shared" si="4"/>
        <v>0.9948586118</v>
      </c>
    </row>
    <row r="773" ht="15.75" customHeight="1">
      <c r="A773" s="403" t="s">
        <v>1123</v>
      </c>
      <c r="B773" s="404">
        <v>4846.1</v>
      </c>
      <c r="C773" s="405">
        <f t="shared" si="1"/>
        <v>0.001566594744</v>
      </c>
      <c r="D773" s="405">
        <f t="shared" si="2"/>
        <v>1.001566595</v>
      </c>
      <c r="E773" s="406">
        <v>38.9</v>
      </c>
      <c r="F773" s="226">
        <f t="shared" si="3"/>
        <v>-0.002564102564</v>
      </c>
      <c r="G773" s="226">
        <f t="shared" si="4"/>
        <v>0.9974358974</v>
      </c>
    </row>
    <row r="774" ht="15.75" customHeight="1">
      <c r="A774" s="403" t="s">
        <v>1124</v>
      </c>
      <c r="B774" s="404">
        <v>4838.52</v>
      </c>
      <c r="C774" s="405">
        <f t="shared" si="1"/>
        <v>-0.006047707869</v>
      </c>
      <c r="D774" s="405">
        <f t="shared" si="2"/>
        <v>0.9939522921</v>
      </c>
      <c r="E774" s="406">
        <v>39.0</v>
      </c>
      <c r="F774" s="226">
        <f t="shared" si="3"/>
        <v>-0.02010050251</v>
      </c>
      <c r="G774" s="226">
        <f t="shared" si="4"/>
        <v>0.9798994975</v>
      </c>
    </row>
    <row r="775" ht="15.75" customHeight="1">
      <c r="A775" s="403" t="s">
        <v>1125</v>
      </c>
      <c r="B775" s="404">
        <v>4867.96</v>
      </c>
      <c r="C775" s="405">
        <f t="shared" si="1"/>
        <v>-0.004916179648</v>
      </c>
      <c r="D775" s="405">
        <f t="shared" si="2"/>
        <v>0.9950838204</v>
      </c>
      <c r="E775" s="406">
        <v>39.8</v>
      </c>
      <c r="F775" s="226">
        <f t="shared" si="3"/>
        <v>0</v>
      </c>
      <c r="G775" s="226">
        <f t="shared" si="4"/>
        <v>1</v>
      </c>
    </row>
    <row r="776" ht="15.75" customHeight="1">
      <c r="A776" s="403" t="s">
        <v>1126</v>
      </c>
      <c r="B776" s="404">
        <v>4892.01</v>
      </c>
      <c r="C776" s="405">
        <f t="shared" si="1"/>
        <v>-0.004481047124</v>
      </c>
      <c r="D776" s="405">
        <f t="shared" si="2"/>
        <v>0.9955189529</v>
      </c>
      <c r="E776" s="406">
        <v>39.8</v>
      </c>
      <c r="F776" s="226">
        <f t="shared" si="3"/>
        <v>0.01015228426</v>
      </c>
      <c r="G776" s="226">
        <f t="shared" si="4"/>
        <v>1.010152284</v>
      </c>
    </row>
    <row r="777" ht="15.75" customHeight="1">
      <c r="A777" s="403" t="s">
        <v>1127</v>
      </c>
      <c r="B777" s="404">
        <v>4914.03</v>
      </c>
      <c r="C777" s="405">
        <f t="shared" si="1"/>
        <v>-0.0005735379359</v>
      </c>
      <c r="D777" s="405">
        <f t="shared" si="2"/>
        <v>0.9994264621</v>
      </c>
      <c r="E777" s="406">
        <v>39.4</v>
      </c>
      <c r="F777" s="226">
        <f t="shared" si="3"/>
        <v>-0.00253164557</v>
      </c>
      <c r="G777" s="226">
        <f t="shared" si="4"/>
        <v>0.9974683544</v>
      </c>
    </row>
    <row r="778" ht="15.75" customHeight="1">
      <c r="A778" s="403" t="s">
        <v>1128</v>
      </c>
      <c r="B778" s="404">
        <v>4916.85</v>
      </c>
      <c r="C778" s="405">
        <f t="shared" si="1"/>
        <v>-0.00008134628095</v>
      </c>
      <c r="D778" s="405">
        <f t="shared" si="2"/>
        <v>0.9999186537</v>
      </c>
      <c r="E778" s="406">
        <v>39.5</v>
      </c>
      <c r="F778" s="226">
        <f t="shared" si="3"/>
        <v>-0.005037783375</v>
      </c>
      <c r="G778" s="226">
        <f t="shared" si="4"/>
        <v>0.9949622166</v>
      </c>
    </row>
    <row r="779" ht="15.75" customHeight="1">
      <c r="A779" s="403" t="s">
        <v>1129</v>
      </c>
      <c r="B779" s="404">
        <v>4917.25</v>
      </c>
      <c r="C779" s="405">
        <f t="shared" si="1"/>
        <v>0.003080281101</v>
      </c>
      <c r="D779" s="405">
        <f t="shared" si="2"/>
        <v>1.003080281</v>
      </c>
      <c r="E779" s="406">
        <v>39.7</v>
      </c>
      <c r="F779" s="226">
        <f t="shared" si="3"/>
        <v>0.0205655527</v>
      </c>
      <c r="G779" s="226">
        <f t="shared" si="4"/>
        <v>1.020565553</v>
      </c>
    </row>
    <row r="780" ht="15.75" customHeight="1">
      <c r="A780" s="403" t="s">
        <v>1130</v>
      </c>
      <c r="B780" s="404">
        <v>4902.15</v>
      </c>
      <c r="C780" s="405">
        <f t="shared" si="1"/>
        <v>0.005022910623</v>
      </c>
      <c r="D780" s="405">
        <f t="shared" si="2"/>
        <v>1.005022911</v>
      </c>
      <c r="E780" s="406">
        <v>38.9</v>
      </c>
      <c r="F780" s="226">
        <f t="shared" si="3"/>
        <v>-0.007653061224</v>
      </c>
      <c r="G780" s="226">
        <f t="shared" si="4"/>
        <v>0.9923469388</v>
      </c>
    </row>
    <row r="781" ht="15.75" customHeight="1">
      <c r="A781" s="403" t="s">
        <v>1131</v>
      </c>
      <c r="B781" s="404">
        <v>4877.65</v>
      </c>
      <c r="C781" s="405">
        <f t="shared" si="1"/>
        <v>0.001100098722</v>
      </c>
      <c r="D781" s="405">
        <f t="shared" si="2"/>
        <v>1.001100099</v>
      </c>
      <c r="E781" s="406">
        <v>39.2</v>
      </c>
      <c r="F781" s="226">
        <f t="shared" si="3"/>
        <v>-0.005076142132</v>
      </c>
      <c r="G781" s="226">
        <f t="shared" si="4"/>
        <v>0.9949238579</v>
      </c>
    </row>
    <row r="782" ht="15.75" customHeight="1">
      <c r="A782" s="403" t="s">
        <v>1132</v>
      </c>
      <c r="B782" s="404">
        <v>4872.29</v>
      </c>
      <c r="C782" s="405">
        <f t="shared" si="1"/>
        <v>0.006869116872</v>
      </c>
      <c r="D782" s="405">
        <f t="shared" si="2"/>
        <v>1.006869117</v>
      </c>
      <c r="E782" s="406">
        <v>39.4</v>
      </c>
      <c r="F782" s="226">
        <f t="shared" si="3"/>
        <v>-0.00253164557</v>
      </c>
      <c r="G782" s="226">
        <f t="shared" si="4"/>
        <v>0.9974683544</v>
      </c>
    </row>
    <row r="783" ht="15.75" customHeight="1">
      <c r="A783" s="403" t="s">
        <v>1133</v>
      </c>
      <c r="B783" s="404">
        <v>4839.05</v>
      </c>
      <c r="C783" s="405">
        <f t="shared" si="1"/>
        <v>-0.000165294379</v>
      </c>
      <c r="D783" s="405">
        <f t="shared" si="2"/>
        <v>0.9998347056</v>
      </c>
      <c r="E783" s="406">
        <v>39.5</v>
      </c>
      <c r="F783" s="226">
        <f t="shared" si="3"/>
        <v>-0.007537688442</v>
      </c>
      <c r="G783" s="226">
        <f t="shared" si="4"/>
        <v>0.9924623116</v>
      </c>
    </row>
    <row r="784" ht="15.75" customHeight="1">
      <c r="A784" s="403" t="s">
        <v>1134</v>
      </c>
      <c r="B784" s="404">
        <v>4839.85</v>
      </c>
      <c r="C784" s="405">
        <f t="shared" si="1"/>
        <v>0.00626858224</v>
      </c>
      <c r="D784" s="405">
        <f t="shared" si="2"/>
        <v>1.006268582</v>
      </c>
      <c r="E784" s="406">
        <v>39.8</v>
      </c>
      <c r="F784" s="226">
        <f t="shared" si="3"/>
        <v>-0.002506265664</v>
      </c>
      <c r="G784" s="226">
        <f t="shared" si="4"/>
        <v>0.9974937343</v>
      </c>
    </row>
    <row r="785" ht="15.75" customHeight="1">
      <c r="A785" s="403" t="s">
        <v>1135</v>
      </c>
      <c r="B785" s="404">
        <v>4809.7</v>
      </c>
      <c r="C785" s="405">
        <f t="shared" si="1"/>
        <v>-0.01001572547</v>
      </c>
      <c r="D785" s="405">
        <f t="shared" si="2"/>
        <v>0.9899842745</v>
      </c>
      <c r="E785" s="406">
        <v>39.9</v>
      </c>
      <c r="F785" s="226">
        <f t="shared" si="3"/>
        <v>0</v>
      </c>
      <c r="G785" s="226">
        <f t="shared" si="4"/>
        <v>1</v>
      </c>
    </row>
    <row r="786" ht="15.75" customHeight="1">
      <c r="A786" s="403" t="s">
        <v>1136</v>
      </c>
      <c r="B786" s="404">
        <v>4858.36</v>
      </c>
      <c r="C786" s="405">
        <f t="shared" si="1"/>
        <v>-0.01191994257</v>
      </c>
      <c r="D786" s="405">
        <f t="shared" si="2"/>
        <v>0.9880800574</v>
      </c>
      <c r="E786" s="406">
        <v>39.9</v>
      </c>
      <c r="F786" s="226">
        <f t="shared" si="3"/>
        <v>-0.02682926829</v>
      </c>
      <c r="G786" s="226">
        <f t="shared" si="4"/>
        <v>0.9731707317</v>
      </c>
    </row>
    <row r="787" ht="15.75" customHeight="1">
      <c r="A787" s="403" t="s">
        <v>1137</v>
      </c>
      <c r="B787" s="404">
        <v>4916.97</v>
      </c>
      <c r="C787" s="405">
        <f t="shared" si="1"/>
        <v>-0.003544460792</v>
      </c>
      <c r="D787" s="405">
        <f t="shared" si="2"/>
        <v>0.9964555392</v>
      </c>
      <c r="E787" s="406">
        <v>41.0</v>
      </c>
      <c r="F787" s="226">
        <f t="shared" si="3"/>
        <v>-0.01678657074</v>
      </c>
      <c r="G787" s="226">
        <f t="shared" si="4"/>
        <v>0.9832134293</v>
      </c>
    </row>
    <row r="788" ht="15.75" customHeight="1">
      <c r="A788" s="403" t="s">
        <v>1138</v>
      </c>
      <c r="B788" s="404">
        <v>4934.46</v>
      </c>
      <c r="C788" s="405">
        <f t="shared" si="1"/>
        <v>0.001136165361</v>
      </c>
      <c r="D788" s="405">
        <f t="shared" si="2"/>
        <v>1.001136165</v>
      </c>
      <c r="E788" s="406">
        <v>41.7</v>
      </c>
      <c r="F788" s="226">
        <f t="shared" si="3"/>
        <v>0.03217821782</v>
      </c>
      <c r="G788" s="226">
        <f t="shared" si="4"/>
        <v>1.032178218</v>
      </c>
    </row>
    <row r="789" ht="15.75" customHeight="1">
      <c r="A789" s="403" t="s">
        <v>1139</v>
      </c>
      <c r="B789" s="404">
        <v>4928.86</v>
      </c>
      <c r="C789" s="405">
        <f t="shared" si="1"/>
        <v>-0.003600401887</v>
      </c>
      <c r="D789" s="405">
        <f t="shared" si="2"/>
        <v>0.9963995981</v>
      </c>
      <c r="E789" s="406">
        <v>40.4</v>
      </c>
      <c r="F789" s="226">
        <f t="shared" si="3"/>
        <v>-0.01222493888</v>
      </c>
      <c r="G789" s="226">
        <f t="shared" si="4"/>
        <v>0.9877750611</v>
      </c>
    </row>
    <row r="790" ht="15.75" customHeight="1">
      <c r="A790" s="403" t="s">
        <v>1140</v>
      </c>
      <c r="B790" s="404">
        <v>4946.67</v>
      </c>
      <c r="C790" s="405">
        <f t="shared" si="1"/>
        <v>-0.01026812779</v>
      </c>
      <c r="D790" s="405">
        <f t="shared" si="2"/>
        <v>0.9897318722</v>
      </c>
      <c r="E790" s="406">
        <v>40.9</v>
      </c>
      <c r="F790" s="226">
        <f t="shared" si="3"/>
        <v>-0.01207729469</v>
      </c>
      <c r="G790" s="226">
        <f t="shared" si="4"/>
        <v>0.9879227053</v>
      </c>
    </row>
    <row r="791" ht="15.75" customHeight="1">
      <c r="A791" s="403" t="s">
        <v>1141</v>
      </c>
      <c r="B791" s="404">
        <v>4997.99</v>
      </c>
      <c r="C791" s="405">
        <f t="shared" si="1"/>
        <v>0.00053650324</v>
      </c>
      <c r="D791" s="405">
        <f t="shared" si="2"/>
        <v>1.000536503</v>
      </c>
      <c r="E791" s="406">
        <v>41.4</v>
      </c>
      <c r="F791" s="226">
        <f t="shared" si="3"/>
        <v>0.007299270073</v>
      </c>
      <c r="G791" s="226">
        <f t="shared" si="4"/>
        <v>1.00729927</v>
      </c>
    </row>
    <row r="792" ht="15.75" customHeight="1">
      <c r="A792" s="403" t="s">
        <v>1142</v>
      </c>
      <c r="B792" s="404">
        <v>4995.31</v>
      </c>
      <c r="C792" s="405">
        <f t="shared" si="1"/>
        <v>0.006451365929</v>
      </c>
      <c r="D792" s="405">
        <f t="shared" si="2"/>
        <v>1.006451366</v>
      </c>
      <c r="E792" s="406">
        <v>41.1</v>
      </c>
      <c r="F792" s="226">
        <f t="shared" si="3"/>
        <v>-0.004842615012</v>
      </c>
      <c r="G792" s="226">
        <f t="shared" si="4"/>
        <v>0.995157385</v>
      </c>
    </row>
    <row r="793" ht="15.75" customHeight="1">
      <c r="A793" s="403" t="s">
        <v>1143</v>
      </c>
      <c r="B793" s="404">
        <v>4963.29</v>
      </c>
      <c r="C793" s="405">
        <f t="shared" si="1"/>
        <v>-0.003829502827</v>
      </c>
      <c r="D793" s="405">
        <f t="shared" si="2"/>
        <v>0.9961704972</v>
      </c>
      <c r="E793" s="406">
        <v>41.3</v>
      </c>
      <c r="F793" s="226">
        <f t="shared" si="3"/>
        <v>0</v>
      </c>
      <c r="G793" s="226">
        <f t="shared" si="4"/>
        <v>1</v>
      </c>
    </row>
    <row r="794" ht="15.75" customHeight="1">
      <c r="A794" s="403" t="s">
        <v>1144</v>
      </c>
      <c r="B794" s="404">
        <v>4982.37</v>
      </c>
      <c r="C794" s="405">
        <f t="shared" si="1"/>
        <v>-0.004246925226</v>
      </c>
      <c r="D794" s="405">
        <f t="shared" si="2"/>
        <v>0.9957530748</v>
      </c>
      <c r="E794" s="406">
        <v>41.3</v>
      </c>
      <c r="F794" s="226">
        <f t="shared" si="3"/>
        <v>-0.01431980907</v>
      </c>
      <c r="G794" s="226">
        <f t="shared" si="4"/>
        <v>0.9856801909</v>
      </c>
    </row>
    <row r="795" ht="15.75" customHeight="1">
      <c r="A795" s="403" t="s">
        <v>1145</v>
      </c>
      <c r="B795" s="404">
        <v>5003.62</v>
      </c>
      <c r="C795" s="405">
        <f t="shared" si="1"/>
        <v>0.006438558133</v>
      </c>
      <c r="D795" s="405">
        <f t="shared" si="2"/>
        <v>1.006438558</v>
      </c>
      <c r="E795" s="406">
        <v>41.9</v>
      </c>
      <c r="F795" s="226">
        <f t="shared" si="3"/>
        <v>-0.004750593824</v>
      </c>
      <c r="G795" s="226">
        <f t="shared" si="4"/>
        <v>0.9952494062</v>
      </c>
    </row>
    <row r="796" ht="15.75" customHeight="1">
      <c r="A796" s="403" t="s">
        <v>1146</v>
      </c>
      <c r="B796" s="404">
        <v>4971.61</v>
      </c>
      <c r="C796" s="405">
        <f t="shared" si="1"/>
        <v>-0.001438106199</v>
      </c>
      <c r="D796" s="405">
        <f t="shared" si="2"/>
        <v>0.9985618938</v>
      </c>
      <c r="E796" s="406">
        <v>42.1</v>
      </c>
      <c r="F796" s="226">
        <f t="shared" si="3"/>
        <v>0.007177033493</v>
      </c>
      <c r="G796" s="226">
        <f t="shared" si="4"/>
        <v>1.007177033</v>
      </c>
    </row>
    <row r="797" ht="15.75" customHeight="1">
      <c r="A797" s="403" t="s">
        <v>1147</v>
      </c>
      <c r="B797" s="404">
        <v>4978.77</v>
      </c>
      <c r="C797" s="405">
        <f t="shared" si="1"/>
        <v>0.001335443764</v>
      </c>
      <c r="D797" s="405">
        <f t="shared" si="2"/>
        <v>1.001335444</v>
      </c>
      <c r="E797" s="406">
        <v>41.8</v>
      </c>
      <c r="F797" s="226">
        <f t="shared" si="3"/>
        <v>-0.009478672986</v>
      </c>
      <c r="G797" s="226">
        <f t="shared" si="4"/>
        <v>0.990521327</v>
      </c>
    </row>
    <row r="798" ht="15.75" customHeight="1">
      <c r="A798" s="403" t="s">
        <v>1148</v>
      </c>
      <c r="B798" s="404">
        <v>4972.13</v>
      </c>
      <c r="C798" s="405">
        <f t="shared" si="1"/>
        <v>0.0004084424861</v>
      </c>
      <c r="D798" s="405">
        <f t="shared" si="2"/>
        <v>1.000408442</v>
      </c>
      <c r="E798" s="406">
        <v>42.2</v>
      </c>
      <c r="F798" s="226">
        <f t="shared" si="3"/>
        <v>-0.03211009174</v>
      </c>
      <c r="G798" s="226">
        <f t="shared" si="4"/>
        <v>0.9678899083</v>
      </c>
    </row>
    <row r="799" ht="15.75" customHeight="1">
      <c r="A799" s="403" t="s">
        <v>1149</v>
      </c>
      <c r="B799" s="404">
        <v>4970.1</v>
      </c>
      <c r="C799" s="405">
        <f t="shared" si="1"/>
        <v>-0.008383677965</v>
      </c>
      <c r="D799" s="405">
        <f t="shared" si="2"/>
        <v>0.991616322</v>
      </c>
      <c r="E799" s="406">
        <v>43.6</v>
      </c>
      <c r="F799" s="226">
        <f t="shared" si="3"/>
        <v>0.01869158879</v>
      </c>
      <c r="G799" s="226">
        <f t="shared" si="4"/>
        <v>1.018691589</v>
      </c>
    </row>
    <row r="800" ht="15.75" customHeight="1">
      <c r="A800" s="403" t="s">
        <v>1150</v>
      </c>
      <c r="B800" s="404">
        <v>5012.12</v>
      </c>
      <c r="C800" s="405">
        <f t="shared" si="1"/>
        <v>-0.01508193371</v>
      </c>
      <c r="D800" s="405">
        <f t="shared" si="2"/>
        <v>0.9849180663</v>
      </c>
      <c r="E800" s="406">
        <v>42.8</v>
      </c>
      <c r="F800" s="226">
        <f t="shared" si="3"/>
        <v>-0.006960556845</v>
      </c>
      <c r="G800" s="226">
        <f t="shared" si="4"/>
        <v>0.9930394432</v>
      </c>
    </row>
    <row r="801" ht="15.75" customHeight="1">
      <c r="A801" s="403" t="s">
        <v>1151</v>
      </c>
      <c r="B801" s="404">
        <v>5088.87</v>
      </c>
      <c r="C801" s="405">
        <f t="shared" si="1"/>
        <v>-0.00309129911</v>
      </c>
      <c r="D801" s="405">
        <f t="shared" si="2"/>
        <v>0.9969087009</v>
      </c>
      <c r="E801" s="406">
        <v>43.1</v>
      </c>
      <c r="F801" s="226">
        <f t="shared" si="3"/>
        <v>-0.01372997712</v>
      </c>
      <c r="G801" s="226">
        <f t="shared" si="4"/>
        <v>0.9862700229</v>
      </c>
    </row>
    <row r="802" ht="15.75" customHeight="1">
      <c r="A802" s="403" t="s">
        <v>1152</v>
      </c>
      <c r="B802" s="404">
        <v>5104.65</v>
      </c>
      <c r="C802" s="405">
        <f t="shared" si="1"/>
        <v>-0.002376480659</v>
      </c>
      <c r="D802" s="405">
        <f t="shared" si="2"/>
        <v>0.9976235193</v>
      </c>
      <c r="E802" s="406">
        <v>43.7</v>
      </c>
      <c r="F802" s="226">
        <f t="shared" si="3"/>
        <v>-0.01576576577</v>
      </c>
      <c r="G802" s="226">
        <f t="shared" si="4"/>
        <v>0.9842342342</v>
      </c>
    </row>
    <row r="803" ht="15.75" customHeight="1">
      <c r="A803" s="403" t="s">
        <v>1153</v>
      </c>
      <c r="B803" s="404">
        <v>5116.81</v>
      </c>
      <c r="C803" s="405">
        <f t="shared" si="1"/>
        <v>0.003189858329</v>
      </c>
      <c r="D803" s="405">
        <f t="shared" si="2"/>
        <v>1.003189858</v>
      </c>
      <c r="E803" s="406">
        <v>44.4</v>
      </c>
      <c r="F803" s="226">
        <f t="shared" si="3"/>
        <v>0.002257336343</v>
      </c>
      <c r="G803" s="226">
        <f t="shared" si="4"/>
        <v>1.002257336</v>
      </c>
    </row>
    <row r="804" ht="15.75" customHeight="1">
      <c r="A804" s="403" t="s">
        <v>1154</v>
      </c>
      <c r="B804" s="404">
        <v>5100.54</v>
      </c>
      <c r="C804" s="405">
        <f t="shared" si="1"/>
        <v>0.00164960115</v>
      </c>
      <c r="D804" s="405">
        <f t="shared" si="2"/>
        <v>1.001649601</v>
      </c>
      <c r="E804" s="406">
        <v>44.3</v>
      </c>
      <c r="F804" s="226">
        <f t="shared" si="3"/>
        <v>0.02784222738</v>
      </c>
      <c r="G804" s="226">
        <f t="shared" si="4"/>
        <v>1.027842227</v>
      </c>
    </row>
    <row r="805" ht="15.75" customHeight="1">
      <c r="A805" s="403" t="s">
        <v>1155</v>
      </c>
      <c r="B805" s="404">
        <v>5092.14</v>
      </c>
      <c r="C805" s="405">
        <f t="shared" si="1"/>
        <v>-0.0003749472424</v>
      </c>
      <c r="D805" s="405">
        <f t="shared" si="2"/>
        <v>0.9996250528</v>
      </c>
      <c r="E805" s="406">
        <v>43.1</v>
      </c>
      <c r="F805" s="226">
        <f t="shared" si="3"/>
        <v>0.05896805897</v>
      </c>
      <c r="G805" s="226">
        <f t="shared" si="4"/>
        <v>1.058968059</v>
      </c>
    </row>
    <row r="806" ht="15.75" customHeight="1">
      <c r="A806" s="403" t="s">
        <v>1156</v>
      </c>
      <c r="B806" s="404">
        <v>5094.05</v>
      </c>
      <c r="C806" s="405">
        <f t="shared" si="1"/>
        <v>0.01651470979</v>
      </c>
      <c r="D806" s="405">
        <f t="shared" si="2"/>
        <v>1.01651471</v>
      </c>
      <c r="E806" s="406">
        <v>40.7</v>
      </c>
      <c r="F806" s="226">
        <f t="shared" si="3"/>
        <v>0.01496259352</v>
      </c>
      <c r="G806" s="226">
        <f t="shared" si="4"/>
        <v>1.014962594</v>
      </c>
    </row>
    <row r="807" ht="15.75" customHeight="1">
      <c r="A807" s="403" t="s">
        <v>1157</v>
      </c>
      <c r="B807" s="404">
        <v>5011.29</v>
      </c>
      <c r="C807" s="405">
        <f t="shared" si="1"/>
        <v>0.007967125801</v>
      </c>
      <c r="D807" s="405">
        <f t="shared" si="2"/>
        <v>1.007967126</v>
      </c>
      <c r="E807" s="406">
        <v>40.1</v>
      </c>
      <c r="F807" s="226">
        <f t="shared" si="3"/>
        <v>0.0025</v>
      </c>
      <c r="G807" s="226">
        <f t="shared" si="4"/>
        <v>1.0025</v>
      </c>
    </row>
    <row r="808" ht="15.75" customHeight="1">
      <c r="A808" s="403" t="s">
        <v>1158</v>
      </c>
      <c r="B808" s="404">
        <v>4971.68</v>
      </c>
      <c r="C808" s="405">
        <f t="shared" si="1"/>
        <v>-0.001333783284</v>
      </c>
      <c r="D808" s="405">
        <f t="shared" si="2"/>
        <v>0.9986662167</v>
      </c>
      <c r="E808" s="406">
        <v>40.0</v>
      </c>
      <c r="F808" s="226">
        <f t="shared" si="3"/>
        <v>-0.01960784314</v>
      </c>
      <c r="G808" s="226">
        <f t="shared" si="4"/>
        <v>0.9803921569</v>
      </c>
    </row>
    <row r="809" ht="15.75" customHeight="1">
      <c r="A809" s="403" t="s">
        <v>1159</v>
      </c>
      <c r="B809" s="404">
        <v>4978.32</v>
      </c>
      <c r="C809" s="405">
        <f t="shared" si="1"/>
        <v>0.003859509032</v>
      </c>
      <c r="D809" s="405">
        <f t="shared" si="2"/>
        <v>1.003859509</v>
      </c>
      <c r="E809" s="406">
        <v>40.8</v>
      </c>
      <c r="F809" s="226">
        <f t="shared" si="3"/>
        <v>-0.00487804878</v>
      </c>
      <c r="G809" s="226">
        <f t="shared" si="4"/>
        <v>0.9951219512</v>
      </c>
    </row>
    <row r="810" ht="15.75" customHeight="1">
      <c r="A810" s="403" t="s">
        <v>1160</v>
      </c>
      <c r="B810" s="404">
        <v>4959.18</v>
      </c>
      <c r="C810" s="405">
        <f t="shared" si="1"/>
        <v>0.002146078859</v>
      </c>
      <c r="D810" s="405">
        <f t="shared" si="2"/>
        <v>1.002146079</v>
      </c>
      <c r="E810" s="406">
        <v>41.0</v>
      </c>
      <c r="F810" s="226">
        <f t="shared" si="3"/>
        <v>0.01234567901</v>
      </c>
      <c r="G810" s="226">
        <f t="shared" si="4"/>
        <v>1.012345679</v>
      </c>
    </row>
    <row r="811" ht="15.75" customHeight="1">
      <c r="A811" s="403" t="s">
        <v>1161</v>
      </c>
      <c r="B811" s="404">
        <v>4948.56</v>
      </c>
      <c r="C811" s="405">
        <f t="shared" si="1"/>
        <v>0.004208757625</v>
      </c>
      <c r="D811" s="405">
        <f t="shared" si="2"/>
        <v>1.004208758</v>
      </c>
      <c r="E811" s="406">
        <v>40.5</v>
      </c>
      <c r="F811" s="226">
        <f t="shared" si="3"/>
        <v>0.02272727273</v>
      </c>
      <c r="G811" s="226">
        <f t="shared" si="4"/>
        <v>1.022727273</v>
      </c>
    </row>
    <row r="812" ht="15.75" customHeight="1">
      <c r="A812" s="403" t="s">
        <v>1162</v>
      </c>
      <c r="B812" s="404">
        <v>4927.82</v>
      </c>
      <c r="C812" s="405">
        <f t="shared" si="1"/>
        <v>0.007418946628</v>
      </c>
      <c r="D812" s="405">
        <f t="shared" si="2"/>
        <v>1.007418947</v>
      </c>
      <c r="E812" s="406">
        <v>39.6</v>
      </c>
      <c r="F812" s="226">
        <f t="shared" si="3"/>
        <v>0.01020408163</v>
      </c>
      <c r="G812" s="226">
        <f t="shared" si="4"/>
        <v>1.010204082</v>
      </c>
    </row>
    <row r="813" ht="15.75" customHeight="1">
      <c r="A813" s="403" t="s">
        <v>1163</v>
      </c>
      <c r="B813" s="404">
        <v>4891.53</v>
      </c>
      <c r="C813" s="405">
        <f t="shared" si="1"/>
        <v>0.006028110616</v>
      </c>
      <c r="D813" s="405">
        <f t="shared" si="2"/>
        <v>1.006028111</v>
      </c>
      <c r="E813" s="406">
        <v>39.2</v>
      </c>
      <c r="F813" s="226">
        <f t="shared" si="3"/>
        <v>-0.0101010101</v>
      </c>
      <c r="G813" s="226">
        <f t="shared" si="4"/>
        <v>0.9898989899</v>
      </c>
    </row>
    <row r="814" ht="15.75" customHeight="1">
      <c r="A814" s="403" t="s">
        <v>1164</v>
      </c>
      <c r="B814" s="404">
        <v>4862.22</v>
      </c>
      <c r="C814" s="405">
        <f t="shared" si="1"/>
        <v>-0.003467824248</v>
      </c>
      <c r="D814" s="405">
        <f t="shared" si="2"/>
        <v>0.9965321758</v>
      </c>
      <c r="E814" s="406">
        <v>39.6</v>
      </c>
      <c r="F814" s="226">
        <f t="shared" si="3"/>
        <v>-0.002518891688</v>
      </c>
      <c r="G814" s="226">
        <f t="shared" si="4"/>
        <v>0.9974811083</v>
      </c>
    </row>
    <row r="815" ht="15.75" customHeight="1">
      <c r="A815" s="403" t="s">
        <v>1165</v>
      </c>
      <c r="B815" s="404">
        <v>4879.14</v>
      </c>
      <c r="C815" s="405">
        <f t="shared" si="1"/>
        <v>0.001225075259</v>
      </c>
      <c r="D815" s="405">
        <f t="shared" si="2"/>
        <v>1.001225075</v>
      </c>
      <c r="E815" s="406">
        <v>39.7</v>
      </c>
      <c r="F815" s="226">
        <f t="shared" si="3"/>
        <v>-0.002512562814</v>
      </c>
      <c r="G815" s="226">
        <f t="shared" si="4"/>
        <v>0.9974874372</v>
      </c>
    </row>
    <row r="816" ht="15.75" customHeight="1">
      <c r="A816" s="403" t="s">
        <v>1166</v>
      </c>
      <c r="B816" s="404">
        <v>4873.17</v>
      </c>
      <c r="C816" s="405">
        <f t="shared" si="1"/>
        <v>0.009445745996</v>
      </c>
      <c r="D816" s="405">
        <f t="shared" si="2"/>
        <v>1.009445746</v>
      </c>
      <c r="E816" s="406">
        <v>39.8</v>
      </c>
      <c r="F816" s="226">
        <f t="shared" si="3"/>
        <v>0.005050505051</v>
      </c>
      <c r="G816" s="226">
        <f t="shared" si="4"/>
        <v>1.005050505</v>
      </c>
    </row>
    <row r="817" ht="15.75" customHeight="1">
      <c r="A817" s="403" t="s">
        <v>1167</v>
      </c>
      <c r="B817" s="404">
        <v>4827.57</v>
      </c>
      <c r="C817" s="405">
        <f t="shared" si="1"/>
        <v>0.009620271166</v>
      </c>
      <c r="D817" s="405">
        <f t="shared" si="2"/>
        <v>1.009620271</v>
      </c>
      <c r="E817" s="406">
        <v>39.6</v>
      </c>
      <c r="F817" s="226">
        <f t="shared" si="3"/>
        <v>-0.01</v>
      </c>
      <c r="G817" s="226">
        <f t="shared" si="4"/>
        <v>0.99</v>
      </c>
    </row>
    <row r="818" ht="15.75" customHeight="1">
      <c r="A818" s="403" t="s">
        <v>1168</v>
      </c>
      <c r="B818" s="404">
        <v>4781.57</v>
      </c>
      <c r="C818" s="405">
        <f t="shared" si="1"/>
        <v>0.004018956709</v>
      </c>
      <c r="D818" s="405">
        <f t="shared" si="2"/>
        <v>1.004018957</v>
      </c>
      <c r="E818" s="406">
        <v>40.0</v>
      </c>
      <c r="F818" s="226">
        <f t="shared" si="3"/>
        <v>-0.002493765586</v>
      </c>
      <c r="G818" s="226">
        <f t="shared" si="4"/>
        <v>0.9975062344</v>
      </c>
    </row>
    <row r="819" ht="15.75" customHeight="1">
      <c r="A819" s="403" t="s">
        <v>1169</v>
      </c>
      <c r="B819" s="404">
        <v>4762.43</v>
      </c>
      <c r="C819" s="405">
        <f t="shared" si="1"/>
        <v>-0.006775921183</v>
      </c>
      <c r="D819" s="405">
        <f t="shared" si="2"/>
        <v>0.9932240788</v>
      </c>
      <c r="E819" s="406">
        <v>40.1</v>
      </c>
      <c r="F819" s="226">
        <f t="shared" si="3"/>
        <v>-0.02433090024</v>
      </c>
      <c r="G819" s="226">
        <f t="shared" si="4"/>
        <v>0.9756690998</v>
      </c>
    </row>
    <row r="820" ht="15.75" customHeight="1">
      <c r="A820" s="403" t="s">
        <v>1170</v>
      </c>
      <c r="B820" s="404">
        <v>4794.92</v>
      </c>
      <c r="C820" s="405">
        <f t="shared" si="1"/>
        <v>0.0001793886601</v>
      </c>
      <c r="D820" s="405">
        <f t="shared" si="2"/>
        <v>1.000179389</v>
      </c>
      <c r="E820" s="406">
        <v>41.1</v>
      </c>
      <c r="F820" s="226">
        <f t="shared" si="3"/>
        <v>0.06201550388</v>
      </c>
      <c r="G820" s="226">
        <f t="shared" si="4"/>
        <v>1.062015504</v>
      </c>
    </row>
    <row r="821" ht="15.75" customHeight="1">
      <c r="A821" s="403" t="s">
        <v>1171</v>
      </c>
      <c r="B821" s="404">
        <v>4794.06</v>
      </c>
      <c r="C821" s="405">
        <f t="shared" si="1"/>
        <v>0.0009792519684</v>
      </c>
      <c r="D821" s="405">
        <f t="shared" si="2"/>
        <v>1.000979252</v>
      </c>
      <c r="E821" s="406">
        <v>38.7</v>
      </c>
      <c r="F821" s="226">
        <f t="shared" si="3"/>
        <v>0.0078125</v>
      </c>
      <c r="G821" s="226">
        <f t="shared" si="4"/>
        <v>1.0078125</v>
      </c>
    </row>
    <row r="822" ht="15.75" customHeight="1">
      <c r="A822" s="403" t="s">
        <v>1172</v>
      </c>
      <c r="B822" s="404">
        <v>4789.37</v>
      </c>
      <c r="C822" s="405">
        <f t="shared" si="1"/>
        <v>0.01467553654</v>
      </c>
      <c r="D822" s="405">
        <f t="shared" si="2"/>
        <v>1.014675537</v>
      </c>
      <c r="E822" s="406">
        <v>38.4</v>
      </c>
      <c r="F822" s="226">
        <f t="shared" si="3"/>
        <v>-0.00518134715</v>
      </c>
      <c r="G822" s="226">
        <f t="shared" si="4"/>
        <v>0.9948186528</v>
      </c>
    </row>
    <row r="823" ht="15.75" customHeight="1">
      <c r="A823" s="403" t="s">
        <v>1173</v>
      </c>
      <c r="B823" s="404">
        <v>4720.1</v>
      </c>
      <c r="C823" s="405">
        <f t="shared" si="1"/>
        <v>-0.0135714644</v>
      </c>
      <c r="D823" s="405">
        <f t="shared" si="2"/>
        <v>0.9864285356</v>
      </c>
      <c r="E823" s="406">
        <v>38.6</v>
      </c>
      <c r="F823" s="226">
        <f t="shared" si="3"/>
        <v>-0.01278772379</v>
      </c>
      <c r="G823" s="226">
        <f t="shared" si="4"/>
        <v>0.9872122762</v>
      </c>
    </row>
    <row r="824" ht="15.75" customHeight="1">
      <c r="A824" s="403" t="s">
        <v>1174</v>
      </c>
      <c r="B824" s="404">
        <v>4785.04</v>
      </c>
      <c r="C824" s="405">
        <f t="shared" si="1"/>
        <v>-0.01531851145</v>
      </c>
      <c r="D824" s="405">
        <f t="shared" si="2"/>
        <v>0.9846814886</v>
      </c>
      <c r="E824" s="406">
        <v>39.1</v>
      </c>
      <c r="F824" s="226">
        <f t="shared" si="3"/>
        <v>-0.02493765586</v>
      </c>
      <c r="G824" s="226">
        <f t="shared" si="4"/>
        <v>0.9750623441</v>
      </c>
    </row>
    <row r="825" ht="15.75" customHeight="1">
      <c r="A825" s="403" t="s">
        <v>1175</v>
      </c>
      <c r="B825" s="404">
        <v>4859.48</v>
      </c>
      <c r="C825" s="405">
        <f t="shared" si="1"/>
        <v>0.03320207853</v>
      </c>
      <c r="D825" s="405">
        <f t="shared" si="2"/>
        <v>1.033202079</v>
      </c>
      <c r="E825" s="406">
        <v>40.1</v>
      </c>
      <c r="F825" s="226">
        <f t="shared" si="3"/>
        <v>-0.007425742574</v>
      </c>
      <c r="G825" s="226">
        <f t="shared" si="4"/>
        <v>0.9925742574</v>
      </c>
    </row>
    <row r="826" ht="15.75" customHeight="1">
      <c r="A826" s="403" t="s">
        <v>1176</v>
      </c>
      <c r="B826" s="404">
        <v>4703.32</v>
      </c>
      <c r="C826" s="405">
        <f t="shared" si="1"/>
        <v>0.01509700283</v>
      </c>
      <c r="D826" s="405">
        <f t="shared" si="2"/>
        <v>1.015097003</v>
      </c>
      <c r="E826" s="406">
        <v>40.4</v>
      </c>
      <c r="F826" s="226">
        <f t="shared" si="3"/>
        <v>0</v>
      </c>
      <c r="G826" s="226">
        <f t="shared" si="4"/>
        <v>1</v>
      </c>
    </row>
    <row r="827" ht="15.75" customHeight="1">
      <c r="A827" s="403" t="s">
        <v>1177</v>
      </c>
      <c r="B827" s="404">
        <v>4633.37</v>
      </c>
      <c r="C827" s="405">
        <f t="shared" si="1"/>
        <v>0.02213079494</v>
      </c>
      <c r="D827" s="405">
        <f t="shared" si="2"/>
        <v>1.022130795</v>
      </c>
      <c r="E827" s="406">
        <v>40.4</v>
      </c>
      <c r="F827" s="226">
        <f t="shared" si="3"/>
        <v>0.0412371134</v>
      </c>
      <c r="G827" s="226">
        <f t="shared" si="4"/>
        <v>1.041237113</v>
      </c>
    </row>
    <row r="828" ht="15.75" customHeight="1">
      <c r="A828" s="403" t="s">
        <v>1178</v>
      </c>
      <c r="B828" s="404">
        <v>4533.05</v>
      </c>
      <c r="C828" s="405">
        <f t="shared" si="1"/>
        <v>-0.002662178366</v>
      </c>
      <c r="D828" s="405">
        <f t="shared" si="2"/>
        <v>0.9973378216</v>
      </c>
      <c r="E828" s="406">
        <v>38.8</v>
      </c>
      <c r="F828" s="226">
        <f t="shared" si="3"/>
        <v>-0.02512562814</v>
      </c>
      <c r="G828" s="226">
        <f t="shared" si="4"/>
        <v>0.9748743719</v>
      </c>
    </row>
    <row r="829" ht="15.75" customHeight="1">
      <c r="A829" s="403" t="s">
        <v>1179</v>
      </c>
      <c r="B829" s="404">
        <v>4545.15</v>
      </c>
      <c r="C829" s="405">
        <f t="shared" si="1"/>
        <v>0.04131203277</v>
      </c>
      <c r="D829" s="405">
        <f t="shared" si="2"/>
        <v>1.041312033</v>
      </c>
      <c r="E829" s="406">
        <v>39.8</v>
      </c>
      <c r="F829" s="226">
        <f t="shared" si="3"/>
        <v>0.02577319588</v>
      </c>
      <c r="G829" s="226">
        <f t="shared" si="4"/>
        <v>1.025773196</v>
      </c>
    </row>
    <row r="830" ht="15.75" customHeight="1">
      <c r="A830" s="403" t="s">
        <v>1180</v>
      </c>
      <c r="B830" s="404">
        <v>4364.83</v>
      </c>
      <c r="C830" s="405">
        <f t="shared" si="1"/>
        <v>0.01339168592</v>
      </c>
      <c r="D830" s="405">
        <f t="shared" si="2"/>
        <v>1.013391686</v>
      </c>
      <c r="E830" s="406">
        <v>38.8</v>
      </c>
      <c r="F830" s="226">
        <f t="shared" si="3"/>
        <v>0.08077994429</v>
      </c>
      <c r="G830" s="226">
        <f t="shared" si="4"/>
        <v>1.080779944</v>
      </c>
    </row>
    <row r="831" ht="15.75" customHeight="1">
      <c r="A831" s="403" t="s">
        <v>1181</v>
      </c>
      <c r="B831" s="404">
        <v>4307.15</v>
      </c>
      <c r="C831" s="405">
        <f t="shared" si="1"/>
        <v>0.001872484939</v>
      </c>
      <c r="D831" s="405">
        <f t="shared" si="2"/>
        <v>1.001872485</v>
      </c>
      <c r="E831" s="406">
        <v>35.9</v>
      </c>
      <c r="F831" s="226">
        <f t="shared" si="3"/>
        <v>0.01699716714</v>
      </c>
      <c r="G831" s="226">
        <f t="shared" si="4"/>
        <v>1.016997167</v>
      </c>
    </row>
    <row r="832" ht="15.75" customHeight="1">
      <c r="A832" s="403" t="s">
        <v>1182</v>
      </c>
      <c r="B832" s="404">
        <v>4299.1</v>
      </c>
      <c r="C832" s="405">
        <f t="shared" si="1"/>
        <v>0.006388392742</v>
      </c>
      <c r="D832" s="405">
        <f t="shared" si="2"/>
        <v>1.006388393</v>
      </c>
      <c r="E832" s="406">
        <v>35.3</v>
      </c>
      <c r="F832" s="226">
        <f t="shared" si="3"/>
        <v>-0.008426966292</v>
      </c>
      <c r="G832" s="226">
        <f t="shared" si="4"/>
        <v>0.9915730337</v>
      </c>
    </row>
    <row r="833" ht="15.75" customHeight="1">
      <c r="A833" s="403" t="s">
        <v>1183</v>
      </c>
      <c r="B833" s="404">
        <v>4271.81</v>
      </c>
      <c r="C833" s="405">
        <f t="shared" si="1"/>
        <v>0.01361753219</v>
      </c>
      <c r="D833" s="405">
        <f t="shared" si="2"/>
        <v>1.013617532</v>
      </c>
      <c r="E833" s="406">
        <v>35.6</v>
      </c>
      <c r="F833" s="226">
        <f t="shared" si="3"/>
        <v>0.04705882353</v>
      </c>
      <c r="G833" s="226">
        <f t="shared" si="4"/>
        <v>1.047058824</v>
      </c>
    </row>
    <row r="834" ht="15.75" customHeight="1">
      <c r="A834" s="403" t="s">
        <v>1184</v>
      </c>
      <c r="B834" s="404">
        <v>4214.42</v>
      </c>
      <c r="C834" s="405">
        <f t="shared" si="1"/>
        <v>0.01036152666</v>
      </c>
      <c r="D834" s="405">
        <f t="shared" si="2"/>
        <v>1.010361527</v>
      </c>
      <c r="E834" s="406">
        <v>34.0</v>
      </c>
      <c r="F834" s="226">
        <f t="shared" si="3"/>
        <v>0.005917159763</v>
      </c>
      <c r="G834" s="226">
        <f t="shared" si="4"/>
        <v>1.00591716</v>
      </c>
    </row>
    <row r="835" ht="15.75" customHeight="1">
      <c r="A835" s="403" t="s">
        <v>1185</v>
      </c>
      <c r="B835" s="404">
        <v>4171.2</v>
      </c>
      <c r="C835" s="405">
        <f t="shared" si="1"/>
        <v>0.003526971953</v>
      </c>
      <c r="D835" s="405">
        <f t="shared" si="2"/>
        <v>1.003526972</v>
      </c>
      <c r="E835" s="406">
        <v>33.8</v>
      </c>
      <c r="F835" s="226">
        <f t="shared" si="3"/>
        <v>0.00296735905</v>
      </c>
      <c r="G835" s="226">
        <f t="shared" si="4"/>
        <v>1.002967359</v>
      </c>
    </row>
    <row r="836" ht="15.75" customHeight="1">
      <c r="A836" s="403" t="s">
        <v>1186</v>
      </c>
      <c r="B836" s="404">
        <v>4156.54</v>
      </c>
      <c r="C836" s="405">
        <f t="shared" si="1"/>
        <v>0.002692153675</v>
      </c>
      <c r="D836" s="405">
        <f t="shared" si="2"/>
        <v>1.002692154</v>
      </c>
      <c r="E836" s="406">
        <v>33.7</v>
      </c>
      <c r="F836" s="226">
        <f t="shared" si="3"/>
        <v>-0.002958579882</v>
      </c>
      <c r="G836" s="226">
        <f t="shared" si="4"/>
        <v>0.9970414201</v>
      </c>
    </row>
    <row r="837" ht="15.75" customHeight="1">
      <c r="A837" s="403" t="s">
        <v>1187</v>
      </c>
      <c r="B837" s="404">
        <v>4145.38</v>
      </c>
      <c r="C837" s="405">
        <f t="shared" si="1"/>
        <v>0.003950042019</v>
      </c>
      <c r="D837" s="405">
        <f t="shared" si="2"/>
        <v>1.003950042</v>
      </c>
      <c r="E837" s="406">
        <v>33.8</v>
      </c>
      <c r="F837" s="226">
        <f t="shared" si="3"/>
        <v>0.005952380952</v>
      </c>
      <c r="G837" s="226">
        <f t="shared" si="4"/>
        <v>1.005952381</v>
      </c>
    </row>
    <row r="838" ht="15.75" customHeight="1">
      <c r="A838" s="403" t="s">
        <v>1188</v>
      </c>
      <c r="B838" s="404">
        <v>4129.07</v>
      </c>
      <c r="C838" s="405">
        <f t="shared" si="1"/>
        <v>0.01179633074</v>
      </c>
      <c r="D838" s="405">
        <f t="shared" si="2"/>
        <v>1.011796331</v>
      </c>
      <c r="E838" s="406">
        <v>33.6</v>
      </c>
      <c r="F838" s="226">
        <f t="shared" si="3"/>
        <v>0</v>
      </c>
      <c r="G838" s="226">
        <f t="shared" si="4"/>
        <v>1</v>
      </c>
    </row>
    <row r="839" ht="15.75" customHeight="1">
      <c r="A839" s="403" t="s">
        <v>1189</v>
      </c>
      <c r="B839" s="404">
        <v>4080.93</v>
      </c>
      <c r="C839" s="405">
        <f t="shared" si="1"/>
        <v>0.001015504846</v>
      </c>
      <c r="D839" s="405">
        <f t="shared" si="2"/>
        <v>1.001015505</v>
      </c>
      <c r="E839" s="406">
        <v>33.6</v>
      </c>
      <c r="F839" s="226">
        <f t="shared" si="3"/>
        <v>0</v>
      </c>
      <c r="G839" s="226">
        <f t="shared" si="4"/>
        <v>1</v>
      </c>
    </row>
    <row r="840" ht="15.75" customHeight="1">
      <c r="A840" s="403" t="s">
        <v>1190</v>
      </c>
      <c r="B840" s="404">
        <v>4076.79</v>
      </c>
      <c r="C840" s="405">
        <f t="shared" si="1"/>
        <v>-0.002202756382</v>
      </c>
      <c r="D840" s="405">
        <f t="shared" si="2"/>
        <v>0.9977972436</v>
      </c>
      <c r="E840" s="406">
        <v>33.6</v>
      </c>
      <c r="F840" s="226">
        <f t="shared" si="3"/>
        <v>0</v>
      </c>
      <c r="G840" s="226">
        <f t="shared" si="4"/>
        <v>1</v>
      </c>
    </row>
    <row r="841" ht="15.75" customHeight="1">
      <c r="A841" s="403" t="s">
        <v>1191</v>
      </c>
      <c r="B841" s="404">
        <v>4085.79</v>
      </c>
      <c r="C841" s="405">
        <f t="shared" si="1"/>
        <v>0.003842610223</v>
      </c>
      <c r="D841" s="405">
        <f t="shared" si="2"/>
        <v>1.00384261</v>
      </c>
      <c r="E841" s="406">
        <v>33.6</v>
      </c>
      <c r="F841" s="226">
        <f t="shared" si="3"/>
        <v>0</v>
      </c>
      <c r="G841" s="226">
        <f t="shared" si="4"/>
        <v>1</v>
      </c>
    </row>
    <row r="842" ht="15.75" customHeight="1">
      <c r="A842" s="403" t="s">
        <v>1192</v>
      </c>
      <c r="B842" s="404">
        <v>4070.15</v>
      </c>
      <c r="C842" s="405">
        <f t="shared" si="1"/>
        <v>0.004816522821</v>
      </c>
      <c r="D842" s="405">
        <f t="shared" si="2"/>
        <v>1.004816523</v>
      </c>
      <c r="E842" s="406">
        <v>33.6</v>
      </c>
      <c r="F842" s="226">
        <f t="shared" si="3"/>
        <v>0</v>
      </c>
      <c r="G842" s="226">
        <f t="shared" si="4"/>
        <v>1</v>
      </c>
    </row>
    <row r="843" ht="15.75" customHeight="1">
      <c r="A843" s="403" t="s">
        <v>1193</v>
      </c>
      <c r="B843" s="404">
        <v>4050.64</v>
      </c>
      <c r="C843" s="405">
        <f t="shared" si="1"/>
        <v>-0.004539076112</v>
      </c>
      <c r="D843" s="405">
        <f t="shared" si="2"/>
        <v>0.9954609239</v>
      </c>
      <c r="E843" s="406">
        <v>33.6</v>
      </c>
      <c r="F843" s="226">
        <f t="shared" si="3"/>
        <v>0</v>
      </c>
      <c r="G843" s="226">
        <f t="shared" si="4"/>
        <v>1</v>
      </c>
    </row>
    <row r="844" ht="15.75" customHeight="1">
      <c r="A844" s="403" t="s">
        <v>1194</v>
      </c>
      <c r="B844" s="404">
        <v>4069.11</v>
      </c>
      <c r="C844" s="405">
        <f t="shared" si="1"/>
        <v>-0.002441733042</v>
      </c>
      <c r="D844" s="405">
        <f t="shared" si="2"/>
        <v>0.997558267</v>
      </c>
      <c r="E844" s="406">
        <v>33.6</v>
      </c>
      <c r="F844" s="226">
        <f t="shared" si="3"/>
        <v>0</v>
      </c>
      <c r="G844" s="226">
        <f t="shared" si="4"/>
        <v>1</v>
      </c>
    </row>
    <row r="845" ht="15.75" customHeight="1">
      <c r="A845" s="403" t="s">
        <v>1195</v>
      </c>
      <c r="B845" s="404">
        <v>4079.07</v>
      </c>
      <c r="C845" s="405">
        <f t="shared" si="1"/>
        <v>-0.0007520565194</v>
      </c>
      <c r="D845" s="405">
        <f t="shared" si="2"/>
        <v>0.9992479435</v>
      </c>
      <c r="E845" s="406">
        <v>33.6</v>
      </c>
      <c r="F845" s="226">
        <f t="shared" si="3"/>
        <v>-0.00296735905</v>
      </c>
      <c r="G845" s="226">
        <f t="shared" si="4"/>
        <v>0.9970326409</v>
      </c>
    </row>
    <row r="846" ht="15.75" customHeight="1">
      <c r="A846" s="403" t="s">
        <v>1196</v>
      </c>
      <c r="B846" s="404">
        <v>4082.14</v>
      </c>
      <c r="C846" s="405">
        <f t="shared" si="1"/>
        <v>-0.001802171898</v>
      </c>
      <c r="D846" s="405">
        <f t="shared" si="2"/>
        <v>0.9981978281</v>
      </c>
      <c r="E846" s="406">
        <v>33.7</v>
      </c>
      <c r="F846" s="226">
        <f t="shared" si="3"/>
        <v>0.002976190476</v>
      </c>
      <c r="G846" s="226">
        <f t="shared" si="4"/>
        <v>1.00297619</v>
      </c>
    </row>
    <row r="847" ht="15.75" customHeight="1">
      <c r="A847" s="403" t="s">
        <v>1197</v>
      </c>
      <c r="B847" s="404">
        <v>4089.51</v>
      </c>
      <c r="C847" s="405">
        <f t="shared" si="1"/>
        <v>-0.002417415147</v>
      </c>
      <c r="D847" s="405">
        <f t="shared" si="2"/>
        <v>0.9975825849</v>
      </c>
      <c r="E847" s="406">
        <v>33.6</v>
      </c>
      <c r="F847" s="226">
        <f t="shared" si="3"/>
        <v>-0.008849557522</v>
      </c>
      <c r="G847" s="226">
        <f t="shared" si="4"/>
        <v>0.9911504425</v>
      </c>
    </row>
    <row r="848" ht="15.75" customHeight="1">
      <c r="A848" s="403" t="s">
        <v>1198</v>
      </c>
      <c r="B848" s="404">
        <v>4099.42</v>
      </c>
      <c r="C848" s="405">
        <f t="shared" si="1"/>
        <v>0.009321541477</v>
      </c>
      <c r="D848" s="405">
        <f t="shared" si="2"/>
        <v>1.009321541</v>
      </c>
      <c r="E848" s="406">
        <v>33.9</v>
      </c>
      <c r="F848" s="226">
        <f t="shared" si="3"/>
        <v>0.008928571429</v>
      </c>
      <c r="G848" s="226">
        <f t="shared" si="4"/>
        <v>1.008928571</v>
      </c>
    </row>
    <row r="849" ht="15.75" customHeight="1">
      <c r="A849" s="403" t="s">
        <v>1199</v>
      </c>
      <c r="B849" s="404">
        <v>4061.56</v>
      </c>
      <c r="C849" s="405">
        <f t="shared" si="1"/>
        <v>0.00666972352</v>
      </c>
      <c r="D849" s="405">
        <f t="shared" si="2"/>
        <v>1.006669724</v>
      </c>
      <c r="E849" s="406">
        <v>33.6</v>
      </c>
      <c r="F849" s="226">
        <f t="shared" si="3"/>
        <v>0</v>
      </c>
      <c r="G849" s="226">
        <f t="shared" si="4"/>
        <v>1</v>
      </c>
    </row>
    <row r="850" ht="15.75" customHeight="1">
      <c r="A850" s="403" t="s">
        <v>1200</v>
      </c>
      <c r="B850" s="404">
        <v>4034.65</v>
      </c>
      <c r="C850" s="405">
        <f t="shared" si="1"/>
        <v>0.008206286655</v>
      </c>
      <c r="D850" s="405">
        <f t="shared" si="2"/>
        <v>1.008206287</v>
      </c>
      <c r="E850" s="406">
        <v>33.6</v>
      </c>
      <c r="F850" s="226">
        <f t="shared" si="3"/>
        <v>0</v>
      </c>
      <c r="G850" s="226">
        <f t="shared" si="4"/>
        <v>1</v>
      </c>
    </row>
    <row r="851" ht="15.75" customHeight="1">
      <c r="A851" s="403" t="s">
        <v>1201</v>
      </c>
      <c r="B851" s="404">
        <v>4001.81</v>
      </c>
      <c r="C851" s="405">
        <f t="shared" si="1"/>
        <v>0.005096043722</v>
      </c>
      <c r="D851" s="405">
        <f t="shared" si="2"/>
        <v>1.005096044</v>
      </c>
      <c r="E851" s="406">
        <v>33.6</v>
      </c>
      <c r="F851" s="226">
        <f t="shared" si="3"/>
        <v>0</v>
      </c>
      <c r="G851" s="226">
        <f t="shared" si="4"/>
        <v>1</v>
      </c>
    </row>
    <row r="852" ht="15.75" customHeight="1">
      <c r="A852" s="403" t="s">
        <v>1202</v>
      </c>
      <c r="B852" s="404">
        <v>3981.52</v>
      </c>
      <c r="C852" s="405">
        <f t="shared" si="1"/>
        <v>-0.001306835427</v>
      </c>
      <c r="D852" s="405">
        <f t="shared" si="2"/>
        <v>0.9986931646</v>
      </c>
      <c r="E852" s="406">
        <v>33.6</v>
      </c>
      <c r="F852" s="226">
        <f t="shared" si="3"/>
        <v>0</v>
      </c>
      <c r="G852" s="226">
        <f t="shared" si="4"/>
        <v>1</v>
      </c>
    </row>
    <row r="853" ht="15.75" customHeight="1">
      <c r="A853" s="403" t="s">
        <v>1203</v>
      </c>
      <c r="B853" s="404">
        <v>3986.73</v>
      </c>
      <c r="C853" s="405">
        <f t="shared" si="1"/>
        <v>-0.0005891082656</v>
      </c>
      <c r="D853" s="405">
        <f t="shared" si="2"/>
        <v>0.9994108917</v>
      </c>
      <c r="E853" s="406">
        <v>33.6</v>
      </c>
      <c r="F853" s="226">
        <f t="shared" si="3"/>
        <v>0</v>
      </c>
      <c r="G853" s="226">
        <f t="shared" si="4"/>
        <v>1</v>
      </c>
    </row>
    <row r="854" ht="15.75" customHeight="1">
      <c r="A854" s="403" t="s">
        <v>1204</v>
      </c>
      <c r="B854" s="404">
        <v>3989.08</v>
      </c>
      <c r="C854" s="405">
        <f t="shared" si="1"/>
        <v>0.001868576767</v>
      </c>
      <c r="D854" s="405">
        <f t="shared" si="2"/>
        <v>1.001868577</v>
      </c>
      <c r="E854" s="406">
        <v>33.6</v>
      </c>
      <c r="F854" s="226">
        <f t="shared" si="3"/>
        <v>0</v>
      </c>
      <c r="G854" s="226">
        <f t="shared" si="4"/>
        <v>1</v>
      </c>
    </row>
    <row r="855" ht="15.75" customHeight="1">
      <c r="A855" s="403" t="s">
        <v>1205</v>
      </c>
      <c r="B855" s="404">
        <v>3981.64</v>
      </c>
      <c r="C855" s="405">
        <f t="shared" si="1"/>
        <v>0.001867033028</v>
      </c>
      <c r="D855" s="405">
        <f t="shared" si="2"/>
        <v>1.001867033</v>
      </c>
      <c r="E855" s="406">
        <v>33.6</v>
      </c>
      <c r="F855" s="226">
        <f t="shared" si="3"/>
        <v>0</v>
      </c>
      <c r="G855" s="226">
        <f t="shared" si="4"/>
        <v>1</v>
      </c>
    </row>
    <row r="856" ht="15.75" customHeight="1">
      <c r="A856" s="403" t="s">
        <v>1206</v>
      </c>
      <c r="B856" s="404">
        <v>3974.22</v>
      </c>
      <c r="C856" s="405">
        <f t="shared" si="1"/>
        <v>0.001244558207</v>
      </c>
      <c r="D856" s="405">
        <f t="shared" si="2"/>
        <v>1.001244558</v>
      </c>
      <c r="E856" s="406">
        <v>33.6</v>
      </c>
      <c r="F856" s="226">
        <f t="shared" si="3"/>
        <v>0</v>
      </c>
      <c r="G856" s="226">
        <f t="shared" si="4"/>
        <v>1</v>
      </c>
    </row>
    <row r="857" ht="15.75" customHeight="1">
      <c r="A857" s="403" t="s">
        <v>1207</v>
      </c>
      <c r="B857" s="404">
        <v>3969.28</v>
      </c>
      <c r="C857" s="405">
        <f t="shared" si="1"/>
        <v>0.001122368424</v>
      </c>
      <c r="D857" s="405">
        <f t="shared" si="2"/>
        <v>1.001122368</v>
      </c>
      <c r="E857" s="406">
        <v>33.6</v>
      </c>
      <c r="F857" s="226">
        <f t="shared" si="3"/>
        <v>0</v>
      </c>
      <c r="G857" s="226">
        <f t="shared" si="4"/>
        <v>1</v>
      </c>
    </row>
    <row r="858" ht="15.75" customHeight="1">
      <c r="A858" s="403" t="s">
        <v>1208</v>
      </c>
      <c r="B858" s="404">
        <v>3964.83</v>
      </c>
      <c r="C858" s="405">
        <f t="shared" si="1"/>
        <v>0.0007041826938</v>
      </c>
      <c r="D858" s="405">
        <f t="shared" si="2"/>
        <v>1.000704183</v>
      </c>
      <c r="E858" s="406">
        <v>33.6</v>
      </c>
      <c r="F858" s="226">
        <f t="shared" si="3"/>
        <v>0</v>
      </c>
      <c r="G858" s="226">
        <f t="shared" si="4"/>
        <v>1</v>
      </c>
    </row>
    <row r="859" ht="15.75" customHeight="1">
      <c r="A859" s="403" t="s">
        <v>1209</v>
      </c>
      <c r="B859" s="404">
        <v>3962.04</v>
      </c>
      <c r="C859" s="405">
        <f t="shared" si="1"/>
        <v>-0.000237195242</v>
      </c>
      <c r="D859" s="405">
        <f t="shared" si="2"/>
        <v>0.9997628048</v>
      </c>
      <c r="E859" s="406">
        <v>33.6</v>
      </c>
      <c r="F859" s="226">
        <f t="shared" si="3"/>
        <v>0</v>
      </c>
      <c r="G859" s="226">
        <f t="shared" si="4"/>
        <v>1</v>
      </c>
    </row>
    <row r="860" ht="15.75" customHeight="1">
      <c r="A860" s="403" t="s">
        <v>1210</v>
      </c>
      <c r="B860" s="404">
        <v>3962.98</v>
      </c>
      <c r="C860" s="405">
        <f t="shared" si="1"/>
        <v>0.0006084982717</v>
      </c>
      <c r="D860" s="405">
        <f t="shared" si="2"/>
        <v>1.000608498</v>
      </c>
      <c r="E860" s="406">
        <v>33.6</v>
      </c>
      <c r="F860" s="226">
        <f t="shared" si="3"/>
        <v>0</v>
      </c>
      <c r="G860" s="226">
        <f t="shared" si="4"/>
        <v>1</v>
      </c>
    </row>
    <row r="861" ht="15.75" customHeight="1">
      <c r="A861" s="403" t="s">
        <v>1211</v>
      </c>
      <c r="B861" s="404">
        <v>3960.57</v>
      </c>
      <c r="C861" s="405">
        <f t="shared" si="1"/>
        <v>-0.0003356975189</v>
      </c>
      <c r="D861" s="405">
        <f t="shared" si="2"/>
        <v>0.9996643025</v>
      </c>
      <c r="E861" s="406">
        <v>33.6</v>
      </c>
      <c r="F861" s="226">
        <f t="shared" si="3"/>
        <v>0</v>
      </c>
      <c r="G861" s="226">
        <f t="shared" si="4"/>
        <v>1</v>
      </c>
    </row>
    <row r="862" ht="15.75" customHeight="1">
      <c r="A862" s="403" t="s">
        <v>1212</v>
      </c>
      <c r="B862" s="404">
        <v>3961.9</v>
      </c>
      <c r="C862" s="405">
        <f t="shared" si="1"/>
        <v>0.0003156047618</v>
      </c>
      <c r="D862" s="405">
        <f t="shared" si="2"/>
        <v>1.000315605</v>
      </c>
      <c r="E862" s="406">
        <v>33.6</v>
      </c>
      <c r="F862" s="226">
        <f t="shared" si="3"/>
        <v>0</v>
      </c>
      <c r="G862" s="226">
        <f t="shared" si="4"/>
        <v>1</v>
      </c>
    </row>
    <row r="863" ht="15.75" customHeight="1">
      <c r="A863" s="403" t="s">
        <v>1213</v>
      </c>
      <c r="B863" s="404">
        <v>3960.65</v>
      </c>
      <c r="C863" s="405">
        <f t="shared" si="1"/>
        <v>0.0005785224184</v>
      </c>
      <c r="D863" s="405">
        <f t="shared" si="2"/>
        <v>1.000578522</v>
      </c>
      <c r="E863" s="406">
        <v>33.6</v>
      </c>
      <c r="F863" s="226">
        <f t="shared" si="3"/>
        <v>0</v>
      </c>
      <c r="G863" s="226">
        <f t="shared" si="4"/>
        <v>1</v>
      </c>
    </row>
    <row r="864" ht="15.75" customHeight="1">
      <c r="A864" s="403" t="s">
        <v>1214</v>
      </c>
      <c r="B864" s="404">
        <v>3958.36</v>
      </c>
      <c r="C864" s="405">
        <f t="shared" si="1"/>
        <v>-0.001493335486</v>
      </c>
      <c r="D864" s="405">
        <f t="shared" si="2"/>
        <v>0.9985066645</v>
      </c>
      <c r="E864" s="406">
        <v>33.6</v>
      </c>
      <c r="F864" s="226">
        <f t="shared" si="3"/>
        <v>0</v>
      </c>
      <c r="G864" s="226">
        <f t="shared" si="4"/>
        <v>1</v>
      </c>
    </row>
    <row r="865" ht="15.75" customHeight="1">
      <c r="A865" s="403" t="s">
        <v>1215</v>
      </c>
      <c r="B865" s="404">
        <v>3964.28</v>
      </c>
      <c r="C865" s="405">
        <f t="shared" si="1"/>
        <v>-0.0007637416789</v>
      </c>
      <c r="D865" s="405">
        <f t="shared" si="2"/>
        <v>0.9992362583</v>
      </c>
      <c r="E865" s="406">
        <v>33.6</v>
      </c>
      <c r="F865" s="226">
        <f t="shared" si="3"/>
        <v>0</v>
      </c>
      <c r="G865" s="226">
        <f t="shared" si="4"/>
        <v>1</v>
      </c>
    </row>
    <row r="866" ht="15.75" customHeight="1">
      <c r="A866" s="403" t="s">
        <v>1216</v>
      </c>
      <c r="B866" s="404">
        <v>3967.31</v>
      </c>
      <c r="C866" s="405">
        <f t="shared" si="1"/>
        <v>0.0001411735048</v>
      </c>
      <c r="D866" s="405">
        <f t="shared" si="2"/>
        <v>1.000141174</v>
      </c>
      <c r="E866" s="406">
        <v>33.6</v>
      </c>
      <c r="F866" s="226">
        <f t="shared" si="3"/>
        <v>0</v>
      </c>
      <c r="G866" s="226">
        <f t="shared" si="4"/>
        <v>1</v>
      </c>
    </row>
    <row r="867" ht="15.75" customHeight="1">
      <c r="A867" s="403" t="s">
        <v>1217</v>
      </c>
      <c r="B867" s="404">
        <v>3966.75</v>
      </c>
      <c r="C867" s="405">
        <f t="shared" si="1"/>
        <v>0.001105399041</v>
      </c>
      <c r="D867" s="405">
        <f t="shared" si="2"/>
        <v>1.001105399</v>
      </c>
      <c r="E867" s="406">
        <v>33.6</v>
      </c>
      <c r="F867" s="226">
        <f t="shared" si="3"/>
        <v>0</v>
      </c>
      <c r="G867" s="226">
        <f t="shared" si="4"/>
        <v>1</v>
      </c>
    </row>
    <row r="868" ht="15.75" customHeight="1">
      <c r="A868" s="403" t="s">
        <v>1218</v>
      </c>
      <c r="B868" s="404">
        <v>3962.37</v>
      </c>
      <c r="C868" s="405">
        <f t="shared" si="1"/>
        <v>0.001584894214</v>
      </c>
      <c r="D868" s="405">
        <f t="shared" si="2"/>
        <v>1.001584894</v>
      </c>
      <c r="E868" s="406">
        <v>33.6</v>
      </c>
      <c r="F868" s="226">
        <f t="shared" si="3"/>
        <v>0</v>
      </c>
      <c r="G868" s="226">
        <f t="shared" si="4"/>
        <v>1</v>
      </c>
    </row>
    <row r="869" ht="15.75" customHeight="1">
      <c r="A869" s="403" t="s">
        <v>1219</v>
      </c>
      <c r="B869" s="404">
        <v>3956.1</v>
      </c>
      <c r="C869" s="405">
        <f t="shared" si="1"/>
        <v>-0.001365640879</v>
      </c>
      <c r="D869" s="405">
        <f t="shared" si="2"/>
        <v>0.9986343591</v>
      </c>
      <c r="E869" s="406">
        <v>33.6</v>
      </c>
      <c r="F869" s="226">
        <f t="shared" si="3"/>
        <v>0</v>
      </c>
      <c r="G869" s="226">
        <f t="shared" si="4"/>
        <v>1</v>
      </c>
    </row>
    <row r="870" ht="15.75" customHeight="1">
      <c r="A870" s="403" t="s">
        <v>1220</v>
      </c>
      <c r="B870" s="404">
        <v>3961.51</v>
      </c>
      <c r="C870" s="405">
        <f t="shared" si="1"/>
        <v>0.002056468136</v>
      </c>
      <c r="D870" s="405">
        <f t="shared" si="2"/>
        <v>1.002056468</v>
      </c>
      <c r="E870" s="406">
        <v>33.6</v>
      </c>
      <c r="F870" s="226">
        <f t="shared" si="3"/>
        <v>0</v>
      </c>
      <c r="G870" s="226">
        <f t="shared" si="4"/>
        <v>1</v>
      </c>
    </row>
    <row r="871" ht="15.75" customHeight="1">
      <c r="A871" s="403" t="s">
        <v>1221</v>
      </c>
      <c r="B871" s="404">
        <v>3953.38</v>
      </c>
      <c r="C871" s="405">
        <f t="shared" si="1"/>
        <v>-0.002528132412</v>
      </c>
      <c r="D871" s="405">
        <f t="shared" si="2"/>
        <v>0.9974718676</v>
      </c>
      <c r="E871" s="406">
        <v>33.6</v>
      </c>
      <c r="F871" s="226">
        <f t="shared" si="3"/>
        <v>0</v>
      </c>
      <c r="G871" s="226">
        <f t="shared" si="4"/>
        <v>1</v>
      </c>
    </row>
    <row r="872" ht="15.75" customHeight="1">
      <c r="A872" s="403" t="s">
        <v>1222</v>
      </c>
      <c r="B872" s="404">
        <v>3963.4</v>
      </c>
      <c r="C872" s="405">
        <f t="shared" si="1"/>
        <v>-0.001556839766</v>
      </c>
      <c r="D872" s="405">
        <f t="shared" si="2"/>
        <v>0.9984431602</v>
      </c>
      <c r="E872" s="406">
        <v>33.6</v>
      </c>
      <c r="F872" s="226">
        <f t="shared" si="3"/>
        <v>0</v>
      </c>
      <c r="G872" s="226">
        <f t="shared" si="4"/>
        <v>1</v>
      </c>
    </row>
    <row r="873" ht="15.75" customHeight="1">
      <c r="A873" s="403" t="s">
        <v>1223</v>
      </c>
      <c r="B873" s="404">
        <v>3969.58</v>
      </c>
      <c r="C873" s="405">
        <f t="shared" si="1"/>
        <v>-0.007478453503</v>
      </c>
      <c r="D873" s="405">
        <f t="shared" si="2"/>
        <v>0.9925215465</v>
      </c>
      <c r="E873" s="406">
        <v>33.6</v>
      </c>
      <c r="F873" s="226">
        <f t="shared" si="3"/>
        <v>0</v>
      </c>
      <c r="G873" s="226">
        <f t="shared" si="4"/>
        <v>1</v>
      </c>
    </row>
    <row r="874" ht="15.75" customHeight="1">
      <c r="A874" s="403" t="s">
        <v>1224</v>
      </c>
      <c r="B874" s="404">
        <v>3999.49</v>
      </c>
      <c r="C874" s="405">
        <f t="shared" si="1"/>
        <v>-0.0150106885</v>
      </c>
      <c r="D874" s="405">
        <f t="shared" si="2"/>
        <v>0.9849893115</v>
      </c>
      <c r="E874" s="406">
        <v>33.6</v>
      </c>
      <c r="F874" s="226">
        <f t="shared" si="3"/>
        <v>0</v>
      </c>
      <c r="G874" s="226">
        <f t="shared" si="4"/>
        <v>1</v>
      </c>
    </row>
    <row r="875" ht="15.75" customHeight="1">
      <c r="A875" s="403" t="s">
        <v>1225</v>
      </c>
      <c r="B875" s="404">
        <v>4060.44</v>
      </c>
      <c r="C875" s="405">
        <f t="shared" si="1"/>
        <v>0.01301306296</v>
      </c>
      <c r="D875" s="405">
        <f t="shared" si="2"/>
        <v>1.013013063</v>
      </c>
      <c r="E875" s="406">
        <v>33.6</v>
      </c>
      <c r="F875" s="226">
        <f t="shared" si="3"/>
        <v>0</v>
      </c>
      <c r="G875" s="226">
        <f t="shared" si="4"/>
        <v>1</v>
      </c>
    </row>
    <row r="876" ht="15.75" customHeight="1">
      <c r="A876" s="403" t="s">
        <v>1226</v>
      </c>
      <c r="B876" s="404">
        <v>4008.28</v>
      </c>
      <c r="C876" s="405">
        <f t="shared" si="1"/>
        <v>0</v>
      </c>
      <c r="D876" s="405">
        <f t="shared" si="2"/>
        <v>1</v>
      </c>
      <c r="E876" s="406">
        <v>33.6</v>
      </c>
      <c r="F876" s="226">
        <f t="shared" si="3"/>
        <v>0</v>
      </c>
      <c r="G876" s="226">
        <f t="shared" si="4"/>
        <v>1</v>
      </c>
    </row>
    <row r="877" ht="15.75" customHeight="1">
      <c r="A877" s="403" t="s">
        <v>1227</v>
      </c>
      <c r="B877" s="404">
        <v>4008.28</v>
      </c>
      <c r="C877" s="405">
        <f t="shared" si="1"/>
        <v>0.007976743718</v>
      </c>
      <c r="D877" s="405">
        <f t="shared" si="2"/>
        <v>1.007976744</v>
      </c>
      <c r="E877" s="406">
        <v>33.6</v>
      </c>
      <c r="F877" s="226">
        <f t="shared" si="3"/>
        <v>0</v>
      </c>
      <c r="G877" s="226">
        <f t="shared" si="4"/>
        <v>1</v>
      </c>
    </row>
    <row r="878" ht="15.75" customHeight="1">
      <c r="A878" s="403" t="s">
        <v>1228</v>
      </c>
      <c r="B878" s="404">
        <v>3976.56</v>
      </c>
      <c r="C878" s="405">
        <f t="shared" si="1"/>
        <v>-0.002055335968</v>
      </c>
      <c r="D878" s="405">
        <f t="shared" si="2"/>
        <v>0.997944664</v>
      </c>
      <c r="E878" s="406">
        <v>33.6</v>
      </c>
      <c r="F878" s="226">
        <f t="shared" si="3"/>
        <v>0</v>
      </c>
      <c r="G878" s="226">
        <f t="shared" si="4"/>
        <v>1</v>
      </c>
    </row>
    <row r="879" ht="15.75" customHeight="1">
      <c r="A879" s="403" t="s">
        <v>1229</v>
      </c>
      <c r="B879" s="404">
        <v>3984.75</v>
      </c>
      <c r="C879" s="405">
        <f t="shared" si="1"/>
        <v>0.006206804253</v>
      </c>
      <c r="D879" s="405">
        <f t="shared" si="2"/>
        <v>1.006206804</v>
      </c>
      <c r="E879" s="406">
        <v>33.6</v>
      </c>
      <c r="F879" s="226">
        <f t="shared" si="3"/>
        <v>0</v>
      </c>
      <c r="G879" s="226">
        <f t="shared" si="4"/>
        <v>1</v>
      </c>
    </row>
    <row r="880" ht="15.75" customHeight="1">
      <c r="A880" s="403" t="s">
        <v>1230</v>
      </c>
      <c r="B880" s="404">
        <v>3960.17</v>
      </c>
      <c r="C880" s="405">
        <f t="shared" si="1"/>
        <v>-0.003720792159</v>
      </c>
      <c r="D880" s="405">
        <f t="shared" si="2"/>
        <v>0.9962792078</v>
      </c>
      <c r="E880" s="406">
        <v>33.6</v>
      </c>
      <c r="F880" s="226">
        <f t="shared" si="3"/>
        <v>-0.03724928367</v>
      </c>
      <c r="G880" s="226">
        <f t="shared" si="4"/>
        <v>0.9627507163</v>
      </c>
    </row>
    <row r="881" ht="15.75" customHeight="1">
      <c r="A881" s="403" t="s">
        <v>1231</v>
      </c>
      <c r="B881" s="404">
        <v>3974.96</v>
      </c>
      <c r="C881" s="405">
        <f t="shared" si="1"/>
        <v>0.1029453794</v>
      </c>
      <c r="D881" s="405">
        <f t="shared" si="2"/>
        <v>1.102945379</v>
      </c>
      <c r="E881" s="406">
        <v>34.9</v>
      </c>
      <c r="F881" s="226">
        <f t="shared" si="3"/>
        <v>0.1185897436</v>
      </c>
      <c r="G881" s="226">
        <f t="shared" si="4"/>
        <v>1.118589744</v>
      </c>
    </row>
    <row r="882" ht="15.75" customHeight="1">
      <c r="A882" s="403" t="s">
        <v>1232</v>
      </c>
      <c r="B882" s="404">
        <v>3603.95</v>
      </c>
      <c r="C882" s="405">
        <f t="shared" si="1"/>
        <v>-0.04469125658</v>
      </c>
      <c r="D882" s="405">
        <f t="shared" si="2"/>
        <v>0.9553087434</v>
      </c>
      <c r="E882" s="406">
        <v>31.2</v>
      </c>
      <c r="F882" s="226">
        <f t="shared" si="3"/>
        <v>-0.02803738318</v>
      </c>
      <c r="G882" s="226">
        <f t="shared" si="4"/>
        <v>0.9719626168</v>
      </c>
    </row>
    <row r="883" ht="15.75" customHeight="1">
      <c r="A883" s="403" t="s">
        <v>1233</v>
      </c>
      <c r="B883" s="404">
        <v>3772.55</v>
      </c>
      <c r="C883" s="405">
        <f t="shared" si="1"/>
        <v>-0.04957032834</v>
      </c>
      <c r="D883" s="405">
        <f t="shared" si="2"/>
        <v>0.9504296717</v>
      </c>
      <c r="E883" s="406">
        <v>32.1</v>
      </c>
      <c r="F883" s="226">
        <f t="shared" si="3"/>
        <v>-0.04464285714</v>
      </c>
      <c r="G883" s="226">
        <f t="shared" si="4"/>
        <v>0.9553571429</v>
      </c>
    </row>
    <row r="884" ht="15.75" customHeight="1">
      <c r="A884" s="403" t="s">
        <v>1234</v>
      </c>
      <c r="B884" s="404">
        <v>3969.31</v>
      </c>
      <c r="C884" s="405">
        <f t="shared" si="1"/>
        <v>-0.03889868183</v>
      </c>
      <c r="D884" s="405">
        <f t="shared" si="2"/>
        <v>0.9611013182</v>
      </c>
      <c r="E884" s="406">
        <v>33.6</v>
      </c>
      <c r="F884" s="226">
        <f t="shared" si="3"/>
        <v>-0.04</v>
      </c>
      <c r="G884" s="226">
        <f t="shared" si="4"/>
        <v>0.96</v>
      </c>
    </row>
    <row r="885" ht="15.75" customHeight="1">
      <c r="A885" s="403" t="s">
        <v>1235</v>
      </c>
      <c r="B885" s="404">
        <v>4129.96</v>
      </c>
      <c r="C885" s="405">
        <f t="shared" si="1"/>
        <v>-0.02399160577</v>
      </c>
      <c r="D885" s="405">
        <f t="shared" si="2"/>
        <v>0.9760083942</v>
      </c>
      <c r="E885" s="406">
        <v>35.0</v>
      </c>
      <c r="F885" s="226">
        <f t="shared" si="3"/>
        <v>-0.03314917127</v>
      </c>
      <c r="G885" s="226">
        <f t="shared" si="4"/>
        <v>0.9668508287</v>
      </c>
    </row>
    <row r="886" ht="15.75" customHeight="1">
      <c r="A886" s="403" t="s">
        <v>1236</v>
      </c>
      <c r="B886" s="404">
        <v>4231.48</v>
      </c>
      <c r="C886" s="405">
        <f t="shared" si="1"/>
        <v>0.01808330446</v>
      </c>
      <c r="D886" s="405">
        <f t="shared" si="2"/>
        <v>1.018083304</v>
      </c>
      <c r="E886" s="406">
        <v>36.2</v>
      </c>
      <c r="F886" s="226">
        <f t="shared" si="3"/>
        <v>0.002770083102</v>
      </c>
      <c r="G886" s="226">
        <f t="shared" si="4"/>
        <v>1.002770083</v>
      </c>
    </row>
    <row r="887" ht="15.75" customHeight="1">
      <c r="A887" s="403" t="s">
        <v>1237</v>
      </c>
      <c r="B887" s="404">
        <v>4156.32</v>
      </c>
      <c r="C887" s="405">
        <f t="shared" si="1"/>
        <v>0.03699305148</v>
      </c>
      <c r="D887" s="405">
        <f t="shared" si="2"/>
        <v>1.036993051</v>
      </c>
      <c r="E887" s="406">
        <v>36.1</v>
      </c>
      <c r="F887" s="226">
        <f t="shared" si="3"/>
        <v>0.02849002849</v>
      </c>
      <c r="G887" s="226">
        <f t="shared" si="4"/>
        <v>1.028490028</v>
      </c>
    </row>
    <row r="888" ht="15.75" customHeight="1">
      <c r="A888" s="403" t="s">
        <v>1238</v>
      </c>
      <c r="B888" s="404">
        <v>4008.05</v>
      </c>
      <c r="C888" s="405">
        <f t="shared" si="1"/>
        <v>-0.06515167771</v>
      </c>
      <c r="D888" s="405">
        <f t="shared" si="2"/>
        <v>0.9348483223</v>
      </c>
      <c r="E888" s="406">
        <v>35.1</v>
      </c>
      <c r="F888" s="226">
        <f t="shared" si="3"/>
        <v>-0.07874015748</v>
      </c>
      <c r="G888" s="226">
        <f t="shared" si="4"/>
        <v>0.9212598425</v>
      </c>
    </row>
    <row r="889" ht="15.75" customHeight="1">
      <c r="A889" s="403" t="s">
        <v>1239</v>
      </c>
      <c r="B889" s="404">
        <v>4287.38</v>
      </c>
      <c r="C889" s="405">
        <f t="shared" si="1"/>
        <v>-0.02214629785</v>
      </c>
      <c r="D889" s="405">
        <f t="shared" si="2"/>
        <v>0.9778537021</v>
      </c>
      <c r="E889" s="406">
        <v>38.1</v>
      </c>
      <c r="F889" s="226">
        <f t="shared" si="3"/>
        <v>-0.02307692308</v>
      </c>
      <c r="G889" s="226">
        <f t="shared" si="4"/>
        <v>0.9769230769</v>
      </c>
    </row>
    <row r="890" ht="15.75" customHeight="1">
      <c r="A890" s="403" t="s">
        <v>1240</v>
      </c>
      <c r="B890" s="404">
        <v>4384.48</v>
      </c>
      <c r="C890" s="405">
        <f t="shared" si="1"/>
        <v>-0.00570117153</v>
      </c>
      <c r="D890" s="405">
        <f t="shared" si="2"/>
        <v>0.9942988285</v>
      </c>
      <c r="E890" s="406">
        <v>39.0</v>
      </c>
      <c r="F890" s="226">
        <f t="shared" si="3"/>
        <v>-0.01015228426</v>
      </c>
      <c r="G890" s="226">
        <f t="shared" si="4"/>
        <v>0.9898477157</v>
      </c>
    </row>
    <row r="891" ht="15.75" customHeight="1">
      <c r="A891" s="403" t="s">
        <v>1241</v>
      </c>
      <c r="B891" s="404">
        <v>4409.62</v>
      </c>
      <c r="C891" s="405">
        <f t="shared" si="1"/>
        <v>-0.01263974815</v>
      </c>
      <c r="D891" s="405">
        <f t="shared" si="2"/>
        <v>0.9873602519</v>
      </c>
      <c r="E891" s="406">
        <v>39.4</v>
      </c>
      <c r="F891" s="226">
        <f t="shared" si="3"/>
        <v>-0.04136253041</v>
      </c>
      <c r="G891" s="226">
        <f t="shared" si="4"/>
        <v>0.9586374696</v>
      </c>
    </row>
    <row r="892" ht="15.75" customHeight="1">
      <c r="A892" s="403" t="s">
        <v>1242</v>
      </c>
      <c r="B892" s="404">
        <v>4466.07</v>
      </c>
      <c r="C892" s="405">
        <f t="shared" si="1"/>
        <v>0.007048779993</v>
      </c>
      <c r="D892" s="405">
        <f t="shared" si="2"/>
        <v>1.00704878</v>
      </c>
      <c r="E892" s="406">
        <v>41.1</v>
      </c>
      <c r="F892" s="226">
        <f t="shared" si="3"/>
        <v>0.03007518797</v>
      </c>
      <c r="G892" s="226">
        <f t="shared" si="4"/>
        <v>1.030075188</v>
      </c>
    </row>
    <row r="893" ht="15.75" customHeight="1">
      <c r="A893" s="403" t="s">
        <v>1243</v>
      </c>
      <c r="B893" s="404">
        <v>4434.81</v>
      </c>
      <c r="C893" s="405">
        <f t="shared" si="1"/>
        <v>0.005646373736</v>
      </c>
      <c r="D893" s="405">
        <f t="shared" si="2"/>
        <v>1.005646374</v>
      </c>
      <c r="E893" s="406">
        <v>39.9</v>
      </c>
      <c r="F893" s="226">
        <f t="shared" si="3"/>
        <v>0.02570694087</v>
      </c>
      <c r="G893" s="226">
        <f t="shared" si="4"/>
        <v>1.025706941</v>
      </c>
    </row>
    <row r="894" ht="15.75" customHeight="1">
      <c r="A894" s="403" t="s">
        <v>1244</v>
      </c>
      <c r="B894" s="404">
        <v>4409.91</v>
      </c>
      <c r="C894" s="405">
        <f t="shared" si="1"/>
        <v>-0.01569342577</v>
      </c>
      <c r="D894" s="405">
        <f t="shared" si="2"/>
        <v>0.9843065742</v>
      </c>
      <c r="E894" s="406">
        <v>38.9</v>
      </c>
      <c r="F894" s="226">
        <f t="shared" si="3"/>
        <v>-0.0275</v>
      </c>
      <c r="G894" s="226">
        <f t="shared" si="4"/>
        <v>0.9725</v>
      </c>
    </row>
    <row r="895" ht="15.75" customHeight="1">
      <c r="A895" s="403" t="s">
        <v>1245</v>
      </c>
      <c r="B895" s="404">
        <v>4480.22</v>
      </c>
      <c r="C895" s="405">
        <f t="shared" si="1"/>
        <v>-0.0151436215</v>
      </c>
      <c r="D895" s="405">
        <f t="shared" si="2"/>
        <v>0.9848563785</v>
      </c>
      <c r="E895" s="406">
        <v>40.0</v>
      </c>
      <c r="F895" s="226">
        <f t="shared" si="3"/>
        <v>-0.03147699758</v>
      </c>
      <c r="G895" s="226">
        <f t="shared" si="4"/>
        <v>0.9685230024</v>
      </c>
    </row>
    <row r="896" ht="15.75" customHeight="1">
      <c r="A896" s="403" t="s">
        <v>1246</v>
      </c>
      <c r="B896" s="404">
        <v>4549.11</v>
      </c>
      <c r="C896" s="405">
        <f t="shared" si="1"/>
        <v>-0.01559771401</v>
      </c>
      <c r="D896" s="405">
        <f t="shared" si="2"/>
        <v>0.984402286</v>
      </c>
      <c r="E896" s="406">
        <v>41.3</v>
      </c>
      <c r="F896" s="226">
        <f t="shared" si="3"/>
        <v>-0.0372960373</v>
      </c>
      <c r="G896" s="226">
        <f t="shared" si="4"/>
        <v>0.9627039627</v>
      </c>
    </row>
    <row r="897" ht="15.75" customHeight="1">
      <c r="A897" s="403" t="s">
        <v>1247</v>
      </c>
      <c r="B897" s="404">
        <v>4621.19</v>
      </c>
      <c r="C897" s="405">
        <f t="shared" si="1"/>
        <v>-0.006385874532</v>
      </c>
      <c r="D897" s="405">
        <f t="shared" si="2"/>
        <v>0.9936141255</v>
      </c>
      <c r="E897" s="406">
        <v>42.9</v>
      </c>
      <c r="F897" s="226">
        <f t="shared" si="3"/>
        <v>-0.02277904328</v>
      </c>
      <c r="G897" s="226">
        <f t="shared" si="4"/>
        <v>0.9772209567</v>
      </c>
    </row>
    <row r="898" ht="15.75" customHeight="1">
      <c r="A898" s="403" t="s">
        <v>1248</v>
      </c>
      <c r="B898" s="404">
        <v>4650.89</v>
      </c>
      <c r="C898" s="405">
        <f t="shared" si="1"/>
        <v>-0.01021517848</v>
      </c>
      <c r="D898" s="405">
        <f t="shared" si="2"/>
        <v>0.9897848215</v>
      </c>
      <c r="E898" s="406">
        <v>43.9</v>
      </c>
      <c r="F898" s="226">
        <f t="shared" si="3"/>
        <v>-0.009029345372</v>
      </c>
      <c r="G898" s="226">
        <f t="shared" si="4"/>
        <v>0.9909706546</v>
      </c>
    </row>
    <row r="899" ht="15.75" customHeight="1">
      <c r="A899" s="403" t="s">
        <v>1249</v>
      </c>
      <c r="B899" s="404">
        <v>4698.89</v>
      </c>
      <c r="C899" s="405">
        <f t="shared" si="1"/>
        <v>-0.007236211057</v>
      </c>
      <c r="D899" s="405">
        <f t="shared" si="2"/>
        <v>0.9927637889</v>
      </c>
      <c r="E899" s="406">
        <v>44.3</v>
      </c>
      <c r="F899" s="226">
        <f t="shared" si="3"/>
        <v>-0.06342494715</v>
      </c>
      <c r="G899" s="226">
        <f t="shared" si="4"/>
        <v>0.9365750529</v>
      </c>
    </row>
    <row r="900" ht="15.75" customHeight="1">
      <c r="A900" s="403" t="s">
        <v>1250</v>
      </c>
      <c r="B900" s="404">
        <v>4733.14</v>
      </c>
      <c r="C900" s="405">
        <f t="shared" si="1"/>
        <v>-0.005224884405</v>
      </c>
      <c r="D900" s="405">
        <f t="shared" si="2"/>
        <v>0.9947751156</v>
      </c>
      <c r="E900" s="406">
        <v>47.3</v>
      </c>
      <c r="F900" s="226">
        <f t="shared" si="3"/>
        <v>0.09744779582</v>
      </c>
      <c r="G900" s="226">
        <f t="shared" si="4"/>
        <v>1.097447796</v>
      </c>
    </row>
    <row r="901" ht="15.75" customHeight="1">
      <c r="A901" s="403" t="s">
        <v>1251</v>
      </c>
      <c r="B901" s="404">
        <v>4758.0</v>
      </c>
      <c r="C901" s="405">
        <f t="shared" si="1"/>
        <v>0.003712766855</v>
      </c>
      <c r="D901" s="405">
        <f t="shared" si="2"/>
        <v>1.003712767</v>
      </c>
      <c r="E901" s="406">
        <v>43.1</v>
      </c>
      <c r="F901" s="226">
        <f t="shared" si="3"/>
        <v>0.09948979592</v>
      </c>
      <c r="G901" s="226">
        <f t="shared" si="4"/>
        <v>1.099489796</v>
      </c>
    </row>
    <row r="902" ht="15.75" customHeight="1">
      <c r="A902" s="403" t="s">
        <v>1252</v>
      </c>
      <c r="B902" s="404">
        <v>4740.4</v>
      </c>
      <c r="C902" s="405">
        <f t="shared" si="1"/>
        <v>-0.005815697139</v>
      </c>
      <c r="D902" s="405">
        <f t="shared" si="2"/>
        <v>0.9941843029</v>
      </c>
      <c r="E902" s="406">
        <v>39.2</v>
      </c>
      <c r="F902" s="226">
        <f t="shared" si="3"/>
        <v>-0.02</v>
      </c>
      <c r="G902" s="226">
        <f t="shared" si="4"/>
        <v>0.98</v>
      </c>
    </row>
    <row r="903" ht="15.75" customHeight="1">
      <c r="A903" s="403" t="s">
        <v>1253</v>
      </c>
      <c r="B903" s="404">
        <v>4768.13</v>
      </c>
      <c r="C903" s="405">
        <f t="shared" si="1"/>
        <v>0.007177634845</v>
      </c>
      <c r="D903" s="405">
        <f t="shared" si="2"/>
        <v>1.007177635</v>
      </c>
      <c r="E903" s="406">
        <v>40.0</v>
      </c>
      <c r="F903" s="226">
        <f t="shared" si="3"/>
        <v>-0.007444168734</v>
      </c>
      <c r="G903" s="226">
        <f t="shared" si="4"/>
        <v>0.9925558313</v>
      </c>
    </row>
    <row r="904" ht="15.75" customHeight="1">
      <c r="A904" s="403" t="s">
        <v>1254</v>
      </c>
      <c r="B904" s="404">
        <v>4734.15</v>
      </c>
      <c r="C904" s="405">
        <f t="shared" si="1"/>
        <v>0.03714227502</v>
      </c>
      <c r="D904" s="405">
        <f t="shared" si="2"/>
        <v>1.037142275</v>
      </c>
      <c r="E904" s="406">
        <v>40.3</v>
      </c>
      <c r="F904" s="226">
        <f t="shared" si="3"/>
        <v>0.03333333333</v>
      </c>
      <c r="G904" s="226">
        <f t="shared" si="4"/>
        <v>1.033333333</v>
      </c>
    </row>
    <row r="905" ht="15.75" customHeight="1">
      <c r="A905" s="403" t="s">
        <v>1255</v>
      </c>
      <c r="B905" s="404">
        <v>4564.61</v>
      </c>
      <c r="C905" s="405">
        <f t="shared" si="1"/>
        <v>0.01869742882</v>
      </c>
      <c r="D905" s="405">
        <f t="shared" si="2"/>
        <v>1.018697429</v>
      </c>
      <c r="E905" s="406">
        <v>39.0</v>
      </c>
      <c r="F905" s="226">
        <f t="shared" si="3"/>
        <v>0.06557377049</v>
      </c>
      <c r="G905" s="226">
        <f t="shared" si="4"/>
        <v>1.06557377</v>
      </c>
    </row>
    <row r="906" ht="15.75" customHeight="1">
      <c r="A906" s="403" t="s">
        <v>1256</v>
      </c>
      <c r="B906" s="404">
        <v>4480.83</v>
      </c>
      <c r="C906" s="405">
        <f t="shared" si="1"/>
        <v>0.002084307091</v>
      </c>
      <c r="D906" s="405">
        <f t="shared" si="2"/>
        <v>1.002084307</v>
      </c>
      <c r="E906" s="406">
        <v>36.6</v>
      </c>
      <c r="F906" s="226">
        <f t="shared" si="3"/>
        <v>-0.00272479564</v>
      </c>
      <c r="G906" s="226">
        <f t="shared" si="4"/>
        <v>0.9972752044</v>
      </c>
    </row>
    <row r="907" ht="15.75" customHeight="1">
      <c r="A907" s="403" t="s">
        <v>1257</v>
      </c>
      <c r="B907" s="404">
        <v>4471.51</v>
      </c>
      <c r="C907" s="405">
        <f t="shared" si="1"/>
        <v>0.01960305914</v>
      </c>
      <c r="D907" s="405">
        <f t="shared" si="2"/>
        <v>1.019603059</v>
      </c>
      <c r="E907" s="406">
        <v>36.7</v>
      </c>
      <c r="F907" s="226">
        <f t="shared" si="3"/>
        <v>0.01662049861</v>
      </c>
      <c r="G907" s="226">
        <f t="shared" si="4"/>
        <v>1.016620499</v>
      </c>
    </row>
    <row r="908" ht="15.75" customHeight="1">
      <c r="A908" s="403" t="s">
        <v>1258</v>
      </c>
      <c r="B908" s="404">
        <v>4385.54</v>
      </c>
      <c r="C908" s="405">
        <f t="shared" si="1"/>
        <v>-0.0007314155511</v>
      </c>
      <c r="D908" s="405">
        <f t="shared" si="2"/>
        <v>0.9992685844</v>
      </c>
      <c r="E908" s="406">
        <v>36.1</v>
      </c>
      <c r="F908" s="226">
        <f t="shared" si="3"/>
        <v>0.008379888268</v>
      </c>
      <c r="G908" s="226">
        <f t="shared" si="4"/>
        <v>1.008379888</v>
      </c>
    </row>
    <row r="909" ht="15.75" customHeight="1">
      <c r="A909" s="403" t="s">
        <v>1259</v>
      </c>
      <c r="B909" s="404">
        <v>4388.75</v>
      </c>
      <c r="C909" s="405">
        <f t="shared" si="1"/>
        <v>-0.014419622</v>
      </c>
      <c r="D909" s="405">
        <f t="shared" si="2"/>
        <v>0.985580378</v>
      </c>
      <c r="E909" s="406">
        <v>35.8</v>
      </c>
      <c r="F909" s="226">
        <f t="shared" si="3"/>
        <v>-0.008310249307</v>
      </c>
      <c r="G909" s="226">
        <f t="shared" si="4"/>
        <v>0.9916897507</v>
      </c>
    </row>
    <row r="910" ht="15.75" customHeight="1">
      <c r="A910" s="403" t="s">
        <v>1260</v>
      </c>
      <c r="B910" s="404">
        <v>4452.96</v>
      </c>
      <c r="C910" s="405">
        <f t="shared" si="1"/>
        <v>-0.002895279552</v>
      </c>
      <c r="D910" s="405">
        <f t="shared" si="2"/>
        <v>0.9971047204</v>
      </c>
      <c r="E910" s="406">
        <v>36.1</v>
      </c>
      <c r="F910" s="226">
        <f t="shared" si="3"/>
        <v>-0.01366120219</v>
      </c>
      <c r="G910" s="226">
        <f t="shared" si="4"/>
        <v>0.9863387978</v>
      </c>
    </row>
    <row r="911" ht="15.75" customHeight="1">
      <c r="A911" s="403" t="s">
        <v>1261</v>
      </c>
      <c r="B911" s="404">
        <v>4465.89</v>
      </c>
      <c r="C911" s="405">
        <f t="shared" si="1"/>
        <v>-0.003016028932</v>
      </c>
      <c r="D911" s="405">
        <f t="shared" si="2"/>
        <v>0.9969839711</v>
      </c>
      <c r="E911" s="406">
        <v>36.6</v>
      </c>
      <c r="F911" s="226">
        <f t="shared" si="3"/>
        <v>-0.00272479564</v>
      </c>
      <c r="G911" s="226">
        <f t="shared" si="4"/>
        <v>0.9972752044</v>
      </c>
    </row>
    <row r="912" ht="15.75" customHeight="1">
      <c r="A912" s="403" t="s">
        <v>1262</v>
      </c>
      <c r="B912" s="404">
        <v>4479.4</v>
      </c>
      <c r="C912" s="405">
        <f t="shared" si="1"/>
        <v>-0.006095139199</v>
      </c>
      <c r="D912" s="405">
        <f t="shared" si="2"/>
        <v>0.9939048608</v>
      </c>
      <c r="E912" s="406">
        <v>36.7</v>
      </c>
      <c r="F912" s="226">
        <f t="shared" si="3"/>
        <v>0</v>
      </c>
      <c r="G912" s="226">
        <f t="shared" si="4"/>
        <v>1</v>
      </c>
    </row>
    <row r="913" ht="15.75" customHeight="1">
      <c r="A913" s="403" t="s">
        <v>1263</v>
      </c>
      <c r="B913" s="404">
        <v>4506.87</v>
      </c>
      <c r="C913" s="405">
        <f t="shared" si="1"/>
        <v>0.005658806965</v>
      </c>
      <c r="D913" s="405">
        <f t="shared" si="2"/>
        <v>1.005658807</v>
      </c>
      <c r="E913" s="406">
        <v>36.7</v>
      </c>
      <c r="F913" s="226">
        <f t="shared" si="3"/>
        <v>0.0138121547</v>
      </c>
      <c r="G913" s="226">
        <f t="shared" si="4"/>
        <v>1.013812155</v>
      </c>
    </row>
    <row r="914" ht="15.75" customHeight="1">
      <c r="A914" s="403" t="s">
        <v>1264</v>
      </c>
      <c r="B914" s="404">
        <v>4481.51</v>
      </c>
      <c r="C914" s="405">
        <f t="shared" si="1"/>
        <v>0.002653451613</v>
      </c>
      <c r="D914" s="405">
        <f t="shared" si="2"/>
        <v>1.002653452</v>
      </c>
      <c r="E914" s="406">
        <v>36.2</v>
      </c>
      <c r="F914" s="226">
        <f t="shared" si="3"/>
        <v>0.002770083102</v>
      </c>
      <c r="G914" s="226">
        <f t="shared" si="4"/>
        <v>1.002770083</v>
      </c>
    </row>
    <row r="915" ht="15.75" customHeight="1">
      <c r="A915" s="403" t="s">
        <v>1265</v>
      </c>
      <c r="B915" s="404">
        <v>4469.65</v>
      </c>
      <c r="C915" s="405">
        <f t="shared" si="1"/>
        <v>-0.002708739142</v>
      </c>
      <c r="D915" s="405">
        <f t="shared" si="2"/>
        <v>0.9972912609</v>
      </c>
      <c r="E915" s="406">
        <v>36.1</v>
      </c>
      <c r="F915" s="226">
        <f t="shared" si="3"/>
        <v>-0.01634877384</v>
      </c>
      <c r="G915" s="226">
        <f t="shared" si="4"/>
        <v>0.9836512262</v>
      </c>
    </row>
    <row r="916" ht="15.75" customHeight="1">
      <c r="A916" s="403" t="s">
        <v>1266</v>
      </c>
      <c r="B916" s="404">
        <v>4481.79</v>
      </c>
      <c r="C916" s="405">
        <f t="shared" si="1"/>
        <v>-0.006424623734</v>
      </c>
      <c r="D916" s="405">
        <f t="shared" si="2"/>
        <v>0.9935753763</v>
      </c>
      <c r="E916" s="406">
        <v>36.7</v>
      </c>
      <c r="F916" s="226">
        <f t="shared" si="3"/>
        <v>-0.008108108108</v>
      </c>
      <c r="G916" s="226">
        <f t="shared" si="4"/>
        <v>0.9918918919</v>
      </c>
    </row>
    <row r="917" ht="15.75" customHeight="1">
      <c r="A917" s="403" t="s">
        <v>1267</v>
      </c>
      <c r="B917" s="404">
        <v>4510.77</v>
      </c>
      <c r="C917" s="405">
        <f t="shared" si="1"/>
        <v>0.003952806693</v>
      </c>
      <c r="D917" s="405">
        <f t="shared" si="2"/>
        <v>1.003952807</v>
      </c>
      <c r="E917" s="406">
        <v>37.0</v>
      </c>
      <c r="F917" s="226">
        <f t="shared" si="3"/>
        <v>-0.02374670185</v>
      </c>
      <c r="G917" s="226">
        <f t="shared" si="4"/>
        <v>0.9762532982</v>
      </c>
    </row>
    <row r="918" ht="15.75" customHeight="1">
      <c r="A918" s="403" t="s">
        <v>1268</v>
      </c>
      <c r="B918" s="404">
        <v>4493.01</v>
      </c>
      <c r="C918" s="405">
        <f t="shared" si="1"/>
        <v>-0.007771299854</v>
      </c>
      <c r="D918" s="405">
        <f t="shared" si="2"/>
        <v>0.9922287001</v>
      </c>
      <c r="E918" s="406">
        <v>37.9</v>
      </c>
      <c r="F918" s="226">
        <f t="shared" si="3"/>
        <v>-0.08009708738</v>
      </c>
      <c r="G918" s="226">
        <f t="shared" si="4"/>
        <v>0.9199029126</v>
      </c>
    </row>
    <row r="919" ht="15.75" customHeight="1">
      <c r="A919" s="403" t="s">
        <v>1269</v>
      </c>
      <c r="B919" s="404">
        <v>4528.2</v>
      </c>
      <c r="C919" s="405">
        <f t="shared" si="1"/>
        <v>0.003170214604</v>
      </c>
      <c r="D919" s="405">
        <f t="shared" si="2"/>
        <v>1.003170215</v>
      </c>
      <c r="E919" s="406">
        <v>41.2</v>
      </c>
      <c r="F919" s="226">
        <f t="shared" si="3"/>
        <v>-0.009615384615</v>
      </c>
      <c r="G919" s="226">
        <f t="shared" si="4"/>
        <v>0.9903846154</v>
      </c>
    </row>
    <row r="920" ht="15.75" customHeight="1">
      <c r="A920" s="403" t="s">
        <v>1270</v>
      </c>
      <c r="B920" s="404">
        <v>4513.89</v>
      </c>
      <c r="C920" s="405">
        <f t="shared" si="1"/>
        <v>0.01657549394</v>
      </c>
      <c r="D920" s="405">
        <f t="shared" si="2"/>
        <v>1.016575494</v>
      </c>
      <c r="E920" s="406">
        <v>41.6</v>
      </c>
      <c r="F920" s="226">
        <f t="shared" si="3"/>
        <v>0.04785894207</v>
      </c>
      <c r="G920" s="226">
        <f t="shared" si="4"/>
        <v>1.047858942</v>
      </c>
    </row>
    <row r="921" ht="15.75" customHeight="1">
      <c r="A921" s="403" t="s">
        <v>1271</v>
      </c>
      <c r="B921" s="404">
        <v>4440.29</v>
      </c>
      <c r="C921" s="405">
        <f t="shared" si="1"/>
        <v>0.007302465915</v>
      </c>
      <c r="D921" s="405">
        <f t="shared" si="2"/>
        <v>1.007302466</v>
      </c>
      <c r="E921" s="406">
        <v>39.7</v>
      </c>
      <c r="F921" s="226">
        <f t="shared" si="3"/>
        <v>0.01275510204</v>
      </c>
      <c r="G921" s="226">
        <f t="shared" si="4"/>
        <v>1.012755102</v>
      </c>
    </row>
    <row r="922" ht="15.75" customHeight="1">
      <c r="A922" s="403" t="s">
        <v>1272</v>
      </c>
      <c r="B922" s="404">
        <v>4408.1</v>
      </c>
      <c r="C922" s="405">
        <f t="shared" si="1"/>
        <v>-0.006466386735</v>
      </c>
      <c r="D922" s="405">
        <f t="shared" si="2"/>
        <v>0.9935336133</v>
      </c>
      <c r="E922" s="406">
        <v>39.2</v>
      </c>
      <c r="F922" s="226">
        <f t="shared" si="3"/>
        <v>0</v>
      </c>
      <c r="G922" s="226">
        <f t="shared" si="4"/>
        <v>1</v>
      </c>
    </row>
    <row r="923" ht="15.75" customHeight="1">
      <c r="A923" s="403" t="s">
        <v>1273</v>
      </c>
      <c r="B923" s="404">
        <v>4436.79</v>
      </c>
      <c r="C923" s="405">
        <f t="shared" si="1"/>
        <v>0.0124895597</v>
      </c>
      <c r="D923" s="405">
        <f t="shared" si="2"/>
        <v>1.01248956</v>
      </c>
      <c r="E923" s="406">
        <v>39.2</v>
      </c>
      <c r="F923" s="226">
        <f t="shared" si="3"/>
        <v>0.03157894737</v>
      </c>
      <c r="G923" s="226">
        <f t="shared" si="4"/>
        <v>1.031578947</v>
      </c>
    </row>
    <row r="924" ht="15.75" customHeight="1">
      <c r="A924" s="403" t="s">
        <v>1274</v>
      </c>
      <c r="B924" s="404">
        <v>4382.06</v>
      </c>
      <c r="C924" s="405">
        <f t="shared" si="1"/>
        <v>0.05596387313</v>
      </c>
      <c r="D924" s="405">
        <f t="shared" si="2"/>
        <v>1.055963873</v>
      </c>
      <c r="E924" s="406">
        <v>38.0</v>
      </c>
      <c r="F924" s="226">
        <f t="shared" si="3"/>
        <v>0.03260869565</v>
      </c>
      <c r="G924" s="226">
        <f t="shared" si="4"/>
        <v>1.032608696</v>
      </c>
    </row>
    <row r="925" ht="15.75" customHeight="1">
      <c r="A925" s="403" t="s">
        <v>1275</v>
      </c>
      <c r="B925" s="404">
        <v>4149.82</v>
      </c>
      <c r="C925" s="405">
        <f t="shared" si="1"/>
        <v>0.02006292709</v>
      </c>
      <c r="D925" s="405">
        <f t="shared" si="2"/>
        <v>1.020062927</v>
      </c>
      <c r="E925" s="406">
        <v>36.8</v>
      </c>
      <c r="F925" s="226">
        <f t="shared" si="3"/>
        <v>-0.01075268817</v>
      </c>
      <c r="G925" s="226">
        <f t="shared" si="4"/>
        <v>0.9892473118</v>
      </c>
    </row>
    <row r="926" ht="15.75" customHeight="1">
      <c r="A926" s="403" t="s">
        <v>1276</v>
      </c>
      <c r="B926" s="404">
        <v>4068.2</v>
      </c>
      <c r="C926" s="405">
        <f t="shared" si="1"/>
        <v>0.007920757737</v>
      </c>
      <c r="D926" s="405">
        <f t="shared" si="2"/>
        <v>1.007920758</v>
      </c>
      <c r="E926" s="406">
        <v>37.2</v>
      </c>
      <c r="F926" s="226">
        <f t="shared" si="3"/>
        <v>0.03621169916</v>
      </c>
      <c r="G926" s="226">
        <f t="shared" si="4"/>
        <v>1.036211699</v>
      </c>
    </row>
    <row r="927" ht="15.75" customHeight="1">
      <c r="A927" s="403" t="s">
        <v>1277</v>
      </c>
      <c r="B927" s="404">
        <v>4036.23</v>
      </c>
      <c r="C927" s="405">
        <f t="shared" si="1"/>
        <v>-0.02115931204</v>
      </c>
      <c r="D927" s="405">
        <f t="shared" si="2"/>
        <v>0.978840688</v>
      </c>
      <c r="E927" s="406">
        <v>35.9</v>
      </c>
      <c r="F927" s="226">
        <f t="shared" si="3"/>
        <v>-0.03753351206</v>
      </c>
      <c r="G927" s="226">
        <f t="shared" si="4"/>
        <v>0.9624664879</v>
      </c>
    </row>
    <row r="928" ht="15.75" customHeight="1">
      <c r="A928" s="403" t="s">
        <v>1278</v>
      </c>
      <c r="B928" s="404">
        <v>4123.48</v>
      </c>
      <c r="C928" s="405">
        <f t="shared" si="1"/>
        <v>-0.02111840169</v>
      </c>
      <c r="D928" s="405">
        <f t="shared" si="2"/>
        <v>0.9788815983</v>
      </c>
      <c r="E928" s="406">
        <v>37.3</v>
      </c>
      <c r="F928" s="226">
        <f t="shared" si="3"/>
        <v>-0.002673796791</v>
      </c>
      <c r="G928" s="226">
        <f t="shared" si="4"/>
        <v>0.9973262032</v>
      </c>
    </row>
    <row r="929" ht="15.75" customHeight="1">
      <c r="A929" s="403" t="s">
        <v>1279</v>
      </c>
      <c r="B929" s="404">
        <v>4212.44</v>
      </c>
      <c r="C929" s="405">
        <f t="shared" si="1"/>
        <v>0.003585561504</v>
      </c>
      <c r="D929" s="405">
        <f t="shared" si="2"/>
        <v>1.003585562</v>
      </c>
      <c r="E929" s="406">
        <v>37.4</v>
      </c>
      <c r="F929" s="226">
        <f t="shared" si="3"/>
        <v>-0.01058201058</v>
      </c>
      <c r="G929" s="226">
        <f t="shared" si="4"/>
        <v>0.9894179894</v>
      </c>
    </row>
    <row r="930" ht="15.75" customHeight="1">
      <c r="A930" s="403" t="s">
        <v>1280</v>
      </c>
      <c r="B930" s="404">
        <v>4197.39</v>
      </c>
      <c r="C930" s="405">
        <f t="shared" si="1"/>
        <v>-0.007324352704</v>
      </c>
      <c r="D930" s="405">
        <f t="shared" si="2"/>
        <v>0.9926756473</v>
      </c>
      <c r="E930" s="406">
        <v>37.8</v>
      </c>
      <c r="F930" s="226">
        <f t="shared" si="3"/>
        <v>-0.007874015748</v>
      </c>
      <c r="G930" s="226">
        <f t="shared" si="4"/>
        <v>0.9921259843</v>
      </c>
    </row>
    <row r="931" ht="15.75" customHeight="1">
      <c r="A931" s="403" t="s">
        <v>1281</v>
      </c>
      <c r="B931" s="404">
        <v>4228.36</v>
      </c>
      <c r="C931" s="405">
        <f t="shared" si="1"/>
        <v>-0.01239539126</v>
      </c>
      <c r="D931" s="405">
        <f t="shared" si="2"/>
        <v>0.9876046087</v>
      </c>
      <c r="E931" s="406">
        <v>38.1</v>
      </c>
      <c r="F931" s="226">
        <f t="shared" si="3"/>
        <v>-0.03299492386</v>
      </c>
      <c r="G931" s="226">
        <f t="shared" si="4"/>
        <v>0.9670050761</v>
      </c>
    </row>
    <row r="932" ht="15.75" customHeight="1">
      <c r="A932" s="403" t="s">
        <v>1282</v>
      </c>
      <c r="B932" s="404">
        <v>4281.43</v>
      </c>
      <c r="C932" s="405">
        <f t="shared" si="1"/>
        <v>-0.01166218447</v>
      </c>
      <c r="D932" s="405">
        <f t="shared" si="2"/>
        <v>0.9883378155</v>
      </c>
      <c r="E932" s="406">
        <v>39.4</v>
      </c>
      <c r="F932" s="226">
        <f t="shared" si="3"/>
        <v>-0.007556675063</v>
      </c>
      <c r="G932" s="226">
        <f t="shared" si="4"/>
        <v>0.9924433249</v>
      </c>
    </row>
    <row r="933" ht="15.75" customHeight="1">
      <c r="A933" s="403" t="s">
        <v>1283</v>
      </c>
      <c r="B933" s="404">
        <v>4331.95</v>
      </c>
      <c r="C933" s="405">
        <f t="shared" si="1"/>
        <v>-0.01549723418</v>
      </c>
      <c r="D933" s="405">
        <f t="shared" si="2"/>
        <v>0.9845027658</v>
      </c>
      <c r="E933" s="406">
        <v>39.7</v>
      </c>
      <c r="F933" s="226">
        <f t="shared" si="3"/>
        <v>0.002525252525</v>
      </c>
      <c r="G933" s="226">
        <f t="shared" si="4"/>
        <v>1.002525253</v>
      </c>
    </row>
    <row r="934" ht="15.75" customHeight="1">
      <c r="A934" s="403" t="s">
        <v>1284</v>
      </c>
      <c r="B934" s="404">
        <v>4400.14</v>
      </c>
      <c r="C934" s="405">
        <f t="shared" si="1"/>
        <v>-0.01326444344</v>
      </c>
      <c r="D934" s="405">
        <f t="shared" si="2"/>
        <v>0.9867355566</v>
      </c>
      <c r="E934" s="406">
        <v>39.6</v>
      </c>
      <c r="F934" s="226">
        <f t="shared" si="3"/>
        <v>-0.01492537313</v>
      </c>
      <c r="G934" s="226">
        <f t="shared" si="4"/>
        <v>0.9850746269</v>
      </c>
    </row>
    <row r="935" ht="15.75" customHeight="1">
      <c r="A935" s="403" t="s">
        <v>1285</v>
      </c>
      <c r="B935" s="404">
        <v>4459.29</v>
      </c>
      <c r="C935" s="405">
        <f t="shared" si="1"/>
        <v>0.001347318499</v>
      </c>
      <c r="D935" s="405">
        <f t="shared" si="2"/>
        <v>1.001347318</v>
      </c>
      <c r="E935" s="406">
        <v>40.2</v>
      </c>
      <c r="F935" s="226">
        <f t="shared" si="3"/>
        <v>0.01005025126</v>
      </c>
      <c r="G935" s="226">
        <f t="shared" si="4"/>
        <v>1.010050251</v>
      </c>
    </row>
    <row r="936" ht="15.75" customHeight="1">
      <c r="A936" s="403" t="s">
        <v>1286</v>
      </c>
      <c r="B936" s="404">
        <v>4453.29</v>
      </c>
      <c r="C936" s="405">
        <f t="shared" si="1"/>
        <v>0.00008084564545</v>
      </c>
      <c r="D936" s="405">
        <f t="shared" si="2"/>
        <v>1.000080846</v>
      </c>
      <c r="E936" s="406">
        <v>39.8</v>
      </c>
      <c r="F936" s="226">
        <f t="shared" si="3"/>
        <v>0.01530612245</v>
      </c>
      <c r="G936" s="226">
        <f t="shared" si="4"/>
        <v>1.015306122</v>
      </c>
    </row>
    <row r="937" ht="15.75" customHeight="1">
      <c r="A937" s="403" t="s">
        <v>1287</v>
      </c>
      <c r="B937" s="404">
        <v>4452.93</v>
      </c>
      <c r="C937" s="405">
        <f t="shared" si="1"/>
        <v>0.004282872569</v>
      </c>
      <c r="D937" s="405">
        <f t="shared" si="2"/>
        <v>1.004282873</v>
      </c>
      <c r="E937" s="406">
        <v>39.2</v>
      </c>
      <c r="F937" s="226">
        <f t="shared" si="3"/>
        <v>0.01291989664</v>
      </c>
      <c r="G937" s="226">
        <f t="shared" si="4"/>
        <v>1.012919897</v>
      </c>
    </row>
    <row r="938" ht="15.75" customHeight="1">
      <c r="A938" s="403" t="s">
        <v>1288</v>
      </c>
      <c r="B938" s="404">
        <v>4433.94</v>
      </c>
      <c r="C938" s="405">
        <f t="shared" si="1"/>
        <v>0.003419457187</v>
      </c>
      <c r="D938" s="405">
        <f t="shared" si="2"/>
        <v>1.003419457</v>
      </c>
      <c r="E938" s="406">
        <v>38.7</v>
      </c>
      <c r="F938" s="226">
        <f t="shared" si="3"/>
        <v>-0.03970223325</v>
      </c>
      <c r="G938" s="226">
        <f t="shared" si="4"/>
        <v>0.9602977667</v>
      </c>
    </row>
    <row r="939" ht="15.75" customHeight="1">
      <c r="A939" s="403" t="s">
        <v>1289</v>
      </c>
      <c r="B939" s="404">
        <v>4418.83</v>
      </c>
      <c r="C939" s="405">
        <f t="shared" si="1"/>
        <v>0.006413599747</v>
      </c>
      <c r="D939" s="405">
        <f t="shared" si="2"/>
        <v>1.0064136</v>
      </c>
      <c r="E939" s="406">
        <v>40.3</v>
      </c>
      <c r="F939" s="226">
        <f t="shared" si="3"/>
        <v>0.01767676768</v>
      </c>
      <c r="G939" s="226">
        <f t="shared" si="4"/>
        <v>1.017676768</v>
      </c>
    </row>
    <row r="940" ht="15.75" customHeight="1">
      <c r="A940" s="403" t="s">
        <v>1290</v>
      </c>
      <c r="B940" s="404">
        <v>4390.67</v>
      </c>
      <c r="C940" s="405">
        <f t="shared" si="1"/>
        <v>-0.0008579022583</v>
      </c>
      <c r="D940" s="405">
        <f t="shared" si="2"/>
        <v>0.9991420977</v>
      </c>
      <c r="E940" s="406">
        <v>39.6</v>
      </c>
      <c r="F940" s="226">
        <f t="shared" si="3"/>
        <v>0.007633587786</v>
      </c>
      <c r="G940" s="226">
        <f t="shared" si="4"/>
        <v>1.007633588</v>
      </c>
    </row>
    <row r="941" ht="15.75" customHeight="1">
      <c r="A941" s="403" t="s">
        <v>1291</v>
      </c>
      <c r="B941" s="404">
        <v>4394.44</v>
      </c>
      <c r="C941" s="405">
        <f t="shared" si="1"/>
        <v>-0.008239767996</v>
      </c>
      <c r="D941" s="405">
        <f t="shared" si="2"/>
        <v>0.991760232</v>
      </c>
      <c r="E941" s="406">
        <v>39.3</v>
      </c>
      <c r="F941" s="226">
        <f t="shared" si="3"/>
        <v>-0.007575757576</v>
      </c>
      <c r="G941" s="226">
        <f t="shared" si="4"/>
        <v>0.9924242424</v>
      </c>
    </row>
    <row r="942" ht="15.75" customHeight="1">
      <c r="A942" s="403" t="s">
        <v>1292</v>
      </c>
      <c r="B942" s="404">
        <v>4430.95</v>
      </c>
      <c r="C942" s="405">
        <f t="shared" si="1"/>
        <v>-0.00580681785</v>
      </c>
      <c r="D942" s="405">
        <f t="shared" si="2"/>
        <v>0.9941931821</v>
      </c>
      <c r="E942" s="406">
        <v>39.6</v>
      </c>
      <c r="F942" s="226">
        <f t="shared" si="3"/>
        <v>-0.0198019802</v>
      </c>
      <c r="G942" s="226">
        <f t="shared" si="4"/>
        <v>0.9801980198</v>
      </c>
    </row>
    <row r="943" ht="15.75" customHeight="1">
      <c r="A943" s="403" t="s">
        <v>1293</v>
      </c>
      <c r="B943" s="404">
        <v>4456.83</v>
      </c>
      <c r="C943" s="405">
        <f t="shared" si="1"/>
        <v>0.008800461753</v>
      </c>
      <c r="D943" s="405">
        <f t="shared" si="2"/>
        <v>1.008800462</v>
      </c>
      <c r="E943" s="406">
        <v>40.4</v>
      </c>
      <c r="F943" s="226">
        <f t="shared" si="3"/>
        <v>0.004975124378</v>
      </c>
      <c r="G943" s="226">
        <f t="shared" si="4"/>
        <v>1.004975124</v>
      </c>
    </row>
    <row r="944" ht="15.75" customHeight="1">
      <c r="A944" s="403" t="s">
        <v>1294</v>
      </c>
      <c r="B944" s="404">
        <v>4417.95</v>
      </c>
      <c r="C944" s="405">
        <f t="shared" si="1"/>
        <v>-0.0004230941532</v>
      </c>
      <c r="D944" s="405">
        <f t="shared" si="2"/>
        <v>0.9995769058</v>
      </c>
      <c r="E944" s="406">
        <v>40.2</v>
      </c>
      <c r="F944" s="226">
        <f t="shared" si="3"/>
        <v>0.005</v>
      </c>
      <c r="G944" s="226">
        <f t="shared" si="4"/>
        <v>1.005</v>
      </c>
    </row>
    <row r="945" ht="15.75" customHeight="1">
      <c r="A945" s="403" t="s">
        <v>1295</v>
      </c>
      <c r="B945" s="404">
        <v>4419.82</v>
      </c>
      <c r="C945" s="405">
        <f t="shared" si="1"/>
        <v>-0.01748809045</v>
      </c>
      <c r="D945" s="405">
        <f t="shared" si="2"/>
        <v>0.9825119096</v>
      </c>
      <c r="E945" s="406">
        <v>40.0</v>
      </c>
      <c r="F945" s="226">
        <f t="shared" si="3"/>
        <v>-0.02676399027</v>
      </c>
      <c r="G945" s="226">
        <f t="shared" si="4"/>
        <v>0.9732360097</v>
      </c>
    </row>
    <row r="946" ht="15.75" customHeight="1">
      <c r="A946" s="403" t="s">
        <v>1296</v>
      </c>
      <c r="B946" s="404">
        <v>4498.49</v>
      </c>
      <c r="C946" s="405">
        <f t="shared" si="1"/>
        <v>-0.003533107096</v>
      </c>
      <c r="D946" s="405">
        <f t="shared" si="2"/>
        <v>0.9964668929</v>
      </c>
      <c r="E946" s="406">
        <v>41.1</v>
      </c>
      <c r="F946" s="226">
        <f t="shared" si="3"/>
        <v>-0.01909307876</v>
      </c>
      <c r="G946" s="226">
        <f t="shared" si="4"/>
        <v>0.9809069212</v>
      </c>
    </row>
    <row r="947" ht="15.75" customHeight="1">
      <c r="A947" s="403" t="s">
        <v>1297</v>
      </c>
      <c r="B947" s="404">
        <v>4514.44</v>
      </c>
      <c r="C947" s="405">
        <f t="shared" si="1"/>
        <v>0.0004543047033</v>
      </c>
      <c r="D947" s="405">
        <f t="shared" si="2"/>
        <v>1.000454305</v>
      </c>
      <c r="E947" s="406">
        <v>41.9</v>
      </c>
      <c r="F947" s="226">
        <f t="shared" si="3"/>
        <v>0.002392344498</v>
      </c>
      <c r="G947" s="226">
        <f t="shared" si="4"/>
        <v>1.002392344</v>
      </c>
    </row>
    <row r="948" ht="15.75" customHeight="1">
      <c r="A948" s="403" t="s">
        <v>1298</v>
      </c>
      <c r="B948" s="404">
        <v>4512.39</v>
      </c>
      <c r="C948" s="405">
        <f t="shared" si="1"/>
        <v>0.001211467673</v>
      </c>
      <c r="D948" s="405">
        <f t="shared" si="2"/>
        <v>1.001211468</v>
      </c>
      <c r="E948" s="406">
        <v>41.8</v>
      </c>
      <c r="F948" s="226">
        <f t="shared" si="3"/>
        <v>-0.009478672986</v>
      </c>
      <c r="G948" s="226">
        <f t="shared" si="4"/>
        <v>0.990521327</v>
      </c>
    </row>
    <row r="949" ht="15.75" customHeight="1">
      <c r="A949" s="403" t="s">
        <v>1299</v>
      </c>
      <c r="B949" s="404">
        <v>4506.93</v>
      </c>
      <c r="C949" s="405">
        <f t="shared" si="1"/>
        <v>-0.005915632754</v>
      </c>
      <c r="D949" s="405">
        <f t="shared" si="2"/>
        <v>0.9940843672</v>
      </c>
      <c r="E949" s="406">
        <v>42.2</v>
      </c>
      <c r="F949" s="226">
        <f t="shared" si="3"/>
        <v>-0.004716981132</v>
      </c>
      <c r="G949" s="226">
        <f t="shared" si="4"/>
        <v>0.9952830189</v>
      </c>
    </row>
    <row r="950" ht="15.75" customHeight="1">
      <c r="A950" s="403" t="s">
        <v>1300</v>
      </c>
      <c r="B950" s="404">
        <v>4533.75</v>
      </c>
      <c r="C950" s="405">
        <f t="shared" si="1"/>
        <v>-0.01354438642</v>
      </c>
      <c r="D950" s="405">
        <f t="shared" si="2"/>
        <v>0.9864556136</v>
      </c>
      <c r="E950" s="406">
        <v>42.4</v>
      </c>
      <c r="F950" s="226">
        <f t="shared" si="3"/>
        <v>-0.03416856492</v>
      </c>
      <c r="G950" s="226">
        <f t="shared" si="4"/>
        <v>0.9658314351</v>
      </c>
    </row>
    <row r="951" ht="15.75" customHeight="1">
      <c r="A951" s="403" t="s">
        <v>1301</v>
      </c>
      <c r="B951" s="404">
        <v>4596.0</v>
      </c>
      <c r="C951" s="405">
        <f t="shared" si="1"/>
        <v>-0.01612602835</v>
      </c>
      <c r="D951" s="405">
        <f t="shared" si="2"/>
        <v>0.9838739717</v>
      </c>
      <c r="E951" s="406">
        <v>43.9</v>
      </c>
      <c r="F951" s="226">
        <f t="shared" si="3"/>
        <v>0.02570093458</v>
      </c>
      <c r="G951" s="226">
        <f t="shared" si="4"/>
        <v>1.025700935</v>
      </c>
    </row>
    <row r="952" ht="15.75" customHeight="1">
      <c r="A952" s="403" t="s">
        <v>1302</v>
      </c>
      <c r="B952" s="404">
        <v>4671.33</v>
      </c>
      <c r="C952" s="405">
        <f t="shared" si="1"/>
        <v>-0.006729775589</v>
      </c>
      <c r="D952" s="405">
        <f t="shared" si="2"/>
        <v>0.9932702244</v>
      </c>
      <c r="E952" s="406">
        <v>42.8</v>
      </c>
      <c r="F952" s="226">
        <f t="shared" si="3"/>
        <v>-0.006960556845</v>
      </c>
      <c r="G952" s="226">
        <f t="shared" si="4"/>
        <v>0.9930394432</v>
      </c>
    </row>
    <row r="953" ht="15.75" customHeight="1">
      <c r="A953" s="403" t="s">
        <v>1303</v>
      </c>
      <c r="B953" s="404">
        <v>4702.98</v>
      </c>
      <c r="C953" s="405">
        <f t="shared" si="1"/>
        <v>0.001198548118</v>
      </c>
      <c r="D953" s="405">
        <f t="shared" si="2"/>
        <v>1.001198548</v>
      </c>
      <c r="E953" s="406">
        <v>43.1</v>
      </c>
      <c r="F953" s="226">
        <f t="shared" si="3"/>
        <v>-0.006912442396</v>
      </c>
      <c r="G953" s="226">
        <f t="shared" si="4"/>
        <v>0.9930875576</v>
      </c>
    </row>
    <row r="954" ht="15.75" customHeight="1">
      <c r="A954" s="403" t="s">
        <v>1304</v>
      </c>
      <c r="B954" s="404">
        <v>4697.35</v>
      </c>
      <c r="C954" s="405">
        <f t="shared" si="1"/>
        <v>-0.007865517394</v>
      </c>
      <c r="D954" s="405">
        <f t="shared" si="2"/>
        <v>0.9921344826</v>
      </c>
      <c r="E954" s="406">
        <v>43.4</v>
      </c>
      <c r="F954" s="226">
        <f t="shared" si="3"/>
        <v>0.00462962963</v>
      </c>
      <c r="G954" s="226">
        <f t="shared" si="4"/>
        <v>1.00462963</v>
      </c>
    </row>
    <row r="955" ht="15.75" customHeight="1">
      <c r="A955" s="403" t="s">
        <v>1305</v>
      </c>
      <c r="B955" s="404">
        <v>4734.59</v>
      </c>
      <c r="C955" s="405">
        <f t="shared" si="1"/>
        <v>-0.005089507671</v>
      </c>
      <c r="D955" s="405">
        <f t="shared" si="2"/>
        <v>0.9949104923</v>
      </c>
      <c r="E955" s="406">
        <v>43.2</v>
      </c>
      <c r="F955" s="226">
        <f t="shared" si="3"/>
        <v>-0.0159453303</v>
      </c>
      <c r="G955" s="226">
        <f t="shared" si="4"/>
        <v>0.9840546697</v>
      </c>
    </row>
    <row r="956" ht="15.75" customHeight="1">
      <c r="A956" s="403" t="s">
        <v>1306</v>
      </c>
      <c r="B956" s="404">
        <v>4758.81</v>
      </c>
      <c r="C956" s="405">
        <f t="shared" si="1"/>
        <v>0.005786834002</v>
      </c>
      <c r="D956" s="405">
        <f t="shared" si="2"/>
        <v>1.005786834</v>
      </c>
      <c r="E956" s="406">
        <v>43.9</v>
      </c>
      <c r="F956" s="226">
        <f t="shared" si="3"/>
        <v>0.002283105023</v>
      </c>
      <c r="G956" s="226">
        <f t="shared" si="4"/>
        <v>1.002283105</v>
      </c>
    </row>
    <row r="957" ht="15.75" customHeight="1">
      <c r="A957" s="403" t="s">
        <v>1307</v>
      </c>
      <c r="B957" s="404">
        <v>4731.43</v>
      </c>
      <c r="C957" s="405">
        <f t="shared" si="1"/>
        <v>0.0002304274111</v>
      </c>
      <c r="D957" s="405">
        <f t="shared" si="2"/>
        <v>1.000230427</v>
      </c>
      <c r="E957" s="406">
        <v>43.8</v>
      </c>
      <c r="F957" s="226">
        <f t="shared" si="3"/>
        <v>0.004587155963</v>
      </c>
      <c r="G957" s="226">
        <f t="shared" si="4"/>
        <v>1.004587156</v>
      </c>
    </row>
    <row r="958" ht="15.75" customHeight="1">
      <c r="A958" s="403" t="s">
        <v>1308</v>
      </c>
      <c r="B958" s="404">
        <v>4730.34</v>
      </c>
      <c r="C958" s="405">
        <f t="shared" si="1"/>
        <v>0.001702560193</v>
      </c>
      <c r="D958" s="405">
        <f t="shared" si="2"/>
        <v>1.00170256</v>
      </c>
      <c r="E958" s="406">
        <v>43.6</v>
      </c>
      <c r="F958" s="226">
        <f t="shared" si="3"/>
        <v>0.002298850575</v>
      </c>
      <c r="G958" s="226">
        <f t="shared" si="4"/>
        <v>1.002298851</v>
      </c>
    </row>
    <row r="959" ht="15.75" customHeight="1">
      <c r="A959" s="403" t="s">
        <v>1309</v>
      </c>
      <c r="B959" s="404">
        <v>4722.3</v>
      </c>
      <c r="C959" s="405">
        <f t="shared" si="1"/>
        <v>0.006110422233</v>
      </c>
      <c r="D959" s="405">
        <f t="shared" si="2"/>
        <v>1.006110422</v>
      </c>
      <c r="E959" s="406">
        <v>43.5</v>
      </c>
      <c r="F959" s="226">
        <f t="shared" si="3"/>
        <v>-0.02247191011</v>
      </c>
      <c r="G959" s="226">
        <f t="shared" si="4"/>
        <v>0.9775280899</v>
      </c>
    </row>
    <row r="960" ht="15.75" customHeight="1">
      <c r="A960" s="403" t="s">
        <v>1310</v>
      </c>
      <c r="B960" s="404">
        <v>4693.62</v>
      </c>
      <c r="C960" s="405">
        <f t="shared" si="1"/>
        <v>0.001109115651</v>
      </c>
      <c r="D960" s="405">
        <f t="shared" si="2"/>
        <v>1.001109116</v>
      </c>
      <c r="E960" s="406">
        <v>44.5</v>
      </c>
      <c r="F960" s="226">
        <f t="shared" si="3"/>
        <v>-0.0133037694</v>
      </c>
      <c r="G960" s="226">
        <f t="shared" si="4"/>
        <v>0.9866962306</v>
      </c>
    </row>
    <row r="961" ht="15.75" customHeight="1">
      <c r="A961" s="403" t="s">
        <v>1311</v>
      </c>
      <c r="B961" s="404">
        <v>4688.42</v>
      </c>
      <c r="C961" s="405">
        <f t="shared" si="1"/>
        <v>-0.003875359597</v>
      </c>
      <c r="D961" s="405">
        <f t="shared" si="2"/>
        <v>0.9961246404</v>
      </c>
      <c r="E961" s="406">
        <v>45.1</v>
      </c>
      <c r="F961" s="226">
        <f t="shared" si="3"/>
        <v>-0.03426124197</v>
      </c>
      <c r="G961" s="226">
        <f t="shared" si="4"/>
        <v>0.965738758</v>
      </c>
    </row>
    <row r="962" ht="15.75" customHeight="1">
      <c r="A962" s="403" t="s">
        <v>1312</v>
      </c>
      <c r="B962" s="404">
        <v>4706.66</v>
      </c>
      <c r="C962" s="405">
        <f t="shared" si="1"/>
        <v>0.003139433026</v>
      </c>
      <c r="D962" s="405">
        <f t="shared" si="2"/>
        <v>1.003139433</v>
      </c>
      <c r="E962" s="406">
        <v>46.7</v>
      </c>
      <c r="F962" s="226">
        <f t="shared" si="3"/>
        <v>0.01301518438</v>
      </c>
      <c r="G962" s="226">
        <f t="shared" si="4"/>
        <v>1.013015184</v>
      </c>
    </row>
    <row r="963" ht="15.75" customHeight="1">
      <c r="A963" s="403" t="s">
        <v>1313</v>
      </c>
      <c r="B963" s="404">
        <v>4691.93</v>
      </c>
      <c r="C963" s="405">
        <f t="shared" si="1"/>
        <v>-0.006445915928</v>
      </c>
      <c r="D963" s="405">
        <f t="shared" si="2"/>
        <v>0.9935540841</v>
      </c>
      <c r="E963" s="406">
        <v>46.1</v>
      </c>
      <c r="F963" s="226">
        <f t="shared" si="3"/>
        <v>-0.01284796574</v>
      </c>
      <c r="G963" s="226">
        <f t="shared" si="4"/>
        <v>0.9871520343</v>
      </c>
    </row>
    <row r="964" ht="15.75" customHeight="1">
      <c r="A964" s="403" t="s">
        <v>1314</v>
      </c>
      <c r="B964" s="404">
        <v>4722.37</v>
      </c>
      <c r="C964" s="405">
        <f t="shared" si="1"/>
        <v>0.00007623872038</v>
      </c>
      <c r="D964" s="405">
        <f t="shared" si="2"/>
        <v>1.000076239</v>
      </c>
      <c r="E964" s="406">
        <v>46.7</v>
      </c>
      <c r="F964" s="226">
        <f t="shared" si="3"/>
        <v>-0.01268498943</v>
      </c>
      <c r="G964" s="226">
        <f t="shared" si="4"/>
        <v>0.9873150106</v>
      </c>
    </row>
    <row r="965" ht="15.75" customHeight="1">
      <c r="A965" s="403" t="s">
        <v>1315</v>
      </c>
      <c r="B965" s="404">
        <v>4722.01</v>
      </c>
      <c r="C965" s="405">
        <f t="shared" si="1"/>
        <v>0.0009793551095</v>
      </c>
      <c r="D965" s="405">
        <f t="shared" si="2"/>
        <v>1.000979355</v>
      </c>
      <c r="E965" s="406">
        <v>47.3</v>
      </c>
      <c r="F965" s="226">
        <f t="shared" si="3"/>
        <v>0.01068376068</v>
      </c>
      <c r="G965" s="226">
        <f t="shared" si="4"/>
        <v>1.010683761</v>
      </c>
    </row>
    <row r="966" ht="15.75" customHeight="1">
      <c r="A966" s="403" t="s">
        <v>1316</v>
      </c>
      <c r="B966" s="404">
        <v>4717.39</v>
      </c>
      <c r="C966" s="405">
        <f t="shared" si="1"/>
        <v>0.001492454929</v>
      </c>
      <c r="D966" s="405">
        <f t="shared" si="2"/>
        <v>1.001492455</v>
      </c>
      <c r="E966" s="406">
        <v>46.8</v>
      </c>
      <c r="F966" s="226">
        <f t="shared" si="3"/>
        <v>0.008620689655</v>
      </c>
      <c r="G966" s="226">
        <f t="shared" si="4"/>
        <v>1.00862069</v>
      </c>
    </row>
    <row r="967" ht="15.75" customHeight="1">
      <c r="A967" s="403" t="s">
        <v>1317</v>
      </c>
      <c r="B967" s="404">
        <v>4710.36</v>
      </c>
      <c r="C967" s="405">
        <f t="shared" si="1"/>
        <v>-0.005659497126</v>
      </c>
      <c r="D967" s="405">
        <f t="shared" si="2"/>
        <v>0.9943405029</v>
      </c>
      <c r="E967" s="406">
        <v>46.4</v>
      </c>
      <c r="F967" s="226">
        <f t="shared" si="3"/>
        <v>-0.01694915254</v>
      </c>
      <c r="G967" s="226">
        <f t="shared" si="4"/>
        <v>0.9830508475</v>
      </c>
    </row>
    <row r="968" ht="15.75" customHeight="1">
      <c r="A968" s="403" t="s">
        <v>1318</v>
      </c>
      <c r="B968" s="404">
        <v>4737.17</v>
      </c>
      <c r="C968" s="405">
        <f t="shared" si="1"/>
        <v>-0.008790210873</v>
      </c>
      <c r="D968" s="405">
        <f t="shared" si="2"/>
        <v>0.9912097891</v>
      </c>
      <c r="E968" s="406">
        <v>47.2</v>
      </c>
      <c r="F968" s="226">
        <f t="shared" si="3"/>
        <v>-0.0406504065</v>
      </c>
      <c r="G968" s="226">
        <f t="shared" si="4"/>
        <v>0.9593495935</v>
      </c>
    </row>
    <row r="969" ht="15.75" customHeight="1">
      <c r="A969" s="403" t="s">
        <v>1319</v>
      </c>
      <c r="B969" s="404">
        <v>4779.18</v>
      </c>
      <c r="C969" s="405">
        <f t="shared" si="1"/>
        <v>-0.0004789322112</v>
      </c>
      <c r="D969" s="405">
        <f t="shared" si="2"/>
        <v>0.9995210678</v>
      </c>
      <c r="E969" s="406">
        <v>49.2</v>
      </c>
      <c r="F969" s="226">
        <f t="shared" si="3"/>
        <v>0.01863354037</v>
      </c>
      <c r="G969" s="226">
        <f t="shared" si="4"/>
        <v>1.01863354</v>
      </c>
    </row>
    <row r="970" ht="15.75" customHeight="1">
      <c r="A970" s="403" t="s">
        <v>1320</v>
      </c>
      <c r="B970" s="404">
        <v>4781.47</v>
      </c>
      <c r="C970" s="405">
        <f t="shared" si="1"/>
        <v>0.002003390676</v>
      </c>
      <c r="D970" s="405">
        <f t="shared" si="2"/>
        <v>1.002003391</v>
      </c>
      <c r="E970" s="406">
        <v>48.3</v>
      </c>
      <c r="F970" s="226">
        <f t="shared" si="3"/>
        <v>0.00625</v>
      </c>
      <c r="G970" s="226">
        <f t="shared" si="4"/>
        <v>1.00625</v>
      </c>
    </row>
    <row r="971" ht="15.75" customHeight="1">
      <c r="A971" s="403" t="s">
        <v>1321</v>
      </c>
      <c r="B971" s="404">
        <v>4771.91</v>
      </c>
      <c r="C971" s="405">
        <f t="shared" si="1"/>
        <v>0.003621687218</v>
      </c>
      <c r="D971" s="405">
        <f t="shared" si="2"/>
        <v>1.003621687</v>
      </c>
      <c r="E971" s="406">
        <v>48.0</v>
      </c>
      <c r="F971" s="226">
        <f t="shared" si="3"/>
        <v>0.01265822785</v>
      </c>
      <c r="G971" s="226">
        <f t="shared" si="4"/>
        <v>1.012658228</v>
      </c>
    </row>
    <row r="972" ht="15.75" customHeight="1">
      <c r="A972" s="403" t="s">
        <v>1322</v>
      </c>
      <c r="B972" s="404">
        <v>4754.69</v>
      </c>
      <c r="C972" s="405">
        <f t="shared" si="1"/>
        <v>0.01084040224</v>
      </c>
      <c r="D972" s="405">
        <f t="shared" si="2"/>
        <v>1.010840402</v>
      </c>
      <c r="E972" s="406">
        <v>47.4</v>
      </c>
      <c r="F972" s="226">
        <f t="shared" si="3"/>
        <v>-0.002105263158</v>
      </c>
      <c r="G972" s="226">
        <f t="shared" si="4"/>
        <v>0.9978947368</v>
      </c>
    </row>
    <row r="973" ht="15.75" customHeight="1">
      <c r="A973" s="403" t="s">
        <v>1323</v>
      </c>
      <c r="B973" s="404">
        <v>4703.7</v>
      </c>
      <c r="C973" s="405">
        <f t="shared" si="1"/>
        <v>0.005416427979</v>
      </c>
      <c r="D973" s="405">
        <f t="shared" si="2"/>
        <v>1.005416428</v>
      </c>
      <c r="E973" s="406">
        <v>47.5</v>
      </c>
      <c r="F973" s="226">
        <f t="shared" si="3"/>
        <v>0.01063829787</v>
      </c>
      <c r="G973" s="226">
        <f t="shared" si="4"/>
        <v>1.010638298</v>
      </c>
    </row>
    <row r="974" ht="15.75" customHeight="1">
      <c r="A974" s="403" t="s">
        <v>1324</v>
      </c>
      <c r="B974" s="404">
        <v>4678.36</v>
      </c>
      <c r="C974" s="405">
        <f t="shared" si="1"/>
        <v>-0.007156075449</v>
      </c>
      <c r="D974" s="405">
        <f t="shared" si="2"/>
        <v>0.9928439246</v>
      </c>
      <c r="E974" s="406">
        <v>47.0</v>
      </c>
      <c r="F974" s="226">
        <f t="shared" si="3"/>
        <v>-0.01052631579</v>
      </c>
      <c r="G974" s="226">
        <f t="shared" si="4"/>
        <v>0.9894736842</v>
      </c>
    </row>
    <row r="975" ht="15.75" customHeight="1">
      <c r="A975" s="403" t="s">
        <v>1325</v>
      </c>
      <c r="B975" s="404">
        <v>4712.08</v>
      </c>
      <c r="C975" s="405">
        <f t="shared" si="1"/>
        <v>0.006231181533</v>
      </c>
      <c r="D975" s="405">
        <f t="shared" si="2"/>
        <v>1.006231182</v>
      </c>
      <c r="E975" s="406">
        <v>47.5</v>
      </c>
      <c r="F975" s="226">
        <f t="shared" si="3"/>
        <v>-0.002100840336</v>
      </c>
      <c r="G975" s="226">
        <f t="shared" si="4"/>
        <v>0.9978991597</v>
      </c>
    </row>
    <row r="976" ht="15.75" customHeight="1">
      <c r="A976" s="403" t="s">
        <v>1326</v>
      </c>
      <c r="B976" s="404">
        <v>4682.9</v>
      </c>
      <c r="C976" s="405">
        <f t="shared" si="1"/>
        <v>-0.00006405876324</v>
      </c>
      <c r="D976" s="405">
        <f t="shared" si="2"/>
        <v>0.9999359412</v>
      </c>
      <c r="E976" s="406">
        <v>47.6</v>
      </c>
      <c r="F976" s="226">
        <f t="shared" si="3"/>
        <v>0.008474576271</v>
      </c>
      <c r="G976" s="226">
        <f t="shared" si="4"/>
        <v>1.008474576</v>
      </c>
    </row>
    <row r="977" ht="15.75" customHeight="1">
      <c r="A977" s="403" t="s">
        <v>1327</v>
      </c>
      <c r="B977" s="404">
        <v>4683.2</v>
      </c>
      <c r="C977" s="405">
        <f t="shared" si="1"/>
        <v>0.002667671504</v>
      </c>
      <c r="D977" s="405">
        <f t="shared" si="2"/>
        <v>1.002667672</v>
      </c>
      <c r="E977" s="406">
        <v>47.2</v>
      </c>
      <c r="F977" s="226">
        <f t="shared" si="3"/>
        <v>0.004255319149</v>
      </c>
      <c r="G977" s="226">
        <f t="shared" si="4"/>
        <v>1.004255319</v>
      </c>
    </row>
    <row r="978" ht="15.75" customHeight="1">
      <c r="A978" s="403" t="s">
        <v>1328</v>
      </c>
      <c r="B978" s="404">
        <v>4670.74</v>
      </c>
      <c r="C978" s="405">
        <f t="shared" si="1"/>
        <v>-0.006060580267</v>
      </c>
      <c r="D978" s="405">
        <f t="shared" si="2"/>
        <v>0.9939394197</v>
      </c>
      <c r="E978" s="406">
        <v>47.0</v>
      </c>
      <c r="F978" s="226">
        <f t="shared" si="3"/>
        <v>0.01075268817</v>
      </c>
      <c r="G978" s="226">
        <f t="shared" si="4"/>
        <v>1.010752688</v>
      </c>
    </row>
    <row r="979" ht="15.75" customHeight="1">
      <c r="A979" s="403" t="s">
        <v>1329</v>
      </c>
      <c r="B979" s="404">
        <v>4699.22</v>
      </c>
      <c r="C979" s="405">
        <f t="shared" si="1"/>
        <v>-0.01525146689</v>
      </c>
      <c r="D979" s="405">
        <f t="shared" si="2"/>
        <v>0.9847485331</v>
      </c>
      <c r="E979" s="406">
        <v>46.5</v>
      </c>
      <c r="F979" s="226">
        <f t="shared" si="3"/>
        <v>-0.08102766798</v>
      </c>
      <c r="G979" s="226">
        <f t="shared" si="4"/>
        <v>0.918972332</v>
      </c>
    </row>
    <row r="980" ht="15.75" customHeight="1">
      <c r="A980" s="403" t="s">
        <v>1330</v>
      </c>
      <c r="B980" s="404">
        <v>4772.0</v>
      </c>
      <c r="C980" s="405">
        <f t="shared" si="1"/>
        <v>0.009600941053</v>
      </c>
      <c r="D980" s="405">
        <f t="shared" si="2"/>
        <v>1.009600941</v>
      </c>
      <c r="E980" s="406">
        <v>50.6</v>
      </c>
      <c r="F980" s="226">
        <f t="shared" si="3"/>
        <v>0.03476482618</v>
      </c>
      <c r="G980" s="226">
        <f t="shared" si="4"/>
        <v>1.034764826</v>
      </c>
    </row>
    <row r="981" ht="15.75" customHeight="1">
      <c r="A981" s="403" t="s">
        <v>1331</v>
      </c>
      <c r="B981" s="404">
        <v>4726.62</v>
      </c>
      <c r="C981" s="405">
        <f t="shared" si="1"/>
        <v>0.003809984964</v>
      </c>
      <c r="D981" s="405">
        <f t="shared" si="2"/>
        <v>1.003809985</v>
      </c>
      <c r="E981" s="406">
        <v>48.9</v>
      </c>
      <c r="F981" s="226">
        <f t="shared" si="3"/>
        <v>0.02087682672</v>
      </c>
      <c r="G981" s="226">
        <f t="shared" si="4"/>
        <v>1.020876827</v>
      </c>
    </row>
    <row r="982" ht="15.75" customHeight="1">
      <c r="A982" s="403" t="s">
        <v>1332</v>
      </c>
      <c r="B982" s="404">
        <v>4708.68</v>
      </c>
      <c r="C982" s="405">
        <f t="shared" si="1"/>
        <v>-0.01107652759</v>
      </c>
      <c r="D982" s="405">
        <f t="shared" si="2"/>
        <v>0.9889234724</v>
      </c>
      <c r="E982" s="406">
        <v>47.9</v>
      </c>
      <c r="F982" s="226">
        <f t="shared" si="3"/>
        <v>-0.004158004158</v>
      </c>
      <c r="G982" s="226">
        <f t="shared" si="4"/>
        <v>0.9958419958</v>
      </c>
    </row>
    <row r="983" ht="15.75" customHeight="1">
      <c r="A983" s="403" t="s">
        <v>1333</v>
      </c>
      <c r="B983" s="404">
        <v>4761.42</v>
      </c>
      <c r="C983" s="405">
        <f t="shared" si="1"/>
        <v>-0.004322377872</v>
      </c>
      <c r="D983" s="405">
        <f t="shared" si="2"/>
        <v>0.9956776221</v>
      </c>
      <c r="E983" s="406">
        <v>48.1</v>
      </c>
      <c r="F983" s="226">
        <f t="shared" si="3"/>
        <v>-0.0143442623</v>
      </c>
      <c r="G983" s="226">
        <f t="shared" si="4"/>
        <v>0.9856557377</v>
      </c>
    </row>
    <row r="984" ht="15.75" customHeight="1">
      <c r="A984" s="403" t="s">
        <v>1334</v>
      </c>
      <c r="B984" s="404">
        <v>4782.09</v>
      </c>
      <c r="C984" s="405">
        <f t="shared" si="1"/>
        <v>0.002326561154</v>
      </c>
      <c r="D984" s="405">
        <f t="shared" si="2"/>
        <v>1.002326561</v>
      </c>
      <c r="E984" s="406">
        <v>48.8</v>
      </c>
      <c r="F984" s="226">
        <f t="shared" si="3"/>
        <v>-0.008130081301</v>
      </c>
      <c r="G984" s="226">
        <f t="shared" si="4"/>
        <v>0.9918699187</v>
      </c>
    </row>
    <row r="985" ht="15.75" customHeight="1">
      <c r="A985" s="403" t="s">
        <v>1335</v>
      </c>
      <c r="B985" s="404">
        <v>4770.99</v>
      </c>
      <c r="C985" s="405">
        <f t="shared" si="1"/>
        <v>-0.002223095938</v>
      </c>
      <c r="D985" s="405">
        <f t="shared" si="2"/>
        <v>0.9977769041</v>
      </c>
      <c r="E985" s="406">
        <v>49.2</v>
      </c>
      <c r="F985" s="226">
        <f t="shared" si="3"/>
        <v>0.006134969325</v>
      </c>
      <c r="G985" s="226">
        <f t="shared" si="4"/>
        <v>1.006134969</v>
      </c>
    </row>
    <row r="986" ht="15.75" customHeight="1">
      <c r="A986" s="403" t="s">
        <v>1336</v>
      </c>
      <c r="B986" s="404">
        <v>4781.62</v>
      </c>
      <c r="C986" s="405">
        <f t="shared" si="1"/>
        <v>-0.008300080471</v>
      </c>
      <c r="D986" s="405">
        <f t="shared" si="2"/>
        <v>0.9916999195</v>
      </c>
      <c r="E986" s="406">
        <v>48.9</v>
      </c>
      <c r="F986" s="226">
        <f t="shared" si="3"/>
        <v>-0.01411290323</v>
      </c>
      <c r="G986" s="226">
        <f t="shared" si="4"/>
        <v>0.9858870968</v>
      </c>
    </row>
    <row r="987" ht="15.75" customHeight="1">
      <c r="A987" s="403" t="s">
        <v>1337</v>
      </c>
      <c r="B987" s="404">
        <v>4821.64</v>
      </c>
      <c r="C987" s="405">
        <f t="shared" si="1"/>
        <v>0.02342028739</v>
      </c>
      <c r="D987" s="405">
        <f t="shared" si="2"/>
        <v>1.023420287</v>
      </c>
      <c r="E987" s="406">
        <v>49.6</v>
      </c>
      <c r="F987" s="226">
        <f t="shared" si="3"/>
        <v>0.05531914894</v>
      </c>
      <c r="G987" s="226">
        <f t="shared" si="4"/>
        <v>1.055319149</v>
      </c>
    </row>
    <row r="988" ht="15.75" customHeight="1">
      <c r="A988" s="403" t="s">
        <v>1338</v>
      </c>
      <c r="B988" s="404">
        <v>4711.3</v>
      </c>
      <c r="C988" s="405">
        <f t="shared" si="1"/>
        <v>-0.01061977752</v>
      </c>
      <c r="D988" s="405">
        <f t="shared" si="2"/>
        <v>0.9893802225</v>
      </c>
      <c r="E988" s="406">
        <v>47.0</v>
      </c>
      <c r="F988" s="226">
        <f t="shared" si="3"/>
        <v>-0.01878914405</v>
      </c>
      <c r="G988" s="226">
        <f t="shared" si="4"/>
        <v>0.9812108559</v>
      </c>
    </row>
    <row r="989" ht="15.75" customHeight="1">
      <c r="A989" s="403" t="s">
        <v>1339</v>
      </c>
      <c r="B989" s="404">
        <v>4761.87</v>
      </c>
      <c r="C989" s="405">
        <f t="shared" si="1"/>
        <v>-0.0100494573</v>
      </c>
      <c r="D989" s="405">
        <f t="shared" si="2"/>
        <v>0.9899505427</v>
      </c>
      <c r="E989" s="406">
        <v>47.9</v>
      </c>
      <c r="F989" s="226">
        <f t="shared" si="3"/>
        <v>-0.02044989775</v>
      </c>
      <c r="G989" s="226">
        <f t="shared" si="4"/>
        <v>0.9795501022</v>
      </c>
    </row>
    <row r="990" ht="15.75" customHeight="1">
      <c r="A990" s="403" t="s">
        <v>1340</v>
      </c>
      <c r="B990" s="404">
        <v>4810.21</v>
      </c>
      <c r="C990" s="405">
        <f t="shared" si="1"/>
        <v>-0.0107028639</v>
      </c>
      <c r="D990" s="405">
        <f t="shared" si="2"/>
        <v>0.9892971361</v>
      </c>
      <c r="E990" s="406">
        <v>48.9</v>
      </c>
      <c r="F990" s="226">
        <f t="shared" si="3"/>
        <v>-0.01411290323</v>
      </c>
      <c r="G990" s="226">
        <f t="shared" si="4"/>
        <v>0.9858870968</v>
      </c>
    </row>
    <row r="991" ht="15.75" customHeight="1">
      <c r="A991" s="403" t="s">
        <v>1341</v>
      </c>
      <c r="B991" s="404">
        <v>4862.25</v>
      </c>
      <c r="C991" s="405">
        <f t="shared" si="1"/>
        <v>-0.006550463702</v>
      </c>
      <c r="D991" s="405">
        <f t="shared" si="2"/>
        <v>0.9934495363</v>
      </c>
      <c r="E991" s="406">
        <v>49.6</v>
      </c>
      <c r="F991" s="226">
        <f t="shared" si="3"/>
        <v>-0.01195219124</v>
      </c>
      <c r="G991" s="226">
        <f t="shared" si="4"/>
        <v>0.9880478088</v>
      </c>
    </row>
    <row r="992" ht="15.75" customHeight="1">
      <c r="A992" s="403" t="s">
        <v>1342</v>
      </c>
      <c r="B992" s="404">
        <v>4894.31</v>
      </c>
      <c r="C992" s="405">
        <f t="shared" si="1"/>
        <v>-0.00454981817</v>
      </c>
      <c r="D992" s="405">
        <f t="shared" si="2"/>
        <v>0.9954501818</v>
      </c>
      <c r="E992" s="406">
        <v>50.2</v>
      </c>
      <c r="F992" s="226">
        <f t="shared" si="3"/>
        <v>-0.01181102362</v>
      </c>
      <c r="G992" s="226">
        <f t="shared" si="4"/>
        <v>0.9881889764</v>
      </c>
    </row>
    <row r="993" ht="15.75" customHeight="1">
      <c r="A993" s="403" t="s">
        <v>1343</v>
      </c>
      <c r="B993" s="404">
        <v>4916.68</v>
      </c>
      <c r="C993" s="405">
        <f t="shared" si="1"/>
        <v>-0.00428124152</v>
      </c>
      <c r="D993" s="405">
        <f t="shared" si="2"/>
        <v>0.9957187585</v>
      </c>
      <c r="E993" s="406">
        <v>50.8</v>
      </c>
      <c r="F993" s="226">
        <f t="shared" si="3"/>
        <v>-0.0078125</v>
      </c>
      <c r="G993" s="226">
        <f t="shared" si="4"/>
        <v>0.9921875</v>
      </c>
    </row>
    <row r="994" ht="15.75" customHeight="1">
      <c r="A994" s="403" t="s">
        <v>1344</v>
      </c>
      <c r="B994" s="404">
        <v>4937.82</v>
      </c>
      <c r="C994" s="405">
        <f t="shared" si="1"/>
        <v>0.0002937381112</v>
      </c>
      <c r="D994" s="405">
        <f t="shared" si="2"/>
        <v>1.000293738</v>
      </c>
      <c r="E994" s="406">
        <v>51.2</v>
      </c>
      <c r="F994" s="226">
        <f t="shared" si="3"/>
        <v>0.001956947162</v>
      </c>
      <c r="G994" s="226">
        <f t="shared" si="4"/>
        <v>1.001956947</v>
      </c>
    </row>
    <row r="995" ht="15.75" customHeight="1">
      <c r="A995" s="403" t="s">
        <v>1345</v>
      </c>
      <c r="B995" s="404">
        <v>4936.37</v>
      </c>
      <c r="C995" s="405">
        <f t="shared" si="1"/>
        <v>-0.002630627209</v>
      </c>
      <c r="D995" s="405">
        <f t="shared" si="2"/>
        <v>0.9973693728</v>
      </c>
      <c r="E995" s="406">
        <v>51.1</v>
      </c>
      <c r="F995" s="226">
        <f t="shared" si="3"/>
        <v>-0.001953125</v>
      </c>
      <c r="G995" s="226">
        <f t="shared" si="4"/>
        <v>0.998046875</v>
      </c>
    </row>
    <row r="996" ht="15.75" customHeight="1">
      <c r="A996" s="403" t="s">
        <v>1346</v>
      </c>
      <c r="B996" s="404">
        <v>4949.39</v>
      </c>
      <c r="C996" s="405">
        <f t="shared" si="1"/>
        <v>0.0003557258728</v>
      </c>
      <c r="D996" s="405">
        <f t="shared" si="2"/>
        <v>1.000355726</v>
      </c>
      <c r="E996" s="406">
        <v>51.2</v>
      </c>
      <c r="F996" s="226">
        <f t="shared" si="3"/>
        <v>0.01587301587</v>
      </c>
      <c r="G996" s="226">
        <f t="shared" si="4"/>
        <v>1.015873016</v>
      </c>
    </row>
    <row r="997" ht="15.75" customHeight="1">
      <c r="A997" s="403" t="s">
        <v>1347</v>
      </c>
      <c r="B997" s="404">
        <v>4947.63</v>
      </c>
      <c r="C997" s="405">
        <f t="shared" si="1"/>
        <v>-0.00564741254</v>
      </c>
      <c r="D997" s="405">
        <f t="shared" si="2"/>
        <v>0.9943525875</v>
      </c>
      <c r="E997" s="406">
        <v>50.4</v>
      </c>
      <c r="F997" s="226">
        <f t="shared" si="3"/>
        <v>-0.01176470588</v>
      </c>
      <c r="G997" s="226">
        <f t="shared" si="4"/>
        <v>0.9882352941</v>
      </c>
    </row>
    <row r="998" ht="15.75" customHeight="1">
      <c r="A998" s="403" t="s">
        <v>1348</v>
      </c>
      <c r="B998" s="404">
        <v>4975.73</v>
      </c>
      <c r="C998" s="405">
        <f t="shared" si="1"/>
        <v>0.001463230055</v>
      </c>
      <c r="D998" s="405">
        <f t="shared" si="2"/>
        <v>1.00146323</v>
      </c>
      <c r="E998" s="406">
        <v>51.0</v>
      </c>
      <c r="F998" s="226">
        <f t="shared" si="3"/>
        <v>-0.01353965184</v>
      </c>
      <c r="G998" s="226">
        <f t="shared" si="4"/>
        <v>0.9864603482</v>
      </c>
    </row>
    <row r="999" ht="15.75" customHeight="1">
      <c r="A999" s="403" t="s">
        <v>1349</v>
      </c>
      <c r="B999" s="404">
        <v>4968.46</v>
      </c>
      <c r="C999" s="405">
        <f t="shared" si="1"/>
        <v>0.00337861717</v>
      </c>
      <c r="D999" s="405">
        <f t="shared" si="2"/>
        <v>1.003378617</v>
      </c>
      <c r="E999" s="406">
        <v>51.7</v>
      </c>
      <c r="F999" s="226">
        <f t="shared" si="3"/>
        <v>0.007797270955</v>
      </c>
      <c r="G999" s="226">
        <f t="shared" si="4"/>
        <v>1.007797271</v>
      </c>
    </row>
    <row r="1000" ht="15.75" customHeight="1">
      <c r="A1000" s="403" t="s">
        <v>1350</v>
      </c>
      <c r="B1000" s="404">
        <v>4951.73</v>
      </c>
      <c r="C1000" s="405">
        <f t="shared" si="1"/>
        <v>-0.001409637971</v>
      </c>
      <c r="D1000" s="405">
        <f t="shared" si="2"/>
        <v>0.998590362</v>
      </c>
      <c r="E1000" s="406">
        <v>51.3</v>
      </c>
      <c r="F1000" s="226">
        <f t="shared" si="3"/>
        <v>0.01183431953</v>
      </c>
      <c r="G1000" s="226">
        <f t="shared" si="4"/>
        <v>1.01183432</v>
      </c>
    </row>
    <row r="1001" ht="15.75" customHeight="1">
      <c r="A1001" s="403" t="s">
        <v>1351</v>
      </c>
      <c r="B1001" s="404">
        <v>4958.72</v>
      </c>
      <c r="C1001" s="405">
        <f t="shared" si="1"/>
        <v>-0.008301618126</v>
      </c>
      <c r="D1001" s="405">
        <f t="shared" si="2"/>
        <v>0.9916983819</v>
      </c>
      <c r="E1001" s="406">
        <v>50.7</v>
      </c>
      <c r="F1001" s="226">
        <f t="shared" si="3"/>
        <v>-0.00782778865</v>
      </c>
      <c r="G1001" s="226">
        <f t="shared" si="4"/>
        <v>0.9921722114</v>
      </c>
    </row>
    <row r="1002" ht="15.75" customHeight="1">
      <c r="A1002" s="403" t="s">
        <v>1352</v>
      </c>
      <c r="B1002" s="404">
        <v>5000.23</v>
      </c>
      <c r="C1002" s="405">
        <f t="shared" si="1"/>
        <v>0.01610864547</v>
      </c>
      <c r="D1002" s="405">
        <f t="shared" si="2"/>
        <v>1.016108645</v>
      </c>
      <c r="E1002" s="406">
        <v>51.1</v>
      </c>
      <c r="F1002" s="226">
        <f t="shared" si="3"/>
        <v>0.01388888889</v>
      </c>
      <c r="G1002" s="226">
        <f t="shared" si="4"/>
        <v>1.013888889</v>
      </c>
    </row>
    <row r="1003" ht="15.75" customHeight="1">
      <c r="A1003" s="403" t="s">
        <v>1353</v>
      </c>
      <c r="B1003" s="404">
        <v>4920.96</v>
      </c>
      <c r="C1003" s="405">
        <f t="shared" si="1"/>
        <v>0.01338143897</v>
      </c>
      <c r="D1003" s="405">
        <f t="shared" si="2"/>
        <v>1.013381439</v>
      </c>
      <c r="E1003" s="406">
        <v>50.4</v>
      </c>
      <c r="F1003" s="226">
        <f t="shared" si="3"/>
        <v>-0.01176470588</v>
      </c>
      <c r="G1003" s="226">
        <f t="shared" si="4"/>
        <v>0.9882352941</v>
      </c>
    </row>
    <row r="1004" ht="15.75" customHeight="1">
      <c r="A1004" s="403" t="s">
        <v>1354</v>
      </c>
      <c r="B1004" s="404">
        <v>4855.98</v>
      </c>
      <c r="C1004" s="405">
        <f t="shared" si="1"/>
        <v>-0.006552768918</v>
      </c>
      <c r="D1004" s="405">
        <f t="shared" si="2"/>
        <v>0.9934472311</v>
      </c>
      <c r="E1004" s="406">
        <v>51.0</v>
      </c>
      <c r="F1004" s="226">
        <f t="shared" si="3"/>
        <v>0.001964636542</v>
      </c>
      <c r="G1004" s="226">
        <f t="shared" si="4"/>
        <v>1.001964637</v>
      </c>
    </row>
    <row r="1005" ht="15.75" customHeight="1">
      <c r="A1005" s="403" t="s">
        <v>1355</v>
      </c>
      <c r="B1005" s="404">
        <v>4888.01</v>
      </c>
      <c r="C1005" s="405">
        <f t="shared" si="1"/>
        <v>-0.008312064565</v>
      </c>
      <c r="D1005" s="405">
        <f t="shared" si="2"/>
        <v>0.9916879354</v>
      </c>
      <c r="E1005" s="406">
        <v>50.9</v>
      </c>
      <c r="F1005" s="226">
        <f t="shared" si="3"/>
        <v>-0.01926782274</v>
      </c>
      <c r="G1005" s="226">
        <f t="shared" si="4"/>
        <v>0.9807321773</v>
      </c>
    </row>
    <row r="1006" ht="15.75" customHeight="1">
      <c r="A1006" s="403" t="s">
        <v>1356</v>
      </c>
      <c r="B1006" s="404">
        <v>4928.98</v>
      </c>
      <c r="C1006" s="405">
        <f t="shared" si="1"/>
        <v>-0.006199934271</v>
      </c>
      <c r="D1006" s="405">
        <f t="shared" si="2"/>
        <v>0.9938000657</v>
      </c>
      <c r="E1006" s="406">
        <v>51.9</v>
      </c>
      <c r="F1006" s="226">
        <f t="shared" si="3"/>
        <v>0.01764705882</v>
      </c>
      <c r="G1006" s="226">
        <f t="shared" si="4"/>
        <v>1.017647059</v>
      </c>
    </row>
    <row r="1007" ht="15.75" customHeight="1">
      <c r="A1007" s="403" t="s">
        <v>1357</v>
      </c>
      <c r="B1007" s="404">
        <v>4959.73</v>
      </c>
      <c r="C1007" s="405">
        <f t="shared" si="1"/>
        <v>0.003540911694</v>
      </c>
      <c r="D1007" s="405">
        <f t="shared" si="2"/>
        <v>1.003540912</v>
      </c>
      <c r="E1007" s="406">
        <v>51.0</v>
      </c>
      <c r="F1007" s="226">
        <f t="shared" si="3"/>
        <v>0.005917159763</v>
      </c>
      <c r="G1007" s="226">
        <f t="shared" si="4"/>
        <v>1.00591716</v>
      </c>
    </row>
    <row r="1008" ht="15.75" customHeight="1">
      <c r="A1008" s="403" t="s">
        <v>1358</v>
      </c>
      <c r="B1008" s="404">
        <v>4942.23</v>
      </c>
      <c r="C1008" s="405">
        <f t="shared" si="1"/>
        <v>0.001690349805</v>
      </c>
      <c r="D1008" s="405">
        <f t="shared" si="2"/>
        <v>1.00169035</v>
      </c>
      <c r="E1008" s="406">
        <v>50.7</v>
      </c>
      <c r="F1008" s="226">
        <f t="shared" si="3"/>
        <v>0</v>
      </c>
      <c r="G1008" s="226">
        <f t="shared" si="4"/>
        <v>1</v>
      </c>
    </row>
    <row r="1009" ht="15.75" customHeight="1">
      <c r="A1009" s="403" t="s">
        <v>1359</v>
      </c>
      <c r="B1009" s="404">
        <v>4933.89</v>
      </c>
      <c r="C1009" s="405">
        <f t="shared" si="1"/>
        <v>0.0001459507781</v>
      </c>
      <c r="D1009" s="405">
        <f t="shared" si="2"/>
        <v>1.000145951</v>
      </c>
      <c r="E1009" s="406">
        <v>50.7</v>
      </c>
      <c r="F1009" s="226">
        <f t="shared" si="3"/>
        <v>-0.025</v>
      </c>
      <c r="G1009" s="226">
        <f t="shared" si="4"/>
        <v>0.975</v>
      </c>
    </row>
    <row r="1010" ht="15.75" customHeight="1">
      <c r="A1010" s="403" t="s">
        <v>1360</v>
      </c>
      <c r="B1010" s="404">
        <v>4933.17</v>
      </c>
      <c r="C1010" s="405">
        <f t="shared" si="1"/>
        <v>-0.01513088545</v>
      </c>
      <c r="D1010" s="405">
        <f t="shared" si="2"/>
        <v>0.9848691145</v>
      </c>
      <c r="E1010" s="406">
        <v>52.0</v>
      </c>
      <c r="F1010" s="226">
        <f t="shared" si="3"/>
        <v>-0.01140684411</v>
      </c>
      <c r="G1010" s="226">
        <f t="shared" si="4"/>
        <v>0.9885931559</v>
      </c>
    </row>
    <row r="1011" ht="15.75" customHeight="1">
      <c r="A1011" s="403" t="s">
        <v>1361</v>
      </c>
      <c r="B1011" s="404">
        <v>5008.96</v>
      </c>
      <c r="C1011" s="405">
        <f t="shared" si="1"/>
        <v>-0.00493266505</v>
      </c>
      <c r="D1011" s="405">
        <f t="shared" si="2"/>
        <v>0.995067335</v>
      </c>
      <c r="E1011" s="406">
        <v>52.6</v>
      </c>
      <c r="F1011" s="226">
        <f t="shared" si="3"/>
        <v>-0.007547169811</v>
      </c>
      <c r="G1011" s="226">
        <f t="shared" si="4"/>
        <v>0.9924528302</v>
      </c>
    </row>
    <row r="1012" ht="15.75" customHeight="1">
      <c r="A1012" s="403" t="s">
        <v>1362</v>
      </c>
      <c r="B1012" s="404">
        <v>5033.79</v>
      </c>
      <c r="C1012" s="405">
        <f t="shared" si="1"/>
        <v>0.004145214153</v>
      </c>
      <c r="D1012" s="405">
        <f t="shared" si="2"/>
        <v>1.004145214</v>
      </c>
      <c r="E1012" s="406">
        <v>53.0</v>
      </c>
      <c r="F1012" s="226">
        <f t="shared" si="3"/>
        <v>-0.003759398496</v>
      </c>
      <c r="G1012" s="226">
        <f t="shared" si="4"/>
        <v>0.9962406015</v>
      </c>
    </row>
    <row r="1013" ht="15.75" customHeight="1">
      <c r="A1013" s="403" t="s">
        <v>1363</v>
      </c>
      <c r="B1013" s="404">
        <v>5013.01</v>
      </c>
      <c r="C1013" s="405">
        <f t="shared" si="1"/>
        <v>0.005342563829</v>
      </c>
      <c r="D1013" s="405">
        <f t="shared" si="2"/>
        <v>1.005342564</v>
      </c>
      <c r="E1013" s="406">
        <v>53.2</v>
      </c>
      <c r="F1013" s="226">
        <f t="shared" si="3"/>
        <v>0.007575757576</v>
      </c>
      <c r="G1013" s="226">
        <f t="shared" si="4"/>
        <v>1.007575758</v>
      </c>
    </row>
    <row r="1014" ht="15.75" customHeight="1">
      <c r="A1014" s="403" t="s">
        <v>1364</v>
      </c>
      <c r="B1014" s="404">
        <v>4986.37</v>
      </c>
      <c r="C1014" s="405">
        <f t="shared" si="1"/>
        <v>-0.004130176451</v>
      </c>
      <c r="D1014" s="405">
        <f t="shared" si="2"/>
        <v>0.9958698235</v>
      </c>
      <c r="E1014" s="406">
        <v>52.8</v>
      </c>
      <c r="F1014" s="226">
        <f t="shared" si="3"/>
        <v>-0.005649717514</v>
      </c>
      <c r="G1014" s="226">
        <f t="shared" si="4"/>
        <v>0.9943502825</v>
      </c>
    </row>
    <row r="1015" ht="15.75" customHeight="1">
      <c r="A1015" s="403" t="s">
        <v>1365</v>
      </c>
      <c r="B1015" s="404">
        <v>5007.05</v>
      </c>
      <c r="C1015" s="405">
        <f t="shared" si="1"/>
        <v>-0.005260721601</v>
      </c>
      <c r="D1015" s="405">
        <f t="shared" si="2"/>
        <v>0.9947392784</v>
      </c>
      <c r="E1015" s="406">
        <v>53.1</v>
      </c>
      <c r="F1015" s="226">
        <f t="shared" si="3"/>
        <v>-0.01484230056</v>
      </c>
      <c r="G1015" s="226">
        <f t="shared" si="4"/>
        <v>0.9851576994</v>
      </c>
    </row>
    <row r="1016" ht="15.75" customHeight="1">
      <c r="A1016" s="403" t="s">
        <v>1366</v>
      </c>
      <c r="B1016" s="404">
        <v>5033.53</v>
      </c>
      <c r="C1016" s="405">
        <f t="shared" si="1"/>
        <v>-0.007326433536</v>
      </c>
      <c r="D1016" s="405">
        <f t="shared" si="2"/>
        <v>0.9926735665</v>
      </c>
      <c r="E1016" s="406">
        <v>53.9</v>
      </c>
      <c r="F1016" s="226">
        <f t="shared" si="3"/>
        <v>0.01890359168</v>
      </c>
      <c r="G1016" s="226">
        <f t="shared" si="4"/>
        <v>1.018903592</v>
      </c>
    </row>
    <row r="1017" ht="15.75" customHeight="1">
      <c r="A1017" s="403" t="s">
        <v>1367</v>
      </c>
      <c r="B1017" s="404">
        <v>5070.68</v>
      </c>
      <c r="C1017" s="405">
        <f t="shared" si="1"/>
        <v>-0.004923691611</v>
      </c>
      <c r="D1017" s="405">
        <f t="shared" si="2"/>
        <v>0.9950763084</v>
      </c>
      <c r="E1017" s="406">
        <v>52.9</v>
      </c>
      <c r="F1017" s="226">
        <f t="shared" si="3"/>
        <v>-0.03467153285</v>
      </c>
      <c r="G1017" s="226">
        <f t="shared" si="4"/>
        <v>0.9653284672</v>
      </c>
    </row>
    <row r="1018" ht="15.75" customHeight="1">
      <c r="A1018" s="403" t="s">
        <v>1368</v>
      </c>
      <c r="B1018" s="404">
        <v>5095.77</v>
      </c>
      <c r="C1018" s="405">
        <f t="shared" si="1"/>
        <v>-0.008603129578</v>
      </c>
      <c r="D1018" s="405">
        <f t="shared" si="2"/>
        <v>0.9913968704</v>
      </c>
      <c r="E1018" s="406">
        <v>54.8</v>
      </c>
      <c r="F1018" s="226">
        <f t="shared" si="3"/>
        <v>-0.00904159132</v>
      </c>
      <c r="G1018" s="226">
        <f t="shared" si="4"/>
        <v>0.9909584087</v>
      </c>
    </row>
    <row r="1019" ht="15.75" customHeight="1">
      <c r="A1019" s="403" t="s">
        <v>1369</v>
      </c>
      <c r="B1019" s="404">
        <v>5139.99</v>
      </c>
      <c r="C1019" s="405">
        <f t="shared" si="1"/>
        <v>-0.0074748489</v>
      </c>
      <c r="D1019" s="405">
        <f t="shared" si="2"/>
        <v>0.9925251511</v>
      </c>
      <c r="E1019" s="406">
        <v>55.3</v>
      </c>
      <c r="F1019" s="226">
        <f t="shared" si="3"/>
        <v>-0.008960573477</v>
      </c>
      <c r="G1019" s="226">
        <f t="shared" si="4"/>
        <v>0.9910394265</v>
      </c>
    </row>
    <row r="1020" ht="15.75" customHeight="1">
      <c r="A1020" s="403" t="s">
        <v>1370</v>
      </c>
      <c r="B1020" s="404">
        <v>5178.7</v>
      </c>
      <c r="C1020" s="405">
        <f t="shared" si="1"/>
        <v>0.002504955708</v>
      </c>
      <c r="D1020" s="405">
        <f t="shared" si="2"/>
        <v>1.002504956</v>
      </c>
      <c r="E1020" s="406">
        <v>55.8</v>
      </c>
      <c r="F1020" s="226">
        <f t="shared" si="3"/>
        <v>0.01270417423</v>
      </c>
      <c r="G1020" s="226">
        <f t="shared" si="4"/>
        <v>1.012704174</v>
      </c>
    </row>
    <row r="1021" ht="15.75" customHeight="1">
      <c r="A1021" s="403" t="s">
        <v>1371</v>
      </c>
      <c r="B1021" s="404">
        <v>5165.76</v>
      </c>
      <c r="C1021" s="405">
        <f t="shared" si="1"/>
        <v>-0.01109554111</v>
      </c>
      <c r="D1021" s="405">
        <f t="shared" si="2"/>
        <v>0.9889044589</v>
      </c>
      <c r="E1021" s="406">
        <v>55.1</v>
      </c>
      <c r="F1021" s="226">
        <f t="shared" si="3"/>
        <v>0.00364298725</v>
      </c>
      <c r="G1021" s="226">
        <f t="shared" si="4"/>
        <v>1.003642987</v>
      </c>
    </row>
    <row r="1022" ht="15.75" customHeight="1">
      <c r="A1022" s="403" t="s">
        <v>1372</v>
      </c>
      <c r="B1022" s="404">
        <v>5223.72</v>
      </c>
      <c r="C1022" s="405">
        <f t="shared" si="1"/>
        <v>-0.002507232401</v>
      </c>
      <c r="D1022" s="405">
        <f t="shared" si="2"/>
        <v>0.9974927676</v>
      </c>
      <c r="E1022" s="406">
        <v>54.9</v>
      </c>
      <c r="F1022" s="226">
        <f t="shared" si="3"/>
        <v>-0.009025270758</v>
      </c>
      <c r="G1022" s="226">
        <f t="shared" si="4"/>
        <v>0.9909747292</v>
      </c>
    </row>
    <row r="1023" ht="15.75" customHeight="1">
      <c r="A1023" s="403" t="s">
        <v>1373</v>
      </c>
      <c r="B1023" s="404">
        <v>5236.85</v>
      </c>
      <c r="C1023" s="405">
        <f t="shared" si="1"/>
        <v>0.002573031793</v>
      </c>
      <c r="D1023" s="405">
        <f t="shared" si="2"/>
        <v>1.002573032</v>
      </c>
      <c r="E1023" s="406">
        <v>55.4</v>
      </c>
      <c r="F1023" s="226">
        <f t="shared" si="3"/>
        <v>-0.001801801802</v>
      </c>
      <c r="G1023" s="226">
        <f t="shared" si="4"/>
        <v>0.9981981982</v>
      </c>
    </row>
    <row r="1024" ht="15.75" customHeight="1">
      <c r="A1024" s="403" t="s">
        <v>1374</v>
      </c>
      <c r="B1024" s="404">
        <v>5223.41</v>
      </c>
      <c r="C1024" s="405">
        <f t="shared" si="1"/>
        <v>-0.0007804892979</v>
      </c>
      <c r="D1024" s="405">
        <f t="shared" si="2"/>
        <v>0.9992195107</v>
      </c>
      <c r="E1024" s="406">
        <v>55.5</v>
      </c>
      <c r="F1024" s="226">
        <f t="shared" si="3"/>
        <v>0.005434782609</v>
      </c>
      <c r="G1024" s="226">
        <f t="shared" si="4"/>
        <v>1.005434783</v>
      </c>
    </row>
    <row r="1025" ht="15.75" customHeight="1">
      <c r="A1025" s="403" t="s">
        <v>1375</v>
      </c>
      <c r="B1025" s="404">
        <v>5227.49</v>
      </c>
      <c r="C1025" s="405">
        <f t="shared" si="1"/>
        <v>0.00004400010713</v>
      </c>
      <c r="D1025" s="405">
        <f t="shared" si="2"/>
        <v>1.000044</v>
      </c>
      <c r="E1025" s="406">
        <v>55.2</v>
      </c>
      <c r="F1025" s="226">
        <f t="shared" si="3"/>
        <v>0.003636363636</v>
      </c>
      <c r="G1025" s="226">
        <f t="shared" si="4"/>
        <v>1.003636364</v>
      </c>
    </row>
    <row r="1026" ht="15.75" customHeight="1">
      <c r="A1026" s="403" t="s">
        <v>1376</v>
      </c>
      <c r="B1026" s="404">
        <v>5227.26</v>
      </c>
      <c r="C1026" s="405">
        <f t="shared" si="1"/>
        <v>0.002056922897</v>
      </c>
      <c r="D1026" s="405">
        <f t="shared" si="2"/>
        <v>1.002056923</v>
      </c>
      <c r="E1026" s="406">
        <v>55.0</v>
      </c>
      <c r="F1026" s="226">
        <f t="shared" si="3"/>
        <v>-0.001814882033</v>
      </c>
      <c r="G1026" s="226">
        <f t="shared" si="4"/>
        <v>0.998185118</v>
      </c>
    </row>
    <row r="1027" ht="15.75" customHeight="1">
      <c r="A1027" s="403" t="s">
        <v>1377</v>
      </c>
      <c r="B1027" s="404">
        <v>5216.53</v>
      </c>
      <c r="C1027" s="405">
        <f t="shared" si="1"/>
        <v>0.002904975949</v>
      </c>
      <c r="D1027" s="405">
        <f t="shared" si="2"/>
        <v>1.002904976</v>
      </c>
      <c r="E1027" s="406">
        <v>55.1</v>
      </c>
      <c r="F1027" s="226">
        <f t="shared" si="3"/>
        <v>0.009157509158</v>
      </c>
      <c r="G1027" s="226">
        <f t="shared" si="4"/>
        <v>1.009157509</v>
      </c>
    </row>
    <row r="1028" ht="15.75" customHeight="1">
      <c r="A1028" s="403" t="s">
        <v>1378</v>
      </c>
      <c r="B1028" s="404">
        <v>5201.42</v>
      </c>
      <c r="C1028" s="405">
        <f t="shared" si="1"/>
        <v>0.002741363356</v>
      </c>
      <c r="D1028" s="405">
        <f t="shared" si="2"/>
        <v>1.002741363</v>
      </c>
      <c r="E1028" s="406">
        <v>54.6</v>
      </c>
      <c r="F1028" s="226">
        <f t="shared" si="3"/>
        <v>0.001834862385</v>
      </c>
      <c r="G1028" s="226">
        <f t="shared" si="4"/>
        <v>1.001834862</v>
      </c>
    </row>
    <row r="1029" ht="15.75" customHeight="1">
      <c r="A1029" s="403" t="s">
        <v>1379</v>
      </c>
      <c r="B1029" s="404">
        <v>5187.2</v>
      </c>
      <c r="C1029" s="405">
        <f t="shared" si="1"/>
        <v>-0.00001735009996</v>
      </c>
      <c r="D1029" s="405">
        <f t="shared" si="2"/>
        <v>0.9999826499</v>
      </c>
      <c r="E1029" s="406">
        <v>54.5</v>
      </c>
      <c r="F1029" s="226">
        <f t="shared" si="3"/>
        <v>-0.009090909091</v>
      </c>
      <c r="G1029" s="226">
        <f t="shared" si="4"/>
        <v>0.9909090909</v>
      </c>
    </row>
    <row r="1030" ht="15.75" customHeight="1">
      <c r="A1030" s="403" t="s">
        <v>1380</v>
      </c>
      <c r="B1030" s="404">
        <v>5187.29</v>
      </c>
      <c r="C1030" s="405">
        <f t="shared" si="1"/>
        <v>0.005216680199</v>
      </c>
      <c r="D1030" s="405">
        <f t="shared" si="2"/>
        <v>1.00521668</v>
      </c>
      <c r="E1030" s="406">
        <v>55.0</v>
      </c>
      <c r="F1030" s="226">
        <f t="shared" si="3"/>
        <v>-0.005424954792</v>
      </c>
      <c r="G1030" s="226">
        <f t="shared" si="4"/>
        <v>0.9945750452</v>
      </c>
    </row>
    <row r="1031" ht="15.75" customHeight="1">
      <c r="A1031" s="403" t="s">
        <v>1381</v>
      </c>
      <c r="B1031" s="404">
        <v>5160.37</v>
      </c>
      <c r="C1031" s="405">
        <f t="shared" si="1"/>
        <v>-0.00241452504</v>
      </c>
      <c r="D1031" s="405">
        <f t="shared" si="2"/>
        <v>0.997585475</v>
      </c>
      <c r="E1031" s="406">
        <v>55.3</v>
      </c>
      <c r="F1031" s="226">
        <f t="shared" si="3"/>
        <v>-0.003603603604</v>
      </c>
      <c r="G1031" s="226">
        <f t="shared" si="4"/>
        <v>0.9963963964</v>
      </c>
    </row>
    <row r="1032" ht="15.75" customHeight="1">
      <c r="A1032" s="403" t="s">
        <v>1382</v>
      </c>
      <c r="B1032" s="404">
        <v>5172.86</v>
      </c>
      <c r="C1032" s="405">
        <f t="shared" si="1"/>
        <v>0.0006054474798</v>
      </c>
      <c r="D1032" s="405">
        <f t="shared" si="2"/>
        <v>1.000605447</v>
      </c>
      <c r="E1032" s="406">
        <v>55.5</v>
      </c>
      <c r="F1032" s="226">
        <f t="shared" si="3"/>
        <v>0.003616636528</v>
      </c>
      <c r="G1032" s="226">
        <f t="shared" si="4"/>
        <v>1.003616637</v>
      </c>
    </row>
    <row r="1033" ht="15.75" customHeight="1">
      <c r="A1033" s="403" t="s">
        <v>1383</v>
      </c>
      <c r="B1033" s="404">
        <v>5169.73</v>
      </c>
      <c r="C1033" s="405">
        <f t="shared" si="1"/>
        <v>0.006020872618</v>
      </c>
      <c r="D1033" s="405">
        <f t="shared" si="2"/>
        <v>1.006020873</v>
      </c>
      <c r="E1033" s="406">
        <v>55.3</v>
      </c>
      <c r="F1033" s="226">
        <f t="shared" si="3"/>
        <v>0</v>
      </c>
      <c r="G1033" s="226">
        <f t="shared" si="4"/>
        <v>1</v>
      </c>
    </row>
    <row r="1034" ht="15.75" customHeight="1">
      <c r="A1034" s="403" t="s">
        <v>1384</v>
      </c>
      <c r="B1034" s="404">
        <v>5138.79</v>
      </c>
      <c r="C1034" s="405">
        <f t="shared" si="1"/>
        <v>0.002686818783</v>
      </c>
      <c r="D1034" s="405">
        <f t="shared" si="2"/>
        <v>1.002686819</v>
      </c>
      <c r="E1034" s="406">
        <v>55.3</v>
      </c>
      <c r="F1034" s="226">
        <f t="shared" si="3"/>
        <v>-0.01426024955</v>
      </c>
      <c r="G1034" s="226">
        <f t="shared" si="4"/>
        <v>0.9857397504</v>
      </c>
    </row>
    <row r="1035" ht="15.75" customHeight="1">
      <c r="A1035" s="403" t="s">
        <v>1385</v>
      </c>
      <c r="B1035" s="404">
        <v>5125.02</v>
      </c>
      <c r="C1035" s="405">
        <f t="shared" si="1"/>
        <v>-0.006921488004</v>
      </c>
      <c r="D1035" s="405">
        <f t="shared" si="2"/>
        <v>0.993078512</v>
      </c>
      <c r="E1035" s="406">
        <v>56.1</v>
      </c>
      <c r="F1035" s="226">
        <f t="shared" si="3"/>
        <v>-0.003552397869</v>
      </c>
      <c r="G1035" s="226">
        <f t="shared" si="4"/>
        <v>0.9964476021</v>
      </c>
    </row>
    <row r="1036" ht="15.75" customHeight="1">
      <c r="A1036" s="403" t="s">
        <v>1386</v>
      </c>
      <c r="B1036" s="404">
        <v>5160.74</v>
      </c>
      <c r="C1036" s="405">
        <f t="shared" si="1"/>
        <v>0.005222120286</v>
      </c>
      <c r="D1036" s="405">
        <f t="shared" si="2"/>
        <v>1.00522212</v>
      </c>
      <c r="E1036" s="406">
        <v>56.3</v>
      </c>
      <c r="F1036" s="226">
        <f t="shared" si="3"/>
        <v>0.03302752294</v>
      </c>
      <c r="G1036" s="226">
        <f t="shared" si="4"/>
        <v>1.033027523</v>
      </c>
    </row>
    <row r="1037" ht="15.75" customHeight="1">
      <c r="A1037" s="403" t="s">
        <v>1387</v>
      </c>
      <c r="B1037" s="404">
        <v>5133.93</v>
      </c>
      <c r="C1037" s="405">
        <f t="shared" si="1"/>
        <v>0.0001324696829</v>
      </c>
      <c r="D1037" s="405">
        <f t="shared" si="2"/>
        <v>1.00013247</v>
      </c>
      <c r="E1037" s="406">
        <v>54.5</v>
      </c>
      <c r="F1037" s="226">
        <f t="shared" si="3"/>
        <v>-0.005474452555</v>
      </c>
      <c r="G1037" s="226">
        <f t="shared" si="4"/>
        <v>0.9945255474</v>
      </c>
    </row>
    <row r="1038" ht="15.75" customHeight="1">
      <c r="A1038" s="403" t="s">
        <v>1388</v>
      </c>
      <c r="B1038" s="404">
        <v>5133.25</v>
      </c>
      <c r="C1038" s="405">
        <f t="shared" si="1"/>
        <v>0.01102361895</v>
      </c>
      <c r="D1038" s="405">
        <f t="shared" si="2"/>
        <v>1.011023619</v>
      </c>
      <c r="E1038" s="406">
        <v>54.8</v>
      </c>
      <c r="F1038" s="226">
        <f t="shared" si="3"/>
        <v>0.02814258912</v>
      </c>
      <c r="G1038" s="226">
        <f t="shared" si="4"/>
        <v>1.028142589</v>
      </c>
    </row>
    <row r="1039" ht="15.75" customHeight="1">
      <c r="A1039" s="403" t="s">
        <v>1389</v>
      </c>
      <c r="B1039" s="404">
        <v>5077.28</v>
      </c>
      <c r="C1039" s="405">
        <f t="shared" si="1"/>
        <v>-0.0000925606814</v>
      </c>
      <c r="D1039" s="405">
        <f t="shared" si="2"/>
        <v>0.9999074393</v>
      </c>
      <c r="E1039" s="406">
        <v>53.3</v>
      </c>
      <c r="F1039" s="226">
        <f t="shared" si="3"/>
        <v>0.007561436673</v>
      </c>
      <c r="G1039" s="226">
        <f t="shared" si="4"/>
        <v>1.007561437</v>
      </c>
    </row>
    <row r="1040" ht="15.75" customHeight="1">
      <c r="A1040" s="403" t="s">
        <v>1390</v>
      </c>
      <c r="B1040" s="404">
        <v>5077.75</v>
      </c>
      <c r="C1040" s="405">
        <f t="shared" si="1"/>
        <v>0.02241243225</v>
      </c>
      <c r="D1040" s="405">
        <f t="shared" si="2"/>
        <v>1.022412432</v>
      </c>
      <c r="E1040" s="406">
        <v>52.9</v>
      </c>
      <c r="F1040" s="226">
        <f t="shared" si="3"/>
        <v>0.02519379845</v>
      </c>
      <c r="G1040" s="226">
        <f t="shared" si="4"/>
        <v>1.025193798</v>
      </c>
    </row>
    <row r="1041" ht="15.75" customHeight="1">
      <c r="A1041" s="403" t="s">
        <v>1391</v>
      </c>
      <c r="B1041" s="404">
        <v>4966.44</v>
      </c>
      <c r="C1041" s="405">
        <f t="shared" si="1"/>
        <v>-0.01336978072</v>
      </c>
      <c r="D1041" s="405">
        <f t="shared" si="2"/>
        <v>0.9866302193</v>
      </c>
      <c r="E1041" s="406">
        <v>51.6</v>
      </c>
      <c r="F1041" s="226">
        <f t="shared" si="3"/>
        <v>-0.02641509434</v>
      </c>
      <c r="G1041" s="226">
        <f t="shared" si="4"/>
        <v>0.9735849057</v>
      </c>
    </row>
    <row r="1042" ht="15.75" customHeight="1">
      <c r="A1042" s="403" t="s">
        <v>1392</v>
      </c>
      <c r="B1042" s="404">
        <v>5033.74</v>
      </c>
      <c r="C1042" s="405">
        <f t="shared" si="1"/>
        <v>-0.0188960939</v>
      </c>
      <c r="D1042" s="405">
        <f t="shared" si="2"/>
        <v>0.9811039061</v>
      </c>
      <c r="E1042" s="406">
        <v>53.0</v>
      </c>
      <c r="F1042" s="226">
        <f t="shared" si="3"/>
        <v>-0.01303538175</v>
      </c>
      <c r="G1042" s="226">
        <f t="shared" si="4"/>
        <v>0.9869646182</v>
      </c>
    </row>
    <row r="1043" ht="15.75" customHeight="1">
      <c r="A1043" s="403" t="s">
        <v>1393</v>
      </c>
      <c r="B1043" s="404">
        <v>5130.69</v>
      </c>
      <c r="C1043" s="405">
        <f t="shared" si="1"/>
        <v>-0.0004753435039</v>
      </c>
      <c r="D1043" s="405">
        <f t="shared" si="2"/>
        <v>0.9995246565</v>
      </c>
      <c r="E1043" s="406">
        <v>53.7</v>
      </c>
      <c r="F1043" s="226">
        <f t="shared" si="3"/>
        <v>-0.01467889908</v>
      </c>
      <c r="G1043" s="226">
        <f t="shared" si="4"/>
        <v>0.9853211009</v>
      </c>
    </row>
    <row r="1044" ht="15.75" customHeight="1">
      <c r="A1044" s="403" t="s">
        <v>1394</v>
      </c>
      <c r="B1044" s="404">
        <v>5133.13</v>
      </c>
      <c r="C1044" s="405">
        <f t="shared" si="1"/>
        <v>0.001695795053</v>
      </c>
      <c r="D1044" s="405">
        <f t="shared" si="2"/>
        <v>1.001695795</v>
      </c>
      <c r="E1044" s="406">
        <v>54.5</v>
      </c>
      <c r="F1044" s="226">
        <f t="shared" si="3"/>
        <v>-0.01978417266</v>
      </c>
      <c r="G1044" s="226">
        <f t="shared" si="4"/>
        <v>0.9802158273</v>
      </c>
    </row>
    <row r="1045" ht="15.75" customHeight="1">
      <c r="A1045" s="403" t="s">
        <v>1395</v>
      </c>
      <c r="B1045" s="404">
        <v>5124.44</v>
      </c>
      <c r="C1045" s="405">
        <f t="shared" si="1"/>
        <v>0.006473559751</v>
      </c>
      <c r="D1045" s="405">
        <f t="shared" si="2"/>
        <v>1.00647356</v>
      </c>
      <c r="E1045" s="406">
        <v>55.6</v>
      </c>
      <c r="F1045" s="226">
        <f t="shared" si="3"/>
        <v>0.01275045537</v>
      </c>
      <c r="G1045" s="226">
        <f t="shared" si="4"/>
        <v>1.012750455</v>
      </c>
    </row>
    <row r="1046" ht="15.75" customHeight="1">
      <c r="A1046" s="403" t="s">
        <v>1396</v>
      </c>
      <c r="B1046" s="404">
        <v>5091.48</v>
      </c>
      <c r="C1046" s="405">
        <f t="shared" si="1"/>
        <v>-0.01699202045</v>
      </c>
      <c r="D1046" s="405">
        <f t="shared" si="2"/>
        <v>0.9830079796</v>
      </c>
      <c r="E1046" s="406">
        <v>54.9</v>
      </c>
      <c r="F1046" s="226">
        <f t="shared" si="3"/>
        <v>-0.03003533569</v>
      </c>
      <c r="G1046" s="226">
        <f t="shared" si="4"/>
        <v>0.9699646643</v>
      </c>
    </row>
    <row r="1047" ht="15.75" customHeight="1">
      <c r="A1047" s="403" t="s">
        <v>1397</v>
      </c>
      <c r="B1047" s="404">
        <v>5179.49</v>
      </c>
      <c r="C1047" s="405">
        <f t="shared" si="1"/>
        <v>-0.008197537483</v>
      </c>
      <c r="D1047" s="405">
        <f t="shared" si="2"/>
        <v>0.9918024625</v>
      </c>
      <c r="E1047" s="406">
        <v>56.6</v>
      </c>
      <c r="F1047" s="226">
        <f t="shared" si="3"/>
        <v>0.01071428571</v>
      </c>
      <c r="G1047" s="226">
        <f t="shared" si="4"/>
        <v>1.010714286</v>
      </c>
    </row>
    <row r="1048" ht="15.75" customHeight="1">
      <c r="A1048" s="403" t="s">
        <v>1398</v>
      </c>
      <c r="B1048" s="404">
        <v>5222.3</v>
      </c>
      <c r="C1048" s="405">
        <f t="shared" si="1"/>
        <v>-0.00159254239</v>
      </c>
      <c r="D1048" s="405">
        <f t="shared" si="2"/>
        <v>0.9984074576</v>
      </c>
      <c r="E1048" s="406">
        <v>56.0</v>
      </c>
      <c r="F1048" s="226">
        <f t="shared" si="3"/>
        <v>-0.007092198582</v>
      </c>
      <c r="G1048" s="226">
        <f t="shared" si="4"/>
        <v>0.9929078014</v>
      </c>
    </row>
    <row r="1049" ht="15.75" customHeight="1">
      <c r="A1049" s="403" t="s">
        <v>1399</v>
      </c>
      <c r="B1049" s="404">
        <v>5230.63</v>
      </c>
      <c r="C1049" s="405">
        <f t="shared" si="1"/>
        <v>-0.009357883652</v>
      </c>
      <c r="D1049" s="405">
        <f t="shared" si="2"/>
        <v>0.9906421163</v>
      </c>
      <c r="E1049" s="406">
        <v>56.4</v>
      </c>
      <c r="F1049" s="226">
        <f t="shared" si="3"/>
        <v>-0.005291005291</v>
      </c>
      <c r="G1049" s="226">
        <f t="shared" si="4"/>
        <v>0.9947089947</v>
      </c>
    </row>
    <row r="1050" ht="15.75" customHeight="1">
      <c r="A1050" s="403" t="s">
        <v>1400</v>
      </c>
      <c r="B1050" s="404">
        <v>5280.04</v>
      </c>
      <c r="C1050" s="405">
        <f t="shared" si="1"/>
        <v>-0.007251894762</v>
      </c>
      <c r="D1050" s="405">
        <f t="shared" si="2"/>
        <v>0.9927481052</v>
      </c>
      <c r="E1050" s="406">
        <v>56.7</v>
      </c>
      <c r="F1050" s="226">
        <f t="shared" si="3"/>
        <v>-0.01391304348</v>
      </c>
      <c r="G1050" s="226">
        <f t="shared" si="4"/>
        <v>0.9860869565</v>
      </c>
    </row>
    <row r="1051" ht="15.75" customHeight="1">
      <c r="A1051" s="403" t="s">
        <v>1401</v>
      </c>
      <c r="B1051" s="404">
        <v>5318.61</v>
      </c>
      <c r="C1051" s="405">
        <f t="shared" si="1"/>
        <v>-0.00271325388</v>
      </c>
      <c r="D1051" s="405">
        <f t="shared" si="2"/>
        <v>0.9972867461</v>
      </c>
      <c r="E1051" s="406">
        <v>57.5</v>
      </c>
      <c r="F1051" s="226">
        <f t="shared" si="3"/>
        <v>0</v>
      </c>
      <c r="G1051" s="226">
        <f t="shared" si="4"/>
        <v>1</v>
      </c>
    </row>
    <row r="1052" ht="15.75" customHeight="1">
      <c r="A1052" s="403" t="s">
        <v>1402</v>
      </c>
      <c r="B1052" s="404">
        <v>5333.08</v>
      </c>
      <c r="C1052" s="405">
        <f t="shared" si="1"/>
        <v>-0.008866727748</v>
      </c>
      <c r="D1052" s="405">
        <f t="shared" si="2"/>
        <v>0.9911332723</v>
      </c>
      <c r="E1052" s="406">
        <v>57.5</v>
      </c>
      <c r="F1052" s="226">
        <f t="shared" si="3"/>
        <v>0.001742160279</v>
      </c>
      <c r="G1052" s="226">
        <f t="shared" si="4"/>
        <v>1.00174216</v>
      </c>
    </row>
    <row r="1053" ht="15.75" customHeight="1">
      <c r="A1053" s="403" t="s">
        <v>1403</v>
      </c>
      <c r="B1053" s="404">
        <v>5380.79</v>
      </c>
      <c r="C1053" s="405">
        <f t="shared" si="1"/>
        <v>0.00159710808</v>
      </c>
      <c r="D1053" s="405">
        <f t="shared" si="2"/>
        <v>1.001597108</v>
      </c>
      <c r="E1053" s="406">
        <v>57.4</v>
      </c>
      <c r="F1053" s="226">
        <f t="shared" si="3"/>
        <v>0.001745200698</v>
      </c>
      <c r="G1053" s="226">
        <f t="shared" si="4"/>
        <v>1.001745201</v>
      </c>
    </row>
    <row r="1054" ht="15.75" customHeight="1">
      <c r="A1054" s="403" t="s">
        <v>1404</v>
      </c>
      <c r="B1054" s="404">
        <v>5372.21</v>
      </c>
      <c r="C1054" s="405">
        <f t="shared" si="1"/>
        <v>-0.002360295046</v>
      </c>
      <c r="D1054" s="405">
        <f t="shared" si="2"/>
        <v>0.997639705</v>
      </c>
      <c r="E1054" s="406">
        <v>57.3</v>
      </c>
      <c r="F1054" s="226">
        <f t="shared" si="3"/>
        <v>-0.00347826087</v>
      </c>
      <c r="G1054" s="226">
        <f t="shared" si="4"/>
        <v>0.9965217391</v>
      </c>
    </row>
    <row r="1055" ht="15.75" customHeight="1">
      <c r="A1055" s="403" t="s">
        <v>1405</v>
      </c>
      <c r="B1055" s="404">
        <v>5384.92</v>
      </c>
      <c r="C1055" s="405">
        <f t="shared" si="1"/>
        <v>-0.006769194447</v>
      </c>
      <c r="D1055" s="405">
        <f t="shared" si="2"/>
        <v>0.9932308056</v>
      </c>
      <c r="E1055" s="406">
        <v>57.5</v>
      </c>
      <c r="F1055" s="226">
        <f t="shared" si="3"/>
        <v>-0.01372212693</v>
      </c>
      <c r="G1055" s="226">
        <f t="shared" si="4"/>
        <v>0.9862778731</v>
      </c>
    </row>
    <row r="1056" ht="15.75" customHeight="1">
      <c r="A1056" s="403" t="s">
        <v>1406</v>
      </c>
      <c r="B1056" s="404">
        <v>5421.62</v>
      </c>
      <c r="C1056" s="405">
        <f t="shared" si="1"/>
        <v>-0.001550633145</v>
      </c>
      <c r="D1056" s="405">
        <f t="shared" si="2"/>
        <v>0.9984493669</v>
      </c>
      <c r="E1056" s="406">
        <v>58.3</v>
      </c>
      <c r="F1056" s="226">
        <f t="shared" si="3"/>
        <v>0.01567944251</v>
      </c>
      <c r="G1056" s="226">
        <f t="shared" si="4"/>
        <v>1.015679443</v>
      </c>
    </row>
    <row r="1057" ht="15.75" customHeight="1">
      <c r="A1057" s="403" t="s">
        <v>1407</v>
      </c>
      <c r="B1057" s="404">
        <v>5430.04</v>
      </c>
      <c r="C1057" s="405">
        <f t="shared" si="1"/>
        <v>0.003574398876</v>
      </c>
      <c r="D1057" s="405">
        <f t="shared" si="2"/>
        <v>1.003574399</v>
      </c>
      <c r="E1057" s="406">
        <v>57.4</v>
      </c>
      <c r="F1057" s="226">
        <f t="shared" si="3"/>
        <v>0.005253940455</v>
      </c>
      <c r="G1057" s="226">
        <f t="shared" si="4"/>
        <v>1.00525394</v>
      </c>
    </row>
    <row r="1058" ht="15.75" customHeight="1">
      <c r="A1058" s="403" t="s">
        <v>1408</v>
      </c>
      <c r="B1058" s="404">
        <v>5410.7</v>
      </c>
      <c r="C1058" s="405">
        <f t="shared" si="1"/>
        <v>0.005526894829</v>
      </c>
      <c r="D1058" s="405">
        <f t="shared" si="2"/>
        <v>1.005526895</v>
      </c>
      <c r="E1058" s="406">
        <v>57.1</v>
      </c>
      <c r="F1058" s="226">
        <f t="shared" si="3"/>
        <v>0</v>
      </c>
      <c r="G1058" s="226">
        <f t="shared" si="4"/>
        <v>1</v>
      </c>
    </row>
    <row r="1059" ht="15.75" customHeight="1">
      <c r="A1059" s="403" t="s">
        <v>1409</v>
      </c>
      <c r="B1059" s="404">
        <v>5380.96</v>
      </c>
      <c r="C1059" s="405">
        <f t="shared" si="1"/>
        <v>-0.001097112052</v>
      </c>
      <c r="D1059" s="405">
        <f t="shared" si="2"/>
        <v>0.9989028879</v>
      </c>
      <c r="E1059" s="406">
        <v>57.1</v>
      </c>
      <c r="F1059" s="226">
        <f t="shared" si="3"/>
        <v>0.01601423488</v>
      </c>
      <c r="G1059" s="226">
        <f t="shared" si="4"/>
        <v>1.016014235</v>
      </c>
    </row>
    <row r="1060" ht="15.75" customHeight="1">
      <c r="A1060" s="403" t="s">
        <v>1410</v>
      </c>
      <c r="B1060" s="404">
        <v>5386.87</v>
      </c>
      <c r="C1060" s="405">
        <f t="shared" si="1"/>
        <v>0.0005535031362</v>
      </c>
      <c r="D1060" s="405">
        <f t="shared" si="2"/>
        <v>1.000553503</v>
      </c>
      <c r="E1060" s="406">
        <v>56.2</v>
      </c>
      <c r="F1060" s="226">
        <f t="shared" si="3"/>
        <v>-0.01748251748</v>
      </c>
      <c r="G1060" s="226">
        <f t="shared" si="4"/>
        <v>0.9825174825</v>
      </c>
    </row>
    <row r="1061" ht="15.75" customHeight="1">
      <c r="A1061" s="403" t="s">
        <v>1411</v>
      </c>
      <c r="B1061" s="404">
        <v>5383.89</v>
      </c>
      <c r="C1061" s="405">
        <f t="shared" si="1"/>
        <v>-0.002173985566</v>
      </c>
      <c r="D1061" s="405">
        <f t="shared" si="2"/>
        <v>0.9978260144</v>
      </c>
      <c r="E1061" s="406">
        <v>57.2</v>
      </c>
      <c r="F1061" s="226">
        <f t="shared" si="3"/>
        <v>0.005272407733</v>
      </c>
      <c r="G1061" s="226">
        <f t="shared" si="4"/>
        <v>1.005272408</v>
      </c>
    </row>
    <row r="1062" ht="15.75" customHeight="1">
      <c r="A1062" s="403" t="s">
        <v>1412</v>
      </c>
      <c r="B1062" s="404">
        <v>5395.62</v>
      </c>
      <c r="C1062" s="405">
        <f t="shared" si="1"/>
        <v>-0.002916066083</v>
      </c>
      <c r="D1062" s="405">
        <f t="shared" si="2"/>
        <v>0.9970839339</v>
      </c>
      <c r="E1062" s="406">
        <v>56.9</v>
      </c>
      <c r="F1062" s="226">
        <f t="shared" si="3"/>
        <v>-0.01215277778</v>
      </c>
      <c r="G1062" s="226">
        <f t="shared" si="4"/>
        <v>0.9878472222</v>
      </c>
    </row>
    <row r="1063" ht="15.75" customHeight="1">
      <c r="A1063" s="403" t="s">
        <v>1413</v>
      </c>
      <c r="B1063" s="404">
        <v>5411.4</v>
      </c>
      <c r="C1063" s="405">
        <f t="shared" si="1"/>
        <v>0.002068430419</v>
      </c>
      <c r="D1063" s="405">
        <f t="shared" si="2"/>
        <v>1.00206843</v>
      </c>
      <c r="E1063" s="406">
        <v>57.6</v>
      </c>
      <c r="F1063" s="226">
        <f t="shared" si="3"/>
        <v>-0.001733102253</v>
      </c>
      <c r="G1063" s="226">
        <f t="shared" si="4"/>
        <v>0.9982668977</v>
      </c>
    </row>
    <row r="1064" ht="15.75" customHeight="1">
      <c r="A1064" s="403" t="s">
        <v>1414</v>
      </c>
      <c r="B1064" s="404">
        <v>5400.23</v>
      </c>
      <c r="C1064" s="405">
        <f t="shared" si="1"/>
        <v>0.004639749669</v>
      </c>
      <c r="D1064" s="405">
        <f t="shared" si="2"/>
        <v>1.00463975</v>
      </c>
      <c r="E1064" s="406">
        <v>57.7</v>
      </c>
      <c r="F1064" s="226">
        <f t="shared" si="3"/>
        <v>0</v>
      </c>
      <c r="G1064" s="226">
        <f t="shared" si="4"/>
        <v>1</v>
      </c>
    </row>
    <row r="1065" ht="15.75" customHeight="1">
      <c r="A1065" s="403" t="s">
        <v>1415</v>
      </c>
      <c r="B1065" s="404">
        <v>5375.29</v>
      </c>
      <c r="C1065" s="405">
        <f t="shared" si="1"/>
        <v>-0.01022679775</v>
      </c>
      <c r="D1065" s="405">
        <f t="shared" si="2"/>
        <v>0.9897732023</v>
      </c>
      <c r="E1065" s="406">
        <v>57.7</v>
      </c>
      <c r="F1065" s="226">
        <f t="shared" si="3"/>
        <v>-0.001730103806</v>
      </c>
      <c r="G1065" s="226">
        <f t="shared" si="4"/>
        <v>0.9982698962</v>
      </c>
    </row>
    <row r="1066" ht="15.75" customHeight="1">
      <c r="A1066" s="403" t="s">
        <v>1416</v>
      </c>
      <c r="B1066" s="404">
        <v>5430.83</v>
      </c>
      <c r="C1066" s="405">
        <f t="shared" si="1"/>
        <v>-0.007940741282</v>
      </c>
      <c r="D1066" s="405">
        <f t="shared" si="2"/>
        <v>0.9920592587</v>
      </c>
      <c r="E1066" s="406">
        <v>57.8</v>
      </c>
      <c r="F1066" s="226">
        <f t="shared" si="3"/>
        <v>-0.008576329331</v>
      </c>
      <c r="G1066" s="226">
        <f t="shared" si="4"/>
        <v>0.9914236707</v>
      </c>
    </row>
    <row r="1067" ht="15.75" customHeight="1">
      <c r="A1067" s="403" t="s">
        <v>1417</v>
      </c>
      <c r="B1067" s="404">
        <v>5474.3</v>
      </c>
      <c r="C1067" s="405">
        <f t="shared" si="1"/>
        <v>0.0008538054676</v>
      </c>
      <c r="D1067" s="405">
        <f t="shared" si="2"/>
        <v>1.000853805</v>
      </c>
      <c r="E1067" s="406">
        <v>58.3</v>
      </c>
      <c r="F1067" s="226">
        <f t="shared" si="3"/>
        <v>-0.003418803419</v>
      </c>
      <c r="G1067" s="226">
        <f t="shared" si="4"/>
        <v>0.9965811966</v>
      </c>
    </row>
    <row r="1068" ht="15.75" customHeight="1">
      <c r="A1068" s="403" t="s">
        <v>1418</v>
      </c>
      <c r="B1068" s="404">
        <v>5469.63</v>
      </c>
      <c r="C1068" s="405">
        <f t="shared" si="1"/>
        <v>-0.001159609787</v>
      </c>
      <c r="D1068" s="405">
        <f t="shared" si="2"/>
        <v>0.9988403902</v>
      </c>
      <c r="E1068" s="406">
        <v>58.5</v>
      </c>
      <c r="F1068" s="226">
        <f t="shared" si="3"/>
        <v>-0.001706484642</v>
      </c>
      <c r="G1068" s="226">
        <f t="shared" si="4"/>
        <v>0.9982935154</v>
      </c>
    </row>
    <row r="1069" ht="15.75" customHeight="1">
      <c r="A1069" s="403" t="s">
        <v>1419</v>
      </c>
      <c r="B1069" s="404">
        <v>5475.98</v>
      </c>
      <c r="C1069" s="405">
        <f t="shared" si="1"/>
        <v>0.008172560889</v>
      </c>
      <c r="D1069" s="405">
        <f t="shared" si="2"/>
        <v>1.008172561</v>
      </c>
      <c r="E1069" s="406">
        <v>58.6</v>
      </c>
      <c r="F1069" s="226">
        <f t="shared" si="3"/>
        <v>0.008605851979</v>
      </c>
      <c r="G1069" s="226">
        <f t="shared" si="4"/>
        <v>1.008605852</v>
      </c>
    </row>
    <row r="1070" ht="15.75" customHeight="1">
      <c r="A1070" s="403" t="s">
        <v>1420</v>
      </c>
      <c r="B1070" s="404">
        <v>5431.59</v>
      </c>
      <c r="C1070" s="405">
        <f t="shared" si="1"/>
        <v>0.005298947244</v>
      </c>
      <c r="D1070" s="405">
        <f t="shared" si="2"/>
        <v>1.005298947</v>
      </c>
      <c r="E1070" s="406">
        <v>58.1</v>
      </c>
      <c r="F1070" s="226">
        <f t="shared" si="3"/>
        <v>0.008680555556</v>
      </c>
      <c r="G1070" s="226">
        <f t="shared" si="4"/>
        <v>1.008680556</v>
      </c>
    </row>
    <row r="1071" ht="15.75" customHeight="1">
      <c r="A1071" s="403" t="s">
        <v>1421</v>
      </c>
      <c r="B1071" s="404">
        <v>5402.96</v>
      </c>
      <c r="C1071" s="405">
        <f t="shared" si="1"/>
        <v>0.004689702366</v>
      </c>
      <c r="D1071" s="405">
        <f t="shared" si="2"/>
        <v>1.004689702</v>
      </c>
      <c r="E1071" s="406">
        <v>57.6</v>
      </c>
      <c r="F1071" s="226">
        <f t="shared" si="3"/>
        <v>0.01230228471</v>
      </c>
      <c r="G1071" s="226">
        <f t="shared" si="4"/>
        <v>1.012302285</v>
      </c>
    </row>
    <row r="1072" ht="15.75" customHeight="1">
      <c r="A1072" s="403" t="s">
        <v>1422</v>
      </c>
      <c r="B1072" s="404">
        <v>5377.74</v>
      </c>
      <c r="C1072" s="405">
        <f t="shared" si="1"/>
        <v>0.004398424412</v>
      </c>
      <c r="D1072" s="405">
        <f t="shared" si="2"/>
        <v>1.004398424</v>
      </c>
      <c r="E1072" s="406">
        <v>56.9</v>
      </c>
      <c r="F1072" s="226">
        <f t="shared" si="3"/>
        <v>-0.00350262697</v>
      </c>
      <c r="G1072" s="226">
        <f t="shared" si="4"/>
        <v>0.996497373</v>
      </c>
    </row>
    <row r="1073" ht="15.75" customHeight="1">
      <c r="A1073" s="403" t="s">
        <v>1423</v>
      </c>
      <c r="B1073" s="404">
        <v>5354.19</v>
      </c>
      <c r="C1073" s="405">
        <f t="shared" si="1"/>
        <v>0.004772217176</v>
      </c>
      <c r="D1073" s="405">
        <f t="shared" si="2"/>
        <v>1.004772217</v>
      </c>
      <c r="E1073" s="406">
        <v>57.1</v>
      </c>
      <c r="F1073" s="226">
        <f t="shared" si="3"/>
        <v>0.005281690141</v>
      </c>
      <c r="G1073" s="226">
        <f t="shared" si="4"/>
        <v>1.00528169</v>
      </c>
    </row>
    <row r="1074" ht="15.75" customHeight="1">
      <c r="A1074" s="403" t="s">
        <v>1424</v>
      </c>
      <c r="B1074" s="404">
        <v>5328.76</v>
      </c>
      <c r="C1074" s="405">
        <f t="shared" si="1"/>
        <v>0.01431796465</v>
      </c>
      <c r="D1074" s="405">
        <f t="shared" si="2"/>
        <v>1.014317965</v>
      </c>
      <c r="E1074" s="406">
        <v>56.8</v>
      </c>
      <c r="F1074" s="226">
        <f t="shared" si="3"/>
        <v>-0.00872600349</v>
      </c>
      <c r="G1074" s="226">
        <f t="shared" si="4"/>
        <v>0.9912739965</v>
      </c>
    </row>
    <row r="1075" ht="15.75" customHeight="1">
      <c r="A1075" s="403" t="s">
        <v>1425</v>
      </c>
      <c r="B1075" s="404">
        <v>5253.54</v>
      </c>
      <c r="C1075" s="405">
        <f t="shared" si="1"/>
        <v>0.00004187827888</v>
      </c>
      <c r="D1075" s="405">
        <f t="shared" si="2"/>
        <v>1.000041878</v>
      </c>
      <c r="E1075" s="406">
        <v>57.3</v>
      </c>
      <c r="F1075" s="226">
        <f t="shared" si="3"/>
        <v>0.00350262697</v>
      </c>
      <c r="G1075" s="226">
        <f t="shared" si="4"/>
        <v>1.003502627</v>
      </c>
    </row>
    <row r="1076" ht="15.75" customHeight="1">
      <c r="A1076" s="403" t="s">
        <v>1426</v>
      </c>
      <c r="B1076" s="404">
        <v>5253.32</v>
      </c>
      <c r="C1076" s="405">
        <f t="shared" si="1"/>
        <v>0.0005199415685</v>
      </c>
      <c r="D1076" s="405">
        <f t="shared" si="2"/>
        <v>1.000519942</v>
      </c>
      <c r="E1076" s="406">
        <v>57.1</v>
      </c>
      <c r="F1076" s="226">
        <f t="shared" si="3"/>
        <v>-0.01211072664</v>
      </c>
      <c r="G1076" s="226">
        <f t="shared" si="4"/>
        <v>0.9878892734</v>
      </c>
    </row>
    <row r="1077" ht="15.75" customHeight="1">
      <c r="A1077" s="403" t="s">
        <v>1427</v>
      </c>
      <c r="B1077" s="404">
        <v>5250.59</v>
      </c>
      <c r="C1077" s="405">
        <f t="shared" si="1"/>
        <v>-0.0000666547323</v>
      </c>
      <c r="D1077" s="405">
        <f t="shared" si="2"/>
        <v>0.9999333453</v>
      </c>
      <c r="E1077" s="406">
        <v>57.8</v>
      </c>
      <c r="F1077" s="226">
        <f t="shared" si="3"/>
        <v>0.003472222222</v>
      </c>
      <c r="G1077" s="226">
        <f t="shared" si="4"/>
        <v>1.003472222</v>
      </c>
    </row>
    <row r="1078" ht="15.75" customHeight="1">
      <c r="A1078" s="403" t="s">
        <v>1428</v>
      </c>
      <c r="B1078" s="404">
        <v>5250.94</v>
      </c>
      <c r="C1078" s="405">
        <f t="shared" si="1"/>
        <v>0.002692463394</v>
      </c>
      <c r="D1078" s="405">
        <f t="shared" si="2"/>
        <v>1.002692463</v>
      </c>
      <c r="E1078" s="406">
        <v>57.6</v>
      </c>
      <c r="F1078" s="226">
        <f t="shared" si="3"/>
        <v>0.008756567426</v>
      </c>
      <c r="G1078" s="226">
        <f t="shared" si="4"/>
        <v>1.008756567</v>
      </c>
    </row>
    <row r="1079" ht="15.75" customHeight="1">
      <c r="A1079" s="403" t="s">
        <v>1429</v>
      </c>
      <c r="B1079" s="404">
        <v>5236.84</v>
      </c>
      <c r="C1079" s="405">
        <f t="shared" si="1"/>
        <v>-0.007448627216</v>
      </c>
      <c r="D1079" s="405">
        <f t="shared" si="2"/>
        <v>0.9925513728</v>
      </c>
      <c r="E1079" s="406">
        <v>57.1</v>
      </c>
      <c r="F1079" s="226">
        <f t="shared" si="3"/>
        <v>-0.01211072664</v>
      </c>
      <c r="G1079" s="226">
        <f t="shared" si="4"/>
        <v>0.9878892734</v>
      </c>
    </row>
    <row r="1080" ht="15.75" customHeight="1">
      <c r="A1080" s="403" t="s">
        <v>1430</v>
      </c>
      <c r="B1080" s="404">
        <v>5276.14</v>
      </c>
      <c r="C1080" s="405">
        <f t="shared" si="1"/>
        <v>-0.01116254662</v>
      </c>
      <c r="D1080" s="405">
        <f t="shared" si="2"/>
        <v>0.9888374534</v>
      </c>
      <c r="E1080" s="406">
        <v>57.8</v>
      </c>
      <c r="F1080" s="226">
        <f t="shared" si="3"/>
        <v>-0.001727115717</v>
      </c>
      <c r="G1080" s="226">
        <f t="shared" si="4"/>
        <v>0.9982728843</v>
      </c>
    </row>
    <row r="1081" ht="15.75" customHeight="1">
      <c r="A1081" s="403" t="s">
        <v>1431</v>
      </c>
      <c r="B1081" s="404">
        <v>5335.7</v>
      </c>
      <c r="C1081" s="405">
        <f t="shared" si="1"/>
        <v>0.020058194</v>
      </c>
      <c r="D1081" s="405">
        <f t="shared" si="2"/>
        <v>1.020058194</v>
      </c>
      <c r="E1081" s="406">
        <v>57.9</v>
      </c>
      <c r="F1081" s="226">
        <f t="shared" si="3"/>
        <v>0.006956521739</v>
      </c>
      <c r="G1081" s="226">
        <f t="shared" si="4"/>
        <v>1.006956522</v>
      </c>
    </row>
    <row r="1082" ht="15.75" customHeight="1">
      <c r="A1082" s="403" t="s">
        <v>1432</v>
      </c>
      <c r="B1082" s="404">
        <v>5230.78</v>
      </c>
      <c r="C1082" s="405">
        <f t="shared" si="1"/>
        <v>0.006687798184</v>
      </c>
      <c r="D1082" s="405">
        <f t="shared" si="2"/>
        <v>1.006687798</v>
      </c>
      <c r="E1082" s="406">
        <v>57.5</v>
      </c>
      <c r="F1082" s="226">
        <f t="shared" si="3"/>
        <v>0.001742160279</v>
      </c>
      <c r="G1082" s="226">
        <f t="shared" si="4"/>
        <v>1.00174216</v>
      </c>
    </row>
    <row r="1083" ht="15.75" customHeight="1">
      <c r="A1083" s="403" t="s">
        <v>1433</v>
      </c>
      <c r="B1083" s="404">
        <v>5196.03</v>
      </c>
      <c r="C1083" s="405">
        <f t="shared" si="1"/>
        <v>-0.004193249788</v>
      </c>
      <c r="D1083" s="405">
        <f t="shared" si="2"/>
        <v>0.9958067502</v>
      </c>
      <c r="E1083" s="406">
        <v>57.4</v>
      </c>
      <c r="F1083" s="226">
        <f t="shared" si="3"/>
        <v>-0.003472222222</v>
      </c>
      <c r="G1083" s="226">
        <f t="shared" si="4"/>
        <v>0.9965277778</v>
      </c>
    </row>
    <row r="1084" ht="15.75" customHeight="1">
      <c r="A1084" s="403" t="s">
        <v>1434</v>
      </c>
      <c r="B1084" s="404">
        <v>5217.91</v>
      </c>
      <c r="C1084" s="405">
        <f t="shared" si="1"/>
        <v>-0.005699509511</v>
      </c>
      <c r="D1084" s="405">
        <f t="shared" si="2"/>
        <v>0.9943004905</v>
      </c>
      <c r="E1084" s="406">
        <v>57.6</v>
      </c>
      <c r="F1084" s="226">
        <f t="shared" si="3"/>
        <v>-0.00518134715</v>
      </c>
      <c r="G1084" s="226">
        <f t="shared" si="4"/>
        <v>0.9948186528</v>
      </c>
    </row>
    <row r="1085" ht="15.75" customHeight="1">
      <c r="A1085" s="403" t="s">
        <v>1435</v>
      </c>
      <c r="B1085" s="404">
        <v>5247.82</v>
      </c>
      <c r="C1085" s="405">
        <f t="shared" si="1"/>
        <v>-0.004948880529</v>
      </c>
      <c r="D1085" s="405">
        <f t="shared" si="2"/>
        <v>0.9950511195</v>
      </c>
      <c r="E1085" s="406">
        <v>57.9</v>
      </c>
      <c r="F1085" s="226">
        <f t="shared" si="3"/>
        <v>0</v>
      </c>
      <c r="G1085" s="226">
        <f t="shared" si="4"/>
        <v>1</v>
      </c>
    </row>
    <row r="1086" ht="15.75" customHeight="1">
      <c r="A1086" s="403" t="s">
        <v>1436</v>
      </c>
      <c r="B1086" s="404">
        <v>5273.92</v>
      </c>
      <c r="C1086" s="405">
        <f t="shared" si="1"/>
        <v>-0.0003620283444</v>
      </c>
      <c r="D1086" s="405">
        <f t="shared" si="2"/>
        <v>0.9996379717</v>
      </c>
      <c r="E1086" s="406">
        <v>57.9</v>
      </c>
      <c r="F1086" s="226">
        <f t="shared" si="3"/>
        <v>-0.005154639175</v>
      </c>
      <c r="G1086" s="226">
        <f t="shared" si="4"/>
        <v>0.9948453608</v>
      </c>
    </row>
    <row r="1087" ht="15.75" customHeight="1">
      <c r="A1087" s="403" t="s">
        <v>1437</v>
      </c>
      <c r="B1087" s="404">
        <v>5275.83</v>
      </c>
      <c r="C1087" s="405">
        <f t="shared" si="1"/>
        <v>0.0006543534419</v>
      </c>
      <c r="D1087" s="405">
        <f t="shared" si="2"/>
        <v>1.000654353</v>
      </c>
      <c r="E1087" s="406">
        <v>58.2</v>
      </c>
      <c r="F1087" s="226">
        <f t="shared" si="3"/>
        <v>0.00518134715</v>
      </c>
      <c r="G1087" s="226">
        <f t="shared" si="4"/>
        <v>1.005181347</v>
      </c>
    </row>
    <row r="1088" ht="15.75" customHeight="1">
      <c r="A1088" s="403" t="s">
        <v>1438</v>
      </c>
      <c r="B1088" s="404">
        <v>5272.38</v>
      </c>
      <c r="C1088" s="405">
        <f t="shared" si="1"/>
        <v>-0.003328928788</v>
      </c>
      <c r="D1088" s="405">
        <f t="shared" si="2"/>
        <v>0.9966710712</v>
      </c>
      <c r="E1088" s="406">
        <v>57.9</v>
      </c>
      <c r="F1088" s="226">
        <f t="shared" si="3"/>
        <v>-0.008561643836</v>
      </c>
      <c r="G1088" s="226">
        <f t="shared" si="4"/>
        <v>0.9914383562</v>
      </c>
    </row>
    <row r="1089" ht="15.75" customHeight="1">
      <c r="A1089" s="403" t="s">
        <v>1439</v>
      </c>
      <c r="B1089" s="404">
        <v>5289.99</v>
      </c>
      <c r="C1089" s="405">
        <f t="shared" si="1"/>
        <v>-0.009750883551</v>
      </c>
      <c r="D1089" s="405">
        <f t="shared" si="2"/>
        <v>0.9902491164</v>
      </c>
      <c r="E1089" s="406">
        <v>58.4</v>
      </c>
      <c r="F1089" s="226">
        <f t="shared" si="3"/>
        <v>-0.006802721088</v>
      </c>
      <c r="G1089" s="226">
        <f t="shared" si="4"/>
        <v>0.9931972789</v>
      </c>
    </row>
    <row r="1090" ht="15.75" customHeight="1">
      <c r="A1090" s="403" t="s">
        <v>1440</v>
      </c>
      <c r="B1090" s="404">
        <v>5342.08</v>
      </c>
      <c r="C1090" s="405">
        <f t="shared" si="1"/>
        <v>-0.00979072828</v>
      </c>
      <c r="D1090" s="405">
        <f t="shared" si="2"/>
        <v>0.9902092717</v>
      </c>
      <c r="E1090" s="406">
        <v>58.8</v>
      </c>
      <c r="F1090" s="226">
        <f t="shared" si="3"/>
        <v>-0.008431703204</v>
      </c>
      <c r="G1090" s="226">
        <f t="shared" si="4"/>
        <v>0.9915682968</v>
      </c>
    </row>
    <row r="1091" ht="15.75" customHeight="1">
      <c r="A1091" s="403" t="s">
        <v>1441</v>
      </c>
      <c r="B1091" s="404">
        <v>5394.9</v>
      </c>
      <c r="C1091" s="405">
        <f t="shared" si="1"/>
        <v>0.02045680238</v>
      </c>
      <c r="D1091" s="405">
        <f t="shared" si="2"/>
        <v>1.020456802</v>
      </c>
      <c r="E1091" s="406">
        <v>59.3</v>
      </c>
      <c r="F1091" s="226">
        <f t="shared" si="3"/>
        <v>0.02065404475</v>
      </c>
      <c r="G1091" s="226">
        <f t="shared" si="4"/>
        <v>1.020654045</v>
      </c>
    </row>
    <row r="1092" ht="15.75" customHeight="1">
      <c r="A1092" s="403" t="s">
        <v>1442</v>
      </c>
      <c r="B1092" s="404">
        <v>5286.75</v>
      </c>
      <c r="C1092" s="405">
        <f t="shared" si="1"/>
        <v>0.01612577722</v>
      </c>
      <c r="D1092" s="405">
        <f t="shared" si="2"/>
        <v>1.016125777</v>
      </c>
      <c r="E1092" s="406">
        <v>58.1</v>
      </c>
      <c r="F1092" s="226">
        <f t="shared" si="3"/>
        <v>0.005190311419</v>
      </c>
      <c r="G1092" s="226">
        <f t="shared" si="4"/>
        <v>1.005190311</v>
      </c>
    </row>
    <row r="1093" ht="15.75" customHeight="1">
      <c r="A1093" s="403" t="s">
        <v>1443</v>
      </c>
      <c r="B1093" s="404">
        <v>5202.85</v>
      </c>
      <c r="C1093" s="405">
        <f t="shared" si="1"/>
        <v>0.005292283198</v>
      </c>
      <c r="D1093" s="405">
        <f t="shared" si="2"/>
        <v>1.005292283</v>
      </c>
      <c r="E1093" s="406">
        <v>57.8</v>
      </c>
      <c r="F1093" s="226">
        <f t="shared" si="3"/>
        <v>-0.008576329331</v>
      </c>
      <c r="G1093" s="226">
        <f t="shared" si="4"/>
        <v>0.9914236707</v>
      </c>
    </row>
    <row r="1094" ht="15.75" customHeight="1">
      <c r="A1094" s="403" t="s">
        <v>1444</v>
      </c>
      <c r="B1094" s="404">
        <v>5175.46</v>
      </c>
      <c r="C1094" s="405">
        <f t="shared" si="1"/>
        <v>-0.01197551062</v>
      </c>
      <c r="D1094" s="405">
        <f t="shared" si="2"/>
        <v>0.9880244894</v>
      </c>
      <c r="E1094" s="406">
        <v>58.3</v>
      </c>
      <c r="F1094" s="226">
        <f t="shared" si="3"/>
        <v>-0.006814310051</v>
      </c>
      <c r="G1094" s="226">
        <f t="shared" si="4"/>
        <v>0.9931856899</v>
      </c>
    </row>
    <row r="1095" ht="15.75" customHeight="1">
      <c r="A1095" s="403" t="s">
        <v>1445</v>
      </c>
      <c r="B1095" s="404">
        <v>5238.19</v>
      </c>
      <c r="C1095" s="405">
        <f t="shared" si="1"/>
        <v>-0.005313159279</v>
      </c>
      <c r="D1095" s="405">
        <f t="shared" si="2"/>
        <v>0.9946868407</v>
      </c>
      <c r="E1095" s="406">
        <v>58.7</v>
      </c>
      <c r="F1095" s="226">
        <f t="shared" si="3"/>
        <v>-0.003395585739</v>
      </c>
      <c r="G1095" s="226">
        <f t="shared" si="4"/>
        <v>0.9966044143</v>
      </c>
    </row>
    <row r="1096" ht="15.75" customHeight="1">
      <c r="A1096" s="403" t="s">
        <v>1446</v>
      </c>
      <c r="B1096" s="404">
        <v>5266.17</v>
      </c>
      <c r="C1096" s="405">
        <f t="shared" si="1"/>
        <v>0.004925234144</v>
      </c>
      <c r="D1096" s="405">
        <f t="shared" si="2"/>
        <v>1.004925234</v>
      </c>
      <c r="E1096" s="406">
        <v>58.9</v>
      </c>
      <c r="F1096" s="226">
        <f t="shared" si="3"/>
        <v>0.001700680272</v>
      </c>
      <c r="G1096" s="226">
        <f t="shared" si="4"/>
        <v>1.00170068</v>
      </c>
    </row>
    <row r="1097" ht="15.75" customHeight="1">
      <c r="A1097" s="403" t="s">
        <v>1447</v>
      </c>
      <c r="B1097" s="404">
        <v>5240.36</v>
      </c>
      <c r="C1097" s="405">
        <f t="shared" si="1"/>
        <v>-0.003894807873</v>
      </c>
      <c r="D1097" s="405">
        <f t="shared" si="2"/>
        <v>0.9961051921</v>
      </c>
      <c r="E1097" s="406">
        <v>58.8</v>
      </c>
      <c r="F1097" s="226">
        <f t="shared" si="3"/>
        <v>-0.003389830508</v>
      </c>
      <c r="G1097" s="226">
        <f t="shared" si="4"/>
        <v>0.9966101695</v>
      </c>
    </row>
    <row r="1098" ht="15.75" customHeight="1">
      <c r="A1098" s="403" t="s">
        <v>1448</v>
      </c>
      <c r="B1098" s="404">
        <v>5260.85</v>
      </c>
      <c r="C1098" s="405">
        <f t="shared" si="1"/>
        <v>-0.01181126766</v>
      </c>
      <c r="D1098" s="405">
        <f t="shared" si="2"/>
        <v>0.9881887323</v>
      </c>
      <c r="E1098" s="406">
        <v>59.0</v>
      </c>
      <c r="F1098" s="226">
        <f t="shared" si="3"/>
        <v>-0.01337792642</v>
      </c>
      <c r="G1098" s="226">
        <f t="shared" si="4"/>
        <v>0.9866220736</v>
      </c>
    </row>
    <row r="1099" ht="15.75" customHeight="1">
      <c r="A1099" s="403" t="s">
        <v>1449</v>
      </c>
      <c r="B1099" s="404">
        <v>5323.73</v>
      </c>
      <c r="C1099" s="405">
        <f t="shared" si="1"/>
        <v>0.0004359746759</v>
      </c>
      <c r="D1099" s="405">
        <f t="shared" si="2"/>
        <v>1.000435975</v>
      </c>
      <c r="E1099" s="406">
        <v>59.8</v>
      </c>
      <c r="F1099" s="226">
        <f t="shared" si="3"/>
        <v>0</v>
      </c>
      <c r="G1099" s="226">
        <f t="shared" si="4"/>
        <v>1</v>
      </c>
    </row>
    <row r="1100" ht="15.75" customHeight="1">
      <c r="A1100" s="403" t="s">
        <v>1450</v>
      </c>
      <c r="B1100" s="404">
        <v>5321.41</v>
      </c>
      <c r="C1100" s="405">
        <f t="shared" si="1"/>
        <v>0.01178839452</v>
      </c>
      <c r="D1100" s="405">
        <f t="shared" si="2"/>
        <v>1.011788395</v>
      </c>
      <c r="E1100" s="406">
        <v>59.8</v>
      </c>
      <c r="F1100" s="226">
        <f t="shared" si="3"/>
        <v>0.005042016807</v>
      </c>
      <c r="G1100" s="226">
        <f t="shared" si="4"/>
        <v>1.005042017</v>
      </c>
    </row>
    <row r="1101" ht="15.75" customHeight="1">
      <c r="A1101" s="403" t="s">
        <v>1451</v>
      </c>
      <c r="B1101" s="404">
        <v>5259.41</v>
      </c>
      <c r="C1101" s="405">
        <f t="shared" si="1"/>
        <v>0.002000415324</v>
      </c>
      <c r="D1101" s="405">
        <f t="shared" si="2"/>
        <v>1.002000415</v>
      </c>
      <c r="E1101" s="406">
        <v>59.5</v>
      </c>
      <c r="F1101" s="226">
        <f t="shared" si="3"/>
        <v>0.008474576271</v>
      </c>
      <c r="G1101" s="226">
        <f t="shared" si="4"/>
        <v>1.008474576</v>
      </c>
    </row>
    <row r="1102" ht="15.75" customHeight="1">
      <c r="A1102" s="403" t="s">
        <v>1452</v>
      </c>
      <c r="B1102" s="404">
        <v>5248.91</v>
      </c>
      <c r="C1102" s="405">
        <f t="shared" si="1"/>
        <v>-0.01140603488</v>
      </c>
      <c r="D1102" s="405">
        <f t="shared" si="2"/>
        <v>0.9885939651</v>
      </c>
      <c r="E1102" s="406">
        <v>59.0</v>
      </c>
      <c r="F1102" s="226">
        <f t="shared" si="3"/>
        <v>0.006825938567</v>
      </c>
      <c r="G1102" s="226">
        <f t="shared" si="4"/>
        <v>1.006825939</v>
      </c>
    </row>
    <row r="1103" ht="15.75" customHeight="1">
      <c r="A1103" s="403" t="s">
        <v>1453</v>
      </c>
      <c r="B1103" s="404">
        <v>5309.47</v>
      </c>
      <c r="C1103" s="405">
        <f t="shared" si="1"/>
        <v>-0.003176635582</v>
      </c>
      <c r="D1103" s="405">
        <f t="shared" si="2"/>
        <v>0.9968233644</v>
      </c>
      <c r="E1103" s="406">
        <v>58.6</v>
      </c>
      <c r="F1103" s="226">
        <f t="shared" si="3"/>
        <v>0.01384083045</v>
      </c>
      <c r="G1103" s="226">
        <f t="shared" si="4"/>
        <v>1.01384083</v>
      </c>
    </row>
    <row r="1104" ht="15.75" customHeight="1">
      <c r="A1104" s="403" t="s">
        <v>1454</v>
      </c>
      <c r="B1104" s="404">
        <v>5326.39</v>
      </c>
      <c r="C1104" s="405">
        <f t="shared" si="1"/>
        <v>0.01231374487</v>
      </c>
      <c r="D1104" s="405">
        <f t="shared" si="2"/>
        <v>1.012313745</v>
      </c>
      <c r="E1104" s="406">
        <v>57.8</v>
      </c>
      <c r="F1104" s="226">
        <f t="shared" si="3"/>
        <v>0.0122591944</v>
      </c>
      <c r="G1104" s="226">
        <f t="shared" si="4"/>
        <v>1.012259194</v>
      </c>
    </row>
    <row r="1105" ht="15.75" customHeight="1">
      <c r="A1105" s="403" t="s">
        <v>1455</v>
      </c>
      <c r="B1105" s="404">
        <v>5261.6</v>
      </c>
      <c r="C1105" s="405">
        <f t="shared" si="1"/>
        <v>-0.01074500588</v>
      </c>
      <c r="D1105" s="405">
        <f t="shared" si="2"/>
        <v>0.9892549941</v>
      </c>
      <c r="E1105" s="406">
        <v>57.1</v>
      </c>
      <c r="F1105" s="226">
        <f t="shared" si="3"/>
        <v>0.007054673721</v>
      </c>
      <c r="G1105" s="226">
        <f t="shared" si="4"/>
        <v>1.007054674</v>
      </c>
    </row>
    <row r="1106" ht="15.75" customHeight="1">
      <c r="A1106" s="403" t="s">
        <v>1456</v>
      </c>
      <c r="B1106" s="404">
        <v>5318.75</v>
      </c>
      <c r="C1106" s="405">
        <f t="shared" si="1"/>
        <v>-0.009954897687</v>
      </c>
      <c r="D1106" s="405">
        <f t="shared" si="2"/>
        <v>0.9900451023</v>
      </c>
      <c r="E1106" s="406">
        <v>56.7</v>
      </c>
      <c r="F1106" s="226">
        <f t="shared" si="3"/>
        <v>-0.01391304348</v>
      </c>
      <c r="G1106" s="226">
        <f t="shared" si="4"/>
        <v>0.9860869565</v>
      </c>
    </row>
    <row r="1107" ht="15.75" customHeight="1">
      <c r="A1107" s="403" t="s">
        <v>1457</v>
      </c>
      <c r="B1107" s="404">
        <v>5372.23</v>
      </c>
      <c r="C1107" s="405">
        <f t="shared" si="1"/>
        <v>-0.01134730368</v>
      </c>
      <c r="D1107" s="405">
        <f t="shared" si="2"/>
        <v>0.9886526963</v>
      </c>
      <c r="E1107" s="406">
        <v>57.5</v>
      </c>
      <c r="F1107" s="226">
        <f t="shared" si="3"/>
        <v>-0.0154109589</v>
      </c>
      <c r="G1107" s="226">
        <f t="shared" si="4"/>
        <v>0.9845890411</v>
      </c>
    </row>
    <row r="1108" ht="15.75" customHeight="1">
      <c r="A1108" s="403" t="s">
        <v>1458</v>
      </c>
      <c r="B1108" s="404">
        <v>5433.89</v>
      </c>
      <c r="C1108" s="405">
        <f t="shared" si="1"/>
        <v>-0.00476564632</v>
      </c>
      <c r="D1108" s="405">
        <f t="shared" si="2"/>
        <v>0.9952343537</v>
      </c>
      <c r="E1108" s="406">
        <v>58.4</v>
      </c>
      <c r="F1108" s="226">
        <f t="shared" si="3"/>
        <v>-0.01184433164</v>
      </c>
      <c r="G1108" s="226">
        <f t="shared" si="4"/>
        <v>0.9881556684</v>
      </c>
    </row>
    <row r="1109" ht="15.75" customHeight="1">
      <c r="A1109" s="403" t="s">
        <v>1459</v>
      </c>
      <c r="B1109" s="404">
        <v>5459.91</v>
      </c>
      <c r="C1109" s="405">
        <f t="shared" si="1"/>
        <v>0.001415944785</v>
      </c>
      <c r="D1109" s="405">
        <f t="shared" si="2"/>
        <v>1.001415945</v>
      </c>
      <c r="E1109" s="406">
        <v>59.1</v>
      </c>
      <c r="F1109" s="226">
        <f t="shared" si="3"/>
        <v>-0.003372681282</v>
      </c>
      <c r="G1109" s="226">
        <f t="shared" si="4"/>
        <v>0.9966273187</v>
      </c>
    </row>
    <row r="1110" ht="15.75" customHeight="1">
      <c r="A1110" s="403" t="s">
        <v>1460</v>
      </c>
      <c r="B1110" s="404">
        <v>5452.19</v>
      </c>
      <c r="C1110" s="405">
        <f t="shared" si="1"/>
        <v>-0.01267255445</v>
      </c>
      <c r="D1110" s="405">
        <f t="shared" si="2"/>
        <v>0.9873274456</v>
      </c>
      <c r="E1110" s="406">
        <v>59.3</v>
      </c>
      <c r="F1110" s="226">
        <f t="shared" si="3"/>
        <v>-0.006700167504</v>
      </c>
      <c r="G1110" s="226">
        <f t="shared" si="4"/>
        <v>0.9932998325</v>
      </c>
    </row>
    <row r="1111" ht="15.75" customHeight="1">
      <c r="A1111" s="403" t="s">
        <v>1461</v>
      </c>
      <c r="B1111" s="404">
        <v>5522.17</v>
      </c>
      <c r="C1111" s="405">
        <f t="shared" si="1"/>
        <v>0.00346896647</v>
      </c>
      <c r="D1111" s="405">
        <f t="shared" si="2"/>
        <v>1.003468966</v>
      </c>
      <c r="E1111" s="406">
        <v>59.7</v>
      </c>
      <c r="F1111" s="226">
        <f t="shared" si="3"/>
        <v>0.01015228426</v>
      </c>
      <c r="G1111" s="226">
        <f t="shared" si="4"/>
        <v>1.010152284</v>
      </c>
    </row>
    <row r="1112" ht="15.75" customHeight="1">
      <c r="A1112" s="403" t="s">
        <v>1462</v>
      </c>
      <c r="B1112" s="404">
        <v>5503.08</v>
      </c>
      <c r="C1112" s="405">
        <f t="shared" si="1"/>
        <v>0.002035725341</v>
      </c>
      <c r="D1112" s="405">
        <f t="shared" si="2"/>
        <v>1.002035725</v>
      </c>
      <c r="E1112" s="406">
        <v>59.1</v>
      </c>
      <c r="F1112" s="226">
        <f t="shared" si="3"/>
        <v>-0.005050505051</v>
      </c>
      <c r="G1112" s="226">
        <f t="shared" si="4"/>
        <v>0.9949494949</v>
      </c>
    </row>
    <row r="1113" ht="15.75" customHeight="1">
      <c r="A1113" s="403" t="s">
        <v>1463</v>
      </c>
      <c r="B1113" s="404">
        <v>5491.9</v>
      </c>
      <c r="C1113" s="405">
        <f t="shared" si="1"/>
        <v>-0.002468445134</v>
      </c>
      <c r="D1113" s="405">
        <f t="shared" si="2"/>
        <v>0.9975315549</v>
      </c>
      <c r="E1113" s="406">
        <v>59.4</v>
      </c>
      <c r="F1113" s="226">
        <f t="shared" si="3"/>
        <v>-0.006688963211</v>
      </c>
      <c r="G1113" s="226">
        <f t="shared" si="4"/>
        <v>0.9933110368</v>
      </c>
    </row>
    <row r="1114" ht="15.75" customHeight="1">
      <c r="A1114" s="403" t="s">
        <v>1464</v>
      </c>
      <c r="B1114" s="404">
        <v>5505.49</v>
      </c>
      <c r="C1114" s="405">
        <f t="shared" si="1"/>
        <v>0.0005470260682</v>
      </c>
      <c r="D1114" s="405">
        <f t="shared" si="2"/>
        <v>1.000547026</v>
      </c>
      <c r="E1114" s="406">
        <v>59.8</v>
      </c>
      <c r="F1114" s="226">
        <f t="shared" si="3"/>
        <v>0</v>
      </c>
      <c r="G1114" s="226">
        <f t="shared" si="4"/>
        <v>1</v>
      </c>
    </row>
    <row r="1115" ht="15.75" customHeight="1">
      <c r="A1115" s="403" t="s">
        <v>1465</v>
      </c>
      <c r="B1115" s="404">
        <v>5502.48</v>
      </c>
      <c r="C1115" s="405">
        <f t="shared" si="1"/>
        <v>-0.004989086937</v>
      </c>
      <c r="D1115" s="405">
        <f t="shared" si="2"/>
        <v>0.9950109131</v>
      </c>
      <c r="E1115" s="406">
        <v>59.8</v>
      </c>
      <c r="F1115" s="226">
        <f t="shared" si="3"/>
        <v>-0.003333333333</v>
      </c>
      <c r="G1115" s="226">
        <f t="shared" si="4"/>
        <v>0.9966666667</v>
      </c>
    </row>
    <row r="1116" ht="15.75" customHeight="1">
      <c r="A1116" s="403" t="s">
        <v>1466</v>
      </c>
      <c r="B1116" s="404">
        <v>5530.07</v>
      </c>
      <c r="C1116" s="405">
        <f t="shared" si="1"/>
        <v>0.003265560851</v>
      </c>
      <c r="D1116" s="405">
        <f t="shared" si="2"/>
        <v>1.003265561</v>
      </c>
      <c r="E1116" s="406">
        <v>60.0</v>
      </c>
      <c r="F1116" s="226">
        <f t="shared" si="3"/>
        <v>0.0101010101</v>
      </c>
      <c r="G1116" s="226">
        <f t="shared" si="4"/>
        <v>1.01010101</v>
      </c>
    </row>
    <row r="1117" ht="15.75" customHeight="1">
      <c r="A1117" s="403" t="s">
        <v>1467</v>
      </c>
      <c r="B1117" s="404">
        <v>5512.07</v>
      </c>
      <c r="C1117" s="405">
        <f t="shared" si="1"/>
        <v>-0.01042700825</v>
      </c>
      <c r="D1117" s="405">
        <f t="shared" si="2"/>
        <v>0.9895729918</v>
      </c>
      <c r="E1117" s="406">
        <v>59.4</v>
      </c>
      <c r="F1117" s="226">
        <f t="shared" si="3"/>
        <v>0</v>
      </c>
      <c r="G1117" s="226">
        <f t="shared" si="4"/>
        <v>1</v>
      </c>
    </row>
    <row r="1118" ht="15.75" customHeight="1">
      <c r="A1118" s="403" t="s">
        <v>1468</v>
      </c>
      <c r="B1118" s="404">
        <v>5570.15</v>
      </c>
      <c r="C1118" s="405">
        <f t="shared" si="1"/>
        <v>-0.005428038318</v>
      </c>
      <c r="D1118" s="405">
        <f t="shared" si="2"/>
        <v>0.9945719617</v>
      </c>
      <c r="E1118" s="406">
        <v>59.4</v>
      </c>
      <c r="F1118" s="226">
        <f t="shared" si="3"/>
        <v>0.001686340641</v>
      </c>
      <c r="G1118" s="226">
        <f t="shared" si="4"/>
        <v>1.001686341</v>
      </c>
    </row>
    <row r="1119" ht="15.75" customHeight="1">
      <c r="A1119" s="403" t="s">
        <v>1469</v>
      </c>
      <c r="B1119" s="404">
        <v>5600.55</v>
      </c>
      <c r="C1119" s="405">
        <f t="shared" si="1"/>
        <v>-0.005458784754</v>
      </c>
      <c r="D1119" s="405">
        <f t="shared" si="2"/>
        <v>0.9945412152</v>
      </c>
      <c r="E1119" s="406">
        <v>59.3</v>
      </c>
      <c r="F1119" s="226">
        <f t="shared" si="3"/>
        <v>0.001689189189</v>
      </c>
      <c r="G1119" s="226">
        <f t="shared" si="4"/>
        <v>1.001689189</v>
      </c>
    </row>
    <row r="1120" ht="15.75" customHeight="1">
      <c r="A1120" s="403" t="s">
        <v>1470</v>
      </c>
      <c r="B1120" s="404">
        <v>5631.29</v>
      </c>
      <c r="C1120" s="405">
        <f t="shared" si="1"/>
        <v>0.004708380167</v>
      </c>
      <c r="D1120" s="405">
        <f t="shared" si="2"/>
        <v>1.00470838</v>
      </c>
      <c r="E1120" s="406">
        <v>59.2</v>
      </c>
      <c r="F1120" s="226">
        <f t="shared" si="3"/>
        <v>0.003389830508</v>
      </c>
      <c r="G1120" s="226">
        <f t="shared" si="4"/>
        <v>1.003389831</v>
      </c>
    </row>
    <row r="1121" ht="15.75" customHeight="1">
      <c r="A1121" s="403" t="s">
        <v>1471</v>
      </c>
      <c r="B1121" s="404">
        <v>5604.9</v>
      </c>
      <c r="C1121" s="405">
        <f t="shared" si="1"/>
        <v>-0.0090013632</v>
      </c>
      <c r="D1121" s="405">
        <f t="shared" si="2"/>
        <v>0.9909986368</v>
      </c>
      <c r="E1121" s="406">
        <v>59.0</v>
      </c>
      <c r="F1121" s="226">
        <f t="shared" si="3"/>
        <v>-0.006734006734</v>
      </c>
      <c r="G1121" s="226">
        <f t="shared" si="4"/>
        <v>0.9932659933</v>
      </c>
    </row>
    <row r="1122" ht="15.75" customHeight="1">
      <c r="A1122" s="403" t="s">
        <v>1472</v>
      </c>
      <c r="B1122" s="404">
        <v>5655.81</v>
      </c>
      <c r="C1122" s="405">
        <f t="shared" si="1"/>
        <v>0.0004599156939</v>
      </c>
      <c r="D1122" s="405">
        <f t="shared" si="2"/>
        <v>1.000459916</v>
      </c>
      <c r="E1122" s="406">
        <v>59.4</v>
      </c>
      <c r="F1122" s="226">
        <f t="shared" si="3"/>
        <v>-0.005025125628</v>
      </c>
      <c r="G1122" s="226">
        <f t="shared" si="4"/>
        <v>0.9949748744</v>
      </c>
    </row>
    <row r="1123" ht="15.75" customHeight="1">
      <c r="A1123" s="403" t="s">
        <v>1473</v>
      </c>
      <c r="B1123" s="404">
        <v>5653.21</v>
      </c>
      <c r="C1123" s="405">
        <f t="shared" si="1"/>
        <v>-0.005142166292</v>
      </c>
      <c r="D1123" s="405">
        <f t="shared" si="2"/>
        <v>0.9948578337</v>
      </c>
      <c r="E1123" s="406">
        <v>59.7</v>
      </c>
      <c r="F1123" s="226">
        <f t="shared" si="3"/>
        <v>-0.005</v>
      </c>
      <c r="G1123" s="226">
        <f t="shared" si="4"/>
        <v>0.995</v>
      </c>
    </row>
    <row r="1124" ht="15.75" customHeight="1">
      <c r="A1124" s="403" t="s">
        <v>1474</v>
      </c>
      <c r="B1124" s="404">
        <v>5682.43</v>
      </c>
      <c r="C1124" s="405">
        <f t="shared" si="1"/>
        <v>-0.00147430423</v>
      </c>
      <c r="D1124" s="405">
        <f t="shared" si="2"/>
        <v>0.9985256958</v>
      </c>
      <c r="E1124" s="406">
        <v>60.0</v>
      </c>
      <c r="F1124" s="226">
        <f t="shared" si="3"/>
        <v>-0.00826446281</v>
      </c>
      <c r="G1124" s="226">
        <f t="shared" si="4"/>
        <v>0.9917355372</v>
      </c>
    </row>
    <row r="1125" ht="15.75" customHeight="1">
      <c r="A1125" s="403" t="s">
        <v>1475</v>
      </c>
      <c r="B1125" s="404">
        <v>5690.82</v>
      </c>
      <c r="C1125" s="405">
        <f t="shared" si="1"/>
        <v>-0.003369491739</v>
      </c>
      <c r="D1125" s="405">
        <f t="shared" si="2"/>
        <v>0.9966305083</v>
      </c>
      <c r="E1125" s="406">
        <v>60.5</v>
      </c>
      <c r="F1125" s="226">
        <f t="shared" si="3"/>
        <v>0.004983388704</v>
      </c>
      <c r="G1125" s="226">
        <f t="shared" si="4"/>
        <v>1.004983389</v>
      </c>
    </row>
    <row r="1126" ht="15.75" customHeight="1">
      <c r="A1126" s="403" t="s">
        <v>1476</v>
      </c>
      <c r="B1126" s="404">
        <v>5710.06</v>
      </c>
      <c r="C1126" s="405">
        <f t="shared" si="1"/>
        <v>0.003798925894</v>
      </c>
      <c r="D1126" s="405">
        <f t="shared" si="2"/>
        <v>1.003798926</v>
      </c>
      <c r="E1126" s="406">
        <v>60.2</v>
      </c>
      <c r="F1126" s="226">
        <f t="shared" si="3"/>
        <v>0.005008347245</v>
      </c>
      <c r="G1126" s="226">
        <f t="shared" si="4"/>
        <v>1.005008347</v>
      </c>
    </row>
    <row r="1127" ht="15.75" customHeight="1">
      <c r="A1127" s="403" t="s">
        <v>1477</v>
      </c>
      <c r="B1127" s="404">
        <v>5688.45</v>
      </c>
      <c r="C1127" s="405">
        <f t="shared" si="1"/>
        <v>0.0003640277294</v>
      </c>
      <c r="D1127" s="405">
        <f t="shared" si="2"/>
        <v>1.000364028</v>
      </c>
      <c r="E1127" s="406">
        <v>59.9</v>
      </c>
      <c r="F1127" s="226">
        <f t="shared" si="3"/>
        <v>0.001672240803</v>
      </c>
      <c r="G1127" s="226">
        <f t="shared" si="4"/>
        <v>1.001672241</v>
      </c>
    </row>
    <row r="1128" ht="15.75" customHeight="1">
      <c r="A1128" s="403" t="s">
        <v>1478</v>
      </c>
      <c r="B1128" s="404">
        <v>5686.38</v>
      </c>
      <c r="C1128" s="405">
        <f t="shared" si="1"/>
        <v>-0.0001934072735</v>
      </c>
      <c r="D1128" s="405">
        <f t="shared" si="2"/>
        <v>0.9998065927</v>
      </c>
      <c r="E1128" s="406">
        <v>59.8</v>
      </c>
      <c r="F1128" s="226">
        <f t="shared" si="3"/>
        <v>-0.009933774834</v>
      </c>
      <c r="G1128" s="226">
        <f t="shared" si="4"/>
        <v>0.9900662252</v>
      </c>
    </row>
    <row r="1129" ht="15.75" customHeight="1">
      <c r="A1129" s="403" t="s">
        <v>1479</v>
      </c>
      <c r="B1129" s="404">
        <v>5687.48</v>
      </c>
      <c r="C1129" s="405">
        <f t="shared" si="1"/>
        <v>0.0008922270656</v>
      </c>
      <c r="D1129" s="405">
        <f t="shared" si="2"/>
        <v>1.000892227</v>
      </c>
      <c r="E1129" s="406">
        <v>60.4</v>
      </c>
      <c r="F1129" s="226">
        <f t="shared" si="3"/>
        <v>-0.004942339374</v>
      </c>
      <c r="G1129" s="226">
        <f t="shared" si="4"/>
        <v>0.9950576606</v>
      </c>
    </row>
    <row r="1130" ht="15.75" customHeight="1">
      <c r="A1130" s="403" t="s">
        <v>1480</v>
      </c>
      <c r="B1130" s="404">
        <v>5682.41</v>
      </c>
      <c r="C1130" s="405">
        <f t="shared" si="1"/>
        <v>-0.007104578487</v>
      </c>
      <c r="D1130" s="405">
        <f t="shared" si="2"/>
        <v>0.9928954215</v>
      </c>
      <c r="E1130" s="406">
        <v>60.7</v>
      </c>
      <c r="F1130" s="226">
        <f t="shared" si="3"/>
        <v>0.004966887417</v>
      </c>
      <c r="G1130" s="226">
        <f t="shared" si="4"/>
        <v>1.004966887</v>
      </c>
    </row>
    <row r="1131" ht="15.75" customHeight="1">
      <c r="A1131" s="403" t="s">
        <v>1481</v>
      </c>
      <c r="B1131" s="404">
        <v>5723.07</v>
      </c>
      <c r="C1131" s="405">
        <f t="shared" si="1"/>
        <v>0.001969599882</v>
      </c>
      <c r="D1131" s="405">
        <f t="shared" si="2"/>
        <v>1.0019696</v>
      </c>
      <c r="E1131" s="406">
        <v>60.4</v>
      </c>
      <c r="F1131" s="226">
        <f t="shared" si="3"/>
        <v>0.006666666667</v>
      </c>
      <c r="G1131" s="226">
        <f t="shared" si="4"/>
        <v>1.006666667</v>
      </c>
    </row>
    <row r="1132" ht="15.75" customHeight="1">
      <c r="A1132" s="403" t="s">
        <v>1482</v>
      </c>
      <c r="B1132" s="404">
        <v>5711.82</v>
      </c>
      <c r="C1132" s="405">
        <f t="shared" si="1"/>
        <v>-0.004673581197</v>
      </c>
      <c r="D1132" s="405">
        <f t="shared" si="2"/>
        <v>0.9953264188</v>
      </c>
      <c r="E1132" s="406">
        <v>60.0</v>
      </c>
      <c r="F1132" s="226">
        <f t="shared" si="3"/>
        <v>-0.006622516556</v>
      </c>
      <c r="G1132" s="226">
        <f t="shared" si="4"/>
        <v>0.9933774834</v>
      </c>
    </row>
    <row r="1133" ht="15.75" customHeight="1">
      <c r="A1133" s="403" t="s">
        <v>1483</v>
      </c>
      <c r="B1133" s="404">
        <v>5738.64</v>
      </c>
      <c r="C1133" s="405">
        <f t="shared" si="1"/>
        <v>-0.00297960836</v>
      </c>
      <c r="D1133" s="405">
        <f t="shared" si="2"/>
        <v>0.9970203916</v>
      </c>
      <c r="E1133" s="406">
        <v>60.4</v>
      </c>
      <c r="F1133" s="226">
        <f t="shared" si="3"/>
        <v>-0.02265372168</v>
      </c>
      <c r="G1133" s="226">
        <f t="shared" si="4"/>
        <v>0.9773462783</v>
      </c>
    </row>
    <row r="1134" ht="15.75" customHeight="1">
      <c r="A1134" s="403" t="s">
        <v>1484</v>
      </c>
      <c r="B1134" s="404">
        <v>5755.79</v>
      </c>
      <c r="C1134" s="405">
        <f t="shared" si="1"/>
        <v>0.007266019982</v>
      </c>
      <c r="D1134" s="405">
        <f t="shared" si="2"/>
        <v>1.00726602</v>
      </c>
      <c r="E1134" s="406">
        <v>61.8</v>
      </c>
      <c r="F1134" s="226">
        <f t="shared" si="3"/>
        <v>0.003246753247</v>
      </c>
      <c r="G1134" s="226">
        <f t="shared" si="4"/>
        <v>1.003246753</v>
      </c>
    </row>
    <row r="1135" ht="15.75" customHeight="1">
      <c r="A1135" s="403" t="s">
        <v>1485</v>
      </c>
      <c r="B1135" s="404">
        <v>5714.27</v>
      </c>
      <c r="C1135" s="405">
        <f t="shared" si="1"/>
        <v>-0.005492679039</v>
      </c>
      <c r="D1135" s="405">
        <f t="shared" si="2"/>
        <v>0.994507321</v>
      </c>
      <c r="E1135" s="406">
        <v>61.6</v>
      </c>
      <c r="F1135" s="226">
        <f t="shared" si="3"/>
        <v>0.00162601626</v>
      </c>
      <c r="G1135" s="226">
        <f t="shared" si="4"/>
        <v>1.001626016</v>
      </c>
    </row>
    <row r="1136" ht="15.75" customHeight="1">
      <c r="A1136" s="403" t="s">
        <v>1486</v>
      </c>
      <c r="B1136" s="404">
        <v>5745.83</v>
      </c>
      <c r="C1136" s="405">
        <f t="shared" si="1"/>
        <v>0.001727708894</v>
      </c>
      <c r="D1136" s="405">
        <f t="shared" si="2"/>
        <v>1.001727709</v>
      </c>
      <c r="E1136" s="406">
        <v>61.5</v>
      </c>
      <c r="F1136" s="226">
        <f t="shared" si="3"/>
        <v>-0.01125401929</v>
      </c>
      <c r="G1136" s="226">
        <f t="shared" si="4"/>
        <v>0.9887459807</v>
      </c>
    </row>
    <row r="1137" ht="15.75" customHeight="1">
      <c r="A1137" s="403" t="s">
        <v>1487</v>
      </c>
      <c r="B1137" s="404">
        <v>5735.92</v>
      </c>
      <c r="C1137" s="405">
        <f t="shared" si="1"/>
        <v>0.001991433343</v>
      </c>
      <c r="D1137" s="405">
        <f t="shared" si="2"/>
        <v>1.001991433</v>
      </c>
      <c r="E1137" s="406">
        <v>62.2</v>
      </c>
      <c r="F1137" s="226">
        <f t="shared" si="3"/>
        <v>-0.0048</v>
      </c>
      <c r="G1137" s="226">
        <f t="shared" si="4"/>
        <v>0.9952</v>
      </c>
    </row>
    <row r="1138" ht="15.75" customHeight="1">
      <c r="A1138" s="403" t="s">
        <v>1488</v>
      </c>
      <c r="B1138" s="404">
        <v>5724.52</v>
      </c>
      <c r="C1138" s="405">
        <f t="shared" si="1"/>
        <v>-0.008881855737</v>
      </c>
      <c r="D1138" s="405">
        <f t="shared" si="2"/>
        <v>0.9911181443</v>
      </c>
      <c r="E1138" s="406">
        <v>62.5</v>
      </c>
      <c r="F1138" s="226">
        <f t="shared" si="3"/>
        <v>-0.01107594937</v>
      </c>
      <c r="G1138" s="226">
        <f t="shared" si="4"/>
        <v>0.9889240506</v>
      </c>
    </row>
    <row r="1139" ht="15.75" customHeight="1">
      <c r="A1139" s="403" t="s">
        <v>1489</v>
      </c>
      <c r="B1139" s="404">
        <v>5775.82</v>
      </c>
      <c r="C1139" s="405">
        <f t="shared" si="1"/>
        <v>0.004439776081</v>
      </c>
      <c r="D1139" s="405">
        <f t="shared" si="2"/>
        <v>1.004439776</v>
      </c>
      <c r="E1139" s="406">
        <v>63.2</v>
      </c>
      <c r="F1139" s="226">
        <f t="shared" si="3"/>
        <v>0.006369426752</v>
      </c>
      <c r="G1139" s="226">
        <f t="shared" si="4"/>
        <v>1.006369427</v>
      </c>
    </row>
    <row r="1140" ht="15.75" customHeight="1">
      <c r="A1140" s="403" t="s">
        <v>1490</v>
      </c>
      <c r="B1140" s="404">
        <v>5750.29</v>
      </c>
      <c r="C1140" s="405">
        <f t="shared" si="1"/>
        <v>0.0003444490642</v>
      </c>
      <c r="D1140" s="405">
        <f t="shared" si="2"/>
        <v>1.000344449</v>
      </c>
      <c r="E1140" s="406">
        <v>62.8</v>
      </c>
      <c r="F1140" s="226">
        <f t="shared" si="3"/>
        <v>0.003194888179</v>
      </c>
      <c r="G1140" s="226">
        <f t="shared" si="4"/>
        <v>1.003194888</v>
      </c>
    </row>
    <row r="1141" ht="15.75" customHeight="1">
      <c r="A1141" s="403" t="s">
        <v>1491</v>
      </c>
      <c r="B1141" s="404">
        <v>5748.31</v>
      </c>
      <c r="C1141" s="405">
        <f t="shared" si="1"/>
        <v>0.002854177025</v>
      </c>
      <c r="D1141" s="405">
        <f t="shared" si="2"/>
        <v>1.002854177</v>
      </c>
      <c r="E1141" s="406">
        <v>62.6</v>
      </c>
      <c r="F1141" s="226">
        <f t="shared" si="3"/>
        <v>0.01458670989</v>
      </c>
      <c r="G1141" s="226">
        <f t="shared" si="4"/>
        <v>1.01458671</v>
      </c>
    </row>
    <row r="1142" ht="15.75" customHeight="1">
      <c r="A1142" s="403" t="s">
        <v>1492</v>
      </c>
      <c r="B1142" s="404">
        <v>5731.95</v>
      </c>
      <c r="C1142" s="405">
        <f t="shared" si="1"/>
        <v>-0.0003418260838</v>
      </c>
      <c r="D1142" s="405">
        <f t="shared" si="2"/>
        <v>0.9996581739</v>
      </c>
      <c r="E1142" s="406">
        <v>61.7</v>
      </c>
      <c r="F1142" s="226">
        <f t="shared" si="3"/>
        <v>0</v>
      </c>
      <c r="G1142" s="226">
        <f t="shared" si="4"/>
        <v>1</v>
      </c>
    </row>
    <row r="1143" ht="15.75" customHeight="1">
      <c r="A1143" s="403" t="s">
        <v>1493</v>
      </c>
      <c r="B1143" s="404">
        <v>5733.91</v>
      </c>
      <c r="C1143" s="405">
        <f t="shared" si="1"/>
        <v>-0.005173732982</v>
      </c>
      <c r="D1143" s="405">
        <f t="shared" si="2"/>
        <v>0.994826267</v>
      </c>
      <c r="E1143" s="406">
        <v>61.7</v>
      </c>
      <c r="F1143" s="226">
        <f t="shared" si="3"/>
        <v>-0.006441223833</v>
      </c>
      <c r="G1143" s="226">
        <f t="shared" si="4"/>
        <v>0.9935587762</v>
      </c>
    </row>
    <row r="1144" ht="15.75" customHeight="1">
      <c r="A1144" s="403" t="s">
        <v>1494</v>
      </c>
      <c r="B1144" s="404">
        <v>5763.73</v>
      </c>
      <c r="C1144" s="405">
        <f t="shared" si="1"/>
        <v>-0.008291580063</v>
      </c>
      <c r="D1144" s="405">
        <f t="shared" si="2"/>
        <v>0.9917084199</v>
      </c>
      <c r="E1144" s="406">
        <v>62.1</v>
      </c>
      <c r="F1144" s="226">
        <f t="shared" si="3"/>
        <v>-0.003210272873</v>
      </c>
      <c r="G1144" s="226">
        <f t="shared" si="4"/>
        <v>0.9967897271</v>
      </c>
    </row>
    <row r="1145" ht="15.75" customHeight="1">
      <c r="A1145" s="403" t="s">
        <v>1495</v>
      </c>
      <c r="B1145" s="404">
        <v>5811.92</v>
      </c>
      <c r="C1145" s="405">
        <f t="shared" si="1"/>
        <v>0.004479778776</v>
      </c>
      <c r="D1145" s="405">
        <f t="shared" si="2"/>
        <v>1.004479779</v>
      </c>
      <c r="E1145" s="406">
        <v>62.3</v>
      </c>
      <c r="F1145" s="226">
        <f t="shared" si="3"/>
        <v>-0.0032</v>
      </c>
      <c r="G1145" s="226">
        <f t="shared" si="4"/>
        <v>0.9968</v>
      </c>
    </row>
    <row r="1146" ht="15.75" customHeight="1">
      <c r="A1146" s="403" t="s">
        <v>1496</v>
      </c>
      <c r="B1146" s="404">
        <v>5786.0</v>
      </c>
      <c r="C1146" s="405">
        <f t="shared" si="1"/>
        <v>-0.002455070825</v>
      </c>
      <c r="D1146" s="405">
        <f t="shared" si="2"/>
        <v>0.9975449292</v>
      </c>
      <c r="E1146" s="406">
        <v>62.5</v>
      </c>
      <c r="F1146" s="226">
        <f t="shared" si="3"/>
        <v>-0.004777070064</v>
      </c>
      <c r="G1146" s="226">
        <f t="shared" si="4"/>
        <v>0.9952229299</v>
      </c>
    </row>
    <row r="1147" ht="15.75" customHeight="1">
      <c r="A1147" s="403" t="s">
        <v>1497</v>
      </c>
      <c r="B1147" s="404">
        <v>5800.24</v>
      </c>
      <c r="C1147" s="405">
        <f t="shared" si="1"/>
        <v>-0.004775165707</v>
      </c>
      <c r="D1147" s="405">
        <f t="shared" si="2"/>
        <v>0.9952248343</v>
      </c>
      <c r="E1147" s="406">
        <v>62.8</v>
      </c>
      <c r="F1147" s="226">
        <f t="shared" si="3"/>
        <v>-0.003174603175</v>
      </c>
      <c r="G1147" s="226">
        <f t="shared" si="4"/>
        <v>0.9968253968</v>
      </c>
    </row>
    <row r="1148" ht="15.75" customHeight="1">
      <c r="A1148" s="403" t="s">
        <v>1498</v>
      </c>
      <c r="B1148" s="404">
        <v>5828.07</v>
      </c>
      <c r="C1148" s="405">
        <f t="shared" si="1"/>
        <v>0.00460928787</v>
      </c>
      <c r="D1148" s="405">
        <f t="shared" si="2"/>
        <v>1.004609288</v>
      </c>
      <c r="E1148" s="406">
        <v>63.0</v>
      </c>
      <c r="F1148" s="226">
        <f t="shared" si="3"/>
        <v>-0.003164556962</v>
      </c>
      <c r="G1148" s="226">
        <f t="shared" si="4"/>
        <v>0.996835443</v>
      </c>
    </row>
    <row r="1149" ht="15.75" customHeight="1">
      <c r="A1149" s="403" t="s">
        <v>1499</v>
      </c>
      <c r="B1149" s="404">
        <v>5801.33</v>
      </c>
      <c r="C1149" s="405">
        <f t="shared" si="1"/>
        <v>-0.003380856587</v>
      </c>
      <c r="D1149" s="405">
        <f t="shared" si="2"/>
        <v>0.9966191434</v>
      </c>
      <c r="E1149" s="406">
        <v>63.2</v>
      </c>
      <c r="F1149" s="226">
        <f t="shared" si="3"/>
        <v>0.004769475358</v>
      </c>
      <c r="G1149" s="226">
        <f t="shared" si="4"/>
        <v>1.004769475</v>
      </c>
    </row>
    <row r="1150" ht="15.75" customHeight="1">
      <c r="A1150" s="403" t="s">
        <v>1500</v>
      </c>
      <c r="B1150" s="404">
        <v>5821.01</v>
      </c>
      <c r="C1150" s="405">
        <f t="shared" si="1"/>
        <v>-0.0107237968</v>
      </c>
      <c r="D1150" s="405">
        <f t="shared" si="2"/>
        <v>0.9892762032</v>
      </c>
      <c r="E1150" s="406">
        <v>62.9</v>
      </c>
      <c r="F1150" s="226">
        <f t="shared" si="3"/>
        <v>-0.009448818898</v>
      </c>
      <c r="G1150" s="226">
        <f t="shared" si="4"/>
        <v>0.9905511811</v>
      </c>
    </row>
    <row r="1151" ht="15.75" customHeight="1">
      <c r="A1151" s="403" t="s">
        <v>1501</v>
      </c>
      <c r="B1151" s="404">
        <v>5884.11</v>
      </c>
      <c r="C1151" s="405">
        <f t="shared" si="1"/>
        <v>-0.006822482121</v>
      </c>
      <c r="D1151" s="405">
        <f t="shared" si="2"/>
        <v>0.9931775179</v>
      </c>
      <c r="E1151" s="406">
        <v>63.5</v>
      </c>
      <c r="F1151" s="226">
        <f t="shared" si="3"/>
        <v>-0.004702194357</v>
      </c>
      <c r="G1151" s="226">
        <f t="shared" si="4"/>
        <v>0.9952978056</v>
      </c>
    </row>
    <row r="1152" ht="15.75" customHeight="1">
      <c r="A1152" s="403" t="s">
        <v>1502</v>
      </c>
      <c r="B1152" s="404">
        <v>5924.53</v>
      </c>
      <c r="C1152" s="405">
        <f t="shared" si="1"/>
        <v>0.003439912469</v>
      </c>
      <c r="D1152" s="405">
        <f t="shared" si="2"/>
        <v>1.003439912</v>
      </c>
      <c r="E1152" s="406">
        <v>63.8</v>
      </c>
      <c r="F1152" s="226">
        <f t="shared" si="3"/>
        <v>0</v>
      </c>
      <c r="G1152" s="226">
        <f t="shared" si="4"/>
        <v>1</v>
      </c>
    </row>
    <row r="1153" ht="15.75" customHeight="1">
      <c r="A1153" s="403" t="s">
        <v>1503</v>
      </c>
      <c r="B1153" s="404">
        <v>5904.22</v>
      </c>
      <c r="C1153" s="405">
        <f t="shared" si="1"/>
        <v>-0.005931525646</v>
      </c>
      <c r="D1153" s="405">
        <f t="shared" si="2"/>
        <v>0.9940684744</v>
      </c>
      <c r="E1153" s="406">
        <v>63.8</v>
      </c>
      <c r="F1153" s="226">
        <f t="shared" si="3"/>
        <v>0.006309148265</v>
      </c>
      <c r="G1153" s="226">
        <f t="shared" si="4"/>
        <v>1.006309148</v>
      </c>
    </row>
    <row r="1154" ht="15.75" customHeight="1">
      <c r="A1154" s="403" t="s">
        <v>1504</v>
      </c>
      <c r="B1154" s="404">
        <v>5939.45</v>
      </c>
      <c r="C1154" s="405">
        <f t="shared" si="1"/>
        <v>-0.001774786933</v>
      </c>
      <c r="D1154" s="405">
        <f t="shared" si="2"/>
        <v>0.9982252131</v>
      </c>
      <c r="E1154" s="406">
        <v>63.4</v>
      </c>
      <c r="F1154" s="226">
        <f t="shared" si="3"/>
        <v>0</v>
      </c>
      <c r="G1154" s="226">
        <f t="shared" si="4"/>
        <v>1</v>
      </c>
    </row>
    <row r="1155" ht="15.75" customHeight="1">
      <c r="A1155" s="403" t="s">
        <v>1505</v>
      </c>
      <c r="B1155" s="404">
        <v>5950.01</v>
      </c>
      <c r="C1155" s="405">
        <f t="shared" si="1"/>
        <v>0.004180421384</v>
      </c>
      <c r="D1155" s="405">
        <f t="shared" si="2"/>
        <v>1.004180421</v>
      </c>
      <c r="E1155" s="406">
        <v>63.4</v>
      </c>
      <c r="F1155" s="226">
        <f t="shared" si="3"/>
        <v>-0.009375</v>
      </c>
      <c r="G1155" s="226">
        <f t="shared" si="4"/>
        <v>0.990625</v>
      </c>
    </row>
    <row r="1156" ht="15.75" customHeight="1">
      <c r="A1156" s="403" t="s">
        <v>1506</v>
      </c>
      <c r="B1156" s="404">
        <v>5925.24</v>
      </c>
      <c r="C1156" s="405">
        <f t="shared" si="1"/>
        <v>0.01019186901</v>
      </c>
      <c r="D1156" s="405">
        <f t="shared" si="2"/>
        <v>1.010191869</v>
      </c>
      <c r="E1156" s="406">
        <v>64.0</v>
      </c>
      <c r="F1156" s="226">
        <f t="shared" si="3"/>
        <v>-0.009287925697</v>
      </c>
      <c r="G1156" s="226">
        <f t="shared" si="4"/>
        <v>0.9907120743</v>
      </c>
    </row>
    <row r="1157" ht="15.75" customHeight="1">
      <c r="A1157" s="403" t="s">
        <v>1507</v>
      </c>
      <c r="B1157" s="404">
        <v>5865.46</v>
      </c>
      <c r="C1157" s="405">
        <f t="shared" si="1"/>
        <v>0.001051320124</v>
      </c>
      <c r="D1157" s="405">
        <f t="shared" si="2"/>
        <v>1.00105132</v>
      </c>
      <c r="E1157" s="406">
        <v>64.6</v>
      </c>
      <c r="F1157" s="226">
        <f t="shared" si="3"/>
        <v>-0.004622496148</v>
      </c>
      <c r="G1157" s="226">
        <f t="shared" si="4"/>
        <v>0.9953775039</v>
      </c>
    </row>
    <row r="1158" ht="15.75" customHeight="1">
      <c r="A1158" s="403" t="s">
        <v>1508</v>
      </c>
      <c r="B1158" s="404">
        <v>5859.3</v>
      </c>
      <c r="C1158" s="405">
        <f t="shared" si="1"/>
        <v>-0.004750928699</v>
      </c>
      <c r="D1158" s="405">
        <f t="shared" si="2"/>
        <v>0.9952490713</v>
      </c>
      <c r="E1158" s="406">
        <v>64.9</v>
      </c>
      <c r="F1158" s="226">
        <f t="shared" si="3"/>
        <v>0.001543209877</v>
      </c>
      <c r="G1158" s="226">
        <f t="shared" si="4"/>
        <v>1.00154321</v>
      </c>
    </row>
    <row r="1159" ht="15.75" customHeight="1">
      <c r="A1159" s="403" t="s">
        <v>1509</v>
      </c>
      <c r="B1159" s="404">
        <v>5887.27</v>
      </c>
      <c r="C1159" s="405">
        <f t="shared" si="1"/>
        <v>0.01059123828</v>
      </c>
      <c r="D1159" s="405">
        <f t="shared" si="2"/>
        <v>1.010591238</v>
      </c>
      <c r="E1159" s="406">
        <v>64.8</v>
      </c>
      <c r="F1159" s="226">
        <f t="shared" si="3"/>
        <v>-0.001540832049</v>
      </c>
      <c r="G1159" s="226">
        <f t="shared" si="4"/>
        <v>0.998459168</v>
      </c>
    </row>
    <row r="1160" ht="15.75" customHeight="1">
      <c r="A1160" s="403" t="s">
        <v>1510</v>
      </c>
      <c r="B1160" s="404">
        <v>5825.57</v>
      </c>
      <c r="C1160" s="405">
        <f t="shared" si="1"/>
        <v>-0.002382061416</v>
      </c>
      <c r="D1160" s="405">
        <f t="shared" si="2"/>
        <v>0.9976179386</v>
      </c>
      <c r="E1160" s="406">
        <v>64.9</v>
      </c>
      <c r="F1160" s="226">
        <f t="shared" si="3"/>
        <v>-0.01367781155</v>
      </c>
      <c r="G1160" s="226">
        <f t="shared" si="4"/>
        <v>0.9863221884</v>
      </c>
    </row>
    <row r="1161" ht="15.75" customHeight="1">
      <c r="A1161" s="403" t="s">
        <v>1511</v>
      </c>
      <c r="B1161" s="404">
        <v>5839.48</v>
      </c>
      <c r="C1161" s="405">
        <f t="shared" si="1"/>
        <v>-0.004057462815</v>
      </c>
      <c r="D1161" s="405">
        <f t="shared" si="2"/>
        <v>0.9959425372</v>
      </c>
      <c r="E1161" s="406">
        <v>65.8</v>
      </c>
      <c r="F1161" s="226">
        <f t="shared" si="3"/>
        <v>0.0170015456</v>
      </c>
      <c r="G1161" s="226">
        <f t="shared" si="4"/>
        <v>1.017001546</v>
      </c>
    </row>
    <row r="1162" ht="15.75" customHeight="1">
      <c r="A1162" s="403" t="s">
        <v>1512</v>
      </c>
      <c r="B1162" s="404">
        <v>5863.27</v>
      </c>
      <c r="C1162" s="405">
        <f t="shared" si="1"/>
        <v>0.004633127892</v>
      </c>
      <c r="D1162" s="405">
        <f t="shared" si="2"/>
        <v>1.004633128</v>
      </c>
      <c r="E1162" s="406">
        <v>64.7</v>
      </c>
      <c r="F1162" s="226">
        <f t="shared" si="3"/>
        <v>0.007788161994</v>
      </c>
      <c r="G1162" s="226">
        <f t="shared" si="4"/>
        <v>1.007788162</v>
      </c>
    </row>
    <row r="1163" ht="15.75" customHeight="1">
      <c r="A1163" s="403" t="s">
        <v>1513</v>
      </c>
      <c r="B1163" s="404">
        <v>5836.23</v>
      </c>
      <c r="C1163" s="405">
        <f t="shared" si="1"/>
        <v>-0.004092003529</v>
      </c>
      <c r="D1163" s="405">
        <f t="shared" si="2"/>
        <v>0.9959079965</v>
      </c>
      <c r="E1163" s="406">
        <v>64.2</v>
      </c>
      <c r="F1163" s="226">
        <f t="shared" si="3"/>
        <v>0.003125</v>
      </c>
      <c r="G1163" s="226">
        <f t="shared" si="4"/>
        <v>1.003125</v>
      </c>
    </row>
    <row r="1164" ht="15.75" customHeight="1">
      <c r="A1164" s="403" t="s">
        <v>1514</v>
      </c>
      <c r="B1164" s="404">
        <v>5860.21</v>
      </c>
      <c r="C1164" s="405">
        <f t="shared" si="1"/>
        <v>0.01085160333</v>
      </c>
      <c r="D1164" s="405">
        <f t="shared" si="2"/>
        <v>1.010851603</v>
      </c>
      <c r="E1164" s="406">
        <v>64.0</v>
      </c>
      <c r="F1164" s="226">
        <f t="shared" si="3"/>
        <v>-0.003115264798</v>
      </c>
      <c r="G1164" s="226">
        <f t="shared" si="4"/>
        <v>0.9968847352</v>
      </c>
    </row>
    <row r="1165" ht="15.75" customHeight="1">
      <c r="A1165" s="403" t="s">
        <v>1515</v>
      </c>
      <c r="B1165" s="404">
        <v>5797.3</v>
      </c>
      <c r="C1165" s="405">
        <f t="shared" si="1"/>
        <v>-0.0002224678758</v>
      </c>
      <c r="D1165" s="405">
        <f t="shared" si="2"/>
        <v>0.9997775321</v>
      </c>
      <c r="E1165" s="406">
        <v>64.2</v>
      </c>
      <c r="F1165" s="226">
        <f t="shared" si="3"/>
        <v>0.003125</v>
      </c>
      <c r="G1165" s="226">
        <f t="shared" si="4"/>
        <v>1.003125</v>
      </c>
    </row>
    <row r="1166" ht="15.75" customHeight="1">
      <c r="A1166" s="403" t="s">
        <v>1516</v>
      </c>
      <c r="B1166" s="404">
        <v>5798.59</v>
      </c>
      <c r="C1166" s="405">
        <f t="shared" si="1"/>
        <v>0.004820847131</v>
      </c>
      <c r="D1166" s="405">
        <f t="shared" si="2"/>
        <v>1.004820847</v>
      </c>
      <c r="E1166" s="406">
        <v>64.0</v>
      </c>
      <c r="F1166" s="226">
        <f t="shared" si="3"/>
        <v>-0.00466562986</v>
      </c>
      <c r="G1166" s="226">
        <f t="shared" si="4"/>
        <v>0.9953343701</v>
      </c>
    </row>
    <row r="1167" ht="15.75" customHeight="1">
      <c r="A1167" s="403" t="s">
        <v>1517</v>
      </c>
      <c r="B1167" s="404">
        <v>5770.77</v>
      </c>
      <c r="C1167" s="405">
        <f t="shared" si="1"/>
        <v>0.0204396677</v>
      </c>
      <c r="D1167" s="405">
        <f t="shared" si="2"/>
        <v>1.020439668</v>
      </c>
      <c r="E1167" s="406">
        <v>64.3</v>
      </c>
      <c r="F1167" s="226">
        <f t="shared" si="3"/>
        <v>0.01579778831</v>
      </c>
      <c r="G1167" s="226">
        <f t="shared" si="4"/>
        <v>1.015797788</v>
      </c>
    </row>
    <row r="1168" ht="15.75" customHeight="1">
      <c r="A1168" s="403" t="s">
        <v>1518</v>
      </c>
      <c r="B1168" s="404">
        <v>5655.18</v>
      </c>
      <c r="C1168" s="405">
        <f t="shared" si="1"/>
        <v>-0.005595217162</v>
      </c>
      <c r="D1168" s="405">
        <f t="shared" si="2"/>
        <v>0.9944047828</v>
      </c>
      <c r="E1168" s="406">
        <v>63.3</v>
      </c>
      <c r="F1168" s="226">
        <f t="shared" si="3"/>
        <v>0.001582278481</v>
      </c>
      <c r="G1168" s="226">
        <f t="shared" si="4"/>
        <v>1.001582278</v>
      </c>
    </row>
    <row r="1169" ht="15.75" customHeight="1">
      <c r="A1169" s="403" t="s">
        <v>1519</v>
      </c>
      <c r="B1169" s="404">
        <v>5687.0</v>
      </c>
      <c r="C1169" s="405">
        <f t="shared" si="1"/>
        <v>0.01726688454</v>
      </c>
      <c r="D1169" s="405">
        <f t="shared" si="2"/>
        <v>1.017266885</v>
      </c>
      <c r="E1169" s="406">
        <v>63.2</v>
      </c>
      <c r="F1169" s="226">
        <f t="shared" si="3"/>
        <v>0.004769475358</v>
      </c>
      <c r="G1169" s="226">
        <f t="shared" si="4"/>
        <v>1.004769475</v>
      </c>
    </row>
    <row r="1170" ht="15.75" customHeight="1">
      <c r="A1170" s="403" t="s">
        <v>1520</v>
      </c>
      <c r="B1170" s="404">
        <v>5590.47</v>
      </c>
      <c r="C1170" s="405">
        <f t="shared" si="1"/>
        <v>0.0171092873</v>
      </c>
      <c r="D1170" s="405">
        <f t="shared" si="2"/>
        <v>1.017109287</v>
      </c>
      <c r="E1170" s="406">
        <v>62.9</v>
      </c>
      <c r="F1170" s="226">
        <f t="shared" si="3"/>
        <v>0.0211038961</v>
      </c>
      <c r="G1170" s="226">
        <f t="shared" si="4"/>
        <v>1.021103896</v>
      </c>
    </row>
    <row r="1171" ht="15.75" customHeight="1">
      <c r="A1171" s="403" t="s">
        <v>1521</v>
      </c>
      <c r="B1171" s="404">
        <v>5496.43</v>
      </c>
      <c r="C1171" s="405">
        <f t="shared" si="1"/>
        <v>0.005705137002</v>
      </c>
      <c r="D1171" s="405">
        <f t="shared" si="2"/>
        <v>1.005705137</v>
      </c>
      <c r="E1171" s="406">
        <v>61.6</v>
      </c>
      <c r="F1171" s="226">
        <f t="shared" si="3"/>
        <v>-0.001620745543</v>
      </c>
      <c r="G1171" s="226">
        <f t="shared" si="4"/>
        <v>0.9983792545</v>
      </c>
    </row>
    <row r="1172" ht="15.75" customHeight="1">
      <c r="A1172" s="403" t="s">
        <v>1522</v>
      </c>
      <c r="B1172" s="404">
        <v>5465.25</v>
      </c>
      <c r="C1172" s="405">
        <f t="shared" si="1"/>
        <v>0.0147819015</v>
      </c>
      <c r="D1172" s="405">
        <f t="shared" si="2"/>
        <v>1.014781902</v>
      </c>
      <c r="E1172" s="406">
        <v>61.7</v>
      </c>
      <c r="F1172" s="226">
        <f t="shared" si="3"/>
        <v>0.03005008347</v>
      </c>
      <c r="G1172" s="226">
        <f t="shared" si="4"/>
        <v>1.030050083</v>
      </c>
    </row>
    <row r="1173" ht="15.75" customHeight="1">
      <c r="A1173" s="403" t="s">
        <v>1523</v>
      </c>
      <c r="B1173" s="404">
        <v>5385.64</v>
      </c>
      <c r="C1173" s="405">
        <f t="shared" si="1"/>
        <v>0.006815997966</v>
      </c>
      <c r="D1173" s="405">
        <f t="shared" si="2"/>
        <v>1.006815998</v>
      </c>
      <c r="E1173" s="406">
        <v>59.9</v>
      </c>
      <c r="F1173" s="226">
        <f t="shared" si="3"/>
        <v>-0.003327787022</v>
      </c>
      <c r="G1173" s="226">
        <f t="shared" si="4"/>
        <v>0.996672213</v>
      </c>
    </row>
    <row r="1174" ht="15.75" customHeight="1">
      <c r="A1174" s="403" t="s">
        <v>1524</v>
      </c>
      <c r="B1174" s="404">
        <v>5349.18</v>
      </c>
      <c r="C1174" s="405">
        <f t="shared" si="1"/>
        <v>0.00926210687</v>
      </c>
      <c r="D1174" s="405">
        <f t="shared" si="2"/>
        <v>1.009262107</v>
      </c>
      <c r="E1174" s="406">
        <v>60.1</v>
      </c>
      <c r="F1174" s="226">
        <f t="shared" si="3"/>
        <v>0.001666666667</v>
      </c>
      <c r="G1174" s="226">
        <f t="shared" si="4"/>
        <v>1.001666667</v>
      </c>
    </row>
    <row r="1175" ht="15.75" customHeight="1">
      <c r="A1175" s="403" t="s">
        <v>1525</v>
      </c>
      <c r="B1175" s="404">
        <v>5300.09</v>
      </c>
      <c r="C1175" s="405">
        <f t="shared" si="1"/>
        <v>0.003468534222</v>
      </c>
      <c r="D1175" s="405">
        <f t="shared" si="2"/>
        <v>1.003468534</v>
      </c>
      <c r="E1175" s="406">
        <v>60.0</v>
      </c>
      <c r="F1175" s="226">
        <f t="shared" si="3"/>
        <v>0.005025125628</v>
      </c>
      <c r="G1175" s="226">
        <f t="shared" si="4"/>
        <v>1.005025126</v>
      </c>
    </row>
    <row r="1176" ht="15.75" customHeight="1">
      <c r="A1176" s="403" t="s">
        <v>1526</v>
      </c>
      <c r="B1176" s="404">
        <v>5281.77</v>
      </c>
      <c r="C1176" s="405">
        <f t="shared" si="1"/>
        <v>0.003126121729</v>
      </c>
      <c r="D1176" s="405">
        <f t="shared" si="2"/>
        <v>1.003126122</v>
      </c>
      <c r="E1176" s="406">
        <v>59.7</v>
      </c>
      <c r="F1176" s="226">
        <f t="shared" si="3"/>
        <v>-0.001672240803</v>
      </c>
      <c r="G1176" s="226">
        <f t="shared" si="4"/>
        <v>0.9983277592</v>
      </c>
    </row>
    <row r="1177" ht="15.75" customHeight="1">
      <c r="A1177" s="403" t="s">
        <v>1527</v>
      </c>
      <c r="B1177" s="404">
        <v>5265.31</v>
      </c>
      <c r="C1177" s="405">
        <f t="shared" si="1"/>
        <v>0.004339483001</v>
      </c>
      <c r="D1177" s="405">
        <f t="shared" si="2"/>
        <v>1.004339483</v>
      </c>
      <c r="E1177" s="406">
        <v>59.8</v>
      </c>
      <c r="F1177" s="226">
        <f t="shared" si="3"/>
        <v>-0.001669449082</v>
      </c>
      <c r="G1177" s="226">
        <f t="shared" si="4"/>
        <v>0.9983305509</v>
      </c>
    </row>
    <row r="1178" ht="15.75" customHeight="1">
      <c r="A1178" s="403" t="s">
        <v>1528</v>
      </c>
      <c r="B1178" s="404">
        <v>5242.56</v>
      </c>
      <c r="C1178" s="405">
        <f t="shared" si="1"/>
        <v>0.00171392868</v>
      </c>
      <c r="D1178" s="405">
        <f t="shared" si="2"/>
        <v>1.001713929</v>
      </c>
      <c r="E1178" s="406">
        <v>59.9</v>
      </c>
      <c r="F1178" s="226">
        <f t="shared" si="3"/>
        <v>0</v>
      </c>
      <c r="G1178" s="226">
        <f t="shared" si="4"/>
        <v>1</v>
      </c>
    </row>
    <row r="1179" ht="15.75" customHeight="1">
      <c r="A1179" s="403" t="s">
        <v>1529</v>
      </c>
      <c r="B1179" s="404">
        <v>5233.59</v>
      </c>
      <c r="C1179" s="405">
        <f t="shared" si="1"/>
        <v>0.002985812599</v>
      </c>
      <c r="D1179" s="405">
        <f t="shared" si="2"/>
        <v>1.002985813</v>
      </c>
      <c r="E1179" s="406">
        <v>59.9</v>
      </c>
      <c r="F1179" s="226">
        <f t="shared" si="3"/>
        <v>-0.009917355372</v>
      </c>
      <c r="G1179" s="226">
        <f t="shared" si="4"/>
        <v>0.9900826446</v>
      </c>
    </row>
    <row r="1180" ht="15.75" customHeight="1">
      <c r="A1180" s="403" t="s">
        <v>1530</v>
      </c>
      <c r="B1180" s="404">
        <v>5218.01</v>
      </c>
      <c r="C1180" s="405">
        <f t="shared" si="1"/>
        <v>-0.006284505267</v>
      </c>
      <c r="D1180" s="405">
        <f t="shared" si="2"/>
        <v>0.9937154947</v>
      </c>
      <c r="E1180" s="406">
        <v>60.5</v>
      </c>
      <c r="F1180" s="226">
        <f t="shared" si="3"/>
        <v>0</v>
      </c>
      <c r="G1180" s="226">
        <f t="shared" si="4"/>
        <v>1</v>
      </c>
    </row>
    <row r="1181" ht="15.75" customHeight="1">
      <c r="A1181" s="403" t="s">
        <v>1531</v>
      </c>
      <c r="B1181" s="404">
        <v>5251.01</v>
      </c>
      <c r="C1181" s="405">
        <f t="shared" si="1"/>
        <v>-0.002816264831</v>
      </c>
      <c r="D1181" s="405">
        <f t="shared" si="2"/>
        <v>0.9971837352</v>
      </c>
      <c r="E1181" s="406">
        <v>60.5</v>
      </c>
      <c r="F1181" s="226">
        <f t="shared" si="3"/>
        <v>0.01001669449</v>
      </c>
      <c r="G1181" s="226">
        <f t="shared" si="4"/>
        <v>1.010016694</v>
      </c>
    </row>
    <row r="1182" ht="15.75" customHeight="1">
      <c r="A1182" s="403" t="s">
        <v>1532</v>
      </c>
      <c r="B1182" s="404">
        <v>5265.84</v>
      </c>
      <c r="C1182" s="405">
        <f t="shared" si="1"/>
        <v>-0.001880297815</v>
      </c>
      <c r="D1182" s="405">
        <f t="shared" si="2"/>
        <v>0.9981197022</v>
      </c>
      <c r="E1182" s="406">
        <v>59.9</v>
      </c>
      <c r="F1182" s="226">
        <f t="shared" si="3"/>
        <v>0.001672240803</v>
      </c>
      <c r="G1182" s="226">
        <f t="shared" si="4"/>
        <v>1.001672241</v>
      </c>
    </row>
    <row r="1183" ht="15.75" customHeight="1">
      <c r="A1183" s="403" t="s">
        <v>1533</v>
      </c>
      <c r="B1183" s="404">
        <v>5275.76</v>
      </c>
      <c r="C1183" s="405">
        <f t="shared" si="1"/>
        <v>-0.003763437815</v>
      </c>
      <c r="D1183" s="405">
        <f t="shared" si="2"/>
        <v>0.9962365622</v>
      </c>
      <c r="E1183" s="406">
        <v>59.8</v>
      </c>
      <c r="F1183" s="226">
        <f t="shared" si="3"/>
        <v>0.003355704698</v>
      </c>
      <c r="G1183" s="226">
        <f t="shared" si="4"/>
        <v>1.003355705</v>
      </c>
    </row>
    <row r="1184" ht="15.75" customHeight="1">
      <c r="A1184" s="403" t="s">
        <v>1534</v>
      </c>
      <c r="B1184" s="404">
        <v>5295.69</v>
      </c>
      <c r="C1184" s="405">
        <f t="shared" si="1"/>
        <v>-0.001984463516</v>
      </c>
      <c r="D1184" s="405">
        <f t="shared" si="2"/>
        <v>0.9980155365</v>
      </c>
      <c r="E1184" s="406">
        <v>59.6</v>
      </c>
      <c r="F1184" s="226">
        <f t="shared" si="3"/>
        <v>-0.008319467554</v>
      </c>
      <c r="G1184" s="226">
        <f t="shared" si="4"/>
        <v>0.9916805324</v>
      </c>
    </row>
    <row r="1185" ht="15.75" customHeight="1">
      <c r="A1185" s="403" t="s">
        <v>1535</v>
      </c>
      <c r="B1185" s="404">
        <v>5306.22</v>
      </c>
      <c r="C1185" s="405">
        <f t="shared" si="1"/>
        <v>-0.004984248425</v>
      </c>
      <c r="D1185" s="405">
        <f t="shared" si="2"/>
        <v>0.9950157516</v>
      </c>
      <c r="E1185" s="406">
        <v>60.1</v>
      </c>
      <c r="F1185" s="226">
        <f t="shared" si="3"/>
        <v>0</v>
      </c>
      <c r="G1185" s="226">
        <f t="shared" si="4"/>
        <v>1</v>
      </c>
    </row>
    <row r="1186" ht="15.75" customHeight="1">
      <c r="A1186" s="403" t="s">
        <v>1536</v>
      </c>
      <c r="B1186" s="404">
        <v>5332.8</v>
      </c>
      <c r="C1186" s="405">
        <f t="shared" si="1"/>
        <v>-0.005280622856</v>
      </c>
      <c r="D1186" s="405">
        <f t="shared" si="2"/>
        <v>0.9947193771</v>
      </c>
      <c r="E1186" s="406">
        <v>60.1</v>
      </c>
      <c r="F1186" s="226">
        <f t="shared" si="3"/>
        <v>-0.003316749585</v>
      </c>
      <c r="G1186" s="226">
        <f t="shared" si="4"/>
        <v>0.9966832504</v>
      </c>
    </row>
    <row r="1187" ht="15.75" customHeight="1">
      <c r="A1187" s="403" t="s">
        <v>1537</v>
      </c>
      <c r="B1187" s="404">
        <v>5361.11</v>
      </c>
      <c r="C1187" s="405">
        <f t="shared" si="1"/>
        <v>0.002935223051</v>
      </c>
      <c r="D1187" s="405">
        <f t="shared" si="2"/>
        <v>1.002935223</v>
      </c>
      <c r="E1187" s="406">
        <v>60.3</v>
      </c>
      <c r="F1187" s="226">
        <f t="shared" si="3"/>
        <v>0.003327787022</v>
      </c>
      <c r="G1187" s="226">
        <f t="shared" si="4"/>
        <v>1.003327787</v>
      </c>
    </row>
    <row r="1188" ht="15.75" customHeight="1">
      <c r="A1188" s="403" t="s">
        <v>1538</v>
      </c>
      <c r="B1188" s="404">
        <v>5345.42</v>
      </c>
      <c r="C1188" s="405">
        <f t="shared" si="1"/>
        <v>0.009226760816</v>
      </c>
      <c r="D1188" s="405">
        <f t="shared" si="2"/>
        <v>1.009226761</v>
      </c>
      <c r="E1188" s="406">
        <v>60.1</v>
      </c>
      <c r="F1188" s="226">
        <f t="shared" si="3"/>
        <v>-0.008250825083</v>
      </c>
      <c r="G1188" s="226">
        <f t="shared" si="4"/>
        <v>0.9917491749</v>
      </c>
    </row>
    <row r="1189" ht="15.75" customHeight="1">
      <c r="A1189" s="403" t="s">
        <v>1539</v>
      </c>
      <c r="B1189" s="404">
        <v>5296.55</v>
      </c>
      <c r="C1189" s="405">
        <f t="shared" si="1"/>
        <v>0.001094360735</v>
      </c>
      <c r="D1189" s="405">
        <f t="shared" si="2"/>
        <v>1.001094361</v>
      </c>
      <c r="E1189" s="406">
        <v>60.6</v>
      </c>
      <c r="F1189" s="226">
        <f t="shared" si="3"/>
        <v>0.004975124378</v>
      </c>
      <c r="G1189" s="226">
        <f t="shared" si="4"/>
        <v>1.004975124</v>
      </c>
    </row>
    <row r="1190" ht="15.75" customHeight="1">
      <c r="A1190" s="403" t="s">
        <v>1540</v>
      </c>
      <c r="B1190" s="404">
        <v>5290.76</v>
      </c>
      <c r="C1190" s="405">
        <f t="shared" si="1"/>
        <v>0.001800710059</v>
      </c>
      <c r="D1190" s="405">
        <f t="shared" si="2"/>
        <v>1.00180071</v>
      </c>
      <c r="E1190" s="406">
        <v>60.3</v>
      </c>
      <c r="F1190" s="226">
        <f t="shared" si="3"/>
        <v>-0.008223684211</v>
      </c>
      <c r="G1190" s="226">
        <f t="shared" si="4"/>
        <v>0.9917763158</v>
      </c>
    </row>
    <row r="1191" ht="15.75" customHeight="1">
      <c r="A1191" s="403" t="s">
        <v>1541</v>
      </c>
      <c r="B1191" s="404">
        <v>5281.25</v>
      </c>
      <c r="C1191" s="405">
        <f t="shared" si="1"/>
        <v>-0.001034667998</v>
      </c>
      <c r="D1191" s="405">
        <f t="shared" si="2"/>
        <v>0.998965332</v>
      </c>
      <c r="E1191" s="406">
        <v>60.8</v>
      </c>
      <c r="F1191" s="226">
        <f t="shared" si="3"/>
        <v>0.003300330033</v>
      </c>
      <c r="G1191" s="226">
        <f t="shared" si="4"/>
        <v>1.00330033</v>
      </c>
    </row>
    <row r="1192" ht="15.75" customHeight="1">
      <c r="A1192" s="403" t="s">
        <v>1542</v>
      </c>
      <c r="B1192" s="404">
        <v>5286.72</v>
      </c>
      <c r="C1192" s="405">
        <f t="shared" si="1"/>
        <v>-0.0003441403488</v>
      </c>
      <c r="D1192" s="405">
        <f t="shared" si="2"/>
        <v>0.9996558597</v>
      </c>
      <c r="E1192" s="406">
        <v>60.6</v>
      </c>
      <c r="F1192" s="226">
        <f t="shared" si="3"/>
        <v>0.001652892562</v>
      </c>
      <c r="G1192" s="226">
        <f t="shared" si="4"/>
        <v>1.001652893</v>
      </c>
    </row>
    <row r="1193" ht="15.75" customHeight="1">
      <c r="A1193" s="403" t="s">
        <v>1543</v>
      </c>
      <c r="B1193" s="404">
        <v>5288.54</v>
      </c>
      <c r="C1193" s="405">
        <f t="shared" si="1"/>
        <v>0.001759719657</v>
      </c>
      <c r="D1193" s="405">
        <f t="shared" si="2"/>
        <v>1.00175972</v>
      </c>
      <c r="E1193" s="406">
        <v>60.5</v>
      </c>
      <c r="F1193" s="226">
        <f t="shared" si="3"/>
        <v>-0.003294892916</v>
      </c>
      <c r="G1193" s="226">
        <f t="shared" si="4"/>
        <v>0.9967051071</v>
      </c>
    </row>
    <row r="1194" ht="15.75" customHeight="1">
      <c r="A1194" s="403" t="s">
        <v>1544</v>
      </c>
      <c r="B1194" s="404">
        <v>5279.25</v>
      </c>
      <c r="C1194" s="405">
        <f t="shared" si="1"/>
        <v>0.0005704820099</v>
      </c>
      <c r="D1194" s="405">
        <f t="shared" si="2"/>
        <v>1.000570482</v>
      </c>
      <c r="E1194" s="406">
        <v>60.7</v>
      </c>
      <c r="F1194" s="226">
        <f t="shared" si="3"/>
        <v>-0.001644736842</v>
      </c>
      <c r="G1194" s="226">
        <f t="shared" si="4"/>
        <v>0.9983552632</v>
      </c>
    </row>
    <row r="1195" ht="15.75" customHeight="1">
      <c r="A1195" s="403" t="s">
        <v>1545</v>
      </c>
      <c r="B1195" s="404">
        <v>5276.24</v>
      </c>
      <c r="C1195" s="405">
        <f t="shared" si="1"/>
        <v>-0.005599374287</v>
      </c>
      <c r="D1195" s="405">
        <f t="shared" si="2"/>
        <v>0.9944006257</v>
      </c>
      <c r="E1195" s="406">
        <v>60.8</v>
      </c>
      <c r="F1195" s="226">
        <f t="shared" si="3"/>
        <v>0.009966777409</v>
      </c>
      <c r="G1195" s="226">
        <f t="shared" si="4"/>
        <v>1.009966777</v>
      </c>
    </row>
    <row r="1196" ht="15.75" customHeight="1">
      <c r="A1196" s="403" t="s">
        <v>1546</v>
      </c>
      <c r="B1196" s="404">
        <v>5305.95</v>
      </c>
      <c r="C1196" s="405">
        <f t="shared" si="1"/>
        <v>0.001343692853</v>
      </c>
      <c r="D1196" s="405">
        <f t="shared" si="2"/>
        <v>1.001343693</v>
      </c>
      <c r="E1196" s="406">
        <v>60.2</v>
      </c>
      <c r="F1196" s="226">
        <f t="shared" si="3"/>
        <v>0.001663893511</v>
      </c>
      <c r="G1196" s="226">
        <f t="shared" si="4"/>
        <v>1.001663894</v>
      </c>
    </row>
    <row r="1197" ht="15.75" customHeight="1">
      <c r="A1197" s="403" t="s">
        <v>1547</v>
      </c>
      <c r="B1197" s="404">
        <v>5298.83</v>
      </c>
      <c r="C1197" s="405">
        <f t="shared" si="1"/>
        <v>0.00793783645</v>
      </c>
      <c r="D1197" s="405">
        <f t="shared" si="2"/>
        <v>1.007937836</v>
      </c>
      <c r="E1197" s="406">
        <v>60.1</v>
      </c>
      <c r="F1197" s="226">
        <f t="shared" si="3"/>
        <v>-0.003316749585</v>
      </c>
      <c r="G1197" s="226">
        <f t="shared" si="4"/>
        <v>0.9966832504</v>
      </c>
    </row>
    <row r="1198" ht="15.75" customHeight="1">
      <c r="A1198" s="403" t="s">
        <v>1548</v>
      </c>
      <c r="B1198" s="404">
        <v>5257.1</v>
      </c>
      <c r="C1198" s="405">
        <f t="shared" si="1"/>
        <v>0.0001978668432</v>
      </c>
      <c r="D1198" s="405">
        <f t="shared" si="2"/>
        <v>1.000197867</v>
      </c>
      <c r="E1198" s="406">
        <v>60.3</v>
      </c>
      <c r="F1198" s="226">
        <f t="shared" si="3"/>
        <v>-0.008223684211</v>
      </c>
      <c r="G1198" s="226">
        <f t="shared" si="4"/>
        <v>0.9917763158</v>
      </c>
    </row>
    <row r="1199" ht="15.75" customHeight="1">
      <c r="A1199" s="403" t="s">
        <v>1549</v>
      </c>
      <c r="B1199" s="404">
        <v>5256.06</v>
      </c>
      <c r="C1199" s="405">
        <f t="shared" si="1"/>
        <v>0.002181282915</v>
      </c>
      <c r="D1199" s="405">
        <f t="shared" si="2"/>
        <v>1.002181283</v>
      </c>
      <c r="E1199" s="406">
        <v>60.8</v>
      </c>
      <c r="F1199" s="226">
        <f t="shared" si="3"/>
        <v>0.003300330033</v>
      </c>
      <c r="G1199" s="226">
        <f t="shared" si="4"/>
        <v>1.00330033</v>
      </c>
    </row>
    <row r="1200" ht="15.75" customHeight="1">
      <c r="A1200" s="403" t="s">
        <v>1550</v>
      </c>
      <c r="B1200" s="404">
        <v>5244.62</v>
      </c>
      <c r="C1200" s="405">
        <f t="shared" si="1"/>
        <v>-0.0001830112209</v>
      </c>
      <c r="D1200" s="405">
        <f t="shared" si="2"/>
        <v>0.9998169888</v>
      </c>
      <c r="E1200" s="406">
        <v>60.6</v>
      </c>
      <c r="F1200" s="226">
        <f t="shared" si="3"/>
        <v>0.006644518272</v>
      </c>
      <c r="G1200" s="226">
        <f t="shared" si="4"/>
        <v>1.006644518</v>
      </c>
    </row>
    <row r="1201" ht="15.75" customHeight="1">
      <c r="A1201" s="403" t="s">
        <v>1551</v>
      </c>
      <c r="B1201" s="404">
        <v>5245.58</v>
      </c>
      <c r="C1201" s="405">
        <f t="shared" si="1"/>
        <v>-0.002472150276</v>
      </c>
      <c r="D1201" s="405">
        <f t="shared" si="2"/>
        <v>0.9975278497</v>
      </c>
      <c r="E1201" s="406">
        <v>60.2</v>
      </c>
      <c r="F1201" s="226">
        <f t="shared" si="3"/>
        <v>-0.00823723229</v>
      </c>
      <c r="G1201" s="226">
        <f t="shared" si="4"/>
        <v>0.9917627677</v>
      </c>
    </row>
    <row r="1202" ht="15.75" customHeight="1">
      <c r="A1202" s="403" t="s">
        <v>1552</v>
      </c>
      <c r="B1202" s="404">
        <v>5258.58</v>
      </c>
      <c r="C1202" s="405">
        <f t="shared" si="1"/>
        <v>0.003725859219</v>
      </c>
      <c r="D1202" s="405">
        <f t="shared" si="2"/>
        <v>1.003725859</v>
      </c>
      <c r="E1202" s="406">
        <v>60.7</v>
      </c>
      <c r="F1202" s="226">
        <f t="shared" si="3"/>
        <v>-0.009787928222</v>
      </c>
      <c r="G1202" s="226">
        <f t="shared" si="4"/>
        <v>0.9902120718</v>
      </c>
    </row>
    <row r="1203" ht="15.75" customHeight="1">
      <c r="A1203" s="403" t="s">
        <v>1553</v>
      </c>
      <c r="B1203" s="404">
        <v>5239.06</v>
      </c>
      <c r="C1203" s="405">
        <f t="shared" si="1"/>
        <v>-0.00756018693</v>
      </c>
      <c r="D1203" s="405">
        <f t="shared" si="2"/>
        <v>0.9924398131</v>
      </c>
      <c r="E1203" s="406">
        <v>61.3</v>
      </c>
      <c r="F1203" s="226">
        <f t="shared" si="3"/>
        <v>-0.006482982172</v>
      </c>
      <c r="G1203" s="226">
        <f t="shared" si="4"/>
        <v>0.9935170178</v>
      </c>
    </row>
    <row r="1204" ht="15.75" customHeight="1">
      <c r="A1204" s="403" t="s">
        <v>1554</v>
      </c>
      <c r="B1204" s="404">
        <v>5278.97</v>
      </c>
      <c r="C1204" s="405">
        <f t="shared" si="1"/>
        <v>0.003776304356</v>
      </c>
      <c r="D1204" s="405">
        <f t="shared" si="2"/>
        <v>1.003776304</v>
      </c>
      <c r="E1204" s="406">
        <v>61.7</v>
      </c>
      <c r="F1204" s="226">
        <f t="shared" si="3"/>
        <v>-0.004838709677</v>
      </c>
      <c r="G1204" s="226">
        <f t="shared" si="4"/>
        <v>0.9951612903</v>
      </c>
    </row>
    <row r="1205" ht="15.75" customHeight="1">
      <c r="A1205" s="403" t="s">
        <v>1555</v>
      </c>
      <c r="B1205" s="404">
        <v>5259.11</v>
      </c>
      <c r="C1205" s="405">
        <f t="shared" si="1"/>
        <v>0.00322383117</v>
      </c>
      <c r="D1205" s="405">
        <f t="shared" si="2"/>
        <v>1.003223831</v>
      </c>
      <c r="E1205" s="406">
        <v>62.0</v>
      </c>
      <c r="F1205" s="226">
        <f t="shared" si="3"/>
        <v>0</v>
      </c>
      <c r="G1205" s="226">
        <f t="shared" si="4"/>
        <v>1</v>
      </c>
    </row>
    <row r="1206" ht="15.75" customHeight="1">
      <c r="A1206" s="403" t="s">
        <v>1556</v>
      </c>
      <c r="B1206" s="404">
        <v>5242.21</v>
      </c>
      <c r="C1206" s="405">
        <f t="shared" si="1"/>
        <v>0.007274683678</v>
      </c>
      <c r="D1206" s="405">
        <f t="shared" si="2"/>
        <v>1.007274684</v>
      </c>
      <c r="E1206" s="406">
        <v>62.0</v>
      </c>
      <c r="F1206" s="226">
        <f t="shared" si="3"/>
        <v>0</v>
      </c>
      <c r="G1206" s="226">
        <f t="shared" si="4"/>
        <v>1</v>
      </c>
    </row>
    <row r="1207" ht="15.75" customHeight="1">
      <c r="A1207" s="403" t="s">
        <v>1557</v>
      </c>
      <c r="B1207" s="404">
        <v>5204.35</v>
      </c>
      <c r="C1207" s="405">
        <f t="shared" si="1"/>
        <v>-0.003940715109</v>
      </c>
      <c r="D1207" s="405">
        <f t="shared" si="2"/>
        <v>0.9960592849</v>
      </c>
      <c r="E1207" s="406">
        <v>62.0</v>
      </c>
      <c r="F1207" s="226">
        <f t="shared" si="3"/>
        <v>0.003236245955</v>
      </c>
      <c r="G1207" s="226">
        <f t="shared" si="4"/>
        <v>1.003236246</v>
      </c>
    </row>
    <row r="1208" ht="15.75" customHeight="1">
      <c r="A1208" s="403" t="s">
        <v>1558</v>
      </c>
      <c r="B1208" s="404">
        <v>5224.94</v>
      </c>
      <c r="C1208" s="405">
        <f t="shared" si="1"/>
        <v>-0.002679910975</v>
      </c>
      <c r="D1208" s="405">
        <f t="shared" si="2"/>
        <v>0.997320089</v>
      </c>
      <c r="E1208" s="406">
        <v>61.8</v>
      </c>
      <c r="F1208" s="226">
        <f t="shared" si="3"/>
        <v>-0.01277955272</v>
      </c>
      <c r="G1208" s="226">
        <f t="shared" si="4"/>
        <v>0.9872204473</v>
      </c>
    </row>
    <row r="1209" ht="15.75" customHeight="1">
      <c r="A1209" s="403" t="s">
        <v>1559</v>
      </c>
      <c r="B1209" s="404">
        <v>5238.98</v>
      </c>
      <c r="C1209" s="405">
        <f t="shared" si="1"/>
        <v>-0.003706401292</v>
      </c>
      <c r="D1209" s="405">
        <f t="shared" si="2"/>
        <v>0.9962935987</v>
      </c>
      <c r="E1209" s="406">
        <v>62.6</v>
      </c>
      <c r="F1209" s="226">
        <f t="shared" si="3"/>
        <v>0.003205128205</v>
      </c>
      <c r="G1209" s="226">
        <f t="shared" si="4"/>
        <v>1.003205128</v>
      </c>
    </row>
    <row r="1210" ht="15.75" customHeight="1">
      <c r="A1210" s="403" t="s">
        <v>1560</v>
      </c>
      <c r="B1210" s="404">
        <v>5258.47</v>
      </c>
      <c r="C1210" s="405">
        <f t="shared" si="1"/>
        <v>-0.004854166824</v>
      </c>
      <c r="D1210" s="405">
        <f t="shared" si="2"/>
        <v>0.9951458332</v>
      </c>
      <c r="E1210" s="406">
        <v>62.4</v>
      </c>
      <c r="F1210" s="226">
        <f t="shared" si="3"/>
        <v>0</v>
      </c>
      <c r="G1210" s="226">
        <f t="shared" si="4"/>
        <v>1</v>
      </c>
    </row>
    <row r="1211" ht="15.75" customHeight="1">
      <c r="A1211" s="403" t="s">
        <v>1561</v>
      </c>
      <c r="B1211" s="404">
        <v>5284.12</v>
      </c>
      <c r="C1211" s="405">
        <f t="shared" si="1"/>
        <v>-0.002821249766</v>
      </c>
      <c r="D1211" s="405">
        <f t="shared" si="2"/>
        <v>0.9971787502</v>
      </c>
      <c r="E1211" s="406">
        <v>62.4</v>
      </c>
      <c r="F1211" s="226">
        <f t="shared" si="3"/>
        <v>0.009708737864</v>
      </c>
      <c r="G1211" s="226">
        <f t="shared" si="4"/>
        <v>1.009708738</v>
      </c>
    </row>
    <row r="1212" ht="15.75" customHeight="1">
      <c r="A1212" s="403" t="s">
        <v>1562</v>
      </c>
      <c r="B1212" s="404">
        <v>5299.07</v>
      </c>
      <c r="C1212" s="405">
        <f t="shared" si="1"/>
        <v>0.01001808821</v>
      </c>
      <c r="D1212" s="405">
        <f t="shared" si="2"/>
        <v>1.010018088</v>
      </c>
      <c r="E1212" s="406">
        <v>61.8</v>
      </c>
      <c r="F1212" s="226">
        <f t="shared" si="3"/>
        <v>0.02657807309</v>
      </c>
      <c r="G1212" s="226">
        <f t="shared" si="4"/>
        <v>1.026578073</v>
      </c>
    </row>
    <row r="1213" ht="15.75" customHeight="1">
      <c r="A1213" s="403" t="s">
        <v>1563</v>
      </c>
      <c r="B1213" s="404">
        <v>5246.51</v>
      </c>
      <c r="C1213" s="405">
        <f t="shared" si="1"/>
        <v>0.006576839472</v>
      </c>
      <c r="D1213" s="405">
        <f t="shared" si="2"/>
        <v>1.006576839</v>
      </c>
      <c r="E1213" s="406">
        <v>60.2</v>
      </c>
      <c r="F1213" s="226">
        <f t="shared" si="3"/>
        <v>-0.01954397394</v>
      </c>
      <c r="G1213" s="226">
        <f t="shared" si="4"/>
        <v>0.9804560261</v>
      </c>
    </row>
    <row r="1214" ht="15.75" customHeight="1">
      <c r="A1214" s="403" t="s">
        <v>1564</v>
      </c>
      <c r="B1214" s="404">
        <v>5212.23</v>
      </c>
      <c r="C1214" s="405">
        <f t="shared" si="1"/>
        <v>-0.01321648454</v>
      </c>
      <c r="D1214" s="405">
        <f t="shared" si="2"/>
        <v>0.9867835155</v>
      </c>
      <c r="E1214" s="406">
        <v>61.4</v>
      </c>
      <c r="F1214" s="226">
        <f t="shared" si="3"/>
        <v>-0.004862236629</v>
      </c>
      <c r="G1214" s="226">
        <f t="shared" si="4"/>
        <v>0.9951377634</v>
      </c>
    </row>
    <row r="1215" ht="15.75" customHeight="1">
      <c r="A1215" s="403" t="s">
        <v>1565</v>
      </c>
      <c r="B1215" s="404">
        <v>5282.04</v>
      </c>
      <c r="C1215" s="405">
        <f t="shared" si="1"/>
        <v>0.001082191599</v>
      </c>
      <c r="D1215" s="405">
        <f t="shared" si="2"/>
        <v>1.001082192</v>
      </c>
      <c r="E1215" s="406">
        <v>61.7</v>
      </c>
      <c r="F1215" s="226">
        <f t="shared" si="3"/>
        <v>-0.008038585209</v>
      </c>
      <c r="G1215" s="226">
        <f t="shared" si="4"/>
        <v>0.9919614148</v>
      </c>
    </row>
    <row r="1216" ht="15.75" customHeight="1">
      <c r="A1216" s="403" t="s">
        <v>1566</v>
      </c>
      <c r="B1216" s="404">
        <v>5276.33</v>
      </c>
      <c r="C1216" s="405">
        <f t="shared" si="1"/>
        <v>0.00450437587</v>
      </c>
      <c r="D1216" s="405">
        <f t="shared" si="2"/>
        <v>1.004504376</v>
      </c>
      <c r="E1216" s="406">
        <v>62.2</v>
      </c>
      <c r="F1216" s="226">
        <f t="shared" si="3"/>
        <v>-0.009554140127</v>
      </c>
      <c r="G1216" s="226">
        <f t="shared" si="4"/>
        <v>0.9904458599</v>
      </c>
    </row>
    <row r="1217" ht="15.75" customHeight="1">
      <c r="A1217" s="403" t="s">
        <v>1567</v>
      </c>
      <c r="B1217" s="404">
        <v>5252.67</v>
      </c>
      <c r="C1217" s="405">
        <f t="shared" si="1"/>
        <v>0.0001370919373</v>
      </c>
      <c r="D1217" s="405">
        <f t="shared" si="2"/>
        <v>1.000137092</v>
      </c>
      <c r="E1217" s="406">
        <v>62.8</v>
      </c>
      <c r="F1217" s="226">
        <f t="shared" si="3"/>
        <v>0.0048</v>
      </c>
      <c r="G1217" s="226">
        <f t="shared" si="4"/>
        <v>1.0048</v>
      </c>
    </row>
    <row r="1218" ht="15.75" customHeight="1">
      <c r="A1218" s="403" t="s">
        <v>1568</v>
      </c>
      <c r="B1218" s="404">
        <v>5251.95</v>
      </c>
      <c r="C1218" s="405">
        <f t="shared" si="1"/>
        <v>-0.01485792961</v>
      </c>
      <c r="D1218" s="405">
        <f t="shared" si="2"/>
        <v>0.9851420704</v>
      </c>
      <c r="E1218" s="406">
        <v>62.5</v>
      </c>
      <c r="F1218" s="226">
        <f t="shared" si="3"/>
        <v>-0.01497241923</v>
      </c>
      <c r="G1218" s="226">
        <f t="shared" si="4"/>
        <v>0.9850275808</v>
      </c>
    </row>
    <row r="1219" ht="15.75" customHeight="1">
      <c r="A1219" s="403" t="s">
        <v>1569</v>
      </c>
      <c r="B1219" s="404">
        <v>5331.16</v>
      </c>
      <c r="C1219" s="405">
        <f t="shared" si="1"/>
        <v>-0.009356110088</v>
      </c>
      <c r="D1219" s="405">
        <f t="shared" si="2"/>
        <v>0.9906438899</v>
      </c>
      <c r="E1219" s="406">
        <v>63.45</v>
      </c>
      <c r="F1219" s="226">
        <f t="shared" si="3"/>
        <v>0</v>
      </c>
      <c r="G1219" s="226">
        <f t="shared" si="4"/>
        <v>1</v>
      </c>
    </row>
    <row r="1220" ht="15.75" customHeight="1">
      <c r="A1220" s="403" t="s">
        <v>1570</v>
      </c>
      <c r="B1220" s="404">
        <v>5381.51</v>
      </c>
      <c r="C1220" s="405">
        <f t="shared" si="1"/>
        <v>0.000135668063</v>
      </c>
      <c r="D1220" s="405">
        <f t="shared" si="2"/>
        <v>1.000135668</v>
      </c>
      <c r="E1220" s="406">
        <v>63.45</v>
      </c>
      <c r="F1220" s="226">
        <f t="shared" si="3"/>
        <v>-0.005797555625</v>
      </c>
      <c r="G1220" s="226">
        <f t="shared" si="4"/>
        <v>0.9942024444</v>
      </c>
    </row>
    <row r="1221" ht="15.75" customHeight="1">
      <c r="A1221" s="403" t="s">
        <v>1571</v>
      </c>
      <c r="B1221" s="404">
        <v>5380.78</v>
      </c>
      <c r="C1221" s="405">
        <f t="shared" si="1"/>
        <v>-0.00353711564</v>
      </c>
      <c r="D1221" s="405">
        <f t="shared" si="2"/>
        <v>0.9964628844</v>
      </c>
      <c r="E1221" s="406">
        <v>63.82</v>
      </c>
      <c r="F1221" s="226">
        <f t="shared" si="3"/>
        <v>-0.0028125</v>
      </c>
      <c r="G1221" s="226">
        <f t="shared" si="4"/>
        <v>0.9971875</v>
      </c>
    </row>
    <row r="1222" ht="15.75" customHeight="1">
      <c r="A1222" s="403" t="s">
        <v>1572</v>
      </c>
      <c r="B1222" s="404">
        <v>5399.88</v>
      </c>
      <c r="C1222" s="405">
        <f t="shared" si="1"/>
        <v>0.002873109589</v>
      </c>
      <c r="D1222" s="405">
        <f t="shared" si="2"/>
        <v>1.00287311</v>
      </c>
      <c r="E1222" s="406">
        <v>64.0</v>
      </c>
      <c r="F1222" s="226">
        <f t="shared" si="3"/>
        <v>0.008668242711</v>
      </c>
      <c r="G1222" s="226">
        <f t="shared" si="4"/>
        <v>1.008668243</v>
      </c>
    </row>
    <row r="1223" ht="15.75" customHeight="1">
      <c r="A1223" s="403" t="s">
        <v>1573</v>
      </c>
      <c r="B1223" s="404">
        <v>5384.41</v>
      </c>
      <c r="C1223" s="405">
        <f t="shared" si="1"/>
        <v>-0.0113818302</v>
      </c>
      <c r="D1223" s="405">
        <f t="shared" si="2"/>
        <v>0.9886181698</v>
      </c>
      <c r="E1223" s="406">
        <v>63.45</v>
      </c>
      <c r="F1223" s="226">
        <f t="shared" si="3"/>
        <v>-0.009985957248</v>
      </c>
      <c r="G1223" s="226">
        <f t="shared" si="4"/>
        <v>0.9900140428</v>
      </c>
    </row>
    <row r="1224" ht="15.75" customHeight="1">
      <c r="A1224" s="403" t="s">
        <v>1574</v>
      </c>
      <c r="B1224" s="404">
        <v>5446.4</v>
      </c>
      <c r="C1224" s="405">
        <f t="shared" si="1"/>
        <v>0.002095672317</v>
      </c>
      <c r="D1224" s="405">
        <f t="shared" si="2"/>
        <v>1.002095672</v>
      </c>
      <c r="E1224" s="406">
        <v>64.09</v>
      </c>
      <c r="F1224" s="226">
        <f t="shared" si="3"/>
        <v>-0.01807874981</v>
      </c>
      <c r="G1224" s="226">
        <f t="shared" si="4"/>
        <v>0.9819212502</v>
      </c>
    </row>
    <row r="1225" ht="15.75" customHeight="1">
      <c r="A1225" s="403" t="s">
        <v>1575</v>
      </c>
      <c r="B1225" s="404">
        <v>5435.01</v>
      </c>
      <c r="C1225" s="405">
        <f t="shared" si="1"/>
        <v>-0.0002097072377</v>
      </c>
      <c r="D1225" s="405">
        <f t="shared" si="2"/>
        <v>0.9997902928</v>
      </c>
      <c r="E1225" s="406">
        <v>65.27</v>
      </c>
      <c r="F1225" s="226">
        <f t="shared" si="3"/>
        <v>0.02706530291</v>
      </c>
      <c r="G1225" s="226">
        <f t="shared" si="4"/>
        <v>1.027065303</v>
      </c>
    </row>
    <row r="1226" ht="15.75" customHeight="1">
      <c r="A1226" s="403" t="s">
        <v>1576</v>
      </c>
      <c r="B1226" s="404">
        <v>5436.15</v>
      </c>
      <c r="C1226" s="405">
        <f t="shared" si="1"/>
        <v>-0.003603497922</v>
      </c>
      <c r="D1226" s="405">
        <f t="shared" si="2"/>
        <v>0.9963965021</v>
      </c>
      <c r="E1226" s="406">
        <v>63.55</v>
      </c>
      <c r="F1226" s="226">
        <f t="shared" si="3"/>
        <v>0.002998737374</v>
      </c>
      <c r="G1226" s="226">
        <f t="shared" si="4"/>
        <v>1.002998737</v>
      </c>
    </row>
    <row r="1227" ht="15.75" customHeight="1">
      <c r="A1227" s="403" t="s">
        <v>1577</v>
      </c>
      <c r="B1227" s="404">
        <v>5455.81</v>
      </c>
      <c r="C1227" s="405">
        <f t="shared" si="1"/>
        <v>0.002732983639</v>
      </c>
      <c r="D1227" s="405">
        <f t="shared" si="2"/>
        <v>1.002732984</v>
      </c>
      <c r="E1227" s="406">
        <v>63.36</v>
      </c>
      <c r="F1227" s="226">
        <f t="shared" si="3"/>
        <v>0.004279600571</v>
      </c>
      <c r="G1227" s="226">
        <f t="shared" si="4"/>
        <v>1.004279601</v>
      </c>
    </row>
    <row r="1228" ht="15.75" customHeight="1">
      <c r="A1228" s="403" t="s">
        <v>1578</v>
      </c>
      <c r="B1228" s="404">
        <v>5440.94</v>
      </c>
      <c r="C1228" s="405">
        <f t="shared" si="1"/>
        <v>0.005568482353</v>
      </c>
      <c r="D1228" s="405">
        <f t="shared" si="2"/>
        <v>1.005568482</v>
      </c>
      <c r="E1228" s="406">
        <v>63.09</v>
      </c>
      <c r="F1228" s="226">
        <f t="shared" si="3"/>
        <v>0</v>
      </c>
      <c r="G1228" s="226">
        <f t="shared" si="4"/>
        <v>1</v>
      </c>
    </row>
    <row r="1229" ht="15.75" customHeight="1">
      <c r="A1229" s="403" t="s">
        <v>1579</v>
      </c>
      <c r="B1229" s="404">
        <v>5410.81</v>
      </c>
      <c r="C1229" s="405">
        <f t="shared" si="1"/>
        <v>-0.00137682323</v>
      </c>
      <c r="D1229" s="405">
        <f t="shared" si="2"/>
        <v>0.9986231768</v>
      </c>
      <c r="E1229" s="406">
        <v>63.09</v>
      </c>
      <c r="F1229" s="226">
        <f t="shared" si="3"/>
        <v>-0.01004236623</v>
      </c>
      <c r="G1229" s="226">
        <f t="shared" si="4"/>
        <v>0.9899576338</v>
      </c>
    </row>
    <row r="1230" ht="15.75" customHeight="1">
      <c r="A1230" s="403" t="s">
        <v>1580</v>
      </c>
      <c r="B1230" s="404">
        <v>5418.27</v>
      </c>
      <c r="C1230" s="405">
        <f t="shared" si="1"/>
        <v>-0.0008077231612</v>
      </c>
      <c r="D1230" s="405">
        <f t="shared" si="2"/>
        <v>0.9991922768</v>
      </c>
      <c r="E1230" s="406">
        <v>63.73</v>
      </c>
      <c r="F1230" s="226">
        <f t="shared" si="3"/>
        <v>0.001414204903</v>
      </c>
      <c r="G1230" s="226">
        <f t="shared" si="4"/>
        <v>1.001414205</v>
      </c>
    </row>
    <row r="1231" ht="15.75" customHeight="1">
      <c r="A1231" s="403" t="s">
        <v>1581</v>
      </c>
      <c r="B1231" s="404">
        <v>5422.65</v>
      </c>
      <c r="C1231" s="405">
        <f t="shared" si="1"/>
        <v>0.007753306585</v>
      </c>
      <c r="D1231" s="405">
        <f t="shared" si="2"/>
        <v>1.007753307</v>
      </c>
      <c r="E1231" s="406">
        <v>63.64</v>
      </c>
      <c r="F1231" s="226">
        <f t="shared" si="3"/>
        <v>-0.001412207751</v>
      </c>
      <c r="G1231" s="226">
        <f t="shared" si="4"/>
        <v>0.9985877922</v>
      </c>
    </row>
    <row r="1232" ht="15.75" customHeight="1">
      <c r="A1232" s="403" t="s">
        <v>1582</v>
      </c>
      <c r="B1232" s="404">
        <v>5380.93</v>
      </c>
      <c r="C1232" s="405">
        <f t="shared" si="1"/>
        <v>0.002052175921</v>
      </c>
      <c r="D1232" s="405">
        <f t="shared" si="2"/>
        <v>1.002052176</v>
      </c>
      <c r="E1232" s="406">
        <v>63.73</v>
      </c>
      <c r="F1232" s="226">
        <f t="shared" si="3"/>
        <v>0.004412923562</v>
      </c>
      <c r="G1232" s="226">
        <f t="shared" si="4"/>
        <v>1.004412924</v>
      </c>
    </row>
    <row r="1233" ht="15.75" customHeight="1">
      <c r="A1233" s="403" t="s">
        <v>1583</v>
      </c>
      <c r="B1233" s="404">
        <v>5369.91</v>
      </c>
      <c r="C1233" s="405">
        <f t="shared" si="1"/>
        <v>0.0001788059118</v>
      </c>
      <c r="D1233" s="405">
        <f t="shared" si="2"/>
        <v>1.000178806</v>
      </c>
      <c r="E1233" s="406">
        <v>63.45</v>
      </c>
      <c r="F1233" s="226">
        <f t="shared" si="3"/>
        <v>-0.005797555625</v>
      </c>
      <c r="G1233" s="226">
        <f t="shared" si="4"/>
        <v>0.9942024444</v>
      </c>
    </row>
    <row r="1234" ht="15.75" customHeight="1">
      <c r="A1234" s="403" t="s">
        <v>1584</v>
      </c>
      <c r="B1234" s="404">
        <v>5368.95</v>
      </c>
      <c r="C1234" s="405">
        <f t="shared" si="1"/>
        <v>0.00487939089</v>
      </c>
      <c r="D1234" s="405">
        <f t="shared" si="2"/>
        <v>1.004879391</v>
      </c>
      <c r="E1234" s="406">
        <v>63.82</v>
      </c>
      <c r="F1234" s="226">
        <f t="shared" si="3"/>
        <v>0.004248623131</v>
      </c>
      <c r="G1234" s="226">
        <f t="shared" si="4"/>
        <v>1.004248623</v>
      </c>
    </row>
    <row r="1235" ht="15.75" customHeight="1">
      <c r="A1235" s="403" t="s">
        <v>1585</v>
      </c>
      <c r="B1235" s="404">
        <v>5342.88</v>
      </c>
      <c r="C1235" s="405">
        <f t="shared" si="1"/>
        <v>-0.008898411197</v>
      </c>
      <c r="D1235" s="405">
        <f t="shared" si="2"/>
        <v>0.9911015888</v>
      </c>
      <c r="E1235" s="406">
        <v>63.55</v>
      </c>
      <c r="F1235" s="226">
        <f t="shared" si="3"/>
        <v>-0.01120273845</v>
      </c>
      <c r="G1235" s="226">
        <f t="shared" si="4"/>
        <v>0.9887972616</v>
      </c>
    </row>
    <row r="1236" ht="15.75" customHeight="1">
      <c r="A1236" s="403" t="s">
        <v>1586</v>
      </c>
      <c r="B1236" s="404">
        <v>5390.85</v>
      </c>
      <c r="C1236" s="405">
        <f t="shared" si="1"/>
        <v>0.0007369757633</v>
      </c>
      <c r="D1236" s="405">
        <f t="shared" si="2"/>
        <v>1.000736976</v>
      </c>
      <c r="E1236" s="406">
        <v>64.27</v>
      </c>
      <c r="F1236" s="226">
        <f t="shared" si="3"/>
        <v>0.03661290323</v>
      </c>
      <c r="G1236" s="226">
        <f t="shared" si="4"/>
        <v>1.036612903</v>
      </c>
    </row>
    <row r="1237" ht="15.75" customHeight="1">
      <c r="A1237" s="403" t="s">
        <v>1587</v>
      </c>
      <c r="B1237" s="404">
        <v>5386.88</v>
      </c>
      <c r="C1237" s="405">
        <f t="shared" si="1"/>
        <v>0.005476394017</v>
      </c>
      <c r="D1237" s="405">
        <f t="shared" si="2"/>
        <v>1.005476394</v>
      </c>
      <c r="E1237" s="406">
        <v>62.0</v>
      </c>
      <c r="F1237" s="226">
        <f t="shared" si="3"/>
        <v>-0.002894821486</v>
      </c>
      <c r="G1237" s="226">
        <f t="shared" si="4"/>
        <v>0.9971051785</v>
      </c>
    </row>
    <row r="1238" ht="15.75" customHeight="1">
      <c r="A1238" s="403" t="s">
        <v>1588</v>
      </c>
      <c r="B1238" s="404">
        <v>5357.54</v>
      </c>
      <c r="C1238" s="405">
        <f t="shared" si="1"/>
        <v>-0.01065511409</v>
      </c>
      <c r="D1238" s="405">
        <f t="shared" si="2"/>
        <v>0.9893448859</v>
      </c>
      <c r="E1238" s="406">
        <v>62.18</v>
      </c>
      <c r="F1238" s="226">
        <f t="shared" si="3"/>
        <v>-0.03116235587</v>
      </c>
      <c r="G1238" s="226">
        <f t="shared" si="4"/>
        <v>0.9688376441</v>
      </c>
    </row>
    <row r="1239" ht="15.75" customHeight="1">
      <c r="A1239" s="403" t="s">
        <v>1589</v>
      </c>
      <c r="B1239" s="404">
        <v>5415.24</v>
      </c>
      <c r="C1239" s="405">
        <f t="shared" si="1"/>
        <v>-0.009476774494</v>
      </c>
      <c r="D1239" s="405">
        <f t="shared" si="2"/>
        <v>0.9905232255</v>
      </c>
      <c r="E1239" s="406">
        <v>64.18</v>
      </c>
      <c r="F1239" s="226">
        <f t="shared" si="3"/>
        <v>0.001404275238</v>
      </c>
      <c r="G1239" s="226">
        <f t="shared" si="4"/>
        <v>1.001404275</v>
      </c>
    </row>
    <row r="1240" ht="15.75" customHeight="1">
      <c r="A1240" s="403" t="s">
        <v>1590</v>
      </c>
      <c r="B1240" s="404">
        <v>5467.05</v>
      </c>
      <c r="C1240" s="405">
        <f t="shared" si="1"/>
        <v>-0.00896401704</v>
      </c>
      <c r="D1240" s="405">
        <f t="shared" si="2"/>
        <v>0.991035983</v>
      </c>
      <c r="E1240" s="406">
        <v>64.09</v>
      </c>
      <c r="F1240" s="226">
        <f t="shared" si="3"/>
        <v>-0.002800684612</v>
      </c>
      <c r="G1240" s="226">
        <f t="shared" si="4"/>
        <v>0.9971993154</v>
      </c>
    </row>
    <row r="1241" ht="15.75" customHeight="1">
      <c r="A1241" s="403" t="s">
        <v>1591</v>
      </c>
      <c r="B1241" s="404">
        <v>5516.5</v>
      </c>
      <c r="C1241" s="405">
        <f t="shared" si="1"/>
        <v>0.008021781237</v>
      </c>
      <c r="D1241" s="405">
        <f t="shared" si="2"/>
        <v>1.008021781</v>
      </c>
      <c r="E1241" s="406">
        <v>64.27</v>
      </c>
      <c r="F1241" s="226">
        <f t="shared" si="3"/>
        <v>-0.002792862684</v>
      </c>
      <c r="G1241" s="226">
        <f t="shared" si="4"/>
        <v>0.9972071373</v>
      </c>
    </row>
    <row r="1242" ht="15.75" customHeight="1">
      <c r="A1242" s="403" t="s">
        <v>1592</v>
      </c>
      <c r="B1242" s="404">
        <v>5472.6</v>
      </c>
      <c r="C1242" s="405">
        <f t="shared" si="1"/>
        <v>0.005290422132</v>
      </c>
      <c r="D1242" s="405">
        <f t="shared" si="2"/>
        <v>1.005290422</v>
      </c>
      <c r="E1242" s="406">
        <v>64.45</v>
      </c>
      <c r="F1242" s="226">
        <f t="shared" si="3"/>
        <v>0</v>
      </c>
      <c r="G1242" s="226">
        <f t="shared" si="4"/>
        <v>1</v>
      </c>
    </row>
    <row r="1243" ht="15.75" customHeight="1">
      <c r="A1243" s="403" t="s">
        <v>1593</v>
      </c>
      <c r="B1243" s="404">
        <v>5443.8</v>
      </c>
      <c r="C1243" s="405">
        <f t="shared" si="1"/>
        <v>-0.003727922081</v>
      </c>
      <c r="D1243" s="405">
        <f t="shared" si="2"/>
        <v>0.9962720779</v>
      </c>
      <c r="E1243" s="406">
        <v>64.45</v>
      </c>
      <c r="F1243" s="226">
        <f t="shared" si="3"/>
        <v>-0.01256319902</v>
      </c>
      <c r="G1243" s="226">
        <f t="shared" si="4"/>
        <v>0.987436801</v>
      </c>
    </row>
    <row r="1244" ht="15.75" customHeight="1">
      <c r="A1244" s="403" t="s">
        <v>1594</v>
      </c>
      <c r="B1244" s="404">
        <v>5464.17</v>
      </c>
      <c r="C1244" s="405">
        <f t="shared" si="1"/>
        <v>-0.006624719804</v>
      </c>
      <c r="D1244" s="405">
        <f t="shared" si="2"/>
        <v>0.9933752802</v>
      </c>
      <c r="E1244" s="406">
        <v>65.27</v>
      </c>
      <c r="F1244" s="226">
        <f t="shared" si="3"/>
        <v>0</v>
      </c>
      <c r="G1244" s="226">
        <f t="shared" si="4"/>
        <v>1</v>
      </c>
    </row>
    <row r="1245" ht="15.75" customHeight="1">
      <c r="A1245" s="403" t="s">
        <v>1595</v>
      </c>
      <c r="B1245" s="404">
        <v>5500.61</v>
      </c>
      <c r="C1245" s="405">
        <f t="shared" si="1"/>
        <v>-0.005107752969</v>
      </c>
      <c r="D1245" s="405">
        <f t="shared" si="2"/>
        <v>0.994892247</v>
      </c>
      <c r="E1245" s="406">
        <v>65.27</v>
      </c>
      <c r="F1245" s="226">
        <f t="shared" si="3"/>
        <v>0.00554614081</v>
      </c>
      <c r="G1245" s="226">
        <f t="shared" si="4"/>
        <v>1.005546141</v>
      </c>
    </row>
    <row r="1246" ht="15.75" customHeight="1">
      <c r="A1246" s="403" t="s">
        <v>1596</v>
      </c>
      <c r="B1246" s="404">
        <v>5528.85</v>
      </c>
      <c r="C1246" s="405">
        <f t="shared" si="1"/>
        <v>-0.002720092065</v>
      </c>
      <c r="D1246" s="405">
        <f t="shared" si="2"/>
        <v>0.9972799079</v>
      </c>
      <c r="E1246" s="406">
        <v>64.91</v>
      </c>
      <c r="F1246" s="226">
        <f t="shared" si="3"/>
        <v>-0.01785444091</v>
      </c>
      <c r="G1246" s="226">
        <f t="shared" si="4"/>
        <v>0.9821455591</v>
      </c>
    </row>
    <row r="1247" ht="15.75" customHeight="1">
      <c r="A1247" s="403" t="s">
        <v>1597</v>
      </c>
      <c r="B1247" s="404">
        <v>5543.93</v>
      </c>
      <c r="C1247" s="405">
        <f t="shared" si="1"/>
        <v>0.0006895169951</v>
      </c>
      <c r="D1247" s="405">
        <f t="shared" si="2"/>
        <v>1.000689517</v>
      </c>
      <c r="E1247" s="406">
        <v>66.09</v>
      </c>
      <c r="F1247" s="226">
        <f t="shared" si="3"/>
        <v>-0.001359927471</v>
      </c>
      <c r="G1247" s="226">
        <f t="shared" si="4"/>
        <v>0.9986400725</v>
      </c>
    </row>
    <row r="1248" ht="15.75" customHeight="1">
      <c r="A1248" s="403" t="s">
        <v>1598</v>
      </c>
      <c r="B1248" s="404">
        <v>5540.11</v>
      </c>
      <c r="C1248" s="405">
        <f t="shared" si="1"/>
        <v>-0.001742411411</v>
      </c>
      <c r="D1248" s="405">
        <f t="shared" si="2"/>
        <v>0.9982575886</v>
      </c>
      <c r="E1248" s="406">
        <v>66.18</v>
      </c>
      <c r="F1248" s="226">
        <f t="shared" si="3"/>
        <v>0.008226691042</v>
      </c>
      <c r="G1248" s="226">
        <f t="shared" si="4"/>
        <v>1.008226691</v>
      </c>
    </row>
    <row r="1249" ht="15.75" customHeight="1">
      <c r="A1249" s="403" t="s">
        <v>1599</v>
      </c>
      <c r="B1249" s="404">
        <v>5549.78</v>
      </c>
      <c r="C1249" s="405">
        <f t="shared" si="1"/>
        <v>-0.004388042137</v>
      </c>
      <c r="D1249" s="405">
        <f t="shared" si="2"/>
        <v>0.9956119579</v>
      </c>
      <c r="E1249" s="406">
        <v>65.64</v>
      </c>
      <c r="F1249" s="226">
        <f t="shared" si="3"/>
        <v>-0.006808896959</v>
      </c>
      <c r="G1249" s="226">
        <f t="shared" si="4"/>
        <v>0.993191103</v>
      </c>
    </row>
    <row r="1250" ht="15.75" customHeight="1">
      <c r="A1250" s="403" t="s">
        <v>1600</v>
      </c>
      <c r="B1250" s="404">
        <v>5574.24</v>
      </c>
      <c r="C1250" s="405">
        <f t="shared" si="1"/>
        <v>0.00215920593</v>
      </c>
      <c r="D1250" s="405">
        <f t="shared" si="2"/>
        <v>1.002159206</v>
      </c>
      <c r="E1250" s="406">
        <v>66.09</v>
      </c>
      <c r="F1250" s="226">
        <f t="shared" si="3"/>
        <v>-0.002716161159</v>
      </c>
      <c r="G1250" s="226">
        <f t="shared" si="4"/>
        <v>0.9972838388</v>
      </c>
    </row>
    <row r="1251" ht="15.75" customHeight="1">
      <c r="A1251" s="403" t="s">
        <v>1601</v>
      </c>
      <c r="B1251" s="404">
        <v>5562.23</v>
      </c>
      <c r="C1251" s="405">
        <f t="shared" si="1"/>
        <v>0.001698242328</v>
      </c>
      <c r="D1251" s="405">
        <f t="shared" si="2"/>
        <v>1.001698242</v>
      </c>
      <c r="E1251" s="406">
        <v>66.27</v>
      </c>
      <c r="F1251" s="226">
        <f t="shared" si="3"/>
        <v>0.022369639</v>
      </c>
      <c r="G1251" s="226">
        <f t="shared" si="4"/>
        <v>1.022369639</v>
      </c>
    </row>
    <row r="1252" ht="15.75" customHeight="1">
      <c r="A1252" s="403" t="s">
        <v>1602</v>
      </c>
      <c r="B1252" s="404">
        <v>5552.8</v>
      </c>
      <c r="C1252" s="405">
        <f t="shared" si="1"/>
        <v>-0.006729369171</v>
      </c>
      <c r="D1252" s="405">
        <f t="shared" si="2"/>
        <v>0.9932706308</v>
      </c>
      <c r="E1252" s="406">
        <v>64.82</v>
      </c>
      <c r="F1252" s="226">
        <f t="shared" si="3"/>
        <v>-0.002769230769</v>
      </c>
      <c r="G1252" s="226">
        <f t="shared" si="4"/>
        <v>0.9972307692</v>
      </c>
    </row>
    <row r="1253" ht="15.75" customHeight="1">
      <c r="A1253" s="403" t="s">
        <v>1603</v>
      </c>
      <c r="B1253" s="404">
        <v>5590.42</v>
      </c>
      <c r="C1253" s="405">
        <f t="shared" si="1"/>
        <v>-0.001824791452</v>
      </c>
      <c r="D1253" s="405">
        <f t="shared" si="2"/>
        <v>0.9981752085</v>
      </c>
      <c r="E1253" s="406">
        <v>65.0</v>
      </c>
      <c r="F1253" s="226">
        <f t="shared" si="3"/>
        <v>-0.008390541571</v>
      </c>
      <c r="G1253" s="226">
        <f t="shared" si="4"/>
        <v>0.9916094584</v>
      </c>
    </row>
    <row r="1254" ht="15.75" customHeight="1">
      <c r="A1254" s="403" t="s">
        <v>1604</v>
      </c>
      <c r="B1254" s="404">
        <v>5600.64</v>
      </c>
      <c r="C1254" s="405">
        <f t="shared" si="1"/>
        <v>-0.001809014417</v>
      </c>
      <c r="D1254" s="405">
        <f t="shared" si="2"/>
        <v>0.9981909856</v>
      </c>
      <c r="E1254" s="406">
        <v>65.55</v>
      </c>
      <c r="F1254" s="226">
        <f t="shared" si="3"/>
        <v>-0.004102096627</v>
      </c>
      <c r="G1254" s="226">
        <f t="shared" si="4"/>
        <v>0.9958979034</v>
      </c>
    </row>
    <row r="1255" ht="15.75" customHeight="1">
      <c r="A1255" s="403" t="s">
        <v>1605</v>
      </c>
      <c r="B1255" s="404">
        <v>5610.79</v>
      </c>
      <c r="C1255" s="405">
        <f t="shared" si="1"/>
        <v>-0.001533968869</v>
      </c>
      <c r="D1255" s="405">
        <f t="shared" si="2"/>
        <v>0.9984660311</v>
      </c>
      <c r="E1255" s="406">
        <v>65.82</v>
      </c>
      <c r="F1255" s="226">
        <f t="shared" si="3"/>
        <v>0.004118993135</v>
      </c>
      <c r="G1255" s="226">
        <f t="shared" si="4"/>
        <v>1.004118993</v>
      </c>
    </row>
    <row r="1256" ht="15.75" customHeight="1">
      <c r="A1256" s="403" t="s">
        <v>1606</v>
      </c>
      <c r="B1256" s="404">
        <v>5619.41</v>
      </c>
      <c r="C1256" s="405">
        <f t="shared" si="1"/>
        <v>0.006166550581</v>
      </c>
      <c r="D1256" s="405">
        <f t="shared" si="2"/>
        <v>1.006166551</v>
      </c>
      <c r="E1256" s="406">
        <v>65.55</v>
      </c>
      <c r="F1256" s="226">
        <f t="shared" si="3"/>
        <v>0.01126195619</v>
      </c>
      <c r="G1256" s="226">
        <f t="shared" si="4"/>
        <v>1.011261956</v>
      </c>
    </row>
    <row r="1257" ht="15.75" customHeight="1">
      <c r="A1257" s="403" t="s">
        <v>1607</v>
      </c>
      <c r="B1257" s="404">
        <v>5584.97</v>
      </c>
      <c r="C1257" s="405">
        <f t="shared" si="1"/>
        <v>-0.002133319993</v>
      </c>
      <c r="D1257" s="405">
        <f t="shared" si="2"/>
        <v>0.99786668</v>
      </c>
      <c r="E1257" s="406">
        <v>64.82</v>
      </c>
      <c r="F1257" s="226">
        <f t="shared" si="3"/>
        <v>0.007147296457</v>
      </c>
      <c r="G1257" s="226">
        <f t="shared" si="4"/>
        <v>1.007147296</v>
      </c>
    </row>
    <row r="1258" ht="15.75" customHeight="1">
      <c r="A1258" s="403" t="s">
        <v>1608</v>
      </c>
      <c r="B1258" s="404">
        <v>5596.91</v>
      </c>
      <c r="C1258" s="405">
        <f t="shared" si="1"/>
        <v>0.004616607942</v>
      </c>
      <c r="D1258" s="405">
        <f t="shared" si="2"/>
        <v>1.004616608</v>
      </c>
      <c r="E1258" s="406">
        <v>64.36</v>
      </c>
      <c r="F1258" s="226">
        <f t="shared" si="3"/>
        <v>-0.004331683168</v>
      </c>
      <c r="G1258" s="226">
        <f t="shared" si="4"/>
        <v>0.9956683168</v>
      </c>
    </row>
    <row r="1259" ht="15.75" customHeight="1">
      <c r="A1259" s="403" t="s">
        <v>1609</v>
      </c>
      <c r="B1259" s="404">
        <v>5571.19</v>
      </c>
      <c r="C1259" s="405">
        <f t="shared" si="1"/>
        <v>0.005902320123</v>
      </c>
      <c r="D1259" s="405">
        <f t="shared" si="2"/>
        <v>1.00590232</v>
      </c>
      <c r="E1259" s="406">
        <v>64.64</v>
      </c>
      <c r="F1259" s="226">
        <f t="shared" si="3"/>
        <v>0.002948021722</v>
      </c>
      <c r="G1259" s="226">
        <f t="shared" si="4"/>
        <v>1.002948022</v>
      </c>
    </row>
    <row r="1260" ht="15.75" customHeight="1">
      <c r="A1260" s="403" t="s">
        <v>1610</v>
      </c>
      <c r="B1260" s="404">
        <v>5538.5</v>
      </c>
      <c r="C1260" s="405">
        <f t="shared" si="1"/>
        <v>0.01294136151</v>
      </c>
      <c r="D1260" s="405">
        <f t="shared" si="2"/>
        <v>1.012941362</v>
      </c>
      <c r="E1260" s="406">
        <v>64.45</v>
      </c>
      <c r="F1260" s="226">
        <f t="shared" si="3"/>
        <v>0</v>
      </c>
      <c r="G1260" s="226">
        <f t="shared" si="4"/>
        <v>1</v>
      </c>
    </row>
    <row r="1261" ht="15.75" customHeight="1">
      <c r="A1261" s="403" t="s">
        <v>1611</v>
      </c>
      <c r="B1261" s="404">
        <v>5467.74</v>
      </c>
      <c r="C1261" s="405">
        <f t="shared" si="1"/>
        <v>0.01096247539</v>
      </c>
      <c r="D1261" s="405">
        <f t="shared" si="2"/>
        <v>1.010962475</v>
      </c>
      <c r="E1261" s="406">
        <v>64.45</v>
      </c>
      <c r="F1261" s="226">
        <f t="shared" si="3"/>
        <v>0.004206918043</v>
      </c>
      <c r="G1261" s="226">
        <f t="shared" si="4"/>
        <v>1.004206918</v>
      </c>
    </row>
    <row r="1262" ht="15.75" customHeight="1">
      <c r="A1262" s="403" t="s">
        <v>1612</v>
      </c>
      <c r="B1262" s="404">
        <v>5408.45</v>
      </c>
      <c r="C1262" s="405">
        <f t="shared" si="1"/>
        <v>0.005527337359</v>
      </c>
      <c r="D1262" s="405">
        <f t="shared" si="2"/>
        <v>1.005527337</v>
      </c>
      <c r="E1262" s="406">
        <v>64.18</v>
      </c>
      <c r="F1262" s="226">
        <f t="shared" si="3"/>
        <v>0</v>
      </c>
      <c r="G1262" s="226">
        <f t="shared" si="4"/>
        <v>1</v>
      </c>
    </row>
    <row r="1263" ht="15.75" customHeight="1">
      <c r="A1263" s="403" t="s">
        <v>1613</v>
      </c>
      <c r="B1263" s="404">
        <v>5378.72</v>
      </c>
      <c r="C1263" s="405">
        <f t="shared" si="1"/>
        <v>-0.005263372035</v>
      </c>
      <c r="D1263" s="405">
        <f t="shared" si="2"/>
        <v>0.994736628</v>
      </c>
      <c r="E1263" s="406">
        <v>64.18</v>
      </c>
      <c r="F1263" s="226">
        <f t="shared" si="3"/>
        <v>0.0028125</v>
      </c>
      <c r="G1263" s="226">
        <f t="shared" si="4"/>
        <v>1.0028125</v>
      </c>
    </row>
    <row r="1264" ht="15.75" customHeight="1">
      <c r="A1264" s="403" t="s">
        <v>1614</v>
      </c>
      <c r="B1264" s="404">
        <v>5407.18</v>
      </c>
      <c r="C1264" s="405">
        <f t="shared" si="1"/>
        <v>0.0000332901794</v>
      </c>
      <c r="D1264" s="405">
        <f t="shared" si="2"/>
        <v>1.00003329</v>
      </c>
      <c r="E1264" s="406">
        <v>64.0</v>
      </c>
      <c r="F1264" s="226">
        <f t="shared" si="3"/>
        <v>-0.004201026918</v>
      </c>
      <c r="G1264" s="226">
        <f t="shared" si="4"/>
        <v>0.9957989731</v>
      </c>
    </row>
    <row r="1265" ht="15.75" customHeight="1">
      <c r="A1265" s="403" t="s">
        <v>1615</v>
      </c>
      <c r="B1265" s="404">
        <v>5407.0</v>
      </c>
      <c r="C1265" s="405">
        <f t="shared" si="1"/>
        <v>0.0001942304313</v>
      </c>
      <c r="D1265" s="405">
        <f t="shared" si="2"/>
        <v>1.00019423</v>
      </c>
      <c r="E1265" s="406">
        <v>64.27</v>
      </c>
      <c r="F1265" s="226">
        <f t="shared" si="3"/>
        <v>0</v>
      </c>
      <c r="G1265" s="226">
        <f t="shared" si="4"/>
        <v>1</v>
      </c>
    </row>
    <row r="1266" ht="15.75" customHeight="1">
      <c r="A1266" s="403" t="s">
        <v>1616</v>
      </c>
      <c r="B1266" s="404">
        <v>5405.95</v>
      </c>
      <c r="C1266" s="405">
        <f t="shared" si="1"/>
        <v>0.004472414844</v>
      </c>
      <c r="D1266" s="405">
        <f t="shared" si="2"/>
        <v>1.004472415</v>
      </c>
      <c r="E1266" s="406">
        <v>64.27</v>
      </c>
      <c r="F1266" s="226">
        <f t="shared" si="3"/>
        <v>-0.005724009901</v>
      </c>
      <c r="G1266" s="226">
        <f t="shared" si="4"/>
        <v>0.9942759901</v>
      </c>
    </row>
    <row r="1267" ht="15.75" customHeight="1">
      <c r="A1267" s="403" t="s">
        <v>1617</v>
      </c>
      <c r="B1267" s="404">
        <v>5381.88</v>
      </c>
      <c r="C1267" s="405">
        <f t="shared" si="1"/>
        <v>0.005318105656</v>
      </c>
      <c r="D1267" s="405">
        <f t="shared" si="2"/>
        <v>1.005318106</v>
      </c>
      <c r="E1267" s="406">
        <v>64.64</v>
      </c>
      <c r="F1267" s="226">
        <f t="shared" si="3"/>
        <v>0.01</v>
      </c>
      <c r="G1267" s="226">
        <f t="shared" si="4"/>
        <v>1.01</v>
      </c>
    </row>
    <row r="1268" ht="15.75" customHeight="1">
      <c r="A1268" s="403" t="s">
        <v>1618</v>
      </c>
      <c r="B1268" s="404">
        <v>5353.41</v>
      </c>
      <c r="C1268" s="405">
        <f t="shared" si="1"/>
        <v>-0.000673882121</v>
      </c>
      <c r="D1268" s="405">
        <f t="shared" si="2"/>
        <v>0.9993261179</v>
      </c>
      <c r="E1268" s="406">
        <v>64.0</v>
      </c>
      <c r="F1268" s="226">
        <f t="shared" si="3"/>
        <v>-0.001404275238</v>
      </c>
      <c r="G1268" s="226">
        <f t="shared" si="4"/>
        <v>0.9985957248</v>
      </c>
    </row>
    <row r="1269" ht="15.75" customHeight="1">
      <c r="A1269" s="403" t="s">
        <v>1619</v>
      </c>
      <c r="B1269" s="404">
        <v>5357.02</v>
      </c>
      <c r="C1269" s="405">
        <f t="shared" si="1"/>
        <v>-0.007920678397</v>
      </c>
      <c r="D1269" s="405">
        <f t="shared" si="2"/>
        <v>0.9920793216</v>
      </c>
      <c r="E1269" s="406">
        <v>64.09</v>
      </c>
      <c r="F1269" s="226">
        <f t="shared" si="3"/>
        <v>-0.001402306014</v>
      </c>
      <c r="G1269" s="226">
        <f t="shared" si="4"/>
        <v>0.998597694</v>
      </c>
    </row>
    <row r="1270" ht="15.75" customHeight="1">
      <c r="A1270" s="403" t="s">
        <v>1620</v>
      </c>
      <c r="B1270" s="404">
        <v>5399.79</v>
      </c>
      <c r="C1270" s="405">
        <f t="shared" si="1"/>
        <v>0.009646236117</v>
      </c>
      <c r="D1270" s="405">
        <f t="shared" si="2"/>
        <v>1.009646236</v>
      </c>
      <c r="E1270" s="406">
        <v>64.18</v>
      </c>
      <c r="F1270" s="226">
        <f t="shared" si="3"/>
        <v>0</v>
      </c>
      <c r="G1270" s="226">
        <f t="shared" si="4"/>
        <v>1</v>
      </c>
    </row>
    <row r="1271" ht="15.75" customHeight="1">
      <c r="A1271" s="403" t="s">
        <v>1621</v>
      </c>
      <c r="B1271" s="404">
        <v>5348.2</v>
      </c>
      <c r="C1271" s="405">
        <f t="shared" si="1"/>
        <v>0.008593848713</v>
      </c>
      <c r="D1271" s="405">
        <f t="shared" si="2"/>
        <v>1.008593849</v>
      </c>
      <c r="E1271" s="406">
        <v>64.18</v>
      </c>
      <c r="F1271" s="226">
        <f t="shared" si="3"/>
        <v>-0.001400342306</v>
      </c>
      <c r="G1271" s="226">
        <f t="shared" si="4"/>
        <v>0.9985996577</v>
      </c>
    </row>
    <row r="1272" ht="15.75" customHeight="1">
      <c r="A1272" s="403" t="s">
        <v>1622</v>
      </c>
      <c r="B1272" s="404">
        <v>5302.63</v>
      </c>
      <c r="C1272" s="405">
        <f t="shared" si="1"/>
        <v>0.007547155471</v>
      </c>
      <c r="D1272" s="405">
        <f t="shared" si="2"/>
        <v>1.007547155</v>
      </c>
      <c r="E1272" s="406">
        <v>64.27</v>
      </c>
      <c r="F1272" s="226">
        <f t="shared" si="3"/>
        <v>0.009899434318</v>
      </c>
      <c r="G1272" s="226">
        <f t="shared" si="4"/>
        <v>1.009899434</v>
      </c>
    </row>
    <row r="1273" ht="15.75" customHeight="1">
      <c r="A1273" s="403" t="s">
        <v>1623</v>
      </c>
      <c r="B1273" s="404">
        <v>5262.91</v>
      </c>
      <c r="C1273" s="405">
        <f t="shared" si="1"/>
        <v>-0.003249956913</v>
      </c>
      <c r="D1273" s="405">
        <f t="shared" si="2"/>
        <v>0.9967500431</v>
      </c>
      <c r="E1273" s="406">
        <v>63.64</v>
      </c>
      <c r="F1273" s="226">
        <f t="shared" si="3"/>
        <v>0</v>
      </c>
      <c r="G1273" s="226">
        <f t="shared" si="4"/>
        <v>1</v>
      </c>
    </row>
    <row r="1274" ht="15.75" customHeight="1">
      <c r="A1274" s="403" t="s">
        <v>1624</v>
      </c>
      <c r="B1274" s="404">
        <v>5280.07</v>
      </c>
      <c r="C1274" s="405">
        <f t="shared" si="1"/>
        <v>-0.004731233872</v>
      </c>
      <c r="D1274" s="405">
        <f t="shared" si="2"/>
        <v>0.9952687661</v>
      </c>
      <c r="E1274" s="406">
        <v>63.64</v>
      </c>
      <c r="F1274" s="226">
        <f t="shared" si="3"/>
        <v>-0.01256788208</v>
      </c>
      <c r="G1274" s="226">
        <f t="shared" si="4"/>
        <v>0.9874321179</v>
      </c>
    </row>
    <row r="1275" ht="15.75" customHeight="1">
      <c r="A1275" s="403" t="s">
        <v>1625</v>
      </c>
      <c r="B1275" s="404">
        <v>5305.17</v>
      </c>
      <c r="C1275" s="405">
        <f t="shared" si="1"/>
        <v>-0.002682613207</v>
      </c>
      <c r="D1275" s="405">
        <f t="shared" si="2"/>
        <v>0.9973173868</v>
      </c>
      <c r="E1275" s="406">
        <v>64.45</v>
      </c>
      <c r="F1275" s="226">
        <f t="shared" si="3"/>
        <v>0.00703125</v>
      </c>
      <c r="G1275" s="226">
        <f t="shared" si="4"/>
        <v>1.00703125</v>
      </c>
    </row>
    <row r="1276" ht="15.75" customHeight="1">
      <c r="A1276" s="403" t="s">
        <v>1626</v>
      </c>
      <c r="B1276" s="404">
        <v>5319.44</v>
      </c>
      <c r="C1276" s="405">
        <f t="shared" si="1"/>
        <v>-0.002987603507</v>
      </c>
      <c r="D1276" s="405">
        <f t="shared" si="2"/>
        <v>0.9970123965</v>
      </c>
      <c r="E1276" s="406">
        <v>64.0</v>
      </c>
      <c r="F1276" s="226">
        <f t="shared" si="3"/>
        <v>-0.002804612029</v>
      </c>
      <c r="G1276" s="226">
        <f t="shared" si="4"/>
        <v>0.997195388</v>
      </c>
    </row>
    <row r="1277" ht="15.75" customHeight="1">
      <c r="A1277" s="403" t="s">
        <v>1627</v>
      </c>
      <c r="B1277" s="404">
        <v>5335.38</v>
      </c>
      <c r="C1277" s="405">
        <f t="shared" si="1"/>
        <v>-0.002370953205</v>
      </c>
      <c r="D1277" s="405">
        <f t="shared" si="2"/>
        <v>0.9976290468</v>
      </c>
      <c r="E1277" s="406">
        <v>64.18</v>
      </c>
      <c r="F1277" s="226">
        <f t="shared" si="3"/>
        <v>-0.01261538462</v>
      </c>
      <c r="G1277" s="226">
        <f t="shared" si="4"/>
        <v>0.9873846154</v>
      </c>
    </row>
    <row r="1278" ht="15.75" customHeight="1">
      <c r="A1278" s="403" t="s">
        <v>1628</v>
      </c>
      <c r="B1278" s="404">
        <v>5348.06</v>
      </c>
      <c r="C1278" s="405">
        <f t="shared" si="1"/>
        <v>0.001663176742</v>
      </c>
      <c r="D1278" s="405">
        <f t="shared" si="2"/>
        <v>1.001663177</v>
      </c>
      <c r="E1278" s="406">
        <v>65.0</v>
      </c>
      <c r="F1278" s="226">
        <f t="shared" si="3"/>
        <v>-0.002761583308</v>
      </c>
      <c r="G1278" s="226">
        <f t="shared" si="4"/>
        <v>0.9972384167</v>
      </c>
    </row>
    <row r="1279" ht="15.75" customHeight="1">
      <c r="A1279" s="403" t="s">
        <v>1629</v>
      </c>
      <c r="B1279" s="404">
        <v>5339.18</v>
      </c>
      <c r="C1279" s="405">
        <f t="shared" si="1"/>
        <v>0.0003297473311</v>
      </c>
      <c r="D1279" s="405">
        <f t="shared" si="2"/>
        <v>1.000329747</v>
      </c>
      <c r="E1279" s="406">
        <v>65.18</v>
      </c>
      <c r="F1279" s="226">
        <f t="shared" si="3"/>
        <v>0.01558117794</v>
      </c>
      <c r="G1279" s="226">
        <f t="shared" si="4"/>
        <v>1.015581178</v>
      </c>
    </row>
    <row r="1280" ht="15.75" customHeight="1">
      <c r="A1280" s="403" t="s">
        <v>1630</v>
      </c>
      <c r="B1280" s="404">
        <v>5337.42</v>
      </c>
      <c r="C1280" s="405">
        <f t="shared" si="1"/>
        <v>0.0006074035747</v>
      </c>
      <c r="D1280" s="405">
        <f t="shared" si="2"/>
        <v>1.000607404</v>
      </c>
      <c r="E1280" s="406">
        <v>64.18</v>
      </c>
      <c r="F1280" s="226">
        <f t="shared" si="3"/>
        <v>0.004224690972</v>
      </c>
      <c r="G1280" s="226">
        <f t="shared" si="4"/>
        <v>1.004224691</v>
      </c>
    </row>
    <row r="1281" ht="15.75" customHeight="1">
      <c r="A1281" s="403" t="s">
        <v>1631</v>
      </c>
      <c r="B1281" s="404">
        <v>5334.18</v>
      </c>
      <c r="C1281" s="405">
        <f t="shared" si="1"/>
        <v>0.001633655558</v>
      </c>
      <c r="D1281" s="405">
        <f t="shared" si="2"/>
        <v>1.001633656</v>
      </c>
      <c r="E1281" s="406">
        <v>63.91</v>
      </c>
      <c r="F1281" s="226">
        <f t="shared" si="3"/>
        <v>-0.01403887689</v>
      </c>
      <c r="G1281" s="226">
        <f t="shared" si="4"/>
        <v>0.9859611231</v>
      </c>
    </row>
    <row r="1282" ht="15.75" customHeight="1">
      <c r="A1282" s="403" t="s">
        <v>1632</v>
      </c>
      <c r="B1282" s="404">
        <v>5325.48</v>
      </c>
      <c r="C1282" s="405">
        <f t="shared" si="1"/>
        <v>-0.002702292735</v>
      </c>
      <c r="D1282" s="405">
        <f t="shared" si="2"/>
        <v>0.9972977073</v>
      </c>
      <c r="E1282" s="406">
        <v>64.82</v>
      </c>
      <c r="F1282" s="226">
        <f t="shared" si="3"/>
        <v>0.004182804028</v>
      </c>
      <c r="G1282" s="226">
        <f t="shared" si="4"/>
        <v>1.004182804</v>
      </c>
    </row>
    <row r="1283" ht="15.75" customHeight="1">
      <c r="A1283" s="403" t="s">
        <v>1633</v>
      </c>
      <c r="B1283" s="404">
        <v>5339.91</v>
      </c>
      <c r="C1283" s="405">
        <f t="shared" si="1"/>
        <v>0.0005939955853</v>
      </c>
      <c r="D1283" s="405">
        <f t="shared" si="2"/>
        <v>1.000593996</v>
      </c>
      <c r="E1283" s="406">
        <v>64.55</v>
      </c>
      <c r="F1283" s="226">
        <f t="shared" si="3"/>
        <v>0.004356620507</v>
      </c>
      <c r="G1283" s="226">
        <f t="shared" si="4"/>
        <v>1.004356621</v>
      </c>
    </row>
    <row r="1284" ht="15.75" customHeight="1">
      <c r="A1284" s="403" t="s">
        <v>1634</v>
      </c>
      <c r="B1284" s="404">
        <v>5336.74</v>
      </c>
      <c r="C1284" s="405">
        <f t="shared" si="1"/>
        <v>-0.004135176995</v>
      </c>
      <c r="D1284" s="405">
        <f t="shared" si="2"/>
        <v>0.995864823</v>
      </c>
      <c r="E1284" s="406">
        <v>64.27</v>
      </c>
      <c r="F1284" s="226">
        <f t="shared" si="3"/>
        <v>-0.007106442144</v>
      </c>
      <c r="G1284" s="226">
        <f t="shared" si="4"/>
        <v>0.9928935579</v>
      </c>
    </row>
    <row r="1285" ht="15.75" customHeight="1">
      <c r="A1285" s="403" t="s">
        <v>1635</v>
      </c>
      <c r="B1285" s="404">
        <v>5358.9</v>
      </c>
      <c r="C1285" s="405">
        <f t="shared" si="1"/>
        <v>-0.003781203293</v>
      </c>
      <c r="D1285" s="405">
        <f t="shared" si="2"/>
        <v>0.9962187967</v>
      </c>
      <c r="E1285" s="406">
        <v>64.73</v>
      </c>
      <c r="F1285" s="226">
        <f t="shared" si="3"/>
        <v>-0.01386349787</v>
      </c>
      <c r="G1285" s="226">
        <f t="shared" si="4"/>
        <v>0.9861365021</v>
      </c>
    </row>
    <row r="1286" ht="15.75" customHeight="1">
      <c r="A1286" s="403" t="s">
        <v>1636</v>
      </c>
      <c r="B1286" s="404">
        <v>5379.24</v>
      </c>
      <c r="C1286" s="405">
        <f t="shared" si="1"/>
        <v>0.001478226872</v>
      </c>
      <c r="D1286" s="405">
        <f t="shared" si="2"/>
        <v>1.001478227</v>
      </c>
      <c r="E1286" s="406">
        <v>65.64</v>
      </c>
      <c r="F1286" s="226">
        <f t="shared" si="3"/>
        <v>0.004283965728</v>
      </c>
      <c r="G1286" s="226">
        <f t="shared" si="4"/>
        <v>1.004283966</v>
      </c>
    </row>
    <row r="1287" ht="15.75" customHeight="1">
      <c r="A1287" s="403" t="s">
        <v>1637</v>
      </c>
      <c r="B1287" s="404">
        <v>5371.3</v>
      </c>
      <c r="C1287" s="405">
        <f t="shared" si="1"/>
        <v>0.005622258377</v>
      </c>
      <c r="D1287" s="405">
        <f t="shared" si="2"/>
        <v>1.005622258</v>
      </c>
      <c r="E1287" s="406">
        <v>65.36</v>
      </c>
      <c r="F1287" s="226">
        <f t="shared" si="3"/>
        <v>0.01838578997</v>
      </c>
      <c r="G1287" s="226">
        <f t="shared" si="4"/>
        <v>1.01838579</v>
      </c>
    </row>
    <row r="1288" ht="15.75" customHeight="1">
      <c r="A1288" s="403" t="s">
        <v>1638</v>
      </c>
      <c r="B1288" s="404">
        <v>5341.27</v>
      </c>
      <c r="C1288" s="405">
        <f t="shared" si="1"/>
        <v>-0.004612357017</v>
      </c>
      <c r="D1288" s="405">
        <f t="shared" si="2"/>
        <v>0.995387643</v>
      </c>
      <c r="E1288" s="406">
        <v>64.18</v>
      </c>
      <c r="F1288" s="226">
        <f t="shared" si="3"/>
        <v>-0.02224253504</v>
      </c>
      <c r="G1288" s="226">
        <f t="shared" si="4"/>
        <v>0.977757465</v>
      </c>
    </row>
    <row r="1289" ht="15.75" customHeight="1">
      <c r="A1289" s="403" t="s">
        <v>1639</v>
      </c>
      <c r="B1289" s="404">
        <v>5366.02</v>
      </c>
      <c r="C1289" s="405">
        <f t="shared" si="1"/>
        <v>0.0006993306939</v>
      </c>
      <c r="D1289" s="405">
        <f t="shared" si="2"/>
        <v>1.000699331</v>
      </c>
      <c r="E1289" s="406">
        <v>65.64</v>
      </c>
      <c r="F1289" s="226">
        <f t="shared" si="3"/>
        <v>0.002902979374</v>
      </c>
      <c r="G1289" s="226">
        <f t="shared" si="4"/>
        <v>1.002902979</v>
      </c>
    </row>
    <row r="1290" ht="15.75" customHeight="1">
      <c r="A1290" s="403" t="s">
        <v>1640</v>
      </c>
      <c r="B1290" s="404">
        <v>5362.27</v>
      </c>
      <c r="C1290" s="405">
        <f t="shared" si="1"/>
        <v>0.01001297769</v>
      </c>
      <c r="D1290" s="405">
        <f t="shared" si="2"/>
        <v>1.010012978</v>
      </c>
      <c r="E1290" s="406">
        <v>65.45</v>
      </c>
      <c r="F1290" s="226">
        <f t="shared" si="3"/>
        <v>0.01836004357</v>
      </c>
      <c r="G1290" s="226">
        <f t="shared" si="4"/>
        <v>1.018360044</v>
      </c>
    </row>
    <row r="1291" ht="15.75" customHeight="1">
      <c r="A1291" s="403" t="s">
        <v>1641</v>
      </c>
      <c r="B1291" s="404">
        <v>5309.11</v>
      </c>
      <c r="C1291" s="405">
        <f t="shared" si="1"/>
        <v>0.006817543939</v>
      </c>
      <c r="D1291" s="405">
        <f t="shared" si="2"/>
        <v>1.006817544</v>
      </c>
      <c r="E1291" s="406">
        <v>64.27</v>
      </c>
      <c r="F1291" s="226">
        <f t="shared" si="3"/>
        <v>0.00421875</v>
      </c>
      <c r="G1291" s="226">
        <f t="shared" si="4"/>
        <v>1.00421875</v>
      </c>
    </row>
    <row r="1292" ht="15.75" customHeight="1">
      <c r="A1292" s="403" t="s">
        <v>1642</v>
      </c>
      <c r="B1292" s="404">
        <v>5273.16</v>
      </c>
      <c r="C1292" s="405">
        <f t="shared" si="1"/>
        <v>-0.00925332697</v>
      </c>
      <c r="D1292" s="405">
        <f t="shared" si="2"/>
        <v>0.990746673</v>
      </c>
      <c r="E1292" s="406">
        <v>64.0</v>
      </c>
      <c r="F1292" s="226">
        <f t="shared" si="3"/>
        <v>-0.008520526723</v>
      </c>
      <c r="G1292" s="226">
        <f t="shared" si="4"/>
        <v>0.9914794733</v>
      </c>
    </row>
    <row r="1293" ht="15.75" customHeight="1">
      <c r="A1293" s="403" t="s">
        <v>1643</v>
      </c>
      <c r="B1293" s="404">
        <v>5322.41</v>
      </c>
      <c r="C1293" s="405">
        <f t="shared" si="1"/>
        <v>-0.01536409482</v>
      </c>
      <c r="D1293" s="405">
        <f t="shared" si="2"/>
        <v>0.9846359052</v>
      </c>
      <c r="E1293" s="406">
        <v>64.55</v>
      </c>
      <c r="F1293" s="226">
        <f t="shared" si="3"/>
        <v>-0.01525553013</v>
      </c>
      <c r="G1293" s="226">
        <f t="shared" si="4"/>
        <v>0.9847444699</v>
      </c>
    </row>
    <row r="1294" ht="15.75" customHeight="1">
      <c r="A1294" s="403" t="s">
        <v>1644</v>
      </c>
      <c r="B1294" s="404">
        <v>5405.46</v>
      </c>
      <c r="C1294" s="405">
        <f t="shared" si="1"/>
        <v>-0.004343309314</v>
      </c>
      <c r="D1294" s="405">
        <f t="shared" si="2"/>
        <v>0.9956566907</v>
      </c>
      <c r="E1294" s="406">
        <v>65.55</v>
      </c>
      <c r="F1294" s="226">
        <f t="shared" si="3"/>
        <v>-0.001371115174</v>
      </c>
      <c r="G1294" s="226">
        <f t="shared" si="4"/>
        <v>0.9986288848</v>
      </c>
    </row>
    <row r="1295" ht="15.75" customHeight="1">
      <c r="A1295" s="403" t="s">
        <v>1645</v>
      </c>
      <c r="B1295" s="404">
        <v>5429.04</v>
      </c>
      <c r="C1295" s="405">
        <f t="shared" si="1"/>
        <v>0.003283887147</v>
      </c>
      <c r="D1295" s="405">
        <f t="shared" si="2"/>
        <v>1.003283887</v>
      </c>
      <c r="E1295" s="406">
        <v>65.64</v>
      </c>
      <c r="F1295" s="226">
        <f t="shared" si="3"/>
        <v>0.009846153846</v>
      </c>
      <c r="G1295" s="226">
        <f t="shared" si="4"/>
        <v>1.009846154</v>
      </c>
    </row>
    <row r="1296" ht="15.75" customHeight="1">
      <c r="A1296" s="403" t="s">
        <v>1646</v>
      </c>
      <c r="B1296" s="404">
        <v>5411.27</v>
      </c>
      <c r="C1296" s="405">
        <f t="shared" si="1"/>
        <v>-0.004142604228</v>
      </c>
      <c r="D1296" s="405">
        <f t="shared" si="2"/>
        <v>0.9958573958</v>
      </c>
      <c r="E1296" s="406">
        <v>65.0</v>
      </c>
      <c r="F1296" s="226">
        <f t="shared" si="3"/>
        <v>0.001386535203</v>
      </c>
      <c r="G1296" s="226">
        <f t="shared" si="4"/>
        <v>1.001386535</v>
      </c>
    </row>
    <row r="1297" ht="15.75" customHeight="1">
      <c r="A1297" s="403" t="s">
        <v>1647</v>
      </c>
      <c r="B1297" s="404">
        <v>5433.78</v>
      </c>
      <c r="C1297" s="405">
        <f t="shared" si="1"/>
        <v>-0.01597431361</v>
      </c>
      <c r="D1297" s="405">
        <f t="shared" si="2"/>
        <v>0.9840256864</v>
      </c>
      <c r="E1297" s="406">
        <v>64.91</v>
      </c>
      <c r="F1297" s="226">
        <f t="shared" si="3"/>
        <v>-0.04670289323</v>
      </c>
      <c r="G1297" s="226">
        <f t="shared" si="4"/>
        <v>0.9532971068</v>
      </c>
    </row>
    <row r="1298" ht="15.75" customHeight="1">
      <c r="A1298" s="403" t="s">
        <v>1648</v>
      </c>
      <c r="B1298" s="404">
        <v>5521.99</v>
      </c>
      <c r="C1298" s="405">
        <f t="shared" si="1"/>
        <v>0.01474525658</v>
      </c>
      <c r="D1298" s="405">
        <f t="shared" si="2"/>
        <v>1.014745257</v>
      </c>
      <c r="E1298" s="406">
        <v>68.09</v>
      </c>
      <c r="F1298" s="226">
        <f t="shared" si="3"/>
        <v>0.02746340727</v>
      </c>
      <c r="G1298" s="226">
        <f t="shared" si="4"/>
        <v>1.027463407</v>
      </c>
    </row>
    <row r="1299" ht="15.75" customHeight="1">
      <c r="A1299" s="403" t="s">
        <v>1649</v>
      </c>
      <c r="B1299" s="404">
        <v>5441.75</v>
      </c>
      <c r="C1299" s="405">
        <f t="shared" si="1"/>
        <v>0.0105629291</v>
      </c>
      <c r="D1299" s="405">
        <f t="shared" si="2"/>
        <v>1.010562929</v>
      </c>
      <c r="E1299" s="406">
        <v>66.27</v>
      </c>
      <c r="F1299" s="226">
        <f t="shared" si="3"/>
        <v>0.01392288862</v>
      </c>
      <c r="G1299" s="226">
        <f t="shared" si="4"/>
        <v>1.013922889</v>
      </c>
    </row>
    <row r="1300" ht="15.75" customHeight="1">
      <c r="A1300" s="403" t="s">
        <v>1650</v>
      </c>
      <c r="B1300" s="404">
        <v>5384.87</v>
      </c>
      <c r="C1300" s="405">
        <f t="shared" si="1"/>
        <v>0.007466847273</v>
      </c>
      <c r="D1300" s="405">
        <f t="shared" si="2"/>
        <v>1.007466847</v>
      </c>
      <c r="E1300" s="406">
        <v>65.36</v>
      </c>
      <c r="F1300" s="226">
        <f t="shared" si="3"/>
        <v>0.02413036666</v>
      </c>
      <c r="G1300" s="226">
        <f t="shared" si="4"/>
        <v>1.024130367</v>
      </c>
    </row>
    <row r="1301" ht="15.75" customHeight="1">
      <c r="A1301" s="403" t="s">
        <v>1651</v>
      </c>
      <c r="B1301" s="404">
        <v>5344.96</v>
      </c>
      <c r="C1301" s="405">
        <f t="shared" si="1"/>
        <v>0.0006870999328</v>
      </c>
      <c r="D1301" s="405">
        <f t="shared" si="2"/>
        <v>1.0006871</v>
      </c>
      <c r="E1301" s="406">
        <v>63.82</v>
      </c>
      <c r="F1301" s="226">
        <f t="shared" si="3"/>
        <v>-0.001408230324</v>
      </c>
      <c r="G1301" s="226">
        <f t="shared" si="4"/>
        <v>0.9985917697</v>
      </c>
    </row>
    <row r="1302" ht="15.75" customHeight="1">
      <c r="A1302" s="403" t="s">
        <v>1652</v>
      </c>
      <c r="B1302" s="404">
        <v>5341.29</v>
      </c>
      <c r="C1302" s="405">
        <f t="shared" si="1"/>
        <v>-0.004460208528</v>
      </c>
      <c r="D1302" s="405">
        <f t="shared" si="2"/>
        <v>0.9955397915</v>
      </c>
      <c r="E1302" s="406">
        <v>63.91</v>
      </c>
      <c r="F1302" s="226">
        <f t="shared" si="3"/>
        <v>-0.00140625</v>
      </c>
      <c r="G1302" s="226">
        <f t="shared" si="4"/>
        <v>0.99859375</v>
      </c>
    </row>
    <row r="1303" ht="15.75" customHeight="1">
      <c r="A1303" s="403" t="s">
        <v>1653</v>
      </c>
      <c r="B1303" s="404">
        <v>5365.22</v>
      </c>
      <c r="C1303" s="405">
        <f t="shared" si="1"/>
        <v>0.007280660253</v>
      </c>
      <c r="D1303" s="405">
        <f t="shared" si="2"/>
        <v>1.00728066</v>
      </c>
      <c r="E1303" s="406">
        <v>64.0</v>
      </c>
      <c r="F1303" s="226">
        <f t="shared" si="3"/>
        <v>-0.01265041654</v>
      </c>
      <c r="G1303" s="226">
        <f t="shared" si="4"/>
        <v>0.9873495835</v>
      </c>
    </row>
    <row r="1304" ht="15.75" customHeight="1">
      <c r="A1304" s="403" t="s">
        <v>1654</v>
      </c>
      <c r="B1304" s="404">
        <v>5326.44</v>
      </c>
      <c r="C1304" s="405">
        <f t="shared" si="1"/>
        <v>0.0005917393191</v>
      </c>
      <c r="D1304" s="405">
        <f t="shared" si="2"/>
        <v>1.000591739</v>
      </c>
      <c r="E1304" s="406">
        <v>64.82</v>
      </c>
      <c r="F1304" s="226">
        <f t="shared" si="3"/>
        <v>0.01854179761</v>
      </c>
      <c r="G1304" s="226">
        <f t="shared" si="4"/>
        <v>1.018541798</v>
      </c>
    </row>
    <row r="1305" ht="15.75" customHeight="1">
      <c r="A1305" s="403" t="s">
        <v>1655</v>
      </c>
      <c r="B1305" s="404">
        <v>5323.29</v>
      </c>
      <c r="C1305" s="405">
        <f t="shared" si="1"/>
        <v>-0.008081376499</v>
      </c>
      <c r="D1305" s="405">
        <f t="shared" si="2"/>
        <v>0.9919186235</v>
      </c>
      <c r="E1305" s="406">
        <v>63.64</v>
      </c>
      <c r="F1305" s="226">
        <f t="shared" si="3"/>
        <v>-0.01118707272</v>
      </c>
      <c r="G1305" s="226">
        <f t="shared" si="4"/>
        <v>0.9888129273</v>
      </c>
    </row>
    <row r="1306" ht="15.75" customHeight="1">
      <c r="A1306" s="403" t="s">
        <v>1656</v>
      </c>
      <c r="B1306" s="404">
        <v>5366.66</v>
      </c>
      <c r="C1306" s="405">
        <f t="shared" si="1"/>
        <v>-0.005943968511</v>
      </c>
      <c r="D1306" s="405">
        <f t="shared" si="2"/>
        <v>0.9940560315</v>
      </c>
      <c r="E1306" s="406">
        <v>64.36</v>
      </c>
      <c r="F1306" s="226">
        <f t="shared" si="3"/>
        <v>-0.01121524044</v>
      </c>
      <c r="G1306" s="226">
        <f t="shared" si="4"/>
        <v>0.9887847596</v>
      </c>
    </row>
    <row r="1307" ht="15.75" customHeight="1">
      <c r="A1307" s="403" t="s">
        <v>1657</v>
      </c>
      <c r="B1307" s="404">
        <v>5398.75</v>
      </c>
      <c r="C1307" s="405">
        <f t="shared" si="1"/>
        <v>0.009716091868</v>
      </c>
      <c r="D1307" s="405">
        <f t="shared" si="2"/>
        <v>1.009716092</v>
      </c>
      <c r="E1307" s="406">
        <v>65.09</v>
      </c>
      <c r="F1307" s="226">
        <f t="shared" si="3"/>
        <v>0.008365608056</v>
      </c>
      <c r="G1307" s="226">
        <f t="shared" si="4"/>
        <v>1.008365608</v>
      </c>
    </row>
    <row r="1308" ht="15.75" customHeight="1">
      <c r="A1308" s="403" t="s">
        <v>1658</v>
      </c>
      <c r="B1308" s="404">
        <v>5346.8</v>
      </c>
      <c r="C1308" s="405">
        <f t="shared" si="1"/>
        <v>0.006229181173</v>
      </c>
      <c r="D1308" s="405">
        <f t="shared" si="2"/>
        <v>1.006229181</v>
      </c>
      <c r="E1308" s="406">
        <v>64.55</v>
      </c>
      <c r="F1308" s="226">
        <f t="shared" si="3"/>
        <v>0.02314154383</v>
      </c>
      <c r="G1308" s="226">
        <f t="shared" si="4"/>
        <v>1.023141544</v>
      </c>
    </row>
    <row r="1309" ht="15.75" customHeight="1">
      <c r="A1309" s="403" t="s">
        <v>1659</v>
      </c>
      <c r="B1309" s="404">
        <v>5313.7</v>
      </c>
      <c r="C1309" s="405">
        <f t="shared" si="1"/>
        <v>-0.0006131323162</v>
      </c>
      <c r="D1309" s="405">
        <f t="shared" si="2"/>
        <v>0.9993868677</v>
      </c>
      <c r="E1309" s="406">
        <v>63.09</v>
      </c>
      <c r="F1309" s="226">
        <f t="shared" si="3"/>
        <v>-0.008642363294</v>
      </c>
      <c r="G1309" s="226">
        <f t="shared" si="4"/>
        <v>0.9913576367</v>
      </c>
    </row>
    <row r="1310" ht="15.75" customHeight="1">
      <c r="A1310" s="403" t="s">
        <v>1660</v>
      </c>
      <c r="B1310" s="404">
        <v>5316.96</v>
      </c>
      <c r="C1310" s="405">
        <f t="shared" si="1"/>
        <v>-0.005035676392</v>
      </c>
      <c r="D1310" s="405">
        <f t="shared" si="2"/>
        <v>0.9949643236</v>
      </c>
      <c r="E1310" s="406">
        <v>63.64</v>
      </c>
      <c r="F1310" s="226">
        <f t="shared" si="3"/>
        <v>-0.009802396141</v>
      </c>
      <c r="G1310" s="226">
        <f t="shared" si="4"/>
        <v>0.9901976039</v>
      </c>
    </row>
    <row r="1311" ht="15.75" customHeight="1">
      <c r="A1311" s="403" t="s">
        <v>1661</v>
      </c>
      <c r="B1311" s="404">
        <v>5343.87</v>
      </c>
      <c r="C1311" s="405">
        <f t="shared" si="1"/>
        <v>-0.009614974749</v>
      </c>
      <c r="D1311" s="405">
        <f t="shared" si="2"/>
        <v>0.9903850253</v>
      </c>
      <c r="E1311" s="406">
        <v>64.27</v>
      </c>
      <c r="F1311" s="226">
        <f t="shared" si="3"/>
        <v>-0.005724009901</v>
      </c>
      <c r="G1311" s="226">
        <f t="shared" si="4"/>
        <v>0.9942759901</v>
      </c>
    </row>
    <row r="1312" ht="15.75" customHeight="1">
      <c r="A1312" s="403" t="s">
        <v>1662</v>
      </c>
      <c r="B1312" s="404">
        <v>5395.75</v>
      </c>
      <c r="C1312" s="405">
        <f t="shared" si="1"/>
        <v>-0.002576857454</v>
      </c>
      <c r="D1312" s="405">
        <f t="shared" si="2"/>
        <v>0.9974231425</v>
      </c>
      <c r="E1312" s="406">
        <v>64.64</v>
      </c>
      <c r="F1312" s="226">
        <f t="shared" si="3"/>
        <v>-0.009652213881</v>
      </c>
      <c r="G1312" s="226">
        <f t="shared" si="4"/>
        <v>0.9903477861</v>
      </c>
    </row>
    <row r="1313" ht="15.75" customHeight="1">
      <c r="A1313" s="403" t="s">
        <v>1663</v>
      </c>
      <c r="B1313" s="404">
        <v>5409.69</v>
      </c>
      <c r="C1313" s="405">
        <f t="shared" si="1"/>
        <v>-0.001426878477</v>
      </c>
      <c r="D1313" s="405">
        <f t="shared" si="2"/>
        <v>0.9985731215</v>
      </c>
      <c r="E1313" s="406">
        <v>65.27</v>
      </c>
      <c r="F1313" s="226">
        <f t="shared" si="3"/>
        <v>0.002765401751</v>
      </c>
      <c r="G1313" s="226">
        <f t="shared" si="4"/>
        <v>1.002765402</v>
      </c>
    </row>
    <row r="1314" ht="15.75" customHeight="1">
      <c r="A1314" s="403" t="s">
        <v>1664</v>
      </c>
      <c r="B1314" s="404">
        <v>5417.42</v>
      </c>
      <c r="C1314" s="405">
        <f t="shared" si="1"/>
        <v>-0.007220322459</v>
      </c>
      <c r="D1314" s="405">
        <f t="shared" si="2"/>
        <v>0.9927796775</v>
      </c>
      <c r="E1314" s="406">
        <v>65.09</v>
      </c>
      <c r="F1314" s="226">
        <f t="shared" si="3"/>
        <v>-0.004130966952</v>
      </c>
      <c r="G1314" s="226">
        <f t="shared" si="4"/>
        <v>0.995869033</v>
      </c>
    </row>
    <row r="1315" ht="15.75" customHeight="1">
      <c r="A1315" s="403" t="s">
        <v>1665</v>
      </c>
      <c r="B1315" s="404">
        <v>5456.82</v>
      </c>
      <c r="C1315" s="405">
        <f t="shared" si="1"/>
        <v>0.004996602016</v>
      </c>
      <c r="D1315" s="405">
        <f t="shared" si="2"/>
        <v>1.004996602</v>
      </c>
      <c r="E1315" s="406">
        <v>65.36</v>
      </c>
      <c r="F1315" s="226">
        <f t="shared" si="3"/>
        <v>-0.002898550725</v>
      </c>
      <c r="G1315" s="226">
        <f t="shared" si="4"/>
        <v>0.9971014493</v>
      </c>
    </row>
    <row r="1316" ht="15.75" customHeight="1">
      <c r="A1316" s="403" t="s">
        <v>1666</v>
      </c>
      <c r="B1316" s="404">
        <v>5429.69</v>
      </c>
      <c r="C1316" s="405">
        <f t="shared" si="1"/>
        <v>0.01279590531</v>
      </c>
      <c r="D1316" s="405">
        <f t="shared" si="2"/>
        <v>1.012795905</v>
      </c>
      <c r="E1316" s="406">
        <v>65.55</v>
      </c>
      <c r="F1316" s="226">
        <f t="shared" si="3"/>
        <v>0.002906976744</v>
      </c>
      <c r="G1316" s="226">
        <f t="shared" si="4"/>
        <v>1.002906977</v>
      </c>
    </row>
    <row r="1317" ht="15.75" customHeight="1">
      <c r="A1317" s="403" t="s">
        <v>1667</v>
      </c>
      <c r="B1317" s="404">
        <v>5361.09</v>
      </c>
      <c r="C1317" s="405">
        <f t="shared" si="1"/>
        <v>-0.005712282706</v>
      </c>
      <c r="D1317" s="405">
        <f t="shared" si="2"/>
        <v>0.9942877173</v>
      </c>
      <c r="E1317" s="406">
        <v>65.36</v>
      </c>
      <c r="F1317" s="226">
        <f t="shared" si="3"/>
        <v>-0.01104554396</v>
      </c>
      <c r="G1317" s="226">
        <f t="shared" si="4"/>
        <v>0.988954456</v>
      </c>
    </row>
    <row r="1318" ht="15.75" customHeight="1">
      <c r="A1318" s="403" t="s">
        <v>1668</v>
      </c>
      <c r="B1318" s="404">
        <v>5391.89</v>
      </c>
      <c r="C1318" s="405">
        <f t="shared" si="1"/>
        <v>-0.00395139361</v>
      </c>
      <c r="D1318" s="405">
        <f t="shared" si="2"/>
        <v>0.9960486064</v>
      </c>
      <c r="E1318" s="406">
        <v>66.09</v>
      </c>
      <c r="F1318" s="226">
        <f t="shared" si="3"/>
        <v>0.001363636364</v>
      </c>
      <c r="G1318" s="226">
        <f t="shared" si="4"/>
        <v>1.001363636</v>
      </c>
    </row>
    <row r="1319" ht="15.75" customHeight="1">
      <c r="A1319" s="403" t="s">
        <v>1669</v>
      </c>
      <c r="B1319" s="404">
        <v>5413.28</v>
      </c>
      <c r="C1319" s="405">
        <f t="shared" si="1"/>
        <v>0.004188695346</v>
      </c>
      <c r="D1319" s="405">
        <f t="shared" si="2"/>
        <v>1.004188695</v>
      </c>
      <c r="E1319" s="406">
        <v>66.0</v>
      </c>
      <c r="F1319" s="226">
        <f t="shared" si="3"/>
        <v>0.001365498407</v>
      </c>
      <c r="G1319" s="226">
        <f t="shared" si="4"/>
        <v>1.001365498</v>
      </c>
    </row>
    <row r="1320" ht="15.75" customHeight="1">
      <c r="A1320" s="403" t="s">
        <v>1670</v>
      </c>
      <c r="B1320" s="404">
        <v>5390.7</v>
      </c>
      <c r="C1320" s="405">
        <f t="shared" si="1"/>
        <v>-0.009663255746</v>
      </c>
      <c r="D1320" s="405">
        <f t="shared" si="2"/>
        <v>0.9903367443</v>
      </c>
      <c r="E1320" s="406">
        <v>65.91</v>
      </c>
      <c r="F1320" s="226">
        <f t="shared" si="3"/>
        <v>-0.01361867704</v>
      </c>
      <c r="G1320" s="226">
        <f t="shared" si="4"/>
        <v>0.986381323</v>
      </c>
    </row>
    <row r="1321" ht="15.75" customHeight="1">
      <c r="A1321" s="403" t="s">
        <v>1671</v>
      </c>
      <c r="B1321" s="404">
        <v>5443.3</v>
      </c>
      <c r="C1321" s="405">
        <f t="shared" si="1"/>
        <v>-0.01242071498</v>
      </c>
      <c r="D1321" s="405">
        <f t="shared" si="2"/>
        <v>0.987579285</v>
      </c>
      <c r="E1321" s="406">
        <v>66.82</v>
      </c>
      <c r="F1321" s="226">
        <f t="shared" si="3"/>
        <v>-0.008016627078</v>
      </c>
      <c r="G1321" s="226">
        <f t="shared" si="4"/>
        <v>0.9919833729</v>
      </c>
    </row>
    <row r="1322" ht="15.75" customHeight="1">
      <c r="A1322" s="403" t="s">
        <v>1672</v>
      </c>
      <c r="B1322" s="404">
        <v>5511.76</v>
      </c>
      <c r="C1322" s="405">
        <f t="shared" si="1"/>
        <v>-0.006691428376</v>
      </c>
      <c r="D1322" s="405">
        <f t="shared" si="2"/>
        <v>0.9933085716</v>
      </c>
      <c r="E1322" s="406">
        <v>67.36</v>
      </c>
      <c r="F1322" s="226">
        <f t="shared" si="3"/>
        <v>0.00267936886</v>
      </c>
      <c r="G1322" s="226">
        <f t="shared" si="4"/>
        <v>1.002679369</v>
      </c>
    </row>
    <row r="1323" ht="15.75" customHeight="1">
      <c r="A1323" s="403" t="s">
        <v>1673</v>
      </c>
      <c r="B1323" s="404">
        <v>5548.89</v>
      </c>
      <c r="C1323" s="405">
        <f t="shared" si="1"/>
        <v>-0.001561833679</v>
      </c>
      <c r="D1323" s="405">
        <f t="shared" si="2"/>
        <v>0.9984381663</v>
      </c>
      <c r="E1323" s="406">
        <v>67.18</v>
      </c>
      <c r="F1323" s="226">
        <f t="shared" si="3"/>
        <v>-0.009436744323</v>
      </c>
      <c r="G1323" s="226">
        <f t="shared" si="4"/>
        <v>0.9905632557</v>
      </c>
    </row>
    <row r="1324" ht="15.75" customHeight="1">
      <c r="A1324" s="403" t="s">
        <v>1674</v>
      </c>
      <c r="B1324" s="404">
        <v>5557.57</v>
      </c>
      <c r="C1324" s="405">
        <f t="shared" si="1"/>
        <v>-0.0001960904247</v>
      </c>
      <c r="D1324" s="405">
        <f t="shared" si="2"/>
        <v>0.9998039096</v>
      </c>
      <c r="E1324" s="406">
        <v>67.82</v>
      </c>
      <c r="F1324" s="226">
        <f t="shared" si="3"/>
        <v>-0.01581773328</v>
      </c>
      <c r="G1324" s="226">
        <f t="shared" si="4"/>
        <v>0.9841822667</v>
      </c>
    </row>
    <row r="1325" ht="15.75" customHeight="1">
      <c r="A1325" s="403" t="s">
        <v>1675</v>
      </c>
      <c r="B1325" s="404">
        <v>5558.66</v>
      </c>
      <c r="C1325" s="405">
        <f t="shared" si="1"/>
        <v>-0.005109884898</v>
      </c>
      <c r="D1325" s="405">
        <f t="shared" si="2"/>
        <v>0.9948901151</v>
      </c>
      <c r="E1325" s="406">
        <v>68.91</v>
      </c>
      <c r="F1325" s="226">
        <f t="shared" si="3"/>
        <v>-0.01683549722</v>
      </c>
      <c r="G1325" s="226">
        <f t="shared" si="4"/>
        <v>0.9831645028</v>
      </c>
    </row>
    <row r="1326" ht="15.75" customHeight="1">
      <c r="A1326" s="403" t="s">
        <v>1676</v>
      </c>
      <c r="B1326" s="404">
        <v>5587.21</v>
      </c>
      <c r="C1326" s="405">
        <f t="shared" si="1"/>
        <v>-0.007129491251</v>
      </c>
      <c r="D1326" s="405">
        <f t="shared" si="2"/>
        <v>0.9928705087</v>
      </c>
      <c r="E1326" s="406">
        <v>70.09</v>
      </c>
      <c r="F1326" s="226">
        <f t="shared" si="3"/>
        <v>0.03760177646</v>
      </c>
      <c r="G1326" s="226">
        <f t="shared" si="4"/>
        <v>1.037601776</v>
      </c>
    </row>
    <row r="1327" ht="15.75" customHeight="1">
      <c r="A1327" s="403" t="s">
        <v>1677</v>
      </c>
      <c r="B1327" s="404">
        <v>5627.33</v>
      </c>
      <c r="C1327" s="405">
        <f t="shared" si="1"/>
        <v>-0.002681454543</v>
      </c>
      <c r="D1327" s="405">
        <f t="shared" si="2"/>
        <v>0.9973185455</v>
      </c>
      <c r="E1327" s="406">
        <v>67.55</v>
      </c>
      <c r="F1327" s="226">
        <f t="shared" si="3"/>
        <v>0.004162330905</v>
      </c>
      <c r="G1327" s="226">
        <f t="shared" si="4"/>
        <v>1.004162331</v>
      </c>
    </row>
    <row r="1328" ht="15.75" customHeight="1">
      <c r="A1328" s="403" t="s">
        <v>1678</v>
      </c>
      <c r="B1328" s="404">
        <v>5642.46</v>
      </c>
      <c r="C1328" s="405">
        <f t="shared" si="1"/>
        <v>-0.007226142908</v>
      </c>
      <c r="D1328" s="405">
        <f t="shared" si="2"/>
        <v>0.9927738571</v>
      </c>
      <c r="E1328" s="406">
        <v>67.27</v>
      </c>
      <c r="F1328" s="226">
        <f t="shared" si="3"/>
        <v>-0.01334702259</v>
      </c>
      <c r="G1328" s="226">
        <f t="shared" si="4"/>
        <v>0.9866529774</v>
      </c>
    </row>
    <row r="1329" ht="15.75" customHeight="1">
      <c r="A1329" s="403" t="s">
        <v>1679</v>
      </c>
      <c r="B1329" s="404">
        <v>5683.53</v>
      </c>
      <c r="C1329" s="405">
        <f t="shared" si="1"/>
        <v>-0.00188610656</v>
      </c>
      <c r="D1329" s="405">
        <f t="shared" si="2"/>
        <v>0.9981138934</v>
      </c>
      <c r="E1329" s="406">
        <v>68.18</v>
      </c>
      <c r="F1329" s="226">
        <f t="shared" si="3"/>
        <v>-0.001318295005</v>
      </c>
      <c r="G1329" s="226">
        <f t="shared" si="4"/>
        <v>0.998681705</v>
      </c>
    </row>
    <row r="1330" ht="15.75" customHeight="1">
      <c r="A1330" s="403" t="s">
        <v>1680</v>
      </c>
      <c r="B1330" s="404">
        <v>5694.27</v>
      </c>
      <c r="C1330" s="405">
        <f t="shared" si="1"/>
        <v>-0.000773863421</v>
      </c>
      <c r="D1330" s="405">
        <f t="shared" si="2"/>
        <v>0.9992261366</v>
      </c>
      <c r="E1330" s="406">
        <v>68.27</v>
      </c>
      <c r="F1330" s="226">
        <f t="shared" si="3"/>
        <v>0.007972833309</v>
      </c>
      <c r="G1330" s="226">
        <f t="shared" si="4"/>
        <v>1.007972833</v>
      </c>
    </row>
    <row r="1331" ht="15.75" customHeight="1">
      <c r="A1331" s="403" t="s">
        <v>1681</v>
      </c>
      <c r="B1331" s="404">
        <v>5698.68</v>
      </c>
      <c r="C1331" s="405">
        <f t="shared" si="1"/>
        <v>-0.007063677643</v>
      </c>
      <c r="D1331" s="405">
        <f t="shared" si="2"/>
        <v>0.9929363224</v>
      </c>
      <c r="E1331" s="406">
        <v>67.73</v>
      </c>
      <c r="F1331" s="226">
        <f t="shared" si="3"/>
        <v>-0.0299341163</v>
      </c>
      <c r="G1331" s="226">
        <f t="shared" si="4"/>
        <v>0.9700658837</v>
      </c>
    </row>
    <row r="1332" ht="15.75" customHeight="1">
      <c r="A1332" s="403" t="s">
        <v>1682</v>
      </c>
      <c r="B1332" s="404">
        <v>5739.22</v>
      </c>
      <c r="C1332" s="405">
        <f t="shared" si="1"/>
        <v>-0.01282640068</v>
      </c>
      <c r="D1332" s="405">
        <f t="shared" si="2"/>
        <v>0.9871735993</v>
      </c>
      <c r="E1332" s="406">
        <v>69.82</v>
      </c>
      <c r="F1332" s="226">
        <f t="shared" si="3"/>
        <v>-0.005129666572</v>
      </c>
      <c r="G1332" s="226">
        <f t="shared" si="4"/>
        <v>0.9948703334</v>
      </c>
    </row>
    <row r="1333" ht="15.75" customHeight="1">
      <c r="A1333" s="403" t="s">
        <v>1683</v>
      </c>
      <c r="B1333" s="404">
        <v>5813.79</v>
      </c>
      <c r="C1333" s="405">
        <f t="shared" si="1"/>
        <v>0.002028603831</v>
      </c>
      <c r="D1333" s="405">
        <f t="shared" si="2"/>
        <v>1.002028604</v>
      </c>
      <c r="E1333" s="406">
        <v>70.18</v>
      </c>
      <c r="F1333" s="226">
        <f t="shared" si="3"/>
        <v>0.01051115911</v>
      </c>
      <c r="G1333" s="226">
        <f t="shared" si="4"/>
        <v>1.010511159</v>
      </c>
    </row>
    <row r="1334" ht="15.75" customHeight="1">
      <c r="A1334" s="403" t="s">
        <v>1684</v>
      </c>
      <c r="B1334" s="404">
        <v>5802.02</v>
      </c>
      <c r="C1334" s="405">
        <f t="shared" si="1"/>
        <v>0.004270123846</v>
      </c>
      <c r="D1334" s="405">
        <f t="shared" si="2"/>
        <v>1.004270124</v>
      </c>
      <c r="E1334" s="406">
        <v>69.45</v>
      </c>
      <c r="F1334" s="226">
        <f t="shared" si="3"/>
        <v>0.002598527501</v>
      </c>
      <c r="G1334" s="226">
        <f t="shared" si="4"/>
        <v>1.002598528</v>
      </c>
    </row>
    <row r="1335" ht="15.75" customHeight="1">
      <c r="A1335" s="403" t="s">
        <v>1685</v>
      </c>
      <c r="B1335" s="404">
        <v>5777.35</v>
      </c>
      <c r="C1335" s="405">
        <f t="shared" si="1"/>
        <v>-0.004956830109</v>
      </c>
      <c r="D1335" s="405">
        <f t="shared" si="2"/>
        <v>0.9950431699</v>
      </c>
      <c r="E1335" s="406">
        <v>69.27</v>
      </c>
      <c r="F1335" s="226">
        <f t="shared" si="3"/>
        <v>0.01050328228</v>
      </c>
      <c r="G1335" s="226">
        <f t="shared" si="4"/>
        <v>1.010503282</v>
      </c>
    </row>
    <row r="1336" ht="15.75" customHeight="1">
      <c r="A1336" s="403" t="s">
        <v>1686</v>
      </c>
      <c r="B1336" s="404">
        <v>5806.13</v>
      </c>
      <c r="C1336" s="405">
        <f t="shared" si="1"/>
        <v>-0.001229942477</v>
      </c>
      <c r="D1336" s="405">
        <f t="shared" si="2"/>
        <v>0.9987700575</v>
      </c>
      <c r="E1336" s="406">
        <v>68.55</v>
      </c>
      <c r="F1336" s="226">
        <f t="shared" si="3"/>
        <v>0.01345357776</v>
      </c>
      <c r="G1336" s="226">
        <f t="shared" si="4"/>
        <v>1.013453578</v>
      </c>
    </row>
    <row r="1337" ht="15.75" customHeight="1">
      <c r="A1337" s="403" t="s">
        <v>1687</v>
      </c>
      <c r="B1337" s="404">
        <v>5813.28</v>
      </c>
      <c r="C1337" s="405">
        <f t="shared" si="1"/>
        <v>-0.005164748283</v>
      </c>
      <c r="D1337" s="405">
        <f t="shared" si="2"/>
        <v>0.9948352517</v>
      </c>
      <c r="E1337" s="406">
        <v>67.64</v>
      </c>
      <c r="F1337" s="226">
        <f t="shared" si="3"/>
        <v>0.005500222982</v>
      </c>
      <c r="G1337" s="226">
        <f t="shared" si="4"/>
        <v>1.005500223</v>
      </c>
    </row>
    <row r="1338" ht="15.75" customHeight="1">
      <c r="A1338" s="403" t="s">
        <v>1688</v>
      </c>
      <c r="B1338" s="404">
        <v>5843.46</v>
      </c>
      <c r="C1338" s="405">
        <f t="shared" si="1"/>
        <v>0.003515376121</v>
      </c>
      <c r="D1338" s="405">
        <f t="shared" si="2"/>
        <v>1.003515376</v>
      </c>
      <c r="E1338" s="406">
        <v>67.27</v>
      </c>
      <c r="F1338" s="226">
        <f t="shared" si="3"/>
        <v>-0.00266864344</v>
      </c>
      <c r="G1338" s="226">
        <f t="shared" si="4"/>
        <v>0.9973313566</v>
      </c>
    </row>
    <row r="1339" ht="15.75" customHeight="1">
      <c r="A1339" s="403" t="s">
        <v>1689</v>
      </c>
      <c r="B1339" s="404">
        <v>5822.99</v>
      </c>
      <c r="C1339" s="405">
        <f t="shared" si="1"/>
        <v>0.00779515226</v>
      </c>
      <c r="D1339" s="405">
        <f t="shared" si="2"/>
        <v>1.007795152</v>
      </c>
      <c r="E1339" s="406">
        <v>67.45</v>
      </c>
      <c r="F1339" s="226">
        <f t="shared" si="3"/>
        <v>-0.005455617812</v>
      </c>
      <c r="G1339" s="226">
        <f t="shared" si="4"/>
        <v>0.9945443822</v>
      </c>
    </row>
    <row r="1340" ht="15.75" customHeight="1">
      <c r="A1340" s="403" t="s">
        <v>1690</v>
      </c>
      <c r="B1340" s="404">
        <v>5777.95</v>
      </c>
      <c r="C1340" s="405">
        <f t="shared" si="1"/>
        <v>-0.00116169116</v>
      </c>
      <c r="D1340" s="405">
        <f t="shared" si="2"/>
        <v>0.9988383088</v>
      </c>
      <c r="E1340" s="406">
        <v>67.82</v>
      </c>
      <c r="F1340" s="226">
        <f t="shared" si="3"/>
        <v>-0.01581773328</v>
      </c>
      <c r="G1340" s="226">
        <f t="shared" si="4"/>
        <v>0.9841822667</v>
      </c>
    </row>
    <row r="1341" ht="15.75" customHeight="1">
      <c r="A1341" s="403" t="s">
        <v>1691</v>
      </c>
      <c r="B1341" s="404">
        <v>5784.67</v>
      </c>
      <c r="C1341" s="405">
        <f t="shared" si="1"/>
        <v>0.001917347929</v>
      </c>
      <c r="D1341" s="405">
        <f t="shared" si="2"/>
        <v>1.001917348</v>
      </c>
      <c r="E1341" s="406">
        <v>68.91</v>
      </c>
      <c r="F1341" s="226">
        <f t="shared" si="3"/>
        <v>-0.001304347826</v>
      </c>
      <c r="G1341" s="226">
        <f t="shared" si="4"/>
        <v>0.9986956522</v>
      </c>
    </row>
    <row r="1342" ht="15.75" customHeight="1">
      <c r="A1342" s="403" t="s">
        <v>1692</v>
      </c>
      <c r="B1342" s="404">
        <v>5773.6</v>
      </c>
      <c r="C1342" s="405">
        <f t="shared" si="1"/>
        <v>-0.006800123169</v>
      </c>
      <c r="D1342" s="405">
        <f t="shared" si="2"/>
        <v>0.9931998768</v>
      </c>
      <c r="E1342" s="406">
        <v>69.0</v>
      </c>
      <c r="F1342" s="226">
        <f t="shared" si="3"/>
        <v>-0.006479481641</v>
      </c>
      <c r="G1342" s="226">
        <f t="shared" si="4"/>
        <v>0.9935205184</v>
      </c>
    </row>
    <row r="1343" ht="15.75" customHeight="1">
      <c r="A1343" s="403" t="s">
        <v>1693</v>
      </c>
      <c r="B1343" s="404">
        <v>5813.13</v>
      </c>
      <c r="C1343" s="405">
        <f t="shared" si="1"/>
        <v>-0.003450900526</v>
      </c>
      <c r="D1343" s="405">
        <f t="shared" si="2"/>
        <v>0.9965490995</v>
      </c>
      <c r="E1343" s="406">
        <v>69.45</v>
      </c>
      <c r="F1343" s="226">
        <f t="shared" si="3"/>
        <v>-0.004015488312</v>
      </c>
      <c r="G1343" s="226">
        <f t="shared" si="4"/>
        <v>0.9959845117</v>
      </c>
    </row>
    <row r="1344" ht="15.75" customHeight="1">
      <c r="A1344" s="403" t="s">
        <v>1694</v>
      </c>
      <c r="B1344" s="404">
        <v>5833.26</v>
      </c>
      <c r="C1344" s="405">
        <f t="shared" si="1"/>
        <v>-0.004495187385</v>
      </c>
      <c r="D1344" s="405">
        <f t="shared" si="2"/>
        <v>0.9955048126</v>
      </c>
      <c r="E1344" s="406">
        <v>69.73</v>
      </c>
      <c r="F1344" s="226">
        <f t="shared" si="3"/>
        <v>0</v>
      </c>
      <c r="G1344" s="226">
        <f t="shared" si="4"/>
        <v>1</v>
      </c>
    </row>
    <row r="1345" ht="15.75" customHeight="1">
      <c r="A1345" s="403" t="s">
        <v>1695</v>
      </c>
      <c r="B1345" s="404">
        <v>5859.6</v>
      </c>
      <c r="C1345" s="405">
        <f t="shared" si="1"/>
        <v>-0.003369385704</v>
      </c>
      <c r="D1345" s="405">
        <f t="shared" si="2"/>
        <v>0.9966306143</v>
      </c>
      <c r="E1345" s="406">
        <v>69.73</v>
      </c>
      <c r="F1345" s="226">
        <f t="shared" si="3"/>
        <v>0.00926327978</v>
      </c>
      <c r="G1345" s="226">
        <f t="shared" si="4"/>
        <v>1.00926328</v>
      </c>
    </row>
    <row r="1346" ht="15.75" customHeight="1">
      <c r="A1346" s="403" t="s">
        <v>1696</v>
      </c>
      <c r="B1346" s="404">
        <v>5879.41</v>
      </c>
      <c r="C1346" s="405">
        <f t="shared" si="1"/>
        <v>0.002392001882</v>
      </c>
      <c r="D1346" s="405">
        <f t="shared" si="2"/>
        <v>1.002392002</v>
      </c>
      <c r="E1346" s="406">
        <v>69.09</v>
      </c>
      <c r="F1346" s="226">
        <f t="shared" si="3"/>
        <v>-0.001300954033</v>
      </c>
      <c r="G1346" s="226">
        <f t="shared" si="4"/>
        <v>0.998699046</v>
      </c>
    </row>
    <row r="1347" ht="15.75" customHeight="1">
      <c r="A1347" s="403" t="s">
        <v>1697</v>
      </c>
      <c r="B1347" s="404">
        <v>5865.38</v>
      </c>
      <c r="C1347" s="405">
        <f t="shared" si="1"/>
        <v>0.004141279431</v>
      </c>
      <c r="D1347" s="405">
        <f t="shared" si="2"/>
        <v>1.004141279</v>
      </c>
      <c r="E1347" s="406">
        <v>69.18</v>
      </c>
      <c r="F1347" s="226">
        <f t="shared" si="3"/>
        <v>0.009190371991</v>
      </c>
      <c r="G1347" s="226">
        <f t="shared" si="4"/>
        <v>1.009190372</v>
      </c>
    </row>
    <row r="1348" ht="15.75" customHeight="1">
      <c r="A1348" s="403" t="s">
        <v>1698</v>
      </c>
      <c r="B1348" s="404">
        <v>5841.19</v>
      </c>
      <c r="C1348" s="405">
        <f t="shared" si="1"/>
        <v>0.008309957622</v>
      </c>
      <c r="D1348" s="405">
        <f t="shared" si="2"/>
        <v>1.008309958</v>
      </c>
      <c r="E1348" s="406">
        <v>68.55</v>
      </c>
      <c r="F1348" s="226">
        <f t="shared" si="3"/>
        <v>0.00146092038</v>
      </c>
      <c r="G1348" s="226">
        <f t="shared" si="4"/>
        <v>1.00146092</v>
      </c>
    </row>
    <row r="1349" ht="15.75" customHeight="1">
      <c r="A1349" s="403" t="s">
        <v>1699</v>
      </c>
      <c r="B1349" s="404">
        <v>5793.05</v>
      </c>
      <c r="C1349" s="405">
        <f t="shared" si="1"/>
        <v>0.0004783879191</v>
      </c>
      <c r="D1349" s="405">
        <f t="shared" si="2"/>
        <v>1.000478388</v>
      </c>
      <c r="E1349" s="406">
        <v>68.45</v>
      </c>
      <c r="F1349" s="226">
        <f t="shared" si="3"/>
        <v>0</v>
      </c>
      <c r="G1349" s="226">
        <f t="shared" si="4"/>
        <v>1</v>
      </c>
    </row>
    <row r="1350" ht="15.75" customHeight="1">
      <c r="A1350" s="403" t="s">
        <v>1700</v>
      </c>
      <c r="B1350" s="404">
        <v>5790.28</v>
      </c>
      <c r="C1350" s="405">
        <f t="shared" si="1"/>
        <v>-0.006388663426</v>
      </c>
      <c r="D1350" s="405">
        <f t="shared" si="2"/>
        <v>0.9936113366</v>
      </c>
      <c r="E1350" s="406">
        <v>68.45</v>
      </c>
      <c r="F1350" s="226">
        <f t="shared" si="3"/>
        <v>0.01618171021</v>
      </c>
      <c r="G1350" s="226">
        <f t="shared" si="4"/>
        <v>1.01618171</v>
      </c>
    </row>
    <row r="1351" ht="15.75" customHeight="1">
      <c r="A1351" s="403" t="s">
        <v>1701</v>
      </c>
      <c r="B1351" s="404">
        <v>5827.51</v>
      </c>
      <c r="C1351" s="405">
        <f t="shared" si="1"/>
        <v>0.013984347</v>
      </c>
      <c r="D1351" s="405">
        <f t="shared" si="2"/>
        <v>1.013984347</v>
      </c>
      <c r="E1351" s="406">
        <v>67.36</v>
      </c>
      <c r="F1351" s="226">
        <f t="shared" si="3"/>
        <v>0.02060606061</v>
      </c>
      <c r="G1351" s="226">
        <f t="shared" si="4"/>
        <v>1.020606061</v>
      </c>
    </row>
    <row r="1352" ht="15.75" customHeight="1">
      <c r="A1352" s="403" t="s">
        <v>1702</v>
      </c>
      <c r="B1352" s="404">
        <v>5747.14</v>
      </c>
      <c r="C1352" s="405">
        <f t="shared" si="1"/>
        <v>0.02674436885</v>
      </c>
      <c r="D1352" s="405">
        <f t="shared" si="2"/>
        <v>1.026744369</v>
      </c>
      <c r="E1352" s="406">
        <v>66.0</v>
      </c>
      <c r="F1352" s="226">
        <f t="shared" si="3"/>
        <v>-0.009603841537</v>
      </c>
      <c r="G1352" s="226">
        <f t="shared" si="4"/>
        <v>0.9903961585</v>
      </c>
    </row>
    <row r="1353" ht="15.75" customHeight="1">
      <c r="A1353" s="403" t="s">
        <v>1703</v>
      </c>
      <c r="B1353" s="404">
        <v>5597.44</v>
      </c>
      <c r="C1353" s="405">
        <f t="shared" si="1"/>
        <v>0.01978188549</v>
      </c>
      <c r="D1353" s="405">
        <f t="shared" si="2"/>
        <v>1.019781885</v>
      </c>
      <c r="E1353" s="406">
        <v>66.64</v>
      </c>
      <c r="F1353" s="226">
        <f t="shared" si="3"/>
        <v>0.01818181818</v>
      </c>
      <c r="G1353" s="226">
        <f t="shared" si="4"/>
        <v>1.018181818</v>
      </c>
    </row>
    <row r="1354" ht="15.75" customHeight="1">
      <c r="A1354" s="403" t="s">
        <v>1704</v>
      </c>
      <c r="B1354" s="404">
        <v>5488.86</v>
      </c>
      <c r="C1354" s="405">
        <f t="shared" si="1"/>
        <v>-0.0005335236781</v>
      </c>
      <c r="D1354" s="405">
        <f t="shared" si="2"/>
        <v>0.9994664763</v>
      </c>
      <c r="E1354" s="406">
        <v>65.45</v>
      </c>
      <c r="F1354" s="226">
        <f t="shared" si="3"/>
        <v>-0.009683764563</v>
      </c>
      <c r="G1354" s="226">
        <f t="shared" si="4"/>
        <v>0.9903162354</v>
      </c>
    </row>
    <row r="1355" ht="15.75" customHeight="1">
      <c r="A1355" s="403" t="s">
        <v>1705</v>
      </c>
      <c r="B1355" s="404">
        <v>5491.79</v>
      </c>
      <c r="C1355" s="405">
        <f t="shared" si="1"/>
        <v>-0.01407315383</v>
      </c>
      <c r="D1355" s="405">
        <f t="shared" si="2"/>
        <v>0.9859268462</v>
      </c>
      <c r="E1355" s="406">
        <v>66.09</v>
      </c>
      <c r="F1355" s="226">
        <f t="shared" si="3"/>
        <v>0.02688004972</v>
      </c>
      <c r="G1355" s="226">
        <f t="shared" si="4"/>
        <v>1.02688005</v>
      </c>
    </row>
    <row r="1356" ht="15.75" customHeight="1">
      <c r="A1356" s="403" t="s">
        <v>1706</v>
      </c>
      <c r="B1356" s="404">
        <v>5570.18</v>
      </c>
      <c r="C1356" s="405">
        <f t="shared" si="1"/>
        <v>-0.001863605575</v>
      </c>
      <c r="D1356" s="405">
        <f t="shared" si="2"/>
        <v>0.9981363944</v>
      </c>
      <c r="E1356" s="406">
        <v>64.36</v>
      </c>
      <c r="F1356" s="226">
        <f t="shared" si="3"/>
        <v>0.001400342306</v>
      </c>
      <c r="G1356" s="226">
        <f t="shared" si="4"/>
        <v>1.001400342</v>
      </c>
    </row>
    <row r="1357" ht="15.75" customHeight="1">
      <c r="A1357" s="403" t="s">
        <v>1707</v>
      </c>
      <c r="B1357" s="404">
        <v>5580.58</v>
      </c>
      <c r="C1357" s="405">
        <f t="shared" si="1"/>
        <v>0.001530854892</v>
      </c>
      <c r="D1357" s="405">
        <f t="shared" si="2"/>
        <v>1.001530855</v>
      </c>
      <c r="E1357" s="406">
        <v>64.27</v>
      </c>
      <c r="F1357" s="226">
        <f t="shared" si="3"/>
        <v>0.002808550476</v>
      </c>
      <c r="G1357" s="226">
        <f t="shared" si="4"/>
        <v>1.00280855</v>
      </c>
    </row>
    <row r="1358" ht="15.75" customHeight="1">
      <c r="A1358" s="403" t="s">
        <v>1708</v>
      </c>
      <c r="B1358" s="404">
        <v>5572.05</v>
      </c>
      <c r="C1358" s="405">
        <f t="shared" si="1"/>
        <v>-0.01360441856</v>
      </c>
      <c r="D1358" s="405">
        <f t="shared" si="2"/>
        <v>0.9863955814</v>
      </c>
      <c r="E1358" s="406">
        <v>64.09</v>
      </c>
      <c r="F1358" s="226">
        <f t="shared" si="3"/>
        <v>-0.007126258714</v>
      </c>
      <c r="G1358" s="226">
        <f t="shared" si="4"/>
        <v>0.9928737413</v>
      </c>
    </row>
    <row r="1359" ht="15.75" customHeight="1">
      <c r="A1359" s="403" t="s">
        <v>1709</v>
      </c>
      <c r="B1359" s="404">
        <v>5648.9</v>
      </c>
      <c r="C1359" s="405">
        <f t="shared" si="1"/>
        <v>-0.002623698744</v>
      </c>
      <c r="D1359" s="405">
        <f t="shared" si="2"/>
        <v>0.9973763013</v>
      </c>
      <c r="E1359" s="406">
        <v>64.55</v>
      </c>
      <c r="F1359" s="226">
        <f t="shared" si="3"/>
        <v>0</v>
      </c>
      <c r="G1359" s="226">
        <f t="shared" si="4"/>
        <v>1</v>
      </c>
    </row>
    <row r="1360" ht="15.75" customHeight="1">
      <c r="A1360" s="403" t="s">
        <v>1710</v>
      </c>
      <c r="B1360" s="404">
        <v>5663.76</v>
      </c>
      <c r="C1360" s="405">
        <f t="shared" si="1"/>
        <v>-0.01012463101</v>
      </c>
      <c r="D1360" s="405">
        <f t="shared" si="2"/>
        <v>0.989875369</v>
      </c>
      <c r="E1360" s="406">
        <v>64.55</v>
      </c>
      <c r="F1360" s="226">
        <f t="shared" si="3"/>
        <v>-0.01239290086</v>
      </c>
      <c r="G1360" s="226">
        <f t="shared" si="4"/>
        <v>0.9876070991</v>
      </c>
    </row>
    <row r="1361" ht="15.75" customHeight="1">
      <c r="A1361" s="403" t="s">
        <v>1711</v>
      </c>
      <c r="B1361" s="404">
        <v>5721.69</v>
      </c>
      <c r="C1361" s="405">
        <f t="shared" si="1"/>
        <v>0.0001922878584</v>
      </c>
      <c r="D1361" s="405">
        <f t="shared" si="2"/>
        <v>1.000192288</v>
      </c>
      <c r="E1361" s="406">
        <v>65.36</v>
      </c>
      <c r="F1361" s="226">
        <f t="shared" si="3"/>
        <v>0.006932676013</v>
      </c>
      <c r="G1361" s="226">
        <f t="shared" si="4"/>
        <v>1.006932676</v>
      </c>
    </row>
    <row r="1362" ht="15.75" customHeight="1">
      <c r="A1362" s="403" t="s">
        <v>1712</v>
      </c>
      <c r="B1362" s="404">
        <v>5720.59</v>
      </c>
      <c r="C1362" s="405">
        <f t="shared" si="1"/>
        <v>0.01517998953</v>
      </c>
      <c r="D1362" s="405">
        <f t="shared" si="2"/>
        <v>1.01517999</v>
      </c>
      <c r="E1362" s="406">
        <v>64.91</v>
      </c>
      <c r="F1362" s="226">
        <f t="shared" si="3"/>
        <v>0.002780781709</v>
      </c>
      <c r="G1362" s="226">
        <f t="shared" si="4"/>
        <v>1.002780782</v>
      </c>
    </row>
    <row r="1363" ht="15.75" customHeight="1">
      <c r="A1363" s="403" t="s">
        <v>1713</v>
      </c>
      <c r="B1363" s="404">
        <v>5635.05</v>
      </c>
      <c r="C1363" s="405">
        <f t="shared" si="1"/>
        <v>0.002028934996</v>
      </c>
      <c r="D1363" s="405">
        <f t="shared" si="2"/>
        <v>1.002028935</v>
      </c>
      <c r="E1363" s="406">
        <v>64.73</v>
      </c>
      <c r="F1363" s="226">
        <f t="shared" si="3"/>
        <v>0.004344453064</v>
      </c>
      <c r="G1363" s="226">
        <f t="shared" si="4"/>
        <v>1.004344453</v>
      </c>
    </row>
    <row r="1364" ht="15.75" customHeight="1">
      <c r="A1364" s="403" t="s">
        <v>1714</v>
      </c>
      <c r="B1364" s="404">
        <v>5623.64</v>
      </c>
      <c r="C1364" s="405">
        <f t="shared" si="1"/>
        <v>-0.01435965206</v>
      </c>
      <c r="D1364" s="405">
        <f t="shared" si="2"/>
        <v>0.9856403479</v>
      </c>
      <c r="E1364" s="406">
        <v>64.45</v>
      </c>
      <c r="F1364" s="226">
        <f t="shared" si="3"/>
        <v>-0.009832539561</v>
      </c>
      <c r="G1364" s="226">
        <f t="shared" si="4"/>
        <v>0.9901674604</v>
      </c>
    </row>
    <row r="1365" ht="15.75" customHeight="1">
      <c r="A1365" s="403" t="s">
        <v>1715</v>
      </c>
      <c r="B1365" s="404">
        <v>5705.57</v>
      </c>
      <c r="C1365" s="405">
        <f t="shared" si="1"/>
        <v>-0.01174186262</v>
      </c>
      <c r="D1365" s="405">
        <f t="shared" si="2"/>
        <v>0.9882581374</v>
      </c>
      <c r="E1365" s="406">
        <v>65.09</v>
      </c>
      <c r="F1365" s="226">
        <f t="shared" si="3"/>
        <v>-0.004130966952</v>
      </c>
      <c r="G1365" s="226">
        <f t="shared" si="4"/>
        <v>0.995869033</v>
      </c>
    </row>
    <row r="1366" ht="15.75" customHeight="1">
      <c r="A1366" s="403" t="s">
        <v>1716</v>
      </c>
      <c r="B1366" s="404">
        <v>5773.36</v>
      </c>
      <c r="C1366" s="405">
        <f t="shared" si="1"/>
        <v>-0.009372029417</v>
      </c>
      <c r="D1366" s="405">
        <f t="shared" si="2"/>
        <v>0.9906279706</v>
      </c>
      <c r="E1366" s="406">
        <v>65.36</v>
      </c>
      <c r="F1366" s="226">
        <f t="shared" si="3"/>
        <v>-0.001375095493</v>
      </c>
      <c r="G1366" s="226">
        <f t="shared" si="4"/>
        <v>0.9986249045</v>
      </c>
    </row>
    <row r="1367" ht="15.75" customHeight="1">
      <c r="A1367" s="403" t="s">
        <v>1717</v>
      </c>
      <c r="B1367" s="404">
        <v>5827.98</v>
      </c>
      <c r="C1367" s="405">
        <f t="shared" si="1"/>
        <v>0.0009961904304</v>
      </c>
      <c r="D1367" s="405">
        <f t="shared" si="2"/>
        <v>1.00099619</v>
      </c>
      <c r="E1367" s="406">
        <v>65.45</v>
      </c>
      <c r="F1367" s="226">
        <f t="shared" si="3"/>
        <v>-0.00697921408</v>
      </c>
      <c r="G1367" s="226">
        <f t="shared" si="4"/>
        <v>0.9930207859</v>
      </c>
    </row>
    <row r="1368" ht="15.75" customHeight="1">
      <c r="A1368" s="403" t="s">
        <v>1718</v>
      </c>
      <c r="B1368" s="404">
        <v>5822.18</v>
      </c>
      <c r="C1368" s="405">
        <f t="shared" si="1"/>
        <v>-0.004382837336</v>
      </c>
      <c r="D1368" s="405">
        <f t="shared" si="2"/>
        <v>0.9956171627</v>
      </c>
      <c r="E1368" s="406">
        <v>65.91</v>
      </c>
      <c r="F1368" s="226">
        <f t="shared" si="3"/>
        <v>-0.004079782412</v>
      </c>
      <c r="G1368" s="226">
        <f t="shared" si="4"/>
        <v>0.9959202176</v>
      </c>
    </row>
    <row r="1369" ht="15.75" customHeight="1">
      <c r="A1369" s="403" t="s">
        <v>1719</v>
      </c>
      <c r="B1369" s="404">
        <v>5847.81</v>
      </c>
      <c r="C1369" s="405">
        <f t="shared" si="1"/>
        <v>0.002138696526</v>
      </c>
      <c r="D1369" s="405">
        <f t="shared" si="2"/>
        <v>1.002138697</v>
      </c>
      <c r="E1369" s="406">
        <v>66.18</v>
      </c>
      <c r="F1369" s="226">
        <f t="shared" si="3"/>
        <v>-0.001358080579</v>
      </c>
      <c r="G1369" s="226">
        <f t="shared" si="4"/>
        <v>0.9986419194</v>
      </c>
    </row>
    <row r="1370" ht="15.75" customHeight="1">
      <c r="A1370" s="403" t="s">
        <v>1720</v>
      </c>
      <c r="B1370" s="404">
        <v>5835.33</v>
      </c>
      <c r="C1370" s="405">
        <f t="shared" si="1"/>
        <v>-0.008167074029</v>
      </c>
      <c r="D1370" s="405">
        <f t="shared" si="2"/>
        <v>0.991832926</v>
      </c>
      <c r="E1370" s="406">
        <v>66.27</v>
      </c>
      <c r="F1370" s="226">
        <f t="shared" si="3"/>
        <v>0</v>
      </c>
      <c r="G1370" s="226">
        <f t="shared" si="4"/>
        <v>1</v>
      </c>
    </row>
    <row r="1371" ht="15.75" customHeight="1">
      <c r="A1371" s="403" t="s">
        <v>1721</v>
      </c>
      <c r="B1371" s="404">
        <v>5883.38</v>
      </c>
      <c r="C1371" s="405">
        <f t="shared" si="1"/>
        <v>0.002137687516</v>
      </c>
      <c r="D1371" s="405">
        <f t="shared" si="2"/>
        <v>1.002137688</v>
      </c>
      <c r="E1371" s="406">
        <v>66.27</v>
      </c>
      <c r="F1371" s="226">
        <f t="shared" si="3"/>
        <v>0.01953846154</v>
      </c>
      <c r="G1371" s="226">
        <f t="shared" si="4"/>
        <v>1.019538462</v>
      </c>
    </row>
    <row r="1372" ht="15.75" customHeight="1">
      <c r="A1372" s="403" t="s">
        <v>1722</v>
      </c>
      <c r="B1372" s="404">
        <v>5870.83</v>
      </c>
      <c r="C1372" s="405">
        <f t="shared" si="1"/>
        <v>0.01135067718</v>
      </c>
      <c r="D1372" s="405">
        <f t="shared" si="2"/>
        <v>1.011350677</v>
      </c>
      <c r="E1372" s="406">
        <v>65.0</v>
      </c>
      <c r="F1372" s="226">
        <f t="shared" si="3"/>
        <v>0.008533747091</v>
      </c>
      <c r="G1372" s="226">
        <f t="shared" si="4"/>
        <v>1.008533747</v>
      </c>
    </row>
    <row r="1373" ht="15.75" customHeight="1">
      <c r="A1373" s="403" t="s">
        <v>1723</v>
      </c>
      <c r="B1373" s="404">
        <v>5804.94</v>
      </c>
      <c r="C1373" s="405">
        <f t="shared" si="1"/>
        <v>0.001124444245</v>
      </c>
      <c r="D1373" s="405">
        <f t="shared" si="2"/>
        <v>1.001124444</v>
      </c>
      <c r="E1373" s="406">
        <v>64.45</v>
      </c>
      <c r="F1373" s="226">
        <f t="shared" si="3"/>
        <v>0.005617100952</v>
      </c>
      <c r="G1373" s="226">
        <f t="shared" si="4"/>
        <v>1.005617101</v>
      </c>
    </row>
    <row r="1374" ht="15.75" customHeight="1">
      <c r="A1374" s="403" t="s">
        <v>1724</v>
      </c>
      <c r="B1374" s="404">
        <v>5798.42</v>
      </c>
      <c r="C1374" s="405">
        <f t="shared" si="1"/>
        <v>0.004130177658</v>
      </c>
      <c r="D1374" s="405">
        <f t="shared" si="2"/>
        <v>1.004130178</v>
      </c>
      <c r="E1374" s="406">
        <v>64.09</v>
      </c>
      <c r="F1374" s="226">
        <f t="shared" si="3"/>
        <v>-0.001402306014</v>
      </c>
      <c r="G1374" s="226">
        <f t="shared" si="4"/>
        <v>0.998597694</v>
      </c>
    </row>
    <row r="1375" ht="15.75" customHeight="1">
      <c r="A1375" s="403" t="s">
        <v>1725</v>
      </c>
      <c r="B1375" s="404">
        <v>5774.57</v>
      </c>
      <c r="C1375" s="405">
        <f t="shared" si="1"/>
        <v>-0.009867766781</v>
      </c>
      <c r="D1375" s="405">
        <f t="shared" si="2"/>
        <v>0.9901322332</v>
      </c>
      <c r="E1375" s="406">
        <v>64.18</v>
      </c>
      <c r="F1375" s="226">
        <f t="shared" si="3"/>
        <v>-0.004189294026</v>
      </c>
      <c r="G1375" s="226">
        <f t="shared" si="4"/>
        <v>0.995810706</v>
      </c>
    </row>
    <row r="1376" ht="15.75" customHeight="1">
      <c r="A1376" s="403" t="s">
        <v>1726</v>
      </c>
      <c r="B1376" s="404">
        <v>5832.12</v>
      </c>
      <c r="C1376" s="405">
        <f t="shared" si="1"/>
        <v>-0.01267314262</v>
      </c>
      <c r="D1376" s="405">
        <f t="shared" si="2"/>
        <v>0.9873268574</v>
      </c>
      <c r="E1376" s="406">
        <v>64.45</v>
      </c>
      <c r="F1376" s="226">
        <f t="shared" si="3"/>
        <v>0</v>
      </c>
      <c r="G1376" s="226">
        <f t="shared" si="4"/>
        <v>1</v>
      </c>
    </row>
    <row r="1377" ht="15.75" customHeight="1">
      <c r="A1377" s="403" t="s">
        <v>1727</v>
      </c>
      <c r="B1377" s="404">
        <v>5906.98</v>
      </c>
      <c r="C1377" s="405">
        <f t="shared" si="1"/>
        <v>-0.0003469266529</v>
      </c>
      <c r="D1377" s="405">
        <f t="shared" si="2"/>
        <v>0.9996530733</v>
      </c>
      <c r="E1377" s="406">
        <v>64.45</v>
      </c>
      <c r="F1377" s="226">
        <f t="shared" si="3"/>
        <v>-0.008461538462</v>
      </c>
      <c r="G1377" s="226">
        <f t="shared" si="4"/>
        <v>0.9915384615</v>
      </c>
    </row>
    <row r="1378" ht="15.75" customHeight="1">
      <c r="A1378" s="403" t="s">
        <v>1728</v>
      </c>
      <c r="B1378" s="404">
        <v>5909.03</v>
      </c>
      <c r="C1378" s="405">
        <f t="shared" si="1"/>
        <v>-0.005253996472</v>
      </c>
      <c r="D1378" s="405">
        <f t="shared" si="2"/>
        <v>0.9947460035</v>
      </c>
      <c r="E1378" s="406">
        <v>65.0</v>
      </c>
      <c r="F1378" s="226">
        <f t="shared" si="3"/>
        <v>0</v>
      </c>
      <c r="G1378" s="226">
        <f t="shared" si="4"/>
        <v>1</v>
      </c>
    </row>
    <row r="1379" ht="15.75" customHeight="1">
      <c r="A1379" s="403" t="s">
        <v>1729</v>
      </c>
      <c r="B1379" s="404">
        <v>5940.24</v>
      </c>
      <c r="C1379" s="405">
        <f t="shared" si="1"/>
        <v>-0.001766163929</v>
      </c>
      <c r="D1379" s="405">
        <f t="shared" si="2"/>
        <v>0.9982338361</v>
      </c>
      <c r="E1379" s="406">
        <v>65.0</v>
      </c>
      <c r="F1379" s="226">
        <f t="shared" si="3"/>
        <v>-0.002761583308</v>
      </c>
      <c r="G1379" s="226">
        <f t="shared" si="4"/>
        <v>0.9972384167</v>
      </c>
    </row>
    <row r="1380" ht="15.75" customHeight="1">
      <c r="A1380" s="403" t="s">
        <v>1730</v>
      </c>
      <c r="B1380" s="404">
        <v>5950.75</v>
      </c>
      <c r="C1380" s="405">
        <f t="shared" si="1"/>
        <v>-0.01643584747</v>
      </c>
      <c r="D1380" s="405">
        <f t="shared" si="2"/>
        <v>0.9835641525</v>
      </c>
      <c r="E1380" s="406">
        <v>65.18</v>
      </c>
      <c r="F1380" s="226">
        <f t="shared" si="3"/>
        <v>-0.02585562696</v>
      </c>
      <c r="G1380" s="226">
        <f t="shared" si="4"/>
        <v>0.974144373</v>
      </c>
    </row>
    <row r="1381" ht="15.75" customHeight="1">
      <c r="A1381" s="403" t="s">
        <v>1731</v>
      </c>
      <c r="B1381" s="404">
        <v>6050.19</v>
      </c>
      <c r="C1381" s="405">
        <f t="shared" si="1"/>
        <v>-0.008539403176</v>
      </c>
      <c r="D1381" s="405">
        <f t="shared" si="2"/>
        <v>0.9914605968</v>
      </c>
      <c r="E1381" s="406">
        <v>66.91</v>
      </c>
      <c r="F1381" s="226">
        <f t="shared" si="3"/>
        <v>0.008288125377</v>
      </c>
      <c r="G1381" s="226">
        <f t="shared" si="4"/>
        <v>1.008288125</v>
      </c>
    </row>
    <row r="1382" ht="15.75" customHeight="1">
      <c r="A1382" s="403" t="s">
        <v>1732</v>
      </c>
      <c r="B1382" s="404">
        <v>6102.3</v>
      </c>
      <c r="C1382" s="405">
        <f t="shared" si="1"/>
        <v>0.002287968701</v>
      </c>
      <c r="D1382" s="405">
        <f t="shared" si="2"/>
        <v>1.002287969</v>
      </c>
      <c r="E1382" s="406">
        <v>66.36</v>
      </c>
      <c r="F1382" s="226">
        <f t="shared" si="3"/>
        <v>0.006827492035</v>
      </c>
      <c r="G1382" s="226">
        <f t="shared" si="4"/>
        <v>1.006827492</v>
      </c>
    </row>
    <row r="1383" ht="15.75" customHeight="1">
      <c r="A1383" s="403" t="s">
        <v>1733</v>
      </c>
      <c r="B1383" s="404">
        <v>6088.37</v>
      </c>
      <c r="C1383" s="405">
        <f t="shared" si="1"/>
        <v>0.0009996234971</v>
      </c>
      <c r="D1383" s="405">
        <f t="shared" si="2"/>
        <v>1.000999623</v>
      </c>
      <c r="E1383" s="406">
        <v>65.91</v>
      </c>
      <c r="F1383" s="226">
        <f t="shared" si="3"/>
        <v>-0.004079782412</v>
      </c>
      <c r="G1383" s="226">
        <f t="shared" si="4"/>
        <v>0.9959202176</v>
      </c>
    </row>
    <row r="1384" ht="15.75" customHeight="1">
      <c r="A1384" s="403" t="s">
        <v>1734</v>
      </c>
      <c r="B1384" s="404">
        <v>6082.29</v>
      </c>
      <c r="C1384" s="405">
        <f t="shared" si="1"/>
        <v>-0.0019133731</v>
      </c>
      <c r="D1384" s="405">
        <f t="shared" si="2"/>
        <v>0.9980866269</v>
      </c>
      <c r="E1384" s="406">
        <v>66.18</v>
      </c>
      <c r="F1384" s="226">
        <f t="shared" si="3"/>
        <v>-0.008242169939</v>
      </c>
      <c r="G1384" s="226">
        <f t="shared" si="4"/>
        <v>0.9917578301</v>
      </c>
    </row>
    <row r="1385" ht="15.75" customHeight="1">
      <c r="A1385" s="403" t="s">
        <v>1735</v>
      </c>
      <c r="B1385" s="404">
        <v>6093.95</v>
      </c>
      <c r="C1385" s="405">
        <f t="shared" si="1"/>
        <v>0.02151159477</v>
      </c>
      <c r="D1385" s="405">
        <f t="shared" si="2"/>
        <v>1.021511595</v>
      </c>
      <c r="E1385" s="406">
        <v>66.73</v>
      </c>
      <c r="F1385" s="226">
        <f t="shared" si="3"/>
        <v>0.008310667875</v>
      </c>
      <c r="G1385" s="226">
        <f t="shared" si="4"/>
        <v>1.008310668</v>
      </c>
    </row>
    <row r="1386" ht="15.75" customHeight="1">
      <c r="A1386" s="403" t="s">
        <v>1736</v>
      </c>
      <c r="B1386" s="404">
        <v>5965.62</v>
      </c>
      <c r="C1386" s="405">
        <f t="shared" si="1"/>
        <v>0.004932332043</v>
      </c>
      <c r="D1386" s="405">
        <f t="shared" si="2"/>
        <v>1.004932332</v>
      </c>
      <c r="E1386" s="406">
        <v>66.18</v>
      </c>
      <c r="F1386" s="226">
        <f t="shared" si="3"/>
        <v>0.00546946217</v>
      </c>
      <c r="G1386" s="226">
        <f t="shared" si="4"/>
        <v>1.005469462</v>
      </c>
    </row>
    <row r="1387" ht="15.75" customHeight="1">
      <c r="A1387" s="403" t="s">
        <v>1737</v>
      </c>
      <c r="B1387" s="404">
        <v>5936.34</v>
      </c>
      <c r="C1387" s="405">
        <f t="shared" si="1"/>
        <v>-0.002168344192</v>
      </c>
      <c r="D1387" s="405">
        <f t="shared" si="2"/>
        <v>0.9978316558</v>
      </c>
      <c r="E1387" s="406">
        <v>65.82</v>
      </c>
      <c r="F1387" s="226">
        <f t="shared" si="3"/>
        <v>-0.004085338175</v>
      </c>
      <c r="G1387" s="226">
        <f t="shared" si="4"/>
        <v>0.9959146618</v>
      </c>
    </row>
    <row r="1388" ht="15.75" customHeight="1">
      <c r="A1388" s="403" t="s">
        <v>1738</v>
      </c>
      <c r="B1388" s="404">
        <v>5949.24</v>
      </c>
      <c r="C1388" s="405">
        <f t="shared" si="1"/>
        <v>0.01353713427</v>
      </c>
      <c r="D1388" s="405">
        <f t="shared" si="2"/>
        <v>1.013537134</v>
      </c>
      <c r="E1388" s="406">
        <v>66.09</v>
      </c>
      <c r="F1388" s="226">
        <f t="shared" si="3"/>
        <v>0.005476951164</v>
      </c>
      <c r="G1388" s="226">
        <f t="shared" si="4"/>
        <v>1.005476951</v>
      </c>
    </row>
    <row r="1389" ht="15.75" customHeight="1">
      <c r="A1389" s="403" t="s">
        <v>1739</v>
      </c>
      <c r="B1389" s="404">
        <v>5869.78</v>
      </c>
      <c r="C1389" s="405">
        <f t="shared" si="1"/>
        <v>-0.003143527238</v>
      </c>
      <c r="D1389" s="405">
        <f t="shared" si="2"/>
        <v>0.9968564728</v>
      </c>
      <c r="E1389" s="406">
        <v>65.73</v>
      </c>
      <c r="F1389" s="226">
        <f t="shared" si="3"/>
        <v>0.01986035687</v>
      </c>
      <c r="G1389" s="226">
        <f t="shared" si="4"/>
        <v>1.019860357</v>
      </c>
    </row>
    <row r="1390" ht="15.75" customHeight="1">
      <c r="A1390" s="403" t="s">
        <v>1740</v>
      </c>
      <c r="B1390" s="404">
        <v>5888.29</v>
      </c>
      <c r="C1390" s="405">
        <f t="shared" si="1"/>
        <v>-0.02211265079</v>
      </c>
      <c r="D1390" s="405">
        <f t="shared" si="2"/>
        <v>0.9778873492</v>
      </c>
      <c r="E1390" s="406">
        <v>64.45</v>
      </c>
      <c r="F1390" s="226">
        <f t="shared" si="3"/>
        <v>-0.01678108314</v>
      </c>
      <c r="G1390" s="226">
        <f t="shared" si="4"/>
        <v>0.9832189169</v>
      </c>
    </row>
    <row r="1391" ht="15.75" customHeight="1">
      <c r="A1391" s="403" t="s">
        <v>1741</v>
      </c>
      <c r="B1391" s="404">
        <v>6021.44</v>
      </c>
      <c r="C1391" s="405">
        <f t="shared" si="1"/>
        <v>-0.003036534443</v>
      </c>
      <c r="D1391" s="405">
        <f t="shared" si="2"/>
        <v>0.9969634656</v>
      </c>
      <c r="E1391" s="406">
        <v>65.55</v>
      </c>
      <c r="F1391" s="226">
        <f t="shared" si="3"/>
        <v>-0.01502629602</v>
      </c>
      <c r="G1391" s="226">
        <f t="shared" si="4"/>
        <v>0.984973704</v>
      </c>
    </row>
    <row r="1392" ht="15.75" customHeight="1">
      <c r="A1392" s="403" t="s">
        <v>1742</v>
      </c>
      <c r="B1392" s="404">
        <v>6039.78</v>
      </c>
      <c r="C1392" s="405">
        <f t="shared" si="1"/>
        <v>-0.01436404582</v>
      </c>
      <c r="D1392" s="405">
        <f t="shared" si="2"/>
        <v>0.9856359542</v>
      </c>
      <c r="E1392" s="406">
        <v>66.55</v>
      </c>
      <c r="F1392" s="226">
        <f t="shared" si="3"/>
        <v>-0.008048889551</v>
      </c>
      <c r="G1392" s="226">
        <f t="shared" si="4"/>
        <v>0.9919511104</v>
      </c>
    </row>
    <row r="1393" ht="15.75" customHeight="1">
      <c r="A1393" s="403" t="s">
        <v>1743</v>
      </c>
      <c r="B1393" s="404">
        <v>6127.8</v>
      </c>
      <c r="C1393" s="405">
        <f t="shared" si="1"/>
        <v>-0.007875086619</v>
      </c>
      <c r="D1393" s="405">
        <f t="shared" si="2"/>
        <v>0.9921249134</v>
      </c>
      <c r="E1393" s="406">
        <v>67.09</v>
      </c>
      <c r="F1393" s="226">
        <f t="shared" si="3"/>
        <v>-0.03147105529</v>
      </c>
      <c r="G1393" s="226">
        <f t="shared" si="4"/>
        <v>0.9685289447</v>
      </c>
    </row>
    <row r="1394" ht="15.75" customHeight="1">
      <c r="A1394" s="403" t="s">
        <v>1744</v>
      </c>
      <c r="B1394" s="404">
        <v>6176.44</v>
      </c>
      <c r="C1394" s="405">
        <f t="shared" si="1"/>
        <v>0.005162155477</v>
      </c>
      <c r="D1394" s="405">
        <f t="shared" si="2"/>
        <v>1.005162155</v>
      </c>
      <c r="E1394" s="406">
        <v>69.27</v>
      </c>
      <c r="F1394" s="226">
        <f t="shared" si="3"/>
        <v>0.002605297438</v>
      </c>
      <c r="G1394" s="226">
        <f t="shared" si="4"/>
        <v>1.002605297</v>
      </c>
    </row>
    <row r="1395" ht="15.75" customHeight="1">
      <c r="A1395" s="403" t="s">
        <v>1745</v>
      </c>
      <c r="B1395" s="404">
        <v>6144.72</v>
      </c>
      <c r="C1395" s="405">
        <f t="shared" si="1"/>
        <v>-0.01143537437</v>
      </c>
      <c r="D1395" s="405">
        <f t="shared" si="2"/>
        <v>0.9885646256</v>
      </c>
      <c r="E1395" s="406">
        <v>69.09</v>
      </c>
      <c r="F1395" s="226">
        <f t="shared" si="3"/>
        <v>-0.009178258999</v>
      </c>
      <c r="G1395" s="226">
        <f t="shared" si="4"/>
        <v>0.990821741</v>
      </c>
    </row>
    <row r="1396" ht="15.75" customHeight="1">
      <c r="A1396" s="403" t="s">
        <v>1746</v>
      </c>
      <c r="B1396" s="404">
        <v>6215.8</v>
      </c>
      <c r="C1396" s="405">
        <f t="shared" si="1"/>
        <v>0.002438442235</v>
      </c>
      <c r="D1396" s="405">
        <f t="shared" si="2"/>
        <v>1.002438442</v>
      </c>
      <c r="E1396" s="406">
        <v>69.73</v>
      </c>
      <c r="F1396" s="226">
        <f t="shared" si="3"/>
        <v>-0.007684644941</v>
      </c>
      <c r="G1396" s="226">
        <f t="shared" si="4"/>
        <v>0.9923153551</v>
      </c>
    </row>
    <row r="1397" ht="15.75" customHeight="1">
      <c r="A1397" s="403" t="s">
        <v>1747</v>
      </c>
      <c r="B1397" s="404">
        <v>6200.68</v>
      </c>
      <c r="C1397" s="405">
        <f t="shared" si="1"/>
        <v>-0.0009731387915</v>
      </c>
      <c r="D1397" s="405">
        <f t="shared" si="2"/>
        <v>0.9990268612</v>
      </c>
      <c r="E1397" s="406">
        <v>70.27</v>
      </c>
      <c r="F1397" s="226">
        <f t="shared" si="3"/>
        <v>0</v>
      </c>
      <c r="G1397" s="226">
        <f t="shared" si="4"/>
        <v>1</v>
      </c>
    </row>
    <row r="1398" ht="15.75" customHeight="1">
      <c r="A1398" s="403" t="s">
        <v>1748</v>
      </c>
      <c r="B1398" s="404">
        <v>6206.72</v>
      </c>
      <c r="C1398" s="405">
        <f t="shared" si="1"/>
        <v>0.001891848265</v>
      </c>
      <c r="D1398" s="405">
        <f t="shared" si="2"/>
        <v>1.001891848</v>
      </c>
      <c r="E1398" s="406">
        <v>70.27</v>
      </c>
      <c r="F1398" s="226">
        <f t="shared" si="3"/>
        <v>0.006445144658</v>
      </c>
      <c r="G1398" s="226">
        <f t="shared" si="4"/>
        <v>1.006445145</v>
      </c>
    </row>
    <row r="1399" ht="15.75" customHeight="1">
      <c r="A1399" s="403" t="s">
        <v>1749</v>
      </c>
      <c r="B1399" s="404">
        <v>6195.0</v>
      </c>
      <c r="C1399" s="405">
        <f t="shared" si="1"/>
        <v>0.007777537379</v>
      </c>
      <c r="D1399" s="405">
        <f t="shared" si="2"/>
        <v>1.007777537</v>
      </c>
      <c r="E1399" s="406">
        <v>69.82</v>
      </c>
      <c r="F1399" s="226">
        <f t="shared" si="3"/>
        <v>0</v>
      </c>
      <c r="G1399" s="226">
        <f t="shared" si="4"/>
        <v>1</v>
      </c>
    </row>
    <row r="1400" ht="15.75" customHeight="1">
      <c r="A1400" s="403" t="s">
        <v>1750</v>
      </c>
      <c r="B1400" s="404">
        <v>6147.19</v>
      </c>
      <c r="C1400" s="405">
        <f t="shared" si="1"/>
        <v>0.004076945819</v>
      </c>
      <c r="D1400" s="405">
        <f t="shared" si="2"/>
        <v>1.004076946</v>
      </c>
      <c r="E1400" s="406">
        <v>69.82</v>
      </c>
      <c r="F1400" s="226">
        <f t="shared" si="3"/>
        <v>-0.002571428571</v>
      </c>
      <c r="G1400" s="226">
        <f t="shared" si="4"/>
        <v>0.9974285714</v>
      </c>
    </row>
    <row r="1401" ht="15.75" customHeight="1">
      <c r="A1401" s="403" t="s">
        <v>1751</v>
      </c>
      <c r="B1401" s="404">
        <v>6122.23</v>
      </c>
      <c r="C1401" s="405">
        <f t="shared" si="1"/>
        <v>0.003920751945</v>
      </c>
      <c r="D1401" s="405">
        <f t="shared" si="2"/>
        <v>1.003920752</v>
      </c>
      <c r="E1401" s="406">
        <v>70.0</v>
      </c>
      <c r="F1401" s="226">
        <f t="shared" si="3"/>
        <v>0</v>
      </c>
      <c r="G1401" s="226">
        <f t="shared" si="4"/>
        <v>1</v>
      </c>
    </row>
    <row r="1402" ht="15.75" customHeight="1">
      <c r="A1402" s="403" t="s">
        <v>1752</v>
      </c>
      <c r="B1402" s="404">
        <v>6098.32</v>
      </c>
      <c r="C1402" s="405">
        <f t="shared" si="1"/>
        <v>-0.004973241091</v>
      </c>
      <c r="D1402" s="405">
        <f t="shared" si="2"/>
        <v>0.9950267589</v>
      </c>
      <c r="E1402" s="406">
        <v>70.0</v>
      </c>
      <c r="F1402" s="226">
        <f t="shared" si="3"/>
        <v>-0.00384232247</v>
      </c>
      <c r="G1402" s="226">
        <f t="shared" si="4"/>
        <v>0.9961576775</v>
      </c>
    </row>
    <row r="1403" ht="15.75" customHeight="1">
      <c r="A1403" s="403" t="s">
        <v>1753</v>
      </c>
      <c r="B1403" s="404">
        <v>6128.8</v>
      </c>
      <c r="C1403" s="405">
        <f t="shared" si="1"/>
        <v>0.01171207607</v>
      </c>
      <c r="D1403" s="405">
        <f t="shared" si="2"/>
        <v>1.011712076</v>
      </c>
      <c r="E1403" s="406">
        <v>70.27</v>
      </c>
      <c r="F1403" s="226">
        <f t="shared" si="3"/>
        <v>0</v>
      </c>
      <c r="G1403" s="226">
        <f t="shared" si="4"/>
        <v>1</v>
      </c>
    </row>
    <row r="1404" ht="15.75" customHeight="1">
      <c r="A1404" s="403" t="s">
        <v>1754</v>
      </c>
      <c r="B1404" s="404">
        <v>6057.85</v>
      </c>
      <c r="C1404" s="405">
        <f t="shared" si="1"/>
        <v>-0.009813841047</v>
      </c>
      <c r="D1404" s="405">
        <f t="shared" si="2"/>
        <v>0.990186159</v>
      </c>
      <c r="E1404" s="406">
        <v>70.27</v>
      </c>
      <c r="F1404" s="226">
        <f t="shared" si="3"/>
        <v>-0.005237825595</v>
      </c>
      <c r="G1404" s="226">
        <f t="shared" si="4"/>
        <v>0.9947621744</v>
      </c>
    </row>
    <row r="1405" ht="15.75" customHeight="1">
      <c r="A1405" s="403" t="s">
        <v>1755</v>
      </c>
      <c r="B1405" s="404">
        <v>6117.89</v>
      </c>
      <c r="C1405" s="405">
        <f t="shared" si="1"/>
        <v>-0.009941223306</v>
      </c>
      <c r="D1405" s="405">
        <f t="shared" si="2"/>
        <v>0.9900587767</v>
      </c>
      <c r="E1405" s="406">
        <v>70.64</v>
      </c>
      <c r="F1405" s="226">
        <f t="shared" si="3"/>
        <v>-0.0025416549</v>
      </c>
      <c r="G1405" s="226">
        <f t="shared" si="4"/>
        <v>0.9974583451</v>
      </c>
    </row>
    <row r="1406" ht="15.75" customHeight="1">
      <c r="A1406" s="403" t="s">
        <v>1756</v>
      </c>
      <c r="B1406" s="404">
        <v>6179.32</v>
      </c>
      <c r="C1406" s="405">
        <f t="shared" si="1"/>
        <v>0.001114632139</v>
      </c>
      <c r="D1406" s="405">
        <f t="shared" si="2"/>
        <v>1.001114632</v>
      </c>
      <c r="E1406" s="406">
        <v>70.82</v>
      </c>
      <c r="F1406" s="226">
        <f t="shared" si="3"/>
        <v>-0.001269214497</v>
      </c>
      <c r="G1406" s="226">
        <f t="shared" si="4"/>
        <v>0.9987307855</v>
      </c>
    </row>
    <row r="1407" ht="15.75" customHeight="1">
      <c r="A1407" s="403" t="s">
        <v>1757</v>
      </c>
      <c r="B1407" s="404">
        <v>6172.44</v>
      </c>
      <c r="C1407" s="405">
        <f t="shared" si="1"/>
        <v>-0.004209062471</v>
      </c>
      <c r="D1407" s="405">
        <f t="shared" si="2"/>
        <v>0.9957909375</v>
      </c>
      <c r="E1407" s="406">
        <v>70.91</v>
      </c>
      <c r="F1407" s="226">
        <f t="shared" si="3"/>
        <v>-0.01018983808</v>
      </c>
      <c r="G1407" s="226">
        <f t="shared" si="4"/>
        <v>0.9898101619</v>
      </c>
    </row>
    <row r="1408" ht="15.75" customHeight="1">
      <c r="A1408" s="403" t="s">
        <v>1758</v>
      </c>
      <c r="B1408" s="404">
        <v>6198.53</v>
      </c>
      <c r="C1408" s="405">
        <f t="shared" si="1"/>
        <v>-0.001927381048</v>
      </c>
      <c r="D1408" s="405">
        <f t="shared" si="2"/>
        <v>0.998072619</v>
      </c>
      <c r="E1408" s="406">
        <v>71.64</v>
      </c>
      <c r="F1408" s="226">
        <f t="shared" si="3"/>
        <v>-0.006242197253</v>
      </c>
      <c r="G1408" s="226">
        <f t="shared" si="4"/>
        <v>0.9937578027</v>
      </c>
    </row>
    <row r="1409" ht="15.75" customHeight="1">
      <c r="A1409" s="403" t="s">
        <v>1759</v>
      </c>
      <c r="B1409" s="404">
        <v>6210.5</v>
      </c>
      <c r="C1409" s="405">
        <f t="shared" si="1"/>
        <v>-0.009239967966</v>
      </c>
      <c r="D1409" s="405">
        <f t="shared" si="2"/>
        <v>0.990760032</v>
      </c>
      <c r="E1409" s="406">
        <v>72.09</v>
      </c>
      <c r="F1409" s="226">
        <f t="shared" si="3"/>
        <v>0.00125</v>
      </c>
      <c r="G1409" s="226">
        <f t="shared" si="4"/>
        <v>1.00125</v>
      </c>
    </row>
    <row r="1410" ht="15.75" customHeight="1">
      <c r="A1410" s="403" t="s">
        <v>1760</v>
      </c>
      <c r="B1410" s="404">
        <v>6268.42</v>
      </c>
      <c r="C1410" s="405">
        <f t="shared" si="1"/>
        <v>-0.005461030266</v>
      </c>
      <c r="D1410" s="405">
        <f t="shared" si="2"/>
        <v>0.9945389697</v>
      </c>
      <c r="E1410" s="406">
        <v>72.0</v>
      </c>
      <c r="F1410" s="226">
        <f t="shared" si="3"/>
        <v>0.003764115433</v>
      </c>
      <c r="G1410" s="226">
        <f t="shared" si="4"/>
        <v>1.003764115</v>
      </c>
    </row>
    <row r="1411" ht="15.75" customHeight="1">
      <c r="A1411" s="403" t="s">
        <v>1761</v>
      </c>
      <c r="B1411" s="404">
        <v>6302.84</v>
      </c>
      <c r="C1411" s="405">
        <f t="shared" si="1"/>
        <v>-0.002442124189</v>
      </c>
      <c r="D1411" s="405">
        <f t="shared" si="2"/>
        <v>0.9975578758</v>
      </c>
      <c r="E1411" s="406">
        <v>71.73</v>
      </c>
      <c r="F1411" s="226">
        <f t="shared" si="3"/>
        <v>-0.006234413965</v>
      </c>
      <c r="G1411" s="226">
        <f t="shared" si="4"/>
        <v>0.993765586</v>
      </c>
    </row>
    <row r="1412" ht="15.75" customHeight="1">
      <c r="A1412" s="403" t="s">
        <v>1762</v>
      </c>
      <c r="B1412" s="404">
        <v>6318.27</v>
      </c>
      <c r="C1412" s="405">
        <f t="shared" si="1"/>
        <v>0.006100357327</v>
      </c>
      <c r="D1412" s="405">
        <f t="shared" si="2"/>
        <v>1.006100357</v>
      </c>
      <c r="E1412" s="406">
        <v>72.18</v>
      </c>
      <c r="F1412" s="226">
        <f t="shared" si="3"/>
        <v>0.003754693367</v>
      </c>
      <c r="G1412" s="226">
        <f t="shared" si="4"/>
        <v>1.003754693</v>
      </c>
    </row>
    <row r="1413" ht="15.75" customHeight="1">
      <c r="A1413" s="403" t="s">
        <v>1763</v>
      </c>
      <c r="B1413" s="404">
        <v>6279.96</v>
      </c>
      <c r="C1413" s="405">
        <f t="shared" si="1"/>
        <v>0.004085117541</v>
      </c>
      <c r="D1413" s="405">
        <f t="shared" si="2"/>
        <v>1.004085118</v>
      </c>
      <c r="E1413" s="406">
        <v>71.91</v>
      </c>
      <c r="F1413" s="226">
        <f t="shared" si="3"/>
        <v>0.002509410289</v>
      </c>
      <c r="G1413" s="226">
        <f t="shared" si="4"/>
        <v>1.00250941</v>
      </c>
    </row>
    <row r="1414" ht="15.75" customHeight="1">
      <c r="A1414" s="403" t="s">
        <v>1764</v>
      </c>
      <c r="B1414" s="404">
        <v>6254.41</v>
      </c>
      <c r="C1414" s="405">
        <f t="shared" si="1"/>
        <v>0.001583788666</v>
      </c>
      <c r="D1414" s="405">
        <f t="shared" si="2"/>
        <v>1.001583789</v>
      </c>
      <c r="E1414" s="406">
        <v>71.73</v>
      </c>
      <c r="F1414" s="226">
        <f t="shared" si="3"/>
        <v>0.005184977578</v>
      </c>
      <c r="G1414" s="226">
        <f t="shared" si="4"/>
        <v>1.005184978</v>
      </c>
    </row>
    <row r="1415" ht="15.75" customHeight="1">
      <c r="A1415" s="403" t="s">
        <v>1765</v>
      </c>
      <c r="B1415" s="404">
        <v>6244.52</v>
      </c>
      <c r="C1415" s="405">
        <f t="shared" si="1"/>
        <v>0.009385011784</v>
      </c>
      <c r="D1415" s="405">
        <f t="shared" si="2"/>
        <v>1.009385012</v>
      </c>
      <c r="E1415" s="406">
        <v>71.36</v>
      </c>
      <c r="F1415" s="226">
        <f t="shared" si="3"/>
        <v>0.006346072486</v>
      </c>
      <c r="G1415" s="226">
        <f t="shared" si="4"/>
        <v>1.006346072</v>
      </c>
    </row>
    <row r="1416" ht="15.75" customHeight="1">
      <c r="A1416" s="403" t="s">
        <v>1766</v>
      </c>
      <c r="B1416" s="404">
        <v>6186.46</v>
      </c>
      <c r="C1416" s="405">
        <f t="shared" si="1"/>
        <v>0.003064420938</v>
      </c>
      <c r="D1416" s="405">
        <f t="shared" si="2"/>
        <v>1.003064421</v>
      </c>
      <c r="E1416" s="406">
        <v>70.91</v>
      </c>
      <c r="F1416" s="226">
        <f t="shared" si="3"/>
        <v>0</v>
      </c>
      <c r="G1416" s="226">
        <f t="shared" si="4"/>
        <v>1</v>
      </c>
    </row>
    <row r="1417" ht="15.75" customHeight="1">
      <c r="A1417" s="403" t="s">
        <v>1767</v>
      </c>
      <c r="B1417" s="404">
        <v>6167.56</v>
      </c>
      <c r="C1417" s="405">
        <f t="shared" si="1"/>
        <v>0.001341061484</v>
      </c>
      <c r="D1417" s="405">
        <f t="shared" si="2"/>
        <v>1.001341061</v>
      </c>
      <c r="E1417" s="406">
        <v>70.91</v>
      </c>
      <c r="F1417" s="226">
        <f t="shared" si="3"/>
        <v>-0.001267605634</v>
      </c>
      <c r="G1417" s="226">
        <f t="shared" si="4"/>
        <v>0.9987323944</v>
      </c>
    </row>
    <row r="1418" ht="15.75" customHeight="1">
      <c r="A1418" s="403" t="s">
        <v>1768</v>
      </c>
      <c r="B1418" s="404">
        <v>6159.3</v>
      </c>
      <c r="C1418" s="405">
        <f t="shared" si="1"/>
        <v>-0.003797644425</v>
      </c>
      <c r="D1418" s="405">
        <f t="shared" si="2"/>
        <v>0.9962023556</v>
      </c>
      <c r="E1418" s="406">
        <v>71.0</v>
      </c>
      <c r="F1418" s="226">
        <f t="shared" si="3"/>
        <v>-0.002528800225</v>
      </c>
      <c r="G1418" s="226">
        <f t="shared" si="4"/>
        <v>0.9974711998</v>
      </c>
    </row>
    <row r="1419" ht="15.75" customHeight="1">
      <c r="A1419" s="403" t="s">
        <v>1769</v>
      </c>
      <c r="B1419" s="404">
        <v>6182.78</v>
      </c>
      <c r="C1419" s="405">
        <f t="shared" si="1"/>
        <v>-0.002210932659</v>
      </c>
      <c r="D1419" s="405">
        <f t="shared" si="2"/>
        <v>0.9977890673</v>
      </c>
      <c r="E1419" s="406">
        <v>71.18</v>
      </c>
      <c r="F1419" s="226">
        <f t="shared" si="3"/>
        <v>-0.00377886634</v>
      </c>
      <c r="G1419" s="226">
        <f t="shared" si="4"/>
        <v>0.9962211337</v>
      </c>
    </row>
    <row r="1420" ht="15.75" customHeight="1">
      <c r="A1420" s="403" t="s">
        <v>1770</v>
      </c>
      <c r="B1420" s="404">
        <v>6196.48</v>
      </c>
      <c r="C1420" s="405">
        <f t="shared" si="1"/>
        <v>-0.005164843104</v>
      </c>
      <c r="D1420" s="405">
        <f t="shared" si="2"/>
        <v>0.9948351569</v>
      </c>
      <c r="E1420" s="406">
        <v>71.45</v>
      </c>
      <c r="F1420" s="226">
        <f t="shared" si="3"/>
        <v>0.006338028169</v>
      </c>
      <c r="G1420" s="226">
        <f t="shared" si="4"/>
        <v>1.006338028</v>
      </c>
    </row>
    <row r="1421" ht="15.75" customHeight="1">
      <c r="A1421" s="403" t="s">
        <v>1771</v>
      </c>
      <c r="B1421" s="404">
        <v>6228.65</v>
      </c>
      <c r="C1421" s="405">
        <f t="shared" si="1"/>
        <v>0.0006506442181</v>
      </c>
      <c r="D1421" s="405">
        <f t="shared" si="2"/>
        <v>1.000650644</v>
      </c>
      <c r="E1421" s="406">
        <v>71.0</v>
      </c>
      <c r="F1421" s="226">
        <f t="shared" si="3"/>
        <v>-0.001266000844</v>
      </c>
      <c r="G1421" s="226">
        <f t="shared" si="4"/>
        <v>0.9987339992</v>
      </c>
    </row>
    <row r="1422" ht="15.75" customHeight="1">
      <c r="A1422" s="403" t="s">
        <v>1772</v>
      </c>
      <c r="B1422" s="404">
        <v>6224.6</v>
      </c>
      <c r="C1422" s="405">
        <f t="shared" si="1"/>
        <v>0.001854152852</v>
      </c>
      <c r="D1422" s="405">
        <f t="shared" si="2"/>
        <v>1.001854153</v>
      </c>
      <c r="E1422" s="406">
        <v>71.09</v>
      </c>
      <c r="F1422" s="226">
        <f t="shared" si="3"/>
        <v>-0.005038488453</v>
      </c>
      <c r="G1422" s="226">
        <f t="shared" si="4"/>
        <v>0.9949615115</v>
      </c>
    </row>
    <row r="1423" ht="15.75" customHeight="1">
      <c r="A1423" s="403" t="s">
        <v>1773</v>
      </c>
      <c r="B1423" s="404">
        <v>6213.08</v>
      </c>
      <c r="C1423" s="405">
        <f t="shared" si="1"/>
        <v>-0.002717491625</v>
      </c>
      <c r="D1423" s="405">
        <f t="shared" si="2"/>
        <v>0.9972825084</v>
      </c>
      <c r="E1423" s="406">
        <v>71.45</v>
      </c>
      <c r="F1423" s="226">
        <f t="shared" si="3"/>
        <v>-0.01257600884</v>
      </c>
      <c r="G1423" s="226">
        <f t="shared" si="4"/>
        <v>0.9874239912</v>
      </c>
    </row>
    <row r="1424" ht="15.75" customHeight="1">
      <c r="A1424" s="403" t="s">
        <v>1774</v>
      </c>
      <c r="B1424" s="404">
        <v>6230.01</v>
      </c>
      <c r="C1424" s="405">
        <f t="shared" si="1"/>
        <v>0.0009543594465</v>
      </c>
      <c r="D1424" s="405">
        <f t="shared" si="2"/>
        <v>1.000954359</v>
      </c>
      <c r="E1424" s="406">
        <v>72.36</v>
      </c>
      <c r="F1424" s="226">
        <f t="shared" si="3"/>
        <v>0.002493765586</v>
      </c>
      <c r="G1424" s="226">
        <f t="shared" si="4"/>
        <v>1.002493766</v>
      </c>
    </row>
    <row r="1425" ht="15.75" customHeight="1">
      <c r="A1425" s="403" t="s">
        <v>1775</v>
      </c>
      <c r="B1425" s="404">
        <v>6224.07</v>
      </c>
      <c r="C1425" s="405">
        <f t="shared" si="1"/>
        <v>-0.00440367266</v>
      </c>
      <c r="D1425" s="405">
        <f t="shared" si="2"/>
        <v>0.9955963273</v>
      </c>
      <c r="E1425" s="406">
        <v>72.18</v>
      </c>
      <c r="F1425" s="226">
        <f t="shared" si="3"/>
        <v>0.007537688442</v>
      </c>
      <c r="G1425" s="226">
        <f t="shared" si="4"/>
        <v>1.007537688</v>
      </c>
    </row>
    <row r="1426" ht="15.75" customHeight="1">
      <c r="A1426" s="403" t="s">
        <v>1776</v>
      </c>
      <c r="B1426" s="404">
        <v>6251.6</v>
      </c>
      <c r="C1426" s="405">
        <f t="shared" si="1"/>
        <v>0.008867694641</v>
      </c>
      <c r="D1426" s="405">
        <f t="shared" si="2"/>
        <v>1.008867695</v>
      </c>
      <c r="E1426" s="406">
        <v>71.64</v>
      </c>
      <c r="F1426" s="226">
        <f t="shared" si="3"/>
        <v>0.006462489463</v>
      </c>
      <c r="G1426" s="226">
        <f t="shared" si="4"/>
        <v>1.006462489</v>
      </c>
    </row>
    <row r="1427" ht="15.75" customHeight="1">
      <c r="A1427" s="403" t="s">
        <v>1777</v>
      </c>
      <c r="B1427" s="404">
        <v>6196.65</v>
      </c>
      <c r="C1427" s="405">
        <f t="shared" si="1"/>
        <v>-0.001253942747</v>
      </c>
      <c r="D1427" s="405">
        <f t="shared" si="2"/>
        <v>0.9987460573</v>
      </c>
      <c r="E1427" s="406">
        <v>71.18</v>
      </c>
      <c r="F1427" s="226">
        <f t="shared" si="3"/>
        <v>-0.001262803424</v>
      </c>
      <c r="G1427" s="226">
        <f t="shared" si="4"/>
        <v>0.9987371966</v>
      </c>
    </row>
    <row r="1428" ht="15.75" customHeight="1">
      <c r="A1428" s="403" t="s">
        <v>1778</v>
      </c>
      <c r="B1428" s="404">
        <v>6204.43</v>
      </c>
      <c r="C1428" s="405">
        <f t="shared" si="1"/>
        <v>-0.007008395991</v>
      </c>
      <c r="D1428" s="405">
        <f t="shared" si="2"/>
        <v>0.992991604</v>
      </c>
      <c r="E1428" s="406">
        <v>71.27</v>
      </c>
      <c r="F1428" s="226">
        <f t="shared" si="3"/>
        <v>-0.006412937404</v>
      </c>
      <c r="G1428" s="226">
        <f t="shared" si="4"/>
        <v>0.9935870626</v>
      </c>
    </row>
    <row r="1429" ht="15.75" customHeight="1">
      <c r="A1429" s="403" t="s">
        <v>1779</v>
      </c>
      <c r="B1429" s="404">
        <v>6248.22</v>
      </c>
      <c r="C1429" s="405">
        <f t="shared" si="1"/>
        <v>-0.002883683966</v>
      </c>
      <c r="D1429" s="405">
        <f t="shared" si="2"/>
        <v>0.997116316</v>
      </c>
      <c r="E1429" s="406">
        <v>71.73</v>
      </c>
      <c r="F1429" s="226">
        <f t="shared" si="3"/>
        <v>0.01284947755</v>
      </c>
      <c r="G1429" s="226">
        <f t="shared" si="4"/>
        <v>1.012849478</v>
      </c>
    </row>
    <row r="1430" ht="15.75" customHeight="1">
      <c r="A1430" s="403" t="s">
        <v>1780</v>
      </c>
      <c r="B1430" s="404">
        <v>6266.29</v>
      </c>
      <c r="C1430" s="405">
        <f t="shared" si="1"/>
        <v>-0.003254463753</v>
      </c>
      <c r="D1430" s="405">
        <f t="shared" si="2"/>
        <v>0.9967455362</v>
      </c>
      <c r="E1430" s="406">
        <v>70.82</v>
      </c>
      <c r="F1430" s="226">
        <f t="shared" si="3"/>
        <v>-0.007567264574</v>
      </c>
      <c r="G1430" s="226">
        <f t="shared" si="4"/>
        <v>0.9924327354</v>
      </c>
    </row>
    <row r="1431" ht="15.75" customHeight="1">
      <c r="A1431" s="403" t="s">
        <v>1781</v>
      </c>
      <c r="B1431" s="404">
        <v>6286.75</v>
      </c>
      <c r="C1431" s="405">
        <f t="shared" si="1"/>
        <v>0.003830579489</v>
      </c>
      <c r="D1431" s="405">
        <f t="shared" si="2"/>
        <v>1.003830579</v>
      </c>
      <c r="E1431" s="406">
        <v>71.36</v>
      </c>
      <c r="F1431" s="226">
        <f t="shared" si="3"/>
        <v>0.005070422535</v>
      </c>
      <c r="G1431" s="226">
        <f t="shared" si="4"/>
        <v>1.005070423</v>
      </c>
    </row>
    <row r="1432" ht="15.75" customHeight="1">
      <c r="A1432" s="403" t="s">
        <v>1782</v>
      </c>
      <c r="B1432" s="404">
        <v>6262.76</v>
      </c>
      <c r="C1432" s="405">
        <f t="shared" si="1"/>
        <v>-0.005311140053</v>
      </c>
      <c r="D1432" s="405">
        <f t="shared" si="2"/>
        <v>0.9946888599</v>
      </c>
      <c r="E1432" s="406">
        <v>71.0</v>
      </c>
      <c r="F1432" s="226">
        <f t="shared" si="3"/>
        <v>-0.01634801884</v>
      </c>
      <c r="G1432" s="226">
        <f t="shared" si="4"/>
        <v>0.9836519812</v>
      </c>
    </row>
    <row r="1433" ht="15.75" customHeight="1">
      <c r="A1433" s="403" t="s">
        <v>1783</v>
      </c>
      <c r="B1433" s="404">
        <v>6296.2</v>
      </c>
      <c r="C1433" s="405">
        <f t="shared" si="1"/>
        <v>-0.001690223027</v>
      </c>
      <c r="D1433" s="405">
        <f t="shared" si="2"/>
        <v>0.998309777</v>
      </c>
      <c r="E1433" s="406">
        <v>72.18</v>
      </c>
      <c r="F1433" s="226">
        <f t="shared" si="3"/>
        <v>-0.001245330012</v>
      </c>
      <c r="G1433" s="226">
        <f t="shared" si="4"/>
        <v>0.99875467</v>
      </c>
    </row>
    <row r="1434" ht="15.75" customHeight="1">
      <c r="A1434" s="403" t="s">
        <v>1784</v>
      </c>
      <c r="B1434" s="404">
        <v>6306.86</v>
      </c>
      <c r="C1434" s="405">
        <f t="shared" si="1"/>
        <v>0.004509002875</v>
      </c>
      <c r="D1434" s="405">
        <f t="shared" si="2"/>
        <v>1.004509003</v>
      </c>
      <c r="E1434" s="406">
        <v>72.27</v>
      </c>
      <c r="F1434" s="226">
        <f t="shared" si="3"/>
        <v>-0.005093612335</v>
      </c>
      <c r="G1434" s="226">
        <f t="shared" si="4"/>
        <v>0.9949063877</v>
      </c>
    </row>
    <row r="1435" ht="15.75" customHeight="1">
      <c r="A1435" s="403" t="s">
        <v>1785</v>
      </c>
      <c r="B1435" s="404">
        <v>6278.55</v>
      </c>
      <c r="C1435" s="405">
        <f t="shared" si="1"/>
        <v>0.0009533572363</v>
      </c>
      <c r="D1435" s="405">
        <f t="shared" si="2"/>
        <v>1.000953357</v>
      </c>
      <c r="E1435" s="406">
        <v>72.64</v>
      </c>
      <c r="F1435" s="226">
        <f t="shared" si="3"/>
        <v>-0.001237453595</v>
      </c>
      <c r="G1435" s="226">
        <f t="shared" si="4"/>
        <v>0.9987625464</v>
      </c>
    </row>
    <row r="1436" ht="15.75" customHeight="1">
      <c r="A1436" s="403" t="s">
        <v>1786</v>
      </c>
      <c r="B1436" s="404">
        <v>6272.57</v>
      </c>
      <c r="C1436" s="405">
        <f t="shared" si="1"/>
        <v>-0.004741013415</v>
      </c>
      <c r="D1436" s="405">
        <f t="shared" si="2"/>
        <v>0.9952589866</v>
      </c>
      <c r="E1436" s="406">
        <v>72.73</v>
      </c>
      <c r="F1436" s="226">
        <f t="shared" si="3"/>
        <v>-0.00858778626</v>
      </c>
      <c r="G1436" s="226">
        <f t="shared" si="4"/>
        <v>0.9914122137</v>
      </c>
    </row>
    <row r="1437" ht="15.75" customHeight="1">
      <c r="A1437" s="403" t="s">
        <v>1787</v>
      </c>
      <c r="B1437" s="404">
        <v>6302.45</v>
      </c>
      <c r="C1437" s="405">
        <f t="shared" si="1"/>
        <v>-0.005433273157</v>
      </c>
      <c r="D1437" s="405">
        <f t="shared" si="2"/>
        <v>0.9945667268</v>
      </c>
      <c r="E1437" s="406">
        <v>73.36</v>
      </c>
      <c r="F1437" s="226">
        <f t="shared" si="3"/>
        <v>0.003694075797</v>
      </c>
      <c r="G1437" s="226">
        <f t="shared" si="4"/>
        <v>1.003694076</v>
      </c>
    </row>
    <row r="1438" ht="15.75" customHeight="1">
      <c r="A1438" s="403" t="s">
        <v>1788</v>
      </c>
      <c r="B1438" s="404">
        <v>6336.88</v>
      </c>
      <c r="C1438" s="405">
        <f t="shared" si="1"/>
        <v>0.002272831518</v>
      </c>
      <c r="D1438" s="405">
        <f t="shared" si="2"/>
        <v>1.002272832</v>
      </c>
      <c r="E1438" s="406">
        <v>73.09</v>
      </c>
      <c r="F1438" s="226">
        <f t="shared" si="3"/>
        <v>0.02024008934</v>
      </c>
      <c r="G1438" s="226">
        <f t="shared" si="4"/>
        <v>1.020240089</v>
      </c>
    </row>
    <row r="1439" ht="15.75" customHeight="1">
      <c r="A1439" s="403" t="s">
        <v>1789</v>
      </c>
      <c r="B1439" s="404">
        <v>6322.51</v>
      </c>
      <c r="C1439" s="405">
        <f t="shared" si="1"/>
        <v>0.005275601694</v>
      </c>
      <c r="D1439" s="405">
        <f t="shared" si="2"/>
        <v>1.005275602</v>
      </c>
      <c r="E1439" s="406">
        <v>71.64</v>
      </c>
      <c r="F1439" s="226">
        <f t="shared" si="3"/>
        <v>0.003923766816</v>
      </c>
      <c r="G1439" s="226">
        <f t="shared" si="4"/>
        <v>1.003923767</v>
      </c>
    </row>
    <row r="1440" ht="15.75" customHeight="1">
      <c r="A1440" s="403" t="s">
        <v>1790</v>
      </c>
      <c r="B1440" s="404">
        <v>6289.33</v>
      </c>
      <c r="C1440" s="405">
        <f t="shared" si="1"/>
        <v>0.001187544473</v>
      </c>
      <c r="D1440" s="405">
        <f t="shared" si="2"/>
        <v>1.001187544</v>
      </c>
      <c r="E1440" s="406">
        <v>71.36</v>
      </c>
      <c r="F1440" s="226">
        <f t="shared" si="3"/>
        <v>-0.00515823226</v>
      </c>
      <c r="G1440" s="226">
        <f t="shared" si="4"/>
        <v>0.9948417677</v>
      </c>
    </row>
    <row r="1441" ht="15.75" customHeight="1">
      <c r="A1441" s="403" t="s">
        <v>1791</v>
      </c>
      <c r="B1441" s="404">
        <v>6281.87</v>
      </c>
      <c r="C1441" s="405">
        <f t="shared" si="1"/>
        <v>-0.005894808138</v>
      </c>
      <c r="D1441" s="405">
        <f t="shared" si="2"/>
        <v>0.9941051919</v>
      </c>
      <c r="E1441" s="406">
        <v>71.73</v>
      </c>
      <c r="F1441" s="226">
        <f t="shared" si="3"/>
        <v>0.00251572327</v>
      </c>
      <c r="G1441" s="226">
        <f t="shared" si="4"/>
        <v>1.002515723</v>
      </c>
    </row>
    <row r="1442" ht="15.75" customHeight="1">
      <c r="A1442" s="403" t="s">
        <v>1792</v>
      </c>
      <c r="B1442" s="404">
        <v>6319.12</v>
      </c>
      <c r="C1442" s="405">
        <f t="shared" si="1"/>
        <v>0.001929617327</v>
      </c>
      <c r="D1442" s="405">
        <f t="shared" si="2"/>
        <v>1.001929617</v>
      </c>
      <c r="E1442" s="406">
        <v>71.55</v>
      </c>
      <c r="F1442" s="226">
        <f t="shared" si="3"/>
        <v>-0.001256281407</v>
      </c>
      <c r="G1442" s="226">
        <f t="shared" si="4"/>
        <v>0.9987437186</v>
      </c>
    </row>
    <row r="1443" ht="15.75" customHeight="1">
      <c r="A1443" s="403" t="s">
        <v>1793</v>
      </c>
      <c r="B1443" s="404">
        <v>6306.95</v>
      </c>
      <c r="C1443" s="405">
        <f t="shared" si="1"/>
        <v>0.003957281733</v>
      </c>
      <c r="D1443" s="405">
        <f t="shared" si="2"/>
        <v>1.003957282</v>
      </c>
      <c r="E1443" s="406">
        <v>71.64</v>
      </c>
      <c r="F1443" s="226">
        <f t="shared" si="3"/>
        <v>0.001257861635</v>
      </c>
      <c r="G1443" s="226">
        <f t="shared" si="4"/>
        <v>1.001257862</v>
      </c>
    </row>
    <row r="1444" ht="15.75" customHeight="1">
      <c r="A1444" s="403" t="s">
        <v>1794</v>
      </c>
      <c r="B1444" s="404">
        <v>6282.09</v>
      </c>
      <c r="C1444" s="405">
        <f t="shared" si="1"/>
        <v>0.007437805799</v>
      </c>
      <c r="D1444" s="405">
        <f t="shared" si="2"/>
        <v>1.007437806</v>
      </c>
      <c r="E1444" s="406">
        <v>71.55</v>
      </c>
      <c r="F1444" s="226">
        <f t="shared" si="3"/>
        <v>0.002662556054</v>
      </c>
      <c r="G1444" s="226">
        <f t="shared" si="4"/>
        <v>1.002662556</v>
      </c>
    </row>
    <row r="1445" ht="15.75" customHeight="1">
      <c r="A1445" s="403" t="s">
        <v>1795</v>
      </c>
      <c r="B1445" s="404">
        <v>6235.71</v>
      </c>
      <c r="C1445" s="405">
        <f t="shared" si="1"/>
        <v>-0.002627900207</v>
      </c>
      <c r="D1445" s="405">
        <f t="shared" si="2"/>
        <v>0.9973720998</v>
      </c>
      <c r="E1445" s="406">
        <v>71.36</v>
      </c>
      <c r="F1445" s="226">
        <f t="shared" si="3"/>
        <v>-0.003908431044</v>
      </c>
      <c r="G1445" s="226">
        <f t="shared" si="4"/>
        <v>0.996091569</v>
      </c>
    </row>
    <row r="1446" ht="15.75" customHeight="1">
      <c r="A1446" s="403" t="s">
        <v>1796</v>
      </c>
      <c r="B1446" s="404">
        <v>6252.14</v>
      </c>
      <c r="C1446" s="405">
        <f t="shared" si="1"/>
        <v>0.005715333598</v>
      </c>
      <c r="D1446" s="405">
        <f t="shared" si="2"/>
        <v>1.005715334</v>
      </c>
      <c r="E1446" s="406">
        <v>71.64</v>
      </c>
      <c r="F1446" s="226">
        <f t="shared" si="3"/>
        <v>-0.001254705144</v>
      </c>
      <c r="G1446" s="226">
        <f t="shared" si="4"/>
        <v>0.9987452949</v>
      </c>
    </row>
    <row r="1447" ht="15.75" customHeight="1">
      <c r="A1447" s="403" t="s">
        <v>1797</v>
      </c>
      <c r="B1447" s="404">
        <v>6216.61</v>
      </c>
      <c r="C1447" s="405">
        <f t="shared" si="1"/>
        <v>-0.001152033009</v>
      </c>
      <c r="D1447" s="405">
        <f t="shared" si="2"/>
        <v>0.998847967</v>
      </c>
      <c r="E1447" s="406">
        <v>71.73</v>
      </c>
      <c r="F1447" s="226">
        <f t="shared" si="3"/>
        <v>-0.01130254997</v>
      </c>
      <c r="G1447" s="226">
        <f t="shared" si="4"/>
        <v>0.98869745</v>
      </c>
    </row>
    <row r="1448" ht="15.75" customHeight="1">
      <c r="A1448" s="403" t="s">
        <v>1798</v>
      </c>
      <c r="B1448" s="404">
        <v>6223.78</v>
      </c>
      <c r="C1448" s="405">
        <f t="shared" si="1"/>
        <v>0.004879261685</v>
      </c>
      <c r="D1448" s="405">
        <f t="shared" si="2"/>
        <v>1.004879262</v>
      </c>
      <c r="E1448" s="406">
        <v>72.55</v>
      </c>
      <c r="F1448" s="226">
        <f t="shared" si="3"/>
        <v>-0.002474907191</v>
      </c>
      <c r="G1448" s="226">
        <f t="shared" si="4"/>
        <v>0.9975250928</v>
      </c>
    </row>
    <row r="1449" ht="15.75" customHeight="1">
      <c r="A1449" s="403" t="s">
        <v>1799</v>
      </c>
      <c r="B1449" s="404">
        <v>6193.56</v>
      </c>
      <c r="C1449" s="405">
        <f t="shared" si="1"/>
        <v>0.005599871409</v>
      </c>
      <c r="D1449" s="405">
        <f t="shared" si="2"/>
        <v>1.005599871</v>
      </c>
      <c r="E1449" s="406">
        <v>72.73</v>
      </c>
      <c r="F1449" s="226">
        <f t="shared" si="3"/>
        <v>0.006365020064</v>
      </c>
      <c r="G1449" s="226">
        <f t="shared" si="4"/>
        <v>1.00636502</v>
      </c>
    </row>
    <row r="1450" ht="15.75" customHeight="1">
      <c r="A1450" s="403" t="s">
        <v>1800</v>
      </c>
      <c r="B1450" s="404">
        <v>6159.07</v>
      </c>
      <c r="C1450" s="405">
        <f t="shared" si="1"/>
        <v>0.004793064576</v>
      </c>
      <c r="D1450" s="405">
        <f t="shared" si="2"/>
        <v>1.004793065</v>
      </c>
      <c r="E1450" s="406">
        <v>72.27</v>
      </c>
      <c r="F1450" s="226">
        <f t="shared" si="3"/>
        <v>-0.02337837838</v>
      </c>
      <c r="G1450" s="226">
        <f t="shared" si="4"/>
        <v>0.9766216216</v>
      </c>
    </row>
    <row r="1451" ht="15.75" customHeight="1">
      <c r="A1451" s="403" t="s">
        <v>1801</v>
      </c>
      <c r="B1451" s="404">
        <v>6129.69</v>
      </c>
      <c r="C1451" s="405">
        <f t="shared" si="1"/>
        <v>0.004126464084</v>
      </c>
      <c r="D1451" s="405">
        <f t="shared" si="2"/>
        <v>1.004126464</v>
      </c>
      <c r="E1451" s="406">
        <v>74.0</v>
      </c>
      <c r="F1451" s="226">
        <f t="shared" si="3"/>
        <v>0.001217697199</v>
      </c>
      <c r="G1451" s="226">
        <f t="shared" si="4"/>
        <v>1.001217697</v>
      </c>
    </row>
    <row r="1452" ht="15.75" customHeight="1">
      <c r="A1452" s="403" t="s">
        <v>1802</v>
      </c>
      <c r="B1452" s="404">
        <v>6104.5</v>
      </c>
      <c r="C1452" s="405">
        <f t="shared" si="1"/>
        <v>0.00518854798</v>
      </c>
      <c r="D1452" s="405">
        <f t="shared" si="2"/>
        <v>1.005188548</v>
      </c>
      <c r="E1452" s="406">
        <v>73.91</v>
      </c>
      <c r="F1452" s="226">
        <f t="shared" si="3"/>
        <v>-0.01334935256</v>
      </c>
      <c r="G1452" s="226">
        <f t="shared" si="4"/>
        <v>0.9866506474</v>
      </c>
    </row>
    <row r="1453" ht="15.75" customHeight="1">
      <c r="A1453" s="403" t="s">
        <v>1803</v>
      </c>
      <c r="B1453" s="404">
        <v>6072.99</v>
      </c>
      <c r="C1453" s="405">
        <f t="shared" si="1"/>
        <v>-0.004267898777</v>
      </c>
      <c r="D1453" s="405">
        <f t="shared" si="2"/>
        <v>0.9957321012</v>
      </c>
      <c r="E1453" s="406">
        <v>74.91</v>
      </c>
      <c r="F1453" s="226">
        <f t="shared" si="3"/>
        <v>0.001202886929</v>
      </c>
      <c r="G1453" s="226">
        <f t="shared" si="4"/>
        <v>1.001202887</v>
      </c>
    </row>
    <row r="1454" ht="15.75" customHeight="1">
      <c r="A1454" s="403" t="s">
        <v>1804</v>
      </c>
      <c r="B1454" s="404">
        <v>6099.02</v>
      </c>
      <c r="C1454" s="405">
        <f t="shared" si="1"/>
        <v>0.00439534742</v>
      </c>
      <c r="D1454" s="405">
        <f t="shared" si="2"/>
        <v>1.004395347</v>
      </c>
      <c r="E1454" s="406">
        <v>74.82</v>
      </c>
      <c r="F1454" s="226">
        <f t="shared" si="3"/>
        <v>0.01478367015</v>
      </c>
      <c r="G1454" s="226">
        <f t="shared" si="4"/>
        <v>1.01478367</v>
      </c>
    </row>
    <row r="1455" ht="15.75" customHeight="1">
      <c r="A1455" s="403" t="s">
        <v>1805</v>
      </c>
      <c r="B1455" s="404">
        <v>6072.33</v>
      </c>
      <c r="C1455" s="405">
        <f t="shared" si="1"/>
        <v>0.008761394048</v>
      </c>
      <c r="D1455" s="405">
        <f t="shared" si="2"/>
        <v>1.008761394</v>
      </c>
      <c r="E1455" s="406">
        <v>73.73</v>
      </c>
      <c r="F1455" s="226">
        <f t="shared" si="3"/>
        <v>0.01374948439</v>
      </c>
      <c r="G1455" s="226">
        <f t="shared" si="4"/>
        <v>1.013749484</v>
      </c>
    </row>
    <row r="1456" ht="15.75" customHeight="1">
      <c r="A1456" s="403" t="s">
        <v>1806</v>
      </c>
      <c r="B1456" s="404">
        <v>6019.59</v>
      </c>
      <c r="C1456" s="405">
        <f t="shared" si="1"/>
        <v>0.003894106974</v>
      </c>
      <c r="D1456" s="405">
        <f t="shared" si="2"/>
        <v>1.003894107</v>
      </c>
      <c r="E1456" s="406">
        <v>72.73</v>
      </c>
      <c r="F1456" s="226">
        <f t="shared" si="3"/>
        <v>0</v>
      </c>
      <c r="G1456" s="226">
        <f t="shared" si="4"/>
        <v>1</v>
      </c>
    </row>
    <row r="1457" ht="15.75" customHeight="1">
      <c r="A1457" s="403" t="s">
        <v>1807</v>
      </c>
      <c r="B1457" s="404">
        <v>5996.24</v>
      </c>
      <c r="C1457" s="405">
        <f t="shared" si="1"/>
        <v>0.0001384392394</v>
      </c>
      <c r="D1457" s="405">
        <f t="shared" si="2"/>
        <v>1.000138439</v>
      </c>
      <c r="E1457" s="406">
        <v>72.73</v>
      </c>
      <c r="F1457" s="226">
        <f t="shared" si="3"/>
        <v>0</v>
      </c>
      <c r="G1457" s="226">
        <f t="shared" si="4"/>
        <v>1</v>
      </c>
    </row>
    <row r="1458" ht="15.75" customHeight="1">
      <c r="A1458" s="403" t="s">
        <v>1808</v>
      </c>
      <c r="B1458" s="404">
        <v>5995.41</v>
      </c>
      <c r="C1458" s="405">
        <f t="shared" si="1"/>
        <v>-0.003795123167</v>
      </c>
      <c r="D1458" s="405">
        <f t="shared" si="2"/>
        <v>0.9962048768</v>
      </c>
      <c r="E1458" s="406">
        <v>72.73</v>
      </c>
      <c r="F1458" s="226">
        <f t="shared" si="3"/>
        <v>-0.007370001365</v>
      </c>
      <c r="G1458" s="226">
        <f t="shared" si="4"/>
        <v>0.9926299986</v>
      </c>
    </row>
    <row r="1459" ht="15.75" customHeight="1">
      <c r="A1459" s="403" t="s">
        <v>1809</v>
      </c>
      <c r="B1459" s="404">
        <v>6018.25</v>
      </c>
      <c r="C1459" s="405">
        <f t="shared" si="1"/>
        <v>0.002787627134</v>
      </c>
      <c r="D1459" s="405">
        <f t="shared" si="2"/>
        <v>1.002787627</v>
      </c>
      <c r="E1459" s="406">
        <v>73.27</v>
      </c>
      <c r="F1459" s="226">
        <f t="shared" si="3"/>
        <v>0</v>
      </c>
      <c r="G1459" s="226">
        <f t="shared" si="4"/>
        <v>1</v>
      </c>
    </row>
    <row r="1460" ht="15.75" customHeight="1">
      <c r="A1460" s="403" t="s">
        <v>1810</v>
      </c>
      <c r="B1460" s="404">
        <v>6001.52</v>
      </c>
      <c r="C1460" s="405">
        <f t="shared" si="1"/>
        <v>0.005613251966</v>
      </c>
      <c r="D1460" s="405">
        <f t="shared" si="2"/>
        <v>1.005613252</v>
      </c>
      <c r="E1460" s="406">
        <v>73.27</v>
      </c>
      <c r="F1460" s="226">
        <f t="shared" si="3"/>
        <v>-0.001226826609</v>
      </c>
      <c r="G1460" s="226">
        <f t="shared" si="4"/>
        <v>0.9987731734</v>
      </c>
    </row>
    <row r="1461" ht="15.75" customHeight="1">
      <c r="A1461" s="403" t="s">
        <v>1811</v>
      </c>
      <c r="B1461" s="404">
        <v>5968.02</v>
      </c>
      <c r="C1461" s="405">
        <f t="shared" si="1"/>
        <v>-0.002328672089</v>
      </c>
      <c r="D1461" s="405">
        <f t="shared" si="2"/>
        <v>0.9976713279</v>
      </c>
      <c r="E1461" s="406">
        <v>73.36</v>
      </c>
      <c r="F1461" s="226">
        <f t="shared" si="3"/>
        <v>-0.00501831005</v>
      </c>
      <c r="G1461" s="226">
        <f t="shared" si="4"/>
        <v>0.9949816899</v>
      </c>
    </row>
    <row r="1462" ht="15.75" customHeight="1">
      <c r="A1462" s="403" t="s">
        <v>1812</v>
      </c>
      <c r="B1462" s="404">
        <v>5981.95</v>
      </c>
      <c r="C1462" s="405">
        <f t="shared" si="1"/>
        <v>-0.009807654108</v>
      </c>
      <c r="D1462" s="405">
        <f t="shared" si="2"/>
        <v>0.9901923459</v>
      </c>
      <c r="E1462" s="406">
        <v>73.73</v>
      </c>
      <c r="F1462" s="226">
        <f t="shared" si="3"/>
        <v>-0.003648648649</v>
      </c>
      <c r="G1462" s="226">
        <f t="shared" si="4"/>
        <v>0.9963513514</v>
      </c>
    </row>
    <row r="1463" ht="15.75" customHeight="1">
      <c r="A1463" s="403" t="s">
        <v>1813</v>
      </c>
      <c r="B1463" s="404">
        <v>6041.2</v>
      </c>
      <c r="C1463" s="405">
        <f t="shared" si="1"/>
        <v>0.0002731991622</v>
      </c>
      <c r="D1463" s="405">
        <f t="shared" si="2"/>
        <v>1.000273199</v>
      </c>
      <c r="E1463" s="406">
        <v>74.0</v>
      </c>
      <c r="F1463" s="226">
        <f t="shared" si="3"/>
        <v>0.009963149993</v>
      </c>
      <c r="G1463" s="226">
        <f t="shared" si="4"/>
        <v>1.00996315</v>
      </c>
    </row>
    <row r="1464" ht="15.75" customHeight="1">
      <c r="A1464" s="403" t="s">
        <v>1814</v>
      </c>
      <c r="B1464" s="404">
        <v>6039.55</v>
      </c>
      <c r="C1464" s="405">
        <f t="shared" si="1"/>
        <v>0.002370018273</v>
      </c>
      <c r="D1464" s="405">
        <f t="shared" si="2"/>
        <v>1.002370018</v>
      </c>
      <c r="E1464" s="406">
        <v>73.27</v>
      </c>
      <c r="F1464" s="226">
        <f t="shared" si="3"/>
        <v>-0.008659180084</v>
      </c>
      <c r="G1464" s="226">
        <f t="shared" si="4"/>
        <v>0.9913408199</v>
      </c>
    </row>
    <row r="1465" ht="15.75" customHeight="1">
      <c r="A1465" s="403" t="s">
        <v>1815</v>
      </c>
      <c r="B1465" s="404">
        <v>6025.27</v>
      </c>
      <c r="C1465" s="405">
        <f t="shared" si="1"/>
        <v>-0.001072658967</v>
      </c>
      <c r="D1465" s="405">
        <f t="shared" si="2"/>
        <v>0.998927341</v>
      </c>
      <c r="E1465" s="406">
        <v>73.91</v>
      </c>
      <c r="F1465" s="226">
        <f t="shared" si="3"/>
        <v>-0.01689279064</v>
      </c>
      <c r="G1465" s="226">
        <f t="shared" si="4"/>
        <v>0.9831072094</v>
      </c>
    </row>
    <row r="1466" ht="15.75" customHeight="1">
      <c r="A1466" s="403" t="s">
        <v>1816</v>
      </c>
      <c r="B1466" s="404">
        <v>6031.74</v>
      </c>
      <c r="C1466" s="405">
        <f t="shared" si="1"/>
        <v>0.002976467615</v>
      </c>
      <c r="D1466" s="405">
        <f t="shared" si="2"/>
        <v>1.002976468</v>
      </c>
      <c r="E1466" s="406">
        <v>75.18</v>
      </c>
      <c r="F1466" s="226">
        <f t="shared" si="3"/>
        <v>0.004811547715</v>
      </c>
      <c r="G1466" s="226">
        <f t="shared" si="4"/>
        <v>1.004811548</v>
      </c>
    </row>
    <row r="1467" ht="15.75" customHeight="1">
      <c r="A1467" s="403" t="s">
        <v>1817</v>
      </c>
      <c r="B1467" s="404">
        <v>6013.84</v>
      </c>
      <c r="C1467" s="405">
        <f t="shared" si="1"/>
        <v>0.0008154516437</v>
      </c>
      <c r="D1467" s="405">
        <f t="shared" si="2"/>
        <v>1.000815452</v>
      </c>
      <c r="E1467" s="406">
        <v>74.82</v>
      </c>
      <c r="F1467" s="226">
        <f t="shared" si="3"/>
        <v>-0.00120144173</v>
      </c>
      <c r="G1467" s="226">
        <f t="shared" si="4"/>
        <v>0.9987985583</v>
      </c>
    </row>
    <row r="1468" ht="15.75" customHeight="1">
      <c r="A1468" s="403" t="s">
        <v>1818</v>
      </c>
      <c r="B1468" s="404">
        <v>6008.94</v>
      </c>
      <c r="C1468" s="405">
        <f t="shared" si="1"/>
        <v>-0.00914517512</v>
      </c>
      <c r="D1468" s="405">
        <f t="shared" si="2"/>
        <v>0.9908548249</v>
      </c>
      <c r="E1468" s="406">
        <v>74.91</v>
      </c>
      <c r="F1468" s="226">
        <f t="shared" si="3"/>
        <v>-0.007157057654</v>
      </c>
      <c r="G1468" s="226">
        <f t="shared" si="4"/>
        <v>0.9928429423</v>
      </c>
    </row>
    <row r="1469" ht="15.75" customHeight="1">
      <c r="A1469" s="403" t="s">
        <v>1819</v>
      </c>
      <c r="B1469" s="404">
        <v>6064.4</v>
      </c>
      <c r="C1469" s="405">
        <f t="shared" si="1"/>
        <v>-0.00723082489</v>
      </c>
      <c r="D1469" s="405">
        <f t="shared" si="2"/>
        <v>0.9927691751</v>
      </c>
      <c r="E1469" s="406">
        <v>75.45</v>
      </c>
      <c r="F1469" s="226">
        <f t="shared" si="3"/>
        <v>-0.01075127835</v>
      </c>
      <c r="G1469" s="226">
        <f t="shared" si="4"/>
        <v>0.9892487216</v>
      </c>
    </row>
    <row r="1470" ht="15.75" customHeight="1">
      <c r="A1470" s="403" t="s">
        <v>1820</v>
      </c>
      <c r="B1470" s="404">
        <v>6108.57</v>
      </c>
      <c r="C1470" s="405">
        <f t="shared" si="1"/>
        <v>-0.005412085362</v>
      </c>
      <c r="D1470" s="405">
        <f t="shared" si="2"/>
        <v>0.9945879146</v>
      </c>
      <c r="E1470" s="406">
        <v>76.27</v>
      </c>
      <c r="F1470" s="226">
        <f t="shared" si="3"/>
        <v>0.01449853684</v>
      </c>
      <c r="G1470" s="226">
        <f t="shared" si="4"/>
        <v>1.014498537</v>
      </c>
    </row>
    <row r="1471" ht="15.75" customHeight="1">
      <c r="A1471" s="403" t="s">
        <v>1821</v>
      </c>
      <c r="B1471" s="404">
        <v>6141.81</v>
      </c>
      <c r="C1471" s="405">
        <f t="shared" si="1"/>
        <v>0.002108048929</v>
      </c>
      <c r="D1471" s="405">
        <f t="shared" si="2"/>
        <v>1.002108049</v>
      </c>
      <c r="E1471" s="406">
        <v>75.18</v>
      </c>
      <c r="F1471" s="226">
        <f t="shared" si="3"/>
        <v>-0.01429133342</v>
      </c>
      <c r="G1471" s="226">
        <f t="shared" si="4"/>
        <v>0.9857086666</v>
      </c>
    </row>
    <row r="1472" ht="15.75" customHeight="1">
      <c r="A1472" s="403" t="s">
        <v>1822</v>
      </c>
      <c r="B1472" s="404">
        <v>6128.89</v>
      </c>
      <c r="C1472" s="405">
        <f t="shared" si="1"/>
        <v>-0.01234549996</v>
      </c>
      <c r="D1472" s="405">
        <f t="shared" si="2"/>
        <v>0.9876545</v>
      </c>
      <c r="E1472" s="406">
        <v>76.27</v>
      </c>
      <c r="F1472" s="226">
        <f t="shared" si="3"/>
        <v>0.002365619661</v>
      </c>
      <c r="G1472" s="226">
        <f t="shared" si="4"/>
        <v>1.00236562</v>
      </c>
    </row>
    <row r="1473" ht="15.75" customHeight="1">
      <c r="A1473" s="403" t="s">
        <v>1823</v>
      </c>
      <c r="B1473" s="404">
        <v>6205.5</v>
      </c>
      <c r="C1473" s="405">
        <f t="shared" si="1"/>
        <v>0.0005143245017</v>
      </c>
      <c r="D1473" s="405">
        <f t="shared" si="2"/>
        <v>1.000514325</v>
      </c>
      <c r="E1473" s="406">
        <v>76.09</v>
      </c>
      <c r="F1473" s="226">
        <f t="shared" si="3"/>
        <v>-0.001181412444</v>
      </c>
      <c r="G1473" s="226">
        <f t="shared" si="4"/>
        <v>0.9988185876</v>
      </c>
    </row>
    <row r="1474" ht="15.75" customHeight="1">
      <c r="A1474" s="403" t="s">
        <v>1824</v>
      </c>
      <c r="B1474" s="404">
        <v>6202.31</v>
      </c>
      <c r="C1474" s="405">
        <f t="shared" si="1"/>
        <v>0.006876679194</v>
      </c>
      <c r="D1474" s="405">
        <f t="shared" si="2"/>
        <v>1.006876679</v>
      </c>
      <c r="E1474" s="406">
        <v>76.18</v>
      </c>
      <c r="F1474" s="226">
        <f t="shared" si="3"/>
        <v>0.00118280983</v>
      </c>
      <c r="G1474" s="226">
        <f t="shared" si="4"/>
        <v>1.00118281</v>
      </c>
    </row>
    <row r="1475" ht="15.75" customHeight="1">
      <c r="A1475" s="403" t="s">
        <v>1825</v>
      </c>
      <c r="B1475" s="404">
        <v>6159.95</v>
      </c>
      <c r="C1475" s="405">
        <f t="shared" si="1"/>
        <v>0.004358232706</v>
      </c>
      <c r="D1475" s="405">
        <f t="shared" si="2"/>
        <v>1.004358233</v>
      </c>
      <c r="E1475" s="406">
        <v>76.09</v>
      </c>
      <c r="F1475" s="226">
        <f t="shared" si="3"/>
        <v>0.01942658092</v>
      </c>
      <c r="G1475" s="226">
        <f t="shared" si="4"/>
        <v>1.019426581</v>
      </c>
    </row>
    <row r="1476" ht="15.75" customHeight="1">
      <c r="A1476" s="403" t="s">
        <v>1826</v>
      </c>
      <c r="B1476" s="404">
        <v>6133.22</v>
      </c>
      <c r="C1476" s="405">
        <f t="shared" si="1"/>
        <v>0.006609277936</v>
      </c>
      <c r="D1476" s="405">
        <f t="shared" si="2"/>
        <v>1.006609278</v>
      </c>
      <c r="E1476" s="406">
        <v>74.64</v>
      </c>
      <c r="F1476" s="226">
        <f t="shared" si="3"/>
        <v>0.001207243461</v>
      </c>
      <c r="G1476" s="226">
        <f t="shared" si="4"/>
        <v>1.001207243</v>
      </c>
    </row>
    <row r="1477" ht="15.75" customHeight="1">
      <c r="A1477" s="403" t="s">
        <v>1827</v>
      </c>
      <c r="B1477" s="404">
        <v>6092.95</v>
      </c>
      <c r="C1477" s="405">
        <f t="shared" si="1"/>
        <v>0.00001805397811</v>
      </c>
      <c r="D1477" s="405">
        <f t="shared" si="2"/>
        <v>1.000018054</v>
      </c>
      <c r="E1477" s="406">
        <v>74.55</v>
      </c>
      <c r="F1477" s="226">
        <f t="shared" si="3"/>
        <v>-0.01192842942</v>
      </c>
      <c r="G1477" s="226">
        <f t="shared" si="4"/>
        <v>0.9880715706</v>
      </c>
    </row>
    <row r="1478" ht="15.75" customHeight="1">
      <c r="A1478" s="403" t="s">
        <v>1828</v>
      </c>
      <c r="B1478" s="404">
        <v>6092.84</v>
      </c>
      <c r="C1478" s="405">
        <f t="shared" si="1"/>
        <v>0.00222393294</v>
      </c>
      <c r="D1478" s="405">
        <f t="shared" si="2"/>
        <v>1.002223933</v>
      </c>
      <c r="E1478" s="406">
        <v>75.45</v>
      </c>
      <c r="F1478" s="226">
        <f t="shared" si="3"/>
        <v>-0.001323626737</v>
      </c>
      <c r="G1478" s="226">
        <f t="shared" si="4"/>
        <v>0.9986763733</v>
      </c>
    </row>
    <row r="1479" ht="15.75" customHeight="1">
      <c r="A1479" s="403" t="s">
        <v>1829</v>
      </c>
      <c r="B1479" s="404">
        <v>6079.32</v>
      </c>
      <c r="C1479" s="405">
        <f t="shared" si="1"/>
        <v>-0.004087302822</v>
      </c>
      <c r="D1479" s="405">
        <f t="shared" si="2"/>
        <v>0.9959126972</v>
      </c>
      <c r="E1479" s="406">
        <v>75.55</v>
      </c>
      <c r="F1479" s="226">
        <f t="shared" si="3"/>
        <v>-0.009440146847</v>
      </c>
      <c r="G1479" s="226">
        <f t="shared" si="4"/>
        <v>0.9905598532</v>
      </c>
    </row>
    <row r="1480" ht="15.75" customHeight="1">
      <c r="A1480" s="403" t="s">
        <v>1830</v>
      </c>
      <c r="B1480" s="404">
        <v>6104.27</v>
      </c>
      <c r="C1480" s="405">
        <f t="shared" si="1"/>
        <v>-0.0003226207945</v>
      </c>
      <c r="D1480" s="405">
        <f t="shared" si="2"/>
        <v>0.9996773792</v>
      </c>
      <c r="E1480" s="406">
        <v>76.27</v>
      </c>
      <c r="F1480" s="226">
        <f t="shared" si="3"/>
        <v>-0.01179061933</v>
      </c>
      <c r="G1480" s="226">
        <f t="shared" si="4"/>
        <v>0.9882093807</v>
      </c>
    </row>
    <row r="1481" ht="15.75" customHeight="1">
      <c r="A1481" s="403" t="s">
        <v>1831</v>
      </c>
      <c r="B1481" s="404">
        <v>6106.24</v>
      </c>
      <c r="C1481" s="405">
        <f t="shared" si="1"/>
        <v>-0.00958263318</v>
      </c>
      <c r="D1481" s="405">
        <f t="shared" si="2"/>
        <v>0.9904173668</v>
      </c>
      <c r="E1481" s="406">
        <v>77.18</v>
      </c>
      <c r="F1481" s="226">
        <f t="shared" si="3"/>
        <v>-0.01279099514</v>
      </c>
      <c r="G1481" s="226">
        <f t="shared" si="4"/>
        <v>0.9872090049</v>
      </c>
    </row>
    <row r="1482" ht="15.75" customHeight="1">
      <c r="A1482" s="403" t="s">
        <v>1832</v>
      </c>
      <c r="B1482" s="404">
        <v>6165.32</v>
      </c>
      <c r="C1482" s="405">
        <f t="shared" si="1"/>
        <v>-0.0008346203774</v>
      </c>
      <c r="D1482" s="405">
        <f t="shared" si="2"/>
        <v>0.9991653796</v>
      </c>
      <c r="E1482" s="406">
        <v>78.18</v>
      </c>
      <c r="F1482" s="226">
        <f t="shared" si="3"/>
        <v>0.01177688624</v>
      </c>
      <c r="G1482" s="226">
        <f t="shared" si="4"/>
        <v>1.011776886</v>
      </c>
    </row>
    <row r="1483" ht="15.75" customHeight="1">
      <c r="A1483" s="403" t="s">
        <v>1833</v>
      </c>
      <c r="B1483" s="404">
        <v>6170.47</v>
      </c>
      <c r="C1483" s="405">
        <f t="shared" si="1"/>
        <v>-0.000395275486</v>
      </c>
      <c r="D1483" s="405">
        <f t="shared" si="2"/>
        <v>0.9996047245</v>
      </c>
      <c r="E1483" s="406">
        <v>77.27</v>
      </c>
      <c r="F1483" s="226">
        <f t="shared" si="3"/>
        <v>0.002334933195</v>
      </c>
      <c r="G1483" s="226">
        <f t="shared" si="4"/>
        <v>1.002334933</v>
      </c>
    </row>
    <row r="1484" ht="15.75" customHeight="1">
      <c r="A1484" s="403" t="s">
        <v>1834</v>
      </c>
      <c r="B1484" s="404">
        <v>6172.91</v>
      </c>
      <c r="C1484" s="405">
        <f t="shared" si="1"/>
        <v>-0.01020912102</v>
      </c>
      <c r="D1484" s="405">
        <f t="shared" si="2"/>
        <v>0.989790879</v>
      </c>
      <c r="E1484" s="406">
        <v>77.09</v>
      </c>
      <c r="F1484" s="226">
        <f t="shared" si="3"/>
        <v>0.001168831169</v>
      </c>
      <c r="G1484" s="226">
        <f t="shared" si="4"/>
        <v>1.001168831</v>
      </c>
    </row>
    <row r="1485" ht="15.75" customHeight="1">
      <c r="A1485" s="403" t="s">
        <v>1835</v>
      </c>
      <c r="B1485" s="404">
        <v>6236.58</v>
      </c>
      <c r="C1485" s="405">
        <f t="shared" si="1"/>
        <v>0.0001026308784</v>
      </c>
      <c r="D1485" s="405">
        <f t="shared" si="2"/>
        <v>1.000102631</v>
      </c>
      <c r="E1485" s="406">
        <v>77.0</v>
      </c>
      <c r="F1485" s="226">
        <f t="shared" si="3"/>
        <v>-0.01282051282</v>
      </c>
      <c r="G1485" s="226">
        <f t="shared" si="4"/>
        <v>0.9871794872</v>
      </c>
    </row>
    <row r="1486" ht="15.75" customHeight="1">
      <c r="A1486" s="403" t="s">
        <v>1836</v>
      </c>
      <c r="B1486" s="404">
        <v>6235.94</v>
      </c>
      <c r="C1486" s="405">
        <f t="shared" si="1"/>
        <v>-0.000741919408</v>
      </c>
      <c r="D1486" s="405">
        <f t="shared" si="2"/>
        <v>0.9992580806</v>
      </c>
      <c r="E1486" s="406">
        <v>78.0</v>
      </c>
      <c r="F1486" s="226">
        <f t="shared" si="3"/>
        <v>-0.001152516327</v>
      </c>
      <c r="G1486" s="226">
        <f t="shared" si="4"/>
        <v>0.9988474837</v>
      </c>
    </row>
    <row r="1487" ht="15.75" customHeight="1">
      <c r="A1487" s="403" t="s">
        <v>1837</v>
      </c>
      <c r="B1487" s="404">
        <v>6240.57</v>
      </c>
      <c r="C1487" s="405">
        <f t="shared" si="1"/>
        <v>0.005910798046</v>
      </c>
      <c r="D1487" s="405">
        <f t="shared" si="2"/>
        <v>1.005910798</v>
      </c>
      <c r="E1487" s="406">
        <v>78.09</v>
      </c>
      <c r="F1487" s="226">
        <f t="shared" si="3"/>
        <v>-0.001151189563</v>
      </c>
      <c r="G1487" s="226">
        <f t="shared" si="4"/>
        <v>0.9988488104</v>
      </c>
    </row>
    <row r="1488" ht="15.75" customHeight="1">
      <c r="A1488" s="403" t="s">
        <v>1838</v>
      </c>
      <c r="B1488" s="404">
        <v>6203.9</v>
      </c>
      <c r="C1488" s="405">
        <f t="shared" si="1"/>
        <v>0.003125520448</v>
      </c>
      <c r="D1488" s="405">
        <f t="shared" si="2"/>
        <v>1.00312552</v>
      </c>
      <c r="E1488" s="406">
        <v>78.18</v>
      </c>
      <c r="F1488" s="226">
        <f t="shared" si="3"/>
        <v>0.002307692308</v>
      </c>
      <c r="G1488" s="226">
        <f t="shared" si="4"/>
        <v>1.002307692</v>
      </c>
    </row>
    <row r="1489" ht="15.75" customHeight="1">
      <c r="A1489" s="403" t="s">
        <v>1839</v>
      </c>
      <c r="B1489" s="404">
        <v>6184.57</v>
      </c>
      <c r="C1489" s="405">
        <f t="shared" si="1"/>
        <v>0.005720892641</v>
      </c>
      <c r="D1489" s="405">
        <f t="shared" si="2"/>
        <v>1.005720893</v>
      </c>
      <c r="E1489" s="406">
        <v>78.0</v>
      </c>
      <c r="F1489" s="226">
        <f t="shared" si="3"/>
        <v>-0.007001909612</v>
      </c>
      <c r="G1489" s="226">
        <f t="shared" si="4"/>
        <v>0.9929980904</v>
      </c>
    </row>
    <row r="1490" ht="15.75" customHeight="1">
      <c r="A1490" s="403" t="s">
        <v>1840</v>
      </c>
      <c r="B1490" s="404">
        <v>6149.39</v>
      </c>
      <c r="C1490" s="405">
        <f t="shared" si="1"/>
        <v>-0.0002942515282</v>
      </c>
      <c r="D1490" s="405">
        <f t="shared" si="2"/>
        <v>0.9997057485</v>
      </c>
      <c r="E1490" s="406">
        <v>78.55</v>
      </c>
      <c r="F1490" s="226">
        <f t="shared" si="3"/>
        <v>-0.007956554686</v>
      </c>
      <c r="G1490" s="226">
        <f t="shared" si="4"/>
        <v>0.9920434453</v>
      </c>
    </row>
    <row r="1491" ht="15.75" customHeight="1">
      <c r="A1491" s="403" t="s">
        <v>1841</v>
      </c>
      <c r="B1491" s="404">
        <v>6151.2</v>
      </c>
      <c r="C1491" s="405">
        <f t="shared" si="1"/>
        <v>-0.002641268977</v>
      </c>
      <c r="D1491" s="405">
        <f t="shared" si="2"/>
        <v>0.997358731</v>
      </c>
      <c r="E1491" s="406">
        <v>79.18</v>
      </c>
      <c r="F1491" s="226">
        <f t="shared" si="3"/>
        <v>0.01162642136</v>
      </c>
      <c r="G1491" s="226">
        <f t="shared" si="4"/>
        <v>1.011626421</v>
      </c>
    </row>
    <row r="1492" ht="15.75" customHeight="1">
      <c r="A1492" s="403" t="s">
        <v>1842</v>
      </c>
      <c r="B1492" s="404">
        <v>6167.49</v>
      </c>
      <c r="C1492" s="405">
        <f t="shared" si="1"/>
        <v>0.008587109034</v>
      </c>
      <c r="D1492" s="405">
        <f t="shared" si="2"/>
        <v>1.008587109</v>
      </c>
      <c r="E1492" s="406">
        <v>78.27</v>
      </c>
      <c r="F1492" s="226">
        <f t="shared" si="3"/>
        <v>-0.01149280121</v>
      </c>
      <c r="G1492" s="226">
        <f t="shared" si="4"/>
        <v>0.9885071988</v>
      </c>
    </row>
    <row r="1493" ht="15.75" customHeight="1">
      <c r="A1493" s="403" t="s">
        <v>1843</v>
      </c>
      <c r="B1493" s="404">
        <v>6114.98</v>
      </c>
      <c r="C1493" s="405">
        <f t="shared" si="1"/>
        <v>0.007547984321</v>
      </c>
      <c r="D1493" s="405">
        <f t="shared" si="2"/>
        <v>1.007547984</v>
      </c>
      <c r="E1493" s="406">
        <v>79.18</v>
      </c>
      <c r="F1493" s="226">
        <f t="shared" si="3"/>
        <v>0</v>
      </c>
      <c r="G1493" s="226">
        <f t="shared" si="4"/>
        <v>1</v>
      </c>
    </row>
    <row r="1494" ht="15.75" customHeight="1">
      <c r="A1494" s="403" t="s">
        <v>1844</v>
      </c>
      <c r="B1494" s="404">
        <v>6069.17</v>
      </c>
      <c r="C1494" s="405">
        <f t="shared" si="1"/>
        <v>-0.002273549236</v>
      </c>
      <c r="D1494" s="405">
        <f t="shared" si="2"/>
        <v>0.9977264508</v>
      </c>
      <c r="E1494" s="406">
        <v>79.18</v>
      </c>
      <c r="F1494" s="226">
        <f t="shared" si="3"/>
        <v>0.001137944114</v>
      </c>
      <c r="G1494" s="226">
        <f t="shared" si="4"/>
        <v>1.001137944</v>
      </c>
    </row>
    <row r="1495" ht="15.75" customHeight="1">
      <c r="A1495" s="403" t="s">
        <v>1845</v>
      </c>
      <c r="B1495" s="404">
        <v>6083.0</v>
      </c>
      <c r="C1495" s="405">
        <f t="shared" si="1"/>
        <v>0.007391067457</v>
      </c>
      <c r="D1495" s="405">
        <f t="shared" si="2"/>
        <v>1.007391067</v>
      </c>
      <c r="E1495" s="406">
        <v>79.09</v>
      </c>
      <c r="F1495" s="226">
        <f t="shared" si="3"/>
        <v>0.001139240506</v>
      </c>
      <c r="G1495" s="226">
        <f t="shared" si="4"/>
        <v>1.001139241</v>
      </c>
    </row>
    <row r="1496" ht="15.75" customHeight="1">
      <c r="A1496" s="403" t="s">
        <v>1846</v>
      </c>
      <c r="B1496" s="404">
        <v>6038.37</v>
      </c>
      <c r="C1496" s="405">
        <f t="shared" si="1"/>
        <v>0.005317634602</v>
      </c>
      <c r="D1496" s="405">
        <f t="shared" si="2"/>
        <v>1.005317635</v>
      </c>
      <c r="E1496" s="406">
        <v>79.0</v>
      </c>
      <c r="F1496" s="226">
        <f t="shared" si="3"/>
        <v>-0.002273301339</v>
      </c>
      <c r="G1496" s="226">
        <f t="shared" si="4"/>
        <v>0.9977266987</v>
      </c>
    </row>
    <row r="1497" ht="15.75" customHeight="1">
      <c r="A1497" s="403" t="s">
        <v>1847</v>
      </c>
      <c r="B1497" s="404">
        <v>6006.43</v>
      </c>
      <c r="C1497" s="405">
        <f t="shared" si="1"/>
        <v>0.005438621747</v>
      </c>
      <c r="D1497" s="405">
        <f t="shared" si="2"/>
        <v>1.005438622</v>
      </c>
      <c r="E1497" s="406">
        <v>79.18</v>
      </c>
      <c r="F1497" s="226">
        <f t="shared" si="3"/>
        <v>0.003421619567</v>
      </c>
      <c r="G1497" s="226">
        <f t="shared" si="4"/>
        <v>1.00342162</v>
      </c>
    </row>
    <row r="1498" ht="15.75" customHeight="1">
      <c r="A1498" s="403" t="s">
        <v>1848</v>
      </c>
      <c r="B1498" s="404">
        <v>5973.94</v>
      </c>
      <c r="C1498" s="405">
        <f t="shared" si="1"/>
        <v>0.004276708414</v>
      </c>
      <c r="D1498" s="405">
        <f t="shared" si="2"/>
        <v>1.004276708</v>
      </c>
      <c r="E1498" s="406">
        <v>78.91</v>
      </c>
      <c r="F1498" s="226">
        <f t="shared" si="3"/>
        <v>0.003433367243</v>
      </c>
      <c r="G1498" s="226">
        <f t="shared" si="4"/>
        <v>1.003433367</v>
      </c>
    </row>
    <row r="1499" ht="15.75" customHeight="1">
      <c r="A1499" s="403" t="s">
        <v>1849</v>
      </c>
      <c r="B1499" s="404">
        <v>5948.5</v>
      </c>
      <c r="C1499" s="405">
        <f t="shared" si="1"/>
        <v>0.0002118629818</v>
      </c>
      <c r="D1499" s="405">
        <f t="shared" si="2"/>
        <v>1.000211863</v>
      </c>
      <c r="E1499" s="406">
        <v>78.64</v>
      </c>
      <c r="F1499" s="226">
        <f t="shared" si="3"/>
        <v>0.004727226268</v>
      </c>
      <c r="G1499" s="226">
        <f t="shared" si="4"/>
        <v>1.004727226</v>
      </c>
    </row>
    <row r="1500" ht="15.75" customHeight="1">
      <c r="A1500" s="403" t="s">
        <v>1850</v>
      </c>
      <c r="B1500" s="404">
        <v>5947.24</v>
      </c>
      <c r="C1500" s="405">
        <f t="shared" si="1"/>
        <v>0.005379161581</v>
      </c>
      <c r="D1500" s="405">
        <f t="shared" si="2"/>
        <v>1.005379162</v>
      </c>
      <c r="E1500" s="406">
        <v>78.27</v>
      </c>
      <c r="F1500" s="226">
        <f t="shared" si="3"/>
        <v>-0.01149280121</v>
      </c>
      <c r="G1500" s="226">
        <f t="shared" si="4"/>
        <v>0.9885071988</v>
      </c>
    </row>
    <row r="1501" ht="15.75" customHeight="1">
      <c r="A1501" s="403" t="s">
        <v>1851</v>
      </c>
      <c r="B1501" s="404">
        <v>5915.42</v>
      </c>
      <c r="C1501" s="405">
        <f t="shared" si="1"/>
        <v>0.005097342246</v>
      </c>
      <c r="D1501" s="405">
        <f t="shared" si="2"/>
        <v>1.005097342</v>
      </c>
      <c r="E1501" s="406">
        <v>79.18</v>
      </c>
      <c r="F1501" s="226">
        <f t="shared" si="3"/>
        <v>-0.0135791703</v>
      </c>
      <c r="G1501" s="226">
        <f t="shared" si="4"/>
        <v>0.9864208297</v>
      </c>
    </row>
    <row r="1502" ht="15.75" customHeight="1">
      <c r="A1502" s="403" t="s">
        <v>1852</v>
      </c>
      <c r="B1502" s="404">
        <v>5885.42</v>
      </c>
      <c r="C1502" s="405">
        <f t="shared" si="1"/>
        <v>0.005046218581</v>
      </c>
      <c r="D1502" s="405">
        <f t="shared" si="2"/>
        <v>1.005046219</v>
      </c>
      <c r="E1502" s="406">
        <v>80.27</v>
      </c>
      <c r="F1502" s="226">
        <f t="shared" si="3"/>
        <v>0.003375</v>
      </c>
      <c r="G1502" s="226">
        <f t="shared" si="4"/>
        <v>1.003375</v>
      </c>
    </row>
    <row r="1503" ht="15.75" customHeight="1">
      <c r="A1503" s="403" t="s">
        <v>1853</v>
      </c>
      <c r="B1503" s="404">
        <v>5855.87</v>
      </c>
      <c r="C1503" s="405">
        <f t="shared" si="1"/>
        <v>-0.001101950931</v>
      </c>
      <c r="D1503" s="405">
        <f t="shared" si="2"/>
        <v>0.9988980491</v>
      </c>
      <c r="E1503" s="406">
        <v>80.0</v>
      </c>
      <c r="F1503" s="226">
        <f t="shared" si="3"/>
        <v>-0.01014600346</v>
      </c>
      <c r="G1503" s="226">
        <f t="shared" si="4"/>
        <v>0.9898539965</v>
      </c>
    </row>
    <row r="1504" ht="15.75" customHeight="1">
      <c r="A1504" s="403" t="s">
        <v>1854</v>
      </c>
      <c r="B1504" s="404">
        <v>5862.33</v>
      </c>
      <c r="C1504" s="405">
        <f t="shared" si="1"/>
        <v>0.003119385363</v>
      </c>
      <c r="D1504" s="405">
        <f t="shared" si="2"/>
        <v>1.003119385</v>
      </c>
      <c r="E1504" s="406">
        <v>80.82</v>
      </c>
      <c r="F1504" s="226">
        <f t="shared" si="3"/>
        <v>0.01252818842</v>
      </c>
      <c r="G1504" s="226">
        <f t="shared" si="4"/>
        <v>1.012528188</v>
      </c>
    </row>
    <row r="1505" ht="15.75" customHeight="1">
      <c r="A1505" s="403" t="s">
        <v>1855</v>
      </c>
      <c r="B1505" s="404">
        <v>5844.1</v>
      </c>
      <c r="C1505" s="405">
        <f t="shared" si="1"/>
        <v>0.004266858214</v>
      </c>
      <c r="D1505" s="405">
        <f t="shared" si="2"/>
        <v>1.004266858</v>
      </c>
      <c r="E1505" s="406">
        <v>79.82</v>
      </c>
      <c r="F1505" s="226">
        <f t="shared" si="3"/>
        <v>-0.00448989773</v>
      </c>
      <c r="G1505" s="226">
        <f t="shared" si="4"/>
        <v>0.9955101023</v>
      </c>
    </row>
    <row r="1506" ht="15.75" customHeight="1">
      <c r="A1506" s="403" t="s">
        <v>1856</v>
      </c>
      <c r="B1506" s="404">
        <v>5819.27</v>
      </c>
      <c r="C1506" s="405">
        <f t="shared" si="1"/>
        <v>-0.007138579552</v>
      </c>
      <c r="D1506" s="405">
        <f t="shared" si="2"/>
        <v>0.9928614204</v>
      </c>
      <c r="E1506" s="406">
        <v>80.18</v>
      </c>
      <c r="F1506" s="226">
        <f t="shared" si="3"/>
        <v>0.01262945188</v>
      </c>
      <c r="G1506" s="226">
        <f t="shared" si="4"/>
        <v>1.012629452</v>
      </c>
    </row>
    <row r="1507" ht="15.75" customHeight="1">
      <c r="A1507" s="403" t="s">
        <v>1857</v>
      </c>
      <c r="B1507" s="404">
        <v>5861.11</v>
      </c>
      <c r="C1507" s="405">
        <f t="shared" si="1"/>
        <v>-0.003761532761</v>
      </c>
      <c r="D1507" s="405">
        <f t="shared" si="2"/>
        <v>0.9962384672</v>
      </c>
      <c r="E1507" s="406">
        <v>79.18</v>
      </c>
      <c r="F1507" s="226">
        <f t="shared" si="3"/>
        <v>-0.0135791703</v>
      </c>
      <c r="G1507" s="226">
        <f t="shared" si="4"/>
        <v>0.9864208297</v>
      </c>
    </row>
    <row r="1508" ht="15.75" customHeight="1">
      <c r="A1508" s="403" t="s">
        <v>1858</v>
      </c>
      <c r="B1508" s="404">
        <v>5883.24</v>
      </c>
      <c r="C1508" s="405">
        <f t="shared" si="1"/>
        <v>-0.006476301129</v>
      </c>
      <c r="D1508" s="405">
        <f t="shared" si="2"/>
        <v>0.9935236989</v>
      </c>
      <c r="E1508" s="406">
        <v>80.27</v>
      </c>
      <c r="F1508" s="226">
        <f t="shared" si="3"/>
        <v>-0.007910023483</v>
      </c>
      <c r="G1508" s="226">
        <f t="shared" si="4"/>
        <v>0.9920899765</v>
      </c>
    </row>
    <row r="1509" ht="15.75" customHeight="1">
      <c r="A1509" s="403" t="s">
        <v>1859</v>
      </c>
      <c r="B1509" s="404">
        <v>5921.59</v>
      </c>
      <c r="C1509" s="405">
        <f t="shared" si="1"/>
        <v>0.003353214274</v>
      </c>
      <c r="D1509" s="405">
        <f t="shared" si="2"/>
        <v>1.003353214</v>
      </c>
      <c r="E1509" s="406">
        <v>80.91</v>
      </c>
      <c r="F1509" s="226">
        <f t="shared" si="3"/>
        <v>-0.01867798666</v>
      </c>
      <c r="G1509" s="226">
        <f t="shared" si="4"/>
        <v>0.9813220133</v>
      </c>
    </row>
    <row r="1510" ht="15.75" customHeight="1">
      <c r="A1510" s="403" t="s">
        <v>1860</v>
      </c>
      <c r="B1510" s="404">
        <v>5901.8</v>
      </c>
      <c r="C1510" s="405">
        <f t="shared" si="1"/>
        <v>0.001982981671</v>
      </c>
      <c r="D1510" s="405">
        <f t="shared" si="2"/>
        <v>1.001982982</v>
      </c>
      <c r="E1510" s="406">
        <v>82.45</v>
      </c>
      <c r="F1510" s="226">
        <f t="shared" si="3"/>
        <v>-0.01091650672</v>
      </c>
      <c r="G1510" s="226">
        <f t="shared" si="4"/>
        <v>0.9890834933</v>
      </c>
    </row>
    <row r="1511" ht="15.75" customHeight="1">
      <c r="A1511" s="403" t="s">
        <v>1861</v>
      </c>
      <c r="B1511" s="404">
        <v>5890.12</v>
      </c>
      <c r="C1511" s="405">
        <f t="shared" si="1"/>
        <v>-0.001280166574</v>
      </c>
      <c r="D1511" s="405">
        <f t="shared" si="2"/>
        <v>0.9987198334</v>
      </c>
      <c r="E1511" s="406">
        <v>83.36</v>
      </c>
      <c r="F1511" s="226">
        <f t="shared" si="3"/>
        <v>0.001080821424</v>
      </c>
      <c r="G1511" s="226">
        <f t="shared" si="4"/>
        <v>1.001080821</v>
      </c>
    </row>
    <row r="1512" ht="15.75" customHeight="1">
      <c r="A1512" s="403" t="s">
        <v>1862</v>
      </c>
      <c r="B1512" s="404">
        <v>5897.67</v>
      </c>
      <c r="C1512" s="405">
        <f t="shared" si="1"/>
        <v>-0.002692104119</v>
      </c>
      <c r="D1512" s="405">
        <f t="shared" si="2"/>
        <v>0.9973078959</v>
      </c>
      <c r="E1512" s="406">
        <v>83.27</v>
      </c>
      <c r="F1512" s="226">
        <f t="shared" si="3"/>
        <v>-0.009751456773</v>
      </c>
      <c r="G1512" s="226">
        <f t="shared" si="4"/>
        <v>0.9902485432</v>
      </c>
    </row>
    <row r="1513" ht="15.75" customHeight="1">
      <c r="A1513" s="403" t="s">
        <v>1863</v>
      </c>
      <c r="B1513" s="404">
        <v>5913.59</v>
      </c>
      <c r="C1513" s="405">
        <f t="shared" si="1"/>
        <v>0.001010559244</v>
      </c>
      <c r="D1513" s="405">
        <f t="shared" si="2"/>
        <v>1.001010559</v>
      </c>
      <c r="E1513" s="406">
        <v>84.09</v>
      </c>
      <c r="F1513" s="226">
        <f t="shared" si="3"/>
        <v>-0.004262877442</v>
      </c>
      <c r="G1513" s="226">
        <f t="shared" si="4"/>
        <v>0.9957371226</v>
      </c>
    </row>
    <row r="1514" ht="15.75" customHeight="1">
      <c r="A1514" s="403" t="s">
        <v>1864</v>
      </c>
      <c r="B1514" s="404">
        <v>5907.62</v>
      </c>
      <c r="C1514" s="405">
        <f t="shared" si="1"/>
        <v>0.004622103108</v>
      </c>
      <c r="D1514" s="405">
        <f t="shared" si="2"/>
        <v>1.004622103</v>
      </c>
      <c r="E1514" s="406">
        <v>84.45</v>
      </c>
      <c r="F1514" s="226">
        <f t="shared" si="3"/>
        <v>0.02649811596</v>
      </c>
      <c r="G1514" s="226">
        <f t="shared" si="4"/>
        <v>1.026498116</v>
      </c>
    </row>
    <row r="1515" ht="15.75" customHeight="1">
      <c r="A1515" s="403" t="s">
        <v>1865</v>
      </c>
      <c r="B1515" s="404">
        <v>5880.44</v>
      </c>
      <c r="C1515" s="405">
        <f t="shared" si="1"/>
        <v>-0.001819675582</v>
      </c>
      <c r="D1515" s="405">
        <f t="shared" si="2"/>
        <v>0.9981803244</v>
      </c>
      <c r="E1515" s="406">
        <v>82.27</v>
      </c>
      <c r="F1515" s="226">
        <f t="shared" si="3"/>
        <v>-0.004477250726</v>
      </c>
      <c r="G1515" s="226">
        <f t="shared" si="4"/>
        <v>0.9955227493</v>
      </c>
    </row>
    <row r="1516" ht="15.75" customHeight="1">
      <c r="A1516" s="403" t="s">
        <v>1866</v>
      </c>
      <c r="B1516" s="404">
        <v>5891.16</v>
      </c>
      <c r="C1516" s="405">
        <f t="shared" si="1"/>
        <v>0.002535626402</v>
      </c>
      <c r="D1516" s="405">
        <f t="shared" si="2"/>
        <v>1.002535626</v>
      </c>
      <c r="E1516" s="406">
        <v>82.64</v>
      </c>
      <c r="F1516" s="226">
        <f t="shared" si="3"/>
        <v>-0.002173388071</v>
      </c>
      <c r="G1516" s="226">
        <f t="shared" si="4"/>
        <v>0.9978266119</v>
      </c>
    </row>
    <row r="1517" ht="15.75" customHeight="1">
      <c r="A1517" s="403" t="s">
        <v>1867</v>
      </c>
      <c r="B1517" s="404">
        <v>5876.26</v>
      </c>
      <c r="C1517" s="405">
        <f t="shared" si="1"/>
        <v>0.002665237926</v>
      </c>
      <c r="D1517" s="405">
        <f t="shared" si="2"/>
        <v>1.002665238</v>
      </c>
      <c r="E1517" s="406">
        <v>82.82</v>
      </c>
      <c r="F1517" s="226">
        <f t="shared" si="3"/>
        <v>-0.003249488506</v>
      </c>
      <c r="G1517" s="226">
        <f t="shared" si="4"/>
        <v>0.9967505115</v>
      </c>
    </row>
    <row r="1518" ht="15.75" customHeight="1">
      <c r="A1518" s="403" t="s">
        <v>1868</v>
      </c>
      <c r="B1518" s="404">
        <v>5860.64</v>
      </c>
      <c r="C1518" s="405">
        <f t="shared" si="1"/>
        <v>0.0100998959</v>
      </c>
      <c r="D1518" s="405">
        <f t="shared" si="2"/>
        <v>1.010099896</v>
      </c>
      <c r="E1518" s="406">
        <v>83.09</v>
      </c>
      <c r="F1518" s="226">
        <f t="shared" si="3"/>
        <v>-0.001081990863</v>
      </c>
      <c r="G1518" s="226">
        <f t="shared" si="4"/>
        <v>0.9989180091</v>
      </c>
    </row>
    <row r="1519" ht="15.75" customHeight="1">
      <c r="A1519" s="403" t="s">
        <v>1869</v>
      </c>
      <c r="B1519" s="404">
        <v>5802.04</v>
      </c>
      <c r="C1519" s="405">
        <f t="shared" si="1"/>
        <v>-0.00224072969</v>
      </c>
      <c r="D1519" s="405">
        <f t="shared" si="2"/>
        <v>0.9977592703</v>
      </c>
      <c r="E1519" s="406">
        <v>83.18</v>
      </c>
      <c r="F1519" s="226">
        <f t="shared" si="3"/>
        <v>0.005439381119</v>
      </c>
      <c r="G1519" s="226">
        <f t="shared" si="4"/>
        <v>1.005439381</v>
      </c>
    </row>
    <row r="1520" ht="15.75" customHeight="1">
      <c r="A1520" s="403" t="s">
        <v>1870</v>
      </c>
      <c r="B1520" s="404">
        <v>5815.07</v>
      </c>
      <c r="C1520" s="405">
        <f t="shared" si="1"/>
        <v>-0.001605310057</v>
      </c>
      <c r="D1520" s="405">
        <f t="shared" si="2"/>
        <v>0.9983946899</v>
      </c>
      <c r="E1520" s="406">
        <v>82.73</v>
      </c>
      <c r="F1520" s="226">
        <f t="shared" si="3"/>
        <v>0</v>
      </c>
      <c r="G1520" s="226">
        <f t="shared" si="4"/>
        <v>1</v>
      </c>
    </row>
    <row r="1521" ht="15.75" customHeight="1">
      <c r="A1521" s="403" t="s">
        <v>1871</v>
      </c>
      <c r="B1521" s="404">
        <v>5824.42</v>
      </c>
      <c r="C1521" s="405">
        <f t="shared" si="1"/>
        <v>0.003883217365</v>
      </c>
      <c r="D1521" s="405">
        <f t="shared" si="2"/>
        <v>1.003883217</v>
      </c>
      <c r="E1521" s="406">
        <v>82.73</v>
      </c>
      <c r="F1521" s="226">
        <f t="shared" si="3"/>
        <v>0.002180496669</v>
      </c>
      <c r="G1521" s="226">
        <f t="shared" si="4"/>
        <v>1.002180497</v>
      </c>
    </row>
    <row r="1522" ht="15.75" customHeight="1">
      <c r="A1522" s="403" t="s">
        <v>1872</v>
      </c>
      <c r="B1522" s="404">
        <v>5801.89</v>
      </c>
      <c r="C1522" s="405">
        <f t="shared" si="1"/>
        <v>0.0006519365793</v>
      </c>
      <c r="D1522" s="405">
        <f t="shared" si="2"/>
        <v>1.000651937</v>
      </c>
      <c r="E1522" s="406">
        <v>82.55</v>
      </c>
      <c r="F1522" s="226">
        <f t="shared" si="3"/>
        <v>-0.002175752448</v>
      </c>
      <c r="G1522" s="226">
        <f t="shared" si="4"/>
        <v>0.9978242476</v>
      </c>
    </row>
    <row r="1523" ht="15.75" customHeight="1">
      <c r="A1523" s="403" t="s">
        <v>1873</v>
      </c>
      <c r="B1523" s="404">
        <v>5798.11</v>
      </c>
      <c r="C1523" s="405">
        <f t="shared" si="1"/>
        <v>0.003899168743</v>
      </c>
      <c r="D1523" s="405">
        <f t="shared" si="2"/>
        <v>1.003899169</v>
      </c>
      <c r="E1523" s="406">
        <v>82.73</v>
      </c>
      <c r="F1523" s="226">
        <f t="shared" si="3"/>
        <v>0.001089060987</v>
      </c>
      <c r="G1523" s="226">
        <f t="shared" si="4"/>
        <v>1.001089061</v>
      </c>
    </row>
    <row r="1524" ht="15.75" customHeight="1">
      <c r="A1524" s="403" t="s">
        <v>1874</v>
      </c>
      <c r="B1524" s="404">
        <v>5775.59</v>
      </c>
      <c r="C1524" s="405">
        <f t="shared" si="1"/>
        <v>-0.001189802973</v>
      </c>
      <c r="D1524" s="405">
        <f t="shared" si="2"/>
        <v>0.998810197</v>
      </c>
      <c r="E1524" s="406">
        <v>82.64</v>
      </c>
      <c r="F1524" s="226">
        <f t="shared" si="3"/>
        <v>-0.002173388071</v>
      </c>
      <c r="G1524" s="226">
        <f t="shared" si="4"/>
        <v>0.9978266119</v>
      </c>
    </row>
    <row r="1525" ht="15.75" customHeight="1">
      <c r="A1525" s="403" t="s">
        <v>1875</v>
      </c>
      <c r="B1525" s="404">
        <v>5782.47</v>
      </c>
      <c r="C1525" s="405">
        <f t="shared" si="1"/>
        <v>0.001191220291</v>
      </c>
      <c r="D1525" s="405">
        <f t="shared" si="2"/>
        <v>1.00119122</v>
      </c>
      <c r="E1525" s="406">
        <v>82.82</v>
      </c>
      <c r="F1525" s="226">
        <f t="shared" si="3"/>
        <v>0</v>
      </c>
      <c r="G1525" s="226">
        <f t="shared" si="4"/>
        <v>1</v>
      </c>
    </row>
    <row r="1526" ht="15.75" customHeight="1">
      <c r="A1526" s="403" t="s">
        <v>1876</v>
      </c>
      <c r="B1526" s="404">
        <v>5775.59</v>
      </c>
      <c r="C1526" s="405">
        <f t="shared" si="1"/>
        <v>-0.007504390593</v>
      </c>
      <c r="D1526" s="405">
        <f t="shared" si="2"/>
        <v>0.9924956094</v>
      </c>
      <c r="E1526" s="406">
        <v>82.82</v>
      </c>
      <c r="F1526" s="226">
        <f t="shared" si="3"/>
        <v>0.003270745003</v>
      </c>
      <c r="G1526" s="226">
        <f t="shared" si="4"/>
        <v>1.003270745</v>
      </c>
    </row>
    <row r="1527" ht="15.75" customHeight="1">
      <c r="A1527" s="403" t="s">
        <v>1877</v>
      </c>
      <c r="B1527" s="404">
        <v>5819.26</v>
      </c>
      <c r="C1527" s="405">
        <f t="shared" si="1"/>
        <v>-0.0008859251222</v>
      </c>
      <c r="D1527" s="405">
        <f t="shared" si="2"/>
        <v>0.9991140749</v>
      </c>
      <c r="E1527" s="406">
        <v>82.55</v>
      </c>
      <c r="F1527" s="226">
        <f t="shared" si="3"/>
        <v>-0.003260082106</v>
      </c>
      <c r="G1527" s="226">
        <f t="shared" si="4"/>
        <v>0.9967399179</v>
      </c>
    </row>
    <row r="1528" ht="15.75" customHeight="1">
      <c r="A1528" s="403" t="s">
        <v>1878</v>
      </c>
      <c r="B1528" s="404">
        <v>5824.42</v>
      </c>
      <c r="C1528" s="405">
        <f t="shared" si="1"/>
        <v>-0.003473220274</v>
      </c>
      <c r="D1528" s="405">
        <f t="shared" si="2"/>
        <v>0.9965267797</v>
      </c>
      <c r="E1528" s="406">
        <v>82.82</v>
      </c>
      <c r="F1528" s="226">
        <f t="shared" si="3"/>
        <v>0.001087876224</v>
      </c>
      <c r="G1528" s="226">
        <f t="shared" si="4"/>
        <v>1.001087876</v>
      </c>
    </row>
    <row r="1529" ht="15.75" customHeight="1">
      <c r="A1529" s="403" t="s">
        <v>1879</v>
      </c>
      <c r="B1529" s="404">
        <v>5844.72</v>
      </c>
      <c r="C1529" s="405">
        <f t="shared" si="1"/>
        <v>0.001689843458</v>
      </c>
      <c r="D1529" s="405">
        <f t="shared" si="2"/>
        <v>1.001689843</v>
      </c>
      <c r="E1529" s="406">
        <v>82.73</v>
      </c>
      <c r="F1529" s="226">
        <f t="shared" si="3"/>
        <v>-0.001086694035</v>
      </c>
      <c r="G1529" s="226">
        <f t="shared" si="4"/>
        <v>0.998913306</v>
      </c>
    </row>
    <row r="1530" ht="15.75" customHeight="1">
      <c r="A1530" s="403" t="s">
        <v>1880</v>
      </c>
      <c r="B1530" s="404">
        <v>5834.86</v>
      </c>
      <c r="C1530" s="405">
        <f t="shared" si="1"/>
        <v>0.007612100615</v>
      </c>
      <c r="D1530" s="405">
        <f t="shared" si="2"/>
        <v>1.007612101</v>
      </c>
      <c r="E1530" s="406">
        <v>82.82</v>
      </c>
      <c r="F1530" s="226">
        <f t="shared" si="3"/>
        <v>0</v>
      </c>
      <c r="G1530" s="226">
        <f t="shared" si="4"/>
        <v>1</v>
      </c>
    </row>
    <row r="1531" ht="15.75" customHeight="1">
      <c r="A1531" s="403" t="s">
        <v>1881</v>
      </c>
      <c r="B1531" s="404">
        <v>5790.78</v>
      </c>
      <c r="C1531" s="405">
        <f t="shared" si="1"/>
        <v>-0.006858442367</v>
      </c>
      <c r="D1531" s="405">
        <f t="shared" si="2"/>
        <v>0.9931415576</v>
      </c>
      <c r="E1531" s="406">
        <v>82.82</v>
      </c>
      <c r="F1531" s="226">
        <f t="shared" si="3"/>
        <v>-0.004327963453</v>
      </c>
      <c r="G1531" s="226">
        <f t="shared" si="4"/>
        <v>0.9956720365</v>
      </c>
    </row>
    <row r="1532" ht="15.75" customHeight="1">
      <c r="A1532" s="403" t="s">
        <v>1882</v>
      </c>
      <c r="B1532" s="404">
        <v>5830.77</v>
      </c>
      <c r="C1532" s="405">
        <f t="shared" si="1"/>
        <v>0.0006160784462</v>
      </c>
      <c r="D1532" s="405">
        <f t="shared" si="2"/>
        <v>1.000616078</v>
      </c>
      <c r="E1532" s="406">
        <v>83.18</v>
      </c>
      <c r="F1532" s="226">
        <f t="shared" si="3"/>
        <v>0.001083162835</v>
      </c>
      <c r="G1532" s="226">
        <f t="shared" si="4"/>
        <v>1.001083163</v>
      </c>
    </row>
    <row r="1533" ht="15.75" customHeight="1">
      <c r="A1533" s="403" t="s">
        <v>1883</v>
      </c>
      <c r="B1533" s="404">
        <v>5827.18</v>
      </c>
      <c r="C1533" s="405">
        <f t="shared" si="1"/>
        <v>0.00915956767</v>
      </c>
      <c r="D1533" s="405">
        <f t="shared" si="2"/>
        <v>1.009159568</v>
      </c>
      <c r="E1533" s="406">
        <v>83.09</v>
      </c>
      <c r="F1533" s="226">
        <f t="shared" si="3"/>
        <v>-0.001081990863</v>
      </c>
      <c r="G1533" s="226">
        <f t="shared" si="4"/>
        <v>0.9989180091</v>
      </c>
    </row>
    <row r="1534" ht="15.75" customHeight="1">
      <c r="A1534" s="403" t="s">
        <v>1884</v>
      </c>
      <c r="B1534" s="404">
        <v>5774.29</v>
      </c>
      <c r="C1534" s="405">
        <f t="shared" si="1"/>
        <v>0.004285478247</v>
      </c>
      <c r="D1534" s="405">
        <f t="shared" si="2"/>
        <v>1.004285478</v>
      </c>
      <c r="E1534" s="406">
        <v>83.18</v>
      </c>
      <c r="F1534" s="226">
        <f t="shared" si="3"/>
        <v>0.00763173834</v>
      </c>
      <c r="G1534" s="226">
        <f t="shared" si="4"/>
        <v>1.007631738</v>
      </c>
    </row>
    <row r="1535" ht="15.75" customHeight="1">
      <c r="A1535" s="403" t="s">
        <v>1885</v>
      </c>
      <c r="B1535" s="404">
        <v>5749.65</v>
      </c>
      <c r="C1535" s="405">
        <f t="shared" si="1"/>
        <v>-0.005706726155</v>
      </c>
      <c r="D1535" s="405">
        <f t="shared" si="2"/>
        <v>0.9942932738</v>
      </c>
      <c r="E1535" s="406">
        <v>82.55</v>
      </c>
      <c r="F1535" s="226">
        <f t="shared" si="3"/>
        <v>0</v>
      </c>
      <c r="G1535" s="226">
        <f t="shared" si="4"/>
        <v>1</v>
      </c>
    </row>
    <row r="1536" ht="15.75" customHeight="1">
      <c r="A1536" s="403" t="s">
        <v>1886</v>
      </c>
      <c r="B1536" s="404">
        <v>5782.65</v>
      </c>
      <c r="C1536" s="405">
        <f t="shared" si="1"/>
        <v>0.003845152331</v>
      </c>
      <c r="D1536" s="405">
        <f t="shared" si="2"/>
        <v>1.003845152</v>
      </c>
      <c r="E1536" s="406">
        <v>82.55</v>
      </c>
      <c r="F1536" s="226">
        <f t="shared" si="3"/>
        <v>0.004502311998</v>
      </c>
      <c r="G1536" s="226">
        <f t="shared" si="4"/>
        <v>1.004502312</v>
      </c>
    </row>
    <row r="1537" ht="15.75" customHeight="1">
      <c r="A1537" s="403" t="s">
        <v>1887</v>
      </c>
      <c r="B1537" s="404">
        <v>5760.5</v>
      </c>
      <c r="C1537" s="405">
        <f t="shared" si="1"/>
        <v>0.005960145782</v>
      </c>
      <c r="D1537" s="405">
        <f t="shared" si="2"/>
        <v>1.005960146</v>
      </c>
      <c r="E1537" s="406">
        <v>82.18</v>
      </c>
      <c r="F1537" s="226">
        <f t="shared" si="3"/>
        <v>-0.005566311713</v>
      </c>
      <c r="G1537" s="226">
        <f t="shared" si="4"/>
        <v>0.9944336883</v>
      </c>
    </row>
    <row r="1538" ht="15.75" customHeight="1">
      <c r="A1538" s="403" t="s">
        <v>1888</v>
      </c>
      <c r="B1538" s="404">
        <v>5726.37</v>
      </c>
      <c r="C1538" s="405">
        <f t="shared" si="1"/>
        <v>0.01268873947</v>
      </c>
      <c r="D1538" s="405">
        <f t="shared" si="2"/>
        <v>1.012688739</v>
      </c>
      <c r="E1538" s="406">
        <v>82.64</v>
      </c>
      <c r="F1538" s="226">
        <f t="shared" si="3"/>
        <v>0.006699963455</v>
      </c>
      <c r="G1538" s="226">
        <f t="shared" si="4"/>
        <v>1.006699963</v>
      </c>
    </row>
    <row r="1539" ht="15.75" customHeight="1">
      <c r="A1539" s="403" t="s">
        <v>1889</v>
      </c>
      <c r="B1539" s="404">
        <v>5654.62</v>
      </c>
      <c r="C1539" s="405">
        <f t="shared" si="1"/>
        <v>-0.0002510590448</v>
      </c>
      <c r="D1539" s="405">
        <f t="shared" si="2"/>
        <v>0.999748941</v>
      </c>
      <c r="E1539" s="406">
        <v>82.09</v>
      </c>
      <c r="F1539" s="226">
        <f t="shared" si="3"/>
        <v>-0.006655372701</v>
      </c>
      <c r="G1539" s="226">
        <f t="shared" si="4"/>
        <v>0.9933446273</v>
      </c>
    </row>
    <row r="1540" ht="15.75" customHeight="1">
      <c r="A1540" s="403" t="s">
        <v>1890</v>
      </c>
      <c r="B1540" s="404">
        <v>5656.04</v>
      </c>
      <c r="C1540" s="405">
        <f t="shared" si="1"/>
        <v>0.001728571732</v>
      </c>
      <c r="D1540" s="405">
        <f t="shared" si="2"/>
        <v>1.001728572</v>
      </c>
      <c r="E1540" s="406">
        <v>82.64</v>
      </c>
      <c r="F1540" s="226">
        <f t="shared" si="3"/>
        <v>-0.001087876224</v>
      </c>
      <c r="G1540" s="226">
        <f t="shared" si="4"/>
        <v>0.9989121238</v>
      </c>
    </row>
    <row r="1541" ht="15.75" customHeight="1">
      <c r="A1541" s="403" t="s">
        <v>1891</v>
      </c>
      <c r="B1541" s="404">
        <v>5646.28</v>
      </c>
      <c r="C1541" s="405">
        <f t="shared" si="1"/>
        <v>0.008431757417</v>
      </c>
      <c r="D1541" s="405">
        <f t="shared" si="2"/>
        <v>1.008431757</v>
      </c>
      <c r="E1541" s="406">
        <v>82.73</v>
      </c>
      <c r="F1541" s="226">
        <f t="shared" si="3"/>
        <v>0.01001098767</v>
      </c>
      <c r="G1541" s="226">
        <f t="shared" si="4"/>
        <v>1.010010988</v>
      </c>
    </row>
    <row r="1542" ht="15.75" customHeight="1">
      <c r="A1542" s="403" t="s">
        <v>1892</v>
      </c>
      <c r="B1542" s="404">
        <v>5599.07</v>
      </c>
      <c r="C1542" s="405">
        <f t="shared" si="1"/>
        <v>0.005636089653</v>
      </c>
      <c r="D1542" s="405">
        <f t="shared" si="2"/>
        <v>1.00563609</v>
      </c>
      <c r="E1542" s="406">
        <v>81.91</v>
      </c>
      <c r="F1542" s="226">
        <f t="shared" si="3"/>
        <v>0.002202373669</v>
      </c>
      <c r="G1542" s="226">
        <f t="shared" si="4"/>
        <v>1.002202374</v>
      </c>
    </row>
    <row r="1543" ht="15.75" customHeight="1">
      <c r="A1543" s="403" t="s">
        <v>1893</v>
      </c>
      <c r="B1543" s="404">
        <v>5567.69</v>
      </c>
      <c r="C1543" s="405">
        <f t="shared" si="1"/>
        <v>0.007321944848</v>
      </c>
      <c r="D1543" s="405">
        <f t="shared" si="2"/>
        <v>1.007321945</v>
      </c>
      <c r="E1543" s="406">
        <v>81.73</v>
      </c>
      <c r="F1543" s="226">
        <f t="shared" si="3"/>
        <v>0</v>
      </c>
      <c r="G1543" s="226">
        <f t="shared" si="4"/>
        <v>1</v>
      </c>
    </row>
    <row r="1544" ht="15.75" customHeight="1">
      <c r="A1544" s="403" t="s">
        <v>1894</v>
      </c>
      <c r="B1544" s="404">
        <v>5527.22</v>
      </c>
      <c r="C1544" s="405">
        <f t="shared" si="1"/>
        <v>0.008834019004</v>
      </c>
      <c r="D1544" s="405">
        <f t="shared" si="2"/>
        <v>1.008834019</v>
      </c>
      <c r="E1544" s="406">
        <v>81.73</v>
      </c>
      <c r="F1544" s="226">
        <f t="shared" si="3"/>
        <v>0.004547689282</v>
      </c>
      <c r="G1544" s="226">
        <f t="shared" si="4"/>
        <v>1.004547689</v>
      </c>
    </row>
    <row r="1545" ht="15.75" customHeight="1">
      <c r="A1545" s="403" t="s">
        <v>1895</v>
      </c>
      <c r="B1545" s="404">
        <v>5478.82</v>
      </c>
      <c r="C1545" s="405">
        <f t="shared" si="1"/>
        <v>0.003147412036</v>
      </c>
      <c r="D1545" s="405">
        <f t="shared" si="2"/>
        <v>1.003147412</v>
      </c>
      <c r="E1545" s="406">
        <v>81.36</v>
      </c>
      <c r="F1545" s="226">
        <f t="shared" si="3"/>
        <v>0</v>
      </c>
      <c r="G1545" s="226">
        <f t="shared" si="4"/>
        <v>1</v>
      </c>
    </row>
    <row r="1546" ht="15.75" customHeight="1">
      <c r="A1546" s="403" t="s">
        <v>1896</v>
      </c>
      <c r="B1546" s="404">
        <v>5461.63</v>
      </c>
      <c r="C1546" s="405">
        <f t="shared" si="1"/>
        <v>-0.001223410481</v>
      </c>
      <c r="D1546" s="405">
        <f t="shared" si="2"/>
        <v>0.9987765895</v>
      </c>
      <c r="E1546" s="406">
        <v>81.36</v>
      </c>
      <c r="F1546" s="226">
        <f t="shared" si="3"/>
        <v>-0.006714686851</v>
      </c>
      <c r="G1546" s="226">
        <f t="shared" si="4"/>
        <v>0.9932853131</v>
      </c>
    </row>
    <row r="1547" ht="15.75" customHeight="1">
      <c r="A1547" s="403" t="s">
        <v>1897</v>
      </c>
      <c r="B1547" s="404">
        <v>5468.32</v>
      </c>
      <c r="C1547" s="405">
        <f t="shared" si="1"/>
        <v>0.001575172353</v>
      </c>
      <c r="D1547" s="405">
        <f t="shared" si="2"/>
        <v>1.001575172</v>
      </c>
      <c r="E1547" s="406">
        <v>81.91</v>
      </c>
      <c r="F1547" s="226">
        <f t="shared" si="3"/>
        <v>0.006760078663</v>
      </c>
      <c r="G1547" s="226">
        <f t="shared" si="4"/>
        <v>1.006760079</v>
      </c>
    </row>
    <row r="1548" ht="15.75" customHeight="1">
      <c r="A1548" s="403" t="s">
        <v>1898</v>
      </c>
      <c r="B1548" s="404">
        <v>5459.72</v>
      </c>
      <c r="C1548" s="405">
        <f t="shared" si="1"/>
        <v>0.0009056277247</v>
      </c>
      <c r="D1548" s="405">
        <f t="shared" si="2"/>
        <v>1.000905628</v>
      </c>
      <c r="E1548" s="406">
        <v>81.36</v>
      </c>
      <c r="F1548" s="226">
        <f t="shared" si="3"/>
        <v>-0.001104972376</v>
      </c>
      <c r="G1548" s="226">
        <f t="shared" si="4"/>
        <v>0.9988950276</v>
      </c>
    </row>
    <row r="1549" ht="15.75" customHeight="1">
      <c r="A1549" s="403" t="s">
        <v>1899</v>
      </c>
      <c r="B1549" s="404">
        <v>5454.78</v>
      </c>
      <c r="C1549" s="405">
        <f t="shared" si="1"/>
        <v>0.0008568634395</v>
      </c>
      <c r="D1549" s="405">
        <f t="shared" si="2"/>
        <v>1.000856863</v>
      </c>
      <c r="E1549" s="406">
        <v>81.45</v>
      </c>
      <c r="F1549" s="226">
        <f t="shared" si="3"/>
        <v>-0.003425914597</v>
      </c>
      <c r="G1549" s="226">
        <f t="shared" si="4"/>
        <v>0.9965740854</v>
      </c>
    </row>
    <row r="1550" ht="15.75" customHeight="1">
      <c r="A1550" s="403" t="s">
        <v>1900</v>
      </c>
      <c r="B1550" s="404">
        <v>5450.11</v>
      </c>
      <c r="C1550" s="405">
        <f t="shared" si="1"/>
        <v>-0.000927560461</v>
      </c>
      <c r="D1550" s="405">
        <f t="shared" si="2"/>
        <v>0.9990724395</v>
      </c>
      <c r="E1550" s="406">
        <v>81.73</v>
      </c>
      <c r="F1550" s="226">
        <f t="shared" si="3"/>
        <v>-0.004385430625</v>
      </c>
      <c r="G1550" s="226">
        <f t="shared" si="4"/>
        <v>0.9956145694</v>
      </c>
    </row>
    <row r="1551" ht="15.75" customHeight="1">
      <c r="A1551" s="403" t="s">
        <v>1901</v>
      </c>
      <c r="B1551" s="404">
        <v>5455.17</v>
      </c>
      <c r="C1551" s="405">
        <f t="shared" si="1"/>
        <v>-0.003756569888</v>
      </c>
      <c r="D1551" s="405">
        <f t="shared" si="2"/>
        <v>0.9962434301</v>
      </c>
      <c r="E1551" s="406">
        <v>82.09</v>
      </c>
      <c r="F1551" s="226">
        <f t="shared" si="3"/>
        <v>-0.003278290432</v>
      </c>
      <c r="G1551" s="226">
        <f t="shared" si="4"/>
        <v>0.9967217096</v>
      </c>
    </row>
    <row r="1552" ht="15.75" customHeight="1">
      <c r="A1552" s="403" t="s">
        <v>1902</v>
      </c>
      <c r="B1552" s="404">
        <v>5475.74</v>
      </c>
      <c r="C1552" s="405">
        <f t="shared" si="1"/>
        <v>-0.002573831439</v>
      </c>
      <c r="D1552" s="405">
        <f t="shared" si="2"/>
        <v>0.9974261686</v>
      </c>
      <c r="E1552" s="406">
        <v>82.36</v>
      </c>
      <c r="F1552" s="226">
        <f t="shared" si="3"/>
        <v>0.002190313945</v>
      </c>
      <c r="G1552" s="226">
        <f t="shared" si="4"/>
        <v>1.002190314</v>
      </c>
    </row>
    <row r="1553" ht="15.75" customHeight="1">
      <c r="A1553" s="403" t="s">
        <v>1903</v>
      </c>
      <c r="B1553" s="404">
        <v>5489.87</v>
      </c>
      <c r="C1553" s="405">
        <f t="shared" si="1"/>
        <v>-0.001959768391</v>
      </c>
      <c r="D1553" s="405">
        <f t="shared" si="2"/>
        <v>0.9980402316</v>
      </c>
      <c r="E1553" s="406">
        <v>82.18</v>
      </c>
      <c r="F1553" s="226">
        <f t="shared" si="3"/>
        <v>-0.002185526955</v>
      </c>
      <c r="G1553" s="226">
        <f t="shared" si="4"/>
        <v>0.997814473</v>
      </c>
    </row>
    <row r="1554" ht="15.75" customHeight="1">
      <c r="A1554" s="403" t="s">
        <v>1904</v>
      </c>
      <c r="B1554" s="404">
        <v>5500.65</v>
      </c>
      <c r="C1554" s="405">
        <f t="shared" si="1"/>
        <v>0.003306873482</v>
      </c>
      <c r="D1554" s="405">
        <f t="shared" si="2"/>
        <v>1.003306873</v>
      </c>
      <c r="E1554" s="406">
        <v>82.36</v>
      </c>
      <c r="F1554" s="226">
        <f t="shared" si="3"/>
        <v>-0.001091570649</v>
      </c>
      <c r="G1554" s="226">
        <f t="shared" si="4"/>
        <v>0.9989084294</v>
      </c>
    </row>
    <row r="1555" ht="15.75" customHeight="1">
      <c r="A1555" s="403" t="s">
        <v>1905</v>
      </c>
      <c r="B1555" s="404">
        <v>5482.52</v>
      </c>
      <c r="C1555" s="405">
        <f t="shared" si="1"/>
        <v>0.007077529533</v>
      </c>
      <c r="D1555" s="405">
        <f t="shared" si="2"/>
        <v>1.00707753</v>
      </c>
      <c r="E1555" s="406">
        <v>82.45</v>
      </c>
      <c r="F1555" s="226">
        <f t="shared" si="3"/>
        <v>-0.001211387038</v>
      </c>
      <c r="G1555" s="226">
        <f t="shared" si="4"/>
        <v>0.998788613</v>
      </c>
    </row>
    <row r="1556" ht="15.75" customHeight="1">
      <c r="A1556" s="403" t="s">
        <v>1906</v>
      </c>
      <c r="B1556" s="404">
        <v>5443.99</v>
      </c>
      <c r="C1556" s="405">
        <f t="shared" si="1"/>
        <v>0.0009726589075</v>
      </c>
      <c r="D1556" s="405">
        <f t="shared" si="2"/>
        <v>1.000972659</v>
      </c>
      <c r="E1556" s="406">
        <v>82.55</v>
      </c>
      <c r="F1556" s="226">
        <f t="shared" si="3"/>
        <v>0.005603605799</v>
      </c>
      <c r="G1556" s="226">
        <f t="shared" si="4"/>
        <v>1.005603606</v>
      </c>
    </row>
    <row r="1557" ht="15.75" customHeight="1">
      <c r="A1557" s="403" t="s">
        <v>1907</v>
      </c>
      <c r="B1557" s="404">
        <v>5438.7</v>
      </c>
      <c r="C1557" s="405">
        <f t="shared" si="1"/>
        <v>0.006586947147</v>
      </c>
      <c r="D1557" s="405">
        <f t="shared" si="2"/>
        <v>1.006586947</v>
      </c>
      <c r="E1557" s="406">
        <v>82.09</v>
      </c>
      <c r="F1557" s="226">
        <f t="shared" si="3"/>
        <v>0.001097560976</v>
      </c>
      <c r="G1557" s="226">
        <f t="shared" si="4"/>
        <v>1.001097561</v>
      </c>
    </row>
    <row r="1558" ht="15.75" customHeight="1">
      <c r="A1558" s="403" t="s">
        <v>1908</v>
      </c>
      <c r="B1558" s="404">
        <v>5403.11</v>
      </c>
      <c r="C1558" s="405">
        <f t="shared" si="1"/>
        <v>0.005557158145</v>
      </c>
      <c r="D1558" s="405">
        <f t="shared" si="2"/>
        <v>1.005557158</v>
      </c>
      <c r="E1558" s="406">
        <v>82.0</v>
      </c>
      <c r="F1558" s="226">
        <f t="shared" si="3"/>
        <v>0.001098766939</v>
      </c>
      <c r="G1558" s="226">
        <f t="shared" si="4"/>
        <v>1.001098767</v>
      </c>
    </row>
    <row r="1559" ht="15.75" customHeight="1">
      <c r="A1559" s="403" t="s">
        <v>1909</v>
      </c>
      <c r="B1559" s="404">
        <v>5373.25</v>
      </c>
      <c r="C1559" s="405">
        <f t="shared" si="1"/>
        <v>0.003112060307</v>
      </c>
      <c r="D1559" s="405">
        <f t="shared" si="2"/>
        <v>1.00311206</v>
      </c>
      <c r="E1559" s="406">
        <v>81.91</v>
      </c>
      <c r="F1559" s="226">
        <f t="shared" si="3"/>
        <v>-0.005463817387</v>
      </c>
      <c r="G1559" s="226">
        <f t="shared" si="4"/>
        <v>0.9945361826</v>
      </c>
    </row>
    <row r="1560" ht="15.75" customHeight="1">
      <c r="A1560" s="403" t="s">
        <v>1910</v>
      </c>
      <c r="B1560" s="404">
        <v>5356.58</v>
      </c>
      <c r="C1560" s="405">
        <f t="shared" si="1"/>
        <v>-0.003030043589</v>
      </c>
      <c r="D1560" s="405">
        <f t="shared" si="2"/>
        <v>0.9969699564</v>
      </c>
      <c r="E1560" s="406">
        <v>82.36</v>
      </c>
      <c r="F1560" s="226">
        <f t="shared" si="3"/>
        <v>-0.002301635373</v>
      </c>
      <c r="G1560" s="226">
        <f t="shared" si="4"/>
        <v>0.9976983646</v>
      </c>
    </row>
    <row r="1561" ht="15.75" customHeight="1">
      <c r="A1561" s="403" t="s">
        <v>1911</v>
      </c>
      <c r="B1561" s="404">
        <v>5372.86</v>
      </c>
      <c r="C1561" s="405">
        <f t="shared" si="1"/>
        <v>-0.007563989131</v>
      </c>
      <c r="D1561" s="405">
        <f t="shared" si="2"/>
        <v>0.9924360109</v>
      </c>
      <c r="E1561" s="406">
        <v>82.55</v>
      </c>
      <c r="F1561" s="226">
        <f t="shared" si="3"/>
        <v>-0.005421686747</v>
      </c>
      <c r="G1561" s="226">
        <f t="shared" si="4"/>
        <v>0.9945783133</v>
      </c>
    </row>
    <row r="1562" ht="15.75" customHeight="1">
      <c r="A1562" s="403" t="s">
        <v>1912</v>
      </c>
      <c r="B1562" s="404">
        <v>5413.81</v>
      </c>
      <c r="C1562" s="405">
        <f t="shared" si="1"/>
        <v>0.0002087690386</v>
      </c>
      <c r="D1562" s="405">
        <f t="shared" si="2"/>
        <v>1.000208769</v>
      </c>
      <c r="E1562" s="406">
        <v>83.0</v>
      </c>
      <c r="F1562" s="226">
        <f t="shared" si="3"/>
        <v>-0.002163981726</v>
      </c>
      <c r="G1562" s="226">
        <f t="shared" si="4"/>
        <v>0.9978360183</v>
      </c>
    </row>
    <row r="1563" ht="15.75" customHeight="1">
      <c r="A1563" s="403" t="s">
        <v>1913</v>
      </c>
      <c r="B1563" s="404">
        <v>5412.68</v>
      </c>
      <c r="C1563" s="405">
        <f t="shared" si="1"/>
        <v>0.003312442885</v>
      </c>
      <c r="D1563" s="405">
        <f t="shared" si="2"/>
        <v>1.003312443</v>
      </c>
      <c r="E1563" s="406">
        <v>83.18</v>
      </c>
      <c r="F1563" s="226">
        <f t="shared" si="3"/>
        <v>-0.001080821424</v>
      </c>
      <c r="G1563" s="226">
        <f t="shared" si="4"/>
        <v>0.9989191786</v>
      </c>
    </row>
    <row r="1564" ht="15.75" customHeight="1">
      <c r="A1564" s="403" t="s">
        <v>1914</v>
      </c>
      <c r="B1564" s="404">
        <v>5394.81</v>
      </c>
      <c r="C1564" s="405">
        <f t="shared" si="1"/>
        <v>0.00175661749</v>
      </c>
      <c r="D1564" s="405">
        <f t="shared" si="2"/>
        <v>1.001756617</v>
      </c>
      <c r="E1564" s="406">
        <v>83.27</v>
      </c>
      <c r="F1564" s="226">
        <f t="shared" si="3"/>
        <v>0.002166325671</v>
      </c>
      <c r="G1564" s="226">
        <f t="shared" si="4"/>
        <v>1.002166326</v>
      </c>
    </row>
    <row r="1565" ht="15.75" customHeight="1">
      <c r="A1565" s="403" t="s">
        <v>1915</v>
      </c>
      <c r="B1565" s="404">
        <v>5385.35</v>
      </c>
      <c r="C1565" s="405">
        <f t="shared" si="1"/>
        <v>0.004032648982</v>
      </c>
      <c r="D1565" s="405">
        <f t="shared" si="2"/>
        <v>1.004032649</v>
      </c>
      <c r="E1565" s="406">
        <v>83.09</v>
      </c>
      <c r="F1565" s="226">
        <f t="shared" si="3"/>
        <v>0.008863525983</v>
      </c>
      <c r="G1565" s="226">
        <f t="shared" si="4"/>
        <v>1.008863526</v>
      </c>
    </row>
    <row r="1566" ht="15.75" customHeight="1">
      <c r="A1566" s="403" t="s">
        <v>1916</v>
      </c>
      <c r="B1566" s="404">
        <v>5363.72</v>
      </c>
      <c r="C1566" s="405">
        <f t="shared" si="1"/>
        <v>-0.006655974635</v>
      </c>
      <c r="D1566" s="405">
        <f t="shared" si="2"/>
        <v>0.9933440254</v>
      </c>
      <c r="E1566" s="406">
        <v>82.36</v>
      </c>
      <c r="F1566" s="226">
        <f t="shared" si="3"/>
        <v>-0.002301635373</v>
      </c>
      <c r="G1566" s="226">
        <f t="shared" si="4"/>
        <v>0.9976983646</v>
      </c>
    </row>
    <row r="1567" ht="15.75" customHeight="1">
      <c r="A1567" s="403" t="s">
        <v>1917</v>
      </c>
      <c r="B1567" s="404">
        <v>5399.66</v>
      </c>
      <c r="C1567" s="405">
        <f t="shared" si="1"/>
        <v>-0.00552520784</v>
      </c>
      <c r="D1567" s="405">
        <f t="shared" si="2"/>
        <v>0.9944747922</v>
      </c>
      <c r="E1567" s="406">
        <v>82.55</v>
      </c>
      <c r="F1567" s="226">
        <f t="shared" si="3"/>
        <v>-0.002175752448</v>
      </c>
      <c r="G1567" s="226">
        <f t="shared" si="4"/>
        <v>0.9978242476</v>
      </c>
    </row>
    <row r="1568" ht="15.75" customHeight="1">
      <c r="A1568" s="403" t="s">
        <v>1918</v>
      </c>
      <c r="B1568" s="404">
        <v>5429.66</v>
      </c>
      <c r="C1568" s="405">
        <f t="shared" si="1"/>
        <v>-0.00110749713</v>
      </c>
      <c r="D1568" s="405">
        <f t="shared" si="2"/>
        <v>0.9988925029</v>
      </c>
      <c r="E1568" s="406">
        <v>82.73</v>
      </c>
      <c r="F1568" s="226">
        <f t="shared" si="3"/>
        <v>0.001089060987</v>
      </c>
      <c r="G1568" s="226">
        <f t="shared" si="4"/>
        <v>1.001089061</v>
      </c>
    </row>
    <row r="1569" ht="15.75" customHeight="1">
      <c r="A1569" s="403" t="s">
        <v>1919</v>
      </c>
      <c r="B1569" s="404">
        <v>5435.68</v>
      </c>
      <c r="C1569" s="405">
        <f t="shared" si="1"/>
        <v>0.001405661333</v>
      </c>
      <c r="D1569" s="405">
        <f t="shared" si="2"/>
        <v>1.001405661</v>
      </c>
      <c r="E1569" s="406">
        <v>82.64</v>
      </c>
      <c r="F1569" s="226">
        <f t="shared" si="3"/>
        <v>-0.008637236084</v>
      </c>
      <c r="G1569" s="226">
        <f t="shared" si="4"/>
        <v>0.9913627639</v>
      </c>
    </row>
    <row r="1570" ht="15.75" customHeight="1">
      <c r="A1570" s="403" t="s">
        <v>1920</v>
      </c>
      <c r="B1570" s="404">
        <v>5428.05</v>
      </c>
      <c r="C1570" s="405">
        <f t="shared" si="1"/>
        <v>-0.00586439368</v>
      </c>
      <c r="D1570" s="405">
        <f t="shared" si="2"/>
        <v>0.9941356063</v>
      </c>
      <c r="E1570" s="406">
        <v>83.36</v>
      </c>
      <c r="F1570" s="226">
        <f t="shared" si="3"/>
        <v>-0.002274087373</v>
      </c>
      <c r="G1570" s="226">
        <f t="shared" si="4"/>
        <v>0.9977259126</v>
      </c>
    </row>
    <row r="1571" ht="15.75" customHeight="1">
      <c r="A1571" s="403" t="s">
        <v>1921</v>
      </c>
      <c r="B1571" s="404">
        <v>5460.07</v>
      </c>
      <c r="C1571" s="405">
        <f t="shared" si="1"/>
        <v>-0.006573632692</v>
      </c>
      <c r="D1571" s="405">
        <f t="shared" si="2"/>
        <v>0.9934263673</v>
      </c>
      <c r="E1571" s="406">
        <v>83.55</v>
      </c>
      <c r="F1571" s="226">
        <f t="shared" si="3"/>
        <v>-0.003221188261</v>
      </c>
      <c r="G1571" s="226">
        <f t="shared" si="4"/>
        <v>0.9967788117</v>
      </c>
    </row>
    <row r="1572" ht="15.75" customHeight="1">
      <c r="A1572" s="403" t="s">
        <v>1922</v>
      </c>
      <c r="B1572" s="404">
        <v>5496.2</v>
      </c>
      <c r="C1572" s="405">
        <f t="shared" si="1"/>
        <v>-0.002694586331</v>
      </c>
      <c r="D1572" s="405">
        <f t="shared" si="2"/>
        <v>0.9973054137</v>
      </c>
      <c r="E1572" s="406">
        <v>83.82</v>
      </c>
      <c r="F1572" s="226">
        <f t="shared" si="3"/>
        <v>0.006605019815</v>
      </c>
      <c r="G1572" s="226">
        <f t="shared" si="4"/>
        <v>1.00660502</v>
      </c>
    </row>
    <row r="1573" ht="15.75" customHeight="1">
      <c r="A1573" s="403" t="s">
        <v>1923</v>
      </c>
      <c r="B1573" s="404">
        <v>5511.05</v>
      </c>
      <c r="C1573" s="405">
        <f t="shared" si="1"/>
        <v>-0.003336648883</v>
      </c>
      <c r="D1573" s="405">
        <f t="shared" si="2"/>
        <v>0.9966633511</v>
      </c>
      <c r="E1573" s="406">
        <v>83.27</v>
      </c>
      <c r="F1573" s="226">
        <f t="shared" si="3"/>
        <v>-0.003351286655</v>
      </c>
      <c r="G1573" s="226">
        <f t="shared" si="4"/>
        <v>0.9966487133</v>
      </c>
    </row>
    <row r="1574" ht="15.75" customHeight="1">
      <c r="A1574" s="403" t="s">
        <v>1924</v>
      </c>
      <c r="B1574" s="404">
        <v>5529.5</v>
      </c>
      <c r="C1574" s="405">
        <f t="shared" si="1"/>
        <v>-0.0007120344668</v>
      </c>
      <c r="D1574" s="405">
        <f t="shared" si="2"/>
        <v>0.9992879655</v>
      </c>
      <c r="E1574" s="406">
        <v>83.55</v>
      </c>
      <c r="F1574" s="226">
        <f t="shared" si="3"/>
        <v>0.00444818466</v>
      </c>
      <c r="G1574" s="226">
        <f t="shared" si="4"/>
        <v>1.004448185</v>
      </c>
    </row>
    <row r="1575" ht="15.75" customHeight="1">
      <c r="A1575" s="403" t="s">
        <v>1925</v>
      </c>
      <c r="B1575" s="404">
        <v>5533.44</v>
      </c>
      <c r="C1575" s="405">
        <f t="shared" si="1"/>
        <v>-0.00131210621</v>
      </c>
      <c r="D1575" s="405">
        <f t="shared" si="2"/>
        <v>0.9986878938</v>
      </c>
      <c r="E1575" s="406">
        <v>83.18</v>
      </c>
      <c r="F1575" s="226">
        <f t="shared" si="3"/>
        <v>-0.01082173861</v>
      </c>
      <c r="G1575" s="226">
        <f t="shared" si="4"/>
        <v>0.9891782614</v>
      </c>
    </row>
    <row r="1576" ht="15.75" customHeight="1">
      <c r="A1576" s="403" t="s">
        <v>1926</v>
      </c>
      <c r="B1576" s="404">
        <v>5540.71</v>
      </c>
      <c r="C1576" s="405">
        <f t="shared" si="1"/>
        <v>-0.0007916899605</v>
      </c>
      <c r="D1576" s="405">
        <f t="shared" si="2"/>
        <v>0.99920831</v>
      </c>
      <c r="E1576" s="406">
        <v>84.09</v>
      </c>
      <c r="F1576" s="226">
        <f t="shared" si="3"/>
        <v>-0.005440567711</v>
      </c>
      <c r="G1576" s="226">
        <f t="shared" si="4"/>
        <v>0.9945594323</v>
      </c>
    </row>
    <row r="1577" ht="15.75" customHeight="1">
      <c r="A1577" s="403" t="s">
        <v>1927</v>
      </c>
      <c r="B1577" s="404">
        <v>5545.1</v>
      </c>
      <c r="C1577" s="405">
        <f t="shared" si="1"/>
        <v>0.004296027442</v>
      </c>
      <c r="D1577" s="405">
        <f t="shared" si="2"/>
        <v>1.004296027</v>
      </c>
      <c r="E1577" s="406">
        <v>84.55</v>
      </c>
      <c r="F1577" s="226">
        <f t="shared" si="3"/>
        <v>0.02659057795</v>
      </c>
      <c r="G1577" s="226">
        <f t="shared" si="4"/>
        <v>1.026590578</v>
      </c>
    </row>
    <row r="1578" ht="15.75" customHeight="1">
      <c r="A1578" s="403" t="s">
        <v>1928</v>
      </c>
      <c r="B1578" s="404">
        <v>5521.38</v>
      </c>
      <c r="C1578" s="405">
        <f t="shared" si="1"/>
        <v>0.00836993544</v>
      </c>
      <c r="D1578" s="405">
        <f t="shared" si="2"/>
        <v>1.008369935</v>
      </c>
      <c r="E1578" s="406">
        <v>82.36</v>
      </c>
      <c r="F1578" s="226">
        <f t="shared" si="3"/>
        <v>0.002190313945</v>
      </c>
      <c r="G1578" s="226">
        <f t="shared" si="4"/>
        <v>1.002190314</v>
      </c>
    </row>
    <row r="1579" ht="15.75" customHeight="1">
      <c r="A1579" s="403" t="s">
        <v>1929</v>
      </c>
      <c r="B1579" s="404">
        <v>5475.55</v>
      </c>
      <c r="C1579" s="405">
        <f t="shared" si="1"/>
        <v>-0.01063706766</v>
      </c>
      <c r="D1579" s="405">
        <f t="shared" si="2"/>
        <v>0.9893629323</v>
      </c>
      <c r="E1579" s="406">
        <v>82.18</v>
      </c>
      <c r="F1579" s="226">
        <f t="shared" si="3"/>
        <v>-0.009879518072</v>
      </c>
      <c r="G1579" s="226">
        <f t="shared" si="4"/>
        <v>0.9901204819</v>
      </c>
    </row>
    <row r="1580" ht="15.75" customHeight="1">
      <c r="A1580" s="403" t="s">
        <v>1930</v>
      </c>
      <c r="B1580" s="404">
        <v>5534.42</v>
      </c>
      <c r="C1580" s="405">
        <f t="shared" si="1"/>
        <v>0.003090240459</v>
      </c>
      <c r="D1580" s="405">
        <f t="shared" si="2"/>
        <v>1.00309024</v>
      </c>
      <c r="E1580" s="406">
        <v>83.0</v>
      </c>
      <c r="F1580" s="226">
        <f t="shared" si="3"/>
        <v>-0.005392450569</v>
      </c>
      <c r="G1580" s="226">
        <f t="shared" si="4"/>
        <v>0.9946075494</v>
      </c>
    </row>
    <row r="1581" ht="15.75" customHeight="1">
      <c r="A1581" s="403" t="s">
        <v>1931</v>
      </c>
      <c r="B1581" s="404">
        <v>5517.37</v>
      </c>
      <c r="C1581" s="405">
        <f t="shared" si="1"/>
        <v>0.008759548475</v>
      </c>
      <c r="D1581" s="405">
        <f t="shared" si="2"/>
        <v>1.008759548</v>
      </c>
      <c r="E1581" s="406">
        <v>83.45</v>
      </c>
      <c r="F1581" s="226">
        <f t="shared" si="3"/>
        <v>0.00324597259</v>
      </c>
      <c r="G1581" s="226">
        <f t="shared" si="4"/>
        <v>1.003245973</v>
      </c>
    </row>
    <row r="1582" ht="15.75" customHeight="1">
      <c r="A1582" s="403" t="s">
        <v>1932</v>
      </c>
      <c r="B1582" s="404">
        <v>5469.46</v>
      </c>
      <c r="C1582" s="405">
        <f t="shared" si="1"/>
        <v>0.006223749593</v>
      </c>
      <c r="D1582" s="405">
        <f t="shared" si="2"/>
        <v>1.00622375</v>
      </c>
      <c r="E1582" s="406">
        <v>83.18</v>
      </c>
      <c r="F1582" s="226">
        <f t="shared" si="3"/>
        <v>-0.03993536473</v>
      </c>
      <c r="G1582" s="226">
        <f t="shared" si="4"/>
        <v>0.9600646353</v>
      </c>
    </row>
    <row r="1583" ht="15.75" customHeight="1">
      <c r="A1583" s="403" t="s">
        <v>1933</v>
      </c>
      <c r="B1583" s="404">
        <v>5435.63</v>
      </c>
      <c r="C1583" s="405">
        <f t="shared" si="1"/>
        <v>-0.0004799346848</v>
      </c>
      <c r="D1583" s="405">
        <f t="shared" si="2"/>
        <v>0.9995200653</v>
      </c>
      <c r="E1583" s="406">
        <v>86.64</v>
      </c>
      <c r="F1583" s="226">
        <f t="shared" si="3"/>
        <v>-0.003106662064</v>
      </c>
      <c r="G1583" s="226">
        <f t="shared" si="4"/>
        <v>0.9968933379</v>
      </c>
    </row>
    <row r="1584" ht="15.75" customHeight="1">
      <c r="A1584" s="403" t="s">
        <v>1934</v>
      </c>
      <c r="B1584" s="404">
        <v>5438.24</v>
      </c>
      <c r="C1584" s="405">
        <f t="shared" si="1"/>
        <v>-0.01510777556</v>
      </c>
      <c r="D1584" s="405">
        <f t="shared" si="2"/>
        <v>0.9848922244</v>
      </c>
      <c r="E1584" s="406">
        <v>86.91</v>
      </c>
      <c r="F1584" s="226">
        <f t="shared" si="3"/>
        <v>-0.001034482759</v>
      </c>
      <c r="G1584" s="226">
        <f t="shared" si="4"/>
        <v>0.9989655172</v>
      </c>
    </row>
    <row r="1585" ht="15.75" customHeight="1">
      <c r="A1585" s="403" t="s">
        <v>1935</v>
      </c>
      <c r="B1585" s="404">
        <v>5521.66</v>
      </c>
      <c r="C1585" s="405">
        <f t="shared" si="1"/>
        <v>-0.0060179043</v>
      </c>
      <c r="D1585" s="405">
        <f t="shared" si="2"/>
        <v>0.9939820957</v>
      </c>
      <c r="E1585" s="406">
        <v>87.0</v>
      </c>
      <c r="F1585" s="226">
        <f t="shared" si="3"/>
        <v>-0.01237370871</v>
      </c>
      <c r="G1585" s="226">
        <f t="shared" si="4"/>
        <v>0.9876262913</v>
      </c>
    </row>
    <row r="1586" ht="15.75" customHeight="1">
      <c r="A1586" s="403" t="s">
        <v>1936</v>
      </c>
      <c r="B1586" s="404">
        <v>5555.09</v>
      </c>
      <c r="C1586" s="405">
        <f t="shared" si="1"/>
        <v>-0.002948925966</v>
      </c>
      <c r="D1586" s="405">
        <f t="shared" si="2"/>
        <v>0.997051074</v>
      </c>
      <c r="E1586" s="406">
        <v>88.09</v>
      </c>
      <c r="F1586" s="226">
        <f t="shared" si="3"/>
        <v>0.002047548629</v>
      </c>
      <c r="G1586" s="226">
        <f t="shared" si="4"/>
        <v>1.002047549</v>
      </c>
    </row>
    <row r="1587" ht="15.75" customHeight="1">
      <c r="A1587" s="403" t="s">
        <v>1937</v>
      </c>
      <c r="B1587" s="404">
        <v>5571.52</v>
      </c>
      <c r="C1587" s="405">
        <f t="shared" si="1"/>
        <v>-0.004395902876</v>
      </c>
      <c r="D1587" s="405">
        <f t="shared" si="2"/>
        <v>0.9956040971</v>
      </c>
      <c r="E1587" s="406">
        <v>87.91</v>
      </c>
      <c r="F1587" s="226">
        <f t="shared" si="3"/>
        <v>-0.001022727273</v>
      </c>
      <c r="G1587" s="226">
        <f t="shared" si="4"/>
        <v>0.9989772727</v>
      </c>
    </row>
    <row r="1588" ht="15.75" customHeight="1">
      <c r="A1588" s="403" t="s">
        <v>1938</v>
      </c>
      <c r="B1588" s="404">
        <v>5596.12</v>
      </c>
      <c r="C1588" s="405">
        <f t="shared" si="1"/>
        <v>0.0005882531742</v>
      </c>
      <c r="D1588" s="405">
        <f t="shared" si="2"/>
        <v>1.000588253</v>
      </c>
      <c r="E1588" s="406">
        <v>88.0</v>
      </c>
      <c r="F1588" s="226">
        <f t="shared" si="3"/>
        <v>0.00307762453</v>
      </c>
      <c r="G1588" s="226">
        <f t="shared" si="4"/>
        <v>1.003077625</v>
      </c>
    </row>
    <row r="1589" ht="15.75" customHeight="1">
      <c r="A1589" s="403" t="s">
        <v>1939</v>
      </c>
      <c r="B1589" s="404">
        <v>5592.83</v>
      </c>
      <c r="C1589" s="405">
        <f t="shared" si="1"/>
        <v>-0.009392723164</v>
      </c>
      <c r="D1589" s="405">
        <f t="shared" si="2"/>
        <v>0.9906072768</v>
      </c>
      <c r="E1589" s="406">
        <v>87.73</v>
      </c>
      <c r="F1589" s="226">
        <f t="shared" si="3"/>
        <v>-0.01625925095</v>
      </c>
      <c r="G1589" s="226">
        <f t="shared" si="4"/>
        <v>0.983740749</v>
      </c>
    </row>
    <row r="1590" ht="15.75" customHeight="1">
      <c r="A1590" s="403" t="s">
        <v>1940</v>
      </c>
      <c r="B1590" s="404">
        <v>5645.86</v>
      </c>
      <c r="C1590" s="405">
        <f t="shared" si="1"/>
        <v>-0.00009032351759</v>
      </c>
      <c r="D1590" s="405">
        <f t="shared" si="2"/>
        <v>0.9999096765</v>
      </c>
      <c r="E1590" s="406">
        <v>89.18</v>
      </c>
      <c r="F1590" s="226">
        <f t="shared" si="3"/>
        <v>-0.002014324082</v>
      </c>
      <c r="G1590" s="226">
        <f t="shared" si="4"/>
        <v>0.9979856759</v>
      </c>
    </row>
    <row r="1591" ht="15.75" customHeight="1">
      <c r="A1591" s="403" t="s">
        <v>1941</v>
      </c>
      <c r="B1591" s="404">
        <v>5646.37</v>
      </c>
      <c r="C1591" s="405">
        <f t="shared" si="1"/>
        <v>-0.00652595426</v>
      </c>
      <c r="D1591" s="405">
        <f t="shared" si="2"/>
        <v>0.9934740457</v>
      </c>
      <c r="E1591" s="406">
        <v>89.36</v>
      </c>
      <c r="F1591" s="226">
        <f t="shared" si="3"/>
        <v>-0.005121353819</v>
      </c>
      <c r="G1591" s="226">
        <f t="shared" si="4"/>
        <v>0.9948786462</v>
      </c>
    </row>
    <row r="1592" ht="15.75" customHeight="1">
      <c r="A1592" s="403" t="s">
        <v>1942</v>
      </c>
      <c r="B1592" s="404">
        <v>5683.46</v>
      </c>
      <c r="C1592" s="405">
        <f t="shared" si="1"/>
        <v>-0.001091451701</v>
      </c>
      <c r="D1592" s="405">
        <f t="shared" si="2"/>
        <v>0.9989085483</v>
      </c>
      <c r="E1592" s="406">
        <v>89.82</v>
      </c>
      <c r="F1592" s="226">
        <f t="shared" si="3"/>
        <v>-0.004985044865</v>
      </c>
      <c r="G1592" s="226">
        <f t="shared" si="4"/>
        <v>0.9950149551</v>
      </c>
    </row>
    <row r="1593" ht="15.75" customHeight="1">
      <c r="A1593" s="403" t="s">
        <v>1943</v>
      </c>
      <c r="B1593" s="404">
        <v>5689.67</v>
      </c>
      <c r="C1593" s="405">
        <f t="shared" si="1"/>
        <v>-0.001950606846</v>
      </c>
      <c r="D1593" s="405">
        <f t="shared" si="2"/>
        <v>0.9980493932</v>
      </c>
      <c r="E1593" s="406">
        <v>90.27</v>
      </c>
      <c r="F1593" s="226">
        <f t="shared" si="3"/>
        <v>-0.009002085849</v>
      </c>
      <c r="G1593" s="226">
        <f t="shared" si="4"/>
        <v>0.9909979142</v>
      </c>
    </row>
    <row r="1594" ht="15.75" customHeight="1">
      <c r="A1594" s="403" t="s">
        <v>1944</v>
      </c>
      <c r="B1594" s="404">
        <v>5700.79</v>
      </c>
      <c r="C1594" s="405">
        <f t="shared" si="1"/>
        <v>-0.0062077261</v>
      </c>
      <c r="D1594" s="405">
        <f t="shared" si="2"/>
        <v>0.9937922739</v>
      </c>
      <c r="E1594" s="406">
        <v>91.09</v>
      </c>
      <c r="F1594" s="226">
        <f t="shared" si="3"/>
        <v>-0.01278855533</v>
      </c>
      <c r="G1594" s="226">
        <f t="shared" si="4"/>
        <v>0.9872114447</v>
      </c>
    </row>
    <row r="1595" ht="15.75" customHeight="1">
      <c r="A1595" s="403" t="s">
        <v>1945</v>
      </c>
      <c r="B1595" s="404">
        <v>5736.4</v>
      </c>
      <c r="C1595" s="405">
        <f t="shared" si="1"/>
        <v>-0.003564405967</v>
      </c>
      <c r="D1595" s="405">
        <f t="shared" si="2"/>
        <v>0.996435594</v>
      </c>
      <c r="E1595" s="406">
        <v>92.27</v>
      </c>
      <c r="F1595" s="226">
        <f t="shared" si="3"/>
        <v>-0.0126270733</v>
      </c>
      <c r="G1595" s="226">
        <f t="shared" si="4"/>
        <v>0.9873729267</v>
      </c>
    </row>
    <row r="1596" ht="15.75" customHeight="1">
      <c r="A1596" s="403" t="s">
        <v>1946</v>
      </c>
      <c r="B1596" s="404">
        <v>5756.92</v>
      </c>
      <c r="C1596" s="405">
        <f t="shared" si="1"/>
        <v>-0.003494826998</v>
      </c>
      <c r="D1596" s="405">
        <f t="shared" si="2"/>
        <v>0.996505173</v>
      </c>
      <c r="E1596" s="406">
        <v>93.45</v>
      </c>
      <c r="F1596" s="226">
        <f t="shared" si="3"/>
        <v>0.01476816158</v>
      </c>
      <c r="G1596" s="226">
        <f t="shared" si="4"/>
        <v>1.014768162</v>
      </c>
    </row>
    <row r="1597" ht="15.75" customHeight="1">
      <c r="A1597" s="403" t="s">
        <v>1947</v>
      </c>
      <c r="B1597" s="404">
        <v>5777.11</v>
      </c>
      <c r="C1597" s="405">
        <f t="shared" si="1"/>
        <v>0.006582649891</v>
      </c>
      <c r="D1597" s="405">
        <f t="shared" si="2"/>
        <v>1.00658265</v>
      </c>
      <c r="E1597" s="406">
        <v>92.09</v>
      </c>
      <c r="F1597" s="226">
        <f t="shared" si="3"/>
        <v>0.0263011256</v>
      </c>
      <c r="G1597" s="226">
        <f t="shared" si="4"/>
        <v>1.026301126</v>
      </c>
    </row>
    <row r="1598" ht="15.75" customHeight="1">
      <c r="A1598" s="403" t="s">
        <v>1948</v>
      </c>
      <c r="B1598" s="404">
        <v>5739.33</v>
      </c>
      <c r="C1598" s="405">
        <f t="shared" si="1"/>
        <v>0.008426793549</v>
      </c>
      <c r="D1598" s="405">
        <f t="shared" si="2"/>
        <v>1.008426794</v>
      </c>
      <c r="E1598" s="406">
        <v>89.73</v>
      </c>
      <c r="F1598" s="226">
        <f t="shared" si="3"/>
        <v>0</v>
      </c>
      <c r="G1598" s="226">
        <f t="shared" si="4"/>
        <v>1</v>
      </c>
    </row>
    <row r="1599" ht="15.75" customHeight="1">
      <c r="A1599" s="403" t="s">
        <v>1949</v>
      </c>
      <c r="B1599" s="404">
        <v>5691.37</v>
      </c>
      <c r="C1599" s="405">
        <f t="shared" si="1"/>
        <v>-0.004937399578</v>
      </c>
      <c r="D1599" s="405">
        <f t="shared" si="2"/>
        <v>0.9950626004</v>
      </c>
      <c r="E1599" s="406">
        <v>89.73</v>
      </c>
      <c r="F1599" s="226">
        <f t="shared" si="3"/>
        <v>-0.01395604396</v>
      </c>
      <c r="G1599" s="226">
        <f t="shared" si="4"/>
        <v>0.986043956</v>
      </c>
    </row>
    <row r="1600" ht="15.75" customHeight="1">
      <c r="A1600" s="403" t="s">
        <v>1950</v>
      </c>
      <c r="B1600" s="404">
        <v>5719.61</v>
      </c>
      <c r="C1600" s="405">
        <f t="shared" si="1"/>
        <v>-0.002377364283</v>
      </c>
      <c r="D1600" s="405">
        <f t="shared" si="2"/>
        <v>0.9976226357</v>
      </c>
      <c r="E1600" s="406">
        <v>91.0</v>
      </c>
      <c r="F1600" s="226">
        <f t="shared" si="3"/>
        <v>-0.004920721706</v>
      </c>
      <c r="G1600" s="226">
        <f t="shared" si="4"/>
        <v>0.9950792783</v>
      </c>
    </row>
    <row r="1601" ht="15.75" customHeight="1">
      <c r="A1601" s="403" t="s">
        <v>1951</v>
      </c>
      <c r="B1601" s="404">
        <v>5733.24</v>
      </c>
      <c r="C1601" s="405">
        <f t="shared" si="1"/>
        <v>-0.0007268087865</v>
      </c>
      <c r="D1601" s="405">
        <f t="shared" si="2"/>
        <v>0.9992731912</v>
      </c>
      <c r="E1601" s="406">
        <v>91.45</v>
      </c>
      <c r="F1601" s="226">
        <f t="shared" si="3"/>
        <v>0.03602582984</v>
      </c>
      <c r="G1601" s="226">
        <f t="shared" si="4"/>
        <v>1.03602583</v>
      </c>
    </row>
    <row r="1602" ht="15.75" customHeight="1">
      <c r="A1602" s="403" t="s">
        <v>1952</v>
      </c>
      <c r="B1602" s="404">
        <v>5737.41</v>
      </c>
      <c r="C1602" s="405">
        <f t="shared" si="1"/>
        <v>0.00692883205</v>
      </c>
      <c r="D1602" s="405">
        <f t="shared" si="2"/>
        <v>1.006928832</v>
      </c>
      <c r="E1602" s="406">
        <v>88.27</v>
      </c>
      <c r="F1602" s="226">
        <f t="shared" si="3"/>
        <v>0.01145869142</v>
      </c>
      <c r="G1602" s="226">
        <f t="shared" si="4"/>
        <v>1.011458691</v>
      </c>
    </row>
    <row r="1603" ht="15.75" customHeight="1">
      <c r="A1603" s="403" t="s">
        <v>1953</v>
      </c>
      <c r="B1603" s="404">
        <v>5697.93</v>
      </c>
      <c r="C1603" s="405">
        <f t="shared" si="1"/>
        <v>-0.00494216963</v>
      </c>
      <c r="D1603" s="405">
        <f t="shared" si="2"/>
        <v>0.9950578304</v>
      </c>
      <c r="E1603" s="406">
        <v>87.27</v>
      </c>
      <c r="F1603" s="226">
        <f t="shared" si="3"/>
        <v>0.001032346869</v>
      </c>
      <c r="G1603" s="226">
        <f t="shared" si="4"/>
        <v>1.001032347</v>
      </c>
    </row>
    <row r="1604" ht="15.75" customHeight="1">
      <c r="A1604" s="403" t="s">
        <v>1954</v>
      </c>
      <c r="B1604" s="404">
        <v>5726.23</v>
      </c>
      <c r="C1604" s="405">
        <f t="shared" si="1"/>
        <v>-0.001755486986</v>
      </c>
      <c r="D1604" s="405">
        <f t="shared" si="2"/>
        <v>0.998244513</v>
      </c>
      <c r="E1604" s="406">
        <v>87.18</v>
      </c>
      <c r="F1604" s="226">
        <f t="shared" si="3"/>
        <v>0.003106662064</v>
      </c>
      <c r="G1604" s="226">
        <f t="shared" si="4"/>
        <v>1.003106662</v>
      </c>
    </row>
    <row r="1605" ht="15.75" customHeight="1">
      <c r="A1605" s="403" t="s">
        <v>1955</v>
      </c>
      <c r="B1605" s="404">
        <v>5736.3</v>
      </c>
      <c r="C1605" s="405">
        <f t="shared" si="1"/>
        <v>0.002000052403</v>
      </c>
      <c r="D1605" s="405">
        <f t="shared" si="2"/>
        <v>1.002000052</v>
      </c>
      <c r="E1605" s="406">
        <v>86.91</v>
      </c>
      <c r="F1605" s="226">
        <f t="shared" si="3"/>
        <v>0</v>
      </c>
      <c r="G1605" s="226">
        <f t="shared" si="4"/>
        <v>1</v>
      </c>
    </row>
    <row r="1606" ht="15.75" customHeight="1">
      <c r="A1606" s="403" t="s">
        <v>1956</v>
      </c>
      <c r="B1606" s="404">
        <v>5724.85</v>
      </c>
      <c r="C1606" s="405">
        <f t="shared" si="1"/>
        <v>0.005114366577</v>
      </c>
      <c r="D1606" s="405">
        <f t="shared" si="2"/>
        <v>1.005114367</v>
      </c>
      <c r="E1606" s="406">
        <v>86.91</v>
      </c>
      <c r="F1606" s="226">
        <f t="shared" si="3"/>
        <v>-0.005151098901</v>
      </c>
      <c r="G1606" s="226">
        <f t="shared" si="4"/>
        <v>0.9948489011</v>
      </c>
    </row>
    <row r="1607" ht="15.75" customHeight="1">
      <c r="A1607" s="403" t="s">
        <v>1957</v>
      </c>
      <c r="B1607" s="404">
        <v>5695.72</v>
      </c>
      <c r="C1607" s="405">
        <f t="shared" si="1"/>
        <v>0.00004740626289</v>
      </c>
      <c r="D1607" s="405">
        <f t="shared" si="2"/>
        <v>1.000047406</v>
      </c>
      <c r="E1607" s="406">
        <v>87.36</v>
      </c>
      <c r="F1607" s="226">
        <f t="shared" si="3"/>
        <v>-0.006256398589</v>
      </c>
      <c r="G1607" s="226">
        <f t="shared" si="4"/>
        <v>0.9937436014</v>
      </c>
    </row>
    <row r="1608" ht="15.75" customHeight="1">
      <c r="A1608" s="403" t="s">
        <v>1958</v>
      </c>
      <c r="B1608" s="404">
        <v>5695.45</v>
      </c>
      <c r="C1608" s="405">
        <f t="shared" si="1"/>
        <v>-0.001020825185</v>
      </c>
      <c r="D1608" s="405">
        <f t="shared" si="2"/>
        <v>0.9989791748</v>
      </c>
      <c r="E1608" s="406">
        <v>87.91</v>
      </c>
      <c r="F1608" s="226">
        <f t="shared" si="3"/>
        <v>-0.001022727273</v>
      </c>
      <c r="G1608" s="226">
        <f t="shared" si="4"/>
        <v>0.9989772727</v>
      </c>
    </row>
    <row r="1609" ht="15.75" customHeight="1">
      <c r="A1609" s="403" t="s">
        <v>1959</v>
      </c>
      <c r="B1609" s="404">
        <v>5701.27</v>
      </c>
      <c r="C1609" s="405">
        <f t="shared" si="1"/>
        <v>0.00298365149</v>
      </c>
      <c r="D1609" s="405">
        <f t="shared" si="2"/>
        <v>1.002983651</v>
      </c>
      <c r="E1609" s="406">
        <v>88.0</v>
      </c>
      <c r="F1609" s="226">
        <f t="shared" si="3"/>
        <v>0.009405827025</v>
      </c>
      <c r="G1609" s="226">
        <f t="shared" si="4"/>
        <v>1.009405827</v>
      </c>
    </row>
    <row r="1610" ht="15.75" customHeight="1">
      <c r="A1610" s="403" t="s">
        <v>1960</v>
      </c>
      <c r="B1610" s="404">
        <v>5684.31</v>
      </c>
      <c r="C1610" s="405">
        <f t="shared" si="1"/>
        <v>0.0005386138614</v>
      </c>
      <c r="D1610" s="405">
        <f t="shared" si="2"/>
        <v>1.000538614</v>
      </c>
      <c r="E1610" s="406">
        <v>87.18</v>
      </c>
      <c r="F1610" s="226">
        <f t="shared" si="3"/>
        <v>-0.006269235153</v>
      </c>
      <c r="G1610" s="226">
        <f t="shared" si="4"/>
        <v>0.9937307648</v>
      </c>
    </row>
    <row r="1611" ht="15.75" customHeight="1">
      <c r="A1611" s="403" t="s">
        <v>1961</v>
      </c>
      <c r="B1611" s="404">
        <v>5681.25</v>
      </c>
      <c r="C1611" s="405">
        <f t="shared" si="1"/>
        <v>0.003804075113</v>
      </c>
      <c r="D1611" s="405">
        <f t="shared" si="2"/>
        <v>1.003804075</v>
      </c>
      <c r="E1611" s="406">
        <v>87.73</v>
      </c>
      <c r="F1611" s="226">
        <f t="shared" si="3"/>
        <v>-0.002047548629</v>
      </c>
      <c r="G1611" s="226">
        <f t="shared" si="4"/>
        <v>0.9979524514</v>
      </c>
    </row>
    <row r="1612" ht="15.75" customHeight="1">
      <c r="A1612" s="403" t="s">
        <v>1962</v>
      </c>
      <c r="B1612" s="404">
        <v>5659.72</v>
      </c>
      <c r="C1612" s="405">
        <f t="shared" si="1"/>
        <v>-0.002912133891</v>
      </c>
      <c r="D1612" s="405">
        <f t="shared" si="2"/>
        <v>0.9970878661</v>
      </c>
      <c r="E1612" s="406">
        <v>87.91</v>
      </c>
      <c r="F1612" s="226">
        <f t="shared" si="3"/>
        <v>-0.006105144149</v>
      </c>
      <c r="G1612" s="226">
        <f t="shared" si="4"/>
        <v>0.9938948559</v>
      </c>
    </row>
    <row r="1613" ht="15.75" customHeight="1">
      <c r="A1613" s="403" t="s">
        <v>1963</v>
      </c>
      <c r="B1613" s="404">
        <v>5676.25</v>
      </c>
      <c r="C1613" s="405">
        <f t="shared" si="1"/>
        <v>0.0008181098489</v>
      </c>
      <c r="D1613" s="405">
        <f t="shared" si="2"/>
        <v>1.00081811</v>
      </c>
      <c r="E1613" s="406">
        <v>88.45</v>
      </c>
      <c r="F1613" s="226">
        <f t="shared" si="3"/>
        <v>0.009242355089</v>
      </c>
      <c r="G1613" s="226">
        <f t="shared" si="4"/>
        <v>1.009242355</v>
      </c>
    </row>
    <row r="1614" ht="15.75" customHeight="1">
      <c r="A1614" s="403" t="s">
        <v>1964</v>
      </c>
      <c r="B1614" s="404">
        <v>5671.61</v>
      </c>
      <c r="C1614" s="405">
        <f t="shared" si="1"/>
        <v>0.003828332136</v>
      </c>
      <c r="D1614" s="405">
        <f t="shared" si="2"/>
        <v>1.003828332</v>
      </c>
      <c r="E1614" s="406">
        <v>87.64</v>
      </c>
      <c r="F1614" s="226">
        <f t="shared" si="3"/>
        <v>-0.006123837605</v>
      </c>
      <c r="G1614" s="226">
        <f t="shared" si="4"/>
        <v>0.9938761624</v>
      </c>
    </row>
    <row r="1615" ht="15.75" customHeight="1">
      <c r="A1615" s="403" t="s">
        <v>1965</v>
      </c>
      <c r="B1615" s="404">
        <v>5649.98</v>
      </c>
      <c r="C1615" s="405">
        <f t="shared" si="1"/>
        <v>0.004889292822</v>
      </c>
      <c r="D1615" s="405">
        <f t="shared" si="2"/>
        <v>1.004889293</v>
      </c>
      <c r="E1615" s="406">
        <v>88.18</v>
      </c>
      <c r="F1615" s="226">
        <f t="shared" si="3"/>
        <v>-0.006198579962</v>
      </c>
      <c r="G1615" s="226">
        <f t="shared" si="4"/>
        <v>0.99380142</v>
      </c>
    </row>
    <row r="1616" ht="15.75" customHeight="1">
      <c r="A1616" s="403" t="s">
        <v>1966</v>
      </c>
      <c r="B1616" s="404">
        <v>5622.49</v>
      </c>
      <c r="C1616" s="405">
        <f t="shared" si="1"/>
        <v>0.006022727476</v>
      </c>
      <c r="D1616" s="405">
        <f t="shared" si="2"/>
        <v>1.006022727</v>
      </c>
      <c r="E1616" s="406">
        <v>88.73</v>
      </c>
      <c r="F1616" s="226">
        <f t="shared" si="3"/>
        <v>0.00418741512</v>
      </c>
      <c r="G1616" s="226">
        <f t="shared" si="4"/>
        <v>1.004187415</v>
      </c>
    </row>
    <row r="1617" ht="15.75" customHeight="1">
      <c r="A1617" s="403" t="s">
        <v>1967</v>
      </c>
      <c r="B1617" s="404">
        <v>5588.83</v>
      </c>
      <c r="C1617" s="405">
        <f t="shared" si="1"/>
        <v>0.00282788481</v>
      </c>
      <c r="D1617" s="405">
        <f t="shared" si="2"/>
        <v>1.002827885</v>
      </c>
      <c r="E1617" s="406">
        <v>88.36</v>
      </c>
      <c r="F1617" s="226">
        <f t="shared" si="3"/>
        <v>0</v>
      </c>
      <c r="G1617" s="226">
        <f t="shared" si="4"/>
        <v>1</v>
      </c>
    </row>
    <row r="1618" ht="15.75" customHeight="1">
      <c r="A1618" s="403" t="s">
        <v>1968</v>
      </c>
      <c r="B1618" s="404">
        <v>5573.07</v>
      </c>
      <c r="C1618" s="405">
        <f t="shared" si="1"/>
        <v>-0.002446865256</v>
      </c>
      <c r="D1618" s="405">
        <f t="shared" si="2"/>
        <v>0.9975531347</v>
      </c>
      <c r="E1618" s="406">
        <v>88.36</v>
      </c>
      <c r="F1618" s="226">
        <f t="shared" si="3"/>
        <v>-0.003158844765</v>
      </c>
      <c r="G1618" s="226">
        <f t="shared" si="4"/>
        <v>0.9968411552</v>
      </c>
    </row>
    <row r="1619" ht="15.75" customHeight="1">
      <c r="A1619" s="403" t="s">
        <v>1969</v>
      </c>
      <c r="B1619" s="404">
        <v>5586.74</v>
      </c>
      <c r="C1619" s="405">
        <f t="shared" si="1"/>
        <v>-0.001870574804</v>
      </c>
      <c r="D1619" s="405">
        <f t="shared" si="2"/>
        <v>0.9981294252</v>
      </c>
      <c r="E1619" s="406">
        <v>88.64</v>
      </c>
      <c r="F1619" s="226">
        <f t="shared" si="3"/>
        <v>0.003168854685</v>
      </c>
      <c r="G1619" s="226">
        <f t="shared" si="4"/>
        <v>1.003168855</v>
      </c>
    </row>
    <row r="1620" ht="15.75" customHeight="1">
      <c r="A1620" s="403" t="s">
        <v>1970</v>
      </c>
      <c r="B1620" s="404">
        <v>5597.21</v>
      </c>
      <c r="C1620" s="405">
        <f t="shared" si="1"/>
        <v>-0.002758035808</v>
      </c>
      <c r="D1620" s="405">
        <f t="shared" si="2"/>
        <v>0.9972419642</v>
      </c>
      <c r="E1620" s="406">
        <v>88.36</v>
      </c>
      <c r="F1620" s="226">
        <f t="shared" si="3"/>
        <v>0.002041279202</v>
      </c>
      <c r="G1620" s="226">
        <f t="shared" si="4"/>
        <v>1.002041279</v>
      </c>
    </row>
    <row r="1621" ht="15.75" customHeight="1">
      <c r="A1621" s="403" t="s">
        <v>1971</v>
      </c>
      <c r="B1621" s="404">
        <v>5612.69</v>
      </c>
      <c r="C1621" s="405">
        <f t="shared" si="1"/>
        <v>-0.001343359002</v>
      </c>
      <c r="D1621" s="405">
        <f t="shared" si="2"/>
        <v>0.998656641</v>
      </c>
      <c r="E1621" s="406">
        <v>88.18</v>
      </c>
      <c r="F1621" s="226">
        <f t="shared" si="3"/>
        <v>-0.002037120869</v>
      </c>
      <c r="G1621" s="226">
        <f t="shared" si="4"/>
        <v>0.9979628791</v>
      </c>
    </row>
    <row r="1622" ht="15.75" customHeight="1">
      <c r="A1622" s="403" t="s">
        <v>1972</v>
      </c>
      <c r="B1622" s="404">
        <v>5620.24</v>
      </c>
      <c r="C1622" s="405">
        <f t="shared" si="1"/>
        <v>-0.002638812729</v>
      </c>
      <c r="D1622" s="405">
        <f t="shared" si="2"/>
        <v>0.9973611873</v>
      </c>
      <c r="E1622" s="406">
        <v>88.36</v>
      </c>
      <c r="F1622" s="226">
        <f t="shared" si="3"/>
        <v>0.001019598958</v>
      </c>
      <c r="G1622" s="226">
        <f t="shared" si="4"/>
        <v>1.001019599</v>
      </c>
    </row>
    <row r="1623" ht="15.75" customHeight="1">
      <c r="A1623" s="403" t="s">
        <v>1973</v>
      </c>
      <c r="B1623" s="404">
        <v>5635.11</v>
      </c>
      <c r="C1623" s="405">
        <f t="shared" si="1"/>
        <v>0.001738564671</v>
      </c>
      <c r="D1623" s="405">
        <f t="shared" si="2"/>
        <v>1.001738565</v>
      </c>
      <c r="E1623" s="406">
        <v>88.27</v>
      </c>
      <c r="F1623" s="226">
        <f t="shared" si="3"/>
        <v>-0.003162055336</v>
      </c>
      <c r="G1623" s="226">
        <f t="shared" si="4"/>
        <v>0.9968379447</v>
      </c>
    </row>
    <row r="1624" ht="15.75" customHeight="1">
      <c r="A1624" s="403" t="s">
        <v>1974</v>
      </c>
      <c r="B1624" s="404">
        <v>5625.33</v>
      </c>
      <c r="C1624" s="405">
        <f t="shared" si="1"/>
        <v>-0.00008887577477</v>
      </c>
      <c r="D1624" s="405">
        <f t="shared" si="2"/>
        <v>0.9999111242</v>
      </c>
      <c r="E1624" s="406">
        <v>88.55</v>
      </c>
      <c r="F1624" s="226">
        <f t="shared" si="3"/>
        <v>0.01257861635</v>
      </c>
      <c r="G1624" s="226">
        <f t="shared" si="4"/>
        <v>1.012578616</v>
      </c>
    </row>
    <row r="1625" ht="15.75" customHeight="1">
      <c r="A1625" s="403" t="s">
        <v>1975</v>
      </c>
      <c r="B1625" s="404">
        <v>5625.83</v>
      </c>
      <c r="C1625" s="405">
        <f t="shared" si="1"/>
        <v>0.003718115465</v>
      </c>
      <c r="D1625" s="405">
        <f t="shared" si="2"/>
        <v>1.003718115</v>
      </c>
      <c r="E1625" s="406">
        <v>87.45</v>
      </c>
      <c r="F1625" s="226">
        <f t="shared" si="3"/>
        <v>0.00103021978</v>
      </c>
      <c r="G1625" s="226">
        <f t="shared" si="4"/>
        <v>1.00103022</v>
      </c>
    </row>
    <row r="1626" ht="15.75" customHeight="1">
      <c r="A1626" s="403" t="s">
        <v>1976</v>
      </c>
      <c r="B1626" s="404">
        <v>5604.99</v>
      </c>
      <c r="C1626" s="405">
        <f t="shared" si="1"/>
        <v>0.003938742611</v>
      </c>
      <c r="D1626" s="405">
        <f t="shared" si="2"/>
        <v>1.003938743</v>
      </c>
      <c r="E1626" s="406">
        <v>87.36</v>
      </c>
      <c r="F1626" s="226">
        <f t="shared" si="3"/>
        <v>-0.01131733816</v>
      </c>
      <c r="G1626" s="226">
        <f t="shared" si="4"/>
        <v>0.9886826618</v>
      </c>
    </row>
    <row r="1627" ht="15.75" customHeight="1">
      <c r="A1627" s="403" t="s">
        <v>1977</v>
      </c>
      <c r="B1627" s="404">
        <v>5583.0</v>
      </c>
      <c r="C1627" s="405">
        <f t="shared" si="1"/>
        <v>0.0004246832347</v>
      </c>
      <c r="D1627" s="405">
        <f t="shared" si="2"/>
        <v>1.000424683</v>
      </c>
      <c r="E1627" s="406">
        <v>88.36</v>
      </c>
      <c r="F1627" s="226">
        <f t="shared" si="3"/>
        <v>-0.02018185851</v>
      </c>
      <c r="G1627" s="226">
        <f t="shared" si="4"/>
        <v>0.9798181415</v>
      </c>
    </row>
    <row r="1628" ht="15.75" customHeight="1">
      <c r="A1628" s="403" t="s">
        <v>1978</v>
      </c>
      <c r="B1628" s="404">
        <v>5580.63</v>
      </c>
      <c r="C1628" s="405">
        <f t="shared" si="1"/>
        <v>-0.003229315324</v>
      </c>
      <c r="D1628" s="405">
        <f t="shared" si="2"/>
        <v>0.9967706847</v>
      </c>
      <c r="E1628" s="406">
        <v>90.18</v>
      </c>
      <c r="F1628" s="226">
        <f t="shared" si="3"/>
        <v>0.006024096386</v>
      </c>
      <c r="G1628" s="226">
        <f t="shared" si="4"/>
        <v>1.006024096</v>
      </c>
    </row>
    <row r="1629" ht="15.75" customHeight="1">
      <c r="A1629" s="403" t="s">
        <v>1979</v>
      </c>
      <c r="B1629" s="404">
        <v>5598.71</v>
      </c>
      <c r="C1629" s="405">
        <f t="shared" si="1"/>
        <v>0.007221281733</v>
      </c>
      <c r="D1629" s="405">
        <f t="shared" si="2"/>
        <v>1.007221282</v>
      </c>
      <c r="E1629" s="406">
        <v>89.64</v>
      </c>
      <c r="F1629" s="226">
        <f t="shared" si="3"/>
        <v>0.005158107199</v>
      </c>
      <c r="G1629" s="226">
        <f t="shared" si="4"/>
        <v>1.005158107</v>
      </c>
    </row>
    <row r="1630" ht="15.75" customHeight="1">
      <c r="A1630" s="403" t="s">
        <v>1980</v>
      </c>
      <c r="B1630" s="404">
        <v>5558.57</v>
      </c>
      <c r="C1630" s="405">
        <f t="shared" si="1"/>
        <v>0.002215899666</v>
      </c>
      <c r="D1630" s="405">
        <f t="shared" si="2"/>
        <v>1.0022159</v>
      </c>
      <c r="E1630" s="406">
        <v>89.18</v>
      </c>
      <c r="F1630" s="226">
        <f t="shared" si="3"/>
        <v>0</v>
      </c>
      <c r="G1630" s="226">
        <f t="shared" si="4"/>
        <v>1</v>
      </c>
    </row>
    <row r="1631" ht="15.75" customHeight="1">
      <c r="A1631" s="403" t="s">
        <v>1981</v>
      </c>
      <c r="B1631" s="404">
        <v>5546.28</v>
      </c>
      <c r="C1631" s="405">
        <f t="shared" si="1"/>
        <v>0.006135191911</v>
      </c>
      <c r="D1631" s="405">
        <f t="shared" si="2"/>
        <v>1.006135192</v>
      </c>
      <c r="E1631" s="406">
        <v>89.18</v>
      </c>
      <c r="F1631" s="226">
        <f t="shared" si="3"/>
        <v>0.00202247191</v>
      </c>
      <c r="G1631" s="226">
        <f t="shared" si="4"/>
        <v>1.002022472</v>
      </c>
    </row>
    <row r="1632" ht="15.75" customHeight="1">
      <c r="A1632" s="403" t="s">
        <v>1982</v>
      </c>
      <c r="B1632" s="404">
        <v>5512.46</v>
      </c>
      <c r="C1632" s="405">
        <f t="shared" si="1"/>
        <v>0.004414902437</v>
      </c>
      <c r="D1632" s="405">
        <f t="shared" si="2"/>
        <v>1.004414902</v>
      </c>
      <c r="E1632" s="406">
        <v>89.0</v>
      </c>
      <c r="F1632" s="226">
        <f t="shared" si="3"/>
        <v>0</v>
      </c>
      <c r="G1632" s="226">
        <f t="shared" si="4"/>
        <v>1</v>
      </c>
    </row>
    <row r="1633" ht="15.75" customHeight="1">
      <c r="A1633" s="403" t="s">
        <v>1983</v>
      </c>
      <c r="B1633" s="404">
        <v>5488.23</v>
      </c>
      <c r="C1633" s="405">
        <f t="shared" si="1"/>
        <v>0.01782793346</v>
      </c>
      <c r="D1633" s="405">
        <f t="shared" si="2"/>
        <v>1.017827933</v>
      </c>
      <c r="E1633" s="406">
        <v>89.0</v>
      </c>
      <c r="F1633" s="226">
        <f t="shared" si="3"/>
        <v>-0.002018389773</v>
      </c>
      <c r="G1633" s="226">
        <f t="shared" si="4"/>
        <v>0.9979816102</v>
      </c>
    </row>
    <row r="1634" ht="15.75" customHeight="1">
      <c r="A1634" s="403" t="s">
        <v>1984</v>
      </c>
      <c r="B1634" s="404">
        <v>5392.1</v>
      </c>
      <c r="C1634" s="405">
        <f t="shared" si="1"/>
        <v>0.005409195072</v>
      </c>
      <c r="D1634" s="405">
        <f t="shared" si="2"/>
        <v>1.005409195</v>
      </c>
      <c r="E1634" s="406">
        <v>89.18</v>
      </c>
      <c r="F1634" s="226">
        <f t="shared" si="3"/>
        <v>0.003036778765</v>
      </c>
      <c r="G1634" s="226">
        <f t="shared" si="4"/>
        <v>1.003036779</v>
      </c>
    </row>
    <row r="1635" ht="15.75" customHeight="1">
      <c r="A1635" s="403" t="s">
        <v>1985</v>
      </c>
      <c r="B1635" s="404">
        <v>5363.09</v>
      </c>
      <c r="C1635" s="405">
        <f t="shared" si="1"/>
        <v>0.007557966958</v>
      </c>
      <c r="D1635" s="405">
        <f t="shared" si="2"/>
        <v>1.007557967</v>
      </c>
      <c r="E1635" s="406">
        <v>88.91</v>
      </c>
      <c r="F1635" s="226">
        <f t="shared" si="3"/>
        <v>0.008278521207</v>
      </c>
      <c r="G1635" s="226">
        <f t="shared" si="4"/>
        <v>1.008278521</v>
      </c>
    </row>
    <row r="1636" ht="15.75" customHeight="1">
      <c r="A1636" s="403" t="s">
        <v>1986</v>
      </c>
      <c r="B1636" s="404">
        <v>5322.86</v>
      </c>
      <c r="C1636" s="405">
        <f t="shared" si="1"/>
        <v>-0.007878653453</v>
      </c>
      <c r="D1636" s="405">
        <f t="shared" si="2"/>
        <v>0.9921213465</v>
      </c>
      <c r="E1636" s="406">
        <v>88.18</v>
      </c>
      <c r="F1636" s="226">
        <f t="shared" si="3"/>
        <v>-0.007205584328</v>
      </c>
      <c r="G1636" s="226">
        <f t="shared" si="4"/>
        <v>0.9927944157</v>
      </c>
    </row>
    <row r="1637" ht="15.75" customHeight="1">
      <c r="A1637" s="403" t="s">
        <v>1987</v>
      </c>
      <c r="B1637" s="404">
        <v>5365.13</v>
      </c>
      <c r="C1637" s="405">
        <f t="shared" si="1"/>
        <v>-0.01986886839</v>
      </c>
      <c r="D1637" s="405">
        <f t="shared" si="2"/>
        <v>0.9801311316</v>
      </c>
      <c r="E1637" s="406">
        <v>88.82</v>
      </c>
      <c r="F1637" s="226">
        <f t="shared" si="3"/>
        <v>-0.004036779547</v>
      </c>
      <c r="G1637" s="226">
        <f t="shared" si="4"/>
        <v>0.9959632205</v>
      </c>
    </row>
    <row r="1638" ht="15.75" customHeight="1">
      <c r="A1638" s="403" t="s">
        <v>1988</v>
      </c>
      <c r="B1638" s="404">
        <v>5473.89</v>
      </c>
      <c r="C1638" s="405">
        <f t="shared" si="1"/>
        <v>0.001014933234</v>
      </c>
      <c r="D1638" s="405">
        <f t="shared" si="2"/>
        <v>1.001014933</v>
      </c>
      <c r="E1638" s="406">
        <v>89.18</v>
      </c>
      <c r="F1638" s="226">
        <f t="shared" si="3"/>
        <v>0.005071565423</v>
      </c>
      <c r="G1638" s="226">
        <f t="shared" si="4"/>
        <v>1.005071565</v>
      </c>
    </row>
    <row r="1639" ht="15.75" customHeight="1">
      <c r="A1639" s="403" t="s">
        <v>1989</v>
      </c>
      <c r="B1639" s="404">
        <v>5468.34</v>
      </c>
      <c r="C1639" s="405">
        <f t="shared" si="1"/>
        <v>0.008695491773</v>
      </c>
      <c r="D1639" s="405">
        <f t="shared" si="2"/>
        <v>1.008695492</v>
      </c>
      <c r="E1639" s="406">
        <v>88.73</v>
      </c>
      <c r="F1639" s="226">
        <f t="shared" si="3"/>
        <v>-0.01213538187</v>
      </c>
      <c r="G1639" s="226">
        <f t="shared" si="4"/>
        <v>0.9878646181</v>
      </c>
    </row>
    <row r="1640" ht="15.75" customHeight="1">
      <c r="A1640" s="403" t="s">
        <v>1990</v>
      </c>
      <c r="B1640" s="404">
        <v>5421.2</v>
      </c>
      <c r="C1640" s="405">
        <f t="shared" si="1"/>
        <v>-0.01447958043</v>
      </c>
      <c r="D1640" s="405">
        <f t="shared" si="2"/>
        <v>0.9855204196</v>
      </c>
      <c r="E1640" s="406">
        <v>89.82</v>
      </c>
      <c r="F1640" s="226">
        <f t="shared" si="3"/>
        <v>-0.001001001001</v>
      </c>
      <c r="G1640" s="226">
        <f t="shared" si="4"/>
        <v>0.998998999</v>
      </c>
    </row>
    <row r="1641" ht="15.75" customHeight="1">
      <c r="A1641" s="403" t="s">
        <v>1991</v>
      </c>
      <c r="B1641" s="404">
        <v>5500.85</v>
      </c>
      <c r="C1641" s="405">
        <f t="shared" si="1"/>
        <v>-0.02096414791</v>
      </c>
      <c r="D1641" s="405">
        <f t="shared" si="2"/>
        <v>0.9790358521</v>
      </c>
      <c r="E1641" s="406">
        <v>89.91</v>
      </c>
      <c r="F1641" s="226">
        <f t="shared" si="3"/>
        <v>-0.02747431044</v>
      </c>
      <c r="G1641" s="226">
        <f t="shared" si="4"/>
        <v>0.9725256896</v>
      </c>
    </row>
    <row r="1642" ht="15.75" customHeight="1">
      <c r="A1642" s="403" t="s">
        <v>1992</v>
      </c>
      <c r="B1642" s="404">
        <v>5618.64</v>
      </c>
      <c r="C1642" s="405">
        <f t="shared" si="1"/>
        <v>-0.0004678658026</v>
      </c>
      <c r="D1642" s="405">
        <f t="shared" si="2"/>
        <v>0.9995321342</v>
      </c>
      <c r="E1642" s="406">
        <v>92.45</v>
      </c>
      <c r="F1642" s="226">
        <f t="shared" si="3"/>
        <v>0.02098288239</v>
      </c>
      <c r="G1642" s="226">
        <f t="shared" si="4"/>
        <v>1.020982882</v>
      </c>
    </row>
    <row r="1643" ht="15.75" customHeight="1">
      <c r="A1643" s="403" t="s">
        <v>1993</v>
      </c>
      <c r="B1643" s="404">
        <v>5621.27</v>
      </c>
      <c r="C1643" s="405">
        <f t="shared" si="1"/>
        <v>-0.01523586955</v>
      </c>
      <c r="D1643" s="405">
        <f t="shared" si="2"/>
        <v>0.9847641305</v>
      </c>
      <c r="E1643" s="406">
        <v>90.55</v>
      </c>
      <c r="F1643" s="226">
        <f t="shared" si="3"/>
        <v>-0.007888681933</v>
      </c>
      <c r="G1643" s="226">
        <f t="shared" si="4"/>
        <v>0.9921113181</v>
      </c>
    </row>
    <row r="1644" ht="15.75" customHeight="1">
      <c r="A1644" s="403" t="s">
        <v>1994</v>
      </c>
      <c r="B1644" s="404">
        <v>5708.24</v>
      </c>
      <c r="C1644" s="405">
        <f t="shared" si="1"/>
        <v>0.006781556283</v>
      </c>
      <c r="D1644" s="405">
        <f t="shared" si="2"/>
        <v>1.006781556</v>
      </c>
      <c r="E1644" s="406">
        <v>91.27</v>
      </c>
      <c r="F1644" s="226">
        <f t="shared" si="3"/>
        <v>-0.006963333696</v>
      </c>
      <c r="G1644" s="226">
        <f t="shared" si="4"/>
        <v>0.9930366663</v>
      </c>
    </row>
    <row r="1645" ht="15.75" customHeight="1">
      <c r="A1645" s="403" t="s">
        <v>1995</v>
      </c>
      <c r="B1645" s="404">
        <v>5669.79</v>
      </c>
      <c r="C1645" s="405">
        <f t="shared" si="1"/>
        <v>0.01194929714</v>
      </c>
      <c r="D1645" s="405">
        <f t="shared" si="2"/>
        <v>1.011949297</v>
      </c>
      <c r="E1645" s="406">
        <v>91.91</v>
      </c>
      <c r="F1645" s="226">
        <f t="shared" si="3"/>
        <v>-0.004872239065</v>
      </c>
      <c r="G1645" s="226">
        <f t="shared" si="4"/>
        <v>0.9951277609</v>
      </c>
    </row>
    <row r="1646" ht="15.75" customHeight="1">
      <c r="A1646" s="403" t="s">
        <v>1996</v>
      </c>
      <c r="B1646" s="404">
        <v>5602.84</v>
      </c>
      <c r="C1646" s="405">
        <f t="shared" si="1"/>
        <v>0.01242848831</v>
      </c>
      <c r="D1646" s="405">
        <f t="shared" si="2"/>
        <v>1.012428488</v>
      </c>
      <c r="E1646" s="406">
        <v>92.36</v>
      </c>
      <c r="F1646" s="226">
        <f t="shared" si="3"/>
        <v>0.01094570928</v>
      </c>
      <c r="G1646" s="226">
        <f t="shared" si="4"/>
        <v>1.010945709</v>
      </c>
    </row>
    <row r="1647" ht="15.75" customHeight="1">
      <c r="A1647" s="403" t="s">
        <v>1997</v>
      </c>
      <c r="B1647" s="404">
        <v>5534.06</v>
      </c>
      <c r="C1647" s="405">
        <f t="shared" si="1"/>
        <v>0.0001030091317</v>
      </c>
      <c r="D1647" s="405">
        <f t="shared" si="2"/>
        <v>1.000103009</v>
      </c>
      <c r="E1647" s="406">
        <v>91.36</v>
      </c>
      <c r="F1647" s="226">
        <f t="shared" si="3"/>
        <v>-0.01179015684</v>
      </c>
      <c r="G1647" s="226">
        <f t="shared" si="4"/>
        <v>0.9882098432</v>
      </c>
    </row>
    <row r="1648" ht="15.75" customHeight="1">
      <c r="A1648" s="403" t="s">
        <v>1998</v>
      </c>
      <c r="B1648" s="404">
        <v>5533.49</v>
      </c>
      <c r="C1648" s="405">
        <f t="shared" si="1"/>
        <v>-0.007529410077</v>
      </c>
      <c r="D1648" s="405">
        <f t="shared" si="2"/>
        <v>0.9924705899</v>
      </c>
      <c r="E1648" s="406">
        <v>92.45</v>
      </c>
      <c r="F1648" s="226">
        <f t="shared" si="3"/>
        <v>-0.007834299206</v>
      </c>
      <c r="G1648" s="226">
        <f t="shared" si="4"/>
        <v>0.9921657008</v>
      </c>
    </row>
    <row r="1649" ht="15.75" customHeight="1">
      <c r="A1649" s="403" t="s">
        <v>1999</v>
      </c>
      <c r="B1649" s="404">
        <v>5575.47</v>
      </c>
      <c r="C1649" s="405">
        <f t="shared" si="1"/>
        <v>0.01781900231</v>
      </c>
      <c r="D1649" s="405">
        <f t="shared" si="2"/>
        <v>1.017819002</v>
      </c>
      <c r="E1649" s="406">
        <v>93.18</v>
      </c>
      <c r="F1649" s="226">
        <f t="shared" si="3"/>
        <v>0.01992119089</v>
      </c>
      <c r="G1649" s="226">
        <f t="shared" si="4"/>
        <v>1.019921191</v>
      </c>
    </row>
    <row r="1650" ht="15.75" customHeight="1">
      <c r="A1650" s="403" t="s">
        <v>2000</v>
      </c>
      <c r="B1650" s="404">
        <v>5477.86</v>
      </c>
      <c r="C1650" s="405">
        <f t="shared" si="1"/>
        <v>0.01015528907</v>
      </c>
      <c r="D1650" s="405">
        <f t="shared" si="2"/>
        <v>1.010155289</v>
      </c>
      <c r="E1650" s="406">
        <v>91.36</v>
      </c>
      <c r="F1650" s="226">
        <f t="shared" si="3"/>
        <v>0.01308494123</v>
      </c>
      <c r="G1650" s="226">
        <f t="shared" si="4"/>
        <v>1.013084941</v>
      </c>
    </row>
    <row r="1651" ht="15.75" customHeight="1">
      <c r="A1651" s="403" t="s">
        <v>2001</v>
      </c>
      <c r="B1651" s="404">
        <v>5422.79</v>
      </c>
      <c r="C1651" s="405">
        <f t="shared" si="1"/>
        <v>0.01495825277</v>
      </c>
      <c r="D1651" s="405">
        <f t="shared" si="2"/>
        <v>1.014958253</v>
      </c>
      <c r="E1651" s="406">
        <v>90.18</v>
      </c>
      <c r="F1651" s="226">
        <f t="shared" si="3"/>
        <v>0.009176365264</v>
      </c>
      <c r="G1651" s="226">
        <f t="shared" si="4"/>
        <v>1.009176365</v>
      </c>
    </row>
    <row r="1652" ht="15.75" customHeight="1">
      <c r="A1652" s="403" t="s">
        <v>2002</v>
      </c>
      <c r="B1652" s="404">
        <v>5342.87</v>
      </c>
      <c r="C1652" s="405">
        <f t="shared" si="1"/>
        <v>0.001687330212</v>
      </c>
      <c r="D1652" s="405">
        <f t="shared" si="2"/>
        <v>1.00168733</v>
      </c>
      <c r="E1652" s="406">
        <v>89.36</v>
      </c>
      <c r="F1652" s="226">
        <f t="shared" si="3"/>
        <v>-0.01314191055</v>
      </c>
      <c r="G1652" s="226">
        <f t="shared" si="4"/>
        <v>0.9868580895</v>
      </c>
    </row>
    <row r="1653" ht="15.75" customHeight="1">
      <c r="A1653" s="403" t="s">
        <v>2003</v>
      </c>
      <c r="B1653" s="404">
        <v>5333.87</v>
      </c>
      <c r="C1653" s="405">
        <f t="shared" si="1"/>
        <v>0.01070226002</v>
      </c>
      <c r="D1653" s="405">
        <f t="shared" si="2"/>
        <v>1.01070226</v>
      </c>
      <c r="E1653" s="406">
        <v>90.55</v>
      </c>
      <c r="F1653" s="226">
        <f t="shared" si="3"/>
        <v>-0.009841443412</v>
      </c>
      <c r="G1653" s="226">
        <f t="shared" si="4"/>
        <v>0.9901585566</v>
      </c>
    </row>
    <row r="1654" ht="15.75" customHeight="1">
      <c r="A1654" s="403" t="s">
        <v>2004</v>
      </c>
      <c r="B1654" s="404">
        <v>5277.39</v>
      </c>
      <c r="C1654" s="405">
        <f t="shared" si="1"/>
        <v>0.01204119204</v>
      </c>
      <c r="D1654" s="405">
        <f t="shared" si="2"/>
        <v>1.012041192</v>
      </c>
      <c r="E1654" s="406">
        <v>91.45</v>
      </c>
      <c r="F1654" s="226">
        <f t="shared" si="3"/>
        <v>0.0339174675</v>
      </c>
      <c r="G1654" s="226">
        <f t="shared" si="4"/>
        <v>1.033917467</v>
      </c>
    </row>
    <row r="1655" ht="15.75" customHeight="1">
      <c r="A1655" s="403" t="s">
        <v>2005</v>
      </c>
      <c r="B1655" s="404">
        <v>5214.6</v>
      </c>
      <c r="C1655" s="405">
        <f t="shared" si="1"/>
        <v>0.01083802283</v>
      </c>
      <c r="D1655" s="405">
        <f t="shared" si="2"/>
        <v>1.010838023</v>
      </c>
      <c r="E1655" s="406">
        <v>88.45</v>
      </c>
      <c r="F1655" s="226">
        <f t="shared" si="3"/>
        <v>0.01456756137</v>
      </c>
      <c r="G1655" s="226">
        <f t="shared" si="4"/>
        <v>1.014567561</v>
      </c>
    </row>
    <row r="1656" ht="15.75" customHeight="1">
      <c r="A1656" s="403" t="s">
        <v>2006</v>
      </c>
      <c r="B1656" s="404">
        <v>5158.69</v>
      </c>
      <c r="C1656" s="405">
        <f t="shared" si="1"/>
        <v>-0.004544366915</v>
      </c>
      <c r="D1656" s="405">
        <f t="shared" si="2"/>
        <v>0.9954556331</v>
      </c>
      <c r="E1656" s="406">
        <v>87.18</v>
      </c>
      <c r="F1656" s="226">
        <f t="shared" si="3"/>
        <v>0.003106662064</v>
      </c>
      <c r="G1656" s="226">
        <f t="shared" si="4"/>
        <v>1.003106662</v>
      </c>
    </row>
    <row r="1657" ht="15.75" customHeight="1">
      <c r="A1657" s="403" t="s">
        <v>2007</v>
      </c>
      <c r="B1657" s="404">
        <v>5182.24</v>
      </c>
      <c r="C1657" s="405">
        <f t="shared" si="1"/>
        <v>0.004972268549</v>
      </c>
      <c r="D1657" s="405">
        <f t="shared" si="2"/>
        <v>1.004972269</v>
      </c>
      <c r="E1657" s="406">
        <v>86.91</v>
      </c>
      <c r="F1657" s="226">
        <f t="shared" si="3"/>
        <v>-0.00412512891</v>
      </c>
      <c r="G1657" s="226">
        <f t="shared" si="4"/>
        <v>0.9958748711</v>
      </c>
    </row>
    <row r="1658" ht="15.75" customHeight="1">
      <c r="A1658" s="403" t="s">
        <v>2008</v>
      </c>
      <c r="B1658" s="404">
        <v>5156.6</v>
      </c>
      <c r="C1658" s="405">
        <f t="shared" si="1"/>
        <v>0.003672828272</v>
      </c>
      <c r="D1658" s="405">
        <f t="shared" si="2"/>
        <v>1.003672828</v>
      </c>
      <c r="E1658" s="406">
        <v>87.27</v>
      </c>
      <c r="F1658" s="226">
        <f t="shared" si="3"/>
        <v>-0.004221816522</v>
      </c>
      <c r="G1658" s="226">
        <f t="shared" si="4"/>
        <v>0.9957781835</v>
      </c>
    </row>
    <row r="1659" ht="15.75" customHeight="1">
      <c r="A1659" s="403" t="s">
        <v>2009</v>
      </c>
      <c r="B1659" s="404">
        <v>5137.73</v>
      </c>
      <c r="C1659" s="405">
        <f t="shared" si="1"/>
        <v>0.003545212693</v>
      </c>
      <c r="D1659" s="405">
        <f t="shared" si="2"/>
        <v>1.003545213</v>
      </c>
      <c r="E1659" s="406">
        <v>87.64</v>
      </c>
      <c r="F1659" s="226">
        <f t="shared" si="3"/>
        <v>-0.01228445847</v>
      </c>
      <c r="G1659" s="226">
        <f t="shared" si="4"/>
        <v>0.9877155415</v>
      </c>
    </row>
    <row r="1660" ht="15.75" customHeight="1">
      <c r="A1660" s="403" t="s">
        <v>2010</v>
      </c>
      <c r="B1660" s="404">
        <v>5119.58</v>
      </c>
      <c r="C1660" s="405">
        <f t="shared" si="1"/>
        <v>0.007020214835</v>
      </c>
      <c r="D1660" s="405">
        <f t="shared" si="2"/>
        <v>1.007020215</v>
      </c>
      <c r="E1660" s="406">
        <v>88.73</v>
      </c>
      <c r="F1660" s="226">
        <f t="shared" si="3"/>
        <v>0.0518018018</v>
      </c>
      <c r="G1660" s="226">
        <f t="shared" si="4"/>
        <v>1.051801802</v>
      </c>
    </row>
    <row r="1661" ht="15.75" customHeight="1">
      <c r="A1661" s="403" t="s">
        <v>2011</v>
      </c>
      <c r="B1661" s="404">
        <v>5083.89</v>
      </c>
      <c r="C1661" s="405">
        <f t="shared" si="1"/>
        <v>0.009499508543</v>
      </c>
      <c r="D1661" s="405">
        <f t="shared" si="2"/>
        <v>1.009499509</v>
      </c>
      <c r="E1661" s="406">
        <v>84.36</v>
      </c>
      <c r="F1661" s="226">
        <f t="shared" si="3"/>
        <v>0</v>
      </c>
      <c r="G1661" s="226">
        <f t="shared" si="4"/>
        <v>1</v>
      </c>
    </row>
    <row r="1662" ht="15.75" customHeight="1">
      <c r="A1662" s="403" t="s">
        <v>2012</v>
      </c>
      <c r="B1662" s="404">
        <v>5036.05</v>
      </c>
      <c r="C1662" s="405">
        <f t="shared" si="1"/>
        <v>0.001618962949</v>
      </c>
      <c r="D1662" s="405">
        <f t="shared" si="2"/>
        <v>1.001618963</v>
      </c>
      <c r="E1662" s="406">
        <v>84.36</v>
      </c>
      <c r="F1662" s="226">
        <f t="shared" si="3"/>
        <v>-0.008579151487</v>
      </c>
      <c r="G1662" s="226">
        <f t="shared" si="4"/>
        <v>0.9914208485</v>
      </c>
    </row>
    <row r="1663" ht="15.75" customHeight="1">
      <c r="A1663" s="403" t="s">
        <v>2013</v>
      </c>
      <c r="B1663" s="404">
        <v>5027.91</v>
      </c>
      <c r="C1663" s="405">
        <f t="shared" si="1"/>
        <v>0.002226545526</v>
      </c>
      <c r="D1663" s="405">
        <f t="shared" si="2"/>
        <v>1.002226546</v>
      </c>
      <c r="E1663" s="406">
        <v>85.09</v>
      </c>
      <c r="F1663" s="226">
        <f t="shared" si="3"/>
        <v>0.001058823529</v>
      </c>
      <c r="G1663" s="226">
        <f t="shared" si="4"/>
        <v>1.001058824</v>
      </c>
    </row>
    <row r="1664" ht="15.75" customHeight="1">
      <c r="A1664" s="403" t="s">
        <v>2014</v>
      </c>
      <c r="B1664" s="404">
        <v>5016.74</v>
      </c>
      <c r="C1664" s="405">
        <f t="shared" si="1"/>
        <v>0.004648014531</v>
      </c>
      <c r="D1664" s="405">
        <f t="shared" si="2"/>
        <v>1.004648015</v>
      </c>
      <c r="E1664" s="406">
        <v>85.0</v>
      </c>
      <c r="F1664" s="226">
        <f t="shared" si="3"/>
        <v>0.004253308129</v>
      </c>
      <c r="G1664" s="226">
        <f t="shared" si="4"/>
        <v>1.004253308</v>
      </c>
    </row>
    <row r="1665" ht="15.75" customHeight="1">
      <c r="A1665" s="403" t="s">
        <v>2015</v>
      </c>
      <c r="B1665" s="404">
        <v>4993.53</v>
      </c>
      <c r="C1665" s="405">
        <f t="shared" si="1"/>
        <v>0.007424249455</v>
      </c>
      <c r="D1665" s="405">
        <f t="shared" si="2"/>
        <v>1.007424249</v>
      </c>
      <c r="E1665" s="406">
        <v>84.64</v>
      </c>
      <c r="F1665" s="226">
        <f t="shared" si="3"/>
        <v>0</v>
      </c>
      <c r="G1665" s="226">
        <f t="shared" si="4"/>
        <v>1</v>
      </c>
    </row>
    <row r="1666" ht="15.75" customHeight="1">
      <c r="A1666" s="403" t="s">
        <v>2016</v>
      </c>
      <c r="B1666" s="404">
        <v>4956.73</v>
      </c>
      <c r="C1666" s="405">
        <f t="shared" si="1"/>
        <v>0.006579575292</v>
      </c>
      <c r="D1666" s="405">
        <f t="shared" si="2"/>
        <v>1.006579575</v>
      </c>
      <c r="E1666" s="406">
        <v>84.64</v>
      </c>
      <c r="F1666" s="226">
        <f t="shared" si="3"/>
        <v>-0.008434864105</v>
      </c>
      <c r="G1666" s="226">
        <f t="shared" si="4"/>
        <v>0.9915651359</v>
      </c>
    </row>
    <row r="1667" ht="15.75" customHeight="1">
      <c r="A1667" s="403" t="s">
        <v>2017</v>
      </c>
      <c r="B1667" s="404">
        <v>4924.33</v>
      </c>
      <c r="C1667" s="405">
        <f t="shared" si="1"/>
        <v>-0.001387094746</v>
      </c>
      <c r="D1667" s="405">
        <f t="shared" si="2"/>
        <v>0.9986129053</v>
      </c>
      <c r="E1667" s="406">
        <v>85.36</v>
      </c>
      <c r="F1667" s="226">
        <f t="shared" si="3"/>
        <v>-0.002220923437</v>
      </c>
      <c r="G1667" s="226">
        <f t="shared" si="4"/>
        <v>0.9977790766</v>
      </c>
    </row>
    <row r="1668" ht="15.75" customHeight="1">
      <c r="A1668" s="403" t="s">
        <v>2018</v>
      </c>
      <c r="B1668" s="404">
        <v>4931.17</v>
      </c>
      <c r="C1668" s="405">
        <f t="shared" si="1"/>
        <v>-0.002120749142</v>
      </c>
      <c r="D1668" s="405">
        <f t="shared" si="2"/>
        <v>0.9978792509</v>
      </c>
      <c r="E1668" s="406">
        <v>85.55</v>
      </c>
      <c r="F1668" s="226">
        <f t="shared" si="3"/>
        <v>0.006470588235</v>
      </c>
      <c r="G1668" s="226">
        <f t="shared" si="4"/>
        <v>1.006470588</v>
      </c>
    </row>
    <row r="1669" ht="15.75" customHeight="1">
      <c r="A1669" s="403" t="s">
        <v>2019</v>
      </c>
      <c r="B1669" s="404">
        <v>4941.65</v>
      </c>
      <c r="C1669" s="405">
        <f t="shared" si="1"/>
        <v>0.0006216361788</v>
      </c>
      <c r="D1669" s="405">
        <f t="shared" si="2"/>
        <v>1.000621636</v>
      </c>
      <c r="E1669" s="406">
        <v>85.0</v>
      </c>
      <c r="F1669" s="226">
        <f t="shared" si="3"/>
        <v>-0.0105924805</v>
      </c>
      <c r="G1669" s="226">
        <f t="shared" si="4"/>
        <v>0.9894075195</v>
      </c>
    </row>
    <row r="1670" ht="15.75" customHeight="1">
      <c r="A1670" s="403" t="s">
        <v>2020</v>
      </c>
      <c r="B1670" s="404">
        <v>4938.58</v>
      </c>
      <c r="C1670" s="405">
        <f t="shared" si="1"/>
        <v>0.002610785834</v>
      </c>
      <c r="D1670" s="405">
        <f t="shared" si="2"/>
        <v>1.002610786</v>
      </c>
      <c r="E1670" s="406">
        <v>85.91</v>
      </c>
      <c r="F1670" s="226">
        <f t="shared" si="3"/>
        <v>-0.008425669437</v>
      </c>
      <c r="G1670" s="226">
        <f t="shared" si="4"/>
        <v>0.9915743306</v>
      </c>
    </row>
    <row r="1671" ht="15.75" customHeight="1">
      <c r="A1671" s="403" t="s">
        <v>2021</v>
      </c>
      <c r="B1671" s="404">
        <v>4925.72</v>
      </c>
      <c r="C1671" s="405">
        <f t="shared" si="1"/>
        <v>0.003831323926</v>
      </c>
      <c r="D1671" s="405">
        <f t="shared" si="2"/>
        <v>1.003831324</v>
      </c>
      <c r="E1671" s="406">
        <v>86.64</v>
      </c>
      <c r="F1671" s="226">
        <f t="shared" si="3"/>
        <v>0.002197802198</v>
      </c>
      <c r="G1671" s="226">
        <f t="shared" si="4"/>
        <v>1.002197802</v>
      </c>
    </row>
    <row r="1672" ht="15.75" customHeight="1">
      <c r="A1672" s="403" t="s">
        <v>2022</v>
      </c>
      <c r="B1672" s="404">
        <v>4906.92</v>
      </c>
      <c r="C1672" s="405">
        <f t="shared" si="1"/>
        <v>0.007665943129</v>
      </c>
      <c r="D1672" s="405">
        <f t="shared" si="2"/>
        <v>1.007665943</v>
      </c>
      <c r="E1672" s="406">
        <v>86.45</v>
      </c>
      <c r="F1672" s="226">
        <f t="shared" si="3"/>
        <v>0.02477477477</v>
      </c>
      <c r="G1672" s="226">
        <f t="shared" si="4"/>
        <v>1.024774775</v>
      </c>
    </row>
    <row r="1673" ht="15.75" customHeight="1">
      <c r="A1673" s="403" t="s">
        <v>2023</v>
      </c>
      <c r="B1673" s="404">
        <v>4869.59</v>
      </c>
      <c r="C1673" s="405">
        <f t="shared" si="1"/>
        <v>0.001742396814</v>
      </c>
      <c r="D1673" s="405">
        <f t="shared" si="2"/>
        <v>1.001742397</v>
      </c>
      <c r="E1673" s="406">
        <v>84.36</v>
      </c>
      <c r="F1673" s="226">
        <f t="shared" si="3"/>
        <v>0</v>
      </c>
      <c r="G1673" s="226">
        <f t="shared" si="4"/>
        <v>1</v>
      </c>
    </row>
    <row r="1674" ht="15.75" customHeight="1">
      <c r="A1674" s="403" t="s">
        <v>2024</v>
      </c>
      <c r="B1674" s="404">
        <v>4861.12</v>
      </c>
      <c r="C1674" s="405">
        <f t="shared" si="1"/>
        <v>-0.006476850726</v>
      </c>
      <c r="D1674" s="405">
        <f t="shared" si="2"/>
        <v>0.9935231493</v>
      </c>
      <c r="E1674" s="406">
        <v>84.36</v>
      </c>
      <c r="F1674" s="226">
        <f t="shared" si="3"/>
        <v>-0.006477446708</v>
      </c>
      <c r="G1674" s="226">
        <f t="shared" si="4"/>
        <v>0.9935225533</v>
      </c>
    </row>
    <row r="1675" ht="15.75" customHeight="1">
      <c r="A1675" s="403" t="s">
        <v>2025</v>
      </c>
      <c r="B1675" s="404">
        <v>4892.81</v>
      </c>
      <c r="C1675" s="405">
        <f t="shared" si="1"/>
        <v>0.004419782891</v>
      </c>
      <c r="D1675" s="405">
        <f t="shared" si="2"/>
        <v>1.004419783</v>
      </c>
      <c r="E1675" s="406">
        <v>84.91</v>
      </c>
      <c r="F1675" s="226">
        <f t="shared" si="3"/>
        <v>-0.002115407216</v>
      </c>
      <c r="G1675" s="226">
        <f t="shared" si="4"/>
        <v>0.9978845928</v>
      </c>
    </row>
    <row r="1676" ht="15.75" customHeight="1">
      <c r="A1676" s="403" t="s">
        <v>2026</v>
      </c>
      <c r="B1676" s="404">
        <v>4871.28</v>
      </c>
      <c r="C1676" s="405">
        <f t="shared" si="1"/>
        <v>0.00519800499</v>
      </c>
      <c r="D1676" s="405">
        <f t="shared" si="2"/>
        <v>1.005198005</v>
      </c>
      <c r="E1676" s="406">
        <v>85.09</v>
      </c>
      <c r="F1676" s="226">
        <f t="shared" si="3"/>
        <v>0.001058823529</v>
      </c>
      <c r="G1676" s="226">
        <f t="shared" si="4"/>
        <v>1.001058824</v>
      </c>
    </row>
    <row r="1677" ht="15.75" customHeight="1">
      <c r="A1677" s="403" t="s">
        <v>2027</v>
      </c>
      <c r="B1677" s="404">
        <v>4846.09</v>
      </c>
      <c r="C1677" s="405">
        <f t="shared" si="1"/>
        <v>0.002020131009</v>
      </c>
      <c r="D1677" s="405">
        <f t="shared" si="2"/>
        <v>1.002020131</v>
      </c>
      <c r="E1677" s="406">
        <v>85.0</v>
      </c>
      <c r="F1677" s="226">
        <f t="shared" si="3"/>
        <v>-0.006428988895</v>
      </c>
      <c r="G1677" s="226">
        <f t="shared" si="4"/>
        <v>0.9935710111</v>
      </c>
    </row>
    <row r="1678" ht="15.75" customHeight="1">
      <c r="A1678" s="403" t="s">
        <v>2028</v>
      </c>
      <c r="B1678" s="404">
        <v>4836.32</v>
      </c>
      <c r="C1678" s="405">
        <f t="shared" si="1"/>
        <v>0.002909406112</v>
      </c>
      <c r="D1678" s="405">
        <f t="shared" si="2"/>
        <v>1.002909406</v>
      </c>
      <c r="E1678" s="406">
        <v>85.55</v>
      </c>
      <c r="F1678" s="226">
        <f t="shared" si="3"/>
        <v>0.007537392533</v>
      </c>
      <c r="G1678" s="226">
        <f t="shared" si="4"/>
        <v>1.007537393</v>
      </c>
    </row>
    <row r="1679" ht="15.75" customHeight="1">
      <c r="A1679" s="403" t="s">
        <v>2029</v>
      </c>
      <c r="B1679" s="404">
        <v>4822.29</v>
      </c>
      <c r="C1679" s="405">
        <f t="shared" si="1"/>
        <v>-0.0001513574482</v>
      </c>
      <c r="D1679" s="405">
        <f t="shared" si="2"/>
        <v>0.9998486426</v>
      </c>
      <c r="E1679" s="406">
        <v>84.91</v>
      </c>
      <c r="F1679" s="226">
        <f t="shared" si="3"/>
        <v>-0.01781376518</v>
      </c>
      <c r="G1679" s="226">
        <f t="shared" si="4"/>
        <v>0.9821862348</v>
      </c>
    </row>
    <row r="1680" ht="15.75" customHeight="1">
      <c r="A1680" s="403" t="s">
        <v>2030</v>
      </c>
      <c r="B1680" s="404">
        <v>4823.02</v>
      </c>
      <c r="C1680" s="405">
        <f t="shared" si="1"/>
        <v>0.004536328115</v>
      </c>
      <c r="D1680" s="405">
        <f t="shared" si="2"/>
        <v>1.004536328</v>
      </c>
      <c r="E1680" s="406">
        <v>86.45</v>
      </c>
      <c r="F1680" s="226">
        <f t="shared" si="3"/>
        <v>0.01490960319</v>
      </c>
      <c r="G1680" s="226">
        <f t="shared" si="4"/>
        <v>1.014909603</v>
      </c>
    </row>
    <row r="1681" ht="15.75" customHeight="1">
      <c r="A1681" s="403" t="s">
        <v>2031</v>
      </c>
      <c r="B1681" s="404">
        <v>4801.24</v>
      </c>
      <c r="C1681" s="405">
        <f t="shared" si="1"/>
        <v>0.001656478835</v>
      </c>
      <c r="D1681" s="405">
        <f t="shared" si="2"/>
        <v>1.001656479</v>
      </c>
      <c r="E1681" s="406">
        <v>85.18</v>
      </c>
      <c r="F1681" s="226">
        <f t="shared" si="3"/>
        <v>0.001057703608</v>
      </c>
      <c r="G1681" s="226">
        <f t="shared" si="4"/>
        <v>1.001057704</v>
      </c>
    </row>
    <row r="1682" ht="15.75" customHeight="1">
      <c r="A1682" s="403" t="s">
        <v>2032</v>
      </c>
      <c r="B1682" s="404">
        <v>4793.3</v>
      </c>
      <c r="C1682" s="405">
        <f t="shared" si="1"/>
        <v>-0.000904611434</v>
      </c>
      <c r="D1682" s="405">
        <f t="shared" si="2"/>
        <v>0.9990953886</v>
      </c>
      <c r="E1682" s="406">
        <v>85.09</v>
      </c>
      <c r="F1682" s="226">
        <f t="shared" si="3"/>
        <v>0.0063867534</v>
      </c>
      <c r="G1682" s="226">
        <f t="shared" si="4"/>
        <v>1.006386753</v>
      </c>
    </row>
    <row r="1683" ht="15.75" customHeight="1">
      <c r="A1683" s="403" t="s">
        <v>2033</v>
      </c>
      <c r="B1683" s="404">
        <v>4797.64</v>
      </c>
      <c r="C1683" s="405">
        <f t="shared" si="1"/>
        <v>0.0023127208</v>
      </c>
      <c r="D1683" s="405">
        <f t="shared" si="2"/>
        <v>1.002312721</v>
      </c>
      <c r="E1683" s="406">
        <v>84.55</v>
      </c>
      <c r="F1683" s="226">
        <f t="shared" si="3"/>
        <v>-0.007396102371</v>
      </c>
      <c r="G1683" s="226">
        <f t="shared" si="4"/>
        <v>0.9926038976</v>
      </c>
    </row>
    <row r="1684" ht="15.75" customHeight="1">
      <c r="A1684" s="403" t="s">
        <v>2034</v>
      </c>
      <c r="B1684" s="404">
        <v>4786.57</v>
      </c>
      <c r="C1684" s="405">
        <f t="shared" si="1"/>
        <v>-0.0009934611058</v>
      </c>
      <c r="D1684" s="405">
        <f t="shared" si="2"/>
        <v>0.9990065389</v>
      </c>
      <c r="E1684" s="406">
        <v>85.18</v>
      </c>
      <c r="F1684" s="226">
        <f t="shared" si="3"/>
        <v>0.0074512123</v>
      </c>
      <c r="G1684" s="226">
        <f t="shared" si="4"/>
        <v>1.007451212</v>
      </c>
    </row>
    <row r="1685" ht="15.75" customHeight="1">
      <c r="A1685" s="403" t="s">
        <v>2035</v>
      </c>
      <c r="B1685" s="404">
        <v>4791.33</v>
      </c>
      <c r="C1685" s="405">
        <f t="shared" si="1"/>
        <v>0.005451855582</v>
      </c>
      <c r="D1685" s="405">
        <f t="shared" si="2"/>
        <v>1.005451856</v>
      </c>
      <c r="E1685" s="406">
        <v>84.55</v>
      </c>
      <c r="F1685" s="226">
        <f t="shared" si="3"/>
        <v>0.00762721964</v>
      </c>
      <c r="G1685" s="226">
        <f t="shared" si="4"/>
        <v>1.00762722</v>
      </c>
    </row>
    <row r="1686" ht="15.75" customHeight="1">
      <c r="A1686" s="403" t="s">
        <v>2036</v>
      </c>
      <c r="B1686" s="404">
        <v>4765.35</v>
      </c>
      <c r="C1686" s="405">
        <f t="shared" si="1"/>
        <v>0.003189339396</v>
      </c>
      <c r="D1686" s="405">
        <f t="shared" si="2"/>
        <v>1.003189339</v>
      </c>
      <c r="E1686" s="406">
        <v>83.91</v>
      </c>
      <c r="F1686" s="226">
        <f t="shared" si="3"/>
        <v>-0.001071428571</v>
      </c>
      <c r="G1686" s="226">
        <f t="shared" si="4"/>
        <v>0.9989285714</v>
      </c>
    </row>
    <row r="1687" ht="15.75" customHeight="1">
      <c r="A1687" s="403" t="s">
        <v>2037</v>
      </c>
      <c r="B1687" s="404">
        <v>4750.2</v>
      </c>
      <c r="C1687" s="405">
        <f t="shared" si="1"/>
        <v>0.006099885627</v>
      </c>
      <c r="D1687" s="405">
        <f t="shared" si="2"/>
        <v>1.006099886</v>
      </c>
      <c r="E1687" s="406">
        <v>84.0</v>
      </c>
      <c r="F1687" s="226">
        <f t="shared" si="3"/>
        <v>-0.001070281841</v>
      </c>
      <c r="G1687" s="226">
        <f t="shared" si="4"/>
        <v>0.9989297182</v>
      </c>
    </row>
    <row r="1688" ht="15.75" customHeight="1">
      <c r="A1688" s="403" t="s">
        <v>2038</v>
      </c>
      <c r="B1688" s="404">
        <v>4721.4</v>
      </c>
      <c r="C1688" s="405">
        <f t="shared" si="1"/>
        <v>-0.0001228298299</v>
      </c>
      <c r="D1688" s="405">
        <f t="shared" si="2"/>
        <v>0.9998771702</v>
      </c>
      <c r="E1688" s="406">
        <v>84.09</v>
      </c>
      <c r="F1688" s="226">
        <f t="shared" si="3"/>
        <v>-0.01070588235</v>
      </c>
      <c r="G1688" s="226">
        <f t="shared" si="4"/>
        <v>0.9892941176</v>
      </c>
    </row>
    <row r="1689" ht="15.75" customHeight="1">
      <c r="A1689" s="403" t="s">
        <v>2039</v>
      </c>
      <c r="B1689" s="404">
        <v>4721.98</v>
      </c>
      <c r="C1689" s="405">
        <f t="shared" si="1"/>
        <v>0.00498878375</v>
      </c>
      <c r="D1689" s="405">
        <f t="shared" si="2"/>
        <v>1.004988784</v>
      </c>
      <c r="E1689" s="406">
        <v>85.0</v>
      </c>
      <c r="F1689" s="226">
        <f t="shared" si="3"/>
        <v>-0.0105924805</v>
      </c>
      <c r="G1689" s="226">
        <f t="shared" si="4"/>
        <v>0.9894075195</v>
      </c>
    </row>
    <row r="1690" ht="15.75" customHeight="1">
      <c r="A1690" s="403" t="s">
        <v>2040</v>
      </c>
      <c r="B1690" s="404">
        <v>4698.54</v>
      </c>
      <c r="C1690" s="405">
        <f t="shared" si="1"/>
        <v>0.004659218474</v>
      </c>
      <c r="D1690" s="405">
        <f t="shared" si="2"/>
        <v>1.004659218</v>
      </c>
      <c r="E1690" s="406">
        <v>85.91</v>
      </c>
      <c r="F1690" s="226">
        <f t="shared" si="3"/>
        <v>0.004208065459</v>
      </c>
      <c r="G1690" s="226">
        <f t="shared" si="4"/>
        <v>1.004208065</v>
      </c>
    </row>
    <row r="1691" ht="15.75" customHeight="1">
      <c r="A1691" s="403" t="s">
        <v>2041</v>
      </c>
      <c r="B1691" s="404">
        <v>4676.75</v>
      </c>
      <c r="C1691" s="405">
        <f t="shared" si="1"/>
        <v>0.002561738981</v>
      </c>
      <c r="D1691" s="405">
        <f t="shared" si="2"/>
        <v>1.002561739</v>
      </c>
      <c r="E1691" s="406">
        <v>85.55</v>
      </c>
      <c r="F1691" s="226">
        <f t="shared" si="3"/>
        <v>-0.006272505517</v>
      </c>
      <c r="G1691" s="226">
        <f t="shared" si="4"/>
        <v>0.9937274945</v>
      </c>
    </row>
    <row r="1692" ht="15.75" customHeight="1">
      <c r="A1692" s="403" t="s">
        <v>2042</v>
      </c>
      <c r="B1692" s="404">
        <v>4664.8</v>
      </c>
      <c r="C1692" s="405">
        <f t="shared" si="1"/>
        <v>0.004266972086</v>
      </c>
      <c r="D1692" s="405">
        <f t="shared" si="2"/>
        <v>1.004266972</v>
      </c>
      <c r="E1692" s="406">
        <v>86.09</v>
      </c>
      <c r="F1692" s="226">
        <f t="shared" si="3"/>
        <v>0.005254553947</v>
      </c>
      <c r="G1692" s="226">
        <f t="shared" si="4"/>
        <v>1.005254554</v>
      </c>
    </row>
    <row r="1693" ht="15.75" customHeight="1">
      <c r="A1693" s="403" t="s">
        <v>2043</v>
      </c>
      <c r="B1693" s="404">
        <v>4644.98</v>
      </c>
      <c r="C1693" s="405">
        <f t="shared" si="1"/>
        <v>-0.004758752054</v>
      </c>
      <c r="D1693" s="405">
        <f t="shared" si="2"/>
        <v>0.9952412479</v>
      </c>
      <c r="E1693" s="406">
        <v>85.64</v>
      </c>
      <c r="F1693" s="226">
        <f t="shared" si="3"/>
        <v>0.008597338358</v>
      </c>
      <c r="G1693" s="226">
        <f t="shared" si="4"/>
        <v>1.008597338</v>
      </c>
    </row>
    <row r="1694" ht="15.75" customHeight="1">
      <c r="A1694" s="403" t="s">
        <v>2044</v>
      </c>
      <c r="B1694" s="404">
        <v>4667.19</v>
      </c>
      <c r="C1694" s="405">
        <f t="shared" si="1"/>
        <v>-0.00212523492</v>
      </c>
      <c r="D1694" s="405">
        <f t="shared" si="2"/>
        <v>0.9978747651</v>
      </c>
      <c r="E1694" s="406">
        <v>84.91</v>
      </c>
      <c r="F1694" s="226">
        <f t="shared" si="3"/>
        <v>0.003189981096</v>
      </c>
      <c r="G1694" s="226">
        <f t="shared" si="4"/>
        <v>1.003189981</v>
      </c>
    </row>
    <row r="1695" ht="15.75" customHeight="1">
      <c r="A1695" s="403" t="s">
        <v>2045</v>
      </c>
      <c r="B1695" s="404">
        <v>4677.13</v>
      </c>
      <c r="C1695" s="405">
        <f t="shared" si="1"/>
        <v>0.001258763714</v>
      </c>
      <c r="D1695" s="405">
        <f t="shared" si="2"/>
        <v>1.001258764</v>
      </c>
      <c r="E1695" s="406">
        <v>84.64</v>
      </c>
      <c r="F1695" s="226">
        <f t="shared" si="3"/>
        <v>-0.001062197569</v>
      </c>
      <c r="G1695" s="226">
        <f t="shared" si="4"/>
        <v>0.9989378024</v>
      </c>
    </row>
    <row r="1696" ht="15.75" customHeight="1">
      <c r="A1696" s="403" t="s">
        <v>2046</v>
      </c>
      <c r="B1696" s="404">
        <v>4671.25</v>
      </c>
      <c r="C1696" s="405">
        <f t="shared" si="1"/>
        <v>-0.004222926162</v>
      </c>
      <c r="D1696" s="405">
        <f t="shared" si="2"/>
        <v>0.9957770738</v>
      </c>
      <c r="E1696" s="406">
        <v>84.73</v>
      </c>
      <c r="F1696" s="226">
        <f t="shared" si="3"/>
        <v>0.006533618437</v>
      </c>
      <c r="G1696" s="226">
        <f t="shared" si="4"/>
        <v>1.006533618</v>
      </c>
    </row>
    <row r="1697" ht="15.75" customHeight="1">
      <c r="A1697" s="403" t="s">
        <v>2047</v>
      </c>
      <c r="B1697" s="404">
        <v>4691.06</v>
      </c>
      <c r="C1697" s="405">
        <f t="shared" si="1"/>
        <v>0.0004009229759</v>
      </c>
      <c r="D1697" s="405">
        <f t="shared" si="2"/>
        <v>1.000400923</v>
      </c>
      <c r="E1697" s="406">
        <v>84.18</v>
      </c>
      <c r="F1697" s="226">
        <f t="shared" si="3"/>
        <v>0.002142857143</v>
      </c>
      <c r="G1697" s="226">
        <f t="shared" si="4"/>
        <v>1.002142857</v>
      </c>
    </row>
    <row r="1698" ht="15.75" customHeight="1">
      <c r="A1698" s="403" t="s">
        <v>2048</v>
      </c>
      <c r="B1698" s="404">
        <v>4689.18</v>
      </c>
      <c r="C1698" s="405">
        <f t="shared" si="1"/>
        <v>0.003593450033</v>
      </c>
      <c r="D1698" s="405">
        <f t="shared" si="2"/>
        <v>1.00359345</v>
      </c>
      <c r="E1698" s="406">
        <v>84.0</v>
      </c>
      <c r="F1698" s="226">
        <f t="shared" si="3"/>
        <v>-0.00426742532</v>
      </c>
      <c r="G1698" s="226">
        <f t="shared" si="4"/>
        <v>0.9957325747</v>
      </c>
    </row>
    <row r="1699" ht="15.75" customHeight="1">
      <c r="A1699" s="403" t="s">
        <v>2049</v>
      </c>
      <c r="B1699" s="404">
        <v>4672.39</v>
      </c>
      <c r="C1699" s="405">
        <f t="shared" si="1"/>
        <v>-0.0001027205978</v>
      </c>
      <c r="D1699" s="405">
        <f t="shared" si="2"/>
        <v>0.9998972794</v>
      </c>
      <c r="E1699" s="406">
        <v>84.36</v>
      </c>
      <c r="F1699" s="226">
        <f t="shared" si="3"/>
        <v>0.001067995728</v>
      </c>
      <c r="G1699" s="226">
        <f t="shared" si="4"/>
        <v>1.001067996</v>
      </c>
    </row>
    <row r="1700" ht="15.75" customHeight="1">
      <c r="A1700" s="403" t="s">
        <v>2050</v>
      </c>
      <c r="B1700" s="404">
        <v>4672.87</v>
      </c>
      <c r="C1700" s="405">
        <f t="shared" si="1"/>
        <v>0.008566470545</v>
      </c>
      <c r="D1700" s="405">
        <f t="shared" si="2"/>
        <v>1.008566471</v>
      </c>
      <c r="E1700" s="406">
        <v>84.27</v>
      </c>
      <c r="F1700" s="226">
        <f t="shared" si="3"/>
        <v>-0.004371455577</v>
      </c>
      <c r="G1700" s="226">
        <f t="shared" si="4"/>
        <v>0.9956285444</v>
      </c>
    </row>
    <row r="1701" ht="15.75" customHeight="1">
      <c r="A1701" s="403" t="s">
        <v>2051</v>
      </c>
      <c r="B1701" s="404">
        <v>4633.18</v>
      </c>
      <c r="C1701" s="405">
        <f t="shared" si="1"/>
        <v>0.007901045496</v>
      </c>
      <c r="D1701" s="405">
        <f t="shared" si="2"/>
        <v>1.007901045</v>
      </c>
      <c r="E1701" s="406">
        <v>84.64</v>
      </c>
      <c r="F1701" s="226">
        <f t="shared" si="3"/>
        <v>0.008699797402</v>
      </c>
      <c r="G1701" s="226">
        <f t="shared" si="4"/>
        <v>1.008699797</v>
      </c>
    </row>
    <row r="1702" ht="15.75" customHeight="1">
      <c r="A1702" s="403" t="s">
        <v>2052</v>
      </c>
      <c r="B1702" s="404">
        <v>4596.86</v>
      </c>
      <c r="C1702" s="405">
        <f t="shared" si="1"/>
        <v>0.001021303654</v>
      </c>
      <c r="D1702" s="405">
        <f t="shared" si="2"/>
        <v>1.001021304</v>
      </c>
      <c r="E1702" s="406">
        <v>83.91</v>
      </c>
      <c r="F1702" s="226">
        <f t="shared" si="3"/>
        <v>-0.007569485512</v>
      </c>
      <c r="G1702" s="226">
        <f t="shared" si="4"/>
        <v>0.9924305145</v>
      </c>
    </row>
    <row r="1703" ht="15.75" customHeight="1">
      <c r="A1703" s="403" t="s">
        <v>2053</v>
      </c>
      <c r="B1703" s="404">
        <v>4592.17</v>
      </c>
      <c r="C1703" s="405">
        <f t="shared" si="1"/>
        <v>-0.002803425782</v>
      </c>
      <c r="D1703" s="405">
        <f t="shared" si="2"/>
        <v>0.9971965742</v>
      </c>
      <c r="E1703" s="406">
        <v>84.55</v>
      </c>
      <c r="F1703" s="226">
        <f t="shared" si="3"/>
        <v>0.003322653376</v>
      </c>
      <c r="G1703" s="226">
        <f t="shared" si="4"/>
        <v>1.003322653</v>
      </c>
    </row>
    <row r="1704" ht="15.75" customHeight="1">
      <c r="A1704" s="403" t="s">
        <v>2054</v>
      </c>
      <c r="B1704" s="404">
        <v>4605.08</v>
      </c>
      <c r="C1704" s="405">
        <f t="shared" si="1"/>
        <v>-0.006718821111</v>
      </c>
      <c r="D1704" s="405">
        <f t="shared" si="2"/>
        <v>0.9932811789</v>
      </c>
      <c r="E1704" s="406">
        <v>84.27</v>
      </c>
      <c r="F1704" s="226">
        <f t="shared" si="3"/>
        <v>0.006449301326</v>
      </c>
      <c r="G1704" s="226">
        <f t="shared" si="4"/>
        <v>1.006449301</v>
      </c>
    </row>
    <row r="1705" ht="15.75" customHeight="1">
      <c r="A1705" s="403" t="s">
        <v>2055</v>
      </c>
      <c r="B1705" s="404">
        <v>4636.23</v>
      </c>
      <c r="C1705" s="405">
        <f t="shared" si="1"/>
        <v>-0.004716414066</v>
      </c>
      <c r="D1705" s="405">
        <f t="shared" si="2"/>
        <v>0.9952835859</v>
      </c>
      <c r="E1705" s="406">
        <v>83.73</v>
      </c>
      <c r="F1705" s="226">
        <f t="shared" si="3"/>
        <v>-0.01909559513</v>
      </c>
      <c r="G1705" s="226">
        <f t="shared" si="4"/>
        <v>0.9809044049</v>
      </c>
    </row>
    <row r="1706" ht="15.75" customHeight="1">
      <c r="A1706" s="403" t="s">
        <v>2056</v>
      </c>
      <c r="B1706" s="404">
        <v>4658.2</v>
      </c>
      <c r="C1706" s="405">
        <f t="shared" si="1"/>
        <v>-0.005053547095</v>
      </c>
      <c r="D1706" s="405">
        <f t="shared" si="2"/>
        <v>0.9949464529</v>
      </c>
      <c r="E1706" s="406">
        <v>85.36</v>
      </c>
      <c r="F1706" s="226">
        <f t="shared" si="3"/>
        <v>-0.003269500234</v>
      </c>
      <c r="G1706" s="226">
        <f t="shared" si="4"/>
        <v>0.9967304998</v>
      </c>
    </row>
    <row r="1707" ht="15.75" customHeight="1">
      <c r="A1707" s="403" t="s">
        <v>2057</v>
      </c>
      <c r="B1707" s="404">
        <v>4681.86</v>
      </c>
      <c r="C1707" s="405">
        <f t="shared" si="1"/>
        <v>-0.0025225302</v>
      </c>
      <c r="D1707" s="405">
        <f t="shared" si="2"/>
        <v>0.9974774698</v>
      </c>
      <c r="E1707" s="406">
        <v>85.64</v>
      </c>
      <c r="F1707" s="226">
        <f t="shared" si="3"/>
        <v>0.005400328716</v>
      </c>
      <c r="G1707" s="226">
        <f t="shared" si="4"/>
        <v>1.005400329</v>
      </c>
    </row>
    <row r="1708" ht="15.75" customHeight="1">
      <c r="A1708" s="403" t="s">
        <v>2058</v>
      </c>
      <c r="B1708" s="404">
        <v>4693.7</v>
      </c>
      <c r="C1708" s="405">
        <f t="shared" si="1"/>
        <v>0.0001491583209</v>
      </c>
      <c r="D1708" s="405">
        <f t="shared" si="2"/>
        <v>1.000149158</v>
      </c>
      <c r="E1708" s="406">
        <v>85.18</v>
      </c>
      <c r="F1708" s="226">
        <f t="shared" si="3"/>
        <v>0.005310987844</v>
      </c>
      <c r="G1708" s="226">
        <f t="shared" si="4"/>
        <v>1.005310988</v>
      </c>
    </row>
    <row r="1709" ht="15.75" customHeight="1">
      <c r="A1709" s="403" t="s">
        <v>2059</v>
      </c>
      <c r="B1709" s="404">
        <v>4693.0</v>
      </c>
      <c r="C1709" s="405">
        <f t="shared" si="1"/>
        <v>0.0001214722436</v>
      </c>
      <c r="D1709" s="405">
        <f t="shared" si="2"/>
        <v>1.000121472</v>
      </c>
      <c r="E1709" s="406">
        <v>84.73</v>
      </c>
      <c r="F1709" s="226">
        <f t="shared" si="3"/>
        <v>0.005458644832</v>
      </c>
      <c r="G1709" s="226">
        <f t="shared" si="4"/>
        <v>1.005458645</v>
      </c>
    </row>
    <row r="1710" ht="15.75" customHeight="1">
      <c r="A1710" s="403" t="s">
        <v>2060</v>
      </c>
      <c r="B1710" s="404">
        <v>4692.43</v>
      </c>
      <c r="C1710" s="405">
        <f t="shared" si="1"/>
        <v>-0.002143536112</v>
      </c>
      <c r="D1710" s="405">
        <f t="shared" si="2"/>
        <v>0.9978564639</v>
      </c>
      <c r="E1710" s="406">
        <v>84.27</v>
      </c>
      <c r="F1710" s="226">
        <f t="shared" si="3"/>
        <v>-0.003311649911</v>
      </c>
      <c r="G1710" s="226">
        <f t="shared" si="4"/>
        <v>0.9966883501</v>
      </c>
    </row>
    <row r="1711" ht="15.75" customHeight="1">
      <c r="A1711" s="403" t="s">
        <v>2061</v>
      </c>
      <c r="B1711" s="404">
        <v>4702.51</v>
      </c>
      <c r="C1711" s="405">
        <f t="shared" si="1"/>
        <v>-0.001982236277</v>
      </c>
      <c r="D1711" s="405">
        <f t="shared" si="2"/>
        <v>0.9980177637</v>
      </c>
      <c r="E1711" s="406">
        <v>84.55</v>
      </c>
      <c r="F1711" s="226">
        <f t="shared" si="3"/>
        <v>-0.01376414324</v>
      </c>
      <c r="G1711" s="226">
        <f t="shared" si="4"/>
        <v>0.9862358568</v>
      </c>
    </row>
    <row r="1712" ht="15.75" customHeight="1">
      <c r="A1712" s="403" t="s">
        <v>2062</v>
      </c>
      <c r="B1712" s="404">
        <v>4711.85</v>
      </c>
      <c r="C1712" s="405">
        <f t="shared" si="1"/>
        <v>0.004029457014</v>
      </c>
      <c r="D1712" s="405">
        <f t="shared" si="2"/>
        <v>1.004029457</v>
      </c>
      <c r="E1712" s="406">
        <v>85.73</v>
      </c>
      <c r="F1712" s="226">
        <f t="shared" si="3"/>
        <v>0.01841292469</v>
      </c>
      <c r="G1712" s="226">
        <f t="shared" si="4"/>
        <v>1.018412925</v>
      </c>
    </row>
    <row r="1713" ht="15.75" customHeight="1">
      <c r="A1713" s="403" t="s">
        <v>2063</v>
      </c>
      <c r="B1713" s="404">
        <v>4692.94</v>
      </c>
      <c r="C1713" s="405">
        <f t="shared" si="1"/>
        <v>-0.003541687015</v>
      </c>
      <c r="D1713" s="405">
        <f t="shared" si="2"/>
        <v>0.996458313</v>
      </c>
      <c r="E1713" s="406">
        <v>84.18</v>
      </c>
      <c r="F1713" s="226">
        <f t="shared" si="3"/>
        <v>0</v>
      </c>
      <c r="G1713" s="226">
        <f t="shared" si="4"/>
        <v>1</v>
      </c>
    </row>
    <row r="1714" ht="15.75" customHeight="1">
      <c r="A1714" s="403" t="s">
        <v>2064</v>
      </c>
      <c r="B1714" s="404">
        <v>4709.62</v>
      </c>
      <c r="C1714" s="405">
        <f t="shared" si="1"/>
        <v>0.001767592437</v>
      </c>
      <c r="D1714" s="405">
        <f t="shared" si="2"/>
        <v>1.001767592</v>
      </c>
      <c r="E1714" s="406">
        <v>84.18</v>
      </c>
      <c r="F1714" s="226">
        <f t="shared" si="3"/>
        <v>-0.01486249269</v>
      </c>
      <c r="G1714" s="226">
        <f t="shared" si="4"/>
        <v>0.9851375073</v>
      </c>
    </row>
    <row r="1715" ht="15.75" customHeight="1">
      <c r="A1715" s="403" t="s">
        <v>2065</v>
      </c>
      <c r="B1715" s="404">
        <v>4701.31</v>
      </c>
      <c r="C1715" s="405">
        <f t="shared" si="1"/>
        <v>0.00255901188</v>
      </c>
      <c r="D1715" s="405">
        <f t="shared" si="2"/>
        <v>1.002559012</v>
      </c>
      <c r="E1715" s="406">
        <v>85.45</v>
      </c>
      <c r="F1715" s="226">
        <f t="shared" si="3"/>
        <v>-0.01053728578</v>
      </c>
      <c r="G1715" s="226">
        <f t="shared" si="4"/>
        <v>0.9894627142</v>
      </c>
    </row>
    <row r="1716" ht="15.75" customHeight="1">
      <c r="A1716" s="403" t="s">
        <v>2066</v>
      </c>
      <c r="B1716" s="404">
        <v>4689.31</v>
      </c>
      <c r="C1716" s="405">
        <f t="shared" si="1"/>
        <v>-0.001983556909</v>
      </c>
      <c r="D1716" s="405">
        <f t="shared" si="2"/>
        <v>0.9980164431</v>
      </c>
      <c r="E1716" s="406">
        <v>86.36</v>
      </c>
      <c r="F1716" s="226">
        <f t="shared" si="3"/>
        <v>-0.01144688645</v>
      </c>
      <c r="G1716" s="226">
        <f t="shared" si="4"/>
        <v>0.9885531136</v>
      </c>
    </row>
    <row r="1717" ht="15.75" customHeight="1">
      <c r="A1717" s="403" t="s">
        <v>2067</v>
      </c>
      <c r="B1717" s="404">
        <v>4698.63</v>
      </c>
      <c r="C1717" s="405">
        <f t="shared" si="1"/>
        <v>-0.00531149179</v>
      </c>
      <c r="D1717" s="405">
        <f t="shared" si="2"/>
        <v>0.9946885082</v>
      </c>
      <c r="E1717" s="406">
        <v>87.36</v>
      </c>
      <c r="F1717" s="226">
        <f t="shared" si="3"/>
        <v>-0.08129140814</v>
      </c>
      <c r="G1717" s="226">
        <f t="shared" si="4"/>
        <v>0.9187085919</v>
      </c>
    </row>
    <row r="1718" ht="15.75" customHeight="1">
      <c r="A1718" s="403" t="s">
        <v>2068</v>
      </c>
      <c r="B1718" s="404">
        <v>4723.72</v>
      </c>
      <c r="C1718" s="405">
        <f t="shared" si="1"/>
        <v>0.002051314687</v>
      </c>
      <c r="D1718" s="405">
        <f t="shared" si="2"/>
        <v>1.002051315</v>
      </c>
      <c r="E1718" s="406">
        <v>95.09</v>
      </c>
      <c r="F1718" s="226">
        <f t="shared" si="3"/>
        <v>0.007736328953</v>
      </c>
      <c r="G1718" s="226">
        <f t="shared" si="4"/>
        <v>1.007736329</v>
      </c>
    </row>
    <row r="1719" ht="15.75" customHeight="1">
      <c r="A1719" s="403" t="s">
        <v>2069</v>
      </c>
      <c r="B1719" s="404">
        <v>4714.05</v>
      </c>
      <c r="C1719" s="405">
        <f t="shared" si="1"/>
        <v>0.001119185861</v>
      </c>
      <c r="D1719" s="405">
        <f t="shared" si="2"/>
        <v>1.001119186</v>
      </c>
      <c r="E1719" s="406">
        <v>94.36</v>
      </c>
      <c r="F1719" s="226">
        <f t="shared" si="3"/>
        <v>-0.002009518773</v>
      </c>
      <c r="G1719" s="226">
        <f t="shared" si="4"/>
        <v>0.9979904812</v>
      </c>
    </row>
    <row r="1720" ht="15.75" customHeight="1">
      <c r="A1720" s="403" t="s">
        <v>2070</v>
      </c>
      <c r="B1720" s="404">
        <v>4708.78</v>
      </c>
      <c r="C1720" s="405">
        <f t="shared" si="1"/>
        <v>0.003762419716</v>
      </c>
      <c r="D1720" s="405">
        <f t="shared" si="2"/>
        <v>1.00376242</v>
      </c>
      <c r="E1720" s="406">
        <v>94.55</v>
      </c>
      <c r="F1720" s="226">
        <f t="shared" si="3"/>
        <v>-0.006619037613</v>
      </c>
      <c r="G1720" s="226">
        <f t="shared" si="4"/>
        <v>0.9933809624</v>
      </c>
    </row>
    <row r="1721" ht="15.75" customHeight="1">
      <c r="A1721" s="403" t="s">
        <v>2071</v>
      </c>
      <c r="B1721" s="404">
        <v>4691.13</v>
      </c>
      <c r="C1721" s="405">
        <f t="shared" si="1"/>
        <v>0.00004263546887</v>
      </c>
      <c r="D1721" s="405">
        <f t="shared" si="2"/>
        <v>1.000042635</v>
      </c>
      <c r="E1721" s="406">
        <v>95.18</v>
      </c>
      <c r="F1721" s="226">
        <f t="shared" si="3"/>
        <v>0.00475034308</v>
      </c>
      <c r="G1721" s="226">
        <f t="shared" si="4"/>
        <v>1.004750343</v>
      </c>
    </row>
    <row r="1722" ht="15.75" customHeight="1">
      <c r="A1722" s="403" t="s">
        <v>2072</v>
      </c>
      <c r="B1722" s="404">
        <v>4690.93</v>
      </c>
      <c r="C1722" s="405">
        <f t="shared" si="1"/>
        <v>-0.0009051836138</v>
      </c>
      <c r="D1722" s="405">
        <f t="shared" si="2"/>
        <v>0.9990948164</v>
      </c>
      <c r="E1722" s="406">
        <v>94.73</v>
      </c>
      <c r="F1722" s="226">
        <f t="shared" si="3"/>
        <v>0.04098901099</v>
      </c>
      <c r="G1722" s="226">
        <f t="shared" si="4"/>
        <v>1.040989011</v>
      </c>
    </row>
    <row r="1723" ht="15.75" customHeight="1">
      <c r="A1723" s="403" t="s">
        <v>2073</v>
      </c>
      <c r="B1723" s="404">
        <v>4695.18</v>
      </c>
      <c r="C1723" s="405">
        <f t="shared" si="1"/>
        <v>0.0009700189527</v>
      </c>
      <c r="D1723" s="405">
        <f t="shared" si="2"/>
        <v>1.000970019</v>
      </c>
      <c r="E1723" s="406">
        <v>91.0</v>
      </c>
      <c r="F1723" s="226">
        <f t="shared" si="3"/>
        <v>0.0009899901001</v>
      </c>
      <c r="G1723" s="226">
        <f t="shared" si="4"/>
        <v>1.00098999</v>
      </c>
    </row>
    <row r="1724" ht="15.75" customHeight="1">
      <c r="A1724" s="403" t="s">
        <v>2074</v>
      </c>
      <c r="B1724" s="404">
        <v>4690.63</v>
      </c>
      <c r="C1724" s="405">
        <f t="shared" si="1"/>
        <v>0.002768466419</v>
      </c>
      <c r="D1724" s="405">
        <f t="shared" si="2"/>
        <v>1.002768466</v>
      </c>
      <c r="E1724" s="406">
        <v>90.91</v>
      </c>
      <c r="F1724" s="226">
        <f t="shared" si="3"/>
        <v>0.006086764055</v>
      </c>
      <c r="G1724" s="226">
        <f t="shared" si="4"/>
        <v>1.006086764</v>
      </c>
    </row>
    <row r="1725" ht="15.75" customHeight="1">
      <c r="A1725" s="403" t="s">
        <v>2075</v>
      </c>
      <c r="B1725" s="404">
        <v>4677.68</v>
      </c>
      <c r="C1725" s="405">
        <f t="shared" si="1"/>
        <v>-0.001347142073</v>
      </c>
      <c r="D1725" s="405">
        <f t="shared" si="2"/>
        <v>0.9986528579</v>
      </c>
      <c r="E1725" s="406">
        <v>90.36</v>
      </c>
      <c r="F1725" s="226">
        <f t="shared" si="3"/>
        <v>-0.005064963664</v>
      </c>
      <c r="G1725" s="226">
        <f t="shared" si="4"/>
        <v>0.9949350363</v>
      </c>
    </row>
    <row r="1726" ht="15.75" customHeight="1">
      <c r="A1726" s="403" t="s">
        <v>2076</v>
      </c>
      <c r="B1726" s="404">
        <v>4683.99</v>
      </c>
      <c r="C1726" s="405">
        <f t="shared" si="1"/>
        <v>0.002259582362</v>
      </c>
      <c r="D1726" s="405">
        <f t="shared" si="2"/>
        <v>1.002259582</v>
      </c>
      <c r="E1726" s="406">
        <v>90.82</v>
      </c>
      <c r="F1726" s="226">
        <f t="shared" si="3"/>
        <v>-0.004930426208</v>
      </c>
      <c r="G1726" s="226">
        <f t="shared" si="4"/>
        <v>0.9950695738</v>
      </c>
    </row>
    <row r="1727" ht="15.75" customHeight="1">
      <c r="A1727" s="403" t="s">
        <v>2077</v>
      </c>
      <c r="B1727" s="404">
        <v>4673.43</v>
      </c>
      <c r="C1727" s="405">
        <f t="shared" si="1"/>
        <v>-0.001469988099</v>
      </c>
      <c r="D1727" s="405">
        <f t="shared" si="2"/>
        <v>0.9985300119</v>
      </c>
      <c r="E1727" s="406">
        <v>91.27</v>
      </c>
      <c r="F1727" s="226">
        <f t="shared" si="3"/>
        <v>-0.005014717105</v>
      </c>
      <c r="G1727" s="226">
        <f t="shared" si="4"/>
        <v>0.9949852829</v>
      </c>
    </row>
    <row r="1728" ht="15.75" customHeight="1">
      <c r="A1728" s="403" t="s">
        <v>2078</v>
      </c>
      <c r="B1728" s="404">
        <v>4680.31</v>
      </c>
      <c r="C1728" s="405">
        <f t="shared" si="1"/>
        <v>0.00320661901</v>
      </c>
      <c r="D1728" s="405">
        <f t="shared" si="2"/>
        <v>1.003206619</v>
      </c>
      <c r="E1728" s="406">
        <v>91.73</v>
      </c>
      <c r="F1728" s="226">
        <f t="shared" si="3"/>
        <v>0.003061782395</v>
      </c>
      <c r="G1728" s="226">
        <f t="shared" si="4"/>
        <v>1.003061782</v>
      </c>
    </row>
    <row r="1729" ht="15.75" customHeight="1">
      <c r="A1729" s="403" t="s">
        <v>2079</v>
      </c>
      <c r="B1729" s="404">
        <v>4665.35</v>
      </c>
      <c r="C1729" s="405">
        <f t="shared" si="1"/>
        <v>0.001117992163</v>
      </c>
      <c r="D1729" s="405">
        <f t="shared" si="2"/>
        <v>1.001117992</v>
      </c>
      <c r="E1729" s="406">
        <v>91.45</v>
      </c>
      <c r="F1729" s="226">
        <f t="shared" si="3"/>
        <v>-0.01188546731</v>
      </c>
      <c r="G1729" s="226">
        <f t="shared" si="4"/>
        <v>0.9881145327</v>
      </c>
    </row>
    <row r="1730" ht="15.75" customHeight="1">
      <c r="A1730" s="403" t="s">
        <v>2080</v>
      </c>
      <c r="B1730" s="404">
        <v>4660.14</v>
      </c>
      <c r="C1730" s="405">
        <f t="shared" si="1"/>
        <v>0.004528866404</v>
      </c>
      <c r="D1730" s="405">
        <f t="shared" si="2"/>
        <v>1.004528866</v>
      </c>
      <c r="E1730" s="406">
        <v>92.55</v>
      </c>
      <c r="F1730" s="226">
        <f t="shared" si="3"/>
        <v>0.006963333696</v>
      </c>
      <c r="G1730" s="226">
        <f t="shared" si="4"/>
        <v>1.006963334</v>
      </c>
    </row>
    <row r="1731" ht="15.75" customHeight="1">
      <c r="A1731" s="403" t="s">
        <v>2081</v>
      </c>
      <c r="B1731" s="404">
        <v>4639.13</v>
      </c>
      <c r="C1731" s="405">
        <f t="shared" si="1"/>
        <v>0.00280145347</v>
      </c>
      <c r="D1731" s="405">
        <f t="shared" si="2"/>
        <v>1.002801453</v>
      </c>
      <c r="E1731" s="406">
        <v>91.91</v>
      </c>
      <c r="F1731" s="226">
        <f t="shared" si="3"/>
        <v>0</v>
      </c>
      <c r="G1731" s="226">
        <f t="shared" si="4"/>
        <v>1</v>
      </c>
    </row>
    <row r="1732" ht="15.75" customHeight="1">
      <c r="A1732" s="403" t="s">
        <v>2082</v>
      </c>
      <c r="B1732" s="404">
        <v>4626.17</v>
      </c>
      <c r="C1732" s="405">
        <f t="shared" si="1"/>
        <v>0.0004736179655</v>
      </c>
      <c r="D1732" s="405">
        <f t="shared" si="2"/>
        <v>1.000473618</v>
      </c>
      <c r="E1732" s="406">
        <v>91.91</v>
      </c>
      <c r="F1732" s="226">
        <f t="shared" si="3"/>
        <v>-0.005840995133</v>
      </c>
      <c r="G1732" s="226">
        <f t="shared" si="4"/>
        <v>0.9941590049</v>
      </c>
    </row>
    <row r="1733" ht="15.75" customHeight="1">
      <c r="A1733" s="403" t="s">
        <v>2083</v>
      </c>
      <c r="B1733" s="404">
        <v>4623.98</v>
      </c>
      <c r="C1733" s="405">
        <f t="shared" si="1"/>
        <v>0.004977092335</v>
      </c>
      <c r="D1733" s="405">
        <f t="shared" si="2"/>
        <v>1.004977092</v>
      </c>
      <c r="E1733" s="406">
        <v>92.45</v>
      </c>
      <c r="F1733" s="226">
        <f t="shared" si="3"/>
        <v>-0.003986209869</v>
      </c>
      <c r="G1733" s="226">
        <f t="shared" si="4"/>
        <v>0.9960137901</v>
      </c>
    </row>
    <row r="1734" ht="15.75" customHeight="1">
      <c r="A1734" s="403" t="s">
        <v>2084</v>
      </c>
      <c r="B1734" s="404">
        <v>4601.08</v>
      </c>
      <c r="C1734" s="405">
        <f t="shared" si="1"/>
        <v>0.001395094751</v>
      </c>
      <c r="D1734" s="405">
        <f t="shared" si="2"/>
        <v>1.001395095</v>
      </c>
      <c r="E1734" s="406">
        <v>92.82</v>
      </c>
      <c r="F1734" s="226">
        <f t="shared" si="3"/>
        <v>0.002917341977</v>
      </c>
      <c r="G1734" s="226">
        <f t="shared" si="4"/>
        <v>1.002917342</v>
      </c>
    </row>
    <row r="1735" ht="15.75" customHeight="1">
      <c r="A1735" s="403" t="s">
        <v>2085</v>
      </c>
      <c r="B1735" s="404">
        <v>4594.67</v>
      </c>
      <c r="C1735" s="405">
        <f t="shared" si="1"/>
        <v>0.005761379929</v>
      </c>
      <c r="D1735" s="405">
        <f t="shared" si="2"/>
        <v>1.00576138</v>
      </c>
      <c r="E1735" s="406">
        <v>92.55</v>
      </c>
      <c r="F1735" s="226">
        <f t="shared" si="3"/>
        <v>0.01502522483</v>
      </c>
      <c r="G1735" s="226">
        <f t="shared" si="4"/>
        <v>1.015025225</v>
      </c>
    </row>
    <row r="1736" ht="15.75" customHeight="1">
      <c r="A1736" s="403" t="s">
        <v>2086</v>
      </c>
      <c r="B1736" s="404">
        <v>4568.35</v>
      </c>
      <c r="C1736" s="405">
        <f t="shared" si="1"/>
        <v>0.001021103537</v>
      </c>
      <c r="D1736" s="405">
        <f t="shared" si="2"/>
        <v>1.001021104</v>
      </c>
      <c r="E1736" s="406">
        <v>91.18</v>
      </c>
      <c r="F1736" s="226">
        <f t="shared" si="3"/>
        <v>-0.007942552497</v>
      </c>
      <c r="G1736" s="226">
        <f t="shared" si="4"/>
        <v>0.9920574475</v>
      </c>
    </row>
    <row r="1737" ht="15.75" customHeight="1">
      <c r="A1737" s="403" t="s">
        <v>2087</v>
      </c>
      <c r="B1737" s="404">
        <v>4563.69</v>
      </c>
      <c r="C1737" s="405">
        <f t="shared" si="1"/>
        <v>0.001373581163</v>
      </c>
      <c r="D1737" s="405">
        <f t="shared" si="2"/>
        <v>1.001373581</v>
      </c>
      <c r="E1737" s="406">
        <v>91.91</v>
      </c>
      <c r="F1737" s="226">
        <f t="shared" si="3"/>
        <v>-0.01267590504</v>
      </c>
      <c r="G1737" s="226">
        <f t="shared" si="4"/>
        <v>0.987324095</v>
      </c>
    </row>
    <row r="1738" ht="15.75" customHeight="1">
      <c r="A1738" s="403" t="s">
        <v>2088</v>
      </c>
      <c r="B1738" s="404">
        <v>4557.43</v>
      </c>
      <c r="C1738" s="405">
        <f t="shared" si="1"/>
        <v>0.001844345181</v>
      </c>
      <c r="D1738" s="405">
        <f t="shared" si="2"/>
        <v>1.001844345</v>
      </c>
      <c r="E1738" s="406">
        <v>93.09</v>
      </c>
      <c r="F1738" s="226">
        <f t="shared" si="3"/>
        <v>0.005834683955</v>
      </c>
      <c r="G1738" s="226">
        <f t="shared" si="4"/>
        <v>1.005834684</v>
      </c>
    </row>
    <row r="1739" ht="15.75" customHeight="1">
      <c r="A1739" s="403" t="s">
        <v>2089</v>
      </c>
      <c r="B1739" s="404">
        <v>4549.04</v>
      </c>
      <c r="C1739" s="405">
        <f t="shared" si="1"/>
        <v>0.004964023532</v>
      </c>
      <c r="D1739" s="405">
        <f t="shared" si="2"/>
        <v>1.004964024</v>
      </c>
      <c r="E1739" s="406">
        <v>92.55</v>
      </c>
      <c r="F1739" s="226">
        <f t="shared" si="3"/>
        <v>0.01602810407</v>
      </c>
      <c r="G1739" s="226">
        <f t="shared" si="4"/>
        <v>1.016028104</v>
      </c>
    </row>
    <row r="1740" ht="15.75" customHeight="1">
      <c r="A1740" s="403" t="s">
        <v>2090</v>
      </c>
      <c r="B1740" s="404">
        <v>4526.57</v>
      </c>
      <c r="C1740" s="405">
        <f t="shared" si="1"/>
        <v>0.0006454964465</v>
      </c>
      <c r="D1740" s="405">
        <f t="shared" si="2"/>
        <v>1.000645496</v>
      </c>
      <c r="E1740" s="406">
        <v>91.09</v>
      </c>
      <c r="F1740" s="226">
        <f t="shared" si="3"/>
        <v>-0.002955341506</v>
      </c>
      <c r="G1740" s="226">
        <f t="shared" si="4"/>
        <v>0.9970446585</v>
      </c>
    </row>
    <row r="1741" ht="15.75" customHeight="1">
      <c r="A1741" s="403" t="s">
        <v>2091</v>
      </c>
      <c r="B1741" s="404">
        <v>4523.65</v>
      </c>
      <c r="C1741" s="405">
        <f t="shared" si="1"/>
        <v>-0.002291554552</v>
      </c>
      <c r="D1741" s="405">
        <f t="shared" si="2"/>
        <v>0.9977084454</v>
      </c>
      <c r="E1741" s="406">
        <v>91.36</v>
      </c>
      <c r="F1741" s="226">
        <f t="shared" si="3"/>
        <v>0.003956043956</v>
      </c>
      <c r="G1741" s="226">
        <f t="shared" si="4"/>
        <v>1.003956044</v>
      </c>
    </row>
    <row r="1742" ht="15.75" customHeight="1">
      <c r="A1742" s="403" t="s">
        <v>2092</v>
      </c>
      <c r="B1742" s="404">
        <v>4534.04</v>
      </c>
      <c r="C1742" s="405">
        <f t="shared" si="1"/>
        <v>-0.0001124698151</v>
      </c>
      <c r="D1742" s="405">
        <f t="shared" si="2"/>
        <v>0.9998875302</v>
      </c>
      <c r="E1742" s="406">
        <v>91.0</v>
      </c>
      <c r="F1742" s="226">
        <f t="shared" si="3"/>
        <v>0.009092925261</v>
      </c>
      <c r="G1742" s="226">
        <f t="shared" si="4"/>
        <v>1.009092925</v>
      </c>
    </row>
    <row r="1743" ht="15.75" customHeight="1">
      <c r="A1743" s="403" t="s">
        <v>2093</v>
      </c>
      <c r="B1743" s="404">
        <v>4534.55</v>
      </c>
      <c r="C1743" s="405">
        <f t="shared" si="1"/>
        <v>-0.004330002393</v>
      </c>
      <c r="D1743" s="405">
        <f t="shared" si="2"/>
        <v>0.9956699976</v>
      </c>
      <c r="E1743" s="406">
        <v>90.18</v>
      </c>
      <c r="F1743" s="226">
        <f t="shared" si="3"/>
        <v>-0.0188227614</v>
      </c>
      <c r="G1743" s="226">
        <f t="shared" si="4"/>
        <v>0.9811772386</v>
      </c>
    </row>
    <row r="1744" ht="15.75" customHeight="1">
      <c r="A1744" s="403" t="s">
        <v>2094</v>
      </c>
      <c r="B1744" s="404">
        <v>4554.27</v>
      </c>
      <c r="C1744" s="405">
        <f t="shared" si="1"/>
        <v>-0.002061932476</v>
      </c>
      <c r="D1744" s="405">
        <f t="shared" si="2"/>
        <v>0.9979380675</v>
      </c>
      <c r="E1744" s="406">
        <v>91.91</v>
      </c>
      <c r="F1744" s="226">
        <f t="shared" si="3"/>
        <v>-0.01458132304</v>
      </c>
      <c r="G1744" s="226">
        <f t="shared" si="4"/>
        <v>0.985418677</v>
      </c>
    </row>
    <row r="1745" ht="15.75" customHeight="1">
      <c r="A1745" s="403" t="s">
        <v>2095</v>
      </c>
      <c r="B1745" s="404">
        <v>4563.68</v>
      </c>
      <c r="C1745" s="405">
        <f t="shared" si="1"/>
        <v>-0.003093161841</v>
      </c>
      <c r="D1745" s="405">
        <f t="shared" si="2"/>
        <v>0.9969068382</v>
      </c>
      <c r="E1745" s="406">
        <v>93.27</v>
      </c>
      <c r="F1745" s="226">
        <f t="shared" si="3"/>
        <v>-0.009662348694</v>
      </c>
      <c r="G1745" s="226">
        <f t="shared" si="4"/>
        <v>0.9903376513</v>
      </c>
    </row>
    <row r="1746" ht="15.75" customHeight="1">
      <c r="A1746" s="403" t="s">
        <v>2096</v>
      </c>
      <c r="B1746" s="404">
        <v>4577.84</v>
      </c>
      <c r="C1746" s="405">
        <f t="shared" si="1"/>
        <v>-0.0002598803677</v>
      </c>
      <c r="D1746" s="405">
        <f t="shared" si="2"/>
        <v>0.9997401196</v>
      </c>
      <c r="E1746" s="406">
        <v>94.18</v>
      </c>
      <c r="F1746" s="226">
        <f t="shared" si="3"/>
        <v>0.01465201465</v>
      </c>
      <c r="G1746" s="226">
        <f t="shared" si="4"/>
        <v>1.014652015</v>
      </c>
    </row>
    <row r="1747" ht="15.75" customHeight="1">
      <c r="A1747" s="403" t="s">
        <v>2097</v>
      </c>
      <c r="B1747" s="404">
        <v>4579.03</v>
      </c>
      <c r="C1747" s="405">
        <f t="shared" si="1"/>
        <v>-0.001319497152</v>
      </c>
      <c r="D1747" s="405">
        <f t="shared" si="2"/>
        <v>0.9986805028</v>
      </c>
      <c r="E1747" s="406">
        <v>92.82</v>
      </c>
      <c r="F1747" s="226">
        <f t="shared" si="3"/>
        <v>0.007927027907</v>
      </c>
      <c r="G1747" s="226">
        <f t="shared" si="4"/>
        <v>1.007927028</v>
      </c>
    </row>
    <row r="1748" ht="15.75" customHeight="1">
      <c r="A1748" s="403" t="s">
        <v>2098</v>
      </c>
      <c r="B1748" s="404">
        <v>4585.08</v>
      </c>
      <c r="C1748" s="405">
        <f t="shared" si="1"/>
        <v>-0.002208812181</v>
      </c>
      <c r="D1748" s="405">
        <f t="shared" si="2"/>
        <v>0.9977911878</v>
      </c>
      <c r="E1748" s="406">
        <v>92.09</v>
      </c>
      <c r="F1748" s="226">
        <f t="shared" si="3"/>
        <v>0.006998359759</v>
      </c>
      <c r="G1748" s="226">
        <f t="shared" si="4"/>
        <v>1.00699836</v>
      </c>
    </row>
    <row r="1749" ht="15.75" customHeight="1">
      <c r="A1749" s="403" t="s">
        <v>2099</v>
      </c>
      <c r="B1749" s="404">
        <v>4595.23</v>
      </c>
      <c r="C1749" s="405">
        <f t="shared" si="1"/>
        <v>0.00195802671</v>
      </c>
      <c r="D1749" s="405">
        <f t="shared" si="2"/>
        <v>1.001958027</v>
      </c>
      <c r="E1749" s="406">
        <v>91.45</v>
      </c>
      <c r="F1749" s="226">
        <f t="shared" si="3"/>
        <v>-0.01081665765</v>
      </c>
      <c r="G1749" s="226">
        <f t="shared" si="4"/>
        <v>0.9891833423</v>
      </c>
    </row>
    <row r="1750" ht="15.75" customHeight="1">
      <c r="A1750" s="403" t="s">
        <v>2100</v>
      </c>
      <c r="B1750" s="404">
        <v>4586.25</v>
      </c>
      <c r="C1750" s="405">
        <f t="shared" si="1"/>
        <v>0.002003460722</v>
      </c>
      <c r="D1750" s="405">
        <f t="shared" si="2"/>
        <v>1.002003461</v>
      </c>
      <c r="E1750" s="406">
        <v>92.45</v>
      </c>
      <c r="F1750" s="226">
        <f t="shared" si="3"/>
        <v>-0.007834299206</v>
      </c>
      <c r="G1750" s="226">
        <f t="shared" si="4"/>
        <v>0.9921657008</v>
      </c>
    </row>
    <row r="1751" ht="15.75" customHeight="1">
      <c r="A1751" s="403" t="s">
        <v>2101</v>
      </c>
      <c r="B1751" s="404">
        <v>4577.08</v>
      </c>
      <c r="C1751" s="405">
        <f t="shared" si="1"/>
        <v>0.0005946187008</v>
      </c>
      <c r="D1751" s="405">
        <f t="shared" si="2"/>
        <v>1.000594619</v>
      </c>
      <c r="E1751" s="406">
        <v>93.18</v>
      </c>
      <c r="F1751" s="226">
        <f t="shared" si="3"/>
        <v>-0.01636229283</v>
      </c>
      <c r="G1751" s="226">
        <f t="shared" si="4"/>
        <v>0.9836377072</v>
      </c>
    </row>
    <row r="1752" ht="15.75" customHeight="1">
      <c r="A1752" s="403" t="s">
        <v>2102</v>
      </c>
      <c r="B1752" s="404">
        <v>4574.36</v>
      </c>
      <c r="C1752" s="405">
        <f t="shared" si="1"/>
        <v>0.001111772533</v>
      </c>
      <c r="D1752" s="405">
        <f t="shared" si="2"/>
        <v>1.001111773</v>
      </c>
      <c r="E1752" s="406">
        <v>94.73</v>
      </c>
      <c r="F1752" s="226">
        <f t="shared" si="3"/>
        <v>0.003921153031</v>
      </c>
      <c r="G1752" s="226">
        <f t="shared" si="4"/>
        <v>1.003921153</v>
      </c>
    </row>
    <row r="1753" ht="15.75" customHeight="1">
      <c r="A1753" s="403" t="s">
        <v>2103</v>
      </c>
      <c r="B1753" s="404">
        <v>4569.28</v>
      </c>
      <c r="C1753" s="405">
        <f t="shared" si="1"/>
        <v>0.0003502872355</v>
      </c>
      <c r="D1753" s="405">
        <f t="shared" si="2"/>
        <v>1.000350287</v>
      </c>
      <c r="E1753" s="406">
        <v>94.36</v>
      </c>
      <c r="F1753" s="226">
        <f t="shared" si="3"/>
        <v>0.000954704572</v>
      </c>
      <c r="G1753" s="226">
        <f t="shared" si="4"/>
        <v>1.000954705</v>
      </c>
    </row>
    <row r="1754" ht="15.75" customHeight="1">
      <c r="A1754" s="403" t="s">
        <v>2104</v>
      </c>
      <c r="B1754" s="404">
        <v>4567.68</v>
      </c>
      <c r="C1754" s="405">
        <f t="shared" si="1"/>
        <v>-0.0003151591554</v>
      </c>
      <c r="D1754" s="405">
        <f t="shared" si="2"/>
        <v>0.9996848408</v>
      </c>
      <c r="E1754" s="406">
        <v>94.27</v>
      </c>
      <c r="F1754" s="226">
        <f t="shared" si="3"/>
        <v>0.02467391304</v>
      </c>
      <c r="G1754" s="226">
        <f t="shared" si="4"/>
        <v>1.024673913</v>
      </c>
    </row>
    <row r="1755" ht="15.75" customHeight="1">
      <c r="A1755" s="403" t="s">
        <v>2105</v>
      </c>
      <c r="B1755" s="404">
        <v>4569.12</v>
      </c>
      <c r="C1755" s="405">
        <f t="shared" si="1"/>
        <v>0.0001532258418</v>
      </c>
      <c r="D1755" s="405">
        <f t="shared" si="2"/>
        <v>1.000153226</v>
      </c>
      <c r="E1755" s="406">
        <v>92.0</v>
      </c>
      <c r="F1755" s="226">
        <f t="shared" si="3"/>
        <v>0.02850754612</v>
      </c>
      <c r="G1755" s="226">
        <f t="shared" si="4"/>
        <v>1.028507546</v>
      </c>
    </row>
    <row r="1756" ht="15.75" customHeight="1">
      <c r="A1756" s="403" t="s">
        <v>2106</v>
      </c>
      <c r="B1756" s="404">
        <v>4568.42</v>
      </c>
      <c r="C1756" s="405">
        <f t="shared" si="1"/>
        <v>-0.001998877134</v>
      </c>
      <c r="D1756" s="405">
        <f t="shared" si="2"/>
        <v>0.9980011229</v>
      </c>
      <c r="E1756" s="406">
        <v>89.45</v>
      </c>
      <c r="F1756" s="226">
        <f t="shared" si="3"/>
        <v>0.001007162041</v>
      </c>
      <c r="G1756" s="226">
        <f t="shared" si="4"/>
        <v>1.001007162</v>
      </c>
    </row>
    <row r="1757" ht="15.75" customHeight="1">
      <c r="A1757" s="403" t="s">
        <v>2107</v>
      </c>
      <c r="B1757" s="404">
        <v>4577.57</v>
      </c>
      <c r="C1757" s="405">
        <f t="shared" si="1"/>
        <v>0.000349652642</v>
      </c>
      <c r="D1757" s="405">
        <f t="shared" si="2"/>
        <v>1.000349653</v>
      </c>
      <c r="E1757" s="406">
        <v>89.36</v>
      </c>
      <c r="F1757" s="226">
        <f t="shared" si="3"/>
        <v>-0.01106684374</v>
      </c>
      <c r="G1757" s="226">
        <f t="shared" si="4"/>
        <v>0.9889331563</v>
      </c>
    </row>
    <row r="1758" ht="15.75" customHeight="1">
      <c r="A1758" s="403" t="s">
        <v>2108</v>
      </c>
      <c r="B1758" s="404">
        <v>4575.97</v>
      </c>
      <c r="C1758" s="405">
        <f t="shared" si="1"/>
        <v>0.005186320941</v>
      </c>
      <c r="D1758" s="405">
        <f t="shared" si="2"/>
        <v>1.005186321</v>
      </c>
      <c r="E1758" s="406">
        <v>90.36</v>
      </c>
      <c r="F1758" s="226">
        <f t="shared" si="3"/>
        <v>0.02044042914</v>
      </c>
      <c r="G1758" s="226">
        <f t="shared" si="4"/>
        <v>1.020440429</v>
      </c>
    </row>
    <row r="1759" ht="15.75" customHeight="1">
      <c r="A1759" s="403" t="s">
        <v>2109</v>
      </c>
      <c r="B1759" s="404">
        <v>4552.36</v>
      </c>
      <c r="C1759" s="405">
        <f t="shared" si="1"/>
        <v>0.004113628794</v>
      </c>
      <c r="D1759" s="405">
        <f t="shared" si="2"/>
        <v>1.004113629</v>
      </c>
      <c r="E1759" s="406">
        <v>88.55</v>
      </c>
      <c r="F1759" s="226">
        <f t="shared" si="3"/>
        <v>0.005221932115</v>
      </c>
      <c r="G1759" s="226">
        <f t="shared" si="4"/>
        <v>1.005221932</v>
      </c>
    </row>
    <row r="1760" ht="15.75" customHeight="1">
      <c r="A1760" s="403" t="s">
        <v>2110</v>
      </c>
      <c r="B1760" s="404">
        <v>4533.71</v>
      </c>
      <c r="C1760" s="405">
        <f t="shared" si="1"/>
        <v>0.001849584783</v>
      </c>
      <c r="D1760" s="405">
        <f t="shared" si="2"/>
        <v>1.001849585</v>
      </c>
      <c r="E1760" s="406">
        <v>88.09</v>
      </c>
      <c r="F1760" s="226">
        <f t="shared" si="3"/>
        <v>0.009396126962</v>
      </c>
      <c r="G1760" s="226">
        <f t="shared" si="4"/>
        <v>1.009396127</v>
      </c>
    </row>
    <row r="1761" ht="15.75" customHeight="1">
      <c r="A1761" s="403" t="s">
        <v>2111</v>
      </c>
      <c r="B1761" s="404">
        <v>4525.34</v>
      </c>
      <c r="C1761" s="405">
        <f t="shared" si="1"/>
        <v>-0.002846906083</v>
      </c>
      <c r="D1761" s="405">
        <f t="shared" si="2"/>
        <v>0.9971530939</v>
      </c>
      <c r="E1761" s="406">
        <v>87.27</v>
      </c>
      <c r="F1761" s="226">
        <f t="shared" si="3"/>
        <v>-0.003198172473</v>
      </c>
      <c r="G1761" s="226">
        <f t="shared" si="4"/>
        <v>0.9968018275</v>
      </c>
    </row>
    <row r="1762" ht="15.75" customHeight="1">
      <c r="A1762" s="403" t="s">
        <v>2112</v>
      </c>
      <c r="B1762" s="404">
        <v>4538.26</v>
      </c>
      <c r="C1762" s="405">
        <f t="shared" si="1"/>
        <v>0.00001322110088</v>
      </c>
      <c r="D1762" s="405">
        <f t="shared" si="2"/>
        <v>1.000013221</v>
      </c>
      <c r="E1762" s="406">
        <v>87.55</v>
      </c>
      <c r="F1762" s="226">
        <f t="shared" si="3"/>
        <v>0.003208433597</v>
      </c>
      <c r="G1762" s="226">
        <f t="shared" si="4"/>
        <v>1.003208434</v>
      </c>
    </row>
    <row r="1763" ht="15.75" customHeight="1">
      <c r="A1763" s="403" t="s">
        <v>2113</v>
      </c>
      <c r="B1763" s="404">
        <v>4538.2</v>
      </c>
      <c r="C1763" s="405">
        <f t="shared" si="1"/>
        <v>-0.002628478999</v>
      </c>
      <c r="D1763" s="405">
        <f t="shared" si="2"/>
        <v>0.997371521</v>
      </c>
      <c r="E1763" s="406">
        <v>87.27</v>
      </c>
      <c r="F1763" s="226">
        <f t="shared" si="3"/>
        <v>0</v>
      </c>
      <c r="G1763" s="226">
        <f t="shared" si="4"/>
        <v>1</v>
      </c>
    </row>
    <row r="1764" ht="15.75" customHeight="1">
      <c r="A1764" s="403" t="s">
        <v>2114</v>
      </c>
      <c r="B1764" s="404">
        <v>4550.16</v>
      </c>
      <c r="C1764" s="405">
        <f t="shared" si="1"/>
        <v>0.0002154234389</v>
      </c>
      <c r="D1764" s="405">
        <f t="shared" si="2"/>
        <v>1.000215423</v>
      </c>
      <c r="E1764" s="406">
        <v>87.27</v>
      </c>
      <c r="F1764" s="226">
        <f t="shared" si="3"/>
        <v>-0.003198172473</v>
      </c>
      <c r="G1764" s="226">
        <f t="shared" si="4"/>
        <v>0.9968018275</v>
      </c>
    </row>
    <row r="1765" ht="15.75" customHeight="1">
      <c r="A1765" s="403" t="s">
        <v>2115</v>
      </c>
      <c r="B1765" s="404">
        <v>4549.18</v>
      </c>
      <c r="C1765" s="405">
        <f t="shared" si="1"/>
        <v>-0.0004152869545</v>
      </c>
      <c r="D1765" s="405">
        <f t="shared" si="2"/>
        <v>0.999584713</v>
      </c>
      <c r="E1765" s="406">
        <v>87.55</v>
      </c>
      <c r="F1765" s="226">
        <f t="shared" si="3"/>
        <v>0.01802325581</v>
      </c>
      <c r="G1765" s="226">
        <f t="shared" si="4"/>
        <v>1.018023256</v>
      </c>
    </row>
    <row r="1766" ht="15.75" customHeight="1">
      <c r="A1766" s="403" t="s">
        <v>2116</v>
      </c>
      <c r="B1766" s="404">
        <v>4551.07</v>
      </c>
      <c r="C1766" s="405">
        <f t="shared" si="1"/>
        <v>-0.0005951099965</v>
      </c>
      <c r="D1766" s="405">
        <f t="shared" si="2"/>
        <v>0.99940489</v>
      </c>
      <c r="E1766" s="406">
        <v>86.0</v>
      </c>
      <c r="F1766" s="226">
        <f t="shared" si="3"/>
        <v>0.01606805293</v>
      </c>
      <c r="G1766" s="226">
        <f t="shared" si="4"/>
        <v>1.016068053</v>
      </c>
    </row>
    <row r="1767" ht="15.75" customHeight="1">
      <c r="A1767" s="403" t="s">
        <v>2117</v>
      </c>
      <c r="B1767" s="404">
        <v>4553.78</v>
      </c>
      <c r="C1767" s="405">
        <f t="shared" si="1"/>
        <v>-0.0001668664673</v>
      </c>
      <c r="D1767" s="405">
        <f t="shared" si="2"/>
        <v>0.9998331335</v>
      </c>
      <c r="E1767" s="406">
        <v>84.64</v>
      </c>
      <c r="F1767" s="226">
        <f t="shared" si="3"/>
        <v>0.002249851983</v>
      </c>
      <c r="G1767" s="226">
        <f t="shared" si="4"/>
        <v>1.002249852</v>
      </c>
    </row>
    <row r="1768" ht="15.75" customHeight="1">
      <c r="A1768" s="403" t="s">
        <v>2118</v>
      </c>
      <c r="B1768" s="404">
        <v>4554.54</v>
      </c>
      <c r="C1768" s="405">
        <f t="shared" si="1"/>
        <v>-0.0005222825944</v>
      </c>
      <c r="D1768" s="405">
        <f t="shared" si="2"/>
        <v>0.9994777174</v>
      </c>
      <c r="E1768" s="406">
        <v>84.45</v>
      </c>
      <c r="F1768" s="226">
        <f t="shared" si="3"/>
        <v>0.008599068434</v>
      </c>
      <c r="G1768" s="226">
        <f t="shared" si="4"/>
        <v>1.008599068</v>
      </c>
    </row>
    <row r="1769" ht="15.75" customHeight="1">
      <c r="A1769" s="403" t="s">
        <v>2119</v>
      </c>
      <c r="B1769" s="404">
        <v>4556.92</v>
      </c>
      <c r="C1769" s="405">
        <f t="shared" si="1"/>
        <v>-0.003256915751</v>
      </c>
      <c r="D1769" s="405">
        <f t="shared" si="2"/>
        <v>0.9967430842</v>
      </c>
      <c r="E1769" s="406">
        <v>83.73</v>
      </c>
      <c r="F1769" s="226">
        <f t="shared" si="3"/>
        <v>-0.01075141777</v>
      </c>
      <c r="G1769" s="226">
        <f t="shared" si="4"/>
        <v>0.9892485822</v>
      </c>
    </row>
    <row r="1770" ht="15.75" customHeight="1">
      <c r="A1770" s="403" t="s">
        <v>2120</v>
      </c>
      <c r="B1770" s="404">
        <v>4571.81</v>
      </c>
      <c r="C1770" s="405">
        <f t="shared" si="1"/>
        <v>0.00282302465</v>
      </c>
      <c r="D1770" s="405">
        <f t="shared" si="2"/>
        <v>1.002823025</v>
      </c>
      <c r="E1770" s="406">
        <v>84.64</v>
      </c>
      <c r="F1770" s="226">
        <f t="shared" si="3"/>
        <v>-0.002122141004</v>
      </c>
      <c r="G1770" s="226">
        <f t="shared" si="4"/>
        <v>0.997877859</v>
      </c>
    </row>
    <row r="1771" ht="15.75" customHeight="1">
      <c r="A1771" s="403" t="s">
        <v>2121</v>
      </c>
      <c r="B1771" s="404">
        <v>4558.94</v>
      </c>
      <c r="C1771" s="405">
        <f t="shared" si="1"/>
        <v>0.004634291998</v>
      </c>
      <c r="D1771" s="405">
        <f t="shared" si="2"/>
        <v>1.004634292</v>
      </c>
      <c r="E1771" s="406">
        <v>84.82</v>
      </c>
      <c r="F1771" s="226">
        <f t="shared" si="3"/>
        <v>0.01751439539</v>
      </c>
      <c r="G1771" s="226">
        <f t="shared" si="4"/>
        <v>1.017514395</v>
      </c>
    </row>
    <row r="1772" ht="15.75" customHeight="1">
      <c r="A1772" s="403" t="s">
        <v>2122</v>
      </c>
      <c r="B1772" s="404">
        <v>4537.91</v>
      </c>
      <c r="C1772" s="405">
        <f t="shared" si="1"/>
        <v>-0.00003746077636</v>
      </c>
      <c r="D1772" s="405">
        <f t="shared" si="2"/>
        <v>0.9999625392</v>
      </c>
      <c r="E1772" s="406">
        <v>83.36</v>
      </c>
      <c r="F1772" s="226">
        <f t="shared" si="3"/>
        <v>-0.007619047619</v>
      </c>
      <c r="G1772" s="226">
        <f t="shared" si="4"/>
        <v>0.9923809524</v>
      </c>
    </row>
    <row r="1773" ht="15.75" customHeight="1">
      <c r="A1773" s="403" t="s">
        <v>2123</v>
      </c>
      <c r="B1773" s="404">
        <v>4538.08</v>
      </c>
      <c r="C1773" s="405">
        <f t="shared" si="1"/>
        <v>-0.001456641803</v>
      </c>
      <c r="D1773" s="405">
        <f t="shared" si="2"/>
        <v>0.9985433582</v>
      </c>
      <c r="E1773" s="406">
        <v>84.0</v>
      </c>
      <c r="F1773" s="226">
        <f t="shared" si="3"/>
        <v>0.001072577762</v>
      </c>
      <c r="G1773" s="226">
        <f t="shared" si="4"/>
        <v>1.001072578</v>
      </c>
    </row>
    <row r="1774" ht="15.75" customHeight="1">
      <c r="A1774" s="403" t="s">
        <v>2124</v>
      </c>
      <c r="B1774" s="404">
        <v>4544.7</v>
      </c>
      <c r="C1774" s="405">
        <f t="shared" si="1"/>
        <v>0.008774363676</v>
      </c>
      <c r="D1774" s="405">
        <f t="shared" si="2"/>
        <v>1.008774364</v>
      </c>
      <c r="E1774" s="406">
        <v>83.91</v>
      </c>
      <c r="F1774" s="226">
        <f t="shared" si="3"/>
        <v>0</v>
      </c>
      <c r="G1774" s="226">
        <f t="shared" si="4"/>
        <v>1</v>
      </c>
    </row>
    <row r="1775" ht="15.75" customHeight="1">
      <c r="A1775" s="403" t="s">
        <v>2125</v>
      </c>
      <c r="B1775" s="404">
        <v>4505.17</v>
      </c>
      <c r="C1775" s="405">
        <f t="shared" si="1"/>
        <v>0.002222380416</v>
      </c>
      <c r="D1775" s="405">
        <f t="shared" si="2"/>
        <v>1.00222238</v>
      </c>
      <c r="E1775" s="406">
        <v>83.91</v>
      </c>
      <c r="F1775" s="226">
        <f t="shared" si="3"/>
        <v>0.006597888676</v>
      </c>
      <c r="G1775" s="226">
        <f t="shared" si="4"/>
        <v>1.006597889</v>
      </c>
    </row>
    <row r="1776" ht="15.75" customHeight="1">
      <c r="A1776" s="403" t="s">
        <v>2126</v>
      </c>
      <c r="B1776" s="404">
        <v>4495.18</v>
      </c>
      <c r="C1776" s="405">
        <f t="shared" si="1"/>
        <v>-0.002750921781</v>
      </c>
      <c r="D1776" s="405">
        <f t="shared" si="2"/>
        <v>0.9972490782</v>
      </c>
      <c r="E1776" s="406">
        <v>83.36</v>
      </c>
      <c r="F1776" s="226">
        <f t="shared" si="3"/>
        <v>-0.006554641878</v>
      </c>
      <c r="G1776" s="226">
        <f t="shared" si="4"/>
        <v>0.9934453581</v>
      </c>
    </row>
    <row r="1777" ht="15.75" customHeight="1">
      <c r="A1777" s="403" t="s">
        <v>2127</v>
      </c>
      <c r="B1777" s="404">
        <v>4507.58</v>
      </c>
      <c r="C1777" s="405">
        <f t="shared" si="1"/>
        <v>0.008348507693</v>
      </c>
      <c r="D1777" s="405">
        <f t="shared" si="2"/>
        <v>1.008348508</v>
      </c>
      <c r="E1777" s="406">
        <v>83.91</v>
      </c>
      <c r="F1777" s="226">
        <f t="shared" si="3"/>
        <v>0.009868816945</v>
      </c>
      <c r="G1777" s="226">
        <f t="shared" si="4"/>
        <v>1.009868817</v>
      </c>
    </row>
    <row r="1778" ht="15.75" customHeight="1">
      <c r="A1778" s="403" t="s">
        <v>2128</v>
      </c>
      <c r="B1778" s="404">
        <v>4470.26</v>
      </c>
      <c r="C1778" s="405">
        <f t="shared" si="1"/>
        <v>0.00424589339</v>
      </c>
      <c r="D1778" s="405">
        <f t="shared" si="2"/>
        <v>1.004245893</v>
      </c>
      <c r="E1778" s="406">
        <v>83.09</v>
      </c>
      <c r="F1778" s="226">
        <f t="shared" si="3"/>
        <v>0.003260082106</v>
      </c>
      <c r="G1778" s="226">
        <f t="shared" si="4"/>
        <v>1.003260082</v>
      </c>
    </row>
    <row r="1779" ht="15.75" customHeight="1">
      <c r="A1779" s="403" t="s">
        <v>2129</v>
      </c>
      <c r="B1779" s="404">
        <v>4451.36</v>
      </c>
      <c r="C1779" s="405">
        <f t="shared" si="1"/>
        <v>0.008733644246</v>
      </c>
      <c r="D1779" s="405">
        <f t="shared" si="2"/>
        <v>1.008733644</v>
      </c>
      <c r="E1779" s="406">
        <v>82.82</v>
      </c>
      <c r="F1779" s="226">
        <f t="shared" si="3"/>
        <v>0.003270745003</v>
      </c>
      <c r="G1779" s="226">
        <f t="shared" si="4"/>
        <v>1.003270745</v>
      </c>
    </row>
    <row r="1780" ht="15.75" customHeight="1">
      <c r="A1780" s="403" t="s">
        <v>2130</v>
      </c>
      <c r="B1780" s="404">
        <v>4412.82</v>
      </c>
      <c r="C1780" s="405">
        <f t="shared" si="1"/>
        <v>0.007442548548</v>
      </c>
      <c r="D1780" s="405">
        <f t="shared" si="2"/>
        <v>1.007442549</v>
      </c>
      <c r="E1780" s="406">
        <v>82.55</v>
      </c>
      <c r="F1780" s="226">
        <f t="shared" si="3"/>
        <v>0.007813453791</v>
      </c>
      <c r="G1780" s="226">
        <f t="shared" si="4"/>
        <v>1.007813454</v>
      </c>
    </row>
    <row r="1781" ht="15.75" customHeight="1">
      <c r="A1781" s="403" t="s">
        <v>2131</v>
      </c>
      <c r="B1781" s="404">
        <v>4380.22</v>
      </c>
      <c r="C1781" s="405">
        <f t="shared" si="1"/>
        <v>-0.0002830106859</v>
      </c>
      <c r="D1781" s="405">
        <f t="shared" si="2"/>
        <v>0.9997169893</v>
      </c>
      <c r="E1781" s="406">
        <v>81.91</v>
      </c>
      <c r="F1781" s="226">
        <f t="shared" si="3"/>
        <v>-0.006549423893</v>
      </c>
      <c r="G1781" s="226">
        <f t="shared" si="4"/>
        <v>0.9934505761</v>
      </c>
    </row>
    <row r="1782" ht="15.75" customHeight="1">
      <c r="A1782" s="403" t="s">
        <v>2132</v>
      </c>
      <c r="B1782" s="404">
        <v>4381.46</v>
      </c>
      <c r="C1782" s="405">
        <f t="shared" si="1"/>
        <v>0.003485836784</v>
      </c>
      <c r="D1782" s="405">
        <f t="shared" si="2"/>
        <v>1.003485837</v>
      </c>
      <c r="E1782" s="406">
        <v>82.45</v>
      </c>
      <c r="F1782" s="226">
        <f t="shared" si="3"/>
        <v>-0.002299128751</v>
      </c>
      <c r="G1782" s="226">
        <f t="shared" si="4"/>
        <v>0.9977008712</v>
      </c>
    </row>
    <row r="1783" ht="15.75" customHeight="1">
      <c r="A1783" s="403" t="s">
        <v>2133</v>
      </c>
      <c r="B1783" s="404">
        <v>4366.24</v>
      </c>
      <c r="C1783" s="405">
        <f t="shared" si="1"/>
        <v>0.0007173782004</v>
      </c>
      <c r="D1783" s="405">
        <f t="shared" si="2"/>
        <v>1.000717378</v>
      </c>
      <c r="E1783" s="406">
        <v>82.64</v>
      </c>
      <c r="F1783" s="226">
        <f t="shared" si="3"/>
        <v>0.003399708596</v>
      </c>
      <c r="G1783" s="226">
        <f t="shared" si="4"/>
        <v>1.003399709</v>
      </c>
    </row>
    <row r="1784" ht="15.75" customHeight="1">
      <c r="A1784" s="403" t="s">
        <v>2134</v>
      </c>
      <c r="B1784" s="404">
        <v>4363.11</v>
      </c>
      <c r="C1784" s="405">
        <f t="shared" si="1"/>
        <v>-0.001348134585</v>
      </c>
      <c r="D1784" s="405">
        <f t="shared" si="2"/>
        <v>0.9986518654</v>
      </c>
      <c r="E1784" s="406">
        <v>82.36</v>
      </c>
      <c r="F1784" s="226">
        <f t="shared" si="3"/>
        <v>-0.005554213958</v>
      </c>
      <c r="G1784" s="226">
        <f t="shared" si="4"/>
        <v>0.994445786</v>
      </c>
    </row>
    <row r="1785" ht="15.75" customHeight="1">
      <c r="A1785" s="403" t="s">
        <v>2135</v>
      </c>
      <c r="B1785" s="404">
        <v>4369.0</v>
      </c>
      <c r="C1785" s="405">
        <f t="shared" si="1"/>
        <v>-0.004280068736</v>
      </c>
      <c r="D1785" s="405">
        <f t="shared" si="2"/>
        <v>0.9957199313</v>
      </c>
      <c r="E1785" s="406">
        <v>82.82</v>
      </c>
      <c r="F1785" s="226">
        <f t="shared" si="3"/>
        <v>-0.009803921569</v>
      </c>
      <c r="G1785" s="226">
        <f t="shared" si="4"/>
        <v>0.9901960784</v>
      </c>
    </row>
    <row r="1786" ht="15.75" customHeight="1">
      <c r="A1786" s="403" t="s">
        <v>2136</v>
      </c>
      <c r="B1786" s="404">
        <v>4387.78</v>
      </c>
      <c r="C1786" s="405">
        <f t="shared" si="1"/>
        <v>-0.00170410464</v>
      </c>
      <c r="D1786" s="405">
        <f t="shared" si="2"/>
        <v>0.9982958954</v>
      </c>
      <c r="E1786" s="406">
        <v>83.64</v>
      </c>
      <c r="F1786" s="226">
        <f t="shared" si="3"/>
        <v>-0.005351409204</v>
      </c>
      <c r="G1786" s="226">
        <f t="shared" si="4"/>
        <v>0.9946485908</v>
      </c>
    </row>
    <row r="1787" ht="15.75" customHeight="1">
      <c r="A1787" s="403" t="s">
        <v>2137</v>
      </c>
      <c r="B1787" s="404">
        <v>4395.27</v>
      </c>
      <c r="C1787" s="405">
        <f t="shared" si="1"/>
        <v>-0.003789673141</v>
      </c>
      <c r="D1787" s="405">
        <f t="shared" si="2"/>
        <v>0.9962103269</v>
      </c>
      <c r="E1787" s="406">
        <v>84.09</v>
      </c>
      <c r="F1787" s="226">
        <f t="shared" si="3"/>
        <v>-0.007553404933</v>
      </c>
      <c r="G1787" s="226">
        <f t="shared" si="4"/>
        <v>0.9924465951</v>
      </c>
    </row>
    <row r="1788" ht="15.75" customHeight="1">
      <c r="A1788" s="403" t="s">
        <v>2138</v>
      </c>
      <c r="B1788" s="404">
        <v>4411.99</v>
      </c>
      <c r="C1788" s="405">
        <f t="shared" si="1"/>
        <v>0.000660001633</v>
      </c>
      <c r="D1788" s="405">
        <f t="shared" si="2"/>
        <v>1.000660002</v>
      </c>
      <c r="E1788" s="406">
        <v>84.73</v>
      </c>
      <c r="F1788" s="226">
        <f t="shared" si="3"/>
        <v>0.001063327032</v>
      </c>
      <c r="G1788" s="226">
        <f t="shared" si="4"/>
        <v>1.001063327</v>
      </c>
    </row>
    <row r="1789" ht="15.75" customHeight="1">
      <c r="A1789" s="403" t="s">
        <v>2139</v>
      </c>
      <c r="B1789" s="404">
        <v>4409.08</v>
      </c>
      <c r="C1789" s="405">
        <f t="shared" si="1"/>
        <v>0.0008353384483</v>
      </c>
      <c r="D1789" s="405">
        <f t="shared" si="2"/>
        <v>1.000835338</v>
      </c>
      <c r="E1789" s="406">
        <v>84.64</v>
      </c>
      <c r="F1789" s="226">
        <f t="shared" si="3"/>
        <v>-0.01478291235</v>
      </c>
      <c r="G1789" s="226">
        <f t="shared" si="4"/>
        <v>0.9852170876</v>
      </c>
    </row>
    <row r="1790" ht="15.75" customHeight="1">
      <c r="A1790" s="403" t="s">
        <v>2140</v>
      </c>
      <c r="B1790" s="404">
        <v>4405.4</v>
      </c>
      <c r="C1790" s="405">
        <f t="shared" si="1"/>
        <v>-0.0009071529006</v>
      </c>
      <c r="D1790" s="405">
        <f t="shared" si="2"/>
        <v>0.9990928471</v>
      </c>
      <c r="E1790" s="406">
        <v>85.91</v>
      </c>
      <c r="F1790" s="226">
        <f t="shared" si="3"/>
        <v>0.003152732368</v>
      </c>
      <c r="G1790" s="226">
        <f t="shared" si="4"/>
        <v>1.003152732</v>
      </c>
    </row>
    <row r="1791" ht="15.75" customHeight="1">
      <c r="A1791" s="403" t="s">
        <v>2141</v>
      </c>
      <c r="B1791" s="404">
        <v>4409.4</v>
      </c>
      <c r="C1791" s="405">
        <f t="shared" si="1"/>
        <v>-0.002167921104</v>
      </c>
      <c r="D1791" s="405">
        <f t="shared" si="2"/>
        <v>0.9978320789</v>
      </c>
      <c r="E1791" s="406">
        <v>85.64</v>
      </c>
      <c r="F1791" s="226">
        <f t="shared" si="3"/>
        <v>0.01073999764</v>
      </c>
      <c r="G1791" s="226">
        <f t="shared" si="4"/>
        <v>1.010739998</v>
      </c>
    </row>
    <row r="1792" ht="15.75" customHeight="1">
      <c r="A1792" s="403" t="s">
        <v>2142</v>
      </c>
      <c r="B1792" s="404">
        <v>4418.98</v>
      </c>
      <c r="C1792" s="405">
        <f t="shared" si="1"/>
        <v>-0.0003257609005</v>
      </c>
      <c r="D1792" s="405">
        <f t="shared" si="2"/>
        <v>0.9996742391</v>
      </c>
      <c r="E1792" s="406">
        <v>84.73</v>
      </c>
      <c r="F1792" s="226">
        <f t="shared" si="3"/>
        <v>-0.001061070502</v>
      </c>
      <c r="G1792" s="226">
        <f t="shared" si="4"/>
        <v>0.9989389295</v>
      </c>
    </row>
    <row r="1793" ht="15.75" customHeight="1">
      <c r="A1793" s="403" t="s">
        <v>2143</v>
      </c>
      <c r="B1793" s="404">
        <v>4420.42</v>
      </c>
      <c r="C1793" s="405">
        <f t="shared" si="1"/>
        <v>0.001792630498</v>
      </c>
      <c r="D1793" s="405">
        <f t="shared" si="2"/>
        <v>1.00179263</v>
      </c>
      <c r="E1793" s="406">
        <v>84.82</v>
      </c>
      <c r="F1793" s="226">
        <f t="shared" si="3"/>
        <v>-0.002117647059</v>
      </c>
      <c r="G1793" s="226">
        <f t="shared" si="4"/>
        <v>0.9978823529</v>
      </c>
    </row>
    <row r="1794" ht="15.75" customHeight="1">
      <c r="A1794" s="403" t="s">
        <v>2144</v>
      </c>
      <c r="B1794" s="404">
        <v>4412.51</v>
      </c>
      <c r="C1794" s="405">
        <f t="shared" si="1"/>
        <v>0.000358201105</v>
      </c>
      <c r="D1794" s="405">
        <f t="shared" si="2"/>
        <v>1.000358201</v>
      </c>
      <c r="E1794" s="406">
        <v>85.0</v>
      </c>
      <c r="F1794" s="226">
        <f t="shared" si="3"/>
        <v>-0.003166412572</v>
      </c>
      <c r="G1794" s="226">
        <f t="shared" si="4"/>
        <v>0.9968335874</v>
      </c>
    </row>
    <row r="1795" ht="15.75" customHeight="1">
      <c r="A1795" s="403" t="s">
        <v>2145</v>
      </c>
      <c r="B1795" s="404">
        <v>4410.93</v>
      </c>
      <c r="C1795" s="405">
        <f t="shared" si="1"/>
        <v>-0.003380111119</v>
      </c>
      <c r="D1795" s="405">
        <f t="shared" si="2"/>
        <v>0.9966198889</v>
      </c>
      <c r="E1795" s="406">
        <v>85.27</v>
      </c>
      <c r="F1795" s="226">
        <f t="shared" si="3"/>
        <v>-0.01478913923</v>
      </c>
      <c r="G1795" s="226">
        <f t="shared" si="4"/>
        <v>0.9852108608</v>
      </c>
    </row>
    <row r="1796" ht="15.75" customHeight="1">
      <c r="A1796" s="403" t="s">
        <v>2146</v>
      </c>
      <c r="B1796" s="404">
        <v>4425.89</v>
      </c>
      <c r="C1796" s="405">
        <f t="shared" si="1"/>
        <v>-0.004541078883</v>
      </c>
      <c r="D1796" s="405">
        <f t="shared" si="2"/>
        <v>0.9954589211</v>
      </c>
      <c r="E1796" s="406">
        <v>86.55</v>
      </c>
      <c r="F1796" s="226">
        <f t="shared" si="3"/>
        <v>0.01501114108</v>
      </c>
      <c r="G1796" s="226">
        <f t="shared" si="4"/>
        <v>1.015011141</v>
      </c>
    </row>
    <row r="1797" ht="15.75" customHeight="1">
      <c r="A1797" s="403" t="s">
        <v>2147</v>
      </c>
      <c r="B1797" s="404">
        <v>4446.08</v>
      </c>
      <c r="C1797" s="405">
        <f t="shared" si="1"/>
        <v>0.005493250471</v>
      </c>
      <c r="D1797" s="405">
        <f t="shared" si="2"/>
        <v>1.00549325</v>
      </c>
      <c r="E1797" s="406">
        <v>85.27</v>
      </c>
      <c r="F1797" s="226">
        <f t="shared" si="3"/>
        <v>0.0042397833</v>
      </c>
      <c r="G1797" s="226">
        <f t="shared" si="4"/>
        <v>1.004239783</v>
      </c>
    </row>
    <row r="1798" ht="15.75" customHeight="1">
      <c r="A1798" s="403" t="s">
        <v>2148</v>
      </c>
      <c r="B1798" s="404">
        <v>4421.79</v>
      </c>
      <c r="C1798" s="405">
        <f t="shared" si="1"/>
        <v>0.0005430613727</v>
      </c>
      <c r="D1798" s="405">
        <f t="shared" si="2"/>
        <v>1.000543061</v>
      </c>
      <c r="E1798" s="406">
        <v>84.91</v>
      </c>
      <c r="F1798" s="226">
        <f t="shared" si="3"/>
        <v>-0.001058823529</v>
      </c>
      <c r="G1798" s="226">
        <f t="shared" si="4"/>
        <v>0.9989411765</v>
      </c>
    </row>
    <row r="1799" ht="15.75" customHeight="1">
      <c r="A1799" s="403" t="s">
        <v>2149</v>
      </c>
      <c r="B1799" s="404">
        <v>4419.39</v>
      </c>
      <c r="C1799" s="405">
        <f t="shared" si="1"/>
        <v>-0.0008161881076</v>
      </c>
      <c r="D1799" s="405">
        <f t="shared" si="2"/>
        <v>0.9991838119</v>
      </c>
      <c r="E1799" s="406">
        <v>85.0</v>
      </c>
      <c r="F1799" s="226">
        <f t="shared" si="3"/>
        <v>-0.0105924805</v>
      </c>
      <c r="G1799" s="226">
        <f t="shared" si="4"/>
        <v>0.9894075195</v>
      </c>
    </row>
    <row r="1800" ht="15.75" customHeight="1">
      <c r="A1800" s="403" t="s">
        <v>2150</v>
      </c>
      <c r="B1800" s="404">
        <v>4423.0</v>
      </c>
      <c r="C1800" s="405">
        <f t="shared" si="1"/>
        <v>-0.0008538938009</v>
      </c>
      <c r="D1800" s="405">
        <f t="shared" si="2"/>
        <v>0.9991461062</v>
      </c>
      <c r="E1800" s="406">
        <v>85.91</v>
      </c>
      <c r="F1800" s="226">
        <f t="shared" si="3"/>
        <v>0.005383265067</v>
      </c>
      <c r="G1800" s="226">
        <f t="shared" si="4"/>
        <v>1.005383265</v>
      </c>
    </row>
    <row r="1801" ht="15.75" customHeight="1">
      <c r="A1801" s="403" t="s">
        <v>2151</v>
      </c>
      <c r="B1801" s="404">
        <v>4426.78</v>
      </c>
      <c r="C1801" s="405">
        <f t="shared" si="1"/>
        <v>0.008837739289</v>
      </c>
      <c r="D1801" s="405">
        <f t="shared" si="2"/>
        <v>1.008837739</v>
      </c>
      <c r="E1801" s="406">
        <v>85.45</v>
      </c>
      <c r="F1801" s="226">
        <f t="shared" si="3"/>
        <v>-0.001168907072</v>
      </c>
      <c r="G1801" s="226">
        <f t="shared" si="4"/>
        <v>0.9988310929</v>
      </c>
    </row>
    <row r="1802" ht="15.75" customHeight="1">
      <c r="A1802" s="403" t="s">
        <v>2152</v>
      </c>
      <c r="B1802" s="404">
        <v>4388.0</v>
      </c>
      <c r="C1802" s="405">
        <f t="shared" si="1"/>
        <v>0.005032031388</v>
      </c>
      <c r="D1802" s="405">
        <f t="shared" si="2"/>
        <v>1.005032031</v>
      </c>
      <c r="E1802" s="406">
        <v>85.55</v>
      </c>
      <c r="F1802" s="226">
        <f t="shared" si="3"/>
        <v>0.002225866917</v>
      </c>
      <c r="G1802" s="226">
        <f t="shared" si="4"/>
        <v>1.002225867</v>
      </c>
    </row>
    <row r="1803" ht="15.75" customHeight="1">
      <c r="A1803" s="403" t="s">
        <v>2153</v>
      </c>
      <c r="B1803" s="404">
        <v>4366.03</v>
      </c>
      <c r="C1803" s="405">
        <f t="shared" si="1"/>
        <v>-0.006379066285</v>
      </c>
      <c r="D1803" s="405">
        <f t="shared" si="2"/>
        <v>0.9936209337</v>
      </c>
      <c r="E1803" s="406">
        <v>85.36</v>
      </c>
      <c r="F1803" s="226">
        <f t="shared" si="3"/>
        <v>-0.002220923437</v>
      </c>
      <c r="G1803" s="226">
        <f t="shared" si="4"/>
        <v>0.9977790766</v>
      </c>
    </row>
    <row r="1804" ht="15.75" customHeight="1">
      <c r="A1804" s="403" t="s">
        <v>2154</v>
      </c>
      <c r="B1804" s="404">
        <v>4394.06</v>
      </c>
      <c r="C1804" s="405">
        <f t="shared" si="1"/>
        <v>-0.0000568917532</v>
      </c>
      <c r="D1804" s="405">
        <f t="shared" si="2"/>
        <v>0.9999431082</v>
      </c>
      <c r="E1804" s="406">
        <v>85.55</v>
      </c>
      <c r="F1804" s="226">
        <f t="shared" si="3"/>
        <v>-0.01041064199</v>
      </c>
      <c r="G1804" s="226">
        <f t="shared" si="4"/>
        <v>0.989589358</v>
      </c>
    </row>
    <row r="1805" ht="15.75" customHeight="1">
      <c r="A1805" s="403" t="s">
        <v>2155</v>
      </c>
      <c r="B1805" s="404">
        <v>4394.31</v>
      </c>
      <c r="C1805" s="405">
        <f t="shared" si="1"/>
        <v>0.0003278039186</v>
      </c>
      <c r="D1805" s="405">
        <f t="shared" si="2"/>
        <v>1.000327804</v>
      </c>
      <c r="E1805" s="406">
        <v>86.45</v>
      </c>
      <c r="F1805" s="226">
        <f t="shared" si="3"/>
        <v>-0.007348719715</v>
      </c>
      <c r="G1805" s="226">
        <f t="shared" si="4"/>
        <v>0.9926512803</v>
      </c>
    </row>
    <row r="1806" ht="15.75" customHeight="1">
      <c r="A1806" s="403" t="s">
        <v>2156</v>
      </c>
      <c r="B1806" s="404">
        <v>4392.87</v>
      </c>
      <c r="C1806" s="405">
        <f t="shared" si="1"/>
        <v>0.006543989772</v>
      </c>
      <c r="D1806" s="405">
        <f t="shared" si="2"/>
        <v>1.00654399</v>
      </c>
      <c r="E1806" s="406">
        <v>87.09</v>
      </c>
      <c r="F1806" s="226">
        <f t="shared" si="3"/>
        <v>0</v>
      </c>
      <c r="G1806" s="226">
        <f t="shared" si="4"/>
        <v>1</v>
      </c>
    </row>
    <row r="1807" ht="15.75" customHeight="1">
      <c r="A1807" s="403" t="s">
        <v>2157</v>
      </c>
      <c r="B1807" s="404">
        <v>4364.31</v>
      </c>
      <c r="C1807" s="405">
        <f t="shared" si="1"/>
        <v>0.008708856547</v>
      </c>
      <c r="D1807" s="405">
        <f t="shared" si="2"/>
        <v>1.008708857</v>
      </c>
      <c r="E1807" s="406">
        <v>87.09</v>
      </c>
      <c r="F1807" s="226">
        <f t="shared" si="3"/>
        <v>0.02894612476</v>
      </c>
      <c r="G1807" s="226">
        <f t="shared" si="4"/>
        <v>1.028946125</v>
      </c>
    </row>
    <row r="1808" ht="15.75" customHeight="1">
      <c r="A1808" s="403" t="s">
        <v>2158</v>
      </c>
      <c r="B1808" s="404">
        <v>4326.63</v>
      </c>
      <c r="C1808" s="405">
        <f t="shared" si="1"/>
        <v>0.008858286077</v>
      </c>
      <c r="D1808" s="405">
        <f t="shared" si="2"/>
        <v>1.008858286</v>
      </c>
      <c r="E1808" s="406">
        <v>84.64</v>
      </c>
      <c r="F1808" s="226">
        <f t="shared" si="3"/>
        <v>-0.01063705435</v>
      </c>
      <c r="G1808" s="226">
        <f t="shared" si="4"/>
        <v>0.9893629456</v>
      </c>
    </row>
    <row r="1809" ht="15.75" customHeight="1">
      <c r="A1809" s="403" t="s">
        <v>2159</v>
      </c>
      <c r="B1809" s="404">
        <v>4288.64</v>
      </c>
      <c r="C1809" s="405">
        <f t="shared" si="1"/>
        <v>0.003080363095</v>
      </c>
      <c r="D1809" s="405">
        <f t="shared" si="2"/>
        <v>1.003080363</v>
      </c>
      <c r="E1809" s="406">
        <v>85.55</v>
      </c>
      <c r="F1809" s="226">
        <f t="shared" si="3"/>
        <v>0</v>
      </c>
      <c r="G1809" s="226">
        <f t="shared" si="4"/>
        <v>1</v>
      </c>
    </row>
    <row r="1810" ht="15.75" customHeight="1">
      <c r="A1810" s="403" t="s">
        <v>2160</v>
      </c>
      <c r="B1810" s="404">
        <v>4275.47</v>
      </c>
      <c r="C1810" s="405">
        <f t="shared" si="1"/>
        <v>-0.005392390634</v>
      </c>
      <c r="D1810" s="405">
        <f t="shared" si="2"/>
        <v>0.9946076094</v>
      </c>
      <c r="E1810" s="406">
        <v>85.55</v>
      </c>
      <c r="F1810" s="226">
        <f t="shared" si="3"/>
        <v>-0.02384755819</v>
      </c>
      <c r="G1810" s="226">
        <f t="shared" si="4"/>
        <v>0.9761524418</v>
      </c>
    </row>
    <row r="1811" ht="15.75" customHeight="1">
      <c r="A1811" s="403" t="s">
        <v>2161</v>
      </c>
      <c r="B1811" s="404">
        <v>4298.65</v>
      </c>
      <c r="C1811" s="405">
        <f t="shared" si="1"/>
        <v>-0.004582673373</v>
      </c>
      <c r="D1811" s="405">
        <f t="shared" si="2"/>
        <v>0.9954173266</v>
      </c>
      <c r="E1811" s="406">
        <v>87.64</v>
      </c>
      <c r="F1811" s="226">
        <f t="shared" si="3"/>
        <v>-0.03106688778</v>
      </c>
      <c r="G1811" s="226">
        <f t="shared" si="4"/>
        <v>0.9689331122</v>
      </c>
    </row>
    <row r="1812" ht="15.75" customHeight="1">
      <c r="A1812" s="403" t="s">
        <v>2162</v>
      </c>
      <c r="B1812" s="404">
        <v>4318.44</v>
      </c>
      <c r="C1812" s="405">
        <f t="shared" si="1"/>
        <v>-0.002741143244</v>
      </c>
      <c r="D1812" s="405">
        <f t="shared" si="2"/>
        <v>0.9972588568</v>
      </c>
      <c r="E1812" s="406">
        <v>90.45</v>
      </c>
      <c r="F1812" s="226">
        <f t="shared" si="3"/>
        <v>-0.01201529219</v>
      </c>
      <c r="G1812" s="226">
        <f t="shared" si="4"/>
        <v>0.9879847078</v>
      </c>
    </row>
    <row r="1813" ht="15.75" customHeight="1">
      <c r="A1813" s="403" t="s">
        <v>2163</v>
      </c>
      <c r="B1813" s="404">
        <v>4330.31</v>
      </c>
      <c r="C1813" s="405">
        <f t="shared" si="1"/>
        <v>0.0002125010683</v>
      </c>
      <c r="D1813" s="405">
        <f t="shared" si="2"/>
        <v>1.000212501</v>
      </c>
      <c r="E1813" s="406">
        <v>91.55</v>
      </c>
      <c r="F1813" s="226">
        <f t="shared" si="3"/>
        <v>-0.0335690911</v>
      </c>
      <c r="G1813" s="226">
        <f t="shared" si="4"/>
        <v>0.9664309089</v>
      </c>
    </row>
    <row r="1814" ht="15.75" customHeight="1">
      <c r="A1814" s="403" t="s">
        <v>2164</v>
      </c>
      <c r="B1814" s="404">
        <v>4329.39</v>
      </c>
      <c r="C1814" s="405">
        <f t="shared" si="1"/>
        <v>-0.002458491357</v>
      </c>
      <c r="D1814" s="405">
        <f t="shared" si="2"/>
        <v>0.9975415086</v>
      </c>
      <c r="E1814" s="406">
        <v>94.73</v>
      </c>
      <c r="F1814" s="226">
        <f t="shared" si="3"/>
        <v>0.07209144409</v>
      </c>
      <c r="G1814" s="226">
        <f t="shared" si="4"/>
        <v>1.072091444</v>
      </c>
    </row>
    <row r="1815" ht="15.75" customHeight="1">
      <c r="A1815" s="403" t="s">
        <v>2165</v>
      </c>
      <c r="B1815" s="404">
        <v>4340.06</v>
      </c>
      <c r="C1815" s="405">
        <f t="shared" si="1"/>
        <v>0.007725010971</v>
      </c>
      <c r="D1815" s="405">
        <f t="shared" si="2"/>
        <v>1.007725011</v>
      </c>
      <c r="E1815" s="406">
        <v>88.36</v>
      </c>
      <c r="F1815" s="226">
        <f t="shared" si="3"/>
        <v>0.01985226223</v>
      </c>
      <c r="G1815" s="226">
        <f t="shared" si="4"/>
        <v>1.019852262</v>
      </c>
    </row>
    <row r="1816" ht="15.75" customHeight="1">
      <c r="A1816" s="403" t="s">
        <v>2166</v>
      </c>
      <c r="B1816" s="404">
        <v>4306.79</v>
      </c>
      <c r="C1816" s="405">
        <f t="shared" si="1"/>
        <v>0.0114109248</v>
      </c>
      <c r="D1816" s="405">
        <f t="shared" si="2"/>
        <v>1.011410925</v>
      </c>
      <c r="E1816" s="406">
        <v>86.64</v>
      </c>
      <c r="F1816" s="226">
        <f t="shared" si="3"/>
        <v>-0.01746427761</v>
      </c>
      <c r="G1816" s="226">
        <f t="shared" si="4"/>
        <v>0.9825357224</v>
      </c>
    </row>
    <row r="1817" ht="15.75" customHeight="1">
      <c r="A1817" s="403" t="s">
        <v>2167</v>
      </c>
      <c r="B1817" s="404">
        <v>4258.2</v>
      </c>
      <c r="C1817" s="405">
        <f t="shared" si="1"/>
        <v>-0.00327000096</v>
      </c>
      <c r="D1817" s="405">
        <f t="shared" si="2"/>
        <v>0.996729999</v>
      </c>
      <c r="E1817" s="406">
        <v>88.18</v>
      </c>
      <c r="F1817" s="226">
        <f t="shared" si="3"/>
        <v>0.0352195351</v>
      </c>
      <c r="G1817" s="226">
        <f t="shared" si="4"/>
        <v>1.035219535</v>
      </c>
    </row>
    <row r="1818" ht="15.75" customHeight="1">
      <c r="A1818" s="403" t="s">
        <v>2168</v>
      </c>
      <c r="B1818" s="404">
        <v>4272.17</v>
      </c>
      <c r="C1818" s="405">
        <f t="shared" si="1"/>
        <v>0.02415735724</v>
      </c>
      <c r="D1818" s="405">
        <f t="shared" si="2"/>
        <v>1.024157357</v>
      </c>
      <c r="E1818" s="406">
        <v>85.18</v>
      </c>
      <c r="F1818" s="226">
        <f t="shared" si="3"/>
        <v>0.03311097635</v>
      </c>
      <c r="G1818" s="226">
        <f t="shared" si="4"/>
        <v>1.033110976</v>
      </c>
    </row>
    <row r="1819" ht="15.75" customHeight="1">
      <c r="A1819" s="403" t="s">
        <v>2169</v>
      </c>
      <c r="B1819" s="404">
        <v>4171.4</v>
      </c>
      <c r="C1819" s="405">
        <f t="shared" si="1"/>
        <v>-0.005789274231</v>
      </c>
      <c r="D1819" s="405">
        <f t="shared" si="2"/>
        <v>0.9942107258</v>
      </c>
      <c r="E1819" s="406">
        <v>82.45</v>
      </c>
      <c r="F1819" s="226">
        <f t="shared" si="3"/>
        <v>-0.013165769</v>
      </c>
      <c r="G1819" s="226">
        <f t="shared" si="4"/>
        <v>0.986834231</v>
      </c>
    </row>
    <row r="1820" ht="15.75" customHeight="1">
      <c r="A1820" s="403" t="s">
        <v>2170</v>
      </c>
      <c r="B1820" s="404">
        <v>4195.69</v>
      </c>
      <c r="C1820" s="405">
        <f t="shared" si="1"/>
        <v>-0.01020302245</v>
      </c>
      <c r="D1820" s="405">
        <f t="shared" si="2"/>
        <v>0.9897969775</v>
      </c>
      <c r="E1820" s="406">
        <v>83.55</v>
      </c>
      <c r="F1820" s="226">
        <f t="shared" si="3"/>
        <v>0.03262884687</v>
      </c>
      <c r="G1820" s="226">
        <f t="shared" si="4"/>
        <v>1.032628847</v>
      </c>
    </row>
    <row r="1821" ht="15.75" customHeight="1">
      <c r="A1821" s="403" t="s">
        <v>2171</v>
      </c>
      <c r="B1821" s="404">
        <v>4238.94</v>
      </c>
      <c r="C1821" s="405">
        <f t="shared" si="1"/>
        <v>-0.0100398652</v>
      </c>
      <c r="D1821" s="405">
        <f t="shared" si="2"/>
        <v>0.9899601348</v>
      </c>
      <c r="E1821" s="406">
        <v>80.91</v>
      </c>
      <c r="F1821" s="226">
        <f t="shared" si="3"/>
        <v>0.005717837166</v>
      </c>
      <c r="G1821" s="226">
        <f t="shared" si="4"/>
        <v>1.005717837</v>
      </c>
    </row>
    <row r="1822" ht="15.75" customHeight="1">
      <c r="A1822" s="403" t="s">
        <v>2172</v>
      </c>
      <c r="B1822" s="404">
        <v>4281.93</v>
      </c>
      <c r="C1822" s="405">
        <f t="shared" si="1"/>
        <v>-0.009184055979</v>
      </c>
      <c r="D1822" s="405">
        <f t="shared" si="2"/>
        <v>0.990815944</v>
      </c>
      <c r="E1822" s="406">
        <v>80.45</v>
      </c>
      <c r="F1822" s="226">
        <f t="shared" si="3"/>
        <v>-0.04123465618</v>
      </c>
      <c r="G1822" s="226">
        <f t="shared" si="4"/>
        <v>0.9587653438</v>
      </c>
    </row>
    <row r="1823" ht="15.75" customHeight="1">
      <c r="A1823" s="403" t="s">
        <v>2173</v>
      </c>
      <c r="B1823" s="404">
        <v>4321.62</v>
      </c>
      <c r="C1823" s="405">
        <f t="shared" si="1"/>
        <v>-0.003831046692</v>
      </c>
      <c r="D1823" s="405">
        <f t="shared" si="2"/>
        <v>0.9961689533</v>
      </c>
      <c r="E1823" s="406">
        <v>83.91</v>
      </c>
      <c r="F1823" s="226">
        <f t="shared" si="3"/>
        <v>-0.02836961556</v>
      </c>
      <c r="G1823" s="226">
        <f t="shared" si="4"/>
        <v>0.9716303844</v>
      </c>
    </row>
    <row r="1824" ht="15.75" customHeight="1">
      <c r="A1824" s="403" t="s">
        <v>2174</v>
      </c>
      <c r="B1824" s="404">
        <v>4338.24</v>
      </c>
      <c r="C1824" s="405">
        <f t="shared" si="1"/>
        <v>-0.0004838330638</v>
      </c>
      <c r="D1824" s="405">
        <f t="shared" si="2"/>
        <v>0.9995161669</v>
      </c>
      <c r="E1824" s="406">
        <v>86.36</v>
      </c>
      <c r="F1824" s="226">
        <f t="shared" si="3"/>
        <v>-0.01863636364</v>
      </c>
      <c r="G1824" s="226">
        <f t="shared" si="4"/>
        <v>0.9813636364</v>
      </c>
    </row>
    <row r="1825" ht="15.75" customHeight="1">
      <c r="A1825" s="403" t="s">
        <v>2175</v>
      </c>
      <c r="B1825" s="404">
        <v>4340.34</v>
      </c>
      <c r="C1825" s="405">
        <f t="shared" si="1"/>
        <v>-0.004369877437</v>
      </c>
      <c r="D1825" s="405">
        <f t="shared" si="2"/>
        <v>0.9956301226</v>
      </c>
      <c r="E1825" s="406">
        <v>88.0</v>
      </c>
      <c r="F1825" s="226">
        <f t="shared" si="3"/>
        <v>0.04080425784</v>
      </c>
      <c r="G1825" s="226">
        <f t="shared" si="4"/>
        <v>1.040804258</v>
      </c>
    </row>
    <row r="1826" ht="15.75" customHeight="1">
      <c r="A1826" s="403" t="s">
        <v>2176</v>
      </c>
      <c r="B1826" s="404">
        <v>4359.39</v>
      </c>
      <c r="C1826" s="405">
        <f t="shared" si="1"/>
        <v>0.0004038892701</v>
      </c>
      <c r="D1826" s="405">
        <f t="shared" si="2"/>
        <v>1.000403889</v>
      </c>
      <c r="E1826" s="406">
        <v>84.55</v>
      </c>
      <c r="F1826" s="226">
        <f t="shared" si="3"/>
        <v>-0.01788825648</v>
      </c>
      <c r="G1826" s="226">
        <f t="shared" si="4"/>
        <v>0.9821117435</v>
      </c>
    </row>
    <row r="1827" ht="15.75" customHeight="1">
      <c r="A1827" s="403" t="s">
        <v>2177</v>
      </c>
      <c r="B1827" s="404">
        <v>4357.63</v>
      </c>
      <c r="C1827" s="405">
        <f t="shared" si="1"/>
        <v>-0.007694549827</v>
      </c>
      <c r="D1827" s="405">
        <f t="shared" si="2"/>
        <v>0.9923054502</v>
      </c>
      <c r="E1827" s="406">
        <v>86.09</v>
      </c>
      <c r="F1827" s="226">
        <f t="shared" si="3"/>
        <v>-0.003126447429</v>
      </c>
      <c r="G1827" s="226">
        <f t="shared" si="4"/>
        <v>0.9968735526</v>
      </c>
    </row>
    <row r="1828" ht="15.75" customHeight="1">
      <c r="A1828" s="403" t="s">
        <v>2178</v>
      </c>
      <c r="B1828" s="404">
        <v>4391.42</v>
      </c>
      <c r="C1828" s="405">
        <f t="shared" si="1"/>
        <v>-0.0004370251335</v>
      </c>
      <c r="D1828" s="405">
        <f t="shared" si="2"/>
        <v>0.9995629749</v>
      </c>
      <c r="E1828" s="406">
        <v>86.36</v>
      </c>
      <c r="F1828" s="226">
        <f t="shared" si="3"/>
        <v>0.03935491636</v>
      </c>
      <c r="G1828" s="226">
        <f t="shared" si="4"/>
        <v>1.039354916</v>
      </c>
    </row>
    <row r="1829" ht="15.75" customHeight="1">
      <c r="A1829" s="403" t="s">
        <v>2179</v>
      </c>
      <c r="B1829" s="404">
        <v>4393.34</v>
      </c>
      <c r="C1829" s="405">
        <f t="shared" si="1"/>
        <v>-0.00347045801</v>
      </c>
      <c r="D1829" s="405">
        <f t="shared" si="2"/>
        <v>0.996529542</v>
      </c>
      <c r="E1829" s="406">
        <v>83.09</v>
      </c>
      <c r="F1829" s="226">
        <f t="shared" si="3"/>
        <v>-0.009772375164</v>
      </c>
      <c r="G1829" s="226">
        <f t="shared" si="4"/>
        <v>0.9902276248</v>
      </c>
    </row>
    <row r="1830" ht="15.75" customHeight="1">
      <c r="A1830" s="403" t="s">
        <v>2180</v>
      </c>
      <c r="B1830" s="404">
        <v>4408.64</v>
      </c>
      <c r="C1830" s="405">
        <f t="shared" si="1"/>
        <v>0.0002541111555</v>
      </c>
      <c r="D1830" s="405">
        <f t="shared" si="2"/>
        <v>1.000254111</v>
      </c>
      <c r="E1830" s="406">
        <v>83.91</v>
      </c>
      <c r="F1830" s="226">
        <f t="shared" si="3"/>
        <v>-0.007569485512</v>
      </c>
      <c r="G1830" s="226">
        <f t="shared" si="4"/>
        <v>0.9924305145</v>
      </c>
    </row>
    <row r="1831" ht="15.75" customHeight="1">
      <c r="A1831" s="403" t="s">
        <v>2181</v>
      </c>
      <c r="B1831" s="404">
        <v>4407.52</v>
      </c>
      <c r="C1831" s="405">
        <f t="shared" si="1"/>
        <v>0.00130401792</v>
      </c>
      <c r="D1831" s="405">
        <f t="shared" si="2"/>
        <v>1.001304018</v>
      </c>
      <c r="E1831" s="406">
        <v>84.55</v>
      </c>
      <c r="F1831" s="226">
        <f t="shared" si="3"/>
        <v>0.02311229429</v>
      </c>
      <c r="G1831" s="226">
        <f t="shared" si="4"/>
        <v>1.023112294</v>
      </c>
    </row>
    <row r="1832" ht="15.75" customHeight="1">
      <c r="A1832" s="403" t="s">
        <v>2182</v>
      </c>
      <c r="B1832" s="404">
        <v>4401.78</v>
      </c>
      <c r="C1832" s="405">
        <f t="shared" si="1"/>
        <v>-0.00662135081</v>
      </c>
      <c r="D1832" s="405">
        <f t="shared" si="2"/>
        <v>0.9933786492</v>
      </c>
      <c r="E1832" s="406">
        <v>82.64</v>
      </c>
      <c r="F1832" s="226">
        <f t="shared" si="3"/>
        <v>-0.009706411025</v>
      </c>
      <c r="G1832" s="226">
        <f t="shared" si="4"/>
        <v>0.990293589</v>
      </c>
    </row>
    <row r="1833" ht="15.75" customHeight="1">
      <c r="A1833" s="403" t="s">
        <v>2183</v>
      </c>
      <c r="B1833" s="404">
        <v>4431.12</v>
      </c>
      <c r="C1833" s="405">
        <f t="shared" si="1"/>
        <v>-0.002687337106</v>
      </c>
      <c r="D1833" s="405">
        <f t="shared" si="2"/>
        <v>0.9973126629</v>
      </c>
      <c r="E1833" s="406">
        <v>83.45</v>
      </c>
      <c r="F1833" s="226">
        <f t="shared" si="3"/>
        <v>0.03024691358</v>
      </c>
      <c r="G1833" s="226">
        <f t="shared" si="4"/>
        <v>1.030246914</v>
      </c>
    </row>
    <row r="1834" ht="15.75" customHeight="1">
      <c r="A1834" s="403" t="s">
        <v>2184</v>
      </c>
      <c r="B1834" s="404">
        <v>4443.06</v>
      </c>
      <c r="C1834" s="405">
        <f t="shared" si="1"/>
        <v>0.006617805317</v>
      </c>
      <c r="D1834" s="405">
        <f t="shared" si="2"/>
        <v>1.006617805</v>
      </c>
      <c r="E1834" s="406">
        <v>81.0</v>
      </c>
      <c r="F1834" s="226">
        <f t="shared" si="3"/>
        <v>0.007964161274</v>
      </c>
      <c r="G1834" s="226">
        <f t="shared" si="4"/>
        <v>1.007964161</v>
      </c>
    </row>
    <row r="1835" ht="15.75" customHeight="1">
      <c r="A1835" s="403" t="s">
        <v>2185</v>
      </c>
      <c r="B1835" s="404">
        <v>4413.85</v>
      </c>
      <c r="C1835" s="405">
        <f t="shared" si="1"/>
        <v>0.0009365674011</v>
      </c>
      <c r="D1835" s="405">
        <f t="shared" si="2"/>
        <v>1.000936567</v>
      </c>
      <c r="E1835" s="406">
        <v>80.36</v>
      </c>
      <c r="F1835" s="226">
        <f t="shared" si="3"/>
        <v>0</v>
      </c>
      <c r="G1835" s="226">
        <f t="shared" si="4"/>
        <v>1</v>
      </c>
    </row>
    <row r="1836" ht="15.75" customHeight="1">
      <c r="A1836" s="403" t="s">
        <v>2186</v>
      </c>
      <c r="B1836" s="404">
        <v>4409.72</v>
      </c>
      <c r="C1836" s="405">
        <f t="shared" si="1"/>
        <v>-0.004948495481</v>
      </c>
      <c r="D1836" s="405">
        <f t="shared" si="2"/>
        <v>0.9950515045</v>
      </c>
      <c r="E1836" s="406">
        <v>80.36</v>
      </c>
      <c r="F1836" s="226">
        <f t="shared" si="3"/>
        <v>-0.01459227468</v>
      </c>
      <c r="G1836" s="226">
        <f t="shared" si="4"/>
        <v>0.9854077253</v>
      </c>
    </row>
    <row r="1837" ht="15.75" customHeight="1">
      <c r="A1837" s="403" t="s">
        <v>2187</v>
      </c>
      <c r="B1837" s="404">
        <v>4431.65</v>
      </c>
      <c r="C1837" s="405">
        <f t="shared" si="1"/>
        <v>0.01197014087</v>
      </c>
      <c r="D1837" s="405">
        <f t="shared" si="2"/>
        <v>1.011970141</v>
      </c>
      <c r="E1837" s="406">
        <v>81.55</v>
      </c>
      <c r="F1837" s="226">
        <f t="shared" si="3"/>
        <v>0.02643171806</v>
      </c>
      <c r="G1837" s="226">
        <f t="shared" si="4"/>
        <v>1.026431718</v>
      </c>
    </row>
    <row r="1838" ht="15.75" customHeight="1">
      <c r="A1838" s="403" t="s">
        <v>2188</v>
      </c>
      <c r="B1838" s="404">
        <v>4379.23</v>
      </c>
      <c r="C1838" s="405">
        <f t="shared" si="1"/>
        <v>0.004979885394</v>
      </c>
      <c r="D1838" s="405">
        <f t="shared" si="2"/>
        <v>1.004979885</v>
      </c>
      <c r="E1838" s="406">
        <v>79.45</v>
      </c>
      <c r="F1838" s="226">
        <f t="shared" si="3"/>
        <v>0.002270720323</v>
      </c>
      <c r="G1838" s="226">
        <f t="shared" si="4"/>
        <v>1.00227072</v>
      </c>
    </row>
    <row r="1839" ht="15.75" customHeight="1">
      <c r="A1839" s="403" t="s">
        <v>2189</v>
      </c>
      <c r="B1839" s="404">
        <v>4357.53</v>
      </c>
      <c r="C1839" s="405">
        <f t="shared" si="1"/>
        <v>0.005129991304</v>
      </c>
      <c r="D1839" s="405">
        <f t="shared" si="2"/>
        <v>1.005129991</v>
      </c>
      <c r="E1839" s="406">
        <v>79.27</v>
      </c>
      <c r="F1839" s="226">
        <f t="shared" si="3"/>
        <v>0.01045251753</v>
      </c>
      <c r="G1839" s="226">
        <f t="shared" si="4"/>
        <v>1.010452518</v>
      </c>
    </row>
    <row r="1840" ht="15.75" customHeight="1">
      <c r="A1840" s="403" t="s">
        <v>2190</v>
      </c>
      <c r="B1840" s="404">
        <v>4335.29</v>
      </c>
      <c r="C1840" s="405">
        <f t="shared" si="1"/>
        <v>0.005447840809</v>
      </c>
      <c r="D1840" s="405">
        <f t="shared" si="2"/>
        <v>1.005447841</v>
      </c>
      <c r="E1840" s="406">
        <v>78.45</v>
      </c>
      <c r="F1840" s="226">
        <f t="shared" si="3"/>
        <v>0.03714965627</v>
      </c>
      <c r="G1840" s="226">
        <f t="shared" si="4"/>
        <v>1.037149656</v>
      </c>
    </row>
    <row r="1841" ht="15.75" customHeight="1">
      <c r="A1841" s="403" t="s">
        <v>2191</v>
      </c>
      <c r="B1841" s="404">
        <v>4311.8</v>
      </c>
      <c r="C1841" s="405">
        <f t="shared" si="1"/>
        <v>0.002145229479</v>
      </c>
      <c r="D1841" s="405">
        <f t="shared" si="2"/>
        <v>1.002145229</v>
      </c>
      <c r="E1841" s="406">
        <v>75.64</v>
      </c>
      <c r="F1841" s="226">
        <f t="shared" si="3"/>
        <v>-0.00942902043</v>
      </c>
      <c r="G1841" s="226">
        <f t="shared" si="4"/>
        <v>0.9905709796</v>
      </c>
    </row>
    <row r="1842" ht="15.75" customHeight="1">
      <c r="A1842" s="403" t="s">
        <v>2192</v>
      </c>
      <c r="B1842" s="404">
        <v>4302.57</v>
      </c>
      <c r="C1842" s="405">
        <f t="shared" si="1"/>
        <v>-0.01224996729</v>
      </c>
      <c r="D1842" s="405">
        <f t="shared" si="2"/>
        <v>0.9877500327</v>
      </c>
      <c r="E1842" s="406">
        <v>76.36</v>
      </c>
      <c r="F1842" s="226">
        <f t="shared" si="3"/>
        <v>-0.0312103527</v>
      </c>
      <c r="G1842" s="226">
        <f t="shared" si="4"/>
        <v>0.9687896473</v>
      </c>
    </row>
    <row r="1843" ht="15.75" customHeight="1">
      <c r="A1843" s="403" t="s">
        <v>2193</v>
      </c>
      <c r="B1843" s="404">
        <v>4355.93</v>
      </c>
      <c r="C1843" s="405">
        <f t="shared" si="1"/>
        <v>-0.003331434233</v>
      </c>
      <c r="D1843" s="405">
        <f t="shared" si="2"/>
        <v>0.9966685658</v>
      </c>
      <c r="E1843" s="406">
        <v>78.82</v>
      </c>
      <c r="F1843" s="226">
        <f t="shared" si="3"/>
        <v>0.003437301082</v>
      </c>
      <c r="G1843" s="226">
        <f t="shared" si="4"/>
        <v>1.003437301</v>
      </c>
    </row>
    <row r="1844" ht="15.75" customHeight="1">
      <c r="A1844" s="403" t="s">
        <v>2194</v>
      </c>
      <c r="B1844" s="404">
        <v>4370.49</v>
      </c>
      <c r="C1844" s="405">
        <f t="shared" si="1"/>
        <v>-0.00243542806</v>
      </c>
      <c r="D1844" s="405">
        <f t="shared" si="2"/>
        <v>0.9975645719</v>
      </c>
      <c r="E1844" s="406">
        <v>78.55</v>
      </c>
      <c r="F1844" s="226">
        <f t="shared" si="3"/>
        <v>-0.004562159422</v>
      </c>
      <c r="G1844" s="226">
        <f t="shared" si="4"/>
        <v>0.9954378406</v>
      </c>
    </row>
    <row r="1845" ht="15.75" customHeight="1">
      <c r="A1845" s="403" t="s">
        <v>2195</v>
      </c>
      <c r="B1845" s="404">
        <v>4381.16</v>
      </c>
      <c r="C1845" s="405">
        <f t="shared" si="1"/>
        <v>-0.006589240446</v>
      </c>
      <c r="D1845" s="405">
        <f t="shared" si="2"/>
        <v>0.9934107596</v>
      </c>
      <c r="E1845" s="406">
        <v>78.91</v>
      </c>
      <c r="F1845" s="226">
        <f t="shared" si="3"/>
        <v>-0.01914232443</v>
      </c>
      <c r="G1845" s="226">
        <f t="shared" si="4"/>
        <v>0.9808576756</v>
      </c>
    </row>
    <row r="1846" ht="15.75" customHeight="1">
      <c r="A1846" s="403" t="s">
        <v>2196</v>
      </c>
      <c r="B1846" s="404">
        <v>4410.22</v>
      </c>
      <c r="C1846" s="405">
        <f t="shared" si="1"/>
        <v>-0.007187960785</v>
      </c>
      <c r="D1846" s="405">
        <f t="shared" si="2"/>
        <v>0.9928120392</v>
      </c>
      <c r="E1846" s="406">
        <v>80.45</v>
      </c>
      <c r="F1846" s="226">
        <f t="shared" si="3"/>
        <v>-0.003468351294</v>
      </c>
      <c r="G1846" s="226">
        <f t="shared" si="4"/>
        <v>0.9965316487</v>
      </c>
    </row>
    <row r="1847" ht="15.75" customHeight="1">
      <c r="A1847" s="403" t="s">
        <v>2197</v>
      </c>
      <c r="B1847" s="404">
        <v>4442.15</v>
      </c>
      <c r="C1847" s="405">
        <f t="shared" si="1"/>
        <v>0.002679288894</v>
      </c>
      <c r="D1847" s="405">
        <f t="shared" si="2"/>
        <v>1.002679289</v>
      </c>
      <c r="E1847" s="406">
        <v>80.73</v>
      </c>
      <c r="F1847" s="226">
        <f t="shared" si="3"/>
        <v>0.02306425041</v>
      </c>
      <c r="G1847" s="226">
        <f t="shared" si="4"/>
        <v>1.02306425</v>
      </c>
    </row>
    <row r="1848" ht="15.75" customHeight="1">
      <c r="A1848" s="403" t="s">
        <v>2198</v>
      </c>
      <c r="B1848" s="404">
        <v>4430.28</v>
      </c>
      <c r="C1848" s="405">
        <f t="shared" si="1"/>
        <v>-0.003598513814</v>
      </c>
      <c r="D1848" s="405">
        <f t="shared" si="2"/>
        <v>0.9964014862</v>
      </c>
      <c r="E1848" s="406">
        <v>78.91</v>
      </c>
      <c r="F1848" s="226">
        <f t="shared" si="3"/>
        <v>0.01283532281</v>
      </c>
      <c r="G1848" s="226">
        <f t="shared" si="4"/>
        <v>1.012835323</v>
      </c>
    </row>
    <row r="1849" ht="15.75" customHeight="1">
      <c r="A1849" s="403" t="s">
        <v>2199</v>
      </c>
      <c r="B1849" s="404">
        <v>4446.28</v>
      </c>
      <c r="C1849" s="405">
        <f t="shared" si="1"/>
        <v>-0.006615444079</v>
      </c>
      <c r="D1849" s="405">
        <f t="shared" si="2"/>
        <v>0.9933845559</v>
      </c>
      <c r="E1849" s="406">
        <v>77.91</v>
      </c>
      <c r="F1849" s="226">
        <f t="shared" si="3"/>
        <v>-0.01267266506</v>
      </c>
      <c r="G1849" s="226">
        <f t="shared" si="4"/>
        <v>0.9873273349</v>
      </c>
    </row>
    <row r="1850" ht="15.75" customHeight="1">
      <c r="A1850" s="403" t="s">
        <v>2200</v>
      </c>
      <c r="B1850" s="404">
        <v>4475.89</v>
      </c>
      <c r="C1850" s="405">
        <f t="shared" si="1"/>
        <v>0.001853339929</v>
      </c>
      <c r="D1850" s="405">
        <f t="shared" si="2"/>
        <v>1.00185334</v>
      </c>
      <c r="E1850" s="406">
        <v>78.91</v>
      </c>
      <c r="F1850" s="226">
        <f t="shared" si="3"/>
        <v>0.003433367243</v>
      </c>
      <c r="G1850" s="226">
        <f t="shared" si="4"/>
        <v>1.003433367</v>
      </c>
    </row>
    <row r="1851" ht="15.75" customHeight="1">
      <c r="A1851" s="403" t="s">
        <v>2201</v>
      </c>
      <c r="B1851" s="404">
        <v>4467.61</v>
      </c>
      <c r="C1851" s="405">
        <f t="shared" si="1"/>
        <v>-0.002805690843</v>
      </c>
      <c r="D1851" s="405">
        <f t="shared" si="2"/>
        <v>0.9971943092</v>
      </c>
      <c r="E1851" s="406">
        <v>78.64</v>
      </c>
      <c r="F1851" s="226">
        <f t="shared" si="3"/>
        <v>-0.00794752113</v>
      </c>
      <c r="G1851" s="226">
        <f t="shared" si="4"/>
        <v>0.9920524789</v>
      </c>
    </row>
    <row r="1852" ht="15.75" customHeight="1">
      <c r="A1852" s="403" t="s">
        <v>2202</v>
      </c>
      <c r="B1852" s="404">
        <v>4480.18</v>
      </c>
      <c r="C1852" s="405">
        <f t="shared" si="1"/>
        <v>-0.0009677735856</v>
      </c>
      <c r="D1852" s="405">
        <f t="shared" si="2"/>
        <v>0.9990322264</v>
      </c>
      <c r="E1852" s="406">
        <v>79.27</v>
      </c>
      <c r="F1852" s="226">
        <f t="shared" si="3"/>
        <v>-0.02460932693</v>
      </c>
      <c r="G1852" s="226">
        <f t="shared" si="4"/>
        <v>0.9753906731</v>
      </c>
    </row>
    <row r="1853" ht="15.75" customHeight="1">
      <c r="A1853" s="403" t="s">
        <v>2203</v>
      </c>
      <c r="B1853" s="404">
        <v>4484.52</v>
      </c>
      <c r="C1853" s="405">
        <f t="shared" si="1"/>
        <v>0.005993988066</v>
      </c>
      <c r="D1853" s="405">
        <f t="shared" si="2"/>
        <v>1.005993988</v>
      </c>
      <c r="E1853" s="406">
        <v>81.27</v>
      </c>
      <c r="F1853" s="226">
        <f t="shared" si="3"/>
        <v>0.02523022581</v>
      </c>
      <c r="G1853" s="226">
        <f t="shared" si="4"/>
        <v>1.025230226</v>
      </c>
    </row>
    <row r="1854" ht="15.75" customHeight="1">
      <c r="A1854" s="403" t="s">
        <v>2204</v>
      </c>
      <c r="B1854" s="404">
        <v>4457.8</v>
      </c>
      <c r="C1854" s="405">
        <f t="shared" si="1"/>
        <v>0.0008778842764</v>
      </c>
      <c r="D1854" s="405">
        <f t="shared" si="2"/>
        <v>1.000877884</v>
      </c>
      <c r="E1854" s="406">
        <v>79.27</v>
      </c>
      <c r="F1854" s="226">
        <f t="shared" si="3"/>
        <v>-0.02795830779</v>
      </c>
      <c r="G1854" s="226">
        <f t="shared" si="4"/>
        <v>0.9720416922</v>
      </c>
    </row>
    <row r="1855" ht="15.75" customHeight="1">
      <c r="A1855" s="403" t="s">
        <v>2205</v>
      </c>
      <c r="B1855" s="404">
        <v>4453.89</v>
      </c>
      <c r="C1855" s="405">
        <f t="shared" si="1"/>
        <v>0.00230892311</v>
      </c>
      <c r="D1855" s="405">
        <f t="shared" si="2"/>
        <v>1.002308923</v>
      </c>
      <c r="E1855" s="406">
        <v>81.55</v>
      </c>
      <c r="F1855" s="226">
        <f t="shared" si="3"/>
        <v>-0.01853411963</v>
      </c>
      <c r="G1855" s="226">
        <f t="shared" si="4"/>
        <v>0.9814658804</v>
      </c>
    </row>
    <row r="1856" ht="15.75" customHeight="1">
      <c r="A1856" s="403" t="s">
        <v>2206</v>
      </c>
      <c r="B1856" s="404">
        <v>4443.63</v>
      </c>
      <c r="C1856" s="405">
        <f t="shared" si="1"/>
        <v>0.00184197355</v>
      </c>
      <c r="D1856" s="405">
        <f t="shared" si="2"/>
        <v>1.001841974</v>
      </c>
      <c r="E1856" s="406">
        <v>83.09</v>
      </c>
      <c r="F1856" s="226">
        <f t="shared" si="3"/>
        <v>0.06648697215</v>
      </c>
      <c r="G1856" s="226">
        <f t="shared" si="4"/>
        <v>1.066486972</v>
      </c>
    </row>
    <row r="1857" ht="15.75" customHeight="1">
      <c r="A1857" s="403" t="s">
        <v>2207</v>
      </c>
      <c r="B1857" s="404">
        <v>4435.46</v>
      </c>
      <c r="C1857" s="405">
        <f t="shared" si="1"/>
        <v>-0.005985876827</v>
      </c>
      <c r="D1857" s="405">
        <f t="shared" si="2"/>
        <v>0.9940141232</v>
      </c>
      <c r="E1857" s="406">
        <v>77.91</v>
      </c>
      <c r="F1857" s="226">
        <f t="shared" si="3"/>
        <v>-0.06030635629</v>
      </c>
      <c r="G1857" s="226">
        <f t="shared" si="4"/>
        <v>0.9396936437</v>
      </c>
    </row>
    <row r="1858" ht="15.75" customHeight="1">
      <c r="A1858" s="403" t="s">
        <v>2208</v>
      </c>
      <c r="B1858" s="404">
        <v>4462.17</v>
      </c>
      <c r="C1858" s="405">
        <f t="shared" si="1"/>
        <v>-0.004875078891</v>
      </c>
      <c r="D1858" s="405">
        <f t="shared" si="2"/>
        <v>0.9951249211</v>
      </c>
      <c r="E1858" s="406">
        <v>82.91</v>
      </c>
      <c r="F1858" s="226">
        <f t="shared" si="3"/>
        <v>0.01220852155</v>
      </c>
      <c r="G1858" s="226">
        <f t="shared" si="4"/>
        <v>1.012208522</v>
      </c>
    </row>
    <row r="1859" ht="15.75" customHeight="1">
      <c r="A1859" s="403" t="s">
        <v>2209</v>
      </c>
      <c r="B1859" s="404">
        <v>4484.03</v>
      </c>
      <c r="C1859" s="405">
        <f t="shared" si="1"/>
        <v>-0.006190214452</v>
      </c>
      <c r="D1859" s="405">
        <f t="shared" si="2"/>
        <v>0.9938097855</v>
      </c>
      <c r="E1859" s="406">
        <v>81.91</v>
      </c>
      <c r="F1859" s="226">
        <f t="shared" si="3"/>
        <v>-0.01633241263</v>
      </c>
      <c r="G1859" s="226">
        <f t="shared" si="4"/>
        <v>0.9836675874</v>
      </c>
    </row>
    <row r="1860" ht="15.75" customHeight="1">
      <c r="A1860" s="403" t="s">
        <v>2210</v>
      </c>
      <c r="B1860" s="404">
        <v>4511.96</v>
      </c>
      <c r="C1860" s="405">
        <f t="shared" si="1"/>
        <v>-0.005483993264</v>
      </c>
      <c r="D1860" s="405">
        <f t="shared" si="2"/>
        <v>0.9945160067</v>
      </c>
      <c r="E1860" s="406">
        <v>83.27</v>
      </c>
      <c r="F1860" s="226">
        <f t="shared" si="3"/>
        <v>0.009945421468</v>
      </c>
      <c r="G1860" s="226">
        <f t="shared" si="4"/>
        <v>1.009945421</v>
      </c>
    </row>
    <row r="1861" ht="15.75" customHeight="1">
      <c r="A1861" s="403" t="s">
        <v>2211</v>
      </c>
      <c r="B1861" s="404">
        <v>4536.84</v>
      </c>
      <c r="C1861" s="405">
        <f t="shared" si="1"/>
        <v>-0.006725691617</v>
      </c>
      <c r="D1861" s="405">
        <f t="shared" si="2"/>
        <v>0.9932743084</v>
      </c>
      <c r="E1861" s="406">
        <v>82.45</v>
      </c>
      <c r="F1861" s="226">
        <f t="shared" si="3"/>
        <v>0.01790123457</v>
      </c>
      <c r="G1861" s="226">
        <f t="shared" si="4"/>
        <v>1.017901235</v>
      </c>
    </row>
    <row r="1862" ht="15.75" customHeight="1">
      <c r="A1862" s="403" t="s">
        <v>2212</v>
      </c>
      <c r="B1862" s="404">
        <v>4567.56</v>
      </c>
      <c r="C1862" s="405">
        <f t="shared" si="1"/>
        <v>-0.002611627419</v>
      </c>
      <c r="D1862" s="405">
        <f t="shared" si="2"/>
        <v>0.9973883726</v>
      </c>
      <c r="E1862" s="406">
        <v>81.0</v>
      </c>
      <c r="F1862" s="226">
        <f t="shared" si="3"/>
        <v>-0.005524861878</v>
      </c>
      <c r="G1862" s="226">
        <f t="shared" si="4"/>
        <v>0.9944751381</v>
      </c>
    </row>
    <row r="1863" ht="15.75" customHeight="1">
      <c r="A1863" s="403" t="s">
        <v>2213</v>
      </c>
      <c r="B1863" s="404">
        <v>4579.52</v>
      </c>
      <c r="C1863" s="405">
        <f t="shared" si="1"/>
        <v>-0.004092781308</v>
      </c>
      <c r="D1863" s="405">
        <f t="shared" si="2"/>
        <v>0.9959072187</v>
      </c>
      <c r="E1863" s="406">
        <v>81.45</v>
      </c>
      <c r="F1863" s="226">
        <f t="shared" si="3"/>
        <v>-0.01654189809</v>
      </c>
      <c r="G1863" s="226">
        <f t="shared" si="4"/>
        <v>0.9834581019</v>
      </c>
    </row>
    <row r="1864" ht="15.75" customHeight="1">
      <c r="A1864" s="403" t="s">
        <v>2214</v>
      </c>
      <c r="B1864" s="404">
        <v>4598.34</v>
      </c>
      <c r="C1864" s="405">
        <f t="shared" si="1"/>
        <v>0.004528564032</v>
      </c>
      <c r="D1864" s="405">
        <f t="shared" si="2"/>
        <v>1.004528564</v>
      </c>
      <c r="E1864" s="406">
        <v>82.82</v>
      </c>
      <c r="F1864" s="226">
        <f t="shared" si="3"/>
        <v>-0.003249488506</v>
      </c>
      <c r="G1864" s="226">
        <f t="shared" si="4"/>
        <v>0.9967505115</v>
      </c>
    </row>
    <row r="1865" ht="15.75" customHeight="1">
      <c r="A1865" s="403" t="s">
        <v>2215</v>
      </c>
      <c r="B1865" s="404">
        <v>4577.61</v>
      </c>
      <c r="C1865" s="405">
        <f t="shared" si="1"/>
        <v>-0.00219065929</v>
      </c>
      <c r="D1865" s="405">
        <f t="shared" si="2"/>
        <v>0.9978093407</v>
      </c>
      <c r="E1865" s="406">
        <v>83.09</v>
      </c>
      <c r="F1865" s="226">
        <f t="shared" si="3"/>
        <v>-0.004313960455</v>
      </c>
      <c r="G1865" s="226">
        <f t="shared" si="4"/>
        <v>0.9956860395</v>
      </c>
    </row>
    <row r="1866" ht="15.75" customHeight="1">
      <c r="A1866" s="403" t="s">
        <v>2216</v>
      </c>
      <c r="B1866" s="404">
        <v>4587.66</v>
      </c>
      <c r="C1866" s="405">
        <f t="shared" si="1"/>
        <v>0.001499741311</v>
      </c>
      <c r="D1866" s="405">
        <f t="shared" si="2"/>
        <v>1.001499741</v>
      </c>
      <c r="E1866" s="406">
        <v>83.45</v>
      </c>
      <c r="F1866" s="226">
        <f t="shared" si="3"/>
        <v>-0.002271640363</v>
      </c>
      <c r="G1866" s="226">
        <f t="shared" si="4"/>
        <v>0.9977283596</v>
      </c>
    </row>
    <row r="1867" ht="15.75" customHeight="1">
      <c r="A1867" s="403" t="s">
        <v>2217</v>
      </c>
      <c r="B1867" s="404">
        <v>4580.79</v>
      </c>
      <c r="C1867" s="405">
        <f t="shared" si="1"/>
        <v>0.0004236871704</v>
      </c>
      <c r="D1867" s="405">
        <f t="shared" si="2"/>
        <v>1.000423687</v>
      </c>
      <c r="E1867" s="406">
        <v>83.64</v>
      </c>
      <c r="F1867" s="226">
        <f t="shared" si="3"/>
        <v>-0.003217733286</v>
      </c>
      <c r="G1867" s="226">
        <f t="shared" si="4"/>
        <v>0.9967822667</v>
      </c>
    </row>
    <row r="1868" ht="15.75" customHeight="1">
      <c r="A1868" s="403" t="s">
        <v>2218</v>
      </c>
      <c r="B1868" s="404">
        <v>4578.85</v>
      </c>
      <c r="C1868" s="405">
        <f t="shared" si="1"/>
        <v>-0.001350042748</v>
      </c>
      <c r="D1868" s="405">
        <f t="shared" si="2"/>
        <v>0.9986499573</v>
      </c>
      <c r="E1868" s="406">
        <v>83.91</v>
      </c>
      <c r="F1868" s="226">
        <f t="shared" si="3"/>
        <v>-0.02225588441</v>
      </c>
      <c r="G1868" s="226">
        <f t="shared" si="4"/>
        <v>0.9777441156</v>
      </c>
    </row>
    <row r="1869" ht="15.75" customHeight="1">
      <c r="A1869" s="403" t="s">
        <v>2219</v>
      </c>
      <c r="B1869" s="404">
        <v>4585.04</v>
      </c>
      <c r="C1869" s="405">
        <f t="shared" si="1"/>
        <v>0.0009802316316</v>
      </c>
      <c r="D1869" s="405">
        <f t="shared" si="2"/>
        <v>1.000980232</v>
      </c>
      <c r="E1869" s="406">
        <v>85.82</v>
      </c>
      <c r="F1869" s="226">
        <f t="shared" si="3"/>
        <v>0.01286439278</v>
      </c>
      <c r="G1869" s="226">
        <f t="shared" si="4"/>
        <v>1.012864393</v>
      </c>
    </row>
    <row r="1870" ht="15.75" customHeight="1">
      <c r="A1870" s="403" t="s">
        <v>2220</v>
      </c>
      <c r="B1870" s="404">
        <v>4580.55</v>
      </c>
      <c r="C1870" s="405">
        <f t="shared" si="1"/>
        <v>-0.0001724386315</v>
      </c>
      <c r="D1870" s="405">
        <f t="shared" si="2"/>
        <v>0.9998275614</v>
      </c>
      <c r="E1870" s="406">
        <v>84.73</v>
      </c>
      <c r="F1870" s="226">
        <f t="shared" si="3"/>
        <v>-0.001061070502</v>
      </c>
      <c r="G1870" s="226">
        <f t="shared" si="4"/>
        <v>0.9989389295</v>
      </c>
    </row>
    <row r="1871" ht="15.75" customHeight="1">
      <c r="A1871" s="403" t="s">
        <v>2221</v>
      </c>
      <c r="B1871" s="404">
        <v>4581.34</v>
      </c>
      <c r="C1871" s="405">
        <f t="shared" si="1"/>
        <v>0.001731745608</v>
      </c>
      <c r="D1871" s="405">
        <f t="shared" si="2"/>
        <v>1.001731746</v>
      </c>
      <c r="E1871" s="406">
        <v>84.82</v>
      </c>
      <c r="F1871" s="226">
        <f t="shared" si="3"/>
        <v>0.08119821542</v>
      </c>
      <c r="G1871" s="226">
        <f t="shared" si="4"/>
        <v>1.081198215</v>
      </c>
    </row>
    <row r="1872" ht="15.75" customHeight="1">
      <c r="A1872" s="403" t="s">
        <v>2222</v>
      </c>
      <c r="B1872" s="404">
        <v>4573.42</v>
      </c>
      <c r="C1872" s="405">
        <f t="shared" si="1"/>
        <v>0.0007461690456</v>
      </c>
      <c r="D1872" s="405">
        <f t="shared" si="2"/>
        <v>1.000746169</v>
      </c>
      <c r="E1872" s="406">
        <v>78.45</v>
      </c>
      <c r="F1872" s="226">
        <f t="shared" si="3"/>
        <v>-0.02486016159</v>
      </c>
      <c r="G1872" s="226">
        <f t="shared" si="4"/>
        <v>0.9751398384</v>
      </c>
    </row>
    <row r="1873" ht="15.75" customHeight="1">
      <c r="A1873" s="403" t="s">
        <v>2223</v>
      </c>
      <c r="B1873" s="404">
        <v>4570.01</v>
      </c>
      <c r="C1873" s="405">
        <f t="shared" si="1"/>
        <v>0.002028170743</v>
      </c>
      <c r="D1873" s="405">
        <f t="shared" si="2"/>
        <v>1.002028171</v>
      </c>
      <c r="E1873" s="406">
        <v>80.45</v>
      </c>
      <c r="F1873" s="226">
        <f t="shared" si="3"/>
        <v>0.04236848925</v>
      </c>
      <c r="G1873" s="226">
        <f t="shared" si="4"/>
        <v>1.042368489</v>
      </c>
    </row>
    <row r="1874" ht="15.75" customHeight="1">
      <c r="A1874" s="403" t="s">
        <v>2224</v>
      </c>
      <c r="B1874" s="404">
        <v>4560.76</v>
      </c>
      <c r="C1874" s="405">
        <f t="shared" si="1"/>
        <v>-0.004307399427</v>
      </c>
      <c r="D1874" s="405">
        <f t="shared" si="2"/>
        <v>0.9956926006</v>
      </c>
      <c r="E1874" s="406">
        <v>77.18</v>
      </c>
      <c r="F1874" s="226">
        <f t="shared" si="3"/>
        <v>0.004686279615</v>
      </c>
      <c r="G1874" s="226">
        <f t="shared" si="4"/>
        <v>1.00468628</v>
      </c>
    </row>
    <row r="1875" ht="15.75" customHeight="1">
      <c r="A1875" s="403" t="s">
        <v>2225</v>
      </c>
      <c r="B1875" s="404">
        <v>4580.49</v>
      </c>
      <c r="C1875" s="405">
        <f t="shared" si="1"/>
        <v>0.002052018</v>
      </c>
      <c r="D1875" s="405">
        <f t="shared" si="2"/>
        <v>1.002052018</v>
      </c>
      <c r="E1875" s="406">
        <v>76.82</v>
      </c>
      <c r="F1875" s="226">
        <f t="shared" si="3"/>
        <v>-0.01965288412</v>
      </c>
      <c r="G1875" s="226">
        <f t="shared" si="4"/>
        <v>0.9803471159</v>
      </c>
    </row>
    <row r="1876" ht="15.75" customHeight="1">
      <c r="A1876" s="403" t="s">
        <v>2226</v>
      </c>
      <c r="B1876" s="404">
        <v>4571.11</v>
      </c>
      <c r="C1876" s="405">
        <f t="shared" si="1"/>
        <v>-0.0004854230943</v>
      </c>
      <c r="D1876" s="405">
        <f t="shared" si="2"/>
        <v>0.9995145769</v>
      </c>
      <c r="E1876" s="406">
        <v>78.36</v>
      </c>
      <c r="F1876" s="226">
        <f t="shared" si="3"/>
        <v>-0.04123332925</v>
      </c>
      <c r="G1876" s="226">
        <f t="shared" si="4"/>
        <v>0.9587666707</v>
      </c>
    </row>
    <row r="1877" ht="15.75" customHeight="1">
      <c r="A1877" s="403" t="s">
        <v>2227</v>
      </c>
      <c r="B1877" s="404">
        <v>4573.33</v>
      </c>
      <c r="C1877" s="405">
        <f t="shared" si="1"/>
        <v>-0.003868362415</v>
      </c>
      <c r="D1877" s="405">
        <f t="shared" si="2"/>
        <v>0.9961316376</v>
      </c>
      <c r="E1877" s="406">
        <v>81.73</v>
      </c>
      <c r="F1877" s="226">
        <f t="shared" si="3"/>
        <v>-0.01849405548</v>
      </c>
      <c r="G1877" s="226">
        <f t="shared" si="4"/>
        <v>0.9815059445</v>
      </c>
    </row>
    <row r="1878" ht="15.75" customHeight="1">
      <c r="A1878" s="403" t="s">
        <v>2228</v>
      </c>
      <c r="B1878" s="404">
        <v>4591.09</v>
      </c>
      <c r="C1878" s="405">
        <f t="shared" si="1"/>
        <v>0.006725257761</v>
      </c>
      <c r="D1878" s="405">
        <f t="shared" si="2"/>
        <v>1.006725258</v>
      </c>
      <c r="E1878" s="406">
        <v>83.27</v>
      </c>
      <c r="F1878" s="226">
        <f t="shared" si="3"/>
        <v>0.01548780488</v>
      </c>
      <c r="G1878" s="226">
        <f t="shared" si="4"/>
        <v>1.015487805</v>
      </c>
    </row>
    <row r="1879" ht="15.75" customHeight="1">
      <c r="A1879" s="403" t="s">
        <v>2229</v>
      </c>
      <c r="B1879" s="404">
        <v>4560.42</v>
      </c>
      <c r="C1879" s="405">
        <f t="shared" si="1"/>
        <v>0.004300918983</v>
      </c>
      <c r="D1879" s="405">
        <f t="shared" si="2"/>
        <v>1.004300919</v>
      </c>
      <c r="E1879" s="406">
        <v>82.0</v>
      </c>
      <c r="F1879" s="226">
        <f t="shared" si="3"/>
        <v>0.01573145051</v>
      </c>
      <c r="G1879" s="226">
        <f t="shared" si="4"/>
        <v>1.015731451</v>
      </c>
    </row>
    <row r="1880" ht="15.75" customHeight="1">
      <c r="A1880" s="403" t="s">
        <v>2230</v>
      </c>
      <c r="B1880" s="404">
        <v>4540.89</v>
      </c>
      <c r="C1880" s="405">
        <f t="shared" si="1"/>
        <v>-0.007147573673</v>
      </c>
      <c r="D1880" s="405">
        <f t="shared" si="2"/>
        <v>0.9928524263</v>
      </c>
      <c r="E1880" s="406">
        <v>80.73</v>
      </c>
      <c r="F1880" s="226">
        <f t="shared" si="3"/>
        <v>-0.01764419567</v>
      </c>
      <c r="G1880" s="226">
        <f t="shared" si="4"/>
        <v>0.9823558043</v>
      </c>
    </row>
    <row r="1881" ht="15.75" customHeight="1">
      <c r="A1881" s="403" t="s">
        <v>2231</v>
      </c>
      <c r="B1881" s="404">
        <v>4573.58</v>
      </c>
      <c r="C1881" s="405">
        <f t="shared" si="1"/>
        <v>-0.00270389317</v>
      </c>
      <c r="D1881" s="405">
        <f t="shared" si="2"/>
        <v>0.9972961068</v>
      </c>
      <c r="E1881" s="406">
        <v>82.18</v>
      </c>
      <c r="F1881" s="226">
        <f t="shared" si="3"/>
        <v>-0.01415547025</v>
      </c>
      <c r="G1881" s="226">
        <f t="shared" si="4"/>
        <v>0.9858445298</v>
      </c>
    </row>
    <row r="1882" ht="15.75" customHeight="1">
      <c r="A1882" s="403" t="s">
        <v>2232</v>
      </c>
      <c r="B1882" s="404">
        <v>4585.98</v>
      </c>
      <c r="C1882" s="405">
        <f t="shared" si="1"/>
        <v>-0.005234148426</v>
      </c>
      <c r="D1882" s="405">
        <f t="shared" si="2"/>
        <v>0.9947658516</v>
      </c>
      <c r="E1882" s="406">
        <v>83.36</v>
      </c>
      <c r="F1882" s="226">
        <f t="shared" si="3"/>
        <v>-0.01079862347</v>
      </c>
      <c r="G1882" s="226">
        <f t="shared" si="4"/>
        <v>0.9892013765</v>
      </c>
    </row>
    <row r="1883" ht="15.75" customHeight="1">
      <c r="A1883" s="403" t="s">
        <v>2233</v>
      </c>
      <c r="B1883" s="404">
        <v>4610.11</v>
      </c>
      <c r="C1883" s="405">
        <f t="shared" si="1"/>
        <v>-0.00220980365</v>
      </c>
      <c r="D1883" s="405">
        <f t="shared" si="2"/>
        <v>0.9977901964</v>
      </c>
      <c r="E1883" s="406">
        <v>84.27</v>
      </c>
      <c r="F1883" s="226">
        <f t="shared" si="3"/>
        <v>0.001069137562</v>
      </c>
      <c r="G1883" s="226">
        <f t="shared" si="4"/>
        <v>1.001069138</v>
      </c>
    </row>
    <row r="1884" ht="15.75" customHeight="1">
      <c r="A1884" s="403" t="s">
        <v>2234</v>
      </c>
      <c r="B1884" s="404">
        <v>4620.32</v>
      </c>
      <c r="C1884" s="405">
        <f t="shared" si="1"/>
        <v>-0.001255909367</v>
      </c>
      <c r="D1884" s="405">
        <f t="shared" si="2"/>
        <v>0.9987440906</v>
      </c>
      <c r="E1884" s="406">
        <v>84.18</v>
      </c>
      <c r="F1884" s="226">
        <f t="shared" si="3"/>
        <v>-0.006491207365</v>
      </c>
      <c r="G1884" s="226">
        <f t="shared" si="4"/>
        <v>0.9935087926</v>
      </c>
    </row>
    <row r="1885" ht="15.75" customHeight="1">
      <c r="A1885" s="403" t="s">
        <v>2235</v>
      </c>
      <c r="B1885" s="404">
        <v>4626.13</v>
      </c>
      <c r="C1885" s="405">
        <f t="shared" si="1"/>
        <v>-0.006829199174</v>
      </c>
      <c r="D1885" s="405">
        <f t="shared" si="2"/>
        <v>0.9931708008</v>
      </c>
      <c r="E1885" s="406">
        <v>84.73</v>
      </c>
      <c r="F1885" s="226">
        <f t="shared" si="3"/>
        <v>-0.004230814432</v>
      </c>
      <c r="G1885" s="226">
        <f t="shared" si="4"/>
        <v>0.9957691856</v>
      </c>
    </row>
    <row r="1886" ht="15.75" customHeight="1">
      <c r="A1886" s="403" t="s">
        <v>2236</v>
      </c>
      <c r="B1886" s="404">
        <v>4657.94</v>
      </c>
      <c r="C1886" s="405">
        <f t="shared" si="1"/>
        <v>-0.002477776041</v>
      </c>
      <c r="D1886" s="405">
        <f t="shared" si="2"/>
        <v>0.997522224</v>
      </c>
      <c r="E1886" s="406">
        <v>85.09</v>
      </c>
      <c r="F1886" s="226">
        <f t="shared" si="3"/>
        <v>-0.006422232602</v>
      </c>
      <c r="G1886" s="226">
        <f t="shared" si="4"/>
        <v>0.9935777674</v>
      </c>
    </row>
    <row r="1887" ht="15.75" customHeight="1">
      <c r="A1887" s="403" t="s">
        <v>2237</v>
      </c>
      <c r="B1887" s="404">
        <v>4669.51</v>
      </c>
      <c r="C1887" s="405">
        <f t="shared" si="1"/>
        <v>-0.005958488558</v>
      </c>
      <c r="D1887" s="405">
        <f t="shared" si="2"/>
        <v>0.9940415114</v>
      </c>
      <c r="E1887" s="406">
        <v>85.64</v>
      </c>
      <c r="F1887" s="226">
        <f t="shared" si="3"/>
        <v>-0.005227087931</v>
      </c>
      <c r="G1887" s="226">
        <f t="shared" si="4"/>
        <v>0.9947729121</v>
      </c>
    </row>
    <row r="1888" ht="15.75" customHeight="1">
      <c r="A1888" s="403" t="s">
        <v>2238</v>
      </c>
      <c r="B1888" s="404">
        <v>4697.5</v>
      </c>
      <c r="C1888" s="405">
        <f t="shared" si="1"/>
        <v>0.002197473972</v>
      </c>
      <c r="D1888" s="405">
        <f t="shared" si="2"/>
        <v>1.002197474</v>
      </c>
      <c r="E1888" s="406">
        <v>86.09</v>
      </c>
      <c r="F1888" s="226">
        <f t="shared" si="3"/>
        <v>0.01175226231</v>
      </c>
      <c r="G1888" s="226">
        <f t="shared" si="4"/>
        <v>1.011752262</v>
      </c>
    </row>
    <row r="1889" ht="15.75" customHeight="1">
      <c r="A1889" s="403" t="s">
        <v>2239</v>
      </c>
      <c r="B1889" s="404">
        <v>4687.2</v>
      </c>
      <c r="C1889" s="405">
        <f t="shared" si="1"/>
        <v>0.002648230306</v>
      </c>
      <c r="D1889" s="405">
        <f t="shared" si="2"/>
        <v>1.00264823</v>
      </c>
      <c r="E1889" s="406">
        <v>85.09</v>
      </c>
      <c r="F1889" s="226">
        <f t="shared" si="3"/>
        <v>-0.008506175717</v>
      </c>
      <c r="G1889" s="226">
        <f t="shared" si="4"/>
        <v>0.9914938243</v>
      </c>
    </row>
    <row r="1890" ht="15.75" customHeight="1">
      <c r="A1890" s="403" t="s">
        <v>2240</v>
      </c>
      <c r="B1890" s="404">
        <v>4674.82</v>
      </c>
      <c r="C1890" s="405">
        <f t="shared" si="1"/>
        <v>-0.004287585597</v>
      </c>
      <c r="D1890" s="405">
        <f t="shared" si="2"/>
        <v>0.9957124144</v>
      </c>
      <c r="E1890" s="406">
        <v>85.82</v>
      </c>
      <c r="F1890" s="226">
        <f t="shared" si="3"/>
        <v>-0.005216181755</v>
      </c>
      <c r="G1890" s="226">
        <f t="shared" si="4"/>
        <v>0.9947838182</v>
      </c>
    </row>
    <row r="1891" ht="15.75" customHeight="1">
      <c r="A1891" s="403" t="s">
        <v>2241</v>
      </c>
      <c r="B1891" s="404">
        <v>4694.95</v>
      </c>
      <c r="C1891" s="405">
        <f t="shared" si="1"/>
        <v>0.001899254169</v>
      </c>
      <c r="D1891" s="405">
        <f t="shared" si="2"/>
        <v>1.001899254</v>
      </c>
      <c r="E1891" s="406">
        <v>86.27</v>
      </c>
      <c r="F1891" s="226">
        <f t="shared" si="3"/>
        <v>0.007356375525</v>
      </c>
      <c r="G1891" s="226">
        <f t="shared" si="4"/>
        <v>1.007356376</v>
      </c>
    </row>
    <row r="1892" ht="15.75" customHeight="1">
      <c r="A1892" s="403" t="s">
        <v>2242</v>
      </c>
      <c r="B1892" s="404">
        <v>4686.05</v>
      </c>
      <c r="C1892" s="405">
        <f t="shared" si="1"/>
        <v>0.00441974266</v>
      </c>
      <c r="D1892" s="405">
        <f t="shared" si="2"/>
        <v>1.004419743</v>
      </c>
      <c r="E1892" s="406">
        <v>85.64</v>
      </c>
      <c r="F1892" s="226">
        <f t="shared" si="3"/>
        <v>-0.006265954978</v>
      </c>
      <c r="G1892" s="226">
        <f t="shared" si="4"/>
        <v>0.993734045</v>
      </c>
    </row>
    <row r="1893" ht="15.75" customHeight="1">
      <c r="A1893" s="403" t="s">
        <v>2243</v>
      </c>
      <c r="B1893" s="404">
        <v>4665.43</v>
      </c>
      <c r="C1893" s="405">
        <f t="shared" si="1"/>
        <v>0.0003881105236</v>
      </c>
      <c r="D1893" s="405">
        <f t="shared" si="2"/>
        <v>1.000388111</v>
      </c>
      <c r="E1893" s="406">
        <v>86.18</v>
      </c>
      <c r="F1893" s="226">
        <f t="shared" si="3"/>
        <v>-0.00737157337</v>
      </c>
      <c r="G1893" s="226">
        <f t="shared" si="4"/>
        <v>0.9926284266</v>
      </c>
    </row>
    <row r="1894" ht="15.75" customHeight="1">
      <c r="A1894" s="403" t="s">
        <v>2244</v>
      </c>
      <c r="B1894" s="404">
        <v>4663.62</v>
      </c>
      <c r="C1894" s="405">
        <f t="shared" si="1"/>
        <v>-0.002397948161</v>
      </c>
      <c r="D1894" s="405">
        <f t="shared" si="2"/>
        <v>0.9976020518</v>
      </c>
      <c r="E1894" s="406">
        <v>86.82</v>
      </c>
      <c r="F1894" s="226">
        <f t="shared" si="3"/>
        <v>-0.001035554021</v>
      </c>
      <c r="G1894" s="226">
        <f t="shared" si="4"/>
        <v>0.998964446</v>
      </c>
    </row>
    <row r="1895" ht="15.75" customHeight="1">
      <c r="A1895" s="403" t="s">
        <v>2245</v>
      </c>
      <c r="B1895" s="404">
        <v>4674.83</v>
      </c>
      <c r="C1895" s="405">
        <f t="shared" si="1"/>
        <v>-0.0002673179244</v>
      </c>
      <c r="D1895" s="405">
        <f t="shared" si="2"/>
        <v>0.9997326821</v>
      </c>
      <c r="E1895" s="406">
        <v>86.91</v>
      </c>
      <c r="F1895" s="226">
        <f t="shared" si="3"/>
        <v>-0.0103621043</v>
      </c>
      <c r="G1895" s="226">
        <f t="shared" si="4"/>
        <v>0.9896378957</v>
      </c>
    </row>
    <row r="1896" ht="15.75" customHeight="1">
      <c r="A1896" s="403" t="s">
        <v>2246</v>
      </c>
      <c r="B1896" s="404">
        <v>4676.08</v>
      </c>
      <c r="C1896" s="405">
        <f t="shared" si="1"/>
        <v>-0.0007949057652</v>
      </c>
      <c r="D1896" s="405">
        <f t="shared" si="2"/>
        <v>0.9992050942</v>
      </c>
      <c r="E1896" s="406">
        <v>87.82</v>
      </c>
      <c r="F1896" s="226">
        <f t="shared" si="3"/>
        <v>-0.01325842697</v>
      </c>
      <c r="G1896" s="226">
        <f t="shared" si="4"/>
        <v>0.986741573</v>
      </c>
    </row>
    <row r="1897" ht="15.75" customHeight="1">
      <c r="A1897" s="403" t="s">
        <v>2247</v>
      </c>
      <c r="B1897" s="404">
        <v>4679.8</v>
      </c>
      <c r="C1897" s="405">
        <f t="shared" si="1"/>
        <v>0.00787164163</v>
      </c>
      <c r="D1897" s="405">
        <f t="shared" si="2"/>
        <v>1.007871642</v>
      </c>
      <c r="E1897" s="406">
        <v>89.0</v>
      </c>
      <c r="F1897" s="226">
        <f t="shared" si="3"/>
        <v>0.007243096424</v>
      </c>
      <c r="G1897" s="226">
        <f t="shared" si="4"/>
        <v>1.007243096</v>
      </c>
    </row>
    <row r="1898" ht="15.75" customHeight="1">
      <c r="A1898" s="403" t="s">
        <v>2248</v>
      </c>
      <c r="B1898" s="404">
        <v>4643.25</v>
      </c>
      <c r="C1898" s="405">
        <f t="shared" si="1"/>
        <v>0.005526524938</v>
      </c>
      <c r="D1898" s="405">
        <f t="shared" si="2"/>
        <v>1.005526525</v>
      </c>
      <c r="E1898" s="406">
        <v>88.36</v>
      </c>
      <c r="F1898" s="226">
        <f t="shared" si="3"/>
        <v>0.02422626637</v>
      </c>
      <c r="G1898" s="226">
        <f t="shared" si="4"/>
        <v>1.024226266</v>
      </c>
    </row>
    <row r="1899" ht="15.75" customHeight="1">
      <c r="A1899" s="403" t="s">
        <v>2249</v>
      </c>
      <c r="B1899" s="404">
        <v>4617.73</v>
      </c>
      <c r="C1899" s="405">
        <f t="shared" si="1"/>
        <v>-0.001358128551</v>
      </c>
      <c r="D1899" s="405">
        <f t="shared" si="2"/>
        <v>0.9986418714</v>
      </c>
      <c r="E1899" s="406">
        <v>86.27</v>
      </c>
      <c r="F1899" s="226">
        <f t="shared" si="3"/>
        <v>-0.006334945865</v>
      </c>
      <c r="G1899" s="226">
        <f t="shared" si="4"/>
        <v>0.9936650541</v>
      </c>
    </row>
    <row r="1900" ht="15.75" customHeight="1">
      <c r="A1900" s="403" t="s">
        <v>2250</v>
      </c>
      <c r="B1900" s="404">
        <v>4624.01</v>
      </c>
      <c r="C1900" s="405">
        <f t="shared" si="1"/>
        <v>0.004147746644</v>
      </c>
      <c r="D1900" s="405">
        <f t="shared" si="2"/>
        <v>1.004147747</v>
      </c>
      <c r="E1900" s="406">
        <v>86.82</v>
      </c>
      <c r="F1900" s="226">
        <f t="shared" si="3"/>
        <v>0.003119584055</v>
      </c>
      <c r="G1900" s="226">
        <f t="shared" si="4"/>
        <v>1.003119584</v>
      </c>
    </row>
    <row r="1901" ht="15.75" customHeight="1">
      <c r="A1901" s="403" t="s">
        <v>2251</v>
      </c>
      <c r="B1901" s="404">
        <v>4604.91</v>
      </c>
      <c r="C1901" s="405">
        <f t="shared" si="1"/>
        <v>0.001762091537</v>
      </c>
      <c r="D1901" s="405">
        <f t="shared" si="2"/>
        <v>1.001762092</v>
      </c>
      <c r="E1901" s="406">
        <v>86.55</v>
      </c>
      <c r="F1901" s="226">
        <f t="shared" si="3"/>
        <v>0.005343245441</v>
      </c>
      <c r="G1901" s="226">
        <f t="shared" si="4"/>
        <v>1.005343245</v>
      </c>
    </row>
    <row r="1902" ht="15.75" customHeight="1">
      <c r="A1902" s="403" t="s">
        <v>2252</v>
      </c>
      <c r="B1902" s="404">
        <v>4596.81</v>
      </c>
      <c r="C1902" s="405">
        <f t="shared" si="1"/>
        <v>0.0009755396498</v>
      </c>
      <c r="D1902" s="405">
        <f t="shared" si="2"/>
        <v>1.00097554</v>
      </c>
      <c r="E1902" s="406">
        <v>86.09</v>
      </c>
      <c r="F1902" s="226">
        <f t="shared" si="3"/>
        <v>0.006312098188</v>
      </c>
      <c r="G1902" s="226">
        <f t="shared" si="4"/>
        <v>1.006312098</v>
      </c>
    </row>
    <row r="1903" ht="15.75" customHeight="1">
      <c r="A1903" s="403" t="s">
        <v>2253</v>
      </c>
      <c r="B1903" s="404">
        <v>4592.33</v>
      </c>
      <c r="C1903" s="405">
        <f t="shared" si="1"/>
        <v>-0.002211836585</v>
      </c>
      <c r="D1903" s="405">
        <f t="shared" si="2"/>
        <v>0.9977881634</v>
      </c>
      <c r="E1903" s="406">
        <v>85.55</v>
      </c>
      <c r="F1903" s="226">
        <f t="shared" si="3"/>
        <v>-0.008345890808</v>
      </c>
      <c r="G1903" s="226">
        <f t="shared" si="4"/>
        <v>0.9916541092</v>
      </c>
    </row>
    <row r="1904" ht="15.75" customHeight="1">
      <c r="A1904" s="403" t="s">
        <v>2254</v>
      </c>
      <c r="B1904" s="404">
        <v>4602.51</v>
      </c>
      <c r="C1904" s="405">
        <f t="shared" si="1"/>
        <v>-0.001260763141</v>
      </c>
      <c r="D1904" s="405">
        <f t="shared" si="2"/>
        <v>0.9987392369</v>
      </c>
      <c r="E1904" s="406">
        <v>86.27</v>
      </c>
      <c r="F1904" s="226">
        <f t="shared" si="3"/>
        <v>-0.01043817389</v>
      </c>
      <c r="G1904" s="226">
        <f t="shared" si="4"/>
        <v>0.9895618261</v>
      </c>
    </row>
    <row r="1905" ht="15.75" customHeight="1">
      <c r="A1905" s="403" t="s">
        <v>2255</v>
      </c>
      <c r="B1905" s="404">
        <v>4608.32</v>
      </c>
      <c r="C1905" s="405">
        <f t="shared" si="1"/>
        <v>0.004266966531</v>
      </c>
      <c r="D1905" s="405">
        <f t="shared" si="2"/>
        <v>1.004266967</v>
      </c>
      <c r="E1905" s="406">
        <v>87.18</v>
      </c>
      <c r="F1905" s="226">
        <f t="shared" si="3"/>
        <v>-0.005248744865</v>
      </c>
      <c r="G1905" s="226">
        <f t="shared" si="4"/>
        <v>0.9947512551</v>
      </c>
    </row>
    <row r="1906" ht="15.75" customHeight="1">
      <c r="A1906" s="403" t="s">
        <v>2256</v>
      </c>
      <c r="B1906" s="404">
        <v>4588.74</v>
      </c>
      <c r="C1906" s="405">
        <f t="shared" si="1"/>
        <v>-0.001086263233</v>
      </c>
      <c r="D1906" s="405">
        <f t="shared" si="2"/>
        <v>0.9989137368</v>
      </c>
      <c r="E1906" s="406">
        <v>87.64</v>
      </c>
      <c r="F1906" s="226">
        <f t="shared" si="3"/>
        <v>0.008399493729</v>
      </c>
      <c r="G1906" s="226">
        <f t="shared" si="4"/>
        <v>1.008399494</v>
      </c>
    </row>
    <row r="1907" ht="15.75" customHeight="1">
      <c r="A1907" s="403" t="s">
        <v>2257</v>
      </c>
      <c r="B1907" s="404">
        <v>4593.73</v>
      </c>
      <c r="C1907" s="405">
        <f t="shared" si="1"/>
        <v>0.003245342191</v>
      </c>
      <c r="D1907" s="405">
        <f t="shared" si="2"/>
        <v>1.003245342</v>
      </c>
      <c r="E1907" s="406">
        <v>86.91</v>
      </c>
      <c r="F1907" s="226">
        <f t="shared" si="3"/>
        <v>-0.01137527016</v>
      </c>
      <c r="G1907" s="226">
        <f t="shared" si="4"/>
        <v>0.9886247298</v>
      </c>
    </row>
    <row r="1908" ht="15.75" customHeight="1">
      <c r="A1908" s="403" t="s">
        <v>2258</v>
      </c>
      <c r="B1908" s="404">
        <v>4578.87</v>
      </c>
      <c r="C1908" s="405">
        <f t="shared" si="1"/>
        <v>0.0149262002</v>
      </c>
      <c r="D1908" s="405">
        <f t="shared" si="2"/>
        <v>1.0149262</v>
      </c>
      <c r="E1908" s="406">
        <v>87.91</v>
      </c>
      <c r="F1908" s="226">
        <f t="shared" si="3"/>
        <v>0.01465835642</v>
      </c>
      <c r="G1908" s="226">
        <f t="shared" si="4"/>
        <v>1.014658356</v>
      </c>
    </row>
    <row r="1909" ht="15.75" customHeight="1">
      <c r="A1909" s="403" t="s">
        <v>2259</v>
      </c>
      <c r="B1909" s="404">
        <v>4511.53</v>
      </c>
      <c r="C1909" s="405">
        <f t="shared" si="1"/>
        <v>-0.002065974027</v>
      </c>
      <c r="D1909" s="405">
        <f t="shared" si="2"/>
        <v>0.997934026</v>
      </c>
      <c r="E1909" s="406">
        <v>86.64</v>
      </c>
      <c r="F1909" s="226">
        <f t="shared" si="3"/>
        <v>0.01061472063</v>
      </c>
      <c r="G1909" s="226">
        <f t="shared" si="4"/>
        <v>1.010614721</v>
      </c>
    </row>
    <row r="1910" ht="15.75" customHeight="1">
      <c r="A1910" s="403" t="s">
        <v>2260</v>
      </c>
      <c r="B1910" s="404">
        <v>4520.87</v>
      </c>
      <c r="C1910" s="405">
        <f t="shared" si="1"/>
        <v>0.001528587917</v>
      </c>
      <c r="D1910" s="405">
        <f t="shared" si="2"/>
        <v>1.001528588</v>
      </c>
      <c r="E1910" s="406">
        <v>85.73</v>
      </c>
      <c r="F1910" s="226">
        <f t="shared" si="3"/>
        <v>0.001050910789</v>
      </c>
      <c r="G1910" s="226">
        <f t="shared" si="4"/>
        <v>1.001050911</v>
      </c>
    </row>
    <row r="1911" ht="15.75" customHeight="1">
      <c r="A1911" s="403" t="s">
        <v>2261</v>
      </c>
      <c r="B1911" s="404">
        <v>4513.97</v>
      </c>
      <c r="C1911" s="405">
        <f t="shared" si="1"/>
        <v>-0.004397969964</v>
      </c>
      <c r="D1911" s="405">
        <f t="shared" si="2"/>
        <v>0.99560203</v>
      </c>
      <c r="E1911" s="406">
        <v>85.64</v>
      </c>
      <c r="F1911" s="226">
        <f t="shared" si="3"/>
        <v>-0.006265954978</v>
      </c>
      <c r="G1911" s="226">
        <f t="shared" si="4"/>
        <v>0.993734045</v>
      </c>
    </row>
    <row r="1912" ht="15.75" customHeight="1">
      <c r="A1912" s="403" t="s">
        <v>2262</v>
      </c>
      <c r="B1912" s="404">
        <v>4533.91</v>
      </c>
      <c r="C1912" s="405">
        <f t="shared" si="1"/>
        <v>-0.001941563773</v>
      </c>
      <c r="D1912" s="405">
        <f t="shared" si="2"/>
        <v>0.9980584362</v>
      </c>
      <c r="E1912" s="406">
        <v>86.18</v>
      </c>
      <c r="F1912" s="226">
        <f t="shared" si="3"/>
        <v>-0.02566421707</v>
      </c>
      <c r="G1912" s="226">
        <f t="shared" si="4"/>
        <v>0.9743357829</v>
      </c>
    </row>
    <row r="1913" ht="15.75" customHeight="1">
      <c r="A1913" s="403" t="s">
        <v>2263</v>
      </c>
      <c r="B1913" s="404">
        <v>4542.73</v>
      </c>
      <c r="C1913" s="405">
        <f t="shared" si="1"/>
        <v>-0.008875487901</v>
      </c>
      <c r="D1913" s="405">
        <f t="shared" si="2"/>
        <v>0.9911245121</v>
      </c>
      <c r="E1913" s="406">
        <v>88.45</v>
      </c>
      <c r="F1913" s="226">
        <f t="shared" si="3"/>
        <v>0.004086729481</v>
      </c>
      <c r="G1913" s="226">
        <f t="shared" si="4"/>
        <v>1.004086729</v>
      </c>
    </row>
    <row r="1914" ht="15.75" customHeight="1">
      <c r="A1914" s="403" t="s">
        <v>2264</v>
      </c>
      <c r="B1914" s="404">
        <v>4583.41</v>
      </c>
      <c r="C1914" s="405">
        <f t="shared" si="1"/>
        <v>-0.0008632397212</v>
      </c>
      <c r="D1914" s="405">
        <f t="shared" si="2"/>
        <v>0.9991367603</v>
      </c>
      <c r="E1914" s="406">
        <v>88.09</v>
      </c>
      <c r="F1914" s="226">
        <f t="shared" si="3"/>
        <v>-0.02317587048</v>
      </c>
      <c r="G1914" s="226">
        <f t="shared" si="4"/>
        <v>0.9768241295</v>
      </c>
    </row>
    <row r="1915" ht="15.75" customHeight="1">
      <c r="A1915" s="403" t="s">
        <v>2265</v>
      </c>
      <c r="B1915" s="404">
        <v>4587.37</v>
      </c>
      <c r="C1915" s="405">
        <f t="shared" si="1"/>
        <v>-0.001330146207</v>
      </c>
      <c r="D1915" s="405">
        <f t="shared" si="2"/>
        <v>0.9986698538</v>
      </c>
      <c r="E1915" s="406">
        <v>90.18</v>
      </c>
      <c r="F1915" s="226">
        <f t="shared" si="3"/>
        <v>0.005015045135</v>
      </c>
      <c r="G1915" s="226">
        <f t="shared" si="4"/>
        <v>1.005015045</v>
      </c>
    </row>
    <row r="1916" ht="15.75" customHeight="1">
      <c r="A1916" s="403" t="s">
        <v>2266</v>
      </c>
      <c r="B1916" s="404">
        <v>4593.48</v>
      </c>
      <c r="C1916" s="405">
        <f t="shared" si="1"/>
        <v>-0.003159694794</v>
      </c>
      <c r="D1916" s="405">
        <f t="shared" si="2"/>
        <v>0.9968403052</v>
      </c>
      <c r="E1916" s="406">
        <v>89.73</v>
      </c>
      <c r="F1916" s="226">
        <f t="shared" si="3"/>
        <v>-0.03235198965</v>
      </c>
      <c r="G1916" s="226">
        <f t="shared" si="4"/>
        <v>0.9676480104</v>
      </c>
    </row>
    <row r="1917" ht="15.75" customHeight="1">
      <c r="A1917" s="403" t="s">
        <v>2267</v>
      </c>
      <c r="B1917" s="404">
        <v>4608.04</v>
      </c>
      <c r="C1917" s="405">
        <f t="shared" si="1"/>
        <v>-0.01003278379</v>
      </c>
      <c r="D1917" s="405">
        <f t="shared" si="2"/>
        <v>0.9899672162</v>
      </c>
      <c r="E1917" s="406">
        <v>92.73</v>
      </c>
      <c r="F1917" s="226">
        <f t="shared" si="3"/>
        <v>0.05916619075</v>
      </c>
      <c r="G1917" s="226">
        <f t="shared" si="4"/>
        <v>1.059166191</v>
      </c>
    </row>
    <row r="1918" ht="15.75" customHeight="1">
      <c r="A1918" s="403" t="s">
        <v>2268</v>
      </c>
      <c r="B1918" s="404">
        <v>4654.74</v>
      </c>
      <c r="C1918" s="405">
        <f t="shared" si="1"/>
        <v>0.002954085623</v>
      </c>
      <c r="D1918" s="405">
        <f t="shared" si="2"/>
        <v>1.002954086</v>
      </c>
      <c r="E1918" s="406">
        <v>87.55</v>
      </c>
      <c r="F1918" s="226">
        <f t="shared" si="3"/>
        <v>-0.05677655678</v>
      </c>
      <c r="G1918" s="226">
        <f t="shared" si="4"/>
        <v>0.9432234432</v>
      </c>
    </row>
    <row r="1919" ht="15.75" customHeight="1">
      <c r="A1919" s="403" t="s">
        <v>2269</v>
      </c>
      <c r="B1919" s="404">
        <v>4641.03</v>
      </c>
      <c r="C1919" s="405">
        <f t="shared" si="1"/>
        <v>0.004658502742</v>
      </c>
      <c r="D1919" s="405">
        <f t="shared" si="2"/>
        <v>1.004658503</v>
      </c>
      <c r="E1919" s="406">
        <v>92.82</v>
      </c>
      <c r="F1919" s="226">
        <f t="shared" si="3"/>
        <v>-0.003863490019</v>
      </c>
      <c r="G1919" s="226">
        <f t="shared" si="4"/>
        <v>0.99613651</v>
      </c>
    </row>
    <row r="1920" ht="15.75" customHeight="1">
      <c r="A1920" s="403" t="s">
        <v>2270</v>
      </c>
      <c r="B1920" s="404">
        <v>4619.51</v>
      </c>
      <c r="C1920" s="405">
        <f t="shared" si="1"/>
        <v>-0.0004673635288</v>
      </c>
      <c r="D1920" s="405">
        <f t="shared" si="2"/>
        <v>0.9995326365</v>
      </c>
      <c r="E1920" s="406">
        <v>93.18</v>
      </c>
      <c r="F1920" s="226">
        <f t="shared" si="3"/>
        <v>0.05670220005</v>
      </c>
      <c r="G1920" s="226">
        <f t="shared" si="4"/>
        <v>1.0567022</v>
      </c>
    </row>
    <row r="1921" ht="15.75" customHeight="1">
      <c r="A1921" s="403" t="s">
        <v>2271</v>
      </c>
      <c r="B1921" s="404">
        <v>4621.67</v>
      </c>
      <c r="C1921" s="405">
        <f t="shared" si="1"/>
        <v>0.008880176556</v>
      </c>
      <c r="D1921" s="405">
        <f t="shared" si="2"/>
        <v>1.008880177</v>
      </c>
      <c r="E1921" s="406">
        <v>88.18</v>
      </c>
      <c r="F1921" s="226">
        <f t="shared" si="3"/>
        <v>0</v>
      </c>
      <c r="G1921" s="226">
        <f t="shared" si="4"/>
        <v>1</v>
      </c>
    </row>
    <row r="1922" ht="15.75" customHeight="1">
      <c r="A1922" s="403" t="s">
        <v>2272</v>
      </c>
      <c r="B1922" s="404">
        <v>4580.99</v>
      </c>
      <c r="C1922" s="405">
        <f t="shared" si="1"/>
        <v>0.00005021000882</v>
      </c>
      <c r="D1922" s="405">
        <f t="shared" si="2"/>
        <v>1.00005021</v>
      </c>
      <c r="E1922" s="406">
        <v>88.18</v>
      </c>
      <c r="F1922" s="226">
        <f t="shared" si="3"/>
        <v>0.07654743011</v>
      </c>
      <c r="G1922" s="226">
        <f t="shared" si="4"/>
        <v>1.07654743</v>
      </c>
    </row>
    <row r="1923" ht="15.75" customHeight="1">
      <c r="A1923" s="403" t="s">
        <v>2273</v>
      </c>
      <c r="B1923" s="404">
        <v>4580.76</v>
      </c>
      <c r="C1923" s="405">
        <f t="shared" si="1"/>
        <v>0.001532659197</v>
      </c>
      <c r="D1923" s="405">
        <f t="shared" si="2"/>
        <v>1.001532659</v>
      </c>
      <c r="E1923" s="406">
        <v>81.91</v>
      </c>
      <c r="F1923" s="226">
        <f t="shared" si="3"/>
        <v>0</v>
      </c>
      <c r="G1923" s="226">
        <f t="shared" si="4"/>
        <v>1</v>
      </c>
    </row>
    <row r="1924" ht="15.75" customHeight="1">
      <c r="A1924" s="403" t="s">
        <v>2274</v>
      </c>
      <c r="B1924" s="404">
        <v>4573.75</v>
      </c>
      <c r="C1924" s="405">
        <f t="shared" si="1"/>
        <v>0.001256564675</v>
      </c>
      <c r="D1924" s="405">
        <f t="shared" si="2"/>
        <v>1.001256565</v>
      </c>
      <c r="E1924" s="406">
        <v>81.91</v>
      </c>
      <c r="F1924" s="226">
        <f t="shared" si="3"/>
        <v>-0.004375835663</v>
      </c>
      <c r="G1924" s="226">
        <f t="shared" si="4"/>
        <v>0.9956241643</v>
      </c>
    </row>
    <row r="1925" ht="15.75" customHeight="1">
      <c r="A1925" s="403" t="s">
        <v>2275</v>
      </c>
      <c r="B1925" s="404">
        <v>4568.01</v>
      </c>
      <c r="C1925" s="405">
        <f t="shared" si="1"/>
        <v>-0.00132049278</v>
      </c>
      <c r="D1925" s="405">
        <f t="shared" si="2"/>
        <v>0.9986795072</v>
      </c>
      <c r="E1925" s="406">
        <v>82.27</v>
      </c>
      <c r="F1925" s="226">
        <f t="shared" si="3"/>
        <v>-0.004477250726</v>
      </c>
      <c r="G1925" s="226">
        <f t="shared" si="4"/>
        <v>0.9955227493</v>
      </c>
    </row>
    <row r="1926" ht="15.75" customHeight="1">
      <c r="A1926" s="403" t="s">
        <v>2276</v>
      </c>
      <c r="B1926" s="404">
        <v>4574.05</v>
      </c>
      <c r="C1926" s="405">
        <f t="shared" si="1"/>
        <v>-0.002409980153</v>
      </c>
      <c r="D1926" s="405">
        <f t="shared" si="2"/>
        <v>0.9975900198</v>
      </c>
      <c r="E1926" s="406">
        <v>82.64</v>
      </c>
      <c r="F1926" s="226">
        <f t="shared" si="3"/>
        <v>-0.00756574997</v>
      </c>
      <c r="G1926" s="226">
        <f t="shared" si="4"/>
        <v>0.99243425</v>
      </c>
    </row>
    <row r="1927" ht="15.75" customHeight="1">
      <c r="A1927" s="403" t="s">
        <v>2277</v>
      </c>
      <c r="B1927" s="404">
        <v>4585.1</v>
      </c>
      <c r="C1927" s="405">
        <f t="shared" si="1"/>
        <v>-0.001437376135</v>
      </c>
      <c r="D1927" s="405">
        <f t="shared" si="2"/>
        <v>0.9985626239</v>
      </c>
      <c r="E1927" s="406">
        <v>83.27</v>
      </c>
      <c r="F1927" s="226">
        <f t="shared" si="3"/>
        <v>-0.01081016869</v>
      </c>
      <c r="G1927" s="226">
        <f t="shared" si="4"/>
        <v>0.9891898313</v>
      </c>
    </row>
    <row r="1928" ht="15.75" customHeight="1">
      <c r="A1928" s="403" t="s">
        <v>2278</v>
      </c>
      <c r="B1928" s="404">
        <v>4591.7</v>
      </c>
      <c r="C1928" s="405">
        <f t="shared" si="1"/>
        <v>0.0132579519</v>
      </c>
      <c r="D1928" s="405">
        <f t="shared" si="2"/>
        <v>1.013257952</v>
      </c>
      <c r="E1928" s="406">
        <v>84.18</v>
      </c>
      <c r="F1928" s="226">
        <f t="shared" si="3"/>
        <v>0.02997675272</v>
      </c>
      <c r="G1928" s="226">
        <f t="shared" si="4"/>
        <v>1.029976753</v>
      </c>
    </row>
    <row r="1929" ht="15.75" customHeight="1">
      <c r="A1929" s="403" t="s">
        <v>2279</v>
      </c>
      <c r="B1929" s="404">
        <v>4531.62</v>
      </c>
      <c r="C1929" s="405">
        <f t="shared" si="1"/>
        <v>0.007770177108</v>
      </c>
      <c r="D1929" s="405">
        <f t="shared" si="2"/>
        <v>1.007770177</v>
      </c>
      <c r="E1929" s="406">
        <v>81.73</v>
      </c>
      <c r="F1929" s="226">
        <f t="shared" si="3"/>
        <v>0.003437691835</v>
      </c>
      <c r="G1929" s="226">
        <f t="shared" si="4"/>
        <v>1.003437692</v>
      </c>
    </row>
    <row r="1930" ht="15.75" customHeight="1">
      <c r="A1930" s="403" t="s">
        <v>2280</v>
      </c>
      <c r="B1930" s="404">
        <v>4496.68</v>
      </c>
      <c r="C1930" s="405">
        <f t="shared" si="1"/>
        <v>0.0000733928631</v>
      </c>
      <c r="D1930" s="405">
        <f t="shared" si="2"/>
        <v>1.000073393</v>
      </c>
      <c r="E1930" s="406">
        <v>81.45</v>
      </c>
      <c r="F1930" s="226">
        <f t="shared" si="3"/>
        <v>-0.009967181233</v>
      </c>
      <c r="G1930" s="226">
        <f t="shared" si="4"/>
        <v>0.9900328188</v>
      </c>
    </row>
    <row r="1931" ht="15.75" customHeight="1">
      <c r="A1931" s="403" t="s">
        <v>2281</v>
      </c>
      <c r="B1931" s="404">
        <v>4496.35</v>
      </c>
      <c r="C1931" s="405">
        <f t="shared" si="1"/>
        <v>0.004589113479</v>
      </c>
      <c r="D1931" s="405">
        <f t="shared" si="2"/>
        <v>1.004589113</v>
      </c>
      <c r="E1931" s="406">
        <v>82.27</v>
      </c>
      <c r="F1931" s="226">
        <f t="shared" si="3"/>
        <v>0.01118485742</v>
      </c>
      <c r="G1931" s="226">
        <f t="shared" si="4"/>
        <v>1.011184857</v>
      </c>
    </row>
    <row r="1932" ht="15.75" customHeight="1">
      <c r="A1932" s="403" t="s">
        <v>2282</v>
      </c>
      <c r="B1932" s="404">
        <v>4475.81</v>
      </c>
      <c r="C1932" s="405">
        <f t="shared" si="1"/>
        <v>0.01166538583</v>
      </c>
      <c r="D1932" s="405">
        <f t="shared" si="2"/>
        <v>1.011665386</v>
      </c>
      <c r="E1932" s="406">
        <v>81.36</v>
      </c>
      <c r="F1932" s="226">
        <f t="shared" si="3"/>
        <v>0.01005586592</v>
      </c>
      <c r="G1932" s="226">
        <f t="shared" si="4"/>
        <v>1.010055866</v>
      </c>
    </row>
    <row r="1933" ht="15.75" customHeight="1">
      <c r="A1933" s="403" t="s">
        <v>2283</v>
      </c>
      <c r="B1933" s="404">
        <v>4424.2</v>
      </c>
      <c r="C1933" s="405">
        <f t="shared" si="1"/>
        <v>-0.002113421013</v>
      </c>
      <c r="D1933" s="405">
        <f t="shared" si="2"/>
        <v>0.997886579</v>
      </c>
      <c r="E1933" s="406">
        <v>80.55</v>
      </c>
      <c r="F1933" s="226">
        <f t="shared" si="3"/>
        <v>-0.01552187729</v>
      </c>
      <c r="G1933" s="226">
        <f t="shared" si="4"/>
        <v>0.9844781227</v>
      </c>
    </row>
    <row r="1934" ht="15.75" customHeight="1">
      <c r="A1934" s="403" t="s">
        <v>2284</v>
      </c>
      <c r="B1934" s="404">
        <v>4433.57</v>
      </c>
      <c r="C1934" s="405">
        <f t="shared" si="1"/>
        <v>0.01418950759</v>
      </c>
      <c r="D1934" s="405">
        <f t="shared" si="2"/>
        <v>1.014189508</v>
      </c>
      <c r="E1934" s="406">
        <v>81.82</v>
      </c>
      <c r="F1934" s="226">
        <f t="shared" si="3"/>
        <v>0.02853551226</v>
      </c>
      <c r="G1934" s="226">
        <f t="shared" si="4"/>
        <v>1.028535512</v>
      </c>
    </row>
    <row r="1935" ht="15.75" customHeight="1">
      <c r="A1935" s="403" t="s">
        <v>2285</v>
      </c>
      <c r="B1935" s="404">
        <v>4371.54</v>
      </c>
      <c r="C1935" s="405">
        <f t="shared" si="1"/>
        <v>-0.008849196362</v>
      </c>
      <c r="D1935" s="405">
        <f t="shared" si="2"/>
        <v>0.9911508036</v>
      </c>
      <c r="E1935" s="406">
        <v>79.55</v>
      </c>
      <c r="F1935" s="226">
        <f t="shared" si="3"/>
        <v>-0.02452483139</v>
      </c>
      <c r="G1935" s="226">
        <f t="shared" si="4"/>
        <v>0.9754751686</v>
      </c>
    </row>
    <row r="1936" ht="15.75" customHeight="1">
      <c r="A1936" s="403" t="s">
        <v>2286</v>
      </c>
      <c r="B1936" s="404">
        <v>4410.57</v>
      </c>
      <c r="C1936" s="405">
        <f t="shared" si="1"/>
        <v>-0.001433131835</v>
      </c>
      <c r="D1936" s="405">
        <f t="shared" si="2"/>
        <v>0.9985668682</v>
      </c>
      <c r="E1936" s="406">
        <v>81.55</v>
      </c>
      <c r="F1936" s="226">
        <f t="shared" si="3"/>
        <v>-0.01853411963</v>
      </c>
      <c r="G1936" s="226">
        <f t="shared" si="4"/>
        <v>0.9814658804</v>
      </c>
    </row>
    <row r="1937" ht="15.75" customHeight="1">
      <c r="A1937" s="403" t="s">
        <v>2287</v>
      </c>
      <c r="B1937" s="404">
        <v>4416.9</v>
      </c>
      <c r="C1937" s="405">
        <f t="shared" si="1"/>
        <v>-0.005905733333</v>
      </c>
      <c r="D1937" s="405">
        <f t="shared" si="2"/>
        <v>0.9940942667</v>
      </c>
      <c r="E1937" s="406">
        <v>83.09</v>
      </c>
      <c r="F1937" s="226">
        <f t="shared" si="3"/>
        <v>-0.01189202045</v>
      </c>
      <c r="G1937" s="226">
        <f t="shared" si="4"/>
        <v>0.9881079795</v>
      </c>
    </row>
    <row r="1938" ht="15.75" customHeight="1">
      <c r="A1938" s="403" t="s">
        <v>2288</v>
      </c>
      <c r="B1938" s="404">
        <v>4443.14</v>
      </c>
      <c r="C1938" s="405">
        <f t="shared" si="1"/>
        <v>-0.01310926311</v>
      </c>
      <c r="D1938" s="405">
        <f t="shared" si="2"/>
        <v>0.9868907369</v>
      </c>
      <c r="E1938" s="406">
        <v>84.09</v>
      </c>
      <c r="F1938" s="226">
        <f t="shared" si="3"/>
        <v>0.004299534217</v>
      </c>
      <c r="G1938" s="226">
        <f t="shared" si="4"/>
        <v>1.004299534</v>
      </c>
    </row>
    <row r="1939" ht="15.75" customHeight="1">
      <c r="A1939" s="403" t="s">
        <v>2289</v>
      </c>
      <c r="B1939" s="404">
        <v>4502.16</v>
      </c>
      <c r="C1939" s="405">
        <f t="shared" si="1"/>
        <v>-0.002028235701</v>
      </c>
      <c r="D1939" s="405">
        <f t="shared" si="2"/>
        <v>0.9979717643</v>
      </c>
      <c r="E1939" s="406">
        <v>83.73</v>
      </c>
      <c r="F1939" s="226">
        <f t="shared" si="3"/>
        <v>0.009890242432</v>
      </c>
      <c r="G1939" s="226">
        <f t="shared" si="4"/>
        <v>1.009890242</v>
      </c>
    </row>
    <row r="1940" ht="15.75" customHeight="1">
      <c r="A1940" s="403" t="s">
        <v>2290</v>
      </c>
      <c r="B1940" s="404">
        <v>4511.31</v>
      </c>
      <c r="C1940" s="405">
        <f t="shared" si="1"/>
        <v>-0.008832233698</v>
      </c>
      <c r="D1940" s="405">
        <f t="shared" si="2"/>
        <v>0.9911677663</v>
      </c>
      <c r="E1940" s="406">
        <v>82.91</v>
      </c>
      <c r="F1940" s="226">
        <f t="shared" si="3"/>
        <v>-0.01939680662</v>
      </c>
      <c r="G1940" s="226">
        <f t="shared" si="4"/>
        <v>0.9806031934</v>
      </c>
    </row>
    <row r="1941" ht="15.75" customHeight="1">
      <c r="A1941" s="403" t="s">
        <v>2291</v>
      </c>
      <c r="B1941" s="404">
        <v>4551.51</v>
      </c>
      <c r="C1941" s="405">
        <f t="shared" si="1"/>
        <v>0.003408251673</v>
      </c>
      <c r="D1941" s="405">
        <f t="shared" si="2"/>
        <v>1.003408252</v>
      </c>
      <c r="E1941" s="406">
        <v>84.55</v>
      </c>
      <c r="F1941" s="226">
        <f t="shared" si="3"/>
        <v>0.004395343312</v>
      </c>
      <c r="G1941" s="226">
        <f t="shared" si="4"/>
        <v>1.004395343</v>
      </c>
    </row>
    <row r="1942" ht="15.75" customHeight="1">
      <c r="A1942" s="403" t="s">
        <v>2292</v>
      </c>
      <c r="B1942" s="404">
        <v>4536.05</v>
      </c>
      <c r="C1942" s="405">
        <f t="shared" si="1"/>
        <v>0.00469561558</v>
      </c>
      <c r="D1942" s="405">
        <f t="shared" si="2"/>
        <v>1.004695616</v>
      </c>
      <c r="E1942" s="406">
        <v>84.18</v>
      </c>
      <c r="F1942" s="226">
        <f t="shared" si="3"/>
        <v>0.01311830545</v>
      </c>
      <c r="G1942" s="226">
        <f t="shared" si="4"/>
        <v>1.013118305</v>
      </c>
    </row>
    <row r="1943" ht="15.75" customHeight="1">
      <c r="A1943" s="403" t="s">
        <v>2293</v>
      </c>
      <c r="B1943" s="404">
        <v>4514.85</v>
      </c>
      <c r="C1943" s="405">
        <f t="shared" si="1"/>
        <v>-0.0108730896</v>
      </c>
      <c r="D1943" s="405">
        <f t="shared" si="2"/>
        <v>0.9891269104</v>
      </c>
      <c r="E1943" s="406">
        <v>83.09</v>
      </c>
      <c r="F1943" s="226">
        <f t="shared" si="3"/>
        <v>-0.006575801052</v>
      </c>
      <c r="G1943" s="226">
        <f t="shared" si="4"/>
        <v>0.9934241989</v>
      </c>
    </row>
    <row r="1944" ht="15.75" customHeight="1">
      <c r="A1944" s="403" t="s">
        <v>2294</v>
      </c>
      <c r="B1944" s="404">
        <v>4564.48</v>
      </c>
      <c r="C1944" s="405">
        <f t="shared" si="1"/>
        <v>-0.003251538967</v>
      </c>
      <c r="D1944" s="405">
        <f t="shared" si="2"/>
        <v>0.996748461</v>
      </c>
      <c r="E1944" s="406">
        <v>83.64</v>
      </c>
      <c r="F1944" s="226">
        <f t="shared" si="3"/>
        <v>0.002276812463</v>
      </c>
      <c r="G1944" s="226">
        <f t="shared" si="4"/>
        <v>1.002276812</v>
      </c>
    </row>
    <row r="1945" ht="15.75" customHeight="1">
      <c r="A1945" s="403" t="s">
        <v>2295</v>
      </c>
      <c r="B1945" s="404">
        <v>4579.37</v>
      </c>
      <c r="C1945" s="405">
        <f t="shared" si="1"/>
        <v>-0.002170251431</v>
      </c>
      <c r="D1945" s="405">
        <f t="shared" si="2"/>
        <v>0.9978297486</v>
      </c>
      <c r="E1945" s="406">
        <v>83.45</v>
      </c>
      <c r="F1945" s="226">
        <f t="shared" si="3"/>
        <v>0.0143430169</v>
      </c>
      <c r="G1945" s="226">
        <f t="shared" si="4"/>
        <v>1.014343017</v>
      </c>
    </row>
    <row r="1946" ht="15.75" customHeight="1">
      <c r="A1946" s="403" t="s">
        <v>2296</v>
      </c>
      <c r="B1946" s="404">
        <v>4589.33</v>
      </c>
      <c r="C1946" s="405">
        <f t="shared" si="1"/>
        <v>-0.008906031007</v>
      </c>
      <c r="D1946" s="405">
        <f t="shared" si="2"/>
        <v>0.991093969</v>
      </c>
      <c r="E1946" s="406">
        <v>82.27</v>
      </c>
      <c r="F1946" s="226">
        <f t="shared" si="3"/>
        <v>-0.01954475033</v>
      </c>
      <c r="G1946" s="226">
        <f t="shared" si="4"/>
        <v>0.9804552497</v>
      </c>
    </row>
    <row r="1947" ht="15.75" customHeight="1">
      <c r="A1947" s="403" t="s">
        <v>2297</v>
      </c>
      <c r="B1947" s="404">
        <v>4630.57</v>
      </c>
      <c r="C1947" s="405">
        <f t="shared" si="1"/>
        <v>-0.004024279028</v>
      </c>
      <c r="D1947" s="405">
        <f t="shared" si="2"/>
        <v>0.995975721</v>
      </c>
      <c r="E1947" s="406">
        <v>83.91</v>
      </c>
      <c r="F1947" s="226">
        <f t="shared" si="3"/>
        <v>0.003228120516</v>
      </c>
      <c r="G1947" s="226">
        <f t="shared" si="4"/>
        <v>1.003228121</v>
      </c>
    </row>
    <row r="1948" ht="15.75" customHeight="1">
      <c r="A1948" s="403" t="s">
        <v>2298</v>
      </c>
      <c r="B1948" s="404">
        <v>4649.28</v>
      </c>
      <c r="C1948" s="405">
        <f t="shared" si="1"/>
        <v>0.0003464101367</v>
      </c>
      <c r="D1948" s="405">
        <f t="shared" si="2"/>
        <v>1.00034641</v>
      </c>
      <c r="E1948" s="406">
        <v>83.64</v>
      </c>
      <c r="F1948" s="226">
        <f t="shared" si="3"/>
        <v>-0.02947319564</v>
      </c>
      <c r="G1948" s="226">
        <f t="shared" si="4"/>
        <v>0.9705268044</v>
      </c>
    </row>
    <row r="1949" ht="15.75" customHeight="1">
      <c r="A1949" s="403" t="s">
        <v>2299</v>
      </c>
      <c r="B1949" s="404">
        <v>4647.67</v>
      </c>
      <c r="C1949" s="405">
        <f t="shared" si="1"/>
        <v>-0.002142711453</v>
      </c>
      <c r="D1949" s="405">
        <f t="shared" si="2"/>
        <v>0.9978572885</v>
      </c>
      <c r="E1949" s="406">
        <v>86.18</v>
      </c>
      <c r="F1949" s="226">
        <f t="shared" si="3"/>
        <v>0.004194826381</v>
      </c>
      <c r="G1949" s="226">
        <f t="shared" si="4"/>
        <v>1.004194826</v>
      </c>
    </row>
    <row r="1950" ht="15.75" customHeight="1">
      <c r="A1950" s="403" t="s">
        <v>2300</v>
      </c>
      <c r="B1950" s="404">
        <v>4657.65</v>
      </c>
      <c r="C1950" s="405">
        <f t="shared" si="1"/>
        <v>0.002803237287</v>
      </c>
      <c r="D1950" s="405">
        <f t="shared" si="2"/>
        <v>1.002803237</v>
      </c>
      <c r="E1950" s="406">
        <v>85.82</v>
      </c>
      <c r="F1950" s="226">
        <f t="shared" si="3"/>
        <v>-0.005216181755</v>
      </c>
      <c r="G1950" s="226">
        <f t="shared" si="4"/>
        <v>0.9947838182</v>
      </c>
    </row>
    <row r="1951" ht="15.75" customHeight="1">
      <c r="A1951" s="403" t="s">
        <v>2301</v>
      </c>
      <c r="B1951" s="404">
        <v>4644.63</v>
      </c>
      <c r="C1951" s="405">
        <f t="shared" si="1"/>
        <v>0.007942656623</v>
      </c>
      <c r="D1951" s="405">
        <f t="shared" si="2"/>
        <v>1.007942657</v>
      </c>
      <c r="E1951" s="406">
        <v>86.27</v>
      </c>
      <c r="F1951" s="226">
        <f t="shared" si="3"/>
        <v>0.01066073102</v>
      </c>
      <c r="G1951" s="226">
        <f t="shared" si="4"/>
        <v>1.010660731</v>
      </c>
    </row>
    <row r="1952" ht="15.75" customHeight="1">
      <c r="A1952" s="403" t="s">
        <v>2302</v>
      </c>
      <c r="B1952" s="404">
        <v>4608.03</v>
      </c>
      <c r="C1952" s="405">
        <f t="shared" si="1"/>
        <v>-0.01466657543</v>
      </c>
      <c r="D1952" s="405">
        <f t="shared" si="2"/>
        <v>0.9853334246</v>
      </c>
      <c r="E1952" s="406">
        <v>85.36</v>
      </c>
      <c r="F1952" s="226">
        <f t="shared" si="3"/>
        <v>0.02056432329</v>
      </c>
      <c r="G1952" s="226">
        <f t="shared" si="4"/>
        <v>1.020564323</v>
      </c>
    </row>
    <row r="1953" ht="15.75" customHeight="1">
      <c r="A1953" s="403" t="s">
        <v>2303</v>
      </c>
      <c r="B1953" s="404">
        <v>4676.62</v>
      </c>
      <c r="C1953" s="405">
        <f t="shared" si="1"/>
        <v>-0.008367118454</v>
      </c>
      <c r="D1953" s="405">
        <f t="shared" si="2"/>
        <v>0.9916328815</v>
      </c>
      <c r="E1953" s="406">
        <v>83.64</v>
      </c>
      <c r="F1953" s="226">
        <f t="shared" si="3"/>
        <v>0.002276812463</v>
      </c>
      <c r="G1953" s="226">
        <f t="shared" si="4"/>
        <v>1.002276812</v>
      </c>
    </row>
    <row r="1954" ht="15.75" customHeight="1">
      <c r="A1954" s="403" t="s">
        <v>2304</v>
      </c>
      <c r="B1954" s="404">
        <v>4716.08</v>
      </c>
      <c r="C1954" s="405">
        <f t="shared" si="1"/>
        <v>-0.01330220141</v>
      </c>
      <c r="D1954" s="405">
        <f t="shared" si="2"/>
        <v>0.9866977986</v>
      </c>
      <c r="E1954" s="406">
        <v>83.45</v>
      </c>
      <c r="F1954" s="226">
        <f t="shared" si="3"/>
        <v>-0.01301005322</v>
      </c>
      <c r="G1954" s="226">
        <f t="shared" si="4"/>
        <v>0.9869899468</v>
      </c>
    </row>
    <row r="1955" ht="15.75" customHeight="1">
      <c r="A1955" s="403" t="s">
        <v>2305</v>
      </c>
      <c r="B1955" s="404">
        <v>4779.66</v>
      </c>
      <c r="C1955" s="405">
        <f t="shared" si="1"/>
        <v>0.000734901542</v>
      </c>
      <c r="D1955" s="405">
        <f t="shared" si="2"/>
        <v>1.000734902</v>
      </c>
      <c r="E1955" s="406">
        <v>84.55</v>
      </c>
      <c r="F1955" s="226">
        <f t="shared" si="3"/>
        <v>0</v>
      </c>
      <c r="G1955" s="226">
        <f t="shared" si="4"/>
        <v>1</v>
      </c>
    </row>
    <row r="1956" ht="15.75" customHeight="1">
      <c r="A1956" s="403" t="s">
        <v>2306</v>
      </c>
      <c r="B1956" s="404">
        <v>4776.15</v>
      </c>
      <c r="C1956" s="405">
        <f t="shared" si="1"/>
        <v>0.01015837161</v>
      </c>
      <c r="D1956" s="405">
        <f t="shared" si="2"/>
        <v>1.010158372</v>
      </c>
      <c r="E1956" s="406">
        <v>84.55</v>
      </c>
      <c r="F1956" s="226">
        <f t="shared" si="3"/>
        <v>0.04731822123</v>
      </c>
      <c r="G1956" s="226">
        <f t="shared" si="4"/>
        <v>1.047318221</v>
      </c>
    </row>
    <row r="1957" ht="15.75" customHeight="1">
      <c r="A1957" s="403" t="s">
        <v>2307</v>
      </c>
      <c r="B1957" s="404">
        <v>4728.12</v>
      </c>
      <c r="C1957" s="405">
        <f t="shared" si="1"/>
        <v>-0.01113490722</v>
      </c>
      <c r="D1957" s="405">
        <f t="shared" si="2"/>
        <v>0.9888650928</v>
      </c>
      <c r="E1957" s="406">
        <v>80.73</v>
      </c>
      <c r="F1957" s="226">
        <f t="shared" si="3"/>
        <v>-0.01979116076</v>
      </c>
      <c r="G1957" s="226">
        <f t="shared" si="4"/>
        <v>0.9802088392</v>
      </c>
    </row>
    <row r="1958" ht="15.75" customHeight="1">
      <c r="A1958" s="403" t="s">
        <v>2308</v>
      </c>
      <c r="B1958" s="404">
        <v>4781.36</v>
      </c>
      <c r="C1958" s="405">
        <f t="shared" si="1"/>
        <v>-0.004011981786</v>
      </c>
      <c r="D1958" s="405">
        <f t="shared" si="2"/>
        <v>0.9959880182</v>
      </c>
      <c r="E1958" s="406">
        <v>82.36</v>
      </c>
      <c r="F1958" s="226">
        <f t="shared" si="3"/>
        <v>-0.02266524267</v>
      </c>
      <c r="G1958" s="226">
        <f t="shared" si="4"/>
        <v>0.9773347573</v>
      </c>
    </row>
    <row r="1959" ht="15.75" customHeight="1">
      <c r="A1959" s="403" t="s">
        <v>2309</v>
      </c>
      <c r="B1959" s="404">
        <v>4800.62</v>
      </c>
      <c r="C1959" s="405">
        <f t="shared" si="1"/>
        <v>-0.006767590874</v>
      </c>
      <c r="D1959" s="405">
        <f t="shared" si="2"/>
        <v>0.9932324091</v>
      </c>
      <c r="E1959" s="406">
        <v>84.27</v>
      </c>
      <c r="F1959" s="226">
        <f t="shared" si="3"/>
        <v>-0.01068325898</v>
      </c>
      <c r="G1959" s="226">
        <f t="shared" si="4"/>
        <v>0.989316741</v>
      </c>
    </row>
    <row r="1960" ht="15.75" customHeight="1">
      <c r="A1960" s="403" t="s">
        <v>2310</v>
      </c>
      <c r="B1960" s="404">
        <v>4833.33</v>
      </c>
      <c r="C1960" s="405">
        <f t="shared" si="1"/>
        <v>0.0003601298951</v>
      </c>
      <c r="D1960" s="405">
        <f t="shared" si="2"/>
        <v>1.00036013</v>
      </c>
      <c r="E1960" s="406">
        <v>85.18</v>
      </c>
      <c r="F1960" s="226">
        <f t="shared" si="3"/>
        <v>-0.01263475136</v>
      </c>
      <c r="G1960" s="226">
        <f t="shared" si="4"/>
        <v>0.9873652486</v>
      </c>
    </row>
    <row r="1961" ht="15.75" customHeight="1">
      <c r="A1961" s="403" t="s">
        <v>2311</v>
      </c>
      <c r="B1961" s="404">
        <v>4831.59</v>
      </c>
      <c r="C1961" s="405">
        <f t="shared" si="1"/>
        <v>0.003528849749</v>
      </c>
      <c r="D1961" s="405">
        <f t="shared" si="2"/>
        <v>1.00352885</v>
      </c>
      <c r="E1961" s="406">
        <v>86.27</v>
      </c>
      <c r="F1961" s="226">
        <f t="shared" si="3"/>
        <v>0.02264106211</v>
      </c>
      <c r="G1961" s="226">
        <f t="shared" si="4"/>
        <v>1.022641062</v>
      </c>
    </row>
    <row r="1962" ht="15.75" customHeight="1">
      <c r="A1962" s="403" t="s">
        <v>2312</v>
      </c>
      <c r="B1962" s="404">
        <v>4814.6</v>
      </c>
      <c r="C1962" s="405">
        <f t="shared" si="1"/>
        <v>-0.00872150481</v>
      </c>
      <c r="D1962" s="405">
        <f t="shared" si="2"/>
        <v>0.9912784952</v>
      </c>
      <c r="E1962" s="406">
        <v>84.36</v>
      </c>
      <c r="F1962" s="226">
        <f t="shared" si="3"/>
        <v>-0.01275599766</v>
      </c>
      <c r="G1962" s="226">
        <f t="shared" si="4"/>
        <v>0.9872440023</v>
      </c>
    </row>
    <row r="1963" ht="15.75" customHeight="1">
      <c r="A1963" s="403" t="s">
        <v>2313</v>
      </c>
      <c r="B1963" s="404">
        <v>4856.96</v>
      </c>
      <c r="C1963" s="405">
        <f t="shared" si="1"/>
        <v>0.001005754233</v>
      </c>
      <c r="D1963" s="405">
        <f t="shared" si="2"/>
        <v>1.001005754</v>
      </c>
      <c r="E1963" s="406">
        <v>85.45</v>
      </c>
      <c r="F1963" s="226">
        <f t="shared" si="3"/>
        <v>-0.01883109427</v>
      </c>
      <c r="G1963" s="226">
        <f t="shared" si="4"/>
        <v>0.9811689057</v>
      </c>
    </row>
    <row r="1964" ht="15.75" customHeight="1">
      <c r="A1964" s="403" t="s">
        <v>2314</v>
      </c>
      <c r="B1964" s="404">
        <v>4852.08</v>
      </c>
      <c r="C1964" s="405">
        <f t="shared" si="1"/>
        <v>-0.0002245954706</v>
      </c>
      <c r="D1964" s="405">
        <f t="shared" si="2"/>
        <v>0.9997754045</v>
      </c>
      <c r="E1964" s="406">
        <v>87.09</v>
      </c>
      <c r="F1964" s="226">
        <f t="shared" si="3"/>
        <v>0.02026710403</v>
      </c>
      <c r="G1964" s="226">
        <f t="shared" si="4"/>
        <v>1.020267104</v>
      </c>
    </row>
    <row r="1965" ht="15.75" customHeight="1">
      <c r="A1965" s="403" t="s">
        <v>2315</v>
      </c>
      <c r="B1965" s="404">
        <v>4853.17</v>
      </c>
      <c r="C1965" s="405">
        <f t="shared" si="1"/>
        <v>-0.002790363179</v>
      </c>
      <c r="D1965" s="405">
        <f t="shared" si="2"/>
        <v>0.9972096368</v>
      </c>
      <c r="E1965" s="406">
        <v>85.36</v>
      </c>
      <c r="F1965" s="226">
        <f t="shared" si="3"/>
        <v>-0.01681640175</v>
      </c>
      <c r="G1965" s="226">
        <f t="shared" si="4"/>
        <v>0.9831835982</v>
      </c>
    </row>
    <row r="1966" ht="15.75" customHeight="1">
      <c r="A1966" s="403" t="s">
        <v>2316</v>
      </c>
      <c r="B1966" s="404">
        <v>4866.75</v>
      </c>
      <c r="C1966" s="405">
        <f t="shared" si="1"/>
        <v>0.002773376411</v>
      </c>
      <c r="D1966" s="405">
        <f t="shared" si="2"/>
        <v>1.002773376</v>
      </c>
      <c r="E1966" s="406">
        <v>86.82</v>
      </c>
      <c r="F1966" s="226">
        <f t="shared" si="3"/>
        <v>-0.005156411138</v>
      </c>
      <c r="G1966" s="226">
        <f t="shared" si="4"/>
        <v>0.9948435889</v>
      </c>
    </row>
    <row r="1967" ht="15.75" customHeight="1">
      <c r="A1967" s="403" t="s">
        <v>2317</v>
      </c>
      <c r="B1967" s="404">
        <v>4853.29</v>
      </c>
      <c r="C1967" s="405">
        <f t="shared" si="1"/>
        <v>0.002412420662</v>
      </c>
      <c r="D1967" s="405">
        <f t="shared" si="2"/>
        <v>1.002412421</v>
      </c>
      <c r="E1967" s="406">
        <v>87.27</v>
      </c>
      <c r="F1967" s="226">
        <f t="shared" si="3"/>
        <v>0.02345490794</v>
      </c>
      <c r="G1967" s="226">
        <f t="shared" si="4"/>
        <v>1.023454908</v>
      </c>
    </row>
    <row r="1968" ht="15.75" customHeight="1">
      <c r="A1968" s="403" t="s">
        <v>2318</v>
      </c>
      <c r="B1968" s="404">
        <v>4841.61</v>
      </c>
      <c r="C1968" s="405">
        <f t="shared" si="1"/>
        <v>0.002262621411</v>
      </c>
      <c r="D1968" s="405">
        <f t="shared" si="2"/>
        <v>1.002262621</v>
      </c>
      <c r="E1968" s="406">
        <v>85.27</v>
      </c>
      <c r="F1968" s="226">
        <f t="shared" si="3"/>
        <v>0.01620784174</v>
      </c>
      <c r="G1968" s="226">
        <f t="shared" si="4"/>
        <v>1.016207842</v>
      </c>
    </row>
    <row r="1969" ht="15.75" customHeight="1">
      <c r="A1969" s="403" t="s">
        <v>2319</v>
      </c>
      <c r="B1969" s="404">
        <v>4830.68</v>
      </c>
      <c r="C1969" s="405">
        <f t="shared" si="1"/>
        <v>0.002330141406</v>
      </c>
      <c r="D1969" s="405">
        <f t="shared" si="2"/>
        <v>1.002330141</v>
      </c>
      <c r="E1969" s="406">
        <v>83.91</v>
      </c>
      <c r="F1969" s="226">
        <f t="shared" si="3"/>
        <v>0.03362897265</v>
      </c>
      <c r="G1969" s="226">
        <f t="shared" si="4"/>
        <v>1.033628973</v>
      </c>
    </row>
    <row r="1970" ht="15.75" customHeight="1">
      <c r="A1970" s="403" t="s">
        <v>2320</v>
      </c>
      <c r="B1970" s="404">
        <v>4819.45</v>
      </c>
      <c r="C1970" s="405">
        <f t="shared" si="1"/>
        <v>0.004719803369</v>
      </c>
      <c r="D1970" s="405">
        <f t="shared" si="2"/>
        <v>1.004719803</v>
      </c>
      <c r="E1970" s="406">
        <v>81.18</v>
      </c>
      <c r="F1970" s="226">
        <f t="shared" si="3"/>
        <v>0.01247193814</v>
      </c>
      <c r="G1970" s="226">
        <f t="shared" si="4"/>
        <v>1.012471938</v>
      </c>
    </row>
    <row r="1971" ht="15.75" customHeight="1">
      <c r="A1971" s="403" t="s">
        <v>2321</v>
      </c>
      <c r="B1971" s="404">
        <v>4796.81</v>
      </c>
      <c r="C1971" s="405">
        <f t="shared" si="1"/>
        <v>-0.001039193636</v>
      </c>
      <c r="D1971" s="405">
        <f t="shared" si="2"/>
        <v>0.9989608064</v>
      </c>
      <c r="E1971" s="406">
        <v>80.18</v>
      </c>
      <c r="F1971" s="226">
        <f t="shared" si="3"/>
        <v>0.03391360413</v>
      </c>
      <c r="G1971" s="226">
        <f t="shared" si="4"/>
        <v>1.033913604</v>
      </c>
    </row>
    <row r="1972" ht="15.75" customHeight="1">
      <c r="A1972" s="403" t="s">
        <v>2322</v>
      </c>
      <c r="B1972" s="404">
        <v>4801.8</v>
      </c>
      <c r="C1972" s="405">
        <f t="shared" si="1"/>
        <v>0.003261466845</v>
      </c>
      <c r="D1972" s="405">
        <f t="shared" si="2"/>
        <v>1.003261467</v>
      </c>
      <c r="E1972" s="406">
        <v>77.55</v>
      </c>
      <c r="F1972" s="226">
        <f t="shared" si="3"/>
        <v>0.02525118985</v>
      </c>
      <c r="G1972" s="226">
        <f t="shared" si="4"/>
        <v>1.02525119</v>
      </c>
    </row>
    <row r="1973" ht="15.75" customHeight="1">
      <c r="A1973" s="403" t="s">
        <v>2323</v>
      </c>
      <c r="B1973" s="404">
        <v>4786.19</v>
      </c>
      <c r="C1973" s="405">
        <f t="shared" si="1"/>
        <v>0.00375186125</v>
      </c>
      <c r="D1973" s="405">
        <f t="shared" si="2"/>
        <v>1.003751861</v>
      </c>
      <c r="E1973" s="406">
        <v>75.64</v>
      </c>
      <c r="F1973" s="226">
        <f t="shared" si="3"/>
        <v>-0.01880918407</v>
      </c>
      <c r="G1973" s="226">
        <f t="shared" si="4"/>
        <v>0.9811908159</v>
      </c>
    </row>
    <row r="1974" ht="15.75" customHeight="1">
      <c r="A1974" s="403" t="s">
        <v>2324</v>
      </c>
      <c r="B1974" s="404">
        <v>4768.3</v>
      </c>
      <c r="C1974" s="405">
        <f t="shared" si="1"/>
        <v>0.001714235296</v>
      </c>
      <c r="D1974" s="405">
        <f t="shared" si="2"/>
        <v>1.001714235</v>
      </c>
      <c r="E1974" s="406">
        <v>77.09</v>
      </c>
      <c r="F1974" s="226">
        <f t="shared" si="3"/>
        <v>0.01916975145</v>
      </c>
      <c r="G1974" s="226">
        <f t="shared" si="4"/>
        <v>1.019169751</v>
      </c>
    </row>
    <row r="1975" ht="15.75" customHeight="1">
      <c r="A1975" s="403" t="s">
        <v>2325</v>
      </c>
      <c r="B1975" s="404">
        <v>4760.14</v>
      </c>
      <c r="C1975" s="405">
        <f t="shared" si="1"/>
        <v>0.0003593622266</v>
      </c>
      <c r="D1975" s="405">
        <f t="shared" si="2"/>
        <v>1.000359362</v>
      </c>
      <c r="E1975" s="406">
        <v>75.64</v>
      </c>
      <c r="F1975" s="226">
        <f t="shared" si="3"/>
        <v>0.01339764202</v>
      </c>
      <c r="G1975" s="226">
        <f t="shared" si="4"/>
        <v>1.013397642</v>
      </c>
    </row>
    <row r="1976" ht="15.75" customHeight="1">
      <c r="A1976" s="403" t="s">
        <v>2326</v>
      </c>
      <c r="B1976" s="404">
        <v>4758.43</v>
      </c>
      <c r="C1976" s="405">
        <f t="shared" si="1"/>
        <v>-0.005440530384</v>
      </c>
      <c r="D1976" s="405">
        <f t="shared" si="2"/>
        <v>0.9945594696</v>
      </c>
      <c r="E1976" s="406">
        <v>74.64</v>
      </c>
      <c r="F1976" s="226">
        <f t="shared" si="3"/>
        <v>-0.01789473684</v>
      </c>
      <c r="G1976" s="226">
        <f t="shared" si="4"/>
        <v>0.9821052632</v>
      </c>
    </row>
    <row r="1977" ht="15.75" customHeight="1">
      <c r="A1977" s="403" t="s">
        <v>2327</v>
      </c>
      <c r="B1977" s="404">
        <v>4784.46</v>
      </c>
      <c r="C1977" s="405">
        <f t="shared" si="1"/>
        <v>-0.001554703657</v>
      </c>
      <c r="D1977" s="405">
        <f t="shared" si="2"/>
        <v>0.9984452963</v>
      </c>
      <c r="E1977" s="406">
        <v>76.0</v>
      </c>
      <c r="F1977" s="226">
        <f t="shared" si="3"/>
        <v>-0.009513879838</v>
      </c>
      <c r="G1977" s="226">
        <f t="shared" si="4"/>
        <v>0.9904861202</v>
      </c>
    </row>
    <row r="1978" ht="15.75" customHeight="1">
      <c r="A1978" s="403" t="s">
        <v>2328</v>
      </c>
      <c r="B1978" s="404">
        <v>4791.91</v>
      </c>
      <c r="C1978" s="405">
        <f t="shared" si="1"/>
        <v>0.004035493908</v>
      </c>
      <c r="D1978" s="405">
        <f t="shared" si="2"/>
        <v>1.004035494</v>
      </c>
      <c r="E1978" s="406">
        <v>76.73</v>
      </c>
      <c r="F1978" s="226">
        <f t="shared" si="3"/>
        <v>0.01939683805</v>
      </c>
      <c r="G1978" s="226">
        <f t="shared" si="4"/>
        <v>1.019396838</v>
      </c>
    </row>
    <row r="1979" ht="15.75" customHeight="1">
      <c r="A1979" s="403" t="s">
        <v>2329</v>
      </c>
      <c r="B1979" s="404">
        <v>4772.65</v>
      </c>
      <c r="C1979" s="405">
        <f t="shared" si="1"/>
        <v>0.001454134947</v>
      </c>
      <c r="D1979" s="405">
        <f t="shared" si="2"/>
        <v>1.001454135</v>
      </c>
      <c r="E1979" s="406">
        <v>75.27</v>
      </c>
      <c r="F1979" s="226">
        <f t="shared" si="3"/>
        <v>0.0146939876</v>
      </c>
      <c r="G1979" s="226">
        <f t="shared" si="4"/>
        <v>1.014693988</v>
      </c>
    </row>
    <row r="1980" ht="15.75" customHeight="1">
      <c r="A1980" s="403" t="s">
        <v>2330</v>
      </c>
      <c r="B1980" s="404">
        <v>4765.72</v>
      </c>
      <c r="C1980" s="405">
        <f t="shared" si="1"/>
        <v>0.0003862397877</v>
      </c>
      <c r="D1980" s="405">
        <f t="shared" si="2"/>
        <v>1.00038624</v>
      </c>
      <c r="E1980" s="406">
        <v>74.18</v>
      </c>
      <c r="F1980" s="226">
        <f t="shared" si="3"/>
        <v>0</v>
      </c>
      <c r="G1980" s="226">
        <f t="shared" si="4"/>
        <v>1</v>
      </c>
    </row>
    <row r="1981" ht="15.75" customHeight="1">
      <c r="A1981" s="403" t="s">
        <v>2331</v>
      </c>
      <c r="B1981" s="404">
        <v>4763.88</v>
      </c>
      <c r="C1981" s="405">
        <f t="shared" si="1"/>
        <v>0.00833313931</v>
      </c>
      <c r="D1981" s="405">
        <f t="shared" si="2"/>
        <v>1.008333139</v>
      </c>
      <c r="E1981" s="406">
        <v>74.18</v>
      </c>
      <c r="F1981" s="226">
        <f t="shared" si="3"/>
        <v>0.003653091598</v>
      </c>
      <c r="G1981" s="226">
        <f t="shared" si="4"/>
        <v>1.003653092</v>
      </c>
    </row>
    <row r="1982" ht="15.75" customHeight="1">
      <c r="A1982" s="403" t="s">
        <v>2332</v>
      </c>
      <c r="B1982" s="404">
        <v>4724.51</v>
      </c>
      <c r="C1982" s="405">
        <f t="shared" si="1"/>
        <v>-0.009258366082</v>
      </c>
      <c r="D1982" s="405">
        <f t="shared" si="2"/>
        <v>0.9907416339</v>
      </c>
      <c r="E1982" s="406">
        <v>73.91</v>
      </c>
      <c r="F1982" s="226">
        <f t="shared" si="3"/>
        <v>-0.01097283554</v>
      </c>
      <c r="G1982" s="226">
        <f t="shared" si="4"/>
        <v>0.9890271645</v>
      </c>
    </row>
    <row r="1983" ht="15.75" customHeight="1">
      <c r="A1983" s="403" t="s">
        <v>2333</v>
      </c>
      <c r="B1983" s="404">
        <v>4768.66</v>
      </c>
      <c r="C1983" s="405">
        <f t="shared" si="1"/>
        <v>-0.00465667704</v>
      </c>
      <c r="D1983" s="405">
        <f t="shared" si="2"/>
        <v>0.995343323</v>
      </c>
      <c r="E1983" s="406">
        <v>74.73</v>
      </c>
      <c r="F1983" s="226">
        <f t="shared" si="3"/>
        <v>-0.007174172977</v>
      </c>
      <c r="G1983" s="226">
        <f t="shared" si="4"/>
        <v>0.992825827</v>
      </c>
    </row>
    <row r="1984" ht="15.75" customHeight="1">
      <c r="A1984" s="403" t="s">
        <v>2334</v>
      </c>
      <c r="B1984" s="404">
        <v>4790.97</v>
      </c>
      <c r="C1984" s="405">
        <f t="shared" si="1"/>
        <v>-0.004539957863</v>
      </c>
      <c r="D1984" s="405">
        <f t="shared" si="2"/>
        <v>0.9954600421</v>
      </c>
      <c r="E1984" s="406">
        <v>75.27</v>
      </c>
      <c r="F1984" s="226">
        <f t="shared" si="3"/>
        <v>-0.002385685885</v>
      </c>
      <c r="G1984" s="226">
        <f t="shared" si="4"/>
        <v>0.9976143141</v>
      </c>
    </row>
    <row r="1985" ht="15.75" customHeight="1">
      <c r="A1985" s="403" t="s">
        <v>2335</v>
      </c>
      <c r="B1985" s="404">
        <v>4812.82</v>
      </c>
      <c r="C1985" s="405">
        <f t="shared" si="1"/>
        <v>0.001491993799</v>
      </c>
      <c r="D1985" s="405">
        <f t="shared" si="2"/>
        <v>1.001491994</v>
      </c>
      <c r="E1985" s="406">
        <v>75.45</v>
      </c>
      <c r="F1985" s="226">
        <f t="shared" si="3"/>
        <v>-0.003697345834</v>
      </c>
      <c r="G1985" s="226">
        <f t="shared" si="4"/>
        <v>0.9963026542</v>
      </c>
    </row>
    <row r="1986" ht="15.75" customHeight="1">
      <c r="A1986" s="403" t="s">
        <v>2336</v>
      </c>
      <c r="B1986" s="404">
        <v>4805.65</v>
      </c>
      <c r="C1986" s="405">
        <f t="shared" si="1"/>
        <v>0.002653908987</v>
      </c>
      <c r="D1986" s="405">
        <f t="shared" si="2"/>
        <v>1.002653909</v>
      </c>
      <c r="E1986" s="406">
        <v>75.73</v>
      </c>
      <c r="F1986" s="226">
        <f t="shared" si="3"/>
        <v>0.006111332536</v>
      </c>
      <c r="G1986" s="226">
        <f t="shared" si="4"/>
        <v>1.006111333</v>
      </c>
    </row>
    <row r="1987" ht="15.75" customHeight="1">
      <c r="A1987" s="403" t="s">
        <v>2337</v>
      </c>
      <c r="B1987" s="404">
        <v>4792.93</v>
      </c>
      <c r="C1987" s="405">
        <f t="shared" si="1"/>
        <v>-0.0002211101817</v>
      </c>
      <c r="D1987" s="405">
        <f t="shared" si="2"/>
        <v>0.9997788898</v>
      </c>
      <c r="E1987" s="406">
        <v>75.27</v>
      </c>
      <c r="F1987" s="226">
        <f t="shared" si="3"/>
        <v>-0.002385685885</v>
      </c>
      <c r="G1987" s="226">
        <f t="shared" si="4"/>
        <v>0.9976143141</v>
      </c>
    </row>
    <row r="1988" ht="15.75" customHeight="1">
      <c r="A1988" s="403" t="s">
        <v>2338</v>
      </c>
      <c r="B1988" s="404">
        <v>4793.99</v>
      </c>
      <c r="C1988" s="405">
        <f t="shared" si="1"/>
        <v>-0.007806759926</v>
      </c>
      <c r="D1988" s="405">
        <f t="shared" si="2"/>
        <v>0.9921932401</v>
      </c>
      <c r="E1988" s="406">
        <v>75.45</v>
      </c>
      <c r="F1988" s="226">
        <f t="shared" si="3"/>
        <v>-0.009582567603</v>
      </c>
      <c r="G1988" s="226">
        <f t="shared" si="4"/>
        <v>0.9904174324</v>
      </c>
    </row>
    <row r="1989" ht="15.75" customHeight="1">
      <c r="A1989" s="403" t="s">
        <v>2339</v>
      </c>
      <c r="B1989" s="404">
        <v>4831.71</v>
      </c>
      <c r="C1989" s="405">
        <f t="shared" si="1"/>
        <v>-0.001743747611</v>
      </c>
      <c r="D1989" s="405">
        <f t="shared" si="2"/>
        <v>0.9982562524</v>
      </c>
      <c r="E1989" s="406">
        <v>76.18</v>
      </c>
      <c r="F1989" s="226">
        <f t="shared" si="3"/>
        <v>-0.01295672454</v>
      </c>
      <c r="G1989" s="226">
        <f t="shared" si="4"/>
        <v>0.9870432755</v>
      </c>
    </row>
    <row r="1990" ht="15.75" customHeight="1">
      <c r="A1990" s="403" t="s">
        <v>2340</v>
      </c>
      <c r="B1990" s="404">
        <v>4840.15</v>
      </c>
      <c r="C1990" s="405">
        <f t="shared" si="1"/>
        <v>0.004812153698</v>
      </c>
      <c r="D1990" s="405">
        <f t="shared" si="2"/>
        <v>1.004812154</v>
      </c>
      <c r="E1990" s="406">
        <v>77.18</v>
      </c>
      <c r="F1990" s="226">
        <f t="shared" si="3"/>
        <v>0.01432514128</v>
      </c>
      <c r="G1990" s="226">
        <f t="shared" si="4"/>
        <v>1.014325141</v>
      </c>
    </row>
    <row r="1991" ht="15.75" customHeight="1">
      <c r="A1991" s="403" t="s">
        <v>2341</v>
      </c>
      <c r="B1991" s="404">
        <v>4816.97</v>
      </c>
      <c r="C1991" s="405">
        <f t="shared" si="1"/>
        <v>0.001601074591</v>
      </c>
      <c r="D1991" s="405">
        <f t="shared" si="2"/>
        <v>1.001601075</v>
      </c>
      <c r="E1991" s="406">
        <v>76.09</v>
      </c>
      <c r="F1991" s="226">
        <f t="shared" si="3"/>
        <v>-0.01641675284</v>
      </c>
      <c r="G1991" s="226">
        <f t="shared" si="4"/>
        <v>0.9835832472</v>
      </c>
    </row>
    <row r="1992" ht="15.75" customHeight="1">
      <c r="A1992" s="403" t="s">
        <v>2342</v>
      </c>
      <c r="B1992" s="404">
        <v>4809.27</v>
      </c>
      <c r="C1992" s="405">
        <f t="shared" si="1"/>
        <v>0.008653505341</v>
      </c>
      <c r="D1992" s="405">
        <f t="shared" si="2"/>
        <v>1.008653505</v>
      </c>
      <c r="E1992" s="406">
        <v>77.36</v>
      </c>
      <c r="F1992" s="226">
        <f t="shared" si="3"/>
        <v>-0.002450032237</v>
      </c>
      <c r="G1992" s="226">
        <f t="shared" si="4"/>
        <v>0.9975499678</v>
      </c>
    </row>
    <row r="1993" ht="15.75" customHeight="1">
      <c r="A1993" s="403" t="s">
        <v>2343</v>
      </c>
      <c r="B1993" s="404">
        <v>4768.01</v>
      </c>
      <c r="C1993" s="405">
        <f t="shared" si="1"/>
        <v>-0.003300723274</v>
      </c>
      <c r="D1993" s="405">
        <f t="shared" si="2"/>
        <v>0.9966992767</v>
      </c>
      <c r="E1993" s="406">
        <v>77.55</v>
      </c>
      <c r="F1993" s="226">
        <f t="shared" si="3"/>
        <v>-0.0273422802</v>
      </c>
      <c r="G1993" s="226">
        <f t="shared" si="4"/>
        <v>0.9726577198</v>
      </c>
    </row>
    <row r="1994" ht="15.75" customHeight="1">
      <c r="A1994" s="403" t="s">
        <v>2344</v>
      </c>
      <c r="B1994" s="404">
        <v>4783.8</v>
      </c>
      <c r="C1994" s="405">
        <f t="shared" si="1"/>
        <v>-0.005213282954</v>
      </c>
      <c r="D1994" s="405">
        <f t="shared" si="2"/>
        <v>0.994786717</v>
      </c>
      <c r="E1994" s="406">
        <v>79.73</v>
      </c>
      <c r="F1994" s="226">
        <f t="shared" si="3"/>
        <v>0.0150222788</v>
      </c>
      <c r="G1994" s="226">
        <f t="shared" si="4"/>
        <v>1.015022279</v>
      </c>
    </row>
    <row r="1995" ht="15.75" customHeight="1">
      <c r="A1995" s="403" t="s">
        <v>2345</v>
      </c>
      <c r="B1995" s="404">
        <v>4808.87</v>
      </c>
      <c r="C1995" s="405">
        <f t="shared" si="1"/>
        <v>-0.002644339454</v>
      </c>
      <c r="D1995" s="405">
        <f t="shared" si="2"/>
        <v>0.9973556605</v>
      </c>
      <c r="E1995" s="406">
        <v>78.55</v>
      </c>
      <c r="F1995" s="226">
        <f t="shared" si="3"/>
        <v>-0.03453785644</v>
      </c>
      <c r="G1995" s="226">
        <f t="shared" si="4"/>
        <v>0.9654621436</v>
      </c>
    </row>
    <row r="1996" ht="15.75" customHeight="1">
      <c r="A1996" s="403" t="s">
        <v>2346</v>
      </c>
      <c r="B1996" s="404">
        <v>4821.62</v>
      </c>
      <c r="C1996" s="405">
        <f t="shared" si="1"/>
        <v>0.006292432176</v>
      </c>
      <c r="D1996" s="405">
        <f t="shared" si="2"/>
        <v>1.006292432</v>
      </c>
      <c r="E1996" s="406">
        <v>81.36</v>
      </c>
      <c r="F1996" s="226">
        <f t="shared" si="3"/>
        <v>0.03340530928</v>
      </c>
      <c r="G1996" s="226">
        <f t="shared" si="4"/>
        <v>1.033405309</v>
      </c>
    </row>
    <row r="1997" ht="15.75" customHeight="1">
      <c r="A1997" s="403" t="s">
        <v>2347</v>
      </c>
      <c r="B1997" s="404">
        <v>4791.47</v>
      </c>
      <c r="C1997" s="405">
        <f t="shared" si="1"/>
        <v>-0.005016996738</v>
      </c>
      <c r="D1997" s="405">
        <f t="shared" si="2"/>
        <v>0.9949830033</v>
      </c>
      <c r="E1997" s="406">
        <v>78.73</v>
      </c>
      <c r="F1997" s="226">
        <f t="shared" si="3"/>
        <v>-0.01698089649</v>
      </c>
      <c r="G1997" s="226">
        <f t="shared" si="4"/>
        <v>0.9830191035</v>
      </c>
    </row>
    <row r="1998" ht="15.75" customHeight="1">
      <c r="A1998" s="403" t="s">
        <v>2348</v>
      </c>
      <c r="B1998" s="404">
        <v>4815.63</v>
      </c>
      <c r="C1998" s="405">
        <f t="shared" si="1"/>
        <v>-0.005928555947</v>
      </c>
      <c r="D1998" s="405">
        <f t="shared" si="2"/>
        <v>0.9940714441</v>
      </c>
      <c r="E1998" s="406">
        <v>80.09</v>
      </c>
      <c r="F1998" s="226">
        <f t="shared" si="3"/>
        <v>-0.02862340813</v>
      </c>
      <c r="G1998" s="226">
        <f t="shared" si="4"/>
        <v>0.9713765919</v>
      </c>
    </row>
    <row r="1999" ht="15.75" customHeight="1">
      <c r="A1999" s="403" t="s">
        <v>2349</v>
      </c>
      <c r="B1999" s="404">
        <v>4844.35</v>
      </c>
      <c r="C1999" s="405">
        <f t="shared" si="1"/>
        <v>-0.004132019036</v>
      </c>
      <c r="D1999" s="405">
        <f t="shared" si="2"/>
        <v>0.995867981</v>
      </c>
      <c r="E1999" s="406">
        <v>82.45</v>
      </c>
      <c r="F1999" s="226">
        <f t="shared" si="3"/>
        <v>0.01103617413</v>
      </c>
      <c r="G1999" s="226">
        <f t="shared" si="4"/>
        <v>1.011036174</v>
      </c>
    </row>
    <row r="2000" ht="15.75" customHeight="1">
      <c r="A2000" s="403" t="s">
        <v>2350</v>
      </c>
      <c r="B2000" s="404">
        <v>4864.45</v>
      </c>
      <c r="C2000" s="405">
        <f t="shared" si="1"/>
        <v>-0.001951185484</v>
      </c>
      <c r="D2000" s="405">
        <f t="shared" si="2"/>
        <v>0.9980488145</v>
      </c>
      <c r="E2000" s="406">
        <v>81.55</v>
      </c>
      <c r="F2000" s="226">
        <f t="shared" si="3"/>
        <v>0.02398292315</v>
      </c>
      <c r="G2000" s="226">
        <f t="shared" si="4"/>
        <v>1.023982923</v>
      </c>
    </row>
    <row r="2001" ht="15.75" customHeight="1">
      <c r="A2001" s="403" t="s">
        <v>2351</v>
      </c>
      <c r="B2001" s="404">
        <v>4873.96</v>
      </c>
      <c r="C2001" s="405">
        <f t="shared" si="1"/>
        <v>0.0004413144191</v>
      </c>
      <c r="D2001" s="405">
        <f t="shared" si="2"/>
        <v>1.000441314</v>
      </c>
      <c r="E2001" s="406">
        <v>79.64</v>
      </c>
      <c r="F2001" s="226">
        <f t="shared" si="3"/>
        <v>-0.03630203291</v>
      </c>
      <c r="G2001" s="226">
        <f t="shared" si="4"/>
        <v>0.9636979671</v>
      </c>
    </row>
    <row r="2002" ht="15.75" customHeight="1">
      <c r="A2002" s="403" t="s">
        <v>2352</v>
      </c>
      <c r="B2002" s="404">
        <v>4871.81</v>
      </c>
      <c r="C2002" s="405">
        <f t="shared" si="1"/>
        <v>0.001904350598</v>
      </c>
      <c r="D2002" s="405">
        <f t="shared" si="2"/>
        <v>1.001904351</v>
      </c>
      <c r="E2002" s="406">
        <v>82.64</v>
      </c>
      <c r="F2002" s="226">
        <f t="shared" si="3"/>
        <v>0.001090248334</v>
      </c>
      <c r="G2002" s="226">
        <f t="shared" si="4"/>
        <v>1.001090248</v>
      </c>
    </row>
    <row r="2003" ht="15.75" customHeight="1">
      <c r="A2003" s="403" t="s">
        <v>2353</v>
      </c>
      <c r="B2003" s="404">
        <v>4862.55</v>
      </c>
      <c r="C2003" s="405">
        <f t="shared" si="1"/>
        <v>0.01260511202</v>
      </c>
      <c r="D2003" s="405">
        <f t="shared" si="2"/>
        <v>1.012605112</v>
      </c>
      <c r="E2003" s="406">
        <v>82.55</v>
      </c>
      <c r="F2003" s="226">
        <f t="shared" si="3"/>
        <v>0.0342019544</v>
      </c>
      <c r="G2003" s="226">
        <f t="shared" si="4"/>
        <v>1.034201954</v>
      </c>
    </row>
    <row r="2004" ht="15.75" customHeight="1">
      <c r="A2004" s="403" t="s">
        <v>2354</v>
      </c>
      <c r="B2004" s="404">
        <v>4802.02</v>
      </c>
      <c r="C2004" s="405">
        <f t="shared" si="1"/>
        <v>0.002028253657</v>
      </c>
      <c r="D2004" s="405">
        <f t="shared" si="2"/>
        <v>1.002028254</v>
      </c>
      <c r="E2004" s="406">
        <v>79.82</v>
      </c>
      <c r="F2004" s="226">
        <f t="shared" si="3"/>
        <v>0.03662337662</v>
      </c>
      <c r="G2004" s="226">
        <f t="shared" si="4"/>
        <v>1.036623377</v>
      </c>
    </row>
    <row r="2005" ht="15.75" customHeight="1">
      <c r="A2005" s="403" t="s">
        <v>2355</v>
      </c>
      <c r="B2005" s="404">
        <v>4792.3</v>
      </c>
      <c r="C2005" s="405">
        <f t="shared" si="1"/>
        <v>-0.001015181868</v>
      </c>
      <c r="D2005" s="405">
        <f t="shared" si="2"/>
        <v>0.9989848181</v>
      </c>
      <c r="E2005" s="406">
        <v>77.0</v>
      </c>
      <c r="F2005" s="226">
        <f t="shared" si="3"/>
        <v>0.02054340623</v>
      </c>
      <c r="G2005" s="226">
        <f t="shared" si="4"/>
        <v>1.020543406</v>
      </c>
    </row>
    <row r="2006" ht="15.75" customHeight="1">
      <c r="A2006" s="403" t="s">
        <v>2356</v>
      </c>
      <c r="B2006" s="404">
        <v>4797.17</v>
      </c>
      <c r="C2006" s="405">
        <f t="shared" si="1"/>
        <v>0.004586128114</v>
      </c>
      <c r="D2006" s="405">
        <f t="shared" si="2"/>
        <v>1.004586128</v>
      </c>
      <c r="E2006" s="406">
        <v>75.45</v>
      </c>
      <c r="F2006" s="226">
        <f t="shared" si="3"/>
        <v>-0.01308044474</v>
      </c>
      <c r="G2006" s="226">
        <f t="shared" si="4"/>
        <v>0.9869195553</v>
      </c>
    </row>
    <row r="2007" ht="15.75" customHeight="1">
      <c r="A2007" s="403" t="s">
        <v>2357</v>
      </c>
      <c r="B2007" s="404">
        <v>4775.27</v>
      </c>
      <c r="C2007" s="405">
        <f t="shared" si="1"/>
        <v>-0.002344097658</v>
      </c>
      <c r="D2007" s="405">
        <f t="shared" si="2"/>
        <v>0.9976559023</v>
      </c>
      <c r="E2007" s="406">
        <v>76.45</v>
      </c>
      <c r="F2007" s="226">
        <f t="shared" si="3"/>
        <v>0.02686366689</v>
      </c>
      <c r="G2007" s="226">
        <f t="shared" si="4"/>
        <v>1.026863667</v>
      </c>
    </row>
    <row r="2008" ht="15.75" customHeight="1">
      <c r="A2008" s="403" t="s">
        <v>2358</v>
      </c>
      <c r="B2008" s="404">
        <v>4786.49</v>
      </c>
      <c r="C2008" s="405">
        <f t="shared" si="1"/>
        <v>-0.004554539045</v>
      </c>
      <c r="D2008" s="405">
        <f t="shared" si="2"/>
        <v>0.995445461</v>
      </c>
      <c r="E2008" s="406">
        <v>74.45</v>
      </c>
      <c r="F2008" s="226">
        <f t="shared" si="3"/>
        <v>-0.0421973498</v>
      </c>
      <c r="G2008" s="226">
        <f t="shared" si="4"/>
        <v>0.9578026502</v>
      </c>
    </row>
    <row r="2009" ht="15.75" customHeight="1">
      <c r="A2009" s="403" t="s">
        <v>2359</v>
      </c>
      <c r="B2009" s="404">
        <v>4808.39</v>
      </c>
      <c r="C2009" s="405">
        <f t="shared" si="1"/>
        <v>0.01400683682</v>
      </c>
      <c r="D2009" s="405">
        <f t="shared" si="2"/>
        <v>1.014006837</v>
      </c>
      <c r="E2009" s="406">
        <v>77.73</v>
      </c>
      <c r="F2009" s="226">
        <f t="shared" si="3"/>
        <v>0.05827093261</v>
      </c>
      <c r="G2009" s="226">
        <f t="shared" si="4"/>
        <v>1.058270933</v>
      </c>
    </row>
    <row r="2010" ht="15.75" customHeight="1">
      <c r="A2010" s="403" t="s">
        <v>2360</v>
      </c>
      <c r="B2010" s="404">
        <v>4741.97</v>
      </c>
      <c r="C2010" s="405">
        <f t="shared" si="1"/>
        <v>0.002253075787</v>
      </c>
      <c r="D2010" s="405">
        <f t="shared" si="2"/>
        <v>1.002253076</v>
      </c>
      <c r="E2010" s="406">
        <v>73.45</v>
      </c>
      <c r="F2010" s="226">
        <f t="shared" si="3"/>
        <v>-0.02534501062</v>
      </c>
      <c r="G2010" s="226">
        <f t="shared" si="4"/>
        <v>0.9746549894</v>
      </c>
    </row>
    <row r="2011" ht="15.75" customHeight="1">
      <c r="A2011" s="403" t="s">
        <v>2361</v>
      </c>
      <c r="B2011" s="404">
        <v>4731.31</v>
      </c>
      <c r="C2011" s="405">
        <f t="shared" si="1"/>
        <v>0.01614645639</v>
      </c>
      <c r="D2011" s="405">
        <f t="shared" si="2"/>
        <v>1.016146456</v>
      </c>
      <c r="E2011" s="406">
        <v>75.36</v>
      </c>
      <c r="F2011" s="226">
        <f t="shared" si="3"/>
        <v>0.0492898914</v>
      </c>
      <c r="G2011" s="226">
        <f t="shared" si="4"/>
        <v>1.049289891</v>
      </c>
    </row>
    <row r="2012" ht="15.75" customHeight="1">
      <c r="A2012" s="403" t="s">
        <v>2362</v>
      </c>
      <c r="B2012" s="404">
        <v>4656.13</v>
      </c>
      <c r="C2012" s="405">
        <f t="shared" si="1"/>
        <v>0.005893472461</v>
      </c>
      <c r="D2012" s="405">
        <f t="shared" si="2"/>
        <v>1.005893472</v>
      </c>
      <c r="E2012" s="406">
        <v>71.82</v>
      </c>
      <c r="F2012" s="226">
        <f t="shared" si="3"/>
        <v>0.06321243523</v>
      </c>
      <c r="G2012" s="226">
        <f t="shared" si="4"/>
        <v>1.063212435</v>
      </c>
    </row>
    <row r="2013" ht="15.75" customHeight="1">
      <c r="A2013" s="403" t="s">
        <v>2363</v>
      </c>
      <c r="B2013" s="404">
        <v>4628.85</v>
      </c>
      <c r="C2013" s="405">
        <f t="shared" si="1"/>
        <v>0.002959791471</v>
      </c>
      <c r="D2013" s="405">
        <f t="shared" si="2"/>
        <v>1.002959791</v>
      </c>
      <c r="E2013" s="406">
        <v>67.55</v>
      </c>
      <c r="F2013" s="226">
        <f t="shared" si="3"/>
        <v>0.005507591545</v>
      </c>
      <c r="G2013" s="226">
        <f t="shared" si="4"/>
        <v>1.005507592</v>
      </c>
    </row>
    <row r="2014" ht="15.75" customHeight="1">
      <c r="A2014" s="403" t="s">
        <v>2364</v>
      </c>
      <c r="B2014" s="404">
        <v>4615.19</v>
      </c>
      <c r="C2014" s="405">
        <f t="shared" si="1"/>
        <v>0.003321804122</v>
      </c>
      <c r="D2014" s="405">
        <f t="shared" si="2"/>
        <v>1.003321804</v>
      </c>
      <c r="E2014" s="406">
        <v>67.18</v>
      </c>
      <c r="F2014" s="226">
        <f t="shared" si="3"/>
        <v>-0.02255201513</v>
      </c>
      <c r="G2014" s="226">
        <f t="shared" si="4"/>
        <v>0.9774479849</v>
      </c>
    </row>
    <row r="2015" ht="15.75" customHeight="1">
      <c r="A2015" s="403" t="s">
        <v>2365</v>
      </c>
      <c r="B2015" s="404">
        <v>4599.91</v>
      </c>
      <c r="C2015" s="405">
        <f t="shared" si="1"/>
        <v>0.004408566463</v>
      </c>
      <c r="D2015" s="405">
        <f t="shared" si="2"/>
        <v>1.004408566</v>
      </c>
      <c r="E2015" s="406">
        <v>68.73</v>
      </c>
      <c r="F2015" s="226">
        <f t="shared" si="3"/>
        <v>0.02444477567</v>
      </c>
      <c r="G2015" s="226">
        <f t="shared" si="4"/>
        <v>1.024444776</v>
      </c>
    </row>
    <row r="2016" ht="15.75" customHeight="1">
      <c r="A2016" s="403" t="s">
        <v>2366</v>
      </c>
      <c r="B2016" s="404">
        <v>4579.72</v>
      </c>
      <c r="C2016" s="405">
        <f t="shared" si="1"/>
        <v>0.003171793816</v>
      </c>
      <c r="D2016" s="405">
        <f t="shared" si="2"/>
        <v>1.003171794</v>
      </c>
      <c r="E2016" s="406">
        <v>67.09</v>
      </c>
      <c r="F2016" s="226">
        <f t="shared" si="3"/>
        <v>0.00675270108</v>
      </c>
      <c r="G2016" s="226">
        <f t="shared" si="4"/>
        <v>1.006752701</v>
      </c>
    </row>
    <row r="2017" ht="15.75" customHeight="1">
      <c r="A2017" s="403" t="s">
        <v>2367</v>
      </c>
      <c r="B2017" s="404">
        <v>4565.24</v>
      </c>
      <c r="C2017" s="405">
        <f t="shared" si="1"/>
        <v>0.008511700551</v>
      </c>
      <c r="D2017" s="405">
        <f t="shared" si="2"/>
        <v>1.008511701</v>
      </c>
      <c r="E2017" s="406">
        <v>66.64</v>
      </c>
      <c r="F2017" s="226">
        <f t="shared" si="3"/>
        <v>0.009696969697</v>
      </c>
      <c r="G2017" s="226">
        <f t="shared" si="4"/>
        <v>1.00969697</v>
      </c>
    </row>
    <row r="2018" ht="15.75" customHeight="1">
      <c r="A2018" s="403" t="s">
        <v>2368</v>
      </c>
      <c r="B2018" s="404">
        <v>4526.71</v>
      </c>
      <c r="C2018" s="405">
        <f t="shared" si="1"/>
        <v>-0.002048059965</v>
      </c>
      <c r="D2018" s="405">
        <f t="shared" si="2"/>
        <v>0.99795194</v>
      </c>
      <c r="E2018" s="406">
        <v>66.0</v>
      </c>
      <c r="F2018" s="226">
        <f t="shared" si="3"/>
        <v>0.005484460695</v>
      </c>
      <c r="G2018" s="226">
        <f t="shared" si="4"/>
        <v>1.005484461</v>
      </c>
    </row>
    <row r="2019" ht="15.75" customHeight="1">
      <c r="A2019" s="403" t="s">
        <v>2369</v>
      </c>
      <c r="B2019" s="404">
        <v>4536.0</v>
      </c>
      <c r="C2019" s="405">
        <f t="shared" si="1"/>
        <v>-0.007999860035</v>
      </c>
      <c r="D2019" s="405">
        <f t="shared" si="2"/>
        <v>0.99200014</v>
      </c>
      <c r="E2019" s="406">
        <v>65.64</v>
      </c>
      <c r="F2019" s="226">
        <f t="shared" si="3"/>
        <v>-0.0150060024</v>
      </c>
      <c r="G2019" s="226">
        <f t="shared" si="4"/>
        <v>0.9849939976</v>
      </c>
    </row>
    <row r="2020" ht="15.75" customHeight="1">
      <c r="A2020" s="403" t="s">
        <v>2370</v>
      </c>
      <c r="B2020" s="404">
        <v>4572.58</v>
      </c>
      <c r="C2020" s="405">
        <f t="shared" si="1"/>
        <v>-0.002295389583</v>
      </c>
      <c r="D2020" s="405">
        <f t="shared" si="2"/>
        <v>0.9977046104</v>
      </c>
      <c r="E2020" s="406">
        <v>66.64</v>
      </c>
      <c r="F2020" s="226">
        <f t="shared" si="3"/>
        <v>-0.00403527126</v>
      </c>
      <c r="G2020" s="226">
        <f t="shared" si="4"/>
        <v>0.9959647287</v>
      </c>
    </row>
    <row r="2021" ht="15.75" customHeight="1">
      <c r="A2021" s="403" t="s">
        <v>2371</v>
      </c>
      <c r="B2021" s="404">
        <v>4583.1</v>
      </c>
      <c r="C2021" s="405">
        <f t="shared" si="1"/>
        <v>0.01127983795</v>
      </c>
      <c r="D2021" s="405">
        <f t="shared" si="2"/>
        <v>1.011279838</v>
      </c>
      <c r="E2021" s="406">
        <v>66.91</v>
      </c>
      <c r="F2021" s="226">
        <f t="shared" si="3"/>
        <v>0</v>
      </c>
      <c r="G2021" s="226">
        <f t="shared" si="4"/>
        <v>1</v>
      </c>
    </row>
    <row r="2022" ht="15.75" customHeight="1">
      <c r="A2022" s="403" t="s">
        <v>2372</v>
      </c>
      <c r="B2022" s="404">
        <v>4531.98</v>
      </c>
      <c r="C2022" s="405">
        <f t="shared" si="1"/>
        <v>0.006610072364</v>
      </c>
      <c r="D2022" s="405">
        <f t="shared" si="2"/>
        <v>1.006610072</v>
      </c>
      <c r="E2022" s="406">
        <v>66.91</v>
      </c>
      <c r="F2022" s="226">
        <f t="shared" si="3"/>
        <v>0.02796128438</v>
      </c>
      <c r="G2022" s="226">
        <f t="shared" si="4"/>
        <v>1.027961284</v>
      </c>
    </row>
    <row r="2023" ht="15.75" customHeight="1">
      <c r="A2023" s="403" t="s">
        <v>2373</v>
      </c>
      <c r="B2023" s="404">
        <v>4502.22</v>
      </c>
      <c r="C2023" s="405">
        <f t="shared" si="1"/>
        <v>0.01053581369</v>
      </c>
      <c r="D2023" s="405">
        <f t="shared" si="2"/>
        <v>1.010535814</v>
      </c>
      <c r="E2023" s="406">
        <v>65.09</v>
      </c>
      <c r="F2023" s="226">
        <f t="shared" si="3"/>
        <v>0.009930178433</v>
      </c>
      <c r="G2023" s="226">
        <f t="shared" si="4"/>
        <v>1.009930178</v>
      </c>
    </row>
    <row r="2024" ht="15.75" customHeight="1">
      <c r="A2024" s="403" t="s">
        <v>2374</v>
      </c>
      <c r="B2024" s="404">
        <v>4455.28</v>
      </c>
      <c r="C2024" s="405">
        <f t="shared" si="1"/>
        <v>-0.0004397340058</v>
      </c>
      <c r="D2024" s="405">
        <f t="shared" si="2"/>
        <v>0.999560266</v>
      </c>
      <c r="E2024" s="406">
        <v>64.45</v>
      </c>
      <c r="F2024" s="226">
        <f t="shared" si="3"/>
        <v>-0.01947360414</v>
      </c>
      <c r="G2024" s="226">
        <f t="shared" si="4"/>
        <v>0.9805263959</v>
      </c>
    </row>
    <row r="2025" ht="15.75" customHeight="1">
      <c r="A2025" s="403" t="s">
        <v>2375</v>
      </c>
      <c r="B2025" s="404">
        <v>4457.24</v>
      </c>
      <c r="C2025" s="405">
        <f t="shared" si="1"/>
        <v>-0.007174598225</v>
      </c>
      <c r="D2025" s="405">
        <f t="shared" si="2"/>
        <v>0.9928254018</v>
      </c>
      <c r="E2025" s="406">
        <v>65.73</v>
      </c>
      <c r="F2025" s="226">
        <f t="shared" si="3"/>
        <v>-0.01232156273</v>
      </c>
      <c r="G2025" s="226">
        <f t="shared" si="4"/>
        <v>0.9876784373</v>
      </c>
    </row>
    <row r="2026" ht="15.75" customHeight="1">
      <c r="A2026" s="403" t="s">
        <v>2376</v>
      </c>
      <c r="B2026" s="404">
        <v>4489.45</v>
      </c>
      <c r="C2026" s="405">
        <f t="shared" si="1"/>
        <v>-0.00322603564</v>
      </c>
      <c r="D2026" s="405">
        <f t="shared" si="2"/>
        <v>0.9967739644</v>
      </c>
      <c r="E2026" s="406">
        <v>66.55</v>
      </c>
      <c r="F2026" s="226">
        <f t="shared" si="3"/>
        <v>-0.001350540216</v>
      </c>
      <c r="G2026" s="226">
        <f t="shared" si="4"/>
        <v>0.9986494598</v>
      </c>
    </row>
    <row r="2027" ht="15.75" customHeight="1">
      <c r="A2027" s="403" t="s">
        <v>2377</v>
      </c>
      <c r="B2027" s="404">
        <v>4503.98</v>
      </c>
      <c r="C2027" s="405">
        <f t="shared" si="1"/>
        <v>-0.001657999849</v>
      </c>
      <c r="D2027" s="405">
        <f t="shared" si="2"/>
        <v>0.9983420002</v>
      </c>
      <c r="E2027" s="406">
        <v>66.64</v>
      </c>
      <c r="F2027" s="226">
        <f t="shared" si="3"/>
        <v>-0.008038106579</v>
      </c>
      <c r="G2027" s="226">
        <f t="shared" si="4"/>
        <v>0.9919618934</v>
      </c>
    </row>
    <row r="2028" ht="15.75" customHeight="1">
      <c r="A2028" s="403" t="s">
        <v>2378</v>
      </c>
      <c r="B2028" s="404">
        <v>4511.46</v>
      </c>
      <c r="C2028" s="405">
        <f t="shared" si="1"/>
        <v>-0.001856256292</v>
      </c>
      <c r="D2028" s="405">
        <f t="shared" si="2"/>
        <v>0.9981437437</v>
      </c>
      <c r="E2028" s="406">
        <v>67.18</v>
      </c>
      <c r="F2028" s="226">
        <f t="shared" si="3"/>
        <v>-0.00547742413</v>
      </c>
      <c r="G2028" s="226">
        <f t="shared" si="4"/>
        <v>0.9945225759</v>
      </c>
    </row>
    <row r="2029" ht="15.75" customHeight="1">
      <c r="A2029" s="403" t="s">
        <v>2379</v>
      </c>
      <c r="B2029" s="404">
        <v>4519.85</v>
      </c>
      <c r="C2029" s="405">
        <f t="shared" si="1"/>
        <v>-0.001669828887</v>
      </c>
      <c r="D2029" s="405">
        <f t="shared" si="2"/>
        <v>0.9983301711</v>
      </c>
      <c r="E2029" s="406">
        <v>67.55</v>
      </c>
      <c r="F2029" s="226">
        <f t="shared" si="3"/>
        <v>0.0193149238</v>
      </c>
      <c r="G2029" s="226">
        <f t="shared" si="4"/>
        <v>1.019314924</v>
      </c>
    </row>
    <row r="2030" ht="15.75" customHeight="1">
      <c r="A2030" s="403" t="s">
        <v>2380</v>
      </c>
      <c r="B2030" s="404">
        <v>4527.41</v>
      </c>
      <c r="C2030" s="405">
        <f t="shared" si="1"/>
        <v>0.004593151101</v>
      </c>
      <c r="D2030" s="405">
        <f t="shared" si="2"/>
        <v>1.004593151</v>
      </c>
      <c r="E2030" s="406">
        <v>66.27</v>
      </c>
      <c r="F2030" s="226">
        <f t="shared" si="3"/>
        <v>0.001359927471</v>
      </c>
      <c r="G2030" s="226">
        <f t="shared" si="4"/>
        <v>1.001359927</v>
      </c>
    </row>
    <row r="2031" ht="15.75" customHeight="1">
      <c r="A2031" s="403" t="s">
        <v>2381</v>
      </c>
      <c r="B2031" s="404">
        <v>4506.71</v>
      </c>
      <c r="C2031" s="405">
        <f t="shared" si="1"/>
        <v>0.006512490089</v>
      </c>
      <c r="D2031" s="405">
        <f t="shared" si="2"/>
        <v>1.00651249</v>
      </c>
      <c r="E2031" s="406">
        <v>66.18</v>
      </c>
      <c r="F2031" s="226">
        <f t="shared" si="3"/>
        <v>0.02827843381</v>
      </c>
      <c r="G2031" s="226">
        <f t="shared" si="4"/>
        <v>1.028278434</v>
      </c>
    </row>
    <row r="2032" ht="15.75" customHeight="1">
      <c r="A2032" s="403" t="s">
        <v>2382</v>
      </c>
      <c r="B2032" s="404">
        <v>4477.55</v>
      </c>
      <c r="C2032" s="405">
        <f t="shared" si="1"/>
        <v>0.005431853701</v>
      </c>
      <c r="D2032" s="405">
        <f t="shared" si="2"/>
        <v>1.005431854</v>
      </c>
      <c r="E2032" s="406">
        <v>64.36</v>
      </c>
      <c r="F2032" s="226">
        <f t="shared" si="3"/>
        <v>0.0597727647</v>
      </c>
      <c r="G2032" s="226">
        <f t="shared" si="4"/>
        <v>1.059772765</v>
      </c>
    </row>
    <row r="2033" ht="15.75" customHeight="1">
      <c r="A2033" s="403" t="s">
        <v>2383</v>
      </c>
      <c r="B2033" s="404">
        <v>4453.36</v>
      </c>
      <c r="C2033" s="405">
        <f t="shared" si="1"/>
        <v>-0.01368066922</v>
      </c>
      <c r="D2033" s="405">
        <f t="shared" si="2"/>
        <v>0.9863193308</v>
      </c>
      <c r="E2033" s="406">
        <v>60.73</v>
      </c>
      <c r="F2033" s="226">
        <f t="shared" si="3"/>
        <v>-0.02754203363</v>
      </c>
      <c r="G2033" s="226">
        <f t="shared" si="4"/>
        <v>0.9724579664</v>
      </c>
    </row>
    <row r="2034" ht="15.75" customHeight="1">
      <c r="A2034" s="403" t="s">
        <v>2384</v>
      </c>
      <c r="B2034" s="404">
        <v>4515.13</v>
      </c>
      <c r="C2034" s="405">
        <f t="shared" si="1"/>
        <v>-0.009118480999</v>
      </c>
      <c r="D2034" s="405">
        <f t="shared" si="2"/>
        <v>0.990881519</v>
      </c>
      <c r="E2034" s="406">
        <v>62.45</v>
      </c>
      <c r="F2034" s="226">
        <f t="shared" si="3"/>
        <v>-0.04452264382</v>
      </c>
      <c r="G2034" s="226">
        <f t="shared" si="4"/>
        <v>0.9554773562</v>
      </c>
    </row>
    <row r="2035" ht="15.75" customHeight="1">
      <c r="A2035" s="403" t="s">
        <v>2385</v>
      </c>
      <c r="B2035" s="404">
        <v>4556.68</v>
      </c>
      <c r="C2035" s="405">
        <f t="shared" si="1"/>
        <v>0.009461737672</v>
      </c>
      <c r="D2035" s="405">
        <f t="shared" si="2"/>
        <v>1.009461738</v>
      </c>
      <c r="E2035" s="406">
        <v>65.36</v>
      </c>
      <c r="F2035" s="226">
        <f t="shared" si="3"/>
        <v>0.03303303303</v>
      </c>
      <c r="G2035" s="226">
        <f t="shared" si="4"/>
        <v>1.033033033</v>
      </c>
    </row>
    <row r="2036" ht="15.75" customHeight="1">
      <c r="A2036" s="403" t="s">
        <v>2386</v>
      </c>
      <c r="B2036" s="404">
        <v>4513.97</v>
      </c>
      <c r="C2036" s="405">
        <f t="shared" si="1"/>
        <v>-0.006230364994</v>
      </c>
      <c r="D2036" s="405">
        <f t="shared" si="2"/>
        <v>0.993769635</v>
      </c>
      <c r="E2036" s="406">
        <v>63.27</v>
      </c>
      <c r="F2036" s="226">
        <f t="shared" si="3"/>
        <v>-0.00721795073</v>
      </c>
      <c r="G2036" s="226">
        <f t="shared" si="4"/>
        <v>0.9927820493</v>
      </c>
    </row>
    <row r="2037" ht="15.75" customHeight="1">
      <c r="A2037" s="403" t="s">
        <v>2387</v>
      </c>
      <c r="B2037" s="404">
        <v>4542.27</v>
      </c>
      <c r="C2037" s="405">
        <f t="shared" si="1"/>
        <v>-0.01633497196</v>
      </c>
      <c r="D2037" s="405">
        <f t="shared" si="2"/>
        <v>0.983665028</v>
      </c>
      <c r="E2037" s="406">
        <v>63.73</v>
      </c>
      <c r="F2037" s="226">
        <f t="shared" si="3"/>
        <v>-0.07153263403</v>
      </c>
      <c r="G2037" s="226">
        <f t="shared" si="4"/>
        <v>0.928467366</v>
      </c>
    </row>
    <row r="2038" ht="15.75" customHeight="1">
      <c r="A2038" s="403" t="s">
        <v>2388</v>
      </c>
      <c r="B2038" s="404">
        <v>4617.7</v>
      </c>
      <c r="C2038" s="405">
        <f t="shared" si="1"/>
        <v>0.005723719459</v>
      </c>
      <c r="D2038" s="405">
        <f t="shared" si="2"/>
        <v>1.005723719</v>
      </c>
      <c r="E2038" s="406">
        <v>68.64</v>
      </c>
      <c r="F2038" s="226">
        <f t="shared" si="3"/>
        <v>0.002775748722</v>
      </c>
      <c r="G2038" s="226">
        <f t="shared" si="4"/>
        <v>1.002775749</v>
      </c>
    </row>
    <row r="2039" ht="15.75" customHeight="1">
      <c r="A2039" s="403" t="s">
        <v>2389</v>
      </c>
      <c r="B2039" s="404">
        <v>4591.42</v>
      </c>
      <c r="C2039" s="405">
        <f t="shared" si="1"/>
        <v>0.0009985087773</v>
      </c>
      <c r="D2039" s="405">
        <f t="shared" si="2"/>
        <v>1.000998509</v>
      </c>
      <c r="E2039" s="406">
        <v>68.45</v>
      </c>
      <c r="F2039" s="226">
        <f t="shared" si="3"/>
        <v>-0.00926327978</v>
      </c>
      <c r="G2039" s="226">
        <f t="shared" si="4"/>
        <v>0.9907367202</v>
      </c>
    </row>
    <row r="2040" ht="15.75" customHeight="1">
      <c r="A2040" s="403" t="s">
        <v>2390</v>
      </c>
      <c r="B2040" s="404">
        <v>4586.84</v>
      </c>
      <c r="C2040" s="405">
        <f t="shared" si="1"/>
        <v>-0.007956951573</v>
      </c>
      <c r="D2040" s="405">
        <f t="shared" si="2"/>
        <v>0.9920430484</v>
      </c>
      <c r="E2040" s="406">
        <v>69.09</v>
      </c>
      <c r="F2040" s="226">
        <f t="shared" si="3"/>
        <v>-0.01679237228</v>
      </c>
      <c r="G2040" s="226">
        <f t="shared" si="4"/>
        <v>0.9832076277</v>
      </c>
    </row>
    <row r="2041" ht="15.75" customHeight="1">
      <c r="A2041" s="403" t="s">
        <v>2391</v>
      </c>
      <c r="B2041" s="404">
        <v>4623.63</v>
      </c>
      <c r="C2041" s="405">
        <f t="shared" si="1"/>
        <v>0.007996599047</v>
      </c>
      <c r="D2041" s="405">
        <f t="shared" si="2"/>
        <v>1.007996599</v>
      </c>
      <c r="E2041" s="406">
        <v>70.27</v>
      </c>
      <c r="F2041" s="226">
        <f t="shared" si="3"/>
        <v>-0.04329475834</v>
      </c>
      <c r="G2041" s="226">
        <f t="shared" si="4"/>
        <v>0.9567052417</v>
      </c>
    </row>
    <row r="2042" ht="15.75" customHeight="1">
      <c r="A2042" s="403" t="s">
        <v>2392</v>
      </c>
      <c r="B2042" s="404">
        <v>4586.95</v>
      </c>
      <c r="C2042" s="405">
        <f t="shared" si="1"/>
        <v>0.009296543226</v>
      </c>
      <c r="D2042" s="405">
        <f t="shared" si="2"/>
        <v>1.009296543</v>
      </c>
      <c r="E2042" s="406">
        <v>73.45</v>
      </c>
      <c r="F2042" s="226">
        <f t="shared" si="3"/>
        <v>0.09479803249</v>
      </c>
      <c r="G2042" s="226">
        <f t="shared" si="4"/>
        <v>1.094798032</v>
      </c>
    </row>
    <row r="2043" ht="15.75" customHeight="1">
      <c r="A2043" s="403" t="s">
        <v>2393</v>
      </c>
      <c r="B2043" s="404">
        <v>4544.7</v>
      </c>
      <c r="C2043" s="405">
        <f t="shared" si="1"/>
        <v>-0.01547186815</v>
      </c>
      <c r="D2043" s="405">
        <f t="shared" si="2"/>
        <v>0.9845281319</v>
      </c>
      <c r="E2043" s="406">
        <v>67.09</v>
      </c>
      <c r="F2043" s="226">
        <f t="shared" si="3"/>
        <v>-0.02894774931</v>
      </c>
      <c r="G2043" s="226">
        <f t="shared" si="4"/>
        <v>0.9710522507</v>
      </c>
    </row>
    <row r="2044" ht="15.75" customHeight="1">
      <c r="A2044" s="403" t="s">
        <v>2394</v>
      </c>
      <c r="B2044" s="404">
        <v>4616.12</v>
      </c>
      <c r="C2044" s="405">
        <f t="shared" si="1"/>
        <v>-0.002385912741</v>
      </c>
      <c r="D2044" s="405">
        <f t="shared" si="2"/>
        <v>0.9976140873</v>
      </c>
      <c r="E2044" s="406">
        <v>69.09</v>
      </c>
      <c r="F2044" s="226">
        <f t="shared" si="3"/>
        <v>0.08257599499</v>
      </c>
      <c r="G2044" s="226">
        <f t="shared" si="4"/>
        <v>1.082575995</v>
      </c>
    </row>
    <row r="2045" ht="15.75" customHeight="1">
      <c r="A2045" s="403" t="s">
        <v>2395</v>
      </c>
      <c r="B2045" s="404">
        <v>4627.16</v>
      </c>
      <c r="C2045" s="405">
        <f t="shared" si="1"/>
        <v>0.002632713689</v>
      </c>
      <c r="D2045" s="405">
        <f t="shared" si="2"/>
        <v>1.002632714</v>
      </c>
      <c r="E2045" s="406">
        <v>63.82</v>
      </c>
      <c r="F2045" s="226">
        <f t="shared" si="3"/>
        <v>-0.02772699573</v>
      </c>
      <c r="G2045" s="226">
        <f t="shared" si="4"/>
        <v>0.9722730043</v>
      </c>
    </row>
    <row r="2046" ht="15.75" customHeight="1">
      <c r="A2046" s="403" t="s">
        <v>2396</v>
      </c>
      <c r="B2046" s="404">
        <v>4615.01</v>
      </c>
      <c r="C2046" s="405">
        <f t="shared" si="1"/>
        <v>0.02858180829</v>
      </c>
      <c r="D2046" s="405">
        <f t="shared" si="2"/>
        <v>1.028581808</v>
      </c>
      <c r="E2046" s="406">
        <v>65.64</v>
      </c>
      <c r="F2046" s="226">
        <f t="shared" si="3"/>
        <v>0.094</v>
      </c>
      <c r="G2046" s="226">
        <f t="shared" si="4"/>
        <v>1.094</v>
      </c>
    </row>
    <row r="2047" ht="15.75" customHeight="1">
      <c r="A2047" s="403" t="s">
        <v>2397</v>
      </c>
      <c r="B2047" s="404">
        <v>4486.77</v>
      </c>
      <c r="C2047" s="405">
        <f t="shared" si="1"/>
        <v>0.0007784479221</v>
      </c>
      <c r="D2047" s="405">
        <f t="shared" si="2"/>
        <v>1.000778448</v>
      </c>
      <c r="E2047" s="406">
        <v>60.0</v>
      </c>
      <c r="F2047" s="226">
        <f t="shared" si="3"/>
        <v>-0.002991026919</v>
      </c>
      <c r="G2047" s="226">
        <f t="shared" si="4"/>
        <v>0.9970089731</v>
      </c>
    </row>
    <row r="2048" ht="15.75" customHeight="1">
      <c r="A2048" s="403" t="s">
        <v>2398</v>
      </c>
      <c r="B2048" s="404">
        <v>4483.28</v>
      </c>
      <c r="C2048" s="405">
        <f t="shared" si="1"/>
        <v>0.006219181833</v>
      </c>
      <c r="D2048" s="405">
        <f t="shared" si="2"/>
        <v>1.006219182</v>
      </c>
      <c r="E2048" s="406">
        <v>60.18</v>
      </c>
      <c r="F2048" s="226">
        <f t="shared" si="3"/>
        <v>-0.007585751979</v>
      </c>
      <c r="G2048" s="226">
        <f t="shared" si="4"/>
        <v>0.992414248</v>
      </c>
    </row>
    <row r="2049" ht="15.75" customHeight="1">
      <c r="A2049" s="403" t="s">
        <v>2399</v>
      </c>
      <c r="B2049" s="404">
        <v>4455.57</v>
      </c>
      <c r="C2049" s="405">
        <f t="shared" si="1"/>
        <v>-0.0008319728745</v>
      </c>
      <c r="D2049" s="405">
        <f t="shared" si="2"/>
        <v>0.9991680271</v>
      </c>
      <c r="E2049" s="406">
        <v>60.64</v>
      </c>
      <c r="F2049" s="226">
        <f t="shared" si="3"/>
        <v>-0.02335319697</v>
      </c>
      <c r="G2049" s="226">
        <f t="shared" si="4"/>
        <v>0.976646803</v>
      </c>
    </row>
    <row r="2050" ht="15.75" customHeight="1">
      <c r="A2050" s="403" t="s">
        <v>2400</v>
      </c>
      <c r="B2050" s="404">
        <v>4459.28</v>
      </c>
      <c r="C2050" s="405">
        <f t="shared" si="1"/>
        <v>0.011766521</v>
      </c>
      <c r="D2050" s="405">
        <f t="shared" si="2"/>
        <v>1.011766521</v>
      </c>
      <c r="E2050" s="406">
        <v>62.09</v>
      </c>
      <c r="F2050" s="226">
        <f t="shared" si="3"/>
        <v>0.004367518602</v>
      </c>
      <c r="G2050" s="226">
        <f t="shared" si="4"/>
        <v>1.004367519</v>
      </c>
    </row>
    <row r="2051" ht="15.75" customHeight="1">
      <c r="A2051" s="403" t="s">
        <v>2401</v>
      </c>
      <c r="B2051" s="404">
        <v>4407.42</v>
      </c>
      <c r="C2051" s="405">
        <f t="shared" si="1"/>
        <v>0.02118401572</v>
      </c>
      <c r="D2051" s="405">
        <f t="shared" si="2"/>
        <v>1.021184016</v>
      </c>
      <c r="E2051" s="406">
        <v>61.82</v>
      </c>
      <c r="F2051" s="226">
        <f t="shared" si="3"/>
        <v>0.0194591029</v>
      </c>
      <c r="G2051" s="226">
        <f t="shared" si="4"/>
        <v>1.019459103</v>
      </c>
    </row>
    <row r="2052" ht="15.75" customHeight="1">
      <c r="A2052" s="403" t="s">
        <v>2402</v>
      </c>
      <c r="B2052" s="404">
        <v>4315.99</v>
      </c>
      <c r="C2052" s="405">
        <f t="shared" si="1"/>
        <v>0.0002572493325</v>
      </c>
      <c r="D2052" s="405">
        <f t="shared" si="2"/>
        <v>1.000257249</v>
      </c>
      <c r="E2052" s="406">
        <v>60.64</v>
      </c>
      <c r="F2052" s="226">
        <f t="shared" si="3"/>
        <v>0.02001682086</v>
      </c>
      <c r="G2052" s="226">
        <f t="shared" si="4"/>
        <v>1.020016821</v>
      </c>
    </row>
    <row r="2053" ht="15.75" customHeight="1">
      <c r="A2053" s="403" t="s">
        <v>2403</v>
      </c>
      <c r="B2053" s="404">
        <v>4314.88</v>
      </c>
      <c r="C2053" s="405">
        <f t="shared" si="1"/>
        <v>-0.006397000916</v>
      </c>
      <c r="D2053" s="405">
        <f t="shared" si="2"/>
        <v>0.9936029991</v>
      </c>
      <c r="E2053" s="406">
        <v>59.45</v>
      </c>
      <c r="F2053" s="226">
        <f t="shared" si="3"/>
        <v>0.01071064264</v>
      </c>
      <c r="G2053" s="226">
        <f t="shared" si="4"/>
        <v>1.010710643</v>
      </c>
    </row>
    <row r="2054" ht="15.75" customHeight="1">
      <c r="A2054" s="403" t="s">
        <v>2404</v>
      </c>
      <c r="B2054" s="404">
        <v>4342.66</v>
      </c>
      <c r="C2054" s="405">
        <f t="shared" si="1"/>
        <v>0.003709601744</v>
      </c>
      <c r="D2054" s="405">
        <f t="shared" si="2"/>
        <v>1.003709602</v>
      </c>
      <c r="E2054" s="406">
        <v>58.82</v>
      </c>
      <c r="F2054" s="226">
        <f t="shared" si="3"/>
        <v>0.04198405669</v>
      </c>
      <c r="G2054" s="226">
        <f t="shared" si="4"/>
        <v>1.041984057</v>
      </c>
    </row>
    <row r="2055" ht="15.75" customHeight="1">
      <c r="A2055" s="403" t="s">
        <v>2405</v>
      </c>
      <c r="B2055" s="404">
        <v>4326.61</v>
      </c>
      <c r="C2055" s="405">
        <f t="shared" si="1"/>
        <v>-0.005198633318</v>
      </c>
      <c r="D2055" s="405">
        <f t="shared" si="2"/>
        <v>0.9948013667</v>
      </c>
      <c r="E2055" s="406">
        <v>56.45</v>
      </c>
      <c r="F2055" s="226">
        <f t="shared" si="3"/>
        <v>0.003198862627</v>
      </c>
      <c r="G2055" s="226">
        <f t="shared" si="4"/>
        <v>1.003198863</v>
      </c>
    </row>
    <row r="2056" ht="15.75" customHeight="1">
      <c r="A2056" s="403" t="s">
        <v>2406</v>
      </c>
      <c r="B2056" s="404">
        <v>4349.22</v>
      </c>
      <c r="C2056" s="405">
        <f t="shared" si="1"/>
        <v>0.01687377982</v>
      </c>
      <c r="D2056" s="405">
        <f t="shared" si="2"/>
        <v>1.01687378</v>
      </c>
      <c r="E2056" s="406">
        <v>56.27</v>
      </c>
      <c r="F2056" s="226">
        <f t="shared" si="3"/>
        <v>-0.006532485876</v>
      </c>
      <c r="G2056" s="226">
        <f t="shared" si="4"/>
        <v>0.9934675141</v>
      </c>
    </row>
    <row r="2057" ht="15.75" customHeight="1">
      <c r="A2057" s="403" t="s">
        <v>2407</v>
      </c>
      <c r="B2057" s="404">
        <v>4277.05</v>
      </c>
      <c r="C2057" s="405">
        <f t="shared" si="1"/>
        <v>0.0375346892</v>
      </c>
      <c r="D2057" s="405">
        <f t="shared" si="2"/>
        <v>1.037534689</v>
      </c>
      <c r="E2057" s="406">
        <v>56.64</v>
      </c>
      <c r="F2057" s="226">
        <f t="shared" si="3"/>
        <v>0.02312138728</v>
      </c>
      <c r="G2057" s="226">
        <f t="shared" si="4"/>
        <v>1.023121387</v>
      </c>
    </row>
    <row r="2058" ht="15.75" customHeight="1">
      <c r="A2058" s="403" t="s">
        <v>2408</v>
      </c>
      <c r="B2058" s="404">
        <v>4122.32</v>
      </c>
      <c r="C2058" s="405">
        <f t="shared" si="1"/>
        <v>0.007931773059</v>
      </c>
      <c r="D2058" s="405">
        <f t="shared" si="2"/>
        <v>1.007931773</v>
      </c>
      <c r="E2058" s="406">
        <v>55.36</v>
      </c>
      <c r="F2058" s="226">
        <f t="shared" si="3"/>
        <v>0.04630504631</v>
      </c>
      <c r="G2058" s="226">
        <f t="shared" si="4"/>
        <v>1.046305046</v>
      </c>
    </row>
    <row r="2059" ht="15.75" customHeight="1">
      <c r="A2059" s="403" t="s">
        <v>2409</v>
      </c>
      <c r="B2059" s="404">
        <v>4089.88</v>
      </c>
      <c r="C2059" s="405">
        <f t="shared" si="1"/>
        <v>0.01880992534</v>
      </c>
      <c r="D2059" s="405">
        <f t="shared" si="2"/>
        <v>1.018809925</v>
      </c>
      <c r="E2059" s="406">
        <v>52.91</v>
      </c>
      <c r="F2059" s="226">
        <f t="shared" si="3"/>
        <v>0.0582</v>
      </c>
      <c r="G2059" s="226">
        <f t="shared" si="4"/>
        <v>1.0582</v>
      </c>
    </row>
    <row r="2060" ht="15.75" customHeight="1">
      <c r="A2060" s="403" t="s">
        <v>2410</v>
      </c>
      <c r="B2060" s="404">
        <v>4014.37</v>
      </c>
      <c r="C2060" s="405">
        <f t="shared" si="1"/>
        <v>0.01379892063</v>
      </c>
      <c r="D2060" s="405">
        <f t="shared" si="2"/>
        <v>1.013798921</v>
      </c>
      <c r="E2060" s="406">
        <v>50.0</v>
      </c>
      <c r="F2060" s="226">
        <f t="shared" si="3"/>
        <v>0.01481631825</v>
      </c>
      <c r="G2060" s="226">
        <f t="shared" si="4"/>
        <v>1.014816318</v>
      </c>
    </row>
    <row r="2061" ht="15.75" customHeight="1">
      <c r="A2061" s="403" t="s">
        <v>2411</v>
      </c>
      <c r="B2061" s="404">
        <v>3959.73</v>
      </c>
      <c r="C2061" s="405">
        <f t="shared" si="1"/>
        <v>-0.02163181198</v>
      </c>
      <c r="D2061" s="405">
        <f t="shared" si="2"/>
        <v>0.978368188</v>
      </c>
      <c r="E2061" s="406">
        <v>49.27</v>
      </c>
      <c r="F2061" s="226">
        <f t="shared" si="3"/>
        <v>-0.09062384644</v>
      </c>
      <c r="G2061" s="226">
        <f t="shared" si="4"/>
        <v>0.9093761536</v>
      </c>
    </row>
    <row r="2062" ht="15.75" customHeight="1">
      <c r="A2062" s="403" t="s">
        <v>2412</v>
      </c>
      <c r="B2062" s="404">
        <v>4047.28</v>
      </c>
      <c r="C2062" s="405">
        <f t="shared" si="1"/>
        <v>-0.01266588603</v>
      </c>
      <c r="D2062" s="405">
        <f t="shared" si="2"/>
        <v>0.987334114</v>
      </c>
      <c r="E2062" s="406">
        <v>54.18</v>
      </c>
      <c r="F2062" s="226">
        <f t="shared" si="3"/>
        <v>-0.04343220339</v>
      </c>
      <c r="G2062" s="226">
        <f t="shared" si="4"/>
        <v>0.9565677966</v>
      </c>
    </row>
    <row r="2063" ht="15.75" customHeight="1">
      <c r="A2063" s="403" t="s">
        <v>2413</v>
      </c>
      <c r="B2063" s="404">
        <v>4099.2</v>
      </c>
      <c r="C2063" s="405">
        <f t="shared" si="1"/>
        <v>-0.004683755454</v>
      </c>
      <c r="D2063" s="405">
        <f t="shared" si="2"/>
        <v>0.9953162445</v>
      </c>
      <c r="E2063" s="406">
        <v>56.64</v>
      </c>
      <c r="F2063" s="226">
        <f t="shared" si="3"/>
        <v>-0.01409921671</v>
      </c>
      <c r="G2063" s="226">
        <f t="shared" si="4"/>
        <v>0.9859007833</v>
      </c>
    </row>
    <row r="2064" ht="15.75" customHeight="1">
      <c r="A2064" s="403" t="s">
        <v>2414</v>
      </c>
      <c r="B2064" s="404">
        <v>4118.49</v>
      </c>
      <c r="C2064" s="405">
        <f t="shared" si="1"/>
        <v>0.005866449137</v>
      </c>
      <c r="D2064" s="405">
        <f t="shared" si="2"/>
        <v>1.005866449</v>
      </c>
      <c r="E2064" s="406">
        <v>57.45</v>
      </c>
      <c r="F2064" s="226">
        <f t="shared" si="3"/>
        <v>-0.04821073559</v>
      </c>
      <c r="G2064" s="226">
        <f t="shared" si="4"/>
        <v>0.9517892644</v>
      </c>
    </row>
    <row r="2065" ht="15.75" customHeight="1">
      <c r="A2065" s="403" t="s">
        <v>2415</v>
      </c>
      <c r="B2065" s="404">
        <v>4094.47</v>
      </c>
      <c r="C2065" s="405">
        <f t="shared" si="1"/>
        <v>-0.02331234197</v>
      </c>
      <c r="D2065" s="405">
        <f t="shared" si="2"/>
        <v>0.976687658</v>
      </c>
      <c r="E2065" s="406">
        <v>60.36</v>
      </c>
      <c r="F2065" s="226">
        <f t="shared" si="3"/>
        <v>-0.02786277984</v>
      </c>
      <c r="G2065" s="226">
        <f t="shared" si="4"/>
        <v>0.9721372202</v>
      </c>
    </row>
    <row r="2066" ht="15.75" customHeight="1">
      <c r="A2066" s="403" t="s">
        <v>2416</v>
      </c>
      <c r="B2066" s="404">
        <v>4192.2</v>
      </c>
      <c r="C2066" s="405">
        <f t="shared" si="1"/>
        <v>-0.014281885</v>
      </c>
      <c r="D2066" s="405">
        <f t="shared" si="2"/>
        <v>0.985718115</v>
      </c>
      <c r="E2066" s="406">
        <v>62.09</v>
      </c>
      <c r="F2066" s="226">
        <f t="shared" si="3"/>
        <v>-0.0243557511</v>
      </c>
      <c r="G2066" s="226">
        <f t="shared" si="4"/>
        <v>0.9756442489</v>
      </c>
    </row>
    <row r="2067" ht="15.75" customHeight="1">
      <c r="A2067" s="403" t="s">
        <v>2417</v>
      </c>
      <c r="B2067" s="404">
        <v>4252.94</v>
      </c>
      <c r="C2067" s="405">
        <f t="shared" si="1"/>
        <v>-0.007074084105</v>
      </c>
      <c r="D2067" s="405">
        <f t="shared" si="2"/>
        <v>0.9929259159</v>
      </c>
      <c r="E2067" s="406">
        <v>63.64</v>
      </c>
      <c r="F2067" s="226">
        <f t="shared" si="3"/>
        <v>0.01305316778</v>
      </c>
      <c r="G2067" s="226">
        <f t="shared" si="4"/>
        <v>1.013053168</v>
      </c>
    </row>
    <row r="2068" ht="15.75" customHeight="1">
      <c r="A2068" s="403" t="s">
        <v>2418</v>
      </c>
      <c r="B2068" s="404">
        <v>4283.24</v>
      </c>
      <c r="C2068" s="405">
        <f t="shared" si="1"/>
        <v>-0.01449982284</v>
      </c>
      <c r="D2068" s="405">
        <f t="shared" si="2"/>
        <v>0.9855001772</v>
      </c>
      <c r="E2068" s="406">
        <v>62.82</v>
      </c>
      <c r="F2068" s="226">
        <f t="shared" si="3"/>
        <v>0.002873563218</v>
      </c>
      <c r="G2068" s="226">
        <f t="shared" si="4"/>
        <v>1.002873563</v>
      </c>
    </row>
    <row r="2069" ht="15.75" customHeight="1">
      <c r="A2069" s="403" t="s">
        <v>2419</v>
      </c>
      <c r="B2069" s="404">
        <v>4346.26</v>
      </c>
      <c r="C2069" s="405">
        <f t="shared" si="1"/>
        <v>-0.006262503858</v>
      </c>
      <c r="D2069" s="405">
        <f t="shared" si="2"/>
        <v>0.9937374961</v>
      </c>
      <c r="E2069" s="406">
        <v>62.64</v>
      </c>
      <c r="F2069" s="226">
        <f t="shared" si="3"/>
        <v>-0.03630769231</v>
      </c>
      <c r="G2069" s="226">
        <f t="shared" si="4"/>
        <v>0.9636923077</v>
      </c>
    </row>
    <row r="2070" ht="15.75" customHeight="1">
      <c r="A2070" s="403" t="s">
        <v>2420</v>
      </c>
      <c r="B2070" s="404">
        <v>4373.65</v>
      </c>
      <c r="C2070" s="405">
        <f t="shared" si="1"/>
        <v>0.00007317078748</v>
      </c>
      <c r="D2070" s="405">
        <f t="shared" si="2"/>
        <v>1.000073171</v>
      </c>
      <c r="E2070" s="406">
        <v>65.0</v>
      </c>
      <c r="F2070" s="226">
        <f t="shared" si="3"/>
        <v>0.04535220328</v>
      </c>
      <c r="G2070" s="226">
        <f t="shared" si="4"/>
        <v>1.045352203</v>
      </c>
    </row>
    <row r="2071" ht="15.75" customHeight="1">
      <c r="A2071" s="403" t="s">
        <v>2421</v>
      </c>
      <c r="B2071" s="404">
        <v>4373.33</v>
      </c>
      <c r="C2071" s="405">
        <f t="shared" si="1"/>
        <v>0.002944623196</v>
      </c>
      <c r="D2071" s="405">
        <f t="shared" si="2"/>
        <v>1.002944623</v>
      </c>
      <c r="E2071" s="406">
        <v>62.18</v>
      </c>
      <c r="F2071" s="226">
        <f t="shared" si="3"/>
        <v>-0.02980184116</v>
      </c>
      <c r="G2071" s="226">
        <f t="shared" si="4"/>
        <v>0.9701981588</v>
      </c>
    </row>
    <row r="2072" ht="15.75" customHeight="1">
      <c r="A2072" s="403" t="s">
        <v>2422</v>
      </c>
      <c r="B2072" s="404">
        <v>4360.49</v>
      </c>
      <c r="C2072" s="405">
        <f t="shared" si="1"/>
        <v>0.01604755314</v>
      </c>
      <c r="D2072" s="405">
        <f t="shared" si="2"/>
        <v>1.016047553</v>
      </c>
      <c r="E2072" s="406">
        <v>64.09</v>
      </c>
      <c r="F2072" s="226">
        <f t="shared" si="3"/>
        <v>0.09818368746</v>
      </c>
      <c r="G2072" s="226">
        <f t="shared" si="4"/>
        <v>1.098183687</v>
      </c>
    </row>
    <row r="2073" ht="15.75" customHeight="1">
      <c r="A2073" s="403" t="s">
        <v>2423</v>
      </c>
      <c r="B2073" s="404">
        <v>4291.62</v>
      </c>
      <c r="C2073" s="405">
        <f t="shared" si="1"/>
        <v>-0.003170532859</v>
      </c>
      <c r="D2073" s="405">
        <f t="shared" si="2"/>
        <v>0.9968294671</v>
      </c>
      <c r="E2073" s="406">
        <v>58.36</v>
      </c>
      <c r="F2073" s="226">
        <f t="shared" si="3"/>
        <v>-0.004774897681</v>
      </c>
      <c r="G2073" s="226">
        <f t="shared" si="4"/>
        <v>0.9952251023</v>
      </c>
    </row>
    <row r="2074" ht="15.75" customHeight="1">
      <c r="A2074" s="403" t="s">
        <v>2424</v>
      </c>
      <c r="B2074" s="404">
        <v>4305.27</v>
      </c>
      <c r="C2074" s="405">
        <f t="shared" si="1"/>
        <v>-0.009346762113</v>
      </c>
      <c r="D2074" s="405">
        <f t="shared" si="2"/>
        <v>0.9906532379</v>
      </c>
      <c r="E2074" s="406">
        <v>58.64</v>
      </c>
      <c r="F2074" s="226">
        <f t="shared" si="3"/>
        <v>0</v>
      </c>
      <c r="G2074" s="226">
        <f t="shared" si="4"/>
        <v>1</v>
      </c>
    </row>
    <row r="2075" ht="15.75" customHeight="1">
      <c r="A2075" s="403" t="s">
        <v>2425</v>
      </c>
      <c r="B2075" s="404">
        <v>4345.89</v>
      </c>
      <c r="C2075" s="405">
        <f t="shared" si="1"/>
        <v>-0.0002852456678</v>
      </c>
      <c r="D2075" s="405">
        <f t="shared" si="2"/>
        <v>0.9997147543</v>
      </c>
      <c r="E2075" s="406">
        <v>58.64</v>
      </c>
      <c r="F2075" s="226">
        <f t="shared" si="3"/>
        <v>-0.006101694915</v>
      </c>
      <c r="G2075" s="226">
        <f t="shared" si="4"/>
        <v>0.9938983051</v>
      </c>
    </row>
    <row r="2076" ht="15.75" customHeight="1">
      <c r="A2076" s="403" t="s">
        <v>2426</v>
      </c>
      <c r="B2076" s="404">
        <v>4347.13</v>
      </c>
      <c r="C2076" s="405">
        <f t="shared" si="1"/>
        <v>0.0004833108172</v>
      </c>
      <c r="D2076" s="405">
        <f t="shared" si="2"/>
        <v>1.000483311</v>
      </c>
      <c r="E2076" s="406">
        <v>59.0</v>
      </c>
      <c r="F2076" s="226">
        <f t="shared" si="3"/>
        <v>-0.01813945748</v>
      </c>
      <c r="G2076" s="226">
        <f t="shared" si="4"/>
        <v>0.9818605425</v>
      </c>
    </row>
    <row r="2077" ht="15.75" customHeight="1">
      <c r="A2077" s="403" t="s">
        <v>2427</v>
      </c>
      <c r="B2077" s="404">
        <v>4345.03</v>
      </c>
      <c r="C2077" s="405">
        <f t="shared" si="1"/>
        <v>-0.01187560407</v>
      </c>
      <c r="D2077" s="405">
        <f t="shared" si="2"/>
        <v>0.9881243959</v>
      </c>
      <c r="E2077" s="406">
        <v>60.09</v>
      </c>
      <c r="F2077" s="226">
        <f t="shared" si="3"/>
        <v>-0.02656730925</v>
      </c>
      <c r="G2077" s="226">
        <f t="shared" si="4"/>
        <v>0.9734326908</v>
      </c>
    </row>
    <row r="2078" ht="15.75" customHeight="1">
      <c r="A2078" s="403" t="s">
        <v>2428</v>
      </c>
      <c r="B2078" s="404">
        <v>4397.25</v>
      </c>
      <c r="C2078" s="405">
        <f t="shared" si="1"/>
        <v>-0.007639186658</v>
      </c>
      <c r="D2078" s="405">
        <f t="shared" si="2"/>
        <v>0.9923608133</v>
      </c>
      <c r="E2078" s="406">
        <v>61.73</v>
      </c>
      <c r="F2078" s="226">
        <f t="shared" si="3"/>
        <v>0.00146009085</v>
      </c>
      <c r="G2078" s="226">
        <f t="shared" si="4"/>
        <v>1.001460091</v>
      </c>
    </row>
    <row r="2079" ht="15.75" customHeight="1">
      <c r="A2079" s="403" t="s">
        <v>2429</v>
      </c>
      <c r="B2079" s="404">
        <v>4431.1</v>
      </c>
      <c r="C2079" s="405">
        <f t="shared" si="1"/>
        <v>-0.009174599128</v>
      </c>
      <c r="D2079" s="405">
        <f t="shared" si="2"/>
        <v>0.9908254009</v>
      </c>
      <c r="E2079" s="406">
        <v>61.64</v>
      </c>
      <c r="F2079" s="226">
        <f t="shared" si="3"/>
        <v>0.02120609675</v>
      </c>
      <c r="G2079" s="226">
        <f t="shared" si="4"/>
        <v>1.021206097</v>
      </c>
    </row>
    <row r="2080" ht="15.75" customHeight="1">
      <c r="A2080" s="403" t="s">
        <v>2430</v>
      </c>
      <c r="B2080" s="404">
        <v>4472.13</v>
      </c>
      <c r="C2080" s="405">
        <f t="shared" si="1"/>
        <v>-0.009078017327</v>
      </c>
      <c r="D2080" s="405">
        <f t="shared" si="2"/>
        <v>0.9909219827</v>
      </c>
      <c r="E2080" s="406">
        <v>60.36</v>
      </c>
      <c r="F2080" s="226">
        <f t="shared" si="3"/>
        <v>-0.02076573653</v>
      </c>
      <c r="G2080" s="226">
        <f t="shared" si="4"/>
        <v>0.9792342635</v>
      </c>
    </row>
    <row r="2081" ht="15.75" customHeight="1">
      <c r="A2081" s="403" t="s">
        <v>2431</v>
      </c>
      <c r="B2081" s="404">
        <v>4513.1</v>
      </c>
      <c r="C2081" s="405">
        <f t="shared" si="1"/>
        <v>-0.003836238103</v>
      </c>
      <c r="D2081" s="405">
        <f t="shared" si="2"/>
        <v>0.9961637619</v>
      </c>
      <c r="E2081" s="406">
        <v>61.64</v>
      </c>
      <c r="F2081" s="226">
        <f t="shared" si="3"/>
        <v>-0.06222425072</v>
      </c>
      <c r="G2081" s="226">
        <f t="shared" si="4"/>
        <v>0.9377757493</v>
      </c>
    </row>
    <row r="2082" ht="15.75" customHeight="1">
      <c r="A2082" s="403" t="s">
        <v>2432</v>
      </c>
      <c r="B2082" s="404">
        <v>4530.48</v>
      </c>
      <c r="C2082" s="405">
        <f t="shared" si="1"/>
        <v>0.004701415747</v>
      </c>
      <c r="D2082" s="405">
        <f t="shared" si="2"/>
        <v>1.004701416</v>
      </c>
      <c r="E2082" s="406">
        <v>65.73</v>
      </c>
      <c r="F2082" s="226">
        <f t="shared" si="3"/>
        <v>0.002745995423</v>
      </c>
      <c r="G2082" s="226">
        <f t="shared" si="4"/>
        <v>1.002745995</v>
      </c>
    </row>
    <row r="2083" ht="15.75" customHeight="1">
      <c r="A2083" s="403" t="s">
        <v>2433</v>
      </c>
      <c r="B2083" s="404">
        <v>4509.28</v>
      </c>
      <c r="C2083" s="405">
        <f t="shared" si="1"/>
        <v>-0.01070626229</v>
      </c>
      <c r="D2083" s="405">
        <f t="shared" si="2"/>
        <v>0.9892937377</v>
      </c>
      <c r="E2083" s="406">
        <v>65.55</v>
      </c>
      <c r="F2083" s="226">
        <f t="shared" si="3"/>
        <v>-0.03475187748</v>
      </c>
      <c r="G2083" s="226">
        <f t="shared" si="4"/>
        <v>0.9652481225</v>
      </c>
    </row>
    <row r="2084" ht="15.75" customHeight="1">
      <c r="A2084" s="403" t="s">
        <v>2434</v>
      </c>
      <c r="B2084" s="404">
        <v>4558.08</v>
      </c>
      <c r="C2084" s="405">
        <f t="shared" si="1"/>
        <v>0.01081764354</v>
      </c>
      <c r="D2084" s="405">
        <f t="shared" si="2"/>
        <v>1.010817644</v>
      </c>
      <c r="E2084" s="406">
        <v>67.91</v>
      </c>
      <c r="F2084" s="226">
        <f t="shared" si="3"/>
        <v>0.03758594347</v>
      </c>
      <c r="G2084" s="226">
        <f t="shared" si="4"/>
        <v>1.037585943</v>
      </c>
    </row>
    <row r="2085" ht="15.75" customHeight="1">
      <c r="A2085" s="403" t="s">
        <v>2435</v>
      </c>
      <c r="B2085" s="404">
        <v>4509.3</v>
      </c>
      <c r="C2085" s="405">
        <f t="shared" si="1"/>
        <v>0.003538523167</v>
      </c>
      <c r="D2085" s="405">
        <f t="shared" si="2"/>
        <v>1.003538523</v>
      </c>
      <c r="E2085" s="406">
        <v>65.45</v>
      </c>
      <c r="F2085" s="226">
        <f t="shared" si="3"/>
        <v>0.005530803503</v>
      </c>
      <c r="G2085" s="226">
        <f t="shared" si="4"/>
        <v>1.005530804</v>
      </c>
    </row>
    <row r="2086" ht="15.75" customHeight="1">
      <c r="A2086" s="403" t="s">
        <v>2436</v>
      </c>
      <c r="B2086" s="404">
        <v>4493.4</v>
      </c>
      <c r="C2086" s="405">
        <f t="shared" si="1"/>
        <v>-0.002917974948</v>
      </c>
      <c r="D2086" s="405">
        <f t="shared" si="2"/>
        <v>0.9970820251</v>
      </c>
      <c r="E2086" s="406">
        <v>65.09</v>
      </c>
      <c r="F2086" s="226">
        <f t="shared" si="3"/>
        <v>-0.01780594537</v>
      </c>
      <c r="G2086" s="226">
        <f t="shared" si="4"/>
        <v>0.9821940546</v>
      </c>
    </row>
    <row r="2087" ht="15.75" customHeight="1">
      <c r="A2087" s="403" t="s">
        <v>2437</v>
      </c>
      <c r="B2087" s="404">
        <v>4506.55</v>
      </c>
      <c r="C2087" s="405">
        <f t="shared" si="1"/>
        <v>-0.005881042352</v>
      </c>
      <c r="D2087" s="405">
        <f t="shared" si="2"/>
        <v>0.9941189576</v>
      </c>
      <c r="E2087" s="406">
        <v>66.27</v>
      </c>
      <c r="F2087" s="226">
        <f t="shared" si="3"/>
        <v>-0.02544117647</v>
      </c>
      <c r="G2087" s="226">
        <f t="shared" si="4"/>
        <v>0.9745588235</v>
      </c>
    </row>
    <row r="2088" ht="15.75" customHeight="1">
      <c r="A2088" s="403" t="s">
        <v>2438</v>
      </c>
      <c r="B2088" s="404">
        <v>4533.21</v>
      </c>
      <c r="C2088" s="405">
        <f t="shared" si="1"/>
        <v>0.01459035546</v>
      </c>
      <c r="D2088" s="405">
        <f t="shared" si="2"/>
        <v>1.014590355</v>
      </c>
      <c r="E2088" s="406">
        <v>68.0</v>
      </c>
      <c r="F2088" s="226">
        <f t="shared" si="3"/>
        <v>0.08887109688</v>
      </c>
      <c r="G2088" s="226">
        <f t="shared" si="4"/>
        <v>1.088871097</v>
      </c>
    </row>
    <row r="2089" ht="15.75" customHeight="1">
      <c r="A2089" s="403" t="s">
        <v>2439</v>
      </c>
      <c r="B2089" s="404">
        <v>4468.02</v>
      </c>
      <c r="C2089" s="405">
        <f t="shared" si="1"/>
        <v>0.005674336737</v>
      </c>
      <c r="D2089" s="405">
        <f t="shared" si="2"/>
        <v>1.005674337</v>
      </c>
      <c r="E2089" s="406">
        <v>62.45</v>
      </c>
      <c r="F2089" s="226">
        <f t="shared" si="3"/>
        <v>0.01166369674</v>
      </c>
      <c r="G2089" s="226">
        <f t="shared" si="4"/>
        <v>1.011663697</v>
      </c>
    </row>
    <row r="2090" ht="15.75" customHeight="1">
      <c r="A2090" s="403" t="s">
        <v>2440</v>
      </c>
      <c r="B2090" s="404">
        <v>4442.81</v>
      </c>
      <c r="C2090" s="405">
        <f t="shared" si="1"/>
        <v>-0.007856203341</v>
      </c>
      <c r="D2090" s="405">
        <f t="shared" si="2"/>
        <v>0.9921437967</v>
      </c>
      <c r="E2090" s="406">
        <v>61.73</v>
      </c>
      <c r="F2090" s="226">
        <f t="shared" si="3"/>
        <v>-0.01310951239</v>
      </c>
      <c r="G2090" s="226">
        <f t="shared" si="4"/>
        <v>0.9868904876</v>
      </c>
    </row>
    <row r="2091" ht="15.75" customHeight="1">
      <c r="A2091" s="403" t="s">
        <v>2441</v>
      </c>
      <c r="B2091" s="404">
        <v>4477.99</v>
      </c>
      <c r="C2091" s="405">
        <f t="shared" si="1"/>
        <v>-0.01287367268</v>
      </c>
      <c r="D2091" s="405">
        <f t="shared" si="2"/>
        <v>0.9871263273</v>
      </c>
      <c r="E2091" s="406">
        <v>62.55</v>
      </c>
      <c r="F2091" s="226">
        <f t="shared" si="3"/>
        <v>-0.01851561274</v>
      </c>
      <c r="G2091" s="226">
        <f t="shared" si="4"/>
        <v>0.9814843873</v>
      </c>
    </row>
    <row r="2092" ht="15.75" customHeight="1">
      <c r="A2092" s="403" t="s">
        <v>2442</v>
      </c>
      <c r="B2092" s="404">
        <v>4536.39</v>
      </c>
      <c r="C2092" s="405">
        <f t="shared" si="1"/>
        <v>-0.00450960513</v>
      </c>
      <c r="D2092" s="405">
        <f t="shared" si="2"/>
        <v>0.9954903949</v>
      </c>
      <c r="E2092" s="406">
        <v>63.73</v>
      </c>
      <c r="F2092" s="226">
        <f t="shared" si="3"/>
        <v>-0.002816460648</v>
      </c>
      <c r="G2092" s="226">
        <f t="shared" si="4"/>
        <v>0.9971835394</v>
      </c>
    </row>
    <row r="2093" ht="15.75" customHeight="1">
      <c r="A2093" s="403" t="s">
        <v>2443</v>
      </c>
      <c r="B2093" s="404">
        <v>4556.94</v>
      </c>
      <c r="C2093" s="405">
        <f t="shared" si="1"/>
        <v>-0.00627600464</v>
      </c>
      <c r="D2093" s="405">
        <f t="shared" si="2"/>
        <v>0.9937239954</v>
      </c>
      <c r="E2093" s="406">
        <v>63.91</v>
      </c>
      <c r="F2093" s="226">
        <f t="shared" si="3"/>
        <v>0.007249802994</v>
      </c>
      <c r="G2093" s="226">
        <f t="shared" si="4"/>
        <v>1.007249803</v>
      </c>
    </row>
    <row r="2094" ht="15.75" customHeight="1">
      <c r="A2094" s="403" t="s">
        <v>2444</v>
      </c>
      <c r="B2094" s="404">
        <v>4585.72</v>
      </c>
      <c r="C2094" s="405">
        <f t="shared" si="1"/>
        <v>-0.01367517691</v>
      </c>
      <c r="D2094" s="405">
        <f t="shared" si="2"/>
        <v>0.9863248231</v>
      </c>
      <c r="E2094" s="406">
        <v>63.45</v>
      </c>
      <c r="F2094" s="226">
        <f t="shared" si="3"/>
        <v>-0.02788417343</v>
      </c>
      <c r="G2094" s="226">
        <f t="shared" si="4"/>
        <v>0.9721158266</v>
      </c>
    </row>
    <row r="2095" ht="15.75" customHeight="1">
      <c r="A2095" s="403" t="s">
        <v>2445</v>
      </c>
      <c r="B2095" s="404">
        <v>4649.3</v>
      </c>
      <c r="C2095" s="405">
        <f t="shared" si="1"/>
        <v>0.004988954265</v>
      </c>
      <c r="D2095" s="405">
        <f t="shared" si="2"/>
        <v>1.004988954</v>
      </c>
      <c r="E2095" s="406">
        <v>65.27</v>
      </c>
      <c r="F2095" s="226">
        <f t="shared" si="3"/>
        <v>-0.008356122759</v>
      </c>
      <c r="G2095" s="226">
        <f t="shared" si="4"/>
        <v>0.9916438772</v>
      </c>
    </row>
    <row r="2096" ht="15.75" customHeight="1">
      <c r="A2096" s="403" t="s">
        <v>2446</v>
      </c>
      <c r="B2096" s="404">
        <v>4626.22</v>
      </c>
      <c r="C2096" s="405">
        <f t="shared" si="1"/>
        <v>0.0002767603472</v>
      </c>
      <c r="D2096" s="405">
        <f t="shared" si="2"/>
        <v>1.00027676</v>
      </c>
      <c r="E2096" s="406">
        <v>65.82</v>
      </c>
      <c r="F2096" s="226">
        <f t="shared" si="3"/>
        <v>0.01542733724</v>
      </c>
      <c r="G2096" s="226">
        <f t="shared" si="4"/>
        <v>1.015427337</v>
      </c>
    </row>
    <row r="2097" ht="15.75" customHeight="1">
      <c r="A2097" s="403" t="s">
        <v>2447</v>
      </c>
      <c r="B2097" s="404">
        <v>4624.94</v>
      </c>
      <c r="C2097" s="405">
        <f t="shared" si="1"/>
        <v>-0.008568225325</v>
      </c>
      <c r="D2097" s="405">
        <f t="shared" si="2"/>
        <v>0.9914317747</v>
      </c>
      <c r="E2097" s="406">
        <v>64.82</v>
      </c>
      <c r="F2097" s="226">
        <f t="shared" si="3"/>
        <v>0</v>
      </c>
      <c r="G2097" s="226">
        <f t="shared" si="4"/>
        <v>1</v>
      </c>
    </row>
    <row r="2098" ht="15.75" customHeight="1">
      <c r="A2098" s="403" t="s">
        <v>2448</v>
      </c>
      <c r="B2098" s="404">
        <v>4664.91</v>
      </c>
      <c r="C2098" s="405">
        <f t="shared" si="1"/>
        <v>-0.003550121435</v>
      </c>
      <c r="D2098" s="405">
        <f t="shared" si="2"/>
        <v>0.9964498786</v>
      </c>
      <c r="E2098" s="406">
        <v>64.82</v>
      </c>
      <c r="F2098" s="226">
        <f t="shared" si="3"/>
        <v>0</v>
      </c>
      <c r="G2098" s="226">
        <f t="shared" si="4"/>
        <v>1</v>
      </c>
    </row>
    <row r="2099" ht="15.75" customHeight="1">
      <c r="A2099" s="403" t="s">
        <v>2449</v>
      </c>
      <c r="B2099" s="404">
        <v>4681.53</v>
      </c>
      <c r="C2099" s="405">
        <f t="shared" si="1"/>
        <v>-0.003036762717</v>
      </c>
      <c r="D2099" s="405">
        <f t="shared" si="2"/>
        <v>0.9969632373</v>
      </c>
      <c r="E2099" s="406">
        <v>64.82</v>
      </c>
      <c r="F2099" s="226">
        <f t="shared" si="3"/>
        <v>0.005740884407</v>
      </c>
      <c r="G2099" s="226">
        <f t="shared" si="4"/>
        <v>1.005740884</v>
      </c>
    </row>
    <row r="2100" ht="15.75" customHeight="1">
      <c r="A2100" s="403" t="s">
        <v>2450</v>
      </c>
      <c r="B2100" s="404">
        <v>4695.79</v>
      </c>
      <c r="C2100" s="405">
        <f t="shared" si="1"/>
        <v>-0.005002754587</v>
      </c>
      <c r="D2100" s="405">
        <f t="shared" si="2"/>
        <v>0.9949972454</v>
      </c>
      <c r="E2100" s="406">
        <v>64.45</v>
      </c>
      <c r="F2100" s="226">
        <f t="shared" si="3"/>
        <v>-0.02614082804</v>
      </c>
      <c r="G2100" s="226">
        <f t="shared" si="4"/>
        <v>0.973859172</v>
      </c>
    </row>
    <row r="2101" ht="15.75" customHeight="1">
      <c r="A2101" s="403" t="s">
        <v>2451</v>
      </c>
      <c r="B2101" s="404">
        <v>4719.4</v>
      </c>
      <c r="C2101" s="405">
        <f t="shared" si="1"/>
        <v>-0.004272467376</v>
      </c>
      <c r="D2101" s="405">
        <f t="shared" si="2"/>
        <v>0.9957275326</v>
      </c>
      <c r="E2101" s="406">
        <v>66.18</v>
      </c>
      <c r="F2101" s="226">
        <f t="shared" si="3"/>
        <v>-0.008242169939</v>
      </c>
      <c r="G2101" s="226">
        <f t="shared" si="4"/>
        <v>0.9917578301</v>
      </c>
    </row>
    <row r="2102" ht="15.75" customHeight="1">
      <c r="A2102" s="403" t="s">
        <v>2452</v>
      </c>
      <c r="B2102" s="404">
        <v>4739.65</v>
      </c>
      <c r="C2102" s="405">
        <f t="shared" si="1"/>
        <v>-0.004946244234</v>
      </c>
      <c r="D2102" s="405">
        <f t="shared" si="2"/>
        <v>0.9950537558</v>
      </c>
      <c r="E2102" s="406">
        <v>66.73</v>
      </c>
      <c r="F2102" s="226">
        <f t="shared" si="3"/>
        <v>0.004213694507</v>
      </c>
      <c r="G2102" s="226">
        <f t="shared" si="4"/>
        <v>1.004213695</v>
      </c>
    </row>
    <row r="2103" ht="15.75" customHeight="1">
      <c r="A2103" s="403" t="s">
        <v>2453</v>
      </c>
      <c r="B2103" s="404">
        <v>4763.21</v>
      </c>
      <c r="C2103" s="405">
        <f t="shared" si="1"/>
        <v>0.004426197013</v>
      </c>
      <c r="D2103" s="405">
        <f t="shared" si="2"/>
        <v>1.004426197</v>
      </c>
      <c r="E2103" s="406">
        <v>66.45</v>
      </c>
      <c r="F2103" s="226">
        <f t="shared" si="3"/>
        <v>-0.01218968337</v>
      </c>
      <c r="G2103" s="226">
        <f t="shared" si="4"/>
        <v>0.9878103166</v>
      </c>
    </row>
    <row r="2104" ht="15.75" customHeight="1">
      <c r="A2104" s="403" t="s">
        <v>2454</v>
      </c>
      <c r="B2104" s="404">
        <v>4742.22</v>
      </c>
      <c r="C2104" s="405">
        <f t="shared" si="1"/>
        <v>-0.01227208538</v>
      </c>
      <c r="D2104" s="405">
        <f t="shared" si="2"/>
        <v>0.9877279146</v>
      </c>
      <c r="E2104" s="406">
        <v>67.27</v>
      </c>
      <c r="F2104" s="226">
        <f t="shared" si="3"/>
        <v>-0.04146480479</v>
      </c>
      <c r="G2104" s="226">
        <f t="shared" si="4"/>
        <v>0.9585351952</v>
      </c>
    </row>
    <row r="2105" ht="15.75" customHeight="1">
      <c r="A2105" s="403" t="s">
        <v>2455</v>
      </c>
      <c r="B2105" s="404">
        <v>4801.14</v>
      </c>
      <c r="C2105" s="405">
        <f t="shared" si="1"/>
        <v>-0.001559692553</v>
      </c>
      <c r="D2105" s="405">
        <f t="shared" si="2"/>
        <v>0.9984403074</v>
      </c>
      <c r="E2105" s="406">
        <v>70.18</v>
      </c>
      <c r="F2105" s="226">
        <f t="shared" si="3"/>
        <v>-0.001280774157</v>
      </c>
      <c r="G2105" s="226">
        <f t="shared" si="4"/>
        <v>0.9987192258</v>
      </c>
    </row>
    <row r="2106" ht="15.75" customHeight="1">
      <c r="A2106" s="403" t="s">
        <v>2456</v>
      </c>
      <c r="B2106" s="404">
        <v>4808.64</v>
      </c>
      <c r="C2106" s="405">
        <f t="shared" si="1"/>
        <v>0.001347307571</v>
      </c>
      <c r="D2106" s="405">
        <f t="shared" si="2"/>
        <v>1.001347308</v>
      </c>
      <c r="E2106" s="406">
        <v>70.27</v>
      </c>
      <c r="F2106" s="226">
        <f t="shared" si="3"/>
        <v>-0.01028169014</v>
      </c>
      <c r="G2106" s="226">
        <f t="shared" si="4"/>
        <v>0.9897183099</v>
      </c>
    </row>
    <row r="2107" ht="15.75" customHeight="1">
      <c r="A2107" s="403" t="s">
        <v>2457</v>
      </c>
      <c r="B2107" s="404">
        <v>4802.17</v>
      </c>
      <c r="C2107" s="405">
        <f t="shared" si="1"/>
        <v>0.00291130543</v>
      </c>
      <c r="D2107" s="405">
        <f t="shared" si="2"/>
        <v>1.002911305</v>
      </c>
      <c r="E2107" s="406">
        <v>71.0</v>
      </c>
      <c r="F2107" s="226">
        <f t="shared" si="3"/>
        <v>0.01038850149</v>
      </c>
      <c r="G2107" s="226">
        <f t="shared" si="4"/>
        <v>1.010388501</v>
      </c>
    </row>
    <row r="2108" ht="15.75" customHeight="1">
      <c r="A2108" s="403" t="s">
        <v>2458</v>
      </c>
      <c r="B2108" s="404">
        <v>4788.23</v>
      </c>
      <c r="C2108" s="405">
        <f t="shared" si="1"/>
        <v>-0.002923617373</v>
      </c>
      <c r="D2108" s="405">
        <f t="shared" si="2"/>
        <v>0.9970763826</v>
      </c>
      <c r="E2108" s="406">
        <v>70.27</v>
      </c>
      <c r="F2108" s="226">
        <f t="shared" si="3"/>
        <v>-0.005237825595</v>
      </c>
      <c r="G2108" s="226">
        <f t="shared" si="4"/>
        <v>0.9947621744</v>
      </c>
    </row>
    <row r="2109" ht="15.75" customHeight="1">
      <c r="A2109" s="403" t="s">
        <v>2459</v>
      </c>
      <c r="B2109" s="404">
        <v>4802.27</v>
      </c>
      <c r="C2109" s="405">
        <f t="shared" si="1"/>
        <v>0.0003895508708</v>
      </c>
      <c r="D2109" s="405">
        <f t="shared" si="2"/>
        <v>1.000389551</v>
      </c>
      <c r="E2109" s="406">
        <v>70.64</v>
      </c>
      <c r="F2109" s="226">
        <f t="shared" si="3"/>
        <v>-0.001272444507</v>
      </c>
      <c r="G2109" s="226">
        <f t="shared" si="4"/>
        <v>0.9987275555</v>
      </c>
    </row>
    <row r="2110" ht="15.75" customHeight="1">
      <c r="A2110" s="403" t="s">
        <v>2460</v>
      </c>
      <c r="B2110" s="404">
        <v>4800.4</v>
      </c>
      <c r="C2110" s="405">
        <f t="shared" si="1"/>
        <v>0.006484997285</v>
      </c>
      <c r="D2110" s="405">
        <f t="shared" si="2"/>
        <v>1.006484997</v>
      </c>
      <c r="E2110" s="406">
        <v>70.73</v>
      </c>
      <c r="F2110" s="226">
        <f t="shared" si="3"/>
        <v>0</v>
      </c>
      <c r="G2110" s="226">
        <f t="shared" si="4"/>
        <v>1</v>
      </c>
    </row>
    <row r="2111" ht="15.75" customHeight="1">
      <c r="A2111" s="403" t="s">
        <v>2461</v>
      </c>
      <c r="B2111" s="404">
        <v>4769.47</v>
      </c>
      <c r="C2111" s="405">
        <f t="shared" si="1"/>
        <v>-0.01277123347</v>
      </c>
      <c r="D2111" s="405">
        <f t="shared" si="2"/>
        <v>0.9872287665</v>
      </c>
      <c r="E2111" s="406">
        <v>70.73</v>
      </c>
      <c r="F2111" s="226">
        <f t="shared" si="3"/>
        <v>-0.04068900041</v>
      </c>
      <c r="G2111" s="226">
        <f t="shared" si="4"/>
        <v>0.9593109996</v>
      </c>
    </row>
    <row r="2112" ht="15.75" customHeight="1">
      <c r="A2112" s="403" t="s">
        <v>2462</v>
      </c>
      <c r="B2112" s="404">
        <v>4831.17</v>
      </c>
      <c r="C2112" s="405">
        <f t="shared" si="1"/>
        <v>-0.002178977719</v>
      </c>
      <c r="D2112" s="405">
        <f t="shared" si="2"/>
        <v>0.9978210223</v>
      </c>
      <c r="E2112" s="406">
        <v>73.73</v>
      </c>
      <c r="F2112" s="226">
        <f t="shared" si="3"/>
        <v>-0.002435394399</v>
      </c>
      <c r="G2112" s="226">
        <f t="shared" si="4"/>
        <v>0.9975646056</v>
      </c>
    </row>
    <row r="2113" ht="15.75" customHeight="1">
      <c r="A2113" s="403" t="s">
        <v>2463</v>
      </c>
      <c r="B2113" s="404">
        <v>4841.72</v>
      </c>
      <c r="C2113" s="405">
        <f t="shared" si="1"/>
        <v>0.006483693065</v>
      </c>
      <c r="D2113" s="405">
        <f t="shared" si="2"/>
        <v>1.006483693</v>
      </c>
      <c r="E2113" s="406">
        <v>73.91</v>
      </c>
      <c r="F2113" s="226">
        <f t="shared" si="3"/>
        <v>0.002441340024</v>
      </c>
      <c r="G2113" s="226">
        <f t="shared" si="4"/>
        <v>1.00244134</v>
      </c>
    </row>
    <row r="2114" ht="15.75" customHeight="1">
      <c r="A2114" s="403" t="s">
        <v>2464</v>
      </c>
      <c r="B2114" s="404">
        <v>4810.53</v>
      </c>
      <c r="C2114" s="405">
        <f t="shared" si="1"/>
        <v>0.004980477115</v>
      </c>
      <c r="D2114" s="405">
        <f t="shared" si="2"/>
        <v>1.004980477</v>
      </c>
      <c r="E2114" s="406">
        <v>73.73</v>
      </c>
      <c r="F2114" s="226">
        <f t="shared" si="3"/>
        <v>-0.01099932931</v>
      </c>
      <c r="G2114" s="226">
        <f t="shared" si="4"/>
        <v>0.9890006707</v>
      </c>
    </row>
    <row r="2115" ht="15.75" customHeight="1">
      <c r="A2115" s="403" t="s">
        <v>2465</v>
      </c>
      <c r="B2115" s="404">
        <v>4786.69</v>
      </c>
      <c r="C2115" s="405">
        <f t="shared" si="1"/>
        <v>0.0157303037</v>
      </c>
      <c r="D2115" s="405">
        <f t="shared" si="2"/>
        <v>1.015730304</v>
      </c>
      <c r="E2115" s="406">
        <v>74.55</v>
      </c>
      <c r="F2115" s="226">
        <f t="shared" si="3"/>
        <v>0.02756719504</v>
      </c>
      <c r="G2115" s="226">
        <f t="shared" si="4"/>
        <v>1.027567195</v>
      </c>
    </row>
    <row r="2116" ht="15.75" customHeight="1">
      <c r="A2116" s="403" t="s">
        <v>2466</v>
      </c>
      <c r="B2116" s="404">
        <v>4712.56</v>
      </c>
      <c r="C2116" s="405">
        <f t="shared" si="1"/>
        <v>0.00233112132</v>
      </c>
      <c r="D2116" s="405">
        <f t="shared" si="2"/>
        <v>1.002331121</v>
      </c>
      <c r="E2116" s="406">
        <v>72.55</v>
      </c>
      <c r="F2116" s="226">
        <f t="shared" si="3"/>
        <v>0.01667600897</v>
      </c>
      <c r="G2116" s="226">
        <f t="shared" si="4"/>
        <v>1.016676009</v>
      </c>
    </row>
    <row r="2117" ht="15.75" customHeight="1">
      <c r="A2117" s="403" t="s">
        <v>2467</v>
      </c>
      <c r="B2117" s="404">
        <v>4701.6</v>
      </c>
      <c r="C2117" s="405">
        <f t="shared" si="1"/>
        <v>0.00353679699</v>
      </c>
      <c r="D2117" s="405">
        <f t="shared" si="2"/>
        <v>1.003536797</v>
      </c>
      <c r="E2117" s="406">
        <v>71.36</v>
      </c>
      <c r="F2117" s="226">
        <f t="shared" si="3"/>
        <v>0.02602444285</v>
      </c>
      <c r="G2117" s="226">
        <f t="shared" si="4"/>
        <v>1.026024443</v>
      </c>
    </row>
    <row r="2118" ht="15.75" customHeight="1">
      <c r="A2118" s="403" t="s">
        <v>2468</v>
      </c>
      <c r="B2118" s="404">
        <v>4685.03</v>
      </c>
      <c r="C2118" s="405">
        <f t="shared" si="1"/>
        <v>0.003637493172</v>
      </c>
      <c r="D2118" s="405">
        <f t="shared" si="2"/>
        <v>1.003637493</v>
      </c>
      <c r="E2118" s="406">
        <v>69.55</v>
      </c>
      <c r="F2118" s="226">
        <f t="shared" si="3"/>
        <v>0</v>
      </c>
      <c r="G2118" s="226">
        <f t="shared" si="4"/>
        <v>1</v>
      </c>
    </row>
    <row r="2119" ht="15.75" customHeight="1">
      <c r="A2119" s="403" t="s">
        <v>2469</v>
      </c>
      <c r="B2119" s="404">
        <v>4668.05</v>
      </c>
      <c r="C2119" s="405">
        <f t="shared" si="1"/>
        <v>0.002486862366</v>
      </c>
      <c r="D2119" s="405">
        <f t="shared" si="2"/>
        <v>1.002486862</v>
      </c>
      <c r="E2119" s="406">
        <v>69.55</v>
      </c>
      <c r="F2119" s="226">
        <f t="shared" si="3"/>
        <v>0.007971014493</v>
      </c>
      <c r="G2119" s="226">
        <f t="shared" si="4"/>
        <v>1.007971014</v>
      </c>
    </row>
    <row r="2120" ht="15.75" customHeight="1">
      <c r="A2120" s="403" t="s">
        <v>2470</v>
      </c>
      <c r="B2120" s="404">
        <v>4656.47</v>
      </c>
      <c r="C2120" s="405">
        <f t="shared" si="1"/>
        <v>0.00823656524</v>
      </c>
      <c r="D2120" s="405">
        <f t="shared" si="2"/>
        <v>1.008236565</v>
      </c>
      <c r="E2120" s="406">
        <v>69.0</v>
      </c>
      <c r="F2120" s="226">
        <f t="shared" si="3"/>
        <v>0.01875092278</v>
      </c>
      <c r="G2120" s="226">
        <f t="shared" si="4"/>
        <v>1.018750923</v>
      </c>
    </row>
    <row r="2121" ht="15.75" customHeight="1">
      <c r="A2121" s="403" t="s">
        <v>2471</v>
      </c>
      <c r="B2121" s="404">
        <v>4618.43</v>
      </c>
      <c r="C2121" s="405">
        <f t="shared" si="1"/>
        <v>-0.007845411873</v>
      </c>
      <c r="D2121" s="405">
        <f t="shared" si="2"/>
        <v>0.9921545881</v>
      </c>
      <c r="E2121" s="406">
        <v>67.73</v>
      </c>
      <c r="F2121" s="226">
        <f t="shared" si="3"/>
        <v>-0.0299341163</v>
      </c>
      <c r="G2121" s="226">
        <f t="shared" si="4"/>
        <v>0.9700658837</v>
      </c>
    </row>
    <row r="2122" ht="15.75" customHeight="1">
      <c r="A2122" s="403" t="s">
        <v>2472</v>
      </c>
      <c r="B2122" s="404">
        <v>4654.95</v>
      </c>
      <c r="C2122" s="405">
        <f t="shared" si="1"/>
        <v>-0.01462519369</v>
      </c>
      <c r="D2122" s="405">
        <f t="shared" si="2"/>
        <v>0.9853748063</v>
      </c>
      <c r="E2122" s="406">
        <v>69.82</v>
      </c>
      <c r="F2122" s="226">
        <f t="shared" si="3"/>
        <v>-0.02417889588</v>
      </c>
      <c r="G2122" s="226">
        <f t="shared" si="4"/>
        <v>0.9758211041</v>
      </c>
    </row>
    <row r="2123" ht="15.75" customHeight="1">
      <c r="A2123" s="403" t="s">
        <v>2473</v>
      </c>
      <c r="B2123" s="404">
        <v>4724.04</v>
      </c>
      <c r="C2123" s="405">
        <f t="shared" si="1"/>
        <v>-0.004968794957</v>
      </c>
      <c r="D2123" s="405">
        <f t="shared" si="2"/>
        <v>0.995031205</v>
      </c>
      <c r="E2123" s="406">
        <v>71.55</v>
      </c>
      <c r="F2123" s="226">
        <f t="shared" si="3"/>
        <v>-0.02467284624</v>
      </c>
      <c r="G2123" s="226">
        <f t="shared" si="4"/>
        <v>0.9753271538</v>
      </c>
    </row>
    <row r="2124" ht="15.75" customHeight="1">
      <c r="A2124" s="403" t="s">
        <v>2474</v>
      </c>
      <c r="B2124" s="404">
        <v>4747.63</v>
      </c>
      <c r="C2124" s="405">
        <f t="shared" si="1"/>
        <v>-0.001990708625</v>
      </c>
      <c r="D2124" s="405">
        <f t="shared" si="2"/>
        <v>0.9980092914</v>
      </c>
      <c r="E2124" s="406">
        <v>73.36</v>
      </c>
      <c r="F2124" s="226">
        <f t="shared" si="3"/>
        <v>-0.01596244131</v>
      </c>
      <c r="G2124" s="226">
        <f t="shared" si="4"/>
        <v>0.9840375587</v>
      </c>
    </row>
    <row r="2125" ht="15.75" customHeight="1">
      <c r="A2125" s="403" t="s">
        <v>2475</v>
      </c>
      <c r="B2125" s="404">
        <v>4757.1</v>
      </c>
      <c r="C2125" s="405">
        <f t="shared" si="1"/>
        <v>0.01035823742</v>
      </c>
      <c r="D2125" s="405">
        <f t="shared" si="2"/>
        <v>1.010358237</v>
      </c>
      <c r="E2125" s="406">
        <v>74.55</v>
      </c>
      <c r="F2125" s="226">
        <f t="shared" si="3"/>
        <v>0.01112166011</v>
      </c>
      <c r="G2125" s="226">
        <f t="shared" si="4"/>
        <v>1.01112166</v>
      </c>
    </row>
    <row r="2126" ht="15.75" customHeight="1">
      <c r="A2126" s="403" t="s">
        <v>2476</v>
      </c>
      <c r="B2126" s="404">
        <v>4708.33</v>
      </c>
      <c r="C2126" s="405">
        <f t="shared" si="1"/>
        <v>-0.001787243786</v>
      </c>
      <c r="D2126" s="405">
        <f t="shared" si="2"/>
        <v>0.9982127562</v>
      </c>
      <c r="E2126" s="406">
        <v>73.73</v>
      </c>
      <c r="F2126" s="226">
        <f t="shared" si="3"/>
        <v>-0.006066325155</v>
      </c>
      <c r="G2126" s="226">
        <f t="shared" si="4"/>
        <v>0.9939336748</v>
      </c>
    </row>
    <row r="2127" ht="15.75" customHeight="1">
      <c r="A2127" s="403" t="s">
        <v>2477</v>
      </c>
      <c r="B2127" s="404">
        <v>4716.76</v>
      </c>
      <c r="C2127" s="405">
        <f t="shared" si="1"/>
        <v>-0.01692181036</v>
      </c>
      <c r="D2127" s="405">
        <f t="shared" si="2"/>
        <v>0.9830781896</v>
      </c>
      <c r="E2127" s="406">
        <v>74.18</v>
      </c>
      <c r="F2127" s="226">
        <f t="shared" si="3"/>
        <v>-0.02394736842</v>
      </c>
      <c r="G2127" s="226">
        <f t="shared" si="4"/>
        <v>0.9760526316</v>
      </c>
    </row>
    <row r="2128" ht="15.75" customHeight="1">
      <c r="A2128" s="403" t="s">
        <v>2478</v>
      </c>
      <c r="B2128" s="404">
        <v>4797.95</v>
      </c>
      <c r="C2128" s="405">
        <f t="shared" si="1"/>
        <v>0.003081612557</v>
      </c>
      <c r="D2128" s="405">
        <f t="shared" si="2"/>
        <v>1.003081613</v>
      </c>
      <c r="E2128" s="406">
        <v>76.0</v>
      </c>
      <c r="F2128" s="226">
        <f t="shared" si="3"/>
        <v>-0.009513879838</v>
      </c>
      <c r="G2128" s="226">
        <f t="shared" si="4"/>
        <v>0.9904861202</v>
      </c>
    </row>
    <row r="2129" ht="15.75" customHeight="1">
      <c r="A2129" s="403" t="s">
        <v>2479</v>
      </c>
      <c r="B2129" s="404">
        <v>4783.21</v>
      </c>
      <c r="C2129" s="405">
        <f t="shared" si="1"/>
        <v>-0.01518033988</v>
      </c>
      <c r="D2129" s="405">
        <f t="shared" si="2"/>
        <v>0.9848196601</v>
      </c>
      <c r="E2129" s="406">
        <v>76.73</v>
      </c>
      <c r="F2129" s="226">
        <f t="shared" si="3"/>
        <v>-0.03423536816</v>
      </c>
      <c r="G2129" s="226">
        <f t="shared" si="4"/>
        <v>0.9657646318</v>
      </c>
    </row>
    <row r="2130" ht="15.75" customHeight="1">
      <c r="A2130" s="403" t="s">
        <v>2480</v>
      </c>
      <c r="B2130" s="404">
        <v>4856.94</v>
      </c>
      <c r="C2130" s="405">
        <f t="shared" si="1"/>
        <v>-0.002083384699</v>
      </c>
      <c r="D2130" s="405">
        <f t="shared" si="2"/>
        <v>0.9979166153</v>
      </c>
      <c r="E2130" s="406">
        <v>79.45</v>
      </c>
      <c r="F2130" s="226">
        <f t="shared" si="3"/>
        <v>0.01507601891</v>
      </c>
      <c r="G2130" s="226">
        <f t="shared" si="4"/>
        <v>1.015076019</v>
      </c>
    </row>
    <row r="2131" ht="15.75" customHeight="1">
      <c r="A2131" s="403" t="s">
        <v>2481</v>
      </c>
      <c r="B2131" s="404">
        <v>4867.08</v>
      </c>
      <c r="C2131" s="405">
        <f t="shared" si="1"/>
        <v>-0.01022701159</v>
      </c>
      <c r="D2131" s="405">
        <f t="shared" si="2"/>
        <v>0.9897729884</v>
      </c>
      <c r="E2131" s="406">
        <v>78.27</v>
      </c>
      <c r="F2131" s="226">
        <f t="shared" si="3"/>
        <v>-0.021625</v>
      </c>
      <c r="G2131" s="226">
        <f t="shared" si="4"/>
        <v>0.978375</v>
      </c>
    </row>
    <row r="2132" ht="15.75" customHeight="1">
      <c r="A2132" s="403" t="s">
        <v>2482</v>
      </c>
      <c r="B2132" s="404">
        <v>4917.37</v>
      </c>
      <c r="C2132" s="405">
        <f t="shared" si="1"/>
        <v>-0.007812610344</v>
      </c>
      <c r="D2132" s="405">
        <f t="shared" si="2"/>
        <v>0.9921873897</v>
      </c>
      <c r="E2132" s="406">
        <v>80.0</v>
      </c>
      <c r="F2132" s="226">
        <f t="shared" si="3"/>
        <v>-0.01234567901</v>
      </c>
      <c r="G2132" s="226">
        <f t="shared" si="4"/>
        <v>0.987654321</v>
      </c>
    </row>
    <row r="2133" ht="15.75" customHeight="1">
      <c r="A2133" s="403" t="s">
        <v>2483</v>
      </c>
      <c r="B2133" s="404">
        <v>4956.09</v>
      </c>
      <c r="C2133" s="405">
        <f t="shared" si="1"/>
        <v>0.0008906068244</v>
      </c>
      <c r="D2133" s="405">
        <f t="shared" si="2"/>
        <v>1.000890607</v>
      </c>
      <c r="E2133" s="406">
        <v>81.0</v>
      </c>
      <c r="F2133" s="226">
        <f t="shared" si="3"/>
        <v>0.001112347052</v>
      </c>
      <c r="G2133" s="226">
        <f t="shared" si="4"/>
        <v>1.001112347</v>
      </c>
    </row>
    <row r="2134" ht="15.75" customHeight="1">
      <c r="A2134" s="403" t="s">
        <v>2484</v>
      </c>
      <c r="B2134" s="404">
        <v>4951.68</v>
      </c>
      <c r="C2134" s="405">
        <f t="shared" si="1"/>
        <v>-0.003631988056</v>
      </c>
      <c r="D2134" s="405">
        <f t="shared" si="2"/>
        <v>0.9963680119</v>
      </c>
      <c r="E2134" s="406">
        <v>80.91</v>
      </c>
      <c r="F2134" s="226">
        <f t="shared" si="3"/>
        <v>-0.008941695247</v>
      </c>
      <c r="G2134" s="226">
        <f t="shared" si="4"/>
        <v>0.9910583048</v>
      </c>
    </row>
    <row r="2135" ht="15.75" customHeight="1">
      <c r="A2135" s="403" t="s">
        <v>2485</v>
      </c>
      <c r="B2135" s="404">
        <v>4969.73</v>
      </c>
      <c r="C2135" s="405">
        <f t="shared" si="1"/>
        <v>0.002584266036</v>
      </c>
      <c r="D2135" s="405">
        <f t="shared" si="2"/>
        <v>1.002584266</v>
      </c>
      <c r="E2135" s="406">
        <v>81.64</v>
      </c>
      <c r="F2135" s="226">
        <f t="shared" si="3"/>
        <v>0.01127214171</v>
      </c>
      <c r="G2135" s="226">
        <f t="shared" si="4"/>
        <v>1.011272142</v>
      </c>
    </row>
    <row r="2136" ht="15.75" customHeight="1">
      <c r="A2136" s="403" t="s">
        <v>2486</v>
      </c>
      <c r="B2136" s="404">
        <v>4956.92</v>
      </c>
      <c r="C2136" s="405">
        <f t="shared" si="1"/>
        <v>0.002615296552</v>
      </c>
      <c r="D2136" s="405">
        <f t="shared" si="2"/>
        <v>1.002615297</v>
      </c>
      <c r="E2136" s="406">
        <v>80.73</v>
      </c>
      <c r="F2136" s="226">
        <f t="shared" si="3"/>
        <v>0.004604280737</v>
      </c>
      <c r="G2136" s="226">
        <f t="shared" si="4"/>
        <v>1.004604281</v>
      </c>
    </row>
    <row r="2137" ht="15.75" customHeight="1">
      <c r="A2137" s="403" t="s">
        <v>2487</v>
      </c>
      <c r="B2137" s="404">
        <v>4943.99</v>
      </c>
      <c r="C2137" s="405">
        <f t="shared" si="1"/>
        <v>-0.004975134391</v>
      </c>
      <c r="D2137" s="405">
        <f t="shared" si="2"/>
        <v>0.9950248656</v>
      </c>
      <c r="E2137" s="406">
        <v>80.36</v>
      </c>
      <c r="F2137" s="226">
        <f t="shared" si="3"/>
        <v>-0.03180722892</v>
      </c>
      <c r="G2137" s="226">
        <f t="shared" si="4"/>
        <v>0.9681927711</v>
      </c>
    </row>
    <row r="2138" ht="15.75" customHeight="1">
      <c r="A2138" s="403" t="s">
        <v>2488</v>
      </c>
      <c r="B2138" s="404">
        <v>4968.71</v>
      </c>
      <c r="C2138" s="405">
        <f t="shared" si="1"/>
        <v>0.001017394423</v>
      </c>
      <c r="D2138" s="405">
        <f t="shared" si="2"/>
        <v>1.001017394</v>
      </c>
      <c r="E2138" s="406">
        <v>83.0</v>
      </c>
      <c r="F2138" s="226">
        <f t="shared" si="3"/>
        <v>-0.02145720349</v>
      </c>
      <c r="G2138" s="226">
        <f t="shared" si="4"/>
        <v>0.9785427965</v>
      </c>
    </row>
    <row r="2139" ht="15.75" customHeight="1">
      <c r="A2139" s="403" t="s">
        <v>2489</v>
      </c>
      <c r="B2139" s="404">
        <v>4963.66</v>
      </c>
      <c r="C2139" s="405">
        <f t="shared" si="1"/>
        <v>-0.001209335831</v>
      </c>
      <c r="D2139" s="405">
        <f t="shared" si="2"/>
        <v>0.9987906642</v>
      </c>
      <c r="E2139" s="406">
        <v>84.82</v>
      </c>
      <c r="F2139" s="226">
        <f t="shared" si="3"/>
        <v>0.0230370281</v>
      </c>
      <c r="G2139" s="226">
        <f t="shared" si="4"/>
        <v>1.023037028</v>
      </c>
    </row>
    <row r="2140" ht="15.75" customHeight="1">
      <c r="A2140" s="403" t="s">
        <v>2490</v>
      </c>
      <c r="B2140" s="404">
        <v>4969.67</v>
      </c>
      <c r="C2140" s="405">
        <f t="shared" si="1"/>
        <v>0.008783290029</v>
      </c>
      <c r="D2140" s="405">
        <f t="shared" si="2"/>
        <v>1.00878329</v>
      </c>
      <c r="E2140" s="406">
        <v>82.91</v>
      </c>
      <c r="F2140" s="226">
        <f t="shared" si="3"/>
        <v>0.03057799876</v>
      </c>
      <c r="G2140" s="226">
        <f t="shared" si="4"/>
        <v>1.030577999</v>
      </c>
    </row>
    <row r="2141" ht="15.75" customHeight="1">
      <c r="A2141" s="403" t="s">
        <v>2491</v>
      </c>
      <c r="B2141" s="404">
        <v>4926.4</v>
      </c>
      <c r="C2141" s="405">
        <f t="shared" si="1"/>
        <v>-0.003057769791</v>
      </c>
      <c r="D2141" s="405">
        <f t="shared" si="2"/>
        <v>0.9969422302</v>
      </c>
      <c r="E2141" s="406">
        <v>80.45</v>
      </c>
      <c r="F2141" s="226">
        <f t="shared" si="3"/>
        <v>-0.01227747084</v>
      </c>
      <c r="G2141" s="226">
        <f t="shared" si="4"/>
        <v>0.9877225292</v>
      </c>
    </row>
    <row r="2142" ht="15.75" customHeight="1">
      <c r="A2142" s="403" t="s">
        <v>2492</v>
      </c>
      <c r="B2142" s="404">
        <v>4941.51</v>
      </c>
      <c r="C2142" s="405">
        <f t="shared" si="1"/>
        <v>0.01573497007</v>
      </c>
      <c r="D2142" s="405">
        <f t="shared" si="2"/>
        <v>1.01573497</v>
      </c>
      <c r="E2142" s="406">
        <v>81.45</v>
      </c>
      <c r="F2142" s="226">
        <f t="shared" si="3"/>
        <v>0.02157280823</v>
      </c>
      <c r="G2142" s="226">
        <f t="shared" si="4"/>
        <v>1.021572808</v>
      </c>
    </row>
    <row r="2143" ht="15.75" customHeight="1">
      <c r="A2143" s="403" t="s">
        <v>2493</v>
      </c>
      <c r="B2143" s="404">
        <v>4864.96</v>
      </c>
      <c r="C2143" s="405">
        <f t="shared" si="1"/>
        <v>0.01055220433</v>
      </c>
      <c r="D2143" s="405">
        <f t="shared" si="2"/>
        <v>1.010552204</v>
      </c>
      <c r="E2143" s="406">
        <v>79.73</v>
      </c>
      <c r="F2143" s="226">
        <f t="shared" si="3"/>
        <v>-0.001127536958</v>
      </c>
      <c r="G2143" s="226">
        <f t="shared" si="4"/>
        <v>0.998872463</v>
      </c>
    </row>
    <row r="2144" ht="15.75" customHeight="1">
      <c r="A2144" s="403" t="s">
        <v>2494</v>
      </c>
      <c r="B2144" s="404">
        <v>4814.16</v>
      </c>
      <c r="C2144" s="405">
        <f t="shared" si="1"/>
        <v>0.002670087934</v>
      </c>
      <c r="D2144" s="405">
        <f t="shared" si="2"/>
        <v>1.002670088</v>
      </c>
      <c r="E2144" s="406">
        <v>79.82</v>
      </c>
      <c r="F2144" s="226">
        <f t="shared" si="3"/>
        <v>0.002260170768</v>
      </c>
      <c r="G2144" s="226">
        <f t="shared" si="4"/>
        <v>1.002260171</v>
      </c>
    </row>
    <row r="2145" ht="15.75" customHeight="1">
      <c r="A2145" s="403" t="s">
        <v>2495</v>
      </c>
      <c r="B2145" s="404">
        <v>4801.34</v>
      </c>
      <c r="C2145" s="405">
        <f t="shared" si="1"/>
        <v>-0.004608619757</v>
      </c>
      <c r="D2145" s="405">
        <f t="shared" si="2"/>
        <v>0.9953913802</v>
      </c>
      <c r="E2145" s="406">
        <v>79.64</v>
      </c>
      <c r="F2145" s="226">
        <f t="shared" si="3"/>
        <v>-0.01569645285</v>
      </c>
      <c r="G2145" s="226">
        <f t="shared" si="4"/>
        <v>0.9843035472</v>
      </c>
    </row>
    <row r="2146" ht="15.75" customHeight="1">
      <c r="A2146" s="403" t="s">
        <v>2496</v>
      </c>
      <c r="B2146" s="404">
        <v>4823.57</v>
      </c>
      <c r="C2146" s="405">
        <f t="shared" si="1"/>
        <v>-0.003112451252</v>
      </c>
      <c r="D2146" s="405">
        <f t="shared" si="2"/>
        <v>0.9968875487</v>
      </c>
      <c r="E2146" s="406">
        <v>80.91</v>
      </c>
      <c r="F2146" s="226">
        <f t="shared" si="3"/>
        <v>-0.02199927475</v>
      </c>
      <c r="G2146" s="226">
        <f t="shared" si="4"/>
        <v>0.9780007253</v>
      </c>
    </row>
    <row r="2147" ht="15.75" customHeight="1">
      <c r="A2147" s="403" t="s">
        <v>2497</v>
      </c>
      <c r="B2147" s="404">
        <v>4838.63</v>
      </c>
      <c r="C2147" s="405">
        <f t="shared" si="1"/>
        <v>-0.006129235674</v>
      </c>
      <c r="D2147" s="405">
        <f t="shared" si="2"/>
        <v>0.9938707643</v>
      </c>
      <c r="E2147" s="406">
        <v>82.73</v>
      </c>
      <c r="F2147" s="226">
        <f t="shared" si="3"/>
        <v>-0.003253012048</v>
      </c>
      <c r="G2147" s="226">
        <f t="shared" si="4"/>
        <v>0.996746988</v>
      </c>
    </row>
    <row r="2148" ht="15.75" customHeight="1">
      <c r="A2148" s="403" t="s">
        <v>2498</v>
      </c>
      <c r="B2148" s="404">
        <v>4868.47</v>
      </c>
      <c r="C2148" s="405">
        <f t="shared" si="1"/>
        <v>0.00387448244</v>
      </c>
      <c r="D2148" s="405">
        <f t="shared" si="2"/>
        <v>1.003874482</v>
      </c>
      <c r="E2148" s="406">
        <v>83.0</v>
      </c>
      <c r="F2148" s="226">
        <f t="shared" si="3"/>
        <v>0.02697352141</v>
      </c>
      <c r="G2148" s="226">
        <f t="shared" si="4"/>
        <v>1.026973521</v>
      </c>
    </row>
    <row r="2149" ht="15.75" customHeight="1">
      <c r="A2149" s="403" t="s">
        <v>2499</v>
      </c>
      <c r="B2149" s="404">
        <v>4849.68</v>
      </c>
      <c r="C2149" s="405">
        <f t="shared" si="1"/>
        <v>-0.001385797328</v>
      </c>
      <c r="D2149" s="405">
        <f t="shared" si="2"/>
        <v>0.9986142027</v>
      </c>
      <c r="E2149" s="406">
        <v>80.82</v>
      </c>
      <c r="F2149" s="226">
        <f t="shared" si="3"/>
        <v>0.01025</v>
      </c>
      <c r="G2149" s="226">
        <f t="shared" si="4"/>
        <v>1.01025</v>
      </c>
    </row>
    <row r="2150" ht="15.75" customHeight="1">
      <c r="A2150" s="403" t="s">
        <v>2500</v>
      </c>
      <c r="B2150" s="404">
        <v>4856.41</v>
      </c>
      <c r="C2150" s="405">
        <f t="shared" si="1"/>
        <v>0.003821890399</v>
      </c>
      <c r="D2150" s="405">
        <f t="shared" si="2"/>
        <v>1.00382189</v>
      </c>
      <c r="E2150" s="406">
        <v>80.0</v>
      </c>
      <c r="F2150" s="226">
        <f t="shared" si="3"/>
        <v>-0.005593536358</v>
      </c>
      <c r="G2150" s="226">
        <f t="shared" si="4"/>
        <v>0.9944064636</v>
      </c>
    </row>
    <row r="2151" ht="15.75" customHeight="1">
      <c r="A2151" s="403" t="s">
        <v>2501</v>
      </c>
      <c r="B2151" s="404">
        <v>4837.92</v>
      </c>
      <c r="C2151" s="405">
        <f t="shared" si="1"/>
        <v>-0.008348621032</v>
      </c>
      <c r="D2151" s="405">
        <f t="shared" si="2"/>
        <v>0.991651379</v>
      </c>
      <c r="E2151" s="406">
        <v>80.45</v>
      </c>
      <c r="F2151" s="226">
        <f t="shared" si="3"/>
        <v>0.002242431793</v>
      </c>
      <c r="G2151" s="226">
        <f t="shared" si="4"/>
        <v>1.002242432</v>
      </c>
    </row>
    <row r="2152" ht="15.75" customHeight="1">
      <c r="A2152" s="403" t="s">
        <v>2502</v>
      </c>
      <c r="B2152" s="404">
        <v>4878.65</v>
      </c>
      <c r="C2152" s="405">
        <f t="shared" si="1"/>
        <v>-0.002922572272</v>
      </c>
      <c r="D2152" s="405">
        <f t="shared" si="2"/>
        <v>0.9970774277</v>
      </c>
      <c r="E2152" s="406">
        <v>80.27</v>
      </c>
      <c r="F2152" s="226">
        <f t="shared" si="3"/>
        <v>-0.001119960179</v>
      </c>
      <c r="G2152" s="226">
        <f t="shared" si="4"/>
        <v>0.9988800398</v>
      </c>
    </row>
    <row r="2153" ht="15.75" customHeight="1">
      <c r="A2153" s="403" t="s">
        <v>2503</v>
      </c>
      <c r="B2153" s="404">
        <v>4892.95</v>
      </c>
      <c r="C2153" s="405">
        <f t="shared" si="1"/>
        <v>-0.008124823891</v>
      </c>
      <c r="D2153" s="405">
        <f t="shared" si="2"/>
        <v>0.9918751761</v>
      </c>
      <c r="E2153" s="406">
        <v>80.36</v>
      </c>
      <c r="F2153" s="226">
        <f t="shared" si="3"/>
        <v>-0.0101010101</v>
      </c>
      <c r="G2153" s="226">
        <f t="shared" si="4"/>
        <v>0.9898989899</v>
      </c>
    </row>
    <row r="2154" ht="15.75" customHeight="1">
      <c r="A2154" s="403" t="s">
        <v>2504</v>
      </c>
      <c r="B2154" s="404">
        <v>4933.03</v>
      </c>
      <c r="C2154" s="405">
        <f t="shared" si="1"/>
        <v>-0.002162339291</v>
      </c>
      <c r="D2154" s="405">
        <f t="shared" si="2"/>
        <v>0.9978376607</v>
      </c>
      <c r="E2154" s="406">
        <v>81.18</v>
      </c>
      <c r="F2154" s="226">
        <f t="shared" si="3"/>
        <v>-0.002212389381</v>
      </c>
      <c r="G2154" s="226">
        <f t="shared" si="4"/>
        <v>0.9977876106</v>
      </c>
    </row>
    <row r="2155" ht="15.75" customHeight="1">
      <c r="A2155" s="403" t="s">
        <v>2505</v>
      </c>
      <c r="B2155" s="404">
        <v>4943.72</v>
      </c>
      <c r="C2155" s="405">
        <f t="shared" si="1"/>
        <v>-0.0000627018849</v>
      </c>
      <c r="D2155" s="405">
        <f t="shared" si="2"/>
        <v>0.9999372981</v>
      </c>
      <c r="E2155" s="406">
        <v>81.36</v>
      </c>
      <c r="F2155" s="226">
        <f t="shared" si="3"/>
        <v>-0.001104972376</v>
      </c>
      <c r="G2155" s="226">
        <f t="shared" si="4"/>
        <v>0.9988950276</v>
      </c>
    </row>
    <row r="2156" ht="15.75" customHeight="1">
      <c r="A2156" s="403" t="s">
        <v>2506</v>
      </c>
      <c r="B2156" s="404">
        <v>4944.03</v>
      </c>
      <c r="C2156" s="405">
        <f t="shared" si="1"/>
        <v>0.002679067579</v>
      </c>
      <c r="D2156" s="405">
        <f t="shared" si="2"/>
        <v>1.002679068</v>
      </c>
      <c r="E2156" s="406">
        <v>81.45</v>
      </c>
      <c r="F2156" s="226">
        <f t="shared" si="3"/>
        <v>-0.004522121731</v>
      </c>
      <c r="G2156" s="226">
        <f t="shared" si="4"/>
        <v>0.9954778783</v>
      </c>
    </row>
    <row r="2157" ht="15.75" customHeight="1">
      <c r="A2157" s="403" t="s">
        <v>2507</v>
      </c>
      <c r="B2157" s="404">
        <v>4930.82</v>
      </c>
      <c r="C2157" s="405">
        <f t="shared" si="1"/>
        <v>0.00009127104051</v>
      </c>
      <c r="D2157" s="405">
        <f t="shared" si="2"/>
        <v>1.000091271</v>
      </c>
      <c r="E2157" s="406">
        <v>81.82</v>
      </c>
      <c r="F2157" s="226">
        <f t="shared" si="3"/>
        <v>0.004542664211</v>
      </c>
      <c r="G2157" s="226">
        <f t="shared" si="4"/>
        <v>1.004542664</v>
      </c>
    </row>
    <row r="2158" ht="15.75" customHeight="1">
      <c r="A2158" s="403" t="s">
        <v>2508</v>
      </c>
      <c r="B2158" s="404">
        <v>4930.37</v>
      </c>
      <c r="C2158" s="405">
        <f t="shared" si="1"/>
        <v>-0.006342405237</v>
      </c>
      <c r="D2158" s="405">
        <f t="shared" si="2"/>
        <v>0.9936575948</v>
      </c>
      <c r="E2158" s="406">
        <v>81.45</v>
      </c>
      <c r="F2158" s="226">
        <f t="shared" si="3"/>
        <v>-0.02723038338</v>
      </c>
      <c r="G2158" s="226">
        <f t="shared" si="4"/>
        <v>0.9727696166</v>
      </c>
    </row>
    <row r="2159" ht="15.75" customHeight="1">
      <c r="A2159" s="403" t="s">
        <v>2509</v>
      </c>
      <c r="B2159" s="404">
        <v>4961.84</v>
      </c>
      <c r="C2159" s="405">
        <f t="shared" si="1"/>
        <v>-0.006041666667</v>
      </c>
      <c r="D2159" s="405">
        <f t="shared" si="2"/>
        <v>0.9939583333</v>
      </c>
      <c r="E2159" s="406">
        <v>83.73</v>
      </c>
      <c r="F2159" s="226">
        <f t="shared" si="3"/>
        <v>-0.01494117647</v>
      </c>
      <c r="G2159" s="226">
        <f t="shared" si="4"/>
        <v>0.9850588235</v>
      </c>
    </row>
    <row r="2160" ht="15.75" customHeight="1">
      <c r="A2160" s="403" t="s">
        <v>2510</v>
      </c>
      <c r="B2160" s="404">
        <v>4992.0</v>
      </c>
      <c r="C2160" s="405">
        <f t="shared" si="1"/>
        <v>0.01198283359</v>
      </c>
      <c r="D2160" s="405">
        <f t="shared" si="2"/>
        <v>1.011982834</v>
      </c>
      <c r="E2160" s="406">
        <v>85.0</v>
      </c>
      <c r="F2160" s="226">
        <f t="shared" si="3"/>
        <v>0.0119047619</v>
      </c>
      <c r="G2160" s="226">
        <f t="shared" si="4"/>
        <v>1.011904762</v>
      </c>
    </row>
    <row r="2161" ht="15.75" customHeight="1">
      <c r="A2161" s="403" t="s">
        <v>2511</v>
      </c>
      <c r="B2161" s="404">
        <v>4932.89</v>
      </c>
      <c r="C2161" s="405">
        <f t="shared" si="1"/>
        <v>0.0131967038</v>
      </c>
      <c r="D2161" s="405">
        <f t="shared" si="2"/>
        <v>1.013196704</v>
      </c>
      <c r="E2161" s="406">
        <v>84.0</v>
      </c>
      <c r="F2161" s="226">
        <f t="shared" si="3"/>
        <v>0.02214650767</v>
      </c>
      <c r="G2161" s="226">
        <f t="shared" si="4"/>
        <v>1.022146508</v>
      </c>
    </row>
    <row r="2162" ht="15.75" customHeight="1">
      <c r="A2162" s="403" t="s">
        <v>2512</v>
      </c>
      <c r="B2162" s="404">
        <v>4868.64</v>
      </c>
      <c r="C2162" s="405">
        <f t="shared" si="1"/>
        <v>0.02080336812</v>
      </c>
      <c r="D2162" s="405">
        <f t="shared" si="2"/>
        <v>1.020803368</v>
      </c>
      <c r="E2162" s="406">
        <v>82.18</v>
      </c>
      <c r="F2162" s="226">
        <f t="shared" si="3"/>
        <v>0.02264808362</v>
      </c>
      <c r="G2162" s="226">
        <f t="shared" si="4"/>
        <v>1.022648084</v>
      </c>
    </row>
    <row r="2163" ht="15.75" customHeight="1">
      <c r="A2163" s="403" t="s">
        <v>2513</v>
      </c>
      <c r="B2163" s="404">
        <v>4769.42</v>
      </c>
      <c r="C2163" s="405">
        <f t="shared" si="1"/>
        <v>-0.0006558338834</v>
      </c>
      <c r="D2163" s="405">
        <f t="shared" si="2"/>
        <v>0.9993441661</v>
      </c>
      <c r="E2163" s="406">
        <v>80.36</v>
      </c>
      <c r="F2163" s="226">
        <f t="shared" si="3"/>
        <v>0.02304264799</v>
      </c>
      <c r="G2163" s="226">
        <f t="shared" si="4"/>
        <v>1.023042648</v>
      </c>
    </row>
    <row r="2164" ht="15.75" customHeight="1">
      <c r="A2164" s="403" t="s">
        <v>2514</v>
      </c>
      <c r="B2164" s="404">
        <v>4772.55</v>
      </c>
      <c r="C2164" s="405">
        <f t="shared" si="1"/>
        <v>0.003351126117</v>
      </c>
      <c r="D2164" s="405">
        <f t="shared" si="2"/>
        <v>1.003351126</v>
      </c>
      <c r="E2164" s="406">
        <v>78.55</v>
      </c>
      <c r="F2164" s="226">
        <f t="shared" si="3"/>
        <v>0.003577360419</v>
      </c>
      <c r="G2164" s="226">
        <f t="shared" si="4"/>
        <v>1.00357736</v>
      </c>
    </row>
    <row r="2165" ht="15.75" customHeight="1">
      <c r="A2165" s="403" t="s">
        <v>2515</v>
      </c>
      <c r="B2165" s="404">
        <v>4756.61</v>
      </c>
      <c r="C2165" s="405">
        <f t="shared" si="1"/>
        <v>-0.009957435294</v>
      </c>
      <c r="D2165" s="405">
        <f t="shared" si="2"/>
        <v>0.9900425647</v>
      </c>
      <c r="E2165" s="406">
        <v>78.27</v>
      </c>
      <c r="F2165" s="226">
        <f t="shared" si="3"/>
        <v>-0.02272443501</v>
      </c>
      <c r="G2165" s="226">
        <f t="shared" si="4"/>
        <v>0.977275565</v>
      </c>
    </row>
    <row r="2166" ht="15.75" customHeight="1">
      <c r="A2166" s="403" t="s">
        <v>2516</v>
      </c>
      <c r="B2166" s="404">
        <v>4804.45</v>
      </c>
      <c r="C2166" s="405">
        <f t="shared" si="1"/>
        <v>0.007454549267</v>
      </c>
      <c r="D2166" s="405">
        <f t="shared" si="2"/>
        <v>1.007454549</v>
      </c>
      <c r="E2166" s="406">
        <v>80.09</v>
      </c>
      <c r="F2166" s="226">
        <f t="shared" si="3"/>
        <v>0.01264382349</v>
      </c>
      <c r="G2166" s="226">
        <f t="shared" si="4"/>
        <v>1.012643823</v>
      </c>
    </row>
    <row r="2167" ht="15.75" customHeight="1">
      <c r="A2167" s="403" t="s">
        <v>2517</v>
      </c>
      <c r="B2167" s="404">
        <v>4768.9</v>
      </c>
      <c r="C2167" s="405">
        <f t="shared" si="1"/>
        <v>-0.01430517289</v>
      </c>
      <c r="D2167" s="405">
        <f t="shared" si="2"/>
        <v>0.9856948271</v>
      </c>
      <c r="E2167" s="406">
        <v>79.09</v>
      </c>
      <c r="F2167" s="226">
        <f t="shared" si="3"/>
        <v>-0.01812538796</v>
      </c>
      <c r="G2167" s="226">
        <f t="shared" si="4"/>
        <v>0.981874612</v>
      </c>
    </row>
    <row r="2168" ht="15.75" customHeight="1">
      <c r="A2168" s="403" t="s">
        <v>2518</v>
      </c>
      <c r="B2168" s="404">
        <v>4838.11</v>
      </c>
      <c r="C2168" s="405">
        <f t="shared" si="1"/>
        <v>-0.01255000408</v>
      </c>
      <c r="D2168" s="405">
        <f t="shared" si="2"/>
        <v>0.9874499959</v>
      </c>
      <c r="E2168" s="406">
        <v>80.55</v>
      </c>
      <c r="F2168" s="226">
        <f t="shared" si="3"/>
        <v>-0.03161817745</v>
      </c>
      <c r="G2168" s="226">
        <f t="shared" si="4"/>
        <v>0.9683818226</v>
      </c>
    </row>
    <row r="2169" ht="15.75" customHeight="1">
      <c r="A2169" s="403" t="s">
        <v>2519</v>
      </c>
      <c r="B2169" s="404">
        <v>4899.6</v>
      </c>
      <c r="C2169" s="405">
        <f t="shared" si="1"/>
        <v>-0.005405756532</v>
      </c>
      <c r="D2169" s="405">
        <f t="shared" si="2"/>
        <v>0.9945942435</v>
      </c>
      <c r="E2169" s="406">
        <v>83.18</v>
      </c>
      <c r="F2169" s="226">
        <f t="shared" si="3"/>
        <v>-0.02244682101</v>
      </c>
      <c r="G2169" s="226">
        <f t="shared" si="4"/>
        <v>0.977553179</v>
      </c>
    </row>
    <row r="2170" ht="15.75" customHeight="1">
      <c r="A2170" s="403" t="s">
        <v>2520</v>
      </c>
      <c r="B2170" s="404">
        <v>4926.23</v>
      </c>
      <c r="C2170" s="405">
        <f t="shared" si="1"/>
        <v>0.005595224973</v>
      </c>
      <c r="D2170" s="405">
        <f t="shared" si="2"/>
        <v>1.005595225</v>
      </c>
      <c r="E2170" s="406">
        <v>85.09</v>
      </c>
      <c r="F2170" s="226">
        <f t="shared" si="3"/>
        <v>0.001058823529</v>
      </c>
      <c r="G2170" s="226">
        <f t="shared" si="4"/>
        <v>1.001058824</v>
      </c>
    </row>
    <row r="2171" ht="15.75" customHeight="1">
      <c r="A2171" s="403" t="s">
        <v>2521</v>
      </c>
      <c r="B2171" s="404">
        <v>4898.82</v>
      </c>
      <c r="C2171" s="405">
        <f t="shared" si="1"/>
        <v>-0.003782471296</v>
      </c>
      <c r="D2171" s="405">
        <f t="shared" si="2"/>
        <v>0.9962175287</v>
      </c>
      <c r="E2171" s="406">
        <v>85.0</v>
      </c>
      <c r="F2171" s="226">
        <f t="shared" si="3"/>
        <v>-0.0157480315</v>
      </c>
      <c r="G2171" s="226">
        <f t="shared" si="4"/>
        <v>0.9842519685</v>
      </c>
    </row>
    <row r="2172" ht="15.75" customHeight="1">
      <c r="A2172" s="403" t="s">
        <v>2522</v>
      </c>
      <c r="B2172" s="404">
        <v>4917.42</v>
      </c>
      <c r="C2172" s="405">
        <f t="shared" si="1"/>
        <v>-0.009361609544</v>
      </c>
      <c r="D2172" s="405">
        <f t="shared" si="2"/>
        <v>0.9906383905</v>
      </c>
      <c r="E2172" s="406">
        <v>86.36</v>
      </c>
      <c r="F2172" s="226">
        <f t="shared" si="3"/>
        <v>-0.01246426529</v>
      </c>
      <c r="G2172" s="226">
        <f t="shared" si="4"/>
        <v>0.9875357347</v>
      </c>
    </row>
    <row r="2173" ht="15.75" customHeight="1">
      <c r="A2173" s="403" t="s">
        <v>2523</v>
      </c>
      <c r="B2173" s="404">
        <v>4963.89</v>
      </c>
      <c r="C2173" s="405">
        <f t="shared" si="1"/>
        <v>-0.004126826176</v>
      </c>
      <c r="D2173" s="405">
        <f t="shared" si="2"/>
        <v>0.9958731738</v>
      </c>
      <c r="E2173" s="406">
        <v>87.45</v>
      </c>
      <c r="F2173" s="226">
        <f t="shared" si="3"/>
        <v>-0.02638610554</v>
      </c>
      <c r="G2173" s="226">
        <f t="shared" si="4"/>
        <v>0.9736138945</v>
      </c>
    </row>
    <row r="2174" ht="15.75" customHeight="1">
      <c r="A2174" s="403" t="s">
        <v>2524</v>
      </c>
      <c r="B2174" s="404">
        <v>4984.46</v>
      </c>
      <c r="C2174" s="405">
        <f t="shared" si="1"/>
        <v>-0.004233216465</v>
      </c>
      <c r="D2174" s="405">
        <f t="shared" si="2"/>
        <v>0.9957667835</v>
      </c>
      <c r="E2174" s="406">
        <v>89.82</v>
      </c>
      <c r="F2174" s="226">
        <f t="shared" si="3"/>
        <v>-0.04171556599</v>
      </c>
      <c r="G2174" s="226">
        <f t="shared" si="4"/>
        <v>0.958284434</v>
      </c>
    </row>
    <row r="2175" ht="15.75" customHeight="1">
      <c r="A2175" s="403" t="s">
        <v>2525</v>
      </c>
      <c r="B2175" s="404">
        <v>5005.65</v>
      </c>
      <c r="C2175" s="405">
        <f t="shared" si="1"/>
        <v>0.01436132918</v>
      </c>
      <c r="D2175" s="405">
        <f t="shared" si="2"/>
        <v>1.014361329</v>
      </c>
      <c r="E2175" s="406">
        <v>93.73</v>
      </c>
      <c r="F2175" s="226">
        <f t="shared" si="3"/>
        <v>0.06511363636</v>
      </c>
      <c r="G2175" s="226">
        <f t="shared" si="4"/>
        <v>1.065113636</v>
      </c>
    </row>
    <row r="2176" ht="15.75" customHeight="1">
      <c r="A2176" s="403" t="s">
        <v>2526</v>
      </c>
      <c r="B2176" s="404">
        <v>4934.78</v>
      </c>
      <c r="C2176" s="405">
        <f t="shared" si="1"/>
        <v>0.004083659056</v>
      </c>
      <c r="D2176" s="405">
        <f t="shared" si="2"/>
        <v>1.004083659</v>
      </c>
      <c r="E2176" s="406">
        <v>88.0</v>
      </c>
      <c r="F2176" s="226">
        <f t="shared" si="3"/>
        <v>-0.008227206131</v>
      </c>
      <c r="G2176" s="226">
        <f t="shared" si="4"/>
        <v>0.9917727939</v>
      </c>
    </row>
    <row r="2177" ht="15.75" customHeight="1">
      <c r="A2177" s="403" t="s">
        <v>2527</v>
      </c>
      <c r="B2177" s="404">
        <v>4914.71</v>
      </c>
      <c r="C2177" s="405">
        <f t="shared" si="1"/>
        <v>-0.004847478562</v>
      </c>
      <c r="D2177" s="405">
        <f t="shared" si="2"/>
        <v>0.9951525214</v>
      </c>
      <c r="E2177" s="406">
        <v>88.73</v>
      </c>
      <c r="F2177" s="226">
        <f t="shared" si="3"/>
        <v>0.007265296855</v>
      </c>
      <c r="G2177" s="226">
        <f t="shared" si="4"/>
        <v>1.007265297</v>
      </c>
    </row>
    <row r="2178" ht="15.75" customHeight="1">
      <c r="A2178" s="403" t="s">
        <v>2528</v>
      </c>
      <c r="B2178" s="404">
        <v>4938.65</v>
      </c>
      <c r="C2178" s="405">
        <f t="shared" si="1"/>
        <v>-0.01720363774</v>
      </c>
      <c r="D2178" s="405">
        <f t="shared" si="2"/>
        <v>0.9827963623</v>
      </c>
      <c r="E2178" s="406">
        <v>88.09</v>
      </c>
      <c r="F2178" s="226">
        <f t="shared" si="3"/>
        <v>-0.04436971143</v>
      </c>
      <c r="G2178" s="226">
        <f t="shared" si="4"/>
        <v>0.9556302886</v>
      </c>
    </row>
    <row r="2179" ht="15.75" customHeight="1">
      <c r="A2179" s="403" t="s">
        <v>2529</v>
      </c>
      <c r="B2179" s="404">
        <v>5025.1</v>
      </c>
      <c r="C2179" s="405">
        <f t="shared" si="1"/>
        <v>0.001570590885</v>
      </c>
      <c r="D2179" s="405">
        <f t="shared" si="2"/>
        <v>1.001570591</v>
      </c>
      <c r="E2179" s="406">
        <v>92.18</v>
      </c>
      <c r="F2179" s="226">
        <f t="shared" si="3"/>
        <v>0.0139698603</v>
      </c>
      <c r="G2179" s="226">
        <f t="shared" si="4"/>
        <v>1.01396986</v>
      </c>
    </row>
    <row r="2180" ht="15.75" customHeight="1">
      <c r="A2180" s="403" t="s">
        <v>2530</v>
      </c>
      <c r="B2180" s="404">
        <v>5017.22</v>
      </c>
      <c r="C2180" s="405">
        <f t="shared" si="1"/>
        <v>-0.009460745409</v>
      </c>
      <c r="D2180" s="405">
        <f t="shared" si="2"/>
        <v>0.9905392546</v>
      </c>
      <c r="E2180" s="406">
        <v>90.91</v>
      </c>
      <c r="F2180" s="226">
        <f t="shared" si="3"/>
        <v>0.03956546598</v>
      </c>
      <c r="G2180" s="226">
        <f t="shared" si="4"/>
        <v>1.039565466</v>
      </c>
    </row>
    <row r="2181" ht="15.75" customHeight="1">
      <c r="A2181" s="403" t="s">
        <v>2531</v>
      </c>
      <c r="B2181" s="404">
        <v>5065.14</v>
      </c>
      <c r="C2181" s="405">
        <f t="shared" si="1"/>
        <v>-0.007850788017</v>
      </c>
      <c r="D2181" s="405">
        <f t="shared" si="2"/>
        <v>0.992149212</v>
      </c>
      <c r="E2181" s="406">
        <v>87.45</v>
      </c>
      <c r="F2181" s="226">
        <f t="shared" si="3"/>
        <v>-0.04279772329</v>
      </c>
      <c r="G2181" s="226">
        <f t="shared" si="4"/>
        <v>0.9572022767</v>
      </c>
    </row>
    <row r="2182" ht="15.75" customHeight="1">
      <c r="A2182" s="403" t="s">
        <v>2532</v>
      </c>
      <c r="B2182" s="404">
        <v>5105.22</v>
      </c>
      <c r="C2182" s="405">
        <f t="shared" si="1"/>
        <v>-0.01314652548</v>
      </c>
      <c r="D2182" s="405">
        <f t="shared" si="2"/>
        <v>0.9868534745</v>
      </c>
      <c r="E2182" s="406">
        <v>91.36</v>
      </c>
      <c r="F2182" s="226">
        <f t="shared" si="3"/>
        <v>-0.01953208843</v>
      </c>
      <c r="G2182" s="226">
        <f t="shared" si="4"/>
        <v>0.9804679116</v>
      </c>
    </row>
    <row r="2183" ht="15.75" customHeight="1">
      <c r="A2183" s="403" t="s">
        <v>2533</v>
      </c>
      <c r="B2183" s="404">
        <v>5173.23</v>
      </c>
      <c r="C2183" s="405">
        <f t="shared" si="1"/>
        <v>0.01248869735</v>
      </c>
      <c r="D2183" s="405">
        <f t="shared" si="2"/>
        <v>1.012488697</v>
      </c>
      <c r="E2183" s="406">
        <v>93.18</v>
      </c>
      <c r="F2183" s="226">
        <f t="shared" si="3"/>
        <v>0.0138178653</v>
      </c>
      <c r="G2183" s="226">
        <f t="shared" si="4"/>
        <v>1.013817865</v>
      </c>
    </row>
    <row r="2184" ht="15.75" customHeight="1">
      <c r="A2184" s="403" t="s">
        <v>2534</v>
      </c>
      <c r="B2184" s="404">
        <v>5109.42</v>
      </c>
      <c r="C2184" s="405">
        <f t="shared" si="1"/>
        <v>-0.00378643124</v>
      </c>
      <c r="D2184" s="405">
        <f t="shared" si="2"/>
        <v>0.9962135688</v>
      </c>
      <c r="E2184" s="406">
        <v>91.91</v>
      </c>
      <c r="F2184" s="226">
        <f t="shared" si="3"/>
        <v>-0.02884615385</v>
      </c>
      <c r="G2184" s="226">
        <f t="shared" si="4"/>
        <v>0.9711538462</v>
      </c>
    </row>
    <row r="2185" ht="15.75" customHeight="1">
      <c r="A2185" s="403" t="s">
        <v>2535</v>
      </c>
      <c r="B2185" s="404">
        <v>5128.84</v>
      </c>
      <c r="C2185" s="405">
        <f t="shared" si="1"/>
        <v>-0.005506821478</v>
      </c>
      <c r="D2185" s="405">
        <f t="shared" si="2"/>
        <v>0.9944931785</v>
      </c>
      <c r="E2185" s="406">
        <v>94.64</v>
      </c>
      <c r="F2185" s="226">
        <f t="shared" si="3"/>
        <v>-0.008486118387</v>
      </c>
      <c r="G2185" s="226">
        <f t="shared" si="4"/>
        <v>0.9915138816</v>
      </c>
    </row>
    <row r="2186" ht="15.75" customHeight="1">
      <c r="A2186" s="403" t="s">
        <v>2536</v>
      </c>
      <c r="B2186" s="404">
        <v>5157.24</v>
      </c>
      <c r="C2186" s="405">
        <f t="shared" si="1"/>
        <v>0.008922789795</v>
      </c>
      <c r="D2186" s="405">
        <f t="shared" si="2"/>
        <v>1.00892279</v>
      </c>
      <c r="E2186" s="406">
        <v>95.45</v>
      </c>
      <c r="F2186" s="226">
        <f t="shared" si="3"/>
        <v>0.03244997296</v>
      </c>
      <c r="G2186" s="226">
        <f t="shared" si="4"/>
        <v>1.032449973</v>
      </c>
    </row>
    <row r="2187" ht="15.75" customHeight="1">
      <c r="A2187" s="403" t="s">
        <v>2537</v>
      </c>
      <c r="B2187" s="404">
        <v>5111.63</v>
      </c>
      <c r="C2187" s="405">
        <f t="shared" si="1"/>
        <v>-0.008240041908</v>
      </c>
      <c r="D2187" s="405">
        <f t="shared" si="2"/>
        <v>0.9917599581</v>
      </c>
      <c r="E2187" s="406">
        <v>92.45</v>
      </c>
      <c r="F2187" s="226">
        <f t="shared" si="3"/>
        <v>-0.003019519034</v>
      </c>
      <c r="G2187" s="226">
        <f t="shared" si="4"/>
        <v>0.996980481</v>
      </c>
    </row>
    <row r="2188" ht="15.75" customHeight="1">
      <c r="A2188" s="403" t="s">
        <v>2538</v>
      </c>
      <c r="B2188" s="404">
        <v>5154.1</v>
      </c>
      <c r="C2188" s="405">
        <f t="shared" si="1"/>
        <v>-0.003104358674</v>
      </c>
      <c r="D2188" s="405">
        <f t="shared" si="2"/>
        <v>0.9968956413</v>
      </c>
      <c r="E2188" s="406">
        <v>92.73</v>
      </c>
      <c r="F2188" s="226">
        <f t="shared" si="3"/>
        <v>-0.01066894271</v>
      </c>
      <c r="G2188" s="226">
        <f t="shared" si="4"/>
        <v>0.9893310573</v>
      </c>
    </row>
    <row r="2189" ht="15.75" customHeight="1">
      <c r="A2189" s="403" t="s">
        <v>2539</v>
      </c>
      <c r="B2189" s="404">
        <v>5170.15</v>
      </c>
      <c r="C2189" s="405">
        <f t="shared" si="1"/>
        <v>-0.01216511076</v>
      </c>
      <c r="D2189" s="405">
        <f t="shared" si="2"/>
        <v>0.9878348892</v>
      </c>
      <c r="E2189" s="406">
        <v>93.73</v>
      </c>
      <c r="F2189" s="226">
        <f t="shared" si="3"/>
        <v>-0.0400450635</v>
      </c>
      <c r="G2189" s="226">
        <f t="shared" si="4"/>
        <v>0.9599549365</v>
      </c>
    </row>
    <row r="2190" ht="15.75" customHeight="1">
      <c r="A2190" s="403" t="s">
        <v>2540</v>
      </c>
      <c r="B2190" s="404">
        <v>5233.82</v>
      </c>
      <c r="C2190" s="405">
        <f t="shared" si="1"/>
        <v>0.01736223151</v>
      </c>
      <c r="D2190" s="405">
        <f t="shared" si="2"/>
        <v>1.017362232</v>
      </c>
      <c r="E2190" s="406">
        <v>97.64</v>
      </c>
      <c r="F2190" s="226">
        <f t="shared" si="3"/>
        <v>0.01517987108</v>
      </c>
      <c r="G2190" s="226">
        <f t="shared" si="4"/>
        <v>1.015179871</v>
      </c>
    </row>
    <row r="2191" ht="15.75" customHeight="1">
      <c r="A2191" s="403" t="s">
        <v>2541</v>
      </c>
      <c r="B2191" s="404">
        <v>5144.5</v>
      </c>
      <c r="C2191" s="405">
        <f t="shared" si="1"/>
        <v>-0.00622977737</v>
      </c>
      <c r="D2191" s="405">
        <f t="shared" si="2"/>
        <v>0.9937702226</v>
      </c>
      <c r="E2191" s="406">
        <v>96.18</v>
      </c>
      <c r="F2191" s="226">
        <f t="shared" si="3"/>
        <v>0</v>
      </c>
      <c r="G2191" s="226">
        <f t="shared" si="4"/>
        <v>1</v>
      </c>
    </row>
    <row r="2192" ht="15.75" customHeight="1">
      <c r="A2192" s="403" t="s">
        <v>2542</v>
      </c>
      <c r="B2192" s="404">
        <v>5176.75</v>
      </c>
      <c r="C2192" s="405">
        <f t="shared" si="1"/>
        <v>-0.02063630499</v>
      </c>
      <c r="D2192" s="405">
        <f t="shared" si="2"/>
        <v>0.979363695</v>
      </c>
      <c r="E2192" s="406">
        <v>96.18</v>
      </c>
      <c r="F2192" s="226">
        <f t="shared" si="3"/>
        <v>-0.02848484848</v>
      </c>
      <c r="G2192" s="226">
        <f t="shared" si="4"/>
        <v>0.9715151515</v>
      </c>
    </row>
    <row r="2193" ht="15.75" customHeight="1">
      <c r="A2193" s="403" t="s">
        <v>2543</v>
      </c>
      <c r="B2193" s="404">
        <v>5285.83</v>
      </c>
      <c r="C2193" s="405">
        <f t="shared" si="1"/>
        <v>-0.005508822959</v>
      </c>
      <c r="D2193" s="405">
        <f t="shared" si="2"/>
        <v>0.994491177</v>
      </c>
      <c r="E2193" s="406">
        <v>99.0</v>
      </c>
      <c r="F2193" s="226">
        <f t="shared" si="3"/>
        <v>-0.02154576003</v>
      </c>
      <c r="G2193" s="226">
        <f t="shared" si="4"/>
        <v>0.97845424</v>
      </c>
    </row>
    <row r="2194" ht="15.75" customHeight="1">
      <c r="A2194" s="403" t="s">
        <v>2544</v>
      </c>
      <c r="B2194" s="404">
        <v>5315.11</v>
      </c>
      <c r="C2194" s="405">
        <f t="shared" si="1"/>
        <v>0.004253108113</v>
      </c>
      <c r="D2194" s="405">
        <f t="shared" si="2"/>
        <v>1.004253108</v>
      </c>
      <c r="E2194" s="406">
        <v>101.18</v>
      </c>
      <c r="F2194" s="226">
        <f t="shared" si="3"/>
        <v>-0.006285602043</v>
      </c>
      <c r="G2194" s="226">
        <f t="shared" si="4"/>
        <v>0.993714398</v>
      </c>
    </row>
    <row r="2195" ht="15.75" customHeight="1">
      <c r="A2195" s="403" t="s">
        <v>2545</v>
      </c>
      <c r="B2195" s="404">
        <v>5292.6</v>
      </c>
      <c r="C2195" s="405">
        <f t="shared" si="1"/>
        <v>-0.003134158561</v>
      </c>
      <c r="D2195" s="405">
        <f t="shared" si="2"/>
        <v>0.9968658414</v>
      </c>
      <c r="E2195" s="406">
        <v>101.82</v>
      </c>
      <c r="F2195" s="226">
        <f t="shared" si="3"/>
        <v>-0.02433882714</v>
      </c>
      <c r="G2195" s="226">
        <f t="shared" si="4"/>
        <v>0.9756611729</v>
      </c>
    </row>
    <row r="2196" ht="15.75" customHeight="1">
      <c r="A2196" s="403" t="s">
        <v>2546</v>
      </c>
      <c r="B2196" s="404">
        <v>5309.24</v>
      </c>
      <c r="C2196" s="405">
        <f t="shared" si="1"/>
        <v>-0.004647517918</v>
      </c>
      <c r="D2196" s="405">
        <f t="shared" si="2"/>
        <v>0.9953524821</v>
      </c>
      <c r="E2196" s="406">
        <v>104.36</v>
      </c>
      <c r="F2196" s="226">
        <f t="shared" si="3"/>
        <v>0.0008631437614</v>
      </c>
      <c r="G2196" s="226">
        <f t="shared" si="4"/>
        <v>1.000863144</v>
      </c>
    </row>
    <row r="2197" ht="15.75" customHeight="1">
      <c r="A2197" s="403" t="s">
        <v>2547</v>
      </c>
      <c r="B2197" s="404">
        <v>5334.03</v>
      </c>
      <c r="C2197" s="405">
        <f t="shared" si="1"/>
        <v>0.01838777178</v>
      </c>
      <c r="D2197" s="405">
        <f t="shared" si="2"/>
        <v>1.018387772</v>
      </c>
      <c r="E2197" s="406">
        <v>104.27</v>
      </c>
      <c r="F2197" s="226">
        <f t="shared" si="3"/>
        <v>-0.02222430608</v>
      </c>
      <c r="G2197" s="226">
        <f t="shared" si="4"/>
        <v>0.9777756939</v>
      </c>
    </row>
    <row r="2198" ht="15.75" customHeight="1">
      <c r="A2198" s="403" t="s">
        <v>2548</v>
      </c>
      <c r="B2198" s="404">
        <v>5237.72</v>
      </c>
      <c r="C2198" s="405">
        <f t="shared" si="1"/>
        <v>0.01638962521</v>
      </c>
      <c r="D2198" s="405">
        <f t="shared" si="2"/>
        <v>1.016389625</v>
      </c>
      <c r="E2198" s="406">
        <v>106.64</v>
      </c>
      <c r="F2198" s="226">
        <f t="shared" si="3"/>
        <v>0.04456851797</v>
      </c>
      <c r="G2198" s="226">
        <f t="shared" si="4"/>
        <v>1.044568518</v>
      </c>
    </row>
    <row r="2199" ht="15.75" customHeight="1">
      <c r="A2199" s="403" t="s">
        <v>2549</v>
      </c>
      <c r="B2199" s="404">
        <v>5153.26</v>
      </c>
      <c r="C2199" s="405">
        <f t="shared" si="1"/>
        <v>0.015560767</v>
      </c>
      <c r="D2199" s="405">
        <f t="shared" si="2"/>
        <v>1.015560767</v>
      </c>
      <c r="E2199" s="406">
        <v>102.09</v>
      </c>
      <c r="F2199" s="226">
        <f t="shared" si="3"/>
        <v>-0.02854695975</v>
      </c>
      <c r="G2199" s="226">
        <f t="shared" si="4"/>
        <v>0.9714530403</v>
      </c>
    </row>
    <row r="2200" ht="15.75" customHeight="1">
      <c r="A2200" s="403" t="s">
        <v>2550</v>
      </c>
      <c r="B2200" s="404">
        <v>5074.3</v>
      </c>
      <c r="C2200" s="405">
        <f t="shared" si="1"/>
        <v>0.004744235042</v>
      </c>
      <c r="D2200" s="405">
        <f t="shared" si="2"/>
        <v>1.004744235</v>
      </c>
      <c r="E2200" s="406">
        <v>105.09</v>
      </c>
      <c r="F2200" s="226">
        <f t="shared" si="3"/>
        <v>0.02207741684</v>
      </c>
      <c r="G2200" s="226">
        <f t="shared" si="4"/>
        <v>1.022077417</v>
      </c>
    </row>
    <row r="2201" ht="15.75" customHeight="1">
      <c r="A2201" s="403" t="s">
        <v>2551</v>
      </c>
      <c r="B2201" s="404">
        <v>5050.34</v>
      </c>
      <c r="C2201" s="405">
        <f t="shared" si="1"/>
        <v>-0.004309766965</v>
      </c>
      <c r="D2201" s="405">
        <f t="shared" si="2"/>
        <v>0.995690233</v>
      </c>
      <c r="E2201" s="406">
        <v>102.82</v>
      </c>
      <c r="F2201" s="226">
        <f t="shared" si="3"/>
        <v>-0.02917571523</v>
      </c>
      <c r="G2201" s="226">
        <f t="shared" si="4"/>
        <v>0.9708242848</v>
      </c>
    </row>
    <row r="2202" ht="15.75" customHeight="1">
      <c r="A2202" s="403" t="s">
        <v>2552</v>
      </c>
      <c r="B2202" s="404">
        <v>5072.2</v>
      </c>
      <c r="C2202" s="405">
        <f t="shared" si="1"/>
        <v>0.009007503601</v>
      </c>
      <c r="D2202" s="405">
        <f t="shared" si="2"/>
        <v>1.009007504</v>
      </c>
      <c r="E2202" s="406">
        <v>105.91</v>
      </c>
      <c r="F2202" s="226">
        <f t="shared" si="3"/>
        <v>-0.04817111531</v>
      </c>
      <c r="G2202" s="226">
        <f t="shared" si="4"/>
        <v>0.9518288847</v>
      </c>
    </row>
    <row r="2203" ht="15.75" customHeight="1">
      <c r="A2203" s="403" t="s">
        <v>2553</v>
      </c>
      <c r="B2203" s="404">
        <v>5026.92</v>
      </c>
      <c r="C2203" s="405">
        <f t="shared" si="1"/>
        <v>0.009478444571</v>
      </c>
      <c r="D2203" s="405">
        <f t="shared" si="2"/>
        <v>1.009478445</v>
      </c>
      <c r="E2203" s="406">
        <v>111.27</v>
      </c>
      <c r="F2203" s="226">
        <f t="shared" si="3"/>
        <v>0.008245741211</v>
      </c>
      <c r="G2203" s="226">
        <f t="shared" si="4"/>
        <v>1.008245741</v>
      </c>
    </row>
    <row r="2204" ht="15.75" customHeight="1">
      <c r="A2204" s="403" t="s">
        <v>2554</v>
      </c>
      <c r="B2204" s="404">
        <v>4979.72</v>
      </c>
      <c r="C2204" s="405">
        <f t="shared" si="1"/>
        <v>0.002538699566</v>
      </c>
      <c r="D2204" s="405">
        <f t="shared" si="2"/>
        <v>1.0025387</v>
      </c>
      <c r="E2204" s="406">
        <v>110.36</v>
      </c>
      <c r="F2204" s="226">
        <f t="shared" si="3"/>
        <v>0.04201680672</v>
      </c>
      <c r="G2204" s="226">
        <f t="shared" si="4"/>
        <v>1.042016807</v>
      </c>
    </row>
    <row r="2205" ht="15.75" customHeight="1">
      <c r="A2205" s="403" t="s">
        <v>2555</v>
      </c>
      <c r="B2205" s="404">
        <v>4967.11</v>
      </c>
      <c r="C2205" s="405">
        <f t="shared" si="1"/>
        <v>0.008648558641</v>
      </c>
      <c r="D2205" s="405">
        <f t="shared" si="2"/>
        <v>1.008648559</v>
      </c>
      <c r="E2205" s="406">
        <v>105.91</v>
      </c>
      <c r="F2205" s="226">
        <f t="shared" si="3"/>
        <v>0.0591</v>
      </c>
      <c r="G2205" s="226">
        <f t="shared" si="4"/>
        <v>1.0591</v>
      </c>
    </row>
    <row r="2206" ht="15.75" customHeight="1">
      <c r="A2206" s="403" t="s">
        <v>2556</v>
      </c>
      <c r="B2206" s="404">
        <v>4924.52</v>
      </c>
      <c r="C2206" s="405">
        <f t="shared" si="1"/>
        <v>0.00229583737</v>
      </c>
      <c r="D2206" s="405">
        <f t="shared" si="2"/>
        <v>1.002295837</v>
      </c>
      <c r="E2206" s="406">
        <v>100.0</v>
      </c>
      <c r="F2206" s="226">
        <f t="shared" si="3"/>
        <v>0.006441223833</v>
      </c>
      <c r="G2206" s="226">
        <f t="shared" si="4"/>
        <v>1.006441224</v>
      </c>
    </row>
    <row r="2207" ht="15.75" customHeight="1">
      <c r="A2207" s="403" t="s">
        <v>2557</v>
      </c>
      <c r="B2207" s="404">
        <v>4913.24</v>
      </c>
      <c r="C2207" s="405">
        <f t="shared" si="1"/>
        <v>0.009668755227</v>
      </c>
      <c r="D2207" s="405">
        <f t="shared" si="2"/>
        <v>1.009668755</v>
      </c>
      <c r="E2207" s="406">
        <v>99.36</v>
      </c>
      <c r="F2207" s="226">
        <f t="shared" si="3"/>
        <v>-0.03449616169</v>
      </c>
      <c r="G2207" s="226">
        <f t="shared" si="4"/>
        <v>0.9655038383</v>
      </c>
    </row>
    <row r="2208" ht="15.75" customHeight="1">
      <c r="A2208" s="403" t="s">
        <v>2558</v>
      </c>
      <c r="B2208" s="404">
        <v>4866.19</v>
      </c>
      <c r="C2208" s="405">
        <f t="shared" si="1"/>
        <v>0.01412973935</v>
      </c>
      <c r="D2208" s="405">
        <f t="shared" si="2"/>
        <v>1.014129739</v>
      </c>
      <c r="E2208" s="406">
        <v>102.91</v>
      </c>
      <c r="F2208" s="226">
        <f t="shared" si="3"/>
        <v>0.06191311526</v>
      </c>
      <c r="G2208" s="226">
        <f t="shared" si="4"/>
        <v>1.061913115</v>
      </c>
    </row>
    <row r="2209" ht="15.75" customHeight="1">
      <c r="A2209" s="403" t="s">
        <v>2559</v>
      </c>
      <c r="B2209" s="404">
        <v>4798.39</v>
      </c>
      <c r="C2209" s="405">
        <f t="shared" si="1"/>
        <v>0.008194327424</v>
      </c>
      <c r="D2209" s="405">
        <f t="shared" si="2"/>
        <v>1.008194327</v>
      </c>
      <c r="E2209" s="406">
        <v>96.91</v>
      </c>
      <c r="F2209" s="226">
        <f t="shared" si="3"/>
        <v>-0.002778349455</v>
      </c>
      <c r="G2209" s="226">
        <f t="shared" si="4"/>
        <v>0.9972216505</v>
      </c>
    </row>
    <row r="2210" ht="15.75" customHeight="1">
      <c r="A2210" s="403" t="s">
        <v>2560</v>
      </c>
      <c r="B2210" s="404">
        <v>4759.39</v>
      </c>
      <c r="C2210" s="405">
        <f t="shared" si="1"/>
        <v>0.0105055086</v>
      </c>
      <c r="D2210" s="405">
        <f t="shared" si="2"/>
        <v>1.010505509</v>
      </c>
      <c r="E2210" s="406">
        <v>97.18</v>
      </c>
      <c r="F2210" s="226">
        <f t="shared" si="3"/>
        <v>0.07109004739</v>
      </c>
      <c r="G2210" s="226">
        <f t="shared" si="4"/>
        <v>1.071090047</v>
      </c>
    </row>
    <row r="2211" ht="15.75" customHeight="1">
      <c r="A2211" s="403" t="s">
        <v>2561</v>
      </c>
      <c r="B2211" s="404">
        <v>4709.91</v>
      </c>
      <c r="C2211" s="405">
        <f t="shared" si="1"/>
        <v>-0.0007786014028</v>
      </c>
      <c r="D2211" s="405">
        <f t="shared" si="2"/>
        <v>0.9992213986</v>
      </c>
      <c r="E2211" s="406">
        <v>90.73</v>
      </c>
      <c r="F2211" s="226">
        <f t="shared" si="3"/>
        <v>-0.02535181008</v>
      </c>
      <c r="G2211" s="226">
        <f t="shared" si="4"/>
        <v>0.9746481899</v>
      </c>
    </row>
    <row r="2212" ht="15.75" customHeight="1">
      <c r="A2212" s="403" t="s">
        <v>2562</v>
      </c>
      <c r="B2212" s="404">
        <v>4713.58</v>
      </c>
      <c r="C2212" s="405">
        <f t="shared" si="1"/>
        <v>0.008056185855</v>
      </c>
      <c r="D2212" s="405">
        <f t="shared" si="2"/>
        <v>1.008056186</v>
      </c>
      <c r="E2212" s="406">
        <v>93.09</v>
      </c>
      <c r="F2212" s="226">
        <f t="shared" si="3"/>
        <v>0.06109654622</v>
      </c>
      <c r="G2212" s="226">
        <f t="shared" si="4"/>
        <v>1.061096546</v>
      </c>
    </row>
    <row r="2213" ht="15.75" customHeight="1">
      <c r="A2213" s="403" t="s">
        <v>2563</v>
      </c>
      <c r="B2213" s="404">
        <v>4675.91</v>
      </c>
      <c r="C2213" s="405">
        <f t="shared" si="1"/>
        <v>0.002740648449</v>
      </c>
      <c r="D2213" s="405">
        <f t="shared" si="2"/>
        <v>1.002740648</v>
      </c>
      <c r="E2213" s="406">
        <v>87.73</v>
      </c>
      <c r="F2213" s="226">
        <f t="shared" si="3"/>
        <v>0.03211764706</v>
      </c>
      <c r="G2213" s="226">
        <f t="shared" si="4"/>
        <v>1.032117647</v>
      </c>
    </row>
    <row r="2214" ht="15.75" customHeight="1">
      <c r="A2214" s="403" t="s">
        <v>2564</v>
      </c>
      <c r="B2214" s="404">
        <v>4663.13</v>
      </c>
      <c r="C2214" s="405">
        <f t="shared" si="1"/>
        <v>0.003378211183</v>
      </c>
      <c r="D2214" s="405">
        <f t="shared" si="2"/>
        <v>1.003378211</v>
      </c>
      <c r="E2214" s="406">
        <v>85.0</v>
      </c>
      <c r="F2214" s="226">
        <f t="shared" si="3"/>
        <v>0</v>
      </c>
      <c r="G2214" s="226">
        <f t="shared" si="4"/>
        <v>1</v>
      </c>
    </row>
    <row r="2215" ht="15.75" customHeight="1">
      <c r="A2215" s="403" t="s">
        <v>2565</v>
      </c>
      <c r="B2215" s="404">
        <v>4647.43</v>
      </c>
      <c r="C2215" s="405">
        <f t="shared" si="1"/>
        <v>0.008348973193</v>
      </c>
      <c r="D2215" s="405">
        <f t="shared" si="2"/>
        <v>1.008348973</v>
      </c>
      <c r="E2215" s="406">
        <v>85.0</v>
      </c>
      <c r="F2215" s="226">
        <f t="shared" si="3"/>
        <v>0.004253308129</v>
      </c>
      <c r="G2215" s="226">
        <f t="shared" si="4"/>
        <v>1.004253308</v>
      </c>
    </row>
    <row r="2216" ht="15.75" customHeight="1">
      <c r="A2216" s="403" t="s">
        <v>2566</v>
      </c>
      <c r="B2216" s="404">
        <v>4608.95</v>
      </c>
      <c r="C2216" s="405">
        <f t="shared" si="1"/>
        <v>-0.007002122182</v>
      </c>
      <c r="D2216" s="405">
        <f t="shared" si="2"/>
        <v>0.9929978778</v>
      </c>
      <c r="E2216" s="406">
        <v>84.64</v>
      </c>
      <c r="F2216" s="226">
        <f t="shared" si="3"/>
        <v>-0.02510942179</v>
      </c>
      <c r="G2216" s="226">
        <f t="shared" si="4"/>
        <v>0.9748905782</v>
      </c>
    </row>
    <row r="2217" ht="15.75" customHeight="1">
      <c r="A2217" s="403" t="s">
        <v>2567</v>
      </c>
      <c r="B2217" s="404">
        <v>4641.45</v>
      </c>
      <c r="C2217" s="405">
        <f t="shared" si="1"/>
        <v>-0.0001981746392</v>
      </c>
      <c r="D2217" s="405">
        <f t="shared" si="2"/>
        <v>0.9998018254</v>
      </c>
      <c r="E2217" s="406">
        <v>86.82</v>
      </c>
      <c r="F2217" s="226">
        <f t="shared" si="3"/>
        <v>-0.03048576214</v>
      </c>
      <c r="G2217" s="226">
        <f t="shared" si="4"/>
        <v>0.9695142379</v>
      </c>
    </row>
    <row r="2218" ht="15.75" customHeight="1">
      <c r="A2218" s="403" t="s">
        <v>2568</v>
      </c>
      <c r="B2218" s="404">
        <v>4642.37</v>
      </c>
      <c r="C2218" s="405">
        <f t="shared" si="1"/>
        <v>0.002139252147</v>
      </c>
      <c r="D2218" s="405">
        <f t="shared" si="2"/>
        <v>1.002139252</v>
      </c>
      <c r="E2218" s="406">
        <v>89.55</v>
      </c>
      <c r="F2218" s="226">
        <f t="shared" si="3"/>
        <v>0.01969938511</v>
      </c>
      <c r="G2218" s="226">
        <f t="shared" si="4"/>
        <v>1.019699385</v>
      </c>
    </row>
    <row r="2219" ht="15.75" customHeight="1">
      <c r="A2219" s="403" t="s">
        <v>2569</v>
      </c>
      <c r="B2219" s="404">
        <v>4632.46</v>
      </c>
      <c r="C2219" s="405">
        <f t="shared" si="1"/>
        <v>0.006524814066</v>
      </c>
      <c r="D2219" s="405">
        <f t="shared" si="2"/>
        <v>1.006524814</v>
      </c>
      <c r="E2219" s="406">
        <v>87.82</v>
      </c>
      <c r="F2219" s="226">
        <f t="shared" si="3"/>
        <v>0.01796684827</v>
      </c>
      <c r="G2219" s="226">
        <f t="shared" si="4"/>
        <v>1.017966848</v>
      </c>
    </row>
    <row r="2220" ht="15.75" customHeight="1">
      <c r="A2220" s="403" t="s">
        <v>2570</v>
      </c>
      <c r="B2220" s="404">
        <v>4602.43</v>
      </c>
      <c r="C2220" s="405">
        <f t="shared" si="1"/>
        <v>0.01041938805</v>
      </c>
      <c r="D2220" s="405">
        <f t="shared" si="2"/>
        <v>1.010419388</v>
      </c>
      <c r="E2220" s="406">
        <v>86.27</v>
      </c>
      <c r="F2220" s="226">
        <f t="shared" si="3"/>
        <v>-0.002082128398</v>
      </c>
      <c r="G2220" s="226">
        <f t="shared" si="4"/>
        <v>0.9979178716</v>
      </c>
    </row>
    <row r="2221" ht="15.75" customHeight="1">
      <c r="A2221" s="403" t="s">
        <v>2571</v>
      </c>
      <c r="B2221" s="404">
        <v>4554.97</v>
      </c>
      <c r="C2221" s="405">
        <f t="shared" si="1"/>
        <v>0.001200129245</v>
      </c>
      <c r="D2221" s="405">
        <f t="shared" si="2"/>
        <v>1.001200129</v>
      </c>
      <c r="E2221" s="406">
        <v>86.45</v>
      </c>
      <c r="F2221" s="226">
        <f t="shared" si="3"/>
        <v>-0.0247066787</v>
      </c>
      <c r="G2221" s="226">
        <f t="shared" si="4"/>
        <v>0.9752933213</v>
      </c>
    </row>
    <row r="2222" ht="15.75" customHeight="1">
      <c r="A2222" s="403" t="s">
        <v>2572</v>
      </c>
      <c r="B2222" s="404">
        <v>4549.51</v>
      </c>
      <c r="C2222" s="405">
        <f t="shared" si="1"/>
        <v>-0.006221070819</v>
      </c>
      <c r="D2222" s="405">
        <f t="shared" si="2"/>
        <v>0.9937789292</v>
      </c>
      <c r="E2222" s="406">
        <v>88.64</v>
      </c>
      <c r="F2222" s="226">
        <f t="shared" si="3"/>
        <v>0.02962016494</v>
      </c>
      <c r="G2222" s="226">
        <f t="shared" si="4"/>
        <v>1.029620165</v>
      </c>
    </row>
    <row r="2223" ht="15.75" customHeight="1">
      <c r="A2223" s="403" t="s">
        <v>2573</v>
      </c>
      <c r="B2223" s="404">
        <v>4577.99</v>
      </c>
      <c r="C2223" s="405">
        <f t="shared" si="1"/>
        <v>-0.00466793928</v>
      </c>
      <c r="D2223" s="405">
        <f t="shared" si="2"/>
        <v>0.9953320607</v>
      </c>
      <c r="E2223" s="406">
        <v>86.09</v>
      </c>
      <c r="F2223" s="226">
        <f t="shared" si="3"/>
        <v>-0.004164256796</v>
      </c>
      <c r="G2223" s="226">
        <f t="shared" si="4"/>
        <v>0.9958357432</v>
      </c>
    </row>
    <row r="2224" ht="15.75" customHeight="1">
      <c r="A2224" s="403" t="s">
        <v>2574</v>
      </c>
      <c r="B2224" s="404">
        <v>4599.46</v>
      </c>
      <c r="C2224" s="405">
        <f t="shared" si="1"/>
        <v>0.001919118208</v>
      </c>
      <c r="D2224" s="405">
        <f t="shared" si="2"/>
        <v>1.001919118</v>
      </c>
      <c r="E2224" s="406">
        <v>86.45</v>
      </c>
      <c r="F2224" s="226">
        <f t="shared" si="3"/>
        <v>-0.03751948341</v>
      </c>
      <c r="G2224" s="226">
        <f t="shared" si="4"/>
        <v>0.9624805166</v>
      </c>
    </row>
    <row r="2225" ht="15.75" customHeight="1">
      <c r="A2225" s="403" t="s">
        <v>2575</v>
      </c>
      <c r="B2225" s="404">
        <v>4590.65</v>
      </c>
      <c r="C2225" s="405">
        <f t="shared" si="1"/>
        <v>0.005764250691</v>
      </c>
      <c r="D2225" s="405">
        <f t="shared" si="2"/>
        <v>1.005764251</v>
      </c>
      <c r="E2225" s="406">
        <v>89.82</v>
      </c>
      <c r="F2225" s="226">
        <f t="shared" si="3"/>
        <v>-0.01394225491</v>
      </c>
      <c r="G2225" s="226">
        <f t="shared" si="4"/>
        <v>0.9860577451</v>
      </c>
    </row>
    <row r="2226" ht="15.75" customHeight="1">
      <c r="A2226" s="403" t="s">
        <v>2576</v>
      </c>
      <c r="B2226" s="404">
        <v>4564.34</v>
      </c>
      <c r="C2226" s="405">
        <f t="shared" si="1"/>
        <v>0.005228383914</v>
      </c>
      <c r="D2226" s="405">
        <f t="shared" si="2"/>
        <v>1.005228384</v>
      </c>
      <c r="E2226" s="406">
        <v>91.09</v>
      </c>
      <c r="F2226" s="226">
        <f t="shared" si="3"/>
        <v>0.005963556046</v>
      </c>
      <c r="G2226" s="226">
        <f t="shared" si="4"/>
        <v>1.005963556</v>
      </c>
    </row>
    <row r="2227" ht="15.75" customHeight="1">
      <c r="A2227" s="403" t="s">
        <v>2577</v>
      </c>
      <c r="B2227" s="404">
        <v>4540.6</v>
      </c>
      <c r="C2227" s="405">
        <f t="shared" si="1"/>
        <v>-0.001418502106</v>
      </c>
      <c r="D2227" s="405">
        <f t="shared" si="2"/>
        <v>0.9985814979</v>
      </c>
      <c r="E2227" s="406">
        <v>90.55</v>
      </c>
      <c r="F2227" s="226">
        <f t="shared" si="3"/>
        <v>0.02154783394</v>
      </c>
      <c r="G2227" s="226">
        <f t="shared" si="4"/>
        <v>1.021547834</v>
      </c>
    </row>
    <row r="2228" ht="15.75" customHeight="1">
      <c r="A2228" s="403" t="s">
        <v>2578</v>
      </c>
      <c r="B2228" s="404">
        <v>4547.05</v>
      </c>
      <c r="C2228" s="405">
        <f t="shared" si="1"/>
        <v>-0.001495434642</v>
      </c>
      <c r="D2228" s="405">
        <f t="shared" si="2"/>
        <v>0.9985045654</v>
      </c>
      <c r="E2228" s="406">
        <v>88.64</v>
      </c>
      <c r="F2228" s="226">
        <f t="shared" si="3"/>
        <v>0.04837374335</v>
      </c>
      <c r="G2228" s="226">
        <f t="shared" si="4"/>
        <v>1.048373743</v>
      </c>
    </row>
    <row r="2229" ht="15.75" customHeight="1">
      <c r="A2229" s="403" t="s">
        <v>2579</v>
      </c>
      <c r="B2229" s="404">
        <v>4553.86</v>
      </c>
      <c r="C2229" s="405">
        <f t="shared" si="1"/>
        <v>-0.004916571249</v>
      </c>
      <c r="D2229" s="405">
        <f t="shared" si="2"/>
        <v>0.9950834288</v>
      </c>
      <c r="E2229" s="406">
        <v>84.55</v>
      </c>
      <c r="F2229" s="226">
        <f t="shared" si="3"/>
        <v>-0.002124395137</v>
      </c>
      <c r="G2229" s="226">
        <f t="shared" si="4"/>
        <v>0.9978756049</v>
      </c>
    </row>
    <row r="2230" ht="15.75" customHeight="1">
      <c r="A2230" s="403" t="s">
        <v>2580</v>
      </c>
      <c r="B2230" s="404">
        <v>4576.36</v>
      </c>
      <c r="C2230" s="405">
        <f t="shared" si="1"/>
        <v>0.00487907706</v>
      </c>
      <c r="D2230" s="405">
        <f t="shared" si="2"/>
        <v>1.004879077</v>
      </c>
      <c r="E2230" s="406">
        <v>84.73</v>
      </c>
      <c r="F2230" s="226">
        <f t="shared" si="3"/>
        <v>0.01753332533</v>
      </c>
      <c r="G2230" s="226">
        <f t="shared" si="4"/>
        <v>1.017533325</v>
      </c>
    </row>
    <row r="2231" ht="15.75" customHeight="1">
      <c r="A2231" s="403" t="s">
        <v>2581</v>
      </c>
      <c r="B2231" s="404">
        <v>4554.14</v>
      </c>
      <c r="C2231" s="405">
        <f t="shared" si="1"/>
        <v>-0.00008123815734</v>
      </c>
      <c r="D2231" s="405">
        <f t="shared" si="2"/>
        <v>0.9999187618</v>
      </c>
      <c r="E2231" s="406">
        <v>83.27</v>
      </c>
      <c r="F2231" s="226">
        <f t="shared" si="3"/>
        <v>0.07375886525</v>
      </c>
      <c r="G2231" s="226">
        <f t="shared" si="4"/>
        <v>1.073758865</v>
      </c>
    </row>
    <row r="2232" ht="15.75" customHeight="1">
      <c r="A2232" s="403" t="s">
        <v>2582</v>
      </c>
      <c r="B2232" s="404">
        <v>4554.51</v>
      </c>
      <c r="C2232" s="405">
        <f t="shared" si="1"/>
        <v>0.006030204033</v>
      </c>
      <c r="D2232" s="405">
        <f t="shared" si="2"/>
        <v>1.006030204</v>
      </c>
      <c r="E2232" s="406">
        <v>77.55</v>
      </c>
      <c r="F2232" s="226">
        <f t="shared" si="3"/>
        <v>0.01798372276</v>
      </c>
      <c r="G2232" s="226">
        <f t="shared" si="4"/>
        <v>1.017983723</v>
      </c>
    </row>
    <row r="2233" ht="15.75" customHeight="1">
      <c r="A2233" s="403" t="s">
        <v>2583</v>
      </c>
      <c r="B2233" s="404">
        <v>4527.21</v>
      </c>
      <c r="C2233" s="405">
        <f t="shared" si="1"/>
        <v>0.0001590636453</v>
      </c>
      <c r="D2233" s="405">
        <f t="shared" si="2"/>
        <v>1.000159064</v>
      </c>
      <c r="E2233" s="406">
        <v>76.18</v>
      </c>
      <c r="F2233" s="226">
        <f t="shared" si="3"/>
        <v>-0.002357255107</v>
      </c>
      <c r="G2233" s="226">
        <f t="shared" si="4"/>
        <v>0.9976427449</v>
      </c>
    </row>
    <row r="2234" ht="15.75" customHeight="1">
      <c r="A2234" s="403" t="s">
        <v>2584</v>
      </c>
      <c r="B2234" s="404">
        <v>4526.49</v>
      </c>
      <c r="C2234" s="405">
        <f t="shared" si="1"/>
        <v>-0.008464162028</v>
      </c>
      <c r="D2234" s="405">
        <f t="shared" si="2"/>
        <v>0.991535838</v>
      </c>
      <c r="E2234" s="406">
        <v>76.36</v>
      </c>
      <c r="F2234" s="226">
        <f t="shared" si="3"/>
        <v>-0.03780241935</v>
      </c>
      <c r="G2234" s="226">
        <f t="shared" si="4"/>
        <v>0.9621975806</v>
      </c>
    </row>
    <row r="2235" ht="15.75" customHeight="1">
      <c r="A2235" s="403" t="s">
        <v>2585</v>
      </c>
      <c r="B2235" s="404">
        <v>4565.13</v>
      </c>
      <c r="C2235" s="405">
        <f t="shared" si="1"/>
        <v>0.007570356866</v>
      </c>
      <c r="D2235" s="405">
        <f t="shared" si="2"/>
        <v>1.007570357</v>
      </c>
      <c r="E2235" s="406">
        <v>79.36</v>
      </c>
      <c r="F2235" s="226">
        <f t="shared" si="3"/>
        <v>0.08046289993</v>
      </c>
      <c r="G2235" s="226">
        <f t="shared" si="4"/>
        <v>1.0804629</v>
      </c>
    </row>
    <row r="2236" ht="15.75" customHeight="1">
      <c r="A2236" s="403" t="s">
        <v>2586</v>
      </c>
      <c r="B2236" s="404">
        <v>4530.83</v>
      </c>
      <c r="C2236" s="405">
        <f t="shared" si="1"/>
        <v>0.009950537093</v>
      </c>
      <c r="D2236" s="405">
        <f t="shared" si="2"/>
        <v>1.009950537</v>
      </c>
      <c r="E2236" s="406">
        <v>73.45</v>
      </c>
      <c r="F2236" s="226">
        <f t="shared" si="3"/>
        <v>0.03582005359</v>
      </c>
      <c r="G2236" s="226">
        <f t="shared" si="4"/>
        <v>1.035820054</v>
      </c>
    </row>
    <row r="2237" ht="15.75" customHeight="1">
      <c r="A2237" s="403" t="s">
        <v>2587</v>
      </c>
      <c r="B2237" s="404">
        <v>4486.19</v>
      </c>
      <c r="C2237" s="405">
        <f t="shared" si="1"/>
        <v>0.0002876318313</v>
      </c>
      <c r="D2237" s="405">
        <f t="shared" si="2"/>
        <v>1.000287632</v>
      </c>
      <c r="E2237" s="406">
        <v>70.91</v>
      </c>
      <c r="F2237" s="226">
        <f t="shared" si="3"/>
        <v>-0.003793200337</v>
      </c>
      <c r="G2237" s="226">
        <f t="shared" si="4"/>
        <v>0.9962067997</v>
      </c>
    </row>
    <row r="2238" ht="15.75" customHeight="1">
      <c r="A2238" s="403" t="s">
        <v>2588</v>
      </c>
      <c r="B2238" s="404">
        <v>4484.9</v>
      </c>
      <c r="C2238" s="405">
        <f t="shared" si="1"/>
        <v>0.002846492866</v>
      </c>
      <c r="D2238" s="405">
        <f t="shared" si="2"/>
        <v>1.002846493</v>
      </c>
      <c r="E2238" s="406">
        <v>71.18</v>
      </c>
      <c r="F2238" s="226">
        <f t="shared" si="3"/>
        <v>-0.02009911894</v>
      </c>
      <c r="G2238" s="226">
        <f t="shared" si="4"/>
        <v>0.9799008811</v>
      </c>
    </row>
    <row r="2239" ht="15.75" customHeight="1">
      <c r="A2239" s="403" t="s">
        <v>2589</v>
      </c>
      <c r="B2239" s="404">
        <v>4472.17</v>
      </c>
      <c r="C2239" s="405">
        <f t="shared" si="1"/>
        <v>0.001157376315</v>
      </c>
      <c r="D2239" s="405">
        <f t="shared" si="2"/>
        <v>1.001157376</v>
      </c>
      <c r="E2239" s="406">
        <v>72.64</v>
      </c>
      <c r="F2239" s="226">
        <f t="shared" si="3"/>
        <v>-0.006156792995</v>
      </c>
      <c r="G2239" s="226">
        <f t="shared" si="4"/>
        <v>0.993843207</v>
      </c>
    </row>
    <row r="2240" ht="15.75" customHeight="1">
      <c r="A2240" s="403" t="s">
        <v>2590</v>
      </c>
      <c r="B2240" s="404">
        <v>4467.0</v>
      </c>
      <c r="C2240" s="405">
        <f t="shared" si="1"/>
        <v>0.01049402684</v>
      </c>
      <c r="D2240" s="405">
        <f t="shared" si="2"/>
        <v>1.010494027</v>
      </c>
      <c r="E2240" s="406">
        <v>73.09</v>
      </c>
      <c r="F2240" s="226">
        <f t="shared" si="3"/>
        <v>0.02813335209</v>
      </c>
      <c r="G2240" s="226">
        <f t="shared" si="4"/>
        <v>1.028133352</v>
      </c>
    </row>
    <row r="2241" ht="15.75" customHeight="1">
      <c r="A2241" s="403" t="s">
        <v>2591</v>
      </c>
      <c r="B2241" s="404">
        <v>4420.61</v>
      </c>
      <c r="C2241" s="405">
        <f t="shared" si="1"/>
        <v>-0.001477248343</v>
      </c>
      <c r="D2241" s="405">
        <f t="shared" si="2"/>
        <v>0.9985227517</v>
      </c>
      <c r="E2241" s="406">
        <v>71.09</v>
      </c>
      <c r="F2241" s="226">
        <f t="shared" si="3"/>
        <v>-0.03094329335</v>
      </c>
      <c r="G2241" s="226">
        <f t="shared" si="4"/>
        <v>0.9690567067</v>
      </c>
    </row>
    <row r="2242" ht="15.75" customHeight="1">
      <c r="A2242" s="403" t="s">
        <v>2592</v>
      </c>
      <c r="B2242" s="404">
        <v>4427.15</v>
      </c>
      <c r="C2242" s="405">
        <f t="shared" si="1"/>
        <v>0.00876573366</v>
      </c>
      <c r="D2242" s="405">
        <f t="shared" si="2"/>
        <v>1.008765734</v>
      </c>
      <c r="E2242" s="406">
        <v>73.36</v>
      </c>
      <c r="F2242" s="226">
        <f t="shared" si="3"/>
        <v>0.001228333561</v>
      </c>
      <c r="G2242" s="226">
        <f t="shared" si="4"/>
        <v>1.001228334</v>
      </c>
    </row>
    <row r="2243" ht="15.75" customHeight="1">
      <c r="A2243" s="403" t="s">
        <v>2593</v>
      </c>
      <c r="B2243" s="404">
        <v>4388.68</v>
      </c>
      <c r="C2243" s="405">
        <f t="shared" si="1"/>
        <v>-0.008118247977</v>
      </c>
      <c r="D2243" s="405">
        <f t="shared" si="2"/>
        <v>0.991881752</v>
      </c>
      <c r="E2243" s="406">
        <v>73.27</v>
      </c>
      <c r="F2243" s="226">
        <f t="shared" si="3"/>
        <v>-0.0146584185</v>
      </c>
      <c r="G2243" s="226">
        <f t="shared" si="4"/>
        <v>0.9853415815</v>
      </c>
    </row>
    <row r="2244" ht="15.75" customHeight="1">
      <c r="A2244" s="403" t="s">
        <v>2594</v>
      </c>
      <c r="B2244" s="404">
        <v>4424.6</v>
      </c>
      <c r="C2244" s="405">
        <f t="shared" si="1"/>
        <v>0.006748670061</v>
      </c>
      <c r="D2244" s="405">
        <f t="shared" si="2"/>
        <v>1.00674867</v>
      </c>
      <c r="E2244" s="406">
        <v>74.36</v>
      </c>
      <c r="F2244" s="226">
        <f t="shared" si="3"/>
        <v>0.01487648424</v>
      </c>
      <c r="G2244" s="226">
        <f t="shared" si="4"/>
        <v>1.014876484</v>
      </c>
    </row>
    <row r="2245" ht="15.75" customHeight="1">
      <c r="A2245" s="403" t="s">
        <v>2595</v>
      </c>
      <c r="B2245" s="404">
        <v>4394.94</v>
      </c>
      <c r="C2245" s="405">
        <f t="shared" si="1"/>
        <v>0.004743735412</v>
      </c>
      <c r="D2245" s="405">
        <f t="shared" si="2"/>
        <v>1.004743735</v>
      </c>
      <c r="E2245" s="406">
        <v>73.27</v>
      </c>
      <c r="F2245" s="226">
        <f t="shared" si="3"/>
        <v>-0.005024443237</v>
      </c>
      <c r="G2245" s="226">
        <f t="shared" si="4"/>
        <v>0.9949755568</v>
      </c>
    </row>
    <row r="2246" ht="15.75" customHeight="1">
      <c r="A2246" s="403" t="s">
        <v>2596</v>
      </c>
      <c r="B2246" s="404">
        <v>4374.19</v>
      </c>
      <c r="C2246" s="405">
        <f t="shared" si="1"/>
        <v>-0.004089113532</v>
      </c>
      <c r="D2246" s="405">
        <f t="shared" si="2"/>
        <v>0.9959108865</v>
      </c>
      <c r="E2246" s="406">
        <v>73.64</v>
      </c>
      <c r="F2246" s="226">
        <f t="shared" si="3"/>
        <v>-0.01087978509</v>
      </c>
      <c r="G2246" s="226">
        <f t="shared" si="4"/>
        <v>0.9891202149</v>
      </c>
    </row>
    <row r="2247" ht="15.75" customHeight="1">
      <c r="A2247" s="403" t="s">
        <v>2597</v>
      </c>
      <c r="B2247" s="404">
        <v>4392.15</v>
      </c>
      <c r="C2247" s="405">
        <f t="shared" si="1"/>
        <v>0.0006379076629</v>
      </c>
      <c r="D2247" s="405">
        <f t="shared" si="2"/>
        <v>1.000637908</v>
      </c>
      <c r="E2247" s="406">
        <v>74.45</v>
      </c>
      <c r="F2247" s="226">
        <f t="shared" si="3"/>
        <v>0.003639795093</v>
      </c>
      <c r="G2247" s="226">
        <f t="shared" si="4"/>
        <v>1.003639795</v>
      </c>
    </row>
    <row r="2248" ht="15.75" customHeight="1">
      <c r="A2248" s="403" t="s">
        <v>2598</v>
      </c>
      <c r="B2248" s="404">
        <v>4389.35</v>
      </c>
      <c r="C2248" s="405">
        <f t="shared" si="1"/>
        <v>0.006090153526</v>
      </c>
      <c r="D2248" s="405">
        <f t="shared" si="2"/>
        <v>1.006090154</v>
      </c>
      <c r="E2248" s="406">
        <v>74.18</v>
      </c>
      <c r="F2248" s="226">
        <f t="shared" si="3"/>
        <v>0.03027777778</v>
      </c>
      <c r="G2248" s="226">
        <f t="shared" si="4"/>
        <v>1.030277778</v>
      </c>
    </row>
    <row r="2249" ht="15.75" customHeight="1">
      <c r="A2249" s="403" t="s">
        <v>2599</v>
      </c>
      <c r="B2249" s="404">
        <v>4362.78</v>
      </c>
      <c r="C2249" s="405">
        <f t="shared" si="1"/>
        <v>-0.003223750197</v>
      </c>
      <c r="D2249" s="405">
        <f t="shared" si="2"/>
        <v>0.9967762498</v>
      </c>
      <c r="E2249" s="406">
        <v>72.0</v>
      </c>
      <c r="F2249" s="226">
        <f t="shared" si="3"/>
        <v>0.001251564456</v>
      </c>
      <c r="G2249" s="226">
        <f t="shared" si="4"/>
        <v>1.001251564</v>
      </c>
    </row>
    <row r="2250" ht="15.75" customHeight="1">
      <c r="A2250" s="403" t="s">
        <v>2600</v>
      </c>
      <c r="B2250" s="404">
        <v>4376.89</v>
      </c>
      <c r="C2250" s="405">
        <f t="shared" si="1"/>
        <v>0.007487869329</v>
      </c>
      <c r="D2250" s="405">
        <f t="shared" si="2"/>
        <v>1.007487869</v>
      </c>
      <c r="E2250" s="406">
        <v>71.91</v>
      </c>
      <c r="F2250" s="226">
        <f t="shared" si="3"/>
        <v>0.02860821056</v>
      </c>
      <c r="G2250" s="226">
        <f t="shared" si="4"/>
        <v>1.028608211</v>
      </c>
    </row>
    <row r="2251" ht="15.75" customHeight="1">
      <c r="A2251" s="403" t="s">
        <v>2601</v>
      </c>
      <c r="B2251" s="404">
        <v>4344.36</v>
      </c>
      <c r="C2251" s="405">
        <f t="shared" si="1"/>
        <v>-0.004290547045</v>
      </c>
      <c r="D2251" s="405">
        <f t="shared" si="2"/>
        <v>0.995709453</v>
      </c>
      <c r="E2251" s="406">
        <v>69.91</v>
      </c>
      <c r="F2251" s="226">
        <f t="shared" si="3"/>
        <v>-0.006395679363</v>
      </c>
      <c r="G2251" s="226">
        <f t="shared" si="4"/>
        <v>0.9936043206</v>
      </c>
    </row>
    <row r="2252" ht="15.75" customHeight="1">
      <c r="A2252" s="403" t="s">
        <v>2602</v>
      </c>
      <c r="B2252" s="404">
        <v>4363.08</v>
      </c>
      <c r="C2252" s="405">
        <f t="shared" si="1"/>
        <v>-0.001811942347</v>
      </c>
      <c r="D2252" s="405">
        <f t="shared" si="2"/>
        <v>0.9981880577</v>
      </c>
      <c r="E2252" s="406">
        <v>70.36</v>
      </c>
      <c r="F2252" s="226">
        <f t="shared" si="3"/>
        <v>-0.01909940053</v>
      </c>
      <c r="G2252" s="226">
        <f t="shared" si="4"/>
        <v>0.9809005995</v>
      </c>
    </row>
    <row r="2253" ht="15.75" customHeight="1">
      <c r="A2253" s="403" t="s">
        <v>2603</v>
      </c>
      <c r="B2253" s="404">
        <v>4371.0</v>
      </c>
      <c r="C2253" s="405">
        <f t="shared" si="1"/>
        <v>-0.001261276082</v>
      </c>
      <c r="D2253" s="405">
        <f t="shared" si="2"/>
        <v>0.9987387239</v>
      </c>
      <c r="E2253" s="406">
        <v>71.73</v>
      </c>
      <c r="F2253" s="226">
        <f t="shared" si="3"/>
        <v>0</v>
      </c>
      <c r="G2253" s="226">
        <f t="shared" si="4"/>
        <v>1</v>
      </c>
    </row>
    <row r="2254" ht="15.75" customHeight="1">
      <c r="A2254" s="403" t="s">
        <v>2604</v>
      </c>
      <c r="B2254" s="404">
        <v>4376.52</v>
      </c>
      <c r="C2254" s="405">
        <f t="shared" si="1"/>
        <v>-0.00005711974812</v>
      </c>
      <c r="D2254" s="405">
        <f t="shared" si="2"/>
        <v>0.9999428803</v>
      </c>
      <c r="E2254" s="406">
        <v>71.73</v>
      </c>
      <c r="F2254" s="226">
        <f t="shared" si="3"/>
        <v>-0.001253132832</v>
      </c>
      <c r="G2254" s="226">
        <f t="shared" si="4"/>
        <v>0.9987468672</v>
      </c>
    </row>
    <row r="2255" ht="15.75" customHeight="1">
      <c r="A2255" s="403" t="s">
        <v>2605</v>
      </c>
      <c r="B2255" s="404">
        <v>4376.77</v>
      </c>
      <c r="C2255" s="405">
        <f t="shared" si="1"/>
        <v>-0.007793885948</v>
      </c>
      <c r="D2255" s="405">
        <f t="shared" si="2"/>
        <v>0.9922061141</v>
      </c>
      <c r="E2255" s="406">
        <v>71.82</v>
      </c>
      <c r="F2255" s="226">
        <f t="shared" si="3"/>
        <v>-0.02099236641</v>
      </c>
      <c r="G2255" s="226">
        <f t="shared" si="4"/>
        <v>0.9790076336</v>
      </c>
    </row>
    <row r="2256" ht="15.75" customHeight="1">
      <c r="A2256" s="403" t="s">
        <v>2606</v>
      </c>
      <c r="B2256" s="404">
        <v>4411.15</v>
      </c>
      <c r="C2256" s="405">
        <f t="shared" si="1"/>
        <v>-0.005646724674</v>
      </c>
      <c r="D2256" s="405">
        <f t="shared" si="2"/>
        <v>0.9943532753</v>
      </c>
      <c r="E2256" s="406">
        <v>73.36</v>
      </c>
      <c r="F2256" s="226">
        <f t="shared" si="3"/>
        <v>-0.01714898178</v>
      </c>
      <c r="G2256" s="226">
        <f t="shared" si="4"/>
        <v>0.9828510182</v>
      </c>
    </row>
    <row r="2257" ht="15.75" customHeight="1">
      <c r="A2257" s="403" t="s">
        <v>2607</v>
      </c>
      <c r="B2257" s="404">
        <v>4436.2</v>
      </c>
      <c r="C2257" s="405">
        <f t="shared" si="1"/>
        <v>-0.006808295329</v>
      </c>
      <c r="D2257" s="405">
        <f t="shared" si="2"/>
        <v>0.9931917047</v>
      </c>
      <c r="E2257" s="406">
        <v>74.64</v>
      </c>
      <c r="F2257" s="226">
        <f t="shared" si="3"/>
        <v>0</v>
      </c>
      <c r="G2257" s="226">
        <f t="shared" si="4"/>
        <v>1</v>
      </c>
    </row>
    <row r="2258" ht="15.75" customHeight="1">
      <c r="A2258" s="403" t="s">
        <v>2608</v>
      </c>
      <c r="B2258" s="404">
        <v>4466.61</v>
      </c>
      <c r="C2258" s="405"/>
      <c r="D2258" s="405"/>
      <c r="E2258" s="406">
        <v>74.64</v>
      </c>
      <c r="F2258" s="226"/>
      <c r="G2258" s="226"/>
    </row>
  </sheetData>
  <mergeCells count="4">
    <mergeCell ref="A1:D1"/>
    <mergeCell ref="E1:G1"/>
    <mergeCell ref="I3:J3"/>
    <mergeCell ref="I11:J12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3" width="7.14"/>
    <col customWidth="1" min="4" max="12" width="8.71"/>
    <col customWidth="1" min="13" max="13" width="13.57"/>
    <col customWidth="1" min="14" max="19" width="8.71"/>
  </cols>
  <sheetData>
    <row r="1">
      <c r="A1" s="468" t="s">
        <v>348</v>
      </c>
      <c r="B1" s="468" t="s">
        <v>349</v>
      </c>
      <c r="C1" s="468" t="s">
        <v>2646</v>
      </c>
      <c r="D1" s="468" t="s">
        <v>2647</v>
      </c>
      <c r="E1" s="468" t="s">
        <v>2648</v>
      </c>
      <c r="F1" s="468" t="s">
        <v>2649</v>
      </c>
      <c r="G1" s="468" t="s">
        <v>2650</v>
      </c>
      <c r="H1" s="468"/>
      <c r="M1" s="468" t="s">
        <v>348</v>
      </c>
      <c r="N1" s="468" t="s">
        <v>349</v>
      </c>
      <c r="O1" s="468" t="s">
        <v>2646</v>
      </c>
      <c r="P1" s="468" t="s">
        <v>2647</v>
      </c>
      <c r="Q1" s="468" t="s">
        <v>2648</v>
      </c>
      <c r="R1" s="468" t="s">
        <v>2649</v>
      </c>
      <c r="S1" s="468" t="s">
        <v>2650</v>
      </c>
    </row>
    <row r="2">
      <c r="A2" s="473" t="s">
        <v>351</v>
      </c>
      <c r="B2" s="406">
        <v>58.5</v>
      </c>
      <c r="C2" s="474">
        <v>58.9</v>
      </c>
      <c r="D2" s="474">
        <v>59.2</v>
      </c>
      <c r="E2" s="474">
        <v>58.0</v>
      </c>
      <c r="F2" s="474" t="s">
        <v>2651</v>
      </c>
      <c r="G2" s="475">
        <v>0.0156</v>
      </c>
      <c r="M2" s="473" t="s">
        <v>351</v>
      </c>
      <c r="N2" s="406">
        <v>58.5</v>
      </c>
      <c r="O2" s="474">
        <v>58.9</v>
      </c>
      <c r="P2" s="474">
        <v>59.2</v>
      </c>
      <c r="Q2" s="474">
        <v>58.0</v>
      </c>
      <c r="R2" s="474" t="s">
        <v>2651</v>
      </c>
      <c r="S2" s="475">
        <v>0.0156</v>
      </c>
    </row>
    <row r="3" ht="16.5" customHeight="1">
      <c r="A3" s="473" t="s">
        <v>352</v>
      </c>
      <c r="B3" s="406">
        <v>57.6</v>
      </c>
      <c r="C3" s="474">
        <v>58.6</v>
      </c>
      <c r="D3" s="474">
        <v>58.6</v>
      </c>
      <c r="E3" s="474">
        <v>57.0</v>
      </c>
      <c r="F3" s="474" t="s">
        <v>2652</v>
      </c>
      <c r="G3" s="475">
        <v>0.0</v>
      </c>
      <c r="J3" s="450" t="s">
        <v>4742</v>
      </c>
      <c r="K3" s="89"/>
      <c r="L3" s="90"/>
      <c r="M3" s="473" t="s">
        <v>352</v>
      </c>
      <c r="N3" s="406">
        <v>57.6</v>
      </c>
      <c r="O3" s="474">
        <v>58.6</v>
      </c>
      <c r="P3" s="474">
        <v>58.6</v>
      </c>
      <c r="Q3" s="474">
        <v>57.0</v>
      </c>
      <c r="R3" s="474" t="s">
        <v>2652</v>
      </c>
      <c r="S3" s="475">
        <v>0.0</v>
      </c>
    </row>
    <row r="4">
      <c r="A4" s="473" t="s">
        <v>353</v>
      </c>
      <c r="B4" s="406">
        <v>57.6</v>
      </c>
      <c r="C4" s="474">
        <v>57.3</v>
      </c>
      <c r="D4" s="474">
        <v>58.3</v>
      </c>
      <c r="E4" s="474">
        <v>57.3</v>
      </c>
      <c r="F4" s="474" t="s">
        <v>2653</v>
      </c>
      <c r="G4" s="475">
        <v>-0.0052</v>
      </c>
      <c r="J4" s="101"/>
      <c r="K4" s="102"/>
      <c r="L4" s="103"/>
      <c r="M4" s="473" t="s">
        <v>353</v>
      </c>
      <c r="N4" s="406">
        <v>57.6</v>
      </c>
      <c r="O4" s="474">
        <v>57.3</v>
      </c>
      <c r="P4" s="474">
        <v>58.3</v>
      </c>
      <c r="Q4" s="474">
        <v>57.3</v>
      </c>
      <c r="R4" s="474" t="s">
        <v>2653</v>
      </c>
      <c r="S4" s="475">
        <v>-0.0052</v>
      </c>
    </row>
    <row r="5">
      <c r="A5" s="473" t="s">
        <v>354</v>
      </c>
      <c r="B5" s="406">
        <v>59.1</v>
      </c>
      <c r="C5" s="474">
        <v>59.0</v>
      </c>
      <c r="D5" s="474">
        <v>60.0</v>
      </c>
      <c r="E5" s="474">
        <v>58.5</v>
      </c>
      <c r="F5" s="474" t="s">
        <v>2654</v>
      </c>
      <c r="G5" s="475">
        <v>0.0051</v>
      </c>
      <c r="M5" s="473" t="s">
        <v>4743</v>
      </c>
      <c r="N5" s="406">
        <v>57.9</v>
      </c>
      <c r="O5" s="474">
        <v>59.1</v>
      </c>
      <c r="P5" s="474">
        <v>59.1</v>
      </c>
      <c r="Q5" s="474">
        <v>57.4</v>
      </c>
      <c r="R5" s="474" t="s">
        <v>4744</v>
      </c>
      <c r="S5" s="475">
        <v>-0.0203</v>
      </c>
    </row>
    <row r="6">
      <c r="A6" s="473" t="s">
        <v>355</v>
      </c>
      <c r="B6" s="406">
        <v>58.8</v>
      </c>
      <c r="C6" s="474">
        <v>57.3</v>
      </c>
      <c r="D6" s="474">
        <v>59.2</v>
      </c>
      <c r="E6" s="474">
        <v>56.5</v>
      </c>
      <c r="F6" s="474" t="s">
        <v>2655</v>
      </c>
      <c r="G6" s="475">
        <v>0.0389</v>
      </c>
      <c r="M6" s="473" t="s">
        <v>354</v>
      </c>
      <c r="N6" s="406">
        <v>59.1</v>
      </c>
      <c r="O6" s="474">
        <v>59.0</v>
      </c>
      <c r="P6" s="474">
        <v>60.0</v>
      </c>
      <c r="Q6" s="474">
        <v>58.5</v>
      </c>
      <c r="R6" s="474" t="s">
        <v>2654</v>
      </c>
      <c r="S6" s="475">
        <v>0.0051</v>
      </c>
    </row>
    <row r="7">
      <c r="A7" s="473" t="s">
        <v>356</v>
      </c>
      <c r="B7" s="406">
        <v>56.6</v>
      </c>
      <c r="C7" s="474">
        <v>58.0</v>
      </c>
      <c r="D7" s="474">
        <v>58.0</v>
      </c>
      <c r="E7" s="474">
        <v>55.7</v>
      </c>
      <c r="F7" s="474" t="s">
        <v>2656</v>
      </c>
      <c r="G7" s="475">
        <v>-0.0139</v>
      </c>
      <c r="M7" s="473" t="s">
        <v>355</v>
      </c>
      <c r="N7" s="406">
        <v>58.8</v>
      </c>
      <c r="O7" s="474">
        <v>57.3</v>
      </c>
      <c r="P7" s="474">
        <v>59.2</v>
      </c>
      <c r="Q7" s="474">
        <v>56.5</v>
      </c>
      <c r="R7" s="474" t="s">
        <v>2655</v>
      </c>
      <c r="S7" s="475">
        <v>0.0389</v>
      </c>
    </row>
    <row r="8">
      <c r="A8" s="473" t="s">
        <v>357</v>
      </c>
      <c r="B8" s="406">
        <v>57.4</v>
      </c>
      <c r="C8" s="474">
        <v>59.5</v>
      </c>
      <c r="D8" s="474">
        <v>59.5</v>
      </c>
      <c r="E8" s="474">
        <v>57.4</v>
      </c>
      <c r="F8" s="474" t="s">
        <v>2657</v>
      </c>
      <c r="G8" s="475">
        <v>-0.0288</v>
      </c>
      <c r="M8" s="473" t="s">
        <v>356</v>
      </c>
      <c r="N8" s="406">
        <v>56.6</v>
      </c>
      <c r="O8" s="474">
        <v>58.0</v>
      </c>
      <c r="P8" s="474">
        <v>58.0</v>
      </c>
      <c r="Q8" s="474">
        <v>55.7</v>
      </c>
      <c r="R8" s="474" t="s">
        <v>2656</v>
      </c>
      <c r="S8" s="475">
        <v>-0.0139</v>
      </c>
    </row>
    <row r="9">
      <c r="A9" s="473" t="s">
        <v>358</v>
      </c>
      <c r="B9" s="406">
        <v>54.4</v>
      </c>
      <c r="C9" s="474">
        <v>53.5</v>
      </c>
      <c r="D9" s="474">
        <v>55.0</v>
      </c>
      <c r="E9" s="474">
        <v>52.6</v>
      </c>
      <c r="F9" s="474" t="s">
        <v>2658</v>
      </c>
      <c r="G9" s="475">
        <v>0.0382</v>
      </c>
      <c r="M9" s="473" t="s">
        <v>357</v>
      </c>
      <c r="N9" s="406">
        <v>57.4</v>
      </c>
      <c r="O9" s="474">
        <v>59.5</v>
      </c>
      <c r="P9" s="474">
        <v>59.5</v>
      </c>
      <c r="Q9" s="474">
        <v>57.4</v>
      </c>
      <c r="R9" s="474" t="s">
        <v>2657</v>
      </c>
      <c r="S9" s="475">
        <v>-0.0288</v>
      </c>
    </row>
    <row r="10">
      <c r="A10" s="473" t="s">
        <v>359</v>
      </c>
      <c r="B10" s="406">
        <v>52.4</v>
      </c>
      <c r="C10" s="474">
        <v>50.5</v>
      </c>
      <c r="D10" s="474">
        <v>53.8</v>
      </c>
      <c r="E10" s="474">
        <v>50.5</v>
      </c>
      <c r="F10" s="474" t="s">
        <v>2659</v>
      </c>
      <c r="G10" s="475">
        <v>0.0155</v>
      </c>
      <c r="M10" s="473" t="s">
        <v>4745</v>
      </c>
      <c r="N10" s="406">
        <v>59.1</v>
      </c>
      <c r="O10" s="474">
        <v>55.9</v>
      </c>
      <c r="P10" s="474">
        <v>59.8</v>
      </c>
      <c r="Q10" s="474">
        <v>55.9</v>
      </c>
      <c r="R10" s="474" t="s">
        <v>4746</v>
      </c>
      <c r="S10" s="475">
        <v>0.0864</v>
      </c>
    </row>
    <row r="11">
      <c r="A11" s="473" t="s">
        <v>360</v>
      </c>
      <c r="B11" s="406">
        <v>51.6</v>
      </c>
      <c r="C11" s="474">
        <v>52.0</v>
      </c>
      <c r="D11" s="474">
        <v>52.2</v>
      </c>
      <c r="E11" s="474">
        <v>51.0</v>
      </c>
      <c r="F11" s="474" t="s">
        <v>2660</v>
      </c>
      <c r="G11" s="475">
        <v>0.0238</v>
      </c>
      <c r="M11" s="473" t="s">
        <v>358</v>
      </c>
      <c r="N11" s="406">
        <v>54.4</v>
      </c>
      <c r="O11" s="474">
        <v>53.5</v>
      </c>
      <c r="P11" s="474">
        <v>55.0</v>
      </c>
      <c r="Q11" s="474">
        <v>52.6</v>
      </c>
      <c r="R11" s="474" t="s">
        <v>2658</v>
      </c>
      <c r="S11" s="475">
        <v>0.0382</v>
      </c>
    </row>
    <row r="12">
      <c r="A12" s="473" t="s">
        <v>361</v>
      </c>
      <c r="B12" s="406">
        <v>50.4</v>
      </c>
      <c r="C12" s="474">
        <v>52.2</v>
      </c>
      <c r="D12" s="474">
        <v>52.2</v>
      </c>
      <c r="E12" s="474">
        <v>49.6</v>
      </c>
      <c r="F12" s="474" t="s">
        <v>2661</v>
      </c>
      <c r="G12" s="475">
        <v>-0.0079</v>
      </c>
      <c r="M12" s="473" t="s">
        <v>359</v>
      </c>
      <c r="N12" s="406">
        <v>52.4</v>
      </c>
      <c r="O12" s="474">
        <v>50.5</v>
      </c>
      <c r="P12" s="474">
        <v>53.8</v>
      </c>
      <c r="Q12" s="474">
        <v>50.5</v>
      </c>
      <c r="R12" s="474" t="s">
        <v>2659</v>
      </c>
      <c r="S12" s="475">
        <v>0.0155</v>
      </c>
    </row>
    <row r="13">
      <c r="A13" s="473" t="s">
        <v>362</v>
      </c>
      <c r="B13" s="406">
        <v>50.8</v>
      </c>
      <c r="C13" s="474">
        <v>52.0</v>
      </c>
      <c r="D13" s="474">
        <v>52.9</v>
      </c>
      <c r="E13" s="474">
        <v>50.6</v>
      </c>
      <c r="F13" s="474" t="s">
        <v>2662</v>
      </c>
      <c r="G13" s="475">
        <v>-0.0231</v>
      </c>
      <c r="M13" s="473" t="s">
        <v>360</v>
      </c>
      <c r="N13" s="406">
        <v>51.6</v>
      </c>
      <c r="O13" s="474">
        <v>52.0</v>
      </c>
      <c r="P13" s="474">
        <v>52.2</v>
      </c>
      <c r="Q13" s="474">
        <v>51.0</v>
      </c>
      <c r="R13" s="474" t="s">
        <v>2660</v>
      </c>
      <c r="S13" s="475">
        <v>0.0238</v>
      </c>
    </row>
    <row r="14">
      <c r="A14" s="473" t="s">
        <v>363</v>
      </c>
      <c r="B14" s="406">
        <v>52.0</v>
      </c>
      <c r="C14" s="474">
        <v>54.9</v>
      </c>
      <c r="D14" s="474">
        <v>54.9</v>
      </c>
      <c r="E14" s="474">
        <v>51.9</v>
      </c>
      <c r="F14" s="474" t="s">
        <v>2663</v>
      </c>
      <c r="G14" s="475">
        <v>-0.028</v>
      </c>
      <c r="M14" s="473" t="s">
        <v>361</v>
      </c>
      <c r="N14" s="406">
        <v>50.4</v>
      </c>
      <c r="O14" s="474">
        <v>52.2</v>
      </c>
      <c r="P14" s="474">
        <v>52.2</v>
      </c>
      <c r="Q14" s="474">
        <v>49.6</v>
      </c>
      <c r="R14" s="474" t="s">
        <v>2661</v>
      </c>
      <c r="S14" s="475">
        <v>-0.0079</v>
      </c>
    </row>
    <row r="15">
      <c r="A15" s="473" t="s">
        <v>364</v>
      </c>
      <c r="B15" s="406">
        <v>53.4</v>
      </c>
      <c r="C15" s="474">
        <v>54.0</v>
      </c>
      <c r="D15" s="474">
        <v>54.0</v>
      </c>
      <c r="E15" s="474">
        <v>53.1</v>
      </c>
      <c r="F15" s="474" t="s">
        <v>2664</v>
      </c>
      <c r="G15" s="475">
        <v>-0.0184</v>
      </c>
      <c r="M15" s="473" t="s">
        <v>362</v>
      </c>
      <c r="N15" s="406">
        <v>50.8</v>
      </c>
      <c r="O15" s="474">
        <v>52.0</v>
      </c>
      <c r="P15" s="474">
        <v>52.9</v>
      </c>
      <c r="Q15" s="474">
        <v>50.6</v>
      </c>
      <c r="R15" s="474" t="s">
        <v>2662</v>
      </c>
      <c r="S15" s="475">
        <v>-0.0231</v>
      </c>
    </row>
    <row r="16">
      <c r="A16" s="473" t="s">
        <v>365</v>
      </c>
      <c r="B16" s="406">
        <v>54.4</v>
      </c>
      <c r="C16" s="474">
        <v>54.3</v>
      </c>
      <c r="D16" s="474">
        <v>55.0</v>
      </c>
      <c r="E16" s="474">
        <v>54.2</v>
      </c>
      <c r="F16" s="474" t="s">
        <v>2665</v>
      </c>
      <c r="G16" s="475">
        <v>0.0</v>
      </c>
      <c r="M16" s="473" t="s">
        <v>363</v>
      </c>
      <c r="N16" s="406">
        <v>52.0</v>
      </c>
      <c r="O16" s="474">
        <v>54.9</v>
      </c>
      <c r="P16" s="474">
        <v>54.9</v>
      </c>
      <c r="Q16" s="474">
        <v>51.9</v>
      </c>
      <c r="R16" s="474" t="s">
        <v>2663</v>
      </c>
      <c r="S16" s="475">
        <v>-0.028</v>
      </c>
    </row>
    <row r="17">
      <c r="A17" s="473" t="s">
        <v>366</v>
      </c>
      <c r="B17" s="406">
        <v>54.4</v>
      </c>
      <c r="C17" s="474">
        <v>55.3</v>
      </c>
      <c r="D17" s="474">
        <v>55.3</v>
      </c>
      <c r="E17" s="474">
        <v>54.1</v>
      </c>
      <c r="F17" s="474" t="s">
        <v>2666</v>
      </c>
      <c r="G17" s="475">
        <v>-0.0055</v>
      </c>
      <c r="M17" s="473" t="s">
        <v>4747</v>
      </c>
      <c r="N17" s="406">
        <v>53.5</v>
      </c>
      <c r="O17" s="474">
        <v>53.3</v>
      </c>
      <c r="P17" s="474">
        <v>54.2</v>
      </c>
      <c r="Q17" s="474">
        <v>53.0</v>
      </c>
      <c r="R17" s="474" t="s">
        <v>4748</v>
      </c>
      <c r="S17" s="475">
        <v>0.0019</v>
      </c>
    </row>
    <row r="18">
      <c r="A18" s="473" t="s">
        <v>368</v>
      </c>
      <c r="B18" s="406">
        <v>54.7</v>
      </c>
      <c r="C18" s="474">
        <v>56.0</v>
      </c>
      <c r="D18" s="474">
        <v>56.0</v>
      </c>
      <c r="E18" s="474">
        <v>54.0</v>
      </c>
      <c r="F18" s="474" t="s">
        <v>2667</v>
      </c>
      <c r="G18" s="475">
        <v>0.0</v>
      </c>
      <c r="M18" s="473" t="s">
        <v>364</v>
      </c>
      <c r="N18" s="406">
        <v>53.4</v>
      </c>
      <c r="O18" s="474">
        <v>54.0</v>
      </c>
      <c r="P18" s="474">
        <v>54.0</v>
      </c>
      <c r="Q18" s="474">
        <v>53.1</v>
      </c>
      <c r="R18" s="474" t="s">
        <v>2664</v>
      </c>
      <c r="S18" s="475">
        <v>-0.0184</v>
      </c>
    </row>
    <row r="19">
      <c r="A19" s="473" t="s">
        <v>369</v>
      </c>
      <c r="B19" s="406">
        <v>55.5</v>
      </c>
      <c r="C19" s="474">
        <v>56.4</v>
      </c>
      <c r="D19" s="474">
        <v>56.4</v>
      </c>
      <c r="E19" s="474">
        <v>54.3</v>
      </c>
      <c r="F19" s="474" t="s">
        <v>2668</v>
      </c>
      <c r="G19" s="475">
        <v>0.0202</v>
      </c>
      <c r="M19" s="473" t="s">
        <v>365</v>
      </c>
      <c r="N19" s="406">
        <v>54.4</v>
      </c>
      <c r="O19" s="474">
        <v>54.3</v>
      </c>
      <c r="P19" s="474">
        <v>55.0</v>
      </c>
      <c r="Q19" s="474">
        <v>54.2</v>
      </c>
      <c r="R19" s="474" t="s">
        <v>2665</v>
      </c>
      <c r="S19" s="475">
        <v>0.0</v>
      </c>
    </row>
    <row r="20">
      <c r="A20" s="473" t="s">
        <v>371</v>
      </c>
      <c r="B20" s="406">
        <v>54.4</v>
      </c>
      <c r="C20" s="474">
        <v>57.5</v>
      </c>
      <c r="D20" s="474">
        <v>57.5</v>
      </c>
      <c r="E20" s="474">
        <v>54.1</v>
      </c>
      <c r="F20" s="474" t="s">
        <v>2669</v>
      </c>
      <c r="G20" s="475">
        <v>-0.0109</v>
      </c>
      <c r="M20" s="473" t="s">
        <v>366</v>
      </c>
      <c r="N20" s="406">
        <v>54.4</v>
      </c>
      <c r="O20" s="474">
        <v>55.3</v>
      </c>
      <c r="P20" s="474">
        <v>55.3</v>
      </c>
      <c r="Q20" s="474">
        <v>54.1</v>
      </c>
      <c r="R20" s="474" t="s">
        <v>2666</v>
      </c>
      <c r="S20" s="475">
        <v>-0.0055</v>
      </c>
    </row>
    <row r="21" ht="15.75" customHeight="1">
      <c r="A21" s="473" t="s">
        <v>372</v>
      </c>
      <c r="B21" s="406">
        <v>55.0</v>
      </c>
      <c r="C21" s="474">
        <v>56.3</v>
      </c>
      <c r="D21" s="474">
        <v>56.5</v>
      </c>
      <c r="E21" s="474">
        <v>55.0</v>
      </c>
      <c r="F21" s="474" t="s">
        <v>2670</v>
      </c>
      <c r="G21" s="475">
        <v>-0.0108</v>
      </c>
      <c r="M21" s="473" t="s">
        <v>368</v>
      </c>
      <c r="N21" s="406">
        <v>54.7</v>
      </c>
      <c r="O21" s="474">
        <v>56.0</v>
      </c>
      <c r="P21" s="474">
        <v>56.0</v>
      </c>
      <c r="Q21" s="474">
        <v>54.0</v>
      </c>
      <c r="R21" s="474" t="s">
        <v>2667</v>
      </c>
      <c r="S21" s="475">
        <v>0.0</v>
      </c>
    </row>
    <row r="22" ht="15.75" customHeight="1">
      <c r="A22" s="473" t="s">
        <v>373</v>
      </c>
      <c r="B22" s="406">
        <v>55.6</v>
      </c>
      <c r="C22" s="474">
        <v>55.7</v>
      </c>
      <c r="D22" s="474">
        <v>56.1</v>
      </c>
      <c r="E22" s="474">
        <v>55.3</v>
      </c>
      <c r="F22" s="474" t="s">
        <v>2671</v>
      </c>
      <c r="G22" s="475">
        <v>0.0091</v>
      </c>
      <c r="M22" s="473" t="s">
        <v>4749</v>
      </c>
      <c r="N22" s="406">
        <v>54.7</v>
      </c>
      <c r="O22" s="474">
        <v>56.0</v>
      </c>
      <c r="P22" s="474">
        <v>56.5</v>
      </c>
      <c r="Q22" s="474">
        <v>54.2</v>
      </c>
      <c r="R22" s="474" t="s">
        <v>4750</v>
      </c>
      <c r="S22" s="475">
        <v>-0.0144</v>
      </c>
    </row>
    <row r="23" ht="15.75" customHeight="1">
      <c r="A23" s="473" t="s">
        <v>374</v>
      </c>
      <c r="B23" s="406">
        <v>56.1</v>
      </c>
      <c r="C23" s="474">
        <v>56.0</v>
      </c>
      <c r="D23" s="474">
        <v>56.2</v>
      </c>
      <c r="E23" s="474">
        <v>55.5</v>
      </c>
      <c r="F23" s="474" t="s">
        <v>2672</v>
      </c>
      <c r="G23" s="475">
        <v>0.0018</v>
      </c>
      <c r="M23" s="473" t="s">
        <v>369</v>
      </c>
      <c r="N23" s="406">
        <v>55.5</v>
      </c>
      <c r="O23" s="474">
        <v>56.4</v>
      </c>
      <c r="P23" s="474">
        <v>56.4</v>
      </c>
      <c r="Q23" s="474">
        <v>54.3</v>
      </c>
      <c r="R23" s="474" t="s">
        <v>2668</v>
      </c>
      <c r="S23" s="475">
        <v>0.0202</v>
      </c>
    </row>
    <row r="24" ht="15.75" customHeight="1">
      <c r="A24" s="473" t="s">
        <v>375</v>
      </c>
      <c r="B24" s="406">
        <v>56.0</v>
      </c>
      <c r="C24" s="474">
        <v>57.3</v>
      </c>
      <c r="D24" s="474">
        <v>57.5</v>
      </c>
      <c r="E24" s="474">
        <v>55.7</v>
      </c>
      <c r="F24" s="474" t="s">
        <v>2673</v>
      </c>
      <c r="G24" s="475">
        <v>-0.0053</v>
      </c>
      <c r="M24" s="473" t="s">
        <v>371</v>
      </c>
      <c r="N24" s="406">
        <v>54.4</v>
      </c>
      <c r="O24" s="474">
        <v>57.5</v>
      </c>
      <c r="P24" s="474">
        <v>57.5</v>
      </c>
      <c r="Q24" s="474">
        <v>54.1</v>
      </c>
      <c r="R24" s="474" t="s">
        <v>2669</v>
      </c>
      <c r="S24" s="475">
        <v>-0.0109</v>
      </c>
    </row>
    <row r="25" ht="15.75" customHeight="1">
      <c r="A25" s="473" t="s">
        <v>376</v>
      </c>
      <c r="B25" s="406">
        <v>56.3</v>
      </c>
      <c r="C25" s="474">
        <v>55.8</v>
      </c>
      <c r="D25" s="474">
        <v>56.9</v>
      </c>
      <c r="E25" s="474">
        <v>55.3</v>
      </c>
      <c r="F25" s="474" t="s">
        <v>2674</v>
      </c>
      <c r="G25" s="475">
        <v>-0.0088</v>
      </c>
      <c r="M25" s="473" t="s">
        <v>372</v>
      </c>
      <c r="N25" s="406">
        <v>55.0</v>
      </c>
      <c r="O25" s="474">
        <v>56.3</v>
      </c>
      <c r="P25" s="474">
        <v>56.5</v>
      </c>
      <c r="Q25" s="474">
        <v>55.0</v>
      </c>
      <c r="R25" s="474" t="s">
        <v>2670</v>
      </c>
      <c r="S25" s="475">
        <v>-0.0108</v>
      </c>
    </row>
    <row r="26" ht="15.75" customHeight="1">
      <c r="A26" s="473" t="s">
        <v>377</v>
      </c>
      <c r="B26" s="406">
        <v>57.3</v>
      </c>
      <c r="C26" s="474">
        <v>56.0</v>
      </c>
      <c r="D26" s="474">
        <v>57.8</v>
      </c>
      <c r="E26" s="474">
        <v>56.0</v>
      </c>
      <c r="F26" s="474" t="s">
        <v>2675</v>
      </c>
      <c r="G26" s="475">
        <v>0.0088</v>
      </c>
      <c r="M26" s="473" t="s">
        <v>373</v>
      </c>
      <c r="N26" s="406">
        <v>55.6</v>
      </c>
      <c r="O26" s="474">
        <v>55.7</v>
      </c>
      <c r="P26" s="474">
        <v>56.1</v>
      </c>
      <c r="Q26" s="474">
        <v>55.3</v>
      </c>
      <c r="R26" s="474" t="s">
        <v>2671</v>
      </c>
      <c r="S26" s="475">
        <v>0.0091</v>
      </c>
    </row>
    <row r="27" ht="15.75" customHeight="1">
      <c r="A27" s="473" t="s">
        <v>378</v>
      </c>
      <c r="B27" s="406">
        <v>56.8</v>
      </c>
      <c r="C27" s="474">
        <v>55.2</v>
      </c>
      <c r="D27" s="474">
        <v>58.0</v>
      </c>
      <c r="E27" s="474">
        <v>55.2</v>
      </c>
      <c r="F27" s="474" t="s">
        <v>2676</v>
      </c>
      <c r="G27" s="475">
        <v>0.0071</v>
      </c>
      <c r="M27" s="473" t="s">
        <v>4751</v>
      </c>
      <c r="N27" s="406">
        <v>55.1</v>
      </c>
      <c r="O27" s="474">
        <v>55.0</v>
      </c>
      <c r="P27" s="474">
        <v>56.7</v>
      </c>
      <c r="Q27" s="474">
        <v>55.0</v>
      </c>
      <c r="R27" s="474" t="s">
        <v>4752</v>
      </c>
      <c r="S27" s="475">
        <v>-0.0178</v>
      </c>
    </row>
    <row r="28" ht="15.75" customHeight="1">
      <c r="A28" s="473" t="s">
        <v>379</v>
      </c>
      <c r="B28" s="406">
        <v>56.4</v>
      </c>
      <c r="C28" s="474">
        <v>57.5</v>
      </c>
      <c r="D28" s="474">
        <v>57.5</v>
      </c>
      <c r="E28" s="474">
        <v>56.0</v>
      </c>
      <c r="F28" s="474" t="s">
        <v>2677</v>
      </c>
      <c r="G28" s="475">
        <v>-0.0208</v>
      </c>
      <c r="M28" s="473" t="s">
        <v>374</v>
      </c>
      <c r="N28" s="406">
        <v>56.1</v>
      </c>
      <c r="O28" s="474">
        <v>56.0</v>
      </c>
      <c r="P28" s="474">
        <v>56.2</v>
      </c>
      <c r="Q28" s="474">
        <v>55.5</v>
      </c>
      <c r="R28" s="474" t="s">
        <v>2672</v>
      </c>
      <c r="S28" s="475">
        <v>0.0018</v>
      </c>
    </row>
    <row r="29" ht="15.75" customHeight="1">
      <c r="A29" s="473" t="s">
        <v>380</v>
      </c>
      <c r="B29" s="406">
        <v>57.6</v>
      </c>
      <c r="C29" s="474">
        <v>59.7</v>
      </c>
      <c r="D29" s="474">
        <v>59.7</v>
      </c>
      <c r="E29" s="474">
        <v>57.6</v>
      </c>
      <c r="F29" s="474" t="s">
        <v>2678</v>
      </c>
      <c r="G29" s="475">
        <v>-0.0221</v>
      </c>
      <c r="M29" s="473" t="s">
        <v>375</v>
      </c>
      <c r="N29" s="406">
        <v>56.0</v>
      </c>
      <c r="O29" s="474">
        <v>57.3</v>
      </c>
      <c r="P29" s="474">
        <v>57.5</v>
      </c>
      <c r="Q29" s="474">
        <v>55.7</v>
      </c>
      <c r="R29" s="474" t="s">
        <v>2673</v>
      </c>
      <c r="S29" s="475">
        <v>-0.0053</v>
      </c>
    </row>
    <row r="30" ht="15.75" customHeight="1">
      <c r="A30" s="473" t="s">
        <v>381</v>
      </c>
      <c r="B30" s="406">
        <v>57.9</v>
      </c>
      <c r="C30" s="474">
        <v>58.0</v>
      </c>
      <c r="D30" s="474">
        <v>58.6</v>
      </c>
      <c r="E30" s="474">
        <v>57.6</v>
      </c>
      <c r="F30" s="474" t="s">
        <v>2679</v>
      </c>
      <c r="G30" s="475">
        <v>-0.0069</v>
      </c>
      <c r="M30" s="473" t="s">
        <v>376</v>
      </c>
      <c r="N30" s="406">
        <v>56.3</v>
      </c>
      <c r="O30" s="474">
        <v>55.8</v>
      </c>
      <c r="P30" s="474">
        <v>56.9</v>
      </c>
      <c r="Q30" s="474">
        <v>55.3</v>
      </c>
      <c r="R30" s="474" t="s">
        <v>2674</v>
      </c>
      <c r="S30" s="475">
        <v>-0.0088</v>
      </c>
    </row>
    <row r="31" ht="15.75" customHeight="1">
      <c r="A31" s="473" t="s">
        <v>382</v>
      </c>
      <c r="B31" s="406">
        <v>58.3</v>
      </c>
      <c r="C31" s="474">
        <v>58.0</v>
      </c>
      <c r="D31" s="474">
        <v>58.7</v>
      </c>
      <c r="E31" s="474">
        <v>57.6</v>
      </c>
      <c r="F31" s="474" t="s">
        <v>2680</v>
      </c>
      <c r="G31" s="475">
        <v>0.0</v>
      </c>
      <c r="M31" s="473" t="s">
        <v>4753</v>
      </c>
      <c r="N31" s="406">
        <v>56.8</v>
      </c>
      <c r="O31" s="474">
        <v>57.4</v>
      </c>
      <c r="P31" s="474">
        <v>57.4</v>
      </c>
      <c r="Q31" s="474">
        <v>56.8</v>
      </c>
      <c r="R31" s="474" t="s">
        <v>4754</v>
      </c>
      <c r="S31" s="475">
        <v>-0.0087</v>
      </c>
    </row>
    <row r="32" ht="15.75" customHeight="1">
      <c r="A32" s="473" t="s">
        <v>383</v>
      </c>
      <c r="B32" s="406">
        <v>58.3</v>
      </c>
      <c r="C32" s="474">
        <v>59.5</v>
      </c>
      <c r="D32" s="474">
        <v>59.5</v>
      </c>
      <c r="E32" s="474">
        <v>57.8</v>
      </c>
      <c r="F32" s="474" t="s">
        <v>2681</v>
      </c>
      <c r="G32" s="475">
        <v>-0.0017</v>
      </c>
      <c r="M32" s="473" t="s">
        <v>377</v>
      </c>
      <c r="N32" s="406">
        <v>57.3</v>
      </c>
      <c r="O32" s="474">
        <v>56.0</v>
      </c>
      <c r="P32" s="474">
        <v>57.8</v>
      </c>
      <c r="Q32" s="474">
        <v>56.0</v>
      </c>
      <c r="R32" s="474" t="s">
        <v>2675</v>
      </c>
      <c r="S32" s="475">
        <v>0.0088</v>
      </c>
    </row>
    <row r="33" ht="15.75" customHeight="1">
      <c r="A33" s="473" t="s">
        <v>384</v>
      </c>
      <c r="B33" s="406">
        <v>58.4</v>
      </c>
      <c r="C33" s="474">
        <v>58.7</v>
      </c>
      <c r="D33" s="474">
        <v>59.0</v>
      </c>
      <c r="E33" s="474">
        <v>57.3</v>
      </c>
      <c r="F33" s="474" t="s">
        <v>2682</v>
      </c>
      <c r="G33" s="475">
        <v>0.0</v>
      </c>
      <c r="M33" s="473" t="s">
        <v>378</v>
      </c>
      <c r="N33" s="406">
        <v>56.8</v>
      </c>
      <c r="O33" s="474">
        <v>55.2</v>
      </c>
      <c r="P33" s="474">
        <v>58.0</v>
      </c>
      <c r="Q33" s="474">
        <v>55.2</v>
      </c>
      <c r="R33" s="474" t="s">
        <v>2676</v>
      </c>
      <c r="S33" s="475">
        <v>0.0071</v>
      </c>
    </row>
    <row r="34" ht="15.75" customHeight="1">
      <c r="A34" s="473" t="s">
        <v>385</v>
      </c>
      <c r="B34" s="406">
        <v>58.7</v>
      </c>
      <c r="C34" s="474">
        <v>60.0</v>
      </c>
      <c r="D34" s="474">
        <v>60.0</v>
      </c>
      <c r="E34" s="474">
        <v>57.9</v>
      </c>
      <c r="F34" s="474" t="s">
        <v>2683</v>
      </c>
      <c r="G34" s="475">
        <v>-0.0134</v>
      </c>
      <c r="M34" s="473" t="s">
        <v>379</v>
      </c>
      <c r="N34" s="406">
        <v>56.4</v>
      </c>
      <c r="O34" s="474">
        <v>57.5</v>
      </c>
      <c r="P34" s="474">
        <v>57.5</v>
      </c>
      <c r="Q34" s="474">
        <v>56.0</v>
      </c>
      <c r="R34" s="474" t="s">
        <v>2677</v>
      </c>
      <c r="S34" s="475">
        <v>-0.0208</v>
      </c>
    </row>
    <row r="35" ht="15.75" customHeight="1">
      <c r="A35" s="473" t="s">
        <v>386</v>
      </c>
      <c r="B35" s="406">
        <v>59.5</v>
      </c>
      <c r="C35" s="474">
        <v>57.7</v>
      </c>
      <c r="D35" s="474">
        <v>60.0</v>
      </c>
      <c r="E35" s="474">
        <v>57.5</v>
      </c>
      <c r="F35" s="474" t="s">
        <v>2684</v>
      </c>
      <c r="G35" s="475">
        <v>0.0457</v>
      </c>
      <c r="M35" s="473" t="s">
        <v>380</v>
      </c>
      <c r="N35" s="406">
        <v>57.6</v>
      </c>
      <c r="O35" s="474">
        <v>59.7</v>
      </c>
      <c r="P35" s="474">
        <v>59.7</v>
      </c>
      <c r="Q35" s="474">
        <v>57.6</v>
      </c>
      <c r="R35" s="474" t="s">
        <v>2678</v>
      </c>
      <c r="S35" s="475">
        <v>-0.0221</v>
      </c>
    </row>
    <row r="36" ht="15.75" customHeight="1">
      <c r="A36" s="473" t="s">
        <v>387</v>
      </c>
      <c r="B36" s="406">
        <v>56.9</v>
      </c>
      <c r="C36" s="474">
        <v>55.8</v>
      </c>
      <c r="D36" s="474">
        <v>57.3</v>
      </c>
      <c r="E36" s="474">
        <v>55.8</v>
      </c>
      <c r="F36" s="474" t="s">
        <v>2685</v>
      </c>
      <c r="G36" s="475">
        <v>0.0197</v>
      </c>
      <c r="M36" s="473" t="s">
        <v>4755</v>
      </c>
      <c r="N36" s="406">
        <v>58.9</v>
      </c>
      <c r="O36" s="474">
        <v>58.1</v>
      </c>
      <c r="P36" s="474">
        <v>59.0</v>
      </c>
      <c r="Q36" s="474">
        <v>57.5</v>
      </c>
      <c r="R36" s="474" t="s">
        <v>4756</v>
      </c>
      <c r="S36" s="475">
        <v>0.0173</v>
      </c>
    </row>
    <row r="37" ht="15.75" customHeight="1">
      <c r="A37" s="473" t="s">
        <v>388</v>
      </c>
      <c r="B37" s="406">
        <v>54.3</v>
      </c>
      <c r="C37" s="474">
        <v>53.1</v>
      </c>
      <c r="D37" s="474">
        <v>54.6</v>
      </c>
      <c r="E37" s="474">
        <v>53.1</v>
      </c>
      <c r="F37" s="474" t="s">
        <v>2686</v>
      </c>
      <c r="G37" s="475">
        <v>-0.0073</v>
      </c>
      <c r="M37" s="473" t="s">
        <v>381</v>
      </c>
      <c r="N37" s="406">
        <v>57.9</v>
      </c>
      <c r="O37" s="474">
        <v>58.0</v>
      </c>
      <c r="P37" s="474">
        <v>58.6</v>
      </c>
      <c r="Q37" s="474">
        <v>57.6</v>
      </c>
      <c r="R37" s="474" t="s">
        <v>2679</v>
      </c>
      <c r="S37" s="475">
        <v>-0.0069</v>
      </c>
    </row>
    <row r="38" ht="15.75" customHeight="1">
      <c r="A38" s="473" t="s">
        <v>389</v>
      </c>
      <c r="B38" s="406">
        <v>54.7</v>
      </c>
      <c r="C38" s="474">
        <v>54.2</v>
      </c>
      <c r="D38" s="474">
        <v>55.0</v>
      </c>
      <c r="E38" s="474">
        <v>54.2</v>
      </c>
      <c r="F38" s="474" t="s">
        <v>2687</v>
      </c>
      <c r="G38" s="475">
        <v>0.0092</v>
      </c>
      <c r="M38" s="473" t="s">
        <v>382</v>
      </c>
      <c r="N38" s="406">
        <v>58.3</v>
      </c>
      <c r="O38" s="474">
        <v>58.0</v>
      </c>
      <c r="P38" s="474">
        <v>58.7</v>
      </c>
      <c r="Q38" s="474">
        <v>57.6</v>
      </c>
      <c r="R38" s="474" t="s">
        <v>2680</v>
      </c>
      <c r="S38" s="475">
        <v>0.0</v>
      </c>
    </row>
    <row r="39" ht="15.75" customHeight="1">
      <c r="A39" s="473" t="s">
        <v>390</v>
      </c>
      <c r="B39" s="406">
        <v>54.2</v>
      </c>
      <c r="C39" s="474">
        <v>54.3</v>
      </c>
      <c r="D39" s="474">
        <v>55.3</v>
      </c>
      <c r="E39" s="474">
        <v>53.9</v>
      </c>
      <c r="F39" s="474" t="s">
        <v>2688</v>
      </c>
      <c r="G39" s="475">
        <v>-0.0199</v>
      </c>
      <c r="M39" s="473" t="s">
        <v>383</v>
      </c>
      <c r="N39" s="406">
        <v>58.3</v>
      </c>
      <c r="O39" s="474">
        <v>59.5</v>
      </c>
      <c r="P39" s="474">
        <v>59.5</v>
      </c>
      <c r="Q39" s="474">
        <v>57.8</v>
      </c>
      <c r="R39" s="474" t="s">
        <v>2681</v>
      </c>
      <c r="S39" s="475">
        <v>-0.0017</v>
      </c>
    </row>
    <row r="40" ht="15.75" customHeight="1">
      <c r="A40" s="473" t="s">
        <v>391</v>
      </c>
      <c r="B40" s="406">
        <v>55.3</v>
      </c>
      <c r="C40" s="474">
        <v>54.6</v>
      </c>
      <c r="D40" s="474">
        <v>56.3</v>
      </c>
      <c r="E40" s="474">
        <v>54.0</v>
      </c>
      <c r="F40" s="474" t="s">
        <v>2689</v>
      </c>
      <c r="G40" s="475">
        <v>0.0222</v>
      </c>
      <c r="M40" s="473" t="s">
        <v>384</v>
      </c>
      <c r="N40" s="406">
        <v>58.4</v>
      </c>
      <c r="O40" s="474">
        <v>58.7</v>
      </c>
      <c r="P40" s="474">
        <v>59.0</v>
      </c>
      <c r="Q40" s="474">
        <v>57.3</v>
      </c>
      <c r="R40" s="474" t="s">
        <v>2682</v>
      </c>
      <c r="S40" s="475">
        <v>0.0</v>
      </c>
    </row>
    <row r="41" ht="15.75" customHeight="1">
      <c r="A41" s="473" t="s">
        <v>392</v>
      </c>
      <c r="B41" s="406">
        <v>56.8</v>
      </c>
      <c r="C41" s="474">
        <v>57.0</v>
      </c>
      <c r="D41" s="474">
        <v>57.5</v>
      </c>
      <c r="E41" s="474">
        <v>56.6</v>
      </c>
      <c r="F41" s="474" t="s">
        <v>2690</v>
      </c>
      <c r="G41" s="475">
        <v>-0.0087</v>
      </c>
      <c r="M41" s="473" t="s">
        <v>4757</v>
      </c>
      <c r="N41" s="406">
        <v>58.4</v>
      </c>
      <c r="O41" s="474">
        <v>58.4</v>
      </c>
      <c r="P41" s="474">
        <v>59.4</v>
      </c>
      <c r="Q41" s="474">
        <v>58.1</v>
      </c>
      <c r="R41" s="474" t="s">
        <v>4758</v>
      </c>
      <c r="S41" s="475">
        <v>-0.0051</v>
      </c>
    </row>
    <row r="42" ht="15.75" customHeight="1">
      <c r="A42" s="473" t="s">
        <v>393</v>
      </c>
      <c r="B42" s="406">
        <v>57.3</v>
      </c>
      <c r="C42" s="474">
        <v>56.6</v>
      </c>
      <c r="D42" s="474">
        <v>58.4</v>
      </c>
      <c r="E42" s="474">
        <v>56.6</v>
      </c>
      <c r="F42" s="474" t="s">
        <v>2691</v>
      </c>
      <c r="G42" s="475">
        <v>0.0035</v>
      </c>
      <c r="M42" s="473" t="s">
        <v>385</v>
      </c>
      <c r="N42" s="406">
        <v>58.7</v>
      </c>
      <c r="O42" s="474">
        <v>60.0</v>
      </c>
      <c r="P42" s="474">
        <v>60.0</v>
      </c>
      <c r="Q42" s="474">
        <v>57.9</v>
      </c>
      <c r="R42" s="474" t="s">
        <v>2683</v>
      </c>
      <c r="S42" s="475">
        <v>-0.0134</v>
      </c>
    </row>
    <row r="43" ht="15.75" customHeight="1">
      <c r="A43" s="473" t="s">
        <v>394</v>
      </c>
      <c r="B43" s="406">
        <v>57.1</v>
      </c>
      <c r="C43" s="474">
        <v>57.0</v>
      </c>
      <c r="D43" s="474">
        <v>57.2</v>
      </c>
      <c r="E43" s="474">
        <v>56.9</v>
      </c>
      <c r="F43" s="474" t="s">
        <v>2692</v>
      </c>
      <c r="G43" s="475">
        <v>-0.0138</v>
      </c>
      <c r="M43" s="473" t="s">
        <v>386</v>
      </c>
      <c r="N43" s="406">
        <v>59.5</v>
      </c>
      <c r="O43" s="474">
        <v>57.7</v>
      </c>
      <c r="P43" s="474">
        <v>60.0</v>
      </c>
      <c r="Q43" s="474">
        <v>57.5</v>
      </c>
      <c r="R43" s="474" t="s">
        <v>2684</v>
      </c>
      <c r="S43" s="475">
        <v>0.0457</v>
      </c>
    </row>
    <row r="44" ht="15.75" customHeight="1">
      <c r="A44" s="473" t="s">
        <v>395</v>
      </c>
      <c r="B44" s="406">
        <v>57.9</v>
      </c>
      <c r="C44" s="474">
        <v>58.4</v>
      </c>
      <c r="D44" s="474">
        <v>58.4</v>
      </c>
      <c r="E44" s="474">
        <v>57.5</v>
      </c>
      <c r="F44" s="474" t="s">
        <v>2693</v>
      </c>
      <c r="G44" s="475">
        <v>-0.0034</v>
      </c>
      <c r="M44" s="473" t="s">
        <v>387</v>
      </c>
      <c r="N44" s="406">
        <v>56.9</v>
      </c>
      <c r="O44" s="474">
        <v>55.8</v>
      </c>
      <c r="P44" s="474">
        <v>57.3</v>
      </c>
      <c r="Q44" s="474">
        <v>55.8</v>
      </c>
      <c r="R44" s="474" t="s">
        <v>2685</v>
      </c>
      <c r="S44" s="475">
        <v>0.0197</v>
      </c>
    </row>
    <row r="45" ht="15.75" customHeight="1">
      <c r="A45" s="473" t="s">
        <v>396</v>
      </c>
      <c r="B45" s="406">
        <v>58.1</v>
      </c>
      <c r="C45" s="474">
        <v>58.9</v>
      </c>
      <c r="D45" s="474">
        <v>58.9</v>
      </c>
      <c r="E45" s="474">
        <v>58.0</v>
      </c>
      <c r="F45" s="474" t="s">
        <v>2694</v>
      </c>
      <c r="G45" s="475">
        <v>0.0035</v>
      </c>
      <c r="M45" s="473" t="s">
        <v>4759</v>
      </c>
      <c r="N45" s="406">
        <v>55.8</v>
      </c>
      <c r="O45" s="474">
        <v>54.3</v>
      </c>
      <c r="P45" s="474">
        <v>56.4</v>
      </c>
      <c r="Q45" s="474">
        <v>54.3</v>
      </c>
      <c r="R45" s="474" t="s">
        <v>4760</v>
      </c>
      <c r="S45" s="475">
        <v>0.0276</v>
      </c>
    </row>
    <row r="46" ht="15.75" customHeight="1">
      <c r="A46" s="473" t="s">
        <v>397</v>
      </c>
      <c r="B46" s="406">
        <v>57.9</v>
      </c>
      <c r="C46" s="474">
        <v>58.0</v>
      </c>
      <c r="D46" s="474">
        <v>58.5</v>
      </c>
      <c r="E46" s="474">
        <v>57.6</v>
      </c>
      <c r="F46" s="474" t="s">
        <v>2695</v>
      </c>
      <c r="G46" s="475">
        <v>0.0</v>
      </c>
      <c r="M46" s="473" t="s">
        <v>388</v>
      </c>
      <c r="N46" s="406">
        <v>54.3</v>
      </c>
      <c r="O46" s="474">
        <v>53.1</v>
      </c>
      <c r="P46" s="474">
        <v>54.6</v>
      </c>
      <c r="Q46" s="474">
        <v>53.1</v>
      </c>
      <c r="R46" s="474" t="s">
        <v>2686</v>
      </c>
      <c r="S46" s="475">
        <v>-0.0073</v>
      </c>
    </row>
    <row r="47" ht="15.75" customHeight="1">
      <c r="A47" s="473" t="s">
        <v>398</v>
      </c>
      <c r="B47" s="406">
        <v>57.9</v>
      </c>
      <c r="C47" s="474">
        <v>57.1</v>
      </c>
      <c r="D47" s="474">
        <v>58.0</v>
      </c>
      <c r="E47" s="474">
        <v>57.1</v>
      </c>
      <c r="F47" s="474" t="s">
        <v>2696</v>
      </c>
      <c r="G47" s="475">
        <v>0.0017</v>
      </c>
      <c r="M47" s="473" t="s">
        <v>389</v>
      </c>
      <c r="N47" s="406">
        <v>54.7</v>
      </c>
      <c r="O47" s="474">
        <v>54.2</v>
      </c>
      <c r="P47" s="474">
        <v>55.0</v>
      </c>
      <c r="Q47" s="474">
        <v>54.2</v>
      </c>
      <c r="R47" s="474" t="s">
        <v>2687</v>
      </c>
      <c r="S47" s="475">
        <v>0.0092</v>
      </c>
    </row>
    <row r="48" ht="15.75" customHeight="1">
      <c r="A48" s="473" t="s">
        <v>399</v>
      </c>
      <c r="B48" s="406">
        <v>57.8</v>
      </c>
      <c r="C48" s="474">
        <v>58.4</v>
      </c>
      <c r="D48" s="474">
        <v>58.4</v>
      </c>
      <c r="E48" s="474">
        <v>57.1</v>
      </c>
      <c r="F48" s="474" t="s">
        <v>2697</v>
      </c>
      <c r="G48" s="475">
        <v>-0.0034</v>
      </c>
      <c r="M48" s="473" t="s">
        <v>390</v>
      </c>
      <c r="N48" s="406">
        <v>54.2</v>
      </c>
      <c r="O48" s="474">
        <v>54.3</v>
      </c>
      <c r="P48" s="474">
        <v>55.3</v>
      </c>
      <c r="Q48" s="474">
        <v>53.9</v>
      </c>
      <c r="R48" s="474" t="s">
        <v>2688</v>
      </c>
      <c r="S48" s="475">
        <v>-0.0199</v>
      </c>
    </row>
    <row r="49" ht="15.75" customHeight="1">
      <c r="A49" s="473" t="s">
        <v>400</v>
      </c>
      <c r="B49" s="406">
        <v>58.0</v>
      </c>
      <c r="C49" s="474">
        <v>58.0</v>
      </c>
      <c r="D49" s="474">
        <v>58.5</v>
      </c>
      <c r="E49" s="474">
        <v>57.9</v>
      </c>
      <c r="F49" s="474" t="s">
        <v>2698</v>
      </c>
      <c r="G49" s="475">
        <v>-0.0051</v>
      </c>
      <c r="M49" s="473" t="s">
        <v>391</v>
      </c>
      <c r="N49" s="406">
        <v>55.3</v>
      </c>
      <c r="O49" s="474">
        <v>54.6</v>
      </c>
      <c r="P49" s="474">
        <v>56.3</v>
      </c>
      <c r="Q49" s="474">
        <v>54.0</v>
      </c>
      <c r="R49" s="474" t="s">
        <v>2689</v>
      </c>
      <c r="S49" s="475">
        <v>0.0222</v>
      </c>
    </row>
    <row r="50" ht="15.75" customHeight="1">
      <c r="A50" s="473" t="s">
        <v>401</v>
      </c>
      <c r="B50" s="406">
        <v>58.3</v>
      </c>
      <c r="C50" s="474">
        <v>58.6</v>
      </c>
      <c r="D50" s="474">
        <v>59.0</v>
      </c>
      <c r="E50" s="474">
        <v>58.3</v>
      </c>
      <c r="F50" s="474" t="s">
        <v>2699</v>
      </c>
      <c r="G50" s="475">
        <v>-0.0068</v>
      </c>
      <c r="M50" s="473" t="s">
        <v>4761</v>
      </c>
      <c r="N50" s="406">
        <v>54.1</v>
      </c>
      <c r="O50" s="474">
        <v>56.2</v>
      </c>
      <c r="P50" s="474">
        <v>57.0</v>
      </c>
      <c r="Q50" s="474">
        <v>54.0</v>
      </c>
      <c r="R50" s="474" t="s">
        <v>4762</v>
      </c>
      <c r="S50" s="475">
        <v>-0.0475</v>
      </c>
    </row>
    <row r="51" ht="15.75" customHeight="1">
      <c r="A51" s="473" t="s">
        <v>2700</v>
      </c>
      <c r="B51" s="406">
        <v>58.7</v>
      </c>
      <c r="C51" s="474">
        <v>58.6</v>
      </c>
      <c r="D51" s="474">
        <v>58.9</v>
      </c>
      <c r="E51" s="474">
        <v>58.5</v>
      </c>
      <c r="F51" s="474" t="s">
        <v>2701</v>
      </c>
      <c r="G51" s="475">
        <v>0.0017</v>
      </c>
      <c r="M51" s="473" t="s">
        <v>392</v>
      </c>
      <c r="N51" s="406">
        <v>56.8</v>
      </c>
      <c r="O51" s="474">
        <v>57.0</v>
      </c>
      <c r="P51" s="474">
        <v>57.5</v>
      </c>
      <c r="Q51" s="474">
        <v>56.6</v>
      </c>
      <c r="R51" s="474" t="s">
        <v>2690</v>
      </c>
      <c r="S51" s="475">
        <v>-0.0087</v>
      </c>
    </row>
    <row r="52" ht="15.75" customHeight="1">
      <c r="A52" s="473" t="s">
        <v>403</v>
      </c>
      <c r="B52" s="406">
        <v>58.4</v>
      </c>
      <c r="C52" s="474">
        <v>59.2</v>
      </c>
      <c r="D52" s="474">
        <v>59.4</v>
      </c>
      <c r="E52" s="474">
        <v>58.0</v>
      </c>
      <c r="F52" s="474" t="s">
        <v>2702</v>
      </c>
      <c r="G52" s="475">
        <v>0.0017</v>
      </c>
      <c r="M52" s="473" t="s">
        <v>393</v>
      </c>
      <c r="N52" s="406">
        <v>57.3</v>
      </c>
      <c r="O52" s="474">
        <v>56.6</v>
      </c>
      <c r="P52" s="474">
        <v>58.4</v>
      </c>
      <c r="Q52" s="474">
        <v>56.6</v>
      </c>
      <c r="R52" s="474" t="s">
        <v>2691</v>
      </c>
      <c r="S52" s="475">
        <v>0.0035</v>
      </c>
    </row>
    <row r="53" ht="15.75" customHeight="1">
      <c r="A53" s="473" t="s">
        <v>404</v>
      </c>
      <c r="B53" s="406">
        <v>58.3</v>
      </c>
      <c r="C53" s="474">
        <v>59.1</v>
      </c>
      <c r="D53" s="474">
        <v>59.5</v>
      </c>
      <c r="E53" s="474">
        <v>58.0</v>
      </c>
      <c r="F53" s="474" t="s">
        <v>2703</v>
      </c>
      <c r="G53" s="475">
        <v>-0.0135</v>
      </c>
      <c r="M53" s="473" t="s">
        <v>394</v>
      </c>
      <c r="N53" s="406">
        <v>57.1</v>
      </c>
      <c r="O53" s="474">
        <v>57.0</v>
      </c>
      <c r="P53" s="474">
        <v>57.2</v>
      </c>
      <c r="Q53" s="474">
        <v>56.9</v>
      </c>
      <c r="R53" s="474" t="s">
        <v>2692</v>
      </c>
      <c r="S53" s="475">
        <v>-0.0138</v>
      </c>
    </row>
    <row r="54" ht="15.75" customHeight="1">
      <c r="A54" s="473" t="s">
        <v>405</v>
      </c>
      <c r="B54" s="406">
        <v>58.9</v>
      </c>
      <c r="C54" s="474">
        <v>58.5</v>
      </c>
      <c r="D54" s="474">
        <v>59.0</v>
      </c>
      <c r="E54" s="474">
        <v>58.2</v>
      </c>
      <c r="F54" s="474" t="s">
        <v>2704</v>
      </c>
      <c r="G54" s="475">
        <v>-0.0017</v>
      </c>
      <c r="M54" s="473" t="s">
        <v>395</v>
      </c>
      <c r="N54" s="406">
        <v>57.9</v>
      </c>
      <c r="O54" s="474">
        <v>58.4</v>
      </c>
      <c r="P54" s="474">
        <v>58.4</v>
      </c>
      <c r="Q54" s="474">
        <v>57.5</v>
      </c>
      <c r="R54" s="474" t="s">
        <v>2693</v>
      </c>
      <c r="S54" s="475">
        <v>-0.0034</v>
      </c>
    </row>
    <row r="55" ht="15.75" customHeight="1">
      <c r="A55" s="473" t="s">
        <v>406</v>
      </c>
      <c r="B55" s="406">
        <v>59.0</v>
      </c>
      <c r="C55" s="474">
        <v>58.2</v>
      </c>
      <c r="D55" s="474">
        <v>59.5</v>
      </c>
      <c r="E55" s="474">
        <v>58.2</v>
      </c>
      <c r="F55" s="474" t="s">
        <v>2705</v>
      </c>
      <c r="G55" s="475">
        <v>-0.0017</v>
      </c>
      <c r="M55" s="473" t="s">
        <v>396</v>
      </c>
      <c r="N55" s="406">
        <v>58.1</v>
      </c>
      <c r="O55" s="474">
        <v>58.9</v>
      </c>
      <c r="P55" s="474">
        <v>58.9</v>
      </c>
      <c r="Q55" s="474">
        <v>58.0</v>
      </c>
      <c r="R55" s="474" t="s">
        <v>2694</v>
      </c>
      <c r="S55" s="475">
        <v>0.0035</v>
      </c>
    </row>
    <row r="56" ht="15.75" customHeight="1">
      <c r="A56" s="473" t="s">
        <v>407</v>
      </c>
      <c r="B56" s="406">
        <v>59.1</v>
      </c>
      <c r="C56" s="474">
        <v>58.8</v>
      </c>
      <c r="D56" s="474">
        <v>59.5</v>
      </c>
      <c r="E56" s="474">
        <v>57.9</v>
      </c>
      <c r="F56" s="474" t="s">
        <v>2706</v>
      </c>
      <c r="G56" s="475">
        <v>0.019</v>
      </c>
      <c r="M56" s="473" t="s">
        <v>397</v>
      </c>
      <c r="N56" s="406">
        <v>57.9</v>
      </c>
      <c r="O56" s="474">
        <v>58.0</v>
      </c>
      <c r="P56" s="474">
        <v>58.5</v>
      </c>
      <c r="Q56" s="474">
        <v>57.6</v>
      </c>
      <c r="R56" s="474" t="s">
        <v>2695</v>
      </c>
      <c r="S56" s="475">
        <v>0.0</v>
      </c>
    </row>
    <row r="57" ht="15.75" customHeight="1">
      <c r="A57" s="473" t="s">
        <v>408</v>
      </c>
      <c r="B57" s="406">
        <v>58.0</v>
      </c>
      <c r="C57" s="474">
        <v>59.0</v>
      </c>
      <c r="D57" s="474">
        <v>59.0</v>
      </c>
      <c r="E57" s="474">
        <v>58.0</v>
      </c>
      <c r="F57" s="474" t="s">
        <v>2707</v>
      </c>
      <c r="G57" s="475">
        <v>-0.0051</v>
      </c>
      <c r="M57" s="473" t="s">
        <v>398</v>
      </c>
      <c r="N57" s="406">
        <v>57.9</v>
      </c>
      <c r="O57" s="474">
        <v>57.1</v>
      </c>
      <c r="P57" s="474">
        <v>58.0</v>
      </c>
      <c r="Q57" s="474">
        <v>57.1</v>
      </c>
      <c r="R57" s="474" t="s">
        <v>2696</v>
      </c>
      <c r="S57" s="475">
        <v>0.0017</v>
      </c>
    </row>
    <row r="58" ht="15.75" customHeight="1">
      <c r="A58" s="473" t="s">
        <v>409</v>
      </c>
      <c r="B58" s="406">
        <v>58.3</v>
      </c>
      <c r="C58" s="474">
        <v>58.5</v>
      </c>
      <c r="D58" s="474">
        <v>59.0</v>
      </c>
      <c r="E58" s="474">
        <v>58.2</v>
      </c>
      <c r="F58" s="474" t="s">
        <v>2708</v>
      </c>
      <c r="G58" s="475">
        <v>0.0087</v>
      </c>
      <c r="M58" s="473" t="s">
        <v>399</v>
      </c>
      <c r="N58" s="406">
        <v>57.8</v>
      </c>
      <c r="O58" s="474">
        <v>58.4</v>
      </c>
      <c r="P58" s="474">
        <v>58.4</v>
      </c>
      <c r="Q58" s="474">
        <v>57.1</v>
      </c>
      <c r="R58" s="474" t="s">
        <v>2697</v>
      </c>
      <c r="S58" s="475">
        <v>-0.0034</v>
      </c>
    </row>
    <row r="59" ht="15.75" customHeight="1">
      <c r="A59" s="473" t="s">
        <v>410</v>
      </c>
      <c r="B59" s="406">
        <v>57.8</v>
      </c>
      <c r="C59" s="474">
        <v>57.6</v>
      </c>
      <c r="D59" s="474">
        <v>59.5</v>
      </c>
      <c r="E59" s="474">
        <v>57.5</v>
      </c>
      <c r="F59" s="474" t="s">
        <v>2709</v>
      </c>
      <c r="G59" s="475">
        <v>-0.0034</v>
      </c>
      <c r="M59" s="473" t="s">
        <v>400</v>
      </c>
      <c r="N59" s="406">
        <v>58.0</v>
      </c>
      <c r="O59" s="474">
        <v>58.0</v>
      </c>
      <c r="P59" s="474">
        <v>58.5</v>
      </c>
      <c r="Q59" s="474">
        <v>57.9</v>
      </c>
      <c r="R59" s="474" t="s">
        <v>2698</v>
      </c>
      <c r="S59" s="475">
        <v>-0.0051</v>
      </c>
    </row>
    <row r="60" ht="15.75" customHeight="1">
      <c r="A60" s="473" t="s">
        <v>411</v>
      </c>
      <c r="B60" s="406">
        <v>58.0</v>
      </c>
      <c r="C60" s="474">
        <v>58.0</v>
      </c>
      <c r="D60" s="474">
        <v>58.8</v>
      </c>
      <c r="E60" s="474">
        <v>57.8</v>
      </c>
      <c r="F60" s="474" t="s">
        <v>2710</v>
      </c>
      <c r="G60" s="475">
        <v>-0.0068</v>
      </c>
      <c r="M60" s="473" t="s">
        <v>401</v>
      </c>
      <c r="N60" s="406">
        <v>58.3</v>
      </c>
      <c r="O60" s="474">
        <v>58.6</v>
      </c>
      <c r="P60" s="474">
        <v>59.0</v>
      </c>
      <c r="Q60" s="474">
        <v>58.3</v>
      </c>
      <c r="R60" s="474" t="s">
        <v>2699</v>
      </c>
      <c r="S60" s="475">
        <v>-0.0068</v>
      </c>
    </row>
    <row r="61" ht="15.75" customHeight="1">
      <c r="A61" s="473" t="s">
        <v>412</v>
      </c>
      <c r="B61" s="406">
        <v>58.4</v>
      </c>
      <c r="C61" s="474">
        <v>58.4</v>
      </c>
      <c r="D61" s="474">
        <v>59.3</v>
      </c>
      <c r="E61" s="474">
        <v>58.2</v>
      </c>
      <c r="F61" s="474" t="s">
        <v>2711</v>
      </c>
      <c r="G61" s="475">
        <v>0.0</v>
      </c>
      <c r="M61" s="473" t="s">
        <v>2700</v>
      </c>
      <c r="N61" s="406">
        <v>58.7</v>
      </c>
      <c r="O61" s="474">
        <v>58.6</v>
      </c>
      <c r="P61" s="474">
        <v>58.9</v>
      </c>
      <c r="Q61" s="474">
        <v>58.5</v>
      </c>
      <c r="R61" s="474" t="s">
        <v>2701</v>
      </c>
      <c r="S61" s="475">
        <v>0.0017</v>
      </c>
    </row>
    <row r="62" ht="15.75" customHeight="1">
      <c r="A62" s="473" t="s">
        <v>413</v>
      </c>
      <c r="B62" s="406">
        <v>59.4</v>
      </c>
      <c r="C62" s="474">
        <v>59.3</v>
      </c>
      <c r="D62" s="474">
        <v>59.8</v>
      </c>
      <c r="E62" s="474">
        <v>59.0</v>
      </c>
      <c r="F62" s="474" t="s">
        <v>2712</v>
      </c>
      <c r="G62" s="475">
        <v>-0.0017</v>
      </c>
      <c r="M62" s="473" t="s">
        <v>402</v>
      </c>
      <c r="N62" s="406">
        <v>58.6</v>
      </c>
      <c r="O62" s="474">
        <v>59.3</v>
      </c>
      <c r="P62" s="474">
        <v>59.3</v>
      </c>
      <c r="Q62" s="474">
        <v>58.2</v>
      </c>
      <c r="R62" s="474" t="s">
        <v>4763</v>
      </c>
      <c r="S62" s="475">
        <v>0.0034</v>
      </c>
    </row>
    <row r="63" ht="15.75" customHeight="1">
      <c r="A63" s="473" t="s">
        <v>414</v>
      </c>
      <c r="B63" s="406">
        <v>59.5</v>
      </c>
      <c r="C63" s="474">
        <v>58.6</v>
      </c>
      <c r="D63" s="474">
        <v>60.5</v>
      </c>
      <c r="E63" s="474">
        <v>58.6</v>
      </c>
      <c r="F63" s="474" t="s">
        <v>2713</v>
      </c>
      <c r="G63" s="475">
        <v>0.0051</v>
      </c>
      <c r="M63" s="473" t="s">
        <v>403</v>
      </c>
      <c r="N63" s="406">
        <v>58.4</v>
      </c>
      <c r="O63" s="474">
        <v>59.2</v>
      </c>
      <c r="P63" s="474">
        <v>59.4</v>
      </c>
      <c r="Q63" s="474">
        <v>58.0</v>
      </c>
      <c r="R63" s="474" t="s">
        <v>2702</v>
      </c>
      <c r="S63" s="475">
        <v>0.0017</v>
      </c>
    </row>
    <row r="64" ht="15.75" customHeight="1">
      <c r="A64" s="473" t="s">
        <v>415</v>
      </c>
      <c r="B64" s="406">
        <v>59.2</v>
      </c>
      <c r="C64" s="474">
        <v>59.9</v>
      </c>
      <c r="D64" s="474">
        <v>60.4</v>
      </c>
      <c r="E64" s="474">
        <v>59.0</v>
      </c>
      <c r="F64" s="474" t="s">
        <v>2714</v>
      </c>
      <c r="G64" s="475">
        <v>-0.0133</v>
      </c>
      <c r="M64" s="473" t="s">
        <v>404</v>
      </c>
      <c r="N64" s="406">
        <v>58.3</v>
      </c>
      <c r="O64" s="474">
        <v>59.1</v>
      </c>
      <c r="P64" s="474">
        <v>59.5</v>
      </c>
      <c r="Q64" s="474">
        <v>58.0</v>
      </c>
      <c r="R64" s="474" t="s">
        <v>2703</v>
      </c>
      <c r="S64" s="475">
        <v>-0.0135</v>
      </c>
    </row>
    <row r="65" ht="15.75" customHeight="1">
      <c r="A65" s="473" t="s">
        <v>416</v>
      </c>
      <c r="B65" s="406">
        <v>60.0</v>
      </c>
      <c r="C65" s="474">
        <v>59.8</v>
      </c>
      <c r="D65" s="474">
        <v>61.0</v>
      </c>
      <c r="E65" s="474">
        <v>59.8</v>
      </c>
      <c r="F65" s="474" t="s">
        <v>2715</v>
      </c>
      <c r="G65" s="475">
        <v>0.0017</v>
      </c>
      <c r="M65" s="473" t="s">
        <v>4764</v>
      </c>
      <c r="N65" s="406">
        <v>59.1</v>
      </c>
      <c r="O65" s="474">
        <v>58.7</v>
      </c>
      <c r="P65" s="474">
        <v>59.8</v>
      </c>
      <c r="Q65" s="474">
        <v>58.7</v>
      </c>
      <c r="R65" s="474" t="s">
        <v>4765</v>
      </c>
      <c r="S65" s="475">
        <v>0.0034</v>
      </c>
    </row>
    <row r="66" ht="15.75" customHeight="1">
      <c r="A66" s="473" t="s">
        <v>417</v>
      </c>
      <c r="B66" s="406">
        <v>60.1</v>
      </c>
      <c r="C66" s="474">
        <v>60.6</v>
      </c>
      <c r="D66" s="474">
        <v>61.0</v>
      </c>
      <c r="E66" s="474">
        <v>60.0</v>
      </c>
      <c r="F66" s="474" t="s">
        <v>2716</v>
      </c>
      <c r="G66" s="475">
        <v>-0.0017</v>
      </c>
      <c r="M66" s="473" t="s">
        <v>405</v>
      </c>
      <c r="N66" s="406">
        <v>58.9</v>
      </c>
      <c r="O66" s="474">
        <v>58.5</v>
      </c>
      <c r="P66" s="474">
        <v>59.0</v>
      </c>
      <c r="Q66" s="474">
        <v>58.2</v>
      </c>
      <c r="R66" s="474" t="s">
        <v>2704</v>
      </c>
      <c r="S66" s="475">
        <v>-0.0017</v>
      </c>
    </row>
    <row r="67" ht="15.75" customHeight="1">
      <c r="A67" s="473" t="s">
        <v>418</v>
      </c>
      <c r="B67" s="406">
        <v>60.2</v>
      </c>
      <c r="C67" s="474">
        <v>60.5</v>
      </c>
      <c r="D67" s="474">
        <v>60.6</v>
      </c>
      <c r="E67" s="474">
        <v>59.9</v>
      </c>
      <c r="F67" s="474" t="s">
        <v>2710</v>
      </c>
      <c r="G67" s="475">
        <v>-0.0115</v>
      </c>
      <c r="M67" s="473" t="s">
        <v>406</v>
      </c>
      <c r="N67" s="406">
        <v>59.0</v>
      </c>
      <c r="O67" s="474">
        <v>58.2</v>
      </c>
      <c r="P67" s="474">
        <v>59.5</v>
      </c>
      <c r="Q67" s="474">
        <v>58.2</v>
      </c>
      <c r="R67" s="474" t="s">
        <v>2705</v>
      </c>
      <c r="S67" s="475">
        <v>-0.0017</v>
      </c>
    </row>
    <row r="68" ht="15.75" customHeight="1">
      <c r="A68" s="473" t="s">
        <v>419</v>
      </c>
      <c r="B68" s="406">
        <v>60.9</v>
      </c>
      <c r="C68" s="474">
        <v>59.6</v>
      </c>
      <c r="D68" s="474">
        <v>61.3</v>
      </c>
      <c r="E68" s="474">
        <v>59.6</v>
      </c>
      <c r="F68" s="474" t="s">
        <v>2717</v>
      </c>
      <c r="G68" s="475">
        <v>0.005</v>
      </c>
      <c r="M68" s="473" t="s">
        <v>407</v>
      </c>
      <c r="N68" s="406">
        <v>59.1</v>
      </c>
      <c r="O68" s="474">
        <v>58.8</v>
      </c>
      <c r="P68" s="474">
        <v>59.5</v>
      </c>
      <c r="Q68" s="474">
        <v>57.9</v>
      </c>
      <c r="R68" s="474" t="s">
        <v>2706</v>
      </c>
      <c r="S68" s="475">
        <v>0.019</v>
      </c>
    </row>
    <row r="69" ht="15.75" customHeight="1">
      <c r="A69" s="473" t="s">
        <v>420</v>
      </c>
      <c r="B69" s="406">
        <v>60.9</v>
      </c>
      <c r="C69" s="474">
        <v>59.0</v>
      </c>
      <c r="D69" s="474">
        <v>61.2</v>
      </c>
      <c r="E69" s="474">
        <v>59.0</v>
      </c>
      <c r="F69" s="474" t="s">
        <v>2666</v>
      </c>
      <c r="G69" s="475">
        <v>0.0287</v>
      </c>
      <c r="M69" s="473" t="s">
        <v>408</v>
      </c>
      <c r="N69" s="406">
        <v>58.0</v>
      </c>
      <c r="O69" s="474">
        <v>59.0</v>
      </c>
      <c r="P69" s="474">
        <v>59.0</v>
      </c>
      <c r="Q69" s="474">
        <v>58.0</v>
      </c>
      <c r="R69" s="474" t="s">
        <v>2707</v>
      </c>
      <c r="S69" s="475">
        <v>-0.0051</v>
      </c>
    </row>
    <row r="70" ht="15.75" customHeight="1">
      <c r="A70" s="473" t="s">
        <v>421</v>
      </c>
      <c r="B70" s="406">
        <v>59.2</v>
      </c>
      <c r="C70" s="474">
        <v>61.2</v>
      </c>
      <c r="D70" s="474">
        <v>61.2</v>
      </c>
      <c r="E70" s="474">
        <v>58.2</v>
      </c>
      <c r="F70" s="474" t="s">
        <v>2718</v>
      </c>
      <c r="G70" s="475">
        <v>-0.0311</v>
      </c>
      <c r="M70" s="473" t="s">
        <v>409</v>
      </c>
      <c r="N70" s="406">
        <v>58.3</v>
      </c>
      <c r="O70" s="474">
        <v>58.5</v>
      </c>
      <c r="P70" s="474">
        <v>59.0</v>
      </c>
      <c r="Q70" s="474">
        <v>58.2</v>
      </c>
      <c r="R70" s="474" t="s">
        <v>2708</v>
      </c>
      <c r="S70" s="475">
        <v>0.0087</v>
      </c>
    </row>
    <row r="71" ht="15.75" customHeight="1">
      <c r="A71" s="473" t="s">
        <v>422</v>
      </c>
      <c r="B71" s="406">
        <v>61.1</v>
      </c>
      <c r="C71" s="474">
        <v>62.0</v>
      </c>
      <c r="D71" s="474">
        <v>62.0</v>
      </c>
      <c r="E71" s="474">
        <v>61.0</v>
      </c>
      <c r="F71" s="474" t="s">
        <v>2719</v>
      </c>
      <c r="G71" s="475">
        <v>-0.0145</v>
      </c>
      <c r="M71" s="473" t="s">
        <v>410</v>
      </c>
      <c r="N71" s="406">
        <v>57.8</v>
      </c>
      <c r="O71" s="474">
        <v>57.6</v>
      </c>
      <c r="P71" s="474">
        <v>59.5</v>
      </c>
      <c r="Q71" s="474">
        <v>57.5</v>
      </c>
      <c r="R71" s="474" t="s">
        <v>2709</v>
      </c>
      <c r="S71" s="475">
        <v>-0.0034</v>
      </c>
    </row>
    <row r="72" ht="15.75" customHeight="1">
      <c r="A72" s="473" t="s">
        <v>423</v>
      </c>
      <c r="B72" s="406">
        <v>61.4</v>
      </c>
      <c r="C72" s="474">
        <v>61.2</v>
      </c>
      <c r="D72" s="474">
        <v>63.5</v>
      </c>
      <c r="E72" s="474">
        <v>61.0</v>
      </c>
      <c r="F72" s="474" t="s">
        <v>2720</v>
      </c>
      <c r="G72" s="475">
        <v>-0.0016</v>
      </c>
      <c r="M72" s="473" t="s">
        <v>411</v>
      </c>
      <c r="N72" s="406">
        <v>58.0</v>
      </c>
      <c r="O72" s="474">
        <v>58.0</v>
      </c>
      <c r="P72" s="474">
        <v>58.8</v>
      </c>
      <c r="Q72" s="474">
        <v>57.8</v>
      </c>
      <c r="R72" s="474" t="s">
        <v>2710</v>
      </c>
      <c r="S72" s="475">
        <v>-0.0068</v>
      </c>
    </row>
    <row r="73" ht="15.75" customHeight="1">
      <c r="A73" s="473" t="s">
        <v>424</v>
      </c>
      <c r="B73" s="406">
        <v>61.5</v>
      </c>
      <c r="C73" s="474">
        <v>63.0</v>
      </c>
      <c r="D73" s="474">
        <v>63.0</v>
      </c>
      <c r="E73" s="474">
        <v>61.4</v>
      </c>
      <c r="F73" s="474" t="s">
        <v>2721</v>
      </c>
      <c r="G73" s="475">
        <v>-0.0207</v>
      </c>
      <c r="M73" s="473" t="s">
        <v>412</v>
      </c>
      <c r="N73" s="406">
        <v>58.4</v>
      </c>
      <c r="O73" s="474">
        <v>58.4</v>
      </c>
      <c r="P73" s="474">
        <v>59.3</v>
      </c>
      <c r="Q73" s="474">
        <v>58.2</v>
      </c>
      <c r="R73" s="474" t="s">
        <v>2711</v>
      </c>
      <c r="S73" s="475">
        <v>0.0</v>
      </c>
    </row>
    <row r="74" ht="15.75" customHeight="1">
      <c r="A74" s="473" t="s">
        <v>425</v>
      </c>
      <c r="B74" s="406">
        <v>62.8</v>
      </c>
      <c r="C74" s="474">
        <v>63.0</v>
      </c>
      <c r="D74" s="474">
        <v>63.5</v>
      </c>
      <c r="E74" s="474">
        <v>62.5</v>
      </c>
      <c r="F74" s="474" t="s">
        <v>2722</v>
      </c>
      <c r="G74" s="475">
        <v>-0.0079</v>
      </c>
      <c r="M74" s="473" t="s">
        <v>4766</v>
      </c>
      <c r="N74" s="406">
        <v>58.4</v>
      </c>
      <c r="O74" s="474">
        <v>58.8</v>
      </c>
      <c r="P74" s="474">
        <v>59.2</v>
      </c>
      <c r="Q74" s="474">
        <v>58.0</v>
      </c>
      <c r="R74" s="474" t="s">
        <v>4767</v>
      </c>
      <c r="S74" s="475">
        <v>-0.0168</v>
      </c>
    </row>
    <row r="75" ht="15.75" customHeight="1">
      <c r="A75" s="473" t="s">
        <v>426</v>
      </c>
      <c r="B75" s="406">
        <v>63.3</v>
      </c>
      <c r="C75" s="474">
        <v>64.5</v>
      </c>
      <c r="D75" s="474">
        <v>64.5</v>
      </c>
      <c r="E75" s="474">
        <v>62.9</v>
      </c>
      <c r="F75" s="474" t="s">
        <v>2723</v>
      </c>
      <c r="G75" s="475">
        <v>-0.0016</v>
      </c>
      <c r="M75" s="473" t="s">
        <v>413</v>
      </c>
      <c r="N75" s="406">
        <v>59.4</v>
      </c>
      <c r="O75" s="474">
        <v>59.3</v>
      </c>
      <c r="P75" s="474">
        <v>59.8</v>
      </c>
      <c r="Q75" s="474">
        <v>59.0</v>
      </c>
      <c r="R75" s="474" t="s">
        <v>2712</v>
      </c>
      <c r="S75" s="475">
        <v>-0.0017</v>
      </c>
    </row>
    <row r="76" ht="15.75" customHeight="1">
      <c r="A76" s="473" t="s">
        <v>427</v>
      </c>
      <c r="B76" s="406">
        <v>64.1</v>
      </c>
      <c r="C76" s="474">
        <v>64.1</v>
      </c>
      <c r="D76" s="474">
        <v>64.5</v>
      </c>
      <c r="E76" s="474">
        <v>63.5</v>
      </c>
      <c r="F76" s="474" t="s">
        <v>2724</v>
      </c>
      <c r="G76" s="475">
        <v>0.0</v>
      </c>
      <c r="M76" s="473" t="s">
        <v>414</v>
      </c>
      <c r="N76" s="406">
        <v>59.5</v>
      </c>
      <c r="O76" s="474">
        <v>58.6</v>
      </c>
      <c r="P76" s="474">
        <v>60.5</v>
      </c>
      <c r="Q76" s="474">
        <v>58.6</v>
      </c>
      <c r="R76" s="474" t="s">
        <v>2713</v>
      </c>
      <c r="S76" s="475">
        <v>0.0051</v>
      </c>
    </row>
    <row r="77" ht="15.75" customHeight="1">
      <c r="A77" s="473" t="s">
        <v>428</v>
      </c>
      <c r="B77" s="406">
        <v>64.1</v>
      </c>
      <c r="C77" s="474">
        <v>63.0</v>
      </c>
      <c r="D77" s="474">
        <v>64.6</v>
      </c>
      <c r="E77" s="474">
        <v>62.8</v>
      </c>
      <c r="F77" s="474" t="s">
        <v>2725</v>
      </c>
      <c r="G77" s="475">
        <v>0.0031</v>
      </c>
      <c r="M77" s="473" t="s">
        <v>415</v>
      </c>
      <c r="N77" s="406">
        <v>59.2</v>
      </c>
      <c r="O77" s="474">
        <v>59.9</v>
      </c>
      <c r="P77" s="474">
        <v>60.4</v>
      </c>
      <c r="Q77" s="474">
        <v>59.0</v>
      </c>
      <c r="R77" s="474" t="s">
        <v>2714</v>
      </c>
      <c r="S77" s="475">
        <v>-0.0133</v>
      </c>
    </row>
    <row r="78" ht="15.75" customHeight="1">
      <c r="A78" s="473" t="s">
        <v>429</v>
      </c>
      <c r="B78" s="406">
        <v>63.9</v>
      </c>
      <c r="C78" s="474">
        <v>64.0</v>
      </c>
      <c r="D78" s="474">
        <v>64.6</v>
      </c>
      <c r="E78" s="474">
        <v>63.3</v>
      </c>
      <c r="F78" s="474" t="s">
        <v>2726</v>
      </c>
      <c r="G78" s="475">
        <v>-0.0016</v>
      </c>
      <c r="M78" s="473" t="s">
        <v>416</v>
      </c>
      <c r="N78" s="406">
        <v>60.0</v>
      </c>
      <c r="O78" s="474">
        <v>59.8</v>
      </c>
      <c r="P78" s="474">
        <v>61.0</v>
      </c>
      <c r="Q78" s="474">
        <v>59.8</v>
      </c>
      <c r="R78" s="474" t="s">
        <v>2715</v>
      </c>
      <c r="S78" s="475">
        <v>0.0017</v>
      </c>
    </row>
    <row r="79" ht="15.75" customHeight="1">
      <c r="A79" s="473" t="s">
        <v>430</v>
      </c>
      <c r="B79" s="406">
        <v>64.0</v>
      </c>
      <c r="C79" s="474">
        <v>64.0</v>
      </c>
      <c r="D79" s="474">
        <v>64.7</v>
      </c>
      <c r="E79" s="474">
        <v>62.5</v>
      </c>
      <c r="F79" s="474" t="s">
        <v>2727</v>
      </c>
      <c r="G79" s="475">
        <v>0.0079</v>
      </c>
      <c r="M79" s="473" t="s">
        <v>4768</v>
      </c>
      <c r="N79" s="406">
        <v>59.9</v>
      </c>
      <c r="O79" s="474">
        <v>60.0</v>
      </c>
      <c r="P79" s="474">
        <v>61.2</v>
      </c>
      <c r="Q79" s="474">
        <v>59.0</v>
      </c>
      <c r="R79" s="474" t="s">
        <v>2696</v>
      </c>
      <c r="S79" s="475">
        <v>-0.0033</v>
      </c>
    </row>
    <row r="80" ht="15.75" customHeight="1">
      <c r="A80" s="473" t="s">
        <v>431</v>
      </c>
      <c r="B80" s="406">
        <v>63.1</v>
      </c>
      <c r="C80" s="474">
        <v>62.2</v>
      </c>
      <c r="D80" s="474">
        <v>63.3</v>
      </c>
      <c r="E80" s="474">
        <v>62.2</v>
      </c>
      <c r="F80" s="474" t="s">
        <v>2728</v>
      </c>
      <c r="G80" s="475">
        <v>0.0016</v>
      </c>
      <c r="M80" s="473" t="s">
        <v>417</v>
      </c>
      <c r="N80" s="406">
        <v>60.1</v>
      </c>
      <c r="O80" s="474">
        <v>60.6</v>
      </c>
      <c r="P80" s="474">
        <v>61.0</v>
      </c>
      <c r="Q80" s="474">
        <v>60.0</v>
      </c>
      <c r="R80" s="474" t="s">
        <v>2716</v>
      </c>
      <c r="S80" s="475">
        <v>-0.0017</v>
      </c>
    </row>
    <row r="81" ht="15.75" customHeight="1">
      <c r="A81" s="473" t="s">
        <v>432</v>
      </c>
      <c r="B81" s="406">
        <v>63.0</v>
      </c>
      <c r="C81" s="474">
        <v>66.0</v>
      </c>
      <c r="D81" s="474">
        <v>66.0</v>
      </c>
      <c r="E81" s="474">
        <v>60.6</v>
      </c>
      <c r="F81" s="474" t="s">
        <v>2729</v>
      </c>
      <c r="G81" s="475">
        <v>-0.0047</v>
      </c>
      <c r="M81" s="473" t="s">
        <v>418</v>
      </c>
      <c r="N81" s="406">
        <v>60.2</v>
      </c>
      <c r="O81" s="474">
        <v>60.5</v>
      </c>
      <c r="P81" s="474">
        <v>60.6</v>
      </c>
      <c r="Q81" s="474">
        <v>59.9</v>
      </c>
      <c r="R81" s="474" t="s">
        <v>2710</v>
      </c>
      <c r="S81" s="475">
        <v>-0.0115</v>
      </c>
    </row>
    <row r="82" ht="15.75" customHeight="1">
      <c r="A82" s="473" t="s">
        <v>433</v>
      </c>
      <c r="B82" s="406">
        <v>63.3</v>
      </c>
      <c r="C82" s="474">
        <v>61.2</v>
      </c>
      <c r="D82" s="474">
        <v>63.3</v>
      </c>
      <c r="E82" s="474">
        <v>61.2</v>
      </c>
      <c r="F82" s="474" t="s">
        <v>2730</v>
      </c>
      <c r="G82" s="475">
        <v>0.099</v>
      </c>
      <c r="M82" s="473" t="s">
        <v>419</v>
      </c>
      <c r="N82" s="406">
        <v>60.9</v>
      </c>
      <c r="O82" s="474">
        <v>59.6</v>
      </c>
      <c r="P82" s="474">
        <v>61.3</v>
      </c>
      <c r="Q82" s="474">
        <v>59.6</v>
      </c>
      <c r="R82" s="474" t="s">
        <v>2717</v>
      </c>
      <c r="S82" s="475">
        <v>0.005</v>
      </c>
    </row>
    <row r="83" ht="15.75" customHeight="1">
      <c r="A83" s="473" t="s">
        <v>434</v>
      </c>
      <c r="B83" s="406">
        <v>57.6</v>
      </c>
      <c r="C83" s="474">
        <v>56.6</v>
      </c>
      <c r="D83" s="474">
        <v>59.8</v>
      </c>
      <c r="E83" s="474">
        <v>56.2</v>
      </c>
      <c r="F83" s="474" t="s">
        <v>2731</v>
      </c>
      <c r="G83" s="475">
        <v>0.0177</v>
      </c>
      <c r="M83" s="473" t="s">
        <v>4769</v>
      </c>
      <c r="N83" s="406">
        <v>60.6</v>
      </c>
      <c r="O83" s="474">
        <v>61.0</v>
      </c>
      <c r="P83" s="474">
        <v>63.8</v>
      </c>
      <c r="Q83" s="474">
        <v>59.4</v>
      </c>
      <c r="R83" s="474" t="s">
        <v>4770</v>
      </c>
      <c r="S83" s="475">
        <v>-0.0049</v>
      </c>
    </row>
    <row r="84" ht="15.75" customHeight="1">
      <c r="A84" s="473" t="s">
        <v>435</v>
      </c>
      <c r="B84" s="406">
        <v>57.9</v>
      </c>
      <c r="C84" s="474">
        <v>58.3</v>
      </c>
      <c r="D84" s="474">
        <v>59.0</v>
      </c>
      <c r="E84" s="474">
        <v>57.5</v>
      </c>
      <c r="F84" s="474" t="s">
        <v>2732</v>
      </c>
      <c r="G84" s="475">
        <v>-0.0318</v>
      </c>
      <c r="M84" s="473" t="s">
        <v>420</v>
      </c>
      <c r="N84" s="406">
        <v>60.9</v>
      </c>
      <c r="O84" s="474">
        <v>59.0</v>
      </c>
      <c r="P84" s="474">
        <v>61.2</v>
      </c>
      <c r="Q84" s="474">
        <v>59.0</v>
      </c>
      <c r="R84" s="474" t="s">
        <v>2666</v>
      </c>
      <c r="S84" s="475">
        <v>0.0287</v>
      </c>
    </row>
    <row r="85" ht="15.75" customHeight="1">
      <c r="A85" s="473" t="s">
        <v>436</v>
      </c>
      <c r="B85" s="406">
        <v>59.8</v>
      </c>
      <c r="C85" s="474">
        <v>59.5</v>
      </c>
      <c r="D85" s="474">
        <v>61.4</v>
      </c>
      <c r="E85" s="474">
        <v>59.5</v>
      </c>
      <c r="F85" s="474" t="s">
        <v>2733</v>
      </c>
      <c r="G85" s="475">
        <v>-0.0033</v>
      </c>
      <c r="M85" s="473" t="s">
        <v>421</v>
      </c>
      <c r="N85" s="406">
        <v>59.2</v>
      </c>
      <c r="O85" s="474">
        <v>61.2</v>
      </c>
      <c r="P85" s="474">
        <v>61.2</v>
      </c>
      <c r="Q85" s="474">
        <v>58.2</v>
      </c>
      <c r="R85" s="474" t="s">
        <v>2718</v>
      </c>
      <c r="S85" s="475">
        <v>-0.0311</v>
      </c>
    </row>
    <row r="86" ht="15.75" customHeight="1">
      <c r="A86" s="473" t="s">
        <v>437</v>
      </c>
      <c r="B86" s="406">
        <v>60.0</v>
      </c>
      <c r="C86" s="474">
        <v>59.0</v>
      </c>
      <c r="D86" s="474">
        <v>60.0</v>
      </c>
      <c r="E86" s="474">
        <v>57.6</v>
      </c>
      <c r="F86" s="474" t="s">
        <v>2734</v>
      </c>
      <c r="G86" s="475">
        <v>-0.061</v>
      </c>
      <c r="M86" s="473" t="s">
        <v>422</v>
      </c>
      <c r="N86" s="406">
        <v>61.1</v>
      </c>
      <c r="O86" s="474">
        <v>62.0</v>
      </c>
      <c r="P86" s="474">
        <v>62.0</v>
      </c>
      <c r="Q86" s="474">
        <v>61.0</v>
      </c>
      <c r="R86" s="474" t="s">
        <v>2719</v>
      </c>
      <c r="S86" s="475">
        <v>-0.0145</v>
      </c>
    </row>
    <row r="87" ht="15.75" customHeight="1">
      <c r="A87" s="473" t="s">
        <v>438</v>
      </c>
      <c r="B87" s="406">
        <v>63.9</v>
      </c>
      <c r="C87" s="474">
        <v>63.9</v>
      </c>
      <c r="D87" s="474">
        <v>63.9</v>
      </c>
      <c r="E87" s="474">
        <v>63.9</v>
      </c>
      <c r="F87" s="474" t="s">
        <v>2735</v>
      </c>
      <c r="G87" s="475">
        <v>0.0</v>
      </c>
      <c r="M87" s="473" t="s">
        <v>4771</v>
      </c>
      <c r="N87" s="406">
        <v>62.0</v>
      </c>
      <c r="O87" s="474">
        <v>61.4</v>
      </c>
      <c r="P87" s="474">
        <v>62.3</v>
      </c>
      <c r="Q87" s="474">
        <v>61.4</v>
      </c>
      <c r="R87" s="474" t="s">
        <v>3886</v>
      </c>
      <c r="S87" s="475">
        <v>0.0098</v>
      </c>
    </row>
    <row r="88" ht="15.75" customHeight="1">
      <c r="A88" s="473" t="s">
        <v>439</v>
      </c>
      <c r="B88" s="406">
        <v>63.9</v>
      </c>
      <c r="C88" s="474">
        <v>63.9</v>
      </c>
      <c r="D88" s="474">
        <v>63.9</v>
      </c>
      <c r="E88" s="474">
        <v>63.9</v>
      </c>
      <c r="F88" s="474" t="s">
        <v>2736</v>
      </c>
      <c r="G88" s="475">
        <v>0.0</v>
      </c>
      <c r="M88" s="473" t="s">
        <v>423</v>
      </c>
      <c r="N88" s="406">
        <v>61.4</v>
      </c>
      <c r="O88" s="474">
        <v>61.2</v>
      </c>
      <c r="P88" s="474">
        <v>63.5</v>
      </c>
      <c r="Q88" s="474">
        <v>61.0</v>
      </c>
      <c r="R88" s="474" t="s">
        <v>2720</v>
      </c>
      <c r="S88" s="475">
        <v>-0.0016</v>
      </c>
    </row>
    <row r="89" ht="15.75" customHeight="1">
      <c r="A89" s="473" t="s">
        <v>440</v>
      </c>
      <c r="B89" s="406">
        <v>63.9</v>
      </c>
      <c r="C89" s="474">
        <v>63.9</v>
      </c>
      <c r="D89" s="474">
        <v>63.9</v>
      </c>
      <c r="E89" s="474">
        <v>63.9</v>
      </c>
      <c r="F89" s="474" t="s">
        <v>2737</v>
      </c>
      <c r="G89" s="475">
        <v>0.0</v>
      </c>
      <c r="M89" s="473" t="s">
        <v>424</v>
      </c>
      <c r="N89" s="406">
        <v>61.5</v>
      </c>
      <c r="O89" s="474">
        <v>63.0</v>
      </c>
      <c r="P89" s="474">
        <v>63.0</v>
      </c>
      <c r="Q89" s="474">
        <v>61.4</v>
      </c>
      <c r="R89" s="474" t="s">
        <v>2721</v>
      </c>
      <c r="S89" s="475">
        <v>-0.0207</v>
      </c>
    </row>
    <row r="90" ht="15.75" customHeight="1">
      <c r="A90" s="473" t="s">
        <v>441</v>
      </c>
      <c r="B90" s="406">
        <v>63.9</v>
      </c>
      <c r="C90" s="474">
        <v>63.9</v>
      </c>
      <c r="D90" s="474">
        <v>63.9</v>
      </c>
      <c r="E90" s="474">
        <v>63.9</v>
      </c>
      <c r="F90" s="474" t="s">
        <v>2738</v>
      </c>
      <c r="G90" s="475">
        <v>0.0</v>
      </c>
      <c r="M90" s="473" t="s">
        <v>425</v>
      </c>
      <c r="N90" s="406">
        <v>62.8</v>
      </c>
      <c r="O90" s="474">
        <v>63.0</v>
      </c>
      <c r="P90" s="474">
        <v>63.5</v>
      </c>
      <c r="Q90" s="474">
        <v>62.5</v>
      </c>
      <c r="R90" s="474" t="s">
        <v>2722</v>
      </c>
      <c r="S90" s="475">
        <v>-0.0079</v>
      </c>
    </row>
    <row r="91" ht="15.75" customHeight="1">
      <c r="A91" s="473" t="s">
        <v>442</v>
      </c>
      <c r="B91" s="406">
        <v>63.9</v>
      </c>
      <c r="C91" s="474">
        <v>63.9</v>
      </c>
      <c r="D91" s="474">
        <v>63.9</v>
      </c>
      <c r="E91" s="474">
        <v>63.9</v>
      </c>
      <c r="F91" s="474" t="s">
        <v>2739</v>
      </c>
      <c r="G91" s="475">
        <v>0.0</v>
      </c>
      <c r="M91" s="473" t="s">
        <v>426</v>
      </c>
      <c r="N91" s="406">
        <v>63.3</v>
      </c>
      <c r="O91" s="474">
        <v>64.5</v>
      </c>
      <c r="P91" s="474">
        <v>64.5</v>
      </c>
      <c r="Q91" s="474">
        <v>62.9</v>
      </c>
      <c r="R91" s="474" t="s">
        <v>2723</v>
      </c>
      <c r="S91" s="475">
        <v>-0.0016</v>
      </c>
    </row>
    <row r="92" ht="15.75" customHeight="1">
      <c r="A92" s="473" t="s">
        <v>443</v>
      </c>
      <c r="B92" s="406">
        <v>63.9</v>
      </c>
      <c r="C92" s="474">
        <v>63.9</v>
      </c>
      <c r="D92" s="474">
        <v>63.9</v>
      </c>
      <c r="E92" s="474">
        <v>63.9</v>
      </c>
      <c r="F92" s="474" t="s">
        <v>2740</v>
      </c>
      <c r="G92" s="475">
        <v>0.0</v>
      </c>
      <c r="M92" s="473" t="s">
        <v>4772</v>
      </c>
      <c r="N92" s="406">
        <v>63.4</v>
      </c>
      <c r="O92" s="474">
        <v>64.5</v>
      </c>
      <c r="P92" s="474">
        <v>64.5</v>
      </c>
      <c r="Q92" s="474">
        <v>63.0</v>
      </c>
      <c r="R92" s="474" t="s">
        <v>4773</v>
      </c>
      <c r="S92" s="475">
        <v>-0.0109</v>
      </c>
    </row>
    <row r="93" ht="15.75" customHeight="1">
      <c r="A93" s="473" t="s">
        <v>444</v>
      </c>
      <c r="B93" s="406">
        <v>63.9</v>
      </c>
      <c r="C93" s="474">
        <v>63.9</v>
      </c>
      <c r="D93" s="474">
        <v>63.9</v>
      </c>
      <c r="E93" s="474">
        <v>63.9</v>
      </c>
      <c r="F93" s="474" t="s">
        <v>2741</v>
      </c>
      <c r="G93" s="475">
        <v>0.0</v>
      </c>
      <c r="M93" s="473" t="s">
        <v>427</v>
      </c>
      <c r="N93" s="406">
        <v>64.1</v>
      </c>
      <c r="O93" s="474">
        <v>64.1</v>
      </c>
      <c r="P93" s="474">
        <v>64.5</v>
      </c>
      <c r="Q93" s="474">
        <v>63.5</v>
      </c>
      <c r="R93" s="474" t="s">
        <v>2724</v>
      </c>
      <c r="S93" s="475">
        <v>0.0</v>
      </c>
    </row>
    <row r="94" ht="15.75" customHeight="1">
      <c r="A94" s="473" t="s">
        <v>445</v>
      </c>
      <c r="B94" s="406">
        <v>63.9</v>
      </c>
      <c r="C94" s="474">
        <v>63.9</v>
      </c>
      <c r="D94" s="474">
        <v>63.9</v>
      </c>
      <c r="E94" s="474">
        <v>63.9</v>
      </c>
      <c r="F94" s="474" t="s">
        <v>2742</v>
      </c>
      <c r="G94" s="475">
        <v>0.0</v>
      </c>
      <c r="M94" s="473" t="s">
        <v>428</v>
      </c>
      <c r="N94" s="406">
        <v>64.1</v>
      </c>
      <c r="O94" s="474">
        <v>63.0</v>
      </c>
      <c r="P94" s="474">
        <v>64.6</v>
      </c>
      <c r="Q94" s="474">
        <v>62.8</v>
      </c>
      <c r="R94" s="474" t="s">
        <v>2725</v>
      </c>
      <c r="S94" s="475">
        <v>0.0031</v>
      </c>
    </row>
    <row r="95" ht="15.75" customHeight="1">
      <c r="A95" s="473" t="s">
        <v>446</v>
      </c>
      <c r="B95" s="406">
        <v>63.9</v>
      </c>
      <c r="C95" s="474">
        <v>63.9</v>
      </c>
      <c r="D95" s="474">
        <v>63.9</v>
      </c>
      <c r="E95" s="474">
        <v>63.9</v>
      </c>
      <c r="F95" s="474" t="s">
        <v>2743</v>
      </c>
      <c r="G95" s="475">
        <v>0.0</v>
      </c>
      <c r="M95" s="473" t="s">
        <v>429</v>
      </c>
      <c r="N95" s="406">
        <v>63.9</v>
      </c>
      <c r="O95" s="474">
        <v>64.0</v>
      </c>
      <c r="P95" s="474">
        <v>64.6</v>
      </c>
      <c r="Q95" s="474">
        <v>63.3</v>
      </c>
      <c r="R95" s="474" t="s">
        <v>2726</v>
      </c>
      <c r="S95" s="475">
        <v>-0.0016</v>
      </c>
    </row>
    <row r="96" ht="15.75" customHeight="1">
      <c r="A96" s="473" t="s">
        <v>447</v>
      </c>
      <c r="B96" s="406">
        <v>63.9</v>
      </c>
      <c r="C96" s="474">
        <v>63.9</v>
      </c>
      <c r="D96" s="474">
        <v>63.9</v>
      </c>
      <c r="E96" s="474">
        <v>63.9</v>
      </c>
      <c r="F96" s="474" t="s">
        <v>2744</v>
      </c>
      <c r="G96" s="475">
        <v>0.0</v>
      </c>
      <c r="M96" s="473" t="s">
        <v>430</v>
      </c>
      <c r="N96" s="406">
        <v>64.0</v>
      </c>
      <c r="O96" s="474">
        <v>64.0</v>
      </c>
      <c r="P96" s="474">
        <v>64.7</v>
      </c>
      <c r="Q96" s="474">
        <v>62.5</v>
      </c>
      <c r="R96" s="474" t="s">
        <v>2727</v>
      </c>
      <c r="S96" s="475">
        <v>0.0079</v>
      </c>
    </row>
    <row r="97" ht="15.75" customHeight="1">
      <c r="A97" s="473" t="s">
        <v>448</v>
      </c>
      <c r="B97" s="406">
        <v>63.9</v>
      </c>
      <c r="C97" s="474">
        <v>63.9</v>
      </c>
      <c r="D97" s="474">
        <v>63.9</v>
      </c>
      <c r="E97" s="474">
        <v>63.9</v>
      </c>
      <c r="F97" s="474" t="s">
        <v>2745</v>
      </c>
      <c r="G97" s="475">
        <v>0.0</v>
      </c>
      <c r="M97" s="473" t="s">
        <v>4774</v>
      </c>
      <c r="N97" s="406">
        <v>63.5</v>
      </c>
      <c r="O97" s="474">
        <v>63.3</v>
      </c>
      <c r="P97" s="474">
        <v>64.9</v>
      </c>
      <c r="Q97" s="474">
        <v>63.0</v>
      </c>
      <c r="R97" s="474" t="s">
        <v>4775</v>
      </c>
      <c r="S97" s="475">
        <v>0.0063</v>
      </c>
    </row>
    <row r="98" ht="15.75" customHeight="1">
      <c r="A98" s="473" t="s">
        <v>449</v>
      </c>
      <c r="B98" s="406">
        <v>63.9</v>
      </c>
      <c r="C98" s="474">
        <v>63.9</v>
      </c>
      <c r="D98" s="474">
        <v>63.9</v>
      </c>
      <c r="E98" s="474">
        <v>63.9</v>
      </c>
      <c r="F98" s="474" t="s">
        <v>2746</v>
      </c>
      <c r="G98" s="475">
        <v>0.0</v>
      </c>
      <c r="M98" s="473" t="s">
        <v>431</v>
      </c>
      <c r="N98" s="406">
        <v>63.1</v>
      </c>
      <c r="O98" s="474">
        <v>62.2</v>
      </c>
      <c r="P98" s="474">
        <v>63.3</v>
      </c>
      <c r="Q98" s="474">
        <v>62.2</v>
      </c>
      <c r="R98" s="474" t="s">
        <v>2728</v>
      </c>
      <c r="S98" s="475">
        <v>0.0016</v>
      </c>
    </row>
    <row r="99" ht="15.75" customHeight="1">
      <c r="A99" s="473" t="s">
        <v>450</v>
      </c>
      <c r="B99" s="406">
        <v>63.9</v>
      </c>
      <c r="C99" s="474">
        <v>63.9</v>
      </c>
      <c r="D99" s="474">
        <v>63.9</v>
      </c>
      <c r="E99" s="474">
        <v>63.9</v>
      </c>
      <c r="F99" s="474" t="s">
        <v>2747</v>
      </c>
      <c r="G99" s="475">
        <v>0.0</v>
      </c>
      <c r="M99" s="473" t="s">
        <v>432</v>
      </c>
      <c r="N99" s="406">
        <v>63.0</v>
      </c>
      <c r="O99" s="474">
        <v>66.0</v>
      </c>
      <c r="P99" s="474">
        <v>66.0</v>
      </c>
      <c r="Q99" s="474">
        <v>60.6</v>
      </c>
      <c r="R99" s="474" t="s">
        <v>2729</v>
      </c>
      <c r="S99" s="475">
        <v>-0.0047</v>
      </c>
    </row>
    <row r="100" ht="15.75" customHeight="1">
      <c r="A100" s="473" t="s">
        <v>451</v>
      </c>
      <c r="B100" s="406">
        <v>63.9</v>
      </c>
      <c r="C100" s="474">
        <v>63.9</v>
      </c>
      <c r="D100" s="474">
        <v>63.9</v>
      </c>
      <c r="E100" s="474">
        <v>63.9</v>
      </c>
      <c r="F100" s="474" t="s">
        <v>2748</v>
      </c>
      <c r="G100" s="475">
        <v>0.0</v>
      </c>
      <c r="M100" s="473" t="s">
        <v>433</v>
      </c>
      <c r="N100" s="406">
        <v>63.3</v>
      </c>
      <c r="O100" s="474">
        <v>61.2</v>
      </c>
      <c r="P100" s="474">
        <v>63.3</v>
      </c>
      <c r="Q100" s="474">
        <v>61.2</v>
      </c>
      <c r="R100" s="474" t="s">
        <v>2730</v>
      </c>
      <c r="S100" s="475">
        <v>0.099</v>
      </c>
    </row>
    <row r="101" ht="15.75" customHeight="1">
      <c r="A101" s="473" t="s">
        <v>452</v>
      </c>
      <c r="B101" s="406">
        <v>63.9</v>
      </c>
      <c r="C101" s="474">
        <v>63.9</v>
      </c>
      <c r="D101" s="474">
        <v>63.9</v>
      </c>
      <c r="E101" s="474">
        <v>63.9</v>
      </c>
      <c r="F101" s="474" t="s">
        <v>2749</v>
      </c>
      <c r="G101" s="475">
        <v>0.0</v>
      </c>
      <c r="M101" s="473" t="s">
        <v>434</v>
      </c>
      <c r="N101" s="406">
        <v>57.6</v>
      </c>
      <c r="O101" s="474">
        <v>56.6</v>
      </c>
      <c r="P101" s="474">
        <v>59.8</v>
      </c>
      <c r="Q101" s="474">
        <v>56.2</v>
      </c>
      <c r="R101" s="474" t="s">
        <v>2731</v>
      </c>
      <c r="S101" s="475">
        <v>0.0177</v>
      </c>
    </row>
    <row r="102" ht="15.75" customHeight="1">
      <c r="A102" s="473" t="s">
        <v>453</v>
      </c>
      <c r="B102" s="406">
        <v>63.9</v>
      </c>
      <c r="C102" s="474">
        <v>63.9</v>
      </c>
      <c r="D102" s="474">
        <v>63.9</v>
      </c>
      <c r="E102" s="474">
        <v>63.9</v>
      </c>
      <c r="F102" s="474" t="s">
        <v>2750</v>
      </c>
      <c r="G102" s="475">
        <v>0.0</v>
      </c>
      <c r="M102" s="473" t="s">
        <v>2635</v>
      </c>
      <c r="N102" s="406">
        <v>56.6</v>
      </c>
      <c r="O102" s="474">
        <v>56.3</v>
      </c>
      <c r="P102" s="474">
        <v>58.8</v>
      </c>
      <c r="Q102" s="474">
        <v>56.2</v>
      </c>
      <c r="R102" s="474" t="s">
        <v>4776</v>
      </c>
      <c r="S102" s="475">
        <v>-0.0225</v>
      </c>
    </row>
    <row r="103" ht="15.75" customHeight="1">
      <c r="A103" s="473" t="s">
        <v>454</v>
      </c>
      <c r="B103" s="406">
        <v>63.9</v>
      </c>
      <c r="C103" s="474">
        <v>63.9</v>
      </c>
      <c r="D103" s="474">
        <v>63.9</v>
      </c>
      <c r="E103" s="474">
        <v>63.9</v>
      </c>
      <c r="F103" s="474" t="s">
        <v>2751</v>
      </c>
      <c r="G103" s="475">
        <v>0.0</v>
      </c>
      <c r="M103" s="473" t="s">
        <v>435</v>
      </c>
      <c r="N103" s="406">
        <v>57.9</v>
      </c>
      <c r="O103" s="474">
        <v>58.3</v>
      </c>
      <c r="P103" s="474">
        <v>59.0</v>
      </c>
      <c r="Q103" s="474">
        <v>57.5</v>
      </c>
      <c r="R103" s="474" t="s">
        <v>2732</v>
      </c>
      <c r="S103" s="475">
        <v>-0.0318</v>
      </c>
    </row>
    <row r="104" ht="15.75" customHeight="1">
      <c r="A104" s="473" t="s">
        <v>455</v>
      </c>
      <c r="B104" s="406">
        <v>63.9</v>
      </c>
      <c r="C104" s="474">
        <v>63.9</v>
      </c>
      <c r="D104" s="474">
        <v>63.9</v>
      </c>
      <c r="E104" s="474">
        <v>63.9</v>
      </c>
      <c r="F104" s="474" t="s">
        <v>2742</v>
      </c>
      <c r="G104" s="475">
        <v>0.0</v>
      </c>
      <c r="M104" s="473" t="s">
        <v>436</v>
      </c>
      <c r="N104" s="406">
        <v>59.8</v>
      </c>
      <c r="O104" s="474">
        <v>59.5</v>
      </c>
      <c r="P104" s="474">
        <v>61.4</v>
      </c>
      <c r="Q104" s="474">
        <v>59.5</v>
      </c>
      <c r="R104" s="474" t="s">
        <v>2733</v>
      </c>
      <c r="S104" s="475">
        <v>-0.0033</v>
      </c>
    </row>
    <row r="105" ht="15.75" customHeight="1">
      <c r="A105" s="473" t="s">
        <v>456</v>
      </c>
      <c r="B105" s="406">
        <v>63.9</v>
      </c>
      <c r="C105" s="474">
        <v>63.9</v>
      </c>
      <c r="D105" s="474">
        <v>63.9</v>
      </c>
      <c r="E105" s="474">
        <v>63.9</v>
      </c>
      <c r="F105" s="474" t="s">
        <v>2743</v>
      </c>
      <c r="G105" s="475">
        <v>0.0</v>
      </c>
      <c r="M105" s="473" t="s">
        <v>437</v>
      </c>
      <c r="N105" s="406">
        <v>60.0</v>
      </c>
      <c r="O105" s="474">
        <v>59.0</v>
      </c>
      <c r="P105" s="474">
        <v>60.0</v>
      </c>
      <c r="Q105" s="474">
        <v>57.6</v>
      </c>
      <c r="R105" s="474" t="s">
        <v>2734</v>
      </c>
      <c r="S105" s="475">
        <v>-0.061</v>
      </c>
    </row>
    <row r="106" ht="15.75" customHeight="1">
      <c r="A106" s="473" t="s">
        <v>457</v>
      </c>
      <c r="B106" s="406">
        <v>63.9</v>
      </c>
      <c r="C106" s="474">
        <v>63.9</v>
      </c>
      <c r="D106" s="474">
        <v>63.9</v>
      </c>
      <c r="E106" s="474">
        <v>63.9</v>
      </c>
      <c r="F106" s="474" t="s">
        <v>2752</v>
      </c>
      <c r="G106" s="475">
        <v>0.0</v>
      </c>
      <c r="M106" s="473" t="s">
        <v>438</v>
      </c>
      <c r="N106" s="406">
        <v>63.9</v>
      </c>
      <c r="O106" s="474">
        <v>63.9</v>
      </c>
      <c r="P106" s="474">
        <v>63.9</v>
      </c>
      <c r="Q106" s="474">
        <v>63.9</v>
      </c>
      <c r="R106" s="474" t="s">
        <v>2735</v>
      </c>
      <c r="S106" s="475">
        <v>0.0</v>
      </c>
    </row>
    <row r="107" ht="15.75" customHeight="1">
      <c r="A107" s="473" t="s">
        <v>458</v>
      </c>
      <c r="B107" s="406">
        <v>63.9</v>
      </c>
      <c r="C107" s="474">
        <v>63.9</v>
      </c>
      <c r="D107" s="474">
        <v>63.9</v>
      </c>
      <c r="E107" s="474">
        <v>63.9</v>
      </c>
      <c r="F107" s="474" t="s">
        <v>2753</v>
      </c>
      <c r="G107" s="475">
        <v>0.0</v>
      </c>
      <c r="M107" s="473" t="s">
        <v>4777</v>
      </c>
      <c r="N107" s="406">
        <v>63.9</v>
      </c>
      <c r="O107" s="474">
        <v>63.9</v>
      </c>
      <c r="P107" s="474">
        <v>63.9</v>
      </c>
      <c r="Q107" s="474">
        <v>63.9</v>
      </c>
      <c r="R107" s="474" t="s">
        <v>2745</v>
      </c>
      <c r="S107" s="475">
        <v>0.0</v>
      </c>
    </row>
    <row r="108" ht="15.75" customHeight="1">
      <c r="A108" s="473" t="s">
        <v>459</v>
      </c>
      <c r="B108" s="406">
        <v>63.9</v>
      </c>
      <c r="C108" s="474">
        <v>63.9</v>
      </c>
      <c r="D108" s="474">
        <v>63.9</v>
      </c>
      <c r="E108" s="474">
        <v>63.9</v>
      </c>
      <c r="F108" s="474" t="s">
        <v>2754</v>
      </c>
      <c r="G108" s="475">
        <v>0.0</v>
      </c>
      <c r="M108" s="473" t="s">
        <v>439</v>
      </c>
      <c r="N108" s="406">
        <v>63.9</v>
      </c>
      <c r="O108" s="474">
        <v>63.9</v>
      </c>
      <c r="P108" s="474">
        <v>63.9</v>
      </c>
      <c r="Q108" s="474">
        <v>63.9</v>
      </c>
      <c r="R108" s="474" t="s">
        <v>2736</v>
      </c>
      <c r="S108" s="475">
        <v>0.0</v>
      </c>
    </row>
    <row r="109" ht="15.75" customHeight="1">
      <c r="A109" s="473" t="s">
        <v>460</v>
      </c>
      <c r="B109" s="406">
        <v>63.9</v>
      </c>
      <c r="C109" s="474">
        <v>63.9</v>
      </c>
      <c r="D109" s="474">
        <v>63.9</v>
      </c>
      <c r="E109" s="474">
        <v>63.9</v>
      </c>
      <c r="F109" s="474" t="s">
        <v>2735</v>
      </c>
      <c r="G109" s="475">
        <v>0.0</v>
      </c>
      <c r="M109" s="473" t="s">
        <v>440</v>
      </c>
      <c r="N109" s="406">
        <v>63.9</v>
      </c>
      <c r="O109" s="474">
        <v>63.9</v>
      </c>
      <c r="P109" s="474">
        <v>63.9</v>
      </c>
      <c r="Q109" s="474">
        <v>63.9</v>
      </c>
      <c r="R109" s="474" t="s">
        <v>2737</v>
      </c>
      <c r="S109" s="475">
        <v>0.0</v>
      </c>
    </row>
    <row r="110" ht="15.75" customHeight="1">
      <c r="A110" s="473" t="s">
        <v>461</v>
      </c>
      <c r="B110" s="406">
        <v>63.9</v>
      </c>
      <c r="C110" s="474">
        <v>63.9</v>
      </c>
      <c r="D110" s="474">
        <v>63.9</v>
      </c>
      <c r="E110" s="474">
        <v>63.9</v>
      </c>
      <c r="F110" s="474" t="s">
        <v>2755</v>
      </c>
      <c r="G110" s="475">
        <v>0.0</v>
      </c>
      <c r="M110" s="473" t="s">
        <v>441</v>
      </c>
      <c r="N110" s="406">
        <v>63.9</v>
      </c>
      <c r="O110" s="474">
        <v>63.9</v>
      </c>
      <c r="P110" s="474">
        <v>63.9</v>
      </c>
      <c r="Q110" s="474">
        <v>63.9</v>
      </c>
      <c r="R110" s="474" t="s">
        <v>2738</v>
      </c>
      <c r="S110" s="475">
        <v>0.0</v>
      </c>
    </row>
    <row r="111" ht="15.75" customHeight="1">
      <c r="A111" s="473" t="s">
        <v>462</v>
      </c>
      <c r="B111" s="406">
        <v>63.9</v>
      </c>
      <c r="C111" s="474">
        <v>63.9</v>
      </c>
      <c r="D111" s="474">
        <v>63.9</v>
      </c>
      <c r="E111" s="474">
        <v>63.9</v>
      </c>
      <c r="F111" s="474" t="s">
        <v>2756</v>
      </c>
      <c r="G111" s="475">
        <v>0.0</v>
      </c>
      <c r="M111" s="473" t="s">
        <v>442</v>
      </c>
      <c r="N111" s="406">
        <v>63.9</v>
      </c>
      <c r="O111" s="474">
        <v>63.9</v>
      </c>
      <c r="P111" s="474">
        <v>63.9</v>
      </c>
      <c r="Q111" s="474">
        <v>63.9</v>
      </c>
      <c r="R111" s="474" t="s">
        <v>2739</v>
      </c>
      <c r="S111" s="475">
        <v>0.0</v>
      </c>
    </row>
    <row r="112" ht="15.75" customHeight="1">
      <c r="A112" s="473" t="s">
        <v>463</v>
      </c>
      <c r="B112" s="406">
        <v>63.9</v>
      </c>
      <c r="C112" s="474">
        <v>63.9</v>
      </c>
      <c r="D112" s="474">
        <v>63.9</v>
      </c>
      <c r="E112" s="474">
        <v>63.9</v>
      </c>
      <c r="F112" s="474" t="s">
        <v>2757</v>
      </c>
      <c r="G112" s="475">
        <v>0.0</v>
      </c>
      <c r="M112" s="473" t="s">
        <v>4778</v>
      </c>
      <c r="N112" s="406">
        <v>63.9</v>
      </c>
      <c r="O112" s="474">
        <v>63.9</v>
      </c>
      <c r="P112" s="474">
        <v>63.9</v>
      </c>
      <c r="Q112" s="474">
        <v>63.9</v>
      </c>
      <c r="R112" s="474" t="s">
        <v>2858</v>
      </c>
      <c r="S112" s="475">
        <v>0.0</v>
      </c>
    </row>
    <row r="113" ht="15.75" customHeight="1">
      <c r="A113" s="473" t="s">
        <v>464</v>
      </c>
      <c r="B113" s="406">
        <v>63.9</v>
      </c>
      <c r="C113" s="474">
        <v>63.9</v>
      </c>
      <c r="D113" s="474">
        <v>63.9</v>
      </c>
      <c r="E113" s="474">
        <v>63.9</v>
      </c>
      <c r="F113" s="474" t="s">
        <v>2758</v>
      </c>
      <c r="G113" s="475">
        <v>0.0</v>
      </c>
      <c r="M113" s="473" t="s">
        <v>443</v>
      </c>
      <c r="N113" s="406">
        <v>63.9</v>
      </c>
      <c r="O113" s="474">
        <v>63.9</v>
      </c>
      <c r="P113" s="474">
        <v>63.9</v>
      </c>
      <c r="Q113" s="474">
        <v>63.9</v>
      </c>
      <c r="R113" s="474" t="s">
        <v>2740</v>
      </c>
      <c r="S113" s="475">
        <v>0.0</v>
      </c>
    </row>
    <row r="114" ht="15.75" customHeight="1">
      <c r="A114" s="473" t="s">
        <v>465</v>
      </c>
      <c r="B114" s="406">
        <v>63.9</v>
      </c>
      <c r="C114" s="474">
        <v>63.9</v>
      </c>
      <c r="D114" s="474">
        <v>63.9</v>
      </c>
      <c r="E114" s="474">
        <v>63.9</v>
      </c>
      <c r="F114" s="474" t="s">
        <v>2759</v>
      </c>
      <c r="G114" s="475">
        <v>0.0</v>
      </c>
      <c r="M114" s="473" t="s">
        <v>444</v>
      </c>
      <c r="N114" s="406">
        <v>63.9</v>
      </c>
      <c r="O114" s="474">
        <v>63.9</v>
      </c>
      <c r="P114" s="474">
        <v>63.9</v>
      </c>
      <c r="Q114" s="474">
        <v>63.9</v>
      </c>
      <c r="R114" s="474" t="s">
        <v>2741</v>
      </c>
      <c r="S114" s="475">
        <v>0.0</v>
      </c>
    </row>
    <row r="115" ht="15.75" customHeight="1">
      <c r="A115" s="473" t="s">
        <v>466</v>
      </c>
      <c r="B115" s="406">
        <v>63.9</v>
      </c>
      <c r="C115" s="474">
        <v>63.9</v>
      </c>
      <c r="D115" s="474">
        <v>63.9</v>
      </c>
      <c r="E115" s="474">
        <v>63.9</v>
      </c>
      <c r="F115" s="474" t="s">
        <v>2760</v>
      </c>
      <c r="G115" s="475">
        <v>0.0</v>
      </c>
      <c r="M115" s="473" t="s">
        <v>445</v>
      </c>
      <c r="N115" s="406">
        <v>63.9</v>
      </c>
      <c r="O115" s="474">
        <v>63.9</v>
      </c>
      <c r="P115" s="474">
        <v>63.9</v>
      </c>
      <c r="Q115" s="474">
        <v>63.9</v>
      </c>
      <c r="R115" s="474" t="s">
        <v>2742</v>
      </c>
      <c r="S115" s="475">
        <v>0.0</v>
      </c>
    </row>
    <row r="116" ht="15.75" customHeight="1">
      <c r="A116" s="473" t="s">
        <v>467</v>
      </c>
      <c r="B116" s="406">
        <v>63.9</v>
      </c>
      <c r="C116" s="474">
        <v>63.9</v>
      </c>
      <c r="D116" s="474">
        <v>63.9</v>
      </c>
      <c r="E116" s="474">
        <v>63.9</v>
      </c>
      <c r="F116" s="474" t="s">
        <v>2761</v>
      </c>
      <c r="G116" s="475">
        <v>0.0</v>
      </c>
      <c r="M116" s="473" t="s">
        <v>446</v>
      </c>
      <c r="N116" s="406">
        <v>63.9</v>
      </c>
      <c r="O116" s="474">
        <v>63.9</v>
      </c>
      <c r="P116" s="474">
        <v>63.9</v>
      </c>
      <c r="Q116" s="474">
        <v>63.9</v>
      </c>
      <c r="R116" s="474" t="s">
        <v>2743</v>
      </c>
      <c r="S116" s="475">
        <v>0.0</v>
      </c>
    </row>
    <row r="117" ht="15.75" customHeight="1">
      <c r="A117" s="473" t="s">
        <v>468</v>
      </c>
      <c r="B117" s="406">
        <v>63.9</v>
      </c>
      <c r="C117" s="474">
        <v>63.9</v>
      </c>
      <c r="D117" s="474">
        <v>63.9</v>
      </c>
      <c r="E117" s="474">
        <v>63.9</v>
      </c>
      <c r="F117" s="474" t="s">
        <v>2762</v>
      </c>
      <c r="G117" s="475">
        <v>0.0</v>
      </c>
      <c r="M117" s="473" t="s">
        <v>447</v>
      </c>
      <c r="N117" s="406">
        <v>63.9</v>
      </c>
      <c r="O117" s="474">
        <v>63.9</v>
      </c>
      <c r="P117" s="474">
        <v>63.9</v>
      </c>
      <c r="Q117" s="474">
        <v>63.9</v>
      </c>
      <c r="R117" s="474" t="s">
        <v>2744</v>
      </c>
      <c r="S117" s="475">
        <v>0.0</v>
      </c>
    </row>
    <row r="118" ht="15.75" customHeight="1">
      <c r="A118" s="473" t="s">
        <v>469</v>
      </c>
      <c r="B118" s="406">
        <v>63.9</v>
      </c>
      <c r="C118" s="474">
        <v>63.9</v>
      </c>
      <c r="D118" s="474">
        <v>63.9</v>
      </c>
      <c r="E118" s="474">
        <v>63.9</v>
      </c>
      <c r="F118" s="474" t="s">
        <v>2743</v>
      </c>
      <c r="G118" s="475">
        <v>0.0</v>
      </c>
      <c r="M118" s="473" t="s">
        <v>448</v>
      </c>
      <c r="N118" s="406">
        <v>63.9</v>
      </c>
      <c r="O118" s="474">
        <v>63.9</v>
      </c>
      <c r="P118" s="474">
        <v>63.9</v>
      </c>
      <c r="Q118" s="474">
        <v>63.9</v>
      </c>
      <c r="R118" s="474" t="s">
        <v>2745</v>
      </c>
      <c r="S118" s="475">
        <v>0.0</v>
      </c>
    </row>
    <row r="119" ht="15.75" customHeight="1">
      <c r="A119" s="473" t="s">
        <v>470</v>
      </c>
      <c r="B119" s="406">
        <v>63.9</v>
      </c>
      <c r="C119" s="474">
        <v>63.9</v>
      </c>
      <c r="D119" s="474">
        <v>63.9</v>
      </c>
      <c r="E119" s="474">
        <v>63.9</v>
      </c>
      <c r="F119" s="474" t="s">
        <v>2763</v>
      </c>
      <c r="G119" s="475">
        <v>0.0</v>
      </c>
      <c r="M119" s="473" t="s">
        <v>449</v>
      </c>
      <c r="N119" s="406">
        <v>63.9</v>
      </c>
      <c r="O119" s="474">
        <v>63.9</v>
      </c>
      <c r="P119" s="474">
        <v>63.9</v>
      </c>
      <c r="Q119" s="474">
        <v>63.9</v>
      </c>
      <c r="R119" s="474" t="s">
        <v>2746</v>
      </c>
      <c r="S119" s="475">
        <v>0.0</v>
      </c>
    </row>
    <row r="120" ht="15.75" customHeight="1">
      <c r="A120" s="473" t="s">
        <v>471</v>
      </c>
      <c r="B120" s="406">
        <v>63.9</v>
      </c>
      <c r="C120" s="474">
        <v>63.9</v>
      </c>
      <c r="D120" s="474">
        <v>63.9</v>
      </c>
      <c r="E120" s="474">
        <v>63.9</v>
      </c>
      <c r="F120" s="474" t="s">
        <v>2764</v>
      </c>
      <c r="G120" s="475">
        <v>0.0</v>
      </c>
      <c r="M120" s="473" t="s">
        <v>450</v>
      </c>
      <c r="N120" s="406">
        <v>63.9</v>
      </c>
      <c r="O120" s="474">
        <v>63.9</v>
      </c>
      <c r="P120" s="474">
        <v>63.9</v>
      </c>
      <c r="Q120" s="474">
        <v>63.9</v>
      </c>
      <c r="R120" s="474" t="s">
        <v>2747</v>
      </c>
      <c r="S120" s="475">
        <v>0.0</v>
      </c>
    </row>
    <row r="121" ht="15.75" customHeight="1">
      <c r="A121" s="473" t="s">
        <v>472</v>
      </c>
      <c r="B121" s="406">
        <v>63.9</v>
      </c>
      <c r="C121" s="474">
        <v>63.9</v>
      </c>
      <c r="D121" s="474">
        <v>63.9</v>
      </c>
      <c r="E121" s="474">
        <v>63.9</v>
      </c>
      <c r="F121" s="474" t="s">
        <v>2765</v>
      </c>
      <c r="G121" s="475">
        <v>0.0</v>
      </c>
      <c r="M121" s="473" t="s">
        <v>451</v>
      </c>
      <c r="N121" s="406">
        <v>63.9</v>
      </c>
      <c r="O121" s="474">
        <v>63.9</v>
      </c>
      <c r="P121" s="474">
        <v>63.9</v>
      </c>
      <c r="Q121" s="474">
        <v>63.9</v>
      </c>
      <c r="R121" s="474" t="s">
        <v>2748</v>
      </c>
      <c r="S121" s="475">
        <v>0.0</v>
      </c>
    </row>
    <row r="122" ht="15.75" customHeight="1">
      <c r="A122" s="473" t="s">
        <v>473</v>
      </c>
      <c r="B122" s="406">
        <v>63.9</v>
      </c>
      <c r="C122" s="474">
        <v>63.9</v>
      </c>
      <c r="D122" s="474">
        <v>63.9</v>
      </c>
      <c r="E122" s="474">
        <v>63.9</v>
      </c>
      <c r="F122" s="474" t="s">
        <v>2764</v>
      </c>
      <c r="G122" s="475">
        <v>0.0</v>
      </c>
      <c r="M122" s="473" t="s">
        <v>4779</v>
      </c>
      <c r="N122" s="406">
        <v>63.9</v>
      </c>
      <c r="O122" s="474">
        <v>63.9</v>
      </c>
      <c r="P122" s="474">
        <v>63.9</v>
      </c>
      <c r="Q122" s="474">
        <v>63.9</v>
      </c>
      <c r="R122" s="474" t="s">
        <v>2787</v>
      </c>
      <c r="S122" s="475">
        <v>0.0</v>
      </c>
    </row>
    <row r="123" ht="15.75" customHeight="1">
      <c r="A123" s="473" t="s">
        <v>474</v>
      </c>
      <c r="B123" s="406">
        <v>63.9</v>
      </c>
      <c r="C123" s="474">
        <v>63.9</v>
      </c>
      <c r="D123" s="474">
        <v>63.9</v>
      </c>
      <c r="E123" s="474">
        <v>63.9</v>
      </c>
      <c r="F123" s="474" t="s">
        <v>2766</v>
      </c>
      <c r="G123" s="475">
        <v>0.0</v>
      </c>
      <c r="M123" s="473" t="s">
        <v>452</v>
      </c>
      <c r="N123" s="406">
        <v>63.9</v>
      </c>
      <c r="O123" s="474">
        <v>63.9</v>
      </c>
      <c r="P123" s="474">
        <v>63.9</v>
      </c>
      <c r="Q123" s="474">
        <v>63.9</v>
      </c>
      <c r="R123" s="474" t="s">
        <v>2749</v>
      </c>
      <c r="S123" s="475">
        <v>0.0</v>
      </c>
    </row>
    <row r="124" ht="15.75" customHeight="1">
      <c r="A124" s="473" t="s">
        <v>475</v>
      </c>
      <c r="B124" s="406">
        <v>63.9</v>
      </c>
      <c r="C124" s="474">
        <v>63.9</v>
      </c>
      <c r="D124" s="474">
        <v>64.0</v>
      </c>
      <c r="E124" s="474">
        <v>63.9</v>
      </c>
      <c r="F124" s="474" t="s">
        <v>2767</v>
      </c>
      <c r="G124" s="475">
        <v>0.0</v>
      </c>
      <c r="M124" s="473" t="s">
        <v>453</v>
      </c>
      <c r="N124" s="406">
        <v>63.9</v>
      </c>
      <c r="O124" s="474">
        <v>63.9</v>
      </c>
      <c r="P124" s="474">
        <v>63.9</v>
      </c>
      <c r="Q124" s="474">
        <v>63.9</v>
      </c>
      <c r="R124" s="474" t="s">
        <v>2750</v>
      </c>
      <c r="S124" s="475">
        <v>0.0</v>
      </c>
    </row>
    <row r="125" ht="15.75" customHeight="1">
      <c r="A125" s="473" t="s">
        <v>476</v>
      </c>
      <c r="B125" s="406">
        <v>63.9</v>
      </c>
      <c r="C125" s="474">
        <v>63.9</v>
      </c>
      <c r="D125" s="474">
        <v>63.9</v>
      </c>
      <c r="E125" s="474">
        <v>63.9</v>
      </c>
      <c r="F125" s="474" t="s">
        <v>2768</v>
      </c>
      <c r="G125" s="475">
        <v>0.0</v>
      </c>
      <c r="M125" s="473" t="s">
        <v>454</v>
      </c>
      <c r="N125" s="406">
        <v>63.9</v>
      </c>
      <c r="O125" s="474">
        <v>63.9</v>
      </c>
      <c r="P125" s="474">
        <v>63.9</v>
      </c>
      <c r="Q125" s="474">
        <v>63.9</v>
      </c>
      <c r="R125" s="474" t="s">
        <v>2751</v>
      </c>
      <c r="S125" s="475">
        <v>0.0</v>
      </c>
    </row>
    <row r="126" ht="15.75" customHeight="1">
      <c r="A126" s="473" t="s">
        <v>477</v>
      </c>
      <c r="B126" s="406">
        <v>63.9</v>
      </c>
      <c r="C126" s="474">
        <v>63.9</v>
      </c>
      <c r="D126" s="474">
        <v>63.9</v>
      </c>
      <c r="E126" s="474">
        <v>63.9</v>
      </c>
      <c r="F126" s="474" t="s">
        <v>2769</v>
      </c>
      <c r="G126" s="475">
        <v>0.0</v>
      </c>
      <c r="M126" s="473" t="s">
        <v>455</v>
      </c>
      <c r="N126" s="406">
        <v>63.9</v>
      </c>
      <c r="O126" s="474">
        <v>63.9</v>
      </c>
      <c r="P126" s="474">
        <v>63.9</v>
      </c>
      <c r="Q126" s="474">
        <v>63.9</v>
      </c>
      <c r="R126" s="474" t="s">
        <v>2742</v>
      </c>
      <c r="S126" s="475">
        <v>0.0</v>
      </c>
    </row>
    <row r="127" ht="15.75" customHeight="1">
      <c r="A127" s="473" t="s">
        <v>478</v>
      </c>
      <c r="B127" s="406">
        <v>63.9</v>
      </c>
      <c r="C127" s="474">
        <v>63.9</v>
      </c>
      <c r="D127" s="474">
        <v>63.9</v>
      </c>
      <c r="E127" s="474">
        <v>63.9</v>
      </c>
      <c r="F127" s="474" t="s">
        <v>2770</v>
      </c>
      <c r="G127" s="475">
        <v>0.0</v>
      </c>
      <c r="M127" s="473" t="s">
        <v>4780</v>
      </c>
      <c r="N127" s="406">
        <v>63.9</v>
      </c>
      <c r="O127" s="474">
        <v>63.9</v>
      </c>
      <c r="P127" s="474">
        <v>63.9</v>
      </c>
      <c r="Q127" s="474">
        <v>63.9</v>
      </c>
      <c r="R127" s="474" t="s">
        <v>4781</v>
      </c>
      <c r="S127" s="475">
        <v>0.0</v>
      </c>
    </row>
    <row r="128" ht="15.75" customHeight="1">
      <c r="A128" s="473" t="s">
        <v>479</v>
      </c>
      <c r="B128" s="406">
        <v>63.9</v>
      </c>
      <c r="C128" s="474">
        <v>63.9</v>
      </c>
      <c r="D128" s="474">
        <v>63.9</v>
      </c>
      <c r="E128" s="474">
        <v>63.9</v>
      </c>
      <c r="F128" s="474" t="s">
        <v>2758</v>
      </c>
      <c r="G128" s="475">
        <v>0.0</v>
      </c>
      <c r="M128" s="473" t="s">
        <v>456</v>
      </c>
      <c r="N128" s="406">
        <v>63.9</v>
      </c>
      <c r="O128" s="474">
        <v>63.9</v>
      </c>
      <c r="P128" s="474">
        <v>63.9</v>
      </c>
      <c r="Q128" s="474">
        <v>63.9</v>
      </c>
      <c r="R128" s="474" t="s">
        <v>2743</v>
      </c>
      <c r="S128" s="475">
        <v>0.0</v>
      </c>
    </row>
    <row r="129" ht="15.75" customHeight="1">
      <c r="A129" s="473" t="s">
        <v>480</v>
      </c>
      <c r="B129" s="406">
        <v>63.9</v>
      </c>
      <c r="C129" s="474">
        <v>63.9</v>
      </c>
      <c r="D129" s="474">
        <v>63.9</v>
      </c>
      <c r="E129" s="474">
        <v>63.9</v>
      </c>
      <c r="F129" s="474" t="s">
        <v>2771</v>
      </c>
      <c r="G129" s="475">
        <v>0.0</v>
      </c>
      <c r="M129" s="473" t="s">
        <v>457</v>
      </c>
      <c r="N129" s="406">
        <v>63.9</v>
      </c>
      <c r="O129" s="474">
        <v>63.9</v>
      </c>
      <c r="P129" s="474">
        <v>63.9</v>
      </c>
      <c r="Q129" s="474">
        <v>63.9</v>
      </c>
      <c r="R129" s="474" t="s">
        <v>2752</v>
      </c>
      <c r="S129" s="475">
        <v>0.0</v>
      </c>
    </row>
    <row r="130" ht="15.75" customHeight="1">
      <c r="A130" s="473" t="s">
        <v>481</v>
      </c>
      <c r="B130" s="406">
        <v>63.9</v>
      </c>
      <c r="C130" s="474">
        <v>63.9</v>
      </c>
      <c r="D130" s="474">
        <v>63.9</v>
      </c>
      <c r="E130" s="474">
        <v>63.9</v>
      </c>
      <c r="F130" s="474" t="s">
        <v>2772</v>
      </c>
      <c r="G130" s="475">
        <v>0.0</v>
      </c>
      <c r="M130" s="473" t="s">
        <v>458</v>
      </c>
      <c r="N130" s="406">
        <v>63.9</v>
      </c>
      <c r="O130" s="474">
        <v>63.9</v>
      </c>
      <c r="P130" s="474">
        <v>63.9</v>
      </c>
      <c r="Q130" s="474">
        <v>63.9</v>
      </c>
      <c r="R130" s="474" t="s">
        <v>2753</v>
      </c>
      <c r="S130" s="475">
        <v>0.0</v>
      </c>
    </row>
    <row r="131" ht="15.75" customHeight="1">
      <c r="A131" s="473" t="s">
        <v>482</v>
      </c>
      <c r="B131" s="406">
        <v>63.9</v>
      </c>
      <c r="C131" s="474">
        <v>63.9</v>
      </c>
      <c r="D131" s="474">
        <v>63.9</v>
      </c>
      <c r="E131" s="474">
        <v>63.9</v>
      </c>
      <c r="F131" s="474" t="s">
        <v>2773</v>
      </c>
      <c r="G131" s="475">
        <v>0.0</v>
      </c>
      <c r="M131" s="473" t="s">
        <v>459</v>
      </c>
      <c r="N131" s="406">
        <v>63.9</v>
      </c>
      <c r="O131" s="474">
        <v>63.9</v>
      </c>
      <c r="P131" s="474">
        <v>63.9</v>
      </c>
      <c r="Q131" s="474">
        <v>63.9</v>
      </c>
      <c r="R131" s="474" t="s">
        <v>2754</v>
      </c>
      <c r="S131" s="475">
        <v>0.0</v>
      </c>
    </row>
    <row r="132" ht="15.75" customHeight="1">
      <c r="A132" s="473" t="s">
        <v>483</v>
      </c>
      <c r="B132" s="406">
        <v>63.9</v>
      </c>
      <c r="C132" s="474">
        <v>63.9</v>
      </c>
      <c r="D132" s="474">
        <v>63.9</v>
      </c>
      <c r="E132" s="474">
        <v>63.9</v>
      </c>
      <c r="F132" s="474" t="s">
        <v>2774</v>
      </c>
      <c r="G132" s="475">
        <v>0.0</v>
      </c>
      <c r="M132" s="473" t="s">
        <v>4782</v>
      </c>
      <c r="N132" s="406">
        <v>63.9</v>
      </c>
      <c r="O132" s="474">
        <v>63.9</v>
      </c>
      <c r="P132" s="474">
        <v>63.9</v>
      </c>
      <c r="Q132" s="474">
        <v>63.9</v>
      </c>
      <c r="R132" s="474" t="s">
        <v>2749</v>
      </c>
      <c r="S132" s="475">
        <v>0.0</v>
      </c>
    </row>
    <row r="133" ht="15.75" customHeight="1">
      <c r="A133" s="473" t="s">
        <v>484</v>
      </c>
      <c r="B133" s="406">
        <v>63.9</v>
      </c>
      <c r="C133" s="474">
        <v>63.9</v>
      </c>
      <c r="D133" s="474">
        <v>63.9</v>
      </c>
      <c r="E133" s="474">
        <v>63.9</v>
      </c>
      <c r="F133" s="474" t="s">
        <v>2775</v>
      </c>
      <c r="G133" s="475">
        <v>0.0</v>
      </c>
      <c r="M133" s="473" t="s">
        <v>460</v>
      </c>
      <c r="N133" s="406">
        <v>63.9</v>
      </c>
      <c r="O133" s="474">
        <v>63.9</v>
      </c>
      <c r="P133" s="474">
        <v>63.9</v>
      </c>
      <c r="Q133" s="474">
        <v>63.9</v>
      </c>
      <c r="R133" s="474" t="s">
        <v>2735</v>
      </c>
      <c r="S133" s="475">
        <v>0.0</v>
      </c>
    </row>
    <row r="134" ht="15.75" customHeight="1">
      <c r="A134" s="473" t="s">
        <v>485</v>
      </c>
      <c r="B134" s="406">
        <v>63.9</v>
      </c>
      <c r="C134" s="474">
        <v>63.9</v>
      </c>
      <c r="D134" s="474">
        <v>63.9</v>
      </c>
      <c r="E134" s="474">
        <v>63.9</v>
      </c>
      <c r="F134" s="474" t="s">
        <v>2776</v>
      </c>
      <c r="G134" s="475">
        <v>0.0</v>
      </c>
      <c r="M134" s="473" t="s">
        <v>461</v>
      </c>
      <c r="N134" s="406">
        <v>63.9</v>
      </c>
      <c r="O134" s="474">
        <v>63.9</v>
      </c>
      <c r="P134" s="474">
        <v>63.9</v>
      </c>
      <c r="Q134" s="474">
        <v>63.9</v>
      </c>
      <c r="R134" s="474" t="s">
        <v>2755</v>
      </c>
      <c r="S134" s="475">
        <v>0.0</v>
      </c>
    </row>
    <row r="135" ht="15.75" customHeight="1">
      <c r="A135" s="473" t="s">
        <v>486</v>
      </c>
      <c r="B135" s="406">
        <v>63.9</v>
      </c>
      <c r="C135" s="474">
        <v>63.9</v>
      </c>
      <c r="D135" s="474">
        <v>63.9</v>
      </c>
      <c r="E135" s="474">
        <v>63.9</v>
      </c>
      <c r="F135" s="474" t="s">
        <v>2777</v>
      </c>
      <c r="G135" s="475">
        <v>0.0</v>
      </c>
      <c r="M135" s="473" t="s">
        <v>462</v>
      </c>
      <c r="N135" s="406">
        <v>63.9</v>
      </c>
      <c r="O135" s="474">
        <v>63.9</v>
      </c>
      <c r="P135" s="474">
        <v>63.9</v>
      </c>
      <c r="Q135" s="474">
        <v>63.9</v>
      </c>
      <c r="R135" s="474" t="s">
        <v>2756</v>
      </c>
      <c r="S135" s="475">
        <v>0.0</v>
      </c>
    </row>
    <row r="136" ht="15.75" customHeight="1">
      <c r="A136" s="473" t="s">
        <v>487</v>
      </c>
      <c r="B136" s="406">
        <v>63.9</v>
      </c>
      <c r="C136" s="474">
        <v>63.9</v>
      </c>
      <c r="D136" s="474">
        <v>63.9</v>
      </c>
      <c r="E136" s="474">
        <v>63.9</v>
      </c>
      <c r="F136" s="474" t="s">
        <v>2735</v>
      </c>
      <c r="G136" s="475">
        <v>0.0</v>
      </c>
      <c r="M136" s="473" t="s">
        <v>463</v>
      </c>
      <c r="N136" s="406">
        <v>63.9</v>
      </c>
      <c r="O136" s="474">
        <v>63.9</v>
      </c>
      <c r="P136" s="474">
        <v>63.9</v>
      </c>
      <c r="Q136" s="474">
        <v>63.9</v>
      </c>
      <c r="R136" s="474" t="s">
        <v>2757</v>
      </c>
      <c r="S136" s="475">
        <v>0.0</v>
      </c>
    </row>
    <row r="137" ht="15.75" customHeight="1">
      <c r="A137" s="473" t="s">
        <v>488</v>
      </c>
      <c r="B137" s="406">
        <v>63.9</v>
      </c>
      <c r="C137" s="474">
        <v>63.9</v>
      </c>
      <c r="D137" s="474">
        <v>63.9</v>
      </c>
      <c r="E137" s="474">
        <v>63.9</v>
      </c>
      <c r="F137" s="474" t="s">
        <v>2778</v>
      </c>
      <c r="G137" s="475">
        <v>0.0</v>
      </c>
      <c r="M137" s="473" t="s">
        <v>4783</v>
      </c>
      <c r="N137" s="406">
        <v>63.9</v>
      </c>
      <c r="O137" s="474">
        <v>63.9</v>
      </c>
      <c r="P137" s="474">
        <v>63.9</v>
      </c>
      <c r="Q137" s="474">
        <v>63.9</v>
      </c>
      <c r="R137" s="474" t="s">
        <v>2794</v>
      </c>
      <c r="S137" s="475">
        <v>0.0</v>
      </c>
    </row>
    <row r="138" ht="15.75" customHeight="1">
      <c r="A138" s="473" t="s">
        <v>489</v>
      </c>
      <c r="B138" s="406">
        <v>63.9</v>
      </c>
      <c r="C138" s="474">
        <v>63.9</v>
      </c>
      <c r="D138" s="474">
        <v>63.9</v>
      </c>
      <c r="E138" s="474">
        <v>63.9</v>
      </c>
      <c r="F138" s="474" t="s">
        <v>2779</v>
      </c>
      <c r="G138" s="475">
        <v>0.0</v>
      </c>
      <c r="M138" s="473" t="s">
        <v>464</v>
      </c>
      <c r="N138" s="406">
        <v>63.9</v>
      </c>
      <c r="O138" s="474">
        <v>63.9</v>
      </c>
      <c r="P138" s="474">
        <v>63.9</v>
      </c>
      <c r="Q138" s="474">
        <v>63.9</v>
      </c>
      <c r="R138" s="474" t="s">
        <v>2758</v>
      </c>
      <c r="S138" s="475">
        <v>0.0</v>
      </c>
    </row>
    <row r="139" ht="15.75" customHeight="1">
      <c r="A139" s="473" t="s">
        <v>490</v>
      </c>
      <c r="B139" s="406">
        <v>63.9</v>
      </c>
      <c r="C139" s="474">
        <v>63.9</v>
      </c>
      <c r="D139" s="474">
        <v>63.9</v>
      </c>
      <c r="E139" s="474">
        <v>63.9</v>
      </c>
      <c r="F139" s="474" t="s">
        <v>2780</v>
      </c>
      <c r="G139" s="475">
        <v>0.0</v>
      </c>
      <c r="M139" s="473" t="s">
        <v>465</v>
      </c>
      <c r="N139" s="406">
        <v>63.9</v>
      </c>
      <c r="O139" s="474">
        <v>63.9</v>
      </c>
      <c r="P139" s="474">
        <v>63.9</v>
      </c>
      <c r="Q139" s="474">
        <v>63.9</v>
      </c>
      <c r="R139" s="474" t="s">
        <v>2759</v>
      </c>
      <c r="S139" s="475">
        <v>0.0</v>
      </c>
    </row>
    <row r="140" ht="15.75" customHeight="1">
      <c r="A140" s="473" t="s">
        <v>491</v>
      </c>
      <c r="B140" s="406">
        <v>63.9</v>
      </c>
      <c r="C140" s="474">
        <v>63.9</v>
      </c>
      <c r="D140" s="474">
        <v>63.9</v>
      </c>
      <c r="E140" s="474">
        <v>63.9</v>
      </c>
      <c r="F140" s="474" t="s">
        <v>2762</v>
      </c>
      <c r="G140" s="475">
        <v>0.0</v>
      </c>
      <c r="M140" s="473" t="s">
        <v>466</v>
      </c>
      <c r="N140" s="406">
        <v>63.9</v>
      </c>
      <c r="O140" s="474">
        <v>63.9</v>
      </c>
      <c r="P140" s="474">
        <v>63.9</v>
      </c>
      <c r="Q140" s="474">
        <v>63.9</v>
      </c>
      <c r="R140" s="474" t="s">
        <v>2760</v>
      </c>
      <c r="S140" s="475">
        <v>0.0</v>
      </c>
    </row>
    <row r="141" ht="15.75" customHeight="1">
      <c r="A141" s="473" t="s">
        <v>492</v>
      </c>
      <c r="B141" s="406">
        <v>63.9</v>
      </c>
      <c r="C141" s="474">
        <v>63.9</v>
      </c>
      <c r="D141" s="474">
        <v>63.9</v>
      </c>
      <c r="E141" s="474">
        <v>63.9</v>
      </c>
      <c r="F141" s="474" t="s">
        <v>2779</v>
      </c>
      <c r="G141" s="475">
        <v>0.0</v>
      </c>
      <c r="M141" s="473" t="s">
        <v>467</v>
      </c>
      <c r="N141" s="406">
        <v>63.9</v>
      </c>
      <c r="O141" s="474">
        <v>63.9</v>
      </c>
      <c r="P141" s="474">
        <v>63.9</v>
      </c>
      <c r="Q141" s="474">
        <v>63.9</v>
      </c>
      <c r="R141" s="474" t="s">
        <v>2761</v>
      </c>
      <c r="S141" s="475">
        <v>0.0</v>
      </c>
    </row>
    <row r="142" ht="15.75" customHeight="1">
      <c r="A142" s="473" t="s">
        <v>493</v>
      </c>
      <c r="B142" s="406">
        <v>63.9</v>
      </c>
      <c r="C142" s="474">
        <v>63.9</v>
      </c>
      <c r="D142" s="474">
        <v>63.9</v>
      </c>
      <c r="E142" s="474">
        <v>63.9</v>
      </c>
      <c r="F142" s="474" t="s">
        <v>2759</v>
      </c>
      <c r="G142" s="475">
        <v>0.0</v>
      </c>
      <c r="M142" s="473" t="s">
        <v>468</v>
      </c>
      <c r="N142" s="406">
        <v>63.9</v>
      </c>
      <c r="O142" s="474">
        <v>63.9</v>
      </c>
      <c r="P142" s="474">
        <v>63.9</v>
      </c>
      <c r="Q142" s="474">
        <v>63.9</v>
      </c>
      <c r="R142" s="474" t="s">
        <v>2762</v>
      </c>
      <c r="S142" s="475">
        <v>0.0</v>
      </c>
    </row>
    <row r="143" ht="15.75" customHeight="1">
      <c r="A143" s="473" t="s">
        <v>494</v>
      </c>
      <c r="B143" s="406">
        <v>63.9</v>
      </c>
      <c r="C143" s="474">
        <v>63.9</v>
      </c>
      <c r="D143" s="474">
        <v>63.9</v>
      </c>
      <c r="E143" s="474">
        <v>63.9</v>
      </c>
      <c r="F143" s="474" t="s">
        <v>2759</v>
      </c>
      <c r="G143" s="475">
        <v>0.0</v>
      </c>
      <c r="M143" s="473" t="s">
        <v>4784</v>
      </c>
      <c r="N143" s="406">
        <v>63.9</v>
      </c>
      <c r="O143" s="474">
        <v>63.9</v>
      </c>
      <c r="P143" s="474">
        <v>63.9</v>
      </c>
      <c r="Q143" s="474">
        <v>63.9</v>
      </c>
      <c r="R143" s="474" t="s">
        <v>4785</v>
      </c>
      <c r="S143" s="475">
        <v>0.0</v>
      </c>
    </row>
    <row r="144" ht="15.75" customHeight="1">
      <c r="A144" s="473" t="s">
        <v>495</v>
      </c>
      <c r="B144" s="406">
        <v>63.9</v>
      </c>
      <c r="C144" s="474">
        <v>63.9</v>
      </c>
      <c r="D144" s="474">
        <v>63.9</v>
      </c>
      <c r="E144" s="474">
        <v>63.9</v>
      </c>
      <c r="F144" s="474" t="s">
        <v>2781</v>
      </c>
      <c r="G144" s="475">
        <v>0.0</v>
      </c>
      <c r="M144" s="473" t="s">
        <v>469</v>
      </c>
      <c r="N144" s="406">
        <v>63.9</v>
      </c>
      <c r="O144" s="474">
        <v>63.9</v>
      </c>
      <c r="P144" s="474">
        <v>63.9</v>
      </c>
      <c r="Q144" s="474">
        <v>63.9</v>
      </c>
      <c r="R144" s="474" t="s">
        <v>2743</v>
      </c>
      <c r="S144" s="475">
        <v>0.0</v>
      </c>
    </row>
    <row r="145" ht="15.75" customHeight="1">
      <c r="A145" s="473" t="s">
        <v>496</v>
      </c>
      <c r="B145" s="406">
        <v>63.9</v>
      </c>
      <c r="C145" s="474">
        <v>63.9</v>
      </c>
      <c r="D145" s="474">
        <v>63.9</v>
      </c>
      <c r="E145" s="474">
        <v>63.9</v>
      </c>
      <c r="F145" s="474" t="s">
        <v>2782</v>
      </c>
      <c r="G145" s="475">
        <v>0.0</v>
      </c>
      <c r="M145" s="473" t="s">
        <v>470</v>
      </c>
      <c r="N145" s="406">
        <v>63.9</v>
      </c>
      <c r="O145" s="474">
        <v>63.9</v>
      </c>
      <c r="P145" s="474">
        <v>63.9</v>
      </c>
      <c r="Q145" s="474">
        <v>63.9</v>
      </c>
      <c r="R145" s="474" t="s">
        <v>2763</v>
      </c>
      <c r="S145" s="475">
        <v>0.0</v>
      </c>
    </row>
    <row r="146" ht="15.75" customHeight="1">
      <c r="A146" s="473" t="s">
        <v>497</v>
      </c>
      <c r="B146" s="406">
        <v>63.9</v>
      </c>
      <c r="C146" s="474">
        <v>63.9</v>
      </c>
      <c r="D146" s="474">
        <v>63.9</v>
      </c>
      <c r="E146" s="474">
        <v>63.9</v>
      </c>
      <c r="F146" s="474" t="s">
        <v>2768</v>
      </c>
      <c r="G146" s="475">
        <v>0.0</v>
      </c>
      <c r="M146" s="473" t="s">
        <v>471</v>
      </c>
      <c r="N146" s="406">
        <v>63.9</v>
      </c>
      <c r="O146" s="474">
        <v>63.9</v>
      </c>
      <c r="P146" s="474">
        <v>63.9</v>
      </c>
      <c r="Q146" s="474">
        <v>63.9</v>
      </c>
      <c r="R146" s="474" t="s">
        <v>2764</v>
      </c>
      <c r="S146" s="475">
        <v>0.0</v>
      </c>
    </row>
    <row r="147" ht="15.75" customHeight="1">
      <c r="A147" s="473" t="s">
        <v>498</v>
      </c>
      <c r="B147" s="406">
        <v>63.9</v>
      </c>
      <c r="C147" s="474">
        <v>63.9</v>
      </c>
      <c r="D147" s="474">
        <v>63.9</v>
      </c>
      <c r="E147" s="474">
        <v>63.9</v>
      </c>
      <c r="F147" s="474" t="s">
        <v>2783</v>
      </c>
      <c r="G147" s="475">
        <v>0.0</v>
      </c>
      <c r="M147" s="473" t="s">
        <v>472</v>
      </c>
      <c r="N147" s="406">
        <v>63.9</v>
      </c>
      <c r="O147" s="474">
        <v>63.9</v>
      </c>
      <c r="P147" s="474">
        <v>63.9</v>
      </c>
      <c r="Q147" s="474">
        <v>63.9</v>
      </c>
      <c r="R147" s="474" t="s">
        <v>2765</v>
      </c>
      <c r="S147" s="475">
        <v>0.0</v>
      </c>
    </row>
    <row r="148" ht="15.75" customHeight="1">
      <c r="A148" s="473" t="s">
        <v>499</v>
      </c>
      <c r="B148" s="406">
        <v>63.9</v>
      </c>
      <c r="C148" s="474">
        <v>63.9</v>
      </c>
      <c r="D148" s="474">
        <v>63.9</v>
      </c>
      <c r="E148" s="474">
        <v>63.9</v>
      </c>
      <c r="F148" s="474" t="s">
        <v>2764</v>
      </c>
      <c r="G148" s="475">
        <v>0.0</v>
      </c>
      <c r="M148" s="473" t="s">
        <v>4786</v>
      </c>
      <c r="N148" s="406">
        <v>63.9</v>
      </c>
      <c r="O148" s="474">
        <v>63.9</v>
      </c>
      <c r="P148" s="474">
        <v>63.9</v>
      </c>
      <c r="Q148" s="474">
        <v>63.9</v>
      </c>
      <c r="R148" s="474" t="s">
        <v>2787</v>
      </c>
      <c r="S148" s="475">
        <v>0.0</v>
      </c>
    </row>
    <row r="149" ht="15.75" customHeight="1">
      <c r="A149" s="473" t="s">
        <v>500</v>
      </c>
      <c r="B149" s="406">
        <v>63.9</v>
      </c>
      <c r="C149" s="474">
        <v>63.9</v>
      </c>
      <c r="D149" s="474">
        <v>63.9</v>
      </c>
      <c r="E149" s="474">
        <v>63.9</v>
      </c>
      <c r="F149" s="474" t="s">
        <v>2762</v>
      </c>
      <c r="G149" s="475">
        <v>0.0</v>
      </c>
      <c r="M149" s="473" t="s">
        <v>473</v>
      </c>
      <c r="N149" s="406">
        <v>63.9</v>
      </c>
      <c r="O149" s="474">
        <v>63.9</v>
      </c>
      <c r="P149" s="474">
        <v>63.9</v>
      </c>
      <c r="Q149" s="474">
        <v>63.9</v>
      </c>
      <c r="R149" s="474" t="s">
        <v>2764</v>
      </c>
      <c r="S149" s="475">
        <v>0.0</v>
      </c>
    </row>
    <row r="150" ht="15.75" customHeight="1">
      <c r="A150" s="473" t="s">
        <v>501</v>
      </c>
      <c r="B150" s="406">
        <v>63.9</v>
      </c>
      <c r="C150" s="474">
        <v>63.9</v>
      </c>
      <c r="D150" s="474">
        <v>63.9</v>
      </c>
      <c r="E150" s="474">
        <v>63.9</v>
      </c>
      <c r="F150" s="474" t="s">
        <v>2784</v>
      </c>
      <c r="G150" s="475">
        <v>0.0</v>
      </c>
      <c r="M150" s="473" t="s">
        <v>474</v>
      </c>
      <c r="N150" s="406">
        <v>63.9</v>
      </c>
      <c r="O150" s="474">
        <v>63.9</v>
      </c>
      <c r="P150" s="474">
        <v>63.9</v>
      </c>
      <c r="Q150" s="474">
        <v>63.9</v>
      </c>
      <c r="R150" s="474" t="s">
        <v>2766</v>
      </c>
      <c r="S150" s="475">
        <v>0.0</v>
      </c>
    </row>
    <row r="151" ht="15.75" customHeight="1">
      <c r="A151" s="473" t="s">
        <v>502</v>
      </c>
      <c r="B151" s="406">
        <v>63.9</v>
      </c>
      <c r="C151" s="474">
        <v>63.9</v>
      </c>
      <c r="D151" s="474">
        <v>63.9</v>
      </c>
      <c r="E151" s="474">
        <v>63.9</v>
      </c>
      <c r="F151" s="474" t="s">
        <v>2759</v>
      </c>
      <c r="G151" s="475">
        <v>0.0</v>
      </c>
      <c r="M151" s="473" t="s">
        <v>475</v>
      </c>
      <c r="N151" s="406">
        <v>63.9</v>
      </c>
      <c r="O151" s="474">
        <v>63.9</v>
      </c>
      <c r="P151" s="474">
        <v>64.0</v>
      </c>
      <c r="Q151" s="474">
        <v>63.9</v>
      </c>
      <c r="R151" s="474" t="s">
        <v>2767</v>
      </c>
      <c r="S151" s="475">
        <v>0.0</v>
      </c>
    </row>
    <row r="152" ht="15.75" customHeight="1">
      <c r="A152" s="473" t="s">
        <v>503</v>
      </c>
      <c r="B152" s="406">
        <v>63.9</v>
      </c>
      <c r="C152" s="474">
        <v>63.9</v>
      </c>
      <c r="D152" s="474">
        <v>63.9</v>
      </c>
      <c r="E152" s="474">
        <v>63.9</v>
      </c>
      <c r="F152" s="474" t="s">
        <v>2759</v>
      </c>
      <c r="G152" s="475">
        <v>0.0</v>
      </c>
      <c r="M152" s="473" t="s">
        <v>4787</v>
      </c>
      <c r="N152" s="406">
        <v>63.9</v>
      </c>
      <c r="O152" s="474">
        <v>63.9</v>
      </c>
      <c r="P152" s="474">
        <v>63.9</v>
      </c>
      <c r="Q152" s="474">
        <v>63.9</v>
      </c>
      <c r="R152" s="474" t="s">
        <v>4788</v>
      </c>
      <c r="S152" s="475">
        <v>0.0</v>
      </c>
    </row>
    <row r="153" ht="15.75" customHeight="1">
      <c r="A153" s="473" t="s">
        <v>504</v>
      </c>
      <c r="B153" s="406">
        <v>63.9</v>
      </c>
      <c r="C153" s="474">
        <v>63.9</v>
      </c>
      <c r="D153" s="474">
        <v>63.9</v>
      </c>
      <c r="E153" s="474">
        <v>63.9</v>
      </c>
      <c r="F153" s="474" t="s">
        <v>2785</v>
      </c>
      <c r="G153" s="475">
        <v>0.0</v>
      </c>
      <c r="M153" s="473" t="s">
        <v>476</v>
      </c>
      <c r="N153" s="406">
        <v>63.9</v>
      </c>
      <c r="O153" s="474">
        <v>63.9</v>
      </c>
      <c r="P153" s="474">
        <v>63.9</v>
      </c>
      <c r="Q153" s="474">
        <v>63.9</v>
      </c>
      <c r="R153" s="474" t="s">
        <v>2768</v>
      </c>
      <c r="S153" s="475">
        <v>0.0</v>
      </c>
    </row>
    <row r="154" ht="15.75" customHeight="1">
      <c r="A154" s="473" t="s">
        <v>505</v>
      </c>
      <c r="B154" s="406">
        <v>63.9</v>
      </c>
      <c r="C154" s="474">
        <v>63.9</v>
      </c>
      <c r="D154" s="474">
        <v>63.9</v>
      </c>
      <c r="E154" s="474">
        <v>63.9</v>
      </c>
      <c r="F154" s="474" t="s">
        <v>2747</v>
      </c>
      <c r="G154" s="475">
        <v>0.0</v>
      </c>
      <c r="M154" s="473" t="s">
        <v>477</v>
      </c>
      <c r="N154" s="406">
        <v>63.9</v>
      </c>
      <c r="O154" s="474">
        <v>63.9</v>
      </c>
      <c r="P154" s="474">
        <v>63.9</v>
      </c>
      <c r="Q154" s="474">
        <v>63.9</v>
      </c>
      <c r="R154" s="474" t="s">
        <v>2769</v>
      </c>
      <c r="S154" s="475">
        <v>0.0</v>
      </c>
    </row>
    <row r="155" ht="15.75" customHeight="1">
      <c r="A155" s="473" t="s">
        <v>506</v>
      </c>
      <c r="B155" s="406">
        <v>63.9</v>
      </c>
      <c r="C155" s="474">
        <v>63.9</v>
      </c>
      <c r="D155" s="474">
        <v>63.9</v>
      </c>
      <c r="E155" s="474">
        <v>63.9</v>
      </c>
      <c r="F155" s="474" t="s">
        <v>2786</v>
      </c>
      <c r="G155" s="475">
        <v>0.0</v>
      </c>
      <c r="M155" s="473" t="s">
        <v>478</v>
      </c>
      <c r="N155" s="406">
        <v>63.9</v>
      </c>
      <c r="O155" s="474">
        <v>63.9</v>
      </c>
      <c r="P155" s="474">
        <v>63.9</v>
      </c>
      <c r="Q155" s="474">
        <v>63.9</v>
      </c>
      <c r="R155" s="474" t="s">
        <v>2770</v>
      </c>
      <c r="S155" s="475">
        <v>0.0</v>
      </c>
    </row>
    <row r="156" ht="15.75" customHeight="1">
      <c r="A156" s="473" t="s">
        <v>507</v>
      </c>
      <c r="B156" s="406">
        <v>63.9</v>
      </c>
      <c r="C156" s="474">
        <v>63.9</v>
      </c>
      <c r="D156" s="474">
        <v>63.9</v>
      </c>
      <c r="E156" s="474">
        <v>63.9</v>
      </c>
      <c r="F156" s="474" t="s">
        <v>2787</v>
      </c>
      <c r="G156" s="475">
        <v>0.0</v>
      </c>
      <c r="M156" s="473" t="s">
        <v>479</v>
      </c>
      <c r="N156" s="406">
        <v>63.9</v>
      </c>
      <c r="O156" s="474">
        <v>63.9</v>
      </c>
      <c r="P156" s="474">
        <v>63.9</v>
      </c>
      <c r="Q156" s="474">
        <v>63.9</v>
      </c>
      <c r="R156" s="474" t="s">
        <v>2758</v>
      </c>
      <c r="S156" s="475">
        <v>0.0</v>
      </c>
    </row>
    <row r="157" ht="15.75" customHeight="1">
      <c r="A157" s="473" t="s">
        <v>508</v>
      </c>
      <c r="B157" s="406">
        <v>63.9</v>
      </c>
      <c r="C157" s="474">
        <v>63.9</v>
      </c>
      <c r="D157" s="474">
        <v>63.9</v>
      </c>
      <c r="E157" s="474">
        <v>63.9</v>
      </c>
      <c r="F157" s="474" t="s">
        <v>2741</v>
      </c>
      <c r="G157" s="475">
        <v>0.0</v>
      </c>
      <c r="M157" s="473" t="s">
        <v>4789</v>
      </c>
      <c r="N157" s="406">
        <v>63.9</v>
      </c>
      <c r="O157" s="474">
        <v>63.9</v>
      </c>
      <c r="P157" s="474">
        <v>63.9</v>
      </c>
      <c r="Q157" s="474">
        <v>63.9</v>
      </c>
      <c r="R157" s="474" t="s">
        <v>4790</v>
      </c>
      <c r="S157" s="475">
        <v>0.0</v>
      </c>
    </row>
    <row r="158" ht="15.75" customHeight="1">
      <c r="A158" s="473" t="s">
        <v>509</v>
      </c>
      <c r="B158" s="406">
        <v>63.9</v>
      </c>
      <c r="C158" s="474">
        <v>63.9</v>
      </c>
      <c r="D158" s="474">
        <v>63.9</v>
      </c>
      <c r="E158" s="474">
        <v>63.9</v>
      </c>
      <c r="F158" s="474" t="s">
        <v>2762</v>
      </c>
      <c r="G158" s="475">
        <v>0.0</v>
      </c>
      <c r="M158" s="473" t="s">
        <v>480</v>
      </c>
      <c r="N158" s="406">
        <v>63.9</v>
      </c>
      <c r="O158" s="474">
        <v>63.9</v>
      </c>
      <c r="P158" s="474">
        <v>63.9</v>
      </c>
      <c r="Q158" s="474">
        <v>63.9</v>
      </c>
      <c r="R158" s="474" t="s">
        <v>2771</v>
      </c>
      <c r="S158" s="475">
        <v>0.0</v>
      </c>
    </row>
    <row r="159" ht="15.75" customHeight="1">
      <c r="A159" s="473" t="s">
        <v>510</v>
      </c>
      <c r="B159" s="406">
        <v>63.9</v>
      </c>
      <c r="C159" s="474">
        <v>63.9</v>
      </c>
      <c r="D159" s="474">
        <v>63.9</v>
      </c>
      <c r="E159" s="474">
        <v>63.9</v>
      </c>
      <c r="F159" s="474" t="s">
        <v>2783</v>
      </c>
      <c r="G159" s="475">
        <v>0.0</v>
      </c>
      <c r="M159" s="473" t="s">
        <v>481</v>
      </c>
      <c r="N159" s="406">
        <v>63.9</v>
      </c>
      <c r="O159" s="474">
        <v>63.9</v>
      </c>
      <c r="P159" s="474">
        <v>63.9</v>
      </c>
      <c r="Q159" s="474">
        <v>63.9</v>
      </c>
      <c r="R159" s="474" t="s">
        <v>2772</v>
      </c>
      <c r="S159" s="475">
        <v>0.0</v>
      </c>
    </row>
    <row r="160" ht="15.75" customHeight="1">
      <c r="A160" s="473" t="s">
        <v>511</v>
      </c>
      <c r="B160" s="406">
        <v>63.9</v>
      </c>
      <c r="C160" s="474">
        <v>63.9</v>
      </c>
      <c r="D160" s="474">
        <v>63.9</v>
      </c>
      <c r="E160" s="474">
        <v>63.9</v>
      </c>
      <c r="F160" s="474" t="s">
        <v>2745</v>
      </c>
      <c r="G160" s="475">
        <v>0.0</v>
      </c>
      <c r="M160" s="473" t="s">
        <v>482</v>
      </c>
      <c r="N160" s="406">
        <v>63.9</v>
      </c>
      <c r="O160" s="474">
        <v>63.9</v>
      </c>
      <c r="P160" s="474">
        <v>63.9</v>
      </c>
      <c r="Q160" s="474">
        <v>63.9</v>
      </c>
      <c r="R160" s="474" t="s">
        <v>2773</v>
      </c>
      <c r="S160" s="475">
        <v>0.0</v>
      </c>
    </row>
    <row r="161" ht="15.75" customHeight="1">
      <c r="A161" s="473" t="s">
        <v>512</v>
      </c>
      <c r="B161" s="406">
        <v>63.9</v>
      </c>
      <c r="C161" s="474">
        <v>63.9</v>
      </c>
      <c r="D161" s="474">
        <v>63.9</v>
      </c>
      <c r="E161" s="474">
        <v>63.9</v>
      </c>
      <c r="F161" s="474" t="s">
        <v>2783</v>
      </c>
      <c r="G161" s="475">
        <v>0.0</v>
      </c>
      <c r="M161" s="473" t="s">
        <v>4791</v>
      </c>
      <c r="N161" s="406">
        <v>63.9</v>
      </c>
      <c r="O161" s="474">
        <v>63.9</v>
      </c>
      <c r="P161" s="474">
        <v>63.9</v>
      </c>
      <c r="Q161" s="474">
        <v>63.9</v>
      </c>
      <c r="R161" s="474" t="s">
        <v>4792</v>
      </c>
      <c r="S161" s="475">
        <v>0.0</v>
      </c>
    </row>
    <row r="162" ht="15.75" customHeight="1">
      <c r="A162" s="473" t="s">
        <v>513</v>
      </c>
      <c r="B162" s="406">
        <v>63.9</v>
      </c>
      <c r="C162" s="474">
        <v>63.9</v>
      </c>
      <c r="D162" s="474">
        <v>63.9</v>
      </c>
      <c r="E162" s="474">
        <v>63.9</v>
      </c>
      <c r="F162" s="474" t="s">
        <v>2788</v>
      </c>
      <c r="G162" s="475">
        <v>0.0</v>
      </c>
      <c r="M162" s="473" t="s">
        <v>483</v>
      </c>
      <c r="N162" s="406">
        <v>63.9</v>
      </c>
      <c r="O162" s="474">
        <v>63.9</v>
      </c>
      <c r="P162" s="474">
        <v>63.9</v>
      </c>
      <c r="Q162" s="474">
        <v>63.9</v>
      </c>
      <c r="R162" s="474" t="s">
        <v>2774</v>
      </c>
      <c r="S162" s="475">
        <v>0.0</v>
      </c>
    </row>
    <row r="163" ht="15.75" customHeight="1">
      <c r="A163" s="473" t="s">
        <v>514</v>
      </c>
      <c r="B163" s="406">
        <v>63.9</v>
      </c>
      <c r="C163" s="474">
        <v>63.9</v>
      </c>
      <c r="D163" s="474">
        <v>63.9</v>
      </c>
      <c r="E163" s="474">
        <v>63.9</v>
      </c>
      <c r="F163" s="474" t="s">
        <v>2747</v>
      </c>
      <c r="G163" s="475">
        <v>0.0</v>
      </c>
      <c r="M163" s="473" t="s">
        <v>484</v>
      </c>
      <c r="N163" s="406">
        <v>63.9</v>
      </c>
      <c r="O163" s="474">
        <v>63.9</v>
      </c>
      <c r="P163" s="474">
        <v>63.9</v>
      </c>
      <c r="Q163" s="474">
        <v>63.9</v>
      </c>
      <c r="R163" s="474" t="s">
        <v>2775</v>
      </c>
      <c r="S163" s="475">
        <v>0.0</v>
      </c>
    </row>
    <row r="164" ht="15.75" customHeight="1">
      <c r="A164" s="473" t="s">
        <v>515</v>
      </c>
      <c r="B164" s="406">
        <v>63.9</v>
      </c>
      <c r="C164" s="474">
        <v>63.9</v>
      </c>
      <c r="D164" s="474">
        <v>63.9</v>
      </c>
      <c r="E164" s="474">
        <v>63.9</v>
      </c>
      <c r="F164" s="474" t="s">
        <v>2735</v>
      </c>
      <c r="G164" s="475">
        <v>0.0</v>
      </c>
      <c r="M164" s="473" t="s">
        <v>485</v>
      </c>
      <c r="N164" s="406">
        <v>63.9</v>
      </c>
      <c r="O164" s="474">
        <v>63.9</v>
      </c>
      <c r="P164" s="474">
        <v>63.9</v>
      </c>
      <c r="Q164" s="474">
        <v>63.9</v>
      </c>
      <c r="R164" s="474" t="s">
        <v>2776</v>
      </c>
      <c r="S164" s="475">
        <v>0.0</v>
      </c>
    </row>
    <row r="165" ht="15.75" customHeight="1">
      <c r="A165" s="473" t="s">
        <v>516</v>
      </c>
      <c r="B165" s="406">
        <v>63.9</v>
      </c>
      <c r="C165" s="474">
        <v>63.9</v>
      </c>
      <c r="D165" s="474">
        <v>63.9</v>
      </c>
      <c r="E165" s="474">
        <v>63.9</v>
      </c>
      <c r="F165" s="474" t="s">
        <v>2789</v>
      </c>
      <c r="G165" s="475">
        <v>0.0</v>
      </c>
      <c r="M165" s="473" t="s">
        <v>486</v>
      </c>
      <c r="N165" s="406">
        <v>63.9</v>
      </c>
      <c r="O165" s="474">
        <v>63.9</v>
      </c>
      <c r="P165" s="474">
        <v>63.9</v>
      </c>
      <c r="Q165" s="474">
        <v>63.9</v>
      </c>
      <c r="R165" s="474" t="s">
        <v>2777</v>
      </c>
      <c r="S165" s="475">
        <v>0.0</v>
      </c>
    </row>
    <row r="166" ht="15.75" customHeight="1">
      <c r="A166" s="473" t="s">
        <v>517</v>
      </c>
      <c r="B166" s="406">
        <v>63.9</v>
      </c>
      <c r="C166" s="474">
        <v>63.9</v>
      </c>
      <c r="D166" s="474">
        <v>63.9</v>
      </c>
      <c r="E166" s="474">
        <v>63.9</v>
      </c>
      <c r="F166" s="474" t="s">
        <v>2779</v>
      </c>
      <c r="G166" s="475">
        <v>0.0</v>
      </c>
      <c r="M166" s="473" t="s">
        <v>4793</v>
      </c>
      <c r="N166" s="406">
        <v>63.9</v>
      </c>
      <c r="O166" s="474">
        <v>63.9</v>
      </c>
      <c r="P166" s="474">
        <v>63.9</v>
      </c>
      <c r="Q166" s="474">
        <v>63.9</v>
      </c>
      <c r="R166" s="474" t="s">
        <v>4794</v>
      </c>
      <c r="S166" s="475">
        <v>0.0</v>
      </c>
    </row>
    <row r="167" ht="15.75" customHeight="1">
      <c r="A167" s="473" t="s">
        <v>518</v>
      </c>
      <c r="B167" s="406">
        <v>63.9</v>
      </c>
      <c r="C167" s="474">
        <v>63.9</v>
      </c>
      <c r="D167" s="474">
        <v>63.9</v>
      </c>
      <c r="E167" s="474">
        <v>63.9</v>
      </c>
      <c r="F167" s="474" t="s">
        <v>2790</v>
      </c>
      <c r="G167" s="475">
        <v>0.0</v>
      </c>
      <c r="M167" s="473" t="s">
        <v>487</v>
      </c>
      <c r="N167" s="406">
        <v>63.9</v>
      </c>
      <c r="O167" s="474">
        <v>63.9</v>
      </c>
      <c r="P167" s="474">
        <v>63.9</v>
      </c>
      <c r="Q167" s="474">
        <v>63.9</v>
      </c>
      <c r="R167" s="474" t="s">
        <v>2735</v>
      </c>
      <c r="S167" s="475">
        <v>0.0</v>
      </c>
    </row>
    <row r="168" ht="15.75" customHeight="1">
      <c r="A168" s="473" t="s">
        <v>519</v>
      </c>
      <c r="B168" s="406">
        <v>63.9</v>
      </c>
      <c r="C168" s="474">
        <v>63.9</v>
      </c>
      <c r="D168" s="474">
        <v>63.9</v>
      </c>
      <c r="E168" s="474">
        <v>63.9</v>
      </c>
      <c r="F168" s="474" t="s">
        <v>2791</v>
      </c>
      <c r="G168" s="475">
        <v>0.0</v>
      </c>
      <c r="M168" s="473" t="s">
        <v>488</v>
      </c>
      <c r="N168" s="406">
        <v>63.9</v>
      </c>
      <c r="O168" s="474">
        <v>63.9</v>
      </c>
      <c r="P168" s="474">
        <v>63.9</v>
      </c>
      <c r="Q168" s="474">
        <v>63.9</v>
      </c>
      <c r="R168" s="474" t="s">
        <v>2778</v>
      </c>
      <c r="S168" s="475">
        <v>0.0</v>
      </c>
    </row>
    <row r="169" ht="15.75" customHeight="1">
      <c r="A169" s="473" t="s">
        <v>520</v>
      </c>
      <c r="B169" s="406">
        <v>63.9</v>
      </c>
      <c r="C169" s="474">
        <v>63.9</v>
      </c>
      <c r="D169" s="474">
        <v>63.9</v>
      </c>
      <c r="E169" s="474">
        <v>63.9</v>
      </c>
      <c r="F169" s="474" t="s">
        <v>2782</v>
      </c>
      <c r="G169" s="475">
        <v>0.0</v>
      </c>
      <c r="M169" s="473" t="s">
        <v>489</v>
      </c>
      <c r="N169" s="406">
        <v>63.9</v>
      </c>
      <c r="O169" s="474">
        <v>63.9</v>
      </c>
      <c r="P169" s="474">
        <v>63.9</v>
      </c>
      <c r="Q169" s="474">
        <v>63.9</v>
      </c>
      <c r="R169" s="474" t="s">
        <v>2779</v>
      </c>
      <c r="S169" s="475">
        <v>0.0</v>
      </c>
    </row>
    <row r="170" ht="15.75" customHeight="1">
      <c r="A170" s="473" t="s">
        <v>521</v>
      </c>
      <c r="B170" s="406">
        <v>63.9</v>
      </c>
      <c r="C170" s="474">
        <v>63.9</v>
      </c>
      <c r="D170" s="474">
        <v>63.9</v>
      </c>
      <c r="E170" s="474">
        <v>63.9</v>
      </c>
      <c r="F170" s="474" t="s">
        <v>2743</v>
      </c>
      <c r="G170" s="475">
        <v>0.0</v>
      </c>
      <c r="M170" s="473" t="s">
        <v>4795</v>
      </c>
      <c r="N170" s="406">
        <v>63.9</v>
      </c>
      <c r="O170" s="474">
        <v>63.9</v>
      </c>
      <c r="P170" s="474">
        <v>63.9</v>
      </c>
      <c r="Q170" s="474">
        <v>63.9</v>
      </c>
      <c r="R170" s="474" t="s">
        <v>2746</v>
      </c>
      <c r="S170" s="475">
        <v>0.0</v>
      </c>
    </row>
    <row r="171" ht="15.75" customHeight="1">
      <c r="A171" s="473" t="s">
        <v>522</v>
      </c>
      <c r="B171" s="406">
        <v>63.9</v>
      </c>
      <c r="C171" s="474">
        <v>63.9</v>
      </c>
      <c r="D171" s="474">
        <v>63.9</v>
      </c>
      <c r="E171" s="474">
        <v>63.9</v>
      </c>
      <c r="F171" s="474" t="s">
        <v>2792</v>
      </c>
      <c r="G171" s="475">
        <v>0.0</v>
      </c>
      <c r="M171" s="473" t="s">
        <v>4796</v>
      </c>
      <c r="N171" s="406">
        <v>63.9</v>
      </c>
      <c r="O171" s="474">
        <v>63.9</v>
      </c>
      <c r="P171" s="474">
        <v>63.9</v>
      </c>
      <c r="Q171" s="474">
        <v>63.9</v>
      </c>
      <c r="R171" s="474" t="s">
        <v>2735</v>
      </c>
      <c r="S171" s="475">
        <v>0.0</v>
      </c>
    </row>
    <row r="172" ht="15.75" customHeight="1">
      <c r="A172" s="473" t="s">
        <v>523</v>
      </c>
      <c r="B172" s="406">
        <v>63.9</v>
      </c>
      <c r="C172" s="474">
        <v>63.9</v>
      </c>
      <c r="D172" s="474">
        <v>63.9</v>
      </c>
      <c r="E172" s="474">
        <v>63.9</v>
      </c>
      <c r="F172" s="474" t="s">
        <v>2759</v>
      </c>
      <c r="G172" s="475">
        <v>0.0</v>
      </c>
      <c r="M172" s="473" t="s">
        <v>490</v>
      </c>
      <c r="N172" s="406">
        <v>63.9</v>
      </c>
      <c r="O172" s="474">
        <v>63.9</v>
      </c>
      <c r="P172" s="474">
        <v>63.9</v>
      </c>
      <c r="Q172" s="474">
        <v>63.9</v>
      </c>
      <c r="R172" s="474" t="s">
        <v>2780</v>
      </c>
      <c r="S172" s="475">
        <v>0.0</v>
      </c>
    </row>
    <row r="173" ht="15.75" customHeight="1">
      <c r="A173" s="473" t="s">
        <v>524</v>
      </c>
      <c r="B173" s="406">
        <v>63.9</v>
      </c>
      <c r="C173" s="474">
        <v>63.9</v>
      </c>
      <c r="D173" s="474">
        <v>63.9</v>
      </c>
      <c r="E173" s="474">
        <v>63.9</v>
      </c>
      <c r="F173" s="474" t="s">
        <v>2793</v>
      </c>
      <c r="G173" s="475">
        <v>0.0</v>
      </c>
      <c r="M173" s="473" t="s">
        <v>491</v>
      </c>
      <c r="N173" s="406">
        <v>63.9</v>
      </c>
      <c r="O173" s="474">
        <v>63.9</v>
      </c>
      <c r="P173" s="474">
        <v>63.9</v>
      </c>
      <c r="Q173" s="474">
        <v>63.9</v>
      </c>
      <c r="R173" s="474" t="s">
        <v>2762</v>
      </c>
      <c r="S173" s="475">
        <v>0.0</v>
      </c>
    </row>
    <row r="174" ht="15.75" customHeight="1">
      <c r="A174" s="473" t="s">
        <v>525</v>
      </c>
      <c r="B174" s="406">
        <v>63.9</v>
      </c>
      <c r="C174" s="474">
        <v>63.9</v>
      </c>
      <c r="D174" s="474">
        <v>63.9</v>
      </c>
      <c r="E174" s="474">
        <v>63.9</v>
      </c>
      <c r="F174" s="474" t="s">
        <v>2794</v>
      </c>
      <c r="G174" s="475">
        <v>0.0</v>
      </c>
      <c r="M174" s="473" t="s">
        <v>492</v>
      </c>
      <c r="N174" s="406">
        <v>63.9</v>
      </c>
      <c r="O174" s="474">
        <v>63.9</v>
      </c>
      <c r="P174" s="474">
        <v>63.9</v>
      </c>
      <c r="Q174" s="474">
        <v>63.9</v>
      </c>
      <c r="R174" s="474" t="s">
        <v>2779</v>
      </c>
      <c r="S174" s="475">
        <v>0.0</v>
      </c>
    </row>
    <row r="175" ht="15.75" customHeight="1">
      <c r="A175" s="473" t="s">
        <v>526</v>
      </c>
      <c r="B175" s="406">
        <v>63.9</v>
      </c>
      <c r="C175" s="474">
        <v>63.9</v>
      </c>
      <c r="D175" s="474">
        <v>63.9</v>
      </c>
      <c r="E175" s="474">
        <v>63.9</v>
      </c>
      <c r="F175" s="474" t="s">
        <v>2795</v>
      </c>
      <c r="G175" s="475">
        <v>0.0</v>
      </c>
      <c r="M175" s="473" t="s">
        <v>4797</v>
      </c>
      <c r="N175" s="406">
        <v>63.9</v>
      </c>
      <c r="O175" s="474">
        <v>63.9</v>
      </c>
      <c r="P175" s="474">
        <v>63.9</v>
      </c>
      <c r="Q175" s="474">
        <v>63.9</v>
      </c>
      <c r="R175" s="474" t="s">
        <v>2824</v>
      </c>
      <c r="S175" s="475">
        <v>0.0</v>
      </c>
    </row>
    <row r="176" ht="15.75" customHeight="1">
      <c r="A176" s="473" t="s">
        <v>527</v>
      </c>
      <c r="B176" s="406">
        <v>63.9</v>
      </c>
      <c r="C176" s="474">
        <v>63.9</v>
      </c>
      <c r="D176" s="474">
        <v>63.9</v>
      </c>
      <c r="E176" s="474">
        <v>63.9</v>
      </c>
      <c r="F176" s="474" t="s">
        <v>2785</v>
      </c>
      <c r="G176" s="475">
        <v>0.0</v>
      </c>
      <c r="M176" s="473" t="s">
        <v>493</v>
      </c>
      <c r="N176" s="406">
        <v>63.9</v>
      </c>
      <c r="O176" s="474">
        <v>63.9</v>
      </c>
      <c r="P176" s="474">
        <v>63.9</v>
      </c>
      <c r="Q176" s="474">
        <v>63.9</v>
      </c>
      <c r="R176" s="474" t="s">
        <v>2759</v>
      </c>
      <c r="S176" s="475">
        <v>0.0</v>
      </c>
    </row>
    <row r="177" ht="15.75" customHeight="1">
      <c r="A177" s="473" t="s">
        <v>528</v>
      </c>
      <c r="B177" s="406">
        <v>63.9</v>
      </c>
      <c r="C177" s="474">
        <v>63.9</v>
      </c>
      <c r="D177" s="474">
        <v>63.9</v>
      </c>
      <c r="E177" s="474">
        <v>63.9</v>
      </c>
      <c r="F177" s="474" t="s">
        <v>2796</v>
      </c>
      <c r="G177" s="475">
        <v>0.0</v>
      </c>
      <c r="M177" s="473" t="s">
        <v>494</v>
      </c>
      <c r="N177" s="406">
        <v>63.9</v>
      </c>
      <c r="O177" s="474">
        <v>63.9</v>
      </c>
      <c r="P177" s="474">
        <v>63.9</v>
      </c>
      <c r="Q177" s="474">
        <v>63.9</v>
      </c>
      <c r="R177" s="474" t="s">
        <v>2759</v>
      </c>
      <c r="S177" s="475">
        <v>0.0</v>
      </c>
    </row>
    <row r="178" ht="15.75" customHeight="1">
      <c r="A178" s="473" t="s">
        <v>529</v>
      </c>
      <c r="B178" s="406">
        <v>63.9</v>
      </c>
      <c r="C178" s="474">
        <v>63.9</v>
      </c>
      <c r="D178" s="474">
        <v>63.9</v>
      </c>
      <c r="E178" s="474">
        <v>63.9</v>
      </c>
      <c r="F178" s="474" t="s">
        <v>2797</v>
      </c>
      <c r="G178" s="475">
        <v>0.0</v>
      </c>
      <c r="M178" s="473" t="s">
        <v>4798</v>
      </c>
      <c r="N178" s="406">
        <v>63.9</v>
      </c>
      <c r="O178" s="474">
        <v>63.9</v>
      </c>
      <c r="P178" s="474">
        <v>63.9</v>
      </c>
      <c r="Q178" s="474">
        <v>63.9</v>
      </c>
      <c r="R178" s="474" t="s">
        <v>2856</v>
      </c>
      <c r="S178" s="475">
        <v>0.0</v>
      </c>
    </row>
    <row r="179" ht="15.75" customHeight="1">
      <c r="A179" s="473" t="s">
        <v>530</v>
      </c>
      <c r="B179" s="406">
        <v>63.9</v>
      </c>
      <c r="C179" s="474">
        <v>63.9</v>
      </c>
      <c r="D179" s="474">
        <v>63.9</v>
      </c>
      <c r="E179" s="474">
        <v>63.9</v>
      </c>
      <c r="F179" s="474" t="s">
        <v>2798</v>
      </c>
      <c r="G179" s="475">
        <v>0.0</v>
      </c>
      <c r="M179" s="473" t="s">
        <v>495</v>
      </c>
      <c r="N179" s="406">
        <v>63.9</v>
      </c>
      <c r="O179" s="474">
        <v>63.9</v>
      </c>
      <c r="P179" s="474">
        <v>63.9</v>
      </c>
      <c r="Q179" s="474">
        <v>63.9</v>
      </c>
      <c r="R179" s="474" t="s">
        <v>2781</v>
      </c>
      <c r="S179" s="475">
        <v>0.0</v>
      </c>
    </row>
    <row r="180" ht="15.75" customHeight="1">
      <c r="A180" s="473" t="s">
        <v>531</v>
      </c>
      <c r="B180" s="406">
        <v>63.9</v>
      </c>
      <c r="C180" s="474">
        <v>64.8</v>
      </c>
      <c r="D180" s="474">
        <v>64.8</v>
      </c>
      <c r="E180" s="474">
        <v>63.9</v>
      </c>
      <c r="F180" s="474" t="s">
        <v>2773</v>
      </c>
      <c r="G180" s="475">
        <v>0.0</v>
      </c>
      <c r="M180" s="473" t="s">
        <v>496</v>
      </c>
      <c r="N180" s="406">
        <v>63.9</v>
      </c>
      <c r="O180" s="474">
        <v>63.9</v>
      </c>
      <c r="P180" s="474">
        <v>63.9</v>
      </c>
      <c r="Q180" s="474">
        <v>63.9</v>
      </c>
      <c r="R180" s="474" t="s">
        <v>2782</v>
      </c>
      <c r="S180" s="475">
        <v>0.0</v>
      </c>
    </row>
    <row r="181" ht="15.75" customHeight="1">
      <c r="A181" s="473" t="s">
        <v>532</v>
      </c>
      <c r="B181" s="406">
        <v>63.9</v>
      </c>
      <c r="C181" s="474">
        <v>63.9</v>
      </c>
      <c r="D181" s="474">
        <v>63.9</v>
      </c>
      <c r="E181" s="474">
        <v>63.9</v>
      </c>
      <c r="F181" s="474" t="s">
        <v>2799</v>
      </c>
      <c r="G181" s="475">
        <v>0.0</v>
      </c>
      <c r="M181" s="473" t="s">
        <v>497</v>
      </c>
      <c r="N181" s="406">
        <v>63.9</v>
      </c>
      <c r="O181" s="474">
        <v>63.9</v>
      </c>
      <c r="P181" s="474">
        <v>63.9</v>
      </c>
      <c r="Q181" s="474">
        <v>63.9</v>
      </c>
      <c r="R181" s="474" t="s">
        <v>2768</v>
      </c>
      <c r="S181" s="475">
        <v>0.0</v>
      </c>
    </row>
    <row r="182" ht="15.75" customHeight="1">
      <c r="A182" s="473" t="s">
        <v>533</v>
      </c>
      <c r="B182" s="406">
        <v>63.9</v>
      </c>
      <c r="C182" s="474">
        <v>63.9</v>
      </c>
      <c r="D182" s="474">
        <v>63.9</v>
      </c>
      <c r="E182" s="474">
        <v>63.9</v>
      </c>
      <c r="F182" s="474" t="s">
        <v>2800</v>
      </c>
      <c r="G182" s="475">
        <v>0.0</v>
      </c>
      <c r="M182" s="473" t="s">
        <v>498</v>
      </c>
      <c r="N182" s="406">
        <v>63.9</v>
      </c>
      <c r="O182" s="474">
        <v>63.9</v>
      </c>
      <c r="P182" s="474">
        <v>63.9</v>
      </c>
      <c r="Q182" s="474">
        <v>63.9</v>
      </c>
      <c r="R182" s="474" t="s">
        <v>2783</v>
      </c>
      <c r="S182" s="475">
        <v>0.0</v>
      </c>
    </row>
    <row r="183" ht="15.75" customHeight="1">
      <c r="A183" s="473" t="s">
        <v>534</v>
      </c>
      <c r="B183" s="406">
        <v>63.9</v>
      </c>
      <c r="C183" s="474">
        <v>63.9</v>
      </c>
      <c r="D183" s="474">
        <v>63.9</v>
      </c>
      <c r="E183" s="474">
        <v>63.9</v>
      </c>
      <c r="F183" s="474" t="s">
        <v>2801</v>
      </c>
      <c r="G183" s="475">
        <v>0.0</v>
      </c>
      <c r="M183" s="473" t="s">
        <v>4799</v>
      </c>
      <c r="N183" s="406">
        <v>63.9</v>
      </c>
      <c r="O183" s="474">
        <v>63.9</v>
      </c>
      <c r="P183" s="474">
        <v>63.9</v>
      </c>
      <c r="Q183" s="474">
        <v>63.9</v>
      </c>
      <c r="R183" s="474" t="s">
        <v>2779</v>
      </c>
      <c r="S183" s="475">
        <v>0.0</v>
      </c>
    </row>
    <row r="184" ht="15.75" customHeight="1">
      <c r="A184" s="473" t="s">
        <v>535</v>
      </c>
      <c r="B184" s="406">
        <v>63.9</v>
      </c>
      <c r="C184" s="474">
        <v>63.9</v>
      </c>
      <c r="D184" s="474">
        <v>64.3</v>
      </c>
      <c r="E184" s="474">
        <v>63.9</v>
      </c>
      <c r="F184" s="474" t="s">
        <v>2802</v>
      </c>
      <c r="G184" s="475">
        <v>0.0</v>
      </c>
      <c r="M184" s="473" t="s">
        <v>499</v>
      </c>
      <c r="N184" s="406">
        <v>63.9</v>
      </c>
      <c r="O184" s="474">
        <v>63.9</v>
      </c>
      <c r="P184" s="474">
        <v>63.9</v>
      </c>
      <c r="Q184" s="474">
        <v>63.9</v>
      </c>
      <c r="R184" s="474" t="s">
        <v>2764</v>
      </c>
      <c r="S184" s="475">
        <v>0.0</v>
      </c>
    </row>
    <row r="185" ht="15.75" customHeight="1">
      <c r="A185" s="473" t="s">
        <v>536</v>
      </c>
      <c r="B185" s="406">
        <v>63.9</v>
      </c>
      <c r="C185" s="474">
        <v>63.9</v>
      </c>
      <c r="D185" s="474">
        <v>63.9</v>
      </c>
      <c r="E185" s="474">
        <v>63.9</v>
      </c>
      <c r="F185" s="474" t="s">
        <v>2803</v>
      </c>
      <c r="G185" s="475">
        <v>0.0</v>
      </c>
      <c r="M185" s="473" t="s">
        <v>500</v>
      </c>
      <c r="N185" s="406">
        <v>63.9</v>
      </c>
      <c r="O185" s="474">
        <v>63.9</v>
      </c>
      <c r="P185" s="474">
        <v>63.9</v>
      </c>
      <c r="Q185" s="474">
        <v>63.9</v>
      </c>
      <c r="R185" s="474" t="s">
        <v>2762</v>
      </c>
      <c r="S185" s="475">
        <v>0.0</v>
      </c>
    </row>
    <row r="186" ht="15.75" customHeight="1">
      <c r="A186" s="473" t="s">
        <v>537</v>
      </c>
      <c r="B186" s="406">
        <v>63.9</v>
      </c>
      <c r="C186" s="474">
        <v>64.0</v>
      </c>
      <c r="D186" s="474">
        <v>64.2</v>
      </c>
      <c r="E186" s="474">
        <v>63.9</v>
      </c>
      <c r="F186" s="474" t="s">
        <v>2804</v>
      </c>
      <c r="G186" s="475">
        <v>0.0</v>
      </c>
      <c r="M186" s="473" t="s">
        <v>501</v>
      </c>
      <c r="N186" s="406">
        <v>63.9</v>
      </c>
      <c r="O186" s="474">
        <v>63.9</v>
      </c>
      <c r="P186" s="474">
        <v>63.9</v>
      </c>
      <c r="Q186" s="474">
        <v>63.9</v>
      </c>
      <c r="R186" s="474" t="s">
        <v>2784</v>
      </c>
      <c r="S186" s="475">
        <v>0.0</v>
      </c>
    </row>
    <row r="187" ht="15.75" customHeight="1">
      <c r="A187" s="473" t="s">
        <v>538</v>
      </c>
      <c r="B187" s="406">
        <v>63.9</v>
      </c>
      <c r="C187" s="474">
        <v>63.9</v>
      </c>
      <c r="D187" s="474">
        <v>63.9</v>
      </c>
      <c r="E187" s="474">
        <v>63.9</v>
      </c>
      <c r="F187" s="474" t="s">
        <v>2805</v>
      </c>
      <c r="G187" s="475">
        <v>0.0</v>
      </c>
      <c r="M187" s="473" t="s">
        <v>502</v>
      </c>
      <c r="N187" s="406">
        <v>63.9</v>
      </c>
      <c r="O187" s="474">
        <v>63.9</v>
      </c>
      <c r="P187" s="474">
        <v>63.9</v>
      </c>
      <c r="Q187" s="474">
        <v>63.9</v>
      </c>
      <c r="R187" s="474" t="s">
        <v>2759</v>
      </c>
      <c r="S187" s="475">
        <v>0.0</v>
      </c>
    </row>
    <row r="188" ht="15.75" customHeight="1">
      <c r="A188" s="473" t="s">
        <v>539</v>
      </c>
      <c r="B188" s="406">
        <v>63.9</v>
      </c>
      <c r="C188" s="474">
        <v>64.1</v>
      </c>
      <c r="D188" s="474">
        <v>64.3</v>
      </c>
      <c r="E188" s="474">
        <v>63.9</v>
      </c>
      <c r="F188" s="474" t="s">
        <v>2806</v>
      </c>
      <c r="G188" s="475">
        <v>-0.0031</v>
      </c>
      <c r="M188" s="473" t="s">
        <v>503</v>
      </c>
      <c r="N188" s="406">
        <v>63.9</v>
      </c>
      <c r="O188" s="474">
        <v>63.9</v>
      </c>
      <c r="P188" s="474">
        <v>63.9</v>
      </c>
      <c r="Q188" s="474">
        <v>63.9</v>
      </c>
      <c r="R188" s="474" t="s">
        <v>2759</v>
      </c>
      <c r="S188" s="475">
        <v>0.0</v>
      </c>
    </row>
    <row r="189" ht="15.75" customHeight="1">
      <c r="A189" s="473" t="s">
        <v>540</v>
      </c>
      <c r="B189" s="406">
        <v>63.9</v>
      </c>
      <c r="C189" s="474">
        <v>63.9</v>
      </c>
      <c r="D189" s="474">
        <v>64.7</v>
      </c>
      <c r="E189" s="474">
        <v>63.9</v>
      </c>
      <c r="F189" s="474" t="s">
        <v>2807</v>
      </c>
      <c r="G189" s="475">
        <v>-0.0016</v>
      </c>
      <c r="M189" s="473" t="s">
        <v>504</v>
      </c>
      <c r="N189" s="406">
        <v>63.9</v>
      </c>
      <c r="O189" s="474">
        <v>63.9</v>
      </c>
      <c r="P189" s="474">
        <v>63.9</v>
      </c>
      <c r="Q189" s="474">
        <v>63.9</v>
      </c>
      <c r="R189" s="474" t="s">
        <v>2785</v>
      </c>
      <c r="S189" s="475">
        <v>0.0</v>
      </c>
    </row>
    <row r="190" ht="15.75" customHeight="1">
      <c r="A190" s="473" t="s">
        <v>541</v>
      </c>
      <c r="B190" s="406">
        <v>63.9</v>
      </c>
      <c r="C190" s="474">
        <v>64.3</v>
      </c>
      <c r="D190" s="474">
        <v>64.3</v>
      </c>
      <c r="E190" s="474">
        <v>63.9</v>
      </c>
      <c r="F190" s="474" t="s">
        <v>2808</v>
      </c>
      <c r="G190" s="475">
        <v>-0.0078</v>
      </c>
      <c r="M190" s="473" t="s">
        <v>505</v>
      </c>
      <c r="N190" s="406">
        <v>63.9</v>
      </c>
      <c r="O190" s="474">
        <v>63.9</v>
      </c>
      <c r="P190" s="474">
        <v>63.9</v>
      </c>
      <c r="Q190" s="474">
        <v>63.9</v>
      </c>
      <c r="R190" s="474" t="s">
        <v>2747</v>
      </c>
      <c r="S190" s="475">
        <v>0.0</v>
      </c>
    </row>
    <row r="191" ht="15.75" customHeight="1">
      <c r="A191" s="473" t="s">
        <v>542</v>
      </c>
      <c r="B191" s="406">
        <v>64.4</v>
      </c>
      <c r="C191" s="474">
        <v>63.9</v>
      </c>
      <c r="D191" s="474">
        <v>64.9</v>
      </c>
      <c r="E191" s="474">
        <v>63.9</v>
      </c>
      <c r="F191" s="474" t="s">
        <v>2809</v>
      </c>
      <c r="G191" s="475">
        <v>0.0078</v>
      </c>
      <c r="M191" s="473" t="s">
        <v>4800</v>
      </c>
      <c r="N191" s="406">
        <v>63.9</v>
      </c>
      <c r="O191" s="474">
        <v>63.9</v>
      </c>
      <c r="P191" s="474">
        <v>63.9</v>
      </c>
      <c r="Q191" s="474">
        <v>63.9</v>
      </c>
      <c r="R191" s="474" t="s">
        <v>2828</v>
      </c>
      <c r="S191" s="475">
        <v>0.0</v>
      </c>
    </row>
    <row r="192" ht="15.75" customHeight="1">
      <c r="A192" s="473" t="s">
        <v>543</v>
      </c>
      <c r="B192" s="406">
        <v>63.9</v>
      </c>
      <c r="C192" s="474">
        <v>63.9</v>
      </c>
      <c r="D192" s="474">
        <v>65.6</v>
      </c>
      <c r="E192" s="474">
        <v>63.9</v>
      </c>
      <c r="F192" s="474" t="s">
        <v>2810</v>
      </c>
      <c r="G192" s="475">
        <v>0.0</v>
      </c>
      <c r="M192" s="473" t="s">
        <v>506</v>
      </c>
      <c r="N192" s="406">
        <v>63.9</v>
      </c>
      <c r="O192" s="474">
        <v>63.9</v>
      </c>
      <c r="P192" s="474">
        <v>63.9</v>
      </c>
      <c r="Q192" s="474">
        <v>63.9</v>
      </c>
      <c r="R192" s="474" t="s">
        <v>2786</v>
      </c>
      <c r="S192" s="475">
        <v>0.0</v>
      </c>
    </row>
    <row r="193" ht="15.75" customHeight="1">
      <c r="A193" s="473" t="s">
        <v>544</v>
      </c>
      <c r="B193" s="406">
        <v>63.9</v>
      </c>
      <c r="C193" s="474">
        <v>63.9</v>
      </c>
      <c r="D193" s="474">
        <v>63.9</v>
      </c>
      <c r="E193" s="474">
        <v>63.9</v>
      </c>
      <c r="F193" s="474" t="s">
        <v>2811</v>
      </c>
      <c r="G193" s="475">
        <v>0.0</v>
      </c>
      <c r="M193" s="473" t="s">
        <v>507</v>
      </c>
      <c r="N193" s="406">
        <v>63.9</v>
      </c>
      <c r="O193" s="474">
        <v>63.9</v>
      </c>
      <c r="P193" s="474">
        <v>63.9</v>
      </c>
      <c r="Q193" s="474">
        <v>63.9</v>
      </c>
      <c r="R193" s="474" t="s">
        <v>2787</v>
      </c>
      <c r="S193" s="475">
        <v>0.0</v>
      </c>
    </row>
    <row r="194" ht="15.75" customHeight="1">
      <c r="A194" s="473" t="s">
        <v>545</v>
      </c>
      <c r="B194" s="406">
        <v>63.9</v>
      </c>
      <c r="C194" s="474">
        <v>63.9</v>
      </c>
      <c r="D194" s="474">
        <v>63.9</v>
      </c>
      <c r="E194" s="474">
        <v>63.9</v>
      </c>
      <c r="F194" s="474" t="s">
        <v>2812</v>
      </c>
      <c r="G194" s="475">
        <v>0.0</v>
      </c>
      <c r="M194" s="473" t="s">
        <v>508</v>
      </c>
      <c r="N194" s="406">
        <v>63.9</v>
      </c>
      <c r="O194" s="474">
        <v>63.9</v>
      </c>
      <c r="P194" s="474">
        <v>63.9</v>
      </c>
      <c r="Q194" s="474">
        <v>63.9</v>
      </c>
      <c r="R194" s="474" t="s">
        <v>2741</v>
      </c>
      <c r="S194" s="475">
        <v>0.0</v>
      </c>
    </row>
    <row r="195" ht="15.75" customHeight="1">
      <c r="A195" s="473" t="s">
        <v>546</v>
      </c>
      <c r="B195" s="406">
        <v>63.9</v>
      </c>
      <c r="C195" s="474">
        <v>63.9</v>
      </c>
      <c r="D195" s="474">
        <v>63.9</v>
      </c>
      <c r="E195" s="474">
        <v>63.9</v>
      </c>
      <c r="F195" s="474" t="s">
        <v>2813</v>
      </c>
      <c r="G195" s="475">
        <v>0.0</v>
      </c>
      <c r="M195" s="473" t="s">
        <v>509</v>
      </c>
      <c r="N195" s="406">
        <v>63.9</v>
      </c>
      <c r="O195" s="474">
        <v>63.9</v>
      </c>
      <c r="P195" s="474">
        <v>63.9</v>
      </c>
      <c r="Q195" s="474">
        <v>63.9</v>
      </c>
      <c r="R195" s="474" t="s">
        <v>2762</v>
      </c>
      <c r="S195" s="475">
        <v>0.0</v>
      </c>
    </row>
    <row r="196" ht="15.75" customHeight="1">
      <c r="A196" s="473" t="s">
        <v>547</v>
      </c>
      <c r="B196" s="406">
        <v>63.9</v>
      </c>
      <c r="C196" s="474">
        <v>64.1</v>
      </c>
      <c r="D196" s="474">
        <v>64.1</v>
      </c>
      <c r="E196" s="474">
        <v>63.9</v>
      </c>
      <c r="F196" s="474" t="s">
        <v>2814</v>
      </c>
      <c r="G196" s="475">
        <v>-0.0016</v>
      </c>
      <c r="M196" s="473" t="s">
        <v>4801</v>
      </c>
      <c r="N196" s="406">
        <v>63.9</v>
      </c>
      <c r="O196" s="474">
        <v>63.9</v>
      </c>
      <c r="P196" s="474">
        <v>63.9</v>
      </c>
      <c r="Q196" s="474">
        <v>63.9</v>
      </c>
      <c r="R196" s="474" t="s">
        <v>4802</v>
      </c>
      <c r="S196" s="475">
        <v>0.0</v>
      </c>
    </row>
    <row r="197" ht="15.75" customHeight="1">
      <c r="A197" s="473" t="s">
        <v>548</v>
      </c>
      <c r="B197" s="406">
        <v>64.0</v>
      </c>
      <c r="C197" s="474">
        <v>64.1</v>
      </c>
      <c r="D197" s="474">
        <v>64.4</v>
      </c>
      <c r="E197" s="474">
        <v>63.9</v>
      </c>
      <c r="F197" s="474" t="s">
        <v>2815</v>
      </c>
      <c r="G197" s="475">
        <v>-0.0016</v>
      </c>
      <c r="M197" s="473" t="s">
        <v>510</v>
      </c>
      <c r="N197" s="406">
        <v>63.9</v>
      </c>
      <c r="O197" s="474">
        <v>63.9</v>
      </c>
      <c r="P197" s="474">
        <v>63.9</v>
      </c>
      <c r="Q197" s="474">
        <v>63.9</v>
      </c>
      <c r="R197" s="474" t="s">
        <v>2783</v>
      </c>
      <c r="S197" s="475">
        <v>0.0</v>
      </c>
    </row>
    <row r="198" ht="15.75" customHeight="1">
      <c r="A198" s="473" t="s">
        <v>549</v>
      </c>
      <c r="B198" s="406">
        <v>64.5</v>
      </c>
      <c r="C198" s="474">
        <v>64.5</v>
      </c>
      <c r="D198" s="474">
        <v>65.7</v>
      </c>
      <c r="E198" s="474">
        <v>64.0</v>
      </c>
      <c r="F198" s="474" t="s">
        <v>2816</v>
      </c>
      <c r="G198" s="475">
        <v>-0.0107</v>
      </c>
      <c r="M198" s="473" t="s">
        <v>511</v>
      </c>
      <c r="N198" s="406">
        <v>63.9</v>
      </c>
      <c r="O198" s="474">
        <v>63.9</v>
      </c>
      <c r="P198" s="474">
        <v>63.9</v>
      </c>
      <c r="Q198" s="474">
        <v>63.9</v>
      </c>
      <c r="R198" s="474" t="s">
        <v>2745</v>
      </c>
      <c r="S198" s="475">
        <v>0.0</v>
      </c>
    </row>
    <row r="199" ht="15.75" customHeight="1">
      <c r="A199" s="473" t="s">
        <v>550</v>
      </c>
      <c r="B199" s="406">
        <v>65.2</v>
      </c>
      <c r="C199" s="474">
        <v>67.9</v>
      </c>
      <c r="D199" s="474">
        <v>70.0</v>
      </c>
      <c r="E199" s="474">
        <v>65.0</v>
      </c>
      <c r="F199" s="474" t="s">
        <v>2817</v>
      </c>
      <c r="G199" s="475">
        <v>-0.0121</v>
      </c>
      <c r="M199" s="473" t="s">
        <v>512</v>
      </c>
      <c r="N199" s="406">
        <v>63.9</v>
      </c>
      <c r="O199" s="474">
        <v>63.9</v>
      </c>
      <c r="P199" s="474">
        <v>63.9</v>
      </c>
      <c r="Q199" s="474">
        <v>63.9</v>
      </c>
      <c r="R199" s="474" t="s">
        <v>2783</v>
      </c>
      <c r="S199" s="475">
        <v>0.0</v>
      </c>
    </row>
    <row r="200" ht="15.75" customHeight="1">
      <c r="A200" s="473" t="s">
        <v>551</v>
      </c>
      <c r="B200" s="406">
        <v>66.0</v>
      </c>
      <c r="C200" s="474">
        <v>68.1</v>
      </c>
      <c r="D200" s="474">
        <v>70.2</v>
      </c>
      <c r="E200" s="474">
        <v>64.7</v>
      </c>
      <c r="F200" s="474" t="s">
        <v>2818</v>
      </c>
      <c r="G200" s="475">
        <v>-0.0308</v>
      </c>
      <c r="M200" s="473" t="s">
        <v>513</v>
      </c>
      <c r="N200" s="406">
        <v>63.9</v>
      </c>
      <c r="O200" s="474">
        <v>63.9</v>
      </c>
      <c r="P200" s="474">
        <v>63.9</v>
      </c>
      <c r="Q200" s="474">
        <v>63.9</v>
      </c>
      <c r="R200" s="474" t="s">
        <v>2788</v>
      </c>
      <c r="S200" s="475">
        <v>0.0</v>
      </c>
    </row>
    <row r="201" ht="15.75" customHeight="1">
      <c r="A201" s="473" t="s">
        <v>552</v>
      </c>
      <c r="B201" s="406">
        <v>68.1</v>
      </c>
      <c r="C201" s="474">
        <v>67.3</v>
      </c>
      <c r="D201" s="474">
        <v>69.9</v>
      </c>
      <c r="E201" s="474">
        <v>65.8</v>
      </c>
      <c r="F201" s="474" t="s">
        <v>2819</v>
      </c>
      <c r="G201" s="475">
        <v>0.0365</v>
      </c>
      <c r="M201" s="473" t="s">
        <v>4803</v>
      </c>
      <c r="N201" s="406">
        <v>63.9</v>
      </c>
      <c r="O201" s="474">
        <v>63.9</v>
      </c>
      <c r="P201" s="474">
        <v>63.9</v>
      </c>
      <c r="Q201" s="474">
        <v>63.9</v>
      </c>
      <c r="R201" s="474" t="s">
        <v>4804</v>
      </c>
      <c r="S201" s="475">
        <v>0.0</v>
      </c>
    </row>
    <row r="202" ht="15.75" customHeight="1">
      <c r="A202" s="473" t="s">
        <v>553</v>
      </c>
      <c r="B202" s="406">
        <v>64.2</v>
      </c>
      <c r="C202" s="474">
        <v>63.9</v>
      </c>
      <c r="D202" s="474">
        <v>65.6</v>
      </c>
      <c r="E202" s="474">
        <v>63.9</v>
      </c>
      <c r="F202" s="474" t="s">
        <v>2820</v>
      </c>
      <c r="G202" s="475">
        <v>0.0047</v>
      </c>
      <c r="M202" s="473" t="s">
        <v>514</v>
      </c>
      <c r="N202" s="406">
        <v>63.9</v>
      </c>
      <c r="O202" s="474">
        <v>63.9</v>
      </c>
      <c r="P202" s="474">
        <v>63.9</v>
      </c>
      <c r="Q202" s="474">
        <v>63.9</v>
      </c>
      <c r="R202" s="474" t="s">
        <v>2747</v>
      </c>
      <c r="S202" s="475">
        <v>0.0</v>
      </c>
    </row>
    <row r="203" ht="15.75" customHeight="1">
      <c r="A203" s="473" t="s">
        <v>554</v>
      </c>
      <c r="B203" s="406">
        <v>63.9</v>
      </c>
      <c r="C203" s="474">
        <v>63.9</v>
      </c>
      <c r="D203" s="474">
        <v>64.3</v>
      </c>
      <c r="E203" s="474">
        <v>63.9</v>
      </c>
      <c r="F203" s="474" t="s">
        <v>2821</v>
      </c>
      <c r="G203" s="475">
        <v>0.0</v>
      </c>
      <c r="M203" s="473" t="s">
        <v>515</v>
      </c>
      <c r="N203" s="406">
        <v>63.9</v>
      </c>
      <c r="O203" s="474">
        <v>63.9</v>
      </c>
      <c r="P203" s="474">
        <v>63.9</v>
      </c>
      <c r="Q203" s="474">
        <v>63.9</v>
      </c>
      <c r="R203" s="474" t="s">
        <v>2735</v>
      </c>
      <c r="S203" s="475">
        <v>0.0</v>
      </c>
    </row>
    <row r="204" ht="15.75" customHeight="1">
      <c r="A204" s="473" t="s">
        <v>555</v>
      </c>
      <c r="B204" s="406">
        <v>63.9</v>
      </c>
      <c r="C204" s="474">
        <v>63.9</v>
      </c>
      <c r="D204" s="474">
        <v>64.2</v>
      </c>
      <c r="E204" s="474">
        <v>63.9</v>
      </c>
      <c r="F204" s="474" t="s">
        <v>2822</v>
      </c>
      <c r="G204" s="475">
        <v>0.0</v>
      </c>
      <c r="M204" s="473" t="s">
        <v>4805</v>
      </c>
      <c r="N204" s="406">
        <v>63.9</v>
      </c>
      <c r="O204" s="474">
        <v>63.9</v>
      </c>
      <c r="P204" s="474">
        <v>63.9</v>
      </c>
      <c r="Q204" s="474">
        <v>63.9</v>
      </c>
      <c r="R204" s="474" t="s">
        <v>4806</v>
      </c>
      <c r="S204" s="475">
        <v>0.0</v>
      </c>
    </row>
    <row r="205" ht="15.75" customHeight="1">
      <c r="A205" s="473" t="s">
        <v>556</v>
      </c>
      <c r="B205" s="406">
        <v>63.9</v>
      </c>
      <c r="C205" s="474">
        <v>63.9</v>
      </c>
      <c r="D205" s="474">
        <v>65.3</v>
      </c>
      <c r="E205" s="474">
        <v>63.9</v>
      </c>
      <c r="F205" s="474" t="s">
        <v>2823</v>
      </c>
      <c r="G205" s="475">
        <v>0.0</v>
      </c>
      <c r="M205" s="473" t="s">
        <v>516</v>
      </c>
      <c r="N205" s="406">
        <v>63.9</v>
      </c>
      <c r="O205" s="474">
        <v>63.9</v>
      </c>
      <c r="P205" s="474">
        <v>63.9</v>
      </c>
      <c r="Q205" s="474">
        <v>63.9</v>
      </c>
      <c r="R205" s="474" t="s">
        <v>2789</v>
      </c>
      <c r="S205" s="475">
        <v>0.0</v>
      </c>
    </row>
    <row r="206" ht="15.75" customHeight="1">
      <c r="A206" s="473" t="s">
        <v>557</v>
      </c>
      <c r="B206" s="406">
        <v>63.9</v>
      </c>
      <c r="C206" s="474">
        <v>63.9</v>
      </c>
      <c r="D206" s="474">
        <v>63.9</v>
      </c>
      <c r="E206" s="474">
        <v>63.9</v>
      </c>
      <c r="F206" s="474" t="s">
        <v>2824</v>
      </c>
      <c r="G206" s="475">
        <v>0.0</v>
      </c>
      <c r="M206" s="473" t="s">
        <v>517</v>
      </c>
      <c r="N206" s="406">
        <v>63.9</v>
      </c>
      <c r="O206" s="474">
        <v>63.9</v>
      </c>
      <c r="P206" s="474">
        <v>63.9</v>
      </c>
      <c r="Q206" s="474">
        <v>63.9</v>
      </c>
      <c r="R206" s="474" t="s">
        <v>2779</v>
      </c>
      <c r="S206" s="475">
        <v>0.0</v>
      </c>
    </row>
    <row r="207" ht="15.75" customHeight="1">
      <c r="A207" s="473" t="s">
        <v>558</v>
      </c>
      <c r="B207" s="406">
        <v>63.9</v>
      </c>
      <c r="C207" s="474">
        <v>63.9</v>
      </c>
      <c r="D207" s="474">
        <v>63.9</v>
      </c>
      <c r="E207" s="474">
        <v>63.9</v>
      </c>
      <c r="F207" s="474" t="s">
        <v>2825</v>
      </c>
      <c r="G207" s="475">
        <v>0.0</v>
      </c>
      <c r="M207" s="473" t="s">
        <v>518</v>
      </c>
      <c r="N207" s="406">
        <v>63.9</v>
      </c>
      <c r="O207" s="474">
        <v>63.9</v>
      </c>
      <c r="P207" s="474">
        <v>63.9</v>
      </c>
      <c r="Q207" s="474">
        <v>63.9</v>
      </c>
      <c r="R207" s="474" t="s">
        <v>2790</v>
      </c>
      <c r="S207" s="475">
        <v>0.0</v>
      </c>
    </row>
    <row r="208" ht="15.75" customHeight="1">
      <c r="A208" s="473" t="s">
        <v>559</v>
      </c>
      <c r="B208" s="406">
        <v>63.9</v>
      </c>
      <c r="C208" s="474">
        <v>63.9</v>
      </c>
      <c r="D208" s="474">
        <v>63.9</v>
      </c>
      <c r="E208" s="474">
        <v>63.9</v>
      </c>
      <c r="F208" s="474" t="s">
        <v>2826</v>
      </c>
      <c r="G208" s="475">
        <v>0.0</v>
      </c>
      <c r="M208" s="473" t="s">
        <v>519</v>
      </c>
      <c r="N208" s="406">
        <v>63.9</v>
      </c>
      <c r="O208" s="474">
        <v>63.9</v>
      </c>
      <c r="P208" s="474">
        <v>63.9</v>
      </c>
      <c r="Q208" s="474">
        <v>63.9</v>
      </c>
      <c r="R208" s="474" t="s">
        <v>2791</v>
      </c>
      <c r="S208" s="475">
        <v>0.0</v>
      </c>
    </row>
    <row r="209" ht="15.75" customHeight="1">
      <c r="A209" s="473" t="s">
        <v>560</v>
      </c>
      <c r="B209" s="406">
        <v>63.9</v>
      </c>
      <c r="C209" s="474">
        <v>63.9</v>
      </c>
      <c r="D209" s="474">
        <v>63.9</v>
      </c>
      <c r="E209" s="474">
        <v>63.9</v>
      </c>
      <c r="F209" s="474" t="s">
        <v>2827</v>
      </c>
      <c r="G209" s="475">
        <v>0.0</v>
      </c>
      <c r="M209" s="473" t="s">
        <v>4807</v>
      </c>
      <c r="N209" s="406">
        <v>63.9</v>
      </c>
      <c r="O209" s="474">
        <v>63.9</v>
      </c>
      <c r="P209" s="474">
        <v>63.9</v>
      </c>
      <c r="Q209" s="474">
        <v>63.9</v>
      </c>
      <c r="R209" s="474" t="s">
        <v>2761</v>
      </c>
      <c r="S209" s="475">
        <v>0.0</v>
      </c>
    </row>
    <row r="210" ht="15.75" customHeight="1">
      <c r="A210" s="473" t="s">
        <v>561</v>
      </c>
      <c r="B210" s="406">
        <v>63.9</v>
      </c>
      <c r="C210" s="474">
        <v>63.9</v>
      </c>
      <c r="D210" s="474">
        <v>63.9</v>
      </c>
      <c r="E210" s="474">
        <v>63.9</v>
      </c>
      <c r="F210" s="474" t="s">
        <v>2824</v>
      </c>
      <c r="G210" s="475">
        <v>0.0</v>
      </c>
      <c r="M210" s="473" t="s">
        <v>520</v>
      </c>
      <c r="N210" s="406">
        <v>63.9</v>
      </c>
      <c r="O210" s="474">
        <v>63.9</v>
      </c>
      <c r="P210" s="474">
        <v>63.9</v>
      </c>
      <c r="Q210" s="474">
        <v>63.9</v>
      </c>
      <c r="R210" s="474" t="s">
        <v>2782</v>
      </c>
      <c r="S210" s="475">
        <v>0.0</v>
      </c>
    </row>
    <row r="211" ht="15.75" customHeight="1">
      <c r="A211" s="473" t="s">
        <v>562</v>
      </c>
      <c r="B211" s="406">
        <v>63.9</v>
      </c>
      <c r="C211" s="474">
        <v>63.9</v>
      </c>
      <c r="D211" s="474">
        <v>63.9</v>
      </c>
      <c r="E211" s="474">
        <v>63.9</v>
      </c>
      <c r="F211" s="474" t="s">
        <v>2828</v>
      </c>
      <c r="G211" s="475">
        <v>0.0</v>
      </c>
      <c r="M211" s="473" t="s">
        <v>521</v>
      </c>
      <c r="N211" s="406">
        <v>63.9</v>
      </c>
      <c r="O211" s="474">
        <v>63.9</v>
      </c>
      <c r="P211" s="474">
        <v>63.9</v>
      </c>
      <c r="Q211" s="474">
        <v>63.9</v>
      </c>
      <c r="R211" s="474" t="s">
        <v>2743</v>
      </c>
      <c r="S211" s="475">
        <v>0.0</v>
      </c>
    </row>
    <row r="212" ht="15.75" customHeight="1">
      <c r="A212" s="473" t="s">
        <v>563</v>
      </c>
      <c r="B212" s="406">
        <v>63.9</v>
      </c>
      <c r="C212" s="474">
        <v>63.9</v>
      </c>
      <c r="D212" s="474">
        <v>63.9</v>
      </c>
      <c r="E212" s="474">
        <v>63.9</v>
      </c>
      <c r="F212" s="474" t="s">
        <v>2829</v>
      </c>
      <c r="G212" s="475">
        <v>0.0</v>
      </c>
      <c r="M212" s="473" t="s">
        <v>522</v>
      </c>
      <c r="N212" s="406">
        <v>63.9</v>
      </c>
      <c r="O212" s="474">
        <v>63.9</v>
      </c>
      <c r="P212" s="474">
        <v>63.9</v>
      </c>
      <c r="Q212" s="474">
        <v>63.9</v>
      </c>
      <c r="R212" s="474" t="s">
        <v>2792</v>
      </c>
      <c r="S212" s="475">
        <v>0.0</v>
      </c>
    </row>
    <row r="213" ht="15.75" customHeight="1">
      <c r="A213" s="473" t="s">
        <v>564</v>
      </c>
      <c r="B213" s="406">
        <v>63.9</v>
      </c>
      <c r="C213" s="474">
        <v>63.9</v>
      </c>
      <c r="D213" s="474">
        <v>63.9</v>
      </c>
      <c r="E213" s="474">
        <v>63.9</v>
      </c>
      <c r="F213" s="474" t="s">
        <v>2830</v>
      </c>
      <c r="G213" s="475">
        <v>0.0</v>
      </c>
      <c r="M213" s="473" t="s">
        <v>523</v>
      </c>
      <c r="N213" s="406">
        <v>63.9</v>
      </c>
      <c r="O213" s="474">
        <v>63.9</v>
      </c>
      <c r="P213" s="474">
        <v>63.9</v>
      </c>
      <c r="Q213" s="474">
        <v>63.9</v>
      </c>
      <c r="R213" s="474" t="s">
        <v>2759</v>
      </c>
      <c r="S213" s="475">
        <v>0.0</v>
      </c>
    </row>
    <row r="214" ht="15.75" customHeight="1">
      <c r="A214" s="473" t="s">
        <v>565</v>
      </c>
      <c r="B214" s="406">
        <v>63.9</v>
      </c>
      <c r="C214" s="474">
        <v>63.9</v>
      </c>
      <c r="D214" s="474">
        <v>63.9</v>
      </c>
      <c r="E214" s="474">
        <v>63.9</v>
      </c>
      <c r="F214" s="474" t="s">
        <v>2831</v>
      </c>
      <c r="G214" s="475">
        <v>0.0</v>
      </c>
      <c r="M214" s="473" t="s">
        <v>4808</v>
      </c>
      <c r="N214" s="406">
        <v>63.9</v>
      </c>
      <c r="O214" s="474">
        <v>63.9</v>
      </c>
      <c r="P214" s="474">
        <v>63.9</v>
      </c>
      <c r="Q214" s="474">
        <v>63.9</v>
      </c>
      <c r="R214" s="474" t="s">
        <v>4809</v>
      </c>
      <c r="S214" s="475">
        <v>0.0</v>
      </c>
    </row>
    <row r="215" ht="15.75" customHeight="1">
      <c r="A215" s="473" t="s">
        <v>566</v>
      </c>
      <c r="B215" s="406">
        <v>63.9</v>
      </c>
      <c r="C215" s="474">
        <v>63.9</v>
      </c>
      <c r="D215" s="474">
        <v>63.9</v>
      </c>
      <c r="E215" s="474">
        <v>63.9</v>
      </c>
      <c r="F215" s="474" t="s">
        <v>2832</v>
      </c>
      <c r="G215" s="475">
        <v>0.0</v>
      </c>
      <c r="M215" s="473" t="s">
        <v>524</v>
      </c>
      <c r="N215" s="406">
        <v>63.9</v>
      </c>
      <c r="O215" s="474">
        <v>63.9</v>
      </c>
      <c r="P215" s="474">
        <v>63.9</v>
      </c>
      <c r="Q215" s="474">
        <v>63.9</v>
      </c>
      <c r="R215" s="474" t="s">
        <v>2793</v>
      </c>
      <c r="S215" s="475">
        <v>0.0</v>
      </c>
    </row>
    <row r="216" ht="15.75" customHeight="1">
      <c r="A216" s="473" t="s">
        <v>567</v>
      </c>
      <c r="B216" s="406">
        <v>63.9</v>
      </c>
      <c r="C216" s="474">
        <v>63.9</v>
      </c>
      <c r="D216" s="474">
        <v>63.9</v>
      </c>
      <c r="E216" s="474">
        <v>63.9</v>
      </c>
      <c r="F216" s="474" t="s">
        <v>2833</v>
      </c>
      <c r="G216" s="475">
        <v>0.0</v>
      </c>
      <c r="M216" s="473" t="s">
        <v>525</v>
      </c>
      <c r="N216" s="406">
        <v>63.9</v>
      </c>
      <c r="O216" s="474">
        <v>63.9</v>
      </c>
      <c r="P216" s="474">
        <v>63.9</v>
      </c>
      <c r="Q216" s="474">
        <v>63.9</v>
      </c>
      <c r="R216" s="474" t="s">
        <v>2794</v>
      </c>
      <c r="S216" s="475">
        <v>0.0</v>
      </c>
    </row>
    <row r="217" ht="15.75" customHeight="1">
      <c r="A217" s="473" t="s">
        <v>568</v>
      </c>
      <c r="B217" s="406">
        <v>63.9</v>
      </c>
      <c r="C217" s="474">
        <v>63.9</v>
      </c>
      <c r="D217" s="474">
        <v>63.9</v>
      </c>
      <c r="E217" s="474">
        <v>63.9</v>
      </c>
      <c r="F217" s="474" t="s">
        <v>2748</v>
      </c>
      <c r="G217" s="475">
        <v>0.0</v>
      </c>
      <c r="M217" s="473" t="s">
        <v>526</v>
      </c>
      <c r="N217" s="406">
        <v>63.9</v>
      </c>
      <c r="O217" s="474">
        <v>63.9</v>
      </c>
      <c r="P217" s="474">
        <v>63.9</v>
      </c>
      <c r="Q217" s="474">
        <v>63.9</v>
      </c>
      <c r="R217" s="474" t="s">
        <v>2795</v>
      </c>
      <c r="S217" s="475">
        <v>0.0</v>
      </c>
    </row>
    <row r="218" ht="15.75" customHeight="1">
      <c r="A218" s="473" t="s">
        <v>569</v>
      </c>
      <c r="B218" s="406">
        <v>63.9</v>
      </c>
      <c r="C218" s="474">
        <v>63.9</v>
      </c>
      <c r="D218" s="474">
        <v>63.9</v>
      </c>
      <c r="E218" s="474">
        <v>63.9</v>
      </c>
      <c r="F218" s="474" t="s">
        <v>2834</v>
      </c>
      <c r="G218" s="475">
        <v>0.0</v>
      </c>
      <c r="M218" s="473" t="s">
        <v>527</v>
      </c>
      <c r="N218" s="406">
        <v>63.9</v>
      </c>
      <c r="O218" s="474">
        <v>63.9</v>
      </c>
      <c r="P218" s="474">
        <v>63.9</v>
      </c>
      <c r="Q218" s="474">
        <v>63.9</v>
      </c>
      <c r="R218" s="474" t="s">
        <v>2785</v>
      </c>
      <c r="S218" s="475">
        <v>0.0</v>
      </c>
    </row>
    <row r="219" ht="15.75" customHeight="1">
      <c r="A219" s="473" t="s">
        <v>570</v>
      </c>
      <c r="B219" s="406">
        <v>63.9</v>
      </c>
      <c r="C219" s="474">
        <v>63.9</v>
      </c>
      <c r="D219" s="474">
        <v>63.9</v>
      </c>
      <c r="E219" s="474">
        <v>63.9</v>
      </c>
      <c r="F219" s="474" t="s">
        <v>2835</v>
      </c>
      <c r="G219" s="475">
        <v>0.0</v>
      </c>
      <c r="M219" s="473" t="s">
        <v>4810</v>
      </c>
      <c r="N219" s="406">
        <v>63.9</v>
      </c>
      <c r="O219" s="474">
        <v>63.9</v>
      </c>
      <c r="P219" s="474">
        <v>63.9</v>
      </c>
      <c r="Q219" s="474">
        <v>63.9</v>
      </c>
      <c r="R219" s="474" t="s">
        <v>4811</v>
      </c>
      <c r="S219" s="475">
        <v>0.0</v>
      </c>
    </row>
    <row r="220" ht="15.75" customHeight="1">
      <c r="A220" s="473" t="s">
        <v>571</v>
      </c>
      <c r="B220" s="406">
        <v>63.9</v>
      </c>
      <c r="C220" s="474">
        <v>63.9</v>
      </c>
      <c r="D220" s="474">
        <v>63.9</v>
      </c>
      <c r="E220" s="474">
        <v>63.9</v>
      </c>
      <c r="F220" s="474" t="s">
        <v>2762</v>
      </c>
      <c r="G220" s="475">
        <v>0.0</v>
      </c>
      <c r="M220" s="473" t="s">
        <v>528</v>
      </c>
      <c r="N220" s="406">
        <v>63.9</v>
      </c>
      <c r="O220" s="474">
        <v>63.9</v>
      </c>
      <c r="P220" s="474">
        <v>63.9</v>
      </c>
      <c r="Q220" s="474">
        <v>63.9</v>
      </c>
      <c r="R220" s="474" t="s">
        <v>2796</v>
      </c>
      <c r="S220" s="475">
        <v>0.0</v>
      </c>
    </row>
    <row r="221" ht="15.75" customHeight="1">
      <c r="A221" s="473" t="s">
        <v>572</v>
      </c>
      <c r="B221" s="406">
        <v>63.9</v>
      </c>
      <c r="C221" s="474">
        <v>63.9</v>
      </c>
      <c r="D221" s="474">
        <v>63.9</v>
      </c>
      <c r="E221" s="474">
        <v>63.9</v>
      </c>
      <c r="F221" s="474" t="s">
        <v>2836</v>
      </c>
      <c r="G221" s="475">
        <v>0.0</v>
      </c>
      <c r="M221" s="473" t="s">
        <v>529</v>
      </c>
      <c r="N221" s="406">
        <v>63.9</v>
      </c>
      <c r="O221" s="474">
        <v>63.9</v>
      </c>
      <c r="P221" s="474">
        <v>63.9</v>
      </c>
      <c r="Q221" s="474">
        <v>63.9</v>
      </c>
      <c r="R221" s="474" t="s">
        <v>2797</v>
      </c>
      <c r="S221" s="475">
        <v>0.0</v>
      </c>
    </row>
    <row r="222" ht="15.75" customHeight="1">
      <c r="A222" s="473" t="s">
        <v>573</v>
      </c>
      <c r="B222" s="406">
        <v>63.9</v>
      </c>
      <c r="C222" s="474">
        <v>63.9</v>
      </c>
      <c r="D222" s="474">
        <v>63.9</v>
      </c>
      <c r="E222" s="474">
        <v>63.9</v>
      </c>
      <c r="F222" s="474" t="s">
        <v>2837</v>
      </c>
      <c r="G222" s="475">
        <v>0.0</v>
      </c>
      <c r="M222" s="473" t="s">
        <v>530</v>
      </c>
      <c r="N222" s="406">
        <v>63.9</v>
      </c>
      <c r="O222" s="474">
        <v>63.9</v>
      </c>
      <c r="P222" s="474">
        <v>63.9</v>
      </c>
      <c r="Q222" s="474">
        <v>63.9</v>
      </c>
      <c r="R222" s="474" t="s">
        <v>2798</v>
      </c>
      <c r="S222" s="475">
        <v>0.0</v>
      </c>
    </row>
    <row r="223" ht="15.75" customHeight="1">
      <c r="A223" s="473" t="s">
        <v>574</v>
      </c>
      <c r="B223" s="406">
        <v>63.9</v>
      </c>
      <c r="C223" s="474">
        <v>63.9</v>
      </c>
      <c r="D223" s="474">
        <v>63.9</v>
      </c>
      <c r="E223" s="474">
        <v>63.9</v>
      </c>
      <c r="F223" s="474" t="s">
        <v>2838</v>
      </c>
      <c r="G223" s="475">
        <v>0.0</v>
      </c>
      <c r="M223" s="473" t="s">
        <v>531</v>
      </c>
      <c r="N223" s="406">
        <v>63.9</v>
      </c>
      <c r="O223" s="474">
        <v>64.8</v>
      </c>
      <c r="P223" s="474">
        <v>64.8</v>
      </c>
      <c r="Q223" s="474">
        <v>63.9</v>
      </c>
      <c r="R223" s="474" t="s">
        <v>2773</v>
      </c>
      <c r="S223" s="475">
        <v>0.0</v>
      </c>
    </row>
    <row r="224" ht="15.75" customHeight="1">
      <c r="A224" s="473" t="s">
        <v>575</v>
      </c>
      <c r="B224" s="406">
        <v>63.9</v>
      </c>
      <c r="C224" s="474">
        <v>63.9</v>
      </c>
      <c r="D224" s="474">
        <v>63.9</v>
      </c>
      <c r="E224" s="474">
        <v>63.9</v>
      </c>
      <c r="F224" s="474" t="s">
        <v>2783</v>
      </c>
      <c r="G224" s="475">
        <v>0.0</v>
      </c>
      <c r="M224" s="473" t="s">
        <v>4812</v>
      </c>
      <c r="N224" s="406">
        <v>63.9</v>
      </c>
      <c r="O224" s="474">
        <v>63.9</v>
      </c>
      <c r="P224" s="474">
        <v>63.9</v>
      </c>
      <c r="Q224" s="474">
        <v>63.9</v>
      </c>
      <c r="R224" s="474" t="s">
        <v>4813</v>
      </c>
      <c r="S224" s="475">
        <v>0.0</v>
      </c>
    </row>
    <row r="225" ht="15.75" customHeight="1">
      <c r="A225" s="473" t="s">
        <v>576</v>
      </c>
      <c r="B225" s="406">
        <v>63.9</v>
      </c>
      <c r="C225" s="474">
        <v>63.9</v>
      </c>
      <c r="D225" s="474">
        <v>63.9</v>
      </c>
      <c r="E225" s="474">
        <v>63.9</v>
      </c>
      <c r="F225" s="474" t="s">
        <v>2783</v>
      </c>
      <c r="G225" s="475">
        <v>0.0</v>
      </c>
      <c r="M225" s="473" t="s">
        <v>532</v>
      </c>
      <c r="N225" s="406">
        <v>63.9</v>
      </c>
      <c r="O225" s="474">
        <v>63.9</v>
      </c>
      <c r="P225" s="474">
        <v>63.9</v>
      </c>
      <c r="Q225" s="474">
        <v>63.9</v>
      </c>
      <c r="R225" s="474" t="s">
        <v>2799</v>
      </c>
      <c r="S225" s="475">
        <v>0.0</v>
      </c>
    </row>
    <row r="226" ht="15.75" customHeight="1">
      <c r="A226" s="473" t="s">
        <v>577</v>
      </c>
      <c r="B226" s="406">
        <v>63.9</v>
      </c>
      <c r="C226" s="474">
        <v>63.9</v>
      </c>
      <c r="D226" s="474">
        <v>63.9</v>
      </c>
      <c r="E226" s="474">
        <v>63.9</v>
      </c>
      <c r="F226" s="474" t="s">
        <v>2759</v>
      </c>
      <c r="G226" s="475">
        <v>0.0</v>
      </c>
      <c r="M226" s="473" t="s">
        <v>533</v>
      </c>
      <c r="N226" s="406">
        <v>63.9</v>
      </c>
      <c r="O226" s="474">
        <v>63.9</v>
      </c>
      <c r="P226" s="474">
        <v>63.9</v>
      </c>
      <c r="Q226" s="474">
        <v>63.9</v>
      </c>
      <c r="R226" s="474" t="s">
        <v>2800</v>
      </c>
      <c r="S226" s="475">
        <v>0.0</v>
      </c>
    </row>
    <row r="227" ht="15.75" customHeight="1">
      <c r="A227" s="473" t="s">
        <v>578</v>
      </c>
      <c r="B227" s="406">
        <v>63.9</v>
      </c>
      <c r="C227" s="474">
        <v>63.9</v>
      </c>
      <c r="D227" s="474">
        <v>63.9</v>
      </c>
      <c r="E227" s="474">
        <v>63.9</v>
      </c>
      <c r="F227" s="474" t="s">
        <v>2794</v>
      </c>
      <c r="G227" s="475">
        <v>0.0</v>
      </c>
      <c r="M227" s="473" t="s">
        <v>534</v>
      </c>
      <c r="N227" s="406">
        <v>63.9</v>
      </c>
      <c r="O227" s="474">
        <v>63.9</v>
      </c>
      <c r="P227" s="474">
        <v>63.9</v>
      </c>
      <c r="Q227" s="474">
        <v>63.9</v>
      </c>
      <c r="R227" s="474" t="s">
        <v>2801</v>
      </c>
      <c r="S227" s="475">
        <v>0.0</v>
      </c>
    </row>
    <row r="228" ht="15.75" customHeight="1">
      <c r="A228" s="473" t="s">
        <v>579</v>
      </c>
      <c r="B228" s="406">
        <v>63.9</v>
      </c>
      <c r="C228" s="474">
        <v>63.9</v>
      </c>
      <c r="D228" s="474">
        <v>63.9</v>
      </c>
      <c r="E228" s="474">
        <v>63.9</v>
      </c>
      <c r="F228" s="474" t="s">
        <v>2762</v>
      </c>
      <c r="G228" s="475">
        <v>0.0</v>
      </c>
      <c r="M228" s="473" t="s">
        <v>535</v>
      </c>
      <c r="N228" s="406">
        <v>63.9</v>
      </c>
      <c r="O228" s="474">
        <v>63.9</v>
      </c>
      <c r="P228" s="474">
        <v>64.3</v>
      </c>
      <c r="Q228" s="474">
        <v>63.9</v>
      </c>
      <c r="R228" s="474" t="s">
        <v>2802</v>
      </c>
      <c r="S228" s="475">
        <v>0.0</v>
      </c>
    </row>
    <row r="229" ht="15.75" customHeight="1">
      <c r="A229" s="473" t="s">
        <v>580</v>
      </c>
      <c r="B229" s="406">
        <v>63.9</v>
      </c>
      <c r="C229" s="474">
        <v>63.9</v>
      </c>
      <c r="D229" s="474">
        <v>63.9</v>
      </c>
      <c r="E229" s="474">
        <v>63.9</v>
      </c>
      <c r="F229" s="474" t="s">
        <v>2839</v>
      </c>
      <c r="G229" s="475">
        <v>0.0</v>
      </c>
      <c r="M229" s="473" t="s">
        <v>4814</v>
      </c>
      <c r="N229" s="406">
        <v>63.9</v>
      </c>
      <c r="O229" s="474">
        <v>63.9</v>
      </c>
      <c r="P229" s="474">
        <v>63.9</v>
      </c>
      <c r="Q229" s="474">
        <v>63.9</v>
      </c>
      <c r="R229" s="474" t="s">
        <v>4815</v>
      </c>
      <c r="S229" s="475">
        <v>0.0</v>
      </c>
    </row>
    <row r="230" ht="15.75" customHeight="1">
      <c r="A230" s="473" t="s">
        <v>581</v>
      </c>
      <c r="B230" s="406">
        <v>63.9</v>
      </c>
      <c r="C230" s="474">
        <v>63.9</v>
      </c>
      <c r="D230" s="474">
        <v>63.9</v>
      </c>
      <c r="E230" s="474">
        <v>63.9</v>
      </c>
      <c r="F230" s="474" t="s">
        <v>2762</v>
      </c>
      <c r="G230" s="475">
        <v>0.0</v>
      </c>
      <c r="M230" s="473" t="s">
        <v>536</v>
      </c>
      <c r="N230" s="406">
        <v>63.9</v>
      </c>
      <c r="O230" s="474">
        <v>63.9</v>
      </c>
      <c r="P230" s="474">
        <v>63.9</v>
      </c>
      <c r="Q230" s="474">
        <v>63.9</v>
      </c>
      <c r="R230" s="474" t="s">
        <v>2803</v>
      </c>
      <c r="S230" s="475">
        <v>0.0</v>
      </c>
    </row>
    <row r="231" ht="15.75" customHeight="1">
      <c r="A231" s="473" t="s">
        <v>582</v>
      </c>
      <c r="B231" s="406">
        <v>63.9</v>
      </c>
      <c r="C231" s="474">
        <v>63.9</v>
      </c>
      <c r="D231" s="474">
        <v>63.9</v>
      </c>
      <c r="E231" s="474">
        <v>63.9</v>
      </c>
      <c r="F231" s="474" t="s">
        <v>2764</v>
      </c>
      <c r="G231" s="475">
        <v>0.0</v>
      </c>
      <c r="M231" s="473" t="s">
        <v>537</v>
      </c>
      <c r="N231" s="406">
        <v>63.9</v>
      </c>
      <c r="O231" s="474">
        <v>64.0</v>
      </c>
      <c r="P231" s="474">
        <v>64.2</v>
      </c>
      <c r="Q231" s="474">
        <v>63.9</v>
      </c>
      <c r="R231" s="474" t="s">
        <v>2804</v>
      </c>
      <c r="S231" s="475">
        <v>0.0</v>
      </c>
    </row>
    <row r="232" ht="15.75" customHeight="1">
      <c r="A232" s="473" t="s">
        <v>583</v>
      </c>
      <c r="B232" s="406">
        <v>63.9</v>
      </c>
      <c r="C232" s="474">
        <v>63.9</v>
      </c>
      <c r="D232" s="474">
        <v>63.9</v>
      </c>
      <c r="E232" s="474">
        <v>63.9</v>
      </c>
      <c r="F232" s="474" t="s">
        <v>2743</v>
      </c>
      <c r="G232" s="475">
        <v>0.0</v>
      </c>
      <c r="M232" s="473" t="s">
        <v>538</v>
      </c>
      <c r="N232" s="406">
        <v>63.9</v>
      </c>
      <c r="O232" s="474">
        <v>63.9</v>
      </c>
      <c r="P232" s="474">
        <v>63.9</v>
      </c>
      <c r="Q232" s="474">
        <v>63.9</v>
      </c>
      <c r="R232" s="474" t="s">
        <v>2805</v>
      </c>
      <c r="S232" s="475">
        <v>0.0</v>
      </c>
    </row>
    <row r="233" ht="15.75" customHeight="1">
      <c r="A233" s="473" t="s">
        <v>584</v>
      </c>
      <c r="B233" s="406">
        <v>63.9</v>
      </c>
      <c r="C233" s="474">
        <v>63.9</v>
      </c>
      <c r="D233" s="474">
        <v>63.9</v>
      </c>
      <c r="E233" s="474">
        <v>63.9</v>
      </c>
      <c r="F233" s="474" t="s">
        <v>2781</v>
      </c>
      <c r="G233" s="475">
        <v>0.0</v>
      </c>
      <c r="M233" s="473" t="s">
        <v>539</v>
      </c>
      <c r="N233" s="406">
        <v>63.9</v>
      </c>
      <c r="O233" s="474">
        <v>64.1</v>
      </c>
      <c r="P233" s="474">
        <v>64.3</v>
      </c>
      <c r="Q233" s="474">
        <v>63.9</v>
      </c>
      <c r="R233" s="474" t="s">
        <v>2806</v>
      </c>
      <c r="S233" s="475">
        <v>-0.0031</v>
      </c>
    </row>
    <row r="234" ht="15.75" customHeight="1">
      <c r="A234" s="473" t="s">
        <v>585</v>
      </c>
      <c r="B234" s="406">
        <v>63.9</v>
      </c>
      <c r="C234" s="474">
        <v>63.9</v>
      </c>
      <c r="D234" s="474">
        <v>63.9</v>
      </c>
      <c r="E234" s="474">
        <v>63.9</v>
      </c>
      <c r="F234" s="474" t="s">
        <v>2764</v>
      </c>
      <c r="G234" s="475">
        <v>0.0</v>
      </c>
      <c r="M234" s="473" t="s">
        <v>4816</v>
      </c>
      <c r="N234" s="406">
        <v>64.1</v>
      </c>
      <c r="O234" s="474">
        <v>63.9</v>
      </c>
      <c r="P234" s="474">
        <v>64.9</v>
      </c>
      <c r="Q234" s="474">
        <v>63.9</v>
      </c>
      <c r="R234" s="474" t="s">
        <v>4817</v>
      </c>
      <c r="S234" s="475">
        <v>0.0031</v>
      </c>
    </row>
    <row r="235" ht="15.75" customHeight="1">
      <c r="A235" s="473" t="s">
        <v>586</v>
      </c>
      <c r="B235" s="406">
        <v>63.9</v>
      </c>
      <c r="C235" s="474">
        <v>63.9</v>
      </c>
      <c r="D235" s="474">
        <v>63.9</v>
      </c>
      <c r="E235" s="474">
        <v>63.9</v>
      </c>
      <c r="F235" s="474" t="s">
        <v>2784</v>
      </c>
      <c r="G235" s="475">
        <v>0.0</v>
      </c>
      <c r="M235" s="473" t="s">
        <v>540</v>
      </c>
      <c r="N235" s="406">
        <v>63.9</v>
      </c>
      <c r="O235" s="474">
        <v>63.9</v>
      </c>
      <c r="P235" s="474">
        <v>64.7</v>
      </c>
      <c r="Q235" s="474">
        <v>63.9</v>
      </c>
      <c r="R235" s="474" t="s">
        <v>2807</v>
      </c>
      <c r="S235" s="475">
        <v>-0.0016</v>
      </c>
    </row>
    <row r="236" ht="15.75" customHeight="1">
      <c r="A236" s="473" t="s">
        <v>587</v>
      </c>
      <c r="B236" s="406">
        <v>63.9</v>
      </c>
      <c r="C236" s="474">
        <v>63.9</v>
      </c>
      <c r="D236" s="474">
        <v>63.9</v>
      </c>
      <c r="E236" s="474">
        <v>63.9</v>
      </c>
      <c r="F236" s="474" t="s">
        <v>2764</v>
      </c>
      <c r="G236" s="475">
        <v>0.0</v>
      </c>
      <c r="M236" s="473" t="s">
        <v>4818</v>
      </c>
      <c r="N236" s="406">
        <v>64.0</v>
      </c>
      <c r="O236" s="474">
        <v>64.2</v>
      </c>
      <c r="P236" s="474">
        <v>64.3</v>
      </c>
      <c r="Q236" s="474">
        <v>63.9</v>
      </c>
      <c r="R236" s="474" t="s">
        <v>4819</v>
      </c>
      <c r="S236" s="475">
        <v>0.0016</v>
      </c>
    </row>
    <row r="237" ht="15.75" customHeight="1">
      <c r="A237" s="473" t="s">
        <v>588</v>
      </c>
      <c r="B237" s="406">
        <v>63.9</v>
      </c>
      <c r="C237" s="474">
        <v>63.9</v>
      </c>
      <c r="D237" s="474">
        <v>63.9</v>
      </c>
      <c r="E237" s="474">
        <v>63.9</v>
      </c>
      <c r="F237" s="474" t="s">
        <v>2746</v>
      </c>
      <c r="G237" s="475">
        <v>0.0</v>
      </c>
      <c r="M237" s="473" t="s">
        <v>541</v>
      </c>
      <c r="N237" s="406">
        <v>63.9</v>
      </c>
      <c r="O237" s="474">
        <v>64.3</v>
      </c>
      <c r="P237" s="474">
        <v>64.3</v>
      </c>
      <c r="Q237" s="474">
        <v>63.9</v>
      </c>
      <c r="R237" s="474" t="s">
        <v>2808</v>
      </c>
      <c r="S237" s="475">
        <v>-0.0078</v>
      </c>
    </row>
    <row r="238" ht="15.75" customHeight="1">
      <c r="A238" s="473" t="s">
        <v>589</v>
      </c>
      <c r="B238" s="406">
        <v>63.9</v>
      </c>
      <c r="C238" s="474">
        <v>63.9</v>
      </c>
      <c r="D238" s="474">
        <v>63.9</v>
      </c>
      <c r="E238" s="474">
        <v>63.9</v>
      </c>
      <c r="F238" s="474" t="s">
        <v>2840</v>
      </c>
      <c r="G238" s="475">
        <v>0.0</v>
      </c>
      <c r="M238" s="473" t="s">
        <v>542</v>
      </c>
      <c r="N238" s="406">
        <v>64.4</v>
      </c>
      <c r="O238" s="474">
        <v>63.9</v>
      </c>
      <c r="P238" s="474">
        <v>64.9</v>
      </c>
      <c r="Q238" s="474">
        <v>63.9</v>
      </c>
      <c r="R238" s="474" t="s">
        <v>2809</v>
      </c>
      <c r="S238" s="475">
        <v>0.0078</v>
      </c>
    </row>
    <row r="239" ht="15.75" customHeight="1">
      <c r="A239" s="473" t="s">
        <v>590</v>
      </c>
      <c r="B239" s="406">
        <v>63.9</v>
      </c>
      <c r="C239" s="474">
        <v>63.9</v>
      </c>
      <c r="D239" s="474">
        <v>63.9</v>
      </c>
      <c r="E239" s="474">
        <v>63.9</v>
      </c>
      <c r="F239" s="474" t="s">
        <v>2764</v>
      </c>
      <c r="G239" s="475">
        <v>0.0</v>
      </c>
      <c r="M239" s="473" t="s">
        <v>543</v>
      </c>
      <c r="N239" s="406">
        <v>63.9</v>
      </c>
      <c r="O239" s="474">
        <v>63.9</v>
      </c>
      <c r="P239" s="474">
        <v>65.6</v>
      </c>
      <c r="Q239" s="474">
        <v>63.9</v>
      </c>
      <c r="R239" s="474" t="s">
        <v>2810</v>
      </c>
      <c r="S239" s="475">
        <v>0.0</v>
      </c>
    </row>
    <row r="240" ht="15.75" customHeight="1">
      <c r="A240" s="473" t="s">
        <v>591</v>
      </c>
      <c r="B240" s="406">
        <v>63.9</v>
      </c>
      <c r="C240" s="474">
        <v>63.9</v>
      </c>
      <c r="D240" s="474">
        <v>63.9</v>
      </c>
      <c r="E240" s="474">
        <v>63.9</v>
      </c>
      <c r="F240" s="474" t="s">
        <v>2782</v>
      </c>
      <c r="G240" s="475">
        <v>0.0</v>
      </c>
      <c r="M240" s="473" t="s">
        <v>544</v>
      </c>
      <c r="N240" s="406">
        <v>63.9</v>
      </c>
      <c r="O240" s="474">
        <v>63.9</v>
      </c>
      <c r="P240" s="474">
        <v>63.9</v>
      </c>
      <c r="Q240" s="474">
        <v>63.9</v>
      </c>
      <c r="R240" s="474" t="s">
        <v>2811</v>
      </c>
      <c r="S240" s="475">
        <v>0.0</v>
      </c>
    </row>
    <row r="241" ht="15.75" customHeight="1">
      <c r="A241" s="473" t="s">
        <v>592</v>
      </c>
      <c r="B241" s="406">
        <v>63.9</v>
      </c>
      <c r="C241" s="474">
        <v>63.9</v>
      </c>
      <c r="D241" s="474">
        <v>63.9</v>
      </c>
      <c r="E241" s="474">
        <v>63.9</v>
      </c>
      <c r="F241" s="474" t="s">
        <v>2743</v>
      </c>
      <c r="G241" s="475">
        <v>0.0</v>
      </c>
      <c r="M241" s="473" t="s">
        <v>4820</v>
      </c>
      <c r="N241" s="406">
        <v>63.9</v>
      </c>
      <c r="O241" s="474">
        <v>63.9</v>
      </c>
      <c r="P241" s="474">
        <v>63.9</v>
      </c>
      <c r="Q241" s="474">
        <v>63.9</v>
      </c>
      <c r="R241" s="474" t="s">
        <v>4821</v>
      </c>
      <c r="S241" s="475">
        <v>0.0</v>
      </c>
    </row>
    <row r="242" ht="15.75" customHeight="1">
      <c r="A242" s="473" t="s">
        <v>593</v>
      </c>
      <c r="B242" s="406">
        <v>63.9</v>
      </c>
      <c r="C242" s="474">
        <v>63.9</v>
      </c>
      <c r="D242" s="474">
        <v>63.9</v>
      </c>
      <c r="E242" s="474">
        <v>63.9</v>
      </c>
      <c r="F242" s="474" t="s">
        <v>2743</v>
      </c>
      <c r="G242" s="475">
        <v>0.0</v>
      </c>
      <c r="M242" s="473" t="s">
        <v>545</v>
      </c>
      <c r="N242" s="406">
        <v>63.9</v>
      </c>
      <c r="O242" s="474">
        <v>63.9</v>
      </c>
      <c r="P242" s="474">
        <v>63.9</v>
      </c>
      <c r="Q242" s="474">
        <v>63.9</v>
      </c>
      <c r="R242" s="474" t="s">
        <v>2812</v>
      </c>
      <c r="S242" s="475">
        <v>0.0</v>
      </c>
    </row>
    <row r="243" ht="15.75" customHeight="1">
      <c r="A243" s="473" t="s">
        <v>594</v>
      </c>
      <c r="B243" s="406">
        <v>63.9</v>
      </c>
      <c r="C243" s="474">
        <v>63.9</v>
      </c>
      <c r="D243" s="474">
        <v>63.9</v>
      </c>
      <c r="E243" s="474">
        <v>63.9</v>
      </c>
      <c r="F243" s="474" t="s">
        <v>2841</v>
      </c>
      <c r="G243" s="475">
        <v>0.0</v>
      </c>
      <c r="M243" s="473" t="s">
        <v>546</v>
      </c>
      <c r="N243" s="406">
        <v>63.9</v>
      </c>
      <c r="O243" s="474">
        <v>63.9</v>
      </c>
      <c r="P243" s="474">
        <v>63.9</v>
      </c>
      <c r="Q243" s="474">
        <v>63.9</v>
      </c>
      <c r="R243" s="474" t="s">
        <v>2813</v>
      </c>
      <c r="S243" s="475">
        <v>0.0</v>
      </c>
    </row>
    <row r="244" ht="15.75" customHeight="1">
      <c r="A244" s="473" t="s">
        <v>595</v>
      </c>
      <c r="B244" s="406">
        <v>63.9</v>
      </c>
      <c r="C244" s="474">
        <v>63.9</v>
      </c>
      <c r="D244" s="474">
        <v>63.9</v>
      </c>
      <c r="E244" s="474">
        <v>63.9</v>
      </c>
      <c r="F244" s="474" t="s">
        <v>2759</v>
      </c>
      <c r="G244" s="475">
        <v>0.0</v>
      </c>
      <c r="M244" s="473" t="s">
        <v>547</v>
      </c>
      <c r="N244" s="406">
        <v>63.9</v>
      </c>
      <c r="O244" s="474">
        <v>64.1</v>
      </c>
      <c r="P244" s="474">
        <v>64.1</v>
      </c>
      <c r="Q244" s="474">
        <v>63.9</v>
      </c>
      <c r="R244" s="474" t="s">
        <v>2814</v>
      </c>
      <c r="S244" s="475">
        <v>-0.0016</v>
      </c>
    </row>
    <row r="245" ht="15.75" customHeight="1">
      <c r="A245" s="473" t="s">
        <v>596</v>
      </c>
      <c r="B245" s="406">
        <v>63.9</v>
      </c>
      <c r="C245" s="474">
        <v>63.9</v>
      </c>
      <c r="D245" s="474">
        <v>63.9</v>
      </c>
      <c r="E245" s="474">
        <v>63.9</v>
      </c>
      <c r="F245" s="474" t="s">
        <v>2743</v>
      </c>
      <c r="G245" s="475">
        <v>0.0</v>
      </c>
      <c r="M245" s="473" t="s">
        <v>548</v>
      </c>
      <c r="N245" s="406">
        <v>64.0</v>
      </c>
      <c r="O245" s="474">
        <v>64.1</v>
      </c>
      <c r="P245" s="474">
        <v>64.4</v>
      </c>
      <c r="Q245" s="474">
        <v>63.9</v>
      </c>
      <c r="R245" s="474" t="s">
        <v>2815</v>
      </c>
      <c r="S245" s="475">
        <v>-0.0016</v>
      </c>
    </row>
    <row r="246" ht="15.75" customHeight="1">
      <c r="A246" s="473" t="s">
        <v>597</v>
      </c>
      <c r="B246" s="406">
        <v>63.9</v>
      </c>
      <c r="C246" s="474">
        <v>63.9</v>
      </c>
      <c r="D246" s="474">
        <v>63.9</v>
      </c>
      <c r="E246" s="474">
        <v>63.9</v>
      </c>
      <c r="F246" s="474" t="s">
        <v>2759</v>
      </c>
      <c r="G246" s="475">
        <v>0.0</v>
      </c>
      <c r="M246" s="473" t="s">
        <v>4822</v>
      </c>
      <c r="N246" s="406">
        <v>64.1</v>
      </c>
      <c r="O246" s="474">
        <v>64.4</v>
      </c>
      <c r="P246" s="474">
        <v>64.6</v>
      </c>
      <c r="Q246" s="474">
        <v>64.1</v>
      </c>
      <c r="R246" s="474" t="s">
        <v>4823</v>
      </c>
      <c r="S246" s="475">
        <v>-0.0062</v>
      </c>
    </row>
    <row r="247" ht="15.75" customHeight="1">
      <c r="A247" s="473" t="s">
        <v>598</v>
      </c>
      <c r="B247" s="406">
        <v>63.9</v>
      </c>
      <c r="C247" s="474">
        <v>63.9</v>
      </c>
      <c r="D247" s="474">
        <v>63.9</v>
      </c>
      <c r="E247" s="474">
        <v>63.9</v>
      </c>
      <c r="F247" s="474" t="s">
        <v>2842</v>
      </c>
      <c r="G247" s="475">
        <v>0.0</v>
      </c>
      <c r="M247" s="473" t="s">
        <v>549</v>
      </c>
      <c r="N247" s="406">
        <v>64.5</v>
      </c>
      <c r="O247" s="474">
        <v>64.5</v>
      </c>
      <c r="P247" s="474">
        <v>65.7</v>
      </c>
      <c r="Q247" s="474">
        <v>64.0</v>
      </c>
      <c r="R247" s="474" t="s">
        <v>2816</v>
      </c>
      <c r="S247" s="475">
        <v>-0.0107</v>
      </c>
    </row>
    <row r="248" ht="15.75" customHeight="1">
      <c r="A248" s="473" t="s">
        <v>599</v>
      </c>
      <c r="B248" s="406">
        <v>63.9</v>
      </c>
      <c r="C248" s="474">
        <v>63.9</v>
      </c>
      <c r="D248" s="474">
        <v>63.9</v>
      </c>
      <c r="E248" s="474">
        <v>63.9</v>
      </c>
      <c r="F248" s="474" t="s">
        <v>2759</v>
      </c>
      <c r="G248" s="475">
        <v>0.0</v>
      </c>
      <c r="M248" s="473" t="s">
        <v>550</v>
      </c>
      <c r="N248" s="406">
        <v>65.2</v>
      </c>
      <c r="O248" s="474">
        <v>67.9</v>
      </c>
      <c r="P248" s="474">
        <v>70.0</v>
      </c>
      <c r="Q248" s="474">
        <v>65.0</v>
      </c>
      <c r="R248" s="474" t="s">
        <v>2817</v>
      </c>
      <c r="S248" s="475">
        <v>-0.0121</v>
      </c>
    </row>
    <row r="249" ht="15.75" customHeight="1">
      <c r="A249" s="473" t="s">
        <v>600</v>
      </c>
      <c r="B249" s="406">
        <v>63.9</v>
      </c>
      <c r="C249" s="474">
        <v>63.9</v>
      </c>
      <c r="D249" s="474">
        <v>63.9</v>
      </c>
      <c r="E249" s="474">
        <v>63.9</v>
      </c>
      <c r="F249" s="474" t="s">
        <v>2843</v>
      </c>
      <c r="G249" s="475">
        <v>0.0</v>
      </c>
      <c r="M249" s="473" t="s">
        <v>551</v>
      </c>
      <c r="N249" s="406">
        <v>66.0</v>
      </c>
      <c r="O249" s="474">
        <v>68.1</v>
      </c>
      <c r="P249" s="474">
        <v>70.2</v>
      </c>
      <c r="Q249" s="474">
        <v>64.7</v>
      </c>
      <c r="R249" s="474" t="s">
        <v>2818</v>
      </c>
      <c r="S249" s="475">
        <v>-0.0308</v>
      </c>
    </row>
    <row r="250" ht="15.75" customHeight="1">
      <c r="A250" s="473" t="s">
        <v>601</v>
      </c>
      <c r="B250" s="406">
        <v>63.9</v>
      </c>
      <c r="C250" s="474">
        <v>63.9</v>
      </c>
      <c r="D250" s="474">
        <v>63.9</v>
      </c>
      <c r="E250" s="474">
        <v>63.9</v>
      </c>
      <c r="F250" s="474" t="s">
        <v>2764</v>
      </c>
      <c r="G250" s="475">
        <v>0.0</v>
      </c>
      <c r="M250" s="473" t="s">
        <v>552</v>
      </c>
      <c r="N250" s="406">
        <v>68.1</v>
      </c>
      <c r="O250" s="474">
        <v>67.3</v>
      </c>
      <c r="P250" s="474">
        <v>69.9</v>
      </c>
      <c r="Q250" s="474">
        <v>65.8</v>
      </c>
      <c r="R250" s="474" t="s">
        <v>2819</v>
      </c>
      <c r="S250" s="475">
        <v>0.0365</v>
      </c>
    </row>
    <row r="251" ht="15.75" customHeight="1">
      <c r="A251" s="473" t="s">
        <v>602</v>
      </c>
      <c r="B251" s="406">
        <v>63.9</v>
      </c>
      <c r="C251" s="474">
        <v>63.9</v>
      </c>
      <c r="D251" s="474">
        <v>63.9</v>
      </c>
      <c r="E251" s="474">
        <v>63.9</v>
      </c>
      <c r="F251" s="474" t="s">
        <v>2844</v>
      </c>
      <c r="G251" s="475">
        <v>0.0</v>
      </c>
      <c r="M251" s="473" t="s">
        <v>4824</v>
      </c>
      <c r="N251" s="406">
        <v>65.7</v>
      </c>
      <c r="O251" s="474">
        <v>64.3</v>
      </c>
      <c r="P251" s="474">
        <v>66.0</v>
      </c>
      <c r="Q251" s="474">
        <v>63.9</v>
      </c>
      <c r="R251" s="474" t="s">
        <v>4825</v>
      </c>
      <c r="S251" s="475">
        <v>0.0234</v>
      </c>
    </row>
    <row r="252" ht="15.75" customHeight="1">
      <c r="A252" s="473" t="s">
        <v>603</v>
      </c>
      <c r="B252" s="406">
        <v>63.9</v>
      </c>
      <c r="C252" s="474">
        <v>63.9</v>
      </c>
      <c r="D252" s="474">
        <v>63.9</v>
      </c>
      <c r="E252" s="474">
        <v>63.9</v>
      </c>
      <c r="F252" s="474" t="s">
        <v>2764</v>
      </c>
      <c r="G252" s="475">
        <v>0.0</v>
      </c>
      <c r="M252" s="473" t="s">
        <v>553</v>
      </c>
      <c r="N252" s="406">
        <v>64.2</v>
      </c>
      <c r="O252" s="474">
        <v>63.9</v>
      </c>
      <c r="P252" s="474">
        <v>65.6</v>
      </c>
      <c r="Q252" s="474">
        <v>63.9</v>
      </c>
      <c r="R252" s="474" t="s">
        <v>2820</v>
      </c>
      <c r="S252" s="475">
        <v>0.0047</v>
      </c>
    </row>
    <row r="253" ht="15.75" customHeight="1">
      <c r="A253" s="473" t="s">
        <v>604</v>
      </c>
      <c r="B253" s="406">
        <v>63.9</v>
      </c>
      <c r="C253" s="474">
        <v>63.9</v>
      </c>
      <c r="D253" s="474">
        <v>63.9</v>
      </c>
      <c r="E253" s="474">
        <v>63.9</v>
      </c>
      <c r="F253" s="474" t="s">
        <v>2743</v>
      </c>
      <c r="G253" s="475">
        <v>0.0</v>
      </c>
      <c r="M253" s="473" t="s">
        <v>554</v>
      </c>
      <c r="N253" s="406">
        <v>63.9</v>
      </c>
      <c r="O253" s="474">
        <v>63.9</v>
      </c>
      <c r="P253" s="474">
        <v>64.3</v>
      </c>
      <c r="Q253" s="474">
        <v>63.9</v>
      </c>
      <c r="R253" s="474" t="s">
        <v>2821</v>
      </c>
      <c r="S253" s="475">
        <v>0.0</v>
      </c>
    </row>
    <row r="254" ht="15.75" customHeight="1">
      <c r="A254" s="473" t="s">
        <v>605</v>
      </c>
      <c r="B254" s="406">
        <v>63.9</v>
      </c>
      <c r="C254" s="474">
        <v>63.9</v>
      </c>
      <c r="D254" s="474">
        <v>63.9</v>
      </c>
      <c r="E254" s="474">
        <v>63.9</v>
      </c>
      <c r="F254" s="474" t="s">
        <v>2746</v>
      </c>
      <c r="G254" s="475">
        <v>0.0</v>
      </c>
      <c r="M254" s="473" t="s">
        <v>555</v>
      </c>
      <c r="N254" s="406">
        <v>63.9</v>
      </c>
      <c r="O254" s="474">
        <v>63.9</v>
      </c>
      <c r="P254" s="474">
        <v>64.2</v>
      </c>
      <c r="Q254" s="474">
        <v>63.9</v>
      </c>
      <c r="R254" s="474" t="s">
        <v>2822</v>
      </c>
      <c r="S254" s="475">
        <v>0.0</v>
      </c>
    </row>
    <row r="255" ht="15.75" customHeight="1">
      <c r="A255" s="473" t="s">
        <v>606</v>
      </c>
      <c r="B255" s="406">
        <v>63.9</v>
      </c>
      <c r="C255" s="474">
        <v>63.9</v>
      </c>
      <c r="D255" s="474">
        <v>63.9</v>
      </c>
      <c r="E255" s="474">
        <v>63.9</v>
      </c>
      <c r="F255" s="474" t="s">
        <v>2782</v>
      </c>
      <c r="G255" s="475">
        <v>0.0</v>
      </c>
      <c r="M255" s="473" t="s">
        <v>556</v>
      </c>
      <c r="N255" s="406">
        <v>63.9</v>
      </c>
      <c r="O255" s="474">
        <v>63.9</v>
      </c>
      <c r="P255" s="474">
        <v>65.3</v>
      </c>
      <c r="Q255" s="474">
        <v>63.9</v>
      </c>
      <c r="R255" s="474" t="s">
        <v>2823</v>
      </c>
      <c r="S255" s="475">
        <v>0.0</v>
      </c>
    </row>
    <row r="256" ht="16.5" customHeight="1">
      <c r="A256" s="473" t="s">
        <v>607</v>
      </c>
      <c r="B256" s="406">
        <v>63.9</v>
      </c>
      <c r="C256" s="474">
        <v>63.9</v>
      </c>
      <c r="D256" s="474">
        <v>63.9</v>
      </c>
      <c r="E256" s="474">
        <v>63.9</v>
      </c>
      <c r="F256" s="474" t="s">
        <v>2845</v>
      </c>
      <c r="G256" s="475">
        <v>0.0</v>
      </c>
      <c r="M256" s="473" t="s">
        <v>4826</v>
      </c>
      <c r="N256" s="406">
        <v>63.9</v>
      </c>
      <c r="O256" s="474">
        <v>63.9</v>
      </c>
      <c r="P256" s="474">
        <v>64.0</v>
      </c>
      <c r="Q256" s="474">
        <v>63.9</v>
      </c>
      <c r="R256" s="474" t="s">
        <v>4827</v>
      </c>
      <c r="S256" s="475">
        <v>0.0</v>
      </c>
    </row>
    <row r="257" ht="15.75" customHeight="1">
      <c r="A257" s="473" t="s">
        <v>608</v>
      </c>
      <c r="B257" s="406">
        <v>63.9</v>
      </c>
      <c r="C257" s="474">
        <v>63.9</v>
      </c>
      <c r="D257" s="474">
        <v>63.9</v>
      </c>
      <c r="E257" s="474">
        <v>63.9</v>
      </c>
      <c r="F257" s="474" t="s">
        <v>2779</v>
      </c>
      <c r="G257" s="475">
        <v>0.0</v>
      </c>
      <c r="M257" s="473" t="s">
        <v>557</v>
      </c>
      <c r="N257" s="406">
        <v>63.9</v>
      </c>
      <c r="O257" s="474">
        <v>63.9</v>
      </c>
      <c r="P257" s="474">
        <v>63.9</v>
      </c>
      <c r="Q257" s="474">
        <v>63.9</v>
      </c>
      <c r="R257" s="474" t="s">
        <v>2824</v>
      </c>
      <c r="S257" s="475">
        <v>0.0</v>
      </c>
    </row>
    <row r="258" ht="15.75" customHeight="1">
      <c r="A258" s="473" t="s">
        <v>609</v>
      </c>
      <c r="B258" s="406">
        <v>63.9</v>
      </c>
      <c r="C258" s="474">
        <v>63.9</v>
      </c>
      <c r="D258" s="474">
        <v>63.9</v>
      </c>
      <c r="E258" s="474">
        <v>63.9</v>
      </c>
      <c r="F258" s="474" t="s">
        <v>2827</v>
      </c>
      <c r="G258" s="475">
        <v>0.0</v>
      </c>
      <c r="M258" s="473" t="s">
        <v>558</v>
      </c>
      <c r="N258" s="406">
        <v>63.9</v>
      </c>
      <c r="O258" s="474">
        <v>63.9</v>
      </c>
      <c r="P258" s="474">
        <v>63.9</v>
      </c>
      <c r="Q258" s="474">
        <v>63.9</v>
      </c>
      <c r="R258" s="474" t="s">
        <v>2825</v>
      </c>
      <c r="S258" s="475">
        <v>0.0</v>
      </c>
    </row>
    <row r="259" ht="15.75" customHeight="1">
      <c r="A259" s="473" t="s">
        <v>610</v>
      </c>
      <c r="B259" s="406">
        <v>63.9</v>
      </c>
      <c r="C259" s="474">
        <v>63.9</v>
      </c>
      <c r="D259" s="474">
        <v>63.9</v>
      </c>
      <c r="E259" s="474">
        <v>63.9</v>
      </c>
      <c r="F259" s="474" t="s">
        <v>2758</v>
      </c>
      <c r="G259" s="475">
        <v>0.0</v>
      </c>
      <c r="M259" s="473" t="s">
        <v>559</v>
      </c>
      <c r="N259" s="406">
        <v>63.9</v>
      </c>
      <c r="O259" s="474">
        <v>63.9</v>
      </c>
      <c r="P259" s="474">
        <v>63.9</v>
      </c>
      <c r="Q259" s="474">
        <v>63.9</v>
      </c>
      <c r="R259" s="474" t="s">
        <v>2826</v>
      </c>
      <c r="S259" s="475">
        <v>0.0</v>
      </c>
    </row>
    <row r="260" ht="15.75" customHeight="1">
      <c r="A260" s="473" t="s">
        <v>611</v>
      </c>
      <c r="B260" s="406">
        <v>63.9</v>
      </c>
      <c r="C260" s="474">
        <v>63.9</v>
      </c>
      <c r="D260" s="474">
        <v>63.9</v>
      </c>
      <c r="E260" s="474">
        <v>63.9</v>
      </c>
      <c r="F260" s="474" t="s">
        <v>2846</v>
      </c>
      <c r="G260" s="475">
        <v>0.0</v>
      </c>
      <c r="M260" s="473" t="s">
        <v>560</v>
      </c>
      <c r="N260" s="406">
        <v>63.9</v>
      </c>
      <c r="O260" s="474">
        <v>63.9</v>
      </c>
      <c r="P260" s="474">
        <v>63.9</v>
      </c>
      <c r="Q260" s="474">
        <v>63.9</v>
      </c>
      <c r="R260" s="474" t="s">
        <v>2827</v>
      </c>
      <c r="S260" s="475">
        <v>0.0</v>
      </c>
    </row>
    <row r="261" ht="15.75" customHeight="1">
      <c r="A261" s="473" t="s">
        <v>612</v>
      </c>
      <c r="B261" s="406">
        <v>63.9</v>
      </c>
      <c r="C261" s="474">
        <v>63.9</v>
      </c>
      <c r="D261" s="474">
        <v>63.9</v>
      </c>
      <c r="E261" s="474">
        <v>63.9</v>
      </c>
      <c r="F261" s="474" t="s">
        <v>2847</v>
      </c>
      <c r="G261" s="475">
        <v>0.0</v>
      </c>
      <c r="M261" s="473" t="s">
        <v>4828</v>
      </c>
      <c r="N261" s="406">
        <v>63.9</v>
      </c>
      <c r="O261" s="474">
        <v>63.9</v>
      </c>
      <c r="P261" s="474">
        <v>63.9</v>
      </c>
      <c r="Q261" s="474">
        <v>63.9</v>
      </c>
      <c r="R261" s="474" t="s">
        <v>4829</v>
      </c>
      <c r="S261" s="475">
        <v>0.0</v>
      </c>
    </row>
    <row r="262" ht="15.75" customHeight="1">
      <c r="A262" s="473" t="s">
        <v>613</v>
      </c>
      <c r="B262" s="406">
        <v>63.9</v>
      </c>
      <c r="C262" s="474">
        <v>63.9</v>
      </c>
      <c r="D262" s="474">
        <v>63.9</v>
      </c>
      <c r="E262" s="474">
        <v>63.9</v>
      </c>
      <c r="F262" s="474" t="s">
        <v>2848</v>
      </c>
      <c r="G262" s="475">
        <v>0.0</v>
      </c>
      <c r="M262" s="473" t="s">
        <v>561</v>
      </c>
      <c r="N262" s="406">
        <v>63.9</v>
      </c>
      <c r="O262" s="474">
        <v>63.9</v>
      </c>
      <c r="P262" s="474">
        <v>63.9</v>
      </c>
      <c r="Q262" s="474">
        <v>63.9</v>
      </c>
      <c r="R262" s="474" t="s">
        <v>2824</v>
      </c>
      <c r="S262" s="475">
        <v>0.0</v>
      </c>
    </row>
    <row r="263" ht="15.75" customHeight="1">
      <c r="A263" s="473" t="s">
        <v>614</v>
      </c>
      <c r="B263" s="406">
        <v>63.9</v>
      </c>
      <c r="C263" s="474">
        <v>63.9</v>
      </c>
      <c r="D263" s="474">
        <v>63.9</v>
      </c>
      <c r="E263" s="474">
        <v>63.9</v>
      </c>
      <c r="F263" s="474" t="s">
        <v>2849</v>
      </c>
      <c r="G263" s="475">
        <v>0.0</v>
      </c>
      <c r="M263" s="473" t="s">
        <v>562</v>
      </c>
      <c r="N263" s="406">
        <v>63.9</v>
      </c>
      <c r="O263" s="474">
        <v>63.9</v>
      </c>
      <c r="P263" s="474">
        <v>63.9</v>
      </c>
      <c r="Q263" s="474">
        <v>63.9</v>
      </c>
      <c r="R263" s="474" t="s">
        <v>2828</v>
      </c>
      <c r="S263" s="475">
        <v>0.0</v>
      </c>
    </row>
    <row r="264" ht="15.75" customHeight="1">
      <c r="A264" s="473" t="s">
        <v>615</v>
      </c>
      <c r="B264" s="406">
        <v>63.9</v>
      </c>
      <c r="C264" s="474">
        <v>63.9</v>
      </c>
      <c r="D264" s="474">
        <v>63.9</v>
      </c>
      <c r="E264" s="474">
        <v>63.9</v>
      </c>
      <c r="F264" s="474" t="s">
        <v>2824</v>
      </c>
      <c r="G264" s="475">
        <v>0.0</v>
      </c>
      <c r="M264" s="473" t="s">
        <v>563</v>
      </c>
      <c r="N264" s="406">
        <v>63.9</v>
      </c>
      <c r="O264" s="474">
        <v>63.9</v>
      </c>
      <c r="P264" s="474">
        <v>63.9</v>
      </c>
      <c r="Q264" s="474">
        <v>63.9</v>
      </c>
      <c r="R264" s="474" t="s">
        <v>2829</v>
      </c>
      <c r="S264" s="475">
        <v>0.0</v>
      </c>
    </row>
    <row r="265" ht="15.75" customHeight="1">
      <c r="A265" s="473" t="s">
        <v>616</v>
      </c>
      <c r="B265" s="406">
        <v>63.9</v>
      </c>
      <c r="C265" s="474">
        <v>63.9</v>
      </c>
      <c r="D265" s="474">
        <v>63.9</v>
      </c>
      <c r="E265" s="474">
        <v>63.9</v>
      </c>
      <c r="F265" s="474" t="s">
        <v>2850</v>
      </c>
      <c r="G265" s="475">
        <v>0.0</v>
      </c>
      <c r="M265" s="473" t="s">
        <v>564</v>
      </c>
      <c r="N265" s="406">
        <v>63.9</v>
      </c>
      <c r="O265" s="474">
        <v>63.9</v>
      </c>
      <c r="P265" s="474">
        <v>63.9</v>
      </c>
      <c r="Q265" s="474">
        <v>63.9</v>
      </c>
      <c r="R265" s="474" t="s">
        <v>2830</v>
      </c>
      <c r="S265" s="475">
        <v>0.0</v>
      </c>
    </row>
    <row r="266" ht="15.75" customHeight="1">
      <c r="A266" s="473" t="s">
        <v>617</v>
      </c>
      <c r="B266" s="406">
        <v>63.9</v>
      </c>
      <c r="C266" s="474">
        <v>63.9</v>
      </c>
      <c r="D266" s="474">
        <v>63.9</v>
      </c>
      <c r="E266" s="474">
        <v>63.9</v>
      </c>
      <c r="F266" s="474" t="s">
        <v>2783</v>
      </c>
      <c r="G266" s="475">
        <v>0.0</v>
      </c>
      <c r="M266" s="473" t="s">
        <v>4830</v>
      </c>
      <c r="N266" s="406">
        <v>63.9</v>
      </c>
      <c r="O266" s="474">
        <v>63.9</v>
      </c>
      <c r="P266" s="474">
        <v>63.9</v>
      </c>
      <c r="Q266" s="474">
        <v>63.9</v>
      </c>
      <c r="R266" s="474" t="s">
        <v>4831</v>
      </c>
      <c r="S266" s="475">
        <v>0.0</v>
      </c>
    </row>
    <row r="267" ht="15.75" customHeight="1">
      <c r="A267" s="473" t="s">
        <v>618</v>
      </c>
      <c r="B267" s="406">
        <v>63.9</v>
      </c>
      <c r="C267" s="474">
        <v>63.9</v>
      </c>
      <c r="D267" s="474">
        <v>63.9</v>
      </c>
      <c r="E267" s="474">
        <v>63.9</v>
      </c>
      <c r="F267" s="474" t="s">
        <v>2828</v>
      </c>
      <c r="G267" s="475">
        <v>0.0</v>
      </c>
      <c r="M267" s="473" t="s">
        <v>565</v>
      </c>
      <c r="N267" s="406">
        <v>63.9</v>
      </c>
      <c r="O267" s="474">
        <v>63.9</v>
      </c>
      <c r="P267" s="474">
        <v>63.9</v>
      </c>
      <c r="Q267" s="474">
        <v>63.9</v>
      </c>
      <c r="R267" s="474" t="s">
        <v>2831</v>
      </c>
      <c r="S267" s="475">
        <v>0.0</v>
      </c>
    </row>
    <row r="268" ht="15.75" customHeight="1">
      <c r="A268" s="473" t="s">
        <v>619</v>
      </c>
      <c r="B268" s="406">
        <v>63.9</v>
      </c>
      <c r="C268" s="474">
        <v>63.9</v>
      </c>
      <c r="D268" s="474">
        <v>63.9</v>
      </c>
      <c r="E268" s="474">
        <v>63.9</v>
      </c>
      <c r="F268" s="474" t="s">
        <v>2851</v>
      </c>
      <c r="G268" s="475">
        <v>0.0</v>
      </c>
      <c r="M268" s="473" t="s">
        <v>566</v>
      </c>
      <c r="N268" s="406">
        <v>63.9</v>
      </c>
      <c r="O268" s="474">
        <v>63.9</v>
      </c>
      <c r="P268" s="474">
        <v>63.9</v>
      </c>
      <c r="Q268" s="474">
        <v>63.9</v>
      </c>
      <c r="R268" s="474" t="s">
        <v>2832</v>
      </c>
      <c r="S268" s="475">
        <v>0.0</v>
      </c>
    </row>
    <row r="269" ht="15.75" customHeight="1">
      <c r="A269" s="473" t="s">
        <v>620</v>
      </c>
      <c r="B269" s="406">
        <v>63.9</v>
      </c>
      <c r="C269" s="474">
        <v>63.9</v>
      </c>
      <c r="D269" s="474">
        <v>63.9</v>
      </c>
      <c r="E269" s="474">
        <v>63.9</v>
      </c>
      <c r="F269" s="474" t="s">
        <v>2778</v>
      </c>
      <c r="G269" s="475">
        <v>0.0</v>
      </c>
      <c r="M269" s="473" t="s">
        <v>567</v>
      </c>
      <c r="N269" s="406">
        <v>63.9</v>
      </c>
      <c r="O269" s="474">
        <v>63.9</v>
      </c>
      <c r="P269" s="474">
        <v>63.9</v>
      </c>
      <c r="Q269" s="474">
        <v>63.9</v>
      </c>
      <c r="R269" s="474" t="s">
        <v>2833</v>
      </c>
      <c r="S269" s="475">
        <v>0.0</v>
      </c>
    </row>
    <row r="270" ht="15.75" customHeight="1">
      <c r="A270" s="473" t="s">
        <v>621</v>
      </c>
      <c r="B270" s="406">
        <v>63.9</v>
      </c>
      <c r="C270" s="474">
        <v>63.9</v>
      </c>
      <c r="D270" s="474">
        <v>63.9</v>
      </c>
      <c r="E270" s="474">
        <v>63.9</v>
      </c>
      <c r="F270" s="474" t="s">
        <v>2794</v>
      </c>
      <c r="G270" s="475">
        <v>0.0</v>
      </c>
      <c r="M270" s="473" t="s">
        <v>568</v>
      </c>
      <c r="N270" s="406">
        <v>63.9</v>
      </c>
      <c r="O270" s="474">
        <v>63.9</v>
      </c>
      <c r="P270" s="474">
        <v>63.9</v>
      </c>
      <c r="Q270" s="474">
        <v>63.9</v>
      </c>
      <c r="R270" s="474" t="s">
        <v>2748</v>
      </c>
      <c r="S270" s="475">
        <v>0.0</v>
      </c>
    </row>
    <row r="271" ht="15.75" customHeight="1">
      <c r="A271" s="473" t="s">
        <v>622</v>
      </c>
      <c r="B271" s="406">
        <v>63.9</v>
      </c>
      <c r="C271" s="474">
        <v>63.9</v>
      </c>
      <c r="D271" s="474">
        <v>63.9</v>
      </c>
      <c r="E271" s="474">
        <v>63.9</v>
      </c>
      <c r="F271" s="474" t="s">
        <v>2789</v>
      </c>
      <c r="G271" s="475">
        <v>0.0</v>
      </c>
      <c r="M271" s="473" t="s">
        <v>4832</v>
      </c>
      <c r="N271" s="406">
        <v>63.9</v>
      </c>
      <c r="O271" s="474">
        <v>63.9</v>
      </c>
      <c r="P271" s="474">
        <v>63.9</v>
      </c>
      <c r="Q271" s="474">
        <v>63.9</v>
      </c>
      <c r="R271" s="474" t="s">
        <v>4833</v>
      </c>
      <c r="S271" s="475">
        <v>0.0</v>
      </c>
    </row>
    <row r="272" ht="15.75" customHeight="1">
      <c r="A272" s="473" t="s">
        <v>623</v>
      </c>
      <c r="B272" s="406">
        <v>63.9</v>
      </c>
      <c r="C272" s="474">
        <v>63.9</v>
      </c>
      <c r="D272" s="474">
        <v>63.9</v>
      </c>
      <c r="E272" s="474">
        <v>63.9</v>
      </c>
      <c r="F272" s="474" t="s">
        <v>2794</v>
      </c>
      <c r="G272" s="475">
        <v>0.0</v>
      </c>
      <c r="M272" s="473" t="s">
        <v>569</v>
      </c>
      <c r="N272" s="406">
        <v>63.9</v>
      </c>
      <c r="O272" s="474">
        <v>63.9</v>
      </c>
      <c r="P272" s="474">
        <v>63.9</v>
      </c>
      <c r="Q272" s="474">
        <v>63.9</v>
      </c>
      <c r="R272" s="474" t="s">
        <v>2834</v>
      </c>
      <c r="S272" s="475">
        <v>0.0</v>
      </c>
    </row>
    <row r="273" ht="15.75" customHeight="1">
      <c r="A273" s="473" t="s">
        <v>624</v>
      </c>
      <c r="B273" s="406">
        <v>63.9</v>
      </c>
      <c r="C273" s="474">
        <v>63.9</v>
      </c>
      <c r="D273" s="474">
        <v>63.9</v>
      </c>
      <c r="E273" s="474">
        <v>63.9</v>
      </c>
      <c r="F273" s="474" t="s">
        <v>2743</v>
      </c>
      <c r="G273" s="475">
        <v>0.0</v>
      </c>
      <c r="M273" s="473" t="s">
        <v>570</v>
      </c>
      <c r="N273" s="406">
        <v>63.9</v>
      </c>
      <c r="O273" s="474">
        <v>63.9</v>
      </c>
      <c r="P273" s="474">
        <v>63.9</v>
      </c>
      <c r="Q273" s="474">
        <v>63.9</v>
      </c>
      <c r="R273" s="474" t="s">
        <v>2835</v>
      </c>
      <c r="S273" s="475">
        <v>0.0</v>
      </c>
    </row>
    <row r="274" ht="15.75" customHeight="1">
      <c r="A274" s="473" t="s">
        <v>625</v>
      </c>
      <c r="B274" s="406">
        <v>63.9</v>
      </c>
      <c r="C274" s="474">
        <v>63.9</v>
      </c>
      <c r="D274" s="474">
        <v>63.9</v>
      </c>
      <c r="E274" s="474">
        <v>63.9</v>
      </c>
      <c r="F274" s="474" t="s">
        <v>2852</v>
      </c>
      <c r="G274" s="475">
        <v>0.0</v>
      </c>
      <c r="M274" s="473" t="s">
        <v>4834</v>
      </c>
      <c r="N274" s="406">
        <v>63.9</v>
      </c>
      <c r="O274" s="474">
        <v>63.9</v>
      </c>
      <c r="P274" s="474">
        <v>63.9</v>
      </c>
      <c r="Q274" s="474">
        <v>63.9</v>
      </c>
      <c r="R274" s="474" t="s">
        <v>4835</v>
      </c>
      <c r="S274" s="475">
        <v>0.0</v>
      </c>
    </row>
    <row r="275" ht="15.75" customHeight="1">
      <c r="A275" s="473" t="s">
        <v>626</v>
      </c>
      <c r="B275" s="406">
        <v>63.9</v>
      </c>
      <c r="C275" s="474">
        <v>63.9</v>
      </c>
      <c r="D275" s="474">
        <v>63.9</v>
      </c>
      <c r="E275" s="474">
        <v>63.9</v>
      </c>
      <c r="F275" s="474" t="s">
        <v>2746</v>
      </c>
      <c r="G275" s="475">
        <v>0.0</v>
      </c>
      <c r="M275" s="473" t="s">
        <v>571</v>
      </c>
      <c r="N275" s="406">
        <v>63.9</v>
      </c>
      <c r="O275" s="474">
        <v>63.9</v>
      </c>
      <c r="P275" s="474">
        <v>63.9</v>
      </c>
      <c r="Q275" s="474">
        <v>63.9</v>
      </c>
      <c r="R275" s="474" t="s">
        <v>2762</v>
      </c>
      <c r="S275" s="475">
        <v>0.0</v>
      </c>
    </row>
    <row r="276" ht="15.75" customHeight="1">
      <c r="A276" s="473" t="s">
        <v>627</v>
      </c>
      <c r="B276" s="406">
        <v>63.9</v>
      </c>
      <c r="C276" s="474">
        <v>63.9</v>
      </c>
      <c r="D276" s="474">
        <v>63.9</v>
      </c>
      <c r="E276" s="474">
        <v>63.9</v>
      </c>
      <c r="F276" s="474" t="s">
        <v>2794</v>
      </c>
      <c r="G276" s="475">
        <v>0.0</v>
      </c>
      <c r="M276" s="473" t="s">
        <v>572</v>
      </c>
      <c r="N276" s="406">
        <v>63.9</v>
      </c>
      <c r="O276" s="474">
        <v>63.9</v>
      </c>
      <c r="P276" s="474">
        <v>63.9</v>
      </c>
      <c r="Q276" s="474">
        <v>63.9</v>
      </c>
      <c r="R276" s="474" t="s">
        <v>2836</v>
      </c>
      <c r="S276" s="475">
        <v>0.0</v>
      </c>
    </row>
    <row r="277" ht="15.75" customHeight="1">
      <c r="A277" s="473" t="s">
        <v>2853</v>
      </c>
      <c r="B277" s="406">
        <v>63.9</v>
      </c>
      <c r="C277" s="474">
        <v>63.9</v>
      </c>
      <c r="D277" s="474">
        <v>63.9</v>
      </c>
      <c r="E277" s="474">
        <v>63.9</v>
      </c>
      <c r="F277" s="474" t="s">
        <v>2854</v>
      </c>
      <c r="G277" s="475">
        <v>0.0</v>
      </c>
      <c r="M277" s="473" t="s">
        <v>573</v>
      </c>
      <c r="N277" s="406">
        <v>63.9</v>
      </c>
      <c r="O277" s="474">
        <v>63.9</v>
      </c>
      <c r="P277" s="474">
        <v>63.9</v>
      </c>
      <c r="Q277" s="474">
        <v>63.9</v>
      </c>
      <c r="R277" s="474" t="s">
        <v>2837</v>
      </c>
      <c r="S277" s="475">
        <v>0.0</v>
      </c>
    </row>
    <row r="278" ht="15.75" customHeight="1">
      <c r="A278" s="473" t="s">
        <v>629</v>
      </c>
      <c r="B278" s="406">
        <v>63.9</v>
      </c>
      <c r="C278" s="474">
        <v>63.9</v>
      </c>
      <c r="D278" s="474">
        <v>63.9</v>
      </c>
      <c r="E278" s="474">
        <v>63.9</v>
      </c>
      <c r="F278" s="474" t="s">
        <v>2769</v>
      </c>
      <c r="G278" s="475">
        <v>0.0</v>
      </c>
      <c r="M278" s="473" t="s">
        <v>574</v>
      </c>
      <c r="N278" s="406">
        <v>63.9</v>
      </c>
      <c r="O278" s="474">
        <v>63.9</v>
      </c>
      <c r="P278" s="474">
        <v>63.9</v>
      </c>
      <c r="Q278" s="474">
        <v>63.9</v>
      </c>
      <c r="R278" s="474" t="s">
        <v>2838</v>
      </c>
      <c r="S278" s="475">
        <v>0.0</v>
      </c>
    </row>
    <row r="279" ht="15.75" customHeight="1">
      <c r="A279" s="473" t="s">
        <v>630</v>
      </c>
      <c r="B279" s="406">
        <v>63.9</v>
      </c>
      <c r="C279" s="474">
        <v>63.9</v>
      </c>
      <c r="D279" s="474">
        <v>63.9</v>
      </c>
      <c r="E279" s="474">
        <v>63.9</v>
      </c>
      <c r="F279" s="474" t="s">
        <v>2747</v>
      </c>
      <c r="G279" s="475">
        <v>0.0</v>
      </c>
      <c r="M279" s="473" t="s">
        <v>575</v>
      </c>
      <c r="N279" s="406">
        <v>63.9</v>
      </c>
      <c r="O279" s="474">
        <v>63.9</v>
      </c>
      <c r="P279" s="474">
        <v>63.9</v>
      </c>
      <c r="Q279" s="474">
        <v>63.9</v>
      </c>
      <c r="R279" s="474" t="s">
        <v>2783</v>
      </c>
      <c r="S279" s="475">
        <v>0.0</v>
      </c>
    </row>
    <row r="280" ht="15.75" customHeight="1">
      <c r="A280" s="473" t="s">
        <v>631</v>
      </c>
      <c r="B280" s="406">
        <v>63.9</v>
      </c>
      <c r="C280" s="474">
        <v>63.9</v>
      </c>
      <c r="D280" s="474">
        <v>63.9</v>
      </c>
      <c r="E280" s="474">
        <v>63.9</v>
      </c>
      <c r="F280" s="474" t="s">
        <v>2742</v>
      </c>
      <c r="G280" s="475">
        <v>0.0</v>
      </c>
      <c r="M280" s="473" t="s">
        <v>576</v>
      </c>
      <c r="N280" s="406">
        <v>63.9</v>
      </c>
      <c r="O280" s="474">
        <v>63.9</v>
      </c>
      <c r="P280" s="474">
        <v>63.9</v>
      </c>
      <c r="Q280" s="474">
        <v>63.9</v>
      </c>
      <c r="R280" s="474" t="s">
        <v>2783</v>
      </c>
      <c r="S280" s="475">
        <v>0.0</v>
      </c>
    </row>
    <row r="281" ht="15.75" customHeight="1">
      <c r="A281" s="473" t="s">
        <v>632</v>
      </c>
      <c r="B281" s="406">
        <v>63.9</v>
      </c>
      <c r="C281" s="474">
        <v>63.9</v>
      </c>
      <c r="D281" s="474">
        <v>63.9</v>
      </c>
      <c r="E281" s="474">
        <v>63.9</v>
      </c>
      <c r="F281" s="474" t="s">
        <v>2778</v>
      </c>
      <c r="G281" s="475">
        <v>0.0</v>
      </c>
      <c r="M281" s="473" t="s">
        <v>4836</v>
      </c>
      <c r="N281" s="406">
        <v>63.9</v>
      </c>
      <c r="O281" s="474">
        <v>63.9</v>
      </c>
      <c r="P281" s="474">
        <v>63.9</v>
      </c>
      <c r="Q281" s="474">
        <v>63.9</v>
      </c>
      <c r="R281" s="474" t="s">
        <v>4837</v>
      </c>
      <c r="S281" s="475">
        <v>0.0</v>
      </c>
    </row>
    <row r="282" ht="15.75" customHeight="1">
      <c r="A282" s="473" t="s">
        <v>633</v>
      </c>
      <c r="B282" s="406">
        <v>63.9</v>
      </c>
      <c r="C282" s="474">
        <v>63.9</v>
      </c>
      <c r="D282" s="474">
        <v>63.9</v>
      </c>
      <c r="E282" s="474">
        <v>63.9</v>
      </c>
      <c r="F282" s="474" t="s">
        <v>2855</v>
      </c>
      <c r="G282" s="475">
        <v>0.0</v>
      </c>
      <c r="M282" s="473" t="s">
        <v>577</v>
      </c>
      <c r="N282" s="406">
        <v>63.9</v>
      </c>
      <c r="O282" s="474">
        <v>63.9</v>
      </c>
      <c r="P282" s="474">
        <v>63.9</v>
      </c>
      <c r="Q282" s="474">
        <v>63.9</v>
      </c>
      <c r="R282" s="474" t="s">
        <v>2759</v>
      </c>
      <c r="S282" s="475">
        <v>0.0</v>
      </c>
    </row>
    <row r="283" ht="15.75" customHeight="1">
      <c r="A283" s="473" t="s">
        <v>634</v>
      </c>
      <c r="B283" s="406">
        <v>63.9</v>
      </c>
      <c r="C283" s="474">
        <v>63.9</v>
      </c>
      <c r="D283" s="474">
        <v>63.9</v>
      </c>
      <c r="E283" s="474">
        <v>63.9</v>
      </c>
      <c r="F283" s="474" t="s">
        <v>2856</v>
      </c>
      <c r="G283" s="475">
        <v>0.0</v>
      </c>
      <c r="M283" s="473" t="s">
        <v>578</v>
      </c>
      <c r="N283" s="406">
        <v>63.9</v>
      </c>
      <c r="O283" s="474">
        <v>63.9</v>
      </c>
      <c r="P283" s="474">
        <v>63.9</v>
      </c>
      <c r="Q283" s="474">
        <v>63.9</v>
      </c>
      <c r="R283" s="474" t="s">
        <v>2794</v>
      </c>
      <c r="S283" s="475">
        <v>0.0</v>
      </c>
    </row>
    <row r="284" ht="15.75" customHeight="1">
      <c r="A284" s="473" t="s">
        <v>635</v>
      </c>
      <c r="B284" s="406">
        <v>63.9</v>
      </c>
      <c r="C284" s="474">
        <v>63.9</v>
      </c>
      <c r="D284" s="474">
        <v>63.9</v>
      </c>
      <c r="E284" s="474">
        <v>63.9</v>
      </c>
      <c r="F284" s="474" t="s">
        <v>2857</v>
      </c>
      <c r="G284" s="475">
        <v>0.0</v>
      </c>
      <c r="M284" s="473" t="s">
        <v>579</v>
      </c>
      <c r="N284" s="406">
        <v>63.9</v>
      </c>
      <c r="O284" s="474">
        <v>63.9</v>
      </c>
      <c r="P284" s="474">
        <v>63.9</v>
      </c>
      <c r="Q284" s="474">
        <v>63.9</v>
      </c>
      <c r="R284" s="474" t="s">
        <v>2762</v>
      </c>
      <c r="S284" s="475">
        <v>0.0</v>
      </c>
    </row>
    <row r="285" ht="15.75" customHeight="1">
      <c r="A285" s="473" t="s">
        <v>636</v>
      </c>
      <c r="B285" s="406">
        <v>63.9</v>
      </c>
      <c r="C285" s="474">
        <v>63.9</v>
      </c>
      <c r="D285" s="474">
        <v>63.9</v>
      </c>
      <c r="E285" s="474">
        <v>63.9</v>
      </c>
      <c r="F285" s="474" t="s">
        <v>2858</v>
      </c>
      <c r="G285" s="475">
        <v>0.0</v>
      </c>
      <c r="M285" s="473" t="s">
        <v>4838</v>
      </c>
      <c r="N285" s="406">
        <v>63.9</v>
      </c>
      <c r="O285" s="474">
        <v>63.9</v>
      </c>
      <c r="P285" s="474">
        <v>63.9</v>
      </c>
      <c r="Q285" s="474">
        <v>63.9</v>
      </c>
      <c r="R285" s="474" t="s">
        <v>2764</v>
      </c>
      <c r="S285" s="475">
        <v>0.0</v>
      </c>
    </row>
    <row r="286" ht="15.75" customHeight="1">
      <c r="A286" s="473" t="s">
        <v>637</v>
      </c>
      <c r="B286" s="406">
        <v>63.9</v>
      </c>
      <c r="C286" s="474">
        <v>63.9</v>
      </c>
      <c r="D286" s="474">
        <v>63.9</v>
      </c>
      <c r="E286" s="474">
        <v>63.9</v>
      </c>
      <c r="F286" s="474" t="s">
        <v>2859</v>
      </c>
      <c r="G286" s="475">
        <v>0.0</v>
      </c>
      <c r="M286" s="473" t="s">
        <v>580</v>
      </c>
      <c r="N286" s="406">
        <v>63.9</v>
      </c>
      <c r="O286" s="474">
        <v>63.9</v>
      </c>
      <c r="P286" s="474">
        <v>63.9</v>
      </c>
      <c r="Q286" s="474">
        <v>63.9</v>
      </c>
      <c r="R286" s="474" t="s">
        <v>2839</v>
      </c>
      <c r="S286" s="475">
        <v>0.0</v>
      </c>
    </row>
    <row r="287" ht="15.75" customHeight="1">
      <c r="A287" s="473" t="s">
        <v>638</v>
      </c>
      <c r="B287" s="406">
        <v>63.9</v>
      </c>
      <c r="C287" s="474">
        <v>63.9</v>
      </c>
      <c r="D287" s="474">
        <v>63.9</v>
      </c>
      <c r="E287" s="474">
        <v>63.9</v>
      </c>
      <c r="F287" s="474" t="s">
        <v>2860</v>
      </c>
      <c r="G287" s="475">
        <v>0.0</v>
      </c>
      <c r="M287" s="473" t="s">
        <v>581</v>
      </c>
      <c r="N287" s="406">
        <v>63.9</v>
      </c>
      <c r="O287" s="474">
        <v>63.9</v>
      </c>
      <c r="P287" s="474">
        <v>63.9</v>
      </c>
      <c r="Q287" s="474">
        <v>63.9</v>
      </c>
      <c r="R287" s="474" t="s">
        <v>2762</v>
      </c>
      <c r="S287" s="475">
        <v>0.0</v>
      </c>
    </row>
    <row r="288" ht="15.75" customHeight="1">
      <c r="A288" s="473" t="s">
        <v>639</v>
      </c>
      <c r="B288" s="406">
        <v>63.9</v>
      </c>
      <c r="C288" s="474">
        <v>63.9</v>
      </c>
      <c r="D288" s="474">
        <v>63.9</v>
      </c>
      <c r="E288" s="474">
        <v>63.9</v>
      </c>
      <c r="F288" s="474" t="s">
        <v>2861</v>
      </c>
      <c r="G288" s="475">
        <v>0.0</v>
      </c>
      <c r="M288" s="473" t="s">
        <v>582</v>
      </c>
      <c r="N288" s="406">
        <v>63.9</v>
      </c>
      <c r="O288" s="474">
        <v>63.9</v>
      </c>
      <c r="P288" s="474">
        <v>63.9</v>
      </c>
      <c r="Q288" s="474">
        <v>63.9</v>
      </c>
      <c r="R288" s="474" t="s">
        <v>2764</v>
      </c>
      <c r="S288" s="475">
        <v>0.0</v>
      </c>
    </row>
    <row r="289" ht="15.75" customHeight="1">
      <c r="A289" s="473" t="s">
        <v>640</v>
      </c>
      <c r="B289" s="406">
        <v>63.9</v>
      </c>
      <c r="C289" s="474">
        <v>63.9</v>
      </c>
      <c r="D289" s="474">
        <v>63.9</v>
      </c>
      <c r="E289" s="474">
        <v>63.9</v>
      </c>
      <c r="F289" s="474" t="s">
        <v>2862</v>
      </c>
      <c r="G289" s="475">
        <v>0.0</v>
      </c>
      <c r="M289" s="473" t="s">
        <v>583</v>
      </c>
      <c r="N289" s="406">
        <v>63.9</v>
      </c>
      <c r="O289" s="474">
        <v>63.9</v>
      </c>
      <c r="P289" s="474">
        <v>63.9</v>
      </c>
      <c r="Q289" s="474">
        <v>63.9</v>
      </c>
      <c r="R289" s="474" t="s">
        <v>2743</v>
      </c>
      <c r="S289" s="475">
        <v>0.0</v>
      </c>
    </row>
    <row r="290" ht="15.75" customHeight="1">
      <c r="A290" s="473" t="s">
        <v>641</v>
      </c>
      <c r="B290" s="406">
        <v>63.9</v>
      </c>
      <c r="C290" s="474">
        <v>63.9</v>
      </c>
      <c r="D290" s="474">
        <v>63.9</v>
      </c>
      <c r="E290" s="474">
        <v>63.9</v>
      </c>
      <c r="F290" s="474" t="s">
        <v>2863</v>
      </c>
      <c r="G290" s="475">
        <v>0.0</v>
      </c>
      <c r="M290" s="473" t="s">
        <v>4839</v>
      </c>
      <c r="N290" s="406">
        <v>63.9</v>
      </c>
      <c r="O290" s="474">
        <v>63.9</v>
      </c>
      <c r="P290" s="474">
        <v>63.9</v>
      </c>
      <c r="Q290" s="474">
        <v>63.9</v>
      </c>
      <c r="R290" s="474" t="s">
        <v>2764</v>
      </c>
      <c r="S290" s="475">
        <v>0.0</v>
      </c>
    </row>
    <row r="291" ht="15.75" customHeight="1">
      <c r="A291" s="473" t="s">
        <v>642</v>
      </c>
      <c r="B291" s="406">
        <v>63.9</v>
      </c>
      <c r="C291" s="474">
        <v>63.9</v>
      </c>
      <c r="D291" s="474">
        <v>63.9</v>
      </c>
      <c r="E291" s="474">
        <v>63.9</v>
      </c>
      <c r="F291" s="474" t="s">
        <v>2864</v>
      </c>
      <c r="G291" s="475">
        <v>0.0</v>
      </c>
      <c r="M291" s="473" t="s">
        <v>584</v>
      </c>
      <c r="N291" s="406">
        <v>63.9</v>
      </c>
      <c r="O291" s="474">
        <v>63.9</v>
      </c>
      <c r="P291" s="474">
        <v>63.9</v>
      </c>
      <c r="Q291" s="474">
        <v>63.9</v>
      </c>
      <c r="R291" s="474" t="s">
        <v>2781</v>
      </c>
      <c r="S291" s="475">
        <v>0.0</v>
      </c>
    </row>
    <row r="292" ht="15.75" customHeight="1">
      <c r="A292" s="473" t="s">
        <v>643</v>
      </c>
      <c r="B292" s="406">
        <v>63.9</v>
      </c>
      <c r="C292" s="474">
        <v>63.9</v>
      </c>
      <c r="D292" s="474">
        <v>63.9</v>
      </c>
      <c r="E292" s="474">
        <v>63.9</v>
      </c>
      <c r="F292" s="474" t="s">
        <v>2865</v>
      </c>
      <c r="G292" s="475">
        <v>0.0</v>
      </c>
      <c r="M292" s="473" t="s">
        <v>585</v>
      </c>
      <c r="N292" s="406">
        <v>63.9</v>
      </c>
      <c r="O292" s="474">
        <v>63.9</v>
      </c>
      <c r="P292" s="474">
        <v>63.9</v>
      </c>
      <c r="Q292" s="474">
        <v>63.9</v>
      </c>
      <c r="R292" s="474" t="s">
        <v>2764</v>
      </c>
      <c r="S292" s="475">
        <v>0.0</v>
      </c>
    </row>
    <row r="293" ht="15.75" customHeight="1">
      <c r="A293" s="473" t="s">
        <v>644</v>
      </c>
      <c r="B293" s="406">
        <v>63.9</v>
      </c>
      <c r="C293" s="474">
        <v>63.9</v>
      </c>
      <c r="D293" s="474">
        <v>63.9</v>
      </c>
      <c r="E293" s="474">
        <v>63.9</v>
      </c>
      <c r="F293" s="474" t="s">
        <v>2866</v>
      </c>
      <c r="G293" s="475">
        <v>0.0</v>
      </c>
      <c r="M293" s="473" t="s">
        <v>586</v>
      </c>
      <c r="N293" s="406">
        <v>63.9</v>
      </c>
      <c r="O293" s="474">
        <v>63.9</v>
      </c>
      <c r="P293" s="474">
        <v>63.9</v>
      </c>
      <c r="Q293" s="474">
        <v>63.9</v>
      </c>
      <c r="R293" s="474" t="s">
        <v>2784</v>
      </c>
      <c r="S293" s="475">
        <v>0.0</v>
      </c>
    </row>
    <row r="294" ht="15.75" customHeight="1">
      <c r="A294" s="473" t="s">
        <v>645</v>
      </c>
      <c r="B294" s="406">
        <v>63.9</v>
      </c>
      <c r="C294" s="474">
        <v>63.9</v>
      </c>
      <c r="D294" s="474">
        <v>63.9</v>
      </c>
      <c r="E294" s="474">
        <v>63.9</v>
      </c>
      <c r="F294" s="474" t="s">
        <v>2867</v>
      </c>
      <c r="G294" s="475">
        <v>0.0</v>
      </c>
      <c r="M294" s="473" t="s">
        <v>587</v>
      </c>
      <c r="N294" s="406">
        <v>63.9</v>
      </c>
      <c r="O294" s="474">
        <v>63.9</v>
      </c>
      <c r="P294" s="474">
        <v>63.9</v>
      </c>
      <c r="Q294" s="474">
        <v>63.9</v>
      </c>
      <c r="R294" s="474" t="s">
        <v>2764</v>
      </c>
      <c r="S294" s="475">
        <v>0.0</v>
      </c>
    </row>
    <row r="295" ht="15.75" customHeight="1">
      <c r="A295" s="473" t="s">
        <v>646</v>
      </c>
      <c r="B295" s="406">
        <v>63.9</v>
      </c>
      <c r="C295" s="474">
        <v>63.9</v>
      </c>
      <c r="D295" s="474">
        <v>63.9</v>
      </c>
      <c r="E295" s="474">
        <v>63.9</v>
      </c>
      <c r="F295" s="474" t="s">
        <v>2868</v>
      </c>
      <c r="G295" s="475">
        <v>0.0</v>
      </c>
      <c r="M295" s="473" t="s">
        <v>588</v>
      </c>
      <c r="N295" s="406">
        <v>63.9</v>
      </c>
      <c r="O295" s="474">
        <v>63.9</v>
      </c>
      <c r="P295" s="474">
        <v>63.9</v>
      </c>
      <c r="Q295" s="474">
        <v>63.9</v>
      </c>
      <c r="R295" s="474" t="s">
        <v>2746</v>
      </c>
      <c r="S295" s="475">
        <v>0.0</v>
      </c>
    </row>
    <row r="296" ht="15.75" customHeight="1">
      <c r="A296" s="473" t="s">
        <v>647</v>
      </c>
      <c r="B296" s="406">
        <v>63.9</v>
      </c>
      <c r="C296" s="474">
        <v>63.9</v>
      </c>
      <c r="D296" s="474">
        <v>63.9</v>
      </c>
      <c r="E296" s="474">
        <v>63.9</v>
      </c>
      <c r="F296" s="474" t="s">
        <v>2869</v>
      </c>
      <c r="G296" s="475">
        <v>0.0</v>
      </c>
      <c r="M296" s="473" t="s">
        <v>589</v>
      </c>
      <c r="N296" s="406">
        <v>63.9</v>
      </c>
      <c r="O296" s="474">
        <v>63.9</v>
      </c>
      <c r="P296" s="474">
        <v>63.9</v>
      </c>
      <c r="Q296" s="474">
        <v>63.9</v>
      </c>
      <c r="R296" s="474" t="s">
        <v>2840</v>
      </c>
      <c r="S296" s="475">
        <v>0.0</v>
      </c>
    </row>
    <row r="297" ht="15.75" customHeight="1">
      <c r="A297" s="473" t="s">
        <v>648</v>
      </c>
      <c r="B297" s="406">
        <v>63.9</v>
      </c>
      <c r="C297" s="474">
        <v>63.9</v>
      </c>
      <c r="D297" s="474">
        <v>63.9</v>
      </c>
      <c r="E297" s="474">
        <v>63.9</v>
      </c>
      <c r="F297" s="474" t="s">
        <v>2870</v>
      </c>
      <c r="G297" s="475">
        <v>0.0</v>
      </c>
      <c r="M297" s="473" t="s">
        <v>590</v>
      </c>
      <c r="N297" s="406">
        <v>63.9</v>
      </c>
      <c r="O297" s="474">
        <v>63.9</v>
      </c>
      <c r="P297" s="474">
        <v>63.9</v>
      </c>
      <c r="Q297" s="474">
        <v>63.9</v>
      </c>
      <c r="R297" s="474" t="s">
        <v>2764</v>
      </c>
      <c r="S297" s="475">
        <v>0.0</v>
      </c>
    </row>
    <row r="298" ht="15.75" customHeight="1">
      <c r="A298" s="473" t="s">
        <v>649</v>
      </c>
      <c r="B298" s="406">
        <v>63.9</v>
      </c>
      <c r="C298" s="474">
        <v>64.0</v>
      </c>
      <c r="D298" s="474">
        <v>64.0</v>
      </c>
      <c r="E298" s="474">
        <v>63.9</v>
      </c>
      <c r="F298" s="474" t="s">
        <v>2871</v>
      </c>
      <c r="G298" s="475">
        <v>-0.0031</v>
      </c>
      <c r="M298" s="473" t="s">
        <v>4840</v>
      </c>
      <c r="N298" s="406">
        <v>63.9</v>
      </c>
      <c r="O298" s="474">
        <v>63.9</v>
      </c>
      <c r="P298" s="474">
        <v>63.9</v>
      </c>
      <c r="Q298" s="474">
        <v>63.9</v>
      </c>
      <c r="R298" s="474" t="s">
        <v>4841</v>
      </c>
      <c r="S298" s="475">
        <v>0.0</v>
      </c>
    </row>
    <row r="299" ht="15.75" customHeight="1">
      <c r="A299" s="473" t="s">
        <v>650</v>
      </c>
      <c r="B299" s="406">
        <v>64.1</v>
      </c>
      <c r="C299" s="474">
        <v>64.7</v>
      </c>
      <c r="D299" s="474">
        <v>64.7</v>
      </c>
      <c r="E299" s="474">
        <v>63.9</v>
      </c>
      <c r="F299" s="474" t="s">
        <v>2872</v>
      </c>
      <c r="G299" s="475">
        <v>-0.0093</v>
      </c>
      <c r="M299" s="473" t="s">
        <v>591</v>
      </c>
      <c r="N299" s="406">
        <v>63.9</v>
      </c>
      <c r="O299" s="474">
        <v>63.9</v>
      </c>
      <c r="P299" s="474">
        <v>63.9</v>
      </c>
      <c r="Q299" s="474">
        <v>63.9</v>
      </c>
      <c r="R299" s="474" t="s">
        <v>2782</v>
      </c>
      <c r="S299" s="475">
        <v>0.0</v>
      </c>
    </row>
    <row r="300" ht="15.75" customHeight="1">
      <c r="A300" s="473" t="s">
        <v>651</v>
      </c>
      <c r="B300" s="406">
        <v>64.7</v>
      </c>
      <c r="C300" s="474">
        <v>64.0</v>
      </c>
      <c r="D300" s="474">
        <v>66.0</v>
      </c>
      <c r="E300" s="474">
        <v>63.9</v>
      </c>
      <c r="F300" s="474" t="s">
        <v>2873</v>
      </c>
      <c r="G300" s="475">
        <v>0.0078</v>
      </c>
      <c r="M300" s="473" t="s">
        <v>592</v>
      </c>
      <c r="N300" s="406">
        <v>63.9</v>
      </c>
      <c r="O300" s="474">
        <v>63.9</v>
      </c>
      <c r="P300" s="474">
        <v>63.9</v>
      </c>
      <c r="Q300" s="474">
        <v>63.9</v>
      </c>
      <c r="R300" s="474" t="s">
        <v>2743</v>
      </c>
      <c r="S300" s="475">
        <v>0.0</v>
      </c>
    </row>
    <row r="301" ht="15.75" customHeight="1">
      <c r="A301" s="473" t="s">
        <v>652</v>
      </c>
      <c r="B301" s="406">
        <v>64.2</v>
      </c>
      <c r="C301" s="474">
        <v>64.0</v>
      </c>
      <c r="D301" s="474">
        <v>64.8</v>
      </c>
      <c r="E301" s="474">
        <v>63.9</v>
      </c>
      <c r="F301" s="474" t="s">
        <v>2874</v>
      </c>
      <c r="G301" s="475">
        <v>-0.0123</v>
      </c>
      <c r="M301" s="473" t="s">
        <v>593</v>
      </c>
      <c r="N301" s="406">
        <v>63.9</v>
      </c>
      <c r="O301" s="474">
        <v>63.9</v>
      </c>
      <c r="P301" s="474">
        <v>63.9</v>
      </c>
      <c r="Q301" s="474">
        <v>63.9</v>
      </c>
      <c r="R301" s="474" t="s">
        <v>2743</v>
      </c>
      <c r="S301" s="475">
        <v>0.0</v>
      </c>
    </row>
    <row r="302" ht="15.75" customHeight="1">
      <c r="A302" s="473" t="s">
        <v>653</v>
      </c>
      <c r="B302" s="406">
        <v>64.9</v>
      </c>
      <c r="C302" s="474">
        <v>64.2</v>
      </c>
      <c r="D302" s="474">
        <v>65.0</v>
      </c>
      <c r="E302" s="474">
        <v>64.0</v>
      </c>
      <c r="F302" s="474" t="s">
        <v>2875</v>
      </c>
      <c r="G302" s="475">
        <v>0.0109</v>
      </c>
      <c r="M302" s="473" t="s">
        <v>594</v>
      </c>
      <c r="N302" s="406">
        <v>63.9</v>
      </c>
      <c r="O302" s="474">
        <v>63.9</v>
      </c>
      <c r="P302" s="474">
        <v>63.9</v>
      </c>
      <c r="Q302" s="474">
        <v>63.9</v>
      </c>
      <c r="R302" s="474" t="s">
        <v>2841</v>
      </c>
      <c r="S302" s="475">
        <v>0.0</v>
      </c>
    </row>
    <row r="303" ht="15.75" customHeight="1">
      <c r="A303" s="473" t="s">
        <v>654</v>
      </c>
      <c r="B303" s="406">
        <v>64.2</v>
      </c>
      <c r="C303" s="474">
        <v>66.9</v>
      </c>
      <c r="D303" s="474">
        <v>66.9</v>
      </c>
      <c r="E303" s="474">
        <v>64.0</v>
      </c>
      <c r="F303" s="474" t="s">
        <v>2876</v>
      </c>
      <c r="G303" s="475">
        <v>0.0031</v>
      </c>
      <c r="M303" s="473" t="s">
        <v>4842</v>
      </c>
      <c r="N303" s="406">
        <v>63.9</v>
      </c>
      <c r="O303" s="474">
        <v>63.9</v>
      </c>
      <c r="P303" s="474">
        <v>63.9</v>
      </c>
      <c r="Q303" s="474">
        <v>63.9</v>
      </c>
      <c r="R303" s="474" t="s">
        <v>2762</v>
      </c>
      <c r="S303" s="475">
        <v>0.0</v>
      </c>
    </row>
    <row r="304" ht="15.75" customHeight="1">
      <c r="A304" s="473" t="s">
        <v>655</v>
      </c>
      <c r="B304" s="406">
        <v>64.0</v>
      </c>
      <c r="C304" s="474">
        <v>63.9</v>
      </c>
      <c r="D304" s="474">
        <v>64.5</v>
      </c>
      <c r="E304" s="474">
        <v>63.9</v>
      </c>
      <c r="F304" s="474" t="s">
        <v>2877</v>
      </c>
      <c r="G304" s="475">
        <v>0.0016</v>
      </c>
      <c r="M304" s="473" t="s">
        <v>595</v>
      </c>
      <c r="N304" s="406">
        <v>63.9</v>
      </c>
      <c r="O304" s="474">
        <v>63.9</v>
      </c>
      <c r="P304" s="474">
        <v>63.9</v>
      </c>
      <c r="Q304" s="474">
        <v>63.9</v>
      </c>
      <c r="R304" s="474" t="s">
        <v>2759</v>
      </c>
      <c r="S304" s="475">
        <v>0.0</v>
      </c>
    </row>
    <row r="305" ht="15.75" customHeight="1">
      <c r="A305" s="473" t="s">
        <v>656</v>
      </c>
      <c r="B305" s="406">
        <v>63.9</v>
      </c>
      <c r="C305" s="474">
        <v>63.9</v>
      </c>
      <c r="D305" s="474">
        <v>63.9</v>
      </c>
      <c r="E305" s="474">
        <v>63.9</v>
      </c>
      <c r="F305" s="474" t="s">
        <v>2878</v>
      </c>
      <c r="G305" s="475">
        <v>0.0</v>
      </c>
      <c r="M305" s="473" t="s">
        <v>596</v>
      </c>
      <c r="N305" s="406">
        <v>63.9</v>
      </c>
      <c r="O305" s="474">
        <v>63.9</v>
      </c>
      <c r="P305" s="474">
        <v>63.9</v>
      </c>
      <c r="Q305" s="474">
        <v>63.9</v>
      </c>
      <c r="R305" s="474" t="s">
        <v>2743</v>
      </c>
      <c r="S305" s="475">
        <v>0.0</v>
      </c>
    </row>
    <row r="306" ht="15.75" customHeight="1">
      <c r="A306" s="473" t="s">
        <v>657</v>
      </c>
      <c r="B306" s="406">
        <v>64.6</v>
      </c>
      <c r="C306" s="474">
        <v>64.0</v>
      </c>
      <c r="D306" s="474">
        <v>65.0</v>
      </c>
      <c r="E306" s="474">
        <v>64.0</v>
      </c>
      <c r="F306" s="474" t="s">
        <v>2879</v>
      </c>
      <c r="G306" s="475">
        <v>0.0094</v>
      </c>
      <c r="M306" s="473" t="s">
        <v>597</v>
      </c>
      <c r="N306" s="406">
        <v>63.9</v>
      </c>
      <c r="O306" s="474">
        <v>63.9</v>
      </c>
      <c r="P306" s="474">
        <v>63.9</v>
      </c>
      <c r="Q306" s="474">
        <v>63.9</v>
      </c>
      <c r="R306" s="474" t="s">
        <v>2759</v>
      </c>
      <c r="S306" s="475">
        <v>0.0</v>
      </c>
    </row>
    <row r="307" ht="15.75" customHeight="1">
      <c r="A307" s="473" t="s">
        <v>658</v>
      </c>
      <c r="B307" s="406">
        <v>64.0</v>
      </c>
      <c r="C307" s="474">
        <v>64.0</v>
      </c>
      <c r="D307" s="474">
        <v>65.0</v>
      </c>
      <c r="E307" s="474">
        <v>63.9</v>
      </c>
      <c r="F307" s="474" t="s">
        <v>2880</v>
      </c>
      <c r="G307" s="475">
        <v>-0.0062</v>
      </c>
      <c r="M307" s="473" t="s">
        <v>598</v>
      </c>
      <c r="N307" s="406">
        <v>63.9</v>
      </c>
      <c r="O307" s="474">
        <v>63.9</v>
      </c>
      <c r="P307" s="474">
        <v>63.9</v>
      </c>
      <c r="Q307" s="474">
        <v>63.9</v>
      </c>
      <c r="R307" s="474" t="s">
        <v>2842</v>
      </c>
      <c r="S307" s="475">
        <v>0.0</v>
      </c>
    </row>
    <row r="308" ht="15.75" customHeight="1">
      <c r="A308" s="473" t="s">
        <v>659</v>
      </c>
      <c r="B308" s="406">
        <v>64.4</v>
      </c>
      <c r="C308" s="474">
        <v>63.9</v>
      </c>
      <c r="D308" s="474">
        <v>65.2</v>
      </c>
      <c r="E308" s="474">
        <v>63.9</v>
      </c>
      <c r="F308" s="474" t="s">
        <v>2881</v>
      </c>
      <c r="G308" s="475">
        <v>0.0078</v>
      </c>
      <c r="M308" s="473" t="s">
        <v>599</v>
      </c>
      <c r="N308" s="406">
        <v>63.9</v>
      </c>
      <c r="O308" s="474">
        <v>63.9</v>
      </c>
      <c r="P308" s="474">
        <v>63.9</v>
      </c>
      <c r="Q308" s="474">
        <v>63.9</v>
      </c>
      <c r="R308" s="474" t="s">
        <v>2759</v>
      </c>
      <c r="S308" s="475">
        <v>0.0</v>
      </c>
    </row>
    <row r="309" ht="15.75" customHeight="1">
      <c r="A309" s="473" t="s">
        <v>660</v>
      </c>
      <c r="B309" s="406">
        <v>63.9</v>
      </c>
      <c r="C309" s="474">
        <v>63.9</v>
      </c>
      <c r="D309" s="474">
        <v>64.5</v>
      </c>
      <c r="E309" s="474">
        <v>63.9</v>
      </c>
      <c r="F309" s="474" t="s">
        <v>2882</v>
      </c>
      <c r="G309" s="475">
        <v>0.0</v>
      </c>
      <c r="M309" s="473" t="s">
        <v>600</v>
      </c>
      <c r="N309" s="406">
        <v>63.9</v>
      </c>
      <c r="O309" s="474">
        <v>63.9</v>
      </c>
      <c r="P309" s="474">
        <v>63.9</v>
      </c>
      <c r="Q309" s="474">
        <v>63.9</v>
      </c>
      <c r="R309" s="474" t="s">
        <v>2843</v>
      </c>
      <c r="S309" s="475">
        <v>0.0</v>
      </c>
    </row>
    <row r="310" ht="15.75" customHeight="1">
      <c r="A310" s="473" t="s">
        <v>661</v>
      </c>
      <c r="B310" s="406">
        <v>64.2</v>
      </c>
      <c r="C310" s="474">
        <v>64.9</v>
      </c>
      <c r="D310" s="474">
        <v>64.9</v>
      </c>
      <c r="E310" s="474">
        <v>63.9</v>
      </c>
      <c r="F310" s="474" t="s">
        <v>2883</v>
      </c>
      <c r="G310" s="475">
        <v>0.0016</v>
      </c>
      <c r="M310" s="473" t="s">
        <v>4843</v>
      </c>
      <c r="N310" s="406">
        <v>63.9</v>
      </c>
      <c r="O310" s="474">
        <v>63.9</v>
      </c>
      <c r="P310" s="474">
        <v>63.9</v>
      </c>
      <c r="Q310" s="474">
        <v>63.9</v>
      </c>
      <c r="R310" s="474" t="s">
        <v>2743</v>
      </c>
      <c r="S310" s="475">
        <v>0.0</v>
      </c>
    </row>
    <row r="311" ht="15.75" customHeight="1">
      <c r="A311" s="473" t="s">
        <v>662</v>
      </c>
      <c r="B311" s="406">
        <v>64.1</v>
      </c>
      <c r="C311" s="474">
        <v>63.9</v>
      </c>
      <c r="D311" s="474">
        <v>64.5</v>
      </c>
      <c r="E311" s="474">
        <v>63.9</v>
      </c>
      <c r="F311" s="474" t="s">
        <v>2884</v>
      </c>
      <c r="G311" s="475">
        <v>0.0016</v>
      </c>
      <c r="M311" s="473" t="s">
        <v>601</v>
      </c>
      <c r="N311" s="406">
        <v>63.9</v>
      </c>
      <c r="O311" s="474">
        <v>63.9</v>
      </c>
      <c r="P311" s="474">
        <v>63.9</v>
      </c>
      <c r="Q311" s="474">
        <v>63.9</v>
      </c>
      <c r="R311" s="474" t="s">
        <v>2764</v>
      </c>
      <c r="S311" s="475">
        <v>0.0</v>
      </c>
    </row>
    <row r="312" ht="15.75" customHeight="1">
      <c r="A312" s="473" t="s">
        <v>663</v>
      </c>
      <c r="B312" s="406">
        <v>64.0</v>
      </c>
      <c r="C312" s="474">
        <v>63.9</v>
      </c>
      <c r="D312" s="474">
        <v>64.5</v>
      </c>
      <c r="E312" s="474">
        <v>63.9</v>
      </c>
      <c r="F312" s="474" t="s">
        <v>2885</v>
      </c>
      <c r="G312" s="475">
        <v>0.0016</v>
      </c>
      <c r="M312" s="473" t="s">
        <v>602</v>
      </c>
      <c r="N312" s="406">
        <v>63.9</v>
      </c>
      <c r="O312" s="474">
        <v>63.9</v>
      </c>
      <c r="P312" s="474">
        <v>63.9</v>
      </c>
      <c r="Q312" s="474">
        <v>63.9</v>
      </c>
      <c r="R312" s="474" t="s">
        <v>2844</v>
      </c>
      <c r="S312" s="475">
        <v>0.0</v>
      </c>
    </row>
    <row r="313" ht="15.75" customHeight="1">
      <c r="A313" s="473" t="s">
        <v>664</v>
      </c>
      <c r="B313" s="406">
        <v>63.9</v>
      </c>
      <c r="C313" s="474">
        <v>64.0</v>
      </c>
      <c r="D313" s="474">
        <v>64.5</v>
      </c>
      <c r="E313" s="474">
        <v>63.9</v>
      </c>
      <c r="F313" s="474" t="s">
        <v>2886</v>
      </c>
      <c r="G313" s="475">
        <v>-0.0184</v>
      </c>
      <c r="M313" s="473" t="s">
        <v>603</v>
      </c>
      <c r="N313" s="406">
        <v>63.9</v>
      </c>
      <c r="O313" s="474">
        <v>63.9</v>
      </c>
      <c r="P313" s="474">
        <v>63.9</v>
      </c>
      <c r="Q313" s="474">
        <v>63.9</v>
      </c>
      <c r="R313" s="474" t="s">
        <v>2764</v>
      </c>
      <c r="S313" s="475">
        <v>0.0</v>
      </c>
    </row>
    <row r="314" ht="15.75" customHeight="1">
      <c r="A314" s="473" t="s">
        <v>665</v>
      </c>
      <c r="B314" s="406">
        <v>65.3</v>
      </c>
      <c r="C314" s="474">
        <v>65.5</v>
      </c>
      <c r="D314" s="474">
        <v>66.6</v>
      </c>
      <c r="E314" s="474">
        <v>65.0</v>
      </c>
      <c r="F314" s="474" t="s">
        <v>2887</v>
      </c>
      <c r="G314" s="475">
        <v>-0.0091</v>
      </c>
      <c r="M314" s="473" t="s">
        <v>604</v>
      </c>
      <c r="N314" s="406">
        <v>63.9</v>
      </c>
      <c r="O314" s="474">
        <v>63.9</v>
      </c>
      <c r="P314" s="474">
        <v>63.9</v>
      </c>
      <c r="Q314" s="474">
        <v>63.9</v>
      </c>
      <c r="R314" s="474" t="s">
        <v>2743</v>
      </c>
      <c r="S314" s="475">
        <v>0.0</v>
      </c>
    </row>
    <row r="315" ht="15.75" customHeight="1">
      <c r="A315" s="473" t="s">
        <v>666</v>
      </c>
      <c r="B315" s="406">
        <v>65.9</v>
      </c>
      <c r="C315" s="474">
        <v>64.7</v>
      </c>
      <c r="D315" s="474">
        <v>66.2</v>
      </c>
      <c r="E315" s="474">
        <v>64.6</v>
      </c>
      <c r="F315" s="474" t="s">
        <v>2888</v>
      </c>
      <c r="G315" s="475">
        <v>0.0107</v>
      </c>
      <c r="M315" s="473" t="s">
        <v>4844</v>
      </c>
      <c r="N315" s="406">
        <v>63.9</v>
      </c>
      <c r="O315" s="474">
        <v>63.9</v>
      </c>
      <c r="P315" s="474">
        <v>63.9</v>
      </c>
      <c r="Q315" s="474">
        <v>63.9</v>
      </c>
      <c r="R315" s="474" t="s">
        <v>4802</v>
      </c>
      <c r="S315" s="475">
        <v>0.0</v>
      </c>
    </row>
    <row r="316" ht="15.75" customHeight="1">
      <c r="A316" s="473" t="s">
        <v>667</v>
      </c>
      <c r="B316" s="406">
        <v>65.2</v>
      </c>
      <c r="C316" s="474">
        <v>65.3</v>
      </c>
      <c r="D316" s="474">
        <v>66.0</v>
      </c>
      <c r="E316" s="474">
        <v>65.0</v>
      </c>
      <c r="F316" s="474" t="s">
        <v>2889</v>
      </c>
      <c r="G316" s="475">
        <v>0.0</v>
      </c>
      <c r="M316" s="473" t="s">
        <v>605</v>
      </c>
      <c r="N316" s="406">
        <v>63.9</v>
      </c>
      <c r="O316" s="474">
        <v>63.9</v>
      </c>
      <c r="P316" s="474">
        <v>63.9</v>
      </c>
      <c r="Q316" s="474">
        <v>63.9</v>
      </c>
      <c r="R316" s="474" t="s">
        <v>2746</v>
      </c>
      <c r="S316" s="475">
        <v>0.0</v>
      </c>
    </row>
    <row r="317" ht="15.75" customHeight="1">
      <c r="A317" s="473" t="s">
        <v>668</v>
      </c>
      <c r="B317" s="406">
        <v>65.2</v>
      </c>
      <c r="C317" s="474">
        <v>66.5</v>
      </c>
      <c r="D317" s="474">
        <v>66.7</v>
      </c>
      <c r="E317" s="474">
        <v>65.0</v>
      </c>
      <c r="F317" s="474" t="s">
        <v>2890</v>
      </c>
      <c r="G317" s="475">
        <v>-0.021</v>
      </c>
      <c r="M317" s="473" t="s">
        <v>606</v>
      </c>
      <c r="N317" s="406">
        <v>63.9</v>
      </c>
      <c r="O317" s="474">
        <v>63.9</v>
      </c>
      <c r="P317" s="474">
        <v>63.9</v>
      </c>
      <c r="Q317" s="474">
        <v>63.9</v>
      </c>
      <c r="R317" s="474" t="s">
        <v>2782</v>
      </c>
      <c r="S317" s="475">
        <v>0.0</v>
      </c>
    </row>
    <row r="318" ht="15.75" customHeight="1">
      <c r="A318" s="473" t="s">
        <v>669</v>
      </c>
      <c r="B318" s="406">
        <v>66.6</v>
      </c>
      <c r="C318" s="474">
        <v>67.4</v>
      </c>
      <c r="D318" s="474">
        <v>67.7</v>
      </c>
      <c r="E318" s="474">
        <v>66.5</v>
      </c>
      <c r="F318" s="474" t="s">
        <v>2891</v>
      </c>
      <c r="G318" s="475">
        <v>-0.0133</v>
      </c>
      <c r="M318" s="473" t="s">
        <v>607</v>
      </c>
      <c r="N318" s="406">
        <v>63.9</v>
      </c>
      <c r="O318" s="474">
        <v>63.9</v>
      </c>
      <c r="P318" s="474">
        <v>63.9</v>
      </c>
      <c r="Q318" s="474">
        <v>63.9</v>
      </c>
      <c r="R318" s="474" t="s">
        <v>2845</v>
      </c>
      <c r="S318" s="475">
        <v>0.0</v>
      </c>
    </row>
    <row r="319" ht="15.75" customHeight="1">
      <c r="A319" s="473" t="s">
        <v>670</v>
      </c>
      <c r="B319" s="406">
        <v>67.5</v>
      </c>
      <c r="C319" s="474">
        <v>67.2</v>
      </c>
      <c r="D319" s="474">
        <v>68.0</v>
      </c>
      <c r="E319" s="474">
        <v>66.2</v>
      </c>
      <c r="F319" s="474" t="s">
        <v>2892</v>
      </c>
      <c r="G319" s="475">
        <v>-0.003</v>
      </c>
      <c r="M319" s="473" t="s">
        <v>4845</v>
      </c>
      <c r="N319" s="406">
        <v>63.9</v>
      </c>
      <c r="O319" s="474">
        <v>63.9</v>
      </c>
      <c r="P319" s="474">
        <v>63.9</v>
      </c>
      <c r="Q319" s="474">
        <v>63.9</v>
      </c>
      <c r="R319" s="474" t="s">
        <v>2747</v>
      </c>
      <c r="S319" s="475">
        <v>0.0</v>
      </c>
    </row>
    <row r="320" ht="15.75" customHeight="1">
      <c r="A320" s="473" t="s">
        <v>671</v>
      </c>
      <c r="B320" s="406">
        <v>67.7</v>
      </c>
      <c r="C320" s="474">
        <v>67.0</v>
      </c>
      <c r="D320" s="474">
        <v>68.8</v>
      </c>
      <c r="E320" s="474">
        <v>67.0</v>
      </c>
      <c r="F320" s="474" t="s">
        <v>2893</v>
      </c>
      <c r="G320" s="475">
        <v>0.0104</v>
      </c>
      <c r="M320" s="473" t="s">
        <v>608</v>
      </c>
      <c r="N320" s="406">
        <v>63.9</v>
      </c>
      <c r="O320" s="474">
        <v>63.9</v>
      </c>
      <c r="P320" s="474">
        <v>63.9</v>
      </c>
      <c r="Q320" s="474">
        <v>63.9</v>
      </c>
      <c r="R320" s="474" t="s">
        <v>2779</v>
      </c>
      <c r="S320" s="475">
        <v>0.0</v>
      </c>
    </row>
    <row r="321" ht="15.75" customHeight="1">
      <c r="A321" s="473" t="s">
        <v>672</v>
      </c>
      <c r="B321" s="406">
        <v>65.6</v>
      </c>
      <c r="C321" s="474">
        <v>65.5</v>
      </c>
      <c r="D321" s="474">
        <v>66.5</v>
      </c>
      <c r="E321" s="474">
        <v>65.3</v>
      </c>
      <c r="F321" s="474" t="s">
        <v>2894</v>
      </c>
      <c r="G321" s="475">
        <v>0.0031</v>
      </c>
      <c r="M321" s="473" t="s">
        <v>609</v>
      </c>
      <c r="N321" s="406">
        <v>63.9</v>
      </c>
      <c r="O321" s="474">
        <v>63.9</v>
      </c>
      <c r="P321" s="474">
        <v>63.9</v>
      </c>
      <c r="Q321" s="474">
        <v>63.9</v>
      </c>
      <c r="R321" s="474" t="s">
        <v>2827</v>
      </c>
      <c r="S321" s="475">
        <v>0.0</v>
      </c>
    </row>
    <row r="322" ht="15.75" customHeight="1">
      <c r="A322" s="473" t="s">
        <v>673</v>
      </c>
      <c r="B322" s="406">
        <v>65.4</v>
      </c>
      <c r="C322" s="474">
        <v>66.8</v>
      </c>
      <c r="D322" s="474">
        <v>66.8</v>
      </c>
      <c r="E322" s="474">
        <v>65.0</v>
      </c>
      <c r="F322" s="474" t="s">
        <v>2895</v>
      </c>
      <c r="G322" s="475">
        <v>-0.0091</v>
      </c>
      <c r="M322" s="473" t="s">
        <v>610</v>
      </c>
      <c r="N322" s="406">
        <v>63.9</v>
      </c>
      <c r="O322" s="474">
        <v>63.9</v>
      </c>
      <c r="P322" s="474">
        <v>63.9</v>
      </c>
      <c r="Q322" s="474">
        <v>63.9</v>
      </c>
      <c r="R322" s="474" t="s">
        <v>2758</v>
      </c>
      <c r="S322" s="475">
        <v>0.0</v>
      </c>
    </row>
    <row r="323" ht="15.75" customHeight="1">
      <c r="A323" s="473" t="s">
        <v>674</v>
      </c>
      <c r="B323" s="406">
        <v>66.0</v>
      </c>
      <c r="C323" s="474">
        <v>67.0</v>
      </c>
      <c r="D323" s="474">
        <v>67.0</v>
      </c>
      <c r="E323" s="474">
        <v>65.7</v>
      </c>
      <c r="F323" s="474" t="s">
        <v>2896</v>
      </c>
      <c r="G323" s="475">
        <v>-0.0105</v>
      </c>
      <c r="M323" s="473" t="s">
        <v>2634</v>
      </c>
      <c r="N323" s="406">
        <v>63.9</v>
      </c>
      <c r="O323" s="474">
        <v>63.9</v>
      </c>
      <c r="P323" s="474">
        <v>63.9</v>
      </c>
      <c r="Q323" s="474">
        <v>63.9</v>
      </c>
      <c r="R323" s="474" t="s">
        <v>2856</v>
      </c>
      <c r="S323" s="475">
        <v>0.0</v>
      </c>
    </row>
    <row r="324" ht="15.75" customHeight="1">
      <c r="A324" s="473" t="s">
        <v>675</v>
      </c>
      <c r="B324" s="406">
        <v>66.7</v>
      </c>
      <c r="C324" s="474">
        <v>67.6</v>
      </c>
      <c r="D324" s="474">
        <v>67.6</v>
      </c>
      <c r="E324" s="474">
        <v>66.5</v>
      </c>
      <c r="F324" s="474" t="s">
        <v>2897</v>
      </c>
      <c r="G324" s="475">
        <v>-0.0133</v>
      </c>
      <c r="M324" s="473" t="s">
        <v>611</v>
      </c>
      <c r="N324" s="406">
        <v>63.9</v>
      </c>
      <c r="O324" s="474">
        <v>63.9</v>
      </c>
      <c r="P324" s="474">
        <v>63.9</v>
      </c>
      <c r="Q324" s="474">
        <v>63.9</v>
      </c>
      <c r="R324" s="474" t="s">
        <v>2846</v>
      </c>
      <c r="S324" s="475">
        <v>0.0</v>
      </c>
    </row>
    <row r="325" ht="15.75" customHeight="1">
      <c r="A325" s="473" t="s">
        <v>676</v>
      </c>
      <c r="B325" s="406">
        <v>66.4</v>
      </c>
      <c r="C325" s="474">
        <v>66.7</v>
      </c>
      <c r="D325" s="474">
        <v>66.7</v>
      </c>
      <c r="E325" s="474">
        <v>64.2</v>
      </c>
      <c r="F325" s="474" t="s">
        <v>2898</v>
      </c>
      <c r="G325" s="475">
        <v>0.0153</v>
      </c>
      <c r="M325" s="473" t="s">
        <v>612</v>
      </c>
      <c r="N325" s="406">
        <v>63.9</v>
      </c>
      <c r="O325" s="474">
        <v>63.9</v>
      </c>
      <c r="P325" s="474">
        <v>63.9</v>
      </c>
      <c r="Q325" s="474">
        <v>63.9</v>
      </c>
      <c r="R325" s="474" t="s">
        <v>2847</v>
      </c>
      <c r="S325" s="475">
        <v>0.0</v>
      </c>
    </row>
    <row r="326" ht="15.75" customHeight="1">
      <c r="A326" s="473" t="s">
        <v>677</v>
      </c>
      <c r="B326" s="406">
        <v>65.4</v>
      </c>
      <c r="C326" s="474">
        <v>66.1</v>
      </c>
      <c r="D326" s="474">
        <v>66.4</v>
      </c>
      <c r="E326" s="474">
        <v>65.0</v>
      </c>
      <c r="F326" s="474" t="s">
        <v>2899</v>
      </c>
      <c r="G326" s="475">
        <v>-0.0091</v>
      </c>
      <c r="M326" s="473" t="s">
        <v>613</v>
      </c>
      <c r="N326" s="406">
        <v>63.9</v>
      </c>
      <c r="O326" s="474">
        <v>63.9</v>
      </c>
      <c r="P326" s="474">
        <v>63.9</v>
      </c>
      <c r="Q326" s="474">
        <v>63.9</v>
      </c>
      <c r="R326" s="474" t="s">
        <v>2848</v>
      </c>
      <c r="S326" s="475">
        <v>0.0</v>
      </c>
    </row>
    <row r="327" ht="15.75" customHeight="1">
      <c r="A327" s="473" t="s">
        <v>678</v>
      </c>
      <c r="B327" s="406">
        <v>66.0</v>
      </c>
      <c r="C327" s="474">
        <v>67.0</v>
      </c>
      <c r="D327" s="474">
        <v>68.5</v>
      </c>
      <c r="E327" s="474">
        <v>65.5</v>
      </c>
      <c r="F327" s="474" t="s">
        <v>2900</v>
      </c>
      <c r="G327" s="475">
        <v>0.0107</v>
      </c>
      <c r="M327" s="473" t="s">
        <v>614</v>
      </c>
      <c r="N327" s="406">
        <v>63.9</v>
      </c>
      <c r="O327" s="474">
        <v>63.9</v>
      </c>
      <c r="P327" s="474">
        <v>63.9</v>
      </c>
      <c r="Q327" s="474">
        <v>63.9</v>
      </c>
      <c r="R327" s="474" t="s">
        <v>2849</v>
      </c>
      <c r="S327" s="475">
        <v>0.0</v>
      </c>
    </row>
    <row r="328" ht="15.75" customHeight="1">
      <c r="A328" s="473" t="s">
        <v>679</v>
      </c>
      <c r="B328" s="406">
        <v>65.3</v>
      </c>
      <c r="C328" s="474">
        <v>66.2</v>
      </c>
      <c r="D328" s="474">
        <v>67.6</v>
      </c>
      <c r="E328" s="474">
        <v>64.0</v>
      </c>
      <c r="F328" s="474" t="s">
        <v>2901</v>
      </c>
      <c r="G328" s="475">
        <v>-0.0195</v>
      </c>
      <c r="M328" s="473" t="s">
        <v>4846</v>
      </c>
      <c r="N328" s="406">
        <v>63.9</v>
      </c>
      <c r="O328" s="474">
        <v>63.9</v>
      </c>
      <c r="P328" s="474">
        <v>63.9</v>
      </c>
      <c r="Q328" s="474">
        <v>63.9</v>
      </c>
      <c r="R328" s="474" t="s">
        <v>2741</v>
      </c>
      <c r="S328" s="475">
        <v>0.0</v>
      </c>
    </row>
    <row r="329" ht="15.75" customHeight="1">
      <c r="A329" s="473" t="s">
        <v>680</v>
      </c>
      <c r="B329" s="406">
        <v>67.0</v>
      </c>
      <c r="C329" s="474">
        <v>67.7</v>
      </c>
      <c r="D329" s="474">
        <v>67.7</v>
      </c>
      <c r="E329" s="474">
        <v>66.7</v>
      </c>
      <c r="F329" s="474" t="s">
        <v>2902</v>
      </c>
      <c r="G329" s="475">
        <v>0.0</v>
      </c>
      <c r="M329" s="473" t="s">
        <v>615</v>
      </c>
      <c r="N329" s="406">
        <v>63.9</v>
      </c>
      <c r="O329" s="474">
        <v>63.9</v>
      </c>
      <c r="P329" s="474">
        <v>63.9</v>
      </c>
      <c r="Q329" s="474">
        <v>63.9</v>
      </c>
      <c r="R329" s="474" t="s">
        <v>2824</v>
      </c>
      <c r="S329" s="475">
        <v>0.0</v>
      </c>
    </row>
    <row r="330" ht="15.75" customHeight="1">
      <c r="A330" s="473" t="s">
        <v>681</v>
      </c>
      <c r="B330" s="406">
        <v>67.0</v>
      </c>
      <c r="C330" s="474">
        <v>68.0</v>
      </c>
      <c r="D330" s="474">
        <v>68.0</v>
      </c>
      <c r="E330" s="474">
        <v>66.7</v>
      </c>
      <c r="F330" s="474" t="s">
        <v>2903</v>
      </c>
      <c r="G330" s="475">
        <v>-0.0089</v>
      </c>
      <c r="M330" s="473" t="s">
        <v>616</v>
      </c>
      <c r="N330" s="406">
        <v>63.9</v>
      </c>
      <c r="O330" s="474">
        <v>63.9</v>
      </c>
      <c r="P330" s="474">
        <v>63.9</v>
      </c>
      <c r="Q330" s="474">
        <v>63.9</v>
      </c>
      <c r="R330" s="474" t="s">
        <v>2850</v>
      </c>
      <c r="S330" s="475">
        <v>0.0</v>
      </c>
    </row>
    <row r="331" ht="15.75" customHeight="1">
      <c r="A331" s="473" t="s">
        <v>682</v>
      </c>
      <c r="B331" s="406">
        <v>67.6</v>
      </c>
      <c r="C331" s="474">
        <v>67.8</v>
      </c>
      <c r="D331" s="474">
        <v>68.2</v>
      </c>
      <c r="E331" s="474">
        <v>67.0</v>
      </c>
      <c r="F331" s="474" t="s">
        <v>2904</v>
      </c>
      <c r="G331" s="475">
        <v>-0.0015</v>
      </c>
      <c r="M331" s="473" t="s">
        <v>617</v>
      </c>
      <c r="N331" s="406">
        <v>63.9</v>
      </c>
      <c r="O331" s="474">
        <v>63.9</v>
      </c>
      <c r="P331" s="474">
        <v>63.9</v>
      </c>
      <c r="Q331" s="474">
        <v>63.9</v>
      </c>
      <c r="R331" s="474" t="s">
        <v>2783</v>
      </c>
      <c r="S331" s="475">
        <v>0.0</v>
      </c>
    </row>
    <row r="332" ht="15.75" customHeight="1">
      <c r="A332" s="473" t="s">
        <v>683</v>
      </c>
      <c r="B332" s="406">
        <v>67.7</v>
      </c>
      <c r="C332" s="474">
        <v>67.5</v>
      </c>
      <c r="D332" s="474">
        <v>68.2</v>
      </c>
      <c r="E332" s="474">
        <v>67.5</v>
      </c>
      <c r="F332" s="474" t="s">
        <v>2905</v>
      </c>
      <c r="G332" s="475">
        <v>-0.0015</v>
      </c>
      <c r="M332" s="473" t="s">
        <v>618</v>
      </c>
      <c r="N332" s="406">
        <v>63.9</v>
      </c>
      <c r="O332" s="474">
        <v>63.9</v>
      </c>
      <c r="P332" s="474">
        <v>63.9</v>
      </c>
      <c r="Q332" s="474">
        <v>63.9</v>
      </c>
      <c r="R332" s="474" t="s">
        <v>2828</v>
      </c>
      <c r="S332" s="475">
        <v>0.0</v>
      </c>
    </row>
    <row r="333" ht="15.75" customHeight="1">
      <c r="A333" s="473" t="s">
        <v>684</v>
      </c>
      <c r="B333" s="406">
        <v>68.1</v>
      </c>
      <c r="C333" s="474">
        <v>67.8</v>
      </c>
      <c r="D333" s="474">
        <v>69.4</v>
      </c>
      <c r="E333" s="474">
        <v>67.8</v>
      </c>
      <c r="F333" s="474" t="s">
        <v>2906</v>
      </c>
      <c r="G333" s="475">
        <v>-0.0044</v>
      </c>
      <c r="M333" s="473" t="s">
        <v>4847</v>
      </c>
      <c r="N333" s="406">
        <v>63.9</v>
      </c>
      <c r="O333" s="474">
        <v>63.9</v>
      </c>
      <c r="P333" s="474">
        <v>63.9</v>
      </c>
      <c r="Q333" s="474">
        <v>63.9</v>
      </c>
      <c r="R333" s="474" t="s">
        <v>4848</v>
      </c>
      <c r="S333" s="475">
        <v>0.0</v>
      </c>
    </row>
    <row r="334" ht="15.75" customHeight="1">
      <c r="A334" s="473" t="s">
        <v>685</v>
      </c>
      <c r="B334" s="406">
        <v>68.4</v>
      </c>
      <c r="C334" s="474">
        <v>67.2</v>
      </c>
      <c r="D334" s="474">
        <v>69.6</v>
      </c>
      <c r="E334" s="474">
        <v>66.4</v>
      </c>
      <c r="F334" s="474" t="s">
        <v>2907</v>
      </c>
      <c r="G334" s="475">
        <v>0.0074</v>
      </c>
      <c r="M334" s="473" t="s">
        <v>619</v>
      </c>
      <c r="N334" s="406">
        <v>63.9</v>
      </c>
      <c r="O334" s="474">
        <v>63.9</v>
      </c>
      <c r="P334" s="474">
        <v>63.9</v>
      </c>
      <c r="Q334" s="474">
        <v>63.9</v>
      </c>
      <c r="R334" s="474" t="s">
        <v>2851</v>
      </c>
      <c r="S334" s="475">
        <v>0.0</v>
      </c>
    </row>
    <row r="335" ht="15.75" customHeight="1">
      <c r="A335" s="473" t="s">
        <v>686</v>
      </c>
      <c r="B335" s="406">
        <v>67.9</v>
      </c>
      <c r="C335" s="474">
        <v>68.9</v>
      </c>
      <c r="D335" s="474">
        <v>68.9</v>
      </c>
      <c r="E335" s="474">
        <v>67.0</v>
      </c>
      <c r="F335" s="474" t="s">
        <v>2908</v>
      </c>
      <c r="G335" s="475">
        <v>-0.0088</v>
      </c>
      <c r="M335" s="473" t="s">
        <v>620</v>
      </c>
      <c r="N335" s="406">
        <v>63.9</v>
      </c>
      <c r="O335" s="474">
        <v>63.9</v>
      </c>
      <c r="P335" s="474">
        <v>63.9</v>
      </c>
      <c r="Q335" s="474">
        <v>63.9</v>
      </c>
      <c r="R335" s="474" t="s">
        <v>2778</v>
      </c>
      <c r="S335" s="475">
        <v>0.0</v>
      </c>
    </row>
    <row r="336" ht="15.75" customHeight="1">
      <c r="A336" s="473" t="s">
        <v>687</v>
      </c>
      <c r="B336" s="406">
        <v>68.5</v>
      </c>
      <c r="C336" s="474">
        <v>70.0</v>
      </c>
      <c r="D336" s="474">
        <v>70.2</v>
      </c>
      <c r="E336" s="474">
        <v>68.1</v>
      </c>
      <c r="F336" s="474" t="s">
        <v>2909</v>
      </c>
      <c r="G336" s="475">
        <v>-0.0214</v>
      </c>
      <c r="M336" s="473" t="s">
        <v>4849</v>
      </c>
      <c r="N336" s="406">
        <v>63.9</v>
      </c>
      <c r="O336" s="474">
        <v>63.9</v>
      </c>
      <c r="P336" s="474">
        <v>63.9</v>
      </c>
      <c r="Q336" s="474">
        <v>63.9</v>
      </c>
      <c r="R336" s="474" t="s">
        <v>2846</v>
      </c>
      <c r="S336" s="475">
        <v>0.0</v>
      </c>
    </row>
    <row r="337" ht="15.75" customHeight="1">
      <c r="A337" s="473" t="s">
        <v>688</v>
      </c>
      <c r="B337" s="406">
        <v>70.0</v>
      </c>
      <c r="C337" s="474">
        <v>69.3</v>
      </c>
      <c r="D337" s="474">
        <v>70.4</v>
      </c>
      <c r="E337" s="474">
        <v>69.3</v>
      </c>
      <c r="F337" s="474" t="s">
        <v>2910</v>
      </c>
      <c r="G337" s="475">
        <v>0.0101</v>
      </c>
      <c r="M337" s="473" t="s">
        <v>621</v>
      </c>
      <c r="N337" s="406">
        <v>63.9</v>
      </c>
      <c r="O337" s="474">
        <v>63.9</v>
      </c>
      <c r="P337" s="474">
        <v>63.9</v>
      </c>
      <c r="Q337" s="474">
        <v>63.9</v>
      </c>
      <c r="R337" s="474" t="s">
        <v>2794</v>
      </c>
      <c r="S337" s="475">
        <v>0.0</v>
      </c>
    </row>
    <row r="338" ht="15.75" customHeight="1">
      <c r="A338" s="473" t="s">
        <v>689</v>
      </c>
      <c r="B338" s="406">
        <v>69.3</v>
      </c>
      <c r="C338" s="474">
        <v>68.8</v>
      </c>
      <c r="D338" s="474">
        <v>69.8</v>
      </c>
      <c r="E338" s="474">
        <v>67.7</v>
      </c>
      <c r="F338" s="474" t="s">
        <v>2911</v>
      </c>
      <c r="G338" s="475">
        <v>0.0146</v>
      </c>
      <c r="M338" s="473" t="s">
        <v>622</v>
      </c>
      <c r="N338" s="406">
        <v>63.9</v>
      </c>
      <c r="O338" s="474">
        <v>63.9</v>
      </c>
      <c r="P338" s="474">
        <v>63.9</v>
      </c>
      <c r="Q338" s="474">
        <v>63.9</v>
      </c>
      <c r="R338" s="474" t="s">
        <v>2789</v>
      </c>
      <c r="S338" s="475">
        <v>0.0</v>
      </c>
    </row>
    <row r="339" ht="15.75" customHeight="1">
      <c r="A339" s="473" t="s">
        <v>690</v>
      </c>
      <c r="B339" s="406">
        <v>68.3</v>
      </c>
      <c r="C339" s="474">
        <v>68.0</v>
      </c>
      <c r="D339" s="474">
        <v>69.1</v>
      </c>
      <c r="E339" s="474">
        <v>67.0</v>
      </c>
      <c r="F339" s="474" t="s">
        <v>2912</v>
      </c>
      <c r="G339" s="475">
        <v>0.0044</v>
      </c>
      <c r="M339" s="473" t="s">
        <v>623</v>
      </c>
      <c r="N339" s="406">
        <v>63.9</v>
      </c>
      <c r="O339" s="474">
        <v>63.9</v>
      </c>
      <c r="P339" s="474">
        <v>63.9</v>
      </c>
      <c r="Q339" s="474">
        <v>63.9</v>
      </c>
      <c r="R339" s="474" t="s">
        <v>2794</v>
      </c>
      <c r="S339" s="475">
        <v>0.0</v>
      </c>
    </row>
    <row r="340" ht="15.75" customHeight="1">
      <c r="A340" s="473" t="s">
        <v>691</v>
      </c>
      <c r="B340" s="406">
        <v>68.0</v>
      </c>
      <c r="C340" s="474">
        <v>68.2</v>
      </c>
      <c r="D340" s="474">
        <v>68.9</v>
      </c>
      <c r="E340" s="474">
        <v>67.7</v>
      </c>
      <c r="F340" s="474" t="s">
        <v>2913</v>
      </c>
      <c r="G340" s="475">
        <v>-0.0029</v>
      </c>
      <c r="M340" s="473" t="s">
        <v>624</v>
      </c>
      <c r="N340" s="406">
        <v>63.9</v>
      </c>
      <c r="O340" s="474">
        <v>63.9</v>
      </c>
      <c r="P340" s="474">
        <v>63.9</v>
      </c>
      <c r="Q340" s="474">
        <v>63.9</v>
      </c>
      <c r="R340" s="474" t="s">
        <v>2743</v>
      </c>
      <c r="S340" s="475">
        <v>0.0</v>
      </c>
    </row>
    <row r="341" ht="15.75" customHeight="1">
      <c r="A341" s="473" t="s">
        <v>692</v>
      </c>
      <c r="B341" s="406">
        <v>67.2</v>
      </c>
      <c r="C341" s="474">
        <v>66.5</v>
      </c>
      <c r="D341" s="474">
        <v>67.5</v>
      </c>
      <c r="E341" s="474">
        <v>66.5</v>
      </c>
      <c r="F341" s="474" t="s">
        <v>2914</v>
      </c>
      <c r="G341" s="475">
        <v>0.0045</v>
      </c>
      <c r="M341" s="473" t="s">
        <v>4850</v>
      </c>
      <c r="N341" s="406">
        <v>63.9</v>
      </c>
      <c r="O341" s="474">
        <v>63.9</v>
      </c>
      <c r="P341" s="474">
        <v>63.9</v>
      </c>
      <c r="Q341" s="474">
        <v>63.9</v>
      </c>
      <c r="R341" s="474" t="s">
        <v>2852</v>
      </c>
      <c r="S341" s="475">
        <v>0.0</v>
      </c>
    </row>
    <row r="342" ht="15.75" customHeight="1">
      <c r="A342" s="473" t="s">
        <v>693</v>
      </c>
      <c r="B342" s="406">
        <v>66.9</v>
      </c>
      <c r="C342" s="474">
        <v>66.8</v>
      </c>
      <c r="D342" s="474">
        <v>67.2</v>
      </c>
      <c r="E342" s="474">
        <v>66.5</v>
      </c>
      <c r="F342" s="474" t="s">
        <v>2915</v>
      </c>
      <c r="G342" s="475">
        <v>0.0015</v>
      </c>
      <c r="M342" s="473" t="s">
        <v>625</v>
      </c>
      <c r="N342" s="406">
        <v>63.9</v>
      </c>
      <c r="O342" s="474">
        <v>63.9</v>
      </c>
      <c r="P342" s="474">
        <v>63.9</v>
      </c>
      <c r="Q342" s="474">
        <v>63.9</v>
      </c>
      <c r="R342" s="474" t="s">
        <v>2852</v>
      </c>
      <c r="S342" s="475">
        <v>0.0</v>
      </c>
    </row>
    <row r="343" ht="15.75" customHeight="1">
      <c r="A343" s="473" t="s">
        <v>694</v>
      </c>
      <c r="B343" s="406">
        <v>66.8</v>
      </c>
      <c r="C343" s="474">
        <v>66.9</v>
      </c>
      <c r="D343" s="474">
        <v>67.2</v>
      </c>
      <c r="E343" s="474">
        <v>66.7</v>
      </c>
      <c r="F343" s="474" t="s">
        <v>2916</v>
      </c>
      <c r="G343" s="475">
        <v>0.0015</v>
      </c>
      <c r="M343" s="473" t="s">
        <v>626</v>
      </c>
      <c r="N343" s="406">
        <v>63.9</v>
      </c>
      <c r="O343" s="474">
        <v>63.9</v>
      </c>
      <c r="P343" s="474">
        <v>63.9</v>
      </c>
      <c r="Q343" s="474">
        <v>63.9</v>
      </c>
      <c r="R343" s="474" t="s">
        <v>2746</v>
      </c>
      <c r="S343" s="475">
        <v>0.0</v>
      </c>
    </row>
    <row r="344" ht="15.75" customHeight="1">
      <c r="A344" s="473" t="s">
        <v>695</v>
      </c>
      <c r="B344" s="406">
        <v>66.7</v>
      </c>
      <c r="C344" s="474">
        <v>66.5</v>
      </c>
      <c r="D344" s="474">
        <v>67.3</v>
      </c>
      <c r="E344" s="474">
        <v>66.2</v>
      </c>
      <c r="F344" s="474" t="s">
        <v>2917</v>
      </c>
      <c r="G344" s="475">
        <v>0.0106</v>
      </c>
      <c r="M344" s="473" t="s">
        <v>627</v>
      </c>
      <c r="N344" s="406">
        <v>63.9</v>
      </c>
      <c r="O344" s="474">
        <v>63.9</v>
      </c>
      <c r="P344" s="474">
        <v>63.9</v>
      </c>
      <c r="Q344" s="474">
        <v>63.9</v>
      </c>
      <c r="R344" s="474" t="s">
        <v>2794</v>
      </c>
      <c r="S344" s="475">
        <v>0.0</v>
      </c>
    </row>
    <row r="345" ht="15.75" customHeight="1">
      <c r="A345" s="473" t="s">
        <v>696</v>
      </c>
      <c r="B345" s="406">
        <v>66.0</v>
      </c>
      <c r="C345" s="474">
        <v>65.2</v>
      </c>
      <c r="D345" s="474">
        <v>66.9</v>
      </c>
      <c r="E345" s="474">
        <v>65.2</v>
      </c>
      <c r="F345" s="474" t="s">
        <v>2918</v>
      </c>
      <c r="G345" s="475">
        <v>0.0123</v>
      </c>
      <c r="M345" s="473" t="s">
        <v>2853</v>
      </c>
      <c r="N345" s="406">
        <v>63.9</v>
      </c>
      <c r="O345" s="474">
        <v>63.9</v>
      </c>
      <c r="P345" s="474">
        <v>63.9</v>
      </c>
      <c r="Q345" s="474">
        <v>63.9</v>
      </c>
      <c r="R345" s="474" t="s">
        <v>2854</v>
      </c>
      <c r="S345" s="475">
        <v>0.0</v>
      </c>
    </row>
    <row r="346" ht="15.75" customHeight="1">
      <c r="A346" s="473" t="s">
        <v>697</v>
      </c>
      <c r="B346" s="406">
        <v>65.2</v>
      </c>
      <c r="C346" s="474">
        <v>65.0</v>
      </c>
      <c r="D346" s="474">
        <v>66.7</v>
      </c>
      <c r="E346" s="474">
        <v>64.8</v>
      </c>
      <c r="F346" s="474" t="s">
        <v>2919</v>
      </c>
      <c r="G346" s="475">
        <v>0.0031</v>
      </c>
      <c r="M346" s="473" t="s">
        <v>629</v>
      </c>
      <c r="N346" s="406">
        <v>63.9</v>
      </c>
      <c r="O346" s="474">
        <v>63.9</v>
      </c>
      <c r="P346" s="474">
        <v>63.9</v>
      </c>
      <c r="Q346" s="474">
        <v>63.9</v>
      </c>
      <c r="R346" s="474" t="s">
        <v>2769</v>
      </c>
      <c r="S346" s="475">
        <v>0.0</v>
      </c>
    </row>
    <row r="347" ht="15.75" customHeight="1">
      <c r="A347" s="473" t="s">
        <v>698</v>
      </c>
      <c r="B347" s="406">
        <v>64.3</v>
      </c>
      <c r="C347" s="474">
        <v>64.8</v>
      </c>
      <c r="D347" s="474">
        <v>65.3</v>
      </c>
      <c r="E347" s="474">
        <v>64.0</v>
      </c>
      <c r="F347" s="474" t="s">
        <v>2920</v>
      </c>
      <c r="G347" s="475">
        <v>-0.0092</v>
      </c>
      <c r="M347" s="473" t="s">
        <v>4851</v>
      </c>
      <c r="N347" s="406">
        <v>63.9</v>
      </c>
      <c r="O347" s="474">
        <v>63.9</v>
      </c>
      <c r="P347" s="474">
        <v>63.9</v>
      </c>
      <c r="Q347" s="474">
        <v>63.9</v>
      </c>
      <c r="R347" s="474" t="s">
        <v>2824</v>
      </c>
      <c r="S347" s="475">
        <v>0.0</v>
      </c>
    </row>
    <row r="348" ht="15.75" customHeight="1">
      <c r="A348" s="473" t="s">
        <v>699</v>
      </c>
      <c r="B348" s="406">
        <v>64.9</v>
      </c>
      <c r="C348" s="474">
        <v>65.6</v>
      </c>
      <c r="D348" s="474">
        <v>66.0</v>
      </c>
      <c r="E348" s="474">
        <v>64.5</v>
      </c>
      <c r="F348" s="474" t="s">
        <v>2921</v>
      </c>
      <c r="G348" s="475">
        <v>-0.0182</v>
      </c>
      <c r="M348" s="473" t="s">
        <v>630</v>
      </c>
      <c r="N348" s="406">
        <v>63.9</v>
      </c>
      <c r="O348" s="474">
        <v>63.9</v>
      </c>
      <c r="P348" s="474">
        <v>63.9</v>
      </c>
      <c r="Q348" s="474">
        <v>63.9</v>
      </c>
      <c r="R348" s="474" t="s">
        <v>2747</v>
      </c>
      <c r="S348" s="475">
        <v>0.0</v>
      </c>
    </row>
    <row r="349" ht="15.75" customHeight="1">
      <c r="A349" s="473" t="s">
        <v>700</v>
      </c>
      <c r="B349" s="406">
        <v>66.1</v>
      </c>
      <c r="C349" s="474">
        <v>67.4</v>
      </c>
      <c r="D349" s="474">
        <v>67.4</v>
      </c>
      <c r="E349" s="474">
        <v>66.0</v>
      </c>
      <c r="F349" s="474" t="s">
        <v>2922</v>
      </c>
      <c r="G349" s="475">
        <v>-0.0015</v>
      </c>
      <c r="M349" s="473" t="s">
        <v>631</v>
      </c>
      <c r="N349" s="406">
        <v>63.9</v>
      </c>
      <c r="O349" s="474">
        <v>63.9</v>
      </c>
      <c r="P349" s="474">
        <v>63.9</v>
      </c>
      <c r="Q349" s="474">
        <v>63.9</v>
      </c>
      <c r="R349" s="474" t="s">
        <v>2742</v>
      </c>
      <c r="S349" s="475">
        <v>0.0</v>
      </c>
    </row>
    <row r="350" ht="15.75" customHeight="1">
      <c r="A350" s="473" t="s">
        <v>701</v>
      </c>
      <c r="B350" s="406">
        <v>66.0</v>
      </c>
      <c r="C350" s="474">
        <v>66.0</v>
      </c>
      <c r="D350" s="474">
        <v>66.0</v>
      </c>
      <c r="E350" s="474">
        <v>65.6</v>
      </c>
      <c r="F350" s="474" t="s">
        <v>2923</v>
      </c>
      <c r="G350" s="475">
        <v>0.0</v>
      </c>
      <c r="M350" s="473" t="s">
        <v>632</v>
      </c>
      <c r="N350" s="406">
        <v>63.9</v>
      </c>
      <c r="O350" s="474">
        <v>63.9</v>
      </c>
      <c r="P350" s="474">
        <v>63.9</v>
      </c>
      <c r="Q350" s="474">
        <v>63.9</v>
      </c>
      <c r="R350" s="474" t="s">
        <v>2778</v>
      </c>
      <c r="S350" s="475">
        <v>0.0</v>
      </c>
    </row>
    <row r="351" ht="15.75" customHeight="1">
      <c r="A351" s="473" t="s">
        <v>702</v>
      </c>
      <c r="B351" s="406">
        <v>66.0</v>
      </c>
      <c r="C351" s="474">
        <v>67.5</v>
      </c>
      <c r="D351" s="474">
        <v>67.5</v>
      </c>
      <c r="E351" s="474">
        <v>65.5</v>
      </c>
      <c r="F351" s="474" t="s">
        <v>2924</v>
      </c>
      <c r="G351" s="475">
        <v>0.003</v>
      </c>
      <c r="M351" s="473" t="s">
        <v>633</v>
      </c>
      <c r="N351" s="406">
        <v>63.9</v>
      </c>
      <c r="O351" s="474">
        <v>63.9</v>
      </c>
      <c r="P351" s="474">
        <v>63.9</v>
      </c>
      <c r="Q351" s="474">
        <v>63.9</v>
      </c>
      <c r="R351" s="474" t="s">
        <v>2855</v>
      </c>
      <c r="S351" s="475">
        <v>0.0</v>
      </c>
    </row>
    <row r="352" ht="15.75" customHeight="1">
      <c r="A352" s="473" t="s">
        <v>703</v>
      </c>
      <c r="B352" s="406">
        <v>65.8</v>
      </c>
      <c r="C352" s="474">
        <v>65.7</v>
      </c>
      <c r="D352" s="474">
        <v>65.8</v>
      </c>
      <c r="E352" s="474">
        <v>64.9</v>
      </c>
      <c r="F352" s="474" t="s">
        <v>2657</v>
      </c>
      <c r="G352" s="475">
        <v>0.0123</v>
      </c>
      <c r="M352" s="473" t="s">
        <v>4852</v>
      </c>
      <c r="N352" s="406">
        <v>63.9</v>
      </c>
      <c r="O352" s="474">
        <v>63.9</v>
      </c>
      <c r="P352" s="474">
        <v>63.9</v>
      </c>
      <c r="Q352" s="474">
        <v>63.9</v>
      </c>
      <c r="R352" s="474" t="s">
        <v>4853</v>
      </c>
      <c r="S352" s="475">
        <v>0.0</v>
      </c>
    </row>
    <row r="353" ht="15.75" customHeight="1">
      <c r="A353" s="473" t="s">
        <v>704</v>
      </c>
      <c r="B353" s="406">
        <v>65.0</v>
      </c>
      <c r="C353" s="474">
        <v>67.1</v>
      </c>
      <c r="D353" s="474">
        <v>67.1</v>
      </c>
      <c r="E353" s="474">
        <v>65.0</v>
      </c>
      <c r="F353" s="474" t="s">
        <v>2925</v>
      </c>
      <c r="G353" s="475">
        <v>0.0062</v>
      </c>
      <c r="M353" s="473" t="s">
        <v>634</v>
      </c>
      <c r="N353" s="406">
        <v>63.9</v>
      </c>
      <c r="O353" s="474">
        <v>63.9</v>
      </c>
      <c r="P353" s="474">
        <v>63.9</v>
      </c>
      <c r="Q353" s="474">
        <v>63.9</v>
      </c>
      <c r="R353" s="474" t="s">
        <v>2856</v>
      </c>
      <c r="S353" s="475">
        <v>0.0</v>
      </c>
    </row>
    <row r="354" ht="15.75" customHeight="1">
      <c r="A354" s="473" t="s">
        <v>705</v>
      </c>
      <c r="B354" s="406">
        <v>62.8</v>
      </c>
      <c r="C354" s="474">
        <v>63.1</v>
      </c>
      <c r="D354" s="474">
        <v>63.8</v>
      </c>
      <c r="E354" s="474">
        <v>62.7</v>
      </c>
      <c r="F354" s="474" t="s">
        <v>2926</v>
      </c>
      <c r="G354" s="475">
        <v>-0.0172</v>
      </c>
      <c r="M354" s="473" t="s">
        <v>635</v>
      </c>
      <c r="N354" s="406">
        <v>63.9</v>
      </c>
      <c r="O354" s="474">
        <v>63.9</v>
      </c>
      <c r="P354" s="474">
        <v>63.9</v>
      </c>
      <c r="Q354" s="474">
        <v>63.9</v>
      </c>
      <c r="R354" s="474" t="s">
        <v>2857</v>
      </c>
      <c r="S354" s="475">
        <v>0.0</v>
      </c>
    </row>
    <row r="355" ht="15.75" customHeight="1">
      <c r="A355" s="473" t="s">
        <v>706</v>
      </c>
      <c r="B355" s="406">
        <v>63.9</v>
      </c>
      <c r="C355" s="474">
        <v>66.3</v>
      </c>
      <c r="D355" s="474">
        <v>66.3</v>
      </c>
      <c r="E355" s="474">
        <v>63.8</v>
      </c>
      <c r="F355" s="474" t="s">
        <v>2927</v>
      </c>
      <c r="G355" s="475">
        <v>-0.0154</v>
      </c>
      <c r="M355" s="473" t="s">
        <v>636</v>
      </c>
      <c r="N355" s="406">
        <v>63.9</v>
      </c>
      <c r="O355" s="474">
        <v>63.9</v>
      </c>
      <c r="P355" s="474">
        <v>63.9</v>
      </c>
      <c r="Q355" s="474">
        <v>63.9</v>
      </c>
      <c r="R355" s="474" t="s">
        <v>2858</v>
      </c>
      <c r="S355" s="475">
        <v>0.0</v>
      </c>
    </row>
    <row r="356" ht="15.75" customHeight="1">
      <c r="A356" s="473" t="s">
        <v>707</v>
      </c>
      <c r="B356" s="406">
        <v>64.9</v>
      </c>
      <c r="C356" s="474">
        <v>66.5</v>
      </c>
      <c r="D356" s="474">
        <v>66.5</v>
      </c>
      <c r="E356" s="474">
        <v>64.5</v>
      </c>
      <c r="F356" s="474" t="s">
        <v>2928</v>
      </c>
      <c r="G356" s="475">
        <v>0.0031</v>
      </c>
      <c r="M356" s="473" t="s">
        <v>637</v>
      </c>
      <c r="N356" s="406">
        <v>63.9</v>
      </c>
      <c r="O356" s="474">
        <v>63.9</v>
      </c>
      <c r="P356" s="474">
        <v>63.9</v>
      </c>
      <c r="Q356" s="474">
        <v>63.9</v>
      </c>
      <c r="R356" s="474" t="s">
        <v>2859</v>
      </c>
      <c r="S356" s="475">
        <v>0.0</v>
      </c>
    </row>
    <row r="357" ht="15.75" customHeight="1">
      <c r="A357" s="473" t="s">
        <v>708</v>
      </c>
      <c r="B357" s="406">
        <v>64.7</v>
      </c>
      <c r="C357" s="474">
        <v>63.0</v>
      </c>
      <c r="D357" s="474">
        <v>65.0</v>
      </c>
      <c r="E357" s="474">
        <v>62.3</v>
      </c>
      <c r="F357" s="474" t="s">
        <v>2929</v>
      </c>
      <c r="G357" s="475">
        <v>0.0205</v>
      </c>
      <c r="M357" s="473" t="s">
        <v>4854</v>
      </c>
      <c r="N357" s="406">
        <v>63.9</v>
      </c>
      <c r="O357" s="474">
        <v>63.9</v>
      </c>
      <c r="P357" s="474">
        <v>63.9</v>
      </c>
      <c r="Q357" s="474">
        <v>63.9</v>
      </c>
      <c r="R357" s="474" t="s">
        <v>4855</v>
      </c>
      <c r="S357" s="475">
        <v>0.0</v>
      </c>
    </row>
    <row r="358" ht="15.75" customHeight="1">
      <c r="A358" s="473" t="s">
        <v>709</v>
      </c>
      <c r="B358" s="406">
        <v>64.3</v>
      </c>
      <c r="C358" s="474">
        <v>66.0</v>
      </c>
      <c r="D358" s="474">
        <v>66.0</v>
      </c>
      <c r="E358" s="474">
        <v>63.9</v>
      </c>
      <c r="F358" s="474" t="s">
        <v>2930</v>
      </c>
      <c r="G358" s="475">
        <v>0.0063</v>
      </c>
      <c r="M358" s="473" t="s">
        <v>638</v>
      </c>
      <c r="N358" s="406">
        <v>63.9</v>
      </c>
      <c r="O358" s="474">
        <v>63.9</v>
      </c>
      <c r="P358" s="474">
        <v>63.9</v>
      </c>
      <c r="Q358" s="474">
        <v>63.9</v>
      </c>
      <c r="R358" s="474" t="s">
        <v>2860</v>
      </c>
      <c r="S358" s="475">
        <v>0.0</v>
      </c>
    </row>
    <row r="359" ht="15.75" customHeight="1">
      <c r="A359" s="473" t="s">
        <v>710</v>
      </c>
      <c r="B359" s="406">
        <v>63.9</v>
      </c>
      <c r="C359" s="474">
        <v>65.8</v>
      </c>
      <c r="D359" s="474">
        <v>65.8</v>
      </c>
      <c r="E359" s="474">
        <v>63.6</v>
      </c>
      <c r="F359" s="474" t="s">
        <v>2931</v>
      </c>
      <c r="G359" s="475">
        <v>-0.0124</v>
      </c>
      <c r="M359" s="473" t="s">
        <v>639</v>
      </c>
      <c r="N359" s="406">
        <v>63.9</v>
      </c>
      <c r="O359" s="474">
        <v>63.9</v>
      </c>
      <c r="P359" s="474">
        <v>63.9</v>
      </c>
      <c r="Q359" s="474">
        <v>63.9</v>
      </c>
      <c r="R359" s="474" t="s">
        <v>2861</v>
      </c>
      <c r="S359" s="475">
        <v>0.0</v>
      </c>
    </row>
    <row r="360" ht="15.75" customHeight="1">
      <c r="A360" s="473" t="s">
        <v>711</v>
      </c>
      <c r="B360" s="406">
        <v>64.7</v>
      </c>
      <c r="C360" s="474">
        <v>64.6</v>
      </c>
      <c r="D360" s="474">
        <v>65.5</v>
      </c>
      <c r="E360" s="474">
        <v>64.6</v>
      </c>
      <c r="F360" s="474" t="s">
        <v>2932</v>
      </c>
      <c r="G360" s="475">
        <v>-0.0182</v>
      </c>
      <c r="M360" s="473" t="s">
        <v>640</v>
      </c>
      <c r="N360" s="406">
        <v>63.9</v>
      </c>
      <c r="O360" s="474">
        <v>63.9</v>
      </c>
      <c r="P360" s="474">
        <v>63.9</v>
      </c>
      <c r="Q360" s="474">
        <v>63.9</v>
      </c>
      <c r="R360" s="474" t="s">
        <v>2862</v>
      </c>
      <c r="S360" s="475">
        <v>0.0</v>
      </c>
    </row>
    <row r="361" ht="15.75" customHeight="1">
      <c r="A361" s="473" t="s">
        <v>712</v>
      </c>
      <c r="B361" s="406">
        <v>65.9</v>
      </c>
      <c r="C361" s="474">
        <v>67.7</v>
      </c>
      <c r="D361" s="474">
        <v>67.7</v>
      </c>
      <c r="E361" s="474">
        <v>65.9</v>
      </c>
      <c r="F361" s="474" t="s">
        <v>2933</v>
      </c>
      <c r="G361" s="475">
        <v>-0.0193</v>
      </c>
      <c r="M361" s="473" t="s">
        <v>641</v>
      </c>
      <c r="N361" s="406">
        <v>63.9</v>
      </c>
      <c r="O361" s="474">
        <v>63.9</v>
      </c>
      <c r="P361" s="474">
        <v>63.9</v>
      </c>
      <c r="Q361" s="474">
        <v>63.9</v>
      </c>
      <c r="R361" s="474" t="s">
        <v>2863</v>
      </c>
      <c r="S361" s="475">
        <v>0.0</v>
      </c>
    </row>
    <row r="362" ht="15.75" customHeight="1">
      <c r="A362" s="473" t="s">
        <v>713</v>
      </c>
      <c r="B362" s="406">
        <v>67.4</v>
      </c>
      <c r="C362" s="474">
        <v>67.0</v>
      </c>
      <c r="D362" s="474">
        <v>67.8</v>
      </c>
      <c r="E362" s="474">
        <v>66.3</v>
      </c>
      <c r="F362" s="474" t="s">
        <v>2934</v>
      </c>
      <c r="G362" s="475">
        <v>0.0151</v>
      </c>
      <c r="M362" s="473" t="s">
        <v>4856</v>
      </c>
      <c r="N362" s="406">
        <v>63.9</v>
      </c>
      <c r="O362" s="474">
        <v>63.9</v>
      </c>
      <c r="P362" s="474">
        <v>63.9</v>
      </c>
      <c r="Q362" s="474">
        <v>63.9</v>
      </c>
      <c r="R362" s="474" t="s">
        <v>4857</v>
      </c>
      <c r="S362" s="475">
        <v>0.0</v>
      </c>
    </row>
    <row r="363" ht="15.75" customHeight="1">
      <c r="A363" s="473" t="s">
        <v>714</v>
      </c>
      <c r="B363" s="406">
        <v>66.4</v>
      </c>
      <c r="C363" s="474">
        <v>67.0</v>
      </c>
      <c r="D363" s="474">
        <v>67.1</v>
      </c>
      <c r="E363" s="474">
        <v>66.1</v>
      </c>
      <c r="F363" s="474" t="s">
        <v>2935</v>
      </c>
      <c r="G363" s="475">
        <v>-0.0104</v>
      </c>
      <c r="M363" s="473" t="s">
        <v>642</v>
      </c>
      <c r="N363" s="406">
        <v>63.9</v>
      </c>
      <c r="O363" s="474">
        <v>63.9</v>
      </c>
      <c r="P363" s="474">
        <v>63.9</v>
      </c>
      <c r="Q363" s="474">
        <v>63.9</v>
      </c>
      <c r="R363" s="474" t="s">
        <v>2864</v>
      </c>
      <c r="S363" s="475">
        <v>0.0</v>
      </c>
    </row>
    <row r="364" ht="15.75" customHeight="1">
      <c r="A364" s="473" t="s">
        <v>715</v>
      </c>
      <c r="B364" s="406">
        <v>67.1</v>
      </c>
      <c r="C364" s="474">
        <v>66.1</v>
      </c>
      <c r="D364" s="474">
        <v>67.8</v>
      </c>
      <c r="E364" s="474">
        <v>66.0</v>
      </c>
      <c r="F364" s="474" t="s">
        <v>2936</v>
      </c>
      <c r="G364" s="475">
        <v>0.0</v>
      </c>
      <c r="M364" s="473" t="s">
        <v>643</v>
      </c>
      <c r="N364" s="406">
        <v>63.9</v>
      </c>
      <c r="O364" s="474">
        <v>63.9</v>
      </c>
      <c r="P364" s="474">
        <v>63.9</v>
      </c>
      <c r="Q364" s="474">
        <v>63.9</v>
      </c>
      <c r="R364" s="474" t="s">
        <v>2865</v>
      </c>
      <c r="S364" s="475">
        <v>0.0</v>
      </c>
    </row>
    <row r="365" ht="15.75" customHeight="1">
      <c r="A365" s="473" t="s">
        <v>716</v>
      </c>
      <c r="B365" s="406">
        <v>67.1</v>
      </c>
      <c r="C365" s="474">
        <v>66.5</v>
      </c>
      <c r="D365" s="474">
        <v>67.5</v>
      </c>
      <c r="E365" s="474">
        <v>66.5</v>
      </c>
      <c r="F365" s="474" t="s">
        <v>2937</v>
      </c>
      <c r="G365" s="475">
        <v>0.003</v>
      </c>
      <c r="M365" s="473" t="s">
        <v>644</v>
      </c>
      <c r="N365" s="406">
        <v>63.9</v>
      </c>
      <c r="O365" s="474">
        <v>63.9</v>
      </c>
      <c r="P365" s="474">
        <v>63.9</v>
      </c>
      <c r="Q365" s="474">
        <v>63.9</v>
      </c>
      <c r="R365" s="474" t="s">
        <v>2866</v>
      </c>
      <c r="S365" s="475">
        <v>0.0</v>
      </c>
    </row>
    <row r="366" ht="15.75" customHeight="1">
      <c r="A366" s="473" t="s">
        <v>717</v>
      </c>
      <c r="B366" s="406">
        <v>66.9</v>
      </c>
      <c r="C366" s="474">
        <v>67.0</v>
      </c>
      <c r="D366" s="474">
        <v>67.5</v>
      </c>
      <c r="E366" s="474">
        <v>66.7</v>
      </c>
      <c r="F366" s="474" t="s">
        <v>2938</v>
      </c>
      <c r="G366" s="475">
        <v>-0.0015</v>
      </c>
      <c r="M366" s="473" t="s">
        <v>4858</v>
      </c>
      <c r="N366" s="406">
        <v>63.9</v>
      </c>
      <c r="O366" s="474">
        <v>63.9</v>
      </c>
      <c r="P366" s="474">
        <v>63.9</v>
      </c>
      <c r="Q366" s="474">
        <v>63.9</v>
      </c>
      <c r="R366" s="474" t="s">
        <v>3741</v>
      </c>
      <c r="S366" s="475">
        <v>0.0</v>
      </c>
    </row>
    <row r="367" ht="15.75" customHeight="1">
      <c r="A367" s="473" t="s">
        <v>718</v>
      </c>
      <c r="B367" s="406">
        <v>67.0</v>
      </c>
      <c r="C367" s="474">
        <v>67.3</v>
      </c>
      <c r="D367" s="474">
        <v>67.7</v>
      </c>
      <c r="E367" s="474">
        <v>66.5</v>
      </c>
      <c r="F367" s="474" t="s">
        <v>2939</v>
      </c>
      <c r="G367" s="475">
        <v>0.0</v>
      </c>
      <c r="M367" s="473" t="s">
        <v>645</v>
      </c>
      <c r="N367" s="406">
        <v>63.9</v>
      </c>
      <c r="O367" s="474">
        <v>63.9</v>
      </c>
      <c r="P367" s="474">
        <v>63.9</v>
      </c>
      <c r="Q367" s="474">
        <v>63.9</v>
      </c>
      <c r="R367" s="474" t="s">
        <v>2867</v>
      </c>
      <c r="S367" s="475">
        <v>0.0</v>
      </c>
    </row>
    <row r="368" ht="15.75" customHeight="1">
      <c r="A368" s="473" t="s">
        <v>719</v>
      </c>
      <c r="B368" s="406">
        <v>67.0</v>
      </c>
      <c r="C368" s="474">
        <v>68.0</v>
      </c>
      <c r="D368" s="474">
        <v>68.0</v>
      </c>
      <c r="E368" s="474">
        <v>66.8</v>
      </c>
      <c r="F368" s="474" t="s">
        <v>2940</v>
      </c>
      <c r="G368" s="475">
        <v>0.0015</v>
      </c>
      <c r="M368" s="473" t="s">
        <v>646</v>
      </c>
      <c r="N368" s="406">
        <v>63.9</v>
      </c>
      <c r="O368" s="474">
        <v>63.9</v>
      </c>
      <c r="P368" s="474">
        <v>63.9</v>
      </c>
      <c r="Q368" s="474">
        <v>63.9</v>
      </c>
      <c r="R368" s="474" t="s">
        <v>2868</v>
      </c>
      <c r="S368" s="475">
        <v>0.0</v>
      </c>
    </row>
    <row r="369" ht="15.75" customHeight="1">
      <c r="A369" s="473" t="s">
        <v>720</v>
      </c>
      <c r="B369" s="406">
        <v>66.9</v>
      </c>
      <c r="C369" s="474">
        <v>67.0</v>
      </c>
      <c r="D369" s="474">
        <v>67.2</v>
      </c>
      <c r="E369" s="474">
        <v>66.8</v>
      </c>
      <c r="F369" s="474" t="s">
        <v>2941</v>
      </c>
      <c r="G369" s="475">
        <v>-0.0045</v>
      </c>
      <c r="M369" s="473" t="s">
        <v>647</v>
      </c>
      <c r="N369" s="406">
        <v>63.9</v>
      </c>
      <c r="O369" s="474">
        <v>63.9</v>
      </c>
      <c r="P369" s="474">
        <v>63.9</v>
      </c>
      <c r="Q369" s="474">
        <v>63.9</v>
      </c>
      <c r="R369" s="474" t="s">
        <v>2869</v>
      </c>
      <c r="S369" s="475">
        <v>0.0</v>
      </c>
    </row>
    <row r="370" ht="15.75" customHeight="1">
      <c r="A370" s="473" t="s">
        <v>721</v>
      </c>
      <c r="B370" s="406">
        <v>67.2</v>
      </c>
      <c r="C370" s="474">
        <v>66.3</v>
      </c>
      <c r="D370" s="474">
        <v>67.7</v>
      </c>
      <c r="E370" s="474">
        <v>66.3</v>
      </c>
      <c r="F370" s="474" t="s">
        <v>2942</v>
      </c>
      <c r="G370" s="475">
        <v>0.0136</v>
      </c>
      <c r="M370" s="473" t="s">
        <v>648</v>
      </c>
      <c r="N370" s="406">
        <v>63.9</v>
      </c>
      <c r="O370" s="474">
        <v>63.9</v>
      </c>
      <c r="P370" s="474">
        <v>63.9</v>
      </c>
      <c r="Q370" s="474">
        <v>63.9</v>
      </c>
      <c r="R370" s="474" t="s">
        <v>2870</v>
      </c>
      <c r="S370" s="475">
        <v>0.0</v>
      </c>
    </row>
    <row r="371" ht="15.75" customHeight="1">
      <c r="A371" s="473" t="s">
        <v>722</v>
      </c>
      <c r="B371" s="406">
        <v>66.3</v>
      </c>
      <c r="C371" s="474">
        <v>67.3</v>
      </c>
      <c r="D371" s="474">
        <v>67.5</v>
      </c>
      <c r="E371" s="474">
        <v>66.0</v>
      </c>
      <c r="F371" s="474" t="s">
        <v>2943</v>
      </c>
      <c r="G371" s="475">
        <v>-0.006</v>
      </c>
      <c r="M371" s="473" t="s">
        <v>4859</v>
      </c>
      <c r="N371" s="406">
        <v>63.9</v>
      </c>
      <c r="O371" s="474">
        <v>63.9</v>
      </c>
      <c r="P371" s="474">
        <v>63.9</v>
      </c>
      <c r="Q371" s="474">
        <v>63.9</v>
      </c>
      <c r="R371" s="474" t="s">
        <v>3560</v>
      </c>
      <c r="S371" s="475">
        <v>0.0</v>
      </c>
    </row>
    <row r="372" ht="15.75" customHeight="1">
      <c r="A372" s="473" t="s">
        <v>723</v>
      </c>
      <c r="B372" s="406">
        <v>66.7</v>
      </c>
      <c r="C372" s="474">
        <v>67.0</v>
      </c>
      <c r="D372" s="474">
        <v>67.4</v>
      </c>
      <c r="E372" s="474">
        <v>66.4</v>
      </c>
      <c r="F372" s="474" t="s">
        <v>2944</v>
      </c>
      <c r="G372" s="475">
        <v>0.006</v>
      </c>
      <c r="M372" s="473" t="s">
        <v>649</v>
      </c>
      <c r="N372" s="406">
        <v>63.9</v>
      </c>
      <c r="O372" s="474">
        <v>64.0</v>
      </c>
      <c r="P372" s="474">
        <v>64.0</v>
      </c>
      <c r="Q372" s="474">
        <v>63.9</v>
      </c>
      <c r="R372" s="474" t="s">
        <v>2871</v>
      </c>
      <c r="S372" s="475">
        <v>-0.0031</v>
      </c>
    </row>
    <row r="373" ht="15.75" customHeight="1">
      <c r="A373" s="473" t="s">
        <v>724</v>
      </c>
      <c r="B373" s="406">
        <v>66.3</v>
      </c>
      <c r="C373" s="474">
        <v>66.8</v>
      </c>
      <c r="D373" s="474">
        <v>67.2</v>
      </c>
      <c r="E373" s="474">
        <v>66.1</v>
      </c>
      <c r="F373" s="474" t="s">
        <v>2945</v>
      </c>
      <c r="G373" s="475">
        <v>-0.0075</v>
      </c>
      <c r="M373" s="473" t="s">
        <v>650</v>
      </c>
      <c r="N373" s="406">
        <v>64.1</v>
      </c>
      <c r="O373" s="474">
        <v>64.7</v>
      </c>
      <c r="P373" s="474">
        <v>64.7</v>
      </c>
      <c r="Q373" s="474">
        <v>63.9</v>
      </c>
      <c r="R373" s="474" t="s">
        <v>2872</v>
      </c>
      <c r="S373" s="475">
        <v>-0.0093</v>
      </c>
    </row>
    <row r="374" ht="15.75" customHeight="1">
      <c r="A374" s="473" t="s">
        <v>725</v>
      </c>
      <c r="B374" s="406">
        <v>66.8</v>
      </c>
      <c r="C374" s="474">
        <v>66.5</v>
      </c>
      <c r="D374" s="474">
        <v>67.2</v>
      </c>
      <c r="E374" s="474">
        <v>66.5</v>
      </c>
      <c r="F374" s="474" t="s">
        <v>2946</v>
      </c>
      <c r="G374" s="475">
        <v>-0.0015</v>
      </c>
      <c r="M374" s="473" t="s">
        <v>651</v>
      </c>
      <c r="N374" s="406">
        <v>64.7</v>
      </c>
      <c r="O374" s="474">
        <v>64.0</v>
      </c>
      <c r="P374" s="474">
        <v>66.0</v>
      </c>
      <c r="Q374" s="474">
        <v>63.9</v>
      </c>
      <c r="R374" s="474" t="s">
        <v>2873</v>
      </c>
      <c r="S374" s="475">
        <v>0.0078</v>
      </c>
    </row>
    <row r="375" ht="15.75" customHeight="1">
      <c r="A375" s="473" t="s">
        <v>726</v>
      </c>
      <c r="B375" s="406">
        <v>66.9</v>
      </c>
      <c r="C375" s="474">
        <v>67.3</v>
      </c>
      <c r="D375" s="474">
        <v>68.0</v>
      </c>
      <c r="E375" s="474">
        <v>66.5</v>
      </c>
      <c r="F375" s="474" t="s">
        <v>2947</v>
      </c>
      <c r="G375" s="475">
        <v>0.0106</v>
      </c>
      <c r="M375" s="473" t="s">
        <v>652</v>
      </c>
      <c r="N375" s="406">
        <v>64.2</v>
      </c>
      <c r="O375" s="474">
        <v>64.0</v>
      </c>
      <c r="P375" s="474">
        <v>64.8</v>
      </c>
      <c r="Q375" s="474">
        <v>63.9</v>
      </c>
      <c r="R375" s="474" t="s">
        <v>2874</v>
      </c>
      <c r="S375" s="475">
        <v>-0.0123</v>
      </c>
    </row>
    <row r="376" ht="15.75" customHeight="1">
      <c r="A376" s="473" t="s">
        <v>727</v>
      </c>
      <c r="B376" s="406">
        <v>66.2</v>
      </c>
      <c r="C376" s="474">
        <v>66.3</v>
      </c>
      <c r="D376" s="474">
        <v>66.6</v>
      </c>
      <c r="E376" s="474">
        <v>66.0</v>
      </c>
      <c r="F376" s="474" t="s">
        <v>2948</v>
      </c>
      <c r="G376" s="475">
        <v>0.0</v>
      </c>
      <c r="M376" s="473" t="s">
        <v>4860</v>
      </c>
      <c r="N376" s="406">
        <v>65.0</v>
      </c>
      <c r="O376" s="474">
        <v>65.4</v>
      </c>
      <c r="P376" s="474">
        <v>65.4</v>
      </c>
      <c r="Q376" s="474">
        <v>65.0</v>
      </c>
      <c r="R376" s="474" t="s">
        <v>4861</v>
      </c>
      <c r="S376" s="475">
        <v>0.0015</v>
      </c>
    </row>
    <row r="377" ht="15.75" customHeight="1">
      <c r="A377" s="473" t="s">
        <v>728</v>
      </c>
      <c r="B377" s="406">
        <v>66.2</v>
      </c>
      <c r="C377" s="474">
        <v>66.2</v>
      </c>
      <c r="D377" s="474">
        <v>66.6</v>
      </c>
      <c r="E377" s="474">
        <v>66.1</v>
      </c>
      <c r="F377" s="474" t="s">
        <v>2949</v>
      </c>
      <c r="G377" s="475">
        <v>-0.006</v>
      </c>
      <c r="M377" s="473" t="s">
        <v>653</v>
      </c>
      <c r="N377" s="406">
        <v>64.9</v>
      </c>
      <c r="O377" s="474">
        <v>64.2</v>
      </c>
      <c r="P377" s="474">
        <v>65.0</v>
      </c>
      <c r="Q377" s="474">
        <v>64.0</v>
      </c>
      <c r="R377" s="474" t="s">
        <v>2875</v>
      </c>
      <c r="S377" s="475">
        <v>0.0109</v>
      </c>
    </row>
    <row r="378" ht="15.75" customHeight="1">
      <c r="A378" s="473" t="s">
        <v>729</v>
      </c>
      <c r="B378" s="406">
        <v>66.6</v>
      </c>
      <c r="C378" s="474">
        <v>67.9</v>
      </c>
      <c r="D378" s="474">
        <v>67.9</v>
      </c>
      <c r="E378" s="474">
        <v>66.4</v>
      </c>
      <c r="F378" s="474" t="s">
        <v>2950</v>
      </c>
      <c r="G378" s="475">
        <v>-0.003</v>
      </c>
      <c r="M378" s="473" t="s">
        <v>654</v>
      </c>
      <c r="N378" s="406">
        <v>64.2</v>
      </c>
      <c r="O378" s="474">
        <v>66.9</v>
      </c>
      <c r="P378" s="474">
        <v>66.9</v>
      </c>
      <c r="Q378" s="474">
        <v>64.0</v>
      </c>
      <c r="R378" s="474" t="s">
        <v>2876</v>
      </c>
      <c r="S378" s="475">
        <v>0.0031</v>
      </c>
    </row>
    <row r="379" ht="15.75" customHeight="1">
      <c r="A379" s="473" t="s">
        <v>730</v>
      </c>
      <c r="B379" s="406">
        <v>66.8</v>
      </c>
      <c r="C379" s="474">
        <v>67.2</v>
      </c>
      <c r="D379" s="474">
        <v>67.9</v>
      </c>
      <c r="E379" s="474">
        <v>66.5</v>
      </c>
      <c r="F379" s="474" t="s">
        <v>2951</v>
      </c>
      <c r="G379" s="475">
        <v>-0.006</v>
      </c>
      <c r="M379" s="473" t="s">
        <v>655</v>
      </c>
      <c r="N379" s="406">
        <v>64.0</v>
      </c>
      <c r="O379" s="474">
        <v>63.9</v>
      </c>
      <c r="P379" s="474">
        <v>64.5</v>
      </c>
      <c r="Q379" s="474">
        <v>63.9</v>
      </c>
      <c r="R379" s="474" t="s">
        <v>2877</v>
      </c>
      <c r="S379" s="475">
        <v>0.0016</v>
      </c>
    </row>
    <row r="380" ht="15.75" customHeight="1">
      <c r="A380" s="473" t="s">
        <v>731</v>
      </c>
      <c r="B380" s="406">
        <v>67.2</v>
      </c>
      <c r="C380" s="474">
        <v>67.5</v>
      </c>
      <c r="D380" s="474">
        <v>67.5</v>
      </c>
      <c r="E380" s="474">
        <v>66.5</v>
      </c>
      <c r="F380" s="474" t="s">
        <v>2952</v>
      </c>
      <c r="G380" s="475">
        <v>-0.0015</v>
      </c>
      <c r="M380" s="473" t="s">
        <v>656</v>
      </c>
      <c r="N380" s="406">
        <v>63.9</v>
      </c>
      <c r="O380" s="474">
        <v>63.9</v>
      </c>
      <c r="P380" s="474">
        <v>63.9</v>
      </c>
      <c r="Q380" s="474">
        <v>63.9</v>
      </c>
      <c r="R380" s="474" t="s">
        <v>2878</v>
      </c>
      <c r="S380" s="475">
        <v>0.0</v>
      </c>
    </row>
    <row r="381" ht="15.75" customHeight="1">
      <c r="A381" s="473" t="s">
        <v>732</v>
      </c>
      <c r="B381" s="406">
        <v>67.3</v>
      </c>
      <c r="C381" s="474">
        <v>67.1</v>
      </c>
      <c r="D381" s="474">
        <v>67.5</v>
      </c>
      <c r="E381" s="474">
        <v>67.0</v>
      </c>
      <c r="F381" s="474" t="s">
        <v>2953</v>
      </c>
      <c r="G381" s="475">
        <v>0.0045</v>
      </c>
      <c r="M381" s="473" t="s">
        <v>4862</v>
      </c>
      <c r="N381" s="406">
        <v>63.9</v>
      </c>
      <c r="O381" s="474">
        <v>64.5</v>
      </c>
      <c r="P381" s="474">
        <v>64.5</v>
      </c>
      <c r="Q381" s="474">
        <v>63.9</v>
      </c>
      <c r="R381" s="474" t="s">
        <v>4863</v>
      </c>
      <c r="S381" s="475">
        <v>-0.0108</v>
      </c>
    </row>
    <row r="382" ht="15.75" customHeight="1">
      <c r="A382" s="473" t="s">
        <v>733</v>
      </c>
      <c r="B382" s="406">
        <v>67.0</v>
      </c>
      <c r="C382" s="474">
        <v>68.1</v>
      </c>
      <c r="D382" s="474">
        <v>68.1</v>
      </c>
      <c r="E382" s="474">
        <v>66.7</v>
      </c>
      <c r="F382" s="474" t="s">
        <v>2954</v>
      </c>
      <c r="G382" s="475">
        <v>-0.003</v>
      </c>
      <c r="M382" s="473" t="s">
        <v>657</v>
      </c>
      <c r="N382" s="406">
        <v>64.6</v>
      </c>
      <c r="O382" s="474">
        <v>64.0</v>
      </c>
      <c r="P382" s="474">
        <v>65.0</v>
      </c>
      <c r="Q382" s="474">
        <v>64.0</v>
      </c>
      <c r="R382" s="474" t="s">
        <v>2879</v>
      </c>
      <c r="S382" s="475">
        <v>0.0094</v>
      </c>
    </row>
    <row r="383" ht="15.75" customHeight="1">
      <c r="A383" s="473" t="s">
        <v>734</v>
      </c>
      <c r="B383" s="406">
        <v>67.2</v>
      </c>
      <c r="C383" s="474">
        <v>68.3</v>
      </c>
      <c r="D383" s="474">
        <v>68.3</v>
      </c>
      <c r="E383" s="474">
        <v>66.8</v>
      </c>
      <c r="F383" s="474" t="s">
        <v>2955</v>
      </c>
      <c r="G383" s="475">
        <v>-0.003</v>
      </c>
      <c r="M383" s="473" t="s">
        <v>658</v>
      </c>
      <c r="N383" s="406">
        <v>64.0</v>
      </c>
      <c r="O383" s="474">
        <v>64.0</v>
      </c>
      <c r="P383" s="474">
        <v>65.0</v>
      </c>
      <c r="Q383" s="474">
        <v>63.9</v>
      </c>
      <c r="R383" s="474" t="s">
        <v>2880</v>
      </c>
      <c r="S383" s="475">
        <v>-0.0062</v>
      </c>
    </row>
    <row r="384" ht="15.75" customHeight="1">
      <c r="A384" s="473" t="s">
        <v>735</v>
      </c>
      <c r="B384" s="406">
        <v>67.4</v>
      </c>
      <c r="C384" s="474">
        <v>68.0</v>
      </c>
      <c r="D384" s="474">
        <v>68.2</v>
      </c>
      <c r="E384" s="474">
        <v>67.2</v>
      </c>
      <c r="F384" s="474" t="s">
        <v>2956</v>
      </c>
      <c r="G384" s="475">
        <v>-0.0117</v>
      </c>
      <c r="M384" s="473" t="s">
        <v>659</v>
      </c>
      <c r="N384" s="406">
        <v>64.4</v>
      </c>
      <c r="O384" s="474">
        <v>63.9</v>
      </c>
      <c r="P384" s="474">
        <v>65.2</v>
      </c>
      <c r="Q384" s="474">
        <v>63.9</v>
      </c>
      <c r="R384" s="474" t="s">
        <v>2881</v>
      </c>
      <c r="S384" s="475">
        <v>0.0078</v>
      </c>
    </row>
    <row r="385" ht="15.75" customHeight="1">
      <c r="A385" s="473" t="s">
        <v>736</v>
      </c>
      <c r="B385" s="406">
        <v>68.2</v>
      </c>
      <c r="C385" s="474">
        <v>69.2</v>
      </c>
      <c r="D385" s="474">
        <v>69.3</v>
      </c>
      <c r="E385" s="474">
        <v>68.0</v>
      </c>
      <c r="F385" s="474" t="s">
        <v>2957</v>
      </c>
      <c r="G385" s="475">
        <v>-0.0116</v>
      </c>
      <c r="M385" s="473" t="s">
        <v>660</v>
      </c>
      <c r="N385" s="406">
        <v>63.9</v>
      </c>
      <c r="O385" s="474">
        <v>63.9</v>
      </c>
      <c r="P385" s="474">
        <v>64.5</v>
      </c>
      <c r="Q385" s="474">
        <v>63.9</v>
      </c>
      <c r="R385" s="474" t="s">
        <v>2882</v>
      </c>
      <c r="S385" s="475">
        <v>0.0</v>
      </c>
    </row>
    <row r="386" ht="15.75" customHeight="1">
      <c r="A386" s="473" t="s">
        <v>737</v>
      </c>
      <c r="B386" s="406">
        <v>69.0</v>
      </c>
      <c r="C386" s="474">
        <v>68.3</v>
      </c>
      <c r="D386" s="474">
        <v>69.5</v>
      </c>
      <c r="E386" s="474">
        <v>68.0</v>
      </c>
      <c r="F386" s="474" t="s">
        <v>2958</v>
      </c>
      <c r="G386" s="475">
        <v>0.0162</v>
      </c>
      <c r="M386" s="473" t="s">
        <v>4864</v>
      </c>
      <c r="N386" s="406">
        <v>63.9</v>
      </c>
      <c r="O386" s="474">
        <v>64.1</v>
      </c>
      <c r="P386" s="474">
        <v>64.2</v>
      </c>
      <c r="Q386" s="474">
        <v>63.9</v>
      </c>
      <c r="R386" s="474" t="s">
        <v>4865</v>
      </c>
      <c r="S386" s="475">
        <v>-0.0047</v>
      </c>
    </row>
    <row r="387" ht="15.75" customHeight="1">
      <c r="A387" s="473" t="s">
        <v>738</v>
      </c>
      <c r="B387" s="406">
        <v>67.9</v>
      </c>
      <c r="C387" s="474">
        <v>67.4</v>
      </c>
      <c r="D387" s="474">
        <v>68.2</v>
      </c>
      <c r="E387" s="474">
        <v>67.2</v>
      </c>
      <c r="F387" s="474" t="s">
        <v>2959</v>
      </c>
      <c r="G387" s="475">
        <v>0.0074</v>
      </c>
      <c r="M387" s="473" t="s">
        <v>661</v>
      </c>
      <c r="N387" s="406">
        <v>64.2</v>
      </c>
      <c r="O387" s="474">
        <v>64.9</v>
      </c>
      <c r="P387" s="474">
        <v>64.9</v>
      </c>
      <c r="Q387" s="474">
        <v>63.9</v>
      </c>
      <c r="R387" s="474" t="s">
        <v>2883</v>
      </c>
      <c r="S387" s="475">
        <v>0.0016</v>
      </c>
    </row>
    <row r="388" ht="15.75" customHeight="1">
      <c r="A388" s="473" t="s">
        <v>739</v>
      </c>
      <c r="B388" s="406">
        <v>67.4</v>
      </c>
      <c r="C388" s="474">
        <v>67.4</v>
      </c>
      <c r="D388" s="474">
        <v>68.2</v>
      </c>
      <c r="E388" s="474">
        <v>66.9</v>
      </c>
      <c r="F388" s="474" t="s">
        <v>2960</v>
      </c>
      <c r="G388" s="475">
        <v>0.006</v>
      </c>
      <c r="M388" s="473" t="s">
        <v>662</v>
      </c>
      <c r="N388" s="406">
        <v>64.1</v>
      </c>
      <c r="O388" s="474">
        <v>63.9</v>
      </c>
      <c r="P388" s="474">
        <v>64.5</v>
      </c>
      <c r="Q388" s="474">
        <v>63.9</v>
      </c>
      <c r="R388" s="474" t="s">
        <v>2884</v>
      </c>
      <c r="S388" s="475">
        <v>0.0016</v>
      </c>
    </row>
    <row r="389" ht="15.75" customHeight="1">
      <c r="A389" s="473" t="s">
        <v>740</v>
      </c>
      <c r="B389" s="406">
        <v>67.0</v>
      </c>
      <c r="C389" s="474">
        <v>67.1</v>
      </c>
      <c r="D389" s="474">
        <v>67.8</v>
      </c>
      <c r="E389" s="474">
        <v>65.8</v>
      </c>
      <c r="F389" s="474" t="s">
        <v>2961</v>
      </c>
      <c r="G389" s="475">
        <v>-0.0015</v>
      </c>
      <c r="M389" s="473" t="s">
        <v>663</v>
      </c>
      <c r="N389" s="406">
        <v>64.0</v>
      </c>
      <c r="O389" s="474">
        <v>63.9</v>
      </c>
      <c r="P389" s="474">
        <v>64.5</v>
      </c>
      <c r="Q389" s="474">
        <v>63.9</v>
      </c>
      <c r="R389" s="474" t="s">
        <v>2885</v>
      </c>
      <c r="S389" s="475">
        <v>0.0016</v>
      </c>
    </row>
    <row r="390" ht="15.75" customHeight="1">
      <c r="A390" s="473" t="s">
        <v>741</v>
      </c>
      <c r="B390" s="406">
        <v>67.1</v>
      </c>
      <c r="C390" s="474">
        <v>68.7</v>
      </c>
      <c r="D390" s="474">
        <v>68.7</v>
      </c>
      <c r="E390" s="474">
        <v>66.5</v>
      </c>
      <c r="F390" s="474" t="s">
        <v>2962</v>
      </c>
      <c r="G390" s="475">
        <v>-0.003</v>
      </c>
      <c r="M390" s="473" t="s">
        <v>664</v>
      </c>
      <c r="N390" s="406">
        <v>63.9</v>
      </c>
      <c r="O390" s="474">
        <v>64.0</v>
      </c>
      <c r="P390" s="474">
        <v>64.5</v>
      </c>
      <c r="Q390" s="474">
        <v>63.9</v>
      </c>
      <c r="R390" s="474" t="s">
        <v>2886</v>
      </c>
      <c r="S390" s="475">
        <v>-0.0184</v>
      </c>
    </row>
    <row r="391" ht="15.75" customHeight="1">
      <c r="A391" s="473" t="s">
        <v>742</v>
      </c>
      <c r="B391" s="406">
        <v>67.3</v>
      </c>
      <c r="C391" s="474">
        <v>67.6</v>
      </c>
      <c r="D391" s="474">
        <v>67.7</v>
      </c>
      <c r="E391" s="474">
        <v>66.9</v>
      </c>
      <c r="F391" s="474" t="s">
        <v>2963</v>
      </c>
      <c r="G391" s="475">
        <v>0.0015</v>
      </c>
      <c r="M391" s="473" t="s">
        <v>4866</v>
      </c>
      <c r="N391" s="406">
        <v>65.1</v>
      </c>
      <c r="O391" s="474">
        <v>65.2</v>
      </c>
      <c r="P391" s="474">
        <v>66.0</v>
      </c>
      <c r="Q391" s="474">
        <v>63.9</v>
      </c>
      <c r="R391" s="474" t="s">
        <v>4867</v>
      </c>
      <c r="S391" s="475">
        <v>-0.0031</v>
      </c>
    </row>
    <row r="392" ht="15.75" customHeight="1">
      <c r="A392" s="473" t="s">
        <v>743</v>
      </c>
      <c r="B392" s="406">
        <v>67.2</v>
      </c>
      <c r="C392" s="474">
        <v>68.3</v>
      </c>
      <c r="D392" s="474">
        <v>68.3</v>
      </c>
      <c r="E392" s="474">
        <v>66.9</v>
      </c>
      <c r="F392" s="474" t="s">
        <v>2964</v>
      </c>
      <c r="G392" s="475">
        <v>-0.0044</v>
      </c>
      <c r="M392" s="473" t="s">
        <v>665</v>
      </c>
      <c r="N392" s="406">
        <v>65.3</v>
      </c>
      <c r="O392" s="474">
        <v>65.5</v>
      </c>
      <c r="P392" s="474">
        <v>66.6</v>
      </c>
      <c r="Q392" s="474">
        <v>65.0</v>
      </c>
      <c r="R392" s="474" t="s">
        <v>2887</v>
      </c>
      <c r="S392" s="475">
        <v>-0.0091</v>
      </c>
    </row>
    <row r="393" ht="15.75" customHeight="1">
      <c r="A393" s="473" t="s">
        <v>744</v>
      </c>
      <c r="B393" s="406">
        <v>67.5</v>
      </c>
      <c r="C393" s="474">
        <v>69.3</v>
      </c>
      <c r="D393" s="474">
        <v>69.3</v>
      </c>
      <c r="E393" s="474">
        <v>67.3</v>
      </c>
      <c r="F393" s="474" t="s">
        <v>2965</v>
      </c>
      <c r="G393" s="475">
        <v>-0.0074</v>
      </c>
      <c r="M393" s="473" t="s">
        <v>666</v>
      </c>
      <c r="N393" s="406">
        <v>65.9</v>
      </c>
      <c r="O393" s="474">
        <v>64.7</v>
      </c>
      <c r="P393" s="474">
        <v>66.2</v>
      </c>
      <c r="Q393" s="474">
        <v>64.6</v>
      </c>
      <c r="R393" s="474" t="s">
        <v>2888</v>
      </c>
      <c r="S393" s="475">
        <v>0.0107</v>
      </c>
    </row>
    <row r="394" ht="15.75" customHeight="1">
      <c r="A394" s="473" t="s">
        <v>745</v>
      </c>
      <c r="B394" s="406">
        <v>68.0</v>
      </c>
      <c r="C394" s="474">
        <v>70.0</v>
      </c>
      <c r="D394" s="474">
        <v>70.0</v>
      </c>
      <c r="E394" s="474">
        <v>67.0</v>
      </c>
      <c r="F394" s="474" t="s">
        <v>2966</v>
      </c>
      <c r="G394" s="475">
        <v>0.0241</v>
      </c>
      <c r="M394" s="473" t="s">
        <v>667</v>
      </c>
      <c r="N394" s="406">
        <v>65.2</v>
      </c>
      <c r="O394" s="474">
        <v>65.3</v>
      </c>
      <c r="P394" s="474">
        <v>66.0</v>
      </c>
      <c r="Q394" s="474">
        <v>65.0</v>
      </c>
      <c r="R394" s="474" t="s">
        <v>2889</v>
      </c>
      <c r="S394" s="475">
        <v>0.0</v>
      </c>
    </row>
    <row r="395" ht="15.75" customHeight="1">
      <c r="A395" s="473" t="s">
        <v>746</v>
      </c>
      <c r="B395" s="406">
        <v>66.4</v>
      </c>
      <c r="C395" s="474">
        <v>67.1</v>
      </c>
      <c r="D395" s="474">
        <v>67.1</v>
      </c>
      <c r="E395" s="474">
        <v>66.0</v>
      </c>
      <c r="F395" s="474" t="s">
        <v>2967</v>
      </c>
      <c r="G395" s="475">
        <v>-0.0075</v>
      </c>
      <c r="M395" s="473" t="s">
        <v>668</v>
      </c>
      <c r="N395" s="406">
        <v>65.2</v>
      </c>
      <c r="O395" s="474">
        <v>66.5</v>
      </c>
      <c r="P395" s="474">
        <v>66.7</v>
      </c>
      <c r="Q395" s="474">
        <v>65.0</v>
      </c>
      <c r="R395" s="474" t="s">
        <v>2890</v>
      </c>
      <c r="S395" s="475">
        <v>-0.021</v>
      </c>
    </row>
    <row r="396" ht="15.75" customHeight="1">
      <c r="A396" s="473" t="s">
        <v>747</v>
      </c>
      <c r="B396" s="406">
        <v>66.9</v>
      </c>
      <c r="C396" s="474">
        <v>66.4</v>
      </c>
      <c r="D396" s="474">
        <v>67.3</v>
      </c>
      <c r="E396" s="474">
        <v>65.9</v>
      </c>
      <c r="F396" s="474" t="s">
        <v>2968</v>
      </c>
      <c r="G396" s="475">
        <v>0.009</v>
      </c>
      <c r="M396" s="473" t="s">
        <v>669</v>
      </c>
      <c r="N396" s="406">
        <v>66.6</v>
      </c>
      <c r="O396" s="474">
        <v>67.4</v>
      </c>
      <c r="P396" s="474">
        <v>67.7</v>
      </c>
      <c r="Q396" s="474">
        <v>66.5</v>
      </c>
      <c r="R396" s="474" t="s">
        <v>2891</v>
      </c>
      <c r="S396" s="475">
        <v>-0.0133</v>
      </c>
    </row>
    <row r="397" ht="15.75" customHeight="1">
      <c r="A397" s="473" t="s">
        <v>748</v>
      </c>
      <c r="B397" s="406">
        <v>66.3</v>
      </c>
      <c r="C397" s="474">
        <v>69.0</v>
      </c>
      <c r="D397" s="474">
        <v>69.0</v>
      </c>
      <c r="E397" s="474">
        <v>65.5</v>
      </c>
      <c r="F397" s="474" t="s">
        <v>2969</v>
      </c>
      <c r="G397" s="475">
        <v>-0.0321</v>
      </c>
      <c r="M397" s="473" t="s">
        <v>670</v>
      </c>
      <c r="N397" s="406">
        <v>67.5</v>
      </c>
      <c r="O397" s="474">
        <v>67.2</v>
      </c>
      <c r="P397" s="474">
        <v>68.0</v>
      </c>
      <c r="Q397" s="474">
        <v>66.2</v>
      </c>
      <c r="R397" s="474" t="s">
        <v>2892</v>
      </c>
      <c r="S397" s="475">
        <v>-0.003</v>
      </c>
    </row>
    <row r="398" ht="15.75" customHeight="1">
      <c r="A398" s="473" t="s">
        <v>749</v>
      </c>
      <c r="B398" s="406">
        <v>68.5</v>
      </c>
      <c r="C398" s="474">
        <v>68.7</v>
      </c>
      <c r="D398" s="474">
        <v>68.9</v>
      </c>
      <c r="E398" s="474">
        <v>66.9</v>
      </c>
      <c r="F398" s="474" t="s">
        <v>2970</v>
      </c>
      <c r="G398" s="475">
        <v>0.0379</v>
      </c>
      <c r="M398" s="473" t="s">
        <v>671</v>
      </c>
      <c r="N398" s="406">
        <v>67.7</v>
      </c>
      <c r="O398" s="474">
        <v>67.0</v>
      </c>
      <c r="P398" s="474">
        <v>68.8</v>
      </c>
      <c r="Q398" s="474">
        <v>67.0</v>
      </c>
      <c r="R398" s="474" t="s">
        <v>2893</v>
      </c>
      <c r="S398" s="475">
        <v>0.0104</v>
      </c>
    </row>
    <row r="399" ht="15.75" customHeight="1">
      <c r="A399" s="473" t="s">
        <v>750</v>
      </c>
      <c r="B399" s="406">
        <v>66.0</v>
      </c>
      <c r="C399" s="474">
        <v>68.7</v>
      </c>
      <c r="D399" s="474">
        <v>68.7</v>
      </c>
      <c r="E399" s="474">
        <v>65.2</v>
      </c>
      <c r="F399" s="474" t="s">
        <v>2971</v>
      </c>
      <c r="G399" s="475">
        <v>-0.0379</v>
      </c>
      <c r="M399" s="473" t="s">
        <v>4868</v>
      </c>
      <c r="N399" s="406">
        <v>67.0</v>
      </c>
      <c r="O399" s="474">
        <v>65.8</v>
      </c>
      <c r="P399" s="474">
        <v>67.4</v>
      </c>
      <c r="Q399" s="474">
        <v>65.0</v>
      </c>
      <c r="R399" s="474" t="s">
        <v>4869</v>
      </c>
      <c r="S399" s="475">
        <v>0.0213</v>
      </c>
    </row>
    <row r="400" ht="15.75" customHeight="1">
      <c r="A400" s="473" t="s">
        <v>751</v>
      </c>
      <c r="B400" s="406">
        <v>68.6</v>
      </c>
      <c r="C400" s="474">
        <v>70.0</v>
      </c>
      <c r="D400" s="474">
        <v>70.9</v>
      </c>
      <c r="E400" s="474">
        <v>68.3</v>
      </c>
      <c r="F400" s="474" t="s">
        <v>2972</v>
      </c>
      <c r="G400" s="475">
        <v>-0.0242</v>
      </c>
      <c r="M400" s="473" t="s">
        <v>672</v>
      </c>
      <c r="N400" s="406">
        <v>65.6</v>
      </c>
      <c r="O400" s="474">
        <v>65.5</v>
      </c>
      <c r="P400" s="474">
        <v>66.5</v>
      </c>
      <c r="Q400" s="474">
        <v>65.3</v>
      </c>
      <c r="R400" s="474" t="s">
        <v>2894</v>
      </c>
      <c r="S400" s="475">
        <v>0.0031</v>
      </c>
    </row>
    <row r="401" ht="15.75" customHeight="1">
      <c r="A401" s="473" t="s">
        <v>752</v>
      </c>
      <c r="B401" s="406">
        <v>70.3</v>
      </c>
      <c r="C401" s="474">
        <v>72.6</v>
      </c>
      <c r="D401" s="474">
        <v>74.7</v>
      </c>
      <c r="E401" s="474">
        <v>69.3</v>
      </c>
      <c r="F401" s="474" t="s">
        <v>2973</v>
      </c>
      <c r="G401" s="475">
        <v>-0.0357</v>
      </c>
      <c r="M401" s="473" t="s">
        <v>673</v>
      </c>
      <c r="N401" s="406">
        <v>65.4</v>
      </c>
      <c r="O401" s="474">
        <v>66.8</v>
      </c>
      <c r="P401" s="474">
        <v>66.8</v>
      </c>
      <c r="Q401" s="474">
        <v>65.0</v>
      </c>
      <c r="R401" s="474" t="s">
        <v>2895</v>
      </c>
      <c r="S401" s="475">
        <v>-0.0091</v>
      </c>
    </row>
    <row r="402" ht="15.75" customHeight="1">
      <c r="A402" s="473" t="s">
        <v>753</v>
      </c>
      <c r="B402" s="406">
        <v>72.9</v>
      </c>
      <c r="C402" s="474">
        <v>74.0</v>
      </c>
      <c r="D402" s="474">
        <v>74.1</v>
      </c>
      <c r="E402" s="474">
        <v>71.5</v>
      </c>
      <c r="F402" s="474" t="s">
        <v>2974</v>
      </c>
      <c r="G402" s="475">
        <v>-0.0135</v>
      </c>
      <c r="M402" s="473" t="s">
        <v>674</v>
      </c>
      <c r="N402" s="406">
        <v>66.0</v>
      </c>
      <c r="O402" s="474">
        <v>67.0</v>
      </c>
      <c r="P402" s="474">
        <v>67.0</v>
      </c>
      <c r="Q402" s="474">
        <v>65.7</v>
      </c>
      <c r="R402" s="474" t="s">
        <v>2896</v>
      </c>
      <c r="S402" s="475">
        <v>-0.0105</v>
      </c>
    </row>
    <row r="403" ht="15.75" customHeight="1">
      <c r="A403" s="473" t="s">
        <v>754</v>
      </c>
      <c r="B403" s="406">
        <v>73.9</v>
      </c>
      <c r="C403" s="474">
        <v>74.6</v>
      </c>
      <c r="D403" s="474">
        <v>75.7</v>
      </c>
      <c r="E403" s="474">
        <v>73.0</v>
      </c>
      <c r="F403" s="474" t="s">
        <v>2975</v>
      </c>
      <c r="G403" s="475">
        <v>-0.0134</v>
      </c>
      <c r="M403" s="473" t="s">
        <v>675</v>
      </c>
      <c r="N403" s="406">
        <v>66.7</v>
      </c>
      <c r="O403" s="474">
        <v>67.6</v>
      </c>
      <c r="P403" s="474">
        <v>67.6</v>
      </c>
      <c r="Q403" s="474">
        <v>66.5</v>
      </c>
      <c r="R403" s="474" t="s">
        <v>2897</v>
      </c>
      <c r="S403" s="475">
        <v>-0.0133</v>
      </c>
    </row>
    <row r="404" ht="15.75" customHeight="1">
      <c r="A404" s="473" t="s">
        <v>755</v>
      </c>
      <c r="B404" s="406">
        <v>74.9</v>
      </c>
      <c r="C404" s="474">
        <v>75.2</v>
      </c>
      <c r="D404" s="474">
        <v>75.8</v>
      </c>
      <c r="E404" s="474">
        <v>74.2</v>
      </c>
      <c r="F404" s="474" t="s">
        <v>2976</v>
      </c>
      <c r="G404" s="475">
        <v>-0.0053</v>
      </c>
      <c r="M404" s="473" t="s">
        <v>4870</v>
      </c>
      <c r="N404" s="406">
        <v>67.6</v>
      </c>
      <c r="O404" s="474">
        <v>66.4</v>
      </c>
      <c r="P404" s="474">
        <v>68.6</v>
      </c>
      <c r="Q404" s="474">
        <v>66.4</v>
      </c>
      <c r="R404" s="474" t="s">
        <v>4871</v>
      </c>
      <c r="S404" s="475">
        <v>0.0181</v>
      </c>
    </row>
    <row r="405" ht="15.75" customHeight="1">
      <c r="A405" s="473" t="s">
        <v>756</v>
      </c>
      <c r="B405" s="406">
        <v>75.3</v>
      </c>
      <c r="C405" s="474">
        <v>76.4</v>
      </c>
      <c r="D405" s="474">
        <v>76.4</v>
      </c>
      <c r="E405" s="474">
        <v>75.0</v>
      </c>
      <c r="F405" s="474" t="s">
        <v>2977</v>
      </c>
      <c r="G405" s="475">
        <v>-0.0079</v>
      </c>
      <c r="M405" s="473" t="s">
        <v>676</v>
      </c>
      <c r="N405" s="406">
        <v>66.4</v>
      </c>
      <c r="O405" s="474">
        <v>66.7</v>
      </c>
      <c r="P405" s="474">
        <v>66.7</v>
      </c>
      <c r="Q405" s="474">
        <v>64.2</v>
      </c>
      <c r="R405" s="474" t="s">
        <v>2898</v>
      </c>
      <c r="S405" s="475">
        <v>0.0153</v>
      </c>
    </row>
    <row r="406" ht="15.75" customHeight="1">
      <c r="A406" s="473" t="s">
        <v>757</v>
      </c>
      <c r="B406" s="406">
        <v>75.9</v>
      </c>
      <c r="C406" s="474">
        <v>76.5</v>
      </c>
      <c r="D406" s="474">
        <v>77.0</v>
      </c>
      <c r="E406" s="474">
        <v>75.6</v>
      </c>
      <c r="F406" s="474" t="s">
        <v>2978</v>
      </c>
      <c r="G406" s="475">
        <v>0.0013</v>
      </c>
      <c r="M406" s="473" t="s">
        <v>677</v>
      </c>
      <c r="N406" s="406">
        <v>65.4</v>
      </c>
      <c r="O406" s="474">
        <v>66.1</v>
      </c>
      <c r="P406" s="474">
        <v>66.4</v>
      </c>
      <c r="Q406" s="474">
        <v>65.0</v>
      </c>
      <c r="R406" s="474" t="s">
        <v>2899</v>
      </c>
      <c r="S406" s="475">
        <v>-0.0091</v>
      </c>
    </row>
    <row r="407" ht="15.75" customHeight="1">
      <c r="A407" s="473" t="s">
        <v>758</v>
      </c>
      <c r="B407" s="406">
        <v>75.8</v>
      </c>
      <c r="C407" s="474">
        <v>76.0</v>
      </c>
      <c r="D407" s="474">
        <v>76.4</v>
      </c>
      <c r="E407" s="474">
        <v>75.3</v>
      </c>
      <c r="F407" s="474" t="s">
        <v>2979</v>
      </c>
      <c r="G407" s="475">
        <v>-0.0013</v>
      </c>
      <c r="M407" s="473" t="s">
        <v>678</v>
      </c>
      <c r="N407" s="406">
        <v>66.0</v>
      </c>
      <c r="O407" s="474">
        <v>67.0</v>
      </c>
      <c r="P407" s="474">
        <v>68.5</v>
      </c>
      <c r="Q407" s="474">
        <v>65.5</v>
      </c>
      <c r="R407" s="474" t="s">
        <v>2900</v>
      </c>
      <c r="S407" s="475">
        <v>0.0107</v>
      </c>
    </row>
    <row r="408" ht="15.75" customHeight="1">
      <c r="A408" s="473" t="s">
        <v>759</v>
      </c>
      <c r="B408" s="406">
        <v>75.9</v>
      </c>
      <c r="C408" s="474">
        <v>75.3</v>
      </c>
      <c r="D408" s="474">
        <v>76.8</v>
      </c>
      <c r="E408" s="474">
        <v>75.3</v>
      </c>
      <c r="F408" s="474" t="s">
        <v>2980</v>
      </c>
      <c r="G408" s="475">
        <v>0.0</v>
      </c>
      <c r="M408" s="473" t="s">
        <v>679</v>
      </c>
      <c r="N408" s="406">
        <v>65.3</v>
      </c>
      <c r="O408" s="474">
        <v>66.2</v>
      </c>
      <c r="P408" s="474">
        <v>67.6</v>
      </c>
      <c r="Q408" s="474">
        <v>64.0</v>
      </c>
      <c r="R408" s="474" t="s">
        <v>2901</v>
      </c>
      <c r="S408" s="475">
        <v>-0.0195</v>
      </c>
    </row>
    <row r="409" ht="15.75" customHeight="1">
      <c r="A409" s="473" t="s">
        <v>760</v>
      </c>
      <c r="B409" s="406">
        <v>75.9</v>
      </c>
      <c r="C409" s="474">
        <v>76.0</v>
      </c>
      <c r="D409" s="474">
        <v>76.7</v>
      </c>
      <c r="E409" s="474">
        <v>75.6</v>
      </c>
      <c r="F409" s="474" t="s">
        <v>2981</v>
      </c>
      <c r="G409" s="475">
        <v>-0.0026</v>
      </c>
      <c r="M409" s="473" t="s">
        <v>4872</v>
      </c>
      <c r="N409" s="406">
        <v>66.6</v>
      </c>
      <c r="O409" s="474">
        <v>67.6</v>
      </c>
      <c r="P409" s="474">
        <v>67.6</v>
      </c>
      <c r="Q409" s="474">
        <v>66.2</v>
      </c>
      <c r="R409" s="474" t="s">
        <v>4873</v>
      </c>
      <c r="S409" s="475">
        <v>-0.006</v>
      </c>
    </row>
    <row r="410" ht="15.75" customHeight="1">
      <c r="A410" s="473" t="s">
        <v>761</v>
      </c>
      <c r="B410" s="406">
        <v>76.1</v>
      </c>
      <c r="C410" s="474">
        <v>75.9</v>
      </c>
      <c r="D410" s="474">
        <v>76.4</v>
      </c>
      <c r="E410" s="474">
        <v>75.9</v>
      </c>
      <c r="F410" s="474" t="s">
        <v>2982</v>
      </c>
      <c r="G410" s="475">
        <v>-0.0013</v>
      </c>
      <c r="M410" s="473" t="s">
        <v>680</v>
      </c>
      <c r="N410" s="406">
        <v>67.0</v>
      </c>
      <c r="O410" s="474">
        <v>67.7</v>
      </c>
      <c r="P410" s="474">
        <v>67.7</v>
      </c>
      <c r="Q410" s="474">
        <v>66.7</v>
      </c>
      <c r="R410" s="474" t="s">
        <v>2902</v>
      </c>
      <c r="S410" s="475">
        <v>0.0</v>
      </c>
    </row>
    <row r="411" ht="15.75" customHeight="1">
      <c r="A411" s="473" t="s">
        <v>762</v>
      </c>
      <c r="B411" s="406">
        <v>76.2</v>
      </c>
      <c r="C411" s="474">
        <v>76.1</v>
      </c>
      <c r="D411" s="474">
        <v>76.7</v>
      </c>
      <c r="E411" s="474">
        <v>75.8</v>
      </c>
      <c r="F411" s="474" t="s">
        <v>2983</v>
      </c>
      <c r="G411" s="475">
        <v>0.0026</v>
      </c>
      <c r="M411" s="473" t="s">
        <v>681</v>
      </c>
      <c r="N411" s="406">
        <v>67.0</v>
      </c>
      <c r="O411" s="474">
        <v>68.0</v>
      </c>
      <c r="P411" s="474">
        <v>68.0</v>
      </c>
      <c r="Q411" s="474">
        <v>66.7</v>
      </c>
      <c r="R411" s="474" t="s">
        <v>2903</v>
      </c>
      <c r="S411" s="475">
        <v>-0.0089</v>
      </c>
    </row>
    <row r="412" ht="15.75" customHeight="1">
      <c r="A412" s="473" t="s">
        <v>763</v>
      </c>
      <c r="B412" s="406">
        <v>76.0</v>
      </c>
      <c r="C412" s="474">
        <v>77.0</v>
      </c>
      <c r="D412" s="474">
        <v>77.2</v>
      </c>
      <c r="E412" s="474">
        <v>75.2</v>
      </c>
      <c r="F412" s="474" t="s">
        <v>2984</v>
      </c>
      <c r="G412" s="475">
        <v>-0.0256</v>
      </c>
      <c r="M412" s="473" t="s">
        <v>682</v>
      </c>
      <c r="N412" s="406">
        <v>67.6</v>
      </c>
      <c r="O412" s="474">
        <v>67.8</v>
      </c>
      <c r="P412" s="474">
        <v>68.2</v>
      </c>
      <c r="Q412" s="474">
        <v>67.0</v>
      </c>
      <c r="R412" s="474" t="s">
        <v>2904</v>
      </c>
      <c r="S412" s="475">
        <v>-0.0015</v>
      </c>
    </row>
    <row r="413" ht="15.75" customHeight="1">
      <c r="A413" s="473" t="s">
        <v>764</v>
      </c>
      <c r="B413" s="406">
        <v>78.0</v>
      </c>
      <c r="C413" s="474">
        <v>77.8</v>
      </c>
      <c r="D413" s="474">
        <v>78.6</v>
      </c>
      <c r="E413" s="474">
        <v>77.7</v>
      </c>
      <c r="F413" s="474" t="s">
        <v>2985</v>
      </c>
      <c r="G413" s="475">
        <v>0.0</v>
      </c>
      <c r="M413" s="473" t="s">
        <v>683</v>
      </c>
      <c r="N413" s="406">
        <v>67.7</v>
      </c>
      <c r="O413" s="474">
        <v>67.5</v>
      </c>
      <c r="P413" s="474">
        <v>68.2</v>
      </c>
      <c r="Q413" s="474">
        <v>67.5</v>
      </c>
      <c r="R413" s="474" t="s">
        <v>2905</v>
      </c>
      <c r="S413" s="475">
        <v>-0.0015</v>
      </c>
    </row>
    <row r="414" ht="15.75" customHeight="1">
      <c r="A414" s="473" t="s">
        <v>765</v>
      </c>
      <c r="B414" s="406">
        <v>78.0</v>
      </c>
      <c r="C414" s="474">
        <v>78.4</v>
      </c>
      <c r="D414" s="474">
        <v>79.0</v>
      </c>
      <c r="E414" s="474">
        <v>77.6</v>
      </c>
      <c r="F414" s="474" t="s">
        <v>2986</v>
      </c>
      <c r="G414" s="475">
        <v>-0.0051</v>
      </c>
      <c r="M414" s="473" t="s">
        <v>4874</v>
      </c>
      <c r="N414" s="406">
        <v>67.8</v>
      </c>
      <c r="O414" s="474">
        <v>69.0</v>
      </c>
      <c r="P414" s="474">
        <v>69.0</v>
      </c>
      <c r="Q414" s="474">
        <v>67.5</v>
      </c>
      <c r="R414" s="474" t="s">
        <v>4875</v>
      </c>
      <c r="S414" s="475">
        <v>-0.0044</v>
      </c>
    </row>
    <row r="415" ht="15.75" customHeight="1">
      <c r="A415" s="473" t="s">
        <v>766</v>
      </c>
      <c r="B415" s="406">
        <v>78.4</v>
      </c>
      <c r="C415" s="474">
        <v>77.2</v>
      </c>
      <c r="D415" s="474">
        <v>78.9</v>
      </c>
      <c r="E415" s="474">
        <v>77.1</v>
      </c>
      <c r="F415" s="474" t="s">
        <v>2987</v>
      </c>
      <c r="G415" s="475">
        <v>0.009</v>
      </c>
      <c r="M415" s="473" t="s">
        <v>684</v>
      </c>
      <c r="N415" s="406">
        <v>68.1</v>
      </c>
      <c r="O415" s="474">
        <v>67.8</v>
      </c>
      <c r="P415" s="474">
        <v>69.4</v>
      </c>
      <c r="Q415" s="474">
        <v>67.8</v>
      </c>
      <c r="R415" s="474" t="s">
        <v>2906</v>
      </c>
      <c r="S415" s="475">
        <v>-0.0044</v>
      </c>
    </row>
    <row r="416" ht="15.75" customHeight="1">
      <c r="A416" s="473" t="s">
        <v>767</v>
      </c>
      <c r="B416" s="406">
        <v>77.7</v>
      </c>
      <c r="C416" s="474">
        <v>76.4</v>
      </c>
      <c r="D416" s="474">
        <v>78.0</v>
      </c>
      <c r="E416" s="474">
        <v>76.4</v>
      </c>
      <c r="F416" s="474" t="s">
        <v>2988</v>
      </c>
      <c r="G416" s="475">
        <v>0.0197</v>
      </c>
      <c r="M416" s="473" t="s">
        <v>685</v>
      </c>
      <c r="N416" s="406">
        <v>68.4</v>
      </c>
      <c r="O416" s="474">
        <v>67.2</v>
      </c>
      <c r="P416" s="474">
        <v>69.6</v>
      </c>
      <c r="Q416" s="474">
        <v>66.4</v>
      </c>
      <c r="R416" s="474" t="s">
        <v>2907</v>
      </c>
      <c r="S416" s="475">
        <v>0.0074</v>
      </c>
    </row>
    <row r="417" ht="15.75" customHeight="1">
      <c r="A417" s="473" t="s">
        <v>768</v>
      </c>
      <c r="B417" s="406">
        <v>76.2</v>
      </c>
      <c r="C417" s="474">
        <v>74.7</v>
      </c>
      <c r="D417" s="474">
        <v>76.9</v>
      </c>
      <c r="E417" s="474">
        <v>74.6</v>
      </c>
      <c r="F417" s="474" t="s">
        <v>2989</v>
      </c>
      <c r="G417" s="475">
        <v>0.0013</v>
      </c>
      <c r="M417" s="473" t="s">
        <v>686</v>
      </c>
      <c r="N417" s="406">
        <v>67.9</v>
      </c>
      <c r="O417" s="474">
        <v>68.9</v>
      </c>
      <c r="P417" s="474">
        <v>68.9</v>
      </c>
      <c r="Q417" s="474">
        <v>67.0</v>
      </c>
      <c r="R417" s="474" t="s">
        <v>2908</v>
      </c>
      <c r="S417" s="475">
        <v>-0.0088</v>
      </c>
    </row>
    <row r="418" ht="15.75" customHeight="1">
      <c r="A418" s="473" t="s">
        <v>769</v>
      </c>
      <c r="B418" s="406">
        <v>76.1</v>
      </c>
      <c r="C418" s="474">
        <v>76.7</v>
      </c>
      <c r="D418" s="474">
        <v>76.7</v>
      </c>
      <c r="E418" s="474">
        <v>75.7</v>
      </c>
      <c r="F418" s="474" t="s">
        <v>2990</v>
      </c>
      <c r="G418" s="475">
        <v>-0.0104</v>
      </c>
      <c r="M418" s="473" t="s">
        <v>687</v>
      </c>
      <c r="N418" s="406">
        <v>68.5</v>
      </c>
      <c r="O418" s="474">
        <v>70.0</v>
      </c>
      <c r="P418" s="474">
        <v>70.2</v>
      </c>
      <c r="Q418" s="474">
        <v>68.1</v>
      </c>
      <c r="R418" s="474" t="s">
        <v>2909</v>
      </c>
      <c r="S418" s="475">
        <v>-0.0214</v>
      </c>
    </row>
    <row r="419" ht="15.75" customHeight="1">
      <c r="A419" s="473" t="s">
        <v>770</v>
      </c>
      <c r="B419" s="406">
        <v>76.9</v>
      </c>
      <c r="C419" s="474">
        <v>76.8</v>
      </c>
      <c r="D419" s="474">
        <v>77.3</v>
      </c>
      <c r="E419" s="474">
        <v>76.6</v>
      </c>
      <c r="F419" s="474" t="s">
        <v>2991</v>
      </c>
      <c r="G419" s="475">
        <v>-0.009</v>
      </c>
      <c r="M419" s="473" t="s">
        <v>4876</v>
      </c>
      <c r="N419" s="406">
        <v>70.0</v>
      </c>
      <c r="O419" s="474">
        <v>71.3</v>
      </c>
      <c r="P419" s="474">
        <v>72.6</v>
      </c>
      <c r="Q419" s="474">
        <v>69.3</v>
      </c>
      <c r="R419" s="474" t="s">
        <v>4877</v>
      </c>
      <c r="S419" s="475">
        <v>0.0</v>
      </c>
    </row>
    <row r="420" ht="15.75" customHeight="1">
      <c r="A420" s="473" t="s">
        <v>771</v>
      </c>
      <c r="B420" s="406">
        <v>77.6</v>
      </c>
      <c r="C420" s="474">
        <v>77.9</v>
      </c>
      <c r="D420" s="474">
        <v>77.9</v>
      </c>
      <c r="E420" s="474">
        <v>75.9</v>
      </c>
      <c r="F420" s="474" t="s">
        <v>2992</v>
      </c>
      <c r="G420" s="475">
        <v>0.0078</v>
      </c>
      <c r="M420" s="473" t="s">
        <v>688</v>
      </c>
      <c r="N420" s="406">
        <v>70.0</v>
      </c>
      <c r="O420" s="474">
        <v>69.3</v>
      </c>
      <c r="P420" s="474">
        <v>70.4</v>
      </c>
      <c r="Q420" s="474">
        <v>69.3</v>
      </c>
      <c r="R420" s="474" t="s">
        <v>2910</v>
      </c>
      <c r="S420" s="475">
        <v>0.0101</v>
      </c>
    </row>
    <row r="421" ht="15.75" customHeight="1">
      <c r="A421" s="473" t="s">
        <v>772</v>
      </c>
      <c r="B421" s="406">
        <v>77.0</v>
      </c>
      <c r="C421" s="474">
        <v>77.8</v>
      </c>
      <c r="D421" s="474">
        <v>77.8</v>
      </c>
      <c r="E421" s="474">
        <v>76.9</v>
      </c>
      <c r="F421" s="474" t="s">
        <v>2993</v>
      </c>
      <c r="G421" s="475">
        <v>-0.0141</v>
      </c>
      <c r="M421" s="473" t="s">
        <v>689</v>
      </c>
      <c r="N421" s="406">
        <v>69.3</v>
      </c>
      <c r="O421" s="474">
        <v>68.8</v>
      </c>
      <c r="P421" s="474">
        <v>69.8</v>
      </c>
      <c r="Q421" s="474">
        <v>67.7</v>
      </c>
      <c r="R421" s="474" t="s">
        <v>2911</v>
      </c>
      <c r="S421" s="475">
        <v>0.0146</v>
      </c>
    </row>
    <row r="422" ht="15.75" customHeight="1">
      <c r="A422" s="473" t="s">
        <v>773</v>
      </c>
      <c r="B422" s="406">
        <v>78.1</v>
      </c>
      <c r="C422" s="474">
        <v>77.8</v>
      </c>
      <c r="D422" s="474">
        <v>79.2</v>
      </c>
      <c r="E422" s="474">
        <v>77.5</v>
      </c>
      <c r="F422" s="474" t="s">
        <v>2994</v>
      </c>
      <c r="G422" s="475">
        <v>0.0064</v>
      </c>
      <c r="M422" s="473" t="s">
        <v>690</v>
      </c>
      <c r="N422" s="406">
        <v>68.3</v>
      </c>
      <c r="O422" s="474">
        <v>68.0</v>
      </c>
      <c r="P422" s="474">
        <v>69.1</v>
      </c>
      <c r="Q422" s="474">
        <v>67.0</v>
      </c>
      <c r="R422" s="474" t="s">
        <v>2912</v>
      </c>
      <c r="S422" s="475">
        <v>0.0044</v>
      </c>
    </row>
    <row r="423" ht="15.75" customHeight="1">
      <c r="A423" s="473" t="s">
        <v>774</v>
      </c>
      <c r="B423" s="406">
        <v>77.6</v>
      </c>
      <c r="C423" s="474">
        <v>77.5</v>
      </c>
      <c r="D423" s="474">
        <v>77.9</v>
      </c>
      <c r="E423" s="474">
        <v>77.1</v>
      </c>
      <c r="F423" s="474" t="s">
        <v>2995</v>
      </c>
      <c r="G423" s="475">
        <v>0.0013</v>
      </c>
      <c r="M423" s="473" t="s">
        <v>691</v>
      </c>
      <c r="N423" s="406">
        <v>68.0</v>
      </c>
      <c r="O423" s="474">
        <v>68.2</v>
      </c>
      <c r="P423" s="474">
        <v>68.9</v>
      </c>
      <c r="Q423" s="474">
        <v>67.7</v>
      </c>
      <c r="R423" s="474" t="s">
        <v>2913</v>
      </c>
      <c r="S423" s="475">
        <v>-0.0029</v>
      </c>
    </row>
    <row r="424" ht="15.75" customHeight="1">
      <c r="A424" s="473" t="s">
        <v>775</v>
      </c>
      <c r="B424" s="406">
        <v>77.5</v>
      </c>
      <c r="C424" s="474">
        <v>77.4</v>
      </c>
      <c r="D424" s="474">
        <v>77.8</v>
      </c>
      <c r="E424" s="474">
        <v>76.9</v>
      </c>
      <c r="F424" s="474" t="s">
        <v>2996</v>
      </c>
      <c r="G424" s="475">
        <v>-0.0013</v>
      </c>
      <c r="M424" s="473" t="s">
        <v>4878</v>
      </c>
      <c r="N424" s="406">
        <v>68.2</v>
      </c>
      <c r="O424" s="474">
        <v>66.6</v>
      </c>
      <c r="P424" s="474">
        <v>69.0</v>
      </c>
      <c r="Q424" s="474">
        <v>66.6</v>
      </c>
      <c r="R424" s="474" t="s">
        <v>4879</v>
      </c>
      <c r="S424" s="475">
        <v>0.0149</v>
      </c>
    </row>
    <row r="425" ht="15.75" customHeight="1">
      <c r="A425" s="473" t="s">
        <v>776</v>
      </c>
      <c r="B425" s="406">
        <v>77.6</v>
      </c>
      <c r="C425" s="474">
        <v>78.1</v>
      </c>
      <c r="D425" s="474">
        <v>78.1</v>
      </c>
      <c r="E425" s="474">
        <v>76.5</v>
      </c>
      <c r="F425" s="474" t="s">
        <v>2997</v>
      </c>
      <c r="G425" s="475">
        <v>0.0</v>
      </c>
      <c r="M425" s="473" t="s">
        <v>692</v>
      </c>
      <c r="N425" s="406">
        <v>67.2</v>
      </c>
      <c r="O425" s="474">
        <v>66.5</v>
      </c>
      <c r="P425" s="474">
        <v>67.5</v>
      </c>
      <c r="Q425" s="474">
        <v>66.5</v>
      </c>
      <c r="R425" s="474" t="s">
        <v>2914</v>
      </c>
      <c r="S425" s="475">
        <v>0.0045</v>
      </c>
    </row>
    <row r="426" ht="15.75" customHeight="1">
      <c r="A426" s="473" t="s">
        <v>777</v>
      </c>
      <c r="B426" s="406">
        <v>77.6</v>
      </c>
      <c r="C426" s="474">
        <v>76.5</v>
      </c>
      <c r="D426" s="474">
        <v>78.0</v>
      </c>
      <c r="E426" s="474">
        <v>76.1</v>
      </c>
      <c r="F426" s="474" t="s">
        <v>2998</v>
      </c>
      <c r="G426" s="475">
        <v>0.0091</v>
      </c>
      <c r="M426" s="473" t="s">
        <v>693</v>
      </c>
      <c r="N426" s="406">
        <v>66.9</v>
      </c>
      <c r="O426" s="474">
        <v>66.8</v>
      </c>
      <c r="P426" s="474">
        <v>67.2</v>
      </c>
      <c r="Q426" s="474">
        <v>66.5</v>
      </c>
      <c r="R426" s="474" t="s">
        <v>2915</v>
      </c>
      <c r="S426" s="475">
        <v>0.0015</v>
      </c>
    </row>
    <row r="427" ht="15.75" customHeight="1">
      <c r="A427" s="473" t="s">
        <v>778</v>
      </c>
      <c r="B427" s="406">
        <v>76.9</v>
      </c>
      <c r="C427" s="474">
        <v>76.5</v>
      </c>
      <c r="D427" s="474">
        <v>77.1</v>
      </c>
      <c r="E427" s="474">
        <v>76.0</v>
      </c>
      <c r="F427" s="474" t="s">
        <v>2999</v>
      </c>
      <c r="G427" s="475">
        <v>0.0</v>
      </c>
      <c r="M427" s="473" t="s">
        <v>694</v>
      </c>
      <c r="N427" s="406">
        <v>66.8</v>
      </c>
      <c r="O427" s="474">
        <v>66.9</v>
      </c>
      <c r="P427" s="474">
        <v>67.2</v>
      </c>
      <c r="Q427" s="474">
        <v>66.7</v>
      </c>
      <c r="R427" s="474" t="s">
        <v>2916</v>
      </c>
      <c r="S427" s="475">
        <v>0.0015</v>
      </c>
    </row>
    <row r="428" ht="15.75" customHeight="1">
      <c r="A428" s="473" t="s">
        <v>779</v>
      </c>
      <c r="B428" s="406">
        <v>76.9</v>
      </c>
      <c r="C428" s="474">
        <v>75.3</v>
      </c>
      <c r="D428" s="474">
        <v>76.6</v>
      </c>
      <c r="E428" s="474">
        <v>75.3</v>
      </c>
      <c r="F428" s="474" t="s">
        <v>3000</v>
      </c>
      <c r="G428" s="475">
        <v>0.0226</v>
      </c>
      <c r="M428" s="473" t="s">
        <v>695</v>
      </c>
      <c r="N428" s="406">
        <v>66.7</v>
      </c>
      <c r="O428" s="474">
        <v>66.5</v>
      </c>
      <c r="P428" s="474">
        <v>67.3</v>
      </c>
      <c r="Q428" s="474">
        <v>66.2</v>
      </c>
      <c r="R428" s="474" t="s">
        <v>2917</v>
      </c>
      <c r="S428" s="475">
        <v>0.0106</v>
      </c>
    </row>
    <row r="429" ht="15.75" customHeight="1">
      <c r="A429" s="473" t="s">
        <v>780</v>
      </c>
      <c r="B429" s="406">
        <v>75.2</v>
      </c>
      <c r="C429" s="474">
        <v>75.5</v>
      </c>
      <c r="D429" s="474">
        <v>75.8</v>
      </c>
      <c r="E429" s="474">
        <v>74.2</v>
      </c>
      <c r="F429" s="474" t="s">
        <v>3001</v>
      </c>
      <c r="G429" s="475">
        <v>-0.0066</v>
      </c>
      <c r="M429" s="473" t="s">
        <v>4880</v>
      </c>
      <c r="N429" s="406">
        <v>66.0</v>
      </c>
      <c r="O429" s="474">
        <v>66.6</v>
      </c>
      <c r="P429" s="474">
        <v>66.9</v>
      </c>
      <c r="Q429" s="474">
        <v>65.4</v>
      </c>
      <c r="R429" s="474" t="s">
        <v>4881</v>
      </c>
      <c r="S429" s="475">
        <v>0.0</v>
      </c>
    </row>
    <row r="430" ht="15.75" customHeight="1">
      <c r="A430" s="473" t="s">
        <v>781</v>
      </c>
      <c r="B430" s="406">
        <v>75.7</v>
      </c>
      <c r="C430" s="474">
        <v>75.3</v>
      </c>
      <c r="D430" s="474">
        <v>76.0</v>
      </c>
      <c r="E430" s="474">
        <v>75.1</v>
      </c>
      <c r="F430" s="474" t="s">
        <v>3002</v>
      </c>
      <c r="G430" s="475">
        <v>0.0093</v>
      </c>
      <c r="M430" s="473" t="s">
        <v>696</v>
      </c>
      <c r="N430" s="406">
        <v>66.0</v>
      </c>
      <c r="O430" s="474">
        <v>65.2</v>
      </c>
      <c r="P430" s="474">
        <v>66.9</v>
      </c>
      <c r="Q430" s="474">
        <v>65.2</v>
      </c>
      <c r="R430" s="474" t="s">
        <v>2918</v>
      </c>
      <c r="S430" s="475">
        <v>0.0123</v>
      </c>
    </row>
    <row r="431" ht="15.75" customHeight="1">
      <c r="A431" s="473" t="s">
        <v>782</v>
      </c>
      <c r="B431" s="406">
        <v>75.0</v>
      </c>
      <c r="C431" s="474">
        <v>76.0</v>
      </c>
      <c r="D431" s="474">
        <v>76.9</v>
      </c>
      <c r="E431" s="474">
        <v>74.8</v>
      </c>
      <c r="F431" s="474" t="s">
        <v>3003</v>
      </c>
      <c r="G431" s="475">
        <v>-0.0106</v>
      </c>
      <c r="M431" s="473" t="s">
        <v>697</v>
      </c>
      <c r="N431" s="406">
        <v>65.2</v>
      </c>
      <c r="O431" s="474">
        <v>65.0</v>
      </c>
      <c r="P431" s="474">
        <v>66.7</v>
      </c>
      <c r="Q431" s="474">
        <v>64.8</v>
      </c>
      <c r="R431" s="474" t="s">
        <v>2919</v>
      </c>
      <c r="S431" s="475">
        <v>0.0031</v>
      </c>
    </row>
    <row r="432" ht="15.75" customHeight="1">
      <c r="A432" s="473" t="s">
        <v>783</v>
      </c>
      <c r="B432" s="406">
        <v>75.8</v>
      </c>
      <c r="C432" s="474">
        <v>75.0</v>
      </c>
      <c r="D432" s="474">
        <v>76.0</v>
      </c>
      <c r="E432" s="474">
        <v>74.7</v>
      </c>
      <c r="F432" s="474" t="s">
        <v>3004</v>
      </c>
      <c r="G432" s="475">
        <v>0.0107</v>
      </c>
      <c r="M432" s="473" t="s">
        <v>4882</v>
      </c>
      <c r="N432" s="406">
        <v>65.0</v>
      </c>
      <c r="O432" s="474">
        <v>65.5</v>
      </c>
      <c r="P432" s="474">
        <v>65.5</v>
      </c>
      <c r="Q432" s="474">
        <v>64.5</v>
      </c>
      <c r="R432" s="474" t="s">
        <v>4883</v>
      </c>
      <c r="S432" s="475">
        <v>0.0109</v>
      </c>
    </row>
    <row r="433" ht="15.75" customHeight="1">
      <c r="A433" s="473" t="s">
        <v>784</v>
      </c>
      <c r="B433" s="406">
        <v>75.0</v>
      </c>
      <c r="C433" s="474">
        <v>73.5</v>
      </c>
      <c r="D433" s="474">
        <v>75.6</v>
      </c>
      <c r="E433" s="474">
        <v>73.5</v>
      </c>
      <c r="F433" s="474" t="s">
        <v>3005</v>
      </c>
      <c r="G433" s="475">
        <v>0.0163</v>
      </c>
      <c r="M433" s="473" t="s">
        <v>698</v>
      </c>
      <c r="N433" s="406">
        <v>64.3</v>
      </c>
      <c r="O433" s="474">
        <v>64.8</v>
      </c>
      <c r="P433" s="474">
        <v>65.3</v>
      </c>
      <c r="Q433" s="474">
        <v>64.0</v>
      </c>
      <c r="R433" s="474" t="s">
        <v>2920</v>
      </c>
      <c r="S433" s="475">
        <v>-0.0092</v>
      </c>
    </row>
    <row r="434" ht="15.75" customHeight="1">
      <c r="A434" s="473" t="s">
        <v>785</v>
      </c>
      <c r="B434" s="406">
        <v>73.8</v>
      </c>
      <c r="C434" s="474">
        <v>73.7</v>
      </c>
      <c r="D434" s="474">
        <v>74.0</v>
      </c>
      <c r="E434" s="474">
        <v>73.5</v>
      </c>
      <c r="F434" s="474" t="s">
        <v>3006</v>
      </c>
      <c r="G434" s="475">
        <v>0.0014</v>
      </c>
      <c r="M434" s="473" t="s">
        <v>699</v>
      </c>
      <c r="N434" s="406">
        <v>64.9</v>
      </c>
      <c r="O434" s="474">
        <v>65.6</v>
      </c>
      <c r="P434" s="474">
        <v>66.0</v>
      </c>
      <c r="Q434" s="474">
        <v>64.5</v>
      </c>
      <c r="R434" s="474" t="s">
        <v>2921</v>
      </c>
      <c r="S434" s="475">
        <v>-0.0182</v>
      </c>
    </row>
    <row r="435" ht="15.75" customHeight="1">
      <c r="A435" s="473" t="s">
        <v>786</v>
      </c>
      <c r="B435" s="406">
        <v>73.7</v>
      </c>
      <c r="C435" s="474">
        <v>73.5</v>
      </c>
      <c r="D435" s="474">
        <v>74.1</v>
      </c>
      <c r="E435" s="474">
        <v>73.2</v>
      </c>
      <c r="F435" s="474" t="s">
        <v>3007</v>
      </c>
      <c r="G435" s="475">
        <v>0.0055</v>
      </c>
      <c r="M435" s="473" t="s">
        <v>700</v>
      </c>
      <c r="N435" s="406">
        <v>66.1</v>
      </c>
      <c r="O435" s="474">
        <v>67.4</v>
      </c>
      <c r="P435" s="474">
        <v>67.4</v>
      </c>
      <c r="Q435" s="474">
        <v>66.0</v>
      </c>
      <c r="R435" s="474" t="s">
        <v>2922</v>
      </c>
      <c r="S435" s="475">
        <v>-0.0015</v>
      </c>
    </row>
    <row r="436" ht="15.75" customHeight="1">
      <c r="A436" s="473" t="s">
        <v>787</v>
      </c>
      <c r="B436" s="406">
        <v>73.3</v>
      </c>
      <c r="C436" s="474">
        <v>73.4</v>
      </c>
      <c r="D436" s="474">
        <v>73.5</v>
      </c>
      <c r="E436" s="474">
        <v>72.9</v>
      </c>
      <c r="F436" s="474" t="s">
        <v>3008</v>
      </c>
      <c r="G436" s="475">
        <v>0.0152</v>
      </c>
      <c r="M436" s="473" t="s">
        <v>4884</v>
      </c>
      <c r="N436" s="406">
        <v>66.2</v>
      </c>
      <c r="O436" s="474">
        <v>66.0</v>
      </c>
      <c r="P436" s="474">
        <v>66.7</v>
      </c>
      <c r="Q436" s="474">
        <v>65.0</v>
      </c>
      <c r="R436" s="474" t="s">
        <v>4885</v>
      </c>
      <c r="S436" s="475">
        <v>0.003</v>
      </c>
    </row>
    <row r="437" ht="15.75" customHeight="1">
      <c r="A437" s="473" t="s">
        <v>788</v>
      </c>
      <c r="B437" s="406">
        <v>72.2</v>
      </c>
      <c r="C437" s="474">
        <v>72.6</v>
      </c>
      <c r="D437" s="474">
        <v>73.3</v>
      </c>
      <c r="E437" s="474">
        <v>72.0</v>
      </c>
      <c r="F437" s="474" t="s">
        <v>3009</v>
      </c>
      <c r="G437" s="475">
        <v>-0.011</v>
      </c>
      <c r="M437" s="473" t="s">
        <v>701</v>
      </c>
      <c r="N437" s="406">
        <v>66.0</v>
      </c>
      <c r="O437" s="474">
        <v>66.0</v>
      </c>
      <c r="P437" s="474">
        <v>66.0</v>
      </c>
      <c r="Q437" s="474">
        <v>65.6</v>
      </c>
      <c r="R437" s="474" t="s">
        <v>2923</v>
      </c>
      <c r="S437" s="475">
        <v>0.0</v>
      </c>
    </row>
    <row r="438" ht="15.75" customHeight="1">
      <c r="A438" s="473" t="s">
        <v>789</v>
      </c>
      <c r="B438" s="406">
        <v>73.0</v>
      </c>
      <c r="C438" s="474">
        <v>74.7</v>
      </c>
      <c r="D438" s="474">
        <v>74.7</v>
      </c>
      <c r="E438" s="474">
        <v>72.7</v>
      </c>
      <c r="F438" s="474" t="s">
        <v>3010</v>
      </c>
      <c r="G438" s="475">
        <v>-0.0108</v>
      </c>
      <c r="M438" s="473" t="s">
        <v>702</v>
      </c>
      <c r="N438" s="406">
        <v>66.0</v>
      </c>
      <c r="O438" s="474">
        <v>67.5</v>
      </c>
      <c r="P438" s="474">
        <v>67.5</v>
      </c>
      <c r="Q438" s="474">
        <v>65.5</v>
      </c>
      <c r="R438" s="474" t="s">
        <v>2924</v>
      </c>
      <c r="S438" s="475">
        <v>0.003</v>
      </c>
    </row>
    <row r="439" ht="15.75" customHeight="1">
      <c r="A439" s="473" t="s">
        <v>790</v>
      </c>
      <c r="B439" s="406">
        <v>73.8</v>
      </c>
      <c r="C439" s="474">
        <v>74.3</v>
      </c>
      <c r="D439" s="474">
        <v>74.5</v>
      </c>
      <c r="E439" s="474">
        <v>73.6</v>
      </c>
      <c r="F439" s="474" t="s">
        <v>3011</v>
      </c>
      <c r="G439" s="475">
        <v>-0.0054</v>
      </c>
      <c r="M439" s="473" t="s">
        <v>703</v>
      </c>
      <c r="N439" s="406">
        <v>65.8</v>
      </c>
      <c r="O439" s="474">
        <v>65.7</v>
      </c>
      <c r="P439" s="474">
        <v>65.8</v>
      </c>
      <c r="Q439" s="474">
        <v>64.9</v>
      </c>
      <c r="R439" s="474" t="s">
        <v>2657</v>
      </c>
      <c r="S439" s="475">
        <v>0.0123</v>
      </c>
    </row>
    <row r="440" ht="15.75" customHeight="1">
      <c r="A440" s="473" t="s">
        <v>791</v>
      </c>
      <c r="B440" s="406">
        <v>74.2</v>
      </c>
      <c r="C440" s="474">
        <v>74.4</v>
      </c>
      <c r="D440" s="474">
        <v>74.4</v>
      </c>
      <c r="E440" s="474">
        <v>73.8</v>
      </c>
      <c r="F440" s="474" t="s">
        <v>3012</v>
      </c>
      <c r="G440" s="475">
        <v>-0.0027</v>
      </c>
      <c r="M440" s="473" t="s">
        <v>704</v>
      </c>
      <c r="N440" s="406">
        <v>65.0</v>
      </c>
      <c r="O440" s="474">
        <v>67.1</v>
      </c>
      <c r="P440" s="474">
        <v>67.1</v>
      </c>
      <c r="Q440" s="474">
        <v>65.0</v>
      </c>
      <c r="R440" s="474" t="s">
        <v>2925</v>
      </c>
      <c r="S440" s="475">
        <v>0.0062</v>
      </c>
    </row>
    <row r="441" ht="15.75" customHeight="1">
      <c r="A441" s="473" t="s">
        <v>792</v>
      </c>
      <c r="B441" s="406">
        <v>74.4</v>
      </c>
      <c r="C441" s="474">
        <v>74.1</v>
      </c>
      <c r="D441" s="474">
        <v>74.7</v>
      </c>
      <c r="E441" s="474">
        <v>73.8</v>
      </c>
      <c r="F441" s="474" t="s">
        <v>3013</v>
      </c>
      <c r="G441" s="475">
        <v>0.004</v>
      </c>
      <c r="M441" s="473" t="s">
        <v>4886</v>
      </c>
      <c r="N441" s="406">
        <v>64.6</v>
      </c>
      <c r="O441" s="474">
        <v>64.0</v>
      </c>
      <c r="P441" s="474">
        <v>65.1</v>
      </c>
      <c r="Q441" s="474">
        <v>64.0</v>
      </c>
      <c r="R441" s="474" t="s">
        <v>4887</v>
      </c>
      <c r="S441" s="475">
        <v>0.0287</v>
      </c>
    </row>
    <row r="442" ht="15.75" customHeight="1">
      <c r="A442" s="473" t="s">
        <v>793</v>
      </c>
      <c r="B442" s="406">
        <v>74.1</v>
      </c>
      <c r="C442" s="474">
        <v>73.3</v>
      </c>
      <c r="D442" s="474">
        <v>74.6</v>
      </c>
      <c r="E442" s="474">
        <v>72.4</v>
      </c>
      <c r="F442" s="474" t="s">
        <v>3014</v>
      </c>
      <c r="G442" s="475">
        <v>0.0263</v>
      </c>
      <c r="M442" s="473" t="s">
        <v>705</v>
      </c>
      <c r="N442" s="406">
        <v>62.8</v>
      </c>
      <c r="O442" s="474">
        <v>63.1</v>
      </c>
      <c r="P442" s="474">
        <v>63.8</v>
      </c>
      <c r="Q442" s="474">
        <v>62.7</v>
      </c>
      <c r="R442" s="474" t="s">
        <v>2926</v>
      </c>
      <c r="S442" s="475">
        <v>-0.0172</v>
      </c>
    </row>
    <row r="443" ht="15.75" customHeight="1">
      <c r="A443" s="473" t="s">
        <v>794</v>
      </c>
      <c r="B443" s="406">
        <v>72.2</v>
      </c>
      <c r="C443" s="474">
        <v>72.7</v>
      </c>
      <c r="D443" s="474">
        <v>75.0</v>
      </c>
      <c r="E443" s="474">
        <v>71.2</v>
      </c>
      <c r="F443" s="474" t="s">
        <v>3015</v>
      </c>
      <c r="G443" s="475">
        <v>0.0084</v>
      </c>
      <c r="M443" s="473" t="s">
        <v>706</v>
      </c>
      <c r="N443" s="406">
        <v>63.9</v>
      </c>
      <c r="O443" s="474">
        <v>66.3</v>
      </c>
      <c r="P443" s="474">
        <v>66.3</v>
      </c>
      <c r="Q443" s="474">
        <v>63.8</v>
      </c>
      <c r="R443" s="474" t="s">
        <v>2927</v>
      </c>
      <c r="S443" s="475">
        <v>-0.0154</v>
      </c>
    </row>
    <row r="444" ht="15.75" customHeight="1">
      <c r="A444" s="473" t="s">
        <v>795</v>
      </c>
      <c r="B444" s="406">
        <v>71.6</v>
      </c>
      <c r="C444" s="474">
        <v>69.0</v>
      </c>
      <c r="D444" s="474">
        <v>72.0</v>
      </c>
      <c r="E444" s="474">
        <v>69.0</v>
      </c>
      <c r="F444" s="474" t="s">
        <v>3016</v>
      </c>
      <c r="G444" s="475">
        <v>0.0437</v>
      </c>
      <c r="M444" s="473" t="s">
        <v>707</v>
      </c>
      <c r="N444" s="406">
        <v>64.9</v>
      </c>
      <c r="O444" s="474">
        <v>66.5</v>
      </c>
      <c r="P444" s="474">
        <v>66.5</v>
      </c>
      <c r="Q444" s="474">
        <v>64.5</v>
      </c>
      <c r="R444" s="474" t="s">
        <v>2928</v>
      </c>
      <c r="S444" s="475">
        <v>0.0031</v>
      </c>
    </row>
    <row r="445" ht="15.75" customHeight="1">
      <c r="A445" s="473" t="s">
        <v>796</v>
      </c>
      <c r="B445" s="406">
        <v>68.6</v>
      </c>
      <c r="C445" s="474">
        <v>69.0</v>
      </c>
      <c r="D445" s="474">
        <v>69.5</v>
      </c>
      <c r="E445" s="474">
        <v>66.0</v>
      </c>
      <c r="F445" s="474" t="s">
        <v>3017</v>
      </c>
      <c r="G445" s="475">
        <v>0.0044</v>
      </c>
      <c r="M445" s="473" t="s">
        <v>708</v>
      </c>
      <c r="N445" s="406">
        <v>64.7</v>
      </c>
      <c r="O445" s="474">
        <v>63.0</v>
      </c>
      <c r="P445" s="474">
        <v>65.0</v>
      </c>
      <c r="Q445" s="474">
        <v>62.3</v>
      </c>
      <c r="R445" s="474" t="s">
        <v>2929</v>
      </c>
      <c r="S445" s="475">
        <v>0.0205</v>
      </c>
    </row>
    <row r="446" ht="15.75" customHeight="1">
      <c r="A446" s="473" t="s">
        <v>797</v>
      </c>
      <c r="B446" s="406">
        <v>68.3</v>
      </c>
      <c r="C446" s="474">
        <v>70.9</v>
      </c>
      <c r="D446" s="474">
        <v>71.3</v>
      </c>
      <c r="E446" s="474">
        <v>68.2</v>
      </c>
      <c r="F446" s="474" t="s">
        <v>3018</v>
      </c>
      <c r="G446" s="475">
        <v>-0.0367</v>
      </c>
      <c r="M446" s="473" t="s">
        <v>4888</v>
      </c>
      <c r="N446" s="406">
        <v>63.4</v>
      </c>
      <c r="O446" s="474">
        <v>65.8</v>
      </c>
      <c r="P446" s="474">
        <v>65.8</v>
      </c>
      <c r="Q446" s="474">
        <v>63.3</v>
      </c>
      <c r="R446" s="474" t="s">
        <v>4889</v>
      </c>
      <c r="S446" s="475">
        <v>-0.014</v>
      </c>
    </row>
    <row r="447" ht="15.75" customHeight="1">
      <c r="A447" s="473" t="s">
        <v>798</v>
      </c>
      <c r="B447" s="406">
        <v>70.9</v>
      </c>
      <c r="C447" s="474">
        <v>71.2</v>
      </c>
      <c r="D447" s="474">
        <v>72.5</v>
      </c>
      <c r="E447" s="474">
        <v>70.8</v>
      </c>
      <c r="F447" s="474" t="s">
        <v>3019</v>
      </c>
      <c r="G447" s="475">
        <v>-0.0028</v>
      </c>
      <c r="M447" s="473" t="s">
        <v>709</v>
      </c>
      <c r="N447" s="406">
        <v>64.3</v>
      </c>
      <c r="O447" s="474">
        <v>66.0</v>
      </c>
      <c r="P447" s="474">
        <v>66.0</v>
      </c>
      <c r="Q447" s="474">
        <v>63.9</v>
      </c>
      <c r="R447" s="474" t="s">
        <v>2930</v>
      </c>
      <c r="S447" s="475">
        <v>0.0063</v>
      </c>
    </row>
    <row r="448" ht="15.75" customHeight="1">
      <c r="A448" s="473" t="s">
        <v>799</v>
      </c>
      <c r="B448" s="406">
        <v>71.1</v>
      </c>
      <c r="C448" s="474">
        <v>71.8</v>
      </c>
      <c r="D448" s="474">
        <v>71.8</v>
      </c>
      <c r="E448" s="474">
        <v>70.9</v>
      </c>
      <c r="F448" s="474" t="s">
        <v>3020</v>
      </c>
      <c r="G448" s="475">
        <v>-0.0097</v>
      </c>
      <c r="M448" s="473" t="s">
        <v>710</v>
      </c>
      <c r="N448" s="406">
        <v>63.9</v>
      </c>
      <c r="O448" s="474">
        <v>65.8</v>
      </c>
      <c r="P448" s="474">
        <v>65.8</v>
      </c>
      <c r="Q448" s="474">
        <v>63.6</v>
      </c>
      <c r="R448" s="474" t="s">
        <v>2931</v>
      </c>
      <c r="S448" s="475">
        <v>-0.0124</v>
      </c>
    </row>
    <row r="449" ht="15.75" customHeight="1">
      <c r="A449" s="473" t="s">
        <v>800</v>
      </c>
      <c r="B449" s="406">
        <v>71.8</v>
      </c>
      <c r="C449" s="474">
        <v>72.8</v>
      </c>
      <c r="D449" s="474">
        <v>73.0</v>
      </c>
      <c r="E449" s="474">
        <v>71.5</v>
      </c>
      <c r="F449" s="474" t="s">
        <v>3021</v>
      </c>
      <c r="G449" s="475">
        <v>-0.0137</v>
      </c>
      <c r="M449" s="473" t="s">
        <v>711</v>
      </c>
      <c r="N449" s="406">
        <v>64.7</v>
      </c>
      <c r="O449" s="474">
        <v>64.6</v>
      </c>
      <c r="P449" s="474">
        <v>65.5</v>
      </c>
      <c r="Q449" s="474">
        <v>64.6</v>
      </c>
      <c r="R449" s="474" t="s">
        <v>2932</v>
      </c>
      <c r="S449" s="475">
        <v>-0.0182</v>
      </c>
    </row>
    <row r="450" ht="15.75" customHeight="1">
      <c r="A450" s="473" t="s">
        <v>801</v>
      </c>
      <c r="B450" s="406">
        <v>72.8</v>
      </c>
      <c r="C450" s="474">
        <v>73.3</v>
      </c>
      <c r="D450" s="474">
        <v>73.8</v>
      </c>
      <c r="E450" s="474">
        <v>72.8</v>
      </c>
      <c r="F450" s="474" t="s">
        <v>3022</v>
      </c>
      <c r="G450" s="475">
        <v>-0.0041</v>
      </c>
      <c r="M450" s="473" t="s">
        <v>712</v>
      </c>
      <c r="N450" s="406">
        <v>65.9</v>
      </c>
      <c r="O450" s="474">
        <v>67.7</v>
      </c>
      <c r="P450" s="474">
        <v>67.7</v>
      </c>
      <c r="Q450" s="474">
        <v>65.9</v>
      </c>
      <c r="R450" s="474" t="s">
        <v>2933</v>
      </c>
      <c r="S450" s="475">
        <v>-0.0193</v>
      </c>
    </row>
    <row r="451" ht="15.75" customHeight="1">
      <c r="A451" s="473" t="s">
        <v>802</v>
      </c>
      <c r="B451" s="406">
        <v>73.1</v>
      </c>
      <c r="C451" s="474">
        <v>72.8</v>
      </c>
      <c r="D451" s="474">
        <v>73.9</v>
      </c>
      <c r="E451" s="474">
        <v>72.8</v>
      </c>
      <c r="F451" s="474" t="s">
        <v>3023</v>
      </c>
      <c r="G451" s="475">
        <v>0.0041</v>
      </c>
      <c r="M451" s="473" t="s">
        <v>4890</v>
      </c>
      <c r="N451" s="406">
        <v>67.2</v>
      </c>
      <c r="O451" s="474">
        <v>67.9</v>
      </c>
      <c r="P451" s="474">
        <v>67.9</v>
      </c>
      <c r="Q451" s="474">
        <v>66.7</v>
      </c>
      <c r="R451" s="474" t="s">
        <v>3886</v>
      </c>
      <c r="S451" s="475">
        <v>-0.003</v>
      </c>
    </row>
    <row r="452" ht="15.75" customHeight="1">
      <c r="A452" s="473" t="s">
        <v>803</v>
      </c>
      <c r="B452" s="406">
        <v>72.8</v>
      </c>
      <c r="C452" s="474">
        <v>73.8</v>
      </c>
      <c r="D452" s="474">
        <v>73.8</v>
      </c>
      <c r="E452" s="474">
        <v>72.3</v>
      </c>
      <c r="F452" s="474" t="s">
        <v>3024</v>
      </c>
      <c r="G452" s="475">
        <v>-0.0149</v>
      </c>
      <c r="M452" s="473" t="s">
        <v>713</v>
      </c>
      <c r="N452" s="406">
        <v>67.4</v>
      </c>
      <c r="O452" s="474">
        <v>67.0</v>
      </c>
      <c r="P452" s="474">
        <v>67.8</v>
      </c>
      <c r="Q452" s="474">
        <v>66.3</v>
      </c>
      <c r="R452" s="474" t="s">
        <v>2934</v>
      </c>
      <c r="S452" s="475">
        <v>0.0151</v>
      </c>
    </row>
    <row r="453" ht="15.75" customHeight="1">
      <c r="A453" s="473" t="s">
        <v>804</v>
      </c>
      <c r="B453" s="406">
        <v>73.9</v>
      </c>
      <c r="C453" s="474">
        <v>77.2</v>
      </c>
      <c r="D453" s="474">
        <v>77.2</v>
      </c>
      <c r="E453" s="474">
        <v>73.7</v>
      </c>
      <c r="F453" s="474" t="s">
        <v>3025</v>
      </c>
      <c r="G453" s="475">
        <v>-0.0302</v>
      </c>
      <c r="M453" s="473" t="s">
        <v>714</v>
      </c>
      <c r="N453" s="406">
        <v>66.4</v>
      </c>
      <c r="O453" s="474">
        <v>67.0</v>
      </c>
      <c r="P453" s="474">
        <v>67.1</v>
      </c>
      <c r="Q453" s="474">
        <v>66.1</v>
      </c>
      <c r="R453" s="474" t="s">
        <v>2935</v>
      </c>
      <c r="S453" s="475">
        <v>-0.0104</v>
      </c>
    </row>
    <row r="454" ht="15.75" customHeight="1">
      <c r="A454" s="473" t="s">
        <v>805</v>
      </c>
      <c r="B454" s="406">
        <v>76.2</v>
      </c>
      <c r="C454" s="474">
        <v>75.7</v>
      </c>
      <c r="D454" s="474">
        <v>76.4</v>
      </c>
      <c r="E454" s="474">
        <v>75.7</v>
      </c>
      <c r="F454" s="474" t="s">
        <v>3026</v>
      </c>
      <c r="G454" s="475">
        <v>0.004</v>
      </c>
      <c r="M454" s="473" t="s">
        <v>715</v>
      </c>
      <c r="N454" s="406">
        <v>67.1</v>
      </c>
      <c r="O454" s="474">
        <v>66.1</v>
      </c>
      <c r="P454" s="474">
        <v>67.8</v>
      </c>
      <c r="Q454" s="474">
        <v>66.0</v>
      </c>
      <c r="R454" s="474" t="s">
        <v>2936</v>
      </c>
      <c r="S454" s="475">
        <v>0.0</v>
      </c>
    </row>
    <row r="455" ht="15.75" customHeight="1">
      <c r="A455" s="473" t="s">
        <v>806</v>
      </c>
      <c r="B455" s="406">
        <v>75.9</v>
      </c>
      <c r="C455" s="474">
        <v>76.1</v>
      </c>
      <c r="D455" s="474">
        <v>76.5</v>
      </c>
      <c r="E455" s="474">
        <v>75.6</v>
      </c>
      <c r="F455" s="474" t="s">
        <v>3027</v>
      </c>
      <c r="G455" s="475">
        <v>-0.0052</v>
      </c>
      <c r="M455" s="473" t="s">
        <v>716</v>
      </c>
      <c r="N455" s="406">
        <v>67.1</v>
      </c>
      <c r="O455" s="474">
        <v>66.5</v>
      </c>
      <c r="P455" s="474">
        <v>67.5</v>
      </c>
      <c r="Q455" s="474">
        <v>66.5</v>
      </c>
      <c r="R455" s="474" t="s">
        <v>2937</v>
      </c>
      <c r="S455" s="475">
        <v>0.003</v>
      </c>
    </row>
    <row r="456" ht="15.75" customHeight="1">
      <c r="A456" s="473" t="s">
        <v>3028</v>
      </c>
      <c r="B456" s="406">
        <v>76.3</v>
      </c>
      <c r="C456" s="474">
        <v>76.3</v>
      </c>
      <c r="D456" s="474">
        <v>76.9</v>
      </c>
      <c r="E456" s="474">
        <v>75.8</v>
      </c>
      <c r="F456" s="474" t="s">
        <v>3029</v>
      </c>
      <c r="G456" s="475">
        <v>-0.0039</v>
      </c>
      <c r="M456" s="473" t="s">
        <v>717</v>
      </c>
      <c r="N456" s="406">
        <v>66.9</v>
      </c>
      <c r="O456" s="474">
        <v>67.0</v>
      </c>
      <c r="P456" s="474">
        <v>67.5</v>
      </c>
      <c r="Q456" s="474">
        <v>66.7</v>
      </c>
      <c r="R456" s="474" t="s">
        <v>2938</v>
      </c>
      <c r="S456" s="475">
        <v>-0.0015</v>
      </c>
    </row>
    <row r="457" ht="15.75" customHeight="1">
      <c r="A457" s="473" t="s">
        <v>808</v>
      </c>
      <c r="B457" s="406">
        <v>76.6</v>
      </c>
      <c r="C457" s="474">
        <v>76.4</v>
      </c>
      <c r="D457" s="474">
        <v>77.4</v>
      </c>
      <c r="E457" s="474">
        <v>76.4</v>
      </c>
      <c r="F457" s="474" t="s">
        <v>3030</v>
      </c>
      <c r="G457" s="475">
        <v>-0.0026</v>
      </c>
      <c r="M457" s="473" t="s">
        <v>718</v>
      </c>
      <c r="N457" s="406">
        <v>67.0</v>
      </c>
      <c r="O457" s="474">
        <v>67.3</v>
      </c>
      <c r="P457" s="474">
        <v>67.7</v>
      </c>
      <c r="Q457" s="474">
        <v>66.5</v>
      </c>
      <c r="R457" s="474" t="s">
        <v>2939</v>
      </c>
      <c r="S457" s="475">
        <v>0.0</v>
      </c>
    </row>
    <row r="458" ht="15.75" customHeight="1">
      <c r="A458" s="473" t="s">
        <v>809</v>
      </c>
      <c r="B458" s="406">
        <v>76.8</v>
      </c>
      <c r="C458" s="474">
        <v>76.1</v>
      </c>
      <c r="D458" s="474">
        <v>76.9</v>
      </c>
      <c r="E458" s="474">
        <v>76.1</v>
      </c>
      <c r="F458" s="474" t="s">
        <v>3031</v>
      </c>
      <c r="G458" s="475">
        <v>0.0066</v>
      </c>
      <c r="M458" s="473" t="s">
        <v>719</v>
      </c>
      <c r="N458" s="406">
        <v>67.0</v>
      </c>
      <c r="O458" s="474">
        <v>68.0</v>
      </c>
      <c r="P458" s="474">
        <v>68.0</v>
      </c>
      <c r="Q458" s="474">
        <v>66.8</v>
      </c>
      <c r="R458" s="474" t="s">
        <v>2940</v>
      </c>
      <c r="S458" s="475">
        <v>0.0015</v>
      </c>
    </row>
    <row r="459" ht="15.75" customHeight="1">
      <c r="A459" s="473" t="s">
        <v>810</v>
      </c>
      <c r="B459" s="406">
        <v>76.3</v>
      </c>
      <c r="C459" s="474">
        <v>76.1</v>
      </c>
      <c r="D459" s="474">
        <v>76.9</v>
      </c>
      <c r="E459" s="474">
        <v>75.8</v>
      </c>
      <c r="F459" s="474" t="s">
        <v>3032</v>
      </c>
      <c r="G459" s="475">
        <v>-0.0013</v>
      </c>
      <c r="M459" s="473" t="s">
        <v>720</v>
      </c>
      <c r="N459" s="406">
        <v>66.9</v>
      </c>
      <c r="O459" s="474">
        <v>67.0</v>
      </c>
      <c r="P459" s="474">
        <v>67.2</v>
      </c>
      <c r="Q459" s="474">
        <v>66.8</v>
      </c>
      <c r="R459" s="474" t="s">
        <v>2941</v>
      </c>
      <c r="S459" s="475">
        <v>-0.0045</v>
      </c>
    </row>
    <row r="460" ht="15.75" customHeight="1">
      <c r="A460" s="473" t="s">
        <v>811</v>
      </c>
      <c r="B460" s="406">
        <v>76.4</v>
      </c>
      <c r="C460" s="474">
        <v>76.2</v>
      </c>
      <c r="D460" s="474">
        <v>76.8</v>
      </c>
      <c r="E460" s="474">
        <v>76.0</v>
      </c>
      <c r="F460" s="474" t="s">
        <v>3033</v>
      </c>
      <c r="G460" s="475">
        <v>-0.0013</v>
      </c>
      <c r="M460" s="473" t="s">
        <v>721</v>
      </c>
      <c r="N460" s="406">
        <v>67.2</v>
      </c>
      <c r="O460" s="474">
        <v>66.3</v>
      </c>
      <c r="P460" s="474">
        <v>67.7</v>
      </c>
      <c r="Q460" s="474">
        <v>66.3</v>
      </c>
      <c r="R460" s="474" t="s">
        <v>2942</v>
      </c>
      <c r="S460" s="475">
        <v>0.0136</v>
      </c>
    </row>
    <row r="461" ht="15.75" customHeight="1">
      <c r="A461" s="473" t="s">
        <v>812</v>
      </c>
      <c r="B461" s="406">
        <v>76.5</v>
      </c>
      <c r="C461" s="474">
        <v>77.0</v>
      </c>
      <c r="D461" s="474">
        <v>77.0</v>
      </c>
      <c r="E461" s="474">
        <v>76.0</v>
      </c>
      <c r="F461" s="474" t="s">
        <v>3034</v>
      </c>
      <c r="G461" s="475">
        <v>-0.0039</v>
      </c>
      <c r="M461" s="473" t="s">
        <v>722</v>
      </c>
      <c r="N461" s="406">
        <v>66.3</v>
      </c>
      <c r="O461" s="474">
        <v>67.3</v>
      </c>
      <c r="P461" s="474">
        <v>67.5</v>
      </c>
      <c r="Q461" s="474">
        <v>66.0</v>
      </c>
      <c r="R461" s="474" t="s">
        <v>2943</v>
      </c>
      <c r="S461" s="475">
        <v>-0.006</v>
      </c>
    </row>
    <row r="462" ht="15.75" customHeight="1">
      <c r="A462" s="473" t="s">
        <v>813</v>
      </c>
      <c r="B462" s="406">
        <v>76.8</v>
      </c>
      <c r="C462" s="474">
        <v>76.1</v>
      </c>
      <c r="D462" s="474">
        <v>77.0</v>
      </c>
      <c r="E462" s="474">
        <v>76.1</v>
      </c>
      <c r="F462" s="474" t="s">
        <v>3035</v>
      </c>
      <c r="G462" s="475">
        <v>0.0052</v>
      </c>
      <c r="M462" s="473" t="s">
        <v>723</v>
      </c>
      <c r="N462" s="406">
        <v>66.7</v>
      </c>
      <c r="O462" s="474">
        <v>67.0</v>
      </c>
      <c r="P462" s="474">
        <v>67.4</v>
      </c>
      <c r="Q462" s="474">
        <v>66.4</v>
      </c>
      <c r="R462" s="474" t="s">
        <v>2944</v>
      </c>
      <c r="S462" s="475">
        <v>0.006</v>
      </c>
    </row>
    <row r="463" ht="15.75" customHeight="1">
      <c r="A463" s="473" t="s">
        <v>814</v>
      </c>
      <c r="B463" s="406">
        <v>76.4</v>
      </c>
      <c r="C463" s="474">
        <v>76.3</v>
      </c>
      <c r="D463" s="474">
        <v>77.3</v>
      </c>
      <c r="E463" s="474">
        <v>75.8</v>
      </c>
      <c r="F463" s="474" t="s">
        <v>3036</v>
      </c>
      <c r="G463" s="475">
        <v>0.0013</v>
      </c>
      <c r="M463" s="473" t="s">
        <v>724</v>
      </c>
      <c r="N463" s="406">
        <v>66.3</v>
      </c>
      <c r="O463" s="474">
        <v>66.8</v>
      </c>
      <c r="P463" s="474">
        <v>67.2</v>
      </c>
      <c r="Q463" s="474">
        <v>66.1</v>
      </c>
      <c r="R463" s="474" t="s">
        <v>2945</v>
      </c>
      <c r="S463" s="475">
        <v>-0.0075</v>
      </c>
    </row>
    <row r="464" ht="15.75" customHeight="1">
      <c r="A464" s="473" t="s">
        <v>815</v>
      </c>
      <c r="B464" s="406">
        <v>76.3</v>
      </c>
      <c r="C464" s="474">
        <v>76.0</v>
      </c>
      <c r="D464" s="474">
        <v>76.5</v>
      </c>
      <c r="E464" s="474">
        <v>75.5</v>
      </c>
      <c r="F464" s="474" t="s">
        <v>3037</v>
      </c>
      <c r="G464" s="475">
        <v>0.0053</v>
      </c>
      <c r="M464" s="473" t="s">
        <v>725</v>
      </c>
      <c r="N464" s="406">
        <v>66.8</v>
      </c>
      <c r="O464" s="474">
        <v>66.5</v>
      </c>
      <c r="P464" s="474">
        <v>67.2</v>
      </c>
      <c r="Q464" s="474">
        <v>66.5</v>
      </c>
      <c r="R464" s="474" t="s">
        <v>2946</v>
      </c>
      <c r="S464" s="475">
        <v>-0.0015</v>
      </c>
    </row>
    <row r="465" ht="15.75" customHeight="1">
      <c r="A465" s="473" t="s">
        <v>816</v>
      </c>
      <c r="B465" s="406">
        <v>75.9</v>
      </c>
      <c r="C465" s="474">
        <v>76.2</v>
      </c>
      <c r="D465" s="474">
        <v>76.5</v>
      </c>
      <c r="E465" s="474">
        <v>75.7</v>
      </c>
      <c r="F465" s="474" t="s">
        <v>3038</v>
      </c>
      <c r="G465" s="475">
        <v>-0.0039</v>
      </c>
      <c r="M465" s="473" t="s">
        <v>726</v>
      </c>
      <c r="N465" s="406">
        <v>66.9</v>
      </c>
      <c r="O465" s="474">
        <v>67.3</v>
      </c>
      <c r="P465" s="474">
        <v>68.0</v>
      </c>
      <c r="Q465" s="474">
        <v>66.5</v>
      </c>
      <c r="R465" s="474" t="s">
        <v>2947</v>
      </c>
      <c r="S465" s="475">
        <v>0.0106</v>
      </c>
    </row>
    <row r="466" ht="15.75" customHeight="1">
      <c r="A466" s="473" t="s">
        <v>817</v>
      </c>
      <c r="B466" s="406">
        <v>76.2</v>
      </c>
      <c r="C466" s="474">
        <v>76.0</v>
      </c>
      <c r="D466" s="474">
        <v>76.5</v>
      </c>
      <c r="E466" s="474">
        <v>75.5</v>
      </c>
      <c r="F466" s="474" t="s">
        <v>3039</v>
      </c>
      <c r="G466" s="475">
        <v>0.0093</v>
      </c>
      <c r="M466" s="473" t="s">
        <v>727</v>
      </c>
      <c r="N466" s="406">
        <v>66.2</v>
      </c>
      <c r="O466" s="474">
        <v>66.3</v>
      </c>
      <c r="P466" s="474">
        <v>66.6</v>
      </c>
      <c r="Q466" s="474">
        <v>66.0</v>
      </c>
      <c r="R466" s="474" t="s">
        <v>2948</v>
      </c>
      <c r="S466" s="475">
        <v>0.0</v>
      </c>
    </row>
    <row r="467" ht="15.75" customHeight="1">
      <c r="A467" s="473" t="s">
        <v>818</v>
      </c>
      <c r="B467" s="406">
        <v>75.5</v>
      </c>
      <c r="C467" s="474">
        <v>76.5</v>
      </c>
      <c r="D467" s="474">
        <v>77.2</v>
      </c>
      <c r="E467" s="474">
        <v>75.1</v>
      </c>
      <c r="F467" s="474" t="s">
        <v>3040</v>
      </c>
      <c r="G467" s="475">
        <v>-0.0169</v>
      </c>
      <c r="M467" s="473" t="s">
        <v>728</v>
      </c>
      <c r="N467" s="406">
        <v>66.2</v>
      </c>
      <c r="O467" s="474">
        <v>66.2</v>
      </c>
      <c r="P467" s="474">
        <v>66.6</v>
      </c>
      <c r="Q467" s="474">
        <v>66.1</v>
      </c>
      <c r="R467" s="474" t="s">
        <v>2949</v>
      </c>
      <c r="S467" s="475">
        <v>-0.006</v>
      </c>
    </row>
    <row r="468" ht="15.75" customHeight="1">
      <c r="A468" s="473" t="s">
        <v>819</v>
      </c>
      <c r="B468" s="406">
        <v>76.8</v>
      </c>
      <c r="C468" s="474">
        <v>77.4</v>
      </c>
      <c r="D468" s="474">
        <v>77.6</v>
      </c>
      <c r="E468" s="474">
        <v>76.5</v>
      </c>
      <c r="F468" s="474" t="s">
        <v>3041</v>
      </c>
      <c r="G468" s="475">
        <v>-0.0039</v>
      </c>
      <c r="M468" s="473" t="s">
        <v>729</v>
      </c>
      <c r="N468" s="406">
        <v>66.6</v>
      </c>
      <c r="O468" s="474">
        <v>67.9</v>
      </c>
      <c r="P468" s="474">
        <v>67.9</v>
      </c>
      <c r="Q468" s="474">
        <v>66.4</v>
      </c>
      <c r="R468" s="474" t="s">
        <v>2950</v>
      </c>
      <c r="S468" s="475">
        <v>-0.003</v>
      </c>
    </row>
    <row r="469" ht="15.75" customHeight="1">
      <c r="A469" s="473" t="s">
        <v>820</v>
      </c>
      <c r="B469" s="406">
        <v>77.1</v>
      </c>
      <c r="C469" s="474">
        <v>74.7</v>
      </c>
      <c r="D469" s="474">
        <v>77.5</v>
      </c>
      <c r="E469" s="474">
        <v>74.7</v>
      </c>
      <c r="F469" s="474" t="s">
        <v>3042</v>
      </c>
      <c r="G469" s="475">
        <v>0.0185</v>
      </c>
      <c r="M469" s="473" t="s">
        <v>730</v>
      </c>
      <c r="N469" s="406">
        <v>66.8</v>
      </c>
      <c r="O469" s="474">
        <v>67.2</v>
      </c>
      <c r="P469" s="474">
        <v>67.9</v>
      </c>
      <c r="Q469" s="474">
        <v>66.5</v>
      </c>
      <c r="R469" s="474" t="s">
        <v>2951</v>
      </c>
      <c r="S469" s="475">
        <v>-0.006</v>
      </c>
    </row>
    <row r="470" ht="15.75" customHeight="1">
      <c r="A470" s="473" t="s">
        <v>821</v>
      </c>
      <c r="B470" s="406">
        <v>75.7</v>
      </c>
      <c r="C470" s="474">
        <v>76.1</v>
      </c>
      <c r="D470" s="474">
        <v>76.3</v>
      </c>
      <c r="E470" s="474">
        <v>75.5</v>
      </c>
      <c r="F470" s="474" t="s">
        <v>3043</v>
      </c>
      <c r="G470" s="475">
        <v>-0.0039</v>
      </c>
      <c r="M470" s="473" t="s">
        <v>731</v>
      </c>
      <c r="N470" s="406">
        <v>67.2</v>
      </c>
      <c r="O470" s="474">
        <v>67.5</v>
      </c>
      <c r="P470" s="474">
        <v>67.5</v>
      </c>
      <c r="Q470" s="474">
        <v>66.5</v>
      </c>
      <c r="R470" s="474" t="s">
        <v>2952</v>
      </c>
      <c r="S470" s="475">
        <v>-0.0015</v>
      </c>
    </row>
    <row r="471" ht="15.75" customHeight="1">
      <c r="A471" s="473" t="s">
        <v>822</v>
      </c>
      <c r="B471" s="406">
        <v>76.0</v>
      </c>
      <c r="C471" s="474">
        <v>77.5</v>
      </c>
      <c r="D471" s="474">
        <v>77.5</v>
      </c>
      <c r="E471" s="474">
        <v>75.3</v>
      </c>
      <c r="F471" s="474" t="s">
        <v>3044</v>
      </c>
      <c r="G471" s="475">
        <v>-0.0181</v>
      </c>
      <c r="M471" s="473" t="s">
        <v>732</v>
      </c>
      <c r="N471" s="406">
        <v>67.3</v>
      </c>
      <c r="O471" s="474">
        <v>67.1</v>
      </c>
      <c r="P471" s="474">
        <v>67.5</v>
      </c>
      <c r="Q471" s="474">
        <v>67.0</v>
      </c>
      <c r="R471" s="474" t="s">
        <v>2953</v>
      </c>
      <c r="S471" s="475">
        <v>0.0045</v>
      </c>
    </row>
    <row r="472" ht="15.75" customHeight="1">
      <c r="A472" s="473" t="s">
        <v>823</v>
      </c>
      <c r="B472" s="406">
        <v>77.4</v>
      </c>
      <c r="C472" s="474">
        <v>79.9</v>
      </c>
      <c r="D472" s="474">
        <v>79.9</v>
      </c>
      <c r="E472" s="474">
        <v>76.8</v>
      </c>
      <c r="F472" s="474" t="s">
        <v>3045</v>
      </c>
      <c r="G472" s="475">
        <v>-0.0178</v>
      </c>
      <c r="M472" s="473" t="s">
        <v>733</v>
      </c>
      <c r="N472" s="406">
        <v>67.0</v>
      </c>
      <c r="O472" s="474">
        <v>68.1</v>
      </c>
      <c r="P472" s="474">
        <v>68.1</v>
      </c>
      <c r="Q472" s="474">
        <v>66.7</v>
      </c>
      <c r="R472" s="474" t="s">
        <v>2954</v>
      </c>
      <c r="S472" s="475">
        <v>-0.003</v>
      </c>
    </row>
    <row r="473" ht="15.75" customHeight="1">
      <c r="A473" s="473" t="s">
        <v>824</v>
      </c>
      <c r="B473" s="406">
        <v>78.8</v>
      </c>
      <c r="C473" s="474">
        <v>79.4</v>
      </c>
      <c r="D473" s="474">
        <v>79.9</v>
      </c>
      <c r="E473" s="474">
        <v>78.1</v>
      </c>
      <c r="F473" s="474" t="s">
        <v>3046</v>
      </c>
      <c r="G473" s="475">
        <v>-0.0038</v>
      </c>
      <c r="M473" s="473" t="s">
        <v>734</v>
      </c>
      <c r="N473" s="406">
        <v>67.2</v>
      </c>
      <c r="O473" s="474">
        <v>68.3</v>
      </c>
      <c r="P473" s="474">
        <v>68.3</v>
      </c>
      <c r="Q473" s="474">
        <v>66.8</v>
      </c>
      <c r="R473" s="474" t="s">
        <v>2955</v>
      </c>
      <c r="S473" s="475">
        <v>-0.003</v>
      </c>
    </row>
    <row r="474" ht="15.75" customHeight="1">
      <c r="A474" s="473" t="s">
        <v>825</v>
      </c>
      <c r="B474" s="406">
        <v>79.1</v>
      </c>
      <c r="C474" s="474">
        <v>77.9</v>
      </c>
      <c r="D474" s="474">
        <v>79.4</v>
      </c>
      <c r="E474" s="474">
        <v>76.6</v>
      </c>
      <c r="F474" s="474" t="s">
        <v>3047</v>
      </c>
      <c r="G474" s="475">
        <v>0.0246</v>
      </c>
      <c r="M474" s="473" t="s">
        <v>735</v>
      </c>
      <c r="N474" s="406">
        <v>67.4</v>
      </c>
      <c r="O474" s="474">
        <v>68.0</v>
      </c>
      <c r="P474" s="474">
        <v>68.2</v>
      </c>
      <c r="Q474" s="474">
        <v>67.2</v>
      </c>
      <c r="R474" s="474" t="s">
        <v>2956</v>
      </c>
      <c r="S474" s="475">
        <v>-0.0117</v>
      </c>
    </row>
    <row r="475" ht="15.75" customHeight="1">
      <c r="A475" s="473" t="s">
        <v>826</v>
      </c>
      <c r="B475" s="406">
        <v>77.2</v>
      </c>
      <c r="C475" s="474">
        <v>77.2</v>
      </c>
      <c r="D475" s="474">
        <v>78.6</v>
      </c>
      <c r="E475" s="474">
        <v>76.5</v>
      </c>
      <c r="F475" s="474" t="s">
        <v>3048</v>
      </c>
      <c r="G475" s="475">
        <v>-0.009</v>
      </c>
      <c r="M475" s="473" t="s">
        <v>736</v>
      </c>
      <c r="N475" s="406">
        <v>68.2</v>
      </c>
      <c r="O475" s="474">
        <v>69.2</v>
      </c>
      <c r="P475" s="474">
        <v>69.3</v>
      </c>
      <c r="Q475" s="474">
        <v>68.0</v>
      </c>
      <c r="R475" s="474" t="s">
        <v>2957</v>
      </c>
      <c r="S475" s="475">
        <v>-0.0116</v>
      </c>
    </row>
    <row r="476" ht="15.75" customHeight="1">
      <c r="A476" s="473" t="s">
        <v>827</v>
      </c>
      <c r="B476" s="406">
        <v>77.9</v>
      </c>
      <c r="C476" s="474">
        <v>77.8</v>
      </c>
      <c r="D476" s="474">
        <v>79.2</v>
      </c>
      <c r="E476" s="474">
        <v>76.2</v>
      </c>
      <c r="F476" s="474" t="s">
        <v>3049</v>
      </c>
      <c r="G476" s="475">
        <v>-0.0013</v>
      </c>
      <c r="M476" s="473" t="s">
        <v>737</v>
      </c>
      <c r="N476" s="406">
        <v>69.0</v>
      </c>
      <c r="O476" s="474">
        <v>68.3</v>
      </c>
      <c r="P476" s="474">
        <v>69.5</v>
      </c>
      <c r="Q476" s="474">
        <v>68.0</v>
      </c>
      <c r="R476" s="474" t="s">
        <v>2958</v>
      </c>
      <c r="S476" s="475">
        <v>0.0162</v>
      </c>
    </row>
    <row r="477" ht="15.75" customHeight="1">
      <c r="A477" s="473" t="s">
        <v>828</v>
      </c>
      <c r="B477" s="406">
        <v>78.0</v>
      </c>
      <c r="C477" s="474">
        <v>78.7</v>
      </c>
      <c r="D477" s="474">
        <v>79.2</v>
      </c>
      <c r="E477" s="474">
        <v>77.8</v>
      </c>
      <c r="F477" s="474" t="s">
        <v>3050</v>
      </c>
      <c r="G477" s="475">
        <v>-0.0038</v>
      </c>
      <c r="M477" s="473" t="s">
        <v>738</v>
      </c>
      <c r="N477" s="406">
        <v>67.9</v>
      </c>
      <c r="O477" s="474">
        <v>67.4</v>
      </c>
      <c r="P477" s="474">
        <v>68.2</v>
      </c>
      <c r="Q477" s="474">
        <v>67.2</v>
      </c>
      <c r="R477" s="474" t="s">
        <v>2959</v>
      </c>
      <c r="S477" s="475">
        <v>0.0074</v>
      </c>
    </row>
    <row r="478" ht="15.75" customHeight="1">
      <c r="A478" s="473" t="s">
        <v>829</v>
      </c>
      <c r="B478" s="406">
        <v>78.3</v>
      </c>
      <c r="C478" s="474">
        <v>77.9</v>
      </c>
      <c r="D478" s="474">
        <v>79.9</v>
      </c>
      <c r="E478" s="474">
        <v>77.8</v>
      </c>
      <c r="F478" s="474" t="s">
        <v>3051</v>
      </c>
      <c r="G478" s="475">
        <v>0.0142</v>
      </c>
      <c r="M478" s="473" t="s">
        <v>739</v>
      </c>
      <c r="N478" s="406">
        <v>67.4</v>
      </c>
      <c r="O478" s="474">
        <v>67.4</v>
      </c>
      <c r="P478" s="474">
        <v>68.2</v>
      </c>
      <c r="Q478" s="474">
        <v>66.9</v>
      </c>
      <c r="R478" s="474" t="s">
        <v>2960</v>
      </c>
      <c r="S478" s="475">
        <v>0.006</v>
      </c>
    </row>
    <row r="479" ht="15.75" customHeight="1">
      <c r="A479" s="473" t="s">
        <v>830</v>
      </c>
      <c r="B479" s="406">
        <v>77.2</v>
      </c>
      <c r="C479" s="474">
        <v>76.2</v>
      </c>
      <c r="D479" s="474">
        <v>78.2</v>
      </c>
      <c r="E479" s="474">
        <v>76.2</v>
      </c>
      <c r="F479" s="474" t="s">
        <v>3052</v>
      </c>
      <c r="G479" s="475">
        <v>0.0145</v>
      </c>
      <c r="M479" s="473" t="s">
        <v>740</v>
      </c>
      <c r="N479" s="406">
        <v>67.0</v>
      </c>
      <c r="O479" s="474">
        <v>67.1</v>
      </c>
      <c r="P479" s="474">
        <v>67.8</v>
      </c>
      <c r="Q479" s="474">
        <v>65.8</v>
      </c>
      <c r="R479" s="474" t="s">
        <v>2961</v>
      </c>
      <c r="S479" s="475">
        <v>-0.0015</v>
      </c>
    </row>
    <row r="480" ht="15.75" customHeight="1">
      <c r="A480" s="473" t="s">
        <v>831</v>
      </c>
      <c r="B480" s="406">
        <v>76.1</v>
      </c>
      <c r="C480" s="474">
        <v>75.3</v>
      </c>
      <c r="D480" s="474">
        <v>77.7</v>
      </c>
      <c r="E480" s="474">
        <v>75.3</v>
      </c>
      <c r="F480" s="474" t="s">
        <v>3053</v>
      </c>
      <c r="G480" s="475">
        <v>0.012</v>
      </c>
      <c r="M480" s="473" t="s">
        <v>741</v>
      </c>
      <c r="N480" s="406">
        <v>67.1</v>
      </c>
      <c r="O480" s="474">
        <v>68.7</v>
      </c>
      <c r="P480" s="474">
        <v>68.7</v>
      </c>
      <c r="Q480" s="474">
        <v>66.5</v>
      </c>
      <c r="R480" s="474" t="s">
        <v>2962</v>
      </c>
      <c r="S480" s="475">
        <v>-0.003</v>
      </c>
    </row>
    <row r="481" ht="15.75" customHeight="1">
      <c r="A481" s="473" t="s">
        <v>832</v>
      </c>
      <c r="B481" s="406">
        <v>75.2</v>
      </c>
      <c r="C481" s="474">
        <v>74.0</v>
      </c>
      <c r="D481" s="474">
        <v>75.7</v>
      </c>
      <c r="E481" s="474">
        <v>74.0</v>
      </c>
      <c r="F481" s="474" t="s">
        <v>3054</v>
      </c>
      <c r="G481" s="475">
        <v>0.0094</v>
      </c>
      <c r="M481" s="473" t="s">
        <v>742</v>
      </c>
      <c r="N481" s="406">
        <v>67.3</v>
      </c>
      <c r="O481" s="474">
        <v>67.6</v>
      </c>
      <c r="P481" s="474">
        <v>67.7</v>
      </c>
      <c r="Q481" s="474">
        <v>66.9</v>
      </c>
      <c r="R481" s="474" t="s">
        <v>2963</v>
      </c>
      <c r="S481" s="475">
        <v>0.0015</v>
      </c>
    </row>
    <row r="482" ht="15.75" customHeight="1">
      <c r="A482" s="473" t="s">
        <v>833</v>
      </c>
      <c r="B482" s="406">
        <v>74.5</v>
      </c>
      <c r="C482" s="474">
        <v>74.0</v>
      </c>
      <c r="D482" s="474">
        <v>75.0</v>
      </c>
      <c r="E482" s="474">
        <v>73.3</v>
      </c>
      <c r="F482" s="474" t="s">
        <v>3055</v>
      </c>
      <c r="G482" s="475">
        <v>0.0136</v>
      </c>
      <c r="M482" s="473" t="s">
        <v>743</v>
      </c>
      <c r="N482" s="406">
        <v>67.2</v>
      </c>
      <c r="O482" s="474">
        <v>68.3</v>
      </c>
      <c r="P482" s="474">
        <v>68.3</v>
      </c>
      <c r="Q482" s="474">
        <v>66.9</v>
      </c>
      <c r="R482" s="474" t="s">
        <v>2964</v>
      </c>
      <c r="S482" s="475">
        <v>-0.0044</v>
      </c>
    </row>
    <row r="483" ht="15.75" customHeight="1">
      <c r="A483" s="473" t="s">
        <v>834</v>
      </c>
      <c r="B483" s="406">
        <v>73.5</v>
      </c>
      <c r="C483" s="474">
        <v>75.8</v>
      </c>
      <c r="D483" s="474">
        <v>75.9</v>
      </c>
      <c r="E483" s="474">
        <v>72.1</v>
      </c>
      <c r="F483" s="474" t="s">
        <v>3056</v>
      </c>
      <c r="G483" s="475">
        <v>-0.0252</v>
      </c>
      <c r="M483" s="473" t="s">
        <v>744</v>
      </c>
      <c r="N483" s="406">
        <v>67.5</v>
      </c>
      <c r="O483" s="474">
        <v>69.3</v>
      </c>
      <c r="P483" s="474">
        <v>69.3</v>
      </c>
      <c r="Q483" s="474">
        <v>67.3</v>
      </c>
      <c r="R483" s="474" t="s">
        <v>2965</v>
      </c>
      <c r="S483" s="475">
        <v>-0.0074</v>
      </c>
    </row>
    <row r="484" ht="15.75" customHeight="1">
      <c r="A484" s="473" t="s">
        <v>835</v>
      </c>
      <c r="B484" s="406">
        <v>75.4</v>
      </c>
      <c r="C484" s="474">
        <v>76.9</v>
      </c>
      <c r="D484" s="474">
        <v>77.6</v>
      </c>
      <c r="E484" s="474">
        <v>75.3</v>
      </c>
      <c r="F484" s="474" t="s">
        <v>3057</v>
      </c>
      <c r="G484" s="475">
        <v>-0.0053</v>
      </c>
      <c r="M484" s="473" t="s">
        <v>745</v>
      </c>
      <c r="N484" s="406">
        <v>68.0</v>
      </c>
      <c r="O484" s="474">
        <v>70.0</v>
      </c>
      <c r="P484" s="474">
        <v>70.0</v>
      </c>
      <c r="Q484" s="474">
        <v>67.0</v>
      </c>
      <c r="R484" s="474" t="s">
        <v>2966</v>
      </c>
      <c r="S484" s="475">
        <v>0.0241</v>
      </c>
    </row>
    <row r="485" ht="15.75" customHeight="1">
      <c r="A485" s="473" t="s">
        <v>836</v>
      </c>
      <c r="B485" s="406">
        <v>75.8</v>
      </c>
      <c r="C485" s="474">
        <v>73.3</v>
      </c>
      <c r="D485" s="474">
        <v>77.1</v>
      </c>
      <c r="E485" s="474">
        <v>72.7</v>
      </c>
      <c r="F485" s="474" t="s">
        <v>3058</v>
      </c>
      <c r="G485" s="475">
        <v>0.0355</v>
      </c>
      <c r="M485" s="473" t="s">
        <v>746</v>
      </c>
      <c r="N485" s="406">
        <v>66.4</v>
      </c>
      <c r="O485" s="474">
        <v>67.1</v>
      </c>
      <c r="P485" s="474">
        <v>67.1</v>
      </c>
      <c r="Q485" s="474">
        <v>66.0</v>
      </c>
      <c r="R485" s="474" t="s">
        <v>2967</v>
      </c>
      <c r="S485" s="475">
        <v>-0.0075</v>
      </c>
    </row>
    <row r="486" ht="15.75" customHeight="1">
      <c r="A486" s="473" t="s">
        <v>837</v>
      </c>
      <c r="B486" s="406">
        <v>73.2</v>
      </c>
      <c r="C486" s="474">
        <v>72.4</v>
      </c>
      <c r="D486" s="474">
        <v>73.6</v>
      </c>
      <c r="E486" s="474">
        <v>72.1</v>
      </c>
      <c r="F486" s="474" t="s">
        <v>3059</v>
      </c>
      <c r="G486" s="475">
        <v>0.0055</v>
      </c>
      <c r="M486" s="473" t="s">
        <v>747</v>
      </c>
      <c r="N486" s="406">
        <v>66.9</v>
      </c>
      <c r="O486" s="474">
        <v>66.4</v>
      </c>
      <c r="P486" s="474">
        <v>67.3</v>
      </c>
      <c r="Q486" s="474">
        <v>65.9</v>
      </c>
      <c r="R486" s="474" t="s">
        <v>2968</v>
      </c>
      <c r="S486" s="475">
        <v>0.009</v>
      </c>
    </row>
    <row r="487" ht="15.75" customHeight="1">
      <c r="A487" s="473" t="s">
        <v>838</v>
      </c>
      <c r="B487" s="406">
        <v>72.8</v>
      </c>
      <c r="C487" s="474">
        <v>72.4</v>
      </c>
      <c r="D487" s="474">
        <v>72.9</v>
      </c>
      <c r="E487" s="474">
        <v>72.0</v>
      </c>
      <c r="F487" s="474" t="s">
        <v>3060</v>
      </c>
      <c r="G487" s="475">
        <v>0.0125</v>
      </c>
      <c r="M487" s="473" t="s">
        <v>748</v>
      </c>
      <c r="N487" s="406">
        <v>66.3</v>
      </c>
      <c r="O487" s="474">
        <v>69.0</v>
      </c>
      <c r="P487" s="474">
        <v>69.0</v>
      </c>
      <c r="Q487" s="474">
        <v>65.5</v>
      </c>
      <c r="R487" s="474" t="s">
        <v>2969</v>
      </c>
      <c r="S487" s="475">
        <v>-0.0321</v>
      </c>
    </row>
    <row r="488" ht="15.75" customHeight="1">
      <c r="A488" s="473" t="s">
        <v>839</v>
      </c>
      <c r="B488" s="406">
        <v>71.9</v>
      </c>
      <c r="C488" s="474">
        <v>71.4</v>
      </c>
      <c r="D488" s="474">
        <v>72.5</v>
      </c>
      <c r="E488" s="474">
        <v>71.4</v>
      </c>
      <c r="F488" s="474" t="s">
        <v>3061</v>
      </c>
      <c r="G488" s="475">
        <v>0.007</v>
      </c>
      <c r="M488" s="473" t="s">
        <v>749</v>
      </c>
      <c r="N488" s="406">
        <v>68.5</v>
      </c>
      <c r="O488" s="474">
        <v>68.7</v>
      </c>
      <c r="P488" s="474">
        <v>68.9</v>
      </c>
      <c r="Q488" s="474">
        <v>66.9</v>
      </c>
      <c r="R488" s="474" t="s">
        <v>2970</v>
      </c>
      <c r="S488" s="475">
        <v>0.0379</v>
      </c>
    </row>
    <row r="489" ht="15.75" customHeight="1">
      <c r="A489" s="473" t="s">
        <v>840</v>
      </c>
      <c r="B489" s="406">
        <v>71.4</v>
      </c>
      <c r="C489" s="474">
        <v>72.0</v>
      </c>
      <c r="D489" s="474">
        <v>72.5</v>
      </c>
      <c r="E489" s="474">
        <v>71.1</v>
      </c>
      <c r="F489" s="474" t="s">
        <v>3062</v>
      </c>
      <c r="G489" s="475">
        <v>0.0</v>
      </c>
      <c r="M489" s="473" t="s">
        <v>750</v>
      </c>
      <c r="N489" s="406">
        <v>66.0</v>
      </c>
      <c r="O489" s="474">
        <v>68.7</v>
      </c>
      <c r="P489" s="474">
        <v>68.7</v>
      </c>
      <c r="Q489" s="474">
        <v>65.2</v>
      </c>
      <c r="R489" s="474" t="s">
        <v>2971</v>
      </c>
      <c r="S489" s="475">
        <v>-0.0379</v>
      </c>
    </row>
    <row r="490" ht="15.75" customHeight="1">
      <c r="A490" s="473" t="s">
        <v>841</v>
      </c>
      <c r="B490" s="406">
        <v>71.4</v>
      </c>
      <c r="C490" s="474">
        <v>72.0</v>
      </c>
      <c r="D490" s="474">
        <v>72.0</v>
      </c>
      <c r="E490" s="474">
        <v>71.0</v>
      </c>
      <c r="F490" s="474" t="s">
        <v>3063</v>
      </c>
      <c r="G490" s="475">
        <v>0.0042</v>
      </c>
      <c r="M490" s="473" t="s">
        <v>751</v>
      </c>
      <c r="N490" s="406">
        <v>68.6</v>
      </c>
      <c r="O490" s="474">
        <v>70.0</v>
      </c>
      <c r="P490" s="474">
        <v>70.9</v>
      </c>
      <c r="Q490" s="474">
        <v>68.3</v>
      </c>
      <c r="R490" s="474" t="s">
        <v>2972</v>
      </c>
      <c r="S490" s="475">
        <v>-0.0242</v>
      </c>
    </row>
    <row r="491" ht="15.75" customHeight="1">
      <c r="A491" s="473" t="s">
        <v>842</v>
      </c>
      <c r="B491" s="406">
        <v>71.1</v>
      </c>
      <c r="C491" s="474">
        <v>70.5</v>
      </c>
      <c r="D491" s="474">
        <v>71.5</v>
      </c>
      <c r="E491" s="474">
        <v>70.2</v>
      </c>
      <c r="F491" s="474" t="s">
        <v>3064</v>
      </c>
      <c r="G491" s="475">
        <v>0.0085</v>
      </c>
      <c r="M491" s="473" t="s">
        <v>752</v>
      </c>
      <c r="N491" s="406">
        <v>70.3</v>
      </c>
      <c r="O491" s="474">
        <v>72.6</v>
      </c>
      <c r="P491" s="474">
        <v>74.7</v>
      </c>
      <c r="Q491" s="474">
        <v>69.3</v>
      </c>
      <c r="R491" s="474" t="s">
        <v>2973</v>
      </c>
      <c r="S491" s="475">
        <v>-0.0357</v>
      </c>
    </row>
    <row r="492" ht="15.75" customHeight="1">
      <c r="A492" s="473" t="s">
        <v>843</v>
      </c>
      <c r="B492" s="406">
        <v>70.5</v>
      </c>
      <c r="C492" s="474">
        <v>70.6</v>
      </c>
      <c r="D492" s="474">
        <v>71.0</v>
      </c>
      <c r="E492" s="474">
        <v>70.4</v>
      </c>
      <c r="F492" s="474" t="s">
        <v>3065</v>
      </c>
      <c r="G492" s="475">
        <v>0.0014</v>
      </c>
      <c r="M492" s="473" t="s">
        <v>753</v>
      </c>
      <c r="N492" s="406">
        <v>72.9</v>
      </c>
      <c r="O492" s="474">
        <v>74.0</v>
      </c>
      <c r="P492" s="474">
        <v>74.1</v>
      </c>
      <c r="Q492" s="474">
        <v>71.5</v>
      </c>
      <c r="R492" s="474" t="s">
        <v>2974</v>
      </c>
      <c r="S492" s="475">
        <v>-0.0135</v>
      </c>
    </row>
    <row r="493" ht="15.75" customHeight="1">
      <c r="A493" s="473" t="s">
        <v>844</v>
      </c>
      <c r="B493" s="406">
        <v>70.4</v>
      </c>
      <c r="C493" s="474">
        <v>70.3</v>
      </c>
      <c r="D493" s="474">
        <v>71.2</v>
      </c>
      <c r="E493" s="474">
        <v>70.2</v>
      </c>
      <c r="F493" s="474" t="s">
        <v>3066</v>
      </c>
      <c r="G493" s="475">
        <v>0.0014</v>
      </c>
      <c r="M493" s="473" t="s">
        <v>754</v>
      </c>
      <c r="N493" s="406">
        <v>73.9</v>
      </c>
      <c r="O493" s="474">
        <v>74.6</v>
      </c>
      <c r="P493" s="474">
        <v>75.7</v>
      </c>
      <c r="Q493" s="474">
        <v>73.0</v>
      </c>
      <c r="R493" s="474" t="s">
        <v>2975</v>
      </c>
      <c r="S493" s="475">
        <v>-0.0134</v>
      </c>
    </row>
    <row r="494" ht="15.75" customHeight="1">
      <c r="A494" s="473" t="s">
        <v>845</v>
      </c>
      <c r="B494" s="406">
        <v>70.3</v>
      </c>
      <c r="C494" s="474">
        <v>70.0</v>
      </c>
      <c r="D494" s="474">
        <v>71.0</v>
      </c>
      <c r="E494" s="474">
        <v>69.7</v>
      </c>
      <c r="F494" s="474" t="s">
        <v>3067</v>
      </c>
      <c r="G494" s="475">
        <v>0.0072</v>
      </c>
      <c r="M494" s="473" t="s">
        <v>755</v>
      </c>
      <c r="N494" s="406">
        <v>74.9</v>
      </c>
      <c r="O494" s="474">
        <v>75.2</v>
      </c>
      <c r="P494" s="474">
        <v>75.8</v>
      </c>
      <c r="Q494" s="474">
        <v>74.2</v>
      </c>
      <c r="R494" s="474" t="s">
        <v>2976</v>
      </c>
      <c r="S494" s="475">
        <v>-0.0053</v>
      </c>
    </row>
    <row r="495" ht="15.75" customHeight="1">
      <c r="A495" s="473" t="s">
        <v>846</v>
      </c>
      <c r="B495" s="406">
        <v>69.8</v>
      </c>
      <c r="C495" s="474">
        <v>70.0</v>
      </c>
      <c r="D495" s="474">
        <v>70.5</v>
      </c>
      <c r="E495" s="474">
        <v>69.6</v>
      </c>
      <c r="F495" s="474" t="s">
        <v>3068</v>
      </c>
      <c r="G495" s="475">
        <v>0.0029</v>
      </c>
      <c r="M495" s="473" t="s">
        <v>756</v>
      </c>
      <c r="N495" s="406">
        <v>75.3</v>
      </c>
      <c r="O495" s="474">
        <v>76.4</v>
      </c>
      <c r="P495" s="474">
        <v>76.4</v>
      </c>
      <c r="Q495" s="474">
        <v>75.0</v>
      </c>
      <c r="R495" s="474" t="s">
        <v>2977</v>
      </c>
      <c r="S495" s="475">
        <v>-0.0079</v>
      </c>
    </row>
    <row r="496" ht="15.75" customHeight="1">
      <c r="A496" s="473" t="s">
        <v>847</v>
      </c>
      <c r="B496" s="406">
        <v>69.6</v>
      </c>
      <c r="C496" s="474">
        <v>71.1</v>
      </c>
      <c r="D496" s="474">
        <v>71.3</v>
      </c>
      <c r="E496" s="474">
        <v>69.2</v>
      </c>
      <c r="F496" s="474" t="s">
        <v>3069</v>
      </c>
      <c r="G496" s="475">
        <v>-0.0225</v>
      </c>
      <c r="M496" s="473" t="s">
        <v>757</v>
      </c>
      <c r="N496" s="406">
        <v>75.9</v>
      </c>
      <c r="O496" s="474">
        <v>76.5</v>
      </c>
      <c r="P496" s="474">
        <v>77.0</v>
      </c>
      <c r="Q496" s="474">
        <v>75.6</v>
      </c>
      <c r="R496" s="474" t="s">
        <v>2978</v>
      </c>
      <c r="S496" s="475">
        <v>0.0013</v>
      </c>
    </row>
    <row r="497" ht="15.75" customHeight="1">
      <c r="A497" s="473" t="s">
        <v>848</v>
      </c>
      <c r="B497" s="406">
        <v>71.2</v>
      </c>
      <c r="C497" s="474">
        <v>71.4</v>
      </c>
      <c r="D497" s="474">
        <v>71.8</v>
      </c>
      <c r="E497" s="474">
        <v>71.0</v>
      </c>
      <c r="F497" s="474" t="s">
        <v>3070</v>
      </c>
      <c r="G497" s="475">
        <v>-0.0028</v>
      </c>
      <c r="M497" s="473" t="s">
        <v>758</v>
      </c>
      <c r="N497" s="406">
        <v>75.8</v>
      </c>
      <c r="O497" s="474">
        <v>76.0</v>
      </c>
      <c r="P497" s="474">
        <v>76.4</v>
      </c>
      <c r="Q497" s="474">
        <v>75.3</v>
      </c>
      <c r="R497" s="474" t="s">
        <v>2979</v>
      </c>
      <c r="S497" s="475">
        <v>-0.0013</v>
      </c>
    </row>
    <row r="498" ht="15.75" customHeight="1">
      <c r="A498" s="473" t="s">
        <v>849</v>
      </c>
      <c r="B498" s="406">
        <v>71.4</v>
      </c>
      <c r="C498" s="474">
        <v>71.5</v>
      </c>
      <c r="D498" s="474">
        <v>72.4</v>
      </c>
      <c r="E498" s="474">
        <v>71.3</v>
      </c>
      <c r="F498" s="474" t="s">
        <v>3071</v>
      </c>
      <c r="G498" s="475">
        <v>-0.0014</v>
      </c>
      <c r="M498" s="473" t="s">
        <v>759</v>
      </c>
      <c r="N498" s="406">
        <v>75.9</v>
      </c>
      <c r="O498" s="474">
        <v>75.3</v>
      </c>
      <c r="P498" s="474">
        <v>76.8</v>
      </c>
      <c r="Q498" s="474">
        <v>75.3</v>
      </c>
      <c r="R498" s="474" t="s">
        <v>2980</v>
      </c>
      <c r="S498" s="475">
        <v>0.0</v>
      </c>
    </row>
    <row r="499" ht="15.75" customHeight="1">
      <c r="A499" s="473" t="s">
        <v>850</v>
      </c>
      <c r="B499" s="406">
        <v>71.5</v>
      </c>
      <c r="C499" s="474">
        <v>72.0</v>
      </c>
      <c r="D499" s="474">
        <v>72.3</v>
      </c>
      <c r="E499" s="474">
        <v>71.4</v>
      </c>
      <c r="F499" s="474" t="s">
        <v>3072</v>
      </c>
      <c r="G499" s="475">
        <v>-0.0111</v>
      </c>
      <c r="M499" s="473" t="s">
        <v>760</v>
      </c>
      <c r="N499" s="406">
        <v>75.9</v>
      </c>
      <c r="O499" s="474">
        <v>76.0</v>
      </c>
      <c r="P499" s="474">
        <v>76.7</v>
      </c>
      <c r="Q499" s="474">
        <v>75.6</v>
      </c>
      <c r="R499" s="474" t="s">
        <v>2981</v>
      </c>
      <c r="S499" s="475">
        <v>-0.0026</v>
      </c>
    </row>
    <row r="500" ht="15.75" customHeight="1">
      <c r="A500" s="473" t="s">
        <v>851</v>
      </c>
      <c r="B500" s="406">
        <v>72.3</v>
      </c>
      <c r="C500" s="474">
        <v>72.0</v>
      </c>
      <c r="D500" s="474">
        <v>73.5</v>
      </c>
      <c r="E500" s="474">
        <v>72.0</v>
      </c>
      <c r="F500" s="474" t="s">
        <v>3073</v>
      </c>
      <c r="G500" s="475">
        <v>-0.0082</v>
      </c>
      <c r="M500" s="473" t="s">
        <v>761</v>
      </c>
      <c r="N500" s="406">
        <v>76.1</v>
      </c>
      <c r="O500" s="474">
        <v>75.9</v>
      </c>
      <c r="P500" s="474">
        <v>76.4</v>
      </c>
      <c r="Q500" s="474">
        <v>75.9</v>
      </c>
      <c r="R500" s="474" t="s">
        <v>2982</v>
      </c>
      <c r="S500" s="475">
        <v>-0.0013</v>
      </c>
    </row>
    <row r="501" ht="15.75" customHeight="1">
      <c r="A501" s="473" t="s">
        <v>852</v>
      </c>
      <c r="B501" s="406">
        <v>72.9</v>
      </c>
      <c r="C501" s="474">
        <v>71.5</v>
      </c>
      <c r="D501" s="474">
        <v>73.4</v>
      </c>
      <c r="E501" s="474">
        <v>71.5</v>
      </c>
      <c r="F501" s="474" t="s">
        <v>3074</v>
      </c>
      <c r="G501" s="475">
        <v>0.0167</v>
      </c>
      <c r="M501" s="473" t="s">
        <v>762</v>
      </c>
      <c r="N501" s="406">
        <v>76.2</v>
      </c>
      <c r="O501" s="474">
        <v>76.1</v>
      </c>
      <c r="P501" s="474">
        <v>76.7</v>
      </c>
      <c r="Q501" s="474">
        <v>75.8</v>
      </c>
      <c r="R501" s="474" t="s">
        <v>2983</v>
      </c>
      <c r="S501" s="475">
        <v>0.0026</v>
      </c>
    </row>
    <row r="502" ht="15.75" customHeight="1">
      <c r="A502" s="473" t="s">
        <v>853</v>
      </c>
      <c r="B502" s="406">
        <v>71.7</v>
      </c>
      <c r="C502" s="474">
        <v>72.5</v>
      </c>
      <c r="D502" s="474">
        <v>72.5</v>
      </c>
      <c r="E502" s="474">
        <v>70.5</v>
      </c>
      <c r="F502" s="474" t="s">
        <v>3075</v>
      </c>
      <c r="G502" s="475">
        <v>0.0042</v>
      </c>
      <c r="M502" s="473" t="s">
        <v>763</v>
      </c>
      <c r="N502" s="406">
        <v>76.0</v>
      </c>
      <c r="O502" s="474">
        <v>77.0</v>
      </c>
      <c r="P502" s="474">
        <v>77.2</v>
      </c>
      <c r="Q502" s="474">
        <v>75.2</v>
      </c>
      <c r="R502" s="474" t="s">
        <v>2984</v>
      </c>
      <c r="S502" s="475">
        <v>-0.0256</v>
      </c>
    </row>
    <row r="503" ht="15.75" customHeight="1">
      <c r="A503" s="473" t="s">
        <v>854</v>
      </c>
      <c r="B503" s="406">
        <v>71.4</v>
      </c>
      <c r="C503" s="474">
        <v>72.4</v>
      </c>
      <c r="D503" s="474">
        <v>72.4</v>
      </c>
      <c r="E503" s="474">
        <v>70.7</v>
      </c>
      <c r="F503" s="474" t="s">
        <v>3076</v>
      </c>
      <c r="G503" s="475">
        <v>-0.0083</v>
      </c>
      <c r="M503" s="473" t="s">
        <v>764</v>
      </c>
      <c r="N503" s="406">
        <v>78.0</v>
      </c>
      <c r="O503" s="474">
        <v>77.8</v>
      </c>
      <c r="P503" s="474">
        <v>78.6</v>
      </c>
      <c r="Q503" s="474">
        <v>77.7</v>
      </c>
      <c r="R503" s="474" t="s">
        <v>2985</v>
      </c>
      <c r="S503" s="475">
        <v>0.0</v>
      </c>
    </row>
    <row r="504" ht="15.75" customHeight="1">
      <c r="A504" s="473" t="s">
        <v>855</v>
      </c>
      <c r="B504" s="406">
        <v>72.0</v>
      </c>
      <c r="C504" s="474">
        <v>72.1</v>
      </c>
      <c r="D504" s="474">
        <v>73.0</v>
      </c>
      <c r="E504" s="474">
        <v>71.7</v>
      </c>
      <c r="F504" s="474" t="s">
        <v>3077</v>
      </c>
      <c r="G504" s="475">
        <v>-0.0083</v>
      </c>
      <c r="M504" s="473" t="s">
        <v>765</v>
      </c>
      <c r="N504" s="406">
        <v>78.0</v>
      </c>
      <c r="O504" s="474">
        <v>78.4</v>
      </c>
      <c r="P504" s="474">
        <v>79.0</v>
      </c>
      <c r="Q504" s="474">
        <v>77.6</v>
      </c>
      <c r="R504" s="474" t="s">
        <v>2986</v>
      </c>
      <c r="S504" s="475">
        <v>-0.0051</v>
      </c>
    </row>
    <row r="505" ht="15.75" customHeight="1">
      <c r="A505" s="473" t="s">
        <v>856</v>
      </c>
      <c r="B505" s="406">
        <v>72.6</v>
      </c>
      <c r="C505" s="474">
        <v>72.5</v>
      </c>
      <c r="D505" s="474">
        <v>73.5</v>
      </c>
      <c r="E505" s="474">
        <v>72.3</v>
      </c>
      <c r="F505" s="474" t="s">
        <v>3078</v>
      </c>
      <c r="G505" s="475">
        <v>0.0055</v>
      </c>
      <c r="M505" s="473" t="s">
        <v>766</v>
      </c>
      <c r="N505" s="406">
        <v>78.4</v>
      </c>
      <c r="O505" s="474">
        <v>77.2</v>
      </c>
      <c r="P505" s="474">
        <v>78.9</v>
      </c>
      <c r="Q505" s="474">
        <v>77.1</v>
      </c>
      <c r="R505" s="474" t="s">
        <v>2987</v>
      </c>
      <c r="S505" s="475">
        <v>0.009</v>
      </c>
    </row>
    <row r="506" ht="15.75" customHeight="1">
      <c r="A506" s="473" t="s">
        <v>857</v>
      </c>
      <c r="B506" s="406">
        <v>72.2</v>
      </c>
      <c r="C506" s="474">
        <v>72.2</v>
      </c>
      <c r="D506" s="474">
        <v>73.4</v>
      </c>
      <c r="E506" s="474">
        <v>72.0</v>
      </c>
      <c r="F506" s="474" t="s">
        <v>3079</v>
      </c>
      <c r="G506" s="475">
        <v>-0.0082</v>
      </c>
      <c r="M506" s="473" t="s">
        <v>767</v>
      </c>
      <c r="N506" s="406">
        <v>77.7</v>
      </c>
      <c r="O506" s="474">
        <v>76.4</v>
      </c>
      <c r="P506" s="474">
        <v>78.0</v>
      </c>
      <c r="Q506" s="474">
        <v>76.4</v>
      </c>
      <c r="R506" s="474" t="s">
        <v>2988</v>
      </c>
      <c r="S506" s="475">
        <v>0.0197</v>
      </c>
    </row>
    <row r="507" ht="15.75" customHeight="1">
      <c r="A507" s="473" t="s">
        <v>858</v>
      </c>
      <c r="B507" s="406">
        <v>72.8</v>
      </c>
      <c r="C507" s="474">
        <v>72.9</v>
      </c>
      <c r="D507" s="474">
        <v>73.0</v>
      </c>
      <c r="E507" s="474">
        <v>72.2</v>
      </c>
      <c r="F507" s="474" t="s">
        <v>3080</v>
      </c>
      <c r="G507" s="475">
        <v>0.0111</v>
      </c>
      <c r="M507" s="473" t="s">
        <v>768</v>
      </c>
      <c r="N507" s="406">
        <v>76.2</v>
      </c>
      <c r="O507" s="474">
        <v>74.7</v>
      </c>
      <c r="P507" s="474">
        <v>76.9</v>
      </c>
      <c r="Q507" s="474">
        <v>74.6</v>
      </c>
      <c r="R507" s="474" t="s">
        <v>2989</v>
      </c>
      <c r="S507" s="475">
        <v>0.0013</v>
      </c>
    </row>
    <row r="508" ht="15.75" customHeight="1">
      <c r="A508" s="473" t="s">
        <v>859</v>
      </c>
      <c r="B508" s="406">
        <v>72.0</v>
      </c>
      <c r="C508" s="474">
        <v>72.9</v>
      </c>
      <c r="D508" s="474">
        <v>73.0</v>
      </c>
      <c r="E508" s="474">
        <v>71.9</v>
      </c>
      <c r="F508" s="474" t="s">
        <v>3081</v>
      </c>
      <c r="G508" s="475">
        <v>-0.0123</v>
      </c>
      <c r="M508" s="473" t="s">
        <v>769</v>
      </c>
      <c r="N508" s="406">
        <v>76.1</v>
      </c>
      <c r="O508" s="474">
        <v>76.7</v>
      </c>
      <c r="P508" s="474">
        <v>76.7</v>
      </c>
      <c r="Q508" s="474">
        <v>75.7</v>
      </c>
      <c r="R508" s="474" t="s">
        <v>2990</v>
      </c>
      <c r="S508" s="475">
        <v>-0.0104</v>
      </c>
    </row>
    <row r="509" ht="15.75" customHeight="1">
      <c r="A509" s="473" t="s">
        <v>860</v>
      </c>
      <c r="B509" s="406">
        <v>72.9</v>
      </c>
      <c r="C509" s="474">
        <v>73.0</v>
      </c>
      <c r="D509" s="474">
        <v>73.4</v>
      </c>
      <c r="E509" s="474">
        <v>71.6</v>
      </c>
      <c r="F509" s="474" t="s">
        <v>3082</v>
      </c>
      <c r="G509" s="475">
        <v>-0.0109</v>
      </c>
      <c r="M509" s="473" t="s">
        <v>770</v>
      </c>
      <c r="N509" s="406">
        <v>76.9</v>
      </c>
      <c r="O509" s="474">
        <v>76.8</v>
      </c>
      <c r="P509" s="474">
        <v>77.3</v>
      </c>
      <c r="Q509" s="474">
        <v>76.6</v>
      </c>
      <c r="R509" s="474" t="s">
        <v>2991</v>
      </c>
      <c r="S509" s="475">
        <v>-0.009</v>
      </c>
    </row>
    <row r="510" ht="15.75" customHeight="1">
      <c r="A510" s="473" t="s">
        <v>861</v>
      </c>
      <c r="B510" s="406">
        <v>73.7</v>
      </c>
      <c r="C510" s="474">
        <v>66.2</v>
      </c>
      <c r="D510" s="474">
        <v>74.0</v>
      </c>
      <c r="E510" s="474">
        <v>66.2</v>
      </c>
      <c r="F510" s="474" t="s">
        <v>3083</v>
      </c>
      <c r="G510" s="475">
        <v>0.0854</v>
      </c>
      <c r="M510" s="473" t="s">
        <v>771</v>
      </c>
      <c r="N510" s="406">
        <v>77.6</v>
      </c>
      <c r="O510" s="474">
        <v>77.9</v>
      </c>
      <c r="P510" s="474">
        <v>77.9</v>
      </c>
      <c r="Q510" s="474">
        <v>75.9</v>
      </c>
      <c r="R510" s="474" t="s">
        <v>2992</v>
      </c>
      <c r="S510" s="475">
        <v>0.0078</v>
      </c>
    </row>
    <row r="511" ht="15.75" customHeight="1">
      <c r="A511" s="473" t="s">
        <v>862</v>
      </c>
      <c r="B511" s="406">
        <v>67.9</v>
      </c>
      <c r="C511" s="474">
        <v>69.0</v>
      </c>
      <c r="D511" s="474">
        <v>69.0</v>
      </c>
      <c r="E511" s="474">
        <v>67.7</v>
      </c>
      <c r="F511" s="474" t="s">
        <v>3084</v>
      </c>
      <c r="G511" s="475">
        <v>0.0104</v>
      </c>
      <c r="M511" s="473" t="s">
        <v>772</v>
      </c>
      <c r="N511" s="406">
        <v>77.0</v>
      </c>
      <c r="O511" s="474">
        <v>77.8</v>
      </c>
      <c r="P511" s="474">
        <v>77.8</v>
      </c>
      <c r="Q511" s="474">
        <v>76.9</v>
      </c>
      <c r="R511" s="474" t="s">
        <v>2993</v>
      </c>
      <c r="S511" s="475">
        <v>-0.0141</v>
      </c>
    </row>
    <row r="512" ht="15.75" customHeight="1">
      <c r="A512" s="473" t="s">
        <v>863</v>
      </c>
      <c r="B512" s="406">
        <v>67.2</v>
      </c>
      <c r="C512" s="474">
        <v>68.4</v>
      </c>
      <c r="D512" s="474">
        <v>68.4</v>
      </c>
      <c r="E512" s="474">
        <v>67.0</v>
      </c>
      <c r="F512" s="474" t="s">
        <v>3085</v>
      </c>
      <c r="G512" s="475">
        <v>-0.0044</v>
      </c>
      <c r="M512" s="473" t="s">
        <v>773</v>
      </c>
      <c r="N512" s="406">
        <v>78.1</v>
      </c>
      <c r="O512" s="474">
        <v>77.8</v>
      </c>
      <c r="P512" s="474">
        <v>79.2</v>
      </c>
      <c r="Q512" s="474">
        <v>77.5</v>
      </c>
      <c r="R512" s="474" t="s">
        <v>2994</v>
      </c>
      <c r="S512" s="475">
        <v>0.0064</v>
      </c>
    </row>
    <row r="513" ht="15.75" customHeight="1">
      <c r="A513" s="473" t="s">
        <v>864</v>
      </c>
      <c r="B513" s="406">
        <v>67.5</v>
      </c>
      <c r="C513" s="474">
        <v>67.5</v>
      </c>
      <c r="D513" s="474">
        <v>67.7</v>
      </c>
      <c r="E513" s="474">
        <v>66.8</v>
      </c>
      <c r="F513" s="474" t="s">
        <v>3086</v>
      </c>
      <c r="G513" s="475">
        <v>0.003</v>
      </c>
      <c r="M513" s="473" t="s">
        <v>774</v>
      </c>
      <c r="N513" s="406">
        <v>77.6</v>
      </c>
      <c r="O513" s="474">
        <v>77.5</v>
      </c>
      <c r="P513" s="474">
        <v>77.9</v>
      </c>
      <c r="Q513" s="474">
        <v>77.1</v>
      </c>
      <c r="R513" s="474" t="s">
        <v>2995</v>
      </c>
      <c r="S513" s="475">
        <v>0.0013</v>
      </c>
    </row>
    <row r="514" ht="15.75" customHeight="1">
      <c r="A514" s="473" t="s">
        <v>865</v>
      </c>
      <c r="B514" s="406">
        <v>67.3</v>
      </c>
      <c r="C514" s="474">
        <v>68.5</v>
      </c>
      <c r="D514" s="474">
        <v>69.0</v>
      </c>
      <c r="E514" s="474">
        <v>67.2</v>
      </c>
      <c r="F514" s="474" t="s">
        <v>3087</v>
      </c>
      <c r="G514" s="475">
        <v>-0.0204</v>
      </c>
      <c r="M514" s="473" t="s">
        <v>775</v>
      </c>
      <c r="N514" s="406">
        <v>77.5</v>
      </c>
      <c r="O514" s="474">
        <v>77.4</v>
      </c>
      <c r="P514" s="474">
        <v>77.8</v>
      </c>
      <c r="Q514" s="474">
        <v>76.9</v>
      </c>
      <c r="R514" s="474" t="s">
        <v>2996</v>
      </c>
      <c r="S514" s="475">
        <v>-0.0013</v>
      </c>
    </row>
    <row r="515" ht="15.75" customHeight="1">
      <c r="A515" s="473" t="s">
        <v>866</v>
      </c>
      <c r="B515" s="406">
        <v>68.7</v>
      </c>
      <c r="C515" s="474">
        <v>68.8</v>
      </c>
      <c r="D515" s="474">
        <v>69.6</v>
      </c>
      <c r="E515" s="474">
        <v>68.1</v>
      </c>
      <c r="F515" s="474" t="s">
        <v>3088</v>
      </c>
      <c r="G515" s="475">
        <v>-0.0058</v>
      </c>
      <c r="M515" s="473" t="s">
        <v>776</v>
      </c>
      <c r="N515" s="406">
        <v>77.6</v>
      </c>
      <c r="O515" s="474">
        <v>78.1</v>
      </c>
      <c r="P515" s="474">
        <v>78.1</v>
      </c>
      <c r="Q515" s="474">
        <v>76.5</v>
      </c>
      <c r="R515" s="474" t="s">
        <v>2997</v>
      </c>
      <c r="S515" s="475">
        <v>0.0</v>
      </c>
    </row>
    <row r="516" ht="15.75" customHeight="1">
      <c r="A516" s="473" t="s">
        <v>867</v>
      </c>
      <c r="B516" s="406">
        <v>69.1</v>
      </c>
      <c r="C516" s="474">
        <v>69.3</v>
      </c>
      <c r="D516" s="474">
        <v>69.9</v>
      </c>
      <c r="E516" s="474">
        <v>68.9</v>
      </c>
      <c r="F516" s="474" t="s">
        <v>3089</v>
      </c>
      <c r="G516" s="475">
        <v>-0.0014</v>
      </c>
      <c r="M516" s="473" t="s">
        <v>777</v>
      </c>
      <c r="N516" s="406">
        <v>77.6</v>
      </c>
      <c r="O516" s="474">
        <v>76.5</v>
      </c>
      <c r="P516" s="474">
        <v>78.0</v>
      </c>
      <c r="Q516" s="474">
        <v>76.1</v>
      </c>
      <c r="R516" s="474" t="s">
        <v>2998</v>
      </c>
      <c r="S516" s="475">
        <v>0.0091</v>
      </c>
    </row>
    <row r="517" ht="15.75" customHeight="1">
      <c r="A517" s="473" t="s">
        <v>868</v>
      </c>
      <c r="B517" s="406">
        <v>69.2</v>
      </c>
      <c r="C517" s="474">
        <v>70.2</v>
      </c>
      <c r="D517" s="474">
        <v>71.1</v>
      </c>
      <c r="E517" s="474">
        <v>69.0</v>
      </c>
      <c r="F517" s="474" t="s">
        <v>3090</v>
      </c>
      <c r="G517" s="475">
        <v>-0.0142</v>
      </c>
      <c r="M517" s="473" t="s">
        <v>778</v>
      </c>
      <c r="N517" s="406">
        <v>76.9</v>
      </c>
      <c r="O517" s="474">
        <v>76.5</v>
      </c>
      <c r="P517" s="474">
        <v>77.1</v>
      </c>
      <c r="Q517" s="474">
        <v>76.0</v>
      </c>
      <c r="R517" s="474" t="s">
        <v>2999</v>
      </c>
      <c r="S517" s="475">
        <v>0.0</v>
      </c>
    </row>
    <row r="518" ht="15.75" customHeight="1">
      <c r="A518" s="473" t="s">
        <v>869</v>
      </c>
      <c r="B518" s="406">
        <v>70.2</v>
      </c>
      <c r="C518" s="474">
        <v>69.9</v>
      </c>
      <c r="D518" s="474">
        <v>71.0</v>
      </c>
      <c r="E518" s="474">
        <v>69.0</v>
      </c>
      <c r="F518" s="474" t="s">
        <v>3091</v>
      </c>
      <c r="G518" s="475">
        <v>0.0043</v>
      </c>
      <c r="M518" s="473" t="s">
        <v>779</v>
      </c>
      <c r="N518" s="406">
        <v>76.9</v>
      </c>
      <c r="O518" s="474">
        <v>75.3</v>
      </c>
      <c r="P518" s="474">
        <v>76.6</v>
      </c>
      <c r="Q518" s="474">
        <v>75.3</v>
      </c>
      <c r="R518" s="474" t="s">
        <v>3000</v>
      </c>
      <c r="S518" s="475">
        <v>0.0226</v>
      </c>
    </row>
    <row r="519" ht="15.75" customHeight="1">
      <c r="A519" s="473" t="s">
        <v>870</v>
      </c>
      <c r="B519" s="406">
        <v>69.9</v>
      </c>
      <c r="C519" s="474">
        <v>71.0</v>
      </c>
      <c r="D519" s="474">
        <v>72.0</v>
      </c>
      <c r="E519" s="474">
        <v>69.8</v>
      </c>
      <c r="F519" s="474" t="s">
        <v>3092</v>
      </c>
      <c r="G519" s="475">
        <v>-0.0398</v>
      </c>
      <c r="M519" s="473" t="s">
        <v>780</v>
      </c>
      <c r="N519" s="406">
        <v>75.2</v>
      </c>
      <c r="O519" s="474">
        <v>75.5</v>
      </c>
      <c r="P519" s="474">
        <v>75.8</v>
      </c>
      <c r="Q519" s="474">
        <v>74.2</v>
      </c>
      <c r="R519" s="474" t="s">
        <v>3001</v>
      </c>
      <c r="S519" s="475">
        <v>-0.0066</v>
      </c>
    </row>
    <row r="520" ht="15.75" customHeight="1">
      <c r="A520" s="473" t="s">
        <v>871</v>
      </c>
      <c r="B520" s="406">
        <v>72.8</v>
      </c>
      <c r="C520" s="474">
        <v>71.0</v>
      </c>
      <c r="D520" s="474">
        <v>73.2</v>
      </c>
      <c r="E520" s="474">
        <v>70.5</v>
      </c>
      <c r="F520" s="474" t="s">
        <v>3093</v>
      </c>
      <c r="G520" s="475">
        <v>0.0254</v>
      </c>
      <c r="M520" s="473" t="s">
        <v>781</v>
      </c>
      <c r="N520" s="406">
        <v>75.7</v>
      </c>
      <c r="O520" s="474">
        <v>75.3</v>
      </c>
      <c r="P520" s="474">
        <v>76.0</v>
      </c>
      <c r="Q520" s="474">
        <v>75.1</v>
      </c>
      <c r="R520" s="474" t="s">
        <v>3002</v>
      </c>
      <c r="S520" s="475">
        <v>0.0093</v>
      </c>
    </row>
    <row r="521" ht="15.75" customHeight="1">
      <c r="A521" s="473" t="s">
        <v>872</v>
      </c>
      <c r="B521" s="406">
        <v>71.0</v>
      </c>
      <c r="C521" s="474">
        <v>71.3</v>
      </c>
      <c r="D521" s="474">
        <v>71.9</v>
      </c>
      <c r="E521" s="474">
        <v>69.5</v>
      </c>
      <c r="F521" s="474" t="s">
        <v>3094</v>
      </c>
      <c r="G521" s="475">
        <v>-0.0028</v>
      </c>
      <c r="M521" s="473" t="s">
        <v>782</v>
      </c>
      <c r="N521" s="406">
        <v>75.0</v>
      </c>
      <c r="O521" s="474">
        <v>76.0</v>
      </c>
      <c r="P521" s="474">
        <v>76.9</v>
      </c>
      <c r="Q521" s="474">
        <v>74.8</v>
      </c>
      <c r="R521" s="474" t="s">
        <v>3003</v>
      </c>
      <c r="S521" s="475">
        <v>-0.0106</v>
      </c>
    </row>
    <row r="522" ht="15.75" customHeight="1">
      <c r="A522" s="473" t="s">
        <v>873</v>
      </c>
      <c r="B522" s="406">
        <v>71.2</v>
      </c>
      <c r="C522" s="474">
        <v>70.4</v>
      </c>
      <c r="D522" s="474">
        <v>71.8</v>
      </c>
      <c r="E522" s="474">
        <v>69.4</v>
      </c>
      <c r="F522" s="474" t="s">
        <v>3095</v>
      </c>
      <c r="G522" s="475">
        <v>0.0142</v>
      </c>
      <c r="M522" s="473" t="s">
        <v>783</v>
      </c>
      <c r="N522" s="406">
        <v>75.8</v>
      </c>
      <c r="O522" s="474">
        <v>75.0</v>
      </c>
      <c r="P522" s="474">
        <v>76.0</v>
      </c>
      <c r="Q522" s="474">
        <v>74.7</v>
      </c>
      <c r="R522" s="474" t="s">
        <v>3004</v>
      </c>
      <c r="S522" s="475">
        <v>0.0107</v>
      </c>
    </row>
    <row r="523" ht="15.75" customHeight="1">
      <c r="A523" s="473" t="s">
        <v>874</v>
      </c>
      <c r="B523" s="406">
        <v>70.2</v>
      </c>
      <c r="C523" s="474">
        <v>69.1</v>
      </c>
      <c r="D523" s="474">
        <v>70.5</v>
      </c>
      <c r="E523" s="474">
        <v>68.5</v>
      </c>
      <c r="F523" s="474" t="s">
        <v>3096</v>
      </c>
      <c r="G523" s="475">
        <v>0.04</v>
      </c>
      <c r="M523" s="473" t="s">
        <v>784</v>
      </c>
      <c r="N523" s="406">
        <v>75.0</v>
      </c>
      <c r="O523" s="474">
        <v>73.5</v>
      </c>
      <c r="P523" s="474">
        <v>75.6</v>
      </c>
      <c r="Q523" s="474">
        <v>73.5</v>
      </c>
      <c r="R523" s="474" t="s">
        <v>3005</v>
      </c>
      <c r="S523" s="475">
        <v>0.0163</v>
      </c>
    </row>
    <row r="524" ht="15.75" customHeight="1">
      <c r="A524" s="473" t="s">
        <v>875</v>
      </c>
      <c r="B524" s="406">
        <v>67.5</v>
      </c>
      <c r="C524" s="474">
        <v>68.1</v>
      </c>
      <c r="D524" s="474">
        <v>69.2</v>
      </c>
      <c r="E524" s="474">
        <v>67.2</v>
      </c>
      <c r="F524" s="474" t="s">
        <v>3097</v>
      </c>
      <c r="G524" s="475">
        <v>-0.0117</v>
      </c>
      <c r="M524" s="473" t="s">
        <v>785</v>
      </c>
      <c r="N524" s="406">
        <v>73.8</v>
      </c>
      <c r="O524" s="474">
        <v>73.7</v>
      </c>
      <c r="P524" s="474">
        <v>74.0</v>
      </c>
      <c r="Q524" s="474">
        <v>73.5</v>
      </c>
      <c r="R524" s="474" t="s">
        <v>3006</v>
      </c>
      <c r="S524" s="475">
        <v>0.0014</v>
      </c>
    </row>
    <row r="525" ht="15.75" customHeight="1">
      <c r="A525" s="473" t="s">
        <v>876</v>
      </c>
      <c r="B525" s="406">
        <v>68.3</v>
      </c>
      <c r="C525" s="474">
        <v>66.9</v>
      </c>
      <c r="D525" s="474">
        <v>68.9</v>
      </c>
      <c r="E525" s="474">
        <v>66.9</v>
      </c>
      <c r="F525" s="474" t="s">
        <v>3098</v>
      </c>
      <c r="G525" s="475">
        <v>0.024</v>
      </c>
      <c r="M525" s="473" t="s">
        <v>786</v>
      </c>
      <c r="N525" s="406">
        <v>73.7</v>
      </c>
      <c r="O525" s="474">
        <v>73.5</v>
      </c>
      <c r="P525" s="474">
        <v>74.1</v>
      </c>
      <c r="Q525" s="474">
        <v>73.2</v>
      </c>
      <c r="R525" s="474" t="s">
        <v>3007</v>
      </c>
      <c r="S525" s="475">
        <v>0.0055</v>
      </c>
    </row>
    <row r="526" ht="15.75" customHeight="1">
      <c r="A526" s="473" t="s">
        <v>877</v>
      </c>
      <c r="B526" s="406">
        <v>66.7</v>
      </c>
      <c r="C526" s="474">
        <v>64.5</v>
      </c>
      <c r="D526" s="474">
        <v>67.0</v>
      </c>
      <c r="E526" s="474">
        <v>64.4</v>
      </c>
      <c r="F526" s="474" t="s">
        <v>3099</v>
      </c>
      <c r="G526" s="475">
        <v>0.0357</v>
      </c>
      <c r="M526" s="473" t="s">
        <v>787</v>
      </c>
      <c r="N526" s="406">
        <v>73.3</v>
      </c>
      <c r="O526" s="474">
        <v>73.4</v>
      </c>
      <c r="P526" s="474">
        <v>73.5</v>
      </c>
      <c r="Q526" s="474">
        <v>72.9</v>
      </c>
      <c r="R526" s="474" t="s">
        <v>3008</v>
      </c>
      <c r="S526" s="475">
        <v>0.0152</v>
      </c>
    </row>
    <row r="527" ht="15.75" customHeight="1">
      <c r="A527" s="473" t="s">
        <v>878</v>
      </c>
      <c r="B527" s="406">
        <v>64.4</v>
      </c>
      <c r="C527" s="474">
        <v>64.8</v>
      </c>
      <c r="D527" s="474">
        <v>65.0</v>
      </c>
      <c r="E527" s="474">
        <v>64.0</v>
      </c>
      <c r="F527" s="474" t="s">
        <v>3100</v>
      </c>
      <c r="G527" s="475">
        <v>-0.0062</v>
      </c>
      <c r="M527" s="473" t="s">
        <v>788</v>
      </c>
      <c r="N527" s="406">
        <v>72.2</v>
      </c>
      <c r="O527" s="474">
        <v>72.6</v>
      </c>
      <c r="P527" s="474">
        <v>73.3</v>
      </c>
      <c r="Q527" s="474">
        <v>72.0</v>
      </c>
      <c r="R527" s="474" t="s">
        <v>3009</v>
      </c>
      <c r="S527" s="475">
        <v>-0.011</v>
      </c>
    </row>
    <row r="528" ht="15.75" customHeight="1">
      <c r="A528" s="473" t="s">
        <v>879</v>
      </c>
      <c r="B528" s="406">
        <v>64.8</v>
      </c>
      <c r="C528" s="474">
        <v>64.1</v>
      </c>
      <c r="D528" s="474">
        <v>65.2</v>
      </c>
      <c r="E528" s="474">
        <v>64.1</v>
      </c>
      <c r="F528" s="474" t="s">
        <v>3101</v>
      </c>
      <c r="G528" s="475">
        <v>0.0109</v>
      </c>
      <c r="M528" s="473" t="s">
        <v>789</v>
      </c>
      <c r="N528" s="406">
        <v>73.0</v>
      </c>
      <c r="O528" s="474">
        <v>74.7</v>
      </c>
      <c r="P528" s="474">
        <v>74.7</v>
      </c>
      <c r="Q528" s="474">
        <v>72.7</v>
      </c>
      <c r="R528" s="474" t="s">
        <v>3010</v>
      </c>
      <c r="S528" s="475">
        <v>-0.0108</v>
      </c>
    </row>
    <row r="529" ht="15.75" customHeight="1">
      <c r="A529" s="473" t="s">
        <v>880</v>
      </c>
      <c r="B529" s="406">
        <v>64.1</v>
      </c>
      <c r="C529" s="474">
        <v>63.6</v>
      </c>
      <c r="D529" s="474">
        <v>64.9</v>
      </c>
      <c r="E529" s="474">
        <v>63.1</v>
      </c>
      <c r="F529" s="474" t="s">
        <v>3102</v>
      </c>
      <c r="G529" s="475">
        <v>0.0031</v>
      </c>
      <c r="M529" s="473" t="s">
        <v>790</v>
      </c>
      <c r="N529" s="406">
        <v>73.8</v>
      </c>
      <c r="O529" s="474">
        <v>74.3</v>
      </c>
      <c r="P529" s="474">
        <v>74.5</v>
      </c>
      <c r="Q529" s="474">
        <v>73.6</v>
      </c>
      <c r="R529" s="474" t="s">
        <v>3011</v>
      </c>
      <c r="S529" s="475">
        <v>-0.0054</v>
      </c>
    </row>
    <row r="530" ht="15.75" customHeight="1">
      <c r="A530" s="473" t="s">
        <v>881</v>
      </c>
      <c r="B530" s="406">
        <v>63.9</v>
      </c>
      <c r="C530" s="474">
        <v>66.6</v>
      </c>
      <c r="D530" s="474">
        <v>67.9</v>
      </c>
      <c r="E530" s="474">
        <v>63.2</v>
      </c>
      <c r="F530" s="474" t="s">
        <v>3103</v>
      </c>
      <c r="G530" s="475">
        <v>-0.0377</v>
      </c>
      <c r="M530" s="473" t="s">
        <v>791</v>
      </c>
      <c r="N530" s="406">
        <v>74.2</v>
      </c>
      <c r="O530" s="474">
        <v>74.4</v>
      </c>
      <c r="P530" s="474">
        <v>74.4</v>
      </c>
      <c r="Q530" s="474">
        <v>73.8</v>
      </c>
      <c r="R530" s="474" t="s">
        <v>3012</v>
      </c>
      <c r="S530" s="475">
        <v>-0.0027</v>
      </c>
    </row>
    <row r="531" ht="15.75" customHeight="1">
      <c r="A531" s="473" t="s">
        <v>882</v>
      </c>
      <c r="B531" s="406">
        <v>66.4</v>
      </c>
      <c r="C531" s="474">
        <v>66.6</v>
      </c>
      <c r="D531" s="474">
        <v>67.8</v>
      </c>
      <c r="E531" s="474">
        <v>65.9</v>
      </c>
      <c r="F531" s="474" t="s">
        <v>3104</v>
      </c>
      <c r="G531" s="475">
        <v>-0.003</v>
      </c>
      <c r="M531" s="473" t="s">
        <v>792</v>
      </c>
      <c r="N531" s="406">
        <v>74.4</v>
      </c>
      <c r="O531" s="474">
        <v>74.1</v>
      </c>
      <c r="P531" s="474">
        <v>74.7</v>
      </c>
      <c r="Q531" s="474">
        <v>73.8</v>
      </c>
      <c r="R531" s="474" t="s">
        <v>3013</v>
      </c>
      <c r="S531" s="475">
        <v>0.004</v>
      </c>
    </row>
    <row r="532" ht="15.75" customHeight="1">
      <c r="A532" s="473" t="s">
        <v>883</v>
      </c>
      <c r="B532" s="406">
        <v>66.6</v>
      </c>
      <c r="C532" s="474">
        <v>67.7</v>
      </c>
      <c r="D532" s="474">
        <v>67.7</v>
      </c>
      <c r="E532" s="474">
        <v>66.5</v>
      </c>
      <c r="F532" s="474" t="s">
        <v>3105</v>
      </c>
      <c r="G532" s="475">
        <v>-0.0162</v>
      </c>
      <c r="M532" s="473" t="s">
        <v>793</v>
      </c>
      <c r="N532" s="406">
        <v>74.1</v>
      </c>
      <c r="O532" s="474">
        <v>73.3</v>
      </c>
      <c r="P532" s="474">
        <v>74.6</v>
      </c>
      <c r="Q532" s="474">
        <v>72.4</v>
      </c>
      <c r="R532" s="474" t="s">
        <v>3014</v>
      </c>
      <c r="S532" s="475">
        <v>0.0263</v>
      </c>
    </row>
    <row r="533" ht="15.75" customHeight="1">
      <c r="A533" s="473" t="s">
        <v>884</v>
      </c>
      <c r="B533" s="406">
        <v>67.7</v>
      </c>
      <c r="C533" s="474">
        <v>68.5</v>
      </c>
      <c r="D533" s="474">
        <v>69.0</v>
      </c>
      <c r="E533" s="474">
        <v>67.5</v>
      </c>
      <c r="F533" s="474" t="s">
        <v>3106</v>
      </c>
      <c r="G533" s="475">
        <v>-0.0073</v>
      </c>
      <c r="M533" s="473" t="s">
        <v>794</v>
      </c>
      <c r="N533" s="406">
        <v>72.2</v>
      </c>
      <c r="O533" s="474">
        <v>72.7</v>
      </c>
      <c r="P533" s="474">
        <v>75.0</v>
      </c>
      <c r="Q533" s="474">
        <v>71.2</v>
      </c>
      <c r="R533" s="474" t="s">
        <v>3015</v>
      </c>
      <c r="S533" s="475">
        <v>0.0084</v>
      </c>
    </row>
    <row r="534" ht="15.75" customHeight="1">
      <c r="A534" s="473" t="s">
        <v>885</v>
      </c>
      <c r="B534" s="406">
        <v>68.2</v>
      </c>
      <c r="C534" s="474">
        <v>68.0</v>
      </c>
      <c r="D534" s="474">
        <v>69.0</v>
      </c>
      <c r="E534" s="474">
        <v>67.5</v>
      </c>
      <c r="F534" s="474" t="s">
        <v>3107</v>
      </c>
      <c r="G534" s="475">
        <v>0.0089</v>
      </c>
      <c r="M534" s="473" t="s">
        <v>795</v>
      </c>
      <c r="N534" s="406">
        <v>71.6</v>
      </c>
      <c r="O534" s="474">
        <v>69.0</v>
      </c>
      <c r="P534" s="474">
        <v>72.0</v>
      </c>
      <c r="Q534" s="474">
        <v>69.0</v>
      </c>
      <c r="R534" s="474" t="s">
        <v>3016</v>
      </c>
      <c r="S534" s="475">
        <v>0.0437</v>
      </c>
    </row>
    <row r="535" ht="15.75" customHeight="1">
      <c r="A535" s="473" t="s">
        <v>886</v>
      </c>
      <c r="B535" s="406">
        <v>67.6</v>
      </c>
      <c r="C535" s="474">
        <v>70.7</v>
      </c>
      <c r="D535" s="474">
        <v>71.0</v>
      </c>
      <c r="E535" s="474">
        <v>67.4</v>
      </c>
      <c r="F535" s="474" t="s">
        <v>3108</v>
      </c>
      <c r="G535" s="475">
        <v>-0.0398</v>
      </c>
      <c r="M535" s="473" t="s">
        <v>796</v>
      </c>
      <c r="N535" s="406">
        <v>68.6</v>
      </c>
      <c r="O535" s="474">
        <v>69.0</v>
      </c>
      <c r="P535" s="474">
        <v>69.5</v>
      </c>
      <c r="Q535" s="474">
        <v>66.0</v>
      </c>
      <c r="R535" s="474" t="s">
        <v>3017</v>
      </c>
      <c r="S535" s="475">
        <v>0.0044</v>
      </c>
    </row>
    <row r="536" ht="15.75" customHeight="1">
      <c r="A536" s="473" t="s">
        <v>887</v>
      </c>
      <c r="B536" s="406">
        <v>70.4</v>
      </c>
      <c r="C536" s="474">
        <v>70.5</v>
      </c>
      <c r="D536" s="474">
        <v>71.7</v>
      </c>
      <c r="E536" s="474">
        <v>69.1</v>
      </c>
      <c r="F536" s="474" t="s">
        <v>3109</v>
      </c>
      <c r="G536" s="475">
        <v>0.0043</v>
      </c>
      <c r="M536" s="473" t="s">
        <v>797</v>
      </c>
      <c r="N536" s="406">
        <v>68.3</v>
      </c>
      <c r="O536" s="474">
        <v>70.9</v>
      </c>
      <c r="P536" s="474">
        <v>71.3</v>
      </c>
      <c r="Q536" s="474">
        <v>68.2</v>
      </c>
      <c r="R536" s="474" t="s">
        <v>3018</v>
      </c>
      <c r="S536" s="475">
        <v>-0.0367</v>
      </c>
    </row>
    <row r="537" ht="15.75" customHeight="1">
      <c r="A537" s="473" t="s">
        <v>888</v>
      </c>
      <c r="B537" s="406">
        <v>70.1</v>
      </c>
      <c r="C537" s="474">
        <v>72.0</v>
      </c>
      <c r="D537" s="474">
        <v>72.0</v>
      </c>
      <c r="E537" s="474">
        <v>69.4</v>
      </c>
      <c r="F537" s="474" t="s">
        <v>3110</v>
      </c>
      <c r="G537" s="475">
        <v>-0.0264</v>
      </c>
      <c r="M537" s="473" t="s">
        <v>798</v>
      </c>
      <c r="N537" s="406">
        <v>70.9</v>
      </c>
      <c r="O537" s="474">
        <v>71.2</v>
      </c>
      <c r="P537" s="474">
        <v>72.5</v>
      </c>
      <c r="Q537" s="474">
        <v>70.8</v>
      </c>
      <c r="R537" s="474" t="s">
        <v>3019</v>
      </c>
      <c r="S537" s="475">
        <v>-0.0028</v>
      </c>
    </row>
    <row r="538" ht="15.75" customHeight="1">
      <c r="A538" s="473" t="s">
        <v>889</v>
      </c>
      <c r="B538" s="406">
        <v>72.0</v>
      </c>
      <c r="C538" s="474">
        <v>72.6</v>
      </c>
      <c r="D538" s="474">
        <v>74.8</v>
      </c>
      <c r="E538" s="474">
        <v>71.7</v>
      </c>
      <c r="F538" s="474" t="s">
        <v>3111</v>
      </c>
      <c r="G538" s="475">
        <v>0.03</v>
      </c>
      <c r="M538" s="473" t="s">
        <v>799</v>
      </c>
      <c r="N538" s="406">
        <v>71.1</v>
      </c>
      <c r="O538" s="474">
        <v>71.8</v>
      </c>
      <c r="P538" s="474">
        <v>71.8</v>
      </c>
      <c r="Q538" s="474">
        <v>70.9</v>
      </c>
      <c r="R538" s="474" t="s">
        <v>3020</v>
      </c>
      <c r="S538" s="475">
        <v>-0.0097</v>
      </c>
    </row>
    <row r="539" ht="15.75" customHeight="1">
      <c r="A539" s="473" t="s">
        <v>890</v>
      </c>
      <c r="B539" s="406">
        <v>69.9</v>
      </c>
      <c r="C539" s="474">
        <v>72.3</v>
      </c>
      <c r="D539" s="474">
        <v>72.4</v>
      </c>
      <c r="E539" s="474">
        <v>68.1</v>
      </c>
      <c r="F539" s="474" t="s">
        <v>3112</v>
      </c>
      <c r="G539" s="475">
        <v>-0.0305</v>
      </c>
      <c r="M539" s="473" t="s">
        <v>800</v>
      </c>
      <c r="N539" s="406">
        <v>71.8</v>
      </c>
      <c r="O539" s="474">
        <v>72.8</v>
      </c>
      <c r="P539" s="474">
        <v>73.0</v>
      </c>
      <c r="Q539" s="474">
        <v>71.5</v>
      </c>
      <c r="R539" s="474" t="s">
        <v>3021</v>
      </c>
      <c r="S539" s="475">
        <v>-0.0137</v>
      </c>
    </row>
    <row r="540" ht="15.75" customHeight="1">
      <c r="A540" s="473" t="s">
        <v>891</v>
      </c>
      <c r="B540" s="406">
        <v>72.1</v>
      </c>
      <c r="C540" s="474">
        <v>73.0</v>
      </c>
      <c r="D540" s="474">
        <v>74.6</v>
      </c>
      <c r="E540" s="474">
        <v>71.5</v>
      </c>
      <c r="F540" s="474" t="s">
        <v>3113</v>
      </c>
      <c r="G540" s="475">
        <v>-0.0055</v>
      </c>
      <c r="M540" s="473" t="s">
        <v>801</v>
      </c>
      <c r="N540" s="406">
        <v>72.8</v>
      </c>
      <c r="O540" s="474">
        <v>73.3</v>
      </c>
      <c r="P540" s="474">
        <v>73.8</v>
      </c>
      <c r="Q540" s="474">
        <v>72.8</v>
      </c>
      <c r="R540" s="474" t="s">
        <v>3022</v>
      </c>
      <c r="S540" s="475">
        <v>-0.0041</v>
      </c>
    </row>
    <row r="541" ht="15.75" customHeight="1">
      <c r="A541" s="473" t="s">
        <v>892</v>
      </c>
      <c r="B541" s="406">
        <v>72.5</v>
      </c>
      <c r="C541" s="474">
        <v>71.9</v>
      </c>
      <c r="D541" s="474">
        <v>74.9</v>
      </c>
      <c r="E541" s="474">
        <v>70.2</v>
      </c>
      <c r="F541" s="474" t="s">
        <v>3114</v>
      </c>
      <c r="G541" s="475">
        <v>0.0055</v>
      </c>
      <c r="M541" s="473" t="s">
        <v>802</v>
      </c>
      <c r="N541" s="406">
        <v>73.1</v>
      </c>
      <c r="O541" s="474">
        <v>72.8</v>
      </c>
      <c r="P541" s="474">
        <v>73.9</v>
      </c>
      <c r="Q541" s="474">
        <v>72.8</v>
      </c>
      <c r="R541" s="474" t="s">
        <v>3023</v>
      </c>
      <c r="S541" s="475">
        <v>0.0041</v>
      </c>
    </row>
    <row r="542" ht="15.75" customHeight="1">
      <c r="A542" s="473" t="s">
        <v>893</v>
      </c>
      <c r="B542" s="406">
        <v>72.1</v>
      </c>
      <c r="C542" s="474">
        <v>73.2</v>
      </c>
      <c r="D542" s="474">
        <v>74.0</v>
      </c>
      <c r="E542" s="474">
        <v>71.9</v>
      </c>
      <c r="F542" s="474" t="s">
        <v>3115</v>
      </c>
      <c r="G542" s="475">
        <v>-0.0014</v>
      </c>
      <c r="M542" s="473" t="s">
        <v>803</v>
      </c>
      <c r="N542" s="406">
        <v>72.8</v>
      </c>
      <c r="O542" s="474">
        <v>73.8</v>
      </c>
      <c r="P542" s="474">
        <v>73.8</v>
      </c>
      <c r="Q542" s="474">
        <v>72.3</v>
      </c>
      <c r="R542" s="474" t="s">
        <v>3024</v>
      </c>
      <c r="S542" s="475">
        <v>-0.0149</v>
      </c>
    </row>
    <row r="543" ht="15.75" customHeight="1">
      <c r="A543" s="473" t="s">
        <v>894</v>
      </c>
      <c r="B543" s="406">
        <v>72.2</v>
      </c>
      <c r="C543" s="474">
        <v>73.1</v>
      </c>
      <c r="D543" s="474">
        <v>73.9</v>
      </c>
      <c r="E543" s="474">
        <v>71.9</v>
      </c>
      <c r="F543" s="474" t="s">
        <v>3116</v>
      </c>
      <c r="G543" s="475">
        <v>-0.019</v>
      </c>
      <c r="M543" s="473" t="s">
        <v>804</v>
      </c>
      <c r="N543" s="406">
        <v>73.9</v>
      </c>
      <c r="O543" s="474">
        <v>77.2</v>
      </c>
      <c r="P543" s="474">
        <v>77.2</v>
      </c>
      <c r="Q543" s="474">
        <v>73.7</v>
      </c>
      <c r="R543" s="474" t="s">
        <v>3025</v>
      </c>
      <c r="S543" s="475">
        <v>-0.0302</v>
      </c>
    </row>
    <row r="544" ht="15.75" customHeight="1">
      <c r="A544" s="473" t="s">
        <v>895</v>
      </c>
      <c r="B544" s="406">
        <v>73.6</v>
      </c>
      <c r="C544" s="474">
        <v>75.2</v>
      </c>
      <c r="D544" s="474">
        <v>76.7</v>
      </c>
      <c r="E544" s="474">
        <v>73.3</v>
      </c>
      <c r="F544" s="474" t="s">
        <v>3117</v>
      </c>
      <c r="G544" s="475">
        <v>-0.02</v>
      </c>
      <c r="M544" s="473" t="s">
        <v>805</v>
      </c>
      <c r="N544" s="406">
        <v>76.2</v>
      </c>
      <c r="O544" s="474">
        <v>75.7</v>
      </c>
      <c r="P544" s="474">
        <v>76.4</v>
      </c>
      <c r="Q544" s="474">
        <v>75.7</v>
      </c>
      <c r="R544" s="474" t="s">
        <v>3026</v>
      </c>
      <c r="S544" s="475">
        <v>0.004</v>
      </c>
    </row>
    <row r="545" ht="15.75" customHeight="1">
      <c r="A545" s="473" t="s">
        <v>896</v>
      </c>
      <c r="B545" s="406">
        <v>75.1</v>
      </c>
      <c r="C545" s="474">
        <v>78.0</v>
      </c>
      <c r="D545" s="474">
        <v>78.3</v>
      </c>
      <c r="E545" s="474">
        <v>74.7</v>
      </c>
      <c r="F545" s="474" t="s">
        <v>3118</v>
      </c>
      <c r="G545" s="475">
        <v>-0.0359</v>
      </c>
      <c r="M545" s="473" t="s">
        <v>806</v>
      </c>
      <c r="N545" s="406">
        <v>75.9</v>
      </c>
      <c r="O545" s="474">
        <v>76.1</v>
      </c>
      <c r="P545" s="474">
        <v>76.5</v>
      </c>
      <c r="Q545" s="474">
        <v>75.6</v>
      </c>
      <c r="R545" s="474" t="s">
        <v>3027</v>
      </c>
      <c r="S545" s="475">
        <v>-0.0052</v>
      </c>
    </row>
    <row r="546" ht="15.75" customHeight="1">
      <c r="A546" s="473" t="s">
        <v>897</v>
      </c>
      <c r="B546" s="406">
        <v>77.9</v>
      </c>
      <c r="C546" s="474">
        <v>78.5</v>
      </c>
      <c r="D546" s="474">
        <v>79.3</v>
      </c>
      <c r="E546" s="474">
        <v>77.5</v>
      </c>
      <c r="F546" s="474" t="s">
        <v>3119</v>
      </c>
      <c r="G546" s="475">
        <v>-0.0026</v>
      </c>
      <c r="M546" s="473" t="s">
        <v>3028</v>
      </c>
      <c r="N546" s="406">
        <v>76.3</v>
      </c>
      <c r="O546" s="474">
        <v>76.3</v>
      </c>
      <c r="P546" s="474">
        <v>76.9</v>
      </c>
      <c r="Q546" s="474">
        <v>75.8</v>
      </c>
      <c r="R546" s="474" t="s">
        <v>3029</v>
      </c>
      <c r="S546" s="475">
        <v>-0.0039</v>
      </c>
    </row>
    <row r="547" ht="15.75" customHeight="1">
      <c r="A547" s="473" t="s">
        <v>898</v>
      </c>
      <c r="B547" s="406">
        <v>78.1</v>
      </c>
      <c r="C547" s="474">
        <v>77.0</v>
      </c>
      <c r="D547" s="474">
        <v>79.1</v>
      </c>
      <c r="E547" s="474">
        <v>77.0</v>
      </c>
      <c r="F547" s="474" t="s">
        <v>3120</v>
      </c>
      <c r="G547" s="475">
        <v>-0.0114</v>
      </c>
      <c r="M547" s="473" t="s">
        <v>808</v>
      </c>
      <c r="N547" s="406">
        <v>76.6</v>
      </c>
      <c r="O547" s="474">
        <v>76.4</v>
      </c>
      <c r="P547" s="474">
        <v>77.4</v>
      </c>
      <c r="Q547" s="474">
        <v>76.4</v>
      </c>
      <c r="R547" s="474" t="s">
        <v>3030</v>
      </c>
      <c r="S547" s="475">
        <v>-0.0026</v>
      </c>
    </row>
    <row r="548" ht="15.75" customHeight="1">
      <c r="A548" s="473" t="s">
        <v>899</v>
      </c>
      <c r="B548" s="406">
        <v>79.0</v>
      </c>
      <c r="C548" s="474">
        <v>80.6</v>
      </c>
      <c r="D548" s="474">
        <v>81.7</v>
      </c>
      <c r="E548" s="474">
        <v>78.2</v>
      </c>
      <c r="F548" s="474" t="s">
        <v>3121</v>
      </c>
      <c r="G548" s="475">
        <v>-0.0113</v>
      </c>
      <c r="M548" s="473" t="s">
        <v>809</v>
      </c>
      <c r="N548" s="406">
        <v>76.8</v>
      </c>
      <c r="O548" s="474">
        <v>76.1</v>
      </c>
      <c r="P548" s="474">
        <v>76.9</v>
      </c>
      <c r="Q548" s="474">
        <v>76.1</v>
      </c>
      <c r="R548" s="474" t="s">
        <v>3031</v>
      </c>
      <c r="S548" s="475">
        <v>0.0066</v>
      </c>
    </row>
    <row r="549" ht="15.75" customHeight="1">
      <c r="A549" s="473" t="s">
        <v>900</v>
      </c>
      <c r="B549" s="406">
        <v>79.9</v>
      </c>
      <c r="C549" s="474">
        <v>78.2</v>
      </c>
      <c r="D549" s="474">
        <v>82.5</v>
      </c>
      <c r="E549" s="474">
        <v>78.2</v>
      </c>
      <c r="F549" s="474" t="s">
        <v>3122</v>
      </c>
      <c r="G549" s="475">
        <v>0.0296</v>
      </c>
      <c r="M549" s="473" t="s">
        <v>810</v>
      </c>
      <c r="N549" s="406">
        <v>76.3</v>
      </c>
      <c r="O549" s="474">
        <v>76.1</v>
      </c>
      <c r="P549" s="474">
        <v>76.9</v>
      </c>
      <c r="Q549" s="474">
        <v>75.8</v>
      </c>
      <c r="R549" s="474" t="s">
        <v>3032</v>
      </c>
      <c r="S549" s="475">
        <v>-0.0013</v>
      </c>
    </row>
    <row r="550" ht="15.75" customHeight="1">
      <c r="A550" s="473" t="s">
        <v>901</v>
      </c>
      <c r="B550" s="406">
        <v>77.6</v>
      </c>
      <c r="C550" s="474">
        <v>75.8</v>
      </c>
      <c r="D550" s="474">
        <v>77.9</v>
      </c>
      <c r="E550" s="474">
        <v>74.4</v>
      </c>
      <c r="F550" s="474" t="s">
        <v>3123</v>
      </c>
      <c r="G550" s="475">
        <v>0.0251</v>
      </c>
      <c r="M550" s="473" t="s">
        <v>811</v>
      </c>
      <c r="N550" s="406">
        <v>76.4</v>
      </c>
      <c r="O550" s="474">
        <v>76.2</v>
      </c>
      <c r="P550" s="474">
        <v>76.8</v>
      </c>
      <c r="Q550" s="474">
        <v>76.0</v>
      </c>
      <c r="R550" s="474" t="s">
        <v>3033</v>
      </c>
      <c r="S550" s="475">
        <v>-0.0013</v>
      </c>
    </row>
    <row r="551" ht="15.75" customHeight="1">
      <c r="A551" s="473" t="s">
        <v>902</v>
      </c>
      <c r="B551" s="406">
        <v>75.7</v>
      </c>
      <c r="C551" s="474">
        <v>74.3</v>
      </c>
      <c r="D551" s="474">
        <v>77.6</v>
      </c>
      <c r="E551" s="474">
        <v>74.3</v>
      </c>
      <c r="F551" s="474" t="s">
        <v>3124</v>
      </c>
      <c r="G551" s="475">
        <v>0.0244</v>
      </c>
      <c r="M551" s="473" t="s">
        <v>812</v>
      </c>
      <c r="N551" s="406">
        <v>76.5</v>
      </c>
      <c r="O551" s="474">
        <v>77.0</v>
      </c>
      <c r="P551" s="474">
        <v>77.0</v>
      </c>
      <c r="Q551" s="474">
        <v>76.0</v>
      </c>
      <c r="R551" s="474" t="s">
        <v>3034</v>
      </c>
      <c r="S551" s="475">
        <v>-0.0039</v>
      </c>
    </row>
    <row r="552" ht="15.75" customHeight="1">
      <c r="A552" s="473" t="s">
        <v>903</v>
      </c>
      <c r="B552" s="406">
        <v>73.9</v>
      </c>
      <c r="C552" s="474">
        <v>72.5</v>
      </c>
      <c r="D552" s="474">
        <v>74.1</v>
      </c>
      <c r="E552" s="474">
        <v>72.5</v>
      </c>
      <c r="F552" s="474" t="s">
        <v>3125</v>
      </c>
      <c r="G552" s="475">
        <v>0.0207</v>
      </c>
      <c r="M552" s="473" t="s">
        <v>813</v>
      </c>
      <c r="N552" s="406">
        <v>76.8</v>
      </c>
      <c r="O552" s="474">
        <v>76.1</v>
      </c>
      <c r="P552" s="474">
        <v>77.0</v>
      </c>
      <c r="Q552" s="474">
        <v>76.1</v>
      </c>
      <c r="R552" s="474" t="s">
        <v>3035</v>
      </c>
      <c r="S552" s="475">
        <v>0.0052</v>
      </c>
    </row>
    <row r="553" ht="15.75" customHeight="1">
      <c r="A553" s="473" t="s">
        <v>904</v>
      </c>
      <c r="B553" s="406">
        <v>72.4</v>
      </c>
      <c r="C553" s="474">
        <v>72.8</v>
      </c>
      <c r="D553" s="474">
        <v>72.9</v>
      </c>
      <c r="E553" s="474">
        <v>71.8</v>
      </c>
      <c r="F553" s="474" t="s">
        <v>3126</v>
      </c>
      <c r="G553" s="475">
        <v>0.0014</v>
      </c>
      <c r="M553" s="473" t="s">
        <v>814</v>
      </c>
      <c r="N553" s="406">
        <v>76.4</v>
      </c>
      <c r="O553" s="474">
        <v>76.3</v>
      </c>
      <c r="P553" s="474">
        <v>77.3</v>
      </c>
      <c r="Q553" s="474">
        <v>75.8</v>
      </c>
      <c r="R553" s="474" t="s">
        <v>3036</v>
      </c>
      <c r="S553" s="475">
        <v>0.0013</v>
      </c>
    </row>
    <row r="554" ht="15.75" customHeight="1">
      <c r="A554" s="473" t="s">
        <v>905</v>
      </c>
      <c r="B554" s="406">
        <v>72.3</v>
      </c>
      <c r="C554" s="474">
        <v>73.0</v>
      </c>
      <c r="D554" s="474">
        <v>73.4</v>
      </c>
      <c r="E554" s="474">
        <v>71.4</v>
      </c>
      <c r="F554" s="474" t="s">
        <v>3127</v>
      </c>
      <c r="G554" s="475">
        <v>-0.0096</v>
      </c>
      <c r="M554" s="473" t="s">
        <v>815</v>
      </c>
      <c r="N554" s="406">
        <v>76.3</v>
      </c>
      <c r="O554" s="474">
        <v>76.0</v>
      </c>
      <c r="P554" s="474">
        <v>76.5</v>
      </c>
      <c r="Q554" s="474">
        <v>75.5</v>
      </c>
      <c r="R554" s="474" t="s">
        <v>3037</v>
      </c>
      <c r="S554" s="475">
        <v>0.0053</v>
      </c>
    </row>
    <row r="555" ht="15.75" customHeight="1">
      <c r="A555" s="473" t="s">
        <v>906</v>
      </c>
      <c r="B555" s="406">
        <v>73.0</v>
      </c>
      <c r="C555" s="474">
        <v>72.0</v>
      </c>
      <c r="D555" s="474">
        <v>73.5</v>
      </c>
      <c r="E555" s="474">
        <v>72.0</v>
      </c>
      <c r="F555" s="474" t="s">
        <v>3128</v>
      </c>
      <c r="G555" s="475">
        <v>0.0196</v>
      </c>
      <c r="M555" s="473" t="s">
        <v>816</v>
      </c>
      <c r="N555" s="406">
        <v>75.9</v>
      </c>
      <c r="O555" s="474">
        <v>76.2</v>
      </c>
      <c r="P555" s="474">
        <v>76.5</v>
      </c>
      <c r="Q555" s="474">
        <v>75.7</v>
      </c>
      <c r="R555" s="474" t="s">
        <v>3038</v>
      </c>
      <c r="S555" s="475">
        <v>-0.0039</v>
      </c>
    </row>
    <row r="556" ht="15.75" customHeight="1">
      <c r="A556" s="473" t="s">
        <v>907</v>
      </c>
      <c r="B556" s="406">
        <v>71.6</v>
      </c>
      <c r="C556" s="474">
        <v>70.0</v>
      </c>
      <c r="D556" s="474">
        <v>72.3</v>
      </c>
      <c r="E556" s="474">
        <v>70.0</v>
      </c>
      <c r="F556" s="474" t="s">
        <v>3129</v>
      </c>
      <c r="G556" s="475">
        <v>0.0229</v>
      </c>
      <c r="M556" s="473" t="s">
        <v>817</v>
      </c>
      <c r="N556" s="406">
        <v>76.2</v>
      </c>
      <c r="O556" s="474">
        <v>76.0</v>
      </c>
      <c r="P556" s="474">
        <v>76.5</v>
      </c>
      <c r="Q556" s="474">
        <v>75.5</v>
      </c>
      <c r="R556" s="474" t="s">
        <v>3039</v>
      </c>
      <c r="S556" s="475">
        <v>0.0093</v>
      </c>
    </row>
    <row r="557" ht="15.75" customHeight="1">
      <c r="A557" s="473" t="s">
        <v>908</v>
      </c>
      <c r="B557" s="406">
        <v>70.0</v>
      </c>
      <c r="C557" s="474">
        <v>70.0</v>
      </c>
      <c r="D557" s="474">
        <v>70.2</v>
      </c>
      <c r="E557" s="474">
        <v>69.8</v>
      </c>
      <c r="F557" s="474" t="s">
        <v>3130</v>
      </c>
      <c r="G557" s="475">
        <v>0.0029</v>
      </c>
      <c r="M557" s="473" t="s">
        <v>818</v>
      </c>
      <c r="N557" s="406">
        <v>75.5</v>
      </c>
      <c r="O557" s="474">
        <v>76.5</v>
      </c>
      <c r="P557" s="474">
        <v>77.2</v>
      </c>
      <c r="Q557" s="474">
        <v>75.1</v>
      </c>
      <c r="R557" s="474" t="s">
        <v>3040</v>
      </c>
      <c r="S557" s="475">
        <v>-0.0169</v>
      </c>
    </row>
    <row r="558" ht="15.75" customHeight="1">
      <c r="A558" s="473" t="s">
        <v>909</v>
      </c>
      <c r="B558" s="406">
        <v>69.8</v>
      </c>
      <c r="C558" s="474">
        <v>70.6</v>
      </c>
      <c r="D558" s="474">
        <v>70.6</v>
      </c>
      <c r="E558" s="474">
        <v>69.5</v>
      </c>
      <c r="F558" s="474" t="s">
        <v>3131</v>
      </c>
      <c r="G558" s="475">
        <v>0.0</v>
      </c>
      <c r="M558" s="473" t="s">
        <v>819</v>
      </c>
      <c r="N558" s="406">
        <v>76.8</v>
      </c>
      <c r="O558" s="474">
        <v>77.4</v>
      </c>
      <c r="P558" s="474">
        <v>77.6</v>
      </c>
      <c r="Q558" s="474">
        <v>76.5</v>
      </c>
      <c r="R558" s="474" t="s">
        <v>3041</v>
      </c>
      <c r="S558" s="475">
        <v>-0.0039</v>
      </c>
    </row>
    <row r="559" ht="15.75" customHeight="1">
      <c r="A559" s="473" t="s">
        <v>910</v>
      </c>
      <c r="B559" s="406">
        <v>69.8</v>
      </c>
      <c r="C559" s="474">
        <v>71.0</v>
      </c>
      <c r="D559" s="474">
        <v>71.0</v>
      </c>
      <c r="E559" s="474">
        <v>69.7</v>
      </c>
      <c r="F559" s="474" t="s">
        <v>3132</v>
      </c>
      <c r="G559" s="475">
        <v>-0.0071</v>
      </c>
      <c r="M559" s="473" t="s">
        <v>820</v>
      </c>
      <c r="N559" s="406">
        <v>77.1</v>
      </c>
      <c r="O559" s="474">
        <v>74.7</v>
      </c>
      <c r="P559" s="474">
        <v>77.5</v>
      </c>
      <c r="Q559" s="474">
        <v>74.7</v>
      </c>
      <c r="R559" s="474" t="s">
        <v>3042</v>
      </c>
      <c r="S559" s="475">
        <v>0.0185</v>
      </c>
    </row>
    <row r="560" ht="15.75" customHeight="1">
      <c r="A560" s="473" t="s">
        <v>911</v>
      </c>
      <c r="B560" s="406">
        <v>70.3</v>
      </c>
      <c r="C560" s="474">
        <v>70.7</v>
      </c>
      <c r="D560" s="474">
        <v>70.7</v>
      </c>
      <c r="E560" s="474">
        <v>69.2</v>
      </c>
      <c r="F560" s="474" t="s">
        <v>3133</v>
      </c>
      <c r="G560" s="475">
        <v>0.0057</v>
      </c>
      <c r="M560" s="473" t="s">
        <v>821</v>
      </c>
      <c r="N560" s="406">
        <v>75.7</v>
      </c>
      <c r="O560" s="474">
        <v>76.1</v>
      </c>
      <c r="P560" s="474">
        <v>76.3</v>
      </c>
      <c r="Q560" s="474">
        <v>75.5</v>
      </c>
      <c r="R560" s="474" t="s">
        <v>3043</v>
      </c>
      <c r="S560" s="475">
        <v>-0.0039</v>
      </c>
    </row>
    <row r="561" ht="15.75" customHeight="1">
      <c r="A561" s="473" t="s">
        <v>912</v>
      </c>
      <c r="B561" s="406">
        <v>69.9</v>
      </c>
      <c r="C561" s="474">
        <v>70.9</v>
      </c>
      <c r="D561" s="474">
        <v>70.9</v>
      </c>
      <c r="E561" s="474">
        <v>69.7</v>
      </c>
      <c r="F561" s="474" t="s">
        <v>3134</v>
      </c>
      <c r="G561" s="475">
        <v>-0.0029</v>
      </c>
      <c r="M561" s="473" t="s">
        <v>822</v>
      </c>
      <c r="N561" s="406">
        <v>76.0</v>
      </c>
      <c r="O561" s="474">
        <v>77.5</v>
      </c>
      <c r="P561" s="474">
        <v>77.5</v>
      </c>
      <c r="Q561" s="474">
        <v>75.3</v>
      </c>
      <c r="R561" s="474" t="s">
        <v>3044</v>
      </c>
      <c r="S561" s="475">
        <v>-0.0181</v>
      </c>
    </row>
    <row r="562" ht="15.75" customHeight="1">
      <c r="A562" s="473" t="s">
        <v>913</v>
      </c>
      <c r="B562" s="406">
        <v>70.1</v>
      </c>
      <c r="C562" s="474">
        <v>70.1</v>
      </c>
      <c r="D562" s="474">
        <v>71.0</v>
      </c>
      <c r="E562" s="474">
        <v>70.0</v>
      </c>
      <c r="F562" s="474" t="s">
        <v>3135</v>
      </c>
      <c r="G562" s="475">
        <v>0.0014</v>
      </c>
      <c r="M562" s="473" t="s">
        <v>823</v>
      </c>
      <c r="N562" s="406">
        <v>77.4</v>
      </c>
      <c r="O562" s="474">
        <v>79.9</v>
      </c>
      <c r="P562" s="474">
        <v>79.9</v>
      </c>
      <c r="Q562" s="474">
        <v>76.8</v>
      </c>
      <c r="R562" s="474" t="s">
        <v>3045</v>
      </c>
      <c r="S562" s="475">
        <v>-0.0178</v>
      </c>
    </row>
    <row r="563" ht="15.75" customHeight="1">
      <c r="A563" s="473" t="s">
        <v>914</v>
      </c>
      <c r="B563" s="406">
        <v>70.0</v>
      </c>
      <c r="C563" s="474">
        <v>71.2</v>
      </c>
      <c r="D563" s="474">
        <v>72.2</v>
      </c>
      <c r="E563" s="474">
        <v>69.8</v>
      </c>
      <c r="F563" s="474" t="s">
        <v>3136</v>
      </c>
      <c r="G563" s="475">
        <v>-0.0155</v>
      </c>
      <c r="M563" s="473" t="s">
        <v>824</v>
      </c>
      <c r="N563" s="406">
        <v>78.8</v>
      </c>
      <c r="O563" s="474">
        <v>79.4</v>
      </c>
      <c r="P563" s="474">
        <v>79.9</v>
      </c>
      <c r="Q563" s="474">
        <v>78.1</v>
      </c>
      <c r="R563" s="474" t="s">
        <v>3046</v>
      </c>
      <c r="S563" s="475">
        <v>-0.0038</v>
      </c>
    </row>
    <row r="564" ht="15.75" customHeight="1">
      <c r="A564" s="473" t="s">
        <v>915</v>
      </c>
      <c r="B564" s="406">
        <v>71.1</v>
      </c>
      <c r="C564" s="474">
        <v>71.0</v>
      </c>
      <c r="D564" s="474">
        <v>72.0</v>
      </c>
      <c r="E564" s="474">
        <v>69.8</v>
      </c>
      <c r="F564" s="474" t="s">
        <v>3137</v>
      </c>
      <c r="G564" s="475">
        <v>0.0028</v>
      </c>
      <c r="M564" s="473" t="s">
        <v>825</v>
      </c>
      <c r="N564" s="406">
        <v>79.1</v>
      </c>
      <c r="O564" s="474">
        <v>77.9</v>
      </c>
      <c r="P564" s="474">
        <v>79.4</v>
      </c>
      <c r="Q564" s="474">
        <v>76.6</v>
      </c>
      <c r="R564" s="474" t="s">
        <v>3047</v>
      </c>
      <c r="S564" s="475">
        <v>0.0246</v>
      </c>
    </row>
    <row r="565" ht="15.75" customHeight="1">
      <c r="A565" s="473" t="s">
        <v>916</v>
      </c>
      <c r="B565" s="406">
        <v>70.9</v>
      </c>
      <c r="C565" s="474">
        <v>74.2</v>
      </c>
      <c r="D565" s="474">
        <v>74.3</v>
      </c>
      <c r="E565" s="474">
        <v>70.6</v>
      </c>
      <c r="F565" s="474" t="s">
        <v>3138</v>
      </c>
      <c r="G565" s="475">
        <v>-0.0327</v>
      </c>
      <c r="M565" s="473" t="s">
        <v>826</v>
      </c>
      <c r="N565" s="406">
        <v>77.2</v>
      </c>
      <c r="O565" s="474">
        <v>77.2</v>
      </c>
      <c r="P565" s="474">
        <v>78.6</v>
      </c>
      <c r="Q565" s="474">
        <v>76.5</v>
      </c>
      <c r="R565" s="474" t="s">
        <v>3048</v>
      </c>
      <c r="S565" s="475">
        <v>-0.009</v>
      </c>
    </row>
    <row r="566" ht="15.75" customHeight="1">
      <c r="A566" s="473" t="s">
        <v>917</v>
      </c>
      <c r="B566" s="406">
        <v>73.3</v>
      </c>
      <c r="C566" s="474">
        <v>72.4</v>
      </c>
      <c r="D566" s="474">
        <v>73.6</v>
      </c>
      <c r="E566" s="474">
        <v>70.6</v>
      </c>
      <c r="F566" s="474" t="s">
        <v>3139</v>
      </c>
      <c r="G566" s="475">
        <v>0.0152</v>
      </c>
      <c r="M566" s="473" t="s">
        <v>827</v>
      </c>
      <c r="N566" s="406">
        <v>77.9</v>
      </c>
      <c r="O566" s="474">
        <v>77.8</v>
      </c>
      <c r="P566" s="474">
        <v>79.2</v>
      </c>
      <c r="Q566" s="474">
        <v>76.2</v>
      </c>
      <c r="R566" s="474" t="s">
        <v>3049</v>
      </c>
      <c r="S566" s="475">
        <v>-0.0013</v>
      </c>
    </row>
    <row r="567" ht="15.75" customHeight="1">
      <c r="A567" s="473" t="s">
        <v>918</v>
      </c>
      <c r="B567" s="406">
        <v>72.2</v>
      </c>
      <c r="C567" s="474">
        <v>73.8</v>
      </c>
      <c r="D567" s="474">
        <v>75.6</v>
      </c>
      <c r="E567" s="474">
        <v>72.0</v>
      </c>
      <c r="F567" s="474" t="s">
        <v>3140</v>
      </c>
      <c r="G567" s="475">
        <v>-0.0123</v>
      </c>
      <c r="M567" s="473" t="s">
        <v>828</v>
      </c>
      <c r="N567" s="406">
        <v>78.0</v>
      </c>
      <c r="O567" s="474">
        <v>78.7</v>
      </c>
      <c r="P567" s="474">
        <v>79.2</v>
      </c>
      <c r="Q567" s="474">
        <v>77.8</v>
      </c>
      <c r="R567" s="474" t="s">
        <v>3050</v>
      </c>
      <c r="S567" s="475">
        <v>-0.0038</v>
      </c>
    </row>
    <row r="568" ht="15.75" customHeight="1">
      <c r="A568" s="473" t="s">
        <v>919</v>
      </c>
      <c r="B568" s="406">
        <v>73.1</v>
      </c>
      <c r="C568" s="474">
        <v>70.1</v>
      </c>
      <c r="D568" s="474">
        <v>74.0</v>
      </c>
      <c r="E568" s="474">
        <v>69.7</v>
      </c>
      <c r="F568" s="474" t="s">
        <v>3141</v>
      </c>
      <c r="G568" s="475">
        <v>0.0428</v>
      </c>
      <c r="M568" s="473" t="s">
        <v>829</v>
      </c>
      <c r="N568" s="406">
        <v>78.3</v>
      </c>
      <c r="O568" s="474">
        <v>77.9</v>
      </c>
      <c r="P568" s="474">
        <v>79.9</v>
      </c>
      <c r="Q568" s="474">
        <v>77.8</v>
      </c>
      <c r="R568" s="474" t="s">
        <v>3051</v>
      </c>
      <c r="S568" s="475">
        <v>0.0142</v>
      </c>
    </row>
    <row r="569" ht="15.75" customHeight="1">
      <c r="A569" s="473" t="s">
        <v>920</v>
      </c>
      <c r="B569" s="406">
        <v>70.1</v>
      </c>
      <c r="C569" s="474">
        <v>70.3</v>
      </c>
      <c r="D569" s="474">
        <v>70.9</v>
      </c>
      <c r="E569" s="474">
        <v>70.0</v>
      </c>
      <c r="F569" s="474" t="s">
        <v>3142</v>
      </c>
      <c r="G569" s="475">
        <v>-0.0085</v>
      </c>
      <c r="M569" s="473" t="s">
        <v>830</v>
      </c>
      <c r="N569" s="406">
        <v>77.2</v>
      </c>
      <c r="O569" s="474">
        <v>76.2</v>
      </c>
      <c r="P569" s="474">
        <v>78.2</v>
      </c>
      <c r="Q569" s="474">
        <v>76.2</v>
      </c>
      <c r="R569" s="474" t="s">
        <v>3052</v>
      </c>
      <c r="S569" s="475">
        <v>0.0145</v>
      </c>
    </row>
    <row r="570" ht="15.75" customHeight="1">
      <c r="A570" s="473" t="s">
        <v>921</v>
      </c>
      <c r="B570" s="406">
        <v>70.7</v>
      </c>
      <c r="C570" s="474">
        <v>69.0</v>
      </c>
      <c r="D570" s="474">
        <v>71.5</v>
      </c>
      <c r="E570" s="474">
        <v>69.0</v>
      </c>
      <c r="F570" s="474" t="s">
        <v>3143</v>
      </c>
      <c r="G570" s="475">
        <v>0.0246</v>
      </c>
      <c r="M570" s="473" t="s">
        <v>831</v>
      </c>
      <c r="N570" s="406">
        <v>76.1</v>
      </c>
      <c r="O570" s="474">
        <v>75.3</v>
      </c>
      <c r="P570" s="474">
        <v>77.7</v>
      </c>
      <c r="Q570" s="474">
        <v>75.3</v>
      </c>
      <c r="R570" s="474" t="s">
        <v>3053</v>
      </c>
      <c r="S570" s="475">
        <v>0.012</v>
      </c>
    </row>
    <row r="571" ht="15.75" customHeight="1">
      <c r="A571" s="473" t="s">
        <v>922</v>
      </c>
      <c r="B571" s="406">
        <v>69.0</v>
      </c>
      <c r="C571" s="474">
        <v>69.1</v>
      </c>
      <c r="D571" s="474">
        <v>69.6</v>
      </c>
      <c r="E571" s="474">
        <v>68.1</v>
      </c>
      <c r="F571" s="474" t="s">
        <v>3144</v>
      </c>
      <c r="G571" s="475">
        <v>-0.0014</v>
      </c>
      <c r="M571" s="473" t="s">
        <v>832</v>
      </c>
      <c r="N571" s="406">
        <v>75.2</v>
      </c>
      <c r="O571" s="474">
        <v>74.0</v>
      </c>
      <c r="P571" s="474">
        <v>75.7</v>
      </c>
      <c r="Q571" s="474">
        <v>74.0</v>
      </c>
      <c r="R571" s="474" t="s">
        <v>3054</v>
      </c>
      <c r="S571" s="475">
        <v>0.0094</v>
      </c>
    </row>
    <row r="572" ht="15.75" customHeight="1">
      <c r="A572" s="473" t="s">
        <v>923</v>
      </c>
      <c r="B572" s="406">
        <v>69.1</v>
      </c>
      <c r="C572" s="474">
        <v>68.3</v>
      </c>
      <c r="D572" s="474">
        <v>69.4</v>
      </c>
      <c r="E572" s="474">
        <v>68.1</v>
      </c>
      <c r="F572" s="474" t="s">
        <v>3145</v>
      </c>
      <c r="G572" s="475">
        <v>0.0162</v>
      </c>
      <c r="M572" s="473" t="s">
        <v>833</v>
      </c>
      <c r="N572" s="406">
        <v>74.5</v>
      </c>
      <c r="O572" s="474">
        <v>74.0</v>
      </c>
      <c r="P572" s="474">
        <v>75.0</v>
      </c>
      <c r="Q572" s="474">
        <v>73.3</v>
      </c>
      <c r="R572" s="474" t="s">
        <v>3055</v>
      </c>
      <c r="S572" s="475">
        <v>0.0136</v>
      </c>
    </row>
    <row r="573" ht="15.75" customHeight="1">
      <c r="A573" s="473" t="s">
        <v>924</v>
      </c>
      <c r="B573" s="406">
        <v>68.0</v>
      </c>
      <c r="C573" s="474">
        <v>67.2</v>
      </c>
      <c r="D573" s="474">
        <v>68.4</v>
      </c>
      <c r="E573" s="474">
        <v>67.2</v>
      </c>
      <c r="F573" s="474" t="s">
        <v>3146</v>
      </c>
      <c r="G573" s="475">
        <v>0.018</v>
      </c>
      <c r="M573" s="473" t="s">
        <v>834</v>
      </c>
      <c r="N573" s="406">
        <v>73.5</v>
      </c>
      <c r="O573" s="474">
        <v>75.8</v>
      </c>
      <c r="P573" s="474">
        <v>75.9</v>
      </c>
      <c r="Q573" s="474">
        <v>72.1</v>
      </c>
      <c r="R573" s="474" t="s">
        <v>3056</v>
      </c>
      <c r="S573" s="475">
        <v>-0.0252</v>
      </c>
    </row>
    <row r="574" ht="15.75" customHeight="1">
      <c r="A574" s="473" t="s">
        <v>925</v>
      </c>
      <c r="B574" s="406">
        <v>66.8</v>
      </c>
      <c r="C574" s="474">
        <v>67.0</v>
      </c>
      <c r="D574" s="474">
        <v>67.2</v>
      </c>
      <c r="E574" s="474">
        <v>66.4</v>
      </c>
      <c r="F574" s="474" t="s">
        <v>3147</v>
      </c>
      <c r="G574" s="475">
        <v>0.003</v>
      </c>
      <c r="M574" s="473" t="s">
        <v>835</v>
      </c>
      <c r="N574" s="406">
        <v>75.4</v>
      </c>
      <c r="O574" s="474">
        <v>76.9</v>
      </c>
      <c r="P574" s="474">
        <v>77.6</v>
      </c>
      <c r="Q574" s="474">
        <v>75.3</v>
      </c>
      <c r="R574" s="474" t="s">
        <v>3057</v>
      </c>
      <c r="S574" s="475">
        <v>-0.0053</v>
      </c>
    </row>
    <row r="575" ht="15.75" customHeight="1">
      <c r="A575" s="473" t="s">
        <v>926</v>
      </c>
      <c r="B575" s="406">
        <v>66.6</v>
      </c>
      <c r="C575" s="474">
        <v>66.0</v>
      </c>
      <c r="D575" s="474">
        <v>67.2</v>
      </c>
      <c r="E575" s="474">
        <v>65.1</v>
      </c>
      <c r="F575" s="474" t="s">
        <v>3148</v>
      </c>
      <c r="G575" s="475">
        <v>0.0168</v>
      </c>
      <c r="M575" s="473" t="s">
        <v>836</v>
      </c>
      <c r="N575" s="406">
        <v>75.8</v>
      </c>
      <c r="O575" s="474">
        <v>73.3</v>
      </c>
      <c r="P575" s="474">
        <v>77.1</v>
      </c>
      <c r="Q575" s="474">
        <v>72.7</v>
      </c>
      <c r="R575" s="474" t="s">
        <v>3058</v>
      </c>
      <c r="S575" s="475">
        <v>0.0355</v>
      </c>
    </row>
    <row r="576" ht="15.75" customHeight="1">
      <c r="A576" s="473" t="s">
        <v>927</v>
      </c>
      <c r="B576" s="406">
        <v>65.5</v>
      </c>
      <c r="C576" s="474">
        <v>65.8</v>
      </c>
      <c r="D576" s="474">
        <v>66.0</v>
      </c>
      <c r="E576" s="474">
        <v>65.1</v>
      </c>
      <c r="F576" s="474" t="s">
        <v>3149</v>
      </c>
      <c r="G576" s="475">
        <v>-0.0046</v>
      </c>
      <c r="M576" s="473" t="s">
        <v>837</v>
      </c>
      <c r="N576" s="406">
        <v>73.2</v>
      </c>
      <c r="O576" s="474">
        <v>72.4</v>
      </c>
      <c r="P576" s="474">
        <v>73.6</v>
      </c>
      <c r="Q576" s="474">
        <v>72.1</v>
      </c>
      <c r="R576" s="474" t="s">
        <v>3059</v>
      </c>
      <c r="S576" s="475">
        <v>0.0055</v>
      </c>
    </row>
    <row r="577" ht="15.75" customHeight="1">
      <c r="A577" s="473" t="s">
        <v>928</v>
      </c>
      <c r="B577" s="406">
        <v>65.8</v>
      </c>
      <c r="C577" s="474">
        <v>65.6</v>
      </c>
      <c r="D577" s="474">
        <v>66.4</v>
      </c>
      <c r="E577" s="474">
        <v>65.6</v>
      </c>
      <c r="F577" s="474" t="s">
        <v>3150</v>
      </c>
      <c r="G577" s="475">
        <v>-0.0045</v>
      </c>
      <c r="M577" s="473" t="s">
        <v>838</v>
      </c>
      <c r="N577" s="406">
        <v>72.8</v>
      </c>
      <c r="O577" s="474">
        <v>72.4</v>
      </c>
      <c r="P577" s="474">
        <v>72.9</v>
      </c>
      <c r="Q577" s="474">
        <v>72.0</v>
      </c>
      <c r="R577" s="474" t="s">
        <v>3060</v>
      </c>
      <c r="S577" s="475">
        <v>0.0125</v>
      </c>
    </row>
    <row r="578" ht="15.75" customHeight="1">
      <c r="A578" s="473" t="s">
        <v>929</v>
      </c>
      <c r="B578" s="406">
        <v>66.1</v>
      </c>
      <c r="C578" s="474">
        <v>66.6</v>
      </c>
      <c r="D578" s="474">
        <v>67.1</v>
      </c>
      <c r="E578" s="474">
        <v>65.8</v>
      </c>
      <c r="F578" s="474" t="s">
        <v>3151</v>
      </c>
      <c r="G578" s="475">
        <v>-0.0075</v>
      </c>
      <c r="M578" s="473" t="s">
        <v>839</v>
      </c>
      <c r="N578" s="406">
        <v>71.9</v>
      </c>
      <c r="O578" s="474">
        <v>71.4</v>
      </c>
      <c r="P578" s="474">
        <v>72.5</v>
      </c>
      <c r="Q578" s="474">
        <v>71.4</v>
      </c>
      <c r="R578" s="474" t="s">
        <v>3061</v>
      </c>
      <c r="S578" s="475">
        <v>0.007</v>
      </c>
    </row>
    <row r="579" ht="15.75" customHeight="1">
      <c r="A579" s="473" t="s">
        <v>930</v>
      </c>
      <c r="B579" s="406">
        <v>66.6</v>
      </c>
      <c r="C579" s="474">
        <v>67.0</v>
      </c>
      <c r="D579" s="474">
        <v>67.5</v>
      </c>
      <c r="E579" s="474">
        <v>66.5</v>
      </c>
      <c r="F579" s="474" t="s">
        <v>3152</v>
      </c>
      <c r="G579" s="475">
        <v>0.0015</v>
      </c>
      <c r="M579" s="473" t="s">
        <v>840</v>
      </c>
      <c r="N579" s="406">
        <v>71.4</v>
      </c>
      <c r="O579" s="474">
        <v>72.0</v>
      </c>
      <c r="P579" s="474">
        <v>72.5</v>
      </c>
      <c r="Q579" s="474">
        <v>71.1</v>
      </c>
      <c r="R579" s="474" t="s">
        <v>3062</v>
      </c>
      <c r="S579" s="475">
        <v>0.0</v>
      </c>
    </row>
    <row r="580" ht="15.75" customHeight="1">
      <c r="A580" s="473" t="s">
        <v>931</v>
      </c>
      <c r="B580" s="406">
        <v>66.5</v>
      </c>
      <c r="C580" s="474">
        <v>67.5</v>
      </c>
      <c r="D580" s="474">
        <v>67.5</v>
      </c>
      <c r="E580" s="474">
        <v>66.2</v>
      </c>
      <c r="F580" s="474" t="s">
        <v>3153</v>
      </c>
      <c r="G580" s="475">
        <v>-0.0119</v>
      </c>
      <c r="M580" s="473" t="s">
        <v>841</v>
      </c>
      <c r="N580" s="406">
        <v>71.4</v>
      </c>
      <c r="O580" s="474">
        <v>72.0</v>
      </c>
      <c r="P580" s="474">
        <v>72.0</v>
      </c>
      <c r="Q580" s="474">
        <v>71.0</v>
      </c>
      <c r="R580" s="474" t="s">
        <v>3063</v>
      </c>
      <c r="S580" s="475">
        <v>0.0042</v>
      </c>
    </row>
    <row r="581" ht="15.75" customHeight="1">
      <c r="A581" s="473" t="s">
        <v>932</v>
      </c>
      <c r="B581" s="406">
        <v>67.3</v>
      </c>
      <c r="C581" s="474">
        <v>66.0</v>
      </c>
      <c r="D581" s="474">
        <v>68.1</v>
      </c>
      <c r="E581" s="474">
        <v>66.0</v>
      </c>
      <c r="F581" s="474" t="s">
        <v>3154</v>
      </c>
      <c r="G581" s="475">
        <v>0.0228</v>
      </c>
      <c r="M581" s="473" t="s">
        <v>842</v>
      </c>
      <c r="N581" s="406">
        <v>71.1</v>
      </c>
      <c r="O581" s="474">
        <v>70.5</v>
      </c>
      <c r="P581" s="474">
        <v>71.5</v>
      </c>
      <c r="Q581" s="474">
        <v>70.2</v>
      </c>
      <c r="R581" s="474" t="s">
        <v>3064</v>
      </c>
      <c r="S581" s="475">
        <v>0.0085</v>
      </c>
    </row>
    <row r="582" ht="15.75" customHeight="1">
      <c r="A582" s="473" t="s">
        <v>933</v>
      </c>
      <c r="B582" s="406">
        <v>65.8</v>
      </c>
      <c r="C582" s="474">
        <v>66.3</v>
      </c>
      <c r="D582" s="474">
        <v>67.0</v>
      </c>
      <c r="E582" s="474">
        <v>65.0</v>
      </c>
      <c r="F582" s="474" t="s">
        <v>3155</v>
      </c>
      <c r="G582" s="475">
        <v>-0.003</v>
      </c>
      <c r="M582" s="473" t="s">
        <v>843</v>
      </c>
      <c r="N582" s="406">
        <v>70.5</v>
      </c>
      <c r="O582" s="474">
        <v>70.6</v>
      </c>
      <c r="P582" s="474">
        <v>71.0</v>
      </c>
      <c r="Q582" s="474">
        <v>70.4</v>
      </c>
      <c r="R582" s="474" t="s">
        <v>3065</v>
      </c>
      <c r="S582" s="475">
        <v>0.0014</v>
      </c>
    </row>
    <row r="583" ht="15.75" customHeight="1">
      <c r="A583" s="473" t="s">
        <v>934</v>
      </c>
      <c r="B583" s="406">
        <v>66.0</v>
      </c>
      <c r="C583" s="474">
        <v>67.4</v>
      </c>
      <c r="D583" s="474">
        <v>68.5</v>
      </c>
      <c r="E583" s="474">
        <v>65.8</v>
      </c>
      <c r="F583" s="474" t="s">
        <v>3156</v>
      </c>
      <c r="G583" s="475">
        <v>-0.0149</v>
      </c>
      <c r="M583" s="473" t="s">
        <v>844</v>
      </c>
      <c r="N583" s="406">
        <v>70.4</v>
      </c>
      <c r="O583" s="474">
        <v>70.3</v>
      </c>
      <c r="P583" s="474">
        <v>71.2</v>
      </c>
      <c r="Q583" s="474">
        <v>70.2</v>
      </c>
      <c r="R583" s="474" t="s">
        <v>3066</v>
      </c>
      <c r="S583" s="475">
        <v>0.0014</v>
      </c>
    </row>
    <row r="584" ht="15.75" customHeight="1">
      <c r="A584" s="473" t="s">
        <v>935</v>
      </c>
      <c r="B584" s="406">
        <v>67.0</v>
      </c>
      <c r="C584" s="474">
        <v>67.0</v>
      </c>
      <c r="D584" s="474">
        <v>69.4</v>
      </c>
      <c r="E584" s="474">
        <v>66.1</v>
      </c>
      <c r="F584" s="474" t="s">
        <v>3157</v>
      </c>
      <c r="G584" s="475">
        <v>0.0015</v>
      </c>
      <c r="M584" s="473" t="s">
        <v>845</v>
      </c>
      <c r="N584" s="406">
        <v>70.3</v>
      </c>
      <c r="O584" s="474">
        <v>70.0</v>
      </c>
      <c r="P584" s="474">
        <v>71.0</v>
      </c>
      <c r="Q584" s="474">
        <v>69.7</v>
      </c>
      <c r="R584" s="474" t="s">
        <v>3067</v>
      </c>
      <c r="S584" s="475">
        <v>0.0072</v>
      </c>
    </row>
    <row r="585" ht="15.75" customHeight="1">
      <c r="A585" s="473" t="s">
        <v>936</v>
      </c>
      <c r="B585" s="406">
        <v>66.9</v>
      </c>
      <c r="C585" s="474">
        <v>66.0</v>
      </c>
      <c r="D585" s="474">
        <v>67.2</v>
      </c>
      <c r="E585" s="474">
        <v>65.0</v>
      </c>
      <c r="F585" s="474" t="s">
        <v>3158</v>
      </c>
      <c r="G585" s="475">
        <v>0.0261</v>
      </c>
      <c r="M585" s="473" t="s">
        <v>846</v>
      </c>
      <c r="N585" s="406">
        <v>69.8</v>
      </c>
      <c r="O585" s="474">
        <v>70.0</v>
      </c>
      <c r="P585" s="474">
        <v>70.5</v>
      </c>
      <c r="Q585" s="474">
        <v>69.6</v>
      </c>
      <c r="R585" s="474" t="s">
        <v>3068</v>
      </c>
      <c r="S585" s="475">
        <v>0.0029</v>
      </c>
    </row>
    <row r="586" ht="15.75" customHeight="1">
      <c r="A586" s="473" t="s">
        <v>937</v>
      </c>
      <c r="B586" s="406">
        <v>65.2</v>
      </c>
      <c r="C586" s="474">
        <v>63.9</v>
      </c>
      <c r="D586" s="474">
        <v>67.0</v>
      </c>
      <c r="E586" s="474">
        <v>63.1</v>
      </c>
      <c r="F586" s="474" t="s">
        <v>3159</v>
      </c>
      <c r="G586" s="475">
        <v>0.03</v>
      </c>
      <c r="M586" s="473" t="s">
        <v>847</v>
      </c>
      <c r="N586" s="406">
        <v>69.6</v>
      </c>
      <c r="O586" s="474">
        <v>71.1</v>
      </c>
      <c r="P586" s="474">
        <v>71.3</v>
      </c>
      <c r="Q586" s="474">
        <v>69.2</v>
      </c>
      <c r="R586" s="474" t="s">
        <v>3069</v>
      </c>
      <c r="S586" s="475">
        <v>-0.0225</v>
      </c>
    </row>
    <row r="587" ht="15.75" customHeight="1">
      <c r="A587" s="473" t="s">
        <v>938</v>
      </c>
      <c r="B587" s="406">
        <v>63.3</v>
      </c>
      <c r="C587" s="474">
        <v>63.0</v>
      </c>
      <c r="D587" s="474">
        <v>64.2</v>
      </c>
      <c r="E587" s="474">
        <v>62.0</v>
      </c>
      <c r="F587" s="474" t="s">
        <v>3160</v>
      </c>
      <c r="G587" s="475">
        <v>-0.0078</v>
      </c>
      <c r="M587" s="473" t="s">
        <v>848</v>
      </c>
      <c r="N587" s="406">
        <v>71.2</v>
      </c>
      <c r="O587" s="474">
        <v>71.4</v>
      </c>
      <c r="P587" s="474">
        <v>71.8</v>
      </c>
      <c r="Q587" s="474">
        <v>71.0</v>
      </c>
      <c r="R587" s="474" t="s">
        <v>3070</v>
      </c>
      <c r="S587" s="475">
        <v>-0.0028</v>
      </c>
    </row>
    <row r="588" ht="15.75" customHeight="1">
      <c r="A588" s="473" t="s">
        <v>939</v>
      </c>
      <c r="B588" s="406">
        <v>63.8</v>
      </c>
      <c r="C588" s="474">
        <v>64.9</v>
      </c>
      <c r="D588" s="474">
        <v>64.9</v>
      </c>
      <c r="E588" s="474">
        <v>62.8</v>
      </c>
      <c r="F588" s="474" t="s">
        <v>3161</v>
      </c>
      <c r="G588" s="475">
        <v>-0.0139</v>
      </c>
      <c r="M588" s="473" t="s">
        <v>849</v>
      </c>
      <c r="N588" s="406">
        <v>71.4</v>
      </c>
      <c r="O588" s="474">
        <v>71.5</v>
      </c>
      <c r="P588" s="474">
        <v>72.4</v>
      </c>
      <c r="Q588" s="474">
        <v>71.3</v>
      </c>
      <c r="R588" s="474" t="s">
        <v>3071</v>
      </c>
      <c r="S588" s="475">
        <v>-0.0014</v>
      </c>
    </row>
    <row r="589" ht="15.75" customHeight="1">
      <c r="A589" s="473" t="s">
        <v>940</v>
      </c>
      <c r="B589" s="406">
        <v>64.7</v>
      </c>
      <c r="C589" s="474">
        <v>62.0</v>
      </c>
      <c r="D589" s="474">
        <v>65.1</v>
      </c>
      <c r="E589" s="474">
        <v>61.3</v>
      </c>
      <c r="F589" s="474" t="s">
        <v>3051</v>
      </c>
      <c r="G589" s="475">
        <v>0.0469</v>
      </c>
      <c r="M589" s="473" t="s">
        <v>850</v>
      </c>
      <c r="N589" s="406">
        <v>71.5</v>
      </c>
      <c r="O589" s="474">
        <v>72.0</v>
      </c>
      <c r="P589" s="474">
        <v>72.3</v>
      </c>
      <c r="Q589" s="474">
        <v>71.4</v>
      </c>
      <c r="R589" s="474" t="s">
        <v>3072</v>
      </c>
      <c r="S589" s="475">
        <v>-0.0111</v>
      </c>
    </row>
    <row r="590" ht="15.75" customHeight="1">
      <c r="A590" s="473" t="s">
        <v>941</v>
      </c>
      <c r="B590" s="406">
        <v>61.8</v>
      </c>
      <c r="C590" s="474">
        <v>61.0</v>
      </c>
      <c r="D590" s="474">
        <v>62.1</v>
      </c>
      <c r="E590" s="474">
        <v>60.0</v>
      </c>
      <c r="F590" s="474" t="s">
        <v>3162</v>
      </c>
      <c r="G590" s="475">
        <v>0.0049</v>
      </c>
      <c r="M590" s="473" t="s">
        <v>851</v>
      </c>
      <c r="N590" s="406">
        <v>72.3</v>
      </c>
      <c r="O590" s="474">
        <v>72.0</v>
      </c>
      <c r="P590" s="474">
        <v>73.5</v>
      </c>
      <c r="Q590" s="474">
        <v>72.0</v>
      </c>
      <c r="R590" s="474" t="s">
        <v>3073</v>
      </c>
      <c r="S590" s="475">
        <v>-0.0082</v>
      </c>
    </row>
    <row r="591" ht="15.75" customHeight="1">
      <c r="A591" s="473" t="s">
        <v>942</v>
      </c>
      <c r="B591" s="406">
        <v>61.5</v>
      </c>
      <c r="C591" s="474">
        <v>61.9</v>
      </c>
      <c r="D591" s="474">
        <v>61.9</v>
      </c>
      <c r="E591" s="474">
        <v>60.7</v>
      </c>
      <c r="F591" s="474" t="s">
        <v>3163</v>
      </c>
      <c r="G591" s="475">
        <v>-0.0032</v>
      </c>
      <c r="M591" s="473" t="s">
        <v>852</v>
      </c>
      <c r="N591" s="406">
        <v>72.9</v>
      </c>
      <c r="O591" s="474">
        <v>71.5</v>
      </c>
      <c r="P591" s="474">
        <v>73.4</v>
      </c>
      <c r="Q591" s="474">
        <v>71.5</v>
      </c>
      <c r="R591" s="474" t="s">
        <v>3074</v>
      </c>
      <c r="S591" s="475">
        <v>0.0167</v>
      </c>
    </row>
    <row r="592" ht="15.75" customHeight="1">
      <c r="A592" s="473" t="s">
        <v>943</v>
      </c>
      <c r="B592" s="406">
        <v>61.7</v>
      </c>
      <c r="C592" s="474">
        <v>59.5</v>
      </c>
      <c r="D592" s="474">
        <v>61.9</v>
      </c>
      <c r="E592" s="474">
        <v>59.5</v>
      </c>
      <c r="F592" s="474" t="s">
        <v>3164</v>
      </c>
      <c r="G592" s="475">
        <v>0.0422</v>
      </c>
      <c r="M592" s="473" t="s">
        <v>853</v>
      </c>
      <c r="N592" s="406">
        <v>71.7</v>
      </c>
      <c r="O592" s="474">
        <v>72.5</v>
      </c>
      <c r="P592" s="474">
        <v>72.5</v>
      </c>
      <c r="Q592" s="474">
        <v>70.5</v>
      </c>
      <c r="R592" s="474" t="s">
        <v>3075</v>
      </c>
      <c r="S592" s="475">
        <v>0.0042</v>
      </c>
    </row>
    <row r="593" ht="15.75" customHeight="1">
      <c r="A593" s="473" t="s">
        <v>944</v>
      </c>
      <c r="B593" s="406">
        <v>59.2</v>
      </c>
      <c r="C593" s="474">
        <v>59.2</v>
      </c>
      <c r="D593" s="474">
        <v>59.7</v>
      </c>
      <c r="E593" s="474">
        <v>58.6</v>
      </c>
      <c r="F593" s="474" t="s">
        <v>3165</v>
      </c>
      <c r="G593" s="475">
        <v>0.0034</v>
      </c>
      <c r="M593" s="473" t="s">
        <v>854</v>
      </c>
      <c r="N593" s="406">
        <v>71.4</v>
      </c>
      <c r="O593" s="474">
        <v>72.4</v>
      </c>
      <c r="P593" s="474">
        <v>72.4</v>
      </c>
      <c r="Q593" s="474">
        <v>70.7</v>
      </c>
      <c r="R593" s="474" t="s">
        <v>3076</v>
      </c>
      <c r="S593" s="475">
        <v>-0.0083</v>
      </c>
    </row>
    <row r="594" ht="15.75" customHeight="1">
      <c r="A594" s="473" t="s">
        <v>945</v>
      </c>
      <c r="B594" s="406">
        <v>59.0</v>
      </c>
      <c r="C594" s="474">
        <v>59.4</v>
      </c>
      <c r="D594" s="474">
        <v>60.8</v>
      </c>
      <c r="E594" s="474">
        <v>58.8</v>
      </c>
      <c r="F594" s="474" t="s">
        <v>3166</v>
      </c>
      <c r="G594" s="475">
        <v>-0.0051</v>
      </c>
      <c r="M594" s="473" t="s">
        <v>855</v>
      </c>
      <c r="N594" s="406">
        <v>72.0</v>
      </c>
      <c r="O594" s="474">
        <v>72.1</v>
      </c>
      <c r="P594" s="474">
        <v>73.0</v>
      </c>
      <c r="Q594" s="474">
        <v>71.7</v>
      </c>
      <c r="R594" s="474" t="s">
        <v>3077</v>
      </c>
      <c r="S594" s="475">
        <v>-0.0083</v>
      </c>
    </row>
    <row r="595" ht="15.75" customHeight="1">
      <c r="A595" s="473" t="s">
        <v>946</v>
      </c>
      <c r="B595" s="406">
        <v>59.3</v>
      </c>
      <c r="C595" s="474">
        <v>59.9</v>
      </c>
      <c r="D595" s="474">
        <v>60.2</v>
      </c>
      <c r="E595" s="474">
        <v>58.0</v>
      </c>
      <c r="F595" s="474" t="s">
        <v>3167</v>
      </c>
      <c r="G595" s="475">
        <v>-0.01</v>
      </c>
      <c r="M595" s="473" t="s">
        <v>856</v>
      </c>
      <c r="N595" s="406">
        <v>72.6</v>
      </c>
      <c r="O595" s="474">
        <v>72.5</v>
      </c>
      <c r="P595" s="474">
        <v>73.5</v>
      </c>
      <c r="Q595" s="474">
        <v>72.3</v>
      </c>
      <c r="R595" s="474" t="s">
        <v>3078</v>
      </c>
      <c r="S595" s="475">
        <v>0.0055</v>
      </c>
    </row>
    <row r="596" ht="15.75" customHeight="1">
      <c r="A596" s="473" t="s">
        <v>947</v>
      </c>
      <c r="B596" s="406">
        <v>59.9</v>
      </c>
      <c r="C596" s="474">
        <v>61.0</v>
      </c>
      <c r="D596" s="474">
        <v>61.6</v>
      </c>
      <c r="E596" s="474">
        <v>58.5</v>
      </c>
      <c r="F596" s="474" t="s">
        <v>3168</v>
      </c>
      <c r="G596" s="475">
        <v>0.0034</v>
      </c>
      <c r="M596" s="473" t="s">
        <v>857</v>
      </c>
      <c r="N596" s="406">
        <v>72.2</v>
      </c>
      <c r="O596" s="474">
        <v>72.2</v>
      </c>
      <c r="P596" s="474">
        <v>73.4</v>
      </c>
      <c r="Q596" s="474">
        <v>72.0</v>
      </c>
      <c r="R596" s="474" t="s">
        <v>3079</v>
      </c>
      <c r="S596" s="475">
        <v>-0.0082</v>
      </c>
    </row>
    <row r="597" ht="15.75" customHeight="1">
      <c r="A597" s="473" t="s">
        <v>948</v>
      </c>
      <c r="B597" s="406">
        <v>59.7</v>
      </c>
      <c r="C597" s="474">
        <v>58.0</v>
      </c>
      <c r="D597" s="474">
        <v>60.9</v>
      </c>
      <c r="E597" s="474">
        <v>57.5</v>
      </c>
      <c r="F597" s="474" t="s">
        <v>3169</v>
      </c>
      <c r="G597" s="475">
        <v>0.0437</v>
      </c>
      <c r="M597" s="473" t="s">
        <v>858</v>
      </c>
      <c r="N597" s="406">
        <v>72.8</v>
      </c>
      <c r="O597" s="474">
        <v>72.9</v>
      </c>
      <c r="P597" s="474">
        <v>73.0</v>
      </c>
      <c r="Q597" s="474">
        <v>72.2</v>
      </c>
      <c r="R597" s="474" t="s">
        <v>3080</v>
      </c>
      <c r="S597" s="475">
        <v>0.0111</v>
      </c>
    </row>
    <row r="598" ht="15.75" customHeight="1">
      <c r="A598" s="473" t="s">
        <v>949</v>
      </c>
      <c r="B598" s="406">
        <v>57.2</v>
      </c>
      <c r="C598" s="474">
        <v>56.8</v>
      </c>
      <c r="D598" s="474">
        <v>57.7</v>
      </c>
      <c r="E598" s="474">
        <v>56.8</v>
      </c>
      <c r="F598" s="474" t="s">
        <v>3170</v>
      </c>
      <c r="G598" s="475">
        <v>0.0035</v>
      </c>
      <c r="M598" s="473" t="s">
        <v>859</v>
      </c>
      <c r="N598" s="406">
        <v>72.0</v>
      </c>
      <c r="O598" s="474">
        <v>72.9</v>
      </c>
      <c r="P598" s="474">
        <v>73.0</v>
      </c>
      <c r="Q598" s="474">
        <v>71.9</v>
      </c>
      <c r="R598" s="474" t="s">
        <v>3081</v>
      </c>
      <c r="S598" s="475">
        <v>-0.0123</v>
      </c>
    </row>
    <row r="599" ht="15.75" customHeight="1">
      <c r="A599" s="473" t="s">
        <v>950</v>
      </c>
      <c r="B599" s="406">
        <v>57.0</v>
      </c>
      <c r="C599" s="474">
        <v>56.9</v>
      </c>
      <c r="D599" s="474">
        <v>57.0</v>
      </c>
      <c r="E599" s="474">
        <v>56.4</v>
      </c>
      <c r="F599" s="474" t="s">
        <v>3171</v>
      </c>
      <c r="G599" s="475">
        <v>0.0124</v>
      </c>
      <c r="M599" s="473" t="s">
        <v>860</v>
      </c>
      <c r="N599" s="406">
        <v>72.9</v>
      </c>
      <c r="O599" s="474">
        <v>73.0</v>
      </c>
      <c r="P599" s="474">
        <v>73.4</v>
      </c>
      <c r="Q599" s="474">
        <v>71.6</v>
      </c>
      <c r="R599" s="474" t="s">
        <v>3082</v>
      </c>
      <c r="S599" s="475">
        <v>-0.0109</v>
      </c>
    </row>
    <row r="600" ht="15.75" customHeight="1">
      <c r="A600" s="473" t="s">
        <v>951</v>
      </c>
      <c r="B600" s="406">
        <v>56.3</v>
      </c>
      <c r="C600" s="474">
        <v>55.6</v>
      </c>
      <c r="D600" s="474">
        <v>56.5</v>
      </c>
      <c r="E600" s="474">
        <v>55.4</v>
      </c>
      <c r="F600" s="474" t="s">
        <v>3172</v>
      </c>
      <c r="G600" s="475">
        <v>0.0108</v>
      </c>
      <c r="M600" s="473" t="s">
        <v>861</v>
      </c>
      <c r="N600" s="406">
        <v>73.7</v>
      </c>
      <c r="O600" s="474">
        <v>66.2</v>
      </c>
      <c r="P600" s="474">
        <v>74.0</v>
      </c>
      <c r="Q600" s="474">
        <v>66.2</v>
      </c>
      <c r="R600" s="474" t="s">
        <v>3083</v>
      </c>
      <c r="S600" s="475">
        <v>0.0854</v>
      </c>
    </row>
    <row r="601" ht="15.75" customHeight="1">
      <c r="A601" s="473" t="s">
        <v>952</v>
      </c>
      <c r="B601" s="406">
        <v>55.7</v>
      </c>
      <c r="C601" s="474">
        <v>56.0</v>
      </c>
      <c r="D601" s="474">
        <v>56.2</v>
      </c>
      <c r="E601" s="474">
        <v>55.6</v>
      </c>
      <c r="F601" s="474" t="s">
        <v>3173</v>
      </c>
      <c r="G601" s="475">
        <v>-0.0036</v>
      </c>
      <c r="M601" s="473" t="s">
        <v>862</v>
      </c>
      <c r="N601" s="406">
        <v>67.9</v>
      </c>
      <c r="O601" s="474">
        <v>69.0</v>
      </c>
      <c r="P601" s="474">
        <v>69.0</v>
      </c>
      <c r="Q601" s="474">
        <v>67.7</v>
      </c>
      <c r="R601" s="474" t="s">
        <v>3084</v>
      </c>
      <c r="S601" s="475">
        <v>0.0104</v>
      </c>
    </row>
    <row r="602" ht="15.75" customHeight="1">
      <c r="A602" s="473" t="s">
        <v>953</v>
      </c>
      <c r="B602" s="406">
        <v>55.9</v>
      </c>
      <c r="C602" s="474">
        <v>56.0</v>
      </c>
      <c r="D602" s="474">
        <v>56.6</v>
      </c>
      <c r="E602" s="474">
        <v>55.6</v>
      </c>
      <c r="F602" s="474" t="s">
        <v>3174</v>
      </c>
      <c r="G602" s="475">
        <v>-0.0071</v>
      </c>
      <c r="M602" s="473" t="s">
        <v>863</v>
      </c>
      <c r="N602" s="406">
        <v>67.2</v>
      </c>
      <c r="O602" s="474">
        <v>68.4</v>
      </c>
      <c r="P602" s="474">
        <v>68.4</v>
      </c>
      <c r="Q602" s="474">
        <v>67.0</v>
      </c>
      <c r="R602" s="474" t="s">
        <v>3085</v>
      </c>
      <c r="S602" s="475">
        <v>-0.0044</v>
      </c>
    </row>
    <row r="603" ht="15.75" customHeight="1">
      <c r="A603" s="473" t="s">
        <v>954</v>
      </c>
      <c r="B603" s="406">
        <v>56.3</v>
      </c>
      <c r="C603" s="474">
        <v>56.9</v>
      </c>
      <c r="D603" s="474">
        <v>57.0</v>
      </c>
      <c r="E603" s="474">
        <v>56.1</v>
      </c>
      <c r="F603" s="474" t="s">
        <v>3175</v>
      </c>
      <c r="G603" s="475">
        <v>-0.0053</v>
      </c>
      <c r="M603" s="473" t="s">
        <v>864</v>
      </c>
      <c r="N603" s="406">
        <v>67.5</v>
      </c>
      <c r="O603" s="474">
        <v>67.5</v>
      </c>
      <c r="P603" s="474">
        <v>67.7</v>
      </c>
      <c r="Q603" s="474">
        <v>66.8</v>
      </c>
      <c r="R603" s="474" t="s">
        <v>3086</v>
      </c>
      <c r="S603" s="475">
        <v>0.003</v>
      </c>
    </row>
    <row r="604" ht="15.75" customHeight="1">
      <c r="A604" s="473" t="s">
        <v>955</v>
      </c>
      <c r="B604" s="406">
        <v>56.6</v>
      </c>
      <c r="C604" s="474">
        <v>57.0</v>
      </c>
      <c r="D604" s="474">
        <v>57.1</v>
      </c>
      <c r="E604" s="474">
        <v>56.4</v>
      </c>
      <c r="F604" s="474" t="s">
        <v>3176</v>
      </c>
      <c r="G604" s="475">
        <v>-0.0018</v>
      </c>
      <c r="M604" s="473" t="s">
        <v>865</v>
      </c>
      <c r="N604" s="406">
        <v>67.3</v>
      </c>
      <c r="O604" s="474">
        <v>68.5</v>
      </c>
      <c r="P604" s="474">
        <v>69.0</v>
      </c>
      <c r="Q604" s="474">
        <v>67.2</v>
      </c>
      <c r="R604" s="474" t="s">
        <v>3087</v>
      </c>
      <c r="S604" s="475">
        <v>-0.0204</v>
      </c>
    </row>
    <row r="605" ht="15.75" customHeight="1">
      <c r="A605" s="473" t="s">
        <v>956</v>
      </c>
      <c r="B605" s="406">
        <v>56.7</v>
      </c>
      <c r="C605" s="474">
        <v>56.6</v>
      </c>
      <c r="D605" s="474">
        <v>57.4</v>
      </c>
      <c r="E605" s="474">
        <v>56.5</v>
      </c>
      <c r="F605" s="474" t="s">
        <v>3177</v>
      </c>
      <c r="G605" s="475">
        <v>0.0</v>
      </c>
      <c r="M605" s="473" t="s">
        <v>866</v>
      </c>
      <c r="N605" s="406">
        <v>68.7</v>
      </c>
      <c r="O605" s="474">
        <v>68.8</v>
      </c>
      <c r="P605" s="474">
        <v>69.6</v>
      </c>
      <c r="Q605" s="474">
        <v>68.1</v>
      </c>
      <c r="R605" s="474" t="s">
        <v>3088</v>
      </c>
      <c r="S605" s="475">
        <v>-0.0058</v>
      </c>
    </row>
    <row r="606" ht="15.75" customHeight="1">
      <c r="A606" s="473" t="s">
        <v>957</v>
      </c>
      <c r="B606" s="406">
        <v>56.7</v>
      </c>
      <c r="C606" s="474">
        <v>58.4</v>
      </c>
      <c r="D606" s="474">
        <v>58.4</v>
      </c>
      <c r="E606" s="474">
        <v>56.4</v>
      </c>
      <c r="F606" s="474" t="s">
        <v>3178</v>
      </c>
      <c r="G606" s="475">
        <v>-0.0173</v>
      </c>
      <c r="M606" s="473" t="s">
        <v>867</v>
      </c>
      <c r="N606" s="406">
        <v>69.1</v>
      </c>
      <c r="O606" s="474">
        <v>69.3</v>
      </c>
      <c r="P606" s="474">
        <v>69.9</v>
      </c>
      <c r="Q606" s="474">
        <v>68.9</v>
      </c>
      <c r="R606" s="474" t="s">
        <v>3089</v>
      </c>
      <c r="S606" s="475">
        <v>-0.0014</v>
      </c>
    </row>
    <row r="607" ht="15.75" customHeight="1">
      <c r="A607" s="473" t="s">
        <v>958</v>
      </c>
      <c r="B607" s="406">
        <v>57.7</v>
      </c>
      <c r="C607" s="474">
        <v>55.7</v>
      </c>
      <c r="D607" s="474">
        <v>57.9</v>
      </c>
      <c r="E607" s="474">
        <v>55.7</v>
      </c>
      <c r="F607" s="474" t="s">
        <v>3179</v>
      </c>
      <c r="G607" s="475">
        <v>0.0304</v>
      </c>
      <c r="M607" s="473" t="s">
        <v>868</v>
      </c>
      <c r="N607" s="406">
        <v>69.2</v>
      </c>
      <c r="O607" s="474">
        <v>70.2</v>
      </c>
      <c r="P607" s="474">
        <v>71.1</v>
      </c>
      <c r="Q607" s="474">
        <v>69.0</v>
      </c>
      <c r="R607" s="474" t="s">
        <v>3090</v>
      </c>
      <c r="S607" s="475">
        <v>-0.0142</v>
      </c>
    </row>
    <row r="608" ht="15.75" customHeight="1">
      <c r="A608" s="473" t="s">
        <v>959</v>
      </c>
      <c r="B608" s="406">
        <v>56.0</v>
      </c>
      <c r="C608" s="474">
        <v>56.0</v>
      </c>
      <c r="D608" s="474">
        <v>56.5</v>
      </c>
      <c r="E608" s="474">
        <v>55.1</v>
      </c>
      <c r="F608" s="474" t="s">
        <v>3180</v>
      </c>
      <c r="G608" s="475">
        <v>0.0</v>
      </c>
      <c r="M608" s="473" t="s">
        <v>869</v>
      </c>
      <c r="N608" s="406">
        <v>70.2</v>
      </c>
      <c r="O608" s="474">
        <v>69.9</v>
      </c>
      <c r="P608" s="474">
        <v>71.0</v>
      </c>
      <c r="Q608" s="474">
        <v>69.0</v>
      </c>
      <c r="R608" s="474" t="s">
        <v>3091</v>
      </c>
      <c r="S608" s="475">
        <v>0.0043</v>
      </c>
    </row>
    <row r="609" ht="15.75" customHeight="1">
      <c r="A609" s="473" t="s">
        <v>960</v>
      </c>
      <c r="B609" s="406">
        <v>56.0</v>
      </c>
      <c r="C609" s="474">
        <v>55.8</v>
      </c>
      <c r="D609" s="474">
        <v>56.5</v>
      </c>
      <c r="E609" s="474">
        <v>55.1</v>
      </c>
      <c r="F609" s="474" t="s">
        <v>3180</v>
      </c>
      <c r="G609" s="475">
        <v>0.0072</v>
      </c>
      <c r="M609" s="473" t="s">
        <v>870</v>
      </c>
      <c r="N609" s="406">
        <v>69.9</v>
      </c>
      <c r="O609" s="474">
        <v>71.0</v>
      </c>
      <c r="P609" s="474">
        <v>72.0</v>
      </c>
      <c r="Q609" s="474">
        <v>69.8</v>
      </c>
      <c r="R609" s="474" t="s">
        <v>3092</v>
      </c>
      <c r="S609" s="475">
        <v>-0.0398</v>
      </c>
    </row>
    <row r="610" ht="15.75" customHeight="1">
      <c r="A610" s="473" t="s">
        <v>961</v>
      </c>
      <c r="B610" s="406">
        <v>55.6</v>
      </c>
      <c r="C610" s="474">
        <v>56.2</v>
      </c>
      <c r="D610" s="474">
        <v>56.5</v>
      </c>
      <c r="E610" s="474">
        <v>55.5</v>
      </c>
      <c r="F610" s="474" t="s">
        <v>3181</v>
      </c>
      <c r="G610" s="475">
        <v>-0.0107</v>
      </c>
      <c r="M610" s="473" t="s">
        <v>871</v>
      </c>
      <c r="N610" s="406">
        <v>72.8</v>
      </c>
      <c r="O610" s="474">
        <v>71.0</v>
      </c>
      <c r="P610" s="474">
        <v>73.2</v>
      </c>
      <c r="Q610" s="474">
        <v>70.5</v>
      </c>
      <c r="R610" s="474" t="s">
        <v>3093</v>
      </c>
      <c r="S610" s="475">
        <v>0.0254</v>
      </c>
    </row>
    <row r="611" ht="15.75" customHeight="1">
      <c r="A611" s="473" t="s">
        <v>962</v>
      </c>
      <c r="B611" s="406">
        <v>56.2</v>
      </c>
      <c r="C611" s="474">
        <v>56.0</v>
      </c>
      <c r="D611" s="474">
        <v>57.0</v>
      </c>
      <c r="E611" s="474">
        <v>55.3</v>
      </c>
      <c r="F611" s="474" t="s">
        <v>3182</v>
      </c>
      <c r="G611" s="475">
        <v>0.0036</v>
      </c>
      <c r="M611" s="473" t="s">
        <v>872</v>
      </c>
      <c r="N611" s="406">
        <v>71.0</v>
      </c>
      <c r="O611" s="474">
        <v>71.3</v>
      </c>
      <c r="P611" s="474">
        <v>71.9</v>
      </c>
      <c r="Q611" s="474">
        <v>69.5</v>
      </c>
      <c r="R611" s="474" t="s">
        <v>3094</v>
      </c>
      <c r="S611" s="475">
        <v>-0.0028</v>
      </c>
    </row>
    <row r="612" ht="15.75" customHeight="1">
      <c r="A612" s="473" t="s">
        <v>963</v>
      </c>
      <c r="B612" s="406">
        <v>56.0</v>
      </c>
      <c r="C612" s="474">
        <v>56.4</v>
      </c>
      <c r="D612" s="474">
        <v>56.6</v>
      </c>
      <c r="E612" s="474">
        <v>55.7</v>
      </c>
      <c r="F612" s="474" t="s">
        <v>3183</v>
      </c>
      <c r="G612" s="475">
        <v>-0.0158</v>
      </c>
      <c r="M612" s="473" t="s">
        <v>873</v>
      </c>
      <c r="N612" s="406">
        <v>71.2</v>
      </c>
      <c r="O612" s="474">
        <v>70.4</v>
      </c>
      <c r="P612" s="474">
        <v>71.8</v>
      </c>
      <c r="Q612" s="474">
        <v>69.4</v>
      </c>
      <c r="R612" s="474" t="s">
        <v>3095</v>
      </c>
      <c r="S612" s="475">
        <v>0.0142</v>
      </c>
    </row>
    <row r="613" ht="15.75" customHeight="1">
      <c r="A613" s="473" t="s">
        <v>964</v>
      </c>
      <c r="B613" s="406">
        <v>56.9</v>
      </c>
      <c r="C613" s="474">
        <v>57.1</v>
      </c>
      <c r="D613" s="474">
        <v>58.0</v>
      </c>
      <c r="E613" s="474">
        <v>56.1</v>
      </c>
      <c r="F613" s="474" t="s">
        <v>3184</v>
      </c>
      <c r="G613" s="475">
        <v>0.0018</v>
      </c>
      <c r="M613" s="473" t="s">
        <v>874</v>
      </c>
      <c r="N613" s="406">
        <v>70.2</v>
      </c>
      <c r="O613" s="474">
        <v>69.1</v>
      </c>
      <c r="P613" s="474">
        <v>70.5</v>
      </c>
      <c r="Q613" s="474">
        <v>68.5</v>
      </c>
      <c r="R613" s="474" t="s">
        <v>3096</v>
      </c>
      <c r="S613" s="475">
        <v>0.04</v>
      </c>
    </row>
    <row r="614" ht="15.75" customHeight="1">
      <c r="A614" s="473" t="s">
        <v>965</v>
      </c>
      <c r="B614" s="406">
        <v>56.8</v>
      </c>
      <c r="C614" s="474">
        <v>59.0</v>
      </c>
      <c r="D614" s="474">
        <v>59.3</v>
      </c>
      <c r="E614" s="474">
        <v>56.4</v>
      </c>
      <c r="F614" s="474" t="s">
        <v>3185</v>
      </c>
      <c r="G614" s="475">
        <v>-0.0357</v>
      </c>
      <c r="M614" s="473" t="s">
        <v>875</v>
      </c>
      <c r="N614" s="406">
        <v>67.5</v>
      </c>
      <c r="O614" s="474">
        <v>68.1</v>
      </c>
      <c r="P614" s="474">
        <v>69.2</v>
      </c>
      <c r="Q614" s="474">
        <v>67.2</v>
      </c>
      <c r="R614" s="474" t="s">
        <v>3097</v>
      </c>
      <c r="S614" s="475">
        <v>-0.0117</v>
      </c>
    </row>
    <row r="615" ht="15.75" customHeight="1">
      <c r="A615" s="473" t="s">
        <v>966</v>
      </c>
      <c r="B615" s="406">
        <v>58.9</v>
      </c>
      <c r="C615" s="474">
        <v>59.0</v>
      </c>
      <c r="D615" s="474">
        <v>59.4</v>
      </c>
      <c r="E615" s="474">
        <v>57.8</v>
      </c>
      <c r="F615" s="474" t="s">
        <v>3186</v>
      </c>
      <c r="G615" s="475">
        <v>0.0068</v>
      </c>
      <c r="M615" s="473" t="s">
        <v>876</v>
      </c>
      <c r="N615" s="406">
        <v>68.3</v>
      </c>
      <c r="O615" s="474">
        <v>66.9</v>
      </c>
      <c r="P615" s="474">
        <v>68.9</v>
      </c>
      <c r="Q615" s="474">
        <v>66.9</v>
      </c>
      <c r="R615" s="474" t="s">
        <v>3098</v>
      </c>
      <c r="S615" s="475">
        <v>0.024</v>
      </c>
    </row>
    <row r="616" ht="15.75" customHeight="1">
      <c r="A616" s="473" t="s">
        <v>967</v>
      </c>
      <c r="B616" s="406">
        <v>58.5</v>
      </c>
      <c r="C616" s="474">
        <v>59.5</v>
      </c>
      <c r="D616" s="474">
        <v>60.3</v>
      </c>
      <c r="E616" s="474">
        <v>58.2</v>
      </c>
      <c r="F616" s="474" t="s">
        <v>3187</v>
      </c>
      <c r="G616" s="475">
        <v>-0.0017</v>
      </c>
      <c r="M616" s="473" t="s">
        <v>877</v>
      </c>
      <c r="N616" s="406">
        <v>66.7</v>
      </c>
      <c r="O616" s="474">
        <v>64.5</v>
      </c>
      <c r="P616" s="474">
        <v>67.0</v>
      </c>
      <c r="Q616" s="474">
        <v>64.4</v>
      </c>
      <c r="R616" s="474" t="s">
        <v>3099</v>
      </c>
      <c r="S616" s="475">
        <v>0.0357</v>
      </c>
    </row>
    <row r="617" ht="15.75" customHeight="1">
      <c r="A617" s="473" t="s">
        <v>968</v>
      </c>
      <c r="B617" s="406">
        <v>58.6</v>
      </c>
      <c r="C617" s="474">
        <v>59.3</v>
      </c>
      <c r="D617" s="474">
        <v>59.8</v>
      </c>
      <c r="E617" s="474">
        <v>57.2</v>
      </c>
      <c r="F617" s="474" t="s">
        <v>3188</v>
      </c>
      <c r="G617" s="475">
        <v>-0.0118</v>
      </c>
      <c r="M617" s="473" t="s">
        <v>878</v>
      </c>
      <c r="N617" s="406">
        <v>64.4</v>
      </c>
      <c r="O617" s="474">
        <v>64.8</v>
      </c>
      <c r="P617" s="474">
        <v>65.0</v>
      </c>
      <c r="Q617" s="474">
        <v>64.0</v>
      </c>
      <c r="R617" s="474" t="s">
        <v>3100</v>
      </c>
      <c r="S617" s="475">
        <v>-0.0062</v>
      </c>
    </row>
    <row r="618" ht="15.75" customHeight="1">
      <c r="A618" s="473" t="s">
        <v>969</v>
      </c>
      <c r="B618" s="406">
        <v>59.3</v>
      </c>
      <c r="C618" s="474">
        <v>64.0</v>
      </c>
      <c r="D618" s="474">
        <v>64.1</v>
      </c>
      <c r="E618" s="474">
        <v>58.5</v>
      </c>
      <c r="F618" s="474" t="s">
        <v>3189</v>
      </c>
      <c r="G618" s="475">
        <v>0.0017</v>
      </c>
      <c r="M618" s="473" t="s">
        <v>879</v>
      </c>
      <c r="N618" s="406">
        <v>64.8</v>
      </c>
      <c r="O618" s="474">
        <v>64.1</v>
      </c>
      <c r="P618" s="474">
        <v>65.2</v>
      </c>
      <c r="Q618" s="474">
        <v>64.1</v>
      </c>
      <c r="R618" s="474" t="s">
        <v>3101</v>
      </c>
      <c r="S618" s="475">
        <v>0.0109</v>
      </c>
    </row>
    <row r="619" ht="15.75" customHeight="1">
      <c r="A619" s="473" t="s">
        <v>970</v>
      </c>
      <c r="B619" s="406">
        <v>59.2</v>
      </c>
      <c r="C619" s="474">
        <v>59.2</v>
      </c>
      <c r="D619" s="474">
        <v>59.2</v>
      </c>
      <c r="E619" s="474">
        <v>59.2</v>
      </c>
      <c r="F619" s="474" t="s">
        <v>3190</v>
      </c>
      <c r="G619" s="475">
        <v>0.0983</v>
      </c>
      <c r="M619" s="473" t="s">
        <v>880</v>
      </c>
      <c r="N619" s="406">
        <v>64.1</v>
      </c>
      <c r="O619" s="474">
        <v>63.6</v>
      </c>
      <c r="P619" s="474">
        <v>64.9</v>
      </c>
      <c r="Q619" s="474">
        <v>63.1</v>
      </c>
      <c r="R619" s="474" t="s">
        <v>3102</v>
      </c>
      <c r="S619" s="475">
        <v>0.0031</v>
      </c>
    </row>
    <row r="620" ht="15.75" customHeight="1">
      <c r="A620" s="473" t="s">
        <v>971</v>
      </c>
      <c r="B620" s="406">
        <v>53.9</v>
      </c>
      <c r="C620" s="474">
        <v>53.7</v>
      </c>
      <c r="D620" s="474">
        <v>55.7</v>
      </c>
      <c r="E620" s="474">
        <v>53.2</v>
      </c>
      <c r="F620" s="474" t="s">
        <v>3191</v>
      </c>
      <c r="G620" s="475">
        <v>0.0019</v>
      </c>
      <c r="M620" s="473" t="s">
        <v>881</v>
      </c>
      <c r="N620" s="406">
        <v>63.9</v>
      </c>
      <c r="O620" s="474">
        <v>66.6</v>
      </c>
      <c r="P620" s="474">
        <v>67.9</v>
      </c>
      <c r="Q620" s="474">
        <v>63.2</v>
      </c>
      <c r="R620" s="474" t="s">
        <v>3103</v>
      </c>
      <c r="S620" s="475">
        <v>-0.0377</v>
      </c>
    </row>
    <row r="621" ht="15.75" customHeight="1">
      <c r="A621" s="473" t="s">
        <v>972</v>
      </c>
      <c r="B621" s="406">
        <v>53.8</v>
      </c>
      <c r="C621" s="474">
        <v>55.7</v>
      </c>
      <c r="D621" s="474">
        <v>55.7</v>
      </c>
      <c r="E621" s="474">
        <v>53.5</v>
      </c>
      <c r="F621" s="474" t="s">
        <v>3192</v>
      </c>
      <c r="G621" s="475">
        <v>-0.0341</v>
      </c>
      <c r="M621" s="473" t="s">
        <v>882</v>
      </c>
      <c r="N621" s="406">
        <v>66.4</v>
      </c>
      <c r="O621" s="474">
        <v>66.6</v>
      </c>
      <c r="P621" s="474">
        <v>67.8</v>
      </c>
      <c r="Q621" s="474">
        <v>65.9</v>
      </c>
      <c r="R621" s="474" t="s">
        <v>3104</v>
      </c>
      <c r="S621" s="475">
        <v>-0.003</v>
      </c>
    </row>
    <row r="622" ht="15.75" customHeight="1">
      <c r="A622" s="473" t="s">
        <v>973</v>
      </c>
      <c r="B622" s="406">
        <v>55.7</v>
      </c>
      <c r="C622" s="474">
        <v>56.4</v>
      </c>
      <c r="D622" s="474">
        <v>57.8</v>
      </c>
      <c r="E622" s="474">
        <v>55.2</v>
      </c>
      <c r="F622" s="474" t="s">
        <v>3193</v>
      </c>
      <c r="G622" s="475">
        <v>0.0</v>
      </c>
      <c r="M622" s="473" t="s">
        <v>883</v>
      </c>
      <c r="N622" s="406">
        <v>66.6</v>
      </c>
      <c r="O622" s="474">
        <v>67.7</v>
      </c>
      <c r="P622" s="474">
        <v>67.7</v>
      </c>
      <c r="Q622" s="474">
        <v>66.5</v>
      </c>
      <c r="R622" s="474" t="s">
        <v>3105</v>
      </c>
      <c r="S622" s="475">
        <v>-0.0162</v>
      </c>
    </row>
    <row r="623" ht="15.75" customHeight="1">
      <c r="A623" s="473" t="s">
        <v>974</v>
      </c>
      <c r="B623" s="406">
        <v>55.7</v>
      </c>
      <c r="C623" s="474">
        <v>52.5</v>
      </c>
      <c r="D623" s="474">
        <v>57.8</v>
      </c>
      <c r="E623" s="474">
        <v>52.5</v>
      </c>
      <c r="F623" s="474" t="s">
        <v>3194</v>
      </c>
      <c r="G623" s="475">
        <v>0.0569</v>
      </c>
      <c r="M623" s="473" t="s">
        <v>884</v>
      </c>
      <c r="N623" s="406">
        <v>67.7</v>
      </c>
      <c r="O623" s="474">
        <v>68.5</v>
      </c>
      <c r="P623" s="474">
        <v>69.0</v>
      </c>
      <c r="Q623" s="474">
        <v>67.5</v>
      </c>
      <c r="R623" s="474" t="s">
        <v>3106</v>
      </c>
      <c r="S623" s="475">
        <v>-0.0073</v>
      </c>
    </row>
    <row r="624" ht="15.75" customHeight="1">
      <c r="A624" s="473" t="s">
        <v>975</v>
      </c>
      <c r="B624" s="406">
        <v>52.7</v>
      </c>
      <c r="C624" s="474">
        <v>51.4</v>
      </c>
      <c r="D624" s="474">
        <v>54.3</v>
      </c>
      <c r="E624" s="474">
        <v>51.0</v>
      </c>
      <c r="F624" s="474" t="s">
        <v>3195</v>
      </c>
      <c r="G624" s="475">
        <v>0.0374</v>
      </c>
      <c r="M624" s="473" t="s">
        <v>885</v>
      </c>
      <c r="N624" s="406">
        <v>68.2</v>
      </c>
      <c r="O624" s="474">
        <v>68.0</v>
      </c>
      <c r="P624" s="474">
        <v>69.0</v>
      </c>
      <c r="Q624" s="474">
        <v>67.5</v>
      </c>
      <c r="R624" s="474" t="s">
        <v>3107</v>
      </c>
      <c r="S624" s="475">
        <v>0.0089</v>
      </c>
    </row>
    <row r="625" ht="15.75" customHeight="1">
      <c r="A625" s="473" t="s">
        <v>976</v>
      </c>
      <c r="B625" s="406">
        <v>50.8</v>
      </c>
      <c r="C625" s="474">
        <v>51.6</v>
      </c>
      <c r="D625" s="474">
        <v>52.0</v>
      </c>
      <c r="E625" s="474">
        <v>50.6</v>
      </c>
      <c r="F625" s="474" t="s">
        <v>3196</v>
      </c>
      <c r="G625" s="475">
        <v>-0.0268</v>
      </c>
      <c r="M625" s="473" t="s">
        <v>886</v>
      </c>
      <c r="N625" s="406">
        <v>67.6</v>
      </c>
      <c r="O625" s="474">
        <v>70.7</v>
      </c>
      <c r="P625" s="474">
        <v>71.0</v>
      </c>
      <c r="Q625" s="474">
        <v>67.4</v>
      </c>
      <c r="R625" s="474" t="s">
        <v>3108</v>
      </c>
      <c r="S625" s="475">
        <v>-0.0398</v>
      </c>
    </row>
    <row r="626" ht="15.75" customHeight="1">
      <c r="A626" s="473" t="s">
        <v>977</v>
      </c>
      <c r="B626" s="406">
        <v>52.2</v>
      </c>
      <c r="C626" s="474">
        <v>53.5</v>
      </c>
      <c r="D626" s="474">
        <v>53.5</v>
      </c>
      <c r="E626" s="474">
        <v>51.9</v>
      </c>
      <c r="F626" s="474" t="s">
        <v>3197</v>
      </c>
      <c r="G626" s="475">
        <v>-0.0114</v>
      </c>
      <c r="M626" s="473" t="s">
        <v>887</v>
      </c>
      <c r="N626" s="406">
        <v>70.4</v>
      </c>
      <c r="O626" s="474">
        <v>70.5</v>
      </c>
      <c r="P626" s="474">
        <v>71.7</v>
      </c>
      <c r="Q626" s="474">
        <v>69.1</v>
      </c>
      <c r="R626" s="474" t="s">
        <v>3109</v>
      </c>
      <c r="S626" s="475">
        <v>0.0043</v>
      </c>
    </row>
    <row r="627" ht="15.75" customHeight="1">
      <c r="A627" s="473" t="s">
        <v>978</v>
      </c>
      <c r="B627" s="406">
        <v>52.8</v>
      </c>
      <c r="C627" s="474">
        <v>50.7</v>
      </c>
      <c r="D627" s="474">
        <v>53.1</v>
      </c>
      <c r="E627" s="474">
        <v>50.7</v>
      </c>
      <c r="F627" s="474" t="s">
        <v>3198</v>
      </c>
      <c r="G627" s="475">
        <v>0.0455</v>
      </c>
      <c r="M627" s="473" t="s">
        <v>888</v>
      </c>
      <c r="N627" s="406">
        <v>70.1</v>
      </c>
      <c r="O627" s="474">
        <v>72.0</v>
      </c>
      <c r="P627" s="474">
        <v>72.0</v>
      </c>
      <c r="Q627" s="474">
        <v>69.4</v>
      </c>
      <c r="R627" s="474" t="s">
        <v>3110</v>
      </c>
      <c r="S627" s="475">
        <v>-0.0264</v>
      </c>
    </row>
    <row r="628" ht="15.75" customHeight="1">
      <c r="A628" s="473" t="s">
        <v>979</v>
      </c>
      <c r="B628" s="406">
        <v>50.5</v>
      </c>
      <c r="C628" s="474">
        <v>50.9</v>
      </c>
      <c r="D628" s="474">
        <v>51.0</v>
      </c>
      <c r="E628" s="474">
        <v>50.3</v>
      </c>
      <c r="F628" s="474" t="s">
        <v>3199</v>
      </c>
      <c r="G628" s="475">
        <v>-0.0079</v>
      </c>
      <c r="M628" s="473" t="s">
        <v>889</v>
      </c>
      <c r="N628" s="406">
        <v>72.0</v>
      </c>
      <c r="O628" s="474">
        <v>72.6</v>
      </c>
      <c r="P628" s="474">
        <v>74.8</v>
      </c>
      <c r="Q628" s="474">
        <v>71.7</v>
      </c>
      <c r="R628" s="474" t="s">
        <v>3111</v>
      </c>
      <c r="S628" s="475">
        <v>0.03</v>
      </c>
    </row>
    <row r="629" ht="15.75" customHeight="1">
      <c r="A629" s="473" t="s">
        <v>980</v>
      </c>
      <c r="B629" s="406">
        <v>50.9</v>
      </c>
      <c r="C629" s="474">
        <v>50.2</v>
      </c>
      <c r="D629" s="474">
        <v>51.6</v>
      </c>
      <c r="E629" s="474">
        <v>50.2</v>
      </c>
      <c r="F629" s="474" t="s">
        <v>3200</v>
      </c>
      <c r="G629" s="475">
        <v>-0.0039</v>
      </c>
      <c r="M629" s="473" t="s">
        <v>890</v>
      </c>
      <c r="N629" s="406">
        <v>69.9</v>
      </c>
      <c r="O629" s="474">
        <v>72.3</v>
      </c>
      <c r="P629" s="474">
        <v>72.4</v>
      </c>
      <c r="Q629" s="474">
        <v>68.1</v>
      </c>
      <c r="R629" s="474" t="s">
        <v>3112</v>
      </c>
      <c r="S629" s="475">
        <v>-0.0305</v>
      </c>
    </row>
    <row r="630" ht="15.75" customHeight="1">
      <c r="A630" s="473" t="s">
        <v>981</v>
      </c>
      <c r="B630" s="406">
        <v>51.1</v>
      </c>
      <c r="C630" s="474">
        <v>52.0</v>
      </c>
      <c r="D630" s="474">
        <v>52.5</v>
      </c>
      <c r="E630" s="474">
        <v>50.6</v>
      </c>
      <c r="F630" s="474" t="s">
        <v>3201</v>
      </c>
      <c r="G630" s="475">
        <v>0.0039</v>
      </c>
      <c r="M630" s="473" t="s">
        <v>891</v>
      </c>
      <c r="N630" s="406">
        <v>72.1</v>
      </c>
      <c r="O630" s="474">
        <v>73.0</v>
      </c>
      <c r="P630" s="474">
        <v>74.6</v>
      </c>
      <c r="Q630" s="474">
        <v>71.5</v>
      </c>
      <c r="R630" s="474" t="s">
        <v>3113</v>
      </c>
      <c r="S630" s="475">
        <v>-0.0055</v>
      </c>
    </row>
    <row r="631" ht="15.75" customHeight="1">
      <c r="A631" s="473" t="s">
        <v>982</v>
      </c>
      <c r="B631" s="406">
        <v>50.9</v>
      </c>
      <c r="C631" s="474">
        <v>52.5</v>
      </c>
      <c r="D631" s="474">
        <v>52.5</v>
      </c>
      <c r="E631" s="474">
        <v>50.3</v>
      </c>
      <c r="F631" s="474" t="s">
        <v>3202</v>
      </c>
      <c r="G631" s="475">
        <v>-0.0212</v>
      </c>
      <c r="M631" s="473" t="s">
        <v>892</v>
      </c>
      <c r="N631" s="406">
        <v>72.5</v>
      </c>
      <c r="O631" s="474">
        <v>71.9</v>
      </c>
      <c r="P631" s="474">
        <v>74.9</v>
      </c>
      <c r="Q631" s="474">
        <v>70.2</v>
      </c>
      <c r="R631" s="474" t="s">
        <v>3114</v>
      </c>
      <c r="S631" s="475">
        <v>0.0055</v>
      </c>
    </row>
    <row r="632" ht="15.75" customHeight="1">
      <c r="A632" s="473" t="s">
        <v>983</v>
      </c>
      <c r="B632" s="406">
        <v>52.0</v>
      </c>
      <c r="C632" s="474">
        <v>52.0</v>
      </c>
      <c r="D632" s="474">
        <v>52.5</v>
      </c>
      <c r="E632" s="474">
        <v>50.0</v>
      </c>
      <c r="F632" s="474" t="s">
        <v>3203</v>
      </c>
      <c r="G632" s="475">
        <v>0.0176</v>
      </c>
      <c r="M632" s="473" t="s">
        <v>893</v>
      </c>
      <c r="N632" s="406">
        <v>72.1</v>
      </c>
      <c r="O632" s="474">
        <v>73.2</v>
      </c>
      <c r="P632" s="474">
        <v>74.0</v>
      </c>
      <c r="Q632" s="474">
        <v>71.9</v>
      </c>
      <c r="R632" s="474" t="s">
        <v>3115</v>
      </c>
      <c r="S632" s="475">
        <v>-0.0014</v>
      </c>
    </row>
    <row r="633" ht="15.75" customHeight="1">
      <c r="A633" s="473" t="s">
        <v>984</v>
      </c>
      <c r="B633" s="406">
        <v>51.1</v>
      </c>
      <c r="C633" s="474">
        <v>48.9</v>
      </c>
      <c r="D633" s="474">
        <v>51.9</v>
      </c>
      <c r="E633" s="474">
        <v>48.8</v>
      </c>
      <c r="F633" s="474" t="s">
        <v>3204</v>
      </c>
      <c r="G633" s="475">
        <v>0.045</v>
      </c>
      <c r="M633" s="473" t="s">
        <v>894</v>
      </c>
      <c r="N633" s="406">
        <v>72.2</v>
      </c>
      <c r="O633" s="474">
        <v>73.1</v>
      </c>
      <c r="P633" s="474">
        <v>73.9</v>
      </c>
      <c r="Q633" s="474">
        <v>71.9</v>
      </c>
      <c r="R633" s="474" t="s">
        <v>3116</v>
      </c>
      <c r="S633" s="475">
        <v>-0.019</v>
      </c>
    </row>
    <row r="634" ht="15.75" customHeight="1">
      <c r="A634" s="473" t="s">
        <v>985</v>
      </c>
      <c r="B634" s="406">
        <v>48.9</v>
      </c>
      <c r="C634" s="474">
        <v>49.5</v>
      </c>
      <c r="D634" s="474">
        <v>49.5</v>
      </c>
      <c r="E634" s="474">
        <v>48.8</v>
      </c>
      <c r="F634" s="474" t="s">
        <v>3205</v>
      </c>
      <c r="G634" s="475">
        <v>-0.0181</v>
      </c>
      <c r="M634" s="473" t="s">
        <v>895</v>
      </c>
      <c r="N634" s="406">
        <v>73.6</v>
      </c>
      <c r="O634" s="474">
        <v>75.2</v>
      </c>
      <c r="P634" s="474">
        <v>76.7</v>
      </c>
      <c r="Q634" s="474">
        <v>73.3</v>
      </c>
      <c r="R634" s="474" t="s">
        <v>3117</v>
      </c>
      <c r="S634" s="475">
        <v>-0.02</v>
      </c>
    </row>
    <row r="635" ht="15.75" customHeight="1">
      <c r="A635" s="473" t="s">
        <v>986</v>
      </c>
      <c r="B635" s="406">
        <v>49.8</v>
      </c>
      <c r="C635" s="474">
        <v>48.5</v>
      </c>
      <c r="D635" s="474">
        <v>49.9</v>
      </c>
      <c r="E635" s="474">
        <v>48.1</v>
      </c>
      <c r="F635" s="474" t="s">
        <v>3206</v>
      </c>
      <c r="G635" s="475">
        <v>0.0268</v>
      </c>
      <c r="M635" s="473" t="s">
        <v>896</v>
      </c>
      <c r="N635" s="406">
        <v>75.1</v>
      </c>
      <c r="O635" s="474">
        <v>78.0</v>
      </c>
      <c r="P635" s="474">
        <v>78.3</v>
      </c>
      <c r="Q635" s="474">
        <v>74.7</v>
      </c>
      <c r="R635" s="474" t="s">
        <v>3118</v>
      </c>
      <c r="S635" s="475">
        <v>-0.0359</v>
      </c>
    </row>
    <row r="636" ht="15.75" customHeight="1">
      <c r="A636" s="473" t="s">
        <v>987</v>
      </c>
      <c r="B636" s="406">
        <v>48.5</v>
      </c>
      <c r="C636" s="474">
        <v>50.0</v>
      </c>
      <c r="D636" s="474">
        <v>50.3</v>
      </c>
      <c r="E636" s="474">
        <v>48.2</v>
      </c>
      <c r="F636" s="474" t="s">
        <v>3207</v>
      </c>
      <c r="G636" s="475">
        <v>-0.0222</v>
      </c>
      <c r="M636" s="473" t="s">
        <v>897</v>
      </c>
      <c r="N636" s="406">
        <v>77.9</v>
      </c>
      <c r="O636" s="474">
        <v>78.5</v>
      </c>
      <c r="P636" s="474">
        <v>79.3</v>
      </c>
      <c r="Q636" s="474">
        <v>77.5</v>
      </c>
      <c r="R636" s="474" t="s">
        <v>3119</v>
      </c>
      <c r="S636" s="475">
        <v>-0.0026</v>
      </c>
    </row>
    <row r="637" ht="15.75" customHeight="1">
      <c r="A637" s="473" t="s">
        <v>988</v>
      </c>
      <c r="B637" s="406">
        <v>49.6</v>
      </c>
      <c r="C637" s="474">
        <v>49.1</v>
      </c>
      <c r="D637" s="474">
        <v>50.0</v>
      </c>
      <c r="E637" s="474">
        <v>49.1</v>
      </c>
      <c r="F637" s="474" t="s">
        <v>3208</v>
      </c>
      <c r="G637" s="475">
        <v>-0.002</v>
      </c>
      <c r="M637" s="473" t="s">
        <v>898</v>
      </c>
      <c r="N637" s="406">
        <v>78.1</v>
      </c>
      <c r="O637" s="474">
        <v>77.0</v>
      </c>
      <c r="P637" s="474">
        <v>79.1</v>
      </c>
      <c r="Q637" s="474">
        <v>77.0</v>
      </c>
      <c r="R637" s="474" t="s">
        <v>3120</v>
      </c>
      <c r="S637" s="475">
        <v>-0.0114</v>
      </c>
    </row>
    <row r="638" ht="15.75" customHeight="1">
      <c r="A638" s="473" t="s">
        <v>989</v>
      </c>
      <c r="B638" s="406">
        <v>49.7</v>
      </c>
      <c r="C638" s="474">
        <v>49.8</v>
      </c>
      <c r="D638" s="474">
        <v>50.1</v>
      </c>
      <c r="E638" s="474">
        <v>49.0</v>
      </c>
      <c r="F638" s="474" t="s">
        <v>3209</v>
      </c>
      <c r="G638" s="475">
        <v>-0.002</v>
      </c>
      <c r="M638" s="473" t="s">
        <v>899</v>
      </c>
      <c r="N638" s="406">
        <v>79.0</v>
      </c>
      <c r="O638" s="474">
        <v>80.6</v>
      </c>
      <c r="P638" s="474">
        <v>81.7</v>
      </c>
      <c r="Q638" s="474">
        <v>78.2</v>
      </c>
      <c r="R638" s="474" t="s">
        <v>3121</v>
      </c>
      <c r="S638" s="475">
        <v>-0.0113</v>
      </c>
    </row>
    <row r="639" ht="15.75" customHeight="1">
      <c r="A639" s="473" t="s">
        <v>990</v>
      </c>
      <c r="B639" s="406">
        <v>49.8</v>
      </c>
      <c r="C639" s="474">
        <v>50.1</v>
      </c>
      <c r="D639" s="474">
        <v>50.1</v>
      </c>
      <c r="E639" s="474">
        <v>49.1</v>
      </c>
      <c r="F639" s="474" t="s">
        <v>3210</v>
      </c>
      <c r="G639" s="475">
        <v>-0.004</v>
      </c>
      <c r="M639" s="473" t="s">
        <v>900</v>
      </c>
      <c r="N639" s="406">
        <v>79.9</v>
      </c>
      <c r="O639" s="474">
        <v>78.2</v>
      </c>
      <c r="P639" s="474">
        <v>82.5</v>
      </c>
      <c r="Q639" s="474">
        <v>78.2</v>
      </c>
      <c r="R639" s="474" t="s">
        <v>3122</v>
      </c>
      <c r="S639" s="475">
        <v>0.0296</v>
      </c>
    </row>
    <row r="640" ht="15.75" customHeight="1">
      <c r="A640" s="473" t="s">
        <v>991</v>
      </c>
      <c r="B640" s="406">
        <v>50.0</v>
      </c>
      <c r="C640" s="474">
        <v>50.8</v>
      </c>
      <c r="D640" s="474">
        <v>50.8</v>
      </c>
      <c r="E640" s="474">
        <v>50.0</v>
      </c>
      <c r="F640" s="474" t="s">
        <v>3211</v>
      </c>
      <c r="G640" s="475">
        <v>-0.0157</v>
      </c>
      <c r="M640" s="473" t="s">
        <v>901</v>
      </c>
      <c r="N640" s="406">
        <v>77.6</v>
      </c>
      <c r="O640" s="474">
        <v>75.8</v>
      </c>
      <c r="P640" s="474">
        <v>77.9</v>
      </c>
      <c r="Q640" s="474">
        <v>74.4</v>
      </c>
      <c r="R640" s="474" t="s">
        <v>3123</v>
      </c>
      <c r="S640" s="475">
        <v>0.0251</v>
      </c>
    </row>
    <row r="641" ht="15.75" customHeight="1">
      <c r="A641" s="473" t="s">
        <v>992</v>
      </c>
      <c r="B641" s="406">
        <v>50.8</v>
      </c>
      <c r="C641" s="474">
        <v>51.8</v>
      </c>
      <c r="D641" s="474">
        <v>51.8</v>
      </c>
      <c r="E641" s="474">
        <v>50.4</v>
      </c>
      <c r="F641" s="474" t="s">
        <v>3212</v>
      </c>
      <c r="G641" s="475">
        <v>-0.002</v>
      </c>
      <c r="M641" s="473" t="s">
        <v>902</v>
      </c>
      <c r="N641" s="406">
        <v>75.7</v>
      </c>
      <c r="O641" s="474">
        <v>74.3</v>
      </c>
      <c r="P641" s="474">
        <v>77.6</v>
      </c>
      <c r="Q641" s="474">
        <v>74.3</v>
      </c>
      <c r="R641" s="474" t="s">
        <v>3124</v>
      </c>
      <c r="S641" s="475">
        <v>0.0244</v>
      </c>
    </row>
    <row r="642" ht="15.75" customHeight="1">
      <c r="A642" s="473" t="s">
        <v>993</v>
      </c>
      <c r="B642" s="406">
        <v>50.9</v>
      </c>
      <c r="C642" s="474">
        <v>49.7</v>
      </c>
      <c r="D642" s="474">
        <v>51.0</v>
      </c>
      <c r="E642" s="474">
        <v>48.8</v>
      </c>
      <c r="F642" s="474" t="s">
        <v>3213</v>
      </c>
      <c r="G642" s="475">
        <v>0.0409</v>
      </c>
      <c r="M642" s="473" t="s">
        <v>903</v>
      </c>
      <c r="N642" s="406">
        <v>73.9</v>
      </c>
      <c r="O642" s="474">
        <v>72.5</v>
      </c>
      <c r="P642" s="474">
        <v>74.1</v>
      </c>
      <c r="Q642" s="474">
        <v>72.5</v>
      </c>
      <c r="R642" s="474" t="s">
        <v>3125</v>
      </c>
      <c r="S642" s="475">
        <v>0.0207</v>
      </c>
    </row>
    <row r="643" ht="15.75" customHeight="1">
      <c r="A643" s="473" t="s">
        <v>994</v>
      </c>
      <c r="B643" s="406">
        <v>48.9</v>
      </c>
      <c r="C643" s="474">
        <v>50.0</v>
      </c>
      <c r="D643" s="474">
        <v>50.0</v>
      </c>
      <c r="E643" s="474">
        <v>48.6</v>
      </c>
      <c r="F643" s="474" t="s">
        <v>3214</v>
      </c>
      <c r="G643" s="475">
        <v>-0.002</v>
      </c>
      <c r="M643" s="473" t="s">
        <v>904</v>
      </c>
      <c r="N643" s="406">
        <v>72.4</v>
      </c>
      <c r="O643" s="474">
        <v>72.8</v>
      </c>
      <c r="P643" s="474">
        <v>72.9</v>
      </c>
      <c r="Q643" s="474">
        <v>71.8</v>
      </c>
      <c r="R643" s="474" t="s">
        <v>3126</v>
      </c>
      <c r="S643" s="475">
        <v>0.0014</v>
      </c>
    </row>
    <row r="644" ht="15.75" customHeight="1">
      <c r="A644" s="473" t="s">
        <v>995</v>
      </c>
      <c r="B644" s="406">
        <v>49.0</v>
      </c>
      <c r="C644" s="474">
        <v>50.0</v>
      </c>
      <c r="D644" s="474">
        <v>50.0</v>
      </c>
      <c r="E644" s="474">
        <v>48.0</v>
      </c>
      <c r="F644" s="474" t="s">
        <v>3215</v>
      </c>
      <c r="G644" s="475">
        <v>-0.0061</v>
      </c>
      <c r="M644" s="473" t="s">
        <v>905</v>
      </c>
      <c r="N644" s="406">
        <v>72.3</v>
      </c>
      <c r="O644" s="474">
        <v>73.0</v>
      </c>
      <c r="P644" s="474">
        <v>73.4</v>
      </c>
      <c r="Q644" s="474">
        <v>71.4</v>
      </c>
      <c r="R644" s="474" t="s">
        <v>3127</v>
      </c>
      <c r="S644" s="475">
        <v>-0.0096</v>
      </c>
    </row>
    <row r="645" ht="15.75" customHeight="1">
      <c r="A645" s="473" t="s">
        <v>996</v>
      </c>
      <c r="B645" s="406">
        <v>49.3</v>
      </c>
      <c r="C645" s="474">
        <v>48.0</v>
      </c>
      <c r="D645" s="474">
        <v>50.0</v>
      </c>
      <c r="E645" s="474">
        <v>48.0</v>
      </c>
      <c r="F645" s="474" t="s">
        <v>3216</v>
      </c>
      <c r="G645" s="475">
        <v>0.0249</v>
      </c>
      <c r="M645" s="473" t="s">
        <v>906</v>
      </c>
      <c r="N645" s="406">
        <v>73.0</v>
      </c>
      <c r="O645" s="474">
        <v>72.0</v>
      </c>
      <c r="P645" s="474">
        <v>73.5</v>
      </c>
      <c r="Q645" s="474">
        <v>72.0</v>
      </c>
      <c r="R645" s="474" t="s">
        <v>3128</v>
      </c>
      <c r="S645" s="475">
        <v>0.0196</v>
      </c>
    </row>
    <row r="646" ht="15.75" customHeight="1">
      <c r="A646" s="473" t="s">
        <v>997</v>
      </c>
      <c r="B646" s="406">
        <v>48.1</v>
      </c>
      <c r="C646" s="474">
        <v>47.9</v>
      </c>
      <c r="D646" s="474">
        <v>49.0</v>
      </c>
      <c r="E646" s="474">
        <v>47.0</v>
      </c>
      <c r="F646" s="474" t="s">
        <v>3217</v>
      </c>
      <c r="G646" s="475">
        <v>0.0191</v>
      </c>
      <c r="M646" s="473" t="s">
        <v>907</v>
      </c>
      <c r="N646" s="406">
        <v>71.6</v>
      </c>
      <c r="O646" s="474">
        <v>70.0</v>
      </c>
      <c r="P646" s="474">
        <v>72.3</v>
      </c>
      <c r="Q646" s="474">
        <v>70.0</v>
      </c>
      <c r="R646" s="474" t="s">
        <v>3129</v>
      </c>
      <c r="S646" s="475">
        <v>0.0229</v>
      </c>
    </row>
    <row r="647" ht="15.75" customHeight="1">
      <c r="A647" s="473" t="s">
        <v>998</v>
      </c>
      <c r="B647" s="406">
        <v>47.2</v>
      </c>
      <c r="C647" s="474">
        <v>47.1</v>
      </c>
      <c r="D647" s="474">
        <v>47.8</v>
      </c>
      <c r="E647" s="474">
        <v>47.1</v>
      </c>
      <c r="F647" s="474" t="s">
        <v>3218</v>
      </c>
      <c r="G647" s="475">
        <v>-0.0021</v>
      </c>
      <c r="M647" s="473" t="s">
        <v>908</v>
      </c>
      <c r="N647" s="406">
        <v>70.0</v>
      </c>
      <c r="O647" s="474">
        <v>70.0</v>
      </c>
      <c r="P647" s="474">
        <v>70.2</v>
      </c>
      <c r="Q647" s="474">
        <v>69.8</v>
      </c>
      <c r="R647" s="474" t="s">
        <v>3130</v>
      </c>
      <c r="S647" s="475">
        <v>0.0029</v>
      </c>
    </row>
    <row r="648" ht="15.75" customHeight="1">
      <c r="A648" s="473" t="s">
        <v>999</v>
      </c>
      <c r="B648" s="406">
        <v>47.3</v>
      </c>
      <c r="C648" s="474">
        <v>48.2</v>
      </c>
      <c r="D648" s="474">
        <v>48.3</v>
      </c>
      <c r="E648" s="474">
        <v>47.1</v>
      </c>
      <c r="F648" s="474" t="s">
        <v>3219</v>
      </c>
      <c r="G648" s="475">
        <v>-0.0187</v>
      </c>
      <c r="M648" s="473" t="s">
        <v>909</v>
      </c>
      <c r="N648" s="406">
        <v>69.8</v>
      </c>
      <c r="O648" s="474">
        <v>70.6</v>
      </c>
      <c r="P648" s="474">
        <v>70.6</v>
      </c>
      <c r="Q648" s="474">
        <v>69.5</v>
      </c>
      <c r="R648" s="474" t="s">
        <v>3131</v>
      </c>
      <c r="S648" s="475">
        <v>0.0</v>
      </c>
    </row>
    <row r="649" ht="15.75" customHeight="1">
      <c r="A649" s="473" t="s">
        <v>1000</v>
      </c>
      <c r="B649" s="406">
        <v>48.2</v>
      </c>
      <c r="C649" s="474">
        <v>47.8</v>
      </c>
      <c r="D649" s="474">
        <v>49.0</v>
      </c>
      <c r="E649" s="474">
        <v>46.2</v>
      </c>
      <c r="F649" s="474" t="s">
        <v>3220</v>
      </c>
      <c r="G649" s="475">
        <v>0.0084</v>
      </c>
      <c r="M649" s="473" t="s">
        <v>910</v>
      </c>
      <c r="N649" s="406">
        <v>69.8</v>
      </c>
      <c r="O649" s="474">
        <v>71.0</v>
      </c>
      <c r="P649" s="474">
        <v>71.0</v>
      </c>
      <c r="Q649" s="474">
        <v>69.7</v>
      </c>
      <c r="R649" s="474" t="s">
        <v>3132</v>
      </c>
      <c r="S649" s="475">
        <v>-0.0071</v>
      </c>
    </row>
    <row r="650" ht="15.75" customHeight="1">
      <c r="A650" s="473" t="s">
        <v>1001</v>
      </c>
      <c r="B650" s="406">
        <v>47.8</v>
      </c>
      <c r="C650" s="474">
        <v>47.7</v>
      </c>
      <c r="D650" s="474">
        <v>48.0</v>
      </c>
      <c r="E650" s="474">
        <v>46.3</v>
      </c>
      <c r="F650" s="474" t="s">
        <v>3221</v>
      </c>
      <c r="G650" s="475">
        <v>0.0084</v>
      </c>
      <c r="M650" s="473" t="s">
        <v>911</v>
      </c>
      <c r="N650" s="406">
        <v>70.3</v>
      </c>
      <c r="O650" s="474">
        <v>70.7</v>
      </c>
      <c r="P650" s="474">
        <v>70.7</v>
      </c>
      <c r="Q650" s="474">
        <v>69.2</v>
      </c>
      <c r="R650" s="474" t="s">
        <v>3133</v>
      </c>
      <c r="S650" s="475">
        <v>0.0057</v>
      </c>
    </row>
    <row r="651" ht="15.75" customHeight="1">
      <c r="A651" s="473" t="s">
        <v>1002</v>
      </c>
      <c r="B651" s="406">
        <v>47.4</v>
      </c>
      <c r="C651" s="474">
        <v>44.2</v>
      </c>
      <c r="D651" s="474">
        <v>47.7</v>
      </c>
      <c r="E651" s="474">
        <v>44.2</v>
      </c>
      <c r="F651" s="474" t="s">
        <v>3222</v>
      </c>
      <c r="G651" s="475">
        <v>0.0395</v>
      </c>
      <c r="M651" s="473" t="s">
        <v>912</v>
      </c>
      <c r="N651" s="406">
        <v>69.9</v>
      </c>
      <c r="O651" s="474">
        <v>70.9</v>
      </c>
      <c r="P651" s="474">
        <v>70.9</v>
      </c>
      <c r="Q651" s="474">
        <v>69.7</v>
      </c>
      <c r="R651" s="474" t="s">
        <v>3134</v>
      </c>
      <c r="S651" s="475">
        <v>-0.0029</v>
      </c>
    </row>
    <row r="652" ht="15.75" customHeight="1">
      <c r="A652" s="473" t="s">
        <v>1003</v>
      </c>
      <c r="B652" s="406">
        <v>45.6</v>
      </c>
      <c r="C652" s="474">
        <v>46.0</v>
      </c>
      <c r="D652" s="474">
        <v>46.0</v>
      </c>
      <c r="E652" s="474">
        <v>45.5</v>
      </c>
      <c r="F652" s="474" t="s">
        <v>3223</v>
      </c>
      <c r="G652" s="475">
        <v>-0.0236</v>
      </c>
      <c r="M652" s="473" t="s">
        <v>913</v>
      </c>
      <c r="N652" s="406">
        <v>70.1</v>
      </c>
      <c r="O652" s="474">
        <v>70.1</v>
      </c>
      <c r="P652" s="474">
        <v>71.0</v>
      </c>
      <c r="Q652" s="474">
        <v>70.0</v>
      </c>
      <c r="R652" s="474" t="s">
        <v>3135</v>
      </c>
      <c r="S652" s="475">
        <v>0.0014</v>
      </c>
    </row>
    <row r="653" ht="15.75" customHeight="1">
      <c r="A653" s="473" t="s">
        <v>1004</v>
      </c>
      <c r="B653" s="406">
        <v>46.7</v>
      </c>
      <c r="C653" s="474">
        <v>47.5</v>
      </c>
      <c r="D653" s="474">
        <v>48.4</v>
      </c>
      <c r="E653" s="474">
        <v>46.0</v>
      </c>
      <c r="F653" s="474" t="s">
        <v>3224</v>
      </c>
      <c r="G653" s="475">
        <v>-0.0064</v>
      </c>
      <c r="M653" s="473" t="s">
        <v>914</v>
      </c>
      <c r="N653" s="406">
        <v>70.0</v>
      </c>
      <c r="O653" s="474">
        <v>71.2</v>
      </c>
      <c r="P653" s="474">
        <v>72.2</v>
      </c>
      <c r="Q653" s="474">
        <v>69.8</v>
      </c>
      <c r="R653" s="474" t="s">
        <v>3136</v>
      </c>
      <c r="S653" s="475">
        <v>-0.0155</v>
      </c>
    </row>
    <row r="654" ht="15.75" customHeight="1">
      <c r="A654" s="473" t="s">
        <v>1005</v>
      </c>
      <c r="B654" s="406">
        <v>47.0</v>
      </c>
      <c r="C654" s="474">
        <v>44.7</v>
      </c>
      <c r="D654" s="474">
        <v>47.4</v>
      </c>
      <c r="E654" s="474">
        <v>44.7</v>
      </c>
      <c r="F654" s="474" t="s">
        <v>3225</v>
      </c>
      <c r="G654" s="475">
        <v>0.0515</v>
      </c>
      <c r="M654" s="473" t="s">
        <v>915</v>
      </c>
      <c r="N654" s="406">
        <v>71.1</v>
      </c>
      <c r="O654" s="474">
        <v>71.0</v>
      </c>
      <c r="P654" s="474">
        <v>72.0</v>
      </c>
      <c r="Q654" s="474">
        <v>69.8</v>
      </c>
      <c r="R654" s="474" t="s">
        <v>3137</v>
      </c>
      <c r="S654" s="475">
        <v>0.0028</v>
      </c>
    </row>
    <row r="655" ht="15.75" customHeight="1">
      <c r="A655" s="473" t="s">
        <v>1006</v>
      </c>
      <c r="B655" s="406">
        <v>44.7</v>
      </c>
      <c r="C655" s="474">
        <v>45.5</v>
      </c>
      <c r="D655" s="474">
        <v>45.5</v>
      </c>
      <c r="E655" s="474">
        <v>44.0</v>
      </c>
      <c r="F655" s="474" t="s">
        <v>3226</v>
      </c>
      <c r="G655" s="475">
        <v>-0.0022</v>
      </c>
      <c r="M655" s="473" t="s">
        <v>916</v>
      </c>
      <c r="N655" s="406">
        <v>70.9</v>
      </c>
      <c r="O655" s="474">
        <v>74.2</v>
      </c>
      <c r="P655" s="474">
        <v>74.3</v>
      </c>
      <c r="Q655" s="474">
        <v>70.6</v>
      </c>
      <c r="R655" s="474" t="s">
        <v>3138</v>
      </c>
      <c r="S655" s="475">
        <v>-0.0327</v>
      </c>
    </row>
    <row r="656" ht="15.75" customHeight="1">
      <c r="A656" s="473" t="s">
        <v>1007</v>
      </c>
      <c r="B656" s="406">
        <v>44.8</v>
      </c>
      <c r="C656" s="474">
        <v>45.8</v>
      </c>
      <c r="D656" s="474">
        <v>46.8</v>
      </c>
      <c r="E656" s="474">
        <v>44.5</v>
      </c>
      <c r="F656" s="474" t="s">
        <v>3227</v>
      </c>
      <c r="G656" s="475">
        <v>-0.0088</v>
      </c>
      <c r="M656" s="473" t="s">
        <v>917</v>
      </c>
      <c r="N656" s="406">
        <v>73.3</v>
      </c>
      <c r="O656" s="474">
        <v>72.4</v>
      </c>
      <c r="P656" s="474">
        <v>73.6</v>
      </c>
      <c r="Q656" s="474">
        <v>70.6</v>
      </c>
      <c r="R656" s="474" t="s">
        <v>3139</v>
      </c>
      <c r="S656" s="475">
        <v>0.0152</v>
      </c>
    </row>
    <row r="657" ht="15.75" customHeight="1">
      <c r="A657" s="473" t="s">
        <v>1008</v>
      </c>
      <c r="B657" s="406">
        <v>45.2</v>
      </c>
      <c r="C657" s="474">
        <v>44.0</v>
      </c>
      <c r="D657" s="474">
        <v>45.8</v>
      </c>
      <c r="E657" s="474">
        <v>43.0</v>
      </c>
      <c r="F657" s="474" t="s">
        <v>3228</v>
      </c>
      <c r="G657" s="475">
        <v>0.0296</v>
      </c>
      <c r="M657" s="473" t="s">
        <v>918</v>
      </c>
      <c r="N657" s="406">
        <v>72.2</v>
      </c>
      <c r="O657" s="474">
        <v>73.8</v>
      </c>
      <c r="P657" s="474">
        <v>75.6</v>
      </c>
      <c r="Q657" s="474">
        <v>72.0</v>
      </c>
      <c r="R657" s="474" t="s">
        <v>3140</v>
      </c>
      <c r="S657" s="475">
        <v>-0.0123</v>
      </c>
    </row>
    <row r="658" ht="15.75" customHeight="1">
      <c r="A658" s="473" t="s">
        <v>1009</v>
      </c>
      <c r="B658" s="406">
        <v>43.9</v>
      </c>
      <c r="C658" s="474">
        <v>43.7</v>
      </c>
      <c r="D658" s="474">
        <v>44.4</v>
      </c>
      <c r="E658" s="474">
        <v>43.6</v>
      </c>
      <c r="F658" s="474" t="s">
        <v>3229</v>
      </c>
      <c r="G658" s="475">
        <v>-0.0045</v>
      </c>
      <c r="M658" s="473" t="s">
        <v>919</v>
      </c>
      <c r="N658" s="406">
        <v>73.1</v>
      </c>
      <c r="O658" s="474">
        <v>70.1</v>
      </c>
      <c r="P658" s="474">
        <v>74.0</v>
      </c>
      <c r="Q658" s="474">
        <v>69.7</v>
      </c>
      <c r="R658" s="474" t="s">
        <v>3141</v>
      </c>
      <c r="S658" s="475">
        <v>0.0428</v>
      </c>
    </row>
    <row r="659" ht="15.75" customHeight="1">
      <c r="A659" s="473" t="s">
        <v>1010</v>
      </c>
      <c r="B659" s="406">
        <v>44.1</v>
      </c>
      <c r="C659" s="474">
        <v>43.5</v>
      </c>
      <c r="D659" s="474">
        <v>44.5</v>
      </c>
      <c r="E659" s="474">
        <v>43.1</v>
      </c>
      <c r="F659" s="474" t="s">
        <v>3230</v>
      </c>
      <c r="G659" s="475">
        <v>0.0092</v>
      </c>
      <c r="M659" s="473" t="s">
        <v>920</v>
      </c>
      <c r="N659" s="406">
        <v>70.1</v>
      </c>
      <c r="O659" s="474">
        <v>70.3</v>
      </c>
      <c r="P659" s="474">
        <v>70.9</v>
      </c>
      <c r="Q659" s="474">
        <v>70.0</v>
      </c>
      <c r="R659" s="474" t="s">
        <v>3142</v>
      </c>
      <c r="S659" s="475">
        <v>-0.0085</v>
      </c>
    </row>
    <row r="660" ht="15.75" customHeight="1">
      <c r="A660" s="473" t="s">
        <v>1011</v>
      </c>
      <c r="B660" s="406">
        <v>43.7</v>
      </c>
      <c r="C660" s="474">
        <v>42.5</v>
      </c>
      <c r="D660" s="474">
        <v>43.7</v>
      </c>
      <c r="E660" s="474">
        <v>42.0</v>
      </c>
      <c r="F660" s="474" t="s">
        <v>3231</v>
      </c>
      <c r="G660" s="475">
        <v>0.0116</v>
      </c>
      <c r="M660" s="473" t="s">
        <v>921</v>
      </c>
      <c r="N660" s="406">
        <v>70.7</v>
      </c>
      <c r="O660" s="474">
        <v>69.0</v>
      </c>
      <c r="P660" s="474">
        <v>71.5</v>
      </c>
      <c r="Q660" s="474">
        <v>69.0</v>
      </c>
      <c r="R660" s="474" t="s">
        <v>3143</v>
      </c>
      <c r="S660" s="475">
        <v>0.0246</v>
      </c>
    </row>
    <row r="661" ht="15.75" customHeight="1">
      <c r="A661" s="473" t="s">
        <v>1012</v>
      </c>
      <c r="B661" s="406">
        <v>43.2</v>
      </c>
      <c r="C661" s="474">
        <v>41.3</v>
      </c>
      <c r="D661" s="474">
        <v>44.0</v>
      </c>
      <c r="E661" s="474">
        <v>41.3</v>
      </c>
      <c r="F661" s="474" t="s">
        <v>3232</v>
      </c>
      <c r="G661" s="475">
        <v>0.046</v>
      </c>
      <c r="M661" s="473" t="s">
        <v>922</v>
      </c>
      <c r="N661" s="406">
        <v>69.0</v>
      </c>
      <c r="O661" s="474">
        <v>69.1</v>
      </c>
      <c r="P661" s="474">
        <v>69.6</v>
      </c>
      <c r="Q661" s="474">
        <v>68.1</v>
      </c>
      <c r="R661" s="474" t="s">
        <v>3144</v>
      </c>
      <c r="S661" s="475">
        <v>-0.0014</v>
      </c>
    </row>
    <row r="662" ht="15.75" customHeight="1">
      <c r="A662" s="473" t="s">
        <v>1013</v>
      </c>
      <c r="B662" s="406">
        <v>41.3</v>
      </c>
      <c r="C662" s="474">
        <v>42.8</v>
      </c>
      <c r="D662" s="474">
        <v>43.5</v>
      </c>
      <c r="E662" s="474">
        <v>40.8</v>
      </c>
      <c r="F662" s="474" t="s">
        <v>3233</v>
      </c>
      <c r="G662" s="475">
        <v>-0.0328</v>
      </c>
      <c r="M662" s="473" t="s">
        <v>923</v>
      </c>
      <c r="N662" s="406">
        <v>69.1</v>
      </c>
      <c r="O662" s="474">
        <v>68.3</v>
      </c>
      <c r="P662" s="474">
        <v>69.4</v>
      </c>
      <c r="Q662" s="474">
        <v>68.1</v>
      </c>
      <c r="R662" s="474" t="s">
        <v>3145</v>
      </c>
      <c r="S662" s="475">
        <v>0.0162</v>
      </c>
    </row>
    <row r="663" ht="15.75" customHeight="1">
      <c r="A663" s="473" t="s">
        <v>1014</v>
      </c>
      <c r="B663" s="406">
        <v>42.7</v>
      </c>
      <c r="C663" s="474">
        <v>41.5</v>
      </c>
      <c r="D663" s="474">
        <v>43.9</v>
      </c>
      <c r="E663" s="474">
        <v>40.7</v>
      </c>
      <c r="F663" s="474" t="s">
        <v>3011</v>
      </c>
      <c r="G663" s="475">
        <v>-0.007</v>
      </c>
      <c r="M663" s="473" t="s">
        <v>924</v>
      </c>
      <c r="N663" s="406">
        <v>68.0</v>
      </c>
      <c r="O663" s="474">
        <v>67.2</v>
      </c>
      <c r="P663" s="474">
        <v>68.4</v>
      </c>
      <c r="Q663" s="474">
        <v>67.2</v>
      </c>
      <c r="R663" s="474" t="s">
        <v>3146</v>
      </c>
      <c r="S663" s="475">
        <v>0.018</v>
      </c>
    </row>
    <row r="664" ht="15.75" customHeight="1">
      <c r="A664" s="473" t="s">
        <v>1015</v>
      </c>
      <c r="B664" s="406">
        <v>43.0</v>
      </c>
      <c r="C664" s="474">
        <v>43.0</v>
      </c>
      <c r="D664" s="474">
        <v>44.5</v>
      </c>
      <c r="E664" s="474">
        <v>42.6</v>
      </c>
      <c r="F664" s="474" t="s">
        <v>3234</v>
      </c>
      <c r="G664" s="475">
        <v>0.0023</v>
      </c>
      <c r="M664" s="473" t="s">
        <v>925</v>
      </c>
      <c r="N664" s="406">
        <v>66.8</v>
      </c>
      <c r="O664" s="474">
        <v>67.0</v>
      </c>
      <c r="P664" s="474">
        <v>67.2</v>
      </c>
      <c r="Q664" s="474">
        <v>66.4</v>
      </c>
      <c r="R664" s="474" t="s">
        <v>3147</v>
      </c>
      <c r="S664" s="475">
        <v>0.003</v>
      </c>
    </row>
    <row r="665" ht="15.75" customHeight="1">
      <c r="A665" s="473" t="s">
        <v>1016</v>
      </c>
      <c r="B665" s="406">
        <v>42.9</v>
      </c>
      <c r="C665" s="474">
        <v>42.8</v>
      </c>
      <c r="D665" s="474">
        <v>43.1</v>
      </c>
      <c r="E665" s="474">
        <v>42.0</v>
      </c>
      <c r="F665" s="474" t="s">
        <v>3235</v>
      </c>
      <c r="G665" s="475">
        <v>0.0313</v>
      </c>
      <c r="M665" s="473" t="s">
        <v>926</v>
      </c>
      <c r="N665" s="406">
        <v>66.6</v>
      </c>
      <c r="O665" s="474">
        <v>66.0</v>
      </c>
      <c r="P665" s="474">
        <v>67.2</v>
      </c>
      <c r="Q665" s="474">
        <v>65.1</v>
      </c>
      <c r="R665" s="474" t="s">
        <v>3148</v>
      </c>
      <c r="S665" s="475">
        <v>0.0168</v>
      </c>
    </row>
    <row r="666" ht="15.75" customHeight="1">
      <c r="A666" s="473" t="s">
        <v>1017</v>
      </c>
      <c r="B666" s="406">
        <v>41.6</v>
      </c>
      <c r="C666" s="474">
        <v>41.0</v>
      </c>
      <c r="D666" s="474">
        <v>43.8</v>
      </c>
      <c r="E666" s="474">
        <v>40.5</v>
      </c>
      <c r="F666" s="474" t="s">
        <v>3236</v>
      </c>
      <c r="G666" s="475">
        <v>0.0171</v>
      </c>
      <c r="M666" s="473" t="s">
        <v>927</v>
      </c>
      <c r="N666" s="406">
        <v>65.5</v>
      </c>
      <c r="O666" s="474">
        <v>65.8</v>
      </c>
      <c r="P666" s="474">
        <v>66.0</v>
      </c>
      <c r="Q666" s="474">
        <v>65.1</v>
      </c>
      <c r="R666" s="474" t="s">
        <v>3149</v>
      </c>
      <c r="S666" s="475">
        <v>-0.0046</v>
      </c>
    </row>
    <row r="667" ht="15.75" customHeight="1">
      <c r="A667" s="473" t="s">
        <v>1018</v>
      </c>
      <c r="B667" s="406">
        <v>40.9</v>
      </c>
      <c r="C667" s="474">
        <v>40.6</v>
      </c>
      <c r="D667" s="474">
        <v>41.7</v>
      </c>
      <c r="E667" s="474">
        <v>40.6</v>
      </c>
      <c r="F667" s="474" t="s">
        <v>3237</v>
      </c>
      <c r="G667" s="475">
        <v>0.0099</v>
      </c>
      <c r="M667" s="473" t="s">
        <v>928</v>
      </c>
      <c r="N667" s="406">
        <v>65.8</v>
      </c>
      <c r="O667" s="474">
        <v>65.6</v>
      </c>
      <c r="P667" s="474">
        <v>66.4</v>
      </c>
      <c r="Q667" s="474">
        <v>65.6</v>
      </c>
      <c r="R667" s="474" t="s">
        <v>3150</v>
      </c>
      <c r="S667" s="475">
        <v>-0.0045</v>
      </c>
    </row>
    <row r="668" ht="15.75" customHeight="1">
      <c r="A668" s="473" t="s">
        <v>1019</v>
      </c>
      <c r="B668" s="406">
        <v>40.5</v>
      </c>
      <c r="C668" s="474">
        <v>41.9</v>
      </c>
      <c r="D668" s="474">
        <v>41.9</v>
      </c>
      <c r="E668" s="474">
        <v>40.4</v>
      </c>
      <c r="F668" s="474" t="s">
        <v>3238</v>
      </c>
      <c r="G668" s="475">
        <v>-0.0493</v>
      </c>
      <c r="M668" s="473" t="s">
        <v>929</v>
      </c>
      <c r="N668" s="406">
        <v>66.1</v>
      </c>
      <c r="O668" s="474">
        <v>66.6</v>
      </c>
      <c r="P668" s="474">
        <v>67.1</v>
      </c>
      <c r="Q668" s="474">
        <v>65.8</v>
      </c>
      <c r="R668" s="474" t="s">
        <v>3151</v>
      </c>
      <c r="S668" s="475">
        <v>-0.0075</v>
      </c>
    </row>
    <row r="669" ht="15.75" customHeight="1">
      <c r="A669" s="473" t="s">
        <v>1020</v>
      </c>
      <c r="B669" s="406">
        <v>42.6</v>
      </c>
      <c r="C669" s="474">
        <v>42.6</v>
      </c>
      <c r="D669" s="474">
        <v>42.6</v>
      </c>
      <c r="E669" s="474">
        <v>41.9</v>
      </c>
      <c r="F669" s="474" t="s">
        <v>3239</v>
      </c>
      <c r="G669" s="475">
        <v>0.0</v>
      </c>
      <c r="M669" s="473" t="s">
        <v>930</v>
      </c>
      <c r="N669" s="406">
        <v>66.6</v>
      </c>
      <c r="O669" s="474">
        <v>67.0</v>
      </c>
      <c r="P669" s="474">
        <v>67.5</v>
      </c>
      <c r="Q669" s="474">
        <v>66.5</v>
      </c>
      <c r="R669" s="474" t="s">
        <v>3152</v>
      </c>
      <c r="S669" s="475">
        <v>0.0015</v>
      </c>
    </row>
    <row r="670" ht="15.75" customHeight="1">
      <c r="A670" s="473" t="s">
        <v>1021</v>
      </c>
      <c r="B670" s="406">
        <v>42.6</v>
      </c>
      <c r="C670" s="474">
        <v>43.5</v>
      </c>
      <c r="D670" s="474">
        <v>43.6</v>
      </c>
      <c r="E670" s="474">
        <v>42.5</v>
      </c>
      <c r="F670" s="474" t="s">
        <v>3240</v>
      </c>
      <c r="G670" s="475">
        <v>-0.0318</v>
      </c>
      <c r="M670" s="473" t="s">
        <v>931</v>
      </c>
      <c r="N670" s="406">
        <v>66.5</v>
      </c>
      <c r="O670" s="474">
        <v>67.5</v>
      </c>
      <c r="P670" s="474">
        <v>67.5</v>
      </c>
      <c r="Q670" s="474">
        <v>66.2</v>
      </c>
      <c r="R670" s="474" t="s">
        <v>3153</v>
      </c>
      <c r="S670" s="475">
        <v>-0.0119</v>
      </c>
    </row>
    <row r="671" ht="15.75" customHeight="1">
      <c r="A671" s="473" t="s">
        <v>1022</v>
      </c>
      <c r="B671" s="406">
        <v>44.0</v>
      </c>
      <c r="C671" s="474">
        <v>43.6</v>
      </c>
      <c r="D671" s="474">
        <v>45.1</v>
      </c>
      <c r="E671" s="474">
        <v>43.2</v>
      </c>
      <c r="F671" s="474" t="s">
        <v>3241</v>
      </c>
      <c r="G671" s="475">
        <v>0.0233</v>
      </c>
      <c r="M671" s="473" t="s">
        <v>932</v>
      </c>
      <c r="N671" s="406">
        <v>67.3</v>
      </c>
      <c r="O671" s="474">
        <v>66.0</v>
      </c>
      <c r="P671" s="474">
        <v>68.1</v>
      </c>
      <c r="Q671" s="474">
        <v>66.0</v>
      </c>
      <c r="R671" s="474" t="s">
        <v>3154</v>
      </c>
      <c r="S671" s="475">
        <v>0.0228</v>
      </c>
    </row>
    <row r="672" ht="15.75" customHeight="1">
      <c r="A672" s="473" t="s">
        <v>1023</v>
      </c>
      <c r="B672" s="406">
        <v>43.0</v>
      </c>
      <c r="C672" s="474">
        <v>43.5</v>
      </c>
      <c r="D672" s="474">
        <v>43.5</v>
      </c>
      <c r="E672" s="474">
        <v>42.0</v>
      </c>
      <c r="F672" s="474" t="s">
        <v>3242</v>
      </c>
      <c r="G672" s="475">
        <v>-0.0115</v>
      </c>
      <c r="M672" s="473" t="s">
        <v>933</v>
      </c>
      <c r="N672" s="406">
        <v>65.8</v>
      </c>
      <c r="O672" s="474">
        <v>66.3</v>
      </c>
      <c r="P672" s="474">
        <v>67.0</v>
      </c>
      <c r="Q672" s="474">
        <v>65.0</v>
      </c>
      <c r="R672" s="474" t="s">
        <v>3155</v>
      </c>
      <c r="S672" s="475">
        <v>-0.003</v>
      </c>
    </row>
    <row r="673" ht="15.75" customHeight="1">
      <c r="A673" s="473" t="s">
        <v>1024</v>
      </c>
      <c r="B673" s="406">
        <v>43.5</v>
      </c>
      <c r="C673" s="474">
        <v>43.7</v>
      </c>
      <c r="D673" s="474">
        <v>43.7</v>
      </c>
      <c r="E673" s="474">
        <v>42.2</v>
      </c>
      <c r="F673" s="474" t="s">
        <v>3235</v>
      </c>
      <c r="G673" s="475">
        <v>0.0023</v>
      </c>
      <c r="M673" s="473" t="s">
        <v>934</v>
      </c>
      <c r="N673" s="406">
        <v>66.0</v>
      </c>
      <c r="O673" s="474">
        <v>67.4</v>
      </c>
      <c r="P673" s="474">
        <v>68.5</v>
      </c>
      <c r="Q673" s="474">
        <v>65.8</v>
      </c>
      <c r="R673" s="474" t="s">
        <v>3156</v>
      </c>
      <c r="S673" s="475">
        <v>-0.0149</v>
      </c>
    </row>
    <row r="674" ht="15.75" customHeight="1">
      <c r="A674" s="473" t="s">
        <v>1025</v>
      </c>
      <c r="B674" s="406">
        <v>43.4</v>
      </c>
      <c r="C674" s="474">
        <v>44.3</v>
      </c>
      <c r="D674" s="474">
        <v>44.4</v>
      </c>
      <c r="E674" s="474">
        <v>43.2</v>
      </c>
      <c r="F674" s="474" t="s">
        <v>3243</v>
      </c>
      <c r="G674" s="475">
        <v>-0.0181</v>
      </c>
      <c r="M674" s="473" t="s">
        <v>935</v>
      </c>
      <c r="N674" s="406">
        <v>67.0</v>
      </c>
      <c r="O674" s="474">
        <v>67.0</v>
      </c>
      <c r="P674" s="474">
        <v>69.4</v>
      </c>
      <c r="Q674" s="474">
        <v>66.1</v>
      </c>
      <c r="R674" s="474" t="s">
        <v>3157</v>
      </c>
      <c r="S674" s="475">
        <v>0.0015</v>
      </c>
    </row>
    <row r="675" ht="15.75" customHeight="1">
      <c r="A675" s="473" t="s">
        <v>1026</v>
      </c>
      <c r="B675" s="406">
        <v>44.2</v>
      </c>
      <c r="C675" s="474">
        <v>45.6</v>
      </c>
      <c r="D675" s="474">
        <v>45.6</v>
      </c>
      <c r="E675" s="474">
        <v>44.0</v>
      </c>
      <c r="F675" s="474" t="s">
        <v>3244</v>
      </c>
      <c r="G675" s="475">
        <v>-0.0156</v>
      </c>
      <c r="M675" s="473" t="s">
        <v>936</v>
      </c>
      <c r="N675" s="406">
        <v>66.9</v>
      </c>
      <c r="O675" s="474">
        <v>66.0</v>
      </c>
      <c r="P675" s="474">
        <v>67.2</v>
      </c>
      <c r="Q675" s="474">
        <v>65.0</v>
      </c>
      <c r="R675" s="474" t="s">
        <v>3158</v>
      </c>
      <c r="S675" s="475">
        <v>0.0261</v>
      </c>
    </row>
    <row r="676" ht="15.75" customHeight="1">
      <c r="A676" s="473" t="s">
        <v>1027</v>
      </c>
      <c r="B676" s="406">
        <v>44.9</v>
      </c>
      <c r="C676" s="474">
        <v>46.0</v>
      </c>
      <c r="D676" s="474">
        <v>46.0</v>
      </c>
      <c r="E676" s="474">
        <v>43.6</v>
      </c>
      <c r="F676" s="474" t="s">
        <v>3245</v>
      </c>
      <c r="G676" s="475">
        <v>0.0181</v>
      </c>
      <c r="M676" s="473" t="s">
        <v>937</v>
      </c>
      <c r="N676" s="406">
        <v>65.2</v>
      </c>
      <c r="O676" s="474">
        <v>63.9</v>
      </c>
      <c r="P676" s="474">
        <v>67.0</v>
      </c>
      <c r="Q676" s="474">
        <v>63.1</v>
      </c>
      <c r="R676" s="474" t="s">
        <v>3159</v>
      </c>
      <c r="S676" s="475">
        <v>0.03</v>
      </c>
    </row>
    <row r="677" ht="15.75" customHeight="1">
      <c r="A677" s="473" t="s">
        <v>1028</v>
      </c>
      <c r="B677" s="406">
        <v>44.1</v>
      </c>
      <c r="C677" s="474">
        <v>45.3</v>
      </c>
      <c r="D677" s="474">
        <v>45.3</v>
      </c>
      <c r="E677" s="474">
        <v>43.9</v>
      </c>
      <c r="F677" s="474" t="s">
        <v>3246</v>
      </c>
      <c r="G677" s="475">
        <v>-0.0265</v>
      </c>
      <c r="M677" s="473" t="s">
        <v>938</v>
      </c>
      <c r="N677" s="406">
        <v>63.3</v>
      </c>
      <c r="O677" s="474">
        <v>63.0</v>
      </c>
      <c r="P677" s="474">
        <v>64.2</v>
      </c>
      <c r="Q677" s="474">
        <v>62.0</v>
      </c>
      <c r="R677" s="474" t="s">
        <v>3160</v>
      </c>
      <c r="S677" s="475">
        <v>-0.0078</v>
      </c>
    </row>
    <row r="678" ht="15.75" customHeight="1">
      <c r="A678" s="473" t="s">
        <v>1029</v>
      </c>
      <c r="B678" s="406">
        <v>45.3</v>
      </c>
      <c r="C678" s="474">
        <v>45.2</v>
      </c>
      <c r="D678" s="474">
        <v>46.5</v>
      </c>
      <c r="E678" s="474">
        <v>45.2</v>
      </c>
      <c r="F678" s="474" t="s">
        <v>3247</v>
      </c>
      <c r="G678" s="475">
        <v>-0.0152</v>
      </c>
      <c r="M678" s="473" t="s">
        <v>939</v>
      </c>
      <c r="N678" s="406">
        <v>63.8</v>
      </c>
      <c r="O678" s="474">
        <v>64.9</v>
      </c>
      <c r="P678" s="474">
        <v>64.9</v>
      </c>
      <c r="Q678" s="474">
        <v>62.8</v>
      </c>
      <c r="R678" s="474" t="s">
        <v>3161</v>
      </c>
      <c r="S678" s="475">
        <v>-0.0139</v>
      </c>
    </row>
    <row r="679" ht="15.75" customHeight="1">
      <c r="A679" s="473" t="s">
        <v>1030</v>
      </c>
      <c r="B679" s="406">
        <v>46.0</v>
      </c>
      <c r="C679" s="474">
        <v>46.3</v>
      </c>
      <c r="D679" s="474">
        <v>46.8</v>
      </c>
      <c r="E679" s="474">
        <v>45.9</v>
      </c>
      <c r="F679" s="474" t="s">
        <v>3248</v>
      </c>
      <c r="G679" s="475">
        <v>0.0</v>
      </c>
      <c r="M679" s="473" t="s">
        <v>940</v>
      </c>
      <c r="N679" s="406">
        <v>64.7</v>
      </c>
      <c r="O679" s="474">
        <v>62.0</v>
      </c>
      <c r="P679" s="474">
        <v>65.1</v>
      </c>
      <c r="Q679" s="474">
        <v>61.3</v>
      </c>
      <c r="R679" s="474" t="s">
        <v>3051</v>
      </c>
      <c r="S679" s="475">
        <v>0.0469</v>
      </c>
    </row>
    <row r="680" ht="15.75" customHeight="1">
      <c r="A680" s="473" t="s">
        <v>1031</v>
      </c>
      <c r="B680" s="406">
        <v>46.0</v>
      </c>
      <c r="C680" s="474">
        <v>46.6</v>
      </c>
      <c r="D680" s="474">
        <v>46.8</v>
      </c>
      <c r="E680" s="474">
        <v>45.8</v>
      </c>
      <c r="F680" s="474" t="s">
        <v>3249</v>
      </c>
      <c r="G680" s="475">
        <v>-0.0129</v>
      </c>
      <c r="M680" s="473" t="s">
        <v>941</v>
      </c>
      <c r="N680" s="406">
        <v>61.8</v>
      </c>
      <c r="O680" s="474">
        <v>61.0</v>
      </c>
      <c r="P680" s="474">
        <v>62.1</v>
      </c>
      <c r="Q680" s="474">
        <v>60.0</v>
      </c>
      <c r="R680" s="474" t="s">
        <v>3162</v>
      </c>
      <c r="S680" s="475">
        <v>0.0049</v>
      </c>
    </row>
    <row r="681" ht="15.75" customHeight="1">
      <c r="A681" s="473" t="s">
        <v>1032</v>
      </c>
      <c r="B681" s="406">
        <v>46.6</v>
      </c>
      <c r="C681" s="474">
        <v>48.0</v>
      </c>
      <c r="D681" s="474">
        <v>48.0</v>
      </c>
      <c r="E681" s="474">
        <v>44.0</v>
      </c>
      <c r="F681" s="474" t="s">
        <v>3250</v>
      </c>
      <c r="G681" s="475">
        <v>-0.021</v>
      </c>
      <c r="M681" s="473" t="s">
        <v>942</v>
      </c>
      <c r="N681" s="406">
        <v>61.5</v>
      </c>
      <c r="O681" s="474">
        <v>61.9</v>
      </c>
      <c r="P681" s="474">
        <v>61.9</v>
      </c>
      <c r="Q681" s="474">
        <v>60.7</v>
      </c>
      <c r="R681" s="474" t="s">
        <v>3163</v>
      </c>
      <c r="S681" s="475">
        <v>-0.0032</v>
      </c>
    </row>
    <row r="682" ht="15.75" customHeight="1">
      <c r="A682" s="473" t="s">
        <v>1033</v>
      </c>
      <c r="B682" s="406">
        <v>47.6</v>
      </c>
      <c r="C682" s="474">
        <v>48.0</v>
      </c>
      <c r="D682" s="474">
        <v>48.4</v>
      </c>
      <c r="E682" s="474">
        <v>47.4</v>
      </c>
      <c r="F682" s="474" t="s">
        <v>3251</v>
      </c>
      <c r="G682" s="475">
        <v>-0.0042</v>
      </c>
      <c r="M682" s="473" t="s">
        <v>943</v>
      </c>
      <c r="N682" s="406">
        <v>61.7</v>
      </c>
      <c r="O682" s="474">
        <v>59.5</v>
      </c>
      <c r="P682" s="474">
        <v>61.9</v>
      </c>
      <c r="Q682" s="474">
        <v>59.5</v>
      </c>
      <c r="R682" s="474" t="s">
        <v>3164</v>
      </c>
      <c r="S682" s="475">
        <v>0.0422</v>
      </c>
    </row>
    <row r="683" ht="15.75" customHeight="1">
      <c r="A683" s="473" t="s">
        <v>1034</v>
      </c>
      <c r="B683" s="406">
        <v>47.8</v>
      </c>
      <c r="C683" s="474">
        <v>48.2</v>
      </c>
      <c r="D683" s="474">
        <v>48.5</v>
      </c>
      <c r="E683" s="474">
        <v>47.7</v>
      </c>
      <c r="F683" s="474" t="s">
        <v>3252</v>
      </c>
      <c r="G683" s="475">
        <v>-0.0185</v>
      </c>
      <c r="M683" s="473" t="s">
        <v>944</v>
      </c>
      <c r="N683" s="406">
        <v>59.2</v>
      </c>
      <c r="O683" s="474">
        <v>59.2</v>
      </c>
      <c r="P683" s="474">
        <v>59.7</v>
      </c>
      <c r="Q683" s="474">
        <v>58.6</v>
      </c>
      <c r="R683" s="474" t="s">
        <v>3165</v>
      </c>
      <c r="S683" s="475">
        <v>0.0034</v>
      </c>
    </row>
    <row r="684" ht="15.75" customHeight="1">
      <c r="A684" s="473" t="s">
        <v>1035</v>
      </c>
      <c r="B684" s="406">
        <v>48.7</v>
      </c>
      <c r="C684" s="474">
        <v>49.5</v>
      </c>
      <c r="D684" s="474">
        <v>49.5</v>
      </c>
      <c r="E684" s="474">
        <v>47.8</v>
      </c>
      <c r="F684" s="474" t="s">
        <v>3253</v>
      </c>
      <c r="G684" s="475">
        <v>0.0041</v>
      </c>
      <c r="M684" s="473" t="s">
        <v>945</v>
      </c>
      <c r="N684" s="406">
        <v>59.0</v>
      </c>
      <c r="O684" s="474">
        <v>59.4</v>
      </c>
      <c r="P684" s="474">
        <v>60.8</v>
      </c>
      <c r="Q684" s="474">
        <v>58.8</v>
      </c>
      <c r="R684" s="474" t="s">
        <v>3166</v>
      </c>
      <c r="S684" s="475">
        <v>-0.0051</v>
      </c>
    </row>
    <row r="685" ht="15.75" customHeight="1">
      <c r="A685" s="473" t="s">
        <v>1036</v>
      </c>
      <c r="B685" s="406">
        <v>48.5</v>
      </c>
      <c r="C685" s="474">
        <v>49.0</v>
      </c>
      <c r="D685" s="474">
        <v>49.7</v>
      </c>
      <c r="E685" s="474">
        <v>48.4</v>
      </c>
      <c r="F685" s="474" t="s">
        <v>3254</v>
      </c>
      <c r="G685" s="475">
        <v>0.0021</v>
      </c>
      <c r="M685" s="473" t="s">
        <v>946</v>
      </c>
      <c r="N685" s="406">
        <v>59.3</v>
      </c>
      <c r="O685" s="474">
        <v>59.9</v>
      </c>
      <c r="P685" s="474">
        <v>60.2</v>
      </c>
      <c r="Q685" s="474">
        <v>58.0</v>
      </c>
      <c r="R685" s="474" t="s">
        <v>3167</v>
      </c>
      <c r="S685" s="475">
        <v>-0.01</v>
      </c>
    </row>
    <row r="686" ht="15.75" customHeight="1">
      <c r="A686" s="473" t="s">
        <v>1037</v>
      </c>
      <c r="B686" s="406">
        <v>48.4</v>
      </c>
      <c r="C686" s="474">
        <v>48.0</v>
      </c>
      <c r="D686" s="474">
        <v>49.1</v>
      </c>
      <c r="E686" s="474">
        <v>47.0</v>
      </c>
      <c r="F686" s="474" t="s">
        <v>3255</v>
      </c>
      <c r="G686" s="475">
        <v>0.0386</v>
      </c>
      <c r="M686" s="473" t="s">
        <v>947</v>
      </c>
      <c r="N686" s="406">
        <v>59.9</v>
      </c>
      <c r="O686" s="474">
        <v>61.0</v>
      </c>
      <c r="P686" s="474">
        <v>61.6</v>
      </c>
      <c r="Q686" s="474">
        <v>58.5</v>
      </c>
      <c r="R686" s="474" t="s">
        <v>3168</v>
      </c>
      <c r="S686" s="475">
        <v>0.0034</v>
      </c>
    </row>
    <row r="687" ht="15.75" customHeight="1">
      <c r="A687" s="473" t="s">
        <v>1038</v>
      </c>
      <c r="B687" s="406">
        <v>46.6</v>
      </c>
      <c r="C687" s="474">
        <v>46.8</v>
      </c>
      <c r="D687" s="474">
        <v>46.9</v>
      </c>
      <c r="E687" s="474">
        <v>46.2</v>
      </c>
      <c r="F687" s="474" t="s">
        <v>3256</v>
      </c>
      <c r="G687" s="475">
        <v>0.0022</v>
      </c>
      <c r="M687" s="473" t="s">
        <v>948</v>
      </c>
      <c r="N687" s="406">
        <v>59.7</v>
      </c>
      <c r="O687" s="474">
        <v>58.0</v>
      </c>
      <c r="P687" s="474">
        <v>60.9</v>
      </c>
      <c r="Q687" s="474">
        <v>57.5</v>
      </c>
      <c r="R687" s="474" t="s">
        <v>3169</v>
      </c>
      <c r="S687" s="475">
        <v>0.0437</v>
      </c>
    </row>
    <row r="688" ht="15.75" customHeight="1">
      <c r="A688" s="473" t="s">
        <v>1039</v>
      </c>
      <c r="B688" s="406">
        <v>46.5</v>
      </c>
      <c r="C688" s="474">
        <v>47.4</v>
      </c>
      <c r="D688" s="474">
        <v>47.8</v>
      </c>
      <c r="E688" s="474">
        <v>46.2</v>
      </c>
      <c r="F688" s="474" t="s">
        <v>3257</v>
      </c>
      <c r="G688" s="475">
        <v>-0.0169</v>
      </c>
      <c r="M688" s="473" t="s">
        <v>949</v>
      </c>
      <c r="N688" s="406">
        <v>57.2</v>
      </c>
      <c r="O688" s="474">
        <v>56.8</v>
      </c>
      <c r="P688" s="474">
        <v>57.7</v>
      </c>
      <c r="Q688" s="474">
        <v>56.8</v>
      </c>
      <c r="R688" s="474" t="s">
        <v>3170</v>
      </c>
      <c r="S688" s="475">
        <v>0.0035</v>
      </c>
    </row>
    <row r="689" ht="15.75" customHeight="1">
      <c r="A689" s="473" t="s">
        <v>1040</v>
      </c>
      <c r="B689" s="406">
        <v>47.3</v>
      </c>
      <c r="C689" s="474">
        <v>45.5</v>
      </c>
      <c r="D689" s="474">
        <v>47.5</v>
      </c>
      <c r="E689" s="474">
        <v>45.2</v>
      </c>
      <c r="F689" s="474" t="s">
        <v>3258</v>
      </c>
      <c r="G689" s="475">
        <v>0.0511</v>
      </c>
      <c r="M689" s="473" t="s">
        <v>950</v>
      </c>
      <c r="N689" s="406">
        <v>57.0</v>
      </c>
      <c r="O689" s="474">
        <v>56.9</v>
      </c>
      <c r="P689" s="474">
        <v>57.0</v>
      </c>
      <c r="Q689" s="474">
        <v>56.4</v>
      </c>
      <c r="R689" s="474" t="s">
        <v>3171</v>
      </c>
      <c r="S689" s="475">
        <v>0.0124</v>
      </c>
    </row>
    <row r="690" ht="15.75" customHeight="1">
      <c r="A690" s="473" t="s">
        <v>1041</v>
      </c>
      <c r="B690" s="406">
        <v>45.0</v>
      </c>
      <c r="C690" s="474">
        <v>43.5</v>
      </c>
      <c r="D690" s="474">
        <v>45.4</v>
      </c>
      <c r="E690" s="474">
        <v>43.5</v>
      </c>
      <c r="F690" s="474" t="s">
        <v>3259</v>
      </c>
      <c r="G690" s="475">
        <v>-0.011</v>
      </c>
      <c r="M690" s="473" t="s">
        <v>951</v>
      </c>
      <c r="N690" s="406">
        <v>56.3</v>
      </c>
      <c r="O690" s="474">
        <v>55.6</v>
      </c>
      <c r="P690" s="474">
        <v>56.5</v>
      </c>
      <c r="Q690" s="474">
        <v>55.4</v>
      </c>
      <c r="R690" s="474" t="s">
        <v>3172</v>
      </c>
      <c r="S690" s="475">
        <v>0.0108</v>
      </c>
    </row>
    <row r="691" ht="15.75" customHeight="1">
      <c r="A691" s="473" t="s">
        <v>1042</v>
      </c>
      <c r="B691" s="406">
        <v>45.5</v>
      </c>
      <c r="C691" s="474">
        <v>45.9</v>
      </c>
      <c r="D691" s="474">
        <v>46.3</v>
      </c>
      <c r="E691" s="474">
        <v>45.0</v>
      </c>
      <c r="F691" s="474" t="s">
        <v>3260</v>
      </c>
      <c r="G691" s="475">
        <v>-0.0087</v>
      </c>
      <c r="M691" s="473" t="s">
        <v>952</v>
      </c>
      <c r="N691" s="406">
        <v>55.7</v>
      </c>
      <c r="O691" s="474">
        <v>56.0</v>
      </c>
      <c r="P691" s="474">
        <v>56.2</v>
      </c>
      <c r="Q691" s="474">
        <v>55.6</v>
      </c>
      <c r="R691" s="474" t="s">
        <v>3173</v>
      </c>
      <c r="S691" s="475">
        <v>-0.0036</v>
      </c>
    </row>
    <row r="692" ht="15.75" customHeight="1">
      <c r="A692" s="473" t="s">
        <v>1043</v>
      </c>
      <c r="B692" s="406">
        <v>45.9</v>
      </c>
      <c r="C692" s="474">
        <v>45.8</v>
      </c>
      <c r="D692" s="474">
        <v>46.0</v>
      </c>
      <c r="E692" s="474">
        <v>45.0</v>
      </c>
      <c r="F692" s="474" t="s">
        <v>3261</v>
      </c>
      <c r="G692" s="475">
        <v>0.0223</v>
      </c>
      <c r="M692" s="473" t="s">
        <v>953</v>
      </c>
      <c r="N692" s="406">
        <v>55.9</v>
      </c>
      <c r="O692" s="474">
        <v>56.0</v>
      </c>
      <c r="P692" s="474">
        <v>56.6</v>
      </c>
      <c r="Q692" s="474">
        <v>55.6</v>
      </c>
      <c r="R692" s="474" t="s">
        <v>3174</v>
      </c>
      <c r="S692" s="475">
        <v>-0.0071</v>
      </c>
    </row>
    <row r="693" ht="15.75" customHeight="1">
      <c r="A693" s="473" t="s">
        <v>1044</v>
      </c>
      <c r="B693" s="406">
        <v>44.9</v>
      </c>
      <c r="C693" s="474">
        <v>45.2</v>
      </c>
      <c r="D693" s="474">
        <v>45.6</v>
      </c>
      <c r="E693" s="474">
        <v>44.8</v>
      </c>
      <c r="F693" s="474" t="s">
        <v>3262</v>
      </c>
      <c r="G693" s="475">
        <v>-0.0066</v>
      </c>
      <c r="M693" s="473" t="s">
        <v>954</v>
      </c>
      <c r="N693" s="406">
        <v>56.3</v>
      </c>
      <c r="O693" s="474">
        <v>56.9</v>
      </c>
      <c r="P693" s="474">
        <v>57.0</v>
      </c>
      <c r="Q693" s="474">
        <v>56.1</v>
      </c>
      <c r="R693" s="474" t="s">
        <v>3175</v>
      </c>
      <c r="S693" s="475">
        <v>-0.0053</v>
      </c>
    </row>
    <row r="694" ht="15.75" customHeight="1">
      <c r="A694" s="473" t="s">
        <v>1045</v>
      </c>
      <c r="B694" s="406">
        <v>45.2</v>
      </c>
      <c r="C694" s="474">
        <v>45.9</v>
      </c>
      <c r="D694" s="474">
        <v>45.9</v>
      </c>
      <c r="E694" s="474">
        <v>44.9</v>
      </c>
      <c r="F694" s="474" t="s">
        <v>3263</v>
      </c>
      <c r="G694" s="475">
        <v>-0.0153</v>
      </c>
      <c r="M694" s="473" t="s">
        <v>955</v>
      </c>
      <c r="N694" s="406">
        <v>56.6</v>
      </c>
      <c r="O694" s="474">
        <v>57.0</v>
      </c>
      <c r="P694" s="474">
        <v>57.1</v>
      </c>
      <c r="Q694" s="474">
        <v>56.4</v>
      </c>
      <c r="R694" s="474" t="s">
        <v>3176</v>
      </c>
      <c r="S694" s="475">
        <v>-0.0018</v>
      </c>
    </row>
    <row r="695" ht="15.75" customHeight="1">
      <c r="A695" s="473" t="s">
        <v>1046</v>
      </c>
      <c r="B695" s="406">
        <v>45.9</v>
      </c>
      <c r="C695" s="474">
        <v>45.6</v>
      </c>
      <c r="D695" s="474">
        <v>46.8</v>
      </c>
      <c r="E695" s="474">
        <v>45.2</v>
      </c>
      <c r="F695" s="474" t="s">
        <v>3264</v>
      </c>
      <c r="G695" s="475">
        <v>0.0066</v>
      </c>
      <c r="M695" s="473" t="s">
        <v>956</v>
      </c>
      <c r="N695" s="406">
        <v>56.7</v>
      </c>
      <c r="O695" s="474">
        <v>56.6</v>
      </c>
      <c r="P695" s="474">
        <v>57.4</v>
      </c>
      <c r="Q695" s="474">
        <v>56.5</v>
      </c>
      <c r="R695" s="474" t="s">
        <v>3177</v>
      </c>
      <c r="S695" s="475">
        <v>0.0</v>
      </c>
    </row>
    <row r="696" ht="15.75" customHeight="1">
      <c r="A696" s="473" t="s">
        <v>1047</v>
      </c>
      <c r="B696" s="406">
        <v>45.6</v>
      </c>
      <c r="C696" s="474">
        <v>46.3</v>
      </c>
      <c r="D696" s="474">
        <v>47.0</v>
      </c>
      <c r="E696" s="474">
        <v>45.1</v>
      </c>
      <c r="F696" s="474" t="s">
        <v>3265</v>
      </c>
      <c r="G696" s="475">
        <v>-0.0151</v>
      </c>
      <c r="M696" s="473" t="s">
        <v>957</v>
      </c>
      <c r="N696" s="406">
        <v>56.7</v>
      </c>
      <c r="O696" s="474">
        <v>58.4</v>
      </c>
      <c r="P696" s="474">
        <v>58.4</v>
      </c>
      <c r="Q696" s="474">
        <v>56.4</v>
      </c>
      <c r="R696" s="474" t="s">
        <v>3178</v>
      </c>
      <c r="S696" s="475">
        <v>-0.0173</v>
      </c>
    </row>
    <row r="697" ht="15.75" customHeight="1">
      <c r="A697" s="473" t="s">
        <v>1048</v>
      </c>
      <c r="B697" s="406">
        <v>46.3</v>
      </c>
      <c r="C697" s="474">
        <v>47.1</v>
      </c>
      <c r="D697" s="474">
        <v>48.0</v>
      </c>
      <c r="E697" s="474">
        <v>46.0</v>
      </c>
      <c r="F697" s="474" t="s">
        <v>3266</v>
      </c>
      <c r="G697" s="475">
        <v>-0.0149</v>
      </c>
      <c r="M697" s="473" t="s">
        <v>958</v>
      </c>
      <c r="N697" s="406">
        <v>57.7</v>
      </c>
      <c r="O697" s="474">
        <v>55.7</v>
      </c>
      <c r="P697" s="474">
        <v>57.9</v>
      </c>
      <c r="Q697" s="474">
        <v>55.7</v>
      </c>
      <c r="R697" s="474" t="s">
        <v>3179</v>
      </c>
      <c r="S697" s="475">
        <v>0.0304</v>
      </c>
    </row>
    <row r="698" ht="15.75" customHeight="1">
      <c r="A698" s="473" t="s">
        <v>1049</v>
      </c>
      <c r="B698" s="406">
        <v>47.0</v>
      </c>
      <c r="C698" s="474">
        <v>46.9</v>
      </c>
      <c r="D698" s="474">
        <v>48.0</v>
      </c>
      <c r="E698" s="474">
        <v>46.0</v>
      </c>
      <c r="F698" s="474" t="s">
        <v>3267</v>
      </c>
      <c r="G698" s="475">
        <v>0.0398</v>
      </c>
      <c r="M698" s="473" t="s">
        <v>959</v>
      </c>
      <c r="N698" s="406">
        <v>56.0</v>
      </c>
      <c r="O698" s="474">
        <v>56.0</v>
      </c>
      <c r="P698" s="474">
        <v>56.5</v>
      </c>
      <c r="Q698" s="474">
        <v>55.1</v>
      </c>
      <c r="R698" s="474" t="s">
        <v>3180</v>
      </c>
      <c r="S698" s="475">
        <v>0.0</v>
      </c>
    </row>
    <row r="699" ht="15.75" customHeight="1">
      <c r="A699" s="473" t="s">
        <v>1050</v>
      </c>
      <c r="B699" s="406">
        <v>45.2</v>
      </c>
      <c r="C699" s="474">
        <v>46.0</v>
      </c>
      <c r="D699" s="474">
        <v>46.5</v>
      </c>
      <c r="E699" s="474">
        <v>44.7</v>
      </c>
      <c r="F699" s="474" t="s">
        <v>3268</v>
      </c>
      <c r="G699" s="475">
        <v>-0.0321</v>
      </c>
      <c r="M699" s="473" t="s">
        <v>960</v>
      </c>
      <c r="N699" s="406">
        <v>56.0</v>
      </c>
      <c r="O699" s="474">
        <v>55.8</v>
      </c>
      <c r="P699" s="474">
        <v>56.5</v>
      </c>
      <c r="Q699" s="474">
        <v>55.1</v>
      </c>
      <c r="R699" s="474" t="s">
        <v>3180</v>
      </c>
      <c r="S699" s="475">
        <v>0.0072</v>
      </c>
    </row>
    <row r="700" ht="15.75" customHeight="1">
      <c r="A700" s="473" t="s">
        <v>1051</v>
      </c>
      <c r="B700" s="406">
        <v>46.7</v>
      </c>
      <c r="C700" s="474">
        <v>48.5</v>
      </c>
      <c r="D700" s="474">
        <v>48.5</v>
      </c>
      <c r="E700" s="474">
        <v>46.3</v>
      </c>
      <c r="F700" s="474" t="s">
        <v>3269</v>
      </c>
      <c r="G700" s="475">
        <v>-0.0489</v>
      </c>
      <c r="M700" s="473" t="s">
        <v>961</v>
      </c>
      <c r="N700" s="406">
        <v>55.6</v>
      </c>
      <c r="O700" s="474">
        <v>56.2</v>
      </c>
      <c r="P700" s="474">
        <v>56.5</v>
      </c>
      <c r="Q700" s="474">
        <v>55.5</v>
      </c>
      <c r="R700" s="474" t="s">
        <v>3181</v>
      </c>
      <c r="S700" s="475">
        <v>-0.0107</v>
      </c>
    </row>
    <row r="701" ht="15.75" customHeight="1">
      <c r="A701" s="473" t="s">
        <v>1052</v>
      </c>
      <c r="B701" s="406">
        <v>49.1</v>
      </c>
      <c r="C701" s="474">
        <v>47.8</v>
      </c>
      <c r="D701" s="474">
        <v>49.7</v>
      </c>
      <c r="E701" s="474">
        <v>47.0</v>
      </c>
      <c r="F701" s="474" t="s">
        <v>3270</v>
      </c>
      <c r="G701" s="475">
        <v>0.0315</v>
      </c>
      <c r="M701" s="473" t="s">
        <v>962</v>
      </c>
      <c r="N701" s="406">
        <v>56.2</v>
      </c>
      <c r="O701" s="474">
        <v>56.0</v>
      </c>
      <c r="P701" s="474">
        <v>57.0</v>
      </c>
      <c r="Q701" s="474">
        <v>55.3</v>
      </c>
      <c r="R701" s="474" t="s">
        <v>3182</v>
      </c>
      <c r="S701" s="475">
        <v>0.0036</v>
      </c>
    </row>
    <row r="702" ht="15.75" customHeight="1">
      <c r="A702" s="473" t="s">
        <v>1053</v>
      </c>
      <c r="B702" s="406">
        <v>47.6</v>
      </c>
      <c r="C702" s="474">
        <v>45.9</v>
      </c>
      <c r="D702" s="474">
        <v>47.9</v>
      </c>
      <c r="E702" s="474">
        <v>45.9</v>
      </c>
      <c r="F702" s="474" t="s">
        <v>3271</v>
      </c>
      <c r="G702" s="475">
        <v>0.0416</v>
      </c>
      <c r="M702" s="473" t="s">
        <v>963</v>
      </c>
      <c r="N702" s="406">
        <v>56.0</v>
      </c>
      <c r="O702" s="474">
        <v>56.4</v>
      </c>
      <c r="P702" s="474">
        <v>56.6</v>
      </c>
      <c r="Q702" s="474">
        <v>55.7</v>
      </c>
      <c r="R702" s="474" t="s">
        <v>3183</v>
      </c>
      <c r="S702" s="475">
        <v>-0.0158</v>
      </c>
    </row>
    <row r="703" ht="15.75" customHeight="1">
      <c r="A703" s="473" t="s">
        <v>1054</v>
      </c>
      <c r="B703" s="406">
        <v>45.7</v>
      </c>
      <c r="C703" s="474">
        <v>47.3</v>
      </c>
      <c r="D703" s="474">
        <v>48.1</v>
      </c>
      <c r="E703" s="474">
        <v>45.5</v>
      </c>
      <c r="F703" s="474" t="s">
        <v>3272</v>
      </c>
      <c r="G703" s="475">
        <v>-0.0479</v>
      </c>
      <c r="M703" s="473" t="s">
        <v>964</v>
      </c>
      <c r="N703" s="406">
        <v>56.9</v>
      </c>
      <c r="O703" s="474">
        <v>57.1</v>
      </c>
      <c r="P703" s="474">
        <v>58.0</v>
      </c>
      <c r="Q703" s="474">
        <v>56.1</v>
      </c>
      <c r="R703" s="474" t="s">
        <v>3184</v>
      </c>
      <c r="S703" s="475">
        <v>0.0018</v>
      </c>
    </row>
    <row r="704" ht="15.75" customHeight="1">
      <c r="A704" s="473" t="s">
        <v>1055</v>
      </c>
      <c r="B704" s="406">
        <v>48.0</v>
      </c>
      <c r="C704" s="474">
        <v>49.9</v>
      </c>
      <c r="D704" s="474">
        <v>49.9</v>
      </c>
      <c r="E704" s="474">
        <v>47.6</v>
      </c>
      <c r="F704" s="474" t="s">
        <v>3273</v>
      </c>
      <c r="G704" s="475">
        <v>-0.0381</v>
      </c>
      <c r="M704" s="473" t="s">
        <v>965</v>
      </c>
      <c r="N704" s="406">
        <v>56.8</v>
      </c>
      <c r="O704" s="474">
        <v>59.0</v>
      </c>
      <c r="P704" s="474">
        <v>59.3</v>
      </c>
      <c r="Q704" s="474">
        <v>56.4</v>
      </c>
      <c r="R704" s="474" t="s">
        <v>3185</v>
      </c>
      <c r="S704" s="475">
        <v>-0.0357</v>
      </c>
    </row>
    <row r="705" ht="15.75" customHeight="1">
      <c r="A705" s="473" t="s">
        <v>1056</v>
      </c>
      <c r="B705" s="406">
        <v>49.9</v>
      </c>
      <c r="C705" s="474">
        <v>48.9</v>
      </c>
      <c r="D705" s="474">
        <v>50.1</v>
      </c>
      <c r="E705" s="474">
        <v>48.9</v>
      </c>
      <c r="F705" s="474" t="s">
        <v>3274</v>
      </c>
      <c r="G705" s="475">
        <v>0.0204</v>
      </c>
      <c r="M705" s="473" t="s">
        <v>966</v>
      </c>
      <c r="N705" s="406">
        <v>58.9</v>
      </c>
      <c r="O705" s="474">
        <v>59.0</v>
      </c>
      <c r="P705" s="474">
        <v>59.4</v>
      </c>
      <c r="Q705" s="474">
        <v>57.8</v>
      </c>
      <c r="R705" s="474" t="s">
        <v>3186</v>
      </c>
      <c r="S705" s="475">
        <v>0.0068</v>
      </c>
    </row>
    <row r="706" ht="15.75" customHeight="1">
      <c r="A706" s="473" t="s">
        <v>1057</v>
      </c>
      <c r="B706" s="406">
        <v>48.9</v>
      </c>
      <c r="C706" s="474">
        <v>49.3</v>
      </c>
      <c r="D706" s="474">
        <v>49.9</v>
      </c>
      <c r="E706" s="474">
        <v>48.1</v>
      </c>
      <c r="F706" s="474" t="s">
        <v>3275</v>
      </c>
      <c r="G706" s="475">
        <v>-0.0121</v>
      </c>
      <c r="M706" s="473" t="s">
        <v>967</v>
      </c>
      <c r="N706" s="406">
        <v>58.5</v>
      </c>
      <c r="O706" s="474">
        <v>59.5</v>
      </c>
      <c r="P706" s="474">
        <v>60.3</v>
      </c>
      <c r="Q706" s="474">
        <v>58.2</v>
      </c>
      <c r="R706" s="474" t="s">
        <v>3187</v>
      </c>
      <c r="S706" s="475">
        <v>-0.0017</v>
      </c>
    </row>
    <row r="707" ht="15.75" customHeight="1">
      <c r="A707" s="473" t="s">
        <v>1058</v>
      </c>
      <c r="B707" s="406">
        <v>49.5</v>
      </c>
      <c r="C707" s="474">
        <v>49.7</v>
      </c>
      <c r="D707" s="474">
        <v>52.3</v>
      </c>
      <c r="E707" s="474">
        <v>49.0</v>
      </c>
      <c r="F707" s="474" t="s">
        <v>3276</v>
      </c>
      <c r="G707" s="475">
        <v>-0.008</v>
      </c>
      <c r="M707" s="473" t="s">
        <v>968</v>
      </c>
      <c r="N707" s="406">
        <v>58.6</v>
      </c>
      <c r="O707" s="474">
        <v>59.3</v>
      </c>
      <c r="P707" s="474">
        <v>59.8</v>
      </c>
      <c r="Q707" s="474">
        <v>57.2</v>
      </c>
      <c r="R707" s="474" t="s">
        <v>3188</v>
      </c>
      <c r="S707" s="475">
        <v>-0.0118</v>
      </c>
    </row>
    <row r="708" ht="15.75" customHeight="1">
      <c r="A708" s="473" t="s">
        <v>1059</v>
      </c>
      <c r="B708" s="406">
        <v>49.9</v>
      </c>
      <c r="C708" s="474">
        <v>52.0</v>
      </c>
      <c r="D708" s="474">
        <v>53.0</v>
      </c>
      <c r="E708" s="474">
        <v>49.8</v>
      </c>
      <c r="F708" s="474" t="s">
        <v>3277</v>
      </c>
      <c r="G708" s="475">
        <v>-0.0254</v>
      </c>
      <c r="M708" s="473" t="s">
        <v>969</v>
      </c>
      <c r="N708" s="406">
        <v>59.3</v>
      </c>
      <c r="O708" s="474">
        <v>64.0</v>
      </c>
      <c r="P708" s="474">
        <v>64.1</v>
      </c>
      <c r="Q708" s="474">
        <v>58.5</v>
      </c>
      <c r="R708" s="474" t="s">
        <v>3189</v>
      </c>
      <c r="S708" s="475">
        <v>0.0017</v>
      </c>
    </row>
    <row r="709" ht="15.75" customHeight="1">
      <c r="A709" s="473" t="s">
        <v>1060</v>
      </c>
      <c r="B709" s="406">
        <v>51.2</v>
      </c>
      <c r="C709" s="474">
        <v>52.9</v>
      </c>
      <c r="D709" s="474">
        <v>55.8</v>
      </c>
      <c r="E709" s="474">
        <v>50.6</v>
      </c>
      <c r="F709" s="474" t="s">
        <v>3278</v>
      </c>
      <c r="G709" s="475">
        <v>0.0689</v>
      </c>
      <c r="M709" s="473" t="s">
        <v>970</v>
      </c>
      <c r="N709" s="406">
        <v>59.2</v>
      </c>
      <c r="O709" s="474">
        <v>59.2</v>
      </c>
      <c r="P709" s="474">
        <v>59.2</v>
      </c>
      <c r="Q709" s="474">
        <v>59.2</v>
      </c>
      <c r="R709" s="474" t="s">
        <v>3190</v>
      </c>
      <c r="S709" s="475">
        <v>0.0983</v>
      </c>
    </row>
    <row r="710" ht="15.75" customHeight="1">
      <c r="A710" s="473" t="s">
        <v>1061</v>
      </c>
      <c r="B710" s="406">
        <v>47.9</v>
      </c>
      <c r="C710" s="474">
        <v>47.9</v>
      </c>
      <c r="D710" s="474">
        <v>48.7</v>
      </c>
      <c r="E710" s="474">
        <v>46.1</v>
      </c>
      <c r="F710" s="474" t="s">
        <v>3279</v>
      </c>
      <c r="G710" s="475">
        <v>0.017</v>
      </c>
      <c r="M710" s="473" t="s">
        <v>971</v>
      </c>
      <c r="N710" s="406">
        <v>53.9</v>
      </c>
      <c r="O710" s="474">
        <v>53.7</v>
      </c>
      <c r="P710" s="474">
        <v>55.7</v>
      </c>
      <c r="Q710" s="474">
        <v>53.2</v>
      </c>
      <c r="R710" s="474" t="s">
        <v>3191</v>
      </c>
      <c r="S710" s="475">
        <v>0.0019</v>
      </c>
    </row>
    <row r="711" ht="15.75" customHeight="1">
      <c r="A711" s="473" t="s">
        <v>1062</v>
      </c>
      <c r="B711" s="406">
        <v>47.1</v>
      </c>
      <c r="C711" s="474">
        <v>47.2</v>
      </c>
      <c r="D711" s="474">
        <v>49.0</v>
      </c>
      <c r="E711" s="474">
        <v>46.5</v>
      </c>
      <c r="F711" s="474" t="s">
        <v>3280</v>
      </c>
      <c r="G711" s="475">
        <v>-0.0021</v>
      </c>
      <c r="M711" s="473" t="s">
        <v>972</v>
      </c>
      <c r="N711" s="406">
        <v>53.8</v>
      </c>
      <c r="O711" s="474">
        <v>55.7</v>
      </c>
      <c r="P711" s="474">
        <v>55.7</v>
      </c>
      <c r="Q711" s="474">
        <v>53.5</v>
      </c>
      <c r="R711" s="474" t="s">
        <v>3192</v>
      </c>
      <c r="S711" s="475">
        <v>-0.0341</v>
      </c>
    </row>
    <row r="712" ht="15.75" customHeight="1">
      <c r="A712" s="473" t="s">
        <v>1063</v>
      </c>
      <c r="B712" s="406">
        <v>47.2</v>
      </c>
      <c r="C712" s="474">
        <v>47.5</v>
      </c>
      <c r="D712" s="474">
        <v>49.8</v>
      </c>
      <c r="E712" s="474">
        <v>46.6</v>
      </c>
      <c r="F712" s="474" t="s">
        <v>3281</v>
      </c>
      <c r="G712" s="475">
        <v>-0.0146</v>
      </c>
      <c r="M712" s="473" t="s">
        <v>973</v>
      </c>
      <c r="N712" s="406">
        <v>55.7</v>
      </c>
      <c r="O712" s="474">
        <v>56.4</v>
      </c>
      <c r="P712" s="474">
        <v>57.8</v>
      </c>
      <c r="Q712" s="474">
        <v>55.2</v>
      </c>
      <c r="R712" s="474" t="s">
        <v>3193</v>
      </c>
      <c r="S712" s="475">
        <v>0.0</v>
      </c>
    </row>
    <row r="713" ht="15.75" customHeight="1">
      <c r="A713" s="473" t="s">
        <v>1064</v>
      </c>
      <c r="B713" s="406">
        <v>47.9</v>
      </c>
      <c r="C713" s="474">
        <v>48.5</v>
      </c>
      <c r="D713" s="474">
        <v>49.0</v>
      </c>
      <c r="E713" s="474">
        <v>47.6</v>
      </c>
      <c r="F713" s="474" t="s">
        <v>3282</v>
      </c>
      <c r="G713" s="475">
        <v>-0.0204</v>
      </c>
      <c r="M713" s="473" t="s">
        <v>974</v>
      </c>
      <c r="N713" s="406">
        <v>55.7</v>
      </c>
      <c r="O713" s="474">
        <v>52.5</v>
      </c>
      <c r="P713" s="474">
        <v>57.8</v>
      </c>
      <c r="Q713" s="474">
        <v>52.5</v>
      </c>
      <c r="R713" s="474" t="s">
        <v>3194</v>
      </c>
      <c r="S713" s="475">
        <v>0.0569</v>
      </c>
    </row>
    <row r="714" ht="15.75" customHeight="1">
      <c r="A714" s="473" t="s">
        <v>1065</v>
      </c>
      <c r="B714" s="406">
        <v>48.9</v>
      </c>
      <c r="C714" s="474">
        <v>51.2</v>
      </c>
      <c r="D714" s="474">
        <v>51.2</v>
      </c>
      <c r="E714" s="474">
        <v>47.3</v>
      </c>
      <c r="F714" s="474" t="s">
        <v>3084</v>
      </c>
      <c r="G714" s="475">
        <v>-0.0431</v>
      </c>
      <c r="M714" s="473" t="s">
        <v>975</v>
      </c>
      <c r="N714" s="406">
        <v>52.7</v>
      </c>
      <c r="O714" s="474">
        <v>51.4</v>
      </c>
      <c r="P714" s="474">
        <v>54.3</v>
      </c>
      <c r="Q714" s="474">
        <v>51.0</v>
      </c>
      <c r="R714" s="474" t="s">
        <v>3195</v>
      </c>
      <c r="S714" s="475">
        <v>0.0374</v>
      </c>
    </row>
    <row r="715" ht="15.75" customHeight="1">
      <c r="A715" s="473" t="s">
        <v>1066</v>
      </c>
      <c r="B715" s="406">
        <v>51.1</v>
      </c>
      <c r="C715" s="474">
        <v>52.5</v>
      </c>
      <c r="D715" s="474">
        <v>54.7</v>
      </c>
      <c r="E715" s="474">
        <v>49.9</v>
      </c>
      <c r="F715" s="474" t="s">
        <v>3283</v>
      </c>
      <c r="G715" s="475">
        <v>0.022</v>
      </c>
      <c r="M715" s="473" t="s">
        <v>976</v>
      </c>
      <c r="N715" s="406">
        <v>50.8</v>
      </c>
      <c r="O715" s="474">
        <v>51.6</v>
      </c>
      <c r="P715" s="474">
        <v>52.0</v>
      </c>
      <c r="Q715" s="474">
        <v>50.6</v>
      </c>
      <c r="R715" s="474" t="s">
        <v>3196</v>
      </c>
      <c r="S715" s="475">
        <v>-0.0268</v>
      </c>
    </row>
    <row r="716" ht="15.75" customHeight="1">
      <c r="A716" s="473" t="s">
        <v>1067</v>
      </c>
      <c r="B716" s="406">
        <v>50.0</v>
      </c>
      <c r="C716" s="474">
        <v>50.8</v>
      </c>
      <c r="D716" s="474">
        <v>50.8</v>
      </c>
      <c r="E716" s="474">
        <v>49.3</v>
      </c>
      <c r="F716" s="474" t="s">
        <v>3284</v>
      </c>
      <c r="G716" s="475">
        <v>0.0101</v>
      </c>
      <c r="M716" s="473" t="s">
        <v>977</v>
      </c>
      <c r="N716" s="406">
        <v>52.2</v>
      </c>
      <c r="O716" s="474">
        <v>53.5</v>
      </c>
      <c r="P716" s="474">
        <v>53.5</v>
      </c>
      <c r="Q716" s="474">
        <v>51.9</v>
      </c>
      <c r="R716" s="474" t="s">
        <v>3197</v>
      </c>
      <c r="S716" s="475">
        <v>-0.0114</v>
      </c>
    </row>
    <row r="717" ht="15.75" customHeight="1">
      <c r="A717" s="473" t="s">
        <v>1068</v>
      </c>
      <c r="B717" s="406">
        <v>49.5</v>
      </c>
      <c r="C717" s="474">
        <v>51.5</v>
      </c>
      <c r="D717" s="474">
        <v>51.5</v>
      </c>
      <c r="E717" s="474">
        <v>48.0</v>
      </c>
      <c r="F717" s="474" t="s">
        <v>3285</v>
      </c>
      <c r="G717" s="475">
        <v>-0.0139</v>
      </c>
      <c r="M717" s="473" t="s">
        <v>978</v>
      </c>
      <c r="N717" s="406">
        <v>52.8</v>
      </c>
      <c r="O717" s="474">
        <v>50.7</v>
      </c>
      <c r="P717" s="474">
        <v>53.1</v>
      </c>
      <c r="Q717" s="474">
        <v>50.7</v>
      </c>
      <c r="R717" s="474" t="s">
        <v>3198</v>
      </c>
      <c r="S717" s="475">
        <v>0.0455</v>
      </c>
    </row>
    <row r="718" ht="15.75" customHeight="1">
      <c r="A718" s="473" t="s">
        <v>1069</v>
      </c>
      <c r="B718" s="406">
        <v>50.2</v>
      </c>
      <c r="C718" s="474">
        <v>52.0</v>
      </c>
      <c r="D718" s="474">
        <v>52.7</v>
      </c>
      <c r="E718" s="474">
        <v>49.2</v>
      </c>
      <c r="F718" s="474" t="s">
        <v>3286</v>
      </c>
      <c r="G718" s="475">
        <v>-0.0195</v>
      </c>
      <c r="M718" s="473" t="s">
        <v>979</v>
      </c>
      <c r="N718" s="406">
        <v>50.5</v>
      </c>
      <c r="O718" s="474">
        <v>50.9</v>
      </c>
      <c r="P718" s="474">
        <v>51.0</v>
      </c>
      <c r="Q718" s="474">
        <v>50.3</v>
      </c>
      <c r="R718" s="474" t="s">
        <v>3199</v>
      </c>
      <c r="S718" s="475">
        <v>-0.0079</v>
      </c>
    </row>
    <row r="719" ht="15.75" customHeight="1">
      <c r="A719" s="473" t="s">
        <v>1070</v>
      </c>
      <c r="B719" s="406">
        <v>51.2</v>
      </c>
      <c r="C719" s="474">
        <v>53.3</v>
      </c>
      <c r="D719" s="474">
        <v>55.0</v>
      </c>
      <c r="E719" s="474">
        <v>51.0</v>
      </c>
      <c r="F719" s="474" t="s">
        <v>3287</v>
      </c>
      <c r="G719" s="475">
        <v>-0.0536</v>
      </c>
      <c r="M719" s="473" t="s">
        <v>980</v>
      </c>
      <c r="N719" s="406">
        <v>50.9</v>
      </c>
      <c r="O719" s="474">
        <v>50.2</v>
      </c>
      <c r="P719" s="474">
        <v>51.6</v>
      </c>
      <c r="Q719" s="474">
        <v>50.2</v>
      </c>
      <c r="R719" s="474" t="s">
        <v>3200</v>
      </c>
      <c r="S719" s="475">
        <v>-0.0039</v>
      </c>
    </row>
    <row r="720" ht="15.75" customHeight="1">
      <c r="A720" s="473" t="s">
        <v>1071</v>
      </c>
      <c r="B720" s="406">
        <v>54.1</v>
      </c>
      <c r="C720" s="474">
        <v>52.9</v>
      </c>
      <c r="D720" s="474">
        <v>56.5</v>
      </c>
      <c r="E720" s="474">
        <v>52.9</v>
      </c>
      <c r="F720" s="474" t="s">
        <v>3288</v>
      </c>
      <c r="G720" s="475">
        <v>0.0464</v>
      </c>
      <c r="M720" s="473" t="s">
        <v>981</v>
      </c>
      <c r="N720" s="406">
        <v>51.1</v>
      </c>
      <c r="O720" s="474">
        <v>52.0</v>
      </c>
      <c r="P720" s="474">
        <v>52.5</v>
      </c>
      <c r="Q720" s="474">
        <v>50.6</v>
      </c>
      <c r="R720" s="474" t="s">
        <v>3201</v>
      </c>
      <c r="S720" s="475">
        <v>0.0039</v>
      </c>
    </row>
    <row r="721" ht="15.75" customHeight="1">
      <c r="A721" s="473" t="s">
        <v>1072</v>
      </c>
      <c r="B721" s="406">
        <v>51.7</v>
      </c>
      <c r="C721" s="474">
        <v>54.5</v>
      </c>
      <c r="D721" s="474">
        <v>54.5</v>
      </c>
      <c r="E721" s="474">
        <v>50.3</v>
      </c>
      <c r="F721" s="474" t="s">
        <v>3289</v>
      </c>
      <c r="G721" s="475">
        <v>-0.0514</v>
      </c>
      <c r="M721" s="473" t="s">
        <v>982</v>
      </c>
      <c r="N721" s="406">
        <v>50.9</v>
      </c>
      <c r="O721" s="474">
        <v>52.5</v>
      </c>
      <c r="P721" s="474">
        <v>52.5</v>
      </c>
      <c r="Q721" s="474">
        <v>50.3</v>
      </c>
      <c r="R721" s="474" t="s">
        <v>3202</v>
      </c>
      <c r="S721" s="475">
        <v>-0.0212</v>
      </c>
    </row>
    <row r="722" ht="15.75" customHeight="1">
      <c r="A722" s="473" t="s">
        <v>1073</v>
      </c>
      <c r="B722" s="406">
        <v>54.5</v>
      </c>
      <c r="C722" s="474">
        <v>50.2</v>
      </c>
      <c r="D722" s="474">
        <v>54.5</v>
      </c>
      <c r="E722" s="474">
        <v>49.9</v>
      </c>
      <c r="F722" s="474" t="s">
        <v>3290</v>
      </c>
      <c r="G722" s="475">
        <v>0.0988</v>
      </c>
      <c r="M722" s="473" t="s">
        <v>983</v>
      </c>
      <c r="N722" s="406">
        <v>52.0</v>
      </c>
      <c r="O722" s="474">
        <v>52.0</v>
      </c>
      <c r="P722" s="474">
        <v>52.5</v>
      </c>
      <c r="Q722" s="474">
        <v>50.0</v>
      </c>
      <c r="R722" s="474" t="s">
        <v>3203</v>
      </c>
      <c r="S722" s="475">
        <v>0.0176</v>
      </c>
    </row>
    <row r="723" ht="15.75" customHeight="1">
      <c r="A723" s="473" t="s">
        <v>1074</v>
      </c>
      <c r="B723" s="406">
        <v>49.6</v>
      </c>
      <c r="C723" s="474">
        <v>45.5</v>
      </c>
      <c r="D723" s="474">
        <v>50.4</v>
      </c>
      <c r="E723" s="474">
        <v>45.5</v>
      </c>
      <c r="F723" s="474" t="s">
        <v>3291</v>
      </c>
      <c r="G723" s="475">
        <v>0.0806</v>
      </c>
      <c r="M723" s="473" t="s">
        <v>984</v>
      </c>
      <c r="N723" s="406">
        <v>51.1</v>
      </c>
      <c r="O723" s="474">
        <v>48.9</v>
      </c>
      <c r="P723" s="474">
        <v>51.9</v>
      </c>
      <c r="Q723" s="474">
        <v>48.8</v>
      </c>
      <c r="R723" s="474" t="s">
        <v>3204</v>
      </c>
      <c r="S723" s="475">
        <v>0.045</v>
      </c>
    </row>
    <row r="724" ht="15.75" customHeight="1">
      <c r="A724" s="473" t="s">
        <v>1075</v>
      </c>
      <c r="B724" s="406">
        <v>45.9</v>
      </c>
      <c r="C724" s="474">
        <v>44.9</v>
      </c>
      <c r="D724" s="474">
        <v>46.0</v>
      </c>
      <c r="E724" s="474">
        <v>44.3</v>
      </c>
      <c r="F724" s="474" t="s">
        <v>3292</v>
      </c>
      <c r="G724" s="475">
        <v>0.0223</v>
      </c>
      <c r="M724" s="473" t="s">
        <v>985</v>
      </c>
      <c r="N724" s="406">
        <v>48.9</v>
      </c>
      <c r="O724" s="474">
        <v>49.5</v>
      </c>
      <c r="P724" s="474">
        <v>49.5</v>
      </c>
      <c r="Q724" s="474">
        <v>48.8</v>
      </c>
      <c r="R724" s="474" t="s">
        <v>3205</v>
      </c>
      <c r="S724" s="475">
        <v>-0.0181</v>
      </c>
    </row>
    <row r="725" ht="15.75" customHeight="1">
      <c r="A725" s="473" t="s">
        <v>1076</v>
      </c>
      <c r="B725" s="406">
        <v>44.9</v>
      </c>
      <c r="C725" s="474">
        <v>43.2</v>
      </c>
      <c r="D725" s="474">
        <v>46.0</v>
      </c>
      <c r="E725" s="474">
        <v>43.2</v>
      </c>
      <c r="F725" s="474" t="s">
        <v>3293</v>
      </c>
      <c r="G725" s="475">
        <v>0.0275</v>
      </c>
      <c r="M725" s="473" t="s">
        <v>986</v>
      </c>
      <c r="N725" s="406">
        <v>49.8</v>
      </c>
      <c r="O725" s="474">
        <v>48.5</v>
      </c>
      <c r="P725" s="474">
        <v>49.9</v>
      </c>
      <c r="Q725" s="474">
        <v>48.1</v>
      </c>
      <c r="R725" s="474" t="s">
        <v>3206</v>
      </c>
      <c r="S725" s="475">
        <v>0.0268</v>
      </c>
    </row>
    <row r="726" ht="15.75" customHeight="1">
      <c r="A726" s="473" t="s">
        <v>1077</v>
      </c>
      <c r="B726" s="406">
        <v>43.7</v>
      </c>
      <c r="C726" s="474">
        <v>44.2</v>
      </c>
      <c r="D726" s="474">
        <v>44.9</v>
      </c>
      <c r="E726" s="474">
        <v>43.0</v>
      </c>
      <c r="F726" s="474" t="s">
        <v>3294</v>
      </c>
      <c r="G726" s="475">
        <v>-0.0246</v>
      </c>
      <c r="M726" s="473" t="s">
        <v>987</v>
      </c>
      <c r="N726" s="406">
        <v>48.5</v>
      </c>
      <c r="O726" s="474">
        <v>50.0</v>
      </c>
      <c r="P726" s="474">
        <v>50.3</v>
      </c>
      <c r="Q726" s="474">
        <v>48.2</v>
      </c>
      <c r="R726" s="474" t="s">
        <v>3207</v>
      </c>
      <c r="S726" s="475">
        <v>-0.0222</v>
      </c>
    </row>
    <row r="727" ht="15.75" customHeight="1">
      <c r="A727" s="473" t="s">
        <v>1078</v>
      </c>
      <c r="B727" s="406">
        <v>44.8</v>
      </c>
      <c r="C727" s="474">
        <v>44.2</v>
      </c>
      <c r="D727" s="474">
        <v>46.5</v>
      </c>
      <c r="E727" s="474">
        <v>43.6</v>
      </c>
      <c r="F727" s="474" t="s">
        <v>3295</v>
      </c>
      <c r="G727" s="475">
        <v>0.0136</v>
      </c>
      <c r="M727" s="473" t="s">
        <v>988</v>
      </c>
      <c r="N727" s="406">
        <v>49.6</v>
      </c>
      <c r="O727" s="474">
        <v>49.1</v>
      </c>
      <c r="P727" s="474">
        <v>50.0</v>
      </c>
      <c r="Q727" s="474">
        <v>49.1</v>
      </c>
      <c r="R727" s="474" t="s">
        <v>3208</v>
      </c>
      <c r="S727" s="475">
        <v>-0.002</v>
      </c>
    </row>
    <row r="728" ht="15.75" customHeight="1">
      <c r="A728" s="473" t="s">
        <v>1079</v>
      </c>
      <c r="B728" s="406">
        <v>44.2</v>
      </c>
      <c r="C728" s="474">
        <v>45.0</v>
      </c>
      <c r="D728" s="474">
        <v>45.0</v>
      </c>
      <c r="E728" s="474">
        <v>43.7</v>
      </c>
      <c r="F728" s="474" t="s">
        <v>3296</v>
      </c>
      <c r="G728" s="475">
        <v>0.0</v>
      </c>
      <c r="M728" s="473" t="s">
        <v>989</v>
      </c>
      <c r="N728" s="406">
        <v>49.7</v>
      </c>
      <c r="O728" s="474">
        <v>49.8</v>
      </c>
      <c r="P728" s="474">
        <v>50.1</v>
      </c>
      <c r="Q728" s="474">
        <v>49.0</v>
      </c>
      <c r="R728" s="474" t="s">
        <v>3209</v>
      </c>
      <c r="S728" s="475">
        <v>-0.002</v>
      </c>
    </row>
    <row r="729" ht="15.75" customHeight="1">
      <c r="A729" s="473" t="s">
        <v>1080</v>
      </c>
      <c r="B729" s="406">
        <v>44.2</v>
      </c>
      <c r="C729" s="474">
        <v>42.6</v>
      </c>
      <c r="D729" s="474">
        <v>44.4</v>
      </c>
      <c r="E729" s="474">
        <v>42.4</v>
      </c>
      <c r="F729" s="474" t="s">
        <v>3297</v>
      </c>
      <c r="G729" s="475">
        <v>0.04</v>
      </c>
      <c r="M729" s="473" t="s">
        <v>990</v>
      </c>
      <c r="N729" s="406">
        <v>49.8</v>
      </c>
      <c r="O729" s="474">
        <v>50.1</v>
      </c>
      <c r="P729" s="474">
        <v>50.1</v>
      </c>
      <c r="Q729" s="474">
        <v>49.1</v>
      </c>
      <c r="R729" s="474" t="s">
        <v>3210</v>
      </c>
      <c r="S729" s="475">
        <v>-0.004</v>
      </c>
    </row>
    <row r="730" ht="15.75" customHeight="1">
      <c r="A730" s="473" t="s">
        <v>1081</v>
      </c>
      <c r="B730" s="406">
        <v>42.5</v>
      </c>
      <c r="C730" s="474">
        <v>43.1</v>
      </c>
      <c r="D730" s="474">
        <v>43.1</v>
      </c>
      <c r="E730" s="474">
        <v>42.1</v>
      </c>
      <c r="F730" s="474" t="s">
        <v>3298</v>
      </c>
      <c r="G730" s="475">
        <v>-0.023</v>
      </c>
      <c r="M730" s="473" t="s">
        <v>991</v>
      </c>
      <c r="N730" s="406">
        <v>50.0</v>
      </c>
      <c r="O730" s="474">
        <v>50.8</v>
      </c>
      <c r="P730" s="474">
        <v>50.8</v>
      </c>
      <c r="Q730" s="474">
        <v>50.0</v>
      </c>
      <c r="R730" s="474" t="s">
        <v>3211</v>
      </c>
      <c r="S730" s="475">
        <v>-0.0157</v>
      </c>
    </row>
    <row r="731" ht="15.75" customHeight="1">
      <c r="A731" s="473" t="s">
        <v>1082</v>
      </c>
      <c r="B731" s="406">
        <v>43.5</v>
      </c>
      <c r="C731" s="474">
        <v>42.4</v>
      </c>
      <c r="D731" s="474">
        <v>43.9</v>
      </c>
      <c r="E731" s="474">
        <v>42.4</v>
      </c>
      <c r="F731" s="474" t="s">
        <v>3299</v>
      </c>
      <c r="G731" s="475">
        <v>0.0093</v>
      </c>
      <c r="M731" s="473" t="s">
        <v>992</v>
      </c>
      <c r="N731" s="406">
        <v>50.8</v>
      </c>
      <c r="O731" s="474">
        <v>51.8</v>
      </c>
      <c r="P731" s="474">
        <v>51.8</v>
      </c>
      <c r="Q731" s="474">
        <v>50.4</v>
      </c>
      <c r="R731" s="474" t="s">
        <v>3212</v>
      </c>
      <c r="S731" s="475">
        <v>-0.002</v>
      </c>
    </row>
    <row r="732" ht="15.75" customHeight="1">
      <c r="A732" s="473" t="s">
        <v>1083</v>
      </c>
      <c r="B732" s="406">
        <v>43.1</v>
      </c>
      <c r="C732" s="474">
        <v>43.8</v>
      </c>
      <c r="D732" s="474">
        <v>43.8</v>
      </c>
      <c r="E732" s="474">
        <v>42.5</v>
      </c>
      <c r="F732" s="474" t="s">
        <v>3300</v>
      </c>
      <c r="G732" s="475">
        <v>-0.016</v>
      </c>
      <c r="M732" s="473" t="s">
        <v>993</v>
      </c>
      <c r="N732" s="406">
        <v>50.9</v>
      </c>
      <c r="O732" s="474">
        <v>49.7</v>
      </c>
      <c r="P732" s="474">
        <v>51.0</v>
      </c>
      <c r="Q732" s="474">
        <v>48.8</v>
      </c>
      <c r="R732" s="474" t="s">
        <v>3213</v>
      </c>
      <c r="S732" s="475">
        <v>0.0409</v>
      </c>
    </row>
    <row r="733" ht="15.75" customHeight="1">
      <c r="A733" s="473" t="s">
        <v>1084</v>
      </c>
      <c r="B733" s="406">
        <v>43.8</v>
      </c>
      <c r="C733" s="474">
        <v>41.0</v>
      </c>
      <c r="D733" s="474">
        <v>44.4</v>
      </c>
      <c r="E733" s="474">
        <v>41.0</v>
      </c>
      <c r="F733" s="474" t="s">
        <v>3301</v>
      </c>
      <c r="G733" s="475">
        <v>0.0788</v>
      </c>
      <c r="M733" s="473" t="s">
        <v>994</v>
      </c>
      <c r="N733" s="406">
        <v>48.9</v>
      </c>
      <c r="O733" s="474">
        <v>50.0</v>
      </c>
      <c r="P733" s="474">
        <v>50.0</v>
      </c>
      <c r="Q733" s="474">
        <v>48.6</v>
      </c>
      <c r="R733" s="474" t="s">
        <v>3214</v>
      </c>
      <c r="S733" s="475">
        <v>-0.002</v>
      </c>
    </row>
    <row r="734" ht="15.75" customHeight="1">
      <c r="A734" s="473" t="s">
        <v>1085</v>
      </c>
      <c r="B734" s="406">
        <v>40.6</v>
      </c>
      <c r="C734" s="474">
        <v>39.1</v>
      </c>
      <c r="D734" s="474">
        <v>41.5</v>
      </c>
      <c r="E734" s="474">
        <v>39.0</v>
      </c>
      <c r="F734" s="474" t="s">
        <v>3302</v>
      </c>
      <c r="G734" s="475">
        <v>0.0437</v>
      </c>
      <c r="M734" s="473" t="s">
        <v>995</v>
      </c>
      <c r="N734" s="406">
        <v>49.0</v>
      </c>
      <c r="O734" s="474">
        <v>50.0</v>
      </c>
      <c r="P734" s="474">
        <v>50.0</v>
      </c>
      <c r="Q734" s="474">
        <v>48.0</v>
      </c>
      <c r="R734" s="474" t="s">
        <v>3215</v>
      </c>
      <c r="S734" s="475">
        <v>-0.0061</v>
      </c>
    </row>
    <row r="735" ht="15.75" customHeight="1">
      <c r="A735" s="473" t="s">
        <v>1086</v>
      </c>
      <c r="B735" s="406">
        <v>38.9</v>
      </c>
      <c r="C735" s="474">
        <v>39.2</v>
      </c>
      <c r="D735" s="474">
        <v>39.8</v>
      </c>
      <c r="E735" s="474">
        <v>38.7</v>
      </c>
      <c r="F735" s="474" t="s">
        <v>3303</v>
      </c>
      <c r="G735" s="475">
        <v>-0.0051</v>
      </c>
      <c r="M735" s="473" t="s">
        <v>996</v>
      </c>
      <c r="N735" s="406">
        <v>49.3</v>
      </c>
      <c r="O735" s="474">
        <v>48.0</v>
      </c>
      <c r="P735" s="474">
        <v>50.0</v>
      </c>
      <c r="Q735" s="474">
        <v>48.0</v>
      </c>
      <c r="R735" s="474" t="s">
        <v>3216</v>
      </c>
      <c r="S735" s="475">
        <v>0.0249</v>
      </c>
    </row>
    <row r="736" ht="15.75" customHeight="1">
      <c r="A736" s="473" t="s">
        <v>1087</v>
      </c>
      <c r="B736" s="406">
        <v>39.1</v>
      </c>
      <c r="C736" s="474">
        <v>40.0</v>
      </c>
      <c r="D736" s="474">
        <v>40.3</v>
      </c>
      <c r="E736" s="474">
        <v>39.0</v>
      </c>
      <c r="F736" s="474" t="s">
        <v>3304</v>
      </c>
      <c r="G736" s="475">
        <v>-0.0225</v>
      </c>
      <c r="M736" s="473" t="s">
        <v>997</v>
      </c>
      <c r="N736" s="406">
        <v>48.1</v>
      </c>
      <c r="O736" s="474">
        <v>47.9</v>
      </c>
      <c r="P736" s="474">
        <v>49.0</v>
      </c>
      <c r="Q736" s="474">
        <v>47.0</v>
      </c>
      <c r="R736" s="474" t="s">
        <v>3217</v>
      </c>
      <c r="S736" s="475">
        <v>0.0191</v>
      </c>
    </row>
    <row r="737" ht="15.75" customHeight="1">
      <c r="A737" s="473" t="s">
        <v>1088</v>
      </c>
      <c r="B737" s="406">
        <v>40.0</v>
      </c>
      <c r="C737" s="474">
        <v>38.8</v>
      </c>
      <c r="D737" s="474">
        <v>40.0</v>
      </c>
      <c r="E737" s="474">
        <v>38.8</v>
      </c>
      <c r="F737" s="474" t="s">
        <v>3305</v>
      </c>
      <c r="G737" s="475">
        <v>0.023</v>
      </c>
      <c r="M737" s="473" t="s">
        <v>998</v>
      </c>
      <c r="N737" s="406">
        <v>47.2</v>
      </c>
      <c r="O737" s="474">
        <v>47.1</v>
      </c>
      <c r="P737" s="474">
        <v>47.8</v>
      </c>
      <c r="Q737" s="474">
        <v>47.1</v>
      </c>
      <c r="R737" s="474" t="s">
        <v>3218</v>
      </c>
      <c r="S737" s="475">
        <v>-0.0021</v>
      </c>
    </row>
    <row r="738" ht="15.75" customHeight="1">
      <c r="A738" s="473" t="s">
        <v>1089</v>
      </c>
      <c r="B738" s="406">
        <v>39.1</v>
      </c>
      <c r="C738" s="474">
        <v>39.2</v>
      </c>
      <c r="D738" s="474">
        <v>39.4</v>
      </c>
      <c r="E738" s="474">
        <v>39.0</v>
      </c>
      <c r="F738" s="474" t="s">
        <v>3306</v>
      </c>
      <c r="G738" s="475">
        <v>-0.0076</v>
      </c>
      <c r="M738" s="473" t="s">
        <v>999</v>
      </c>
      <c r="N738" s="406">
        <v>47.3</v>
      </c>
      <c r="O738" s="474">
        <v>48.2</v>
      </c>
      <c r="P738" s="474">
        <v>48.3</v>
      </c>
      <c r="Q738" s="474">
        <v>47.1</v>
      </c>
      <c r="R738" s="474" t="s">
        <v>3219</v>
      </c>
      <c r="S738" s="475">
        <v>-0.0187</v>
      </c>
    </row>
    <row r="739" ht="15.75" customHeight="1">
      <c r="A739" s="473" t="s">
        <v>1090</v>
      </c>
      <c r="B739" s="406">
        <v>39.4</v>
      </c>
      <c r="C739" s="474">
        <v>40.0</v>
      </c>
      <c r="D739" s="474">
        <v>40.1</v>
      </c>
      <c r="E739" s="474">
        <v>39.1</v>
      </c>
      <c r="F739" s="474" t="s">
        <v>3307</v>
      </c>
      <c r="G739" s="475">
        <v>-0.0175</v>
      </c>
      <c r="M739" s="473" t="s">
        <v>1000</v>
      </c>
      <c r="N739" s="406">
        <v>48.2</v>
      </c>
      <c r="O739" s="474">
        <v>47.8</v>
      </c>
      <c r="P739" s="474">
        <v>49.0</v>
      </c>
      <c r="Q739" s="474">
        <v>46.2</v>
      </c>
      <c r="R739" s="474" t="s">
        <v>3220</v>
      </c>
      <c r="S739" s="475">
        <v>0.0084</v>
      </c>
    </row>
    <row r="740" ht="15.75" customHeight="1">
      <c r="A740" s="473" t="s">
        <v>1091</v>
      </c>
      <c r="B740" s="406">
        <v>40.1</v>
      </c>
      <c r="C740" s="474">
        <v>40.4</v>
      </c>
      <c r="D740" s="474">
        <v>41.0</v>
      </c>
      <c r="E740" s="474">
        <v>40.0</v>
      </c>
      <c r="F740" s="474" t="s">
        <v>3308</v>
      </c>
      <c r="G740" s="475">
        <v>-0.0123</v>
      </c>
      <c r="M740" s="473" t="s">
        <v>1001</v>
      </c>
      <c r="N740" s="406">
        <v>47.8</v>
      </c>
      <c r="O740" s="474">
        <v>47.7</v>
      </c>
      <c r="P740" s="474">
        <v>48.0</v>
      </c>
      <c r="Q740" s="474">
        <v>46.3</v>
      </c>
      <c r="R740" s="474" t="s">
        <v>3221</v>
      </c>
      <c r="S740" s="475">
        <v>0.0084</v>
      </c>
    </row>
    <row r="741" ht="15.75" customHeight="1">
      <c r="A741" s="473" t="s">
        <v>1092</v>
      </c>
      <c r="B741" s="406">
        <v>40.6</v>
      </c>
      <c r="C741" s="474">
        <v>40.5</v>
      </c>
      <c r="D741" s="474">
        <v>40.8</v>
      </c>
      <c r="E741" s="474">
        <v>40.3</v>
      </c>
      <c r="F741" s="474" t="s">
        <v>3309</v>
      </c>
      <c r="G741" s="475">
        <v>-0.0098</v>
      </c>
      <c r="M741" s="473" t="s">
        <v>1002</v>
      </c>
      <c r="N741" s="406">
        <v>47.4</v>
      </c>
      <c r="O741" s="474">
        <v>44.2</v>
      </c>
      <c r="P741" s="474">
        <v>47.7</v>
      </c>
      <c r="Q741" s="474">
        <v>44.2</v>
      </c>
      <c r="R741" s="474" t="s">
        <v>3222</v>
      </c>
      <c r="S741" s="475">
        <v>0.0395</v>
      </c>
    </row>
    <row r="742" ht="15.75" customHeight="1">
      <c r="A742" s="473" t="s">
        <v>1093</v>
      </c>
      <c r="B742" s="406">
        <v>41.0</v>
      </c>
      <c r="C742" s="474">
        <v>41.3</v>
      </c>
      <c r="D742" s="474">
        <v>41.4</v>
      </c>
      <c r="E742" s="474">
        <v>40.7</v>
      </c>
      <c r="F742" s="474" t="s">
        <v>3310</v>
      </c>
      <c r="G742" s="475">
        <v>-0.0049</v>
      </c>
      <c r="M742" s="473" t="s">
        <v>1003</v>
      </c>
      <c r="N742" s="406">
        <v>45.6</v>
      </c>
      <c r="O742" s="474">
        <v>46.0</v>
      </c>
      <c r="P742" s="474">
        <v>46.0</v>
      </c>
      <c r="Q742" s="474">
        <v>45.5</v>
      </c>
      <c r="R742" s="474" t="s">
        <v>3223</v>
      </c>
      <c r="S742" s="475">
        <v>-0.0236</v>
      </c>
    </row>
    <row r="743" ht="15.75" customHeight="1">
      <c r="A743" s="473" t="s">
        <v>1094</v>
      </c>
      <c r="B743" s="406">
        <v>41.2</v>
      </c>
      <c r="C743" s="474">
        <v>41.1</v>
      </c>
      <c r="D743" s="474">
        <v>41.7</v>
      </c>
      <c r="E743" s="474">
        <v>40.6</v>
      </c>
      <c r="F743" s="474" t="s">
        <v>3311</v>
      </c>
      <c r="G743" s="475">
        <v>0.0049</v>
      </c>
      <c r="M743" s="473" t="s">
        <v>1004</v>
      </c>
      <c r="N743" s="406">
        <v>46.7</v>
      </c>
      <c r="O743" s="474">
        <v>47.5</v>
      </c>
      <c r="P743" s="474">
        <v>48.4</v>
      </c>
      <c r="Q743" s="474">
        <v>46.0</v>
      </c>
      <c r="R743" s="474" t="s">
        <v>3224</v>
      </c>
      <c r="S743" s="475">
        <v>-0.0064</v>
      </c>
    </row>
    <row r="744" ht="15.75" customHeight="1">
      <c r="A744" s="473" t="s">
        <v>1095</v>
      </c>
      <c r="B744" s="406">
        <v>41.0</v>
      </c>
      <c r="C744" s="474">
        <v>41.5</v>
      </c>
      <c r="D744" s="474">
        <v>41.5</v>
      </c>
      <c r="E744" s="474">
        <v>40.8</v>
      </c>
      <c r="F744" s="474" t="s">
        <v>3312</v>
      </c>
      <c r="G744" s="475">
        <v>-0.012</v>
      </c>
      <c r="M744" s="473" t="s">
        <v>1005</v>
      </c>
      <c r="N744" s="406">
        <v>47.0</v>
      </c>
      <c r="O744" s="474">
        <v>44.7</v>
      </c>
      <c r="P744" s="474">
        <v>47.4</v>
      </c>
      <c r="Q744" s="474">
        <v>44.7</v>
      </c>
      <c r="R744" s="474" t="s">
        <v>3225</v>
      </c>
      <c r="S744" s="475">
        <v>0.0515</v>
      </c>
    </row>
    <row r="745" ht="15.75" customHeight="1">
      <c r="A745" s="473" t="s">
        <v>1096</v>
      </c>
      <c r="B745" s="406">
        <v>41.5</v>
      </c>
      <c r="C745" s="474">
        <v>41.2</v>
      </c>
      <c r="D745" s="474">
        <v>42.0</v>
      </c>
      <c r="E745" s="474">
        <v>41.2</v>
      </c>
      <c r="F745" s="474" t="s">
        <v>3313</v>
      </c>
      <c r="G745" s="475">
        <v>0.0197</v>
      </c>
      <c r="M745" s="473" t="s">
        <v>1006</v>
      </c>
      <c r="N745" s="406">
        <v>44.7</v>
      </c>
      <c r="O745" s="474">
        <v>45.5</v>
      </c>
      <c r="P745" s="474">
        <v>45.5</v>
      </c>
      <c r="Q745" s="474">
        <v>44.0</v>
      </c>
      <c r="R745" s="474" t="s">
        <v>3226</v>
      </c>
      <c r="S745" s="475">
        <v>-0.0022</v>
      </c>
    </row>
    <row r="746" ht="15.75" customHeight="1">
      <c r="A746" s="473" t="s">
        <v>1097</v>
      </c>
      <c r="B746" s="406">
        <v>40.7</v>
      </c>
      <c r="C746" s="474">
        <v>40.8</v>
      </c>
      <c r="D746" s="474">
        <v>41.0</v>
      </c>
      <c r="E746" s="474">
        <v>40.5</v>
      </c>
      <c r="F746" s="474" t="s">
        <v>3314</v>
      </c>
      <c r="G746" s="475">
        <v>-0.0049</v>
      </c>
      <c r="M746" s="473" t="s">
        <v>1007</v>
      </c>
      <c r="N746" s="406">
        <v>44.8</v>
      </c>
      <c r="O746" s="474">
        <v>45.8</v>
      </c>
      <c r="P746" s="474">
        <v>46.8</v>
      </c>
      <c r="Q746" s="474">
        <v>44.5</v>
      </c>
      <c r="R746" s="474" t="s">
        <v>3227</v>
      </c>
      <c r="S746" s="475">
        <v>-0.0088</v>
      </c>
    </row>
    <row r="747" ht="15.75" customHeight="1">
      <c r="A747" s="473" t="s">
        <v>1098</v>
      </c>
      <c r="B747" s="406">
        <v>40.9</v>
      </c>
      <c r="C747" s="474">
        <v>40.2</v>
      </c>
      <c r="D747" s="474">
        <v>41.5</v>
      </c>
      <c r="E747" s="474">
        <v>40.2</v>
      </c>
      <c r="F747" s="474" t="s">
        <v>3315</v>
      </c>
      <c r="G747" s="475">
        <v>0.0124</v>
      </c>
      <c r="M747" s="473" t="s">
        <v>1008</v>
      </c>
      <c r="N747" s="406">
        <v>45.2</v>
      </c>
      <c r="O747" s="474">
        <v>44.0</v>
      </c>
      <c r="P747" s="474">
        <v>45.8</v>
      </c>
      <c r="Q747" s="474">
        <v>43.0</v>
      </c>
      <c r="R747" s="474" t="s">
        <v>3228</v>
      </c>
      <c r="S747" s="475">
        <v>0.0296</v>
      </c>
    </row>
    <row r="748" ht="15.75" customHeight="1">
      <c r="A748" s="473" t="s">
        <v>1099</v>
      </c>
      <c r="B748" s="406">
        <v>40.4</v>
      </c>
      <c r="C748" s="474">
        <v>40.9</v>
      </c>
      <c r="D748" s="474">
        <v>41.7</v>
      </c>
      <c r="E748" s="474">
        <v>40.0</v>
      </c>
      <c r="F748" s="474" t="s">
        <v>3316</v>
      </c>
      <c r="G748" s="475">
        <v>-0.0049</v>
      </c>
      <c r="M748" s="473" t="s">
        <v>1009</v>
      </c>
      <c r="N748" s="406">
        <v>43.9</v>
      </c>
      <c r="O748" s="474">
        <v>43.7</v>
      </c>
      <c r="P748" s="474">
        <v>44.4</v>
      </c>
      <c r="Q748" s="474">
        <v>43.6</v>
      </c>
      <c r="R748" s="474" t="s">
        <v>3229</v>
      </c>
      <c r="S748" s="475">
        <v>-0.0045</v>
      </c>
    </row>
    <row r="749" ht="15.75" customHeight="1">
      <c r="A749" s="473" t="s">
        <v>1100</v>
      </c>
      <c r="B749" s="406">
        <v>40.6</v>
      </c>
      <c r="C749" s="474">
        <v>38.7</v>
      </c>
      <c r="D749" s="474">
        <v>41.0</v>
      </c>
      <c r="E749" s="474">
        <v>38.6</v>
      </c>
      <c r="F749" s="474" t="s">
        <v>3317</v>
      </c>
      <c r="G749" s="475">
        <v>0.0601</v>
      </c>
      <c r="M749" s="473" t="s">
        <v>1010</v>
      </c>
      <c r="N749" s="406">
        <v>44.1</v>
      </c>
      <c r="O749" s="474">
        <v>43.5</v>
      </c>
      <c r="P749" s="474">
        <v>44.5</v>
      </c>
      <c r="Q749" s="474">
        <v>43.1</v>
      </c>
      <c r="R749" s="474" t="s">
        <v>3230</v>
      </c>
      <c r="S749" s="475">
        <v>0.0092</v>
      </c>
    </row>
    <row r="750" ht="15.75" customHeight="1">
      <c r="A750" s="473" t="s">
        <v>1101</v>
      </c>
      <c r="B750" s="406">
        <v>38.3</v>
      </c>
      <c r="C750" s="474">
        <v>38.1</v>
      </c>
      <c r="D750" s="474">
        <v>38.5</v>
      </c>
      <c r="E750" s="474">
        <v>37.8</v>
      </c>
      <c r="F750" s="474" t="s">
        <v>3318</v>
      </c>
      <c r="G750" s="475">
        <v>0.0186</v>
      </c>
      <c r="M750" s="473" t="s">
        <v>1011</v>
      </c>
      <c r="N750" s="406">
        <v>43.7</v>
      </c>
      <c r="O750" s="474">
        <v>42.5</v>
      </c>
      <c r="P750" s="474">
        <v>43.7</v>
      </c>
      <c r="Q750" s="474">
        <v>42.0</v>
      </c>
      <c r="R750" s="474" t="s">
        <v>3231</v>
      </c>
      <c r="S750" s="475">
        <v>0.0116</v>
      </c>
    </row>
    <row r="751" ht="15.75" customHeight="1">
      <c r="A751" s="473" t="s">
        <v>1102</v>
      </c>
      <c r="B751" s="406">
        <v>37.6</v>
      </c>
      <c r="C751" s="474">
        <v>38.4</v>
      </c>
      <c r="D751" s="474">
        <v>38.4</v>
      </c>
      <c r="E751" s="474">
        <v>37.5</v>
      </c>
      <c r="F751" s="474" t="s">
        <v>3319</v>
      </c>
      <c r="G751" s="475">
        <v>-0.0157</v>
      </c>
      <c r="M751" s="473" t="s">
        <v>1012</v>
      </c>
      <c r="N751" s="406">
        <v>43.2</v>
      </c>
      <c r="O751" s="474">
        <v>41.3</v>
      </c>
      <c r="P751" s="474">
        <v>44.0</v>
      </c>
      <c r="Q751" s="474">
        <v>41.3</v>
      </c>
      <c r="R751" s="474" t="s">
        <v>3232</v>
      </c>
      <c r="S751" s="475">
        <v>0.046</v>
      </c>
    </row>
    <row r="752" ht="15.75" customHeight="1">
      <c r="A752" s="473" t="s">
        <v>1103</v>
      </c>
      <c r="B752" s="406">
        <v>38.2</v>
      </c>
      <c r="C752" s="474">
        <v>38.9</v>
      </c>
      <c r="D752" s="474">
        <v>38.9</v>
      </c>
      <c r="E752" s="474">
        <v>38.0</v>
      </c>
      <c r="F752" s="474" t="s">
        <v>3320</v>
      </c>
      <c r="G752" s="475">
        <v>-0.0052</v>
      </c>
      <c r="M752" s="473" t="s">
        <v>1013</v>
      </c>
      <c r="N752" s="406">
        <v>41.3</v>
      </c>
      <c r="O752" s="474">
        <v>42.8</v>
      </c>
      <c r="P752" s="474">
        <v>43.5</v>
      </c>
      <c r="Q752" s="474">
        <v>40.8</v>
      </c>
      <c r="R752" s="474" t="s">
        <v>3233</v>
      </c>
      <c r="S752" s="475">
        <v>-0.0328</v>
      </c>
    </row>
    <row r="753" ht="15.75" customHeight="1">
      <c r="A753" s="473" t="s">
        <v>1104</v>
      </c>
      <c r="B753" s="406">
        <v>38.4</v>
      </c>
      <c r="C753" s="474">
        <v>38.0</v>
      </c>
      <c r="D753" s="474">
        <v>38.9</v>
      </c>
      <c r="E753" s="474">
        <v>37.7</v>
      </c>
      <c r="F753" s="474" t="s">
        <v>3321</v>
      </c>
      <c r="G753" s="475">
        <v>0.0132</v>
      </c>
      <c r="M753" s="473" t="s">
        <v>1014</v>
      </c>
      <c r="N753" s="406">
        <v>42.7</v>
      </c>
      <c r="O753" s="474">
        <v>41.5</v>
      </c>
      <c r="P753" s="474">
        <v>43.9</v>
      </c>
      <c r="Q753" s="474">
        <v>40.7</v>
      </c>
      <c r="R753" s="474" t="s">
        <v>3011</v>
      </c>
      <c r="S753" s="475">
        <v>-0.007</v>
      </c>
    </row>
    <row r="754" ht="15.75" customHeight="1">
      <c r="A754" s="473" t="s">
        <v>1105</v>
      </c>
      <c r="B754" s="406">
        <v>37.9</v>
      </c>
      <c r="C754" s="474">
        <v>38.0</v>
      </c>
      <c r="D754" s="474">
        <v>38.3</v>
      </c>
      <c r="E754" s="474">
        <v>37.9</v>
      </c>
      <c r="F754" s="474" t="s">
        <v>3322</v>
      </c>
      <c r="G754" s="475">
        <v>-0.0026</v>
      </c>
      <c r="M754" s="473" t="s">
        <v>1015</v>
      </c>
      <c r="N754" s="406">
        <v>43.0</v>
      </c>
      <c r="O754" s="474">
        <v>43.0</v>
      </c>
      <c r="P754" s="474">
        <v>44.5</v>
      </c>
      <c r="Q754" s="474">
        <v>42.6</v>
      </c>
      <c r="R754" s="474" t="s">
        <v>3234</v>
      </c>
      <c r="S754" s="475">
        <v>0.0023</v>
      </c>
    </row>
    <row r="755" ht="15.75" customHeight="1">
      <c r="A755" s="473" t="s">
        <v>1106</v>
      </c>
      <c r="B755" s="406">
        <v>38.0</v>
      </c>
      <c r="C755" s="474">
        <v>37.9</v>
      </c>
      <c r="D755" s="474">
        <v>38.4</v>
      </c>
      <c r="E755" s="474">
        <v>37.5</v>
      </c>
      <c r="F755" s="474" t="s">
        <v>3323</v>
      </c>
      <c r="G755" s="475">
        <v>0.0133</v>
      </c>
      <c r="M755" s="473" t="s">
        <v>1016</v>
      </c>
      <c r="N755" s="406">
        <v>42.9</v>
      </c>
      <c r="O755" s="474">
        <v>42.8</v>
      </c>
      <c r="P755" s="474">
        <v>43.1</v>
      </c>
      <c r="Q755" s="474">
        <v>42.0</v>
      </c>
      <c r="R755" s="474" t="s">
        <v>3235</v>
      </c>
      <c r="S755" s="475">
        <v>0.0313</v>
      </c>
    </row>
    <row r="756" ht="15.75" customHeight="1">
      <c r="A756" s="473" t="s">
        <v>1107</v>
      </c>
      <c r="B756" s="406">
        <v>37.5</v>
      </c>
      <c r="C756" s="474">
        <v>38.0</v>
      </c>
      <c r="D756" s="474">
        <v>39.0</v>
      </c>
      <c r="E756" s="474">
        <v>37.0</v>
      </c>
      <c r="F756" s="474" t="s">
        <v>3324</v>
      </c>
      <c r="G756" s="475">
        <v>-0.0157</v>
      </c>
      <c r="M756" s="473" t="s">
        <v>1017</v>
      </c>
      <c r="N756" s="406">
        <v>41.6</v>
      </c>
      <c r="O756" s="474">
        <v>41.0</v>
      </c>
      <c r="P756" s="474">
        <v>43.8</v>
      </c>
      <c r="Q756" s="474">
        <v>40.5</v>
      </c>
      <c r="R756" s="474" t="s">
        <v>3236</v>
      </c>
      <c r="S756" s="475">
        <v>0.0171</v>
      </c>
    </row>
    <row r="757" ht="15.75" customHeight="1">
      <c r="A757" s="473" t="s">
        <v>1108</v>
      </c>
      <c r="B757" s="406">
        <v>38.1</v>
      </c>
      <c r="C757" s="474">
        <v>38.7</v>
      </c>
      <c r="D757" s="474">
        <v>38.9</v>
      </c>
      <c r="E757" s="474">
        <v>38.0</v>
      </c>
      <c r="F757" s="474" t="s">
        <v>3325</v>
      </c>
      <c r="G757" s="475">
        <v>-0.0231</v>
      </c>
      <c r="M757" s="473" t="s">
        <v>1018</v>
      </c>
      <c r="N757" s="406">
        <v>40.9</v>
      </c>
      <c r="O757" s="474">
        <v>40.6</v>
      </c>
      <c r="P757" s="474">
        <v>41.7</v>
      </c>
      <c r="Q757" s="474">
        <v>40.6</v>
      </c>
      <c r="R757" s="474" t="s">
        <v>3237</v>
      </c>
      <c r="S757" s="475">
        <v>0.0099</v>
      </c>
    </row>
    <row r="758" ht="15.75" customHeight="1">
      <c r="A758" s="473" t="s">
        <v>1109</v>
      </c>
      <c r="B758" s="406">
        <v>39.0</v>
      </c>
      <c r="C758" s="474">
        <v>38.5</v>
      </c>
      <c r="D758" s="474">
        <v>39.5</v>
      </c>
      <c r="E758" s="474">
        <v>38.5</v>
      </c>
      <c r="F758" s="474" t="s">
        <v>3326</v>
      </c>
      <c r="G758" s="475">
        <v>-0.0102</v>
      </c>
      <c r="M758" s="473" t="s">
        <v>1019</v>
      </c>
      <c r="N758" s="406">
        <v>40.5</v>
      </c>
      <c r="O758" s="474">
        <v>41.9</v>
      </c>
      <c r="P758" s="474">
        <v>41.9</v>
      </c>
      <c r="Q758" s="474">
        <v>40.4</v>
      </c>
      <c r="R758" s="474" t="s">
        <v>3238</v>
      </c>
      <c r="S758" s="475">
        <v>-0.0493</v>
      </c>
    </row>
    <row r="759" ht="15.75" customHeight="1">
      <c r="A759" s="473" t="s">
        <v>1110</v>
      </c>
      <c r="B759" s="406">
        <v>39.4</v>
      </c>
      <c r="C759" s="474">
        <v>41.0</v>
      </c>
      <c r="D759" s="474">
        <v>41.7</v>
      </c>
      <c r="E759" s="474">
        <v>39.2</v>
      </c>
      <c r="F759" s="474" t="s">
        <v>3327</v>
      </c>
      <c r="G759" s="475">
        <v>-0.0343</v>
      </c>
      <c r="M759" s="473" t="s">
        <v>1020</v>
      </c>
      <c r="N759" s="406">
        <v>42.6</v>
      </c>
      <c r="O759" s="474">
        <v>42.6</v>
      </c>
      <c r="P759" s="474">
        <v>42.6</v>
      </c>
      <c r="Q759" s="474">
        <v>41.9</v>
      </c>
      <c r="R759" s="474" t="s">
        <v>3239</v>
      </c>
      <c r="S759" s="475">
        <v>0.0</v>
      </c>
    </row>
    <row r="760" ht="15.75" customHeight="1">
      <c r="A760" s="473" t="s">
        <v>1111</v>
      </c>
      <c r="B760" s="406">
        <v>40.8</v>
      </c>
      <c r="C760" s="474">
        <v>39.0</v>
      </c>
      <c r="D760" s="474">
        <v>41.3</v>
      </c>
      <c r="E760" s="474">
        <v>38.2</v>
      </c>
      <c r="F760" s="474" t="s">
        <v>3328</v>
      </c>
      <c r="G760" s="475">
        <v>0.0515</v>
      </c>
      <c r="M760" s="473" t="s">
        <v>1021</v>
      </c>
      <c r="N760" s="406">
        <v>42.6</v>
      </c>
      <c r="O760" s="474">
        <v>43.5</v>
      </c>
      <c r="P760" s="474">
        <v>43.6</v>
      </c>
      <c r="Q760" s="474">
        <v>42.5</v>
      </c>
      <c r="R760" s="474" t="s">
        <v>3240</v>
      </c>
      <c r="S760" s="475">
        <v>-0.0318</v>
      </c>
    </row>
    <row r="761" ht="15.75" customHeight="1">
      <c r="A761" s="473" t="s">
        <v>1112</v>
      </c>
      <c r="B761" s="406">
        <v>38.8</v>
      </c>
      <c r="C761" s="474">
        <v>38.7</v>
      </c>
      <c r="D761" s="474">
        <v>39.0</v>
      </c>
      <c r="E761" s="474">
        <v>37.5</v>
      </c>
      <c r="F761" s="474" t="s">
        <v>2721</v>
      </c>
      <c r="G761" s="475">
        <v>0.0</v>
      </c>
      <c r="M761" s="473" t="s">
        <v>1022</v>
      </c>
      <c r="N761" s="406">
        <v>44.0</v>
      </c>
      <c r="O761" s="474">
        <v>43.6</v>
      </c>
      <c r="P761" s="474">
        <v>45.1</v>
      </c>
      <c r="Q761" s="474">
        <v>43.2</v>
      </c>
      <c r="R761" s="474" t="s">
        <v>3241</v>
      </c>
      <c r="S761" s="475">
        <v>0.0233</v>
      </c>
    </row>
    <row r="762" ht="15.75" customHeight="1">
      <c r="A762" s="473" t="s">
        <v>1113</v>
      </c>
      <c r="B762" s="406">
        <v>38.8</v>
      </c>
      <c r="C762" s="474">
        <v>38.7</v>
      </c>
      <c r="D762" s="474">
        <v>39.2</v>
      </c>
      <c r="E762" s="474">
        <v>38.7</v>
      </c>
      <c r="F762" s="474" t="s">
        <v>3329</v>
      </c>
      <c r="G762" s="475">
        <v>-0.0026</v>
      </c>
      <c r="M762" s="473" t="s">
        <v>1023</v>
      </c>
      <c r="N762" s="406">
        <v>43.0</v>
      </c>
      <c r="O762" s="474">
        <v>43.5</v>
      </c>
      <c r="P762" s="474">
        <v>43.5</v>
      </c>
      <c r="Q762" s="474">
        <v>42.0</v>
      </c>
      <c r="R762" s="474" t="s">
        <v>3242</v>
      </c>
      <c r="S762" s="475">
        <v>-0.0115</v>
      </c>
    </row>
    <row r="763" ht="15.75" customHeight="1">
      <c r="A763" s="473" t="s">
        <v>1114</v>
      </c>
      <c r="B763" s="406">
        <v>38.9</v>
      </c>
      <c r="C763" s="474">
        <v>39.5</v>
      </c>
      <c r="D763" s="474">
        <v>39.5</v>
      </c>
      <c r="E763" s="474">
        <v>38.7</v>
      </c>
      <c r="F763" s="474" t="s">
        <v>3330</v>
      </c>
      <c r="G763" s="475">
        <v>-0.0102</v>
      </c>
      <c r="M763" s="473" t="s">
        <v>1024</v>
      </c>
      <c r="N763" s="406">
        <v>43.5</v>
      </c>
      <c r="O763" s="474">
        <v>43.7</v>
      </c>
      <c r="P763" s="474">
        <v>43.7</v>
      </c>
      <c r="Q763" s="474">
        <v>42.2</v>
      </c>
      <c r="R763" s="474" t="s">
        <v>3235</v>
      </c>
      <c r="S763" s="475">
        <v>0.0023</v>
      </c>
    </row>
    <row r="764" ht="15.75" customHeight="1">
      <c r="A764" s="473" t="s">
        <v>1115</v>
      </c>
      <c r="B764" s="406">
        <v>39.3</v>
      </c>
      <c r="C764" s="474">
        <v>39.1</v>
      </c>
      <c r="D764" s="474">
        <v>39.6</v>
      </c>
      <c r="E764" s="474">
        <v>39.0</v>
      </c>
      <c r="F764" s="474" t="s">
        <v>3331</v>
      </c>
      <c r="G764" s="475">
        <v>0.0051</v>
      </c>
      <c r="M764" s="473" t="s">
        <v>1025</v>
      </c>
      <c r="N764" s="406">
        <v>43.4</v>
      </c>
      <c r="O764" s="474">
        <v>44.3</v>
      </c>
      <c r="P764" s="474">
        <v>44.4</v>
      </c>
      <c r="Q764" s="474">
        <v>43.2</v>
      </c>
      <c r="R764" s="474" t="s">
        <v>3243</v>
      </c>
      <c r="S764" s="475">
        <v>-0.0181</v>
      </c>
    </row>
    <row r="765" ht="15.75" customHeight="1">
      <c r="A765" s="473" t="s">
        <v>1116</v>
      </c>
      <c r="B765" s="406">
        <v>39.1</v>
      </c>
      <c r="C765" s="474">
        <v>39.2</v>
      </c>
      <c r="D765" s="474">
        <v>39.8</v>
      </c>
      <c r="E765" s="474">
        <v>38.5</v>
      </c>
      <c r="F765" s="474" t="s">
        <v>3332</v>
      </c>
      <c r="G765" s="475">
        <v>-0.0026</v>
      </c>
      <c r="M765" s="473" t="s">
        <v>1026</v>
      </c>
      <c r="N765" s="406">
        <v>44.2</v>
      </c>
      <c r="O765" s="474">
        <v>45.6</v>
      </c>
      <c r="P765" s="474">
        <v>45.6</v>
      </c>
      <c r="Q765" s="474">
        <v>44.0</v>
      </c>
      <c r="R765" s="474" t="s">
        <v>3244</v>
      </c>
      <c r="S765" s="475">
        <v>-0.0156</v>
      </c>
    </row>
    <row r="766" ht="15.75" customHeight="1">
      <c r="A766" s="473" t="s">
        <v>1117</v>
      </c>
      <c r="B766" s="406">
        <v>39.2</v>
      </c>
      <c r="C766" s="474">
        <v>40.0</v>
      </c>
      <c r="D766" s="474">
        <v>40.0</v>
      </c>
      <c r="E766" s="474">
        <v>39.0</v>
      </c>
      <c r="F766" s="474" t="s">
        <v>3333</v>
      </c>
      <c r="G766" s="475">
        <v>-0.0051</v>
      </c>
      <c r="M766" s="473" t="s">
        <v>1027</v>
      </c>
      <c r="N766" s="406">
        <v>44.9</v>
      </c>
      <c r="O766" s="474">
        <v>46.0</v>
      </c>
      <c r="P766" s="474">
        <v>46.0</v>
      </c>
      <c r="Q766" s="474">
        <v>43.6</v>
      </c>
      <c r="R766" s="474" t="s">
        <v>3245</v>
      </c>
      <c r="S766" s="475">
        <v>0.0181</v>
      </c>
    </row>
    <row r="767" ht="15.75" customHeight="1">
      <c r="A767" s="473" t="s">
        <v>1118</v>
      </c>
      <c r="B767" s="406">
        <v>39.4</v>
      </c>
      <c r="C767" s="474">
        <v>39.3</v>
      </c>
      <c r="D767" s="474">
        <v>39.8</v>
      </c>
      <c r="E767" s="474">
        <v>38.9</v>
      </c>
      <c r="F767" s="474" t="s">
        <v>3334</v>
      </c>
      <c r="G767" s="475">
        <v>0.0025</v>
      </c>
      <c r="M767" s="473" t="s">
        <v>1028</v>
      </c>
      <c r="N767" s="406">
        <v>44.1</v>
      </c>
      <c r="O767" s="474">
        <v>45.3</v>
      </c>
      <c r="P767" s="474">
        <v>45.3</v>
      </c>
      <c r="Q767" s="474">
        <v>43.9</v>
      </c>
      <c r="R767" s="474" t="s">
        <v>3246</v>
      </c>
      <c r="S767" s="475">
        <v>-0.0265</v>
      </c>
    </row>
    <row r="768" ht="15.75" customHeight="1">
      <c r="A768" s="473" t="s">
        <v>1119</v>
      </c>
      <c r="B768" s="406">
        <v>39.3</v>
      </c>
      <c r="C768" s="474">
        <v>39.5</v>
      </c>
      <c r="D768" s="474">
        <v>42.9</v>
      </c>
      <c r="E768" s="474">
        <v>39.0</v>
      </c>
      <c r="F768" s="474" t="s">
        <v>3335</v>
      </c>
      <c r="G768" s="475">
        <v>0.0026</v>
      </c>
      <c r="M768" s="473" t="s">
        <v>1029</v>
      </c>
      <c r="N768" s="406">
        <v>45.3</v>
      </c>
      <c r="O768" s="474">
        <v>45.2</v>
      </c>
      <c r="P768" s="474">
        <v>46.5</v>
      </c>
      <c r="Q768" s="474">
        <v>45.2</v>
      </c>
      <c r="R768" s="474" t="s">
        <v>3247</v>
      </c>
      <c r="S768" s="475">
        <v>-0.0152</v>
      </c>
    </row>
    <row r="769" ht="15.75" customHeight="1">
      <c r="A769" s="473" t="s">
        <v>1120</v>
      </c>
      <c r="B769" s="406">
        <v>39.2</v>
      </c>
      <c r="C769" s="474">
        <v>39.5</v>
      </c>
      <c r="D769" s="474">
        <v>39.5</v>
      </c>
      <c r="E769" s="474">
        <v>38.9</v>
      </c>
      <c r="F769" s="474" t="s">
        <v>3336</v>
      </c>
      <c r="G769" s="475">
        <v>-0.0051</v>
      </c>
      <c r="M769" s="473" t="s">
        <v>1030</v>
      </c>
      <c r="N769" s="406">
        <v>46.0</v>
      </c>
      <c r="O769" s="474">
        <v>46.3</v>
      </c>
      <c r="P769" s="474">
        <v>46.8</v>
      </c>
      <c r="Q769" s="474">
        <v>45.9</v>
      </c>
      <c r="R769" s="474" t="s">
        <v>3248</v>
      </c>
      <c r="S769" s="475">
        <v>0.0</v>
      </c>
    </row>
    <row r="770" ht="15.75" customHeight="1">
      <c r="A770" s="473" t="s">
        <v>1121</v>
      </c>
      <c r="B770" s="406">
        <v>39.4</v>
      </c>
      <c r="C770" s="474">
        <v>39.3</v>
      </c>
      <c r="D770" s="474">
        <v>39.8</v>
      </c>
      <c r="E770" s="474">
        <v>38.5</v>
      </c>
      <c r="F770" s="474" t="s">
        <v>3337</v>
      </c>
      <c r="G770" s="475">
        <v>0.0181</v>
      </c>
      <c r="M770" s="473" t="s">
        <v>1031</v>
      </c>
      <c r="N770" s="406">
        <v>46.0</v>
      </c>
      <c r="O770" s="474">
        <v>46.6</v>
      </c>
      <c r="P770" s="474">
        <v>46.8</v>
      </c>
      <c r="Q770" s="474">
        <v>45.8</v>
      </c>
      <c r="R770" s="474" t="s">
        <v>3249</v>
      </c>
      <c r="S770" s="475">
        <v>-0.0129</v>
      </c>
    </row>
    <row r="771" ht="15.75" customHeight="1">
      <c r="A771" s="473" t="s">
        <v>1122</v>
      </c>
      <c r="B771" s="406">
        <v>38.7</v>
      </c>
      <c r="C771" s="474">
        <v>38.9</v>
      </c>
      <c r="D771" s="474">
        <v>39.3</v>
      </c>
      <c r="E771" s="474">
        <v>38.5</v>
      </c>
      <c r="F771" s="474" t="s">
        <v>3338</v>
      </c>
      <c r="G771" s="475">
        <v>-0.0051</v>
      </c>
      <c r="M771" s="473" t="s">
        <v>1032</v>
      </c>
      <c r="N771" s="406">
        <v>46.6</v>
      </c>
      <c r="O771" s="474">
        <v>48.0</v>
      </c>
      <c r="P771" s="474">
        <v>48.0</v>
      </c>
      <c r="Q771" s="474">
        <v>44.0</v>
      </c>
      <c r="R771" s="474" t="s">
        <v>3250</v>
      </c>
      <c r="S771" s="475">
        <v>-0.021</v>
      </c>
    </row>
    <row r="772" ht="15.75" customHeight="1">
      <c r="A772" s="473" t="s">
        <v>1123</v>
      </c>
      <c r="B772" s="406">
        <v>38.9</v>
      </c>
      <c r="C772" s="474">
        <v>38.6</v>
      </c>
      <c r="D772" s="474">
        <v>39.4</v>
      </c>
      <c r="E772" s="474">
        <v>38.6</v>
      </c>
      <c r="F772" s="474" t="s">
        <v>3339</v>
      </c>
      <c r="G772" s="475">
        <v>-0.0026</v>
      </c>
      <c r="M772" s="473" t="s">
        <v>1033</v>
      </c>
      <c r="N772" s="406">
        <v>47.6</v>
      </c>
      <c r="O772" s="474">
        <v>48.0</v>
      </c>
      <c r="P772" s="474">
        <v>48.4</v>
      </c>
      <c r="Q772" s="474">
        <v>47.4</v>
      </c>
      <c r="R772" s="474" t="s">
        <v>3251</v>
      </c>
      <c r="S772" s="475">
        <v>-0.0042</v>
      </c>
    </row>
    <row r="773" ht="15.75" customHeight="1">
      <c r="A773" s="473" t="s">
        <v>1124</v>
      </c>
      <c r="B773" s="406">
        <v>39.0</v>
      </c>
      <c r="C773" s="474">
        <v>40.8</v>
      </c>
      <c r="D773" s="474">
        <v>40.8</v>
      </c>
      <c r="E773" s="474">
        <v>38.7</v>
      </c>
      <c r="F773" s="474" t="s">
        <v>3340</v>
      </c>
      <c r="G773" s="475">
        <v>-0.0201</v>
      </c>
      <c r="M773" s="473" t="s">
        <v>1034</v>
      </c>
      <c r="N773" s="406">
        <v>47.8</v>
      </c>
      <c r="O773" s="474">
        <v>48.2</v>
      </c>
      <c r="P773" s="474">
        <v>48.5</v>
      </c>
      <c r="Q773" s="474">
        <v>47.7</v>
      </c>
      <c r="R773" s="474" t="s">
        <v>3252</v>
      </c>
      <c r="S773" s="475">
        <v>-0.0185</v>
      </c>
    </row>
    <row r="774" ht="15.75" customHeight="1">
      <c r="A774" s="473" t="s">
        <v>1125</v>
      </c>
      <c r="B774" s="406">
        <v>39.8</v>
      </c>
      <c r="C774" s="474">
        <v>40.4</v>
      </c>
      <c r="D774" s="474">
        <v>40.4</v>
      </c>
      <c r="E774" s="474">
        <v>39.4</v>
      </c>
      <c r="F774" s="474" t="s">
        <v>3341</v>
      </c>
      <c r="G774" s="475">
        <v>0.0</v>
      </c>
      <c r="M774" s="473" t="s">
        <v>1035</v>
      </c>
      <c r="N774" s="406">
        <v>48.7</v>
      </c>
      <c r="O774" s="474">
        <v>49.5</v>
      </c>
      <c r="P774" s="474">
        <v>49.5</v>
      </c>
      <c r="Q774" s="474">
        <v>47.8</v>
      </c>
      <c r="R774" s="474" t="s">
        <v>3253</v>
      </c>
      <c r="S774" s="475">
        <v>0.0041</v>
      </c>
    </row>
    <row r="775" ht="15.75" customHeight="1">
      <c r="A775" s="473" t="s">
        <v>1126</v>
      </c>
      <c r="B775" s="406">
        <v>39.8</v>
      </c>
      <c r="C775" s="474">
        <v>39.4</v>
      </c>
      <c r="D775" s="474">
        <v>40.7</v>
      </c>
      <c r="E775" s="474">
        <v>39.0</v>
      </c>
      <c r="F775" s="474" t="s">
        <v>3342</v>
      </c>
      <c r="G775" s="475">
        <v>0.0102</v>
      </c>
      <c r="M775" s="473" t="s">
        <v>1036</v>
      </c>
      <c r="N775" s="406">
        <v>48.5</v>
      </c>
      <c r="O775" s="474">
        <v>49.0</v>
      </c>
      <c r="P775" s="474">
        <v>49.7</v>
      </c>
      <c r="Q775" s="474">
        <v>48.4</v>
      </c>
      <c r="R775" s="474" t="s">
        <v>3254</v>
      </c>
      <c r="S775" s="475">
        <v>0.0021</v>
      </c>
    </row>
    <row r="776" ht="15.75" customHeight="1">
      <c r="A776" s="473" t="s">
        <v>1127</v>
      </c>
      <c r="B776" s="406">
        <v>39.4</v>
      </c>
      <c r="C776" s="474">
        <v>39.5</v>
      </c>
      <c r="D776" s="474">
        <v>39.8</v>
      </c>
      <c r="E776" s="474">
        <v>39.1</v>
      </c>
      <c r="F776" s="474" t="s">
        <v>3343</v>
      </c>
      <c r="G776" s="475">
        <v>-0.0025</v>
      </c>
      <c r="M776" s="473" t="s">
        <v>1037</v>
      </c>
      <c r="N776" s="406">
        <v>48.4</v>
      </c>
      <c r="O776" s="474">
        <v>48.0</v>
      </c>
      <c r="P776" s="474">
        <v>49.1</v>
      </c>
      <c r="Q776" s="474">
        <v>47.0</v>
      </c>
      <c r="R776" s="474" t="s">
        <v>3255</v>
      </c>
      <c r="S776" s="475">
        <v>0.0386</v>
      </c>
    </row>
    <row r="777" ht="15.75" customHeight="1">
      <c r="A777" s="473" t="s">
        <v>1128</v>
      </c>
      <c r="B777" s="406">
        <v>39.5</v>
      </c>
      <c r="C777" s="474">
        <v>40.7</v>
      </c>
      <c r="D777" s="474">
        <v>40.7</v>
      </c>
      <c r="E777" s="474">
        <v>39.3</v>
      </c>
      <c r="F777" s="474" t="s">
        <v>3344</v>
      </c>
      <c r="G777" s="475">
        <v>-0.005</v>
      </c>
      <c r="M777" s="473" t="s">
        <v>1038</v>
      </c>
      <c r="N777" s="406">
        <v>46.6</v>
      </c>
      <c r="O777" s="474">
        <v>46.8</v>
      </c>
      <c r="P777" s="474">
        <v>46.9</v>
      </c>
      <c r="Q777" s="474">
        <v>46.2</v>
      </c>
      <c r="R777" s="474" t="s">
        <v>3256</v>
      </c>
      <c r="S777" s="475">
        <v>0.0022</v>
      </c>
    </row>
    <row r="778" ht="15.75" customHeight="1">
      <c r="A778" s="473" t="s">
        <v>1129</v>
      </c>
      <c r="B778" s="406">
        <v>39.7</v>
      </c>
      <c r="C778" s="474">
        <v>39.0</v>
      </c>
      <c r="D778" s="474">
        <v>40.2</v>
      </c>
      <c r="E778" s="474">
        <v>39.0</v>
      </c>
      <c r="F778" s="474" t="s">
        <v>3345</v>
      </c>
      <c r="G778" s="475">
        <v>0.0206</v>
      </c>
      <c r="M778" s="473" t="s">
        <v>1039</v>
      </c>
      <c r="N778" s="406">
        <v>46.5</v>
      </c>
      <c r="O778" s="474">
        <v>47.4</v>
      </c>
      <c r="P778" s="474">
        <v>47.8</v>
      </c>
      <c r="Q778" s="474">
        <v>46.2</v>
      </c>
      <c r="R778" s="474" t="s">
        <v>3257</v>
      </c>
      <c r="S778" s="475">
        <v>-0.0169</v>
      </c>
    </row>
    <row r="779" ht="15.75" customHeight="1">
      <c r="A779" s="473" t="s">
        <v>1130</v>
      </c>
      <c r="B779" s="406">
        <v>38.9</v>
      </c>
      <c r="C779" s="474">
        <v>39.2</v>
      </c>
      <c r="D779" s="474">
        <v>40.0</v>
      </c>
      <c r="E779" s="474">
        <v>38.5</v>
      </c>
      <c r="F779" s="474" t="s">
        <v>3346</v>
      </c>
      <c r="G779" s="475">
        <v>-0.0077</v>
      </c>
      <c r="M779" s="473" t="s">
        <v>1040</v>
      </c>
      <c r="N779" s="406">
        <v>47.3</v>
      </c>
      <c r="O779" s="474">
        <v>45.5</v>
      </c>
      <c r="P779" s="474">
        <v>47.5</v>
      </c>
      <c r="Q779" s="474">
        <v>45.2</v>
      </c>
      <c r="R779" s="474" t="s">
        <v>3258</v>
      </c>
      <c r="S779" s="475">
        <v>0.0511</v>
      </c>
    </row>
    <row r="780" ht="15.75" customHeight="1">
      <c r="A780" s="473" t="s">
        <v>1131</v>
      </c>
      <c r="B780" s="406">
        <v>39.2</v>
      </c>
      <c r="C780" s="474">
        <v>39.4</v>
      </c>
      <c r="D780" s="474">
        <v>40.8</v>
      </c>
      <c r="E780" s="474">
        <v>39.0</v>
      </c>
      <c r="F780" s="474" t="s">
        <v>3347</v>
      </c>
      <c r="G780" s="475">
        <v>-0.0051</v>
      </c>
      <c r="M780" s="473" t="s">
        <v>1041</v>
      </c>
      <c r="N780" s="406">
        <v>45.0</v>
      </c>
      <c r="O780" s="474">
        <v>43.5</v>
      </c>
      <c r="P780" s="474">
        <v>45.4</v>
      </c>
      <c r="Q780" s="474">
        <v>43.5</v>
      </c>
      <c r="R780" s="474" t="s">
        <v>3259</v>
      </c>
      <c r="S780" s="475">
        <v>-0.011</v>
      </c>
    </row>
    <row r="781" ht="15.75" customHeight="1">
      <c r="A781" s="473" t="s">
        <v>1132</v>
      </c>
      <c r="B781" s="406">
        <v>39.4</v>
      </c>
      <c r="C781" s="474">
        <v>40.6</v>
      </c>
      <c r="D781" s="474">
        <v>40.6</v>
      </c>
      <c r="E781" s="474">
        <v>39.2</v>
      </c>
      <c r="F781" s="474" t="s">
        <v>3348</v>
      </c>
      <c r="G781" s="475">
        <v>-0.0025</v>
      </c>
      <c r="M781" s="473" t="s">
        <v>1042</v>
      </c>
      <c r="N781" s="406">
        <v>45.5</v>
      </c>
      <c r="O781" s="474">
        <v>45.9</v>
      </c>
      <c r="P781" s="474">
        <v>46.3</v>
      </c>
      <c r="Q781" s="474">
        <v>45.0</v>
      </c>
      <c r="R781" s="474" t="s">
        <v>3260</v>
      </c>
      <c r="S781" s="475">
        <v>-0.0087</v>
      </c>
    </row>
    <row r="782" ht="15.75" customHeight="1">
      <c r="A782" s="473" t="s">
        <v>1133</v>
      </c>
      <c r="B782" s="406">
        <v>39.5</v>
      </c>
      <c r="C782" s="474">
        <v>39.9</v>
      </c>
      <c r="D782" s="474">
        <v>40.2</v>
      </c>
      <c r="E782" s="474">
        <v>39.5</v>
      </c>
      <c r="F782" s="474" t="s">
        <v>3349</v>
      </c>
      <c r="G782" s="475">
        <v>-0.0075</v>
      </c>
      <c r="M782" s="473" t="s">
        <v>1043</v>
      </c>
      <c r="N782" s="406">
        <v>45.9</v>
      </c>
      <c r="O782" s="474">
        <v>45.8</v>
      </c>
      <c r="P782" s="474">
        <v>46.0</v>
      </c>
      <c r="Q782" s="474">
        <v>45.0</v>
      </c>
      <c r="R782" s="474" t="s">
        <v>3261</v>
      </c>
      <c r="S782" s="475">
        <v>0.0223</v>
      </c>
    </row>
    <row r="783" ht="15.75" customHeight="1">
      <c r="A783" s="473" t="s">
        <v>1134</v>
      </c>
      <c r="B783" s="406">
        <v>39.8</v>
      </c>
      <c r="C783" s="474">
        <v>39.9</v>
      </c>
      <c r="D783" s="474">
        <v>40.8</v>
      </c>
      <c r="E783" s="474">
        <v>39.5</v>
      </c>
      <c r="F783" s="474" t="s">
        <v>3350</v>
      </c>
      <c r="G783" s="475">
        <v>-0.0025</v>
      </c>
      <c r="M783" s="473" t="s">
        <v>1044</v>
      </c>
      <c r="N783" s="406">
        <v>44.9</v>
      </c>
      <c r="O783" s="474">
        <v>45.2</v>
      </c>
      <c r="P783" s="474">
        <v>45.6</v>
      </c>
      <c r="Q783" s="474">
        <v>44.8</v>
      </c>
      <c r="R783" s="474" t="s">
        <v>3262</v>
      </c>
      <c r="S783" s="475">
        <v>-0.0066</v>
      </c>
    </row>
    <row r="784" ht="15.75" customHeight="1">
      <c r="A784" s="473" t="s">
        <v>1135</v>
      </c>
      <c r="B784" s="406">
        <v>39.9</v>
      </c>
      <c r="C784" s="474">
        <v>39.7</v>
      </c>
      <c r="D784" s="474">
        <v>40.8</v>
      </c>
      <c r="E784" s="474">
        <v>39.6</v>
      </c>
      <c r="F784" s="474" t="s">
        <v>3351</v>
      </c>
      <c r="G784" s="475">
        <v>0.0</v>
      </c>
      <c r="M784" s="473" t="s">
        <v>1045</v>
      </c>
      <c r="N784" s="406">
        <v>45.2</v>
      </c>
      <c r="O784" s="474">
        <v>45.9</v>
      </c>
      <c r="P784" s="474">
        <v>45.9</v>
      </c>
      <c r="Q784" s="474">
        <v>44.9</v>
      </c>
      <c r="R784" s="474" t="s">
        <v>3263</v>
      </c>
      <c r="S784" s="475">
        <v>-0.0153</v>
      </c>
    </row>
    <row r="785" ht="15.75" customHeight="1">
      <c r="A785" s="473" t="s">
        <v>1136</v>
      </c>
      <c r="B785" s="406">
        <v>39.9</v>
      </c>
      <c r="C785" s="474">
        <v>41.2</v>
      </c>
      <c r="D785" s="474">
        <v>42.7</v>
      </c>
      <c r="E785" s="474">
        <v>39.6</v>
      </c>
      <c r="F785" s="474" t="s">
        <v>3352</v>
      </c>
      <c r="G785" s="475">
        <v>-0.0268</v>
      </c>
      <c r="M785" s="473" t="s">
        <v>1046</v>
      </c>
      <c r="N785" s="406">
        <v>45.9</v>
      </c>
      <c r="O785" s="474">
        <v>45.6</v>
      </c>
      <c r="P785" s="474">
        <v>46.8</v>
      </c>
      <c r="Q785" s="474">
        <v>45.2</v>
      </c>
      <c r="R785" s="474" t="s">
        <v>3264</v>
      </c>
      <c r="S785" s="475">
        <v>0.0066</v>
      </c>
    </row>
    <row r="786" ht="15.75" customHeight="1">
      <c r="A786" s="473" t="s">
        <v>1137</v>
      </c>
      <c r="B786" s="406">
        <v>41.0</v>
      </c>
      <c r="C786" s="474">
        <v>42.2</v>
      </c>
      <c r="D786" s="474">
        <v>42.2</v>
      </c>
      <c r="E786" s="474">
        <v>40.9</v>
      </c>
      <c r="F786" s="474" t="s">
        <v>3353</v>
      </c>
      <c r="G786" s="475">
        <v>-0.0168</v>
      </c>
      <c r="M786" s="473" t="s">
        <v>1047</v>
      </c>
      <c r="N786" s="406">
        <v>45.6</v>
      </c>
      <c r="O786" s="474">
        <v>46.3</v>
      </c>
      <c r="P786" s="474">
        <v>47.0</v>
      </c>
      <c r="Q786" s="474">
        <v>45.1</v>
      </c>
      <c r="R786" s="474" t="s">
        <v>3265</v>
      </c>
      <c r="S786" s="475">
        <v>-0.0151</v>
      </c>
    </row>
    <row r="787" ht="15.75" customHeight="1">
      <c r="A787" s="473" t="s">
        <v>1138</v>
      </c>
      <c r="B787" s="406">
        <v>41.7</v>
      </c>
      <c r="C787" s="474">
        <v>40.4</v>
      </c>
      <c r="D787" s="474">
        <v>42.8</v>
      </c>
      <c r="E787" s="474">
        <v>40.2</v>
      </c>
      <c r="F787" s="474" t="s">
        <v>3354</v>
      </c>
      <c r="G787" s="475">
        <v>0.0322</v>
      </c>
      <c r="M787" s="473" t="s">
        <v>1048</v>
      </c>
      <c r="N787" s="406">
        <v>46.3</v>
      </c>
      <c r="O787" s="474">
        <v>47.1</v>
      </c>
      <c r="P787" s="474">
        <v>48.0</v>
      </c>
      <c r="Q787" s="474">
        <v>46.0</v>
      </c>
      <c r="R787" s="474" t="s">
        <v>3266</v>
      </c>
      <c r="S787" s="475">
        <v>-0.0149</v>
      </c>
    </row>
    <row r="788" ht="15.75" customHeight="1">
      <c r="A788" s="473" t="s">
        <v>1139</v>
      </c>
      <c r="B788" s="406">
        <v>40.4</v>
      </c>
      <c r="C788" s="474">
        <v>40.8</v>
      </c>
      <c r="D788" s="474">
        <v>41.0</v>
      </c>
      <c r="E788" s="474">
        <v>40.2</v>
      </c>
      <c r="F788" s="474" t="s">
        <v>3355</v>
      </c>
      <c r="G788" s="475">
        <v>-0.0122</v>
      </c>
      <c r="M788" s="473" t="s">
        <v>1049</v>
      </c>
      <c r="N788" s="406">
        <v>47.0</v>
      </c>
      <c r="O788" s="474">
        <v>46.9</v>
      </c>
      <c r="P788" s="474">
        <v>48.0</v>
      </c>
      <c r="Q788" s="474">
        <v>46.0</v>
      </c>
      <c r="R788" s="474" t="s">
        <v>3267</v>
      </c>
      <c r="S788" s="475">
        <v>0.0398</v>
      </c>
    </row>
    <row r="789" ht="15.75" customHeight="1">
      <c r="A789" s="473" t="s">
        <v>1140</v>
      </c>
      <c r="B789" s="406">
        <v>40.9</v>
      </c>
      <c r="C789" s="474">
        <v>41.3</v>
      </c>
      <c r="D789" s="474">
        <v>41.5</v>
      </c>
      <c r="E789" s="474">
        <v>40.8</v>
      </c>
      <c r="F789" s="474" t="s">
        <v>3356</v>
      </c>
      <c r="G789" s="475">
        <v>-0.0121</v>
      </c>
      <c r="M789" s="473" t="s">
        <v>1050</v>
      </c>
      <c r="N789" s="406">
        <v>45.2</v>
      </c>
      <c r="O789" s="474">
        <v>46.0</v>
      </c>
      <c r="P789" s="474">
        <v>46.5</v>
      </c>
      <c r="Q789" s="474">
        <v>44.7</v>
      </c>
      <c r="R789" s="474" t="s">
        <v>3268</v>
      </c>
      <c r="S789" s="475">
        <v>-0.0321</v>
      </c>
    </row>
    <row r="790" ht="15.75" customHeight="1">
      <c r="A790" s="473" t="s">
        <v>1141</v>
      </c>
      <c r="B790" s="406">
        <v>41.4</v>
      </c>
      <c r="C790" s="474">
        <v>41.2</v>
      </c>
      <c r="D790" s="474">
        <v>41.9</v>
      </c>
      <c r="E790" s="474">
        <v>40.7</v>
      </c>
      <c r="F790" s="474" t="s">
        <v>3357</v>
      </c>
      <c r="G790" s="475">
        <v>0.0073</v>
      </c>
      <c r="M790" s="473" t="s">
        <v>1051</v>
      </c>
      <c r="N790" s="406">
        <v>46.7</v>
      </c>
      <c r="O790" s="474">
        <v>48.5</v>
      </c>
      <c r="P790" s="474">
        <v>48.5</v>
      </c>
      <c r="Q790" s="474">
        <v>46.3</v>
      </c>
      <c r="R790" s="474" t="s">
        <v>3269</v>
      </c>
      <c r="S790" s="475">
        <v>-0.0489</v>
      </c>
    </row>
    <row r="791" ht="15.75" customHeight="1">
      <c r="A791" s="473" t="s">
        <v>1142</v>
      </c>
      <c r="B791" s="406">
        <v>41.1</v>
      </c>
      <c r="C791" s="474">
        <v>42.0</v>
      </c>
      <c r="D791" s="474">
        <v>42.0</v>
      </c>
      <c r="E791" s="474">
        <v>41.0</v>
      </c>
      <c r="F791" s="474" t="s">
        <v>3358</v>
      </c>
      <c r="G791" s="475">
        <v>-0.0048</v>
      </c>
      <c r="M791" s="473" t="s">
        <v>1052</v>
      </c>
      <c r="N791" s="406">
        <v>49.1</v>
      </c>
      <c r="O791" s="474">
        <v>47.8</v>
      </c>
      <c r="P791" s="474">
        <v>49.7</v>
      </c>
      <c r="Q791" s="474">
        <v>47.0</v>
      </c>
      <c r="R791" s="474" t="s">
        <v>3270</v>
      </c>
      <c r="S791" s="475">
        <v>0.0315</v>
      </c>
    </row>
    <row r="792" ht="15.75" customHeight="1">
      <c r="A792" s="473" t="s">
        <v>1143</v>
      </c>
      <c r="B792" s="406">
        <v>41.3</v>
      </c>
      <c r="C792" s="474">
        <v>41.9</v>
      </c>
      <c r="D792" s="474">
        <v>41.9</v>
      </c>
      <c r="E792" s="474">
        <v>41.2</v>
      </c>
      <c r="F792" s="474" t="s">
        <v>3359</v>
      </c>
      <c r="G792" s="475">
        <v>0.0</v>
      </c>
      <c r="M792" s="473" t="s">
        <v>1053</v>
      </c>
      <c r="N792" s="406">
        <v>47.6</v>
      </c>
      <c r="O792" s="474">
        <v>45.9</v>
      </c>
      <c r="P792" s="474">
        <v>47.9</v>
      </c>
      <c r="Q792" s="474">
        <v>45.9</v>
      </c>
      <c r="R792" s="474" t="s">
        <v>3271</v>
      </c>
      <c r="S792" s="475">
        <v>0.0416</v>
      </c>
    </row>
    <row r="793" ht="15.75" customHeight="1">
      <c r="A793" s="473" t="s">
        <v>1144</v>
      </c>
      <c r="B793" s="406">
        <v>41.3</v>
      </c>
      <c r="C793" s="474">
        <v>42.0</v>
      </c>
      <c r="D793" s="474">
        <v>42.0</v>
      </c>
      <c r="E793" s="474">
        <v>41.1</v>
      </c>
      <c r="F793" s="474" t="s">
        <v>3360</v>
      </c>
      <c r="G793" s="475">
        <v>-0.0143</v>
      </c>
      <c r="M793" s="473" t="s">
        <v>1054</v>
      </c>
      <c r="N793" s="406">
        <v>45.7</v>
      </c>
      <c r="O793" s="474">
        <v>47.3</v>
      </c>
      <c r="P793" s="474">
        <v>48.1</v>
      </c>
      <c r="Q793" s="474">
        <v>45.5</v>
      </c>
      <c r="R793" s="474" t="s">
        <v>3272</v>
      </c>
      <c r="S793" s="475">
        <v>-0.0479</v>
      </c>
    </row>
    <row r="794" ht="15.75" customHeight="1">
      <c r="A794" s="473" t="s">
        <v>1145</v>
      </c>
      <c r="B794" s="406">
        <v>41.9</v>
      </c>
      <c r="C794" s="474">
        <v>42.0</v>
      </c>
      <c r="D794" s="474">
        <v>42.4</v>
      </c>
      <c r="E794" s="474">
        <v>41.8</v>
      </c>
      <c r="F794" s="474" t="s">
        <v>3361</v>
      </c>
      <c r="G794" s="475">
        <v>-0.0048</v>
      </c>
      <c r="M794" s="473" t="s">
        <v>1055</v>
      </c>
      <c r="N794" s="406">
        <v>48.0</v>
      </c>
      <c r="O794" s="474">
        <v>49.9</v>
      </c>
      <c r="P794" s="474">
        <v>49.9</v>
      </c>
      <c r="Q794" s="474">
        <v>47.6</v>
      </c>
      <c r="R794" s="474" t="s">
        <v>3273</v>
      </c>
      <c r="S794" s="475">
        <v>-0.0381</v>
      </c>
    </row>
    <row r="795" ht="15.75" customHeight="1">
      <c r="A795" s="473" t="s">
        <v>1146</v>
      </c>
      <c r="B795" s="406">
        <v>42.1</v>
      </c>
      <c r="C795" s="474">
        <v>41.8</v>
      </c>
      <c r="D795" s="474">
        <v>42.8</v>
      </c>
      <c r="E795" s="474">
        <v>41.8</v>
      </c>
      <c r="F795" s="474" t="s">
        <v>3362</v>
      </c>
      <c r="G795" s="475">
        <v>0.0072</v>
      </c>
      <c r="M795" s="473" t="s">
        <v>1056</v>
      </c>
      <c r="N795" s="406">
        <v>49.9</v>
      </c>
      <c r="O795" s="474">
        <v>48.9</v>
      </c>
      <c r="P795" s="474">
        <v>50.1</v>
      </c>
      <c r="Q795" s="474">
        <v>48.9</v>
      </c>
      <c r="R795" s="474" t="s">
        <v>3274</v>
      </c>
      <c r="S795" s="475">
        <v>0.0204</v>
      </c>
    </row>
    <row r="796" ht="15.75" customHeight="1">
      <c r="A796" s="473" t="s">
        <v>1147</v>
      </c>
      <c r="B796" s="406">
        <v>41.8</v>
      </c>
      <c r="C796" s="474">
        <v>42.1</v>
      </c>
      <c r="D796" s="474">
        <v>42.5</v>
      </c>
      <c r="E796" s="474">
        <v>41.7</v>
      </c>
      <c r="F796" s="474" t="s">
        <v>3363</v>
      </c>
      <c r="G796" s="475">
        <v>-0.0095</v>
      </c>
      <c r="M796" s="473" t="s">
        <v>1057</v>
      </c>
      <c r="N796" s="406">
        <v>48.9</v>
      </c>
      <c r="O796" s="474">
        <v>49.3</v>
      </c>
      <c r="P796" s="474">
        <v>49.9</v>
      </c>
      <c r="Q796" s="474">
        <v>48.1</v>
      </c>
      <c r="R796" s="474" t="s">
        <v>3275</v>
      </c>
      <c r="S796" s="475">
        <v>-0.0121</v>
      </c>
    </row>
    <row r="797" ht="15.75" customHeight="1">
      <c r="A797" s="473" t="s">
        <v>1148</v>
      </c>
      <c r="B797" s="406">
        <v>42.2</v>
      </c>
      <c r="C797" s="474">
        <v>42.7</v>
      </c>
      <c r="D797" s="474">
        <v>43.6</v>
      </c>
      <c r="E797" s="474">
        <v>41.8</v>
      </c>
      <c r="F797" s="474" t="s">
        <v>3364</v>
      </c>
      <c r="G797" s="475">
        <v>-0.0321</v>
      </c>
      <c r="M797" s="473" t="s">
        <v>1058</v>
      </c>
      <c r="N797" s="406">
        <v>49.5</v>
      </c>
      <c r="O797" s="474">
        <v>49.7</v>
      </c>
      <c r="P797" s="474">
        <v>52.3</v>
      </c>
      <c r="Q797" s="474">
        <v>49.0</v>
      </c>
      <c r="R797" s="474" t="s">
        <v>3276</v>
      </c>
      <c r="S797" s="475">
        <v>-0.008</v>
      </c>
    </row>
    <row r="798" ht="15.75" customHeight="1">
      <c r="A798" s="473" t="s">
        <v>1149</v>
      </c>
      <c r="B798" s="406">
        <v>43.6</v>
      </c>
      <c r="C798" s="474">
        <v>42.3</v>
      </c>
      <c r="D798" s="474">
        <v>44.0</v>
      </c>
      <c r="E798" s="474">
        <v>42.0</v>
      </c>
      <c r="F798" s="474" t="s">
        <v>3365</v>
      </c>
      <c r="G798" s="475">
        <v>0.0187</v>
      </c>
      <c r="M798" s="473" t="s">
        <v>1059</v>
      </c>
      <c r="N798" s="406">
        <v>49.9</v>
      </c>
      <c r="O798" s="474">
        <v>52.0</v>
      </c>
      <c r="P798" s="474">
        <v>53.0</v>
      </c>
      <c r="Q798" s="474">
        <v>49.8</v>
      </c>
      <c r="R798" s="474" t="s">
        <v>3277</v>
      </c>
      <c r="S798" s="475">
        <v>-0.0254</v>
      </c>
    </row>
    <row r="799" ht="15.75" customHeight="1">
      <c r="A799" s="473" t="s">
        <v>1150</v>
      </c>
      <c r="B799" s="406">
        <v>42.8</v>
      </c>
      <c r="C799" s="474">
        <v>43.4</v>
      </c>
      <c r="D799" s="474">
        <v>44.4</v>
      </c>
      <c r="E799" s="474">
        <v>42.5</v>
      </c>
      <c r="F799" s="474" t="s">
        <v>3366</v>
      </c>
      <c r="G799" s="475">
        <v>-0.007</v>
      </c>
      <c r="M799" s="473" t="s">
        <v>1060</v>
      </c>
      <c r="N799" s="406">
        <v>51.2</v>
      </c>
      <c r="O799" s="474">
        <v>52.9</v>
      </c>
      <c r="P799" s="474">
        <v>55.8</v>
      </c>
      <c r="Q799" s="474">
        <v>50.6</v>
      </c>
      <c r="R799" s="474" t="s">
        <v>3278</v>
      </c>
      <c r="S799" s="475">
        <v>0.0689</v>
      </c>
    </row>
    <row r="800" ht="15.75" customHeight="1">
      <c r="A800" s="473" t="s">
        <v>1151</v>
      </c>
      <c r="B800" s="406">
        <v>43.1</v>
      </c>
      <c r="C800" s="474">
        <v>43.8</v>
      </c>
      <c r="D800" s="474">
        <v>43.8</v>
      </c>
      <c r="E800" s="474">
        <v>43.0</v>
      </c>
      <c r="F800" s="474" t="s">
        <v>3367</v>
      </c>
      <c r="G800" s="475">
        <v>-0.0137</v>
      </c>
      <c r="M800" s="473" t="s">
        <v>1061</v>
      </c>
      <c r="N800" s="406">
        <v>47.9</v>
      </c>
      <c r="O800" s="474">
        <v>47.9</v>
      </c>
      <c r="P800" s="474">
        <v>48.7</v>
      </c>
      <c r="Q800" s="474">
        <v>46.1</v>
      </c>
      <c r="R800" s="474" t="s">
        <v>3279</v>
      </c>
      <c r="S800" s="475">
        <v>0.017</v>
      </c>
    </row>
    <row r="801" ht="15.75" customHeight="1">
      <c r="A801" s="473" t="s">
        <v>1152</v>
      </c>
      <c r="B801" s="406">
        <v>43.7</v>
      </c>
      <c r="C801" s="474">
        <v>44.6</v>
      </c>
      <c r="D801" s="474">
        <v>44.9</v>
      </c>
      <c r="E801" s="474">
        <v>43.5</v>
      </c>
      <c r="F801" s="474" t="s">
        <v>2727</v>
      </c>
      <c r="G801" s="475">
        <v>-0.0158</v>
      </c>
      <c r="M801" s="473" t="s">
        <v>1062</v>
      </c>
      <c r="N801" s="406">
        <v>47.1</v>
      </c>
      <c r="O801" s="474">
        <v>47.2</v>
      </c>
      <c r="P801" s="474">
        <v>49.0</v>
      </c>
      <c r="Q801" s="474">
        <v>46.5</v>
      </c>
      <c r="R801" s="474" t="s">
        <v>3280</v>
      </c>
      <c r="S801" s="475">
        <v>-0.0021</v>
      </c>
    </row>
    <row r="802" ht="15.75" customHeight="1">
      <c r="A802" s="473" t="s">
        <v>1153</v>
      </c>
      <c r="B802" s="406">
        <v>44.4</v>
      </c>
      <c r="C802" s="474">
        <v>44.5</v>
      </c>
      <c r="D802" s="474">
        <v>45.5</v>
      </c>
      <c r="E802" s="474">
        <v>43.2</v>
      </c>
      <c r="F802" s="474" t="s">
        <v>3368</v>
      </c>
      <c r="G802" s="475">
        <v>0.0023</v>
      </c>
      <c r="M802" s="473" t="s">
        <v>1063</v>
      </c>
      <c r="N802" s="406">
        <v>47.2</v>
      </c>
      <c r="O802" s="474">
        <v>47.5</v>
      </c>
      <c r="P802" s="474">
        <v>49.8</v>
      </c>
      <c r="Q802" s="474">
        <v>46.6</v>
      </c>
      <c r="R802" s="474" t="s">
        <v>3281</v>
      </c>
      <c r="S802" s="475">
        <v>-0.0146</v>
      </c>
    </row>
    <row r="803" ht="15.75" customHeight="1">
      <c r="A803" s="473" t="s">
        <v>1154</v>
      </c>
      <c r="B803" s="406">
        <v>44.3</v>
      </c>
      <c r="C803" s="474">
        <v>43.1</v>
      </c>
      <c r="D803" s="474">
        <v>44.5</v>
      </c>
      <c r="E803" s="474">
        <v>42.0</v>
      </c>
      <c r="F803" s="474" t="s">
        <v>3369</v>
      </c>
      <c r="G803" s="475">
        <v>0.0278</v>
      </c>
      <c r="M803" s="473" t="s">
        <v>1064</v>
      </c>
      <c r="N803" s="406">
        <v>47.9</v>
      </c>
      <c r="O803" s="474">
        <v>48.5</v>
      </c>
      <c r="P803" s="474">
        <v>49.0</v>
      </c>
      <c r="Q803" s="474">
        <v>47.6</v>
      </c>
      <c r="R803" s="474" t="s">
        <v>3282</v>
      </c>
      <c r="S803" s="475">
        <v>-0.0204</v>
      </c>
    </row>
    <row r="804" ht="15.75" customHeight="1">
      <c r="A804" s="473" t="s">
        <v>1155</v>
      </c>
      <c r="B804" s="406">
        <v>43.1</v>
      </c>
      <c r="C804" s="474">
        <v>41.0</v>
      </c>
      <c r="D804" s="474">
        <v>43.4</v>
      </c>
      <c r="E804" s="474">
        <v>40.9</v>
      </c>
      <c r="F804" s="474" t="s">
        <v>3370</v>
      </c>
      <c r="G804" s="475">
        <v>0.059</v>
      </c>
      <c r="M804" s="473" t="s">
        <v>1065</v>
      </c>
      <c r="N804" s="406">
        <v>48.9</v>
      </c>
      <c r="O804" s="474">
        <v>51.2</v>
      </c>
      <c r="P804" s="474">
        <v>51.2</v>
      </c>
      <c r="Q804" s="474">
        <v>47.3</v>
      </c>
      <c r="R804" s="474" t="s">
        <v>3084</v>
      </c>
      <c r="S804" s="475">
        <v>-0.0431</v>
      </c>
    </row>
    <row r="805" ht="15.75" customHeight="1">
      <c r="A805" s="473" t="s">
        <v>1156</v>
      </c>
      <c r="B805" s="406">
        <v>40.7</v>
      </c>
      <c r="C805" s="474">
        <v>40.9</v>
      </c>
      <c r="D805" s="474">
        <v>41.5</v>
      </c>
      <c r="E805" s="474">
        <v>40.4</v>
      </c>
      <c r="F805" s="474" t="s">
        <v>3371</v>
      </c>
      <c r="G805" s="475">
        <v>0.015</v>
      </c>
      <c r="M805" s="473" t="s">
        <v>1066</v>
      </c>
      <c r="N805" s="406">
        <v>51.1</v>
      </c>
      <c r="O805" s="474">
        <v>52.5</v>
      </c>
      <c r="P805" s="474">
        <v>54.7</v>
      </c>
      <c r="Q805" s="474">
        <v>49.9</v>
      </c>
      <c r="R805" s="474" t="s">
        <v>3283</v>
      </c>
      <c r="S805" s="475">
        <v>0.022</v>
      </c>
    </row>
    <row r="806" ht="15.75" customHeight="1">
      <c r="A806" s="473" t="s">
        <v>1157</v>
      </c>
      <c r="B806" s="406">
        <v>40.1</v>
      </c>
      <c r="C806" s="474">
        <v>40.5</v>
      </c>
      <c r="D806" s="474">
        <v>40.6</v>
      </c>
      <c r="E806" s="474">
        <v>40.0</v>
      </c>
      <c r="F806" s="474" t="s">
        <v>3372</v>
      </c>
      <c r="G806" s="475">
        <v>0.0025</v>
      </c>
      <c r="M806" s="473" t="s">
        <v>1067</v>
      </c>
      <c r="N806" s="406">
        <v>50.0</v>
      </c>
      <c r="O806" s="474">
        <v>50.8</v>
      </c>
      <c r="P806" s="474">
        <v>50.8</v>
      </c>
      <c r="Q806" s="474">
        <v>49.3</v>
      </c>
      <c r="R806" s="474" t="s">
        <v>3284</v>
      </c>
      <c r="S806" s="475">
        <v>0.0101</v>
      </c>
    </row>
    <row r="807" ht="15.75" customHeight="1">
      <c r="A807" s="473" t="s">
        <v>1158</v>
      </c>
      <c r="B807" s="406">
        <v>40.0</v>
      </c>
      <c r="C807" s="474">
        <v>40.8</v>
      </c>
      <c r="D807" s="474">
        <v>41.0</v>
      </c>
      <c r="E807" s="474">
        <v>39.8</v>
      </c>
      <c r="F807" s="474" t="s">
        <v>3373</v>
      </c>
      <c r="G807" s="475">
        <v>-0.0196</v>
      </c>
      <c r="M807" s="473" t="s">
        <v>1068</v>
      </c>
      <c r="N807" s="406">
        <v>49.5</v>
      </c>
      <c r="O807" s="474">
        <v>51.5</v>
      </c>
      <c r="P807" s="474">
        <v>51.5</v>
      </c>
      <c r="Q807" s="474">
        <v>48.0</v>
      </c>
      <c r="R807" s="474" t="s">
        <v>3285</v>
      </c>
      <c r="S807" s="475">
        <v>-0.0139</v>
      </c>
    </row>
    <row r="808" ht="15.75" customHeight="1">
      <c r="A808" s="473" t="s">
        <v>1159</v>
      </c>
      <c r="B808" s="406">
        <v>40.8</v>
      </c>
      <c r="C808" s="474">
        <v>41.1</v>
      </c>
      <c r="D808" s="474">
        <v>41.2</v>
      </c>
      <c r="E808" s="474">
        <v>40.6</v>
      </c>
      <c r="F808" s="474" t="s">
        <v>3374</v>
      </c>
      <c r="G808" s="475">
        <v>-0.0049</v>
      </c>
      <c r="M808" s="473" t="s">
        <v>1069</v>
      </c>
      <c r="N808" s="406">
        <v>50.2</v>
      </c>
      <c r="O808" s="474">
        <v>52.0</v>
      </c>
      <c r="P808" s="474">
        <v>52.7</v>
      </c>
      <c r="Q808" s="474">
        <v>49.2</v>
      </c>
      <c r="R808" s="474" t="s">
        <v>3286</v>
      </c>
      <c r="S808" s="475">
        <v>-0.0195</v>
      </c>
    </row>
    <row r="809" ht="15.75" customHeight="1">
      <c r="A809" s="473" t="s">
        <v>1160</v>
      </c>
      <c r="B809" s="406">
        <v>41.0</v>
      </c>
      <c r="C809" s="474">
        <v>41.1</v>
      </c>
      <c r="D809" s="474">
        <v>41.5</v>
      </c>
      <c r="E809" s="474">
        <v>40.4</v>
      </c>
      <c r="F809" s="474" t="s">
        <v>3375</v>
      </c>
      <c r="G809" s="475">
        <v>0.0123</v>
      </c>
      <c r="M809" s="473" t="s">
        <v>1070</v>
      </c>
      <c r="N809" s="406">
        <v>51.2</v>
      </c>
      <c r="O809" s="474">
        <v>53.3</v>
      </c>
      <c r="P809" s="474">
        <v>55.0</v>
      </c>
      <c r="Q809" s="474">
        <v>51.0</v>
      </c>
      <c r="R809" s="474" t="s">
        <v>3287</v>
      </c>
      <c r="S809" s="475">
        <v>-0.0536</v>
      </c>
    </row>
    <row r="810" ht="15.75" customHeight="1">
      <c r="A810" s="473" t="s">
        <v>1161</v>
      </c>
      <c r="B810" s="406">
        <v>40.5</v>
      </c>
      <c r="C810" s="474">
        <v>39.8</v>
      </c>
      <c r="D810" s="474">
        <v>41.4</v>
      </c>
      <c r="E810" s="474">
        <v>39.7</v>
      </c>
      <c r="F810" s="474" t="s">
        <v>3376</v>
      </c>
      <c r="G810" s="475">
        <v>0.0227</v>
      </c>
      <c r="M810" s="473" t="s">
        <v>1071</v>
      </c>
      <c r="N810" s="406">
        <v>54.1</v>
      </c>
      <c r="O810" s="474">
        <v>52.9</v>
      </c>
      <c r="P810" s="474">
        <v>56.5</v>
      </c>
      <c r="Q810" s="474">
        <v>52.9</v>
      </c>
      <c r="R810" s="474" t="s">
        <v>3288</v>
      </c>
      <c r="S810" s="475">
        <v>0.0464</v>
      </c>
    </row>
    <row r="811" ht="15.75" customHeight="1">
      <c r="A811" s="473" t="s">
        <v>1162</v>
      </c>
      <c r="B811" s="406">
        <v>39.6</v>
      </c>
      <c r="C811" s="474">
        <v>40.0</v>
      </c>
      <c r="D811" s="474">
        <v>40.2</v>
      </c>
      <c r="E811" s="474">
        <v>39.2</v>
      </c>
      <c r="F811" s="474" t="s">
        <v>3377</v>
      </c>
      <c r="G811" s="475">
        <v>0.0102</v>
      </c>
      <c r="M811" s="473" t="s">
        <v>1072</v>
      </c>
      <c r="N811" s="406">
        <v>51.7</v>
      </c>
      <c r="O811" s="474">
        <v>54.5</v>
      </c>
      <c r="P811" s="474">
        <v>54.5</v>
      </c>
      <c r="Q811" s="474">
        <v>50.3</v>
      </c>
      <c r="R811" s="474" t="s">
        <v>3289</v>
      </c>
      <c r="S811" s="475">
        <v>-0.0514</v>
      </c>
    </row>
    <row r="812" ht="15.75" customHeight="1">
      <c r="A812" s="473" t="s">
        <v>1163</v>
      </c>
      <c r="B812" s="406">
        <v>39.2</v>
      </c>
      <c r="C812" s="474">
        <v>39.7</v>
      </c>
      <c r="D812" s="474">
        <v>40.1</v>
      </c>
      <c r="E812" s="474">
        <v>39.0</v>
      </c>
      <c r="F812" s="474" t="s">
        <v>3378</v>
      </c>
      <c r="G812" s="475">
        <v>-0.0101</v>
      </c>
      <c r="M812" s="473" t="s">
        <v>1073</v>
      </c>
      <c r="N812" s="406">
        <v>54.5</v>
      </c>
      <c r="O812" s="474">
        <v>50.2</v>
      </c>
      <c r="P812" s="474">
        <v>54.5</v>
      </c>
      <c r="Q812" s="474">
        <v>49.9</v>
      </c>
      <c r="R812" s="474" t="s">
        <v>3290</v>
      </c>
      <c r="S812" s="475">
        <v>0.0988</v>
      </c>
    </row>
    <row r="813" ht="15.75" customHeight="1">
      <c r="A813" s="473" t="s">
        <v>1164</v>
      </c>
      <c r="B813" s="406">
        <v>39.6</v>
      </c>
      <c r="C813" s="474">
        <v>39.7</v>
      </c>
      <c r="D813" s="474">
        <v>41.5</v>
      </c>
      <c r="E813" s="474">
        <v>39.5</v>
      </c>
      <c r="F813" s="474" t="s">
        <v>3379</v>
      </c>
      <c r="G813" s="475">
        <v>-0.0025</v>
      </c>
      <c r="M813" s="473" t="s">
        <v>1074</v>
      </c>
      <c r="N813" s="406">
        <v>49.6</v>
      </c>
      <c r="O813" s="474">
        <v>45.5</v>
      </c>
      <c r="P813" s="474">
        <v>50.4</v>
      </c>
      <c r="Q813" s="474">
        <v>45.5</v>
      </c>
      <c r="R813" s="474" t="s">
        <v>3291</v>
      </c>
      <c r="S813" s="475">
        <v>0.0806</v>
      </c>
    </row>
    <row r="814" ht="15.75" customHeight="1">
      <c r="A814" s="473" t="s">
        <v>1165</v>
      </c>
      <c r="B814" s="406">
        <v>39.7</v>
      </c>
      <c r="C814" s="474">
        <v>40.1</v>
      </c>
      <c r="D814" s="474">
        <v>40.6</v>
      </c>
      <c r="E814" s="474">
        <v>39.6</v>
      </c>
      <c r="F814" s="474" t="s">
        <v>3380</v>
      </c>
      <c r="G814" s="475">
        <v>-0.0025</v>
      </c>
      <c r="M814" s="473" t="s">
        <v>1075</v>
      </c>
      <c r="N814" s="406">
        <v>45.9</v>
      </c>
      <c r="O814" s="474">
        <v>44.9</v>
      </c>
      <c r="P814" s="474">
        <v>46.0</v>
      </c>
      <c r="Q814" s="474">
        <v>44.3</v>
      </c>
      <c r="R814" s="474" t="s">
        <v>3292</v>
      </c>
      <c r="S814" s="475">
        <v>0.0223</v>
      </c>
    </row>
    <row r="815" ht="15.75" customHeight="1">
      <c r="A815" s="473" t="s">
        <v>1166</v>
      </c>
      <c r="B815" s="406">
        <v>39.8</v>
      </c>
      <c r="C815" s="474">
        <v>39.9</v>
      </c>
      <c r="D815" s="474">
        <v>40.3</v>
      </c>
      <c r="E815" s="474">
        <v>39.0</v>
      </c>
      <c r="F815" s="474" t="s">
        <v>3381</v>
      </c>
      <c r="G815" s="475">
        <v>0.0051</v>
      </c>
      <c r="M815" s="473" t="s">
        <v>1076</v>
      </c>
      <c r="N815" s="406">
        <v>44.9</v>
      </c>
      <c r="O815" s="474">
        <v>43.2</v>
      </c>
      <c r="P815" s="474">
        <v>46.0</v>
      </c>
      <c r="Q815" s="474">
        <v>43.2</v>
      </c>
      <c r="R815" s="474" t="s">
        <v>3293</v>
      </c>
      <c r="S815" s="475">
        <v>0.0275</v>
      </c>
    </row>
    <row r="816" ht="15.75" customHeight="1">
      <c r="A816" s="473" t="s">
        <v>1167</v>
      </c>
      <c r="B816" s="406">
        <v>39.6</v>
      </c>
      <c r="C816" s="474">
        <v>40.2</v>
      </c>
      <c r="D816" s="474">
        <v>40.8</v>
      </c>
      <c r="E816" s="474">
        <v>39.4</v>
      </c>
      <c r="F816" s="474" t="s">
        <v>3382</v>
      </c>
      <c r="G816" s="475">
        <v>-0.01</v>
      </c>
      <c r="M816" s="473" t="s">
        <v>1077</v>
      </c>
      <c r="N816" s="406">
        <v>43.7</v>
      </c>
      <c r="O816" s="474">
        <v>44.2</v>
      </c>
      <c r="P816" s="474">
        <v>44.9</v>
      </c>
      <c r="Q816" s="474">
        <v>43.0</v>
      </c>
      <c r="R816" s="474" t="s">
        <v>3294</v>
      </c>
      <c r="S816" s="475">
        <v>-0.0246</v>
      </c>
    </row>
    <row r="817" ht="15.75" customHeight="1">
      <c r="A817" s="473" t="s">
        <v>1168</v>
      </c>
      <c r="B817" s="406">
        <v>40.0</v>
      </c>
      <c r="C817" s="474">
        <v>40.0</v>
      </c>
      <c r="D817" s="474">
        <v>40.8</v>
      </c>
      <c r="E817" s="474">
        <v>39.5</v>
      </c>
      <c r="F817" s="474" t="s">
        <v>3383</v>
      </c>
      <c r="G817" s="475">
        <v>-0.0025</v>
      </c>
      <c r="M817" s="473" t="s">
        <v>1078</v>
      </c>
      <c r="N817" s="406">
        <v>44.8</v>
      </c>
      <c r="O817" s="474">
        <v>44.2</v>
      </c>
      <c r="P817" s="474">
        <v>46.5</v>
      </c>
      <c r="Q817" s="474">
        <v>43.6</v>
      </c>
      <c r="R817" s="474" t="s">
        <v>3295</v>
      </c>
      <c r="S817" s="475">
        <v>0.0136</v>
      </c>
    </row>
    <row r="818" ht="15.75" customHeight="1">
      <c r="A818" s="473" t="s">
        <v>1169</v>
      </c>
      <c r="B818" s="406">
        <v>40.1</v>
      </c>
      <c r="C818" s="474">
        <v>41.5</v>
      </c>
      <c r="D818" s="474">
        <v>41.6</v>
      </c>
      <c r="E818" s="474">
        <v>39.5</v>
      </c>
      <c r="F818" s="474" t="s">
        <v>3384</v>
      </c>
      <c r="G818" s="475">
        <v>-0.0243</v>
      </c>
      <c r="M818" s="473" t="s">
        <v>1079</v>
      </c>
      <c r="N818" s="406">
        <v>44.2</v>
      </c>
      <c r="O818" s="474">
        <v>45.0</v>
      </c>
      <c r="P818" s="474">
        <v>45.0</v>
      </c>
      <c r="Q818" s="474">
        <v>43.7</v>
      </c>
      <c r="R818" s="474" t="s">
        <v>3296</v>
      </c>
      <c r="S818" s="475">
        <v>0.0</v>
      </c>
    </row>
    <row r="819" ht="15.75" customHeight="1">
      <c r="A819" s="473" t="s">
        <v>1170</v>
      </c>
      <c r="B819" s="406">
        <v>41.1</v>
      </c>
      <c r="C819" s="474">
        <v>39.0</v>
      </c>
      <c r="D819" s="474">
        <v>42.0</v>
      </c>
      <c r="E819" s="474">
        <v>38.6</v>
      </c>
      <c r="F819" s="474" t="s">
        <v>3385</v>
      </c>
      <c r="G819" s="475">
        <v>0.062</v>
      </c>
      <c r="M819" s="473" t="s">
        <v>1080</v>
      </c>
      <c r="N819" s="406">
        <v>44.2</v>
      </c>
      <c r="O819" s="474">
        <v>42.6</v>
      </c>
      <c r="P819" s="474">
        <v>44.4</v>
      </c>
      <c r="Q819" s="474">
        <v>42.4</v>
      </c>
      <c r="R819" s="474" t="s">
        <v>3297</v>
      </c>
      <c r="S819" s="475">
        <v>0.04</v>
      </c>
    </row>
    <row r="820" ht="15.75" customHeight="1">
      <c r="A820" s="473" t="s">
        <v>1171</v>
      </c>
      <c r="B820" s="406">
        <v>38.7</v>
      </c>
      <c r="C820" s="474">
        <v>39.0</v>
      </c>
      <c r="D820" s="474">
        <v>39.3</v>
      </c>
      <c r="E820" s="474">
        <v>38.3</v>
      </c>
      <c r="F820" s="474" t="s">
        <v>3386</v>
      </c>
      <c r="G820" s="475">
        <v>0.0078</v>
      </c>
      <c r="M820" s="473" t="s">
        <v>1081</v>
      </c>
      <c r="N820" s="406">
        <v>42.5</v>
      </c>
      <c r="O820" s="474">
        <v>43.1</v>
      </c>
      <c r="P820" s="474">
        <v>43.1</v>
      </c>
      <c r="Q820" s="474">
        <v>42.1</v>
      </c>
      <c r="R820" s="474" t="s">
        <v>3298</v>
      </c>
      <c r="S820" s="475">
        <v>-0.023</v>
      </c>
    </row>
    <row r="821" ht="15.75" customHeight="1">
      <c r="A821" s="473" t="s">
        <v>1172</v>
      </c>
      <c r="B821" s="406">
        <v>38.4</v>
      </c>
      <c r="C821" s="474">
        <v>39.0</v>
      </c>
      <c r="D821" s="474">
        <v>39.1</v>
      </c>
      <c r="E821" s="474">
        <v>38.2</v>
      </c>
      <c r="F821" s="474" t="s">
        <v>3387</v>
      </c>
      <c r="G821" s="475">
        <v>-0.0052</v>
      </c>
      <c r="M821" s="473" t="s">
        <v>1082</v>
      </c>
      <c r="N821" s="406">
        <v>43.5</v>
      </c>
      <c r="O821" s="474">
        <v>42.4</v>
      </c>
      <c r="P821" s="474">
        <v>43.9</v>
      </c>
      <c r="Q821" s="474">
        <v>42.4</v>
      </c>
      <c r="R821" s="474" t="s">
        <v>3299</v>
      </c>
      <c r="S821" s="475">
        <v>0.0093</v>
      </c>
    </row>
    <row r="822" ht="15.75" customHeight="1">
      <c r="A822" s="473" t="s">
        <v>1173</v>
      </c>
      <c r="B822" s="406">
        <v>38.6</v>
      </c>
      <c r="C822" s="474">
        <v>39.5</v>
      </c>
      <c r="D822" s="474">
        <v>40.1</v>
      </c>
      <c r="E822" s="474">
        <v>38.4</v>
      </c>
      <c r="F822" s="474" t="s">
        <v>3388</v>
      </c>
      <c r="G822" s="475">
        <v>-0.0128</v>
      </c>
      <c r="M822" s="473" t="s">
        <v>1083</v>
      </c>
      <c r="N822" s="406">
        <v>43.1</v>
      </c>
      <c r="O822" s="474">
        <v>43.8</v>
      </c>
      <c r="P822" s="474">
        <v>43.8</v>
      </c>
      <c r="Q822" s="474">
        <v>42.5</v>
      </c>
      <c r="R822" s="474" t="s">
        <v>3300</v>
      </c>
      <c r="S822" s="475">
        <v>-0.016</v>
      </c>
    </row>
    <row r="823" ht="15.75" customHeight="1">
      <c r="A823" s="473" t="s">
        <v>1174</v>
      </c>
      <c r="B823" s="406">
        <v>39.1</v>
      </c>
      <c r="C823" s="474">
        <v>40.1</v>
      </c>
      <c r="D823" s="474">
        <v>40.5</v>
      </c>
      <c r="E823" s="474">
        <v>39.0</v>
      </c>
      <c r="F823" s="474" t="s">
        <v>3389</v>
      </c>
      <c r="G823" s="475">
        <v>-0.0249</v>
      </c>
      <c r="M823" s="473" t="s">
        <v>1084</v>
      </c>
      <c r="N823" s="406">
        <v>43.8</v>
      </c>
      <c r="O823" s="474">
        <v>41.0</v>
      </c>
      <c r="P823" s="474">
        <v>44.4</v>
      </c>
      <c r="Q823" s="474">
        <v>41.0</v>
      </c>
      <c r="R823" s="474" t="s">
        <v>3301</v>
      </c>
      <c r="S823" s="475">
        <v>0.0788</v>
      </c>
    </row>
    <row r="824" ht="15.75" customHeight="1">
      <c r="A824" s="473" t="s">
        <v>1175</v>
      </c>
      <c r="B824" s="406">
        <v>40.1</v>
      </c>
      <c r="C824" s="474">
        <v>40.9</v>
      </c>
      <c r="D824" s="474">
        <v>41.8</v>
      </c>
      <c r="E824" s="474">
        <v>39.5</v>
      </c>
      <c r="F824" s="474" t="s">
        <v>3390</v>
      </c>
      <c r="G824" s="475">
        <v>-0.0074</v>
      </c>
      <c r="M824" s="473" t="s">
        <v>1085</v>
      </c>
      <c r="N824" s="406">
        <v>40.6</v>
      </c>
      <c r="O824" s="474">
        <v>39.1</v>
      </c>
      <c r="P824" s="474">
        <v>41.5</v>
      </c>
      <c r="Q824" s="474">
        <v>39.0</v>
      </c>
      <c r="R824" s="474" t="s">
        <v>3302</v>
      </c>
      <c r="S824" s="475">
        <v>0.0437</v>
      </c>
    </row>
    <row r="825" ht="15.75" customHeight="1">
      <c r="A825" s="473" t="s">
        <v>1176</v>
      </c>
      <c r="B825" s="406">
        <v>40.4</v>
      </c>
      <c r="C825" s="474">
        <v>41.0</v>
      </c>
      <c r="D825" s="474">
        <v>41.5</v>
      </c>
      <c r="E825" s="474">
        <v>40.0</v>
      </c>
      <c r="F825" s="474" t="s">
        <v>3391</v>
      </c>
      <c r="G825" s="475">
        <v>0.0</v>
      </c>
      <c r="M825" s="473" t="s">
        <v>1086</v>
      </c>
      <c r="N825" s="406">
        <v>38.9</v>
      </c>
      <c r="O825" s="474">
        <v>39.2</v>
      </c>
      <c r="P825" s="474">
        <v>39.8</v>
      </c>
      <c r="Q825" s="474">
        <v>38.7</v>
      </c>
      <c r="R825" s="474" t="s">
        <v>3303</v>
      </c>
      <c r="S825" s="475">
        <v>-0.0051</v>
      </c>
    </row>
    <row r="826" ht="15.75" customHeight="1">
      <c r="A826" s="473" t="s">
        <v>1177</v>
      </c>
      <c r="B826" s="406">
        <v>40.4</v>
      </c>
      <c r="C826" s="474">
        <v>73.1</v>
      </c>
      <c r="D826" s="474">
        <v>40.6</v>
      </c>
      <c r="E826" s="474">
        <v>38.6</v>
      </c>
      <c r="F826" s="474" t="s">
        <v>3392</v>
      </c>
      <c r="G826" s="475">
        <v>0.0412</v>
      </c>
      <c r="M826" s="473" t="s">
        <v>1087</v>
      </c>
      <c r="N826" s="406">
        <v>39.1</v>
      </c>
      <c r="O826" s="474">
        <v>40.0</v>
      </c>
      <c r="P826" s="474">
        <v>40.3</v>
      </c>
      <c r="Q826" s="474">
        <v>39.0</v>
      </c>
      <c r="R826" s="474" t="s">
        <v>3304</v>
      </c>
      <c r="S826" s="475">
        <v>-0.0225</v>
      </c>
    </row>
    <row r="827" ht="15.75" customHeight="1">
      <c r="A827" s="473" t="s">
        <v>1178</v>
      </c>
      <c r="B827" s="406">
        <v>38.8</v>
      </c>
      <c r="C827" s="474">
        <v>39.8</v>
      </c>
      <c r="D827" s="474">
        <v>39.8</v>
      </c>
      <c r="E827" s="474">
        <v>38.5</v>
      </c>
      <c r="F827" s="474" t="s">
        <v>3393</v>
      </c>
      <c r="G827" s="475">
        <v>-0.0251</v>
      </c>
      <c r="M827" s="473" t="s">
        <v>1088</v>
      </c>
      <c r="N827" s="406">
        <v>40.0</v>
      </c>
      <c r="O827" s="474">
        <v>38.8</v>
      </c>
      <c r="P827" s="474">
        <v>40.0</v>
      </c>
      <c r="Q827" s="474">
        <v>38.8</v>
      </c>
      <c r="R827" s="474" t="s">
        <v>3305</v>
      </c>
      <c r="S827" s="475">
        <v>0.023</v>
      </c>
    </row>
    <row r="828" ht="15.75" customHeight="1">
      <c r="A828" s="473" t="s">
        <v>1179</v>
      </c>
      <c r="B828" s="406">
        <v>39.8</v>
      </c>
      <c r="C828" s="474">
        <v>38.8</v>
      </c>
      <c r="D828" s="474">
        <v>40.0</v>
      </c>
      <c r="E828" s="474">
        <v>38.0</v>
      </c>
      <c r="F828" s="474" t="s">
        <v>3394</v>
      </c>
      <c r="G828" s="475">
        <v>0.0258</v>
      </c>
      <c r="M828" s="473" t="s">
        <v>1089</v>
      </c>
      <c r="N828" s="406">
        <v>39.1</v>
      </c>
      <c r="O828" s="474">
        <v>39.2</v>
      </c>
      <c r="P828" s="474">
        <v>39.4</v>
      </c>
      <c r="Q828" s="474">
        <v>39.0</v>
      </c>
      <c r="R828" s="474" t="s">
        <v>3306</v>
      </c>
      <c r="S828" s="475">
        <v>-0.0076</v>
      </c>
    </row>
    <row r="829" ht="15.75" customHeight="1">
      <c r="A829" s="473" t="s">
        <v>1180</v>
      </c>
      <c r="B829" s="406">
        <v>38.8</v>
      </c>
      <c r="C829" s="474">
        <v>36.0</v>
      </c>
      <c r="D829" s="474">
        <v>39.1</v>
      </c>
      <c r="E829" s="474">
        <v>35.1</v>
      </c>
      <c r="F829" s="474" t="s">
        <v>3395</v>
      </c>
      <c r="G829" s="475">
        <v>0.0808</v>
      </c>
      <c r="M829" s="473" t="s">
        <v>1090</v>
      </c>
      <c r="N829" s="406">
        <v>39.4</v>
      </c>
      <c r="O829" s="474">
        <v>40.0</v>
      </c>
      <c r="P829" s="474">
        <v>40.1</v>
      </c>
      <c r="Q829" s="474">
        <v>39.1</v>
      </c>
      <c r="R829" s="474" t="s">
        <v>3307</v>
      </c>
      <c r="S829" s="475">
        <v>-0.0175</v>
      </c>
    </row>
    <row r="830" ht="15.75" customHeight="1">
      <c r="A830" s="473" t="s">
        <v>1181</v>
      </c>
      <c r="B830" s="406">
        <v>35.9</v>
      </c>
      <c r="C830" s="474">
        <v>35.1</v>
      </c>
      <c r="D830" s="474">
        <v>36.0</v>
      </c>
      <c r="E830" s="474">
        <v>34.7</v>
      </c>
      <c r="F830" s="474" t="s">
        <v>3396</v>
      </c>
      <c r="G830" s="475">
        <v>0.017</v>
      </c>
      <c r="M830" s="473" t="s">
        <v>1091</v>
      </c>
      <c r="N830" s="406">
        <v>40.1</v>
      </c>
      <c r="O830" s="474">
        <v>40.4</v>
      </c>
      <c r="P830" s="474">
        <v>41.0</v>
      </c>
      <c r="Q830" s="474">
        <v>40.0</v>
      </c>
      <c r="R830" s="474" t="s">
        <v>3308</v>
      </c>
      <c r="S830" s="475">
        <v>-0.0123</v>
      </c>
    </row>
    <row r="831" ht="15.75" customHeight="1">
      <c r="A831" s="473" t="s">
        <v>1182</v>
      </c>
      <c r="B831" s="406">
        <v>35.3</v>
      </c>
      <c r="C831" s="474">
        <v>36.0</v>
      </c>
      <c r="D831" s="474">
        <v>36.0</v>
      </c>
      <c r="E831" s="474">
        <v>34.8</v>
      </c>
      <c r="F831" s="474" t="s">
        <v>3397</v>
      </c>
      <c r="G831" s="475">
        <v>-0.0084</v>
      </c>
      <c r="M831" s="473" t="s">
        <v>1092</v>
      </c>
      <c r="N831" s="406">
        <v>40.6</v>
      </c>
      <c r="O831" s="474">
        <v>40.5</v>
      </c>
      <c r="P831" s="474">
        <v>40.8</v>
      </c>
      <c r="Q831" s="474">
        <v>40.3</v>
      </c>
      <c r="R831" s="474" t="s">
        <v>3309</v>
      </c>
      <c r="S831" s="475">
        <v>-0.0098</v>
      </c>
    </row>
    <row r="832" ht="15.75" customHeight="1">
      <c r="A832" s="473" t="s">
        <v>1183</v>
      </c>
      <c r="B832" s="406">
        <v>35.6</v>
      </c>
      <c r="C832" s="474">
        <v>34.5</v>
      </c>
      <c r="D832" s="474">
        <v>36.3</v>
      </c>
      <c r="E832" s="474">
        <v>34.1</v>
      </c>
      <c r="F832" s="474" t="s">
        <v>3398</v>
      </c>
      <c r="G832" s="475">
        <v>0.0471</v>
      </c>
      <c r="M832" s="473" t="s">
        <v>1093</v>
      </c>
      <c r="N832" s="406">
        <v>41.0</v>
      </c>
      <c r="O832" s="474">
        <v>41.3</v>
      </c>
      <c r="P832" s="474">
        <v>41.4</v>
      </c>
      <c r="Q832" s="474">
        <v>40.7</v>
      </c>
      <c r="R832" s="474" t="s">
        <v>3310</v>
      </c>
      <c r="S832" s="475">
        <v>-0.0049</v>
      </c>
    </row>
    <row r="833" ht="15.75" customHeight="1">
      <c r="A833" s="473" t="s">
        <v>1184</v>
      </c>
      <c r="B833" s="406">
        <v>34.0</v>
      </c>
      <c r="C833" s="474">
        <v>33.8</v>
      </c>
      <c r="D833" s="474">
        <v>34.5</v>
      </c>
      <c r="E833" s="474">
        <v>33.7</v>
      </c>
      <c r="F833" s="474" t="s">
        <v>3399</v>
      </c>
      <c r="G833" s="475">
        <v>0.0059</v>
      </c>
      <c r="M833" s="473" t="s">
        <v>1094</v>
      </c>
      <c r="N833" s="406">
        <v>41.2</v>
      </c>
      <c r="O833" s="474">
        <v>41.1</v>
      </c>
      <c r="P833" s="474">
        <v>41.7</v>
      </c>
      <c r="Q833" s="474">
        <v>40.6</v>
      </c>
      <c r="R833" s="474" t="s">
        <v>3311</v>
      </c>
      <c r="S833" s="475">
        <v>0.0049</v>
      </c>
    </row>
    <row r="834" ht="15.75" customHeight="1">
      <c r="A834" s="473" t="s">
        <v>1185</v>
      </c>
      <c r="B834" s="406">
        <v>33.8</v>
      </c>
      <c r="C834" s="474">
        <v>33.6</v>
      </c>
      <c r="D834" s="474">
        <v>33.8</v>
      </c>
      <c r="E834" s="474">
        <v>33.6</v>
      </c>
      <c r="F834" s="474" t="s">
        <v>3400</v>
      </c>
      <c r="G834" s="475">
        <v>0.003</v>
      </c>
      <c r="M834" s="473" t="s">
        <v>1095</v>
      </c>
      <c r="N834" s="406">
        <v>41.0</v>
      </c>
      <c r="O834" s="474">
        <v>41.5</v>
      </c>
      <c r="P834" s="474">
        <v>41.5</v>
      </c>
      <c r="Q834" s="474">
        <v>40.8</v>
      </c>
      <c r="R834" s="474" t="s">
        <v>3312</v>
      </c>
      <c r="S834" s="475">
        <v>-0.012</v>
      </c>
    </row>
    <row r="835" ht="15.75" customHeight="1">
      <c r="A835" s="473" t="s">
        <v>1186</v>
      </c>
      <c r="B835" s="406">
        <v>33.7</v>
      </c>
      <c r="C835" s="474">
        <v>33.8</v>
      </c>
      <c r="D835" s="474">
        <v>34.0</v>
      </c>
      <c r="E835" s="474">
        <v>33.6</v>
      </c>
      <c r="F835" s="474" t="s">
        <v>3401</v>
      </c>
      <c r="G835" s="475">
        <v>-0.003</v>
      </c>
      <c r="M835" s="473" t="s">
        <v>1096</v>
      </c>
      <c r="N835" s="406">
        <v>41.5</v>
      </c>
      <c r="O835" s="474">
        <v>41.2</v>
      </c>
      <c r="P835" s="474">
        <v>42.0</v>
      </c>
      <c r="Q835" s="474">
        <v>41.2</v>
      </c>
      <c r="R835" s="474" t="s">
        <v>3313</v>
      </c>
      <c r="S835" s="475">
        <v>0.0197</v>
      </c>
    </row>
    <row r="836" ht="15.75" customHeight="1">
      <c r="A836" s="473" t="s">
        <v>1187</v>
      </c>
      <c r="B836" s="406">
        <v>33.8</v>
      </c>
      <c r="C836" s="474">
        <v>33.6</v>
      </c>
      <c r="D836" s="474">
        <v>33.8</v>
      </c>
      <c r="E836" s="474">
        <v>33.6</v>
      </c>
      <c r="F836" s="474" t="s">
        <v>3402</v>
      </c>
      <c r="G836" s="475">
        <v>0.006</v>
      </c>
      <c r="M836" s="473" t="s">
        <v>1097</v>
      </c>
      <c r="N836" s="406">
        <v>40.7</v>
      </c>
      <c r="O836" s="474">
        <v>40.8</v>
      </c>
      <c r="P836" s="474">
        <v>41.0</v>
      </c>
      <c r="Q836" s="474">
        <v>40.5</v>
      </c>
      <c r="R836" s="474" t="s">
        <v>3314</v>
      </c>
      <c r="S836" s="475">
        <v>-0.0049</v>
      </c>
    </row>
    <row r="837" ht="15.75" customHeight="1">
      <c r="A837" s="473" t="s">
        <v>1188</v>
      </c>
      <c r="B837" s="406">
        <v>33.6</v>
      </c>
      <c r="C837" s="474">
        <v>33.6</v>
      </c>
      <c r="D837" s="474">
        <v>33.6</v>
      </c>
      <c r="E837" s="474">
        <v>33.6</v>
      </c>
      <c r="F837" s="474" t="s">
        <v>3403</v>
      </c>
      <c r="G837" s="475">
        <v>0.0</v>
      </c>
      <c r="M837" s="473" t="s">
        <v>1098</v>
      </c>
      <c r="N837" s="406">
        <v>40.9</v>
      </c>
      <c r="O837" s="474">
        <v>40.2</v>
      </c>
      <c r="P837" s="474">
        <v>41.5</v>
      </c>
      <c r="Q837" s="474">
        <v>40.2</v>
      </c>
      <c r="R837" s="474" t="s">
        <v>3315</v>
      </c>
      <c r="S837" s="475">
        <v>0.0124</v>
      </c>
    </row>
    <row r="838" ht="15.75" customHeight="1">
      <c r="A838" s="473" t="s">
        <v>1189</v>
      </c>
      <c r="B838" s="406">
        <v>33.6</v>
      </c>
      <c r="C838" s="474">
        <v>33.6</v>
      </c>
      <c r="D838" s="474">
        <v>33.6</v>
      </c>
      <c r="E838" s="474">
        <v>33.6</v>
      </c>
      <c r="F838" s="474" t="s">
        <v>3404</v>
      </c>
      <c r="G838" s="475">
        <v>0.0</v>
      </c>
      <c r="M838" s="473" t="s">
        <v>1099</v>
      </c>
      <c r="N838" s="406">
        <v>40.4</v>
      </c>
      <c r="O838" s="474">
        <v>40.9</v>
      </c>
      <c r="P838" s="474">
        <v>41.7</v>
      </c>
      <c r="Q838" s="474">
        <v>40.0</v>
      </c>
      <c r="R838" s="474" t="s">
        <v>3316</v>
      </c>
      <c r="S838" s="475">
        <v>-0.0049</v>
      </c>
    </row>
    <row r="839" ht="15.75" customHeight="1">
      <c r="A839" s="473" t="s">
        <v>1190</v>
      </c>
      <c r="B839" s="406">
        <v>33.6</v>
      </c>
      <c r="C839" s="474">
        <v>33.6</v>
      </c>
      <c r="D839" s="474">
        <v>33.6</v>
      </c>
      <c r="E839" s="474">
        <v>33.6</v>
      </c>
      <c r="F839" s="474" t="s">
        <v>3405</v>
      </c>
      <c r="G839" s="475">
        <v>0.0</v>
      </c>
      <c r="M839" s="473" t="s">
        <v>1100</v>
      </c>
      <c r="N839" s="406">
        <v>40.6</v>
      </c>
      <c r="O839" s="474">
        <v>38.7</v>
      </c>
      <c r="P839" s="474">
        <v>41.0</v>
      </c>
      <c r="Q839" s="474">
        <v>38.6</v>
      </c>
      <c r="R839" s="474" t="s">
        <v>3317</v>
      </c>
      <c r="S839" s="475">
        <v>0.0601</v>
      </c>
    </row>
    <row r="840" ht="15.75" customHeight="1">
      <c r="A840" s="473" t="s">
        <v>1191</v>
      </c>
      <c r="B840" s="406">
        <v>33.6</v>
      </c>
      <c r="C840" s="474">
        <v>33.6</v>
      </c>
      <c r="D840" s="474">
        <v>33.6</v>
      </c>
      <c r="E840" s="474">
        <v>33.6</v>
      </c>
      <c r="F840" s="474" t="s">
        <v>3406</v>
      </c>
      <c r="G840" s="475">
        <v>0.0</v>
      </c>
      <c r="M840" s="473" t="s">
        <v>1101</v>
      </c>
      <c r="N840" s="406">
        <v>38.3</v>
      </c>
      <c r="O840" s="474">
        <v>38.1</v>
      </c>
      <c r="P840" s="474">
        <v>38.5</v>
      </c>
      <c r="Q840" s="474">
        <v>37.8</v>
      </c>
      <c r="R840" s="474" t="s">
        <v>3318</v>
      </c>
      <c r="S840" s="475">
        <v>0.0186</v>
      </c>
    </row>
    <row r="841" ht="15.75" customHeight="1">
      <c r="A841" s="473" t="s">
        <v>1192</v>
      </c>
      <c r="B841" s="406">
        <v>33.6</v>
      </c>
      <c r="C841" s="474">
        <v>33.6</v>
      </c>
      <c r="D841" s="474">
        <v>33.6</v>
      </c>
      <c r="E841" s="474">
        <v>33.6</v>
      </c>
      <c r="F841" s="474" t="s">
        <v>3407</v>
      </c>
      <c r="G841" s="475">
        <v>0.0</v>
      </c>
      <c r="M841" s="473" t="s">
        <v>1102</v>
      </c>
      <c r="N841" s="406">
        <v>37.6</v>
      </c>
      <c r="O841" s="474">
        <v>38.4</v>
      </c>
      <c r="P841" s="474">
        <v>38.4</v>
      </c>
      <c r="Q841" s="474">
        <v>37.5</v>
      </c>
      <c r="R841" s="474" t="s">
        <v>3319</v>
      </c>
      <c r="S841" s="475">
        <v>-0.0157</v>
      </c>
    </row>
    <row r="842" ht="15.75" customHeight="1">
      <c r="A842" s="473" t="s">
        <v>1193</v>
      </c>
      <c r="B842" s="406">
        <v>33.6</v>
      </c>
      <c r="C842" s="474">
        <v>33.6</v>
      </c>
      <c r="D842" s="474">
        <v>33.8</v>
      </c>
      <c r="E842" s="474">
        <v>33.6</v>
      </c>
      <c r="F842" s="474" t="s">
        <v>3408</v>
      </c>
      <c r="G842" s="475">
        <v>0.0</v>
      </c>
      <c r="M842" s="473" t="s">
        <v>1103</v>
      </c>
      <c r="N842" s="406">
        <v>38.2</v>
      </c>
      <c r="O842" s="474">
        <v>38.9</v>
      </c>
      <c r="P842" s="474">
        <v>38.9</v>
      </c>
      <c r="Q842" s="474">
        <v>38.0</v>
      </c>
      <c r="R842" s="474" t="s">
        <v>3320</v>
      </c>
      <c r="S842" s="475">
        <v>-0.0052</v>
      </c>
    </row>
    <row r="843" ht="15.75" customHeight="1">
      <c r="A843" s="473" t="s">
        <v>1194</v>
      </c>
      <c r="B843" s="406">
        <v>33.6</v>
      </c>
      <c r="C843" s="474">
        <v>33.6</v>
      </c>
      <c r="D843" s="474">
        <v>33.6</v>
      </c>
      <c r="E843" s="474">
        <v>33.6</v>
      </c>
      <c r="F843" s="474" t="s">
        <v>3409</v>
      </c>
      <c r="G843" s="475">
        <v>0.0</v>
      </c>
      <c r="M843" s="473" t="s">
        <v>1104</v>
      </c>
      <c r="N843" s="406">
        <v>38.4</v>
      </c>
      <c r="O843" s="474">
        <v>38.0</v>
      </c>
      <c r="P843" s="474">
        <v>38.9</v>
      </c>
      <c r="Q843" s="474">
        <v>37.7</v>
      </c>
      <c r="R843" s="474" t="s">
        <v>3321</v>
      </c>
      <c r="S843" s="475">
        <v>0.0132</v>
      </c>
    </row>
    <row r="844" ht="15.75" customHeight="1">
      <c r="A844" s="473" t="s">
        <v>1195</v>
      </c>
      <c r="B844" s="406">
        <v>33.6</v>
      </c>
      <c r="C844" s="474">
        <v>33.6</v>
      </c>
      <c r="D844" s="474">
        <v>33.7</v>
      </c>
      <c r="E844" s="474">
        <v>33.6</v>
      </c>
      <c r="F844" s="474" t="s">
        <v>3410</v>
      </c>
      <c r="G844" s="475">
        <v>-0.003</v>
      </c>
      <c r="M844" s="473" t="s">
        <v>1105</v>
      </c>
      <c r="N844" s="406">
        <v>37.9</v>
      </c>
      <c r="O844" s="474">
        <v>38.0</v>
      </c>
      <c r="P844" s="474">
        <v>38.3</v>
      </c>
      <c r="Q844" s="474">
        <v>37.9</v>
      </c>
      <c r="R844" s="474" t="s">
        <v>3322</v>
      </c>
      <c r="S844" s="475">
        <v>-0.0026</v>
      </c>
    </row>
    <row r="845" ht="15.75" customHeight="1">
      <c r="A845" s="473" t="s">
        <v>1196</v>
      </c>
      <c r="B845" s="406">
        <v>33.7</v>
      </c>
      <c r="C845" s="474">
        <v>33.6</v>
      </c>
      <c r="D845" s="474">
        <v>34.0</v>
      </c>
      <c r="E845" s="474">
        <v>33.6</v>
      </c>
      <c r="F845" s="474" t="s">
        <v>3411</v>
      </c>
      <c r="G845" s="475">
        <v>0.003</v>
      </c>
      <c r="M845" s="473" t="s">
        <v>1106</v>
      </c>
      <c r="N845" s="406">
        <v>38.0</v>
      </c>
      <c r="O845" s="474">
        <v>37.9</v>
      </c>
      <c r="P845" s="474">
        <v>38.4</v>
      </c>
      <c r="Q845" s="474">
        <v>37.5</v>
      </c>
      <c r="R845" s="474" t="s">
        <v>3323</v>
      </c>
      <c r="S845" s="475">
        <v>0.0133</v>
      </c>
    </row>
    <row r="846" ht="15.75" customHeight="1">
      <c r="A846" s="473" t="s">
        <v>1197</v>
      </c>
      <c r="B846" s="406">
        <v>33.6</v>
      </c>
      <c r="C846" s="474">
        <v>34.0</v>
      </c>
      <c r="D846" s="474">
        <v>34.3</v>
      </c>
      <c r="E846" s="474">
        <v>33.6</v>
      </c>
      <c r="F846" s="474" t="s">
        <v>3412</v>
      </c>
      <c r="G846" s="475">
        <v>-0.0088</v>
      </c>
      <c r="M846" s="473" t="s">
        <v>1107</v>
      </c>
      <c r="N846" s="406">
        <v>37.5</v>
      </c>
      <c r="O846" s="474">
        <v>38.0</v>
      </c>
      <c r="P846" s="474">
        <v>39.0</v>
      </c>
      <c r="Q846" s="474">
        <v>37.0</v>
      </c>
      <c r="R846" s="474" t="s">
        <v>3324</v>
      </c>
      <c r="S846" s="475">
        <v>-0.0157</v>
      </c>
    </row>
    <row r="847" ht="15.75" customHeight="1">
      <c r="A847" s="473" t="s">
        <v>1198</v>
      </c>
      <c r="B847" s="406">
        <v>33.9</v>
      </c>
      <c r="C847" s="474">
        <v>33.6</v>
      </c>
      <c r="D847" s="474">
        <v>34.0</v>
      </c>
      <c r="E847" s="474">
        <v>33.6</v>
      </c>
      <c r="F847" s="474" t="s">
        <v>3413</v>
      </c>
      <c r="G847" s="475">
        <v>0.0089</v>
      </c>
      <c r="M847" s="473" t="s">
        <v>1108</v>
      </c>
      <c r="N847" s="406">
        <v>38.1</v>
      </c>
      <c r="O847" s="474">
        <v>38.7</v>
      </c>
      <c r="P847" s="474">
        <v>38.9</v>
      </c>
      <c r="Q847" s="474">
        <v>38.0</v>
      </c>
      <c r="R847" s="474" t="s">
        <v>3325</v>
      </c>
      <c r="S847" s="475">
        <v>-0.0231</v>
      </c>
    </row>
    <row r="848" ht="15.75" customHeight="1">
      <c r="A848" s="473" t="s">
        <v>1199</v>
      </c>
      <c r="B848" s="406">
        <v>33.6</v>
      </c>
      <c r="C848" s="474">
        <v>33.6</v>
      </c>
      <c r="D848" s="474">
        <v>34.3</v>
      </c>
      <c r="E848" s="474">
        <v>33.6</v>
      </c>
      <c r="F848" s="474" t="s">
        <v>3414</v>
      </c>
      <c r="G848" s="475">
        <v>0.0</v>
      </c>
      <c r="M848" s="473" t="s">
        <v>1109</v>
      </c>
      <c r="N848" s="406">
        <v>39.0</v>
      </c>
      <c r="O848" s="474">
        <v>38.5</v>
      </c>
      <c r="P848" s="474">
        <v>39.5</v>
      </c>
      <c r="Q848" s="474">
        <v>38.5</v>
      </c>
      <c r="R848" s="474" t="s">
        <v>3326</v>
      </c>
      <c r="S848" s="475">
        <v>-0.0102</v>
      </c>
    </row>
    <row r="849" ht="15.75" customHeight="1">
      <c r="A849" s="473" t="s">
        <v>1200</v>
      </c>
      <c r="B849" s="406">
        <v>33.6</v>
      </c>
      <c r="C849" s="474">
        <v>33.6</v>
      </c>
      <c r="D849" s="474">
        <v>33.6</v>
      </c>
      <c r="E849" s="474">
        <v>33.6</v>
      </c>
      <c r="F849" s="474" t="s">
        <v>3415</v>
      </c>
      <c r="G849" s="475">
        <v>0.0</v>
      </c>
      <c r="M849" s="473" t="s">
        <v>1110</v>
      </c>
      <c r="N849" s="406">
        <v>39.4</v>
      </c>
      <c r="O849" s="474">
        <v>41.0</v>
      </c>
      <c r="P849" s="474">
        <v>41.7</v>
      </c>
      <c r="Q849" s="474">
        <v>39.2</v>
      </c>
      <c r="R849" s="474" t="s">
        <v>3327</v>
      </c>
      <c r="S849" s="475">
        <v>-0.0343</v>
      </c>
    </row>
    <row r="850" ht="15.75" customHeight="1">
      <c r="A850" s="473" t="s">
        <v>1201</v>
      </c>
      <c r="B850" s="406">
        <v>33.6</v>
      </c>
      <c r="C850" s="474">
        <v>33.6</v>
      </c>
      <c r="D850" s="474">
        <v>33.6</v>
      </c>
      <c r="E850" s="474">
        <v>33.6</v>
      </c>
      <c r="F850" s="474" t="s">
        <v>3416</v>
      </c>
      <c r="G850" s="475">
        <v>0.0</v>
      </c>
      <c r="M850" s="473" t="s">
        <v>1111</v>
      </c>
      <c r="N850" s="406">
        <v>40.8</v>
      </c>
      <c r="O850" s="474">
        <v>39.0</v>
      </c>
      <c r="P850" s="474">
        <v>41.3</v>
      </c>
      <c r="Q850" s="474">
        <v>38.2</v>
      </c>
      <c r="R850" s="474" t="s">
        <v>3328</v>
      </c>
      <c r="S850" s="475">
        <v>0.0515</v>
      </c>
    </row>
    <row r="851" ht="15.75" customHeight="1">
      <c r="A851" s="473" t="s">
        <v>1202</v>
      </c>
      <c r="B851" s="406">
        <v>33.6</v>
      </c>
      <c r="C851" s="474">
        <v>33.6</v>
      </c>
      <c r="D851" s="474">
        <v>33.6</v>
      </c>
      <c r="E851" s="474">
        <v>33.6</v>
      </c>
      <c r="F851" s="474" t="s">
        <v>3417</v>
      </c>
      <c r="G851" s="475">
        <v>0.0</v>
      </c>
      <c r="M851" s="473" t="s">
        <v>1112</v>
      </c>
      <c r="N851" s="406">
        <v>38.8</v>
      </c>
      <c r="O851" s="474">
        <v>38.7</v>
      </c>
      <c r="P851" s="474">
        <v>39.0</v>
      </c>
      <c r="Q851" s="474">
        <v>37.5</v>
      </c>
      <c r="R851" s="474" t="s">
        <v>2721</v>
      </c>
      <c r="S851" s="475">
        <v>0.0</v>
      </c>
    </row>
    <row r="852" ht="15.75" customHeight="1">
      <c r="A852" s="473" t="s">
        <v>1203</v>
      </c>
      <c r="B852" s="406">
        <v>33.6</v>
      </c>
      <c r="C852" s="474">
        <v>33.6</v>
      </c>
      <c r="D852" s="474">
        <v>33.6</v>
      </c>
      <c r="E852" s="474">
        <v>33.6</v>
      </c>
      <c r="F852" s="474" t="s">
        <v>2789</v>
      </c>
      <c r="G852" s="475">
        <v>0.0</v>
      </c>
      <c r="M852" s="473" t="s">
        <v>1113</v>
      </c>
      <c r="N852" s="406">
        <v>38.8</v>
      </c>
      <c r="O852" s="474">
        <v>38.7</v>
      </c>
      <c r="P852" s="474">
        <v>39.2</v>
      </c>
      <c r="Q852" s="474">
        <v>38.7</v>
      </c>
      <c r="R852" s="474" t="s">
        <v>3329</v>
      </c>
      <c r="S852" s="475">
        <v>-0.0026</v>
      </c>
    </row>
    <row r="853" ht="15.75" customHeight="1">
      <c r="A853" s="473" t="s">
        <v>1204</v>
      </c>
      <c r="B853" s="406">
        <v>33.6</v>
      </c>
      <c r="C853" s="474">
        <v>33.6</v>
      </c>
      <c r="D853" s="474">
        <v>33.6</v>
      </c>
      <c r="E853" s="474">
        <v>33.6</v>
      </c>
      <c r="F853" s="474" t="s">
        <v>3418</v>
      </c>
      <c r="G853" s="475">
        <v>0.0</v>
      </c>
      <c r="M853" s="473" t="s">
        <v>1114</v>
      </c>
      <c r="N853" s="406">
        <v>38.9</v>
      </c>
      <c r="O853" s="474">
        <v>39.5</v>
      </c>
      <c r="P853" s="474">
        <v>39.5</v>
      </c>
      <c r="Q853" s="474">
        <v>38.7</v>
      </c>
      <c r="R853" s="474" t="s">
        <v>3330</v>
      </c>
      <c r="S853" s="475">
        <v>-0.0102</v>
      </c>
    </row>
    <row r="854" ht="15.75" customHeight="1">
      <c r="A854" s="473" t="s">
        <v>1205</v>
      </c>
      <c r="B854" s="406">
        <v>33.6</v>
      </c>
      <c r="C854" s="474">
        <v>33.6</v>
      </c>
      <c r="D854" s="474">
        <v>33.6</v>
      </c>
      <c r="E854" s="474">
        <v>33.6</v>
      </c>
      <c r="F854" s="474" t="s">
        <v>3419</v>
      </c>
      <c r="G854" s="475">
        <v>0.0</v>
      </c>
      <c r="M854" s="473" t="s">
        <v>1115</v>
      </c>
      <c r="N854" s="406">
        <v>39.3</v>
      </c>
      <c r="O854" s="474">
        <v>39.1</v>
      </c>
      <c r="P854" s="474">
        <v>39.6</v>
      </c>
      <c r="Q854" s="474">
        <v>39.0</v>
      </c>
      <c r="R854" s="474" t="s">
        <v>3331</v>
      </c>
      <c r="S854" s="475">
        <v>0.0051</v>
      </c>
    </row>
    <row r="855" ht="15.75" customHeight="1">
      <c r="A855" s="473" t="s">
        <v>1206</v>
      </c>
      <c r="B855" s="406">
        <v>33.6</v>
      </c>
      <c r="C855" s="474">
        <v>33.6</v>
      </c>
      <c r="D855" s="474">
        <v>33.6</v>
      </c>
      <c r="E855" s="474">
        <v>33.6</v>
      </c>
      <c r="F855" s="474" t="s">
        <v>2843</v>
      </c>
      <c r="G855" s="475">
        <v>0.0</v>
      </c>
      <c r="M855" s="473" t="s">
        <v>1116</v>
      </c>
      <c r="N855" s="406">
        <v>39.1</v>
      </c>
      <c r="O855" s="474">
        <v>39.2</v>
      </c>
      <c r="P855" s="474">
        <v>39.8</v>
      </c>
      <c r="Q855" s="474">
        <v>38.5</v>
      </c>
      <c r="R855" s="474" t="s">
        <v>3332</v>
      </c>
      <c r="S855" s="475">
        <v>-0.0026</v>
      </c>
    </row>
    <row r="856" ht="15.75" customHeight="1">
      <c r="A856" s="473" t="s">
        <v>1207</v>
      </c>
      <c r="B856" s="406">
        <v>33.6</v>
      </c>
      <c r="C856" s="474">
        <v>33.6</v>
      </c>
      <c r="D856" s="474">
        <v>33.6</v>
      </c>
      <c r="E856" s="474">
        <v>33.6</v>
      </c>
      <c r="F856" s="474" t="s">
        <v>3420</v>
      </c>
      <c r="G856" s="475">
        <v>0.0</v>
      </c>
      <c r="M856" s="473" t="s">
        <v>1117</v>
      </c>
      <c r="N856" s="406">
        <v>39.2</v>
      </c>
      <c r="O856" s="474">
        <v>40.0</v>
      </c>
      <c r="P856" s="474">
        <v>40.0</v>
      </c>
      <c r="Q856" s="474">
        <v>39.0</v>
      </c>
      <c r="R856" s="474" t="s">
        <v>3333</v>
      </c>
      <c r="S856" s="475">
        <v>-0.0051</v>
      </c>
    </row>
    <row r="857" ht="15.75" customHeight="1">
      <c r="A857" s="473" t="s">
        <v>3421</v>
      </c>
      <c r="B857" s="406">
        <v>33.6</v>
      </c>
      <c r="C857" s="474">
        <v>33.6</v>
      </c>
      <c r="D857" s="474">
        <v>33.6</v>
      </c>
      <c r="E857" s="474">
        <v>33.6</v>
      </c>
      <c r="F857" s="474" t="s">
        <v>3422</v>
      </c>
      <c r="G857" s="475">
        <v>0.0</v>
      </c>
      <c r="M857" s="473" t="s">
        <v>1118</v>
      </c>
      <c r="N857" s="406">
        <v>39.4</v>
      </c>
      <c r="O857" s="474">
        <v>39.3</v>
      </c>
      <c r="P857" s="474">
        <v>39.8</v>
      </c>
      <c r="Q857" s="474">
        <v>38.9</v>
      </c>
      <c r="R857" s="474" t="s">
        <v>3334</v>
      </c>
      <c r="S857" s="475">
        <v>0.0025</v>
      </c>
    </row>
    <row r="858" ht="15.75" customHeight="1">
      <c r="A858" s="473" t="s">
        <v>1209</v>
      </c>
      <c r="B858" s="406">
        <v>33.6</v>
      </c>
      <c r="C858" s="474">
        <v>33.6</v>
      </c>
      <c r="D858" s="474">
        <v>33.6</v>
      </c>
      <c r="E858" s="474">
        <v>33.6</v>
      </c>
      <c r="F858" s="474" t="s">
        <v>2764</v>
      </c>
      <c r="G858" s="475">
        <v>0.0</v>
      </c>
      <c r="M858" s="473" t="s">
        <v>1119</v>
      </c>
      <c r="N858" s="406">
        <v>39.3</v>
      </c>
      <c r="O858" s="474">
        <v>39.5</v>
      </c>
      <c r="P858" s="474">
        <v>42.9</v>
      </c>
      <c r="Q858" s="474">
        <v>39.0</v>
      </c>
      <c r="R858" s="474" t="s">
        <v>3335</v>
      </c>
      <c r="S858" s="475">
        <v>0.0026</v>
      </c>
    </row>
    <row r="859" ht="15.75" customHeight="1">
      <c r="A859" s="473" t="s">
        <v>1210</v>
      </c>
      <c r="B859" s="406">
        <v>33.6</v>
      </c>
      <c r="C859" s="474">
        <v>33.6</v>
      </c>
      <c r="D859" s="474">
        <v>33.6</v>
      </c>
      <c r="E859" s="474">
        <v>33.6</v>
      </c>
      <c r="F859" s="474" t="s">
        <v>3423</v>
      </c>
      <c r="G859" s="475">
        <v>0.0</v>
      </c>
      <c r="M859" s="473" t="s">
        <v>1120</v>
      </c>
      <c r="N859" s="406">
        <v>39.2</v>
      </c>
      <c r="O859" s="474">
        <v>39.5</v>
      </c>
      <c r="P859" s="474">
        <v>39.5</v>
      </c>
      <c r="Q859" s="474">
        <v>38.9</v>
      </c>
      <c r="R859" s="474" t="s">
        <v>3336</v>
      </c>
      <c r="S859" s="475">
        <v>-0.0051</v>
      </c>
    </row>
    <row r="860" ht="15.75" customHeight="1">
      <c r="A860" s="473" t="s">
        <v>1211</v>
      </c>
      <c r="B860" s="406">
        <v>33.6</v>
      </c>
      <c r="C860" s="474">
        <v>33.6</v>
      </c>
      <c r="D860" s="474">
        <v>33.6</v>
      </c>
      <c r="E860" s="474">
        <v>33.6</v>
      </c>
      <c r="F860" s="474" t="s">
        <v>2830</v>
      </c>
      <c r="G860" s="475">
        <v>0.0</v>
      </c>
      <c r="M860" s="473" t="s">
        <v>1121</v>
      </c>
      <c r="N860" s="406">
        <v>39.4</v>
      </c>
      <c r="O860" s="474">
        <v>39.3</v>
      </c>
      <c r="P860" s="474">
        <v>39.8</v>
      </c>
      <c r="Q860" s="474">
        <v>38.5</v>
      </c>
      <c r="R860" s="474" t="s">
        <v>3337</v>
      </c>
      <c r="S860" s="475">
        <v>0.0181</v>
      </c>
    </row>
    <row r="861" ht="15.75" customHeight="1">
      <c r="A861" s="473" t="s">
        <v>1212</v>
      </c>
      <c r="B861" s="406">
        <v>33.6</v>
      </c>
      <c r="C861" s="474">
        <v>33.6</v>
      </c>
      <c r="D861" s="474">
        <v>33.6</v>
      </c>
      <c r="E861" s="474">
        <v>33.6</v>
      </c>
      <c r="F861" s="474" t="s">
        <v>3424</v>
      </c>
      <c r="G861" s="475">
        <v>0.0</v>
      </c>
      <c r="M861" s="473" t="s">
        <v>1122</v>
      </c>
      <c r="N861" s="406">
        <v>38.7</v>
      </c>
      <c r="O861" s="474">
        <v>38.9</v>
      </c>
      <c r="P861" s="474">
        <v>39.3</v>
      </c>
      <c r="Q861" s="474">
        <v>38.5</v>
      </c>
      <c r="R861" s="474" t="s">
        <v>3338</v>
      </c>
      <c r="S861" s="475">
        <v>-0.0051</v>
      </c>
    </row>
    <row r="862" ht="15.75" customHeight="1">
      <c r="A862" s="473" t="s">
        <v>1213</v>
      </c>
      <c r="B862" s="406">
        <v>33.6</v>
      </c>
      <c r="C862" s="474">
        <v>33.6</v>
      </c>
      <c r="D862" s="474">
        <v>33.6</v>
      </c>
      <c r="E862" s="474">
        <v>33.6</v>
      </c>
      <c r="F862" s="474" t="s">
        <v>3425</v>
      </c>
      <c r="G862" s="475">
        <v>0.0</v>
      </c>
      <c r="M862" s="473" t="s">
        <v>1123</v>
      </c>
      <c r="N862" s="406">
        <v>38.9</v>
      </c>
      <c r="O862" s="474">
        <v>38.6</v>
      </c>
      <c r="P862" s="474">
        <v>39.4</v>
      </c>
      <c r="Q862" s="474">
        <v>38.6</v>
      </c>
      <c r="R862" s="474" t="s">
        <v>3339</v>
      </c>
      <c r="S862" s="475">
        <v>-0.0026</v>
      </c>
    </row>
    <row r="863" ht="15.75" customHeight="1">
      <c r="A863" s="473" t="s">
        <v>1214</v>
      </c>
      <c r="B863" s="406">
        <v>33.6</v>
      </c>
      <c r="C863" s="474">
        <v>33.6</v>
      </c>
      <c r="D863" s="474">
        <v>33.6</v>
      </c>
      <c r="E863" s="474">
        <v>33.6</v>
      </c>
      <c r="F863" s="474" t="s">
        <v>2748</v>
      </c>
      <c r="G863" s="475">
        <v>0.0</v>
      </c>
      <c r="M863" s="473" t="s">
        <v>1124</v>
      </c>
      <c r="N863" s="406">
        <v>39.0</v>
      </c>
      <c r="O863" s="474">
        <v>40.8</v>
      </c>
      <c r="P863" s="474">
        <v>40.8</v>
      </c>
      <c r="Q863" s="474">
        <v>38.7</v>
      </c>
      <c r="R863" s="474" t="s">
        <v>3340</v>
      </c>
      <c r="S863" s="475">
        <v>-0.0201</v>
      </c>
    </row>
    <row r="864" ht="15.75" customHeight="1">
      <c r="A864" s="473" t="s">
        <v>1215</v>
      </c>
      <c r="B864" s="406">
        <v>33.6</v>
      </c>
      <c r="C864" s="474">
        <v>33.6</v>
      </c>
      <c r="D864" s="474">
        <v>33.6</v>
      </c>
      <c r="E864" s="474">
        <v>33.6</v>
      </c>
      <c r="F864" s="474" t="s">
        <v>3426</v>
      </c>
      <c r="G864" s="475">
        <v>0.0</v>
      </c>
      <c r="M864" s="473" t="s">
        <v>1125</v>
      </c>
      <c r="N864" s="406">
        <v>39.8</v>
      </c>
      <c r="O864" s="474">
        <v>40.4</v>
      </c>
      <c r="P864" s="474">
        <v>40.4</v>
      </c>
      <c r="Q864" s="474">
        <v>39.4</v>
      </c>
      <c r="R864" s="474" t="s">
        <v>3341</v>
      </c>
      <c r="S864" s="475">
        <v>0.0</v>
      </c>
    </row>
    <row r="865" ht="15.75" customHeight="1">
      <c r="A865" s="473" t="s">
        <v>1216</v>
      </c>
      <c r="B865" s="406">
        <v>33.6</v>
      </c>
      <c r="C865" s="474">
        <v>33.6</v>
      </c>
      <c r="D865" s="474">
        <v>33.6</v>
      </c>
      <c r="E865" s="474">
        <v>33.6</v>
      </c>
      <c r="F865" s="474" t="s">
        <v>3427</v>
      </c>
      <c r="G865" s="475">
        <v>0.0</v>
      </c>
      <c r="M865" s="473" t="s">
        <v>1126</v>
      </c>
      <c r="N865" s="406">
        <v>39.8</v>
      </c>
      <c r="O865" s="474">
        <v>39.4</v>
      </c>
      <c r="P865" s="474">
        <v>40.7</v>
      </c>
      <c r="Q865" s="474">
        <v>39.0</v>
      </c>
      <c r="R865" s="474" t="s">
        <v>3342</v>
      </c>
      <c r="S865" s="475">
        <v>0.0102</v>
      </c>
    </row>
    <row r="866" ht="15.75" customHeight="1">
      <c r="A866" s="473" t="s">
        <v>1217</v>
      </c>
      <c r="B866" s="406">
        <v>33.6</v>
      </c>
      <c r="C866" s="474">
        <v>33.6</v>
      </c>
      <c r="D866" s="474">
        <v>33.6</v>
      </c>
      <c r="E866" s="474">
        <v>33.6</v>
      </c>
      <c r="F866" s="474" t="s">
        <v>2758</v>
      </c>
      <c r="G866" s="475">
        <v>0.0</v>
      </c>
      <c r="M866" s="473" t="s">
        <v>1127</v>
      </c>
      <c r="N866" s="406">
        <v>39.4</v>
      </c>
      <c r="O866" s="474">
        <v>39.5</v>
      </c>
      <c r="P866" s="474">
        <v>39.8</v>
      </c>
      <c r="Q866" s="474">
        <v>39.1</v>
      </c>
      <c r="R866" s="474" t="s">
        <v>3343</v>
      </c>
      <c r="S866" s="475">
        <v>-0.0025</v>
      </c>
    </row>
    <row r="867" ht="15.75" customHeight="1">
      <c r="A867" s="473" t="s">
        <v>1218</v>
      </c>
      <c r="B867" s="406">
        <v>33.6</v>
      </c>
      <c r="C867" s="474">
        <v>33.6</v>
      </c>
      <c r="D867" s="474">
        <v>33.6</v>
      </c>
      <c r="E867" s="474">
        <v>33.6</v>
      </c>
      <c r="F867" s="474" t="s">
        <v>3428</v>
      </c>
      <c r="G867" s="475">
        <v>0.0</v>
      </c>
      <c r="M867" s="473" t="s">
        <v>1128</v>
      </c>
      <c r="N867" s="406">
        <v>39.5</v>
      </c>
      <c r="O867" s="474">
        <v>40.7</v>
      </c>
      <c r="P867" s="474">
        <v>40.7</v>
      </c>
      <c r="Q867" s="474">
        <v>39.3</v>
      </c>
      <c r="R867" s="474" t="s">
        <v>3344</v>
      </c>
      <c r="S867" s="475">
        <v>-0.005</v>
      </c>
    </row>
    <row r="868" ht="15.75" customHeight="1">
      <c r="A868" s="473" t="s">
        <v>1219</v>
      </c>
      <c r="B868" s="406">
        <v>33.6</v>
      </c>
      <c r="C868" s="474">
        <v>33.6</v>
      </c>
      <c r="D868" s="474">
        <v>33.6</v>
      </c>
      <c r="E868" s="474">
        <v>33.6</v>
      </c>
      <c r="F868" s="474" t="s">
        <v>2778</v>
      </c>
      <c r="G868" s="475">
        <v>0.0</v>
      </c>
      <c r="M868" s="473" t="s">
        <v>1129</v>
      </c>
      <c r="N868" s="406">
        <v>39.7</v>
      </c>
      <c r="O868" s="474">
        <v>39.0</v>
      </c>
      <c r="P868" s="474">
        <v>40.2</v>
      </c>
      <c r="Q868" s="474">
        <v>39.0</v>
      </c>
      <c r="R868" s="474" t="s">
        <v>3345</v>
      </c>
      <c r="S868" s="475">
        <v>0.0206</v>
      </c>
    </row>
    <row r="869" ht="15.75" customHeight="1">
      <c r="A869" s="473" t="s">
        <v>1220</v>
      </c>
      <c r="B869" s="406">
        <v>33.6</v>
      </c>
      <c r="C869" s="474">
        <v>33.6</v>
      </c>
      <c r="D869" s="474">
        <v>33.6</v>
      </c>
      <c r="E869" s="474">
        <v>33.6</v>
      </c>
      <c r="F869" s="474" t="s">
        <v>3429</v>
      </c>
      <c r="G869" s="475">
        <v>0.0</v>
      </c>
      <c r="M869" s="473" t="s">
        <v>1130</v>
      </c>
      <c r="N869" s="406">
        <v>38.9</v>
      </c>
      <c r="O869" s="474">
        <v>39.2</v>
      </c>
      <c r="P869" s="474">
        <v>40.0</v>
      </c>
      <c r="Q869" s="474">
        <v>38.5</v>
      </c>
      <c r="R869" s="474" t="s">
        <v>3346</v>
      </c>
      <c r="S869" s="475">
        <v>-0.0077</v>
      </c>
    </row>
    <row r="870" ht="15.75" customHeight="1">
      <c r="A870" s="473" t="s">
        <v>1221</v>
      </c>
      <c r="B870" s="406">
        <v>33.6</v>
      </c>
      <c r="C870" s="474">
        <v>33.6</v>
      </c>
      <c r="D870" s="474">
        <v>33.6</v>
      </c>
      <c r="E870" s="474">
        <v>33.6</v>
      </c>
      <c r="F870" s="474" t="s">
        <v>3430</v>
      </c>
      <c r="G870" s="475">
        <v>0.0</v>
      </c>
      <c r="M870" s="473" t="s">
        <v>1131</v>
      </c>
      <c r="N870" s="406">
        <v>39.2</v>
      </c>
      <c r="O870" s="474">
        <v>39.4</v>
      </c>
      <c r="P870" s="474">
        <v>40.8</v>
      </c>
      <c r="Q870" s="474">
        <v>39.0</v>
      </c>
      <c r="R870" s="474" t="s">
        <v>3347</v>
      </c>
      <c r="S870" s="475">
        <v>-0.0051</v>
      </c>
    </row>
    <row r="871" ht="15.75" customHeight="1">
      <c r="A871" s="473" t="s">
        <v>1222</v>
      </c>
      <c r="B871" s="406">
        <v>33.6</v>
      </c>
      <c r="C871" s="474">
        <v>33.6</v>
      </c>
      <c r="D871" s="474">
        <v>33.6</v>
      </c>
      <c r="E871" s="474">
        <v>33.6</v>
      </c>
      <c r="F871" s="474" t="s">
        <v>3431</v>
      </c>
      <c r="G871" s="475">
        <v>0.0</v>
      </c>
      <c r="M871" s="473" t="s">
        <v>1132</v>
      </c>
      <c r="N871" s="406">
        <v>39.4</v>
      </c>
      <c r="O871" s="474">
        <v>40.6</v>
      </c>
      <c r="P871" s="474">
        <v>40.6</v>
      </c>
      <c r="Q871" s="474">
        <v>39.2</v>
      </c>
      <c r="R871" s="474" t="s">
        <v>3348</v>
      </c>
      <c r="S871" s="475">
        <v>-0.0025</v>
      </c>
    </row>
    <row r="872" ht="15.75" customHeight="1">
      <c r="A872" s="473" t="s">
        <v>1223</v>
      </c>
      <c r="B872" s="406">
        <v>33.6</v>
      </c>
      <c r="C872" s="474">
        <v>33.6</v>
      </c>
      <c r="D872" s="474">
        <v>33.6</v>
      </c>
      <c r="E872" s="474">
        <v>33.6</v>
      </c>
      <c r="F872" s="474" t="s">
        <v>3432</v>
      </c>
      <c r="G872" s="475">
        <v>0.0</v>
      </c>
      <c r="M872" s="473" t="s">
        <v>1133</v>
      </c>
      <c r="N872" s="406">
        <v>39.5</v>
      </c>
      <c r="O872" s="474">
        <v>39.9</v>
      </c>
      <c r="P872" s="474">
        <v>40.2</v>
      </c>
      <c r="Q872" s="474">
        <v>39.5</v>
      </c>
      <c r="R872" s="474" t="s">
        <v>3349</v>
      </c>
      <c r="S872" s="475">
        <v>-0.0075</v>
      </c>
    </row>
    <row r="873" ht="15.75" customHeight="1">
      <c r="A873" s="473" t="s">
        <v>1224</v>
      </c>
      <c r="B873" s="406">
        <v>33.6</v>
      </c>
      <c r="C873" s="474">
        <v>33.6</v>
      </c>
      <c r="D873" s="474">
        <v>33.6</v>
      </c>
      <c r="E873" s="474">
        <v>33.6</v>
      </c>
      <c r="F873" s="474" t="s">
        <v>2869</v>
      </c>
      <c r="G873" s="475">
        <v>0.0</v>
      </c>
      <c r="M873" s="473" t="s">
        <v>1134</v>
      </c>
      <c r="N873" s="406">
        <v>39.8</v>
      </c>
      <c r="O873" s="474">
        <v>39.9</v>
      </c>
      <c r="P873" s="474">
        <v>40.8</v>
      </c>
      <c r="Q873" s="474">
        <v>39.5</v>
      </c>
      <c r="R873" s="474" t="s">
        <v>3350</v>
      </c>
      <c r="S873" s="475">
        <v>-0.0025</v>
      </c>
    </row>
    <row r="874" ht="15.75" customHeight="1">
      <c r="A874" s="473" t="s">
        <v>1225</v>
      </c>
      <c r="B874" s="406">
        <v>33.6</v>
      </c>
      <c r="C874" s="474">
        <v>33.6</v>
      </c>
      <c r="D874" s="474">
        <v>33.6</v>
      </c>
      <c r="E874" s="474">
        <v>33.6</v>
      </c>
      <c r="F874" s="474" t="s">
        <v>3433</v>
      </c>
      <c r="G874" s="475">
        <v>0.0</v>
      </c>
      <c r="M874" s="473" t="s">
        <v>1135</v>
      </c>
      <c r="N874" s="406">
        <v>39.9</v>
      </c>
      <c r="O874" s="474">
        <v>39.7</v>
      </c>
      <c r="P874" s="474">
        <v>40.8</v>
      </c>
      <c r="Q874" s="474">
        <v>39.6</v>
      </c>
      <c r="R874" s="474" t="s">
        <v>3351</v>
      </c>
      <c r="S874" s="475">
        <v>0.0</v>
      </c>
    </row>
    <row r="875" ht="15.75" customHeight="1">
      <c r="A875" s="473" t="s">
        <v>1226</v>
      </c>
      <c r="B875" s="406">
        <v>33.6</v>
      </c>
      <c r="C875" s="474">
        <v>33.6</v>
      </c>
      <c r="D875" s="474">
        <v>33.6</v>
      </c>
      <c r="E875" s="474">
        <v>33.6</v>
      </c>
      <c r="F875" s="474" t="s">
        <v>3434</v>
      </c>
      <c r="G875" s="475">
        <v>0.0</v>
      </c>
      <c r="M875" s="473" t="s">
        <v>1136</v>
      </c>
      <c r="N875" s="406">
        <v>39.9</v>
      </c>
      <c r="O875" s="474">
        <v>41.2</v>
      </c>
      <c r="P875" s="474">
        <v>42.7</v>
      </c>
      <c r="Q875" s="474">
        <v>39.6</v>
      </c>
      <c r="R875" s="474" t="s">
        <v>3352</v>
      </c>
      <c r="S875" s="475">
        <v>-0.0268</v>
      </c>
    </row>
    <row r="876" ht="15.75" customHeight="1">
      <c r="A876" s="473" t="s">
        <v>1227</v>
      </c>
      <c r="B876" s="406">
        <v>33.6</v>
      </c>
      <c r="C876" s="474">
        <v>33.6</v>
      </c>
      <c r="D876" s="474">
        <v>33.6</v>
      </c>
      <c r="E876" s="474">
        <v>33.6</v>
      </c>
      <c r="F876" s="474" t="s">
        <v>3434</v>
      </c>
      <c r="G876" s="475">
        <v>0.0</v>
      </c>
      <c r="M876" s="473" t="s">
        <v>1137</v>
      </c>
      <c r="N876" s="406">
        <v>41.0</v>
      </c>
      <c r="O876" s="474">
        <v>42.2</v>
      </c>
      <c r="P876" s="474">
        <v>42.2</v>
      </c>
      <c r="Q876" s="474">
        <v>40.9</v>
      </c>
      <c r="R876" s="474" t="s">
        <v>3353</v>
      </c>
      <c r="S876" s="475">
        <v>-0.0168</v>
      </c>
    </row>
    <row r="877" ht="15.75" customHeight="1">
      <c r="A877" s="473" t="s">
        <v>1228</v>
      </c>
      <c r="B877" s="406">
        <v>33.6</v>
      </c>
      <c r="C877" s="474">
        <v>33.6</v>
      </c>
      <c r="D877" s="474">
        <v>33.6</v>
      </c>
      <c r="E877" s="474">
        <v>33.6</v>
      </c>
      <c r="F877" s="474" t="s">
        <v>3435</v>
      </c>
      <c r="G877" s="475">
        <v>0.0</v>
      </c>
      <c r="M877" s="473" t="s">
        <v>1138</v>
      </c>
      <c r="N877" s="406">
        <v>41.7</v>
      </c>
      <c r="O877" s="474">
        <v>40.4</v>
      </c>
      <c r="P877" s="474">
        <v>42.8</v>
      </c>
      <c r="Q877" s="474">
        <v>40.2</v>
      </c>
      <c r="R877" s="474" t="s">
        <v>3354</v>
      </c>
      <c r="S877" s="475">
        <v>0.0322</v>
      </c>
    </row>
    <row r="878" ht="15.75" customHeight="1">
      <c r="A878" s="473" t="s">
        <v>1229</v>
      </c>
      <c r="B878" s="406">
        <v>33.6</v>
      </c>
      <c r="C878" s="474">
        <v>33.6</v>
      </c>
      <c r="D878" s="474">
        <v>33.6</v>
      </c>
      <c r="E878" s="474">
        <v>33.6</v>
      </c>
      <c r="F878" s="474" t="s">
        <v>3436</v>
      </c>
      <c r="G878" s="475">
        <v>0.0</v>
      </c>
      <c r="M878" s="473" t="s">
        <v>1139</v>
      </c>
      <c r="N878" s="406">
        <v>40.4</v>
      </c>
      <c r="O878" s="474">
        <v>40.8</v>
      </c>
      <c r="P878" s="474">
        <v>41.0</v>
      </c>
      <c r="Q878" s="474">
        <v>40.2</v>
      </c>
      <c r="R878" s="474" t="s">
        <v>3355</v>
      </c>
      <c r="S878" s="475">
        <v>-0.0122</v>
      </c>
    </row>
    <row r="879" ht="15.75" customHeight="1">
      <c r="A879" s="473" t="s">
        <v>1230</v>
      </c>
      <c r="B879" s="406">
        <v>33.6</v>
      </c>
      <c r="C879" s="474">
        <v>34.9</v>
      </c>
      <c r="D879" s="474">
        <v>34.9</v>
      </c>
      <c r="E879" s="474">
        <v>33.6</v>
      </c>
      <c r="F879" s="474" t="s">
        <v>3437</v>
      </c>
      <c r="G879" s="475">
        <v>-0.0372</v>
      </c>
      <c r="M879" s="473" t="s">
        <v>1140</v>
      </c>
      <c r="N879" s="406">
        <v>40.9</v>
      </c>
      <c r="O879" s="474">
        <v>41.3</v>
      </c>
      <c r="P879" s="474">
        <v>41.5</v>
      </c>
      <c r="Q879" s="474">
        <v>40.8</v>
      </c>
      <c r="R879" s="474" t="s">
        <v>3356</v>
      </c>
      <c r="S879" s="475">
        <v>-0.0121</v>
      </c>
    </row>
    <row r="880" ht="15.75" customHeight="1">
      <c r="A880" s="473" t="s">
        <v>1231</v>
      </c>
      <c r="B880" s="406">
        <v>34.9</v>
      </c>
      <c r="C880" s="474">
        <v>34.9</v>
      </c>
      <c r="D880" s="474">
        <v>34.9</v>
      </c>
      <c r="E880" s="474">
        <v>34.9</v>
      </c>
      <c r="F880" s="474" t="s">
        <v>2839</v>
      </c>
      <c r="G880" s="475">
        <v>0.1186</v>
      </c>
      <c r="M880" s="473" t="s">
        <v>1141</v>
      </c>
      <c r="N880" s="406">
        <v>41.4</v>
      </c>
      <c r="O880" s="474">
        <v>41.2</v>
      </c>
      <c r="P880" s="474">
        <v>41.9</v>
      </c>
      <c r="Q880" s="474">
        <v>40.7</v>
      </c>
      <c r="R880" s="474" t="s">
        <v>3357</v>
      </c>
      <c r="S880" s="475">
        <v>0.0073</v>
      </c>
    </row>
    <row r="881" ht="15.75" customHeight="1">
      <c r="A881" s="473" t="s">
        <v>1232</v>
      </c>
      <c r="B881" s="406">
        <v>31.2</v>
      </c>
      <c r="C881" s="474">
        <v>33.0</v>
      </c>
      <c r="D881" s="474">
        <v>33.4</v>
      </c>
      <c r="E881" s="474">
        <v>31.0</v>
      </c>
      <c r="F881" s="474" t="s">
        <v>3438</v>
      </c>
      <c r="G881" s="475">
        <v>-0.028</v>
      </c>
      <c r="M881" s="473" t="s">
        <v>1142</v>
      </c>
      <c r="N881" s="406">
        <v>41.1</v>
      </c>
      <c r="O881" s="474">
        <v>42.0</v>
      </c>
      <c r="P881" s="474">
        <v>42.0</v>
      </c>
      <c r="Q881" s="474">
        <v>41.0</v>
      </c>
      <c r="R881" s="474" t="s">
        <v>3358</v>
      </c>
      <c r="S881" s="475">
        <v>-0.0048</v>
      </c>
    </row>
    <row r="882" ht="15.75" customHeight="1">
      <c r="A882" s="473" t="s">
        <v>1233</v>
      </c>
      <c r="B882" s="406">
        <v>32.1</v>
      </c>
      <c r="C882" s="474">
        <v>34.6</v>
      </c>
      <c r="D882" s="474">
        <v>35.0</v>
      </c>
      <c r="E882" s="474">
        <v>31.6</v>
      </c>
      <c r="F882" s="474" t="s">
        <v>3439</v>
      </c>
      <c r="G882" s="475">
        <v>-0.0446</v>
      </c>
      <c r="M882" s="473" t="s">
        <v>1143</v>
      </c>
      <c r="N882" s="406">
        <v>41.3</v>
      </c>
      <c r="O882" s="474">
        <v>41.9</v>
      </c>
      <c r="P882" s="474">
        <v>41.9</v>
      </c>
      <c r="Q882" s="474">
        <v>41.2</v>
      </c>
      <c r="R882" s="474" t="s">
        <v>3359</v>
      </c>
      <c r="S882" s="475">
        <v>0.0</v>
      </c>
    </row>
    <row r="883" ht="15.75" customHeight="1">
      <c r="A883" s="473" t="s">
        <v>1234</v>
      </c>
      <c r="B883" s="406">
        <v>33.6</v>
      </c>
      <c r="C883" s="474">
        <v>35.0</v>
      </c>
      <c r="D883" s="474">
        <v>35.0</v>
      </c>
      <c r="E883" s="474">
        <v>32.4</v>
      </c>
      <c r="F883" s="474" t="s">
        <v>3440</v>
      </c>
      <c r="G883" s="475">
        <v>-0.04</v>
      </c>
      <c r="M883" s="473" t="s">
        <v>1144</v>
      </c>
      <c r="N883" s="406">
        <v>41.3</v>
      </c>
      <c r="O883" s="474">
        <v>42.0</v>
      </c>
      <c r="P883" s="474">
        <v>42.0</v>
      </c>
      <c r="Q883" s="474">
        <v>41.1</v>
      </c>
      <c r="R883" s="474" t="s">
        <v>3360</v>
      </c>
      <c r="S883" s="475">
        <v>-0.0143</v>
      </c>
    </row>
    <row r="884" ht="15.75" customHeight="1">
      <c r="A884" s="473" t="s">
        <v>1235</v>
      </c>
      <c r="B884" s="406">
        <v>35.0</v>
      </c>
      <c r="C884" s="474">
        <v>36.4</v>
      </c>
      <c r="D884" s="474">
        <v>36.4</v>
      </c>
      <c r="E884" s="474">
        <v>34.8</v>
      </c>
      <c r="F884" s="474" t="s">
        <v>3441</v>
      </c>
      <c r="G884" s="475">
        <v>-0.0331</v>
      </c>
      <c r="M884" s="473" t="s">
        <v>1145</v>
      </c>
      <c r="N884" s="406">
        <v>41.9</v>
      </c>
      <c r="O884" s="474">
        <v>42.0</v>
      </c>
      <c r="P884" s="474">
        <v>42.4</v>
      </c>
      <c r="Q884" s="474">
        <v>41.8</v>
      </c>
      <c r="R884" s="474" t="s">
        <v>3361</v>
      </c>
      <c r="S884" s="475">
        <v>-0.0048</v>
      </c>
    </row>
    <row r="885" ht="15.75" customHeight="1">
      <c r="A885" s="473" t="s">
        <v>1236</v>
      </c>
      <c r="B885" s="406">
        <v>36.2</v>
      </c>
      <c r="C885" s="474">
        <v>36.1</v>
      </c>
      <c r="D885" s="474">
        <v>37.0</v>
      </c>
      <c r="E885" s="474">
        <v>35.6</v>
      </c>
      <c r="F885" s="474" t="s">
        <v>3442</v>
      </c>
      <c r="G885" s="475">
        <v>0.0028</v>
      </c>
      <c r="M885" s="473" t="s">
        <v>1146</v>
      </c>
      <c r="N885" s="406">
        <v>42.1</v>
      </c>
      <c r="O885" s="474">
        <v>41.8</v>
      </c>
      <c r="P885" s="474">
        <v>42.8</v>
      </c>
      <c r="Q885" s="474">
        <v>41.8</v>
      </c>
      <c r="R885" s="474" t="s">
        <v>3362</v>
      </c>
      <c r="S885" s="475">
        <v>0.0072</v>
      </c>
    </row>
    <row r="886" ht="15.75" customHeight="1">
      <c r="A886" s="473" t="s">
        <v>1237</v>
      </c>
      <c r="B886" s="406">
        <v>36.1</v>
      </c>
      <c r="C886" s="474">
        <v>37.0</v>
      </c>
      <c r="D886" s="474">
        <v>37.0</v>
      </c>
      <c r="E886" s="474">
        <v>35.0</v>
      </c>
      <c r="F886" s="474" t="s">
        <v>3443</v>
      </c>
      <c r="G886" s="475">
        <v>0.0285</v>
      </c>
      <c r="M886" s="473" t="s">
        <v>1147</v>
      </c>
      <c r="N886" s="406">
        <v>41.8</v>
      </c>
      <c r="O886" s="474">
        <v>42.1</v>
      </c>
      <c r="P886" s="474">
        <v>42.5</v>
      </c>
      <c r="Q886" s="474">
        <v>41.7</v>
      </c>
      <c r="R886" s="474" t="s">
        <v>3363</v>
      </c>
      <c r="S886" s="475">
        <v>-0.0095</v>
      </c>
    </row>
    <row r="887" ht="15.75" customHeight="1">
      <c r="A887" s="473" t="s">
        <v>1238</v>
      </c>
      <c r="B887" s="406">
        <v>35.1</v>
      </c>
      <c r="C887" s="474">
        <v>37.3</v>
      </c>
      <c r="D887" s="474">
        <v>37.8</v>
      </c>
      <c r="E887" s="474">
        <v>34.6</v>
      </c>
      <c r="F887" s="474" t="s">
        <v>3444</v>
      </c>
      <c r="G887" s="475">
        <v>-0.0787</v>
      </c>
      <c r="M887" s="473" t="s">
        <v>1148</v>
      </c>
      <c r="N887" s="406">
        <v>42.2</v>
      </c>
      <c r="O887" s="474">
        <v>42.7</v>
      </c>
      <c r="P887" s="474">
        <v>43.6</v>
      </c>
      <c r="Q887" s="474">
        <v>41.8</v>
      </c>
      <c r="R887" s="474" t="s">
        <v>3364</v>
      </c>
      <c r="S887" s="475">
        <v>-0.0321</v>
      </c>
    </row>
    <row r="888" ht="15.75" customHeight="1">
      <c r="A888" s="473" t="s">
        <v>1239</v>
      </c>
      <c r="B888" s="406">
        <v>38.1</v>
      </c>
      <c r="C888" s="474">
        <v>38.3</v>
      </c>
      <c r="D888" s="474">
        <v>38.7</v>
      </c>
      <c r="E888" s="474">
        <v>38.0</v>
      </c>
      <c r="F888" s="474" t="s">
        <v>3445</v>
      </c>
      <c r="G888" s="475">
        <v>-0.0231</v>
      </c>
      <c r="M888" s="473" t="s">
        <v>1149</v>
      </c>
      <c r="N888" s="406">
        <v>43.6</v>
      </c>
      <c r="O888" s="474">
        <v>42.3</v>
      </c>
      <c r="P888" s="474">
        <v>44.0</v>
      </c>
      <c r="Q888" s="474">
        <v>42.0</v>
      </c>
      <c r="R888" s="474" t="s">
        <v>3365</v>
      </c>
      <c r="S888" s="475">
        <v>0.0187</v>
      </c>
    </row>
    <row r="889" ht="15.75" customHeight="1">
      <c r="A889" s="473" t="s">
        <v>1240</v>
      </c>
      <c r="B889" s="406">
        <v>39.0</v>
      </c>
      <c r="C889" s="474">
        <v>40.0</v>
      </c>
      <c r="D889" s="474">
        <v>40.0</v>
      </c>
      <c r="E889" s="474">
        <v>39.0</v>
      </c>
      <c r="F889" s="474" t="s">
        <v>3446</v>
      </c>
      <c r="G889" s="475">
        <v>-0.0102</v>
      </c>
      <c r="M889" s="473" t="s">
        <v>1150</v>
      </c>
      <c r="N889" s="406">
        <v>42.8</v>
      </c>
      <c r="O889" s="474">
        <v>43.4</v>
      </c>
      <c r="P889" s="474">
        <v>44.4</v>
      </c>
      <c r="Q889" s="474">
        <v>42.5</v>
      </c>
      <c r="R889" s="474" t="s">
        <v>3366</v>
      </c>
      <c r="S889" s="475">
        <v>-0.007</v>
      </c>
    </row>
    <row r="890" ht="15.75" customHeight="1">
      <c r="A890" s="473" t="s">
        <v>1241</v>
      </c>
      <c r="B890" s="406">
        <v>39.4</v>
      </c>
      <c r="C890" s="474">
        <v>41.0</v>
      </c>
      <c r="D890" s="474">
        <v>41.4</v>
      </c>
      <c r="E890" s="474">
        <v>39.0</v>
      </c>
      <c r="F890" s="474" t="s">
        <v>3447</v>
      </c>
      <c r="G890" s="475">
        <v>-0.0414</v>
      </c>
      <c r="M890" s="473" t="s">
        <v>1151</v>
      </c>
      <c r="N890" s="406">
        <v>43.1</v>
      </c>
      <c r="O890" s="474">
        <v>43.8</v>
      </c>
      <c r="P890" s="474">
        <v>43.8</v>
      </c>
      <c r="Q890" s="474">
        <v>43.0</v>
      </c>
      <c r="R890" s="474" t="s">
        <v>3367</v>
      </c>
      <c r="S890" s="475">
        <v>-0.0137</v>
      </c>
    </row>
    <row r="891" ht="15.75" customHeight="1">
      <c r="A891" s="473" t="s">
        <v>1242</v>
      </c>
      <c r="B891" s="406">
        <v>41.1</v>
      </c>
      <c r="C891" s="474">
        <v>40.6</v>
      </c>
      <c r="D891" s="474">
        <v>41.9</v>
      </c>
      <c r="E891" s="474">
        <v>40.0</v>
      </c>
      <c r="F891" s="474" t="s">
        <v>3448</v>
      </c>
      <c r="G891" s="475">
        <v>0.0301</v>
      </c>
      <c r="M891" s="473" t="s">
        <v>1152</v>
      </c>
      <c r="N891" s="406">
        <v>43.7</v>
      </c>
      <c r="O891" s="474">
        <v>44.6</v>
      </c>
      <c r="P891" s="474">
        <v>44.9</v>
      </c>
      <c r="Q891" s="474">
        <v>43.5</v>
      </c>
      <c r="R891" s="474" t="s">
        <v>2727</v>
      </c>
      <c r="S891" s="475">
        <v>-0.0158</v>
      </c>
    </row>
    <row r="892" ht="15.75" customHeight="1">
      <c r="A892" s="473" t="s">
        <v>1243</v>
      </c>
      <c r="B892" s="406">
        <v>39.9</v>
      </c>
      <c r="C892" s="474">
        <v>38.9</v>
      </c>
      <c r="D892" s="474">
        <v>40.1</v>
      </c>
      <c r="E892" s="474">
        <v>38.4</v>
      </c>
      <c r="F892" s="474" t="s">
        <v>3449</v>
      </c>
      <c r="G892" s="475">
        <v>0.0257</v>
      </c>
      <c r="M892" s="473" t="s">
        <v>1153</v>
      </c>
      <c r="N892" s="406">
        <v>44.4</v>
      </c>
      <c r="O892" s="474">
        <v>44.5</v>
      </c>
      <c r="P892" s="474">
        <v>45.5</v>
      </c>
      <c r="Q892" s="474">
        <v>43.2</v>
      </c>
      <c r="R892" s="474" t="s">
        <v>3368</v>
      </c>
      <c r="S892" s="475">
        <v>0.0023</v>
      </c>
    </row>
    <row r="893" ht="15.75" customHeight="1">
      <c r="A893" s="473" t="s">
        <v>1244</v>
      </c>
      <c r="B893" s="406">
        <v>38.9</v>
      </c>
      <c r="C893" s="474">
        <v>39.6</v>
      </c>
      <c r="D893" s="474">
        <v>39.6</v>
      </c>
      <c r="E893" s="474">
        <v>38.1</v>
      </c>
      <c r="F893" s="474" t="s">
        <v>3450</v>
      </c>
      <c r="G893" s="475">
        <v>-0.0275</v>
      </c>
      <c r="M893" s="473" t="s">
        <v>1154</v>
      </c>
      <c r="N893" s="406">
        <v>44.3</v>
      </c>
      <c r="O893" s="474">
        <v>43.1</v>
      </c>
      <c r="P893" s="474">
        <v>44.5</v>
      </c>
      <c r="Q893" s="474">
        <v>42.0</v>
      </c>
      <c r="R893" s="474" t="s">
        <v>3369</v>
      </c>
      <c r="S893" s="475">
        <v>0.0278</v>
      </c>
    </row>
    <row r="894" ht="15.75" customHeight="1">
      <c r="A894" s="473" t="s">
        <v>1245</v>
      </c>
      <c r="B894" s="406">
        <v>40.0</v>
      </c>
      <c r="C894" s="474">
        <v>41.3</v>
      </c>
      <c r="D894" s="474">
        <v>42.0</v>
      </c>
      <c r="E894" s="474">
        <v>39.8</v>
      </c>
      <c r="F894" s="474" t="s">
        <v>3451</v>
      </c>
      <c r="G894" s="475">
        <v>-0.0315</v>
      </c>
      <c r="M894" s="473" t="s">
        <v>1155</v>
      </c>
      <c r="N894" s="406">
        <v>43.1</v>
      </c>
      <c r="O894" s="474">
        <v>41.0</v>
      </c>
      <c r="P894" s="474">
        <v>43.4</v>
      </c>
      <c r="Q894" s="474">
        <v>40.9</v>
      </c>
      <c r="R894" s="474" t="s">
        <v>3370</v>
      </c>
      <c r="S894" s="475">
        <v>0.059</v>
      </c>
    </row>
    <row r="895" ht="15.75" customHeight="1">
      <c r="A895" s="473" t="s">
        <v>1246</v>
      </c>
      <c r="B895" s="406">
        <v>41.3</v>
      </c>
      <c r="C895" s="474">
        <v>42.6</v>
      </c>
      <c r="D895" s="474">
        <v>43.6</v>
      </c>
      <c r="E895" s="474">
        <v>41.1</v>
      </c>
      <c r="F895" s="474" t="s">
        <v>3452</v>
      </c>
      <c r="G895" s="475">
        <v>-0.0373</v>
      </c>
      <c r="M895" s="473" t="s">
        <v>1156</v>
      </c>
      <c r="N895" s="406">
        <v>40.7</v>
      </c>
      <c r="O895" s="474">
        <v>40.9</v>
      </c>
      <c r="P895" s="474">
        <v>41.5</v>
      </c>
      <c r="Q895" s="474">
        <v>40.4</v>
      </c>
      <c r="R895" s="474" t="s">
        <v>3371</v>
      </c>
      <c r="S895" s="475">
        <v>0.015</v>
      </c>
    </row>
    <row r="896" ht="15.75" customHeight="1">
      <c r="A896" s="473" t="s">
        <v>1247</v>
      </c>
      <c r="B896" s="406">
        <v>42.9</v>
      </c>
      <c r="C896" s="474">
        <v>43.9</v>
      </c>
      <c r="D896" s="474">
        <v>44.6</v>
      </c>
      <c r="E896" s="474">
        <v>42.3</v>
      </c>
      <c r="F896" s="474" t="s">
        <v>3453</v>
      </c>
      <c r="G896" s="475">
        <v>-0.0228</v>
      </c>
      <c r="M896" s="473" t="s">
        <v>1157</v>
      </c>
      <c r="N896" s="406">
        <v>40.1</v>
      </c>
      <c r="O896" s="474">
        <v>40.5</v>
      </c>
      <c r="P896" s="474">
        <v>40.6</v>
      </c>
      <c r="Q896" s="474">
        <v>40.0</v>
      </c>
      <c r="R896" s="474" t="s">
        <v>3372</v>
      </c>
      <c r="S896" s="475">
        <v>0.0025</v>
      </c>
    </row>
    <row r="897" ht="15.75" customHeight="1">
      <c r="A897" s="473" t="s">
        <v>1248</v>
      </c>
      <c r="B897" s="406">
        <v>43.9</v>
      </c>
      <c r="C897" s="474">
        <v>44.2</v>
      </c>
      <c r="D897" s="474">
        <v>46.0</v>
      </c>
      <c r="E897" s="474">
        <v>43.5</v>
      </c>
      <c r="F897" s="474" t="s">
        <v>3454</v>
      </c>
      <c r="G897" s="475">
        <v>-0.009</v>
      </c>
      <c r="M897" s="473" t="s">
        <v>1158</v>
      </c>
      <c r="N897" s="406">
        <v>40.0</v>
      </c>
      <c r="O897" s="474">
        <v>40.8</v>
      </c>
      <c r="P897" s="474">
        <v>41.0</v>
      </c>
      <c r="Q897" s="474">
        <v>39.8</v>
      </c>
      <c r="R897" s="474" t="s">
        <v>3373</v>
      </c>
      <c r="S897" s="475">
        <v>-0.0196</v>
      </c>
    </row>
    <row r="898" ht="15.75" customHeight="1">
      <c r="A898" s="473" t="s">
        <v>1249</v>
      </c>
      <c r="B898" s="406">
        <v>44.3</v>
      </c>
      <c r="C898" s="474">
        <v>47.4</v>
      </c>
      <c r="D898" s="474">
        <v>47.5</v>
      </c>
      <c r="E898" s="474">
        <v>43.9</v>
      </c>
      <c r="F898" s="474" t="s">
        <v>3455</v>
      </c>
      <c r="G898" s="475">
        <v>-0.0634</v>
      </c>
      <c r="M898" s="473" t="s">
        <v>1159</v>
      </c>
      <c r="N898" s="406">
        <v>40.8</v>
      </c>
      <c r="O898" s="474">
        <v>41.1</v>
      </c>
      <c r="P898" s="474">
        <v>41.2</v>
      </c>
      <c r="Q898" s="474">
        <v>40.6</v>
      </c>
      <c r="R898" s="474" t="s">
        <v>3374</v>
      </c>
      <c r="S898" s="475">
        <v>-0.0049</v>
      </c>
    </row>
    <row r="899" ht="15.75" customHeight="1">
      <c r="A899" s="473" t="s">
        <v>1250</v>
      </c>
      <c r="B899" s="406">
        <v>47.3</v>
      </c>
      <c r="C899" s="474">
        <v>44.0</v>
      </c>
      <c r="D899" s="474">
        <v>47.4</v>
      </c>
      <c r="E899" s="474">
        <v>44.0</v>
      </c>
      <c r="F899" s="474" t="s">
        <v>3456</v>
      </c>
      <c r="G899" s="475">
        <v>0.0974</v>
      </c>
      <c r="M899" s="473" t="s">
        <v>1160</v>
      </c>
      <c r="N899" s="406">
        <v>41.0</v>
      </c>
      <c r="O899" s="474">
        <v>41.1</v>
      </c>
      <c r="P899" s="474">
        <v>41.5</v>
      </c>
      <c r="Q899" s="474">
        <v>40.4</v>
      </c>
      <c r="R899" s="474" t="s">
        <v>3375</v>
      </c>
      <c r="S899" s="475">
        <v>0.0123</v>
      </c>
    </row>
    <row r="900" ht="15.75" customHeight="1">
      <c r="A900" s="473" t="s">
        <v>1251</v>
      </c>
      <c r="B900" s="406">
        <v>43.1</v>
      </c>
      <c r="C900" s="474">
        <v>38.9</v>
      </c>
      <c r="D900" s="474">
        <v>43.1</v>
      </c>
      <c r="E900" s="474">
        <v>38.8</v>
      </c>
      <c r="F900" s="474" t="s">
        <v>3457</v>
      </c>
      <c r="G900" s="475">
        <v>0.0995</v>
      </c>
      <c r="M900" s="473" t="s">
        <v>1161</v>
      </c>
      <c r="N900" s="406">
        <v>40.5</v>
      </c>
      <c r="O900" s="474">
        <v>39.8</v>
      </c>
      <c r="P900" s="474">
        <v>41.4</v>
      </c>
      <c r="Q900" s="474">
        <v>39.7</v>
      </c>
      <c r="R900" s="474" t="s">
        <v>3376</v>
      </c>
      <c r="S900" s="475">
        <v>0.0227</v>
      </c>
    </row>
    <row r="901" ht="15.75" customHeight="1">
      <c r="A901" s="473" t="s">
        <v>1252</v>
      </c>
      <c r="B901" s="406">
        <v>39.2</v>
      </c>
      <c r="C901" s="474">
        <v>40.3</v>
      </c>
      <c r="D901" s="474">
        <v>40.9</v>
      </c>
      <c r="E901" s="474">
        <v>38.9</v>
      </c>
      <c r="F901" s="474" t="s">
        <v>3458</v>
      </c>
      <c r="G901" s="475">
        <v>-0.02</v>
      </c>
      <c r="M901" s="473" t="s">
        <v>1162</v>
      </c>
      <c r="N901" s="406">
        <v>39.6</v>
      </c>
      <c r="O901" s="474">
        <v>40.0</v>
      </c>
      <c r="P901" s="474">
        <v>40.2</v>
      </c>
      <c r="Q901" s="474">
        <v>39.2</v>
      </c>
      <c r="R901" s="474" t="s">
        <v>3377</v>
      </c>
      <c r="S901" s="475">
        <v>0.0102</v>
      </c>
    </row>
    <row r="902" ht="15.75" customHeight="1">
      <c r="A902" s="473" t="s">
        <v>1253</v>
      </c>
      <c r="B902" s="406">
        <v>40.0</v>
      </c>
      <c r="C902" s="474">
        <v>40.7</v>
      </c>
      <c r="D902" s="474">
        <v>40.7</v>
      </c>
      <c r="E902" s="474">
        <v>38.5</v>
      </c>
      <c r="F902" s="474" t="s">
        <v>3459</v>
      </c>
      <c r="G902" s="475">
        <v>-0.0074</v>
      </c>
      <c r="M902" s="473" t="s">
        <v>1163</v>
      </c>
      <c r="N902" s="406">
        <v>39.2</v>
      </c>
      <c r="O902" s="474">
        <v>39.7</v>
      </c>
      <c r="P902" s="474">
        <v>40.1</v>
      </c>
      <c r="Q902" s="474">
        <v>39.0</v>
      </c>
      <c r="R902" s="474" t="s">
        <v>3378</v>
      </c>
      <c r="S902" s="475">
        <v>-0.0101</v>
      </c>
    </row>
    <row r="903" ht="15.75" customHeight="1">
      <c r="A903" s="473" t="s">
        <v>1254</v>
      </c>
      <c r="B903" s="406">
        <v>40.3</v>
      </c>
      <c r="C903" s="474">
        <v>39.5</v>
      </c>
      <c r="D903" s="474">
        <v>40.8</v>
      </c>
      <c r="E903" s="474">
        <v>39.5</v>
      </c>
      <c r="F903" s="474" t="s">
        <v>3460</v>
      </c>
      <c r="G903" s="475">
        <v>0.0333</v>
      </c>
      <c r="M903" s="473" t="s">
        <v>1164</v>
      </c>
      <c r="N903" s="406">
        <v>39.6</v>
      </c>
      <c r="O903" s="474">
        <v>39.7</v>
      </c>
      <c r="P903" s="474">
        <v>41.5</v>
      </c>
      <c r="Q903" s="474">
        <v>39.5</v>
      </c>
      <c r="R903" s="474" t="s">
        <v>3379</v>
      </c>
      <c r="S903" s="475">
        <v>-0.0025</v>
      </c>
    </row>
    <row r="904" ht="15.75" customHeight="1">
      <c r="A904" s="473" t="s">
        <v>1255</v>
      </c>
      <c r="B904" s="406">
        <v>39.0</v>
      </c>
      <c r="C904" s="474">
        <v>36.8</v>
      </c>
      <c r="D904" s="474">
        <v>39.3</v>
      </c>
      <c r="E904" s="474">
        <v>36.8</v>
      </c>
      <c r="F904" s="474" t="s">
        <v>3461</v>
      </c>
      <c r="G904" s="475">
        <v>0.0656</v>
      </c>
      <c r="M904" s="473" t="s">
        <v>1165</v>
      </c>
      <c r="N904" s="406">
        <v>39.7</v>
      </c>
      <c r="O904" s="474">
        <v>40.1</v>
      </c>
      <c r="P904" s="474">
        <v>40.6</v>
      </c>
      <c r="Q904" s="474">
        <v>39.6</v>
      </c>
      <c r="R904" s="474" t="s">
        <v>3380</v>
      </c>
      <c r="S904" s="475">
        <v>-0.0025</v>
      </c>
    </row>
    <row r="905" ht="15.75" customHeight="1">
      <c r="A905" s="473" t="s">
        <v>1256</v>
      </c>
      <c r="B905" s="406">
        <v>36.6</v>
      </c>
      <c r="C905" s="474">
        <v>36.8</v>
      </c>
      <c r="D905" s="474">
        <v>37.0</v>
      </c>
      <c r="E905" s="474">
        <v>36.4</v>
      </c>
      <c r="F905" s="474" t="s">
        <v>3462</v>
      </c>
      <c r="G905" s="475">
        <v>-0.0027</v>
      </c>
      <c r="M905" s="473" t="s">
        <v>1166</v>
      </c>
      <c r="N905" s="406">
        <v>39.8</v>
      </c>
      <c r="O905" s="474">
        <v>39.9</v>
      </c>
      <c r="P905" s="474">
        <v>40.3</v>
      </c>
      <c r="Q905" s="474">
        <v>39.0</v>
      </c>
      <c r="R905" s="474" t="s">
        <v>3381</v>
      </c>
      <c r="S905" s="475">
        <v>0.0051</v>
      </c>
    </row>
    <row r="906" ht="15.75" customHeight="1">
      <c r="A906" s="473" t="s">
        <v>1257</v>
      </c>
      <c r="B906" s="406">
        <v>36.7</v>
      </c>
      <c r="C906" s="474">
        <v>36.5</v>
      </c>
      <c r="D906" s="474">
        <v>36.9</v>
      </c>
      <c r="E906" s="474">
        <v>36.5</v>
      </c>
      <c r="F906" s="474" t="s">
        <v>3463</v>
      </c>
      <c r="G906" s="475">
        <v>0.0166</v>
      </c>
      <c r="M906" s="473" t="s">
        <v>1167</v>
      </c>
      <c r="N906" s="406">
        <v>39.6</v>
      </c>
      <c r="O906" s="474">
        <v>40.2</v>
      </c>
      <c r="P906" s="474">
        <v>40.8</v>
      </c>
      <c r="Q906" s="474">
        <v>39.4</v>
      </c>
      <c r="R906" s="474" t="s">
        <v>3382</v>
      </c>
      <c r="S906" s="475">
        <v>-0.01</v>
      </c>
    </row>
    <row r="907" ht="15.75" customHeight="1">
      <c r="A907" s="473" t="s">
        <v>1258</v>
      </c>
      <c r="B907" s="406">
        <v>36.1</v>
      </c>
      <c r="C907" s="474">
        <v>35.8</v>
      </c>
      <c r="D907" s="474">
        <v>36.4</v>
      </c>
      <c r="E907" s="474">
        <v>35.8</v>
      </c>
      <c r="F907" s="474" t="s">
        <v>3464</v>
      </c>
      <c r="G907" s="475">
        <v>0.0084</v>
      </c>
      <c r="M907" s="473" t="s">
        <v>1168</v>
      </c>
      <c r="N907" s="406">
        <v>40.0</v>
      </c>
      <c r="O907" s="474">
        <v>40.0</v>
      </c>
      <c r="P907" s="474">
        <v>40.8</v>
      </c>
      <c r="Q907" s="474">
        <v>39.5</v>
      </c>
      <c r="R907" s="474" t="s">
        <v>3383</v>
      </c>
      <c r="S907" s="475">
        <v>-0.0025</v>
      </c>
    </row>
    <row r="908" ht="15.75" customHeight="1">
      <c r="A908" s="473" t="s">
        <v>1259</v>
      </c>
      <c r="B908" s="406">
        <v>35.8</v>
      </c>
      <c r="C908" s="474">
        <v>36.1</v>
      </c>
      <c r="D908" s="474">
        <v>36.2</v>
      </c>
      <c r="E908" s="474">
        <v>35.6</v>
      </c>
      <c r="F908" s="474" t="s">
        <v>3465</v>
      </c>
      <c r="G908" s="475">
        <v>-0.0083</v>
      </c>
      <c r="M908" s="473" t="s">
        <v>1169</v>
      </c>
      <c r="N908" s="406">
        <v>40.1</v>
      </c>
      <c r="O908" s="474">
        <v>41.5</v>
      </c>
      <c r="P908" s="474">
        <v>41.6</v>
      </c>
      <c r="Q908" s="474">
        <v>39.5</v>
      </c>
      <c r="R908" s="474" t="s">
        <v>3384</v>
      </c>
      <c r="S908" s="475">
        <v>-0.0243</v>
      </c>
    </row>
    <row r="909" ht="15.75" customHeight="1">
      <c r="A909" s="473" t="s">
        <v>1260</v>
      </c>
      <c r="B909" s="406">
        <v>36.1</v>
      </c>
      <c r="C909" s="474">
        <v>36.1</v>
      </c>
      <c r="D909" s="474">
        <v>36.7</v>
      </c>
      <c r="E909" s="474">
        <v>36.0</v>
      </c>
      <c r="F909" s="474" t="s">
        <v>3466</v>
      </c>
      <c r="G909" s="475">
        <v>-0.0137</v>
      </c>
      <c r="M909" s="473" t="s">
        <v>1170</v>
      </c>
      <c r="N909" s="406">
        <v>41.1</v>
      </c>
      <c r="O909" s="474">
        <v>39.0</v>
      </c>
      <c r="P909" s="474">
        <v>42.0</v>
      </c>
      <c r="Q909" s="474">
        <v>38.6</v>
      </c>
      <c r="R909" s="474" t="s">
        <v>3385</v>
      </c>
      <c r="S909" s="475">
        <v>0.062</v>
      </c>
    </row>
    <row r="910" ht="15.75" customHeight="1">
      <c r="A910" s="473" t="s">
        <v>1261</v>
      </c>
      <c r="B910" s="406">
        <v>36.6</v>
      </c>
      <c r="C910" s="474">
        <v>36.7</v>
      </c>
      <c r="D910" s="474">
        <v>36.7</v>
      </c>
      <c r="E910" s="474">
        <v>36.3</v>
      </c>
      <c r="F910" s="474" t="s">
        <v>3467</v>
      </c>
      <c r="G910" s="475">
        <v>-0.0027</v>
      </c>
      <c r="M910" s="473" t="s">
        <v>1171</v>
      </c>
      <c r="N910" s="406">
        <v>38.7</v>
      </c>
      <c r="O910" s="474">
        <v>39.0</v>
      </c>
      <c r="P910" s="474">
        <v>39.3</v>
      </c>
      <c r="Q910" s="474">
        <v>38.3</v>
      </c>
      <c r="R910" s="474" t="s">
        <v>3386</v>
      </c>
      <c r="S910" s="475">
        <v>0.0078</v>
      </c>
    </row>
    <row r="911" ht="15.75" customHeight="1">
      <c r="A911" s="473" t="s">
        <v>1262</v>
      </c>
      <c r="B911" s="406">
        <v>36.7</v>
      </c>
      <c r="C911" s="474">
        <v>36.7</v>
      </c>
      <c r="D911" s="474">
        <v>37.0</v>
      </c>
      <c r="E911" s="474">
        <v>36.4</v>
      </c>
      <c r="F911" s="474" t="s">
        <v>3468</v>
      </c>
      <c r="G911" s="475">
        <v>0.0</v>
      </c>
      <c r="M911" s="473" t="s">
        <v>1172</v>
      </c>
      <c r="N911" s="406">
        <v>38.4</v>
      </c>
      <c r="O911" s="474">
        <v>39.0</v>
      </c>
      <c r="P911" s="474">
        <v>39.1</v>
      </c>
      <c r="Q911" s="474">
        <v>38.2</v>
      </c>
      <c r="R911" s="474" t="s">
        <v>3387</v>
      </c>
      <c r="S911" s="475">
        <v>-0.0052</v>
      </c>
    </row>
    <row r="912" ht="15.75" customHeight="1">
      <c r="A912" s="473" t="s">
        <v>1263</v>
      </c>
      <c r="B912" s="406">
        <v>36.7</v>
      </c>
      <c r="C912" s="474">
        <v>36.5</v>
      </c>
      <c r="D912" s="474">
        <v>36.8</v>
      </c>
      <c r="E912" s="474">
        <v>36.2</v>
      </c>
      <c r="F912" s="474" t="s">
        <v>3469</v>
      </c>
      <c r="G912" s="475">
        <v>0.0138</v>
      </c>
      <c r="M912" s="473" t="s">
        <v>1173</v>
      </c>
      <c r="N912" s="406">
        <v>38.6</v>
      </c>
      <c r="O912" s="474">
        <v>39.5</v>
      </c>
      <c r="P912" s="474">
        <v>40.1</v>
      </c>
      <c r="Q912" s="474">
        <v>38.4</v>
      </c>
      <c r="R912" s="474" t="s">
        <v>3388</v>
      </c>
      <c r="S912" s="475">
        <v>-0.0128</v>
      </c>
    </row>
    <row r="913" ht="15.75" customHeight="1">
      <c r="A913" s="473" t="s">
        <v>1264</v>
      </c>
      <c r="B913" s="406">
        <v>36.2</v>
      </c>
      <c r="C913" s="474">
        <v>35.9</v>
      </c>
      <c r="D913" s="474">
        <v>36.8</v>
      </c>
      <c r="E913" s="474">
        <v>35.9</v>
      </c>
      <c r="F913" s="474" t="s">
        <v>3470</v>
      </c>
      <c r="G913" s="475">
        <v>0.0028</v>
      </c>
      <c r="M913" s="473" t="s">
        <v>1174</v>
      </c>
      <c r="N913" s="406">
        <v>39.1</v>
      </c>
      <c r="O913" s="474">
        <v>40.1</v>
      </c>
      <c r="P913" s="474">
        <v>40.5</v>
      </c>
      <c r="Q913" s="474">
        <v>39.0</v>
      </c>
      <c r="R913" s="474" t="s">
        <v>3389</v>
      </c>
      <c r="S913" s="475">
        <v>-0.0249</v>
      </c>
    </row>
    <row r="914" ht="15.75" customHeight="1">
      <c r="A914" s="473" t="s">
        <v>1265</v>
      </c>
      <c r="B914" s="406">
        <v>36.1</v>
      </c>
      <c r="C914" s="474">
        <v>37.0</v>
      </c>
      <c r="D914" s="474">
        <v>37.0</v>
      </c>
      <c r="E914" s="474">
        <v>36.0</v>
      </c>
      <c r="F914" s="474" t="s">
        <v>3471</v>
      </c>
      <c r="G914" s="475">
        <v>-0.0163</v>
      </c>
      <c r="M914" s="473" t="s">
        <v>1175</v>
      </c>
      <c r="N914" s="406">
        <v>40.1</v>
      </c>
      <c r="O914" s="474">
        <v>40.9</v>
      </c>
      <c r="P914" s="474">
        <v>41.8</v>
      </c>
      <c r="Q914" s="474">
        <v>39.5</v>
      </c>
      <c r="R914" s="474" t="s">
        <v>3390</v>
      </c>
      <c r="S914" s="475">
        <v>-0.0074</v>
      </c>
    </row>
    <row r="915" ht="15.75" customHeight="1">
      <c r="A915" s="473" t="s">
        <v>1266</v>
      </c>
      <c r="B915" s="406">
        <v>36.7</v>
      </c>
      <c r="C915" s="474">
        <v>36.8</v>
      </c>
      <c r="D915" s="474">
        <v>37.0</v>
      </c>
      <c r="E915" s="474">
        <v>36.1</v>
      </c>
      <c r="F915" s="474" t="s">
        <v>3472</v>
      </c>
      <c r="G915" s="475">
        <v>-0.0081</v>
      </c>
      <c r="M915" s="473" t="s">
        <v>1176</v>
      </c>
      <c r="N915" s="406">
        <v>40.4</v>
      </c>
      <c r="O915" s="474">
        <v>41.0</v>
      </c>
      <c r="P915" s="474">
        <v>41.5</v>
      </c>
      <c r="Q915" s="474">
        <v>40.0</v>
      </c>
      <c r="R915" s="474" t="s">
        <v>3391</v>
      </c>
      <c r="S915" s="475">
        <v>0.0</v>
      </c>
    </row>
    <row r="916" ht="15.75" customHeight="1">
      <c r="A916" s="473" t="s">
        <v>1267</v>
      </c>
      <c r="B916" s="406">
        <v>37.0</v>
      </c>
      <c r="C916" s="474">
        <v>37.9</v>
      </c>
      <c r="D916" s="474">
        <v>37.9</v>
      </c>
      <c r="E916" s="474">
        <v>36.9</v>
      </c>
      <c r="F916" s="474" t="s">
        <v>3473</v>
      </c>
      <c r="G916" s="475">
        <v>-0.0237</v>
      </c>
      <c r="M916" s="473" t="s">
        <v>1177</v>
      </c>
      <c r="N916" s="406">
        <v>40.4</v>
      </c>
      <c r="O916" s="474">
        <v>73.1</v>
      </c>
      <c r="P916" s="474">
        <v>40.6</v>
      </c>
      <c r="Q916" s="474">
        <v>38.6</v>
      </c>
      <c r="R916" s="474" t="s">
        <v>3392</v>
      </c>
      <c r="S916" s="475">
        <v>0.0412</v>
      </c>
    </row>
    <row r="917" ht="15.75" customHeight="1">
      <c r="A917" s="473" t="s">
        <v>1268</v>
      </c>
      <c r="B917" s="406">
        <v>37.9</v>
      </c>
      <c r="C917" s="474">
        <v>40.9</v>
      </c>
      <c r="D917" s="474">
        <v>40.9</v>
      </c>
      <c r="E917" s="474">
        <v>37.1</v>
      </c>
      <c r="F917" s="474" t="s">
        <v>3474</v>
      </c>
      <c r="G917" s="475">
        <v>-0.0801</v>
      </c>
      <c r="M917" s="473" t="s">
        <v>1178</v>
      </c>
      <c r="N917" s="406">
        <v>38.8</v>
      </c>
      <c r="O917" s="474">
        <v>39.8</v>
      </c>
      <c r="P917" s="474">
        <v>39.8</v>
      </c>
      <c r="Q917" s="474">
        <v>38.5</v>
      </c>
      <c r="R917" s="474" t="s">
        <v>3393</v>
      </c>
      <c r="S917" s="475">
        <v>-0.0251</v>
      </c>
    </row>
    <row r="918" ht="15.75" customHeight="1">
      <c r="A918" s="473" t="s">
        <v>1269</v>
      </c>
      <c r="B918" s="406">
        <v>41.2</v>
      </c>
      <c r="C918" s="474">
        <v>41.6</v>
      </c>
      <c r="D918" s="474">
        <v>41.6</v>
      </c>
      <c r="E918" s="474">
        <v>40.3</v>
      </c>
      <c r="F918" s="474" t="s">
        <v>3475</v>
      </c>
      <c r="G918" s="475">
        <v>-0.0096</v>
      </c>
      <c r="M918" s="473" t="s">
        <v>1179</v>
      </c>
      <c r="N918" s="406">
        <v>39.8</v>
      </c>
      <c r="O918" s="474">
        <v>38.8</v>
      </c>
      <c r="P918" s="474">
        <v>40.0</v>
      </c>
      <c r="Q918" s="474">
        <v>38.0</v>
      </c>
      <c r="R918" s="474" t="s">
        <v>3394</v>
      </c>
      <c r="S918" s="475">
        <v>0.0258</v>
      </c>
    </row>
    <row r="919" ht="15.75" customHeight="1">
      <c r="A919" s="473" t="s">
        <v>1270</v>
      </c>
      <c r="B919" s="406">
        <v>41.6</v>
      </c>
      <c r="C919" s="474">
        <v>40.0</v>
      </c>
      <c r="D919" s="474">
        <v>42.0</v>
      </c>
      <c r="E919" s="474">
        <v>39.9</v>
      </c>
      <c r="F919" s="474" t="s">
        <v>3476</v>
      </c>
      <c r="G919" s="475">
        <v>0.0479</v>
      </c>
      <c r="M919" s="473" t="s">
        <v>1180</v>
      </c>
      <c r="N919" s="406">
        <v>38.8</v>
      </c>
      <c r="O919" s="474">
        <v>36.0</v>
      </c>
      <c r="P919" s="474">
        <v>39.1</v>
      </c>
      <c r="Q919" s="474">
        <v>35.1</v>
      </c>
      <c r="R919" s="474" t="s">
        <v>3395</v>
      </c>
      <c r="S919" s="475">
        <v>0.0808</v>
      </c>
    </row>
    <row r="920" ht="15.75" customHeight="1">
      <c r="A920" s="473" t="s">
        <v>1271</v>
      </c>
      <c r="B920" s="406">
        <v>39.7</v>
      </c>
      <c r="C920" s="474">
        <v>39.1</v>
      </c>
      <c r="D920" s="474">
        <v>39.8</v>
      </c>
      <c r="E920" s="474">
        <v>38.8</v>
      </c>
      <c r="F920" s="474" t="s">
        <v>3477</v>
      </c>
      <c r="G920" s="475">
        <v>0.0128</v>
      </c>
      <c r="M920" s="473" t="s">
        <v>1181</v>
      </c>
      <c r="N920" s="406">
        <v>35.9</v>
      </c>
      <c r="O920" s="474">
        <v>35.1</v>
      </c>
      <c r="P920" s="474">
        <v>36.0</v>
      </c>
      <c r="Q920" s="474">
        <v>34.7</v>
      </c>
      <c r="R920" s="474" t="s">
        <v>3396</v>
      </c>
      <c r="S920" s="475">
        <v>0.017</v>
      </c>
    </row>
    <row r="921" ht="15.75" customHeight="1">
      <c r="A921" s="473" t="s">
        <v>1272</v>
      </c>
      <c r="B921" s="406">
        <v>39.2</v>
      </c>
      <c r="C921" s="474">
        <v>38.8</v>
      </c>
      <c r="D921" s="474">
        <v>39.4</v>
      </c>
      <c r="E921" s="474">
        <v>38.8</v>
      </c>
      <c r="F921" s="474" t="s">
        <v>3478</v>
      </c>
      <c r="G921" s="475">
        <v>0.0</v>
      </c>
      <c r="M921" s="473" t="s">
        <v>1182</v>
      </c>
      <c r="N921" s="406">
        <v>35.3</v>
      </c>
      <c r="O921" s="474">
        <v>36.0</v>
      </c>
      <c r="P921" s="474">
        <v>36.0</v>
      </c>
      <c r="Q921" s="474">
        <v>34.8</v>
      </c>
      <c r="R921" s="474" t="s">
        <v>3397</v>
      </c>
      <c r="S921" s="475">
        <v>-0.0084</v>
      </c>
    </row>
    <row r="922" ht="15.75" customHeight="1">
      <c r="A922" s="473" t="s">
        <v>1273</v>
      </c>
      <c r="B922" s="406">
        <v>39.2</v>
      </c>
      <c r="C922" s="474">
        <v>38.0</v>
      </c>
      <c r="D922" s="474">
        <v>39.4</v>
      </c>
      <c r="E922" s="474">
        <v>37.7</v>
      </c>
      <c r="F922" s="474" t="s">
        <v>3479</v>
      </c>
      <c r="G922" s="475">
        <v>0.0316</v>
      </c>
      <c r="M922" s="473" t="s">
        <v>1183</v>
      </c>
      <c r="N922" s="406">
        <v>35.6</v>
      </c>
      <c r="O922" s="474">
        <v>34.5</v>
      </c>
      <c r="P922" s="474">
        <v>36.3</v>
      </c>
      <c r="Q922" s="474">
        <v>34.1</v>
      </c>
      <c r="R922" s="474" t="s">
        <v>3398</v>
      </c>
      <c r="S922" s="475">
        <v>0.0471</v>
      </c>
    </row>
    <row r="923" ht="15.75" customHeight="1">
      <c r="A923" s="473" t="s">
        <v>1274</v>
      </c>
      <c r="B923" s="406">
        <v>38.0</v>
      </c>
      <c r="C923" s="474">
        <v>37.6</v>
      </c>
      <c r="D923" s="474">
        <v>38.2</v>
      </c>
      <c r="E923" s="474">
        <v>37.6</v>
      </c>
      <c r="F923" s="474" t="s">
        <v>3480</v>
      </c>
      <c r="G923" s="475">
        <v>0.0326</v>
      </c>
      <c r="M923" s="473" t="s">
        <v>1184</v>
      </c>
      <c r="N923" s="406">
        <v>34.0</v>
      </c>
      <c r="O923" s="474">
        <v>33.8</v>
      </c>
      <c r="P923" s="474">
        <v>34.5</v>
      </c>
      <c r="Q923" s="474">
        <v>33.7</v>
      </c>
      <c r="R923" s="474" t="s">
        <v>3399</v>
      </c>
      <c r="S923" s="475">
        <v>0.0059</v>
      </c>
    </row>
    <row r="924" ht="15.75" customHeight="1">
      <c r="A924" s="473" t="s">
        <v>1275</v>
      </c>
      <c r="B924" s="406">
        <v>36.8</v>
      </c>
      <c r="C924" s="474">
        <v>37.0</v>
      </c>
      <c r="D924" s="474">
        <v>37.4</v>
      </c>
      <c r="E924" s="474">
        <v>36.5</v>
      </c>
      <c r="F924" s="474" t="s">
        <v>3481</v>
      </c>
      <c r="G924" s="475">
        <v>-0.0108</v>
      </c>
      <c r="M924" s="473" t="s">
        <v>1185</v>
      </c>
      <c r="N924" s="406">
        <v>33.8</v>
      </c>
      <c r="O924" s="474">
        <v>33.6</v>
      </c>
      <c r="P924" s="474">
        <v>33.8</v>
      </c>
      <c r="Q924" s="474">
        <v>33.6</v>
      </c>
      <c r="R924" s="474" t="s">
        <v>3400</v>
      </c>
      <c r="S924" s="475">
        <v>0.003</v>
      </c>
    </row>
    <row r="925" ht="15.75" customHeight="1">
      <c r="A925" s="473" t="s">
        <v>1276</v>
      </c>
      <c r="B925" s="406">
        <v>37.2</v>
      </c>
      <c r="C925" s="474">
        <v>37.9</v>
      </c>
      <c r="D925" s="474">
        <v>38.9</v>
      </c>
      <c r="E925" s="474">
        <v>36.9</v>
      </c>
      <c r="F925" s="474" t="s">
        <v>3482</v>
      </c>
      <c r="G925" s="475">
        <v>0.0362</v>
      </c>
      <c r="M925" s="473" t="s">
        <v>1186</v>
      </c>
      <c r="N925" s="406">
        <v>33.7</v>
      </c>
      <c r="O925" s="474">
        <v>33.8</v>
      </c>
      <c r="P925" s="474">
        <v>34.0</v>
      </c>
      <c r="Q925" s="474">
        <v>33.6</v>
      </c>
      <c r="R925" s="474" t="s">
        <v>3401</v>
      </c>
      <c r="S925" s="475">
        <v>-0.003</v>
      </c>
    </row>
    <row r="926" ht="15.75" customHeight="1">
      <c r="A926" s="473" t="s">
        <v>1277</v>
      </c>
      <c r="B926" s="406">
        <v>35.9</v>
      </c>
      <c r="C926" s="474">
        <v>36.1</v>
      </c>
      <c r="D926" s="474">
        <v>36.6</v>
      </c>
      <c r="E926" s="474">
        <v>35.6</v>
      </c>
      <c r="F926" s="474" t="s">
        <v>3483</v>
      </c>
      <c r="G926" s="475">
        <v>-0.0375</v>
      </c>
      <c r="M926" s="473" t="s">
        <v>1187</v>
      </c>
      <c r="N926" s="406">
        <v>33.8</v>
      </c>
      <c r="O926" s="474">
        <v>33.6</v>
      </c>
      <c r="P926" s="474">
        <v>33.8</v>
      </c>
      <c r="Q926" s="474">
        <v>33.6</v>
      </c>
      <c r="R926" s="474" t="s">
        <v>3402</v>
      </c>
      <c r="S926" s="475">
        <v>0.006</v>
      </c>
    </row>
    <row r="927" ht="15.75" customHeight="1">
      <c r="A927" s="473" t="s">
        <v>1278</v>
      </c>
      <c r="B927" s="406">
        <v>37.3</v>
      </c>
      <c r="C927" s="474">
        <v>37.5</v>
      </c>
      <c r="D927" s="474">
        <v>38.1</v>
      </c>
      <c r="E927" s="474">
        <v>36.1</v>
      </c>
      <c r="F927" s="474" t="s">
        <v>3484</v>
      </c>
      <c r="G927" s="475">
        <v>-0.0027</v>
      </c>
      <c r="M927" s="473" t="s">
        <v>1188</v>
      </c>
      <c r="N927" s="406">
        <v>33.6</v>
      </c>
      <c r="O927" s="474">
        <v>33.6</v>
      </c>
      <c r="P927" s="474">
        <v>33.6</v>
      </c>
      <c r="Q927" s="474">
        <v>33.6</v>
      </c>
      <c r="R927" s="474" t="s">
        <v>3403</v>
      </c>
      <c r="S927" s="475">
        <v>0.0</v>
      </c>
    </row>
    <row r="928" ht="15.75" customHeight="1">
      <c r="A928" s="473" t="s">
        <v>1279</v>
      </c>
      <c r="B928" s="406">
        <v>37.4</v>
      </c>
      <c r="C928" s="474">
        <v>38.0</v>
      </c>
      <c r="D928" s="474">
        <v>38.9</v>
      </c>
      <c r="E928" s="474">
        <v>37.4</v>
      </c>
      <c r="F928" s="474" t="s">
        <v>3485</v>
      </c>
      <c r="G928" s="475">
        <v>-0.0106</v>
      </c>
      <c r="M928" s="473" t="s">
        <v>1189</v>
      </c>
      <c r="N928" s="406">
        <v>33.6</v>
      </c>
      <c r="O928" s="474">
        <v>33.6</v>
      </c>
      <c r="P928" s="474">
        <v>33.6</v>
      </c>
      <c r="Q928" s="474">
        <v>33.6</v>
      </c>
      <c r="R928" s="474" t="s">
        <v>3404</v>
      </c>
      <c r="S928" s="475">
        <v>0.0</v>
      </c>
    </row>
    <row r="929" ht="15.75" customHeight="1">
      <c r="A929" s="473" t="s">
        <v>1280</v>
      </c>
      <c r="B929" s="406">
        <v>37.8</v>
      </c>
      <c r="C929" s="474">
        <v>38.8</v>
      </c>
      <c r="D929" s="474">
        <v>38.8</v>
      </c>
      <c r="E929" s="474">
        <v>37.6</v>
      </c>
      <c r="F929" s="474" t="s">
        <v>2671</v>
      </c>
      <c r="G929" s="475">
        <v>-0.0079</v>
      </c>
      <c r="M929" s="473" t="s">
        <v>1190</v>
      </c>
      <c r="N929" s="406">
        <v>33.6</v>
      </c>
      <c r="O929" s="474">
        <v>33.6</v>
      </c>
      <c r="P929" s="474">
        <v>33.6</v>
      </c>
      <c r="Q929" s="474">
        <v>33.6</v>
      </c>
      <c r="R929" s="474" t="s">
        <v>3405</v>
      </c>
      <c r="S929" s="475">
        <v>0.0</v>
      </c>
    </row>
    <row r="930" ht="15.75" customHeight="1">
      <c r="A930" s="473" t="s">
        <v>1281</v>
      </c>
      <c r="B930" s="406">
        <v>38.1</v>
      </c>
      <c r="C930" s="474">
        <v>38.0</v>
      </c>
      <c r="D930" s="474">
        <v>39.5</v>
      </c>
      <c r="E930" s="474">
        <v>37.8</v>
      </c>
      <c r="F930" s="474" t="s">
        <v>3308</v>
      </c>
      <c r="G930" s="475">
        <v>-0.033</v>
      </c>
      <c r="M930" s="473" t="s">
        <v>1191</v>
      </c>
      <c r="N930" s="406">
        <v>33.6</v>
      </c>
      <c r="O930" s="474">
        <v>33.6</v>
      </c>
      <c r="P930" s="474">
        <v>33.6</v>
      </c>
      <c r="Q930" s="474">
        <v>33.6</v>
      </c>
      <c r="R930" s="474" t="s">
        <v>3406</v>
      </c>
      <c r="S930" s="475">
        <v>0.0</v>
      </c>
    </row>
    <row r="931" ht="15.75" customHeight="1">
      <c r="A931" s="473" t="s">
        <v>1282</v>
      </c>
      <c r="B931" s="406">
        <v>39.4</v>
      </c>
      <c r="C931" s="474">
        <v>39.2</v>
      </c>
      <c r="D931" s="474">
        <v>39.5</v>
      </c>
      <c r="E931" s="474">
        <v>37.7</v>
      </c>
      <c r="F931" s="474" t="s">
        <v>3486</v>
      </c>
      <c r="G931" s="475">
        <v>-0.0076</v>
      </c>
      <c r="M931" s="473" t="s">
        <v>1192</v>
      </c>
      <c r="N931" s="406">
        <v>33.6</v>
      </c>
      <c r="O931" s="474">
        <v>33.6</v>
      </c>
      <c r="P931" s="474">
        <v>33.6</v>
      </c>
      <c r="Q931" s="474">
        <v>33.6</v>
      </c>
      <c r="R931" s="474" t="s">
        <v>3407</v>
      </c>
      <c r="S931" s="475">
        <v>0.0</v>
      </c>
    </row>
    <row r="932" ht="15.75" customHeight="1">
      <c r="A932" s="473" t="s">
        <v>1283</v>
      </c>
      <c r="B932" s="406">
        <v>39.7</v>
      </c>
      <c r="C932" s="474">
        <v>39.1</v>
      </c>
      <c r="D932" s="474">
        <v>39.8</v>
      </c>
      <c r="E932" s="474">
        <v>39.1</v>
      </c>
      <c r="F932" s="474" t="s">
        <v>3487</v>
      </c>
      <c r="G932" s="475">
        <v>0.0025</v>
      </c>
      <c r="M932" s="473" t="s">
        <v>1193</v>
      </c>
      <c r="N932" s="406">
        <v>33.6</v>
      </c>
      <c r="O932" s="474">
        <v>33.6</v>
      </c>
      <c r="P932" s="474">
        <v>33.8</v>
      </c>
      <c r="Q932" s="474">
        <v>33.6</v>
      </c>
      <c r="R932" s="474" t="s">
        <v>3408</v>
      </c>
      <c r="S932" s="475">
        <v>0.0</v>
      </c>
    </row>
    <row r="933" ht="15.75" customHeight="1">
      <c r="A933" s="473" t="s">
        <v>1284</v>
      </c>
      <c r="B933" s="406">
        <v>39.6</v>
      </c>
      <c r="C933" s="474">
        <v>40.2</v>
      </c>
      <c r="D933" s="474">
        <v>40.2</v>
      </c>
      <c r="E933" s="474">
        <v>39.5</v>
      </c>
      <c r="F933" s="474" t="s">
        <v>3488</v>
      </c>
      <c r="G933" s="475">
        <v>-0.0149</v>
      </c>
      <c r="M933" s="473" t="s">
        <v>1194</v>
      </c>
      <c r="N933" s="406">
        <v>33.6</v>
      </c>
      <c r="O933" s="474">
        <v>33.6</v>
      </c>
      <c r="P933" s="474">
        <v>33.6</v>
      </c>
      <c r="Q933" s="474">
        <v>33.6</v>
      </c>
      <c r="R933" s="474" t="s">
        <v>3409</v>
      </c>
      <c r="S933" s="475">
        <v>0.0</v>
      </c>
    </row>
    <row r="934" ht="15.75" customHeight="1">
      <c r="A934" s="473" t="s">
        <v>1285</v>
      </c>
      <c r="B934" s="406">
        <v>40.2</v>
      </c>
      <c r="C934" s="474">
        <v>40.4</v>
      </c>
      <c r="D934" s="474">
        <v>40.7</v>
      </c>
      <c r="E934" s="474">
        <v>39.5</v>
      </c>
      <c r="F934" s="474" t="s">
        <v>3489</v>
      </c>
      <c r="G934" s="475">
        <v>0.0101</v>
      </c>
      <c r="M934" s="473" t="s">
        <v>1195</v>
      </c>
      <c r="N934" s="406">
        <v>33.6</v>
      </c>
      <c r="O934" s="474">
        <v>33.6</v>
      </c>
      <c r="P934" s="474">
        <v>33.7</v>
      </c>
      <c r="Q934" s="474">
        <v>33.6</v>
      </c>
      <c r="R934" s="474" t="s">
        <v>3410</v>
      </c>
      <c r="S934" s="475">
        <v>-0.003</v>
      </c>
    </row>
    <row r="935" ht="15.75" customHeight="1">
      <c r="A935" s="473" t="s">
        <v>1286</v>
      </c>
      <c r="B935" s="406">
        <v>39.8</v>
      </c>
      <c r="C935" s="474">
        <v>40.5</v>
      </c>
      <c r="D935" s="474">
        <v>40.5</v>
      </c>
      <c r="E935" s="474">
        <v>39.4</v>
      </c>
      <c r="F935" s="474" t="s">
        <v>3490</v>
      </c>
      <c r="G935" s="475">
        <v>0.0153</v>
      </c>
      <c r="M935" s="473" t="s">
        <v>1196</v>
      </c>
      <c r="N935" s="406">
        <v>33.7</v>
      </c>
      <c r="O935" s="474">
        <v>33.6</v>
      </c>
      <c r="P935" s="474">
        <v>34.0</v>
      </c>
      <c r="Q935" s="474">
        <v>33.6</v>
      </c>
      <c r="R935" s="474" t="s">
        <v>3411</v>
      </c>
      <c r="S935" s="475">
        <v>0.003</v>
      </c>
    </row>
    <row r="936" ht="15.75" customHeight="1">
      <c r="A936" s="473" t="s">
        <v>1287</v>
      </c>
      <c r="B936" s="406">
        <v>39.2</v>
      </c>
      <c r="C936" s="474">
        <v>39.0</v>
      </c>
      <c r="D936" s="474">
        <v>39.7</v>
      </c>
      <c r="E936" s="474">
        <v>38.4</v>
      </c>
      <c r="F936" s="474" t="s">
        <v>3491</v>
      </c>
      <c r="G936" s="475">
        <v>0.0129</v>
      </c>
      <c r="M936" s="473" t="s">
        <v>1197</v>
      </c>
      <c r="N936" s="406">
        <v>33.6</v>
      </c>
      <c r="O936" s="474">
        <v>34.0</v>
      </c>
      <c r="P936" s="474">
        <v>34.3</v>
      </c>
      <c r="Q936" s="474">
        <v>33.6</v>
      </c>
      <c r="R936" s="474" t="s">
        <v>3412</v>
      </c>
      <c r="S936" s="475">
        <v>-0.0088</v>
      </c>
    </row>
    <row r="937" ht="15.75" customHeight="1">
      <c r="A937" s="473" t="s">
        <v>1288</v>
      </c>
      <c r="B937" s="406">
        <v>38.7</v>
      </c>
      <c r="C937" s="474">
        <v>39.8</v>
      </c>
      <c r="D937" s="474">
        <v>39.9</v>
      </c>
      <c r="E937" s="474">
        <v>38.3</v>
      </c>
      <c r="F937" s="474" t="s">
        <v>3492</v>
      </c>
      <c r="G937" s="475">
        <v>-0.0397</v>
      </c>
      <c r="M937" s="473" t="s">
        <v>1198</v>
      </c>
      <c r="N937" s="406">
        <v>33.9</v>
      </c>
      <c r="O937" s="474">
        <v>33.6</v>
      </c>
      <c r="P937" s="474">
        <v>34.0</v>
      </c>
      <c r="Q937" s="474">
        <v>33.6</v>
      </c>
      <c r="R937" s="474" t="s">
        <v>3413</v>
      </c>
      <c r="S937" s="475">
        <v>0.0089</v>
      </c>
    </row>
    <row r="938" ht="15.75" customHeight="1">
      <c r="A938" s="473" t="s">
        <v>1289</v>
      </c>
      <c r="B938" s="406">
        <v>40.3</v>
      </c>
      <c r="C938" s="474">
        <v>39.2</v>
      </c>
      <c r="D938" s="474">
        <v>40.3</v>
      </c>
      <c r="E938" s="474">
        <v>39.2</v>
      </c>
      <c r="F938" s="474" t="s">
        <v>3493</v>
      </c>
      <c r="G938" s="475">
        <v>0.0177</v>
      </c>
      <c r="M938" s="473" t="s">
        <v>1199</v>
      </c>
      <c r="N938" s="406">
        <v>33.6</v>
      </c>
      <c r="O938" s="474">
        <v>33.6</v>
      </c>
      <c r="P938" s="474">
        <v>34.3</v>
      </c>
      <c r="Q938" s="474">
        <v>33.6</v>
      </c>
      <c r="R938" s="474" t="s">
        <v>3414</v>
      </c>
      <c r="S938" s="475">
        <v>0.0</v>
      </c>
    </row>
    <row r="939" ht="15.75" customHeight="1">
      <c r="A939" s="473" t="s">
        <v>1290</v>
      </c>
      <c r="B939" s="406">
        <v>39.6</v>
      </c>
      <c r="C939" s="474">
        <v>39.3</v>
      </c>
      <c r="D939" s="474">
        <v>39.9</v>
      </c>
      <c r="E939" s="474">
        <v>39.3</v>
      </c>
      <c r="F939" s="474" t="s">
        <v>3494</v>
      </c>
      <c r="G939" s="475">
        <v>0.0076</v>
      </c>
      <c r="M939" s="473" t="s">
        <v>1200</v>
      </c>
      <c r="N939" s="406">
        <v>33.6</v>
      </c>
      <c r="O939" s="474">
        <v>33.6</v>
      </c>
      <c r="P939" s="474">
        <v>33.6</v>
      </c>
      <c r="Q939" s="474">
        <v>33.6</v>
      </c>
      <c r="R939" s="474" t="s">
        <v>3415</v>
      </c>
      <c r="S939" s="475">
        <v>0.0</v>
      </c>
    </row>
    <row r="940" ht="15.75" customHeight="1">
      <c r="A940" s="473" t="s">
        <v>1291</v>
      </c>
      <c r="B940" s="406">
        <v>39.3</v>
      </c>
      <c r="C940" s="474">
        <v>39.7</v>
      </c>
      <c r="D940" s="474">
        <v>40.2</v>
      </c>
      <c r="E940" s="474">
        <v>39.0</v>
      </c>
      <c r="F940" s="474" t="s">
        <v>3495</v>
      </c>
      <c r="G940" s="475">
        <v>-0.0076</v>
      </c>
      <c r="M940" s="473" t="s">
        <v>1201</v>
      </c>
      <c r="N940" s="406">
        <v>33.6</v>
      </c>
      <c r="O940" s="474">
        <v>33.6</v>
      </c>
      <c r="P940" s="474">
        <v>33.6</v>
      </c>
      <c r="Q940" s="474">
        <v>33.6</v>
      </c>
      <c r="R940" s="474" t="s">
        <v>3416</v>
      </c>
      <c r="S940" s="475">
        <v>0.0</v>
      </c>
    </row>
    <row r="941" ht="15.75" customHeight="1">
      <c r="A941" s="473" t="s">
        <v>1292</v>
      </c>
      <c r="B941" s="406">
        <v>39.6</v>
      </c>
      <c r="C941" s="474">
        <v>40.4</v>
      </c>
      <c r="D941" s="474">
        <v>40.4</v>
      </c>
      <c r="E941" s="474">
        <v>39.1</v>
      </c>
      <c r="F941" s="474" t="s">
        <v>3496</v>
      </c>
      <c r="G941" s="475">
        <v>-0.0198</v>
      </c>
      <c r="M941" s="473" t="s">
        <v>1202</v>
      </c>
      <c r="N941" s="406">
        <v>33.6</v>
      </c>
      <c r="O941" s="474">
        <v>33.6</v>
      </c>
      <c r="P941" s="474">
        <v>33.6</v>
      </c>
      <c r="Q941" s="474">
        <v>33.6</v>
      </c>
      <c r="R941" s="474" t="s">
        <v>3417</v>
      </c>
      <c r="S941" s="475">
        <v>0.0</v>
      </c>
    </row>
    <row r="942" ht="15.75" customHeight="1">
      <c r="A942" s="473" t="s">
        <v>1293</v>
      </c>
      <c r="B942" s="406">
        <v>40.4</v>
      </c>
      <c r="C942" s="474">
        <v>40.5</v>
      </c>
      <c r="D942" s="474">
        <v>40.5</v>
      </c>
      <c r="E942" s="474">
        <v>40.4</v>
      </c>
      <c r="F942" s="474" t="s">
        <v>3497</v>
      </c>
      <c r="G942" s="475">
        <v>0.005</v>
      </c>
      <c r="M942" s="473" t="s">
        <v>1203</v>
      </c>
      <c r="N942" s="406">
        <v>33.6</v>
      </c>
      <c r="O942" s="474">
        <v>33.6</v>
      </c>
      <c r="P942" s="474">
        <v>33.6</v>
      </c>
      <c r="Q942" s="474">
        <v>33.6</v>
      </c>
      <c r="R942" s="474" t="s">
        <v>2789</v>
      </c>
      <c r="S942" s="475">
        <v>0.0</v>
      </c>
    </row>
    <row r="943" ht="15.75" customHeight="1">
      <c r="A943" s="473" t="s">
        <v>1294</v>
      </c>
      <c r="B943" s="406">
        <v>40.2</v>
      </c>
      <c r="C943" s="474">
        <v>40.0</v>
      </c>
      <c r="D943" s="474">
        <v>40.7</v>
      </c>
      <c r="E943" s="474">
        <v>40.0</v>
      </c>
      <c r="F943" s="474" t="s">
        <v>3498</v>
      </c>
      <c r="G943" s="475">
        <v>0.005</v>
      </c>
      <c r="M943" s="473" t="s">
        <v>1204</v>
      </c>
      <c r="N943" s="406">
        <v>33.6</v>
      </c>
      <c r="O943" s="474">
        <v>33.6</v>
      </c>
      <c r="P943" s="474">
        <v>33.6</v>
      </c>
      <c r="Q943" s="474">
        <v>33.6</v>
      </c>
      <c r="R943" s="474" t="s">
        <v>3418</v>
      </c>
      <c r="S943" s="475">
        <v>0.0</v>
      </c>
    </row>
    <row r="944" ht="15.75" customHeight="1">
      <c r="A944" s="473" t="s">
        <v>1295</v>
      </c>
      <c r="B944" s="406">
        <v>40.0</v>
      </c>
      <c r="C944" s="474">
        <v>41.1</v>
      </c>
      <c r="D944" s="474">
        <v>41.2</v>
      </c>
      <c r="E944" s="474">
        <v>40.0</v>
      </c>
      <c r="F944" s="474" t="s">
        <v>3499</v>
      </c>
      <c r="G944" s="475">
        <v>-0.0268</v>
      </c>
      <c r="M944" s="473" t="s">
        <v>1205</v>
      </c>
      <c r="N944" s="406">
        <v>33.6</v>
      </c>
      <c r="O944" s="474">
        <v>33.6</v>
      </c>
      <c r="P944" s="474">
        <v>33.6</v>
      </c>
      <c r="Q944" s="474">
        <v>33.6</v>
      </c>
      <c r="R944" s="474" t="s">
        <v>3419</v>
      </c>
      <c r="S944" s="475">
        <v>0.0</v>
      </c>
    </row>
    <row r="945" ht="15.75" customHeight="1">
      <c r="A945" s="473" t="s">
        <v>1296</v>
      </c>
      <c r="B945" s="406">
        <v>41.1</v>
      </c>
      <c r="C945" s="474">
        <v>41.5</v>
      </c>
      <c r="D945" s="474">
        <v>41.5</v>
      </c>
      <c r="E945" s="474">
        <v>41.0</v>
      </c>
      <c r="F945" s="474" t="s">
        <v>3500</v>
      </c>
      <c r="G945" s="475">
        <v>-0.0191</v>
      </c>
      <c r="M945" s="473" t="s">
        <v>1206</v>
      </c>
      <c r="N945" s="406">
        <v>33.6</v>
      </c>
      <c r="O945" s="474">
        <v>33.6</v>
      </c>
      <c r="P945" s="474">
        <v>33.6</v>
      </c>
      <c r="Q945" s="474">
        <v>33.6</v>
      </c>
      <c r="R945" s="474" t="s">
        <v>2843</v>
      </c>
      <c r="S945" s="475">
        <v>0.0</v>
      </c>
    </row>
    <row r="946" ht="15.75" customHeight="1">
      <c r="A946" s="473" t="s">
        <v>1297</v>
      </c>
      <c r="B946" s="406">
        <v>41.9</v>
      </c>
      <c r="C946" s="474">
        <v>41.8</v>
      </c>
      <c r="D946" s="474">
        <v>41.9</v>
      </c>
      <c r="E946" s="474">
        <v>41.6</v>
      </c>
      <c r="F946" s="474" t="s">
        <v>3501</v>
      </c>
      <c r="G946" s="475">
        <v>0.0024</v>
      </c>
      <c r="M946" s="473" t="s">
        <v>1207</v>
      </c>
      <c r="N946" s="406">
        <v>33.6</v>
      </c>
      <c r="O946" s="474">
        <v>33.6</v>
      </c>
      <c r="P946" s="474">
        <v>33.6</v>
      </c>
      <c r="Q946" s="474">
        <v>33.6</v>
      </c>
      <c r="R946" s="474" t="s">
        <v>3420</v>
      </c>
      <c r="S946" s="475">
        <v>0.0</v>
      </c>
    </row>
    <row r="947" ht="15.75" customHeight="1">
      <c r="A947" s="473" t="s">
        <v>1298</v>
      </c>
      <c r="B947" s="406">
        <v>41.8</v>
      </c>
      <c r="C947" s="474">
        <v>42.2</v>
      </c>
      <c r="D947" s="474">
        <v>43.0</v>
      </c>
      <c r="E947" s="474">
        <v>41.4</v>
      </c>
      <c r="F947" s="474" t="s">
        <v>3502</v>
      </c>
      <c r="G947" s="475">
        <v>-0.0095</v>
      </c>
      <c r="M947" s="473" t="s">
        <v>3421</v>
      </c>
      <c r="N947" s="406">
        <v>33.6</v>
      </c>
      <c r="O947" s="474">
        <v>33.6</v>
      </c>
      <c r="P947" s="474">
        <v>33.6</v>
      </c>
      <c r="Q947" s="474">
        <v>33.6</v>
      </c>
      <c r="R947" s="474" t="s">
        <v>3422</v>
      </c>
      <c r="S947" s="475">
        <v>0.0</v>
      </c>
    </row>
    <row r="948" ht="15.75" customHeight="1">
      <c r="A948" s="473" t="s">
        <v>1299</v>
      </c>
      <c r="B948" s="406">
        <v>42.2</v>
      </c>
      <c r="C948" s="474">
        <v>42.4</v>
      </c>
      <c r="D948" s="474">
        <v>42.4</v>
      </c>
      <c r="E948" s="474">
        <v>41.7</v>
      </c>
      <c r="F948" s="474" t="s">
        <v>2690</v>
      </c>
      <c r="G948" s="475">
        <v>-0.0047</v>
      </c>
      <c r="M948" s="473" t="s">
        <v>1209</v>
      </c>
      <c r="N948" s="406">
        <v>33.6</v>
      </c>
      <c r="O948" s="474">
        <v>33.6</v>
      </c>
      <c r="P948" s="474">
        <v>33.6</v>
      </c>
      <c r="Q948" s="474">
        <v>33.6</v>
      </c>
      <c r="R948" s="474" t="s">
        <v>2764</v>
      </c>
      <c r="S948" s="475">
        <v>0.0</v>
      </c>
    </row>
    <row r="949" ht="15.75" customHeight="1">
      <c r="A949" s="473" t="s">
        <v>1300</v>
      </c>
      <c r="B949" s="406">
        <v>42.4</v>
      </c>
      <c r="C949" s="474">
        <v>44.5</v>
      </c>
      <c r="D949" s="474">
        <v>44.9</v>
      </c>
      <c r="E949" s="474">
        <v>42.2</v>
      </c>
      <c r="F949" s="474" t="s">
        <v>3503</v>
      </c>
      <c r="G949" s="475">
        <v>-0.0342</v>
      </c>
      <c r="M949" s="473" t="s">
        <v>1210</v>
      </c>
      <c r="N949" s="406">
        <v>33.6</v>
      </c>
      <c r="O949" s="474">
        <v>33.6</v>
      </c>
      <c r="P949" s="474">
        <v>33.6</v>
      </c>
      <c r="Q949" s="474">
        <v>33.6</v>
      </c>
      <c r="R949" s="474" t="s">
        <v>3423</v>
      </c>
      <c r="S949" s="475">
        <v>0.0</v>
      </c>
    </row>
    <row r="950" ht="15.75" customHeight="1">
      <c r="A950" s="473" t="s">
        <v>1301</v>
      </c>
      <c r="B950" s="406">
        <v>43.9</v>
      </c>
      <c r="C950" s="474">
        <v>42.1</v>
      </c>
      <c r="D950" s="474">
        <v>44.9</v>
      </c>
      <c r="E950" s="474">
        <v>42.1</v>
      </c>
      <c r="F950" s="474" t="s">
        <v>3504</v>
      </c>
      <c r="G950" s="475">
        <v>0.0257</v>
      </c>
      <c r="M950" s="473" t="s">
        <v>1211</v>
      </c>
      <c r="N950" s="406">
        <v>33.6</v>
      </c>
      <c r="O950" s="474">
        <v>33.6</v>
      </c>
      <c r="P950" s="474">
        <v>33.6</v>
      </c>
      <c r="Q950" s="474">
        <v>33.6</v>
      </c>
      <c r="R950" s="474" t="s">
        <v>2830</v>
      </c>
      <c r="S950" s="475">
        <v>0.0</v>
      </c>
    </row>
    <row r="951" ht="15.75" customHeight="1">
      <c r="A951" s="473" t="s">
        <v>1302</v>
      </c>
      <c r="B951" s="406">
        <v>42.8</v>
      </c>
      <c r="C951" s="474">
        <v>43.0</v>
      </c>
      <c r="D951" s="474">
        <v>43.3</v>
      </c>
      <c r="E951" s="474">
        <v>42.3</v>
      </c>
      <c r="F951" s="474" t="s">
        <v>3505</v>
      </c>
      <c r="G951" s="475">
        <v>-0.007</v>
      </c>
      <c r="M951" s="473" t="s">
        <v>1212</v>
      </c>
      <c r="N951" s="406">
        <v>33.6</v>
      </c>
      <c r="O951" s="474">
        <v>33.6</v>
      </c>
      <c r="P951" s="474">
        <v>33.6</v>
      </c>
      <c r="Q951" s="474">
        <v>33.6</v>
      </c>
      <c r="R951" s="474" t="s">
        <v>3424</v>
      </c>
      <c r="S951" s="475">
        <v>0.0</v>
      </c>
    </row>
    <row r="952" ht="15.75" customHeight="1">
      <c r="A952" s="473" t="s">
        <v>1303</v>
      </c>
      <c r="B952" s="406">
        <v>43.1</v>
      </c>
      <c r="C952" s="474">
        <v>43.0</v>
      </c>
      <c r="D952" s="474">
        <v>43.8</v>
      </c>
      <c r="E952" s="474">
        <v>43.0</v>
      </c>
      <c r="F952" s="474" t="s">
        <v>3506</v>
      </c>
      <c r="G952" s="475">
        <v>-0.0069</v>
      </c>
      <c r="M952" s="473" t="s">
        <v>1213</v>
      </c>
      <c r="N952" s="406">
        <v>33.6</v>
      </c>
      <c r="O952" s="474">
        <v>33.6</v>
      </c>
      <c r="P952" s="474">
        <v>33.6</v>
      </c>
      <c r="Q952" s="474">
        <v>33.6</v>
      </c>
      <c r="R952" s="474" t="s">
        <v>3425</v>
      </c>
      <c r="S952" s="475">
        <v>0.0</v>
      </c>
    </row>
    <row r="953" ht="15.75" customHeight="1">
      <c r="A953" s="473" t="s">
        <v>1304</v>
      </c>
      <c r="B953" s="406">
        <v>43.4</v>
      </c>
      <c r="C953" s="474">
        <v>43.3</v>
      </c>
      <c r="D953" s="474">
        <v>43.6</v>
      </c>
      <c r="E953" s="474">
        <v>43.0</v>
      </c>
      <c r="F953" s="474" t="s">
        <v>3507</v>
      </c>
      <c r="G953" s="475">
        <v>0.0046</v>
      </c>
      <c r="M953" s="473" t="s">
        <v>1214</v>
      </c>
      <c r="N953" s="406">
        <v>33.6</v>
      </c>
      <c r="O953" s="474">
        <v>33.6</v>
      </c>
      <c r="P953" s="474">
        <v>33.6</v>
      </c>
      <c r="Q953" s="474">
        <v>33.6</v>
      </c>
      <c r="R953" s="474" t="s">
        <v>2748</v>
      </c>
      <c r="S953" s="475">
        <v>0.0</v>
      </c>
    </row>
    <row r="954" ht="15.75" customHeight="1">
      <c r="A954" s="473" t="s">
        <v>1305</v>
      </c>
      <c r="B954" s="406">
        <v>43.2</v>
      </c>
      <c r="C954" s="474">
        <v>44.0</v>
      </c>
      <c r="D954" s="474">
        <v>44.0</v>
      </c>
      <c r="E954" s="474">
        <v>43.1</v>
      </c>
      <c r="F954" s="474" t="s">
        <v>3508</v>
      </c>
      <c r="G954" s="475">
        <v>-0.0159</v>
      </c>
      <c r="M954" s="473" t="s">
        <v>1215</v>
      </c>
      <c r="N954" s="406">
        <v>33.6</v>
      </c>
      <c r="O954" s="474">
        <v>33.6</v>
      </c>
      <c r="P954" s="474">
        <v>33.6</v>
      </c>
      <c r="Q954" s="474">
        <v>33.6</v>
      </c>
      <c r="R954" s="474" t="s">
        <v>3426</v>
      </c>
      <c r="S954" s="475">
        <v>0.0</v>
      </c>
    </row>
    <row r="955" ht="15.75" customHeight="1">
      <c r="A955" s="473" t="s">
        <v>1306</v>
      </c>
      <c r="B955" s="406">
        <v>43.9</v>
      </c>
      <c r="C955" s="474">
        <v>43.8</v>
      </c>
      <c r="D955" s="474">
        <v>44.0</v>
      </c>
      <c r="E955" s="474">
        <v>43.1</v>
      </c>
      <c r="F955" s="474" t="s">
        <v>3509</v>
      </c>
      <c r="G955" s="475">
        <v>0.0023</v>
      </c>
      <c r="M955" s="473" t="s">
        <v>1216</v>
      </c>
      <c r="N955" s="406">
        <v>33.6</v>
      </c>
      <c r="O955" s="474">
        <v>33.6</v>
      </c>
      <c r="P955" s="474">
        <v>33.6</v>
      </c>
      <c r="Q955" s="474">
        <v>33.6</v>
      </c>
      <c r="R955" s="474" t="s">
        <v>3427</v>
      </c>
      <c r="S955" s="475">
        <v>0.0</v>
      </c>
    </row>
    <row r="956" ht="15.75" customHeight="1">
      <c r="A956" s="473" t="s">
        <v>1307</v>
      </c>
      <c r="B956" s="406">
        <v>43.8</v>
      </c>
      <c r="C956" s="474">
        <v>43.5</v>
      </c>
      <c r="D956" s="474">
        <v>44.2</v>
      </c>
      <c r="E956" s="474">
        <v>42.9</v>
      </c>
      <c r="F956" s="474" t="s">
        <v>3510</v>
      </c>
      <c r="G956" s="475">
        <v>0.0046</v>
      </c>
      <c r="M956" s="473" t="s">
        <v>1217</v>
      </c>
      <c r="N956" s="406">
        <v>33.6</v>
      </c>
      <c r="O956" s="474">
        <v>33.6</v>
      </c>
      <c r="P956" s="474">
        <v>33.6</v>
      </c>
      <c r="Q956" s="474">
        <v>33.6</v>
      </c>
      <c r="R956" s="474" t="s">
        <v>2758</v>
      </c>
      <c r="S956" s="475">
        <v>0.0</v>
      </c>
    </row>
    <row r="957" ht="15.75" customHeight="1">
      <c r="A957" s="473" t="s">
        <v>1308</v>
      </c>
      <c r="B957" s="406">
        <v>43.6</v>
      </c>
      <c r="C957" s="474">
        <v>43.0</v>
      </c>
      <c r="D957" s="474">
        <v>44.7</v>
      </c>
      <c r="E957" s="474">
        <v>42.5</v>
      </c>
      <c r="F957" s="474" t="s">
        <v>3511</v>
      </c>
      <c r="G957" s="475">
        <v>0.0023</v>
      </c>
      <c r="M957" s="473" t="s">
        <v>1218</v>
      </c>
      <c r="N957" s="406">
        <v>33.6</v>
      </c>
      <c r="O957" s="474">
        <v>33.6</v>
      </c>
      <c r="P957" s="474">
        <v>33.6</v>
      </c>
      <c r="Q957" s="474">
        <v>33.6</v>
      </c>
      <c r="R957" s="474" t="s">
        <v>3428</v>
      </c>
      <c r="S957" s="475">
        <v>0.0</v>
      </c>
    </row>
    <row r="958" ht="15.75" customHeight="1">
      <c r="A958" s="473" t="s">
        <v>1309</v>
      </c>
      <c r="B958" s="406">
        <v>43.5</v>
      </c>
      <c r="C958" s="474">
        <v>44.3</v>
      </c>
      <c r="D958" s="474">
        <v>45.9</v>
      </c>
      <c r="E958" s="474">
        <v>42.9</v>
      </c>
      <c r="F958" s="474" t="s">
        <v>3512</v>
      </c>
      <c r="G958" s="475">
        <v>-0.0225</v>
      </c>
      <c r="M958" s="473" t="s">
        <v>1219</v>
      </c>
      <c r="N958" s="406">
        <v>33.6</v>
      </c>
      <c r="O958" s="474">
        <v>33.6</v>
      </c>
      <c r="P958" s="474">
        <v>33.6</v>
      </c>
      <c r="Q958" s="474">
        <v>33.6</v>
      </c>
      <c r="R958" s="474" t="s">
        <v>2778</v>
      </c>
      <c r="S958" s="475">
        <v>0.0</v>
      </c>
    </row>
    <row r="959" ht="15.75" customHeight="1">
      <c r="A959" s="473" t="s">
        <v>1310</v>
      </c>
      <c r="B959" s="406">
        <v>44.5</v>
      </c>
      <c r="C959" s="474">
        <v>44.7</v>
      </c>
      <c r="D959" s="474">
        <v>45.4</v>
      </c>
      <c r="E959" s="474">
        <v>44.2</v>
      </c>
      <c r="F959" s="474" t="s">
        <v>3513</v>
      </c>
      <c r="G959" s="475">
        <v>-0.0133</v>
      </c>
      <c r="M959" s="473" t="s">
        <v>1220</v>
      </c>
      <c r="N959" s="406">
        <v>33.6</v>
      </c>
      <c r="O959" s="474">
        <v>33.6</v>
      </c>
      <c r="P959" s="474">
        <v>33.6</v>
      </c>
      <c r="Q959" s="474">
        <v>33.6</v>
      </c>
      <c r="R959" s="474" t="s">
        <v>3429</v>
      </c>
      <c r="S959" s="475">
        <v>0.0</v>
      </c>
    </row>
    <row r="960" ht="15.75" customHeight="1">
      <c r="A960" s="473" t="s">
        <v>1311</v>
      </c>
      <c r="B960" s="406">
        <v>45.1</v>
      </c>
      <c r="C960" s="474">
        <v>47.0</v>
      </c>
      <c r="D960" s="474">
        <v>47.0</v>
      </c>
      <c r="E960" s="474">
        <v>44.6</v>
      </c>
      <c r="F960" s="474" t="s">
        <v>3514</v>
      </c>
      <c r="G960" s="475">
        <v>-0.0343</v>
      </c>
      <c r="M960" s="473" t="s">
        <v>1221</v>
      </c>
      <c r="N960" s="406">
        <v>33.6</v>
      </c>
      <c r="O960" s="474">
        <v>33.6</v>
      </c>
      <c r="P960" s="474">
        <v>33.6</v>
      </c>
      <c r="Q960" s="474">
        <v>33.6</v>
      </c>
      <c r="R960" s="474" t="s">
        <v>3430</v>
      </c>
      <c r="S960" s="475">
        <v>0.0</v>
      </c>
    </row>
    <row r="961" ht="15.75" customHeight="1">
      <c r="A961" s="473" t="s">
        <v>1312</v>
      </c>
      <c r="B961" s="406">
        <v>46.7</v>
      </c>
      <c r="C961" s="474">
        <v>47.0</v>
      </c>
      <c r="D961" s="474">
        <v>47.0</v>
      </c>
      <c r="E961" s="474">
        <v>46.0</v>
      </c>
      <c r="F961" s="474" t="s">
        <v>3515</v>
      </c>
      <c r="G961" s="475">
        <v>0.013</v>
      </c>
      <c r="M961" s="473" t="s">
        <v>1222</v>
      </c>
      <c r="N961" s="406">
        <v>33.6</v>
      </c>
      <c r="O961" s="474">
        <v>33.6</v>
      </c>
      <c r="P961" s="474">
        <v>33.6</v>
      </c>
      <c r="Q961" s="474">
        <v>33.6</v>
      </c>
      <c r="R961" s="474" t="s">
        <v>3431</v>
      </c>
      <c r="S961" s="475">
        <v>0.0</v>
      </c>
    </row>
    <row r="962" ht="15.75" customHeight="1">
      <c r="A962" s="473" t="s">
        <v>1313</v>
      </c>
      <c r="B962" s="406">
        <v>46.1</v>
      </c>
      <c r="C962" s="474">
        <v>47.3</v>
      </c>
      <c r="D962" s="474">
        <v>47.5</v>
      </c>
      <c r="E962" s="474">
        <v>45.0</v>
      </c>
      <c r="F962" s="474" t="s">
        <v>3501</v>
      </c>
      <c r="G962" s="475">
        <v>-0.0128</v>
      </c>
      <c r="M962" s="473" t="s">
        <v>1223</v>
      </c>
      <c r="N962" s="406">
        <v>33.6</v>
      </c>
      <c r="O962" s="474">
        <v>33.6</v>
      </c>
      <c r="P962" s="474">
        <v>33.6</v>
      </c>
      <c r="Q962" s="474">
        <v>33.6</v>
      </c>
      <c r="R962" s="474" t="s">
        <v>3432</v>
      </c>
      <c r="S962" s="475">
        <v>0.0</v>
      </c>
    </row>
    <row r="963" ht="15.75" customHeight="1">
      <c r="A963" s="473" t="s">
        <v>1314</v>
      </c>
      <c r="B963" s="406">
        <v>46.7</v>
      </c>
      <c r="C963" s="474">
        <v>47.6</v>
      </c>
      <c r="D963" s="474">
        <v>47.6</v>
      </c>
      <c r="E963" s="474">
        <v>46.0</v>
      </c>
      <c r="F963" s="474" t="s">
        <v>3516</v>
      </c>
      <c r="G963" s="475">
        <v>-0.0127</v>
      </c>
      <c r="M963" s="473" t="s">
        <v>1224</v>
      </c>
      <c r="N963" s="406">
        <v>33.6</v>
      </c>
      <c r="O963" s="474">
        <v>33.6</v>
      </c>
      <c r="P963" s="474">
        <v>33.6</v>
      </c>
      <c r="Q963" s="474">
        <v>33.6</v>
      </c>
      <c r="R963" s="474" t="s">
        <v>2869</v>
      </c>
      <c r="S963" s="475">
        <v>0.0</v>
      </c>
    </row>
    <row r="964" ht="15.75" customHeight="1">
      <c r="A964" s="473" t="s">
        <v>1315</v>
      </c>
      <c r="B964" s="406">
        <v>47.3</v>
      </c>
      <c r="C964" s="474">
        <v>47.0</v>
      </c>
      <c r="D964" s="474">
        <v>47.4</v>
      </c>
      <c r="E964" s="474">
        <v>46.2</v>
      </c>
      <c r="F964" s="474" t="s">
        <v>3517</v>
      </c>
      <c r="G964" s="475">
        <v>0.0107</v>
      </c>
      <c r="M964" s="473" t="s">
        <v>1225</v>
      </c>
      <c r="N964" s="406">
        <v>33.6</v>
      </c>
      <c r="O964" s="474">
        <v>33.6</v>
      </c>
      <c r="P964" s="474">
        <v>33.6</v>
      </c>
      <c r="Q964" s="474">
        <v>33.6</v>
      </c>
      <c r="R964" s="474" t="s">
        <v>3433</v>
      </c>
      <c r="S964" s="475">
        <v>0.0</v>
      </c>
    </row>
    <row r="965" ht="15.75" customHeight="1">
      <c r="A965" s="473" t="s">
        <v>1316</v>
      </c>
      <c r="B965" s="406">
        <v>46.8</v>
      </c>
      <c r="C965" s="474">
        <v>46.6</v>
      </c>
      <c r="D965" s="474">
        <v>47.5</v>
      </c>
      <c r="E965" s="474">
        <v>46.5</v>
      </c>
      <c r="F965" s="474" t="s">
        <v>3518</v>
      </c>
      <c r="G965" s="475">
        <v>0.0086</v>
      </c>
      <c r="M965" s="473" t="s">
        <v>1226</v>
      </c>
      <c r="N965" s="406">
        <v>33.6</v>
      </c>
      <c r="O965" s="474">
        <v>33.6</v>
      </c>
      <c r="P965" s="474">
        <v>33.6</v>
      </c>
      <c r="Q965" s="474">
        <v>33.6</v>
      </c>
      <c r="R965" s="474" t="s">
        <v>3434</v>
      </c>
      <c r="S965" s="475">
        <v>0.0</v>
      </c>
    </row>
    <row r="966" ht="15.75" customHeight="1">
      <c r="A966" s="473" t="s">
        <v>1317</v>
      </c>
      <c r="B966" s="406">
        <v>46.4</v>
      </c>
      <c r="C966" s="474">
        <v>47.7</v>
      </c>
      <c r="D966" s="474">
        <v>48.8</v>
      </c>
      <c r="E966" s="474">
        <v>46.2</v>
      </c>
      <c r="F966" s="474" t="s">
        <v>3519</v>
      </c>
      <c r="G966" s="475">
        <v>-0.0169</v>
      </c>
      <c r="M966" s="473" t="s">
        <v>1227</v>
      </c>
      <c r="N966" s="406">
        <v>33.6</v>
      </c>
      <c r="O966" s="474">
        <v>33.6</v>
      </c>
      <c r="P966" s="474">
        <v>33.6</v>
      </c>
      <c r="Q966" s="474">
        <v>33.6</v>
      </c>
      <c r="R966" s="474" t="s">
        <v>3434</v>
      </c>
      <c r="S966" s="475">
        <v>0.0</v>
      </c>
    </row>
    <row r="967" ht="15.75" customHeight="1">
      <c r="A967" s="473" t="s">
        <v>1318</v>
      </c>
      <c r="B967" s="406">
        <v>47.2</v>
      </c>
      <c r="C967" s="474">
        <v>48.4</v>
      </c>
      <c r="D967" s="474">
        <v>49.2</v>
      </c>
      <c r="E967" s="474">
        <v>46.2</v>
      </c>
      <c r="F967" s="474" t="s">
        <v>3520</v>
      </c>
      <c r="G967" s="475">
        <v>-0.0407</v>
      </c>
      <c r="M967" s="473" t="s">
        <v>1228</v>
      </c>
      <c r="N967" s="406">
        <v>33.6</v>
      </c>
      <c r="O967" s="474">
        <v>33.6</v>
      </c>
      <c r="P967" s="474">
        <v>33.6</v>
      </c>
      <c r="Q967" s="474">
        <v>33.6</v>
      </c>
      <c r="R967" s="474" t="s">
        <v>3435</v>
      </c>
      <c r="S967" s="475">
        <v>0.0</v>
      </c>
    </row>
    <row r="968" ht="15.75" customHeight="1">
      <c r="A968" s="473" t="s">
        <v>1319</v>
      </c>
      <c r="B968" s="406">
        <v>49.2</v>
      </c>
      <c r="C968" s="474">
        <v>48.1</v>
      </c>
      <c r="D968" s="474">
        <v>49.6</v>
      </c>
      <c r="E968" s="474">
        <v>47.6</v>
      </c>
      <c r="F968" s="474" t="s">
        <v>3521</v>
      </c>
      <c r="G968" s="475">
        <v>0.0186</v>
      </c>
      <c r="M968" s="473" t="s">
        <v>1229</v>
      </c>
      <c r="N968" s="406">
        <v>33.6</v>
      </c>
      <c r="O968" s="474">
        <v>33.6</v>
      </c>
      <c r="P968" s="474">
        <v>33.6</v>
      </c>
      <c r="Q968" s="474">
        <v>33.6</v>
      </c>
      <c r="R968" s="474" t="s">
        <v>3436</v>
      </c>
      <c r="S968" s="475">
        <v>0.0</v>
      </c>
    </row>
    <row r="969" ht="15.75" customHeight="1">
      <c r="A969" s="473" t="s">
        <v>1320</v>
      </c>
      <c r="B969" s="406">
        <v>48.3</v>
      </c>
      <c r="C969" s="474">
        <v>48.0</v>
      </c>
      <c r="D969" s="474">
        <v>49.0</v>
      </c>
      <c r="E969" s="474">
        <v>47.5</v>
      </c>
      <c r="F969" s="474" t="s">
        <v>3522</v>
      </c>
      <c r="G969" s="475">
        <v>0.0062</v>
      </c>
      <c r="M969" s="473" t="s">
        <v>1230</v>
      </c>
      <c r="N969" s="406">
        <v>33.6</v>
      </c>
      <c r="O969" s="474">
        <v>34.9</v>
      </c>
      <c r="P969" s="474">
        <v>34.9</v>
      </c>
      <c r="Q969" s="474">
        <v>33.6</v>
      </c>
      <c r="R969" s="474" t="s">
        <v>3437</v>
      </c>
      <c r="S969" s="475">
        <v>-0.0372</v>
      </c>
    </row>
    <row r="970" ht="15.75" customHeight="1">
      <c r="A970" s="473" t="s">
        <v>1321</v>
      </c>
      <c r="B970" s="406">
        <v>48.0</v>
      </c>
      <c r="C970" s="474">
        <v>47.4</v>
      </c>
      <c r="D970" s="474">
        <v>48.4</v>
      </c>
      <c r="E970" s="474">
        <v>47.4</v>
      </c>
      <c r="F970" s="474" t="s">
        <v>3523</v>
      </c>
      <c r="G970" s="475">
        <v>0.0127</v>
      </c>
      <c r="M970" s="473" t="s">
        <v>1231</v>
      </c>
      <c r="N970" s="406">
        <v>34.9</v>
      </c>
      <c r="O970" s="474">
        <v>34.9</v>
      </c>
      <c r="P970" s="474">
        <v>34.9</v>
      </c>
      <c r="Q970" s="474">
        <v>34.9</v>
      </c>
      <c r="R970" s="474" t="s">
        <v>2839</v>
      </c>
      <c r="S970" s="475">
        <v>0.1186</v>
      </c>
    </row>
    <row r="971" ht="15.75" customHeight="1">
      <c r="A971" s="473" t="s">
        <v>1322</v>
      </c>
      <c r="B971" s="406">
        <v>47.4</v>
      </c>
      <c r="C971" s="474">
        <v>47.0</v>
      </c>
      <c r="D971" s="474">
        <v>47.8</v>
      </c>
      <c r="E971" s="474">
        <v>46.8</v>
      </c>
      <c r="F971" s="474" t="s">
        <v>3524</v>
      </c>
      <c r="G971" s="475">
        <v>-0.0021</v>
      </c>
      <c r="M971" s="473" t="s">
        <v>1232</v>
      </c>
      <c r="N971" s="406">
        <v>31.2</v>
      </c>
      <c r="O971" s="474">
        <v>33.0</v>
      </c>
      <c r="P971" s="474">
        <v>33.4</v>
      </c>
      <c r="Q971" s="474">
        <v>31.0</v>
      </c>
      <c r="R971" s="474" t="s">
        <v>3438</v>
      </c>
      <c r="S971" s="475">
        <v>-0.028</v>
      </c>
    </row>
    <row r="972" ht="15.75" customHeight="1">
      <c r="A972" s="473" t="s">
        <v>1323</v>
      </c>
      <c r="B972" s="406">
        <v>47.5</v>
      </c>
      <c r="C972" s="474">
        <v>48.0</v>
      </c>
      <c r="D972" s="474">
        <v>49.0</v>
      </c>
      <c r="E972" s="474">
        <v>46.8</v>
      </c>
      <c r="F972" s="474" t="s">
        <v>3525</v>
      </c>
      <c r="G972" s="475">
        <v>0.0106</v>
      </c>
      <c r="M972" s="473" t="s">
        <v>1233</v>
      </c>
      <c r="N972" s="406">
        <v>32.1</v>
      </c>
      <c r="O972" s="474">
        <v>34.6</v>
      </c>
      <c r="P972" s="474">
        <v>35.0</v>
      </c>
      <c r="Q972" s="474">
        <v>31.6</v>
      </c>
      <c r="R972" s="474" t="s">
        <v>3439</v>
      </c>
      <c r="S972" s="475">
        <v>-0.0446</v>
      </c>
    </row>
    <row r="973" ht="15.75" customHeight="1">
      <c r="A973" s="473" t="s">
        <v>1324</v>
      </c>
      <c r="B973" s="406">
        <v>47.0</v>
      </c>
      <c r="C973" s="474">
        <v>47.0</v>
      </c>
      <c r="D973" s="474">
        <v>51.0</v>
      </c>
      <c r="E973" s="474">
        <v>46.7</v>
      </c>
      <c r="F973" s="474" t="s">
        <v>3526</v>
      </c>
      <c r="G973" s="475">
        <v>-0.0105</v>
      </c>
      <c r="M973" s="473" t="s">
        <v>1234</v>
      </c>
      <c r="N973" s="406">
        <v>33.6</v>
      </c>
      <c r="O973" s="474">
        <v>35.0</v>
      </c>
      <c r="P973" s="474">
        <v>35.0</v>
      </c>
      <c r="Q973" s="474">
        <v>32.4</v>
      </c>
      <c r="R973" s="474" t="s">
        <v>3440</v>
      </c>
      <c r="S973" s="475">
        <v>-0.04</v>
      </c>
    </row>
    <row r="974" ht="15.75" customHeight="1">
      <c r="A974" s="473" t="s">
        <v>1325</v>
      </c>
      <c r="B974" s="406">
        <v>47.5</v>
      </c>
      <c r="C974" s="474">
        <v>47.0</v>
      </c>
      <c r="D974" s="474">
        <v>48.0</v>
      </c>
      <c r="E974" s="474">
        <v>46.8</v>
      </c>
      <c r="F974" s="474" t="s">
        <v>2991</v>
      </c>
      <c r="G974" s="475">
        <v>-0.0021</v>
      </c>
      <c r="M974" s="473" t="s">
        <v>1235</v>
      </c>
      <c r="N974" s="406">
        <v>35.0</v>
      </c>
      <c r="O974" s="474">
        <v>36.4</v>
      </c>
      <c r="P974" s="474">
        <v>36.4</v>
      </c>
      <c r="Q974" s="474">
        <v>34.8</v>
      </c>
      <c r="R974" s="474" t="s">
        <v>3441</v>
      </c>
      <c r="S974" s="475">
        <v>-0.0331</v>
      </c>
    </row>
    <row r="975" ht="15.75" customHeight="1">
      <c r="A975" s="473" t="s">
        <v>1326</v>
      </c>
      <c r="B975" s="406">
        <v>47.6</v>
      </c>
      <c r="C975" s="474">
        <v>47.2</v>
      </c>
      <c r="D975" s="474">
        <v>47.6</v>
      </c>
      <c r="E975" s="474">
        <v>46.6</v>
      </c>
      <c r="F975" s="474" t="s">
        <v>3527</v>
      </c>
      <c r="G975" s="475">
        <v>0.0085</v>
      </c>
      <c r="M975" s="473" t="s">
        <v>1236</v>
      </c>
      <c r="N975" s="406">
        <v>36.2</v>
      </c>
      <c r="O975" s="474">
        <v>36.1</v>
      </c>
      <c r="P975" s="474">
        <v>37.0</v>
      </c>
      <c r="Q975" s="474">
        <v>35.6</v>
      </c>
      <c r="R975" s="474" t="s">
        <v>3442</v>
      </c>
      <c r="S975" s="475">
        <v>0.0028</v>
      </c>
    </row>
    <row r="976" ht="15.75" customHeight="1">
      <c r="A976" s="473" t="s">
        <v>1327</v>
      </c>
      <c r="B976" s="406">
        <v>47.2</v>
      </c>
      <c r="C976" s="474">
        <v>47.0</v>
      </c>
      <c r="D976" s="474">
        <v>47.4</v>
      </c>
      <c r="E976" s="474">
        <v>46.5</v>
      </c>
      <c r="F976" s="474" t="s">
        <v>3528</v>
      </c>
      <c r="G976" s="475">
        <v>0.0043</v>
      </c>
      <c r="M976" s="473" t="s">
        <v>1237</v>
      </c>
      <c r="N976" s="406">
        <v>36.1</v>
      </c>
      <c r="O976" s="474">
        <v>37.0</v>
      </c>
      <c r="P976" s="474">
        <v>37.0</v>
      </c>
      <c r="Q976" s="474">
        <v>35.0</v>
      </c>
      <c r="R976" s="474" t="s">
        <v>3443</v>
      </c>
      <c r="S976" s="475">
        <v>0.0285</v>
      </c>
    </row>
    <row r="977" ht="15.75" customHeight="1">
      <c r="A977" s="473" t="s">
        <v>1328</v>
      </c>
      <c r="B977" s="406">
        <v>47.0</v>
      </c>
      <c r="C977" s="474">
        <v>46.5</v>
      </c>
      <c r="D977" s="474">
        <v>47.4</v>
      </c>
      <c r="E977" s="474">
        <v>46.0</v>
      </c>
      <c r="F977" s="474" t="s">
        <v>3529</v>
      </c>
      <c r="G977" s="475">
        <v>0.0108</v>
      </c>
      <c r="M977" s="473" t="s">
        <v>1238</v>
      </c>
      <c r="N977" s="406">
        <v>35.1</v>
      </c>
      <c r="O977" s="474">
        <v>37.3</v>
      </c>
      <c r="P977" s="474">
        <v>37.8</v>
      </c>
      <c r="Q977" s="474">
        <v>34.6</v>
      </c>
      <c r="R977" s="474" t="s">
        <v>3444</v>
      </c>
      <c r="S977" s="475">
        <v>-0.0787</v>
      </c>
    </row>
    <row r="978" ht="15.75" customHeight="1">
      <c r="A978" s="473" t="s">
        <v>1329</v>
      </c>
      <c r="B978" s="406">
        <v>46.5</v>
      </c>
      <c r="C978" s="474">
        <v>48.2</v>
      </c>
      <c r="D978" s="474">
        <v>48.6</v>
      </c>
      <c r="E978" s="474">
        <v>46.0</v>
      </c>
      <c r="F978" s="474" t="s">
        <v>3530</v>
      </c>
      <c r="G978" s="475">
        <v>-0.081</v>
      </c>
      <c r="M978" s="473" t="s">
        <v>1239</v>
      </c>
      <c r="N978" s="406">
        <v>38.1</v>
      </c>
      <c r="O978" s="474">
        <v>38.3</v>
      </c>
      <c r="P978" s="474">
        <v>38.7</v>
      </c>
      <c r="Q978" s="474">
        <v>38.0</v>
      </c>
      <c r="R978" s="474" t="s">
        <v>3445</v>
      </c>
      <c r="S978" s="475">
        <v>-0.0231</v>
      </c>
    </row>
    <row r="979" ht="15.75" customHeight="1">
      <c r="A979" s="473" t="s">
        <v>1330</v>
      </c>
      <c r="B979" s="406">
        <v>50.6</v>
      </c>
      <c r="C979" s="474">
        <v>48.4</v>
      </c>
      <c r="D979" s="474">
        <v>51.0</v>
      </c>
      <c r="E979" s="474">
        <v>48.4</v>
      </c>
      <c r="F979" s="474" t="s">
        <v>3531</v>
      </c>
      <c r="G979" s="475">
        <v>0.0348</v>
      </c>
      <c r="M979" s="473" t="s">
        <v>1240</v>
      </c>
      <c r="N979" s="406">
        <v>39.0</v>
      </c>
      <c r="O979" s="474">
        <v>40.0</v>
      </c>
      <c r="P979" s="474">
        <v>40.0</v>
      </c>
      <c r="Q979" s="474">
        <v>39.0</v>
      </c>
      <c r="R979" s="474" t="s">
        <v>3446</v>
      </c>
      <c r="S979" s="475">
        <v>-0.0102</v>
      </c>
    </row>
    <row r="980" ht="15.75" customHeight="1">
      <c r="A980" s="473" t="s">
        <v>1331</v>
      </c>
      <c r="B980" s="406">
        <v>48.9</v>
      </c>
      <c r="C980" s="474">
        <v>48.0</v>
      </c>
      <c r="D980" s="474">
        <v>49.5</v>
      </c>
      <c r="E980" s="474">
        <v>47.2</v>
      </c>
      <c r="F980" s="474" t="s">
        <v>2894</v>
      </c>
      <c r="G980" s="475">
        <v>0.0209</v>
      </c>
      <c r="M980" s="473" t="s">
        <v>1241</v>
      </c>
      <c r="N980" s="406">
        <v>39.4</v>
      </c>
      <c r="O980" s="474">
        <v>41.0</v>
      </c>
      <c r="P980" s="474">
        <v>41.4</v>
      </c>
      <c r="Q980" s="474">
        <v>39.0</v>
      </c>
      <c r="R980" s="474" t="s">
        <v>3447</v>
      </c>
      <c r="S980" s="475">
        <v>-0.0414</v>
      </c>
    </row>
    <row r="981" ht="15.75" customHeight="1">
      <c r="A981" s="473" t="s">
        <v>1332</v>
      </c>
      <c r="B981" s="406">
        <v>47.9</v>
      </c>
      <c r="C981" s="474">
        <v>47.9</v>
      </c>
      <c r="D981" s="474">
        <v>48.5</v>
      </c>
      <c r="E981" s="474">
        <v>47.5</v>
      </c>
      <c r="F981" s="474" t="s">
        <v>3532</v>
      </c>
      <c r="G981" s="475">
        <v>-0.0042</v>
      </c>
      <c r="M981" s="473" t="s">
        <v>1242</v>
      </c>
      <c r="N981" s="406">
        <v>41.1</v>
      </c>
      <c r="O981" s="474">
        <v>40.6</v>
      </c>
      <c r="P981" s="474">
        <v>41.9</v>
      </c>
      <c r="Q981" s="474">
        <v>40.0</v>
      </c>
      <c r="R981" s="474" t="s">
        <v>3448</v>
      </c>
      <c r="S981" s="475">
        <v>0.0301</v>
      </c>
    </row>
    <row r="982" ht="15.75" customHeight="1">
      <c r="A982" s="473" t="s">
        <v>1333</v>
      </c>
      <c r="B982" s="406">
        <v>48.1</v>
      </c>
      <c r="C982" s="474">
        <v>48.9</v>
      </c>
      <c r="D982" s="474">
        <v>49.0</v>
      </c>
      <c r="E982" s="474">
        <v>47.9</v>
      </c>
      <c r="F982" s="474" t="s">
        <v>3533</v>
      </c>
      <c r="G982" s="475">
        <v>-0.0143</v>
      </c>
      <c r="M982" s="473" t="s">
        <v>1243</v>
      </c>
      <c r="N982" s="406">
        <v>39.9</v>
      </c>
      <c r="O982" s="474">
        <v>38.9</v>
      </c>
      <c r="P982" s="474">
        <v>40.1</v>
      </c>
      <c r="Q982" s="474">
        <v>38.4</v>
      </c>
      <c r="R982" s="474" t="s">
        <v>3449</v>
      </c>
      <c r="S982" s="475">
        <v>0.0257</v>
      </c>
    </row>
    <row r="983" ht="15.75" customHeight="1">
      <c r="A983" s="473" t="s">
        <v>1334</v>
      </c>
      <c r="B983" s="406">
        <v>48.8</v>
      </c>
      <c r="C983" s="474">
        <v>49.0</v>
      </c>
      <c r="D983" s="474">
        <v>49.2</v>
      </c>
      <c r="E983" s="474">
        <v>48.6</v>
      </c>
      <c r="F983" s="474" t="s">
        <v>3534</v>
      </c>
      <c r="G983" s="475">
        <v>-0.0081</v>
      </c>
      <c r="M983" s="473" t="s">
        <v>1244</v>
      </c>
      <c r="N983" s="406">
        <v>38.9</v>
      </c>
      <c r="O983" s="474">
        <v>39.6</v>
      </c>
      <c r="P983" s="474">
        <v>39.6</v>
      </c>
      <c r="Q983" s="474">
        <v>38.1</v>
      </c>
      <c r="R983" s="474" t="s">
        <v>3450</v>
      </c>
      <c r="S983" s="475">
        <v>-0.0275</v>
      </c>
    </row>
    <row r="984" ht="15.75" customHeight="1">
      <c r="A984" s="473" t="s">
        <v>1335</v>
      </c>
      <c r="B984" s="406">
        <v>49.2</v>
      </c>
      <c r="C984" s="474">
        <v>48.1</v>
      </c>
      <c r="D984" s="474">
        <v>49.4</v>
      </c>
      <c r="E984" s="474">
        <v>48.1</v>
      </c>
      <c r="F984" s="474" t="s">
        <v>3535</v>
      </c>
      <c r="G984" s="475">
        <v>0.0061</v>
      </c>
      <c r="M984" s="473" t="s">
        <v>1245</v>
      </c>
      <c r="N984" s="406">
        <v>40.0</v>
      </c>
      <c r="O984" s="474">
        <v>41.3</v>
      </c>
      <c r="P984" s="474">
        <v>42.0</v>
      </c>
      <c r="Q984" s="474">
        <v>39.8</v>
      </c>
      <c r="R984" s="474" t="s">
        <v>3451</v>
      </c>
      <c r="S984" s="475">
        <v>-0.0315</v>
      </c>
    </row>
    <row r="985" ht="15.75" customHeight="1">
      <c r="A985" s="473" t="s">
        <v>1336</v>
      </c>
      <c r="B985" s="406">
        <v>48.9</v>
      </c>
      <c r="C985" s="474">
        <v>49.9</v>
      </c>
      <c r="D985" s="474">
        <v>49.9</v>
      </c>
      <c r="E985" s="474">
        <v>48.7</v>
      </c>
      <c r="F985" s="474" t="s">
        <v>3536</v>
      </c>
      <c r="G985" s="475">
        <v>-0.0141</v>
      </c>
      <c r="M985" s="473" t="s">
        <v>1246</v>
      </c>
      <c r="N985" s="406">
        <v>41.3</v>
      </c>
      <c r="O985" s="474">
        <v>42.6</v>
      </c>
      <c r="P985" s="474">
        <v>43.6</v>
      </c>
      <c r="Q985" s="474">
        <v>41.1</v>
      </c>
      <c r="R985" s="474" t="s">
        <v>3452</v>
      </c>
      <c r="S985" s="475">
        <v>-0.0373</v>
      </c>
    </row>
    <row r="986" ht="15.75" customHeight="1">
      <c r="A986" s="473" t="s">
        <v>1337</v>
      </c>
      <c r="B986" s="406">
        <v>49.6</v>
      </c>
      <c r="C986" s="474">
        <v>49.0</v>
      </c>
      <c r="D986" s="474">
        <v>50.4</v>
      </c>
      <c r="E986" s="474">
        <v>47.9</v>
      </c>
      <c r="F986" s="474" t="s">
        <v>3537</v>
      </c>
      <c r="G986" s="475">
        <v>0.0553</v>
      </c>
      <c r="M986" s="473" t="s">
        <v>1247</v>
      </c>
      <c r="N986" s="406">
        <v>42.9</v>
      </c>
      <c r="O986" s="474">
        <v>43.9</v>
      </c>
      <c r="P986" s="474">
        <v>44.6</v>
      </c>
      <c r="Q986" s="474">
        <v>42.3</v>
      </c>
      <c r="R986" s="474" t="s">
        <v>3453</v>
      </c>
      <c r="S986" s="475">
        <v>-0.0228</v>
      </c>
    </row>
    <row r="987" ht="15.75" customHeight="1">
      <c r="A987" s="473" t="s">
        <v>1338</v>
      </c>
      <c r="B987" s="406">
        <v>47.0</v>
      </c>
      <c r="C987" s="474">
        <v>47.4</v>
      </c>
      <c r="D987" s="474">
        <v>47.8</v>
      </c>
      <c r="E987" s="474">
        <v>46.9</v>
      </c>
      <c r="F987" s="474" t="s">
        <v>3538</v>
      </c>
      <c r="G987" s="475">
        <v>-0.0188</v>
      </c>
      <c r="M987" s="473" t="s">
        <v>1248</v>
      </c>
      <c r="N987" s="406">
        <v>43.9</v>
      </c>
      <c r="O987" s="474">
        <v>44.2</v>
      </c>
      <c r="P987" s="474">
        <v>46.0</v>
      </c>
      <c r="Q987" s="474">
        <v>43.5</v>
      </c>
      <c r="R987" s="474" t="s">
        <v>3454</v>
      </c>
      <c r="S987" s="475">
        <v>-0.009</v>
      </c>
    </row>
    <row r="988" ht="15.75" customHeight="1">
      <c r="A988" s="473" t="s">
        <v>1339</v>
      </c>
      <c r="B988" s="406">
        <v>47.9</v>
      </c>
      <c r="C988" s="474">
        <v>49.2</v>
      </c>
      <c r="D988" s="474">
        <v>49.6</v>
      </c>
      <c r="E988" s="474">
        <v>47.8</v>
      </c>
      <c r="F988" s="474" t="s">
        <v>3539</v>
      </c>
      <c r="G988" s="475">
        <v>-0.0204</v>
      </c>
      <c r="M988" s="473" t="s">
        <v>1249</v>
      </c>
      <c r="N988" s="406">
        <v>44.3</v>
      </c>
      <c r="O988" s="474">
        <v>47.4</v>
      </c>
      <c r="P988" s="474">
        <v>47.5</v>
      </c>
      <c r="Q988" s="474">
        <v>43.9</v>
      </c>
      <c r="R988" s="474" t="s">
        <v>3455</v>
      </c>
      <c r="S988" s="475">
        <v>-0.0634</v>
      </c>
    </row>
    <row r="989" ht="15.75" customHeight="1">
      <c r="A989" s="473" t="s">
        <v>1340</v>
      </c>
      <c r="B989" s="406">
        <v>48.9</v>
      </c>
      <c r="C989" s="474">
        <v>49.6</v>
      </c>
      <c r="D989" s="474">
        <v>50.3</v>
      </c>
      <c r="E989" s="474">
        <v>48.7</v>
      </c>
      <c r="F989" s="474" t="s">
        <v>3540</v>
      </c>
      <c r="G989" s="475">
        <v>-0.0141</v>
      </c>
      <c r="M989" s="473" t="s">
        <v>1250</v>
      </c>
      <c r="N989" s="406">
        <v>47.3</v>
      </c>
      <c r="O989" s="474">
        <v>44.0</v>
      </c>
      <c r="P989" s="474">
        <v>47.4</v>
      </c>
      <c r="Q989" s="474">
        <v>44.0</v>
      </c>
      <c r="R989" s="474" t="s">
        <v>3456</v>
      </c>
      <c r="S989" s="475">
        <v>0.0974</v>
      </c>
    </row>
    <row r="990" ht="15.75" customHeight="1">
      <c r="A990" s="473" t="s">
        <v>1341</v>
      </c>
      <c r="B990" s="406">
        <v>49.6</v>
      </c>
      <c r="C990" s="474">
        <v>50.0</v>
      </c>
      <c r="D990" s="474">
        <v>50.0</v>
      </c>
      <c r="E990" s="474">
        <v>49.5</v>
      </c>
      <c r="F990" s="474" t="s">
        <v>3541</v>
      </c>
      <c r="G990" s="475">
        <v>-0.012</v>
      </c>
      <c r="M990" s="473" t="s">
        <v>1251</v>
      </c>
      <c r="N990" s="406">
        <v>43.1</v>
      </c>
      <c r="O990" s="474">
        <v>38.9</v>
      </c>
      <c r="P990" s="474">
        <v>43.1</v>
      </c>
      <c r="Q990" s="474">
        <v>38.8</v>
      </c>
      <c r="R990" s="474" t="s">
        <v>3457</v>
      </c>
      <c r="S990" s="475">
        <v>0.0995</v>
      </c>
    </row>
    <row r="991" ht="15.75" customHeight="1">
      <c r="A991" s="473" t="s">
        <v>1342</v>
      </c>
      <c r="B991" s="406">
        <v>50.2</v>
      </c>
      <c r="C991" s="474">
        <v>50.8</v>
      </c>
      <c r="D991" s="474">
        <v>50.8</v>
      </c>
      <c r="E991" s="474">
        <v>49.6</v>
      </c>
      <c r="F991" s="474" t="s">
        <v>3542</v>
      </c>
      <c r="G991" s="475">
        <v>-0.0118</v>
      </c>
      <c r="M991" s="473" t="s">
        <v>1252</v>
      </c>
      <c r="N991" s="406">
        <v>39.2</v>
      </c>
      <c r="O991" s="474">
        <v>40.3</v>
      </c>
      <c r="P991" s="474">
        <v>40.9</v>
      </c>
      <c r="Q991" s="474">
        <v>38.9</v>
      </c>
      <c r="R991" s="474" t="s">
        <v>3458</v>
      </c>
      <c r="S991" s="475">
        <v>-0.02</v>
      </c>
    </row>
    <row r="992" ht="15.75" customHeight="1">
      <c r="A992" s="473" t="s">
        <v>1343</v>
      </c>
      <c r="B992" s="406">
        <v>50.8</v>
      </c>
      <c r="C992" s="474">
        <v>51.1</v>
      </c>
      <c r="D992" s="474">
        <v>51.1</v>
      </c>
      <c r="E992" s="474">
        <v>50.7</v>
      </c>
      <c r="F992" s="474" t="s">
        <v>3543</v>
      </c>
      <c r="G992" s="475">
        <v>-0.0078</v>
      </c>
      <c r="M992" s="473" t="s">
        <v>1253</v>
      </c>
      <c r="N992" s="406">
        <v>40.0</v>
      </c>
      <c r="O992" s="474">
        <v>40.7</v>
      </c>
      <c r="P992" s="474">
        <v>40.7</v>
      </c>
      <c r="Q992" s="474">
        <v>38.5</v>
      </c>
      <c r="R992" s="474" t="s">
        <v>3459</v>
      </c>
      <c r="S992" s="475">
        <v>-0.0074</v>
      </c>
    </row>
    <row r="993" ht="15.75" customHeight="1">
      <c r="A993" s="473" t="s">
        <v>1344</v>
      </c>
      <c r="B993" s="406">
        <v>51.2</v>
      </c>
      <c r="C993" s="474">
        <v>50.5</v>
      </c>
      <c r="D993" s="474">
        <v>51.3</v>
      </c>
      <c r="E993" s="474">
        <v>50.5</v>
      </c>
      <c r="F993" s="474" t="s">
        <v>3544</v>
      </c>
      <c r="G993" s="475">
        <v>0.002</v>
      </c>
      <c r="M993" s="473" t="s">
        <v>1254</v>
      </c>
      <c r="N993" s="406">
        <v>40.3</v>
      </c>
      <c r="O993" s="474">
        <v>39.5</v>
      </c>
      <c r="P993" s="474">
        <v>40.8</v>
      </c>
      <c r="Q993" s="474">
        <v>39.5</v>
      </c>
      <c r="R993" s="474" t="s">
        <v>3460</v>
      </c>
      <c r="S993" s="475">
        <v>0.0333</v>
      </c>
    </row>
    <row r="994" ht="15.75" customHeight="1">
      <c r="A994" s="473" t="s">
        <v>1345</v>
      </c>
      <c r="B994" s="406">
        <v>51.1</v>
      </c>
      <c r="C994" s="474">
        <v>50.7</v>
      </c>
      <c r="D994" s="474">
        <v>51.4</v>
      </c>
      <c r="E994" s="474">
        <v>50.4</v>
      </c>
      <c r="F994" s="474" t="s">
        <v>3545</v>
      </c>
      <c r="G994" s="475">
        <v>-0.002</v>
      </c>
      <c r="M994" s="473" t="s">
        <v>1255</v>
      </c>
      <c r="N994" s="406">
        <v>39.0</v>
      </c>
      <c r="O994" s="474">
        <v>36.8</v>
      </c>
      <c r="P994" s="474">
        <v>39.3</v>
      </c>
      <c r="Q994" s="474">
        <v>36.8</v>
      </c>
      <c r="R994" s="474" t="s">
        <v>3461</v>
      </c>
      <c r="S994" s="475">
        <v>0.0656</v>
      </c>
    </row>
    <row r="995" ht="15.75" customHeight="1">
      <c r="A995" s="473" t="s">
        <v>1346</v>
      </c>
      <c r="B995" s="406">
        <v>51.2</v>
      </c>
      <c r="C995" s="474">
        <v>51.5</v>
      </c>
      <c r="D995" s="474">
        <v>51.5</v>
      </c>
      <c r="E995" s="474">
        <v>50.1</v>
      </c>
      <c r="F995" s="474" t="s">
        <v>3546</v>
      </c>
      <c r="G995" s="475">
        <v>0.0159</v>
      </c>
      <c r="M995" s="473" t="s">
        <v>1256</v>
      </c>
      <c r="N995" s="406">
        <v>36.6</v>
      </c>
      <c r="O995" s="474">
        <v>36.8</v>
      </c>
      <c r="P995" s="474">
        <v>37.0</v>
      </c>
      <c r="Q995" s="474">
        <v>36.4</v>
      </c>
      <c r="R995" s="474" t="s">
        <v>3462</v>
      </c>
      <c r="S995" s="475">
        <v>-0.0027</v>
      </c>
    </row>
    <row r="996" ht="15.75" customHeight="1">
      <c r="A996" s="473" t="s">
        <v>1347</v>
      </c>
      <c r="B996" s="406">
        <v>50.4</v>
      </c>
      <c r="C996" s="474">
        <v>51.9</v>
      </c>
      <c r="D996" s="474">
        <v>52.0</v>
      </c>
      <c r="E996" s="474">
        <v>50.0</v>
      </c>
      <c r="F996" s="474" t="s">
        <v>2687</v>
      </c>
      <c r="G996" s="475">
        <v>-0.0118</v>
      </c>
      <c r="M996" s="473" t="s">
        <v>1257</v>
      </c>
      <c r="N996" s="406">
        <v>36.7</v>
      </c>
      <c r="O996" s="474">
        <v>36.5</v>
      </c>
      <c r="P996" s="474">
        <v>36.9</v>
      </c>
      <c r="Q996" s="474">
        <v>36.5</v>
      </c>
      <c r="R996" s="474" t="s">
        <v>3463</v>
      </c>
      <c r="S996" s="475">
        <v>0.0166</v>
      </c>
    </row>
    <row r="997" ht="15.75" customHeight="1">
      <c r="A997" s="473" t="s">
        <v>1348</v>
      </c>
      <c r="B997" s="406">
        <v>51.0</v>
      </c>
      <c r="C997" s="474">
        <v>51.7</v>
      </c>
      <c r="D997" s="474">
        <v>52.5</v>
      </c>
      <c r="E997" s="474">
        <v>50.9</v>
      </c>
      <c r="F997" s="474" t="s">
        <v>3547</v>
      </c>
      <c r="G997" s="475">
        <v>-0.0135</v>
      </c>
      <c r="M997" s="473" t="s">
        <v>1258</v>
      </c>
      <c r="N997" s="406">
        <v>36.1</v>
      </c>
      <c r="O997" s="474">
        <v>35.8</v>
      </c>
      <c r="P997" s="474">
        <v>36.4</v>
      </c>
      <c r="Q997" s="474">
        <v>35.8</v>
      </c>
      <c r="R997" s="474" t="s">
        <v>3464</v>
      </c>
      <c r="S997" s="475">
        <v>0.0084</v>
      </c>
    </row>
    <row r="998" ht="15.75" customHeight="1">
      <c r="A998" s="473" t="s">
        <v>1349</v>
      </c>
      <c r="B998" s="406">
        <v>51.7</v>
      </c>
      <c r="C998" s="474">
        <v>50.9</v>
      </c>
      <c r="D998" s="474">
        <v>52.0</v>
      </c>
      <c r="E998" s="474">
        <v>50.8</v>
      </c>
      <c r="F998" s="474" t="s">
        <v>3548</v>
      </c>
      <c r="G998" s="475">
        <v>0.0078</v>
      </c>
      <c r="M998" s="473" t="s">
        <v>1259</v>
      </c>
      <c r="N998" s="406">
        <v>35.8</v>
      </c>
      <c r="O998" s="474">
        <v>36.1</v>
      </c>
      <c r="P998" s="474">
        <v>36.2</v>
      </c>
      <c r="Q998" s="474">
        <v>35.6</v>
      </c>
      <c r="R998" s="474" t="s">
        <v>3465</v>
      </c>
      <c r="S998" s="475">
        <v>-0.0083</v>
      </c>
    </row>
    <row r="999" ht="15.75" customHeight="1">
      <c r="A999" s="473" t="s">
        <v>1350</v>
      </c>
      <c r="B999" s="406">
        <v>51.3</v>
      </c>
      <c r="C999" s="474">
        <v>50.7</v>
      </c>
      <c r="D999" s="474">
        <v>51.5</v>
      </c>
      <c r="E999" s="474">
        <v>50.6</v>
      </c>
      <c r="F999" s="474" t="s">
        <v>3549</v>
      </c>
      <c r="G999" s="475">
        <v>0.0118</v>
      </c>
      <c r="M999" s="473" t="s">
        <v>1260</v>
      </c>
      <c r="N999" s="406">
        <v>36.1</v>
      </c>
      <c r="O999" s="474">
        <v>36.1</v>
      </c>
      <c r="P999" s="474">
        <v>36.7</v>
      </c>
      <c r="Q999" s="474">
        <v>36.0</v>
      </c>
      <c r="R999" s="474" t="s">
        <v>3466</v>
      </c>
      <c r="S999" s="475">
        <v>-0.0137</v>
      </c>
    </row>
    <row r="1000" ht="15.75" customHeight="1">
      <c r="A1000" s="473" t="s">
        <v>1351</v>
      </c>
      <c r="B1000" s="406">
        <v>50.7</v>
      </c>
      <c r="C1000" s="474">
        <v>51.3</v>
      </c>
      <c r="D1000" s="474">
        <v>51.6</v>
      </c>
      <c r="E1000" s="474">
        <v>50.4</v>
      </c>
      <c r="F1000" s="474" t="s">
        <v>3550</v>
      </c>
      <c r="G1000" s="475">
        <v>-0.0078</v>
      </c>
      <c r="M1000" s="473" t="s">
        <v>1261</v>
      </c>
      <c r="N1000" s="406">
        <v>36.6</v>
      </c>
      <c r="O1000" s="474">
        <v>36.7</v>
      </c>
      <c r="P1000" s="474">
        <v>36.7</v>
      </c>
      <c r="Q1000" s="474">
        <v>36.3</v>
      </c>
      <c r="R1000" s="474" t="s">
        <v>3467</v>
      </c>
      <c r="S1000" s="475">
        <v>-0.0027</v>
      </c>
    </row>
    <row r="1001" ht="15.75" customHeight="1">
      <c r="A1001" s="473" t="s">
        <v>1352</v>
      </c>
      <c r="B1001" s="406">
        <v>51.1</v>
      </c>
      <c r="C1001" s="474">
        <v>50.5</v>
      </c>
      <c r="D1001" s="474">
        <v>51.8</v>
      </c>
      <c r="E1001" s="474">
        <v>50.4</v>
      </c>
      <c r="F1001" s="474" t="s">
        <v>3551</v>
      </c>
      <c r="G1001" s="475">
        <v>0.0139</v>
      </c>
      <c r="M1001" s="473" t="s">
        <v>1262</v>
      </c>
      <c r="N1001" s="406">
        <v>36.7</v>
      </c>
      <c r="O1001" s="474">
        <v>36.7</v>
      </c>
      <c r="P1001" s="474">
        <v>37.0</v>
      </c>
      <c r="Q1001" s="474">
        <v>36.4</v>
      </c>
      <c r="R1001" s="474" t="s">
        <v>3468</v>
      </c>
      <c r="S1001" s="475">
        <v>0.0</v>
      </c>
    </row>
    <row r="1002" ht="15.75" customHeight="1">
      <c r="A1002" s="473" t="s">
        <v>1353</v>
      </c>
      <c r="B1002" s="406">
        <v>50.4</v>
      </c>
      <c r="C1002" s="474">
        <v>51.0</v>
      </c>
      <c r="D1002" s="474">
        <v>51.4</v>
      </c>
      <c r="E1002" s="474">
        <v>50.1</v>
      </c>
      <c r="F1002" s="474" t="s">
        <v>3552</v>
      </c>
      <c r="G1002" s="475">
        <v>-0.0118</v>
      </c>
      <c r="M1002" s="473" t="s">
        <v>1263</v>
      </c>
      <c r="N1002" s="406">
        <v>36.7</v>
      </c>
      <c r="O1002" s="474">
        <v>36.5</v>
      </c>
      <c r="P1002" s="474">
        <v>36.8</v>
      </c>
      <c r="Q1002" s="474">
        <v>36.2</v>
      </c>
      <c r="R1002" s="474" t="s">
        <v>3469</v>
      </c>
      <c r="S1002" s="475">
        <v>0.0138</v>
      </c>
    </row>
    <row r="1003" ht="15.75" customHeight="1">
      <c r="A1003" s="473" t="s">
        <v>1354</v>
      </c>
      <c r="B1003" s="406">
        <v>51.0</v>
      </c>
      <c r="C1003" s="474">
        <v>50.7</v>
      </c>
      <c r="D1003" s="474">
        <v>52.8</v>
      </c>
      <c r="E1003" s="474">
        <v>49.8</v>
      </c>
      <c r="F1003" s="474" t="s">
        <v>3553</v>
      </c>
      <c r="G1003" s="475">
        <v>0.002</v>
      </c>
      <c r="M1003" s="473" t="s">
        <v>1264</v>
      </c>
      <c r="N1003" s="406">
        <v>36.2</v>
      </c>
      <c r="O1003" s="474">
        <v>35.9</v>
      </c>
      <c r="P1003" s="474">
        <v>36.8</v>
      </c>
      <c r="Q1003" s="474">
        <v>35.9</v>
      </c>
      <c r="R1003" s="474" t="s">
        <v>3470</v>
      </c>
      <c r="S1003" s="475">
        <v>0.0028</v>
      </c>
    </row>
    <row r="1004" ht="15.75" customHeight="1">
      <c r="A1004" s="473" t="s">
        <v>1355</v>
      </c>
      <c r="B1004" s="406">
        <v>50.9</v>
      </c>
      <c r="C1004" s="474">
        <v>52.9</v>
      </c>
      <c r="D1004" s="474">
        <v>53.3</v>
      </c>
      <c r="E1004" s="474">
        <v>50.7</v>
      </c>
      <c r="F1004" s="474" t="s">
        <v>3554</v>
      </c>
      <c r="G1004" s="475">
        <v>-0.0193</v>
      </c>
      <c r="M1004" s="473" t="s">
        <v>1265</v>
      </c>
      <c r="N1004" s="406">
        <v>36.1</v>
      </c>
      <c r="O1004" s="474">
        <v>37.0</v>
      </c>
      <c r="P1004" s="474">
        <v>37.0</v>
      </c>
      <c r="Q1004" s="474">
        <v>36.0</v>
      </c>
      <c r="R1004" s="474" t="s">
        <v>3471</v>
      </c>
      <c r="S1004" s="475">
        <v>-0.0163</v>
      </c>
    </row>
    <row r="1005" ht="15.75" customHeight="1">
      <c r="A1005" s="473" t="s">
        <v>1356</v>
      </c>
      <c r="B1005" s="406">
        <v>51.9</v>
      </c>
      <c r="C1005" s="474">
        <v>55.9</v>
      </c>
      <c r="D1005" s="474">
        <v>55.9</v>
      </c>
      <c r="E1005" s="474">
        <v>51.6</v>
      </c>
      <c r="F1005" s="474" t="s">
        <v>3555</v>
      </c>
      <c r="G1005" s="475">
        <v>0.0176</v>
      </c>
      <c r="M1005" s="473" t="s">
        <v>1266</v>
      </c>
      <c r="N1005" s="406">
        <v>36.7</v>
      </c>
      <c r="O1005" s="474">
        <v>36.8</v>
      </c>
      <c r="P1005" s="474">
        <v>37.0</v>
      </c>
      <c r="Q1005" s="474">
        <v>36.1</v>
      </c>
      <c r="R1005" s="474" t="s">
        <v>3472</v>
      </c>
      <c r="S1005" s="475">
        <v>-0.0081</v>
      </c>
    </row>
    <row r="1006" ht="15.75" customHeight="1">
      <c r="A1006" s="473" t="s">
        <v>1357</v>
      </c>
      <c r="B1006" s="406">
        <v>51.0</v>
      </c>
      <c r="C1006" s="474">
        <v>50.7</v>
      </c>
      <c r="D1006" s="474">
        <v>51.4</v>
      </c>
      <c r="E1006" s="474">
        <v>50.7</v>
      </c>
      <c r="F1006" s="474" t="s">
        <v>3556</v>
      </c>
      <c r="G1006" s="475">
        <v>0.0059</v>
      </c>
      <c r="M1006" s="473" t="s">
        <v>1267</v>
      </c>
      <c r="N1006" s="406">
        <v>37.0</v>
      </c>
      <c r="O1006" s="474">
        <v>37.9</v>
      </c>
      <c r="P1006" s="474">
        <v>37.9</v>
      </c>
      <c r="Q1006" s="474">
        <v>36.9</v>
      </c>
      <c r="R1006" s="474" t="s">
        <v>3473</v>
      </c>
      <c r="S1006" s="475">
        <v>-0.0237</v>
      </c>
    </row>
    <row r="1007" ht="15.75" customHeight="1">
      <c r="A1007" s="473" t="s">
        <v>1358</v>
      </c>
      <c r="B1007" s="406">
        <v>50.7</v>
      </c>
      <c r="C1007" s="474">
        <v>50.0</v>
      </c>
      <c r="D1007" s="474">
        <v>51.0</v>
      </c>
      <c r="E1007" s="474">
        <v>50.0</v>
      </c>
      <c r="F1007" s="474" t="s">
        <v>3557</v>
      </c>
      <c r="G1007" s="475">
        <v>0.0</v>
      </c>
      <c r="M1007" s="473" t="s">
        <v>1268</v>
      </c>
      <c r="N1007" s="406">
        <v>37.9</v>
      </c>
      <c r="O1007" s="474">
        <v>40.9</v>
      </c>
      <c r="P1007" s="474">
        <v>40.9</v>
      </c>
      <c r="Q1007" s="474">
        <v>37.1</v>
      </c>
      <c r="R1007" s="474" t="s">
        <v>3474</v>
      </c>
      <c r="S1007" s="475">
        <v>-0.0801</v>
      </c>
    </row>
    <row r="1008" ht="15.75" customHeight="1">
      <c r="A1008" s="473" t="s">
        <v>1359</v>
      </c>
      <c r="B1008" s="406">
        <v>50.7</v>
      </c>
      <c r="C1008" s="474">
        <v>51.8</v>
      </c>
      <c r="D1008" s="474">
        <v>51.9</v>
      </c>
      <c r="E1008" s="474">
        <v>50.1</v>
      </c>
      <c r="F1008" s="474" t="s">
        <v>3558</v>
      </c>
      <c r="G1008" s="475">
        <v>-0.025</v>
      </c>
      <c r="M1008" s="473" t="s">
        <v>1269</v>
      </c>
      <c r="N1008" s="406">
        <v>41.2</v>
      </c>
      <c r="O1008" s="474">
        <v>41.6</v>
      </c>
      <c r="P1008" s="474">
        <v>41.6</v>
      </c>
      <c r="Q1008" s="474">
        <v>40.3</v>
      </c>
      <c r="R1008" s="474" t="s">
        <v>3475</v>
      </c>
      <c r="S1008" s="475">
        <v>-0.0096</v>
      </c>
    </row>
    <row r="1009" ht="15.75" customHeight="1">
      <c r="A1009" s="473" t="s">
        <v>1360</v>
      </c>
      <c r="B1009" s="406">
        <v>52.0</v>
      </c>
      <c r="C1009" s="474">
        <v>53.2</v>
      </c>
      <c r="D1009" s="474">
        <v>53.2</v>
      </c>
      <c r="E1009" s="474">
        <v>51.9</v>
      </c>
      <c r="F1009" s="474" t="s">
        <v>3559</v>
      </c>
      <c r="G1009" s="475">
        <v>-0.0114</v>
      </c>
      <c r="M1009" s="473" t="s">
        <v>1270</v>
      </c>
      <c r="N1009" s="406">
        <v>41.6</v>
      </c>
      <c r="O1009" s="474">
        <v>40.0</v>
      </c>
      <c r="P1009" s="474">
        <v>42.0</v>
      </c>
      <c r="Q1009" s="474">
        <v>39.9</v>
      </c>
      <c r="R1009" s="474" t="s">
        <v>3476</v>
      </c>
      <c r="S1009" s="475">
        <v>0.0479</v>
      </c>
    </row>
    <row r="1010" ht="15.75" customHeight="1">
      <c r="A1010" s="473" t="s">
        <v>1361</v>
      </c>
      <c r="B1010" s="406">
        <v>52.6</v>
      </c>
      <c r="C1010" s="474">
        <v>52.4</v>
      </c>
      <c r="D1010" s="474">
        <v>53.4</v>
      </c>
      <c r="E1010" s="474">
        <v>52.4</v>
      </c>
      <c r="F1010" s="474" t="s">
        <v>3560</v>
      </c>
      <c r="G1010" s="475">
        <v>-0.0075</v>
      </c>
      <c r="M1010" s="473" t="s">
        <v>1271</v>
      </c>
      <c r="N1010" s="406">
        <v>39.7</v>
      </c>
      <c r="O1010" s="474">
        <v>39.1</v>
      </c>
      <c r="P1010" s="474">
        <v>39.8</v>
      </c>
      <c r="Q1010" s="474">
        <v>38.8</v>
      </c>
      <c r="R1010" s="474" t="s">
        <v>3477</v>
      </c>
      <c r="S1010" s="475">
        <v>0.0128</v>
      </c>
    </row>
    <row r="1011" ht="15.75" customHeight="1">
      <c r="A1011" s="473" t="s">
        <v>1362</v>
      </c>
      <c r="B1011" s="406">
        <v>53.0</v>
      </c>
      <c r="C1011" s="474">
        <v>53.4</v>
      </c>
      <c r="D1011" s="474">
        <v>53.4</v>
      </c>
      <c r="E1011" s="474">
        <v>52.4</v>
      </c>
      <c r="F1011" s="474" t="s">
        <v>3561</v>
      </c>
      <c r="G1011" s="475">
        <v>-0.0038</v>
      </c>
      <c r="M1011" s="473" t="s">
        <v>1272</v>
      </c>
      <c r="N1011" s="406">
        <v>39.2</v>
      </c>
      <c r="O1011" s="474">
        <v>38.8</v>
      </c>
      <c r="P1011" s="474">
        <v>39.4</v>
      </c>
      <c r="Q1011" s="474">
        <v>38.8</v>
      </c>
      <c r="R1011" s="474" t="s">
        <v>3478</v>
      </c>
      <c r="S1011" s="475">
        <v>0.0</v>
      </c>
    </row>
    <row r="1012" ht="15.75" customHeight="1">
      <c r="A1012" s="473" t="s">
        <v>1363</v>
      </c>
      <c r="B1012" s="406">
        <v>53.2</v>
      </c>
      <c r="C1012" s="474">
        <v>52.4</v>
      </c>
      <c r="D1012" s="474">
        <v>53.5</v>
      </c>
      <c r="E1012" s="474">
        <v>52.4</v>
      </c>
      <c r="F1012" s="474" t="s">
        <v>3562</v>
      </c>
      <c r="G1012" s="475">
        <v>0.0076</v>
      </c>
      <c r="M1012" s="473" t="s">
        <v>1273</v>
      </c>
      <c r="N1012" s="406">
        <v>39.2</v>
      </c>
      <c r="O1012" s="474">
        <v>38.0</v>
      </c>
      <c r="P1012" s="474">
        <v>39.4</v>
      </c>
      <c r="Q1012" s="474">
        <v>37.7</v>
      </c>
      <c r="R1012" s="474" t="s">
        <v>3479</v>
      </c>
      <c r="S1012" s="475">
        <v>0.0316</v>
      </c>
    </row>
    <row r="1013" ht="15.75" customHeight="1">
      <c r="A1013" s="473" t="s">
        <v>1364</v>
      </c>
      <c r="B1013" s="406">
        <v>52.8</v>
      </c>
      <c r="C1013" s="474">
        <v>52.7</v>
      </c>
      <c r="D1013" s="474">
        <v>52.8</v>
      </c>
      <c r="E1013" s="474">
        <v>52.1</v>
      </c>
      <c r="F1013" s="474" t="s">
        <v>3563</v>
      </c>
      <c r="G1013" s="475">
        <v>-0.0056</v>
      </c>
      <c r="M1013" s="473" t="s">
        <v>1274</v>
      </c>
      <c r="N1013" s="406">
        <v>38.0</v>
      </c>
      <c r="O1013" s="474">
        <v>37.6</v>
      </c>
      <c r="P1013" s="474">
        <v>38.2</v>
      </c>
      <c r="Q1013" s="474">
        <v>37.6</v>
      </c>
      <c r="R1013" s="474" t="s">
        <v>3480</v>
      </c>
      <c r="S1013" s="475">
        <v>0.0326</v>
      </c>
    </row>
    <row r="1014" ht="15.75" customHeight="1">
      <c r="A1014" s="473" t="s">
        <v>1365</v>
      </c>
      <c r="B1014" s="406">
        <v>53.1</v>
      </c>
      <c r="C1014" s="474">
        <v>53.9</v>
      </c>
      <c r="D1014" s="474">
        <v>53.9</v>
      </c>
      <c r="E1014" s="474">
        <v>52.5</v>
      </c>
      <c r="F1014" s="474" t="s">
        <v>3564</v>
      </c>
      <c r="G1014" s="475">
        <v>-0.0148</v>
      </c>
      <c r="M1014" s="473" t="s">
        <v>1275</v>
      </c>
      <c r="N1014" s="406">
        <v>36.8</v>
      </c>
      <c r="O1014" s="474">
        <v>37.0</v>
      </c>
      <c r="P1014" s="474">
        <v>37.4</v>
      </c>
      <c r="Q1014" s="474">
        <v>36.5</v>
      </c>
      <c r="R1014" s="474" t="s">
        <v>3481</v>
      </c>
      <c r="S1014" s="475">
        <v>-0.0108</v>
      </c>
    </row>
    <row r="1015" ht="15.75" customHeight="1">
      <c r="A1015" s="473" t="s">
        <v>1366</v>
      </c>
      <c r="B1015" s="406">
        <v>53.9</v>
      </c>
      <c r="C1015" s="474">
        <v>52.7</v>
      </c>
      <c r="D1015" s="474">
        <v>54.0</v>
      </c>
      <c r="E1015" s="474">
        <v>52.7</v>
      </c>
      <c r="F1015" s="474" t="s">
        <v>3565</v>
      </c>
      <c r="G1015" s="475">
        <v>0.0189</v>
      </c>
      <c r="M1015" s="473" t="s">
        <v>1276</v>
      </c>
      <c r="N1015" s="406">
        <v>37.2</v>
      </c>
      <c r="O1015" s="474">
        <v>37.9</v>
      </c>
      <c r="P1015" s="474">
        <v>38.9</v>
      </c>
      <c r="Q1015" s="474">
        <v>36.9</v>
      </c>
      <c r="R1015" s="474" t="s">
        <v>3482</v>
      </c>
      <c r="S1015" s="475">
        <v>0.0362</v>
      </c>
    </row>
    <row r="1016" ht="15.75" customHeight="1">
      <c r="A1016" s="473" t="s">
        <v>1367</v>
      </c>
      <c r="B1016" s="406">
        <v>52.9</v>
      </c>
      <c r="C1016" s="474">
        <v>54.8</v>
      </c>
      <c r="D1016" s="474">
        <v>54.8</v>
      </c>
      <c r="E1016" s="474">
        <v>52.8</v>
      </c>
      <c r="F1016" s="474" t="s">
        <v>3566</v>
      </c>
      <c r="G1016" s="475">
        <v>-0.0347</v>
      </c>
      <c r="M1016" s="473" t="s">
        <v>1277</v>
      </c>
      <c r="N1016" s="406">
        <v>35.9</v>
      </c>
      <c r="O1016" s="474">
        <v>36.1</v>
      </c>
      <c r="P1016" s="474">
        <v>36.6</v>
      </c>
      <c r="Q1016" s="474">
        <v>35.6</v>
      </c>
      <c r="R1016" s="474" t="s">
        <v>3483</v>
      </c>
      <c r="S1016" s="475">
        <v>-0.0375</v>
      </c>
    </row>
    <row r="1017" ht="15.75" customHeight="1">
      <c r="A1017" s="473" t="s">
        <v>1368</v>
      </c>
      <c r="B1017" s="406">
        <v>54.8</v>
      </c>
      <c r="C1017" s="474">
        <v>54.7</v>
      </c>
      <c r="D1017" s="474">
        <v>54.9</v>
      </c>
      <c r="E1017" s="474">
        <v>54.0</v>
      </c>
      <c r="F1017" s="474" t="s">
        <v>3567</v>
      </c>
      <c r="G1017" s="475">
        <v>-0.009</v>
      </c>
      <c r="M1017" s="473" t="s">
        <v>1278</v>
      </c>
      <c r="N1017" s="406">
        <v>37.3</v>
      </c>
      <c r="O1017" s="474">
        <v>37.5</v>
      </c>
      <c r="P1017" s="474">
        <v>38.1</v>
      </c>
      <c r="Q1017" s="474">
        <v>36.1</v>
      </c>
      <c r="R1017" s="474" t="s">
        <v>3484</v>
      </c>
      <c r="S1017" s="475">
        <v>-0.0027</v>
      </c>
    </row>
    <row r="1018" ht="15.75" customHeight="1">
      <c r="A1018" s="473" t="s">
        <v>1369</v>
      </c>
      <c r="B1018" s="406">
        <v>55.3</v>
      </c>
      <c r="C1018" s="474">
        <v>55.8</v>
      </c>
      <c r="D1018" s="474">
        <v>55.8</v>
      </c>
      <c r="E1018" s="474">
        <v>54.8</v>
      </c>
      <c r="F1018" s="474" t="s">
        <v>3568</v>
      </c>
      <c r="G1018" s="475">
        <v>-0.009</v>
      </c>
      <c r="M1018" s="473" t="s">
        <v>1279</v>
      </c>
      <c r="N1018" s="406">
        <v>37.4</v>
      </c>
      <c r="O1018" s="474">
        <v>38.0</v>
      </c>
      <c r="P1018" s="474">
        <v>38.9</v>
      </c>
      <c r="Q1018" s="474">
        <v>37.4</v>
      </c>
      <c r="R1018" s="474" t="s">
        <v>3485</v>
      </c>
      <c r="S1018" s="475">
        <v>-0.0106</v>
      </c>
    </row>
    <row r="1019" ht="15.75" customHeight="1">
      <c r="A1019" s="473" t="s">
        <v>1370</v>
      </c>
      <c r="B1019" s="406">
        <v>55.8</v>
      </c>
      <c r="C1019" s="474">
        <v>55.1</v>
      </c>
      <c r="D1019" s="474">
        <v>55.9</v>
      </c>
      <c r="E1019" s="474">
        <v>54.6</v>
      </c>
      <c r="F1019" s="474" t="s">
        <v>2896</v>
      </c>
      <c r="G1019" s="475">
        <v>0.0127</v>
      </c>
      <c r="M1019" s="473" t="s">
        <v>1280</v>
      </c>
      <c r="N1019" s="406">
        <v>37.8</v>
      </c>
      <c r="O1019" s="474">
        <v>38.8</v>
      </c>
      <c r="P1019" s="474">
        <v>38.8</v>
      </c>
      <c r="Q1019" s="474">
        <v>37.6</v>
      </c>
      <c r="R1019" s="474" t="s">
        <v>2671</v>
      </c>
      <c r="S1019" s="475">
        <v>-0.0079</v>
      </c>
    </row>
    <row r="1020" ht="15.75" customHeight="1">
      <c r="A1020" s="473" t="s">
        <v>1371</v>
      </c>
      <c r="B1020" s="406">
        <v>55.1</v>
      </c>
      <c r="C1020" s="474">
        <v>55.9</v>
      </c>
      <c r="D1020" s="474">
        <v>55.9</v>
      </c>
      <c r="E1020" s="474">
        <v>54.5</v>
      </c>
      <c r="F1020" s="474" t="s">
        <v>3569</v>
      </c>
      <c r="G1020" s="475">
        <v>0.0036</v>
      </c>
      <c r="M1020" s="473" t="s">
        <v>1281</v>
      </c>
      <c r="N1020" s="406">
        <v>38.1</v>
      </c>
      <c r="O1020" s="474">
        <v>38.0</v>
      </c>
      <c r="P1020" s="474">
        <v>39.5</v>
      </c>
      <c r="Q1020" s="474">
        <v>37.8</v>
      </c>
      <c r="R1020" s="474" t="s">
        <v>3308</v>
      </c>
      <c r="S1020" s="475">
        <v>-0.033</v>
      </c>
    </row>
    <row r="1021" ht="15.75" customHeight="1">
      <c r="A1021" s="473" t="s">
        <v>1372</v>
      </c>
      <c r="B1021" s="406">
        <v>54.9</v>
      </c>
      <c r="C1021" s="474">
        <v>56.0</v>
      </c>
      <c r="D1021" s="474">
        <v>56.0</v>
      </c>
      <c r="E1021" s="474">
        <v>54.8</v>
      </c>
      <c r="F1021" s="474" t="s">
        <v>3570</v>
      </c>
      <c r="G1021" s="475">
        <v>-0.009</v>
      </c>
      <c r="M1021" s="473" t="s">
        <v>1282</v>
      </c>
      <c r="N1021" s="406">
        <v>39.4</v>
      </c>
      <c r="O1021" s="474">
        <v>39.2</v>
      </c>
      <c r="P1021" s="474">
        <v>39.5</v>
      </c>
      <c r="Q1021" s="474">
        <v>37.7</v>
      </c>
      <c r="R1021" s="474" t="s">
        <v>3486</v>
      </c>
      <c r="S1021" s="475">
        <v>-0.0076</v>
      </c>
    </row>
    <row r="1022" ht="15.75" customHeight="1">
      <c r="A1022" s="473" t="s">
        <v>1373</v>
      </c>
      <c r="B1022" s="406">
        <v>55.4</v>
      </c>
      <c r="C1022" s="474">
        <v>55.5</v>
      </c>
      <c r="D1022" s="474">
        <v>55.7</v>
      </c>
      <c r="E1022" s="474">
        <v>55.2</v>
      </c>
      <c r="F1022" s="474" t="s">
        <v>3571</v>
      </c>
      <c r="G1022" s="475">
        <v>-0.0018</v>
      </c>
      <c r="M1022" s="473" t="s">
        <v>1283</v>
      </c>
      <c r="N1022" s="406">
        <v>39.7</v>
      </c>
      <c r="O1022" s="474">
        <v>39.1</v>
      </c>
      <c r="P1022" s="474">
        <v>39.8</v>
      </c>
      <c r="Q1022" s="474">
        <v>39.1</v>
      </c>
      <c r="R1022" s="474" t="s">
        <v>3487</v>
      </c>
      <c r="S1022" s="475">
        <v>0.0025</v>
      </c>
    </row>
    <row r="1023" ht="15.75" customHeight="1">
      <c r="A1023" s="473" t="s">
        <v>1374</v>
      </c>
      <c r="B1023" s="406">
        <v>55.5</v>
      </c>
      <c r="C1023" s="474">
        <v>56.0</v>
      </c>
      <c r="D1023" s="474">
        <v>56.0</v>
      </c>
      <c r="E1023" s="474">
        <v>54.9</v>
      </c>
      <c r="F1023" s="474" t="s">
        <v>3572</v>
      </c>
      <c r="G1023" s="475">
        <v>0.0054</v>
      </c>
      <c r="M1023" s="473" t="s">
        <v>1284</v>
      </c>
      <c r="N1023" s="406">
        <v>39.6</v>
      </c>
      <c r="O1023" s="474">
        <v>40.2</v>
      </c>
      <c r="P1023" s="474">
        <v>40.2</v>
      </c>
      <c r="Q1023" s="474">
        <v>39.5</v>
      </c>
      <c r="R1023" s="474" t="s">
        <v>3488</v>
      </c>
      <c r="S1023" s="475">
        <v>-0.0149</v>
      </c>
    </row>
    <row r="1024" ht="15.75" customHeight="1">
      <c r="A1024" s="473" t="s">
        <v>1375</v>
      </c>
      <c r="B1024" s="406">
        <v>55.2</v>
      </c>
      <c r="C1024" s="474">
        <v>55.4</v>
      </c>
      <c r="D1024" s="474">
        <v>55.9</v>
      </c>
      <c r="E1024" s="474">
        <v>55.0</v>
      </c>
      <c r="F1024" s="474" t="s">
        <v>3573</v>
      </c>
      <c r="G1024" s="475">
        <v>0.0036</v>
      </c>
      <c r="M1024" s="473" t="s">
        <v>1285</v>
      </c>
      <c r="N1024" s="406">
        <v>40.2</v>
      </c>
      <c r="O1024" s="474">
        <v>40.4</v>
      </c>
      <c r="P1024" s="474">
        <v>40.7</v>
      </c>
      <c r="Q1024" s="474">
        <v>39.5</v>
      </c>
      <c r="R1024" s="474" t="s">
        <v>3489</v>
      </c>
      <c r="S1024" s="475">
        <v>0.0101</v>
      </c>
    </row>
    <row r="1025" ht="15.75" customHeight="1">
      <c r="A1025" s="473" t="s">
        <v>1376</v>
      </c>
      <c r="B1025" s="406">
        <v>55.0</v>
      </c>
      <c r="C1025" s="474">
        <v>55.5</v>
      </c>
      <c r="D1025" s="474">
        <v>55.5</v>
      </c>
      <c r="E1025" s="474">
        <v>54.4</v>
      </c>
      <c r="F1025" s="474" t="s">
        <v>3574</v>
      </c>
      <c r="G1025" s="475">
        <v>-0.0018</v>
      </c>
      <c r="M1025" s="473" t="s">
        <v>1286</v>
      </c>
      <c r="N1025" s="406">
        <v>39.8</v>
      </c>
      <c r="O1025" s="474">
        <v>40.5</v>
      </c>
      <c r="P1025" s="474">
        <v>40.5</v>
      </c>
      <c r="Q1025" s="474">
        <v>39.4</v>
      </c>
      <c r="R1025" s="474" t="s">
        <v>3490</v>
      </c>
      <c r="S1025" s="475">
        <v>0.0153</v>
      </c>
    </row>
    <row r="1026" ht="15.75" customHeight="1">
      <c r="A1026" s="473" t="s">
        <v>1377</v>
      </c>
      <c r="B1026" s="406">
        <v>55.1</v>
      </c>
      <c r="C1026" s="474">
        <v>54.2</v>
      </c>
      <c r="D1026" s="474">
        <v>55.4</v>
      </c>
      <c r="E1026" s="474">
        <v>54.2</v>
      </c>
      <c r="F1026" s="474" t="s">
        <v>3575</v>
      </c>
      <c r="G1026" s="475">
        <v>0.0092</v>
      </c>
      <c r="M1026" s="473" t="s">
        <v>1287</v>
      </c>
      <c r="N1026" s="406">
        <v>39.2</v>
      </c>
      <c r="O1026" s="474">
        <v>39.0</v>
      </c>
      <c r="P1026" s="474">
        <v>39.7</v>
      </c>
      <c r="Q1026" s="474">
        <v>38.4</v>
      </c>
      <c r="R1026" s="474" t="s">
        <v>3491</v>
      </c>
      <c r="S1026" s="475">
        <v>0.0129</v>
      </c>
    </row>
    <row r="1027" ht="15.75" customHeight="1">
      <c r="A1027" s="473" t="s">
        <v>1378</v>
      </c>
      <c r="B1027" s="406">
        <v>54.6</v>
      </c>
      <c r="C1027" s="474">
        <v>54.3</v>
      </c>
      <c r="D1027" s="474">
        <v>55.0</v>
      </c>
      <c r="E1027" s="474">
        <v>54.3</v>
      </c>
      <c r="F1027" s="474" t="s">
        <v>3576</v>
      </c>
      <c r="G1027" s="475">
        <v>0.0018</v>
      </c>
      <c r="M1027" s="473" t="s">
        <v>1288</v>
      </c>
      <c r="N1027" s="406">
        <v>38.7</v>
      </c>
      <c r="O1027" s="474">
        <v>39.8</v>
      </c>
      <c r="P1027" s="474">
        <v>39.9</v>
      </c>
      <c r="Q1027" s="474">
        <v>38.3</v>
      </c>
      <c r="R1027" s="474" t="s">
        <v>3492</v>
      </c>
      <c r="S1027" s="475">
        <v>-0.0397</v>
      </c>
    </row>
    <row r="1028" ht="15.75" customHeight="1">
      <c r="A1028" s="473" t="s">
        <v>1379</v>
      </c>
      <c r="B1028" s="406">
        <v>54.5</v>
      </c>
      <c r="C1028" s="474">
        <v>55.0</v>
      </c>
      <c r="D1028" s="474">
        <v>55.5</v>
      </c>
      <c r="E1028" s="474">
        <v>54.3</v>
      </c>
      <c r="F1028" s="474" t="s">
        <v>3577</v>
      </c>
      <c r="G1028" s="475">
        <v>-0.0091</v>
      </c>
      <c r="M1028" s="473" t="s">
        <v>1289</v>
      </c>
      <c r="N1028" s="406">
        <v>40.3</v>
      </c>
      <c r="O1028" s="474">
        <v>39.2</v>
      </c>
      <c r="P1028" s="474">
        <v>40.3</v>
      </c>
      <c r="Q1028" s="474">
        <v>39.2</v>
      </c>
      <c r="R1028" s="474" t="s">
        <v>3493</v>
      </c>
      <c r="S1028" s="475">
        <v>0.0177</v>
      </c>
    </row>
    <row r="1029" ht="15.75" customHeight="1">
      <c r="A1029" s="473" t="s">
        <v>1380</v>
      </c>
      <c r="B1029" s="406">
        <v>55.0</v>
      </c>
      <c r="C1029" s="474">
        <v>55.3</v>
      </c>
      <c r="D1029" s="474">
        <v>56.1</v>
      </c>
      <c r="E1029" s="474">
        <v>54.1</v>
      </c>
      <c r="F1029" s="474" t="s">
        <v>3578</v>
      </c>
      <c r="G1029" s="475">
        <v>-0.0054</v>
      </c>
      <c r="M1029" s="473" t="s">
        <v>1290</v>
      </c>
      <c r="N1029" s="406">
        <v>39.6</v>
      </c>
      <c r="O1029" s="474">
        <v>39.3</v>
      </c>
      <c r="P1029" s="474">
        <v>39.9</v>
      </c>
      <c r="Q1029" s="474">
        <v>39.3</v>
      </c>
      <c r="R1029" s="474" t="s">
        <v>3494</v>
      </c>
      <c r="S1029" s="475">
        <v>0.0076</v>
      </c>
    </row>
    <row r="1030" ht="15.75" customHeight="1">
      <c r="A1030" s="473" t="s">
        <v>1381</v>
      </c>
      <c r="B1030" s="406">
        <v>55.3</v>
      </c>
      <c r="C1030" s="474">
        <v>55.5</v>
      </c>
      <c r="D1030" s="474">
        <v>55.5</v>
      </c>
      <c r="E1030" s="474">
        <v>54.4</v>
      </c>
      <c r="F1030" s="474" t="s">
        <v>3579</v>
      </c>
      <c r="G1030" s="475">
        <v>-0.0036</v>
      </c>
      <c r="M1030" s="473" t="s">
        <v>1291</v>
      </c>
      <c r="N1030" s="406">
        <v>39.3</v>
      </c>
      <c r="O1030" s="474">
        <v>39.7</v>
      </c>
      <c r="P1030" s="474">
        <v>40.2</v>
      </c>
      <c r="Q1030" s="474">
        <v>39.0</v>
      </c>
      <c r="R1030" s="474" t="s">
        <v>3495</v>
      </c>
      <c r="S1030" s="475">
        <v>-0.0076</v>
      </c>
    </row>
    <row r="1031" ht="15.75" customHeight="1">
      <c r="A1031" s="473" t="s">
        <v>1382</v>
      </c>
      <c r="B1031" s="406">
        <v>55.5</v>
      </c>
      <c r="C1031" s="474">
        <v>55.3</v>
      </c>
      <c r="D1031" s="474">
        <v>55.9</v>
      </c>
      <c r="E1031" s="474">
        <v>55.3</v>
      </c>
      <c r="F1031" s="474" t="s">
        <v>3580</v>
      </c>
      <c r="G1031" s="475">
        <v>0.0036</v>
      </c>
      <c r="M1031" s="473" t="s">
        <v>1292</v>
      </c>
      <c r="N1031" s="406">
        <v>39.6</v>
      </c>
      <c r="O1031" s="474">
        <v>40.4</v>
      </c>
      <c r="P1031" s="474">
        <v>40.4</v>
      </c>
      <c r="Q1031" s="474">
        <v>39.1</v>
      </c>
      <c r="R1031" s="474" t="s">
        <v>3496</v>
      </c>
      <c r="S1031" s="475">
        <v>-0.0198</v>
      </c>
    </row>
    <row r="1032" ht="15.75" customHeight="1">
      <c r="A1032" s="473" t="s">
        <v>1383</v>
      </c>
      <c r="B1032" s="406">
        <v>55.3</v>
      </c>
      <c r="C1032" s="474">
        <v>55.5</v>
      </c>
      <c r="D1032" s="474">
        <v>55.8</v>
      </c>
      <c r="E1032" s="474">
        <v>55.2</v>
      </c>
      <c r="F1032" s="474" t="s">
        <v>3581</v>
      </c>
      <c r="G1032" s="475">
        <v>0.0</v>
      </c>
      <c r="M1032" s="473" t="s">
        <v>1293</v>
      </c>
      <c r="N1032" s="406">
        <v>40.4</v>
      </c>
      <c r="O1032" s="474">
        <v>40.5</v>
      </c>
      <c r="P1032" s="474">
        <v>40.5</v>
      </c>
      <c r="Q1032" s="474">
        <v>40.4</v>
      </c>
      <c r="R1032" s="474" t="s">
        <v>3497</v>
      </c>
      <c r="S1032" s="475">
        <v>0.005</v>
      </c>
    </row>
    <row r="1033" ht="15.75" customHeight="1">
      <c r="A1033" s="473" t="s">
        <v>1384</v>
      </c>
      <c r="B1033" s="406">
        <v>55.3</v>
      </c>
      <c r="C1033" s="474">
        <v>56.0</v>
      </c>
      <c r="D1033" s="474">
        <v>56.4</v>
      </c>
      <c r="E1033" s="474">
        <v>54.5</v>
      </c>
      <c r="F1033" s="474" t="s">
        <v>3582</v>
      </c>
      <c r="G1033" s="475">
        <v>-0.0143</v>
      </c>
      <c r="M1033" s="473" t="s">
        <v>1294</v>
      </c>
      <c r="N1033" s="406">
        <v>40.2</v>
      </c>
      <c r="O1033" s="474">
        <v>40.0</v>
      </c>
      <c r="P1033" s="474">
        <v>40.7</v>
      </c>
      <c r="Q1033" s="474">
        <v>40.0</v>
      </c>
      <c r="R1033" s="474" t="s">
        <v>3498</v>
      </c>
      <c r="S1033" s="475">
        <v>0.005</v>
      </c>
    </row>
    <row r="1034" ht="15.75" customHeight="1">
      <c r="A1034" s="473" t="s">
        <v>1385</v>
      </c>
      <c r="B1034" s="406">
        <v>56.1</v>
      </c>
      <c r="C1034" s="474">
        <v>56.3</v>
      </c>
      <c r="D1034" s="474">
        <v>56.5</v>
      </c>
      <c r="E1034" s="474">
        <v>55.7</v>
      </c>
      <c r="F1034" s="474" t="s">
        <v>3583</v>
      </c>
      <c r="G1034" s="475">
        <v>-0.0036</v>
      </c>
      <c r="M1034" s="473" t="s">
        <v>1295</v>
      </c>
      <c r="N1034" s="406">
        <v>40.0</v>
      </c>
      <c r="O1034" s="474">
        <v>41.1</v>
      </c>
      <c r="P1034" s="474">
        <v>41.2</v>
      </c>
      <c r="Q1034" s="474">
        <v>40.0</v>
      </c>
      <c r="R1034" s="474" t="s">
        <v>3499</v>
      </c>
      <c r="S1034" s="475">
        <v>-0.0268</v>
      </c>
    </row>
    <row r="1035" ht="15.75" customHeight="1">
      <c r="A1035" s="473" t="s">
        <v>1386</v>
      </c>
      <c r="B1035" s="406">
        <v>56.3</v>
      </c>
      <c r="C1035" s="474">
        <v>53.7</v>
      </c>
      <c r="D1035" s="474">
        <v>56.5</v>
      </c>
      <c r="E1035" s="474">
        <v>53.6</v>
      </c>
      <c r="F1035" s="474" t="s">
        <v>3584</v>
      </c>
      <c r="G1035" s="475">
        <v>0.033</v>
      </c>
      <c r="M1035" s="473" t="s">
        <v>1296</v>
      </c>
      <c r="N1035" s="406">
        <v>41.1</v>
      </c>
      <c r="O1035" s="474">
        <v>41.5</v>
      </c>
      <c r="P1035" s="474">
        <v>41.5</v>
      </c>
      <c r="Q1035" s="474">
        <v>41.0</v>
      </c>
      <c r="R1035" s="474" t="s">
        <v>3500</v>
      </c>
      <c r="S1035" s="475">
        <v>-0.0191</v>
      </c>
    </row>
    <row r="1036" ht="15.75" customHeight="1">
      <c r="A1036" s="473" t="s">
        <v>1387</v>
      </c>
      <c r="B1036" s="406">
        <v>54.5</v>
      </c>
      <c r="C1036" s="474">
        <v>54.0</v>
      </c>
      <c r="D1036" s="474">
        <v>54.9</v>
      </c>
      <c r="E1036" s="474">
        <v>53.9</v>
      </c>
      <c r="F1036" s="474" t="s">
        <v>3585</v>
      </c>
      <c r="G1036" s="475">
        <v>-0.0055</v>
      </c>
      <c r="M1036" s="473" t="s">
        <v>1297</v>
      </c>
      <c r="N1036" s="406">
        <v>41.9</v>
      </c>
      <c r="O1036" s="474">
        <v>41.8</v>
      </c>
      <c r="P1036" s="474">
        <v>41.9</v>
      </c>
      <c r="Q1036" s="474">
        <v>41.6</v>
      </c>
      <c r="R1036" s="474" t="s">
        <v>3501</v>
      </c>
      <c r="S1036" s="475">
        <v>0.0024</v>
      </c>
    </row>
    <row r="1037" ht="15.75" customHeight="1">
      <c r="A1037" s="473" t="s">
        <v>1388</v>
      </c>
      <c r="B1037" s="406">
        <v>54.8</v>
      </c>
      <c r="C1037" s="474">
        <v>53.0</v>
      </c>
      <c r="D1037" s="474">
        <v>55.0</v>
      </c>
      <c r="E1037" s="474">
        <v>53.0</v>
      </c>
      <c r="F1037" s="474" t="s">
        <v>3586</v>
      </c>
      <c r="G1037" s="475">
        <v>0.0281</v>
      </c>
      <c r="M1037" s="473" t="s">
        <v>1298</v>
      </c>
      <c r="N1037" s="406">
        <v>41.8</v>
      </c>
      <c r="O1037" s="474">
        <v>42.2</v>
      </c>
      <c r="P1037" s="474">
        <v>43.0</v>
      </c>
      <c r="Q1037" s="474">
        <v>41.4</v>
      </c>
      <c r="R1037" s="474" t="s">
        <v>3502</v>
      </c>
      <c r="S1037" s="475">
        <v>-0.0095</v>
      </c>
    </row>
    <row r="1038" ht="15.75" customHeight="1">
      <c r="A1038" s="473" t="s">
        <v>1389</v>
      </c>
      <c r="B1038" s="406">
        <v>53.3</v>
      </c>
      <c r="C1038" s="474">
        <v>52.7</v>
      </c>
      <c r="D1038" s="474">
        <v>54.1</v>
      </c>
      <c r="E1038" s="474">
        <v>52.6</v>
      </c>
      <c r="F1038" s="474" t="s">
        <v>3587</v>
      </c>
      <c r="G1038" s="475">
        <v>0.0076</v>
      </c>
      <c r="M1038" s="473" t="s">
        <v>1299</v>
      </c>
      <c r="N1038" s="406">
        <v>42.2</v>
      </c>
      <c r="O1038" s="474">
        <v>42.4</v>
      </c>
      <c r="P1038" s="474">
        <v>42.4</v>
      </c>
      <c r="Q1038" s="474">
        <v>41.7</v>
      </c>
      <c r="R1038" s="474" t="s">
        <v>2690</v>
      </c>
      <c r="S1038" s="475">
        <v>-0.0047</v>
      </c>
    </row>
    <row r="1039" ht="15.75" customHeight="1">
      <c r="A1039" s="473" t="s">
        <v>1390</v>
      </c>
      <c r="B1039" s="406">
        <v>52.9</v>
      </c>
      <c r="C1039" s="474">
        <v>51.8</v>
      </c>
      <c r="D1039" s="474">
        <v>54.8</v>
      </c>
      <c r="E1039" s="474">
        <v>51.7</v>
      </c>
      <c r="F1039" s="474" t="s">
        <v>3588</v>
      </c>
      <c r="G1039" s="475">
        <v>0.0252</v>
      </c>
      <c r="M1039" s="473" t="s">
        <v>1300</v>
      </c>
      <c r="N1039" s="406">
        <v>42.4</v>
      </c>
      <c r="O1039" s="474">
        <v>44.5</v>
      </c>
      <c r="P1039" s="474">
        <v>44.9</v>
      </c>
      <c r="Q1039" s="474">
        <v>42.2</v>
      </c>
      <c r="R1039" s="474" t="s">
        <v>3503</v>
      </c>
      <c r="S1039" s="475">
        <v>-0.0342</v>
      </c>
    </row>
    <row r="1040" ht="15.75" customHeight="1">
      <c r="A1040" s="473" t="s">
        <v>1391</v>
      </c>
      <c r="B1040" s="406">
        <v>51.6</v>
      </c>
      <c r="C1040" s="474">
        <v>52.1</v>
      </c>
      <c r="D1040" s="474">
        <v>52.1</v>
      </c>
      <c r="E1040" s="474">
        <v>51.0</v>
      </c>
      <c r="F1040" s="474" t="s">
        <v>3589</v>
      </c>
      <c r="G1040" s="475">
        <v>-0.0264</v>
      </c>
      <c r="M1040" s="473" t="s">
        <v>1301</v>
      </c>
      <c r="N1040" s="406">
        <v>43.9</v>
      </c>
      <c r="O1040" s="474">
        <v>42.1</v>
      </c>
      <c r="P1040" s="474">
        <v>44.9</v>
      </c>
      <c r="Q1040" s="474">
        <v>42.1</v>
      </c>
      <c r="R1040" s="474" t="s">
        <v>3504</v>
      </c>
      <c r="S1040" s="475">
        <v>0.0257</v>
      </c>
    </row>
    <row r="1041" ht="15.75" customHeight="1">
      <c r="A1041" s="473" t="s">
        <v>1392</v>
      </c>
      <c r="B1041" s="406">
        <v>53.0</v>
      </c>
      <c r="C1041" s="474">
        <v>52.0</v>
      </c>
      <c r="D1041" s="474">
        <v>53.8</v>
      </c>
      <c r="E1041" s="474">
        <v>52.0</v>
      </c>
      <c r="F1041" s="474" t="s">
        <v>3590</v>
      </c>
      <c r="G1041" s="475">
        <v>-0.013</v>
      </c>
      <c r="M1041" s="473" t="s">
        <v>1302</v>
      </c>
      <c r="N1041" s="406">
        <v>42.8</v>
      </c>
      <c r="O1041" s="474">
        <v>43.0</v>
      </c>
      <c r="P1041" s="474">
        <v>43.3</v>
      </c>
      <c r="Q1041" s="474">
        <v>42.3</v>
      </c>
      <c r="R1041" s="474" t="s">
        <v>3505</v>
      </c>
      <c r="S1041" s="475">
        <v>-0.007</v>
      </c>
    </row>
    <row r="1042" ht="15.75" customHeight="1">
      <c r="A1042" s="473" t="s">
        <v>1393</v>
      </c>
      <c r="B1042" s="406">
        <v>53.7</v>
      </c>
      <c r="C1042" s="474">
        <v>55.0</v>
      </c>
      <c r="D1042" s="474">
        <v>55.0</v>
      </c>
      <c r="E1042" s="474">
        <v>53.5</v>
      </c>
      <c r="F1042" s="474" t="s">
        <v>3591</v>
      </c>
      <c r="G1042" s="475">
        <v>-0.0147</v>
      </c>
      <c r="M1042" s="473" t="s">
        <v>1303</v>
      </c>
      <c r="N1042" s="406">
        <v>43.1</v>
      </c>
      <c r="O1042" s="474">
        <v>43.0</v>
      </c>
      <c r="P1042" s="474">
        <v>43.8</v>
      </c>
      <c r="Q1042" s="474">
        <v>43.0</v>
      </c>
      <c r="R1042" s="474" t="s">
        <v>3506</v>
      </c>
      <c r="S1042" s="475">
        <v>-0.0069</v>
      </c>
    </row>
    <row r="1043" ht="15.75" customHeight="1">
      <c r="A1043" s="473" t="s">
        <v>1394</v>
      </c>
      <c r="B1043" s="406">
        <v>54.5</v>
      </c>
      <c r="C1043" s="474">
        <v>54.6</v>
      </c>
      <c r="D1043" s="474">
        <v>55.5</v>
      </c>
      <c r="E1043" s="474">
        <v>54.0</v>
      </c>
      <c r="F1043" s="474" t="s">
        <v>3592</v>
      </c>
      <c r="G1043" s="475">
        <v>-0.0198</v>
      </c>
      <c r="M1043" s="473" t="s">
        <v>1304</v>
      </c>
      <c r="N1043" s="406">
        <v>43.4</v>
      </c>
      <c r="O1043" s="474">
        <v>43.3</v>
      </c>
      <c r="P1043" s="474">
        <v>43.6</v>
      </c>
      <c r="Q1043" s="474">
        <v>43.0</v>
      </c>
      <c r="R1043" s="474" t="s">
        <v>3507</v>
      </c>
      <c r="S1043" s="475">
        <v>0.0046</v>
      </c>
    </row>
    <row r="1044" ht="15.75" customHeight="1">
      <c r="A1044" s="473" t="s">
        <v>1395</v>
      </c>
      <c r="B1044" s="406">
        <v>55.6</v>
      </c>
      <c r="C1044" s="474">
        <v>55.0</v>
      </c>
      <c r="D1044" s="474">
        <v>55.8</v>
      </c>
      <c r="E1044" s="474">
        <v>54.0</v>
      </c>
      <c r="F1044" s="474" t="s">
        <v>3593</v>
      </c>
      <c r="G1044" s="475">
        <v>0.0128</v>
      </c>
      <c r="M1044" s="473" t="s">
        <v>1305</v>
      </c>
      <c r="N1044" s="406">
        <v>43.2</v>
      </c>
      <c r="O1044" s="474">
        <v>44.0</v>
      </c>
      <c r="P1044" s="474">
        <v>44.0</v>
      </c>
      <c r="Q1044" s="474">
        <v>43.1</v>
      </c>
      <c r="R1044" s="474" t="s">
        <v>3508</v>
      </c>
      <c r="S1044" s="475">
        <v>-0.0159</v>
      </c>
    </row>
    <row r="1045" ht="15.75" customHeight="1">
      <c r="A1045" s="473" t="s">
        <v>1396</v>
      </c>
      <c r="B1045" s="406">
        <v>54.9</v>
      </c>
      <c r="C1045" s="474">
        <v>55.2</v>
      </c>
      <c r="D1045" s="474">
        <v>56.4</v>
      </c>
      <c r="E1045" s="474">
        <v>54.2</v>
      </c>
      <c r="F1045" s="474" t="s">
        <v>3594</v>
      </c>
      <c r="G1045" s="475">
        <v>-0.03</v>
      </c>
      <c r="M1045" s="473" t="s">
        <v>1306</v>
      </c>
      <c r="N1045" s="406">
        <v>43.9</v>
      </c>
      <c r="O1045" s="474">
        <v>43.8</v>
      </c>
      <c r="P1045" s="474">
        <v>44.0</v>
      </c>
      <c r="Q1045" s="474">
        <v>43.1</v>
      </c>
      <c r="R1045" s="474" t="s">
        <v>3509</v>
      </c>
      <c r="S1045" s="475">
        <v>0.0023</v>
      </c>
    </row>
    <row r="1046" ht="15.75" customHeight="1">
      <c r="A1046" s="473" t="s">
        <v>1397</v>
      </c>
      <c r="B1046" s="406">
        <v>56.6</v>
      </c>
      <c r="C1046" s="474">
        <v>55.5</v>
      </c>
      <c r="D1046" s="474">
        <v>56.9</v>
      </c>
      <c r="E1046" s="474">
        <v>55.4</v>
      </c>
      <c r="F1046" s="474" t="s">
        <v>3595</v>
      </c>
      <c r="G1046" s="475">
        <v>0.0107</v>
      </c>
      <c r="M1046" s="473" t="s">
        <v>1307</v>
      </c>
      <c r="N1046" s="406">
        <v>43.8</v>
      </c>
      <c r="O1046" s="474">
        <v>43.5</v>
      </c>
      <c r="P1046" s="474">
        <v>44.2</v>
      </c>
      <c r="Q1046" s="474">
        <v>42.9</v>
      </c>
      <c r="R1046" s="474" t="s">
        <v>3510</v>
      </c>
      <c r="S1046" s="475">
        <v>0.0046</v>
      </c>
    </row>
    <row r="1047" ht="15.75" customHeight="1">
      <c r="A1047" s="473" t="s">
        <v>1398</v>
      </c>
      <c r="B1047" s="406">
        <v>56.0</v>
      </c>
      <c r="C1047" s="474">
        <v>56.2</v>
      </c>
      <c r="D1047" s="474">
        <v>57.2</v>
      </c>
      <c r="E1047" s="474">
        <v>55.4</v>
      </c>
      <c r="F1047" s="474" t="s">
        <v>3596</v>
      </c>
      <c r="G1047" s="475">
        <v>-0.0071</v>
      </c>
      <c r="M1047" s="473" t="s">
        <v>1308</v>
      </c>
      <c r="N1047" s="406">
        <v>43.6</v>
      </c>
      <c r="O1047" s="474">
        <v>43.0</v>
      </c>
      <c r="P1047" s="474">
        <v>44.7</v>
      </c>
      <c r="Q1047" s="474">
        <v>42.5</v>
      </c>
      <c r="R1047" s="474" t="s">
        <v>3511</v>
      </c>
      <c r="S1047" s="475">
        <v>0.0023</v>
      </c>
    </row>
    <row r="1048" ht="15.75" customHeight="1">
      <c r="A1048" s="473" t="s">
        <v>1399</v>
      </c>
      <c r="B1048" s="406">
        <v>56.4</v>
      </c>
      <c r="C1048" s="474">
        <v>56.7</v>
      </c>
      <c r="D1048" s="474">
        <v>56.8</v>
      </c>
      <c r="E1048" s="474">
        <v>56.0</v>
      </c>
      <c r="F1048" s="474" t="s">
        <v>3597</v>
      </c>
      <c r="G1048" s="475">
        <v>-0.0053</v>
      </c>
      <c r="M1048" s="473" t="s">
        <v>1309</v>
      </c>
      <c r="N1048" s="406">
        <v>43.5</v>
      </c>
      <c r="O1048" s="474">
        <v>44.3</v>
      </c>
      <c r="P1048" s="474">
        <v>45.9</v>
      </c>
      <c r="Q1048" s="474">
        <v>42.9</v>
      </c>
      <c r="R1048" s="474" t="s">
        <v>3512</v>
      </c>
      <c r="S1048" s="475">
        <v>-0.0225</v>
      </c>
    </row>
    <row r="1049" ht="15.75" customHeight="1">
      <c r="A1049" s="473" t="s">
        <v>1400</v>
      </c>
      <c r="B1049" s="406">
        <v>56.7</v>
      </c>
      <c r="C1049" s="474">
        <v>56.9</v>
      </c>
      <c r="D1049" s="474">
        <v>57.4</v>
      </c>
      <c r="E1049" s="474">
        <v>56.4</v>
      </c>
      <c r="F1049" s="474" t="s">
        <v>3598</v>
      </c>
      <c r="G1049" s="475">
        <v>-0.0139</v>
      </c>
      <c r="M1049" s="473" t="s">
        <v>1310</v>
      </c>
      <c r="N1049" s="406">
        <v>44.5</v>
      </c>
      <c r="O1049" s="474">
        <v>44.7</v>
      </c>
      <c r="P1049" s="474">
        <v>45.4</v>
      </c>
      <c r="Q1049" s="474">
        <v>44.2</v>
      </c>
      <c r="R1049" s="474" t="s">
        <v>3513</v>
      </c>
      <c r="S1049" s="475">
        <v>-0.0133</v>
      </c>
    </row>
    <row r="1050" ht="15.75" customHeight="1">
      <c r="A1050" s="473" t="s">
        <v>1401</v>
      </c>
      <c r="B1050" s="406">
        <v>57.5</v>
      </c>
      <c r="C1050" s="474">
        <v>57.6</v>
      </c>
      <c r="D1050" s="474">
        <v>58.0</v>
      </c>
      <c r="E1050" s="474">
        <v>57.0</v>
      </c>
      <c r="F1050" s="474" t="s">
        <v>3599</v>
      </c>
      <c r="G1050" s="475">
        <v>0.0</v>
      </c>
      <c r="M1050" s="473" t="s">
        <v>1311</v>
      </c>
      <c r="N1050" s="406">
        <v>45.1</v>
      </c>
      <c r="O1050" s="474">
        <v>47.0</v>
      </c>
      <c r="P1050" s="474">
        <v>47.0</v>
      </c>
      <c r="Q1050" s="474">
        <v>44.6</v>
      </c>
      <c r="R1050" s="474" t="s">
        <v>3514</v>
      </c>
      <c r="S1050" s="475">
        <v>-0.0343</v>
      </c>
    </row>
    <row r="1051" ht="15.75" customHeight="1">
      <c r="A1051" s="473" t="s">
        <v>1402</v>
      </c>
      <c r="B1051" s="406">
        <v>57.5</v>
      </c>
      <c r="C1051" s="474">
        <v>57.0</v>
      </c>
      <c r="D1051" s="474">
        <v>57.7</v>
      </c>
      <c r="E1051" s="474">
        <v>56.9</v>
      </c>
      <c r="F1051" s="474" t="s">
        <v>2737</v>
      </c>
      <c r="G1051" s="475">
        <v>0.0017</v>
      </c>
      <c r="M1051" s="473" t="s">
        <v>1312</v>
      </c>
      <c r="N1051" s="406">
        <v>46.7</v>
      </c>
      <c r="O1051" s="474">
        <v>47.0</v>
      </c>
      <c r="P1051" s="474">
        <v>47.0</v>
      </c>
      <c r="Q1051" s="474">
        <v>46.0</v>
      </c>
      <c r="R1051" s="474" t="s">
        <v>3515</v>
      </c>
      <c r="S1051" s="475">
        <v>0.013</v>
      </c>
    </row>
    <row r="1052" ht="15.75" customHeight="1">
      <c r="A1052" s="473" t="s">
        <v>1403</v>
      </c>
      <c r="B1052" s="406">
        <v>57.4</v>
      </c>
      <c r="C1052" s="474">
        <v>58.2</v>
      </c>
      <c r="D1052" s="474">
        <v>58.2</v>
      </c>
      <c r="E1052" s="474">
        <v>57.0</v>
      </c>
      <c r="F1052" s="474" t="s">
        <v>3600</v>
      </c>
      <c r="G1052" s="475">
        <v>0.0017</v>
      </c>
      <c r="M1052" s="473" t="s">
        <v>1313</v>
      </c>
      <c r="N1052" s="406">
        <v>46.1</v>
      </c>
      <c r="O1052" s="474">
        <v>47.3</v>
      </c>
      <c r="P1052" s="474">
        <v>47.5</v>
      </c>
      <c r="Q1052" s="474">
        <v>45.0</v>
      </c>
      <c r="R1052" s="474" t="s">
        <v>3501</v>
      </c>
      <c r="S1052" s="475">
        <v>-0.0128</v>
      </c>
    </row>
    <row r="1053" ht="15.75" customHeight="1">
      <c r="A1053" s="473" t="s">
        <v>1404</v>
      </c>
      <c r="B1053" s="406">
        <v>57.3</v>
      </c>
      <c r="C1053" s="474">
        <v>57.5</v>
      </c>
      <c r="D1053" s="474">
        <v>58.0</v>
      </c>
      <c r="E1053" s="474">
        <v>56.9</v>
      </c>
      <c r="F1053" s="474" t="s">
        <v>3601</v>
      </c>
      <c r="G1053" s="475">
        <v>-0.0035</v>
      </c>
      <c r="M1053" s="473" t="s">
        <v>1314</v>
      </c>
      <c r="N1053" s="406">
        <v>46.7</v>
      </c>
      <c r="O1053" s="474">
        <v>47.6</v>
      </c>
      <c r="P1053" s="474">
        <v>47.6</v>
      </c>
      <c r="Q1053" s="474">
        <v>46.0</v>
      </c>
      <c r="R1053" s="474" t="s">
        <v>3516</v>
      </c>
      <c r="S1053" s="475">
        <v>-0.0127</v>
      </c>
    </row>
    <row r="1054" ht="15.75" customHeight="1">
      <c r="A1054" s="473" t="s">
        <v>1405</v>
      </c>
      <c r="B1054" s="406">
        <v>57.5</v>
      </c>
      <c r="C1054" s="474">
        <v>57.6</v>
      </c>
      <c r="D1054" s="474">
        <v>57.9</v>
      </c>
      <c r="E1054" s="474">
        <v>56.9</v>
      </c>
      <c r="F1054" s="474" t="s">
        <v>3602</v>
      </c>
      <c r="G1054" s="475">
        <v>-0.0137</v>
      </c>
      <c r="M1054" s="473" t="s">
        <v>1315</v>
      </c>
      <c r="N1054" s="406">
        <v>47.3</v>
      </c>
      <c r="O1054" s="474">
        <v>47.0</v>
      </c>
      <c r="P1054" s="474">
        <v>47.4</v>
      </c>
      <c r="Q1054" s="474">
        <v>46.2</v>
      </c>
      <c r="R1054" s="474" t="s">
        <v>3517</v>
      </c>
      <c r="S1054" s="475">
        <v>0.0107</v>
      </c>
    </row>
    <row r="1055" ht="15.75" customHeight="1">
      <c r="A1055" s="473" t="s">
        <v>1406</v>
      </c>
      <c r="B1055" s="406">
        <v>58.3</v>
      </c>
      <c r="C1055" s="474">
        <v>57.4</v>
      </c>
      <c r="D1055" s="474">
        <v>58.6</v>
      </c>
      <c r="E1055" s="474">
        <v>57.4</v>
      </c>
      <c r="F1055" s="474" t="s">
        <v>3603</v>
      </c>
      <c r="G1055" s="475">
        <v>0.0157</v>
      </c>
      <c r="M1055" s="473" t="s">
        <v>1316</v>
      </c>
      <c r="N1055" s="406">
        <v>46.8</v>
      </c>
      <c r="O1055" s="474">
        <v>46.6</v>
      </c>
      <c r="P1055" s="474">
        <v>47.5</v>
      </c>
      <c r="Q1055" s="474">
        <v>46.5</v>
      </c>
      <c r="R1055" s="474" t="s">
        <v>3518</v>
      </c>
      <c r="S1055" s="475">
        <v>0.0086</v>
      </c>
    </row>
    <row r="1056" ht="15.75" customHeight="1">
      <c r="A1056" s="473" t="s">
        <v>1407</v>
      </c>
      <c r="B1056" s="406">
        <v>57.4</v>
      </c>
      <c r="C1056" s="474">
        <v>57.1</v>
      </c>
      <c r="D1056" s="474">
        <v>57.7</v>
      </c>
      <c r="E1056" s="474">
        <v>56.8</v>
      </c>
      <c r="F1056" s="474" t="s">
        <v>3604</v>
      </c>
      <c r="G1056" s="475">
        <v>0.0053</v>
      </c>
      <c r="M1056" s="473" t="s">
        <v>1317</v>
      </c>
      <c r="N1056" s="406">
        <v>46.4</v>
      </c>
      <c r="O1056" s="474">
        <v>47.7</v>
      </c>
      <c r="P1056" s="474">
        <v>48.8</v>
      </c>
      <c r="Q1056" s="474">
        <v>46.2</v>
      </c>
      <c r="R1056" s="474" t="s">
        <v>3519</v>
      </c>
      <c r="S1056" s="475">
        <v>-0.0169</v>
      </c>
    </row>
    <row r="1057" ht="15.75" customHeight="1">
      <c r="A1057" s="473" t="s">
        <v>1408</v>
      </c>
      <c r="B1057" s="406">
        <v>57.1</v>
      </c>
      <c r="C1057" s="474">
        <v>57.1</v>
      </c>
      <c r="D1057" s="474">
        <v>57.5</v>
      </c>
      <c r="E1057" s="474">
        <v>56.5</v>
      </c>
      <c r="F1057" s="474" t="s">
        <v>3605</v>
      </c>
      <c r="G1057" s="475">
        <v>0.0</v>
      </c>
      <c r="M1057" s="473" t="s">
        <v>1318</v>
      </c>
      <c r="N1057" s="406">
        <v>47.2</v>
      </c>
      <c r="O1057" s="474">
        <v>48.4</v>
      </c>
      <c r="P1057" s="474">
        <v>49.2</v>
      </c>
      <c r="Q1057" s="474">
        <v>46.2</v>
      </c>
      <c r="R1057" s="474" t="s">
        <v>3520</v>
      </c>
      <c r="S1057" s="475">
        <v>-0.0407</v>
      </c>
    </row>
    <row r="1058" ht="15.75" customHeight="1">
      <c r="A1058" s="473" t="s">
        <v>1409</v>
      </c>
      <c r="B1058" s="406">
        <v>57.1</v>
      </c>
      <c r="C1058" s="474">
        <v>56.2</v>
      </c>
      <c r="D1058" s="474">
        <v>57.3</v>
      </c>
      <c r="E1058" s="474">
        <v>56.2</v>
      </c>
      <c r="F1058" s="474" t="s">
        <v>3606</v>
      </c>
      <c r="G1058" s="475">
        <v>0.016</v>
      </c>
      <c r="M1058" s="473" t="s">
        <v>1319</v>
      </c>
      <c r="N1058" s="406">
        <v>49.2</v>
      </c>
      <c r="O1058" s="474">
        <v>48.1</v>
      </c>
      <c r="P1058" s="474">
        <v>49.6</v>
      </c>
      <c r="Q1058" s="474">
        <v>47.6</v>
      </c>
      <c r="R1058" s="474" t="s">
        <v>3521</v>
      </c>
      <c r="S1058" s="475">
        <v>0.0186</v>
      </c>
    </row>
    <row r="1059" ht="15.75" customHeight="1">
      <c r="A1059" s="473" t="s">
        <v>1410</v>
      </c>
      <c r="B1059" s="406">
        <v>56.2</v>
      </c>
      <c r="C1059" s="474">
        <v>57.3</v>
      </c>
      <c r="D1059" s="474">
        <v>57.4</v>
      </c>
      <c r="E1059" s="474">
        <v>55.6</v>
      </c>
      <c r="F1059" s="474" t="s">
        <v>3607</v>
      </c>
      <c r="G1059" s="475">
        <v>-0.0175</v>
      </c>
      <c r="M1059" s="473" t="s">
        <v>1320</v>
      </c>
      <c r="N1059" s="406">
        <v>48.3</v>
      </c>
      <c r="O1059" s="474">
        <v>48.0</v>
      </c>
      <c r="P1059" s="474">
        <v>49.0</v>
      </c>
      <c r="Q1059" s="474">
        <v>47.5</v>
      </c>
      <c r="R1059" s="474" t="s">
        <v>3522</v>
      </c>
      <c r="S1059" s="475">
        <v>0.0062</v>
      </c>
    </row>
    <row r="1060" ht="15.75" customHeight="1">
      <c r="A1060" s="473" t="s">
        <v>1411</v>
      </c>
      <c r="B1060" s="406">
        <v>57.2</v>
      </c>
      <c r="C1060" s="474">
        <v>56.6</v>
      </c>
      <c r="D1060" s="474">
        <v>57.3</v>
      </c>
      <c r="E1060" s="474">
        <v>56.0</v>
      </c>
      <c r="F1060" s="474" t="s">
        <v>3608</v>
      </c>
      <c r="G1060" s="475">
        <v>0.0053</v>
      </c>
      <c r="M1060" s="473" t="s">
        <v>1321</v>
      </c>
      <c r="N1060" s="406">
        <v>48.0</v>
      </c>
      <c r="O1060" s="474">
        <v>47.4</v>
      </c>
      <c r="P1060" s="474">
        <v>48.4</v>
      </c>
      <c r="Q1060" s="474">
        <v>47.4</v>
      </c>
      <c r="R1060" s="474" t="s">
        <v>3523</v>
      </c>
      <c r="S1060" s="475">
        <v>0.0127</v>
      </c>
    </row>
    <row r="1061" ht="15.75" customHeight="1">
      <c r="A1061" s="473" t="s">
        <v>1412</v>
      </c>
      <c r="B1061" s="406">
        <v>56.9</v>
      </c>
      <c r="C1061" s="474">
        <v>57.6</v>
      </c>
      <c r="D1061" s="474">
        <v>57.6</v>
      </c>
      <c r="E1061" s="474">
        <v>56.7</v>
      </c>
      <c r="F1061" s="474" t="s">
        <v>3609</v>
      </c>
      <c r="G1061" s="475">
        <v>-0.0122</v>
      </c>
      <c r="M1061" s="473" t="s">
        <v>1322</v>
      </c>
      <c r="N1061" s="406">
        <v>47.4</v>
      </c>
      <c r="O1061" s="474">
        <v>47.0</v>
      </c>
      <c r="P1061" s="474">
        <v>47.8</v>
      </c>
      <c r="Q1061" s="474">
        <v>46.8</v>
      </c>
      <c r="R1061" s="474" t="s">
        <v>3524</v>
      </c>
      <c r="S1061" s="475">
        <v>-0.0021</v>
      </c>
    </row>
    <row r="1062" ht="15.75" customHeight="1">
      <c r="A1062" s="473" t="s">
        <v>1413</v>
      </c>
      <c r="B1062" s="406">
        <v>57.6</v>
      </c>
      <c r="C1062" s="474">
        <v>57.9</v>
      </c>
      <c r="D1062" s="474">
        <v>58.0</v>
      </c>
      <c r="E1062" s="474">
        <v>56.8</v>
      </c>
      <c r="F1062" s="474" t="s">
        <v>3266</v>
      </c>
      <c r="G1062" s="475">
        <v>-0.0017</v>
      </c>
      <c r="M1062" s="473" t="s">
        <v>1323</v>
      </c>
      <c r="N1062" s="406">
        <v>47.5</v>
      </c>
      <c r="O1062" s="474">
        <v>48.0</v>
      </c>
      <c r="P1062" s="474">
        <v>49.0</v>
      </c>
      <c r="Q1062" s="474">
        <v>46.8</v>
      </c>
      <c r="R1062" s="474" t="s">
        <v>3525</v>
      </c>
      <c r="S1062" s="475">
        <v>0.0106</v>
      </c>
    </row>
    <row r="1063" ht="15.75" customHeight="1">
      <c r="A1063" s="473" t="s">
        <v>1414</v>
      </c>
      <c r="B1063" s="406">
        <v>57.7</v>
      </c>
      <c r="C1063" s="474">
        <v>57.9</v>
      </c>
      <c r="D1063" s="474">
        <v>57.9</v>
      </c>
      <c r="E1063" s="474">
        <v>57.6</v>
      </c>
      <c r="F1063" s="474" t="s">
        <v>3610</v>
      </c>
      <c r="G1063" s="475">
        <v>0.0</v>
      </c>
      <c r="M1063" s="473" t="s">
        <v>1324</v>
      </c>
      <c r="N1063" s="406">
        <v>47.0</v>
      </c>
      <c r="O1063" s="474">
        <v>47.0</v>
      </c>
      <c r="P1063" s="474">
        <v>51.0</v>
      </c>
      <c r="Q1063" s="474">
        <v>46.7</v>
      </c>
      <c r="R1063" s="474" t="s">
        <v>3526</v>
      </c>
      <c r="S1063" s="475">
        <v>-0.0105</v>
      </c>
    </row>
    <row r="1064" ht="15.75" customHeight="1">
      <c r="A1064" s="473" t="s">
        <v>1415</v>
      </c>
      <c r="B1064" s="406">
        <v>57.7</v>
      </c>
      <c r="C1064" s="474">
        <v>57.9</v>
      </c>
      <c r="D1064" s="474">
        <v>58.0</v>
      </c>
      <c r="E1064" s="474">
        <v>57.7</v>
      </c>
      <c r="F1064" s="474" t="s">
        <v>3611</v>
      </c>
      <c r="G1064" s="475">
        <v>-0.0017</v>
      </c>
      <c r="M1064" s="473" t="s">
        <v>1325</v>
      </c>
      <c r="N1064" s="406">
        <v>47.5</v>
      </c>
      <c r="O1064" s="474">
        <v>47.0</v>
      </c>
      <c r="P1064" s="474">
        <v>48.0</v>
      </c>
      <c r="Q1064" s="474">
        <v>46.8</v>
      </c>
      <c r="R1064" s="474" t="s">
        <v>2991</v>
      </c>
      <c r="S1064" s="475">
        <v>-0.0021</v>
      </c>
    </row>
    <row r="1065" ht="15.75" customHeight="1">
      <c r="A1065" s="473" t="s">
        <v>1416</v>
      </c>
      <c r="B1065" s="406">
        <v>57.8</v>
      </c>
      <c r="C1065" s="474">
        <v>58.2</v>
      </c>
      <c r="D1065" s="474">
        <v>58.9</v>
      </c>
      <c r="E1065" s="474">
        <v>57.1</v>
      </c>
      <c r="F1065" s="474" t="s">
        <v>3612</v>
      </c>
      <c r="G1065" s="475">
        <v>-0.0086</v>
      </c>
      <c r="M1065" s="473" t="s">
        <v>1326</v>
      </c>
      <c r="N1065" s="406">
        <v>47.6</v>
      </c>
      <c r="O1065" s="474">
        <v>47.2</v>
      </c>
      <c r="P1065" s="474">
        <v>47.6</v>
      </c>
      <c r="Q1065" s="474">
        <v>46.6</v>
      </c>
      <c r="R1065" s="474" t="s">
        <v>3527</v>
      </c>
      <c r="S1065" s="475">
        <v>0.0085</v>
      </c>
    </row>
    <row r="1066" ht="15.75" customHeight="1">
      <c r="A1066" s="473" t="s">
        <v>1417</v>
      </c>
      <c r="B1066" s="406">
        <v>58.3</v>
      </c>
      <c r="C1066" s="474">
        <v>58.5</v>
      </c>
      <c r="D1066" s="474">
        <v>58.7</v>
      </c>
      <c r="E1066" s="474">
        <v>57.7</v>
      </c>
      <c r="F1066" s="474" t="s">
        <v>3613</v>
      </c>
      <c r="G1066" s="475">
        <v>-0.0034</v>
      </c>
      <c r="M1066" s="473" t="s">
        <v>1327</v>
      </c>
      <c r="N1066" s="406">
        <v>47.2</v>
      </c>
      <c r="O1066" s="474">
        <v>47.0</v>
      </c>
      <c r="P1066" s="474">
        <v>47.4</v>
      </c>
      <c r="Q1066" s="474">
        <v>46.5</v>
      </c>
      <c r="R1066" s="474" t="s">
        <v>3528</v>
      </c>
      <c r="S1066" s="475">
        <v>0.0043</v>
      </c>
    </row>
    <row r="1067" ht="15.75" customHeight="1">
      <c r="A1067" s="473" t="s">
        <v>1418</v>
      </c>
      <c r="B1067" s="406">
        <v>58.5</v>
      </c>
      <c r="C1067" s="474">
        <v>58.5</v>
      </c>
      <c r="D1067" s="474">
        <v>58.9</v>
      </c>
      <c r="E1067" s="474">
        <v>58.1</v>
      </c>
      <c r="F1067" s="474" t="s">
        <v>3614</v>
      </c>
      <c r="G1067" s="475">
        <v>-0.0017</v>
      </c>
      <c r="M1067" s="473" t="s">
        <v>1328</v>
      </c>
      <c r="N1067" s="406">
        <v>47.0</v>
      </c>
      <c r="O1067" s="474">
        <v>46.5</v>
      </c>
      <c r="P1067" s="474">
        <v>47.4</v>
      </c>
      <c r="Q1067" s="474">
        <v>46.0</v>
      </c>
      <c r="R1067" s="474" t="s">
        <v>3529</v>
      </c>
      <c r="S1067" s="475">
        <v>0.0108</v>
      </c>
    </row>
    <row r="1068" ht="15.75" customHeight="1">
      <c r="A1068" s="473" t="s">
        <v>1419</v>
      </c>
      <c r="B1068" s="406">
        <v>58.6</v>
      </c>
      <c r="C1068" s="474">
        <v>58.9</v>
      </c>
      <c r="D1068" s="474">
        <v>59.0</v>
      </c>
      <c r="E1068" s="474">
        <v>58.0</v>
      </c>
      <c r="F1068" s="474" t="s">
        <v>3615</v>
      </c>
      <c r="G1068" s="475">
        <v>0.0086</v>
      </c>
      <c r="M1068" s="473" t="s">
        <v>1329</v>
      </c>
      <c r="N1068" s="406">
        <v>46.5</v>
      </c>
      <c r="O1068" s="474">
        <v>48.2</v>
      </c>
      <c r="P1068" s="474">
        <v>48.6</v>
      </c>
      <c r="Q1068" s="474">
        <v>46.0</v>
      </c>
      <c r="R1068" s="474" t="s">
        <v>3530</v>
      </c>
      <c r="S1068" s="475">
        <v>-0.081</v>
      </c>
    </row>
    <row r="1069" ht="15.75" customHeight="1">
      <c r="A1069" s="473" t="s">
        <v>1420</v>
      </c>
      <c r="B1069" s="406">
        <v>58.1</v>
      </c>
      <c r="C1069" s="474">
        <v>57.6</v>
      </c>
      <c r="D1069" s="474">
        <v>58.9</v>
      </c>
      <c r="E1069" s="474">
        <v>57.3</v>
      </c>
      <c r="F1069" s="474" t="s">
        <v>3616</v>
      </c>
      <c r="G1069" s="475">
        <v>0.0087</v>
      </c>
      <c r="M1069" s="473" t="s">
        <v>1330</v>
      </c>
      <c r="N1069" s="406">
        <v>50.6</v>
      </c>
      <c r="O1069" s="474">
        <v>48.4</v>
      </c>
      <c r="P1069" s="474">
        <v>51.0</v>
      </c>
      <c r="Q1069" s="474">
        <v>48.4</v>
      </c>
      <c r="R1069" s="474" t="s">
        <v>3531</v>
      </c>
      <c r="S1069" s="475">
        <v>0.0348</v>
      </c>
    </row>
    <row r="1070" ht="15.75" customHeight="1">
      <c r="A1070" s="473" t="s">
        <v>1421</v>
      </c>
      <c r="B1070" s="406">
        <v>57.6</v>
      </c>
      <c r="C1070" s="474">
        <v>57.6</v>
      </c>
      <c r="D1070" s="474">
        <v>58.0</v>
      </c>
      <c r="E1070" s="474">
        <v>56.9</v>
      </c>
      <c r="F1070" s="474" t="s">
        <v>3617</v>
      </c>
      <c r="G1070" s="475">
        <v>0.0123</v>
      </c>
      <c r="M1070" s="473" t="s">
        <v>1331</v>
      </c>
      <c r="N1070" s="406">
        <v>48.9</v>
      </c>
      <c r="O1070" s="474">
        <v>48.0</v>
      </c>
      <c r="P1070" s="474">
        <v>49.5</v>
      </c>
      <c r="Q1070" s="474">
        <v>47.2</v>
      </c>
      <c r="R1070" s="474" t="s">
        <v>2894</v>
      </c>
      <c r="S1070" s="475">
        <v>0.0209</v>
      </c>
    </row>
    <row r="1071" ht="15.75" customHeight="1">
      <c r="A1071" s="473" t="s">
        <v>1422</v>
      </c>
      <c r="B1071" s="406">
        <v>56.9</v>
      </c>
      <c r="C1071" s="474">
        <v>57.1</v>
      </c>
      <c r="D1071" s="474">
        <v>57.5</v>
      </c>
      <c r="E1071" s="474">
        <v>56.6</v>
      </c>
      <c r="F1071" s="474" t="s">
        <v>3618</v>
      </c>
      <c r="G1071" s="475">
        <v>-0.0035</v>
      </c>
      <c r="M1071" s="473" t="s">
        <v>1332</v>
      </c>
      <c r="N1071" s="406">
        <v>47.9</v>
      </c>
      <c r="O1071" s="474">
        <v>47.9</v>
      </c>
      <c r="P1071" s="474">
        <v>48.5</v>
      </c>
      <c r="Q1071" s="474">
        <v>47.5</v>
      </c>
      <c r="R1071" s="474" t="s">
        <v>3532</v>
      </c>
      <c r="S1071" s="475">
        <v>-0.0042</v>
      </c>
    </row>
    <row r="1072" ht="15.75" customHeight="1">
      <c r="A1072" s="473" t="s">
        <v>1423</v>
      </c>
      <c r="B1072" s="406">
        <v>57.1</v>
      </c>
      <c r="C1072" s="474">
        <v>57.0</v>
      </c>
      <c r="D1072" s="474">
        <v>58.0</v>
      </c>
      <c r="E1072" s="474">
        <v>56.8</v>
      </c>
      <c r="F1072" s="474" t="s">
        <v>3619</v>
      </c>
      <c r="G1072" s="475">
        <v>0.0053</v>
      </c>
      <c r="M1072" s="473" t="s">
        <v>1333</v>
      </c>
      <c r="N1072" s="406">
        <v>48.1</v>
      </c>
      <c r="O1072" s="474">
        <v>48.9</v>
      </c>
      <c r="P1072" s="474">
        <v>49.0</v>
      </c>
      <c r="Q1072" s="474">
        <v>47.9</v>
      </c>
      <c r="R1072" s="474" t="s">
        <v>3533</v>
      </c>
      <c r="S1072" s="475">
        <v>-0.0143</v>
      </c>
    </row>
    <row r="1073" ht="15.75" customHeight="1">
      <c r="A1073" s="473" t="s">
        <v>1424</v>
      </c>
      <c r="B1073" s="406">
        <v>56.8</v>
      </c>
      <c r="C1073" s="474">
        <v>57.3</v>
      </c>
      <c r="D1073" s="474">
        <v>57.9</v>
      </c>
      <c r="E1073" s="474">
        <v>56.4</v>
      </c>
      <c r="F1073" s="474" t="s">
        <v>3620</v>
      </c>
      <c r="G1073" s="475">
        <v>-0.0087</v>
      </c>
      <c r="M1073" s="473" t="s">
        <v>1334</v>
      </c>
      <c r="N1073" s="406">
        <v>48.8</v>
      </c>
      <c r="O1073" s="474">
        <v>49.0</v>
      </c>
      <c r="P1073" s="474">
        <v>49.2</v>
      </c>
      <c r="Q1073" s="474">
        <v>48.6</v>
      </c>
      <c r="R1073" s="474" t="s">
        <v>3534</v>
      </c>
      <c r="S1073" s="475">
        <v>-0.0081</v>
      </c>
    </row>
    <row r="1074" ht="15.75" customHeight="1">
      <c r="A1074" s="473" t="s">
        <v>1425</v>
      </c>
      <c r="B1074" s="406">
        <v>57.3</v>
      </c>
      <c r="C1074" s="474">
        <v>56.8</v>
      </c>
      <c r="D1074" s="474">
        <v>57.6</v>
      </c>
      <c r="E1074" s="474">
        <v>56.5</v>
      </c>
      <c r="F1074" s="474" t="s">
        <v>3621</v>
      </c>
      <c r="G1074" s="475">
        <v>0.0035</v>
      </c>
      <c r="M1074" s="473" t="s">
        <v>1335</v>
      </c>
      <c r="N1074" s="406">
        <v>49.2</v>
      </c>
      <c r="O1074" s="474">
        <v>48.1</v>
      </c>
      <c r="P1074" s="474">
        <v>49.4</v>
      </c>
      <c r="Q1074" s="474">
        <v>48.1</v>
      </c>
      <c r="R1074" s="474" t="s">
        <v>3535</v>
      </c>
      <c r="S1074" s="475">
        <v>0.0061</v>
      </c>
    </row>
    <row r="1075" ht="15.75" customHeight="1">
      <c r="A1075" s="473" t="s">
        <v>1426</v>
      </c>
      <c r="B1075" s="406">
        <v>57.1</v>
      </c>
      <c r="C1075" s="474">
        <v>57.1</v>
      </c>
      <c r="D1075" s="474">
        <v>57.9</v>
      </c>
      <c r="E1075" s="474">
        <v>56.6</v>
      </c>
      <c r="F1075" s="474" t="s">
        <v>3622</v>
      </c>
      <c r="G1075" s="475">
        <v>-0.0121</v>
      </c>
      <c r="M1075" s="473" t="s">
        <v>1336</v>
      </c>
      <c r="N1075" s="406">
        <v>48.9</v>
      </c>
      <c r="O1075" s="474">
        <v>49.9</v>
      </c>
      <c r="P1075" s="474">
        <v>49.9</v>
      </c>
      <c r="Q1075" s="474">
        <v>48.7</v>
      </c>
      <c r="R1075" s="474" t="s">
        <v>3536</v>
      </c>
      <c r="S1075" s="475">
        <v>-0.0141</v>
      </c>
    </row>
    <row r="1076" ht="15.75" customHeight="1">
      <c r="A1076" s="473" t="s">
        <v>1427</v>
      </c>
      <c r="B1076" s="406">
        <v>57.8</v>
      </c>
      <c r="C1076" s="474">
        <v>56.6</v>
      </c>
      <c r="D1076" s="474">
        <v>58.0</v>
      </c>
      <c r="E1076" s="474">
        <v>56.6</v>
      </c>
      <c r="F1076" s="474" t="s">
        <v>3623</v>
      </c>
      <c r="G1076" s="475">
        <v>0.0035</v>
      </c>
      <c r="M1076" s="473" t="s">
        <v>1337</v>
      </c>
      <c r="N1076" s="406">
        <v>49.6</v>
      </c>
      <c r="O1076" s="474">
        <v>49.0</v>
      </c>
      <c r="P1076" s="474">
        <v>50.4</v>
      </c>
      <c r="Q1076" s="474">
        <v>47.9</v>
      </c>
      <c r="R1076" s="474" t="s">
        <v>3537</v>
      </c>
      <c r="S1076" s="475">
        <v>0.0553</v>
      </c>
    </row>
    <row r="1077" ht="15.75" customHeight="1">
      <c r="A1077" s="473" t="s">
        <v>1428</v>
      </c>
      <c r="B1077" s="406">
        <v>57.6</v>
      </c>
      <c r="C1077" s="474">
        <v>57.7</v>
      </c>
      <c r="D1077" s="474">
        <v>57.7</v>
      </c>
      <c r="E1077" s="474">
        <v>56.7</v>
      </c>
      <c r="F1077" s="474" t="s">
        <v>3624</v>
      </c>
      <c r="G1077" s="475">
        <v>0.0088</v>
      </c>
      <c r="M1077" s="473" t="s">
        <v>1338</v>
      </c>
      <c r="N1077" s="406">
        <v>47.0</v>
      </c>
      <c r="O1077" s="474">
        <v>47.4</v>
      </c>
      <c r="P1077" s="474">
        <v>47.8</v>
      </c>
      <c r="Q1077" s="474">
        <v>46.9</v>
      </c>
      <c r="R1077" s="474" t="s">
        <v>3538</v>
      </c>
      <c r="S1077" s="475">
        <v>-0.0188</v>
      </c>
    </row>
    <row r="1078" ht="15.75" customHeight="1">
      <c r="A1078" s="473" t="s">
        <v>1429</v>
      </c>
      <c r="B1078" s="406">
        <v>57.1</v>
      </c>
      <c r="C1078" s="474">
        <v>57.8</v>
      </c>
      <c r="D1078" s="474">
        <v>57.8</v>
      </c>
      <c r="E1078" s="474">
        <v>57.0</v>
      </c>
      <c r="F1078" s="474" t="s">
        <v>3577</v>
      </c>
      <c r="G1078" s="475">
        <v>-0.0121</v>
      </c>
      <c r="M1078" s="473" t="s">
        <v>1339</v>
      </c>
      <c r="N1078" s="406">
        <v>47.9</v>
      </c>
      <c r="O1078" s="474">
        <v>49.2</v>
      </c>
      <c r="P1078" s="474">
        <v>49.6</v>
      </c>
      <c r="Q1078" s="474">
        <v>47.8</v>
      </c>
      <c r="R1078" s="474" t="s">
        <v>3539</v>
      </c>
      <c r="S1078" s="475">
        <v>-0.0204</v>
      </c>
    </row>
    <row r="1079" ht="15.75" customHeight="1">
      <c r="A1079" s="473" t="s">
        <v>1430</v>
      </c>
      <c r="B1079" s="406">
        <v>57.8</v>
      </c>
      <c r="C1079" s="474">
        <v>58.0</v>
      </c>
      <c r="D1079" s="474">
        <v>58.0</v>
      </c>
      <c r="E1079" s="474">
        <v>57.7</v>
      </c>
      <c r="F1079" s="474" t="s">
        <v>2890</v>
      </c>
      <c r="G1079" s="475">
        <v>-0.0017</v>
      </c>
      <c r="M1079" s="473" t="s">
        <v>1340</v>
      </c>
      <c r="N1079" s="406">
        <v>48.9</v>
      </c>
      <c r="O1079" s="474">
        <v>49.6</v>
      </c>
      <c r="P1079" s="474">
        <v>50.3</v>
      </c>
      <c r="Q1079" s="474">
        <v>48.7</v>
      </c>
      <c r="R1079" s="474" t="s">
        <v>3540</v>
      </c>
      <c r="S1079" s="475">
        <v>-0.0141</v>
      </c>
    </row>
    <row r="1080" ht="15.75" customHeight="1">
      <c r="A1080" s="473" t="s">
        <v>1431</v>
      </c>
      <c r="B1080" s="406">
        <v>57.9</v>
      </c>
      <c r="C1080" s="474">
        <v>58.5</v>
      </c>
      <c r="D1080" s="474">
        <v>58.5</v>
      </c>
      <c r="E1080" s="474">
        <v>57.7</v>
      </c>
      <c r="F1080" s="474" t="s">
        <v>3625</v>
      </c>
      <c r="G1080" s="475">
        <v>0.007</v>
      </c>
      <c r="M1080" s="473" t="s">
        <v>1341</v>
      </c>
      <c r="N1080" s="406">
        <v>49.6</v>
      </c>
      <c r="O1080" s="474">
        <v>50.0</v>
      </c>
      <c r="P1080" s="474">
        <v>50.0</v>
      </c>
      <c r="Q1080" s="474">
        <v>49.5</v>
      </c>
      <c r="R1080" s="474" t="s">
        <v>3541</v>
      </c>
      <c r="S1080" s="475">
        <v>-0.012</v>
      </c>
    </row>
    <row r="1081" ht="15.75" customHeight="1">
      <c r="A1081" s="473" t="s">
        <v>1432</v>
      </c>
      <c r="B1081" s="406">
        <v>57.5</v>
      </c>
      <c r="C1081" s="474">
        <v>57.2</v>
      </c>
      <c r="D1081" s="474">
        <v>58.3</v>
      </c>
      <c r="E1081" s="474">
        <v>57.2</v>
      </c>
      <c r="F1081" s="474" t="s">
        <v>3626</v>
      </c>
      <c r="G1081" s="475">
        <v>0.0017</v>
      </c>
      <c r="M1081" s="473" t="s">
        <v>1342</v>
      </c>
      <c r="N1081" s="406">
        <v>50.2</v>
      </c>
      <c r="O1081" s="474">
        <v>50.8</v>
      </c>
      <c r="P1081" s="474">
        <v>50.8</v>
      </c>
      <c r="Q1081" s="474">
        <v>49.6</v>
      </c>
      <c r="R1081" s="474" t="s">
        <v>3542</v>
      </c>
      <c r="S1081" s="475">
        <v>-0.0118</v>
      </c>
    </row>
    <row r="1082" ht="15.75" customHeight="1">
      <c r="A1082" s="473" t="s">
        <v>1433</v>
      </c>
      <c r="B1082" s="406">
        <v>57.4</v>
      </c>
      <c r="C1082" s="474">
        <v>57.6</v>
      </c>
      <c r="D1082" s="474">
        <v>58.0</v>
      </c>
      <c r="E1082" s="474">
        <v>57.1</v>
      </c>
      <c r="F1082" s="474" t="s">
        <v>3627</v>
      </c>
      <c r="G1082" s="475">
        <v>-0.0035</v>
      </c>
      <c r="M1082" s="473" t="s">
        <v>1343</v>
      </c>
      <c r="N1082" s="406">
        <v>50.8</v>
      </c>
      <c r="O1082" s="474">
        <v>51.1</v>
      </c>
      <c r="P1082" s="474">
        <v>51.1</v>
      </c>
      <c r="Q1082" s="474">
        <v>50.7</v>
      </c>
      <c r="R1082" s="474" t="s">
        <v>3543</v>
      </c>
      <c r="S1082" s="475">
        <v>-0.0078</v>
      </c>
    </row>
    <row r="1083" ht="15.75" customHeight="1">
      <c r="A1083" s="473" t="s">
        <v>1434</v>
      </c>
      <c r="B1083" s="406">
        <v>57.6</v>
      </c>
      <c r="C1083" s="474">
        <v>57.9</v>
      </c>
      <c r="D1083" s="474">
        <v>58.3</v>
      </c>
      <c r="E1083" s="474">
        <v>57.5</v>
      </c>
      <c r="F1083" s="474" t="s">
        <v>3628</v>
      </c>
      <c r="G1083" s="475">
        <v>-0.0052</v>
      </c>
      <c r="M1083" s="473" t="s">
        <v>1344</v>
      </c>
      <c r="N1083" s="406">
        <v>51.2</v>
      </c>
      <c r="O1083" s="474">
        <v>50.5</v>
      </c>
      <c r="P1083" s="474">
        <v>51.3</v>
      </c>
      <c r="Q1083" s="474">
        <v>50.5</v>
      </c>
      <c r="R1083" s="474" t="s">
        <v>3544</v>
      </c>
      <c r="S1083" s="475">
        <v>0.002</v>
      </c>
    </row>
    <row r="1084" ht="15.75" customHeight="1">
      <c r="A1084" s="473" t="s">
        <v>1435</v>
      </c>
      <c r="B1084" s="406">
        <v>57.9</v>
      </c>
      <c r="C1084" s="474">
        <v>58.1</v>
      </c>
      <c r="D1084" s="474">
        <v>58.4</v>
      </c>
      <c r="E1084" s="474">
        <v>57.8</v>
      </c>
      <c r="F1084" s="474" t="s">
        <v>3629</v>
      </c>
      <c r="G1084" s="475">
        <v>0.0</v>
      </c>
      <c r="M1084" s="473" t="s">
        <v>1345</v>
      </c>
      <c r="N1084" s="406">
        <v>51.1</v>
      </c>
      <c r="O1084" s="474">
        <v>50.7</v>
      </c>
      <c r="P1084" s="474">
        <v>51.4</v>
      </c>
      <c r="Q1084" s="474">
        <v>50.4</v>
      </c>
      <c r="R1084" s="474" t="s">
        <v>3545</v>
      </c>
      <c r="S1084" s="475">
        <v>-0.002</v>
      </c>
    </row>
    <row r="1085" ht="15.75" customHeight="1">
      <c r="A1085" s="473" t="s">
        <v>1436</v>
      </c>
      <c r="B1085" s="406">
        <v>57.9</v>
      </c>
      <c r="C1085" s="474">
        <v>57.0</v>
      </c>
      <c r="D1085" s="474">
        <v>58.3</v>
      </c>
      <c r="E1085" s="474">
        <v>57.0</v>
      </c>
      <c r="F1085" s="474" t="s">
        <v>3630</v>
      </c>
      <c r="G1085" s="475">
        <v>-0.0052</v>
      </c>
      <c r="M1085" s="473" t="s">
        <v>1346</v>
      </c>
      <c r="N1085" s="406">
        <v>51.2</v>
      </c>
      <c r="O1085" s="474">
        <v>51.5</v>
      </c>
      <c r="P1085" s="474">
        <v>51.5</v>
      </c>
      <c r="Q1085" s="474">
        <v>50.1</v>
      </c>
      <c r="R1085" s="474" t="s">
        <v>3546</v>
      </c>
      <c r="S1085" s="475">
        <v>0.0159</v>
      </c>
    </row>
    <row r="1086" ht="15.75" customHeight="1">
      <c r="A1086" s="473" t="s">
        <v>1437</v>
      </c>
      <c r="B1086" s="406">
        <v>58.2</v>
      </c>
      <c r="C1086" s="474">
        <v>57.9</v>
      </c>
      <c r="D1086" s="474">
        <v>58.5</v>
      </c>
      <c r="E1086" s="474">
        <v>57.7</v>
      </c>
      <c r="F1086" s="474" t="s">
        <v>3631</v>
      </c>
      <c r="G1086" s="475">
        <v>0.0052</v>
      </c>
      <c r="M1086" s="473" t="s">
        <v>1347</v>
      </c>
      <c r="N1086" s="406">
        <v>50.4</v>
      </c>
      <c r="O1086" s="474">
        <v>51.9</v>
      </c>
      <c r="P1086" s="474">
        <v>52.0</v>
      </c>
      <c r="Q1086" s="474">
        <v>50.0</v>
      </c>
      <c r="R1086" s="474" t="s">
        <v>2687</v>
      </c>
      <c r="S1086" s="475">
        <v>-0.0118</v>
      </c>
    </row>
    <row r="1087" ht="15.75" customHeight="1">
      <c r="A1087" s="473" t="s">
        <v>1438</v>
      </c>
      <c r="B1087" s="406">
        <v>57.9</v>
      </c>
      <c r="C1087" s="474">
        <v>58.4</v>
      </c>
      <c r="D1087" s="474">
        <v>58.4</v>
      </c>
      <c r="E1087" s="474">
        <v>57.7</v>
      </c>
      <c r="F1087" s="474" t="s">
        <v>3632</v>
      </c>
      <c r="G1087" s="475">
        <v>-0.0086</v>
      </c>
      <c r="M1087" s="473" t="s">
        <v>1348</v>
      </c>
      <c r="N1087" s="406">
        <v>51.0</v>
      </c>
      <c r="O1087" s="474">
        <v>51.7</v>
      </c>
      <c r="P1087" s="474">
        <v>52.5</v>
      </c>
      <c r="Q1087" s="474">
        <v>50.9</v>
      </c>
      <c r="R1087" s="474" t="s">
        <v>3547</v>
      </c>
      <c r="S1087" s="475">
        <v>-0.0135</v>
      </c>
    </row>
    <row r="1088" ht="15.75" customHeight="1">
      <c r="A1088" s="473" t="s">
        <v>1439</v>
      </c>
      <c r="B1088" s="406">
        <v>58.4</v>
      </c>
      <c r="C1088" s="474">
        <v>58.8</v>
      </c>
      <c r="D1088" s="474">
        <v>58.9</v>
      </c>
      <c r="E1088" s="474">
        <v>57.9</v>
      </c>
      <c r="F1088" s="474" t="s">
        <v>3633</v>
      </c>
      <c r="G1088" s="475">
        <v>-0.0068</v>
      </c>
      <c r="M1088" s="473" t="s">
        <v>1349</v>
      </c>
      <c r="N1088" s="406">
        <v>51.7</v>
      </c>
      <c r="O1088" s="474">
        <v>50.9</v>
      </c>
      <c r="P1088" s="474">
        <v>52.0</v>
      </c>
      <c r="Q1088" s="474">
        <v>50.8</v>
      </c>
      <c r="R1088" s="474" t="s">
        <v>3548</v>
      </c>
      <c r="S1088" s="475">
        <v>0.0078</v>
      </c>
    </row>
    <row r="1089" ht="15.75" customHeight="1">
      <c r="A1089" s="473" t="s">
        <v>1440</v>
      </c>
      <c r="B1089" s="406">
        <v>58.8</v>
      </c>
      <c r="C1089" s="474">
        <v>59.0</v>
      </c>
      <c r="D1089" s="474">
        <v>59.1</v>
      </c>
      <c r="E1089" s="474">
        <v>58.5</v>
      </c>
      <c r="F1089" s="474" t="s">
        <v>3634</v>
      </c>
      <c r="G1089" s="475">
        <v>-0.0084</v>
      </c>
      <c r="M1089" s="473" t="s">
        <v>1350</v>
      </c>
      <c r="N1089" s="406">
        <v>51.3</v>
      </c>
      <c r="O1089" s="474">
        <v>50.7</v>
      </c>
      <c r="P1089" s="474">
        <v>51.5</v>
      </c>
      <c r="Q1089" s="474">
        <v>50.6</v>
      </c>
      <c r="R1089" s="474" t="s">
        <v>3549</v>
      </c>
      <c r="S1089" s="475">
        <v>0.0118</v>
      </c>
    </row>
    <row r="1090" ht="15.75" customHeight="1">
      <c r="A1090" s="473" t="s">
        <v>1441</v>
      </c>
      <c r="B1090" s="406">
        <v>59.3</v>
      </c>
      <c r="C1090" s="474">
        <v>58.9</v>
      </c>
      <c r="D1090" s="474">
        <v>59.7</v>
      </c>
      <c r="E1090" s="474">
        <v>58.8</v>
      </c>
      <c r="F1090" s="474" t="s">
        <v>3635</v>
      </c>
      <c r="G1090" s="475">
        <v>0.0207</v>
      </c>
      <c r="M1090" s="473" t="s">
        <v>1351</v>
      </c>
      <c r="N1090" s="406">
        <v>50.7</v>
      </c>
      <c r="O1090" s="474">
        <v>51.3</v>
      </c>
      <c r="P1090" s="474">
        <v>51.6</v>
      </c>
      <c r="Q1090" s="474">
        <v>50.4</v>
      </c>
      <c r="R1090" s="474" t="s">
        <v>3550</v>
      </c>
      <c r="S1090" s="475">
        <v>-0.0078</v>
      </c>
    </row>
    <row r="1091" ht="15.75" customHeight="1">
      <c r="A1091" s="473" t="s">
        <v>1442</v>
      </c>
      <c r="B1091" s="406">
        <v>58.1</v>
      </c>
      <c r="C1091" s="474">
        <v>57.9</v>
      </c>
      <c r="D1091" s="474">
        <v>58.9</v>
      </c>
      <c r="E1091" s="474">
        <v>57.8</v>
      </c>
      <c r="F1091" s="474" t="s">
        <v>3636</v>
      </c>
      <c r="G1091" s="475">
        <v>0.0052</v>
      </c>
      <c r="M1091" s="473" t="s">
        <v>1352</v>
      </c>
      <c r="N1091" s="406">
        <v>51.1</v>
      </c>
      <c r="O1091" s="474">
        <v>50.5</v>
      </c>
      <c r="P1091" s="474">
        <v>51.8</v>
      </c>
      <c r="Q1091" s="474">
        <v>50.4</v>
      </c>
      <c r="R1091" s="474" t="s">
        <v>3551</v>
      </c>
      <c r="S1091" s="475">
        <v>0.0139</v>
      </c>
    </row>
    <row r="1092" ht="15.75" customHeight="1">
      <c r="A1092" s="473" t="s">
        <v>1443</v>
      </c>
      <c r="B1092" s="406">
        <v>57.8</v>
      </c>
      <c r="C1092" s="474">
        <v>56.5</v>
      </c>
      <c r="D1092" s="474">
        <v>58.3</v>
      </c>
      <c r="E1092" s="474">
        <v>56.5</v>
      </c>
      <c r="F1092" s="474" t="s">
        <v>3637</v>
      </c>
      <c r="G1092" s="475">
        <v>-0.0086</v>
      </c>
      <c r="M1092" s="473" t="s">
        <v>1353</v>
      </c>
      <c r="N1092" s="406">
        <v>50.4</v>
      </c>
      <c r="O1092" s="474">
        <v>51.0</v>
      </c>
      <c r="P1092" s="474">
        <v>51.4</v>
      </c>
      <c r="Q1092" s="474">
        <v>50.1</v>
      </c>
      <c r="R1092" s="474" t="s">
        <v>3552</v>
      </c>
      <c r="S1092" s="475">
        <v>-0.0118</v>
      </c>
    </row>
    <row r="1093" ht="15.75" customHeight="1">
      <c r="A1093" s="473" t="s">
        <v>1444</v>
      </c>
      <c r="B1093" s="406">
        <v>58.3</v>
      </c>
      <c r="C1093" s="474">
        <v>57.0</v>
      </c>
      <c r="D1093" s="474">
        <v>58.4</v>
      </c>
      <c r="E1093" s="474">
        <v>57.0</v>
      </c>
      <c r="F1093" s="474" t="s">
        <v>3638</v>
      </c>
      <c r="G1093" s="475">
        <v>-0.0068</v>
      </c>
      <c r="M1093" s="473" t="s">
        <v>1354</v>
      </c>
      <c r="N1093" s="406">
        <v>51.0</v>
      </c>
      <c r="O1093" s="474">
        <v>50.7</v>
      </c>
      <c r="P1093" s="474">
        <v>52.8</v>
      </c>
      <c r="Q1093" s="474">
        <v>49.8</v>
      </c>
      <c r="R1093" s="474" t="s">
        <v>3553</v>
      </c>
      <c r="S1093" s="475">
        <v>0.002</v>
      </c>
    </row>
    <row r="1094" ht="15.75" customHeight="1">
      <c r="A1094" s="473" t="s">
        <v>1445</v>
      </c>
      <c r="B1094" s="406">
        <v>58.7</v>
      </c>
      <c r="C1094" s="474">
        <v>58.5</v>
      </c>
      <c r="D1094" s="474">
        <v>59.1</v>
      </c>
      <c r="E1094" s="474">
        <v>58.5</v>
      </c>
      <c r="F1094" s="474" t="s">
        <v>3639</v>
      </c>
      <c r="G1094" s="475">
        <v>-0.0034</v>
      </c>
      <c r="M1094" s="473" t="s">
        <v>1355</v>
      </c>
      <c r="N1094" s="406">
        <v>50.9</v>
      </c>
      <c r="O1094" s="474">
        <v>52.9</v>
      </c>
      <c r="P1094" s="474">
        <v>53.3</v>
      </c>
      <c r="Q1094" s="474">
        <v>50.7</v>
      </c>
      <c r="R1094" s="474" t="s">
        <v>3554</v>
      </c>
      <c r="S1094" s="475">
        <v>-0.0193</v>
      </c>
    </row>
    <row r="1095" ht="15.75" customHeight="1">
      <c r="A1095" s="473" t="s">
        <v>1446</v>
      </c>
      <c r="B1095" s="406">
        <v>58.9</v>
      </c>
      <c r="C1095" s="474">
        <v>59.2</v>
      </c>
      <c r="D1095" s="474">
        <v>59.2</v>
      </c>
      <c r="E1095" s="474">
        <v>58.8</v>
      </c>
      <c r="F1095" s="474" t="s">
        <v>3640</v>
      </c>
      <c r="G1095" s="475">
        <v>0.0017</v>
      </c>
      <c r="M1095" s="473" t="s">
        <v>1356</v>
      </c>
      <c r="N1095" s="406">
        <v>51.9</v>
      </c>
      <c r="O1095" s="474">
        <v>55.9</v>
      </c>
      <c r="P1095" s="474">
        <v>55.9</v>
      </c>
      <c r="Q1095" s="474">
        <v>51.6</v>
      </c>
      <c r="R1095" s="474" t="s">
        <v>3555</v>
      </c>
      <c r="S1095" s="475">
        <v>0.0176</v>
      </c>
    </row>
    <row r="1096" ht="15.75" customHeight="1">
      <c r="A1096" s="473" t="s">
        <v>1447</v>
      </c>
      <c r="B1096" s="406">
        <v>58.8</v>
      </c>
      <c r="C1096" s="474">
        <v>58.0</v>
      </c>
      <c r="D1096" s="474">
        <v>59.0</v>
      </c>
      <c r="E1096" s="474">
        <v>58.0</v>
      </c>
      <c r="F1096" s="474" t="s">
        <v>3641</v>
      </c>
      <c r="G1096" s="475">
        <v>-0.0034</v>
      </c>
      <c r="M1096" s="473" t="s">
        <v>1357</v>
      </c>
      <c r="N1096" s="406">
        <v>51.0</v>
      </c>
      <c r="O1096" s="474">
        <v>50.7</v>
      </c>
      <c r="P1096" s="474">
        <v>51.4</v>
      </c>
      <c r="Q1096" s="474">
        <v>50.7</v>
      </c>
      <c r="R1096" s="474" t="s">
        <v>3556</v>
      </c>
      <c r="S1096" s="475">
        <v>0.0059</v>
      </c>
    </row>
    <row r="1097" ht="15.75" customHeight="1">
      <c r="A1097" s="473" t="s">
        <v>1448</v>
      </c>
      <c r="B1097" s="406">
        <v>59.0</v>
      </c>
      <c r="C1097" s="474">
        <v>59.9</v>
      </c>
      <c r="D1097" s="474">
        <v>59.9</v>
      </c>
      <c r="E1097" s="474">
        <v>58.9</v>
      </c>
      <c r="F1097" s="474" t="s">
        <v>3642</v>
      </c>
      <c r="G1097" s="475">
        <v>-0.0134</v>
      </c>
      <c r="M1097" s="473" t="s">
        <v>1358</v>
      </c>
      <c r="N1097" s="406">
        <v>50.7</v>
      </c>
      <c r="O1097" s="474">
        <v>50.0</v>
      </c>
      <c r="P1097" s="474">
        <v>51.0</v>
      </c>
      <c r="Q1097" s="474">
        <v>50.0</v>
      </c>
      <c r="R1097" s="474" t="s">
        <v>3557</v>
      </c>
      <c r="S1097" s="475">
        <v>0.0</v>
      </c>
    </row>
    <row r="1098" ht="15.75" customHeight="1">
      <c r="A1098" s="473" t="s">
        <v>1449</v>
      </c>
      <c r="B1098" s="406">
        <v>59.8</v>
      </c>
      <c r="C1098" s="474">
        <v>60.1</v>
      </c>
      <c r="D1098" s="474">
        <v>60.6</v>
      </c>
      <c r="E1098" s="474">
        <v>59.5</v>
      </c>
      <c r="F1098" s="474" t="s">
        <v>3643</v>
      </c>
      <c r="G1098" s="475">
        <v>0.0</v>
      </c>
      <c r="M1098" s="473" t="s">
        <v>1359</v>
      </c>
      <c r="N1098" s="406">
        <v>50.7</v>
      </c>
      <c r="O1098" s="474">
        <v>51.8</v>
      </c>
      <c r="P1098" s="474">
        <v>51.9</v>
      </c>
      <c r="Q1098" s="474">
        <v>50.1</v>
      </c>
      <c r="R1098" s="474" t="s">
        <v>3558</v>
      </c>
      <c r="S1098" s="475">
        <v>-0.025</v>
      </c>
    </row>
    <row r="1099" ht="15.75" customHeight="1">
      <c r="A1099" s="473" t="s">
        <v>1450</v>
      </c>
      <c r="B1099" s="406">
        <v>59.8</v>
      </c>
      <c r="C1099" s="474">
        <v>57.7</v>
      </c>
      <c r="D1099" s="474">
        <v>60.1</v>
      </c>
      <c r="E1099" s="474">
        <v>57.7</v>
      </c>
      <c r="F1099" s="474" t="s">
        <v>3644</v>
      </c>
      <c r="G1099" s="475">
        <v>0.005</v>
      </c>
      <c r="M1099" s="473" t="s">
        <v>1360</v>
      </c>
      <c r="N1099" s="406">
        <v>52.0</v>
      </c>
      <c r="O1099" s="474">
        <v>53.2</v>
      </c>
      <c r="P1099" s="474">
        <v>53.2</v>
      </c>
      <c r="Q1099" s="474">
        <v>51.9</v>
      </c>
      <c r="R1099" s="474" t="s">
        <v>3559</v>
      </c>
      <c r="S1099" s="475">
        <v>-0.0114</v>
      </c>
    </row>
    <row r="1100" ht="15.75" customHeight="1">
      <c r="A1100" s="473" t="s">
        <v>1451</v>
      </c>
      <c r="B1100" s="406">
        <v>59.5</v>
      </c>
      <c r="C1100" s="474">
        <v>59.5</v>
      </c>
      <c r="D1100" s="474">
        <v>59.5</v>
      </c>
      <c r="E1100" s="474">
        <v>58.8</v>
      </c>
      <c r="F1100" s="474" t="s">
        <v>3645</v>
      </c>
      <c r="G1100" s="475">
        <v>0.0085</v>
      </c>
      <c r="M1100" s="473" t="s">
        <v>1361</v>
      </c>
      <c r="N1100" s="406">
        <v>52.6</v>
      </c>
      <c r="O1100" s="474">
        <v>52.4</v>
      </c>
      <c r="P1100" s="474">
        <v>53.4</v>
      </c>
      <c r="Q1100" s="474">
        <v>52.4</v>
      </c>
      <c r="R1100" s="474" t="s">
        <v>3560</v>
      </c>
      <c r="S1100" s="475">
        <v>-0.0075</v>
      </c>
    </row>
    <row r="1101" ht="15.75" customHeight="1">
      <c r="A1101" s="473" t="s">
        <v>1452</v>
      </c>
      <c r="B1101" s="406">
        <v>59.0</v>
      </c>
      <c r="C1101" s="474">
        <v>59.0</v>
      </c>
      <c r="D1101" s="474">
        <v>59.3</v>
      </c>
      <c r="E1101" s="474">
        <v>57.8</v>
      </c>
      <c r="F1101" s="474" t="s">
        <v>3646</v>
      </c>
      <c r="G1101" s="475">
        <v>0.0068</v>
      </c>
      <c r="M1101" s="473" t="s">
        <v>1362</v>
      </c>
      <c r="N1101" s="406">
        <v>53.0</v>
      </c>
      <c r="O1101" s="474">
        <v>53.4</v>
      </c>
      <c r="P1101" s="474">
        <v>53.4</v>
      </c>
      <c r="Q1101" s="474">
        <v>52.4</v>
      </c>
      <c r="R1101" s="474" t="s">
        <v>3561</v>
      </c>
      <c r="S1101" s="475">
        <v>-0.0038</v>
      </c>
    </row>
    <row r="1102" ht="15.75" customHeight="1">
      <c r="A1102" s="473" t="s">
        <v>1453</v>
      </c>
      <c r="B1102" s="406">
        <v>58.6</v>
      </c>
      <c r="C1102" s="474">
        <v>58.0</v>
      </c>
      <c r="D1102" s="474">
        <v>58.7</v>
      </c>
      <c r="E1102" s="474">
        <v>57.3</v>
      </c>
      <c r="F1102" s="474" t="s">
        <v>3647</v>
      </c>
      <c r="G1102" s="475">
        <v>0.0138</v>
      </c>
      <c r="M1102" s="473" t="s">
        <v>1363</v>
      </c>
      <c r="N1102" s="406">
        <v>53.2</v>
      </c>
      <c r="O1102" s="474">
        <v>52.4</v>
      </c>
      <c r="P1102" s="474">
        <v>53.5</v>
      </c>
      <c r="Q1102" s="474">
        <v>52.4</v>
      </c>
      <c r="R1102" s="474" t="s">
        <v>3562</v>
      </c>
      <c r="S1102" s="475">
        <v>0.0076</v>
      </c>
    </row>
    <row r="1103" ht="15.75" customHeight="1">
      <c r="A1103" s="473" t="s">
        <v>1454</v>
      </c>
      <c r="B1103" s="406">
        <v>57.8</v>
      </c>
      <c r="C1103" s="474">
        <v>57.6</v>
      </c>
      <c r="D1103" s="474">
        <v>58.9</v>
      </c>
      <c r="E1103" s="474">
        <v>56.6</v>
      </c>
      <c r="F1103" s="474" t="s">
        <v>3648</v>
      </c>
      <c r="G1103" s="475">
        <v>0.0123</v>
      </c>
      <c r="M1103" s="473" t="s">
        <v>1364</v>
      </c>
      <c r="N1103" s="406">
        <v>52.8</v>
      </c>
      <c r="O1103" s="474">
        <v>52.7</v>
      </c>
      <c r="P1103" s="474">
        <v>52.8</v>
      </c>
      <c r="Q1103" s="474">
        <v>52.1</v>
      </c>
      <c r="R1103" s="474" t="s">
        <v>3563</v>
      </c>
      <c r="S1103" s="475">
        <v>-0.0056</v>
      </c>
    </row>
    <row r="1104" ht="15.75" customHeight="1">
      <c r="A1104" s="473" t="s">
        <v>1455</v>
      </c>
      <c r="B1104" s="406">
        <v>57.1</v>
      </c>
      <c r="C1104" s="474">
        <v>57.5</v>
      </c>
      <c r="D1104" s="474">
        <v>57.8</v>
      </c>
      <c r="E1104" s="474">
        <v>56.9</v>
      </c>
      <c r="F1104" s="474" t="s">
        <v>3649</v>
      </c>
      <c r="G1104" s="475">
        <v>0.0071</v>
      </c>
      <c r="M1104" s="473" t="s">
        <v>1365</v>
      </c>
      <c r="N1104" s="406">
        <v>53.1</v>
      </c>
      <c r="O1104" s="474">
        <v>53.9</v>
      </c>
      <c r="P1104" s="474">
        <v>53.9</v>
      </c>
      <c r="Q1104" s="474">
        <v>52.5</v>
      </c>
      <c r="R1104" s="474" t="s">
        <v>3564</v>
      </c>
      <c r="S1104" s="475">
        <v>-0.0148</v>
      </c>
    </row>
    <row r="1105" ht="15.75" customHeight="1">
      <c r="A1105" s="473" t="s">
        <v>1456</v>
      </c>
      <c r="B1105" s="406">
        <v>56.7</v>
      </c>
      <c r="C1105" s="474">
        <v>57.3</v>
      </c>
      <c r="D1105" s="474">
        <v>58.4</v>
      </c>
      <c r="E1105" s="474">
        <v>54.0</v>
      </c>
      <c r="F1105" s="474" t="s">
        <v>3650</v>
      </c>
      <c r="G1105" s="475">
        <v>-0.0139</v>
      </c>
      <c r="M1105" s="473" t="s">
        <v>1366</v>
      </c>
      <c r="N1105" s="406">
        <v>53.9</v>
      </c>
      <c r="O1105" s="474">
        <v>52.7</v>
      </c>
      <c r="P1105" s="474">
        <v>54.0</v>
      </c>
      <c r="Q1105" s="474">
        <v>52.7</v>
      </c>
      <c r="R1105" s="474" t="s">
        <v>3565</v>
      </c>
      <c r="S1105" s="475">
        <v>0.0189</v>
      </c>
    </row>
    <row r="1106" ht="15.75" customHeight="1">
      <c r="A1106" s="473" t="s">
        <v>1457</v>
      </c>
      <c r="B1106" s="406">
        <v>57.5</v>
      </c>
      <c r="C1106" s="474">
        <v>58.4</v>
      </c>
      <c r="D1106" s="474">
        <v>58.4</v>
      </c>
      <c r="E1106" s="474">
        <v>57.2</v>
      </c>
      <c r="F1106" s="474" t="s">
        <v>3651</v>
      </c>
      <c r="G1106" s="475">
        <v>-0.0154</v>
      </c>
      <c r="M1106" s="473" t="s">
        <v>1367</v>
      </c>
      <c r="N1106" s="406">
        <v>52.9</v>
      </c>
      <c r="O1106" s="474">
        <v>54.8</v>
      </c>
      <c r="P1106" s="474">
        <v>54.8</v>
      </c>
      <c r="Q1106" s="474">
        <v>52.8</v>
      </c>
      <c r="R1106" s="474" t="s">
        <v>3566</v>
      </c>
      <c r="S1106" s="475">
        <v>-0.0347</v>
      </c>
    </row>
    <row r="1107" ht="15.75" customHeight="1">
      <c r="A1107" s="473" t="s">
        <v>1458</v>
      </c>
      <c r="B1107" s="406">
        <v>58.4</v>
      </c>
      <c r="C1107" s="474">
        <v>59.1</v>
      </c>
      <c r="D1107" s="474">
        <v>59.1</v>
      </c>
      <c r="E1107" s="474">
        <v>58.3</v>
      </c>
      <c r="F1107" s="474" t="s">
        <v>3652</v>
      </c>
      <c r="G1107" s="475">
        <v>-0.0118</v>
      </c>
      <c r="M1107" s="473" t="s">
        <v>1368</v>
      </c>
      <c r="N1107" s="406">
        <v>54.8</v>
      </c>
      <c r="O1107" s="474">
        <v>54.7</v>
      </c>
      <c r="P1107" s="474">
        <v>54.9</v>
      </c>
      <c r="Q1107" s="474">
        <v>54.0</v>
      </c>
      <c r="R1107" s="474" t="s">
        <v>3567</v>
      </c>
      <c r="S1107" s="475">
        <v>-0.009</v>
      </c>
    </row>
    <row r="1108" ht="15.75" customHeight="1">
      <c r="A1108" s="473" t="s">
        <v>1459</v>
      </c>
      <c r="B1108" s="406">
        <v>59.1</v>
      </c>
      <c r="C1108" s="474">
        <v>59.3</v>
      </c>
      <c r="D1108" s="474">
        <v>59.6</v>
      </c>
      <c r="E1108" s="474">
        <v>58.5</v>
      </c>
      <c r="F1108" s="474" t="s">
        <v>3653</v>
      </c>
      <c r="G1108" s="475">
        <v>-0.0034</v>
      </c>
      <c r="M1108" s="473" t="s">
        <v>1369</v>
      </c>
      <c r="N1108" s="406">
        <v>55.3</v>
      </c>
      <c r="O1108" s="474">
        <v>55.8</v>
      </c>
      <c r="P1108" s="474">
        <v>55.8</v>
      </c>
      <c r="Q1108" s="474">
        <v>54.8</v>
      </c>
      <c r="R1108" s="474" t="s">
        <v>3568</v>
      </c>
      <c r="S1108" s="475">
        <v>-0.009</v>
      </c>
    </row>
    <row r="1109" ht="15.75" customHeight="1">
      <c r="A1109" s="473" t="s">
        <v>1460</v>
      </c>
      <c r="B1109" s="406">
        <v>59.3</v>
      </c>
      <c r="C1109" s="474">
        <v>59.7</v>
      </c>
      <c r="D1109" s="474">
        <v>59.9</v>
      </c>
      <c r="E1109" s="474">
        <v>59.0</v>
      </c>
      <c r="F1109" s="474" t="s">
        <v>3654</v>
      </c>
      <c r="G1109" s="475">
        <v>-0.0067</v>
      </c>
      <c r="M1109" s="473" t="s">
        <v>1370</v>
      </c>
      <c r="N1109" s="406">
        <v>55.8</v>
      </c>
      <c r="O1109" s="474">
        <v>55.1</v>
      </c>
      <c r="P1109" s="474">
        <v>55.9</v>
      </c>
      <c r="Q1109" s="474">
        <v>54.6</v>
      </c>
      <c r="R1109" s="474" t="s">
        <v>2896</v>
      </c>
      <c r="S1109" s="475">
        <v>0.0127</v>
      </c>
    </row>
    <row r="1110" ht="15.75" customHeight="1">
      <c r="A1110" s="473" t="s">
        <v>1461</v>
      </c>
      <c r="B1110" s="406">
        <v>59.7</v>
      </c>
      <c r="C1110" s="474">
        <v>59.3</v>
      </c>
      <c r="D1110" s="474">
        <v>59.9</v>
      </c>
      <c r="E1110" s="474">
        <v>58.7</v>
      </c>
      <c r="F1110" s="474" t="s">
        <v>3655</v>
      </c>
      <c r="G1110" s="475">
        <v>0.0102</v>
      </c>
      <c r="M1110" s="473" t="s">
        <v>1371</v>
      </c>
      <c r="N1110" s="406">
        <v>55.1</v>
      </c>
      <c r="O1110" s="474">
        <v>55.9</v>
      </c>
      <c r="P1110" s="474">
        <v>55.9</v>
      </c>
      <c r="Q1110" s="474">
        <v>54.5</v>
      </c>
      <c r="R1110" s="474" t="s">
        <v>3569</v>
      </c>
      <c r="S1110" s="475">
        <v>0.0036</v>
      </c>
    </row>
    <row r="1111" ht="15.75" customHeight="1">
      <c r="A1111" s="473" t="s">
        <v>1462</v>
      </c>
      <c r="B1111" s="406">
        <v>59.1</v>
      </c>
      <c r="C1111" s="474">
        <v>59.3</v>
      </c>
      <c r="D1111" s="474">
        <v>59.4</v>
      </c>
      <c r="E1111" s="474">
        <v>59.0</v>
      </c>
      <c r="F1111" s="474" t="s">
        <v>3656</v>
      </c>
      <c r="G1111" s="475">
        <v>-0.0051</v>
      </c>
      <c r="M1111" s="473" t="s">
        <v>1372</v>
      </c>
      <c r="N1111" s="406">
        <v>54.9</v>
      </c>
      <c r="O1111" s="474">
        <v>56.0</v>
      </c>
      <c r="P1111" s="474">
        <v>56.0</v>
      </c>
      <c r="Q1111" s="474">
        <v>54.8</v>
      </c>
      <c r="R1111" s="474" t="s">
        <v>3570</v>
      </c>
      <c r="S1111" s="475">
        <v>-0.009</v>
      </c>
    </row>
    <row r="1112" ht="15.75" customHeight="1">
      <c r="A1112" s="473" t="s">
        <v>1463</v>
      </c>
      <c r="B1112" s="406">
        <v>59.4</v>
      </c>
      <c r="C1112" s="474">
        <v>59.5</v>
      </c>
      <c r="D1112" s="474">
        <v>59.9</v>
      </c>
      <c r="E1112" s="474">
        <v>58.8</v>
      </c>
      <c r="F1112" s="474" t="s">
        <v>3657</v>
      </c>
      <c r="G1112" s="475">
        <v>-0.0067</v>
      </c>
      <c r="M1112" s="473" t="s">
        <v>1373</v>
      </c>
      <c r="N1112" s="406">
        <v>55.4</v>
      </c>
      <c r="O1112" s="474">
        <v>55.5</v>
      </c>
      <c r="P1112" s="474">
        <v>55.7</v>
      </c>
      <c r="Q1112" s="474">
        <v>55.2</v>
      </c>
      <c r="R1112" s="474" t="s">
        <v>3571</v>
      </c>
      <c r="S1112" s="475">
        <v>-0.0018</v>
      </c>
    </row>
    <row r="1113" ht="15.75" customHeight="1">
      <c r="A1113" s="473" t="s">
        <v>1464</v>
      </c>
      <c r="B1113" s="406">
        <v>59.8</v>
      </c>
      <c r="C1113" s="474">
        <v>59.8</v>
      </c>
      <c r="D1113" s="474">
        <v>59.9</v>
      </c>
      <c r="E1113" s="474">
        <v>59.7</v>
      </c>
      <c r="F1113" s="474" t="s">
        <v>3658</v>
      </c>
      <c r="G1113" s="475">
        <v>0.0</v>
      </c>
      <c r="M1113" s="473" t="s">
        <v>1374</v>
      </c>
      <c r="N1113" s="406">
        <v>55.5</v>
      </c>
      <c r="O1113" s="474">
        <v>56.0</v>
      </c>
      <c r="P1113" s="474">
        <v>56.0</v>
      </c>
      <c r="Q1113" s="474">
        <v>54.9</v>
      </c>
      <c r="R1113" s="474" t="s">
        <v>3572</v>
      </c>
      <c r="S1113" s="475">
        <v>0.0054</v>
      </c>
    </row>
    <row r="1114" ht="15.75" customHeight="1">
      <c r="A1114" s="473" t="s">
        <v>1465</v>
      </c>
      <c r="B1114" s="406">
        <v>59.8</v>
      </c>
      <c r="C1114" s="474">
        <v>60.8</v>
      </c>
      <c r="D1114" s="474">
        <v>60.8</v>
      </c>
      <c r="E1114" s="474">
        <v>59.6</v>
      </c>
      <c r="F1114" s="474" t="s">
        <v>3659</v>
      </c>
      <c r="G1114" s="475">
        <v>-0.0033</v>
      </c>
      <c r="M1114" s="473" t="s">
        <v>1375</v>
      </c>
      <c r="N1114" s="406">
        <v>55.2</v>
      </c>
      <c r="O1114" s="474">
        <v>55.4</v>
      </c>
      <c r="P1114" s="474">
        <v>55.9</v>
      </c>
      <c r="Q1114" s="474">
        <v>55.0</v>
      </c>
      <c r="R1114" s="474" t="s">
        <v>3573</v>
      </c>
      <c r="S1114" s="475">
        <v>0.0036</v>
      </c>
    </row>
    <row r="1115" ht="15.75" customHeight="1">
      <c r="A1115" s="473" t="s">
        <v>1466</v>
      </c>
      <c r="B1115" s="406">
        <v>60.0</v>
      </c>
      <c r="C1115" s="474">
        <v>60.0</v>
      </c>
      <c r="D1115" s="474">
        <v>60.9</v>
      </c>
      <c r="E1115" s="474">
        <v>59.6</v>
      </c>
      <c r="F1115" s="474" t="s">
        <v>3660</v>
      </c>
      <c r="G1115" s="475">
        <v>0.0101</v>
      </c>
      <c r="M1115" s="473" t="s">
        <v>1376</v>
      </c>
      <c r="N1115" s="406">
        <v>55.0</v>
      </c>
      <c r="O1115" s="474">
        <v>55.5</v>
      </c>
      <c r="P1115" s="474">
        <v>55.5</v>
      </c>
      <c r="Q1115" s="474">
        <v>54.4</v>
      </c>
      <c r="R1115" s="474" t="s">
        <v>3574</v>
      </c>
      <c r="S1115" s="475">
        <v>-0.0018</v>
      </c>
    </row>
    <row r="1116" ht="15.75" customHeight="1">
      <c r="A1116" s="473" t="s">
        <v>1467</v>
      </c>
      <c r="B1116" s="406">
        <v>59.4</v>
      </c>
      <c r="C1116" s="474">
        <v>59.4</v>
      </c>
      <c r="D1116" s="474">
        <v>60.0</v>
      </c>
      <c r="E1116" s="474">
        <v>59.4</v>
      </c>
      <c r="F1116" s="474" t="s">
        <v>3661</v>
      </c>
      <c r="G1116" s="475">
        <v>0.0</v>
      </c>
      <c r="M1116" s="473" t="s">
        <v>1377</v>
      </c>
      <c r="N1116" s="406">
        <v>55.1</v>
      </c>
      <c r="O1116" s="474">
        <v>54.2</v>
      </c>
      <c r="P1116" s="474">
        <v>55.4</v>
      </c>
      <c r="Q1116" s="474">
        <v>54.2</v>
      </c>
      <c r="R1116" s="474" t="s">
        <v>3575</v>
      </c>
      <c r="S1116" s="475">
        <v>0.0092</v>
      </c>
    </row>
    <row r="1117" ht="15.75" customHeight="1">
      <c r="A1117" s="473" t="s">
        <v>1468</v>
      </c>
      <c r="B1117" s="406">
        <v>59.4</v>
      </c>
      <c r="C1117" s="474">
        <v>59.4</v>
      </c>
      <c r="D1117" s="474">
        <v>59.9</v>
      </c>
      <c r="E1117" s="474">
        <v>59.1</v>
      </c>
      <c r="F1117" s="474" t="s">
        <v>3662</v>
      </c>
      <c r="G1117" s="475">
        <v>0.0017</v>
      </c>
      <c r="M1117" s="473" t="s">
        <v>1378</v>
      </c>
      <c r="N1117" s="406">
        <v>54.6</v>
      </c>
      <c r="O1117" s="474">
        <v>54.3</v>
      </c>
      <c r="P1117" s="474">
        <v>55.0</v>
      </c>
      <c r="Q1117" s="474">
        <v>54.3</v>
      </c>
      <c r="R1117" s="474" t="s">
        <v>3576</v>
      </c>
      <c r="S1117" s="475">
        <v>0.0018</v>
      </c>
    </row>
    <row r="1118" ht="15.75" customHeight="1">
      <c r="A1118" s="473" t="s">
        <v>1469</v>
      </c>
      <c r="B1118" s="406">
        <v>59.3</v>
      </c>
      <c r="C1118" s="474">
        <v>58.9</v>
      </c>
      <c r="D1118" s="474">
        <v>59.4</v>
      </c>
      <c r="E1118" s="474">
        <v>58.9</v>
      </c>
      <c r="F1118" s="474" t="s">
        <v>3663</v>
      </c>
      <c r="G1118" s="475">
        <v>0.0017</v>
      </c>
      <c r="M1118" s="473" t="s">
        <v>1379</v>
      </c>
      <c r="N1118" s="406">
        <v>54.5</v>
      </c>
      <c r="O1118" s="474">
        <v>55.0</v>
      </c>
      <c r="P1118" s="474">
        <v>55.5</v>
      </c>
      <c r="Q1118" s="474">
        <v>54.3</v>
      </c>
      <c r="R1118" s="474" t="s">
        <v>3577</v>
      </c>
      <c r="S1118" s="475">
        <v>-0.0091</v>
      </c>
    </row>
    <row r="1119" ht="15.75" customHeight="1">
      <c r="A1119" s="473" t="s">
        <v>1470</v>
      </c>
      <c r="B1119" s="406">
        <v>59.2</v>
      </c>
      <c r="C1119" s="474">
        <v>59.0</v>
      </c>
      <c r="D1119" s="474">
        <v>59.5</v>
      </c>
      <c r="E1119" s="474">
        <v>58.6</v>
      </c>
      <c r="F1119" s="474" t="s">
        <v>3664</v>
      </c>
      <c r="G1119" s="475">
        <v>0.0034</v>
      </c>
      <c r="M1119" s="473" t="s">
        <v>1380</v>
      </c>
      <c r="N1119" s="406">
        <v>55.0</v>
      </c>
      <c r="O1119" s="474">
        <v>55.3</v>
      </c>
      <c r="P1119" s="474">
        <v>56.1</v>
      </c>
      <c r="Q1119" s="474">
        <v>54.1</v>
      </c>
      <c r="R1119" s="474" t="s">
        <v>3578</v>
      </c>
      <c r="S1119" s="475">
        <v>-0.0054</v>
      </c>
    </row>
    <row r="1120" ht="15.75" customHeight="1">
      <c r="A1120" s="473" t="s">
        <v>1471</v>
      </c>
      <c r="B1120" s="406">
        <v>59.0</v>
      </c>
      <c r="C1120" s="474">
        <v>59.0</v>
      </c>
      <c r="D1120" s="474">
        <v>59.9</v>
      </c>
      <c r="E1120" s="474">
        <v>58.7</v>
      </c>
      <c r="F1120" s="474" t="s">
        <v>3665</v>
      </c>
      <c r="G1120" s="475">
        <v>-0.0067</v>
      </c>
      <c r="M1120" s="473" t="s">
        <v>1381</v>
      </c>
      <c r="N1120" s="406">
        <v>55.3</v>
      </c>
      <c r="O1120" s="474">
        <v>55.5</v>
      </c>
      <c r="P1120" s="474">
        <v>55.5</v>
      </c>
      <c r="Q1120" s="474">
        <v>54.4</v>
      </c>
      <c r="R1120" s="474" t="s">
        <v>3579</v>
      </c>
      <c r="S1120" s="475">
        <v>-0.0036</v>
      </c>
    </row>
    <row r="1121" ht="15.75" customHeight="1">
      <c r="A1121" s="473" t="s">
        <v>1472</v>
      </c>
      <c r="B1121" s="406">
        <v>59.4</v>
      </c>
      <c r="C1121" s="474">
        <v>59.5</v>
      </c>
      <c r="D1121" s="474">
        <v>60.0</v>
      </c>
      <c r="E1121" s="474">
        <v>59.2</v>
      </c>
      <c r="F1121" s="474" t="s">
        <v>3666</v>
      </c>
      <c r="G1121" s="475">
        <v>-0.005</v>
      </c>
      <c r="M1121" s="473" t="s">
        <v>1382</v>
      </c>
      <c r="N1121" s="406">
        <v>55.5</v>
      </c>
      <c r="O1121" s="474">
        <v>55.3</v>
      </c>
      <c r="P1121" s="474">
        <v>55.9</v>
      </c>
      <c r="Q1121" s="474">
        <v>55.3</v>
      </c>
      <c r="R1121" s="474" t="s">
        <v>3580</v>
      </c>
      <c r="S1121" s="475">
        <v>0.0036</v>
      </c>
    </row>
    <row r="1122" ht="15.75" customHeight="1">
      <c r="A1122" s="473" t="s">
        <v>1473</v>
      </c>
      <c r="B1122" s="406">
        <v>59.7</v>
      </c>
      <c r="C1122" s="474">
        <v>59.5</v>
      </c>
      <c r="D1122" s="474">
        <v>59.9</v>
      </c>
      <c r="E1122" s="474">
        <v>59.3</v>
      </c>
      <c r="F1122" s="474" t="s">
        <v>3667</v>
      </c>
      <c r="G1122" s="475">
        <v>-0.005</v>
      </c>
      <c r="M1122" s="473" t="s">
        <v>1383</v>
      </c>
      <c r="N1122" s="406">
        <v>55.3</v>
      </c>
      <c r="O1122" s="474">
        <v>55.5</v>
      </c>
      <c r="P1122" s="474">
        <v>55.8</v>
      </c>
      <c r="Q1122" s="474">
        <v>55.2</v>
      </c>
      <c r="R1122" s="474" t="s">
        <v>3581</v>
      </c>
      <c r="S1122" s="475">
        <v>0.0</v>
      </c>
    </row>
    <row r="1123" ht="15.75" customHeight="1">
      <c r="A1123" s="473" t="s">
        <v>1474</v>
      </c>
      <c r="B1123" s="406">
        <v>60.0</v>
      </c>
      <c r="C1123" s="474">
        <v>60.0</v>
      </c>
      <c r="D1123" s="474">
        <v>60.8</v>
      </c>
      <c r="E1123" s="474">
        <v>60.0</v>
      </c>
      <c r="F1123" s="474" t="s">
        <v>3243</v>
      </c>
      <c r="G1123" s="475">
        <v>-0.0083</v>
      </c>
      <c r="M1123" s="473" t="s">
        <v>1384</v>
      </c>
      <c r="N1123" s="406">
        <v>55.3</v>
      </c>
      <c r="O1123" s="474">
        <v>56.0</v>
      </c>
      <c r="P1123" s="474">
        <v>56.4</v>
      </c>
      <c r="Q1123" s="474">
        <v>54.5</v>
      </c>
      <c r="R1123" s="474" t="s">
        <v>3582</v>
      </c>
      <c r="S1123" s="475">
        <v>-0.0143</v>
      </c>
    </row>
    <row r="1124" ht="15.75" customHeight="1">
      <c r="A1124" s="473" t="s">
        <v>1475</v>
      </c>
      <c r="B1124" s="406">
        <v>60.5</v>
      </c>
      <c r="C1124" s="474">
        <v>60.3</v>
      </c>
      <c r="D1124" s="474">
        <v>61.0</v>
      </c>
      <c r="E1124" s="474">
        <v>60.2</v>
      </c>
      <c r="F1124" s="474" t="s">
        <v>3668</v>
      </c>
      <c r="G1124" s="475">
        <v>0.005</v>
      </c>
      <c r="M1124" s="473" t="s">
        <v>1385</v>
      </c>
      <c r="N1124" s="406">
        <v>56.1</v>
      </c>
      <c r="O1124" s="474">
        <v>56.3</v>
      </c>
      <c r="P1124" s="474">
        <v>56.5</v>
      </c>
      <c r="Q1124" s="474">
        <v>55.7</v>
      </c>
      <c r="R1124" s="474" t="s">
        <v>3583</v>
      </c>
      <c r="S1124" s="475">
        <v>-0.0036</v>
      </c>
    </row>
    <row r="1125" ht="15.75" customHeight="1">
      <c r="A1125" s="473" t="s">
        <v>1476</v>
      </c>
      <c r="B1125" s="406">
        <v>60.2</v>
      </c>
      <c r="C1125" s="474">
        <v>61.5</v>
      </c>
      <c r="D1125" s="474">
        <v>61.7</v>
      </c>
      <c r="E1125" s="474">
        <v>59.9</v>
      </c>
      <c r="F1125" s="474" t="s">
        <v>3669</v>
      </c>
      <c r="G1125" s="475">
        <v>0.005</v>
      </c>
      <c r="M1125" s="473" t="s">
        <v>1386</v>
      </c>
      <c r="N1125" s="406">
        <v>56.3</v>
      </c>
      <c r="O1125" s="474">
        <v>53.7</v>
      </c>
      <c r="P1125" s="474">
        <v>56.5</v>
      </c>
      <c r="Q1125" s="474">
        <v>53.6</v>
      </c>
      <c r="R1125" s="474" t="s">
        <v>3584</v>
      </c>
      <c r="S1125" s="475">
        <v>0.033</v>
      </c>
    </row>
    <row r="1126" ht="15.75" customHeight="1">
      <c r="A1126" s="473" t="s">
        <v>1477</v>
      </c>
      <c r="B1126" s="406">
        <v>59.9</v>
      </c>
      <c r="C1126" s="474">
        <v>59.4</v>
      </c>
      <c r="D1126" s="474">
        <v>60.9</v>
      </c>
      <c r="E1126" s="474">
        <v>59.3</v>
      </c>
      <c r="F1126" s="474" t="s">
        <v>3670</v>
      </c>
      <c r="G1126" s="475">
        <v>0.0017</v>
      </c>
      <c r="M1126" s="473" t="s">
        <v>1387</v>
      </c>
      <c r="N1126" s="406">
        <v>54.5</v>
      </c>
      <c r="O1126" s="474">
        <v>54.0</v>
      </c>
      <c r="P1126" s="474">
        <v>54.9</v>
      </c>
      <c r="Q1126" s="474">
        <v>53.9</v>
      </c>
      <c r="R1126" s="474" t="s">
        <v>3585</v>
      </c>
      <c r="S1126" s="475">
        <v>-0.0055</v>
      </c>
    </row>
    <row r="1127" ht="15.75" customHeight="1">
      <c r="A1127" s="473" t="s">
        <v>1478</v>
      </c>
      <c r="B1127" s="406">
        <v>59.8</v>
      </c>
      <c r="C1127" s="474">
        <v>60.6</v>
      </c>
      <c r="D1127" s="474">
        <v>61.0</v>
      </c>
      <c r="E1127" s="474">
        <v>59.7</v>
      </c>
      <c r="F1127" s="474" t="s">
        <v>3671</v>
      </c>
      <c r="G1127" s="475">
        <v>-0.0099</v>
      </c>
      <c r="M1127" s="473" t="s">
        <v>1388</v>
      </c>
      <c r="N1127" s="406">
        <v>54.8</v>
      </c>
      <c r="O1127" s="474">
        <v>53.0</v>
      </c>
      <c r="P1127" s="474">
        <v>55.0</v>
      </c>
      <c r="Q1127" s="474">
        <v>53.0</v>
      </c>
      <c r="R1127" s="474" t="s">
        <v>3586</v>
      </c>
      <c r="S1127" s="475">
        <v>0.0281</v>
      </c>
    </row>
    <row r="1128" ht="15.75" customHeight="1">
      <c r="A1128" s="473" t="s">
        <v>1479</v>
      </c>
      <c r="B1128" s="406">
        <v>60.4</v>
      </c>
      <c r="C1128" s="474">
        <v>60.1</v>
      </c>
      <c r="D1128" s="474">
        <v>61.3</v>
      </c>
      <c r="E1128" s="474">
        <v>60.0</v>
      </c>
      <c r="F1128" s="474" t="s">
        <v>3672</v>
      </c>
      <c r="G1128" s="475">
        <v>-0.0049</v>
      </c>
      <c r="M1128" s="473" t="s">
        <v>1389</v>
      </c>
      <c r="N1128" s="406">
        <v>53.3</v>
      </c>
      <c r="O1128" s="474">
        <v>52.7</v>
      </c>
      <c r="P1128" s="474">
        <v>54.1</v>
      </c>
      <c r="Q1128" s="474">
        <v>52.6</v>
      </c>
      <c r="R1128" s="474" t="s">
        <v>3587</v>
      </c>
      <c r="S1128" s="475">
        <v>0.0076</v>
      </c>
    </row>
    <row r="1129" ht="15.75" customHeight="1">
      <c r="A1129" s="473" t="s">
        <v>1480</v>
      </c>
      <c r="B1129" s="406">
        <v>60.7</v>
      </c>
      <c r="C1129" s="474">
        <v>60.8</v>
      </c>
      <c r="D1129" s="474">
        <v>61.0</v>
      </c>
      <c r="E1129" s="474">
        <v>60.1</v>
      </c>
      <c r="F1129" s="474" t="s">
        <v>3673</v>
      </c>
      <c r="G1129" s="475">
        <v>0.005</v>
      </c>
      <c r="M1129" s="473" t="s">
        <v>1390</v>
      </c>
      <c r="N1129" s="406">
        <v>52.9</v>
      </c>
      <c r="O1129" s="474">
        <v>51.8</v>
      </c>
      <c r="P1129" s="474">
        <v>54.8</v>
      </c>
      <c r="Q1129" s="474">
        <v>51.7</v>
      </c>
      <c r="R1129" s="474" t="s">
        <v>3588</v>
      </c>
      <c r="S1129" s="475">
        <v>0.0252</v>
      </c>
    </row>
    <row r="1130" ht="15.75" customHeight="1">
      <c r="A1130" s="473" t="s">
        <v>1481</v>
      </c>
      <c r="B1130" s="406">
        <v>60.4</v>
      </c>
      <c r="C1130" s="474">
        <v>60.0</v>
      </c>
      <c r="D1130" s="474">
        <v>62.1</v>
      </c>
      <c r="E1130" s="474">
        <v>60.0</v>
      </c>
      <c r="F1130" s="474" t="s">
        <v>3674</v>
      </c>
      <c r="G1130" s="475">
        <v>0.0067</v>
      </c>
      <c r="M1130" s="473" t="s">
        <v>1391</v>
      </c>
      <c r="N1130" s="406">
        <v>51.6</v>
      </c>
      <c r="O1130" s="474">
        <v>52.1</v>
      </c>
      <c r="P1130" s="474">
        <v>52.1</v>
      </c>
      <c r="Q1130" s="474">
        <v>51.0</v>
      </c>
      <c r="R1130" s="474" t="s">
        <v>3589</v>
      </c>
      <c r="S1130" s="475">
        <v>-0.0264</v>
      </c>
    </row>
    <row r="1131" ht="15.75" customHeight="1">
      <c r="A1131" s="473" t="s">
        <v>1482</v>
      </c>
      <c r="B1131" s="406">
        <v>60.0</v>
      </c>
      <c r="C1131" s="474">
        <v>60.8</v>
      </c>
      <c r="D1131" s="474">
        <v>61.6</v>
      </c>
      <c r="E1131" s="474">
        <v>59.8</v>
      </c>
      <c r="F1131" s="474" t="s">
        <v>3675</v>
      </c>
      <c r="G1131" s="475">
        <v>-0.0066</v>
      </c>
      <c r="M1131" s="473" t="s">
        <v>1392</v>
      </c>
      <c r="N1131" s="406">
        <v>53.0</v>
      </c>
      <c r="O1131" s="474">
        <v>52.0</v>
      </c>
      <c r="P1131" s="474">
        <v>53.8</v>
      </c>
      <c r="Q1131" s="474">
        <v>52.0</v>
      </c>
      <c r="R1131" s="474" t="s">
        <v>3590</v>
      </c>
      <c r="S1131" s="475">
        <v>-0.013</v>
      </c>
    </row>
    <row r="1132" ht="15.75" customHeight="1">
      <c r="A1132" s="473" t="s">
        <v>1483</v>
      </c>
      <c r="B1132" s="406">
        <v>60.4</v>
      </c>
      <c r="C1132" s="474">
        <v>61.9</v>
      </c>
      <c r="D1132" s="474">
        <v>62.2</v>
      </c>
      <c r="E1132" s="474">
        <v>59.3</v>
      </c>
      <c r="F1132" s="474" t="s">
        <v>3676</v>
      </c>
      <c r="G1132" s="475">
        <v>-0.0227</v>
      </c>
      <c r="M1132" s="473" t="s">
        <v>1393</v>
      </c>
      <c r="N1132" s="406">
        <v>53.7</v>
      </c>
      <c r="O1132" s="474">
        <v>55.0</v>
      </c>
      <c r="P1132" s="474">
        <v>55.0</v>
      </c>
      <c r="Q1132" s="474">
        <v>53.5</v>
      </c>
      <c r="R1132" s="474" t="s">
        <v>3591</v>
      </c>
      <c r="S1132" s="475">
        <v>-0.0147</v>
      </c>
    </row>
    <row r="1133" ht="15.75" customHeight="1">
      <c r="A1133" s="473" t="s">
        <v>1484</v>
      </c>
      <c r="B1133" s="406">
        <v>61.8</v>
      </c>
      <c r="C1133" s="474">
        <v>61.7</v>
      </c>
      <c r="D1133" s="474">
        <v>62.3</v>
      </c>
      <c r="E1133" s="474">
        <v>57.1</v>
      </c>
      <c r="F1133" s="474" t="s">
        <v>3677</v>
      </c>
      <c r="G1133" s="475">
        <v>0.0032</v>
      </c>
      <c r="M1133" s="473" t="s">
        <v>1394</v>
      </c>
      <c r="N1133" s="406">
        <v>54.5</v>
      </c>
      <c r="O1133" s="474">
        <v>54.6</v>
      </c>
      <c r="P1133" s="474">
        <v>55.5</v>
      </c>
      <c r="Q1133" s="474">
        <v>54.0</v>
      </c>
      <c r="R1133" s="474" t="s">
        <v>3592</v>
      </c>
      <c r="S1133" s="475">
        <v>-0.0198</v>
      </c>
    </row>
    <row r="1134" ht="15.75" customHeight="1">
      <c r="A1134" s="473" t="s">
        <v>1485</v>
      </c>
      <c r="B1134" s="406">
        <v>61.6</v>
      </c>
      <c r="C1134" s="474">
        <v>62.5</v>
      </c>
      <c r="D1134" s="474">
        <v>62.5</v>
      </c>
      <c r="E1134" s="474">
        <v>61.1</v>
      </c>
      <c r="F1134" s="474" t="s">
        <v>3678</v>
      </c>
      <c r="G1134" s="475">
        <v>0.0016</v>
      </c>
      <c r="M1134" s="473" t="s">
        <v>1395</v>
      </c>
      <c r="N1134" s="406">
        <v>55.6</v>
      </c>
      <c r="O1134" s="474">
        <v>55.0</v>
      </c>
      <c r="P1134" s="474">
        <v>55.8</v>
      </c>
      <c r="Q1134" s="474">
        <v>54.0</v>
      </c>
      <c r="R1134" s="474" t="s">
        <v>3593</v>
      </c>
      <c r="S1134" s="475">
        <v>0.0128</v>
      </c>
    </row>
    <row r="1135" ht="15.75" customHeight="1">
      <c r="A1135" s="473" t="s">
        <v>1486</v>
      </c>
      <c r="B1135" s="406">
        <v>61.5</v>
      </c>
      <c r="C1135" s="474">
        <v>62.1</v>
      </c>
      <c r="D1135" s="474">
        <v>62.3</v>
      </c>
      <c r="E1135" s="474">
        <v>61.4</v>
      </c>
      <c r="F1135" s="474" t="s">
        <v>3679</v>
      </c>
      <c r="G1135" s="475">
        <v>-0.0113</v>
      </c>
      <c r="M1135" s="473" t="s">
        <v>1396</v>
      </c>
      <c r="N1135" s="406">
        <v>54.9</v>
      </c>
      <c r="O1135" s="474">
        <v>55.2</v>
      </c>
      <c r="P1135" s="474">
        <v>56.4</v>
      </c>
      <c r="Q1135" s="474">
        <v>54.2</v>
      </c>
      <c r="R1135" s="474" t="s">
        <v>3594</v>
      </c>
      <c r="S1135" s="475">
        <v>-0.03</v>
      </c>
    </row>
    <row r="1136" ht="15.75" customHeight="1">
      <c r="A1136" s="473" t="s">
        <v>1487</v>
      </c>
      <c r="B1136" s="406">
        <v>62.2</v>
      </c>
      <c r="C1136" s="474">
        <v>63.3</v>
      </c>
      <c r="D1136" s="474">
        <v>63.4</v>
      </c>
      <c r="E1136" s="474">
        <v>62.1</v>
      </c>
      <c r="F1136" s="474" t="s">
        <v>3680</v>
      </c>
      <c r="G1136" s="475">
        <v>-0.0048</v>
      </c>
      <c r="M1136" s="473" t="s">
        <v>1397</v>
      </c>
      <c r="N1136" s="406">
        <v>56.6</v>
      </c>
      <c r="O1136" s="474">
        <v>55.5</v>
      </c>
      <c r="P1136" s="474">
        <v>56.9</v>
      </c>
      <c r="Q1136" s="474">
        <v>55.4</v>
      </c>
      <c r="R1136" s="474" t="s">
        <v>3595</v>
      </c>
      <c r="S1136" s="475">
        <v>0.0107</v>
      </c>
    </row>
    <row r="1137" ht="15.75" customHeight="1">
      <c r="A1137" s="473" t="s">
        <v>1488</v>
      </c>
      <c r="B1137" s="406">
        <v>62.5</v>
      </c>
      <c r="C1137" s="474">
        <v>63.2</v>
      </c>
      <c r="D1137" s="474">
        <v>63.9</v>
      </c>
      <c r="E1137" s="474">
        <v>62.0</v>
      </c>
      <c r="F1137" s="474" t="s">
        <v>3681</v>
      </c>
      <c r="G1137" s="475">
        <v>-0.0111</v>
      </c>
      <c r="M1137" s="473" t="s">
        <v>1398</v>
      </c>
      <c r="N1137" s="406">
        <v>56.0</v>
      </c>
      <c r="O1137" s="474">
        <v>56.2</v>
      </c>
      <c r="P1137" s="474">
        <v>57.2</v>
      </c>
      <c r="Q1137" s="474">
        <v>55.4</v>
      </c>
      <c r="R1137" s="474" t="s">
        <v>3596</v>
      </c>
      <c r="S1137" s="475">
        <v>-0.0071</v>
      </c>
    </row>
    <row r="1138" ht="15.75" customHeight="1">
      <c r="A1138" s="473" t="s">
        <v>1489</v>
      </c>
      <c r="B1138" s="406">
        <v>63.2</v>
      </c>
      <c r="C1138" s="474">
        <v>63.2</v>
      </c>
      <c r="D1138" s="474">
        <v>63.4</v>
      </c>
      <c r="E1138" s="474">
        <v>63.0</v>
      </c>
      <c r="F1138" s="474" t="s">
        <v>3682</v>
      </c>
      <c r="G1138" s="475">
        <v>0.0064</v>
      </c>
      <c r="M1138" s="473" t="s">
        <v>1399</v>
      </c>
      <c r="N1138" s="406">
        <v>56.4</v>
      </c>
      <c r="O1138" s="474">
        <v>56.7</v>
      </c>
      <c r="P1138" s="474">
        <v>56.8</v>
      </c>
      <c r="Q1138" s="474">
        <v>56.0</v>
      </c>
      <c r="R1138" s="474" t="s">
        <v>3597</v>
      </c>
      <c r="S1138" s="475">
        <v>-0.0053</v>
      </c>
    </row>
    <row r="1139" ht="15.75" customHeight="1">
      <c r="A1139" s="473" t="s">
        <v>1490</v>
      </c>
      <c r="B1139" s="406">
        <v>62.8</v>
      </c>
      <c r="C1139" s="474">
        <v>62.0</v>
      </c>
      <c r="D1139" s="474">
        <v>63.2</v>
      </c>
      <c r="E1139" s="474">
        <v>62.0</v>
      </c>
      <c r="F1139" s="474" t="s">
        <v>3683</v>
      </c>
      <c r="G1139" s="475">
        <v>0.0032</v>
      </c>
      <c r="M1139" s="473" t="s">
        <v>1400</v>
      </c>
      <c r="N1139" s="406">
        <v>56.7</v>
      </c>
      <c r="O1139" s="474">
        <v>56.9</v>
      </c>
      <c r="P1139" s="474">
        <v>57.4</v>
      </c>
      <c r="Q1139" s="474">
        <v>56.4</v>
      </c>
      <c r="R1139" s="474" t="s">
        <v>3598</v>
      </c>
      <c r="S1139" s="475">
        <v>-0.0139</v>
      </c>
    </row>
    <row r="1140" ht="15.75" customHeight="1">
      <c r="A1140" s="473" t="s">
        <v>1491</v>
      </c>
      <c r="B1140" s="406">
        <v>62.6</v>
      </c>
      <c r="C1140" s="474">
        <v>62.4</v>
      </c>
      <c r="D1140" s="474">
        <v>63.0</v>
      </c>
      <c r="E1140" s="474">
        <v>61.7</v>
      </c>
      <c r="F1140" s="474" t="s">
        <v>3684</v>
      </c>
      <c r="G1140" s="475">
        <v>0.0146</v>
      </c>
      <c r="M1140" s="473" t="s">
        <v>1401</v>
      </c>
      <c r="N1140" s="406">
        <v>57.5</v>
      </c>
      <c r="O1140" s="474">
        <v>57.6</v>
      </c>
      <c r="P1140" s="474">
        <v>58.0</v>
      </c>
      <c r="Q1140" s="474">
        <v>57.0</v>
      </c>
      <c r="R1140" s="474" t="s">
        <v>3599</v>
      </c>
      <c r="S1140" s="475">
        <v>0.0</v>
      </c>
    </row>
    <row r="1141" ht="15.75" customHeight="1">
      <c r="A1141" s="473" t="s">
        <v>1492</v>
      </c>
      <c r="B1141" s="406">
        <v>61.7</v>
      </c>
      <c r="C1141" s="474">
        <v>61.5</v>
      </c>
      <c r="D1141" s="474">
        <v>62.5</v>
      </c>
      <c r="E1141" s="474">
        <v>61.5</v>
      </c>
      <c r="F1141" s="474" t="s">
        <v>3685</v>
      </c>
      <c r="G1141" s="475">
        <v>0.0</v>
      </c>
      <c r="M1141" s="473" t="s">
        <v>1402</v>
      </c>
      <c r="N1141" s="406">
        <v>57.5</v>
      </c>
      <c r="O1141" s="474">
        <v>57.0</v>
      </c>
      <c r="P1141" s="474">
        <v>57.7</v>
      </c>
      <c r="Q1141" s="474">
        <v>56.9</v>
      </c>
      <c r="R1141" s="474" t="s">
        <v>2737</v>
      </c>
      <c r="S1141" s="475">
        <v>0.0017</v>
      </c>
    </row>
    <row r="1142" ht="15.75" customHeight="1">
      <c r="A1142" s="473" t="s">
        <v>1493</v>
      </c>
      <c r="B1142" s="406">
        <v>61.7</v>
      </c>
      <c r="C1142" s="474">
        <v>62.0</v>
      </c>
      <c r="D1142" s="474">
        <v>62.7</v>
      </c>
      <c r="E1142" s="474">
        <v>61.6</v>
      </c>
      <c r="F1142" s="474" t="s">
        <v>2652</v>
      </c>
      <c r="G1142" s="475">
        <v>-0.0064</v>
      </c>
      <c r="M1142" s="473" t="s">
        <v>1403</v>
      </c>
      <c r="N1142" s="406">
        <v>57.4</v>
      </c>
      <c r="O1142" s="474">
        <v>58.2</v>
      </c>
      <c r="P1142" s="474">
        <v>58.2</v>
      </c>
      <c r="Q1142" s="474">
        <v>57.0</v>
      </c>
      <c r="R1142" s="474" t="s">
        <v>3600</v>
      </c>
      <c r="S1142" s="475">
        <v>0.0017</v>
      </c>
    </row>
    <row r="1143" ht="15.75" customHeight="1">
      <c r="A1143" s="473" t="s">
        <v>1494</v>
      </c>
      <c r="B1143" s="406">
        <v>62.1</v>
      </c>
      <c r="C1143" s="474">
        <v>62.3</v>
      </c>
      <c r="D1143" s="474">
        <v>62.7</v>
      </c>
      <c r="E1143" s="474">
        <v>62.0</v>
      </c>
      <c r="F1143" s="474" t="s">
        <v>3686</v>
      </c>
      <c r="G1143" s="475">
        <v>-0.0032</v>
      </c>
      <c r="M1143" s="473" t="s">
        <v>1404</v>
      </c>
      <c r="N1143" s="406">
        <v>57.3</v>
      </c>
      <c r="O1143" s="474">
        <v>57.5</v>
      </c>
      <c r="P1143" s="474">
        <v>58.0</v>
      </c>
      <c r="Q1143" s="474">
        <v>56.9</v>
      </c>
      <c r="R1143" s="474" t="s">
        <v>3601</v>
      </c>
      <c r="S1143" s="475">
        <v>-0.0035</v>
      </c>
    </row>
    <row r="1144" ht="15.75" customHeight="1">
      <c r="A1144" s="473" t="s">
        <v>1495</v>
      </c>
      <c r="B1144" s="406">
        <v>62.3</v>
      </c>
      <c r="C1144" s="474">
        <v>63.0</v>
      </c>
      <c r="D1144" s="474">
        <v>63.5</v>
      </c>
      <c r="E1144" s="474">
        <v>62.3</v>
      </c>
      <c r="F1144" s="474" t="s">
        <v>3687</v>
      </c>
      <c r="G1144" s="475">
        <v>-0.0032</v>
      </c>
      <c r="M1144" s="473" t="s">
        <v>1405</v>
      </c>
      <c r="N1144" s="406">
        <v>57.5</v>
      </c>
      <c r="O1144" s="474">
        <v>57.6</v>
      </c>
      <c r="P1144" s="474">
        <v>57.9</v>
      </c>
      <c r="Q1144" s="474">
        <v>56.9</v>
      </c>
      <c r="R1144" s="474" t="s">
        <v>3602</v>
      </c>
      <c r="S1144" s="475">
        <v>-0.0137</v>
      </c>
    </row>
    <row r="1145" ht="15.75" customHeight="1">
      <c r="A1145" s="473" t="s">
        <v>1496</v>
      </c>
      <c r="B1145" s="406">
        <v>62.5</v>
      </c>
      <c r="C1145" s="474">
        <v>63.0</v>
      </c>
      <c r="D1145" s="474">
        <v>63.0</v>
      </c>
      <c r="E1145" s="474">
        <v>62.5</v>
      </c>
      <c r="F1145" s="474" t="s">
        <v>3688</v>
      </c>
      <c r="G1145" s="475">
        <v>-0.0048</v>
      </c>
      <c r="M1145" s="473" t="s">
        <v>1406</v>
      </c>
      <c r="N1145" s="406">
        <v>58.3</v>
      </c>
      <c r="O1145" s="474">
        <v>57.4</v>
      </c>
      <c r="P1145" s="474">
        <v>58.6</v>
      </c>
      <c r="Q1145" s="474">
        <v>57.4</v>
      </c>
      <c r="R1145" s="474" t="s">
        <v>3603</v>
      </c>
      <c r="S1145" s="475">
        <v>0.0157</v>
      </c>
    </row>
    <row r="1146" ht="15.75" customHeight="1">
      <c r="A1146" s="473" t="s">
        <v>1497</v>
      </c>
      <c r="B1146" s="406">
        <v>62.8</v>
      </c>
      <c r="C1146" s="474">
        <v>63.9</v>
      </c>
      <c r="D1146" s="474">
        <v>63.9</v>
      </c>
      <c r="E1146" s="474">
        <v>62.5</v>
      </c>
      <c r="F1146" s="474" t="s">
        <v>3689</v>
      </c>
      <c r="G1146" s="475">
        <v>-0.0032</v>
      </c>
      <c r="M1146" s="473" t="s">
        <v>1407</v>
      </c>
      <c r="N1146" s="406">
        <v>57.4</v>
      </c>
      <c r="O1146" s="474">
        <v>57.1</v>
      </c>
      <c r="P1146" s="474">
        <v>57.7</v>
      </c>
      <c r="Q1146" s="474">
        <v>56.8</v>
      </c>
      <c r="R1146" s="474" t="s">
        <v>3604</v>
      </c>
      <c r="S1146" s="475">
        <v>0.0053</v>
      </c>
    </row>
    <row r="1147" ht="15.75" customHeight="1">
      <c r="A1147" s="473" t="s">
        <v>1498</v>
      </c>
      <c r="B1147" s="406">
        <v>63.0</v>
      </c>
      <c r="C1147" s="474">
        <v>63.2</v>
      </c>
      <c r="D1147" s="474">
        <v>64.2</v>
      </c>
      <c r="E1147" s="474">
        <v>62.9</v>
      </c>
      <c r="F1147" s="474" t="s">
        <v>3690</v>
      </c>
      <c r="G1147" s="475">
        <v>-0.0032</v>
      </c>
      <c r="M1147" s="473" t="s">
        <v>1408</v>
      </c>
      <c r="N1147" s="406">
        <v>57.1</v>
      </c>
      <c r="O1147" s="474">
        <v>57.1</v>
      </c>
      <c r="P1147" s="474">
        <v>57.5</v>
      </c>
      <c r="Q1147" s="474">
        <v>56.5</v>
      </c>
      <c r="R1147" s="474" t="s">
        <v>3605</v>
      </c>
      <c r="S1147" s="475">
        <v>0.0</v>
      </c>
    </row>
    <row r="1148" ht="15.75" customHeight="1">
      <c r="A1148" s="473" t="s">
        <v>1499</v>
      </c>
      <c r="B1148" s="406">
        <v>63.2</v>
      </c>
      <c r="C1148" s="474">
        <v>62.5</v>
      </c>
      <c r="D1148" s="474">
        <v>63.9</v>
      </c>
      <c r="E1148" s="474">
        <v>62.5</v>
      </c>
      <c r="F1148" s="474" t="s">
        <v>3691</v>
      </c>
      <c r="G1148" s="475">
        <v>0.0048</v>
      </c>
      <c r="M1148" s="473" t="s">
        <v>1409</v>
      </c>
      <c r="N1148" s="406">
        <v>57.1</v>
      </c>
      <c r="O1148" s="474">
        <v>56.2</v>
      </c>
      <c r="P1148" s="474">
        <v>57.3</v>
      </c>
      <c r="Q1148" s="474">
        <v>56.2</v>
      </c>
      <c r="R1148" s="474" t="s">
        <v>3606</v>
      </c>
      <c r="S1148" s="475">
        <v>0.016</v>
      </c>
    </row>
    <row r="1149" ht="15.75" customHeight="1">
      <c r="A1149" s="473" t="s">
        <v>1500</v>
      </c>
      <c r="B1149" s="406">
        <v>62.9</v>
      </c>
      <c r="C1149" s="474">
        <v>63.4</v>
      </c>
      <c r="D1149" s="474">
        <v>63.6</v>
      </c>
      <c r="E1149" s="474">
        <v>62.7</v>
      </c>
      <c r="F1149" s="474" t="s">
        <v>3692</v>
      </c>
      <c r="G1149" s="475">
        <v>-0.0094</v>
      </c>
      <c r="M1149" s="473" t="s">
        <v>1410</v>
      </c>
      <c r="N1149" s="406">
        <v>56.2</v>
      </c>
      <c r="O1149" s="474">
        <v>57.3</v>
      </c>
      <c r="P1149" s="474">
        <v>57.4</v>
      </c>
      <c r="Q1149" s="474">
        <v>55.6</v>
      </c>
      <c r="R1149" s="474" t="s">
        <v>3607</v>
      </c>
      <c r="S1149" s="475">
        <v>-0.0175</v>
      </c>
    </row>
    <row r="1150" ht="15.75" customHeight="1">
      <c r="A1150" s="473" t="s">
        <v>1501</v>
      </c>
      <c r="B1150" s="406">
        <v>63.5</v>
      </c>
      <c r="C1150" s="474">
        <v>63.5</v>
      </c>
      <c r="D1150" s="474">
        <v>64.5</v>
      </c>
      <c r="E1150" s="474">
        <v>63.5</v>
      </c>
      <c r="F1150" s="474" t="s">
        <v>3693</v>
      </c>
      <c r="G1150" s="475">
        <v>-0.0047</v>
      </c>
      <c r="M1150" s="473" t="s">
        <v>1411</v>
      </c>
      <c r="N1150" s="406">
        <v>57.2</v>
      </c>
      <c r="O1150" s="474">
        <v>56.6</v>
      </c>
      <c r="P1150" s="474">
        <v>57.3</v>
      </c>
      <c r="Q1150" s="474">
        <v>56.0</v>
      </c>
      <c r="R1150" s="474" t="s">
        <v>3608</v>
      </c>
      <c r="S1150" s="475">
        <v>0.0053</v>
      </c>
    </row>
    <row r="1151" ht="15.75" customHeight="1">
      <c r="A1151" s="473" t="s">
        <v>1502</v>
      </c>
      <c r="B1151" s="406">
        <v>63.8</v>
      </c>
      <c r="C1151" s="474">
        <v>63.8</v>
      </c>
      <c r="D1151" s="474">
        <v>64.0</v>
      </c>
      <c r="E1151" s="474">
        <v>63.5</v>
      </c>
      <c r="F1151" s="474" t="s">
        <v>3694</v>
      </c>
      <c r="G1151" s="475">
        <v>0.0</v>
      </c>
      <c r="M1151" s="473" t="s">
        <v>1412</v>
      </c>
      <c r="N1151" s="406">
        <v>56.9</v>
      </c>
      <c r="O1151" s="474">
        <v>57.6</v>
      </c>
      <c r="P1151" s="474">
        <v>57.6</v>
      </c>
      <c r="Q1151" s="474">
        <v>56.7</v>
      </c>
      <c r="R1151" s="474" t="s">
        <v>3609</v>
      </c>
      <c r="S1151" s="475">
        <v>-0.0122</v>
      </c>
    </row>
    <row r="1152" ht="15.75" customHeight="1">
      <c r="A1152" s="473" t="s">
        <v>1503</v>
      </c>
      <c r="B1152" s="406">
        <v>63.8</v>
      </c>
      <c r="C1152" s="474">
        <v>63.4</v>
      </c>
      <c r="D1152" s="474">
        <v>64.0</v>
      </c>
      <c r="E1152" s="474">
        <v>63.2</v>
      </c>
      <c r="F1152" s="474" t="s">
        <v>3695</v>
      </c>
      <c r="G1152" s="475">
        <v>0.0063</v>
      </c>
      <c r="M1152" s="473" t="s">
        <v>1413</v>
      </c>
      <c r="N1152" s="406">
        <v>57.6</v>
      </c>
      <c r="O1152" s="474">
        <v>57.9</v>
      </c>
      <c r="P1152" s="474">
        <v>58.0</v>
      </c>
      <c r="Q1152" s="474">
        <v>56.8</v>
      </c>
      <c r="R1152" s="474" t="s">
        <v>3266</v>
      </c>
      <c r="S1152" s="475">
        <v>-0.0017</v>
      </c>
    </row>
    <row r="1153" ht="15.75" customHeight="1">
      <c r="A1153" s="473" t="s">
        <v>1504</v>
      </c>
      <c r="B1153" s="406">
        <v>63.4</v>
      </c>
      <c r="C1153" s="474">
        <v>63.1</v>
      </c>
      <c r="D1153" s="474">
        <v>64.0</v>
      </c>
      <c r="E1153" s="474">
        <v>63.0</v>
      </c>
      <c r="F1153" s="474" t="s">
        <v>3696</v>
      </c>
      <c r="G1153" s="475">
        <v>0.0</v>
      </c>
      <c r="M1153" s="473" t="s">
        <v>1414</v>
      </c>
      <c r="N1153" s="406">
        <v>57.7</v>
      </c>
      <c r="O1153" s="474">
        <v>57.9</v>
      </c>
      <c r="P1153" s="474">
        <v>57.9</v>
      </c>
      <c r="Q1153" s="474">
        <v>57.6</v>
      </c>
      <c r="R1153" s="474" t="s">
        <v>3610</v>
      </c>
      <c r="S1153" s="475">
        <v>0.0</v>
      </c>
    </row>
    <row r="1154" ht="15.75" customHeight="1">
      <c r="A1154" s="473" t="s">
        <v>1505</v>
      </c>
      <c r="B1154" s="406">
        <v>63.4</v>
      </c>
      <c r="C1154" s="474">
        <v>64.0</v>
      </c>
      <c r="D1154" s="474">
        <v>64.0</v>
      </c>
      <c r="E1154" s="474">
        <v>62.9</v>
      </c>
      <c r="F1154" s="474" t="s">
        <v>3697</v>
      </c>
      <c r="G1154" s="475">
        <v>-0.0094</v>
      </c>
      <c r="M1154" s="473" t="s">
        <v>1415</v>
      </c>
      <c r="N1154" s="406">
        <v>57.7</v>
      </c>
      <c r="O1154" s="474">
        <v>57.9</v>
      </c>
      <c r="P1154" s="474">
        <v>58.0</v>
      </c>
      <c r="Q1154" s="474">
        <v>57.7</v>
      </c>
      <c r="R1154" s="474" t="s">
        <v>3611</v>
      </c>
      <c r="S1154" s="475">
        <v>-0.0017</v>
      </c>
    </row>
    <row r="1155" ht="15.75" customHeight="1">
      <c r="A1155" s="473" t="s">
        <v>1506</v>
      </c>
      <c r="B1155" s="406">
        <v>64.0</v>
      </c>
      <c r="C1155" s="474">
        <v>64.4</v>
      </c>
      <c r="D1155" s="474">
        <v>64.5</v>
      </c>
      <c r="E1155" s="474">
        <v>63.8</v>
      </c>
      <c r="F1155" s="474" t="s">
        <v>3698</v>
      </c>
      <c r="G1155" s="475">
        <v>-0.0093</v>
      </c>
      <c r="M1155" s="473" t="s">
        <v>1416</v>
      </c>
      <c r="N1155" s="406">
        <v>57.8</v>
      </c>
      <c r="O1155" s="474">
        <v>58.2</v>
      </c>
      <c r="P1155" s="474">
        <v>58.9</v>
      </c>
      <c r="Q1155" s="474">
        <v>57.1</v>
      </c>
      <c r="R1155" s="474" t="s">
        <v>3612</v>
      </c>
      <c r="S1155" s="475">
        <v>-0.0086</v>
      </c>
    </row>
    <row r="1156" ht="15.75" customHeight="1">
      <c r="A1156" s="473" t="s">
        <v>1507</v>
      </c>
      <c r="B1156" s="406">
        <v>64.6</v>
      </c>
      <c r="C1156" s="474">
        <v>65.9</v>
      </c>
      <c r="D1156" s="474">
        <v>65.9</v>
      </c>
      <c r="E1156" s="474">
        <v>64.4</v>
      </c>
      <c r="F1156" s="474" t="s">
        <v>3192</v>
      </c>
      <c r="G1156" s="475">
        <v>-0.0046</v>
      </c>
      <c r="M1156" s="473" t="s">
        <v>1417</v>
      </c>
      <c r="N1156" s="406">
        <v>58.3</v>
      </c>
      <c r="O1156" s="474">
        <v>58.5</v>
      </c>
      <c r="P1156" s="474">
        <v>58.7</v>
      </c>
      <c r="Q1156" s="474">
        <v>57.7</v>
      </c>
      <c r="R1156" s="474" t="s">
        <v>3613</v>
      </c>
      <c r="S1156" s="475">
        <v>-0.0034</v>
      </c>
    </row>
    <row r="1157" ht="15.75" customHeight="1">
      <c r="A1157" s="473" t="s">
        <v>1508</v>
      </c>
      <c r="B1157" s="406">
        <v>64.9</v>
      </c>
      <c r="C1157" s="474">
        <v>64.5</v>
      </c>
      <c r="D1157" s="474">
        <v>65.3</v>
      </c>
      <c r="E1157" s="474">
        <v>64.4</v>
      </c>
      <c r="F1157" s="474" t="s">
        <v>3699</v>
      </c>
      <c r="G1157" s="475">
        <v>0.0015</v>
      </c>
      <c r="M1157" s="473" t="s">
        <v>1418</v>
      </c>
      <c r="N1157" s="406">
        <v>58.5</v>
      </c>
      <c r="O1157" s="474">
        <v>58.5</v>
      </c>
      <c r="P1157" s="474">
        <v>58.9</v>
      </c>
      <c r="Q1157" s="474">
        <v>58.1</v>
      </c>
      <c r="R1157" s="474" t="s">
        <v>3614</v>
      </c>
      <c r="S1157" s="475">
        <v>-0.0017</v>
      </c>
    </row>
    <row r="1158" ht="15.75" customHeight="1">
      <c r="A1158" s="473" t="s">
        <v>1509</v>
      </c>
      <c r="B1158" s="406">
        <v>64.8</v>
      </c>
      <c r="C1158" s="474">
        <v>64.1</v>
      </c>
      <c r="D1158" s="474">
        <v>65.0</v>
      </c>
      <c r="E1158" s="474">
        <v>64.1</v>
      </c>
      <c r="F1158" s="474" t="s">
        <v>3700</v>
      </c>
      <c r="G1158" s="475">
        <v>-0.0015</v>
      </c>
      <c r="M1158" s="473" t="s">
        <v>1419</v>
      </c>
      <c r="N1158" s="406">
        <v>58.6</v>
      </c>
      <c r="O1158" s="474">
        <v>58.9</v>
      </c>
      <c r="P1158" s="474">
        <v>59.0</v>
      </c>
      <c r="Q1158" s="474">
        <v>58.0</v>
      </c>
      <c r="R1158" s="474" t="s">
        <v>3615</v>
      </c>
      <c r="S1158" s="475">
        <v>0.0086</v>
      </c>
    </row>
    <row r="1159" ht="15.75" customHeight="1">
      <c r="A1159" s="473" t="s">
        <v>1510</v>
      </c>
      <c r="B1159" s="406">
        <v>64.9</v>
      </c>
      <c r="C1159" s="474">
        <v>65.1</v>
      </c>
      <c r="D1159" s="474">
        <v>65.1</v>
      </c>
      <c r="E1159" s="474">
        <v>64.0</v>
      </c>
      <c r="F1159" s="474" t="s">
        <v>3701</v>
      </c>
      <c r="G1159" s="475">
        <v>-0.0137</v>
      </c>
      <c r="M1159" s="473" t="s">
        <v>1420</v>
      </c>
      <c r="N1159" s="406">
        <v>58.1</v>
      </c>
      <c r="O1159" s="474">
        <v>57.6</v>
      </c>
      <c r="P1159" s="474">
        <v>58.9</v>
      </c>
      <c r="Q1159" s="474">
        <v>57.3</v>
      </c>
      <c r="R1159" s="474" t="s">
        <v>3616</v>
      </c>
      <c r="S1159" s="475">
        <v>0.0087</v>
      </c>
    </row>
    <row r="1160" ht="15.75" customHeight="1">
      <c r="A1160" s="473" t="s">
        <v>1511</v>
      </c>
      <c r="B1160" s="406">
        <v>65.8</v>
      </c>
      <c r="C1160" s="474">
        <v>64.6</v>
      </c>
      <c r="D1160" s="474">
        <v>66.1</v>
      </c>
      <c r="E1160" s="474">
        <v>64.6</v>
      </c>
      <c r="F1160" s="474" t="s">
        <v>3702</v>
      </c>
      <c r="G1160" s="475">
        <v>0.017</v>
      </c>
      <c r="M1160" s="473" t="s">
        <v>1421</v>
      </c>
      <c r="N1160" s="406">
        <v>57.6</v>
      </c>
      <c r="O1160" s="474">
        <v>57.6</v>
      </c>
      <c r="P1160" s="474">
        <v>58.0</v>
      </c>
      <c r="Q1160" s="474">
        <v>56.9</v>
      </c>
      <c r="R1160" s="474" t="s">
        <v>3617</v>
      </c>
      <c r="S1160" s="475">
        <v>0.0123</v>
      </c>
    </row>
    <row r="1161" ht="15.75" customHeight="1">
      <c r="A1161" s="473" t="s">
        <v>1512</v>
      </c>
      <c r="B1161" s="406">
        <v>64.7</v>
      </c>
      <c r="C1161" s="474">
        <v>64.2</v>
      </c>
      <c r="D1161" s="474">
        <v>64.7</v>
      </c>
      <c r="E1161" s="474">
        <v>64.0</v>
      </c>
      <c r="F1161" s="474" t="s">
        <v>3703</v>
      </c>
      <c r="G1161" s="475">
        <v>0.0078</v>
      </c>
      <c r="M1161" s="473" t="s">
        <v>1422</v>
      </c>
      <c r="N1161" s="406">
        <v>56.9</v>
      </c>
      <c r="O1161" s="474">
        <v>57.1</v>
      </c>
      <c r="P1161" s="474">
        <v>57.5</v>
      </c>
      <c r="Q1161" s="474">
        <v>56.6</v>
      </c>
      <c r="R1161" s="474" t="s">
        <v>3618</v>
      </c>
      <c r="S1161" s="475">
        <v>-0.0035</v>
      </c>
    </row>
    <row r="1162" ht="15.75" customHeight="1">
      <c r="A1162" s="473" t="s">
        <v>1513</v>
      </c>
      <c r="B1162" s="406">
        <v>64.2</v>
      </c>
      <c r="C1162" s="474">
        <v>63.7</v>
      </c>
      <c r="D1162" s="474">
        <v>64.5</v>
      </c>
      <c r="E1162" s="474">
        <v>63.7</v>
      </c>
      <c r="F1162" s="474" t="s">
        <v>3704</v>
      </c>
      <c r="G1162" s="475">
        <v>0.0031</v>
      </c>
      <c r="M1162" s="473" t="s">
        <v>1423</v>
      </c>
      <c r="N1162" s="406">
        <v>57.1</v>
      </c>
      <c r="O1162" s="474">
        <v>57.0</v>
      </c>
      <c r="P1162" s="474">
        <v>58.0</v>
      </c>
      <c r="Q1162" s="474">
        <v>56.8</v>
      </c>
      <c r="R1162" s="474" t="s">
        <v>3619</v>
      </c>
      <c r="S1162" s="475">
        <v>0.0053</v>
      </c>
    </row>
    <row r="1163" ht="15.75" customHeight="1">
      <c r="A1163" s="473" t="s">
        <v>1514</v>
      </c>
      <c r="B1163" s="406">
        <v>64.0</v>
      </c>
      <c r="C1163" s="474">
        <v>64.2</v>
      </c>
      <c r="D1163" s="474">
        <v>64.7</v>
      </c>
      <c r="E1163" s="474">
        <v>63.5</v>
      </c>
      <c r="F1163" s="474" t="s">
        <v>3705</v>
      </c>
      <c r="G1163" s="475">
        <v>-0.0031</v>
      </c>
      <c r="M1163" s="473" t="s">
        <v>1424</v>
      </c>
      <c r="N1163" s="406">
        <v>56.8</v>
      </c>
      <c r="O1163" s="474">
        <v>57.3</v>
      </c>
      <c r="P1163" s="474">
        <v>57.9</v>
      </c>
      <c r="Q1163" s="474">
        <v>56.4</v>
      </c>
      <c r="R1163" s="474" t="s">
        <v>3620</v>
      </c>
      <c r="S1163" s="475">
        <v>-0.0087</v>
      </c>
    </row>
    <row r="1164" ht="15.75" customHeight="1">
      <c r="A1164" s="473" t="s">
        <v>1515</v>
      </c>
      <c r="B1164" s="406">
        <v>64.2</v>
      </c>
      <c r="C1164" s="474">
        <v>63.5</v>
      </c>
      <c r="D1164" s="474">
        <v>64.6</v>
      </c>
      <c r="E1164" s="474">
        <v>63.5</v>
      </c>
      <c r="F1164" s="474" t="s">
        <v>3706</v>
      </c>
      <c r="G1164" s="475">
        <v>0.0031</v>
      </c>
      <c r="M1164" s="473" t="s">
        <v>1425</v>
      </c>
      <c r="N1164" s="406">
        <v>57.3</v>
      </c>
      <c r="O1164" s="474">
        <v>56.8</v>
      </c>
      <c r="P1164" s="474">
        <v>57.6</v>
      </c>
      <c r="Q1164" s="474">
        <v>56.5</v>
      </c>
      <c r="R1164" s="474" t="s">
        <v>3621</v>
      </c>
      <c r="S1164" s="475">
        <v>0.0035</v>
      </c>
    </row>
    <row r="1165" ht="15.75" customHeight="1">
      <c r="A1165" s="473" t="s">
        <v>1516</v>
      </c>
      <c r="B1165" s="406">
        <v>64.0</v>
      </c>
      <c r="C1165" s="474">
        <v>64.3</v>
      </c>
      <c r="D1165" s="474">
        <v>64.5</v>
      </c>
      <c r="E1165" s="474">
        <v>63.5</v>
      </c>
      <c r="F1165" s="474" t="s">
        <v>3707</v>
      </c>
      <c r="G1165" s="475">
        <v>-0.0047</v>
      </c>
      <c r="M1165" s="473" t="s">
        <v>1426</v>
      </c>
      <c r="N1165" s="406">
        <v>57.1</v>
      </c>
      <c r="O1165" s="474">
        <v>57.1</v>
      </c>
      <c r="P1165" s="474">
        <v>57.9</v>
      </c>
      <c r="Q1165" s="474">
        <v>56.6</v>
      </c>
      <c r="R1165" s="474" t="s">
        <v>3622</v>
      </c>
      <c r="S1165" s="475">
        <v>-0.0121</v>
      </c>
    </row>
    <row r="1166" ht="15.75" customHeight="1">
      <c r="A1166" s="473" t="s">
        <v>1517</v>
      </c>
      <c r="B1166" s="406">
        <v>64.3</v>
      </c>
      <c r="C1166" s="474">
        <v>63.3</v>
      </c>
      <c r="D1166" s="474">
        <v>64.8</v>
      </c>
      <c r="E1166" s="474">
        <v>62.9</v>
      </c>
      <c r="F1166" s="474" t="s">
        <v>3708</v>
      </c>
      <c r="G1166" s="475">
        <v>0.0158</v>
      </c>
      <c r="M1166" s="473" t="s">
        <v>1427</v>
      </c>
      <c r="N1166" s="406">
        <v>57.8</v>
      </c>
      <c r="O1166" s="474">
        <v>56.6</v>
      </c>
      <c r="P1166" s="474">
        <v>58.0</v>
      </c>
      <c r="Q1166" s="474">
        <v>56.6</v>
      </c>
      <c r="R1166" s="474" t="s">
        <v>3623</v>
      </c>
      <c r="S1166" s="475">
        <v>0.0035</v>
      </c>
    </row>
    <row r="1167" ht="15.75" customHeight="1">
      <c r="A1167" s="473" t="s">
        <v>1518</v>
      </c>
      <c r="B1167" s="406">
        <v>63.3</v>
      </c>
      <c r="C1167" s="474">
        <v>63.4</v>
      </c>
      <c r="D1167" s="474">
        <v>64.2</v>
      </c>
      <c r="E1167" s="474">
        <v>63.0</v>
      </c>
      <c r="F1167" s="474" t="s">
        <v>3709</v>
      </c>
      <c r="G1167" s="475">
        <v>0.0016</v>
      </c>
      <c r="M1167" s="473" t="s">
        <v>1428</v>
      </c>
      <c r="N1167" s="406">
        <v>57.6</v>
      </c>
      <c r="O1167" s="474">
        <v>57.7</v>
      </c>
      <c r="P1167" s="474">
        <v>57.7</v>
      </c>
      <c r="Q1167" s="474">
        <v>56.7</v>
      </c>
      <c r="R1167" s="474" t="s">
        <v>3624</v>
      </c>
      <c r="S1167" s="475">
        <v>0.0088</v>
      </c>
    </row>
    <row r="1168" ht="15.75" customHeight="1">
      <c r="A1168" s="473" t="s">
        <v>1519</v>
      </c>
      <c r="B1168" s="406">
        <v>63.2</v>
      </c>
      <c r="C1168" s="474">
        <v>62.9</v>
      </c>
      <c r="D1168" s="474">
        <v>63.9</v>
      </c>
      <c r="E1168" s="474">
        <v>62.0</v>
      </c>
      <c r="F1168" s="474" t="s">
        <v>3710</v>
      </c>
      <c r="G1168" s="475">
        <v>0.0048</v>
      </c>
      <c r="M1168" s="473" t="s">
        <v>1429</v>
      </c>
      <c r="N1168" s="406">
        <v>57.1</v>
      </c>
      <c r="O1168" s="474">
        <v>57.8</v>
      </c>
      <c r="P1168" s="474">
        <v>57.8</v>
      </c>
      <c r="Q1168" s="474">
        <v>57.0</v>
      </c>
      <c r="R1168" s="474" t="s">
        <v>3577</v>
      </c>
      <c r="S1168" s="475">
        <v>-0.0121</v>
      </c>
    </row>
    <row r="1169" ht="15.75" customHeight="1">
      <c r="A1169" s="473" t="s">
        <v>1520</v>
      </c>
      <c r="B1169" s="406">
        <v>62.9</v>
      </c>
      <c r="C1169" s="474">
        <v>61.8</v>
      </c>
      <c r="D1169" s="474">
        <v>63.0</v>
      </c>
      <c r="E1169" s="474">
        <v>61.6</v>
      </c>
      <c r="F1169" s="474" t="s">
        <v>3711</v>
      </c>
      <c r="G1169" s="475">
        <v>0.0211</v>
      </c>
      <c r="M1169" s="473" t="s">
        <v>1430</v>
      </c>
      <c r="N1169" s="406">
        <v>57.8</v>
      </c>
      <c r="O1169" s="474">
        <v>58.0</v>
      </c>
      <c r="P1169" s="474">
        <v>58.0</v>
      </c>
      <c r="Q1169" s="474">
        <v>57.7</v>
      </c>
      <c r="R1169" s="474" t="s">
        <v>2890</v>
      </c>
      <c r="S1169" s="475">
        <v>-0.0017</v>
      </c>
    </row>
    <row r="1170" ht="15.75" customHeight="1">
      <c r="A1170" s="473" t="s">
        <v>1521</v>
      </c>
      <c r="B1170" s="406">
        <v>61.6</v>
      </c>
      <c r="C1170" s="474">
        <v>61.4</v>
      </c>
      <c r="D1170" s="474">
        <v>62.0</v>
      </c>
      <c r="E1170" s="474">
        <v>61.3</v>
      </c>
      <c r="F1170" s="474" t="s">
        <v>3712</v>
      </c>
      <c r="G1170" s="475">
        <v>-0.0016</v>
      </c>
      <c r="M1170" s="473" t="s">
        <v>1431</v>
      </c>
      <c r="N1170" s="406">
        <v>57.9</v>
      </c>
      <c r="O1170" s="474">
        <v>58.5</v>
      </c>
      <c r="P1170" s="474">
        <v>58.5</v>
      </c>
      <c r="Q1170" s="474">
        <v>57.7</v>
      </c>
      <c r="R1170" s="474" t="s">
        <v>3625</v>
      </c>
      <c r="S1170" s="475">
        <v>0.007</v>
      </c>
    </row>
    <row r="1171" ht="15.75" customHeight="1">
      <c r="A1171" s="473" t="s">
        <v>1522</v>
      </c>
      <c r="B1171" s="406">
        <v>61.7</v>
      </c>
      <c r="C1171" s="474">
        <v>60.2</v>
      </c>
      <c r="D1171" s="474">
        <v>61.8</v>
      </c>
      <c r="E1171" s="474">
        <v>60.2</v>
      </c>
      <c r="F1171" s="474" t="s">
        <v>3713</v>
      </c>
      <c r="G1171" s="475">
        <v>0.0301</v>
      </c>
      <c r="M1171" s="473" t="s">
        <v>1432</v>
      </c>
      <c r="N1171" s="406">
        <v>57.5</v>
      </c>
      <c r="O1171" s="474">
        <v>57.2</v>
      </c>
      <c r="P1171" s="474">
        <v>58.3</v>
      </c>
      <c r="Q1171" s="474">
        <v>57.2</v>
      </c>
      <c r="R1171" s="474" t="s">
        <v>3626</v>
      </c>
      <c r="S1171" s="475">
        <v>0.0017</v>
      </c>
    </row>
    <row r="1172" ht="15.75" customHeight="1">
      <c r="A1172" s="473" t="s">
        <v>1523</v>
      </c>
      <c r="B1172" s="406">
        <v>59.9</v>
      </c>
      <c r="C1172" s="474">
        <v>60.5</v>
      </c>
      <c r="D1172" s="474">
        <v>60.5</v>
      </c>
      <c r="E1172" s="474">
        <v>59.6</v>
      </c>
      <c r="F1172" s="474" t="s">
        <v>3714</v>
      </c>
      <c r="G1172" s="475">
        <v>-0.0033</v>
      </c>
      <c r="M1172" s="473" t="s">
        <v>1433</v>
      </c>
      <c r="N1172" s="406">
        <v>57.4</v>
      </c>
      <c r="O1172" s="474">
        <v>57.6</v>
      </c>
      <c r="P1172" s="474">
        <v>58.0</v>
      </c>
      <c r="Q1172" s="474">
        <v>57.1</v>
      </c>
      <c r="R1172" s="474" t="s">
        <v>3627</v>
      </c>
      <c r="S1172" s="475">
        <v>-0.0035</v>
      </c>
    </row>
    <row r="1173" ht="15.75" customHeight="1">
      <c r="A1173" s="473" t="s">
        <v>1524</v>
      </c>
      <c r="B1173" s="406">
        <v>60.1</v>
      </c>
      <c r="C1173" s="474">
        <v>60.1</v>
      </c>
      <c r="D1173" s="474">
        <v>60.7</v>
      </c>
      <c r="E1173" s="474">
        <v>59.8</v>
      </c>
      <c r="F1173" s="474" t="s">
        <v>3715</v>
      </c>
      <c r="G1173" s="475">
        <v>0.0017</v>
      </c>
      <c r="M1173" s="473" t="s">
        <v>1434</v>
      </c>
      <c r="N1173" s="406">
        <v>57.6</v>
      </c>
      <c r="O1173" s="474">
        <v>57.9</v>
      </c>
      <c r="P1173" s="474">
        <v>58.3</v>
      </c>
      <c r="Q1173" s="474">
        <v>57.5</v>
      </c>
      <c r="R1173" s="474" t="s">
        <v>3628</v>
      </c>
      <c r="S1173" s="475">
        <v>-0.0052</v>
      </c>
    </row>
    <row r="1174" ht="15.75" customHeight="1">
      <c r="A1174" s="473" t="s">
        <v>1525</v>
      </c>
      <c r="B1174" s="406">
        <v>60.0</v>
      </c>
      <c r="C1174" s="474">
        <v>60.1</v>
      </c>
      <c r="D1174" s="474">
        <v>60.4</v>
      </c>
      <c r="E1174" s="474">
        <v>59.8</v>
      </c>
      <c r="F1174" s="474" t="s">
        <v>3716</v>
      </c>
      <c r="G1174" s="475">
        <v>0.005</v>
      </c>
      <c r="M1174" s="473" t="s">
        <v>1435</v>
      </c>
      <c r="N1174" s="406">
        <v>57.9</v>
      </c>
      <c r="O1174" s="474">
        <v>58.1</v>
      </c>
      <c r="P1174" s="474">
        <v>58.4</v>
      </c>
      <c r="Q1174" s="474">
        <v>57.8</v>
      </c>
      <c r="R1174" s="474" t="s">
        <v>3629</v>
      </c>
      <c r="S1174" s="475">
        <v>0.0</v>
      </c>
    </row>
    <row r="1175" ht="15.75" customHeight="1">
      <c r="A1175" s="473" t="s">
        <v>1526</v>
      </c>
      <c r="B1175" s="406">
        <v>59.7</v>
      </c>
      <c r="C1175" s="474">
        <v>60.7</v>
      </c>
      <c r="D1175" s="474">
        <v>60.7</v>
      </c>
      <c r="E1175" s="474">
        <v>59.5</v>
      </c>
      <c r="F1175" s="474" t="s">
        <v>3717</v>
      </c>
      <c r="G1175" s="475">
        <v>-0.0017</v>
      </c>
      <c r="M1175" s="473" t="s">
        <v>1436</v>
      </c>
      <c r="N1175" s="406">
        <v>57.9</v>
      </c>
      <c r="O1175" s="474">
        <v>57.0</v>
      </c>
      <c r="P1175" s="474">
        <v>58.3</v>
      </c>
      <c r="Q1175" s="474">
        <v>57.0</v>
      </c>
      <c r="R1175" s="474" t="s">
        <v>3630</v>
      </c>
      <c r="S1175" s="475">
        <v>-0.0052</v>
      </c>
    </row>
    <row r="1176" ht="15.75" customHeight="1">
      <c r="A1176" s="473" t="s">
        <v>1527</v>
      </c>
      <c r="B1176" s="406">
        <v>59.8</v>
      </c>
      <c r="C1176" s="474">
        <v>59.9</v>
      </c>
      <c r="D1176" s="474">
        <v>60.5</v>
      </c>
      <c r="E1176" s="474">
        <v>59.7</v>
      </c>
      <c r="F1176" s="474" t="s">
        <v>3718</v>
      </c>
      <c r="G1176" s="475">
        <v>-0.0017</v>
      </c>
      <c r="M1176" s="473" t="s">
        <v>1437</v>
      </c>
      <c r="N1176" s="406">
        <v>58.2</v>
      </c>
      <c r="O1176" s="474">
        <v>57.9</v>
      </c>
      <c r="P1176" s="474">
        <v>58.5</v>
      </c>
      <c r="Q1176" s="474">
        <v>57.7</v>
      </c>
      <c r="R1176" s="474" t="s">
        <v>3631</v>
      </c>
      <c r="S1176" s="475">
        <v>0.0052</v>
      </c>
    </row>
    <row r="1177" ht="15.75" customHeight="1">
      <c r="A1177" s="473" t="s">
        <v>1528</v>
      </c>
      <c r="B1177" s="406">
        <v>59.9</v>
      </c>
      <c r="C1177" s="474">
        <v>59.7</v>
      </c>
      <c r="D1177" s="474">
        <v>60.5</v>
      </c>
      <c r="E1177" s="474">
        <v>59.7</v>
      </c>
      <c r="F1177" s="474" t="s">
        <v>3719</v>
      </c>
      <c r="G1177" s="475">
        <v>0.0</v>
      </c>
      <c r="M1177" s="473" t="s">
        <v>1438</v>
      </c>
      <c r="N1177" s="406">
        <v>57.9</v>
      </c>
      <c r="O1177" s="474">
        <v>58.4</v>
      </c>
      <c r="P1177" s="474">
        <v>58.4</v>
      </c>
      <c r="Q1177" s="474">
        <v>57.7</v>
      </c>
      <c r="R1177" s="474" t="s">
        <v>3632</v>
      </c>
      <c r="S1177" s="475">
        <v>-0.0086</v>
      </c>
    </row>
    <row r="1178" ht="15.75" customHeight="1">
      <c r="A1178" s="473" t="s">
        <v>1529</v>
      </c>
      <c r="B1178" s="406">
        <v>59.9</v>
      </c>
      <c r="C1178" s="474">
        <v>60.6</v>
      </c>
      <c r="D1178" s="474">
        <v>60.6</v>
      </c>
      <c r="E1178" s="474">
        <v>59.7</v>
      </c>
      <c r="F1178" s="474" t="s">
        <v>3720</v>
      </c>
      <c r="G1178" s="475">
        <v>-0.0099</v>
      </c>
      <c r="M1178" s="473" t="s">
        <v>1439</v>
      </c>
      <c r="N1178" s="406">
        <v>58.4</v>
      </c>
      <c r="O1178" s="474">
        <v>58.8</v>
      </c>
      <c r="P1178" s="474">
        <v>58.9</v>
      </c>
      <c r="Q1178" s="474">
        <v>57.9</v>
      </c>
      <c r="R1178" s="474" t="s">
        <v>3633</v>
      </c>
      <c r="S1178" s="475">
        <v>-0.0068</v>
      </c>
    </row>
    <row r="1179" ht="15.75" customHeight="1">
      <c r="A1179" s="473" t="s">
        <v>1530</v>
      </c>
      <c r="B1179" s="406">
        <v>60.5</v>
      </c>
      <c r="C1179" s="474">
        <v>60.1</v>
      </c>
      <c r="D1179" s="474">
        <v>60.8</v>
      </c>
      <c r="E1179" s="474">
        <v>60.1</v>
      </c>
      <c r="F1179" s="474" t="s">
        <v>3721</v>
      </c>
      <c r="G1179" s="475">
        <v>0.0</v>
      </c>
      <c r="M1179" s="473" t="s">
        <v>1440</v>
      </c>
      <c r="N1179" s="406">
        <v>58.8</v>
      </c>
      <c r="O1179" s="474">
        <v>59.0</v>
      </c>
      <c r="P1179" s="474">
        <v>59.1</v>
      </c>
      <c r="Q1179" s="474">
        <v>58.5</v>
      </c>
      <c r="R1179" s="474" t="s">
        <v>3634</v>
      </c>
      <c r="S1179" s="475">
        <v>-0.0084</v>
      </c>
    </row>
    <row r="1180" ht="15.75" customHeight="1">
      <c r="A1180" s="473" t="s">
        <v>1531</v>
      </c>
      <c r="B1180" s="406">
        <v>60.5</v>
      </c>
      <c r="C1180" s="474">
        <v>59.8</v>
      </c>
      <c r="D1180" s="474">
        <v>60.6</v>
      </c>
      <c r="E1180" s="474">
        <v>59.8</v>
      </c>
      <c r="F1180" s="474" t="s">
        <v>3722</v>
      </c>
      <c r="G1180" s="475">
        <v>0.01</v>
      </c>
      <c r="M1180" s="473" t="s">
        <v>1441</v>
      </c>
      <c r="N1180" s="406">
        <v>59.3</v>
      </c>
      <c r="O1180" s="474">
        <v>58.9</v>
      </c>
      <c r="P1180" s="474">
        <v>59.7</v>
      </c>
      <c r="Q1180" s="474">
        <v>58.8</v>
      </c>
      <c r="R1180" s="474" t="s">
        <v>3635</v>
      </c>
      <c r="S1180" s="475">
        <v>0.0207</v>
      </c>
    </row>
    <row r="1181" ht="15.75" customHeight="1">
      <c r="A1181" s="473" t="s">
        <v>1532</v>
      </c>
      <c r="B1181" s="406">
        <v>59.9</v>
      </c>
      <c r="C1181" s="474">
        <v>60.5</v>
      </c>
      <c r="D1181" s="474">
        <v>60.8</v>
      </c>
      <c r="E1181" s="474">
        <v>59.7</v>
      </c>
      <c r="F1181" s="474" t="s">
        <v>3723</v>
      </c>
      <c r="G1181" s="475">
        <v>0.0017</v>
      </c>
      <c r="M1181" s="473" t="s">
        <v>1442</v>
      </c>
      <c r="N1181" s="406">
        <v>58.1</v>
      </c>
      <c r="O1181" s="474">
        <v>57.9</v>
      </c>
      <c r="P1181" s="474">
        <v>58.9</v>
      </c>
      <c r="Q1181" s="474">
        <v>57.8</v>
      </c>
      <c r="R1181" s="474" t="s">
        <v>3636</v>
      </c>
      <c r="S1181" s="475">
        <v>0.0052</v>
      </c>
    </row>
    <row r="1182" ht="15.75" customHeight="1">
      <c r="A1182" s="473" t="s">
        <v>1533</v>
      </c>
      <c r="B1182" s="406">
        <v>59.8</v>
      </c>
      <c r="C1182" s="474">
        <v>60.4</v>
      </c>
      <c r="D1182" s="474">
        <v>60.4</v>
      </c>
      <c r="E1182" s="474">
        <v>59.7</v>
      </c>
      <c r="F1182" s="474" t="s">
        <v>3724</v>
      </c>
      <c r="G1182" s="475">
        <v>0.0034</v>
      </c>
      <c r="M1182" s="473" t="s">
        <v>1443</v>
      </c>
      <c r="N1182" s="406">
        <v>57.8</v>
      </c>
      <c r="O1182" s="474">
        <v>56.5</v>
      </c>
      <c r="P1182" s="474">
        <v>58.3</v>
      </c>
      <c r="Q1182" s="474">
        <v>56.5</v>
      </c>
      <c r="R1182" s="474" t="s">
        <v>3637</v>
      </c>
      <c r="S1182" s="475">
        <v>-0.0086</v>
      </c>
    </row>
    <row r="1183" ht="15.75" customHeight="1">
      <c r="A1183" s="473" t="s">
        <v>1534</v>
      </c>
      <c r="B1183" s="406">
        <v>59.6</v>
      </c>
      <c r="C1183" s="474">
        <v>60.0</v>
      </c>
      <c r="D1183" s="474">
        <v>60.7</v>
      </c>
      <c r="E1183" s="474">
        <v>59.3</v>
      </c>
      <c r="F1183" s="474" t="s">
        <v>3725</v>
      </c>
      <c r="G1183" s="475">
        <v>-0.0083</v>
      </c>
      <c r="M1183" s="473" t="s">
        <v>1444</v>
      </c>
      <c r="N1183" s="406">
        <v>58.3</v>
      </c>
      <c r="O1183" s="474">
        <v>57.0</v>
      </c>
      <c r="P1183" s="474">
        <v>58.4</v>
      </c>
      <c r="Q1183" s="474">
        <v>57.0</v>
      </c>
      <c r="R1183" s="474" t="s">
        <v>3638</v>
      </c>
      <c r="S1183" s="475">
        <v>-0.0068</v>
      </c>
    </row>
    <row r="1184" ht="15.75" customHeight="1">
      <c r="A1184" s="473" t="s">
        <v>1535</v>
      </c>
      <c r="B1184" s="406">
        <v>60.1</v>
      </c>
      <c r="C1184" s="474">
        <v>60.0</v>
      </c>
      <c r="D1184" s="474">
        <v>60.9</v>
      </c>
      <c r="E1184" s="474">
        <v>59.6</v>
      </c>
      <c r="F1184" s="474" t="s">
        <v>3011</v>
      </c>
      <c r="G1184" s="475">
        <v>0.0</v>
      </c>
      <c r="M1184" s="473" t="s">
        <v>1445</v>
      </c>
      <c r="N1184" s="406">
        <v>58.7</v>
      </c>
      <c r="O1184" s="474">
        <v>58.5</v>
      </c>
      <c r="P1184" s="474">
        <v>59.1</v>
      </c>
      <c r="Q1184" s="474">
        <v>58.5</v>
      </c>
      <c r="R1184" s="474" t="s">
        <v>3639</v>
      </c>
      <c r="S1184" s="475">
        <v>-0.0034</v>
      </c>
    </row>
    <row r="1185" ht="15.75" customHeight="1">
      <c r="A1185" s="473" t="s">
        <v>1536</v>
      </c>
      <c r="B1185" s="406">
        <v>60.1</v>
      </c>
      <c r="C1185" s="474">
        <v>60.8</v>
      </c>
      <c r="D1185" s="474">
        <v>60.8</v>
      </c>
      <c r="E1185" s="474">
        <v>60.0</v>
      </c>
      <c r="F1185" s="474" t="s">
        <v>3726</v>
      </c>
      <c r="G1185" s="475">
        <v>-0.0033</v>
      </c>
      <c r="M1185" s="473" t="s">
        <v>1446</v>
      </c>
      <c r="N1185" s="406">
        <v>58.9</v>
      </c>
      <c r="O1185" s="474">
        <v>59.2</v>
      </c>
      <c r="P1185" s="474">
        <v>59.2</v>
      </c>
      <c r="Q1185" s="474">
        <v>58.8</v>
      </c>
      <c r="R1185" s="474" t="s">
        <v>3640</v>
      </c>
      <c r="S1185" s="475">
        <v>0.0017</v>
      </c>
    </row>
    <row r="1186" ht="15.75" customHeight="1">
      <c r="A1186" s="473" t="s">
        <v>1537</v>
      </c>
      <c r="B1186" s="406">
        <v>60.3</v>
      </c>
      <c r="C1186" s="474">
        <v>61.0</v>
      </c>
      <c r="D1186" s="474">
        <v>61.0</v>
      </c>
      <c r="E1186" s="474">
        <v>60.0</v>
      </c>
      <c r="F1186" s="474" t="s">
        <v>3727</v>
      </c>
      <c r="G1186" s="475">
        <v>0.0033</v>
      </c>
      <c r="M1186" s="473" t="s">
        <v>1447</v>
      </c>
      <c r="N1186" s="406">
        <v>58.8</v>
      </c>
      <c r="O1186" s="474">
        <v>58.0</v>
      </c>
      <c r="P1186" s="474">
        <v>59.0</v>
      </c>
      <c r="Q1186" s="474">
        <v>58.0</v>
      </c>
      <c r="R1186" s="474" t="s">
        <v>3641</v>
      </c>
      <c r="S1186" s="475">
        <v>-0.0034</v>
      </c>
    </row>
    <row r="1187" ht="15.75" customHeight="1">
      <c r="A1187" s="473" t="s">
        <v>1538</v>
      </c>
      <c r="B1187" s="406">
        <v>60.1</v>
      </c>
      <c r="C1187" s="474">
        <v>60.6</v>
      </c>
      <c r="D1187" s="474">
        <v>60.7</v>
      </c>
      <c r="E1187" s="474">
        <v>60.0</v>
      </c>
      <c r="F1187" s="474" t="s">
        <v>3728</v>
      </c>
      <c r="G1187" s="475">
        <v>-0.0083</v>
      </c>
      <c r="M1187" s="473" t="s">
        <v>1448</v>
      </c>
      <c r="N1187" s="406">
        <v>59.0</v>
      </c>
      <c r="O1187" s="474">
        <v>59.9</v>
      </c>
      <c r="P1187" s="474">
        <v>59.9</v>
      </c>
      <c r="Q1187" s="474">
        <v>58.9</v>
      </c>
      <c r="R1187" s="474" t="s">
        <v>3642</v>
      </c>
      <c r="S1187" s="475">
        <v>-0.0134</v>
      </c>
    </row>
    <row r="1188" ht="15.75" customHeight="1">
      <c r="A1188" s="473" t="s">
        <v>1539</v>
      </c>
      <c r="B1188" s="406">
        <v>60.6</v>
      </c>
      <c r="C1188" s="474">
        <v>60.9</v>
      </c>
      <c r="D1188" s="474">
        <v>61.0</v>
      </c>
      <c r="E1188" s="474">
        <v>60.0</v>
      </c>
      <c r="F1188" s="474" t="s">
        <v>3729</v>
      </c>
      <c r="G1188" s="475">
        <v>0.005</v>
      </c>
      <c r="M1188" s="473" t="s">
        <v>1449</v>
      </c>
      <c r="N1188" s="406">
        <v>59.8</v>
      </c>
      <c r="O1188" s="474">
        <v>60.1</v>
      </c>
      <c r="P1188" s="474">
        <v>60.6</v>
      </c>
      <c r="Q1188" s="474">
        <v>59.5</v>
      </c>
      <c r="R1188" s="474" t="s">
        <v>3643</v>
      </c>
      <c r="S1188" s="475">
        <v>0.0</v>
      </c>
    </row>
    <row r="1189" ht="15.75" customHeight="1">
      <c r="A1189" s="473" t="s">
        <v>1540</v>
      </c>
      <c r="B1189" s="406">
        <v>60.3</v>
      </c>
      <c r="C1189" s="474">
        <v>60.5</v>
      </c>
      <c r="D1189" s="474">
        <v>60.8</v>
      </c>
      <c r="E1189" s="474">
        <v>60.1</v>
      </c>
      <c r="F1189" s="474" t="s">
        <v>3730</v>
      </c>
      <c r="G1189" s="475">
        <v>-0.0082</v>
      </c>
      <c r="M1189" s="473" t="s">
        <v>1450</v>
      </c>
      <c r="N1189" s="406">
        <v>59.8</v>
      </c>
      <c r="O1189" s="474">
        <v>57.7</v>
      </c>
      <c r="P1189" s="474">
        <v>60.1</v>
      </c>
      <c r="Q1189" s="474">
        <v>57.7</v>
      </c>
      <c r="R1189" s="474" t="s">
        <v>3644</v>
      </c>
      <c r="S1189" s="475">
        <v>0.005</v>
      </c>
    </row>
    <row r="1190" ht="15.75" customHeight="1">
      <c r="A1190" s="473" t="s">
        <v>1541</v>
      </c>
      <c r="B1190" s="406">
        <v>60.8</v>
      </c>
      <c r="C1190" s="474">
        <v>61.0</v>
      </c>
      <c r="D1190" s="474">
        <v>61.8</v>
      </c>
      <c r="E1190" s="474">
        <v>60.3</v>
      </c>
      <c r="F1190" s="474" t="s">
        <v>3731</v>
      </c>
      <c r="G1190" s="475">
        <v>0.0033</v>
      </c>
      <c r="M1190" s="473" t="s">
        <v>1451</v>
      </c>
      <c r="N1190" s="406">
        <v>59.5</v>
      </c>
      <c r="O1190" s="474">
        <v>59.5</v>
      </c>
      <c r="P1190" s="474">
        <v>59.5</v>
      </c>
      <c r="Q1190" s="474">
        <v>58.8</v>
      </c>
      <c r="R1190" s="474" t="s">
        <v>3645</v>
      </c>
      <c r="S1190" s="475">
        <v>0.0085</v>
      </c>
    </row>
    <row r="1191" ht="15.75" customHeight="1">
      <c r="A1191" s="473" t="s">
        <v>1542</v>
      </c>
      <c r="B1191" s="406">
        <v>60.6</v>
      </c>
      <c r="C1191" s="474">
        <v>60.5</v>
      </c>
      <c r="D1191" s="474">
        <v>61.1</v>
      </c>
      <c r="E1191" s="474">
        <v>60.2</v>
      </c>
      <c r="F1191" s="474" t="s">
        <v>3732</v>
      </c>
      <c r="G1191" s="475">
        <v>0.0017</v>
      </c>
      <c r="M1191" s="473" t="s">
        <v>1452</v>
      </c>
      <c r="N1191" s="406">
        <v>59.0</v>
      </c>
      <c r="O1191" s="474">
        <v>59.0</v>
      </c>
      <c r="P1191" s="474">
        <v>59.3</v>
      </c>
      <c r="Q1191" s="474">
        <v>57.8</v>
      </c>
      <c r="R1191" s="474" t="s">
        <v>3646</v>
      </c>
      <c r="S1191" s="475">
        <v>0.0068</v>
      </c>
    </row>
    <row r="1192" ht="15.75" customHeight="1">
      <c r="A1192" s="473" t="s">
        <v>1543</v>
      </c>
      <c r="B1192" s="406">
        <v>60.5</v>
      </c>
      <c r="C1192" s="474">
        <v>60.7</v>
      </c>
      <c r="D1192" s="474">
        <v>61.8</v>
      </c>
      <c r="E1192" s="474">
        <v>60.3</v>
      </c>
      <c r="F1192" s="474" t="s">
        <v>3572</v>
      </c>
      <c r="G1192" s="475">
        <v>-0.0033</v>
      </c>
      <c r="M1192" s="473" t="s">
        <v>1453</v>
      </c>
      <c r="N1192" s="406">
        <v>58.6</v>
      </c>
      <c r="O1192" s="474">
        <v>58.0</v>
      </c>
      <c r="P1192" s="474">
        <v>58.7</v>
      </c>
      <c r="Q1192" s="474">
        <v>57.3</v>
      </c>
      <c r="R1192" s="474" t="s">
        <v>3647</v>
      </c>
      <c r="S1192" s="475">
        <v>0.0138</v>
      </c>
    </row>
    <row r="1193" ht="15.75" customHeight="1">
      <c r="A1193" s="473" t="s">
        <v>1544</v>
      </c>
      <c r="B1193" s="406">
        <v>60.7</v>
      </c>
      <c r="C1193" s="474">
        <v>60.8</v>
      </c>
      <c r="D1193" s="474">
        <v>61.1</v>
      </c>
      <c r="E1193" s="474">
        <v>60.2</v>
      </c>
      <c r="F1193" s="474" t="s">
        <v>3733</v>
      </c>
      <c r="G1193" s="475">
        <v>-0.0016</v>
      </c>
      <c r="M1193" s="473" t="s">
        <v>1454</v>
      </c>
      <c r="N1193" s="406">
        <v>57.8</v>
      </c>
      <c r="O1193" s="474">
        <v>57.6</v>
      </c>
      <c r="P1193" s="474">
        <v>58.9</v>
      </c>
      <c r="Q1193" s="474">
        <v>56.6</v>
      </c>
      <c r="R1193" s="474" t="s">
        <v>3648</v>
      </c>
      <c r="S1193" s="475">
        <v>0.0123</v>
      </c>
    </row>
    <row r="1194" ht="15.75" customHeight="1">
      <c r="A1194" s="473" t="s">
        <v>1545</v>
      </c>
      <c r="B1194" s="406">
        <v>60.8</v>
      </c>
      <c r="C1194" s="474">
        <v>61.3</v>
      </c>
      <c r="D1194" s="474">
        <v>62.0</v>
      </c>
      <c r="E1194" s="474">
        <v>60.2</v>
      </c>
      <c r="F1194" s="474" t="s">
        <v>3734</v>
      </c>
      <c r="G1194" s="475">
        <v>0.01</v>
      </c>
      <c r="M1194" s="473" t="s">
        <v>1455</v>
      </c>
      <c r="N1194" s="406">
        <v>57.1</v>
      </c>
      <c r="O1194" s="474">
        <v>57.5</v>
      </c>
      <c r="P1194" s="474">
        <v>57.8</v>
      </c>
      <c r="Q1194" s="474">
        <v>56.9</v>
      </c>
      <c r="R1194" s="474" t="s">
        <v>3649</v>
      </c>
      <c r="S1194" s="475">
        <v>0.0071</v>
      </c>
    </row>
    <row r="1195" ht="15.75" customHeight="1">
      <c r="A1195" s="473" t="s">
        <v>1546</v>
      </c>
      <c r="B1195" s="406">
        <v>60.2</v>
      </c>
      <c r="C1195" s="474">
        <v>60.1</v>
      </c>
      <c r="D1195" s="474">
        <v>60.5</v>
      </c>
      <c r="E1195" s="474">
        <v>60.0</v>
      </c>
      <c r="F1195" s="474" t="s">
        <v>3735</v>
      </c>
      <c r="G1195" s="475">
        <v>0.0017</v>
      </c>
      <c r="M1195" s="473" t="s">
        <v>1456</v>
      </c>
      <c r="N1195" s="406">
        <v>56.7</v>
      </c>
      <c r="O1195" s="474">
        <v>57.3</v>
      </c>
      <c r="P1195" s="474">
        <v>58.4</v>
      </c>
      <c r="Q1195" s="474">
        <v>54.0</v>
      </c>
      <c r="R1195" s="474" t="s">
        <v>3650</v>
      </c>
      <c r="S1195" s="475">
        <v>-0.0139</v>
      </c>
    </row>
    <row r="1196" ht="15.75" customHeight="1">
      <c r="A1196" s="473" t="s">
        <v>1547</v>
      </c>
      <c r="B1196" s="406">
        <v>60.1</v>
      </c>
      <c r="C1196" s="474">
        <v>60.3</v>
      </c>
      <c r="D1196" s="474">
        <v>60.7</v>
      </c>
      <c r="E1196" s="474">
        <v>60.0</v>
      </c>
      <c r="F1196" s="474" t="s">
        <v>3736</v>
      </c>
      <c r="G1196" s="475">
        <v>-0.0033</v>
      </c>
      <c r="M1196" s="473" t="s">
        <v>1457</v>
      </c>
      <c r="N1196" s="406">
        <v>57.5</v>
      </c>
      <c r="O1196" s="474">
        <v>58.4</v>
      </c>
      <c r="P1196" s="474">
        <v>58.4</v>
      </c>
      <c r="Q1196" s="474">
        <v>57.2</v>
      </c>
      <c r="R1196" s="474" t="s">
        <v>3651</v>
      </c>
      <c r="S1196" s="475">
        <v>-0.0154</v>
      </c>
    </row>
    <row r="1197" ht="15.75" customHeight="1">
      <c r="A1197" s="473" t="s">
        <v>1548</v>
      </c>
      <c r="B1197" s="406">
        <v>60.3</v>
      </c>
      <c r="C1197" s="474">
        <v>60.8</v>
      </c>
      <c r="D1197" s="474">
        <v>61.0</v>
      </c>
      <c r="E1197" s="474">
        <v>59.8</v>
      </c>
      <c r="F1197" s="474" t="s">
        <v>3737</v>
      </c>
      <c r="G1197" s="475">
        <v>-0.0082</v>
      </c>
      <c r="M1197" s="473" t="s">
        <v>1458</v>
      </c>
      <c r="N1197" s="406">
        <v>58.4</v>
      </c>
      <c r="O1197" s="474">
        <v>59.1</v>
      </c>
      <c r="P1197" s="474">
        <v>59.1</v>
      </c>
      <c r="Q1197" s="474">
        <v>58.3</v>
      </c>
      <c r="R1197" s="474" t="s">
        <v>3652</v>
      </c>
      <c r="S1197" s="475">
        <v>-0.0118</v>
      </c>
    </row>
    <row r="1198" ht="15.75" customHeight="1">
      <c r="A1198" s="473" t="s">
        <v>1549</v>
      </c>
      <c r="B1198" s="406">
        <v>60.8</v>
      </c>
      <c r="C1198" s="474">
        <v>60.2</v>
      </c>
      <c r="D1198" s="474">
        <v>61.0</v>
      </c>
      <c r="E1198" s="474">
        <v>60.2</v>
      </c>
      <c r="F1198" s="474" t="s">
        <v>3738</v>
      </c>
      <c r="G1198" s="475">
        <v>0.0033</v>
      </c>
      <c r="M1198" s="473" t="s">
        <v>1459</v>
      </c>
      <c r="N1198" s="406">
        <v>59.1</v>
      </c>
      <c r="O1198" s="474">
        <v>59.3</v>
      </c>
      <c r="P1198" s="474">
        <v>59.6</v>
      </c>
      <c r="Q1198" s="474">
        <v>58.5</v>
      </c>
      <c r="R1198" s="474" t="s">
        <v>3653</v>
      </c>
      <c r="S1198" s="475">
        <v>-0.0034</v>
      </c>
    </row>
    <row r="1199" ht="15.75" customHeight="1">
      <c r="A1199" s="473" t="s">
        <v>1550</v>
      </c>
      <c r="B1199" s="406">
        <v>60.6</v>
      </c>
      <c r="C1199" s="474">
        <v>61.2</v>
      </c>
      <c r="D1199" s="474">
        <v>61.6</v>
      </c>
      <c r="E1199" s="474">
        <v>59.9</v>
      </c>
      <c r="F1199" s="474" t="s">
        <v>3739</v>
      </c>
      <c r="G1199" s="475">
        <v>0.0066</v>
      </c>
      <c r="M1199" s="473" t="s">
        <v>1460</v>
      </c>
      <c r="N1199" s="406">
        <v>59.3</v>
      </c>
      <c r="O1199" s="474">
        <v>59.7</v>
      </c>
      <c r="P1199" s="474">
        <v>59.9</v>
      </c>
      <c r="Q1199" s="474">
        <v>59.0</v>
      </c>
      <c r="R1199" s="474" t="s">
        <v>3654</v>
      </c>
      <c r="S1199" s="475">
        <v>-0.0067</v>
      </c>
    </row>
    <row r="1200" ht="15.75" customHeight="1">
      <c r="A1200" s="473" t="s">
        <v>1551</v>
      </c>
      <c r="B1200" s="406">
        <v>60.2</v>
      </c>
      <c r="C1200" s="474">
        <v>60.6</v>
      </c>
      <c r="D1200" s="474">
        <v>61.6</v>
      </c>
      <c r="E1200" s="474">
        <v>59.7</v>
      </c>
      <c r="F1200" s="474" t="s">
        <v>3740</v>
      </c>
      <c r="G1200" s="475">
        <v>-0.0082</v>
      </c>
      <c r="M1200" s="473" t="s">
        <v>1461</v>
      </c>
      <c r="N1200" s="406">
        <v>59.7</v>
      </c>
      <c r="O1200" s="474">
        <v>59.3</v>
      </c>
      <c r="P1200" s="474">
        <v>59.9</v>
      </c>
      <c r="Q1200" s="474">
        <v>58.7</v>
      </c>
      <c r="R1200" s="474" t="s">
        <v>3655</v>
      </c>
      <c r="S1200" s="475">
        <v>0.0102</v>
      </c>
    </row>
    <row r="1201" ht="15.75" customHeight="1">
      <c r="A1201" s="473" t="s">
        <v>1552</v>
      </c>
      <c r="B1201" s="406">
        <v>60.7</v>
      </c>
      <c r="C1201" s="474">
        <v>62.0</v>
      </c>
      <c r="D1201" s="474">
        <v>62.5</v>
      </c>
      <c r="E1201" s="474">
        <v>60.6</v>
      </c>
      <c r="F1201" s="474" t="s">
        <v>3741</v>
      </c>
      <c r="G1201" s="475">
        <v>-0.0098</v>
      </c>
      <c r="M1201" s="473" t="s">
        <v>1462</v>
      </c>
      <c r="N1201" s="406">
        <v>59.1</v>
      </c>
      <c r="O1201" s="474">
        <v>59.3</v>
      </c>
      <c r="P1201" s="474">
        <v>59.4</v>
      </c>
      <c r="Q1201" s="474">
        <v>59.0</v>
      </c>
      <c r="R1201" s="474" t="s">
        <v>3656</v>
      </c>
      <c r="S1201" s="475">
        <v>-0.0051</v>
      </c>
    </row>
    <row r="1202" ht="15.75" customHeight="1">
      <c r="A1202" s="473" t="s">
        <v>1553</v>
      </c>
      <c r="B1202" s="406">
        <v>61.3</v>
      </c>
      <c r="C1202" s="474">
        <v>62.7</v>
      </c>
      <c r="D1202" s="474">
        <v>62.7</v>
      </c>
      <c r="E1202" s="474">
        <v>61.1</v>
      </c>
      <c r="F1202" s="474" t="s">
        <v>3742</v>
      </c>
      <c r="G1202" s="475">
        <v>-0.0065</v>
      </c>
      <c r="M1202" s="473" t="s">
        <v>1463</v>
      </c>
      <c r="N1202" s="406">
        <v>59.4</v>
      </c>
      <c r="O1202" s="474">
        <v>59.5</v>
      </c>
      <c r="P1202" s="474">
        <v>59.9</v>
      </c>
      <c r="Q1202" s="474">
        <v>58.8</v>
      </c>
      <c r="R1202" s="474" t="s">
        <v>3657</v>
      </c>
      <c r="S1202" s="475">
        <v>-0.0067</v>
      </c>
    </row>
    <row r="1203" ht="15.75" customHeight="1">
      <c r="A1203" s="473" t="s">
        <v>1554</v>
      </c>
      <c r="B1203" s="406">
        <v>61.7</v>
      </c>
      <c r="C1203" s="474">
        <v>63.0</v>
      </c>
      <c r="D1203" s="474">
        <v>63.3</v>
      </c>
      <c r="E1203" s="474">
        <v>61.5</v>
      </c>
      <c r="F1203" s="474" t="s">
        <v>3743</v>
      </c>
      <c r="G1203" s="475">
        <v>-0.0048</v>
      </c>
      <c r="M1203" s="473" t="s">
        <v>1464</v>
      </c>
      <c r="N1203" s="406">
        <v>59.8</v>
      </c>
      <c r="O1203" s="474">
        <v>59.8</v>
      </c>
      <c r="P1203" s="474">
        <v>59.9</v>
      </c>
      <c r="Q1203" s="474">
        <v>59.7</v>
      </c>
      <c r="R1203" s="474" t="s">
        <v>3658</v>
      </c>
      <c r="S1203" s="475">
        <v>0.0</v>
      </c>
    </row>
    <row r="1204" ht="15.75" customHeight="1">
      <c r="A1204" s="473" t="s">
        <v>1555</v>
      </c>
      <c r="B1204" s="406">
        <v>62.0</v>
      </c>
      <c r="C1204" s="474">
        <v>62.1</v>
      </c>
      <c r="D1204" s="474">
        <v>62.5</v>
      </c>
      <c r="E1204" s="474">
        <v>61.9</v>
      </c>
      <c r="F1204" s="474" t="s">
        <v>3744</v>
      </c>
      <c r="G1204" s="475">
        <v>0.0</v>
      </c>
      <c r="M1204" s="473" t="s">
        <v>1465</v>
      </c>
      <c r="N1204" s="406">
        <v>59.8</v>
      </c>
      <c r="O1204" s="474">
        <v>60.8</v>
      </c>
      <c r="P1204" s="474">
        <v>60.8</v>
      </c>
      <c r="Q1204" s="474">
        <v>59.6</v>
      </c>
      <c r="R1204" s="474" t="s">
        <v>3659</v>
      </c>
      <c r="S1204" s="475">
        <v>-0.0033</v>
      </c>
    </row>
    <row r="1205" ht="15.75" customHeight="1">
      <c r="A1205" s="473" t="s">
        <v>1556</v>
      </c>
      <c r="B1205" s="406">
        <v>62.0</v>
      </c>
      <c r="C1205" s="474">
        <v>62.9</v>
      </c>
      <c r="D1205" s="474">
        <v>62.9</v>
      </c>
      <c r="E1205" s="474">
        <v>61.4</v>
      </c>
      <c r="F1205" s="474" t="s">
        <v>3745</v>
      </c>
      <c r="G1205" s="475">
        <v>0.0</v>
      </c>
      <c r="M1205" s="473" t="s">
        <v>1466</v>
      </c>
      <c r="N1205" s="406">
        <v>60.0</v>
      </c>
      <c r="O1205" s="474">
        <v>60.0</v>
      </c>
      <c r="P1205" s="474">
        <v>60.9</v>
      </c>
      <c r="Q1205" s="474">
        <v>59.6</v>
      </c>
      <c r="R1205" s="474" t="s">
        <v>3660</v>
      </c>
      <c r="S1205" s="475">
        <v>0.0101</v>
      </c>
    </row>
    <row r="1206" ht="15.75" customHeight="1">
      <c r="A1206" s="473" t="s">
        <v>1557</v>
      </c>
      <c r="B1206" s="406">
        <v>62.0</v>
      </c>
      <c r="C1206" s="474">
        <v>61.6</v>
      </c>
      <c r="D1206" s="474">
        <v>62.5</v>
      </c>
      <c r="E1206" s="474">
        <v>61.6</v>
      </c>
      <c r="F1206" s="474" t="s">
        <v>3746</v>
      </c>
      <c r="G1206" s="475">
        <v>0.0032</v>
      </c>
      <c r="M1206" s="473" t="s">
        <v>1467</v>
      </c>
      <c r="N1206" s="406">
        <v>59.4</v>
      </c>
      <c r="O1206" s="474">
        <v>59.4</v>
      </c>
      <c r="P1206" s="474">
        <v>60.0</v>
      </c>
      <c r="Q1206" s="474">
        <v>59.4</v>
      </c>
      <c r="R1206" s="474" t="s">
        <v>3661</v>
      </c>
      <c r="S1206" s="475">
        <v>0.0</v>
      </c>
    </row>
    <row r="1207" ht="15.75" customHeight="1">
      <c r="A1207" s="473" t="s">
        <v>1558</v>
      </c>
      <c r="B1207" s="406">
        <v>61.8</v>
      </c>
      <c r="C1207" s="474">
        <v>62.6</v>
      </c>
      <c r="D1207" s="474">
        <v>63.5</v>
      </c>
      <c r="E1207" s="474">
        <v>61.3</v>
      </c>
      <c r="F1207" s="474" t="s">
        <v>3747</v>
      </c>
      <c r="G1207" s="475">
        <v>-0.0128</v>
      </c>
      <c r="M1207" s="473" t="s">
        <v>1468</v>
      </c>
      <c r="N1207" s="406">
        <v>59.4</v>
      </c>
      <c r="O1207" s="474">
        <v>59.4</v>
      </c>
      <c r="P1207" s="474">
        <v>59.9</v>
      </c>
      <c r="Q1207" s="474">
        <v>59.1</v>
      </c>
      <c r="R1207" s="474" t="s">
        <v>3662</v>
      </c>
      <c r="S1207" s="475">
        <v>0.0017</v>
      </c>
    </row>
    <row r="1208" ht="15.75" customHeight="1">
      <c r="A1208" s="473" t="s">
        <v>1559</v>
      </c>
      <c r="B1208" s="406">
        <v>62.6</v>
      </c>
      <c r="C1208" s="474">
        <v>61.7</v>
      </c>
      <c r="D1208" s="474">
        <v>62.8</v>
      </c>
      <c r="E1208" s="474">
        <v>61.7</v>
      </c>
      <c r="F1208" s="474" t="s">
        <v>3748</v>
      </c>
      <c r="G1208" s="475">
        <v>0.0032</v>
      </c>
      <c r="M1208" s="473" t="s">
        <v>1469</v>
      </c>
      <c r="N1208" s="406">
        <v>59.3</v>
      </c>
      <c r="O1208" s="474">
        <v>58.9</v>
      </c>
      <c r="P1208" s="474">
        <v>59.4</v>
      </c>
      <c r="Q1208" s="474">
        <v>58.9</v>
      </c>
      <c r="R1208" s="474" t="s">
        <v>3663</v>
      </c>
      <c r="S1208" s="475">
        <v>0.0017</v>
      </c>
    </row>
    <row r="1209" ht="15.75" customHeight="1">
      <c r="A1209" s="473" t="s">
        <v>1560</v>
      </c>
      <c r="B1209" s="406">
        <v>62.4</v>
      </c>
      <c r="C1209" s="474">
        <v>61.7</v>
      </c>
      <c r="D1209" s="474">
        <v>63.0</v>
      </c>
      <c r="E1209" s="474">
        <v>61.5</v>
      </c>
      <c r="F1209" s="474" t="s">
        <v>3749</v>
      </c>
      <c r="G1209" s="475">
        <v>0.0</v>
      </c>
      <c r="M1209" s="473" t="s">
        <v>1470</v>
      </c>
      <c r="N1209" s="406">
        <v>59.2</v>
      </c>
      <c r="O1209" s="474">
        <v>59.0</v>
      </c>
      <c r="P1209" s="474">
        <v>59.5</v>
      </c>
      <c r="Q1209" s="474">
        <v>58.6</v>
      </c>
      <c r="R1209" s="474" t="s">
        <v>3664</v>
      </c>
      <c r="S1209" s="475">
        <v>0.0034</v>
      </c>
    </row>
    <row r="1210" ht="15.75" customHeight="1">
      <c r="A1210" s="473" t="s">
        <v>1561</v>
      </c>
      <c r="B1210" s="406">
        <v>62.4</v>
      </c>
      <c r="C1210" s="474">
        <v>61.7</v>
      </c>
      <c r="D1210" s="474">
        <v>62.8</v>
      </c>
      <c r="E1210" s="474">
        <v>61.0</v>
      </c>
      <c r="F1210" s="474" t="s">
        <v>3750</v>
      </c>
      <c r="G1210" s="475">
        <v>0.0097</v>
      </c>
      <c r="M1210" s="473" t="s">
        <v>1471</v>
      </c>
      <c r="N1210" s="406">
        <v>59.0</v>
      </c>
      <c r="O1210" s="474">
        <v>59.0</v>
      </c>
      <c r="P1210" s="474">
        <v>59.9</v>
      </c>
      <c r="Q1210" s="474">
        <v>58.7</v>
      </c>
      <c r="R1210" s="474" t="s">
        <v>3665</v>
      </c>
      <c r="S1210" s="475">
        <v>-0.0067</v>
      </c>
    </row>
    <row r="1211" ht="15.75" customHeight="1">
      <c r="A1211" s="473" t="s">
        <v>1562</v>
      </c>
      <c r="B1211" s="406">
        <v>61.8</v>
      </c>
      <c r="C1211" s="474">
        <v>61.8</v>
      </c>
      <c r="D1211" s="474">
        <v>63.0</v>
      </c>
      <c r="E1211" s="474">
        <v>60.3</v>
      </c>
      <c r="F1211" s="474" t="s">
        <v>3751</v>
      </c>
      <c r="G1211" s="475">
        <v>0.0266</v>
      </c>
      <c r="M1211" s="473" t="s">
        <v>1472</v>
      </c>
      <c r="N1211" s="406">
        <v>59.4</v>
      </c>
      <c r="O1211" s="474">
        <v>59.5</v>
      </c>
      <c r="P1211" s="474">
        <v>60.0</v>
      </c>
      <c r="Q1211" s="474">
        <v>59.2</v>
      </c>
      <c r="R1211" s="474" t="s">
        <v>3666</v>
      </c>
      <c r="S1211" s="475">
        <v>-0.005</v>
      </c>
    </row>
    <row r="1212" ht="15.75" customHeight="1">
      <c r="A1212" s="473" t="s">
        <v>1563</v>
      </c>
      <c r="B1212" s="406">
        <v>60.2</v>
      </c>
      <c r="C1212" s="474">
        <v>61.3</v>
      </c>
      <c r="D1212" s="474">
        <v>61.3</v>
      </c>
      <c r="E1212" s="474">
        <v>60.0</v>
      </c>
      <c r="F1212" s="474" t="s">
        <v>3752</v>
      </c>
      <c r="G1212" s="475">
        <v>-0.0195</v>
      </c>
      <c r="M1212" s="473" t="s">
        <v>1473</v>
      </c>
      <c r="N1212" s="406">
        <v>59.7</v>
      </c>
      <c r="O1212" s="474">
        <v>59.5</v>
      </c>
      <c r="P1212" s="474">
        <v>59.9</v>
      </c>
      <c r="Q1212" s="474">
        <v>59.3</v>
      </c>
      <c r="R1212" s="474" t="s">
        <v>3667</v>
      </c>
      <c r="S1212" s="475">
        <v>-0.005</v>
      </c>
    </row>
    <row r="1213" ht="15.75" customHeight="1">
      <c r="A1213" s="473" t="s">
        <v>1564</v>
      </c>
      <c r="B1213" s="406">
        <v>61.4</v>
      </c>
      <c r="C1213" s="474">
        <v>62.4</v>
      </c>
      <c r="D1213" s="474">
        <v>62.5</v>
      </c>
      <c r="E1213" s="474">
        <v>61.3</v>
      </c>
      <c r="F1213" s="474" t="s">
        <v>3753</v>
      </c>
      <c r="G1213" s="475">
        <v>-0.0049</v>
      </c>
      <c r="M1213" s="473" t="s">
        <v>1474</v>
      </c>
      <c r="N1213" s="406">
        <v>60.0</v>
      </c>
      <c r="O1213" s="474">
        <v>60.0</v>
      </c>
      <c r="P1213" s="474">
        <v>60.8</v>
      </c>
      <c r="Q1213" s="474">
        <v>60.0</v>
      </c>
      <c r="R1213" s="474" t="s">
        <v>3243</v>
      </c>
      <c r="S1213" s="475">
        <v>-0.0083</v>
      </c>
    </row>
    <row r="1214" ht="15.75" customHeight="1">
      <c r="A1214" s="473" t="s">
        <v>1565</v>
      </c>
      <c r="B1214" s="406">
        <v>61.7</v>
      </c>
      <c r="C1214" s="474">
        <v>61.5</v>
      </c>
      <c r="D1214" s="474">
        <v>62.4</v>
      </c>
      <c r="E1214" s="474">
        <v>61.0</v>
      </c>
      <c r="F1214" s="474" t="s">
        <v>3754</v>
      </c>
      <c r="G1214" s="475">
        <v>-0.008</v>
      </c>
      <c r="M1214" s="473" t="s">
        <v>1475</v>
      </c>
      <c r="N1214" s="406">
        <v>60.5</v>
      </c>
      <c r="O1214" s="474">
        <v>60.3</v>
      </c>
      <c r="P1214" s="474">
        <v>61.0</v>
      </c>
      <c r="Q1214" s="474">
        <v>60.2</v>
      </c>
      <c r="R1214" s="474" t="s">
        <v>3668</v>
      </c>
      <c r="S1214" s="475">
        <v>0.005</v>
      </c>
    </row>
    <row r="1215" ht="15.75" customHeight="1">
      <c r="A1215" s="473" t="s">
        <v>1566</v>
      </c>
      <c r="B1215" s="406">
        <v>62.2</v>
      </c>
      <c r="C1215" s="474">
        <v>62.8</v>
      </c>
      <c r="D1215" s="474">
        <v>62.8</v>
      </c>
      <c r="E1215" s="474">
        <v>62.0</v>
      </c>
      <c r="F1215" s="474" t="s">
        <v>3755</v>
      </c>
      <c r="G1215" s="475">
        <v>-0.0096</v>
      </c>
      <c r="M1215" s="473" t="s">
        <v>1476</v>
      </c>
      <c r="N1215" s="406">
        <v>60.2</v>
      </c>
      <c r="O1215" s="474">
        <v>61.5</v>
      </c>
      <c r="P1215" s="474">
        <v>61.7</v>
      </c>
      <c r="Q1215" s="474">
        <v>59.9</v>
      </c>
      <c r="R1215" s="474" t="s">
        <v>3669</v>
      </c>
      <c r="S1215" s="475">
        <v>0.005</v>
      </c>
    </row>
    <row r="1216" ht="15.75" customHeight="1">
      <c r="A1216" s="473" t="s">
        <v>1567</v>
      </c>
      <c r="B1216" s="406">
        <v>62.8</v>
      </c>
      <c r="C1216" s="474">
        <v>62.5</v>
      </c>
      <c r="D1216" s="474">
        <v>63.2</v>
      </c>
      <c r="E1216" s="474">
        <v>61.5</v>
      </c>
      <c r="F1216" s="474" t="s">
        <v>3756</v>
      </c>
      <c r="G1216" s="475">
        <v>0.0048</v>
      </c>
      <c r="M1216" s="473" t="s">
        <v>1477</v>
      </c>
      <c r="N1216" s="406">
        <v>59.9</v>
      </c>
      <c r="O1216" s="474">
        <v>59.4</v>
      </c>
      <c r="P1216" s="474">
        <v>60.9</v>
      </c>
      <c r="Q1216" s="474">
        <v>59.3</v>
      </c>
      <c r="R1216" s="474" t="s">
        <v>3670</v>
      </c>
      <c r="S1216" s="475">
        <v>0.0017</v>
      </c>
    </row>
    <row r="1217" ht="15.75" customHeight="1">
      <c r="A1217" s="473" t="s">
        <v>1568</v>
      </c>
      <c r="B1217" s="406">
        <v>62.5</v>
      </c>
      <c r="C1217" s="474">
        <v>68.0</v>
      </c>
      <c r="D1217" s="474">
        <v>68.0</v>
      </c>
      <c r="E1217" s="474">
        <v>60.6</v>
      </c>
      <c r="F1217" s="474" t="s">
        <v>3757</v>
      </c>
      <c r="G1217" s="475">
        <v>-0.015</v>
      </c>
      <c r="M1217" s="473" t="s">
        <v>1478</v>
      </c>
      <c r="N1217" s="406">
        <v>59.8</v>
      </c>
      <c r="O1217" s="474">
        <v>60.6</v>
      </c>
      <c r="P1217" s="474">
        <v>61.0</v>
      </c>
      <c r="Q1217" s="474">
        <v>59.7</v>
      </c>
      <c r="R1217" s="474" t="s">
        <v>3671</v>
      </c>
      <c r="S1217" s="475">
        <v>-0.0099</v>
      </c>
    </row>
    <row r="1218" ht="15.75" customHeight="1">
      <c r="A1218" s="473" t="s">
        <v>1569</v>
      </c>
      <c r="B1218" s="406">
        <v>63.45</v>
      </c>
      <c r="C1218" s="474">
        <v>63.45</v>
      </c>
      <c r="D1218" s="474">
        <v>63.45</v>
      </c>
      <c r="E1218" s="474">
        <v>63.45</v>
      </c>
      <c r="F1218" s="474"/>
      <c r="G1218" s="475">
        <v>0.0</v>
      </c>
      <c r="M1218" s="473" t="s">
        <v>1479</v>
      </c>
      <c r="N1218" s="406">
        <v>60.4</v>
      </c>
      <c r="O1218" s="474">
        <v>60.1</v>
      </c>
      <c r="P1218" s="474">
        <v>61.3</v>
      </c>
      <c r="Q1218" s="474">
        <v>60.0</v>
      </c>
      <c r="R1218" s="474" t="s">
        <v>3672</v>
      </c>
      <c r="S1218" s="475">
        <v>-0.0049</v>
      </c>
    </row>
    <row r="1219" ht="15.75" customHeight="1">
      <c r="A1219" s="473" t="s">
        <v>1570</v>
      </c>
      <c r="B1219" s="406">
        <v>63.45</v>
      </c>
      <c r="C1219" s="474">
        <v>63.55</v>
      </c>
      <c r="D1219" s="474">
        <v>63.64</v>
      </c>
      <c r="E1219" s="474">
        <v>62.64</v>
      </c>
      <c r="F1219" s="474" t="s">
        <v>3758</v>
      </c>
      <c r="G1219" s="475">
        <v>-0.0058</v>
      </c>
      <c r="M1219" s="473" t="s">
        <v>1480</v>
      </c>
      <c r="N1219" s="406">
        <v>60.7</v>
      </c>
      <c r="O1219" s="474">
        <v>60.8</v>
      </c>
      <c r="P1219" s="474">
        <v>61.0</v>
      </c>
      <c r="Q1219" s="474">
        <v>60.1</v>
      </c>
      <c r="R1219" s="474" t="s">
        <v>3673</v>
      </c>
      <c r="S1219" s="475">
        <v>0.005</v>
      </c>
    </row>
    <row r="1220" ht="15.75" customHeight="1">
      <c r="A1220" s="473" t="s">
        <v>1571</v>
      </c>
      <c r="B1220" s="406">
        <v>63.82</v>
      </c>
      <c r="C1220" s="474">
        <v>63.55</v>
      </c>
      <c r="D1220" s="474">
        <v>63.91</v>
      </c>
      <c r="E1220" s="474">
        <v>62.73</v>
      </c>
      <c r="F1220" s="474" t="s">
        <v>3759</v>
      </c>
      <c r="G1220" s="475">
        <v>-0.0028</v>
      </c>
      <c r="M1220" s="473" t="s">
        <v>1481</v>
      </c>
      <c r="N1220" s="406">
        <v>60.4</v>
      </c>
      <c r="O1220" s="474">
        <v>60.0</v>
      </c>
      <c r="P1220" s="474">
        <v>62.1</v>
      </c>
      <c r="Q1220" s="474">
        <v>60.0</v>
      </c>
      <c r="R1220" s="474" t="s">
        <v>3674</v>
      </c>
      <c r="S1220" s="475">
        <v>0.0067</v>
      </c>
    </row>
    <row r="1221" ht="15.75" customHeight="1">
      <c r="A1221" s="473" t="s">
        <v>1572</v>
      </c>
      <c r="B1221" s="406">
        <v>64.0</v>
      </c>
      <c r="C1221" s="474">
        <v>64.45</v>
      </c>
      <c r="D1221" s="474">
        <v>64.45</v>
      </c>
      <c r="E1221" s="474">
        <v>62.73</v>
      </c>
      <c r="F1221" s="474" t="s">
        <v>3760</v>
      </c>
      <c r="G1221" s="475">
        <v>0.0087</v>
      </c>
      <c r="M1221" s="473" t="s">
        <v>1482</v>
      </c>
      <c r="N1221" s="406">
        <v>60.0</v>
      </c>
      <c r="O1221" s="474">
        <v>60.8</v>
      </c>
      <c r="P1221" s="474">
        <v>61.6</v>
      </c>
      <c r="Q1221" s="474">
        <v>59.8</v>
      </c>
      <c r="R1221" s="474" t="s">
        <v>3675</v>
      </c>
      <c r="S1221" s="475">
        <v>-0.0066</v>
      </c>
    </row>
    <row r="1222" ht="15.75" customHeight="1">
      <c r="A1222" s="473" t="s">
        <v>1573</v>
      </c>
      <c r="B1222" s="406">
        <v>63.45</v>
      </c>
      <c r="C1222" s="474">
        <v>64.18</v>
      </c>
      <c r="D1222" s="474">
        <v>64.45</v>
      </c>
      <c r="E1222" s="474">
        <v>63.27</v>
      </c>
      <c r="F1222" s="474" t="s">
        <v>3761</v>
      </c>
      <c r="G1222" s="475">
        <v>-0.01</v>
      </c>
      <c r="M1222" s="473" t="s">
        <v>1483</v>
      </c>
      <c r="N1222" s="406">
        <v>60.4</v>
      </c>
      <c r="O1222" s="474">
        <v>61.9</v>
      </c>
      <c r="P1222" s="474">
        <v>62.2</v>
      </c>
      <c r="Q1222" s="474">
        <v>59.3</v>
      </c>
      <c r="R1222" s="474" t="s">
        <v>3676</v>
      </c>
      <c r="S1222" s="475">
        <v>-0.0227</v>
      </c>
    </row>
    <row r="1223" ht="15.75" customHeight="1">
      <c r="A1223" s="473" t="s">
        <v>1574</v>
      </c>
      <c r="B1223" s="406">
        <v>64.09</v>
      </c>
      <c r="C1223" s="474">
        <v>64.73</v>
      </c>
      <c r="D1223" s="474">
        <v>64.82</v>
      </c>
      <c r="E1223" s="474">
        <v>63.36</v>
      </c>
      <c r="F1223" s="474" t="s">
        <v>3762</v>
      </c>
      <c r="G1223" s="475">
        <v>-0.0181</v>
      </c>
      <c r="M1223" s="473" t="s">
        <v>1484</v>
      </c>
      <c r="N1223" s="406">
        <v>61.8</v>
      </c>
      <c r="O1223" s="474">
        <v>61.7</v>
      </c>
      <c r="P1223" s="474">
        <v>62.3</v>
      </c>
      <c r="Q1223" s="474">
        <v>57.1</v>
      </c>
      <c r="R1223" s="474" t="s">
        <v>3677</v>
      </c>
      <c r="S1223" s="475">
        <v>0.0032</v>
      </c>
    </row>
    <row r="1224" ht="15.75" customHeight="1">
      <c r="A1224" s="473" t="s">
        <v>1575</v>
      </c>
      <c r="B1224" s="406">
        <v>65.27</v>
      </c>
      <c r="C1224" s="474">
        <v>64.0</v>
      </c>
      <c r="D1224" s="474">
        <v>65.45</v>
      </c>
      <c r="E1224" s="474">
        <v>63.0</v>
      </c>
      <c r="F1224" s="474" t="s">
        <v>3763</v>
      </c>
      <c r="G1224" s="475">
        <v>0.0271</v>
      </c>
      <c r="M1224" s="473" t="s">
        <v>1485</v>
      </c>
      <c r="N1224" s="406">
        <v>61.6</v>
      </c>
      <c r="O1224" s="474">
        <v>62.5</v>
      </c>
      <c r="P1224" s="474">
        <v>62.5</v>
      </c>
      <c r="Q1224" s="474">
        <v>61.1</v>
      </c>
      <c r="R1224" s="474" t="s">
        <v>3678</v>
      </c>
      <c r="S1224" s="475">
        <v>0.0016</v>
      </c>
    </row>
    <row r="1225" ht="15.75" customHeight="1">
      <c r="A1225" s="473" t="s">
        <v>1576</v>
      </c>
      <c r="B1225" s="406">
        <v>63.55</v>
      </c>
      <c r="C1225" s="474">
        <v>63.55</v>
      </c>
      <c r="D1225" s="474">
        <v>64.0</v>
      </c>
      <c r="E1225" s="474">
        <v>63.0</v>
      </c>
      <c r="F1225" s="474" t="s">
        <v>3764</v>
      </c>
      <c r="G1225" s="475">
        <v>0.003</v>
      </c>
      <c r="M1225" s="473" t="s">
        <v>1486</v>
      </c>
      <c r="N1225" s="406">
        <v>61.5</v>
      </c>
      <c r="O1225" s="474">
        <v>62.1</v>
      </c>
      <c r="P1225" s="474">
        <v>62.3</v>
      </c>
      <c r="Q1225" s="474">
        <v>61.4</v>
      </c>
      <c r="R1225" s="474" t="s">
        <v>3679</v>
      </c>
      <c r="S1225" s="475">
        <v>-0.0113</v>
      </c>
    </row>
    <row r="1226" ht="15.75" customHeight="1">
      <c r="A1226" s="473" t="s">
        <v>1577</v>
      </c>
      <c r="B1226" s="406">
        <v>63.36</v>
      </c>
      <c r="C1226" s="474">
        <v>63.64</v>
      </c>
      <c r="D1226" s="474">
        <v>63.64</v>
      </c>
      <c r="E1226" s="474">
        <v>63.18</v>
      </c>
      <c r="F1226" s="474" t="s">
        <v>3765</v>
      </c>
      <c r="G1226" s="475">
        <v>0.0043</v>
      </c>
      <c r="M1226" s="473" t="s">
        <v>1487</v>
      </c>
      <c r="N1226" s="406">
        <v>62.2</v>
      </c>
      <c r="O1226" s="474">
        <v>63.3</v>
      </c>
      <c r="P1226" s="474">
        <v>63.4</v>
      </c>
      <c r="Q1226" s="474">
        <v>62.1</v>
      </c>
      <c r="R1226" s="474" t="s">
        <v>3680</v>
      </c>
      <c r="S1226" s="475">
        <v>-0.0048</v>
      </c>
    </row>
    <row r="1227" ht="15.75" customHeight="1">
      <c r="A1227" s="473" t="s">
        <v>1578</v>
      </c>
      <c r="B1227" s="406">
        <v>63.09</v>
      </c>
      <c r="C1227" s="474">
        <v>63.18</v>
      </c>
      <c r="D1227" s="474">
        <v>63.64</v>
      </c>
      <c r="E1227" s="474">
        <v>62.73</v>
      </c>
      <c r="F1227" s="474" t="s">
        <v>3766</v>
      </c>
      <c r="G1227" s="475">
        <v>0.0</v>
      </c>
      <c r="M1227" s="473" t="s">
        <v>1488</v>
      </c>
      <c r="N1227" s="406">
        <v>62.5</v>
      </c>
      <c r="O1227" s="474">
        <v>63.2</v>
      </c>
      <c r="P1227" s="474">
        <v>63.9</v>
      </c>
      <c r="Q1227" s="474">
        <v>62.0</v>
      </c>
      <c r="R1227" s="474" t="s">
        <v>3681</v>
      </c>
      <c r="S1227" s="475">
        <v>-0.0111</v>
      </c>
    </row>
    <row r="1228" ht="15.75" customHeight="1">
      <c r="A1228" s="473" t="s">
        <v>1579</v>
      </c>
      <c r="B1228" s="406">
        <v>63.09</v>
      </c>
      <c r="C1228" s="474">
        <v>63.27</v>
      </c>
      <c r="D1228" s="474">
        <v>64.45</v>
      </c>
      <c r="E1228" s="474">
        <v>62.55</v>
      </c>
      <c r="F1228" s="474" t="s">
        <v>3767</v>
      </c>
      <c r="G1228" s="475">
        <v>-0.01</v>
      </c>
      <c r="M1228" s="473" t="s">
        <v>1489</v>
      </c>
      <c r="N1228" s="406">
        <v>63.2</v>
      </c>
      <c r="O1228" s="474">
        <v>63.2</v>
      </c>
      <c r="P1228" s="474">
        <v>63.4</v>
      </c>
      <c r="Q1228" s="474">
        <v>63.0</v>
      </c>
      <c r="R1228" s="474" t="s">
        <v>3682</v>
      </c>
      <c r="S1228" s="475">
        <v>0.0064</v>
      </c>
    </row>
    <row r="1229" ht="15.75" customHeight="1">
      <c r="A1229" s="473" t="s">
        <v>1580</v>
      </c>
      <c r="B1229" s="406">
        <v>63.73</v>
      </c>
      <c r="C1229" s="474">
        <v>63.64</v>
      </c>
      <c r="D1229" s="474">
        <v>64.45</v>
      </c>
      <c r="E1229" s="474">
        <v>63.09</v>
      </c>
      <c r="F1229" s="474" t="s">
        <v>3768</v>
      </c>
      <c r="G1229" s="475">
        <v>0.0014</v>
      </c>
      <c r="M1229" s="473" t="s">
        <v>1490</v>
      </c>
      <c r="N1229" s="406">
        <v>62.8</v>
      </c>
      <c r="O1229" s="474">
        <v>62.0</v>
      </c>
      <c r="P1229" s="474">
        <v>63.2</v>
      </c>
      <c r="Q1229" s="474">
        <v>62.0</v>
      </c>
      <c r="R1229" s="474" t="s">
        <v>3683</v>
      </c>
      <c r="S1229" s="475">
        <v>0.0032</v>
      </c>
    </row>
    <row r="1230" ht="15.75" customHeight="1">
      <c r="A1230" s="473" t="s">
        <v>1581</v>
      </c>
      <c r="B1230" s="406">
        <v>63.64</v>
      </c>
      <c r="C1230" s="474">
        <v>63.73</v>
      </c>
      <c r="D1230" s="474">
        <v>64.36</v>
      </c>
      <c r="E1230" s="474">
        <v>63.18</v>
      </c>
      <c r="F1230" s="474" t="s">
        <v>3769</v>
      </c>
      <c r="G1230" s="475">
        <v>-0.0014</v>
      </c>
      <c r="M1230" s="473" t="s">
        <v>1491</v>
      </c>
      <c r="N1230" s="406">
        <v>62.6</v>
      </c>
      <c r="O1230" s="474">
        <v>62.4</v>
      </c>
      <c r="P1230" s="474">
        <v>63.0</v>
      </c>
      <c r="Q1230" s="474">
        <v>61.7</v>
      </c>
      <c r="R1230" s="474" t="s">
        <v>3684</v>
      </c>
      <c r="S1230" s="475">
        <v>0.0146</v>
      </c>
    </row>
    <row r="1231" ht="15.75" customHeight="1">
      <c r="A1231" s="473" t="s">
        <v>1582</v>
      </c>
      <c r="B1231" s="406">
        <v>63.73</v>
      </c>
      <c r="C1231" s="474">
        <v>63.18</v>
      </c>
      <c r="D1231" s="474">
        <v>64.0</v>
      </c>
      <c r="E1231" s="474">
        <v>63.18</v>
      </c>
      <c r="F1231" s="474" t="s">
        <v>3770</v>
      </c>
      <c r="G1231" s="475">
        <v>0.0044</v>
      </c>
      <c r="M1231" s="473" t="s">
        <v>1492</v>
      </c>
      <c r="N1231" s="406">
        <v>61.7</v>
      </c>
      <c r="O1231" s="474">
        <v>61.5</v>
      </c>
      <c r="P1231" s="474">
        <v>62.5</v>
      </c>
      <c r="Q1231" s="474">
        <v>61.5</v>
      </c>
      <c r="R1231" s="474" t="s">
        <v>3685</v>
      </c>
      <c r="S1231" s="475">
        <v>0.0</v>
      </c>
    </row>
    <row r="1232" ht="15.75" customHeight="1">
      <c r="A1232" s="473" t="s">
        <v>1583</v>
      </c>
      <c r="B1232" s="406">
        <v>63.45</v>
      </c>
      <c r="C1232" s="474">
        <v>64.18</v>
      </c>
      <c r="D1232" s="474">
        <v>64.55</v>
      </c>
      <c r="E1232" s="474">
        <v>63.18</v>
      </c>
      <c r="F1232" s="474" t="s">
        <v>3771</v>
      </c>
      <c r="G1232" s="475">
        <v>-0.0058</v>
      </c>
      <c r="M1232" s="473" t="s">
        <v>1493</v>
      </c>
      <c r="N1232" s="406">
        <v>61.7</v>
      </c>
      <c r="O1232" s="474">
        <v>62.0</v>
      </c>
      <c r="P1232" s="474">
        <v>62.7</v>
      </c>
      <c r="Q1232" s="474">
        <v>61.6</v>
      </c>
      <c r="R1232" s="474" t="s">
        <v>2652</v>
      </c>
      <c r="S1232" s="475">
        <v>-0.0064</v>
      </c>
    </row>
    <row r="1233" ht="15.75" customHeight="1">
      <c r="A1233" s="473" t="s">
        <v>1584</v>
      </c>
      <c r="B1233" s="406">
        <v>63.82</v>
      </c>
      <c r="C1233" s="474">
        <v>62.73</v>
      </c>
      <c r="D1233" s="474">
        <v>64.09</v>
      </c>
      <c r="E1233" s="474">
        <v>62.64</v>
      </c>
      <c r="F1233" s="474" t="s">
        <v>3772</v>
      </c>
      <c r="G1233" s="475">
        <v>0.0042</v>
      </c>
      <c r="M1233" s="473" t="s">
        <v>1494</v>
      </c>
      <c r="N1233" s="406">
        <v>62.1</v>
      </c>
      <c r="O1233" s="474">
        <v>62.3</v>
      </c>
      <c r="P1233" s="474">
        <v>62.7</v>
      </c>
      <c r="Q1233" s="474">
        <v>62.0</v>
      </c>
      <c r="R1233" s="474" t="s">
        <v>3686</v>
      </c>
      <c r="S1233" s="475">
        <v>-0.0032</v>
      </c>
    </row>
    <row r="1234" ht="15.75" customHeight="1">
      <c r="A1234" s="473" t="s">
        <v>1585</v>
      </c>
      <c r="B1234" s="406">
        <v>63.55</v>
      </c>
      <c r="C1234" s="474">
        <v>64.09</v>
      </c>
      <c r="D1234" s="474">
        <v>65.0</v>
      </c>
      <c r="E1234" s="474">
        <v>62.36</v>
      </c>
      <c r="F1234" s="474" t="s">
        <v>3773</v>
      </c>
      <c r="G1234" s="475">
        <v>-0.0112</v>
      </c>
      <c r="M1234" s="473" t="s">
        <v>1495</v>
      </c>
      <c r="N1234" s="406">
        <v>62.3</v>
      </c>
      <c r="O1234" s="474">
        <v>63.0</v>
      </c>
      <c r="P1234" s="474">
        <v>63.5</v>
      </c>
      <c r="Q1234" s="474">
        <v>62.3</v>
      </c>
      <c r="R1234" s="474" t="s">
        <v>3687</v>
      </c>
      <c r="S1234" s="475">
        <v>-0.0032</v>
      </c>
    </row>
    <row r="1235" ht="15.75" customHeight="1">
      <c r="A1235" s="473" t="s">
        <v>1586</v>
      </c>
      <c r="B1235" s="406">
        <v>64.27</v>
      </c>
      <c r="C1235" s="474">
        <v>64.55</v>
      </c>
      <c r="D1235" s="474">
        <v>65.0</v>
      </c>
      <c r="E1235" s="474">
        <v>64.09</v>
      </c>
      <c r="F1235" s="474" t="s">
        <v>3774</v>
      </c>
      <c r="G1235" s="475">
        <v>0.0366</v>
      </c>
      <c r="M1235" s="473" t="s">
        <v>1496</v>
      </c>
      <c r="N1235" s="406">
        <v>62.5</v>
      </c>
      <c r="O1235" s="474">
        <v>63.0</v>
      </c>
      <c r="P1235" s="474">
        <v>63.0</v>
      </c>
      <c r="Q1235" s="474">
        <v>62.5</v>
      </c>
      <c r="R1235" s="474" t="s">
        <v>3688</v>
      </c>
      <c r="S1235" s="475">
        <v>-0.0048</v>
      </c>
    </row>
    <row r="1236" ht="15.75" customHeight="1">
      <c r="A1236" s="473" t="s">
        <v>1587</v>
      </c>
      <c r="B1236" s="406">
        <v>62.0</v>
      </c>
      <c r="C1236" s="474">
        <v>62.45</v>
      </c>
      <c r="D1236" s="474">
        <v>62.73</v>
      </c>
      <c r="E1236" s="474">
        <v>61.82</v>
      </c>
      <c r="F1236" s="474" t="s">
        <v>3775</v>
      </c>
      <c r="G1236" s="475">
        <v>-0.0029</v>
      </c>
      <c r="M1236" s="473" t="s">
        <v>1497</v>
      </c>
      <c r="N1236" s="406">
        <v>62.8</v>
      </c>
      <c r="O1236" s="474">
        <v>63.9</v>
      </c>
      <c r="P1236" s="474">
        <v>63.9</v>
      </c>
      <c r="Q1236" s="474">
        <v>62.5</v>
      </c>
      <c r="R1236" s="474" t="s">
        <v>3689</v>
      </c>
      <c r="S1236" s="475">
        <v>-0.0032</v>
      </c>
    </row>
    <row r="1237" ht="15.75" customHeight="1">
      <c r="A1237" s="473" t="s">
        <v>1588</v>
      </c>
      <c r="B1237" s="406">
        <v>62.18</v>
      </c>
      <c r="C1237" s="474">
        <v>63.82</v>
      </c>
      <c r="D1237" s="474">
        <v>63.91</v>
      </c>
      <c r="E1237" s="474">
        <v>61.82</v>
      </c>
      <c r="F1237" s="474" t="s">
        <v>3776</v>
      </c>
      <c r="G1237" s="475">
        <v>-0.0312</v>
      </c>
      <c r="M1237" s="473" t="s">
        <v>1498</v>
      </c>
      <c r="N1237" s="406">
        <v>63.0</v>
      </c>
      <c r="O1237" s="474">
        <v>63.2</v>
      </c>
      <c r="P1237" s="474">
        <v>64.2</v>
      </c>
      <c r="Q1237" s="474">
        <v>62.9</v>
      </c>
      <c r="R1237" s="474" t="s">
        <v>3690</v>
      </c>
      <c r="S1237" s="475">
        <v>-0.0032</v>
      </c>
    </row>
    <row r="1238" ht="15.75" customHeight="1">
      <c r="A1238" s="473" t="s">
        <v>1589</v>
      </c>
      <c r="B1238" s="406">
        <v>64.18</v>
      </c>
      <c r="C1238" s="474">
        <v>63.73</v>
      </c>
      <c r="D1238" s="474">
        <v>64.64</v>
      </c>
      <c r="E1238" s="474">
        <v>63.73</v>
      </c>
      <c r="F1238" s="474" t="s">
        <v>3777</v>
      </c>
      <c r="G1238" s="475">
        <v>0.0014</v>
      </c>
      <c r="M1238" s="473" t="s">
        <v>1499</v>
      </c>
      <c r="N1238" s="406">
        <v>63.2</v>
      </c>
      <c r="O1238" s="474">
        <v>62.5</v>
      </c>
      <c r="P1238" s="474">
        <v>63.9</v>
      </c>
      <c r="Q1238" s="474">
        <v>62.5</v>
      </c>
      <c r="R1238" s="474" t="s">
        <v>3691</v>
      </c>
      <c r="S1238" s="475">
        <v>0.0048</v>
      </c>
    </row>
    <row r="1239" ht="15.75" customHeight="1">
      <c r="A1239" s="473" t="s">
        <v>1590</v>
      </c>
      <c r="B1239" s="406">
        <v>64.09</v>
      </c>
      <c r="C1239" s="474">
        <v>64.27</v>
      </c>
      <c r="D1239" s="474">
        <v>64.91</v>
      </c>
      <c r="E1239" s="474">
        <v>62.82</v>
      </c>
      <c r="F1239" s="474" t="s">
        <v>3778</v>
      </c>
      <c r="G1239" s="475">
        <v>-0.0028</v>
      </c>
      <c r="M1239" s="473" t="s">
        <v>1500</v>
      </c>
      <c r="N1239" s="406">
        <v>62.9</v>
      </c>
      <c r="O1239" s="474">
        <v>63.4</v>
      </c>
      <c r="P1239" s="474">
        <v>63.6</v>
      </c>
      <c r="Q1239" s="474">
        <v>62.7</v>
      </c>
      <c r="R1239" s="474" t="s">
        <v>3692</v>
      </c>
      <c r="S1239" s="475">
        <v>-0.0094</v>
      </c>
    </row>
    <row r="1240" ht="15.75" customHeight="1">
      <c r="A1240" s="473" t="s">
        <v>1591</v>
      </c>
      <c r="B1240" s="406">
        <v>64.27</v>
      </c>
      <c r="C1240" s="474">
        <v>65.0</v>
      </c>
      <c r="D1240" s="474">
        <v>65.0</v>
      </c>
      <c r="E1240" s="474">
        <v>64.0</v>
      </c>
      <c r="F1240" s="474" t="s">
        <v>3779</v>
      </c>
      <c r="G1240" s="475">
        <v>-0.0028</v>
      </c>
      <c r="M1240" s="473" t="s">
        <v>1501</v>
      </c>
      <c r="N1240" s="406">
        <v>63.5</v>
      </c>
      <c r="O1240" s="474">
        <v>63.5</v>
      </c>
      <c r="P1240" s="474">
        <v>64.5</v>
      </c>
      <c r="Q1240" s="474">
        <v>63.5</v>
      </c>
      <c r="R1240" s="474" t="s">
        <v>3693</v>
      </c>
      <c r="S1240" s="475">
        <v>-0.0047</v>
      </c>
    </row>
    <row r="1241" ht="15.75" customHeight="1">
      <c r="A1241" s="473" t="s">
        <v>1592</v>
      </c>
      <c r="B1241" s="406">
        <v>64.45</v>
      </c>
      <c r="C1241" s="474">
        <v>64.45</v>
      </c>
      <c r="D1241" s="474">
        <v>65.55</v>
      </c>
      <c r="E1241" s="474">
        <v>64.0</v>
      </c>
      <c r="F1241" s="474" t="s">
        <v>3780</v>
      </c>
      <c r="G1241" s="475">
        <v>0.0</v>
      </c>
      <c r="M1241" s="473" t="s">
        <v>1502</v>
      </c>
      <c r="N1241" s="406">
        <v>63.8</v>
      </c>
      <c r="O1241" s="474">
        <v>63.8</v>
      </c>
      <c r="P1241" s="474">
        <v>64.0</v>
      </c>
      <c r="Q1241" s="474">
        <v>63.5</v>
      </c>
      <c r="R1241" s="474" t="s">
        <v>3694</v>
      </c>
      <c r="S1241" s="475">
        <v>0.0</v>
      </c>
    </row>
    <row r="1242" ht="15.75" customHeight="1">
      <c r="A1242" s="473" t="s">
        <v>1593</v>
      </c>
      <c r="B1242" s="406">
        <v>64.45</v>
      </c>
      <c r="C1242" s="474">
        <v>65.73</v>
      </c>
      <c r="D1242" s="474">
        <v>65.82</v>
      </c>
      <c r="E1242" s="474">
        <v>64.09</v>
      </c>
      <c r="F1242" s="474" t="s">
        <v>3781</v>
      </c>
      <c r="G1242" s="475">
        <v>-0.0126</v>
      </c>
      <c r="M1242" s="473" t="s">
        <v>1503</v>
      </c>
      <c r="N1242" s="406">
        <v>63.8</v>
      </c>
      <c r="O1242" s="474">
        <v>63.4</v>
      </c>
      <c r="P1242" s="474">
        <v>64.0</v>
      </c>
      <c r="Q1242" s="474">
        <v>63.2</v>
      </c>
      <c r="R1242" s="474" t="s">
        <v>3695</v>
      </c>
      <c r="S1242" s="475">
        <v>0.0063</v>
      </c>
    </row>
    <row r="1243" ht="15.75" customHeight="1">
      <c r="A1243" s="473" t="s">
        <v>1594</v>
      </c>
      <c r="B1243" s="406">
        <v>65.27</v>
      </c>
      <c r="C1243" s="474">
        <v>66.09</v>
      </c>
      <c r="D1243" s="474">
        <v>66.09</v>
      </c>
      <c r="E1243" s="474">
        <v>64.91</v>
      </c>
      <c r="F1243" s="474" t="s">
        <v>3782</v>
      </c>
      <c r="G1243" s="475">
        <v>0.0</v>
      </c>
      <c r="M1243" s="473" t="s">
        <v>1504</v>
      </c>
      <c r="N1243" s="406">
        <v>63.4</v>
      </c>
      <c r="O1243" s="474">
        <v>63.1</v>
      </c>
      <c r="P1243" s="474">
        <v>64.0</v>
      </c>
      <c r="Q1243" s="474">
        <v>63.0</v>
      </c>
      <c r="R1243" s="474" t="s">
        <v>3696</v>
      </c>
      <c r="S1243" s="475">
        <v>0.0</v>
      </c>
    </row>
    <row r="1244" ht="15.75" customHeight="1">
      <c r="A1244" s="473" t="s">
        <v>1595</v>
      </c>
      <c r="B1244" s="406">
        <v>65.27</v>
      </c>
      <c r="C1244" s="474">
        <v>64.82</v>
      </c>
      <c r="D1244" s="474">
        <v>66.27</v>
      </c>
      <c r="E1244" s="474">
        <v>64.45</v>
      </c>
      <c r="F1244" s="474" t="s">
        <v>3783</v>
      </c>
      <c r="G1244" s="475">
        <v>0.0055</v>
      </c>
      <c r="M1244" s="473" t="s">
        <v>1505</v>
      </c>
      <c r="N1244" s="406">
        <v>63.4</v>
      </c>
      <c r="O1244" s="474">
        <v>64.0</v>
      </c>
      <c r="P1244" s="474">
        <v>64.0</v>
      </c>
      <c r="Q1244" s="474">
        <v>62.9</v>
      </c>
      <c r="R1244" s="474" t="s">
        <v>3697</v>
      </c>
      <c r="S1244" s="475">
        <v>-0.0094</v>
      </c>
    </row>
    <row r="1245" ht="15.75" customHeight="1">
      <c r="A1245" s="473" t="s">
        <v>1596</v>
      </c>
      <c r="B1245" s="406">
        <v>64.91</v>
      </c>
      <c r="C1245" s="474">
        <v>65.55</v>
      </c>
      <c r="D1245" s="474">
        <v>66.0</v>
      </c>
      <c r="E1245" s="474">
        <v>64.82</v>
      </c>
      <c r="F1245" s="474" t="s">
        <v>3784</v>
      </c>
      <c r="G1245" s="475">
        <v>-0.0179</v>
      </c>
      <c r="M1245" s="473" t="s">
        <v>1506</v>
      </c>
      <c r="N1245" s="406">
        <v>64.0</v>
      </c>
      <c r="O1245" s="474">
        <v>64.4</v>
      </c>
      <c r="P1245" s="474">
        <v>64.5</v>
      </c>
      <c r="Q1245" s="474">
        <v>63.8</v>
      </c>
      <c r="R1245" s="474" t="s">
        <v>3698</v>
      </c>
      <c r="S1245" s="475">
        <v>-0.0093</v>
      </c>
    </row>
    <row r="1246" ht="15.75" customHeight="1">
      <c r="A1246" s="473" t="s">
        <v>1597</v>
      </c>
      <c r="B1246" s="406">
        <v>66.09</v>
      </c>
      <c r="C1246" s="474">
        <v>66.27</v>
      </c>
      <c r="D1246" s="474">
        <v>67.18</v>
      </c>
      <c r="E1246" s="474">
        <v>65.55</v>
      </c>
      <c r="F1246" s="474" t="s">
        <v>3785</v>
      </c>
      <c r="G1246" s="475">
        <v>-0.0014</v>
      </c>
      <c r="M1246" s="473" t="s">
        <v>1507</v>
      </c>
      <c r="N1246" s="406">
        <v>64.6</v>
      </c>
      <c r="O1246" s="474">
        <v>65.9</v>
      </c>
      <c r="P1246" s="474">
        <v>65.9</v>
      </c>
      <c r="Q1246" s="474">
        <v>64.4</v>
      </c>
      <c r="R1246" s="474" t="s">
        <v>3192</v>
      </c>
      <c r="S1246" s="475">
        <v>-0.0046</v>
      </c>
    </row>
    <row r="1247" ht="15.75" customHeight="1">
      <c r="A1247" s="473" t="s">
        <v>1598</v>
      </c>
      <c r="B1247" s="406">
        <v>66.18</v>
      </c>
      <c r="C1247" s="474">
        <v>65.18</v>
      </c>
      <c r="D1247" s="474">
        <v>66.45</v>
      </c>
      <c r="E1247" s="474">
        <v>65.18</v>
      </c>
      <c r="F1247" s="474" t="s">
        <v>3786</v>
      </c>
      <c r="G1247" s="475">
        <v>0.0082</v>
      </c>
      <c r="M1247" s="473" t="s">
        <v>1508</v>
      </c>
      <c r="N1247" s="406">
        <v>64.9</v>
      </c>
      <c r="O1247" s="474">
        <v>64.5</v>
      </c>
      <c r="P1247" s="474">
        <v>65.3</v>
      </c>
      <c r="Q1247" s="474">
        <v>64.4</v>
      </c>
      <c r="R1247" s="474" t="s">
        <v>3699</v>
      </c>
      <c r="S1247" s="475">
        <v>0.0015</v>
      </c>
    </row>
    <row r="1248" ht="15.75" customHeight="1">
      <c r="A1248" s="473" t="s">
        <v>1599</v>
      </c>
      <c r="B1248" s="406">
        <v>65.64</v>
      </c>
      <c r="C1248" s="474">
        <v>66.45</v>
      </c>
      <c r="D1248" s="474">
        <v>66.45</v>
      </c>
      <c r="E1248" s="474">
        <v>65.09</v>
      </c>
      <c r="F1248" s="474" t="s">
        <v>3787</v>
      </c>
      <c r="G1248" s="475">
        <v>-0.0068</v>
      </c>
      <c r="M1248" s="473" t="s">
        <v>1509</v>
      </c>
      <c r="N1248" s="406">
        <v>64.8</v>
      </c>
      <c r="O1248" s="474">
        <v>64.1</v>
      </c>
      <c r="P1248" s="474">
        <v>65.0</v>
      </c>
      <c r="Q1248" s="474">
        <v>64.1</v>
      </c>
      <c r="R1248" s="474" t="s">
        <v>3700</v>
      </c>
      <c r="S1248" s="475">
        <v>-0.0015</v>
      </c>
    </row>
    <row r="1249" ht="15.75" customHeight="1">
      <c r="A1249" s="473" t="s">
        <v>1600</v>
      </c>
      <c r="B1249" s="406">
        <v>66.09</v>
      </c>
      <c r="C1249" s="474">
        <v>66.36</v>
      </c>
      <c r="D1249" s="474">
        <v>67.0</v>
      </c>
      <c r="E1249" s="474">
        <v>65.73</v>
      </c>
      <c r="F1249" s="474" t="s">
        <v>3788</v>
      </c>
      <c r="G1249" s="475">
        <v>-0.0027</v>
      </c>
      <c r="M1249" s="473" t="s">
        <v>1510</v>
      </c>
      <c r="N1249" s="406">
        <v>64.9</v>
      </c>
      <c r="O1249" s="474">
        <v>65.1</v>
      </c>
      <c r="P1249" s="474">
        <v>65.1</v>
      </c>
      <c r="Q1249" s="474">
        <v>64.0</v>
      </c>
      <c r="R1249" s="474" t="s">
        <v>3701</v>
      </c>
      <c r="S1249" s="475">
        <v>-0.0137</v>
      </c>
    </row>
    <row r="1250" ht="15.75" customHeight="1">
      <c r="A1250" s="473" t="s">
        <v>1601</v>
      </c>
      <c r="B1250" s="406">
        <v>66.27</v>
      </c>
      <c r="C1250" s="474">
        <v>64.55</v>
      </c>
      <c r="D1250" s="474">
        <v>66.55</v>
      </c>
      <c r="E1250" s="474">
        <v>64.36</v>
      </c>
      <c r="F1250" s="474" t="s">
        <v>3789</v>
      </c>
      <c r="G1250" s="475">
        <v>0.0224</v>
      </c>
      <c r="M1250" s="473" t="s">
        <v>1511</v>
      </c>
      <c r="N1250" s="406">
        <v>65.8</v>
      </c>
      <c r="O1250" s="474">
        <v>64.6</v>
      </c>
      <c r="P1250" s="474">
        <v>66.1</v>
      </c>
      <c r="Q1250" s="474">
        <v>64.6</v>
      </c>
      <c r="R1250" s="474" t="s">
        <v>3702</v>
      </c>
      <c r="S1250" s="475">
        <v>0.017</v>
      </c>
    </row>
    <row r="1251" ht="15.75" customHeight="1">
      <c r="A1251" s="473" t="s">
        <v>1602</v>
      </c>
      <c r="B1251" s="406">
        <v>64.82</v>
      </c>
      <c r="C1251" s="474">
        <v>64.82</v>
      </c>
      <c r="D1251" s="474">
        <v>65.0</v>
      </c>
      <c r="E1251" s="474">
        <v>64.73</v>
      </c>
      <c r="F1251" s="474" t="s">
        <v>3790</v>
      </c>
      <c r="G1251" s="475">
        <v>-0.0028</v>
      </c>
      <c r="M1251" s="473" t="s">
        <v>1512</v>
      </c>
      <c r="N1251" s="406">
        <v>64.7</v>
      </c>
      <c r="O1251" s="474">
        <v>64.2</v>
      </c>
      <c r="P1251" s="474">
        <v>64.7</v>
      </c>
      <c r="Q1251" s="474">
        <v>64.0</v>
      </c>
      <c r="R1251" s="474" t="s">
        <v>3703</v>
      </c>
      <c r="S1251" s="475">
        <v>0.0078</v>
      </c>
    </row>
    <row r="1252" ht="15.75" customHeight="1">
      <c r="A1252" s="473" t="s">
        <v>1603</v>
      </c>
      <c r="B1252" s="406">
        <v>65.0</v>
      </c>
      <c r="C1252" s="474">
        <v>65.45</v>
      </c>
      <c r="D1252" s="474">
        <v>66.27</v>
      </c>
      <c r="E1252" s="474">
        <v>61.09</v>
      </c>
      <c r="F1252" s="474" t="s">
        <v>3791</v>
      </c>
      <c r="G1252" s="475">
        <v>-0.0084</v>
      </c>
      <c r="M1252" s="473" t="s">
        <v>1513</v>
      </c>
      <c r="N1252" s="406">
        <v>64.2</v>
      </c>
      <c r="O1252" s="474">
        <v>63.7</v>
      </c>
      <c r="P1252" s="474">
        <v>64.5</v>
      </c>
      <c r="Q1252" s="474">
        <v>63.7</v>
      </c>
      <c r="R1252" s="474" t="s">
        <v>3704</v>
      </c>
      <c r="S1252" s="475">
        <v>0.0031</v>
      </c>
    </row>
    <row r="1253" ht="15.75" customHeight="1">
      <c r="A1253" s="473" t="s">
        <v>1604</v>
      </c>
      <c r="B1253" s="406">
        <v>65.55</v>
      </c>
      <c r="C1253" s="474">
        <v>65.73</v>
      </c>
      <c r="D1253" s="474">
        <v>66.0</v>
      </c>
      <c r="E1253" s="474">
        <v>65.18</v>
      </c>
      <c r="F1253" s="474" t="s">
        <v>3792</v>
      </c>
      <c r="G1253" s="475">
        <v>-0.0041</v>
      </c>
      <c r="M1253" s="473" t="s">
        <v>1514</v>
      </c>
      <c r="N1253" s="406">
        <v>64.0</v>
      </c>
      <c r="O1253" s="474">
        <v>64.2</v>
      </c>
      <c r="P1253" s="474">
        <v>64.7</v>
      </c>
      <c r="Q1253" s="474">
        <v>63.5</v>
      </c>
      <c r="R1253" s="474" t="s">
        <v>3705</v>
      </c>
      <c r="S1253" s="475">
        <v>-0.0031</v>
      </c>
    </row>
    <row r="1254" ht="15.75" customHeight="1">
      <c r="A1254" s="473" t="s">
        <v>1605</v>
      </c>
      <c r="B1254" s="406">
        <v>65.82</v>
      </c>
      <c r="C1254" s="474">
        <v>65.55</v>
      </c>
      <c r="D1254" s="474">
        <v>66.18</v>
      </c>
      <c r="E1254" s="474">
        <v>65.18</v>
      </c>
      <c r="F1254" s="474" t="s">
        <v>3793</v>
      </c>
      <c r="G1254" s="475">
        <v>0.0041</v>
      </c>
      <c r="M1254" s="473" t="s">
        <v>1515</v>
      </c>
      <c r="N1254" s="406">
        <v>64.2</v>
      </c>
      <c r="O1254" s="474">
        <v>63.5</v>
      </c>
      <c r="P1254" s="474">
        <v>64.6</v>
      </c>
      <c r="Q1254" s="474">
        <v>63.5</v>
      </c>
      <c r="R1254" s="474" t="s">
        <v>3706</v>
      </c>
      <c r="S1254" s="475">
        <v>0.0031</v>
      </c>
    </row>
    <row r="1255" ht="15.75" customHeight="1">
      <c r="A1255" s="473" t="s">
        <v>1606</v>
      </c>
      <c r="B1255" s="406">
        <v>65.55</v>
      </c>
      <c r="C1255" s="474">
        <v>64.82</v>
      </c>
      <c r="D1255" s="474">
        <v>65.64</v>
      </c>
      <c r="E1255" s="474">
        <v>64.73</v>
      </c>
      <c r="F1255" s="474" t="s">
        <v>3794</v>
      </c>
      <c r="G1255" s="475">
        <v>0.0113</v>
      </c>
      <c r="M1255" s="473" t="s">
        <v>1516</v>
      </c>
      <c r="N1255" s="406">
        <v>64.0</v>
      </c>
      <c r="O1255" s="474">
        <v>64.3</v>
      </c>
      <c r="P1255" s="474">
        <v>64.5</v>
      </c>
      <c r="Q1255" s="474">
        <v>63.5</v>
      </c>
      <c r="R1255" s="474" t="s">
        <v>3707</v>
      </c>
      <c r="S1255" s="475">
        <v>-0.0047</v>
      </c>
    </row>
    <row r="1256" ht="15.75" customHeight="1">
      <c r="A1256" s="473" t="s">
        <v>1607</v>
      </c>
      <c r="B1256" s="406">
        <v>64.82</v>
      </c>
      <c r="C1256" s="474">
        <v>64.55</v>
      </c>
      <c r="D1256" s="474">
        <v>65.18</v>
      </c>
      <c r="E1256" s="474">
        <v>64.45</v>
      </c>
      <c r="F1256" s="474" t="s">
        <v>3795</v>
      </c>
      <c r="G1256" s="475">
        <v>0.0071</v>
      </c>
      <c r="M1256" s="473" t="s">
        <v>1517</v>
      </c>
      <c r="N1256" s="406">
        <v>64.3</v>
      </c>
      <c r="O1256" s="474">
        <v>63.3</v>
      </c>
      <c r="P1256" s="474">
        <v>64.8</v>
      </c>
      <c r="Q1256" s="474">
        <v>62.9</v>
      </c>
      <c r="R1256" s="474" t="s">
        <v>3708</v>
      </c>
      <c r="S1256" s="475">
        <v>0.0158</v>
      </c>
    </row>
    <row r="1257" ht="15.75" customHeight="1">
      <c r="A1257" s="473" t="s">
        <v>1608</v>
      </c>
      <c r="B1257" s="406">
        <v>64.36</v>
      </c>
      <c r="C1257" s="474">
        <v>64.64</v>
      </c>
      <c r="D1257" s="474">
        <v>64.73</v>
      </c>
      <c r="E1257" s="474">
        <v>64.0</v>
      </c>
      <c r="F1257" s="474" t="s">
        <v>3796</v>
      </c>
      <c r="G1257" s="475">
        <v>-0.0043</v>
      </c>
      <c r="M1257" s="473" t="s">
        <v>1518</v>
      </c>
      <c r="N1257" s="406">
        <v>63.3</v>
      </c>
      <c r="O1257" s="474">
        <v>63.4</v>
      </c>
      <c r="P1257" s="474">
        <v>64.2</v>
      </c>
      <c r="Q1257" s="474">
        <v>63.0</v>
      </c>
      <c r="R1257" s="474" t="s">
        <v>3709</v>
      </c>
      <c r="S1257" s="475">
        <v>0.0016</v>
      </c>
    </row>
    <row r="1258" ht="15.75" customHeight="1">
      <c r="A1258" s="473" t="s">
        <v>1609</v>
      </c>
      <c r="B1258" s="406">
        <v>64.64</v>
      </c>
      <c r="C1258" s="474">
        <v>64.09</v>
      </c>
      <c r="D1258" s="474">
        <v>65.09</v>
      </c>
      <c r="E1258" s="474">
        <v>63.91</v>
      </c>
      <c r="F1258" s="474" t="s">
        <v>3797</v>
      </c>
      <c r="G1258" s="475">
        <v>0.0029</v>
      </c>
      <c r="M1258" s="473" t="s">
        <v>1519</v>
      </c>
      <c r="N1258" s="406">
        <v>63.2</v>
      </c>
      <c r="O1258" s="474">
        <v>62.9</v>
      </c>
      <c r="P1258" s="474">
        <v>63.9</v>
      </c>
      <c r="Q1258" s="474">
        <v>62.0</v>
      </c>
      <c r="R1258" s="474" t="s">
        <v>3710</v>
      </c>
      <c r="S1258" s="475">
        <v>0.0048</v>
      </c>
    </row>
    <row r="1259" ht="15.75" customHeight="1">
      <c r="A1259" s="473" t="s">
        <v>1610</v>
      </c>
      <c r="B1259" s="406">
        <v>64.45</v>
      </c>
      <c r="C1259" s="474">
        <v>64.45</v>
      </c>
      <c r="D1259" s="474">
        <v>64.82</v>
      </c>
      <c r="E1259" s="474">
        <v>64.0</v>
      </c>
      <c r="F1259" s="474" t="s">
        <v>3700</v>
      </c>
      <c r="G1259" s="475">
        <v>0.0</v>
      </c>
      <c r="M1259" s="473" t="s">
        <v>1520</v>
      </c>
      <c r="N1259" s="406">
        <v>62.9</v>
      </c>
      <c r="O1259" s="474">
        <v>61.8</v>
      </c>
      <c r="P1259" s="474">
        <v>63.0</v>
      </c>
      <c r="Q1259" s="474">
        <v>61.6</v>
      </c>
      <c r="R1259" s="474" t="s">
        <v>3711</v>
      </c>
      <c r="S1259" s="475">
        <v>0.0211</v>
      </c>
    </row>
    <row r="1260" ht="15.75" customHeight="1">
      <c r="A1260" s="473" t="s">
        <v>1611</v>
      </c>
      <c r="B1260" s="406">
        <v>64.45</v>
      </c>
      <c r="C1260" s="474">
        <v>64.0</v>
      </c>
      <c r="D1260" s="474">
        <v>64.55</v>
      </c>
      <c r="E1260" s="474">
        <v>63.91</v>
      </c>
      <c r="F1260" s="474" t="s">
        <v>3798</v>
      </c>
      <c r="G1260" s="475">
        <v>0.0042</v>
      </c>
      <c r="M1260" s="473" t="s">
        <v>1521</v>
      </c>
      <c r="N1260" s="406">
        <v>61.6</v>
      </c>
      <c r="O1260" s="474">
        <v>61.4</v>
      </c>
      <c r="P1260" s="474">
        <v>62.0</v>
      </c>
      <c r="Q1260" s="474">
        <v>61.3</v>
      </c>
      <c r="R1260" s="474" t="s">
        <v>3712</v>
      </c>
      <c r="S1260" s="475">
        <v>-0.0016</v>
      </c>
    </row>
    <row r="1261" ht="15.75" customHeight="1">
      <c r="A1261" s="473" t="s">
        <v>1612</v>
      </c>
      <c r="B1261" s="406">
        <v>64.18</v>
      </c>
      <c r="C1261" s="474">
        <v>64.18</v>
      </c>
      <c r="D1261" s="474">
        <v>64.55</v>
      </c>
      <c r="E1261" s="474">
        <v>63.64</v>
      </c>
      <c r="F1261" s="474" t="s">
        <v>3799</v>
      </c>
      <c r="G1261" s="475">
        <v>0.0</v>
      </c>
      <c r="M1261" s="473" t="s">
        <v>1522</v>
      </c>
      <c r="N1261" s="406">
        <v>61.7</v>
      </c>
      <c r="O1261" s="474">
        <v>60.2</v>
      </c>
      <c r="P1261" s="474">
        <v>61.8</v>
      </c>
      <c r="Q1261" s="474">
        <v>60.2</v>
      </c>
      <c r="R1261" s="474" t="s">
        <v>3713</v>
      </c>
      <c r="S1261" s="475">
        <v>0.0301</v>
      </c>
    </row>
    <row r="1262" ht="15.75" customHeight="1">
      <c r="A1262" s="473" t="s">
        <v>1613</v>
      </c>
      <c r="B1262" s="406">
        <v>64.18</v>
      </c>
      <c r="C1262" s="474">
        <v>64.09</v>
      </c>
      <c r="D1262" s="474">
        <v>64.91</v>
      </c>
      <c r="E1262" s="474">
        <v>63.64</v>
      </c>
      <c r="F1262" s="474" t="s">
        <v>3800</v>
      </c>
      <c r="G1262" s="475">
        <v>0.0028</v>
      </c>
      <c r="M1262" s="473" t="s">
        <v>1523</v>
      </c>
      <c r="N1262" s="406">
        <v>59.9</v>
      </c>
      <c r="O1262" s="474">
        <v>60.5</v>
      </c>
      <c r="P1262" s="474">
        <v>60.5</v>
      </c>
      <c r="Q1262" s="474">
        <v>59.6</v>
      </c>
      <c r="R1262" s="474" t="s">
        <v>3714</v>
      </c>
      <c r="S1262" s="475">
        <v>-0.0033</v>
      </c>
    </row>
    <row r="1263" ht="15.75" customHeight="1">
      <c r="A1263" s="473" t="s">
        <v>1614</v>
      </c>
      <c r="B1263" s="406">
        <v>64.0</v>
      </c>
      <c r="C1263" s="474">
        <v>64.09</v>
      </c>
      <c r="D1263" s="474">
        <v>64.55</v>
      </c>
      <c r="E1263" s="474">
        <v>63.64</v>
      </c>
      <c r="F1263" s="474" t="s">
        <v>3349</v>
      </c>
      <c r="G1263" s="475">
        <v>-0.0042</v>
      </c>
      <c r="M1263" s="473" t="s">
        <v>1524</v>
      </c>
      <c r="N1263" s="406">
        <v>60.1</v>
      </c>
      <c r="O1263" s="474">
        <v>60.1</v>
      </c>
      <c r="P1263" s="474">
        <v>60.7</v>
      </c>
      <c r="Q1263" s="474">
        <v>59.8</v>
      </c>
      <c r="R1263" s="474" t="s">
        <v>3715</v>
      </c>
      <c r="S1263" s="475">
        <v>0.0017</v>
      </c>
    </row>
    <row r="1264" ht="15.75" customHeight="1">
      <c r="A1264" s="473" t="s">
        <v>1615</v>
      </c>
      <c r="B1264" s="406">
        <v>64.27</v>
      </c>
      <c r="C1264" s="474">
        <v>64.27</v>
      </c>
      <c r="D1264" s="474">
        <v>64.36</v>
      </c>
      <c r="E1264" s="474">
        <v>63.64</v>
      </c>
      <c r="F1264" s="474" t="s">
        <v>3801</v>
      </c>
      <c r="G1264" s="475">
        <v>0.0</v>
      </c>
      <c r="M1264" s="473" t="s">
        <v>1525</v>
      </c>
      <c r="N1264" s="406">
        <v>60.0</v>
      </c>
      <c r="O1264" s="474">
        <v>60.1</v>
      </c>
      <c r="P1264" s="474">
        <v>60.4</v>
      </c>
      <c r="Q1264" s="474">
        <v>59.8</v>
      </c>
      <c r="R1264" s="474" t="s">
        <v>3716</v>
      </c>
      <c r="S1264" s="475">
        <v>0.005</v>
      </c>
    </row>
    <row r="1265" ht="15.75" customHeight="1">
      <c r="A1265" s="473" t="s">
        <v>1616</v>
      </c>
      <c r="B1265" s="406">
        <v>64.27</v>
      </c>
      <c r="C1265" s="474">
        <v>64.64</v>
      </c>
      <c r="D1265" s="474">
        <v>64.73</v>
      </c>
      <c r="E1265" s="474">
        <v>64.18</v>
      </c>
      <c r="F1265" s="474" t="s">
        <v>3802</v>
      </c>
      <c r="G1265" s="475">
        <v>-0.0057</v>
      </c>
      <c r="M1265" s="473" t="s">
        <v>1526</v>
      </c>
      <c r="N1265" s="406">
        <v>59.7</v>
      </c>
      <c r="O1265" s="474">
        <v>60.7</v>
      </c>
      <c r="P1265" s="474">
        <v>60.7</v>
      </c>
      <c r="Q1265" s="474">
        <v>59.5</v>
      </c>
      <c r="R1265" s="474" t="s">
        <v>3717</v>
      </c>
      <c r="S1265" s="475">
        <v>-0.0017</v>
      </c>
    </row>
    <row r="1266" ht="15.75" customHeight="1">
      <c r="A1266" s="473" t="s">
        <v>1617</v>
      </c>
      <c r="B1266" s="406">
        <v>64.64</v>
      </c>
      <c r="C1266" s="474">
        <v>63.73</v>
      </c>
      <c r="D1266" s="474">
        <v>65.18</v>
      </c>
      <c r="E1266" s="474">
        <v>63.73</v>
      </c>
      <c r="F1266" s="474" t="s">
        <v>3803</v>
      </c>
      <c r="G1266" s="475">
        <v>0.01</v>
      </c>
      <c r="M1266" s="473" t="s">
        <v>1527</v>
      </c>
      <c r="N1266" s="406">
        <v>59.8</v>
      </c>
      <c r="O1266" s="474">
        <v>59.9</v>
      </c>
      <c r="P1266" s="474">
        <v>60.5</v>
      </c>
      <c r="Q1266" s="474">
        <v>59.7</v>
      </c>
      <c r="R1266" s="474" t="s">
        <v>3718</v>
      </c>
      <c r="S1266" s="475">
        <v>-0.0017</v>
      </c>
    </row>
    <row r="1267" ht="15.75" customHeight="1">
      <c r="A1267" s="473" t="s">
        <v>1618</v>
      </c>
      <c r="B1267" s="406">
        <v>64.0</v>
      </c>
      <c r="C1267" s="474">
        <v>63.91</v>
      </c>
      <c r="D1267" s="474">
        <v>64.09</v>
      </c>
      <c r="E1267" s="474">
        <v>63.73</v>
      </c>
      <c r="F1267" s="474" t="s">
        <v>3804</v>
      </c>
      <c r="G1267" s="475">
        <v>-0.0014</v>
      </c>
      <c r="M1267" s="473" t="s">
        <v>1528</v>
      </c>
      <c r="N1267" s="406">
        <v>59.9</v>
      </c>
      <c r="O1267" s="474">
        <v>59.7</v>
      </c>
      <c r="P1267" s="474">
        <v>60.5</v>
      </c>
      <c r="Q1267" s="474">
        <v>59.7</v>
      </c>
      <c r="R1267" s="474" t="s">
        <v>3719</v>
      </c>
      <c r="S1267" s="475">
        <v>0.0</v>
      </c>
    </row>
    <row r="1268" ht="15.75" customHeight="1">
      <c r="A1268" s="473" t="s">
        <v>1619</v>
      </c>
      <c r="B1268" s="406">
        <v>64.09</v>
      </c>
      <c r="C1268" s="474">
        <v>64.18</v>
      </c>
      <c r="D1268" s="474">
        <v>64.36</v>
      </c>
      <c r="E1268" s="474">
        <v>63.73</v>
      </c>
      <c r="F1268" s="474" t="s">
        <v>3805</v>
      </c>
      <c r="G1268" s="475">
        <v>-0.0014</v>
      </c>
      <c r="M1268" s="473" t="s">
        <v>1529</v>
      </c>
      <c r="N1268" s="406">
        <v>59.9</v>
      </c>
      <c r="O1268" s="474">
        <v>60.6</v>
      </c>
      <c r="P1268" s="474">
        <v>60.6</v>
      </c>
      <c r="Q1268" s="474">
        <v>59.7</v>
      </c>
      <c r="R1268" s="474" t="s">
        <v>3720</v>
      </c>
      <c r="S1268" s="475">
        <v>-0.0099</v>
      </c>
    </row>
    <row r="1269" ht="15.75" customHeight="1">
      <c r="A1269" s="473" t="s">
        <v>1620</v>
      </c>
      <c r="B1269" s="406">
        <v>64.18</v>
      </c>
      <c r="C1269" s="474">
        <v>64.18</v>
      </c>
      <c r="D1269" s="474">
        <v>64.82</v>
      </c>
      <c r="E1269" s="474">
        <v>63.73</v>
      </c>
      <c r="F1269" s="474" t="s">
        <v>3806</v>
      </c>
      <c r="G1269" s="475">
        <v>0.0</v>
      </c>
      <c r="M1269" s="473" t="s">
        <v>1530</v>
      </c>
      <c r="N1269" s="406">
        <v>60.5</v>
      </c>
      <c r="O1269" s="474">
        <v>60.1</v>
      </c>
      <c r="P1269" s="474">
        <v>60.8</v>
      </c>
      <c r="Q1269" s="474">
        <v>60.1</v>
      </c>
      <c r="R1269" s="474" t="s">
        <v>3721</v>
      </c>
      <c r="S1269" s="475">
        <v>0.0</v>
      </c>
    </row>
    <row r="1270" ht="15.75" customHeight="1">
      <c r="A1270" s="473" t="s">
        <v>1621</v>
      </c>
      <c r="B1270" s="406">
        <v>64.18</v>
      </c>
      <c r="C1270" s="474">
        <v>64.55</v>
      </c>
      <c r="D1270" s="474">
        <v>64.73</v>
      </c>
      <c r="E1270" s="474">
        <v>64.09</v>
      </c>
      <c r="F1270" s="474" t="s">
        <v>3807</v>
      </c>
      <c r="G1270" s="475">
        <v>-0.0014</v>
      </c>
      <c r="M1270" s="473" t="s">
        <v>1531</v>
      </c>
      <c r="N1270" s="406">
        <v>60.5</v>
      </c>
      <c r="O1270" s="474">
        <v>59.8</v>
      </c>
      <c r="P1270" s="474">
        <v>60.6</v>
      </c>
      <c r="Q1270" s="474">
        <v>59.8</v>
      </c>
      <c r="R1270" s="474" t="s">
        <v>3722</v>
      </c>
      <c r="S1270" s="475">
        <v>0.01</v>
      </c>
    </row>
    <row r="1271" ht="15.75" customHeight="1">
      <c r="A1271" s="473" t="s">
        <v>1622</v>
      </c>
      <c r="B1271" s="406">
        <v>64.27</v>
      </c>
      <c r="C1271" s="474">
        <v>64.73</v>
      </c>
      <c r="D1271" s="474">
        <v>64.73</v>
      </c>
      <c r="E1271" s="474">
        <v>63.82</v>
      </c>
      <c r="F1271" s="474" t="s">
        <v>3808</v>
      </c>
      <c r="G1271" s="475">
        <v>0.0099</v>
      </c>
      <c r="M1271" s="473" t="s">
        <v>1532</v>
      </c>
      <c r="N1271" s="406">
        <v>59.9</v>
      </c>
      <c r="O1271" s="474">
        <v>60.5</v>
      </c>
      <c r="P1271" s="474">
        <v>60.8</v>
      </c>
      <c r="Q1271" s="474">
        <v>59.7</v>
      </c>
      <c r="R1271" s="474" t="s">
        <v>3723</v>
      </c>
      <c r="S1271" s="475">
        <v>0.0017</v>
      </c>
    </row>
    <row r="1272" ht="15.75" customHeight="1">
      <c r="A1272" s="473" t="s">
        <v>1623</v>
      </c>
      <c r="B1272" s="406">
        <v>63.64</v>
      </c>
      <c r="C1272" s="474">
        <v>64.64</v>
      </c>
      <c r="D1272" s="474">
        <v>64.82</v>
      </c>
      <c r="E1272" s="474">
        <v>63.55</v>
      </c>
      <c r="F1272" s="474" t="s">
        <v>3809</v>
      </c>
      <c r="G1272" s="475">
        <v>0.0</v>
      </c>
      <c r="M1272" s="473" t="s">
        <v>1533</v>
      </c>
      <c r="N1272" s="406">
        <v>59.8</v>
      </c>
      <c r="O1272" s="474">
        <v>60.4</v>
      </c>
      <c r="P1272" s="474">
        <v>60.4</v>
      </c>
      <c r="Q1272" s="474">
        <v>59.7</v>
      </c>
      <c r="R1272" s="474" t="s">
        <v>3724</v>
      </c>
      <c r="S1272" s="475">
        <v>0.0034</v>
      </c>
    </row>
    <row r="1273" ht="15.75" customHeight="1">
      <c r="A1273" s="473" t="s">
        <v>1624</v>
      </c>
      <c r="B1273" s="406">
        <v>63.64</v>
      </c>
      <c r="C1273" s="474">
        <v>63.91</v>
      </c>
      <c r="D1273" s="474">
        <v>64.91</v>
      </c>
      <c r="E1273" s="474">
        <v>63.27</v>
      </c>
      <c r="F1273" s="474" t="s">
        <v>3810</v>
      </c>
      <c r="G1273" s="475">
        <v>-0.0126</v>
      </c>
      <c r="M1273" s="473" t="s">
        <v>1534</v>
      </c>
      <c r="N1273" s="406">
        <v>59.6</v>
      </c>
      <c r="O1273" s="474">
        <v>60.0</v>
      </c>
      <c r="P1273" s="474">
        <v>60.7</v>
      </c>
      <c r="Q1273" s="474">
        <v>59.3</v>
      </c>
      <c r="R1273" s="474" t="s">
        <v>3725</v>
      </c>
      <c r="S1273" s="475">
        <v>-0.0083</v>
      </c>
    </row>
    <row r="1274" ht="15.75" customHeight="1">
      <c r="A1274" s="473" t="s">
        <v>1625</v>
      </c>
      <c r="B1274" s="406">
        <v>64.45</v>
      </c>
      <c r="C1274" s="474">
        <v>64.55</v>
      </c>
      <c r="D1274" s="474">
        <v>65.0</v>
      </c>
      <c r="E1274" s="474">
        <v>64.0</v>
      </c>
      <c r="F1274" s="474" t="s">
        <v>3811</v>
      </c>
      <c r="G1274" s="475">
        <v>0.007</v>
      </c>
      <c r="M1274" s="473" t="s">
        <v>1535</v>
      </c>
      <c r="N1274" s="406">
        <v>60.1</v>
      </c>
      <c r="O1274" s="474">
        <v>60.0</v>
      </c>
      <c r="P1274" s="474">
        <v>60.9</v>
      </c>
      <c r="Q1274" s="474">
        <v>59.6</v>
      </c>
      <c r="R1274" s="474" t="s">
        <v>3011</v>
      </c>
      <c r="S1274" s="475">
        <v>0.0</v>
      </c>
    </row>
    <row r="1275" ht="15.75" customHeight="1">
      <c r="A1275" s="473" t="s">
        <v>1626</v>
      </c>
      <c r="B1275" s="406">
        <v>64.0</v>
      </c>
      <c r="C1275" s="474">
        <v>64.36</v>
      </c>
      <c r="D1275" s="474">
        <v>64.91</v>
      </c>
      <c r="E1275" s="474">
        <v>63.64</v>
      </c>
      <c r="F1275" s="474" t="s">
        <v>3812</v>
      </c>
      <c r="G1275" s="475">
        <v>-0.0028</v>
      </c>
      <c r="M1275" s="473" t="s">
        <v>1536</v>
      </c>
      <c r="N1275" s="406">
        <v>60.1</v>
      </c>
      <c r="O1275" s="474">
        <v>60.8</v>
      </c>
      <c r="P1275" s="474">
        <v>60.8</v>
      </c>
      <c r="Q1275" s="474">
        <v>60.0</v>
      </c>
      <c r="R1275" s="474" t="s">
        <v>3726</v>
      </c>
      <c r="S1275" s="475">
        <v>-0.0033</v>
      </c>
    </row>
    <row r="1276" ht="15.75" customHeight="1">
      <c r="A1276" s="473" t="s">
        <v>1627</v>
      </c>
      <c r="B1276" s="406">
        <v>64.18</v>
      </c>
      <c r="C1276" s="474">
        <v>65.82</v>
      </c>
      <c r="D1276" s="474">
        <v>65.82</v>
      </c>
      <c r="E1276" s="474">
        <v>63.91</v>
      </c>
      <c r="F1276" s="474" t="s">
        <v>3813</v>
      </c>
      <c r="G1276" s="475">
        <v>-0.0126</v>
      </c>
      <c r="M1276" s="473" t="s">
        <v>1537</v>
      </c>
      <c r="N1276" s="406">
        <v>60.3</v>
      </c>
      <c r="O1276" s="474">
        <v>61.0</v>
      </c>
      <c r="P1276" s="474">
        <v>61.0</v>
      </c>
      <c r="Q1276" s="474">
        <v>60.0</v>
      </c>
      <c r="R1276" s="474" t="s">
        <v>3727</v>
      </c>
      <c r="S1276" s="475">
        <v>0.0033</v>
      </c>
    </row>
    <row r="1277" ht="15.75" customHeight="1">
      <c r="A1277" s="473" t="s">
        <v>1628</v>
      </c>
      <c r="B1277" s="406">
        <v>65.0</v>
      </c>
      <c r="C1277" s="474">
        <v>65.64</v>
      </c>
      <c r="D1277" s="474">
        <v>66.09</v>
      </c>
      <c r="E1277" s="474">
        <v>64.73</v>
      </c>
      <c r="F1277" s="474" t="s">
        <v>3814</v>
      </c>
      <c r="G1277" s="475">
        <v>-0.0028</v>
      </c>
      <c r="M1277" s="473" t="s">
        <v>1538</v>
      </c>
      <c r="N1277" s="406">
        <v>60.1</v>
      </c>
      <c r="O1277" s="474">
        <v>60.6</v>
      </c>
      <c r="P1277" s="474">
        <v>60.7</v>
      </c>
      <c r="Q1277" s="474">
        <v>60.0</v>
      </c>
      <c r="R1277" s="474" t="s">
        <v>3728</v>
      </c>
      <c r="S1277" s="475">
        <v>-0.0083</v>
      </c>
    </row>
    <row r="1278" ht="15.75" customHeight="1">
      <c r="A1278" s="473" t="s">
        <v>1629</v>
      </c>
      <c r="B1278" s="406">
        <v>65.18</v>
      </c>
      <c r="C1278" s="474">
        <v>64.55</v>
      </c>
      <c r="D1278" s="474">
        <v>65.91</v>
      </c>
      <c r="E1278" s="474">
        <v>64.36</v>
      </c>
      <c r="F1278" s="474" t="s">
        <v>3815</v>
      </c>
      <c r="G1278" s="475">
        <v>0.0156</v>
      </c>
      <c r="M1278" s="473" t="s">
        <v>1539</v>
      </c>
      <c r="N1278" s="406">
        <v>60.6</v>
      </c>
      <c r="O1278" s="474">
        <v>60.9</v>
      </c>
      <c r="P1278" s="474">
        <v>61.0</v>
      </c>
      <c r="Q1278" s="474">
        <v>60.0</v>
      </c>
      <c r="R1278" s="474" t="s">
        <v>3729</v>
      </c>
      <c r="S1278" s="475">
        <v>0.005</v>
      </c>
    </row>
    <row r="1279" ht="15.75" customHeight="1">
      <c r="A1279" s="473" t="s">
        <v>1630</v>
      </c>
      <c r="B1279" s="406">
        <v>64.18</v>
      </c>
      <c r="C1279" s="474">
        <v>63.91</v>
      </c>
      <c r="D1279" s="474">
        <v>64.91</v>
      </c>
      <c r="E1279" s="474">
        <v>63.64</v>
      </c>
      <c r="F1279" s="474" t="s">
        <v>3816</v>
      </c>
      <c r="G1279" s="475">
        <v>0.0042</v>
      </c>
      <c r="M1279" s="473" t="s">
        <v>1540</v>
      </c>
      <c r="N1279" s="406">
        <v>60.3</v>
      </c>
      <c r="O1279" s="474">
        <v>60.5</v>
      </c>
      <c r="P1279" s="474">
        <v>60.8</v>
      </c>
      <c r="Q1279" s="474">
        <v>60.1</v>
      </c>
      <c r="R1279" s="474" t="s">
        <v>3730</v>
      </c>
      <c r="S1279" s="475">
        <v>-0.0082</v>
      </c>
    </row>
    <row r="1280" ht="15.75" customHeight="1">
      <c r="A1280" s="473" t="s">
        <v>1631</v>
      </c>
      <c r="B1280" s="406">
        <v>63.91</v>
      </c>
      <c r="C1280" s="474">
        <v>64.36</v>
      </c>
      <c r="D1280" s="474">
        <v>65.0</v>
      </c>
      <c r="E1280" s="474">
        <v>63.82</v>
      </c>
      <c r="F1280" s="474" t="s">
        <v>3817</v>
      </c>
      <c r="G1280" s="475">
        <v>-0.014</v>
      </c>
      <c r="M1280" s="473" t="s">
        <v>1541</v>
      </c>
      <c r="N1280" s="406">
        <v>60.8</v>
      </c>
      <c r="O1280" s="474">
        <v>61.0</v>
      </c>
      <c r="P1280" s="474">
        <v>61.8</v>
      </c>
      <c r="Q1280" s="474">
        <v>60.3</v>
      </c>
      <c r="R1280" s="474" t="s">
        <v>3731</v>
      </c>
      <c r="S1280" s="475">
        <v>0.0033</v>
      </c>
    </row>
    <row r="1281" ht="15.75" customHeight="1">
      <c r="A1281" s="473" t="s">
        <v>1632</v>
      </c>
      <c r="B1281" s="406">
        <v>64.82</v>
      </c>
      <c r="C1281" s="474">
        <v>64.55</v>
      </c>
      <c r="D1281" s="474">
        <v>65.73</v>
      </c>
      <c r="E1281" s="474">
        <v>64.55</v>
      </c>
      <c r="F1281" s="474" t="s">
        <v>3818</v>
      </c>
      <c r="G1281" s="475">
        <v>0.0042</v>
      </c>
      <c r="M1281" s="473" t="s">
        <v>1542</v>
      </c>
      <c r="N1281" s="406">
        <v>60.6</v>
      </c>
      <c r="O1281" s="474">
        <v>60.5</v>
      </c>
      <c r="P1281" s="474">
        <v>61.1</v>
      </c>
      <c r="Q1281" s="474">
        <v>60.2</v>
      </c>
      <c r="R1281" s="474" t="s">
        <v>3732</v>
      </c>
      <c r="S1281" s="475">
        <v>0.0017</v>
      </c>
    </row>
    <row r="1282" ht="15.75" customHeight="1">
      <c r="A1282" s="473" t="s">
        <v>1633</v>
      </c>
      <c r="B1282" s="406">
        <v>64.55</v>
      </c>
      <c r="C1282" s="474">
        <v>64.27</v>
      </c>
      <c r="D1282" s="474">
        <v>65.27</v>
      </c>
      <c r="E1282" s="474">
        <v>64.27</v>
      </c>
      <c r="F1282" s="474" t="s">
        <v>3819</v>
      </c>
      <c r="G1282" s="475">
        <v>0.0044</v>
      </c>
      <c r="M1282" s="473" t="s">
        <v>1543</v>
      </c>
      <c r="N1282" s="406">
        <v>60.5</v>
      </c>
      <c r="O1282" s="474">
        <v>60.7</v>
      </c>
      <c r="P1282" s="474">
        <v>61.8</v>
      </c>
      <c r="Q1282" s="474">
        <v>60.3</v>
      </c>
      <c r="R1282" s="474" t="s">
        <v>3572</v>
      </c>
      <c r="S1282" s="475">
        <v>-0.0033</v>
      </c>
    </row>
    <row r="1283" ht="15.75" customHeight="1">
      <c r="A1283" s="473" t="s">
        <v>1634</v>
      </c>
      <c r="B1283" s="406">
        <v>64.27</v>
      </c>
      <c r="C1283" s="474">
        <v>64.55</v>
      </c>
      <c r="D1283" s="474">
        <v>65.27</v>
      </c>
      <c r="E1283" s="474">
        <v>64.0</v>
      </c>
      <c r="F1283" s="474" t="s">
        <v>3820</v>
      </c>
      <c r="G1283" s="475">
        <v>-0.0071</v>
      </c>
      <c r="M1283" s="473" t="s">
        <v>1544</v>
      </c>
      <c r="N1283" s="406">
        <v>60.7</v>
      </c>
      <c r="O1283" s="474">
        <v>60.8</v>
      </c>
      <c r="P1283" s="474">
        <v>61.1</v>
      </c>
      <c r="Q1283" s="474">
        <v>60.2</v>
      </c>
      <c r="R1283" s="474" t="s">
        <v>3733</v>
      </c>
      <c r="S1283" s="475">
        <v>-0.0016</v>
      </c>
    </row>
    <row r="1284" ht="15.75" customHeight="1">
      <c r="A1284" s="473" t="s">
        <v>1635</v>
      </c>
      <c r="B1284" s="406">
        <v>64.73</v>
      </c>
      <c r="C1284" s="474">
        <v>65.55</v>
      </c>
      <c r="D1284" s="474">
        <v>65.55</v>
      </c>
      <c r="E1284" s="474">
        <v>64.27</v>
      </c>
      <c r="F1284" s="474" t="s">
        <v>3821</v>
      </c>
      <c r="G1284" s="475">
        <v>-0.0139</v>
      </c>
      <c r="M1284" s="473" t="s">
        <v>1545</v>
      </c>
      <c r="N1284" s="406">
        <v>60.8</v>
      </c>
      <c r="O1284" s="474">
        <v>61.3</v>
      </c>
      <c r="P1284" s="474">
        <v>62.0</v>
      </c>
      <c r="Q1284" s="474">
        <v>60.2</v>
      </c>
      <c r="R1284" s="474" t="s">
        <v>3734</v>
      </c>
      <c r="S1284" s="475">
        <v>0.01</v>
      </c>
    </row>
    <row r="1285" ht="15.75" customHeight="1">
      <c r="A1285" s="473" t="s">
        <v>1636</v>
      </c>
      <c r="B1285" s="406">
        <v>65.64</v>
      </c>
      <c r="C1285" s="474">
        <v>65.64</v>
      </c>
      <c r="D1285" s="474">
        <v>66.73</v>
      </c>
      <c r="E1285" s="474">
        <v>65.36</v>
      </c>
      <c r="F1285" s="474" t="s">
        <v>3822</v>
      </c>
      <c r="G1285" s="475">
        <v>0.0043</v>
      </c>
      <c r="M1285" s="473" t="s">
        <v>1546</v>
      </c>
      <c r="N1285" s="406">
        <v>60.2</v>
      </c>
      <c r="O1285" s="474">
        <v>60.1</v>
      </c>
      <c r="P1285" s="474">
        <v>60.5</v>
      </c>
      <c r="Q1285" s="474">
        <v>60.0</v>
      </c>
      <c r="R1285" s="474" t="s">
        <v>3735</v>
      </c>
      <c r="S1285" s="475">
        <v>0.0017</v>
      </c>
    </row>
    <row r="1286" ht="15.75" customHeight="1">
      <c r="A1286" s="473" t="s">
        <v>1637</v>
      </c>
      <c r="B1286" s="406">
        <v>65.36</v>
      </c>
      <c r="C1286" s="474">
        <v>64.82</v>
      </c>
      <c r="D1286" s="474">
        <v>66.27</v>
      </c>
      <c r="E1286" s="474">
        <v>64.09</v>
      </c>
      <c r="F1286" s="474" t="s">
        <v>3823</v>
      </c>
      <c r="G1286" s="475">
        <v>0.0184</v>
      </c>
      <c r="M1286" s="473" t="s">
        <v>1547</v>
      </c>
      <c r="N1286" s="406">
        <v>60.1</v>
      </c>
      <c r="O1286" s="474">
        <v>60.3</v>
      </c>
      <c r="P1286" s="474">
        <v>60.7</v>
      </c>
      <c r="Q1286" s="474">
        <v>60.0</v>
      </c>
      <c r="R1286" s="474" t="s">
        <v>3736</v>
      </c>
      <c r="S1286" s="475">
        <v>-0.0033</v>
      </c>
    </row>
    <row r="1287" ht="15.75" customHeight="1">
      <c r="A1287" s="473" t="s">
        <v>1638</v>
      </c>
      <c r="B1287" s="406">
        <v>64.18</v>
      </c>
      <c r="C1287" s="474">
        <v>65.91</v>
      </c>
      <c r="D1287" s="474">
        <v>66.18</v>
      </c>
      <c r="E1287" s="474">
        <v>63.64</v>
      </c>
      <c r="F1287" s="474" t="s">
        <v>3824</v>
      </c>
      <c r="G1287" s="475">
        <v>-0.0222</v>
      </c>
      <c r="M1287" s="473" t="s">
        <v>1548</v>
      </c>
      <c r="N1287" s="406">
        <v>60.3</v>
      </c>
      <c r="O1287" s="474">
        <v>60.8</v>
      </c>
      <c r="P1287" s="474">
        <v>61.0</v>
      </c>
      <c r="Q1287" s="474">
        <v>59.8</v>
      </c>
      <c r="R1287" s="474" t="s">
        <v>3737</v>
      </c>
      <c r="S1287" s="475">
        <v>-0.0082</v>
      </c>
    </row>
    <row r="1288" ht="15.75" customHeight="1">
      <c r="A1288" s="473" t="s">
        <v>1639</v>
      </c>
      <c r="B1288" s="406">
        <v>65.64</v>
      </c>
      <c r="C1288" s="474">
        <v>65.91</v>
      </c>
      <c r="D1288" s="474">
        <v>66.82</v>
      </c>
      <c r="E1288" s="474">
        <v>65.45</v>
      </c>
      <c r="F1288" s="474" t="s">
        <v>3825</v>
      </c>
      <c r="G1288" s="475">
        <v>0.0029</v>
      </c>
      <c r="M1288" s="473" t="s">
        <v>1549</v>
      </c>
      <c r="N1288" s="406">
        <v>60.8</v>
      </c>
      <c r="O1288" s="474">
        <v>60.2</v>
      </c>
      <c r="P1288" s="474">
        <v>61.0</v>
      </c>
      <c r="Q1288" s="474">
        <v>60.2</v>
      </c>
      <c r="R1288" s="474" t="s">
        <v>3738</v>
      </c>
      <c r="S1288" s="475">
        <v>0.0033</v>
      </c>
    </row>
    <row r="1289" ht="15.75" customHeight="1">
      <c r="A1289" s="473" t="s">
        <v>1640</v>
      </c>
      <c r="B1289" s="406">
        <v>65.45</v>
      </c>
      <c r="C1289" s="474">
        <v>65.18</v>
      </c>
      <c r="D1289" s="474">
        <v>65.91</v>
      </c>
      <c r="E1289" s="474">
        <v>64.64</v>
      </c>
      <c r="F1289" s="474" t="s">
        <v>3826</v>
      </c>
      <c r="G1289" s="475">
        <v>0.0184</v>
      </c>
      <c r="M1289" s="473" t="s">
        <v>1550</v>
      </c>
      <c r="N1289" s="406">
        <v>60.6</v>
      </c>
      <c r="O1289" s="474">
        <v>61.2</v>
      </c>
      <c r="P1289" s="474">
        <v>61.6</v>
      </c>
      <c r="Q1289" s="474">
        <v>59.9</v>
      </c>
      <c r="R1289" s="474" t="s">
        <v>3739</v>
      </c>
      <c r="S1289" s="475">
        <v>0.0066</v>
      </c>
    </row>
    <row r="1290" ht="15.75" customHeight="1">
      <c r="A1290" s="473" t="s">
        <v>1641</v>
      </c>
      <c r="B1290" s="406">
        <v>64.27</v>
      </c>
      <c r="C1290" s="474">
        <v>65.36</v>
      </c>
      <c r="D1290" s="474">
        <v>65.36</v>
      </c>
      <c r="E1290" s="474">
        <v>63.82</v>
      </c>
      <c r="F1290" s="474" t="s">
        <v>3827</v>
      </c>
      <c r="G1290" s="475">
        <v>0.0042</v>
      </c>
      <c r="M1290" s="473" t="s">
        <v>1551</v>
      </c>
      <c r="N1290" s="406">
        <v>60.2</v>
      </c>
      <c r="O1290" s="474">
        <v>60.6</v>
      </c>
      <c r="P1290" s="474">
        <v>61.6</v>
      </c>
      <c r="Q1290" s="474">
        <v>59.7</v>
      </c>
      <c r="R1290" s="474" t="s">
        <v>3740</v>
      </c>
      <c r="S1290" s="475">
        <v>-0.0082</v>
      </c>
    </row>
    <row r="1291" ht="15.75" customHeight="1">
      <c r="A1291" s="473" t="s">
        <v>1642</v>
      </c>
      <c r="B1291" s="406">
        <v>64.0</v>
      </c>
      <c r="C1291" s="474">
        <v>65.55</v>
      </c>
      <c r="D1291" s="474">
        <v>65.55</v>
      </c>
      <c r="E1291" s="474">
        <v>63.73</v>
      </c>
      <c r="F1291" s="474" t="s">
        <v>3828</v>
      </c>
      <c r="G1291" s="475">
        <v>-0.0085</v>
      </c>
      <c r="M1291" s="473" t="s">
        <v>1552</v>
      </c>
      <c r="N1291" s="406">
        <v>60.7</v>
      </c>
      <c r="O1291" s="474">
        <v>62.0</v>
      </c>
      <c r="P1291" s="474">
        <v>62.5</v>
      </c>
      <c r="Q1291" s="474">
        <v>60.6</v>
      </c>
      <c r="R1291" s="474" t="s">
        <v>3741</v>
      </c>
      <c r="S1291" s="475">
        <v>-0.0098</v>
      </c>
    </row>
    <row r="1292" ht="15.75" customHeight="1">
      <c r="A1292" s="473" t="s">
        <v>1643</v>
      </c>
      <c r="B1292" s="406">
        <v>64.55</v>
      </c>
      <c r="C1292" s="474">
        <v>66.64</v>
      </c>
      <c r="D1292" s="474">
        <v>66.64</v>
      </c>
      <c r="E1292" s="474">
        <v>64.09</v>
      </c>
      <c r="F1292" s="474" t="s">
        <v>3829</v>
      </c>
      <c r="G1292" s="475">
        <v>-0.0153</v>
      </c>
      <c r="M1292" s="473" t="s">
        <v>1553</v>
      </c>
      <c r="N1292" s="406">
        <v>61.3</v>
      </c>
      <c r="O1292" s="474">
        <v>62.7</v>
      </c>
      <c r="P1292" s="474">
        <v>62.7</v>
      </c>
      <c r="Q1292" s="474">
        <v>61.1</v>
      </c>
      <c r="R1292" s="474" t="s">
        <v>3742</v>
      </c>
      <c r="S1292" s="475">
        <v>-0.0065</v>
      </c>
    </row>
    <row r="1293" ht="15.75" customHeight="1">
      <c r="A1293" s="473" t="s">
        <v>1644</v>
      </c>
      <c r="B1293" s="406">
        <v>65.55</v>
      </c>
      <c r="C1293" s="474">
        <v>65.55</v>
      </c>
      <c r="D1293" s="474">
        <v>66.82</v>
      </c>
      <c r="E1293" s="474">
        <v>65.09</v>
      </c>
      <c r="F1293" s="474" t="s">
        <v>3830</v>
      </c>
      <c r="G1293" s="475">
        <v>-0.0014</v>
      </c>
      <c r="M1293" s="473" t="s">
        <v>1554</v>
      </c>
      <c r="N1293" s="406">
        <v>61.7</v>
      </c>
      <c r="O1293" s="474">
        <v>63.0</v>
      </c>
      <c r="P1293" s="474">
        <v>63.3</v>
      </c>
      <c r="Q1293" s="474">
        <v>61.5</v>
      </c>
      <c r="R1293" s="474" t="s">
        <v>3743</v>
      </c>
      <c r="S1293" s="475">
        <v>-0.0048</v>
      </c>
    </row>
    <row r="1294" ht="15.75" customHeight="1">
      <c r="A1294" s="473" t="s">
        <v>1645</v>
      </c>
      <c r="B1294" s="406">
        <v>65.64</v>
      </c>
      <c r="C1294" s="474">
        <v>65.18</v>
      </c>
      <c r="D1294" s="474">
        <v>67.27</v>
      </c>
      <c r="E1294" s="474">
        <v>65.18</v>
      </c>
      <c r="F1294" s="474" t="s">
        <v>3831</v>
      </c>
      <c r="G1294" s="475">
        <v>0.0098</v>
      </c>
      <c r="M1294" s="473" t="s">
        <v>1555</v>
      </c>
      <c r="N1294" s="406">
        <v>62.0</v>
      </c>
      <c r="O1294" s="474">
        <v>62.1</v>
      </c>
      <c r="P1294" s="474">
        <v>62.5</v>
      </c>
      <c r="Q1294" s="474">
        <v>61.9</v>
      </c>
      <c r="R1294" s="474" t="s">
        <v>3744</v>
      </c>
      <c r="S1294" s="475">
        <v>0.0</v>
      </c>
    </row>
    <row r="1295" ht="15.75" customHeight="1">
      <c r="A1295" s="473" t="s">
        <v>1646</v>
      </c>
      <c r="B1295" s="406">
        <v>65.0</v>
      </c>
      <c r="C1295" s="474">
        <v>65.18</v>
      </c>
      <c r="D1295" s="474">
        <v>66.09</v>
      </c>
      <c r="E1295" s="474">
        <v>64.73</v>
      </c>
      <c r="F1295" s="474" t="s">
        <v>3832</v>
      </c>
      <c r="G1295" s="475">
        <v>0.0014</v>
      </c>
      <c r="M1295" s="473" t="s">
        <v>1556</v>
      </c>
      <c r="N1295" s="406">
        <v>62.0</v>
      </c>
      <c r="O1295" s="474">
        <v>62.9</v>
      </c>
      <c r="P1295" s="474">
        <v>62.9</v>
      </c>
      <c r="Q1295" s="474">
        <v>61.4</v>
      </c>
      <c r="R1295" s="474" t="s">
        <v>3745</v>
      </c>
      <c r="S1295" s="475">
        <v>0.0</v>
      </c>
    </row>
    <row r="1296" ht="15.75" customHeight="1">
      <c r="A1296" s="473" t="s">
        <v>1647</v>
      </c>
      <c r="B1296" s="406">
        <v>64.91</v>
      </c>
      <c r="C1296" s="474">
        <v>68.09</v>
      </c>
      <c r="D1296" s="474">
        <v>68.18</v>
      </c>
      <c r="E1296" s="474">
        <v>64.18</v>
      </c>
      <c r="F1296" s="474" t="s">
        <v>3833</v>
      </c>
      <c r="G1296" s="475">
        <v>-0.0467</v>
      </c>
      <c r="M1296" s="473" t="s">
        <v>1557</v>
      </c>
      <c r="N1296" s="406">
        <v>62.0</v>
      </c>
      <c r="O1296" s="474">
        <v>61.6</v>
      </c>
      <c r="P1296" s="474">
        <v>62.5</v>
      </c>
      <c r="Q1296" s="474">
        <v>61.6</v>
      </c>
      <c r="R1296" s="474" t="s">
        <v>3746</v>
      </c>
      <c r="S1296" s="475">
        <v>0.0032</v>
      </c>
    </row>
    <row r="1297" ht="15.75" customHeight="1">
      <c r="A1297" s="473" t="s">
        <v>1648</v>
      </c>
      <c r="B1297" s="406">
        <v>68.09</v>
      </c>
      <c r="C1297" s="474">
        <v>67.0</v>
      </c>
      <c r="D1297" s="474">
        <v>69.0</v>
      </c>
      <c r="E1297" s="474">
        <v>66.36</v>
      </c>
      <c r="F1297" s="474" t="s">
        <v>3834</v>
      </c>
      <c r="G1297" s="475">
        <v>0.0275</v>
      </c>
      <c r="M1297" s="473" t="s">
        <v>1558</v>
      </c>
      <c r="N1297" s="406">
        <v>61.8</v>
      </c>
      <c r="O1297" s="474">
        <v>62.6</v>
      </c>
      <c r="P1297" s="474">
        <v>63.5</v>
      </c>
      <c r="Q1297" s="474">
        <v>61.3</v>
      </c>
      <c r="R1297" s="474" t="s">
        <v>3747</v>
      </c>
      <c r="S1297" s="475">
        <v>-0.0128</v>
      </c>
    </row>
    <row r="1298" ht="15.75" customHeight="1">
      <c r="A1298" s="473" t="s">
        <v>1649</v>
      </c>
      <c r="B1298" s="406">
        <v>66.27</v>
      </c>
      <c r="C1298" s="474">
        <v>65.45</v>
      </c>
      <c r="D1298" s="474">
        <v>67.0</v>
      </c>
      <c r="E1298" s="474">
        <v>65.36</v>
      </c>
      <c r="F1298" s="474" t="s">
        <v>3835</v>
      </c>
      <c r="G1298" s="475">
        <v>0.0139</v>
      </c>
      <c r="M1298" s="473" t="s">
        <v>1559</v>
      </c>
      <c r="N1298" s="406">
        <v>62.6</v>
      </c>
      <c r="O1298" s="474">
        <v>61.7</v>
      </c>
      <c r="P1298" s="474">
        <v>62.8</v>
      </c>
      <c r="Q1298" s="474">
        <v>61.7</v>
      </c>
      <c r="R1298" s="474" t="s">
        <v>3748</v>
      </c>
      <c r="S1298" s="475">
        <v>0.0032</v>
      </c>
    </row>
    <row r="1299" ht="15.75" customHeight="1">
      <c r="A1299" s="473" t="s">
        <v>1650</v>
      </c>
      <c r="B1299" s="406">
        <v>65.36</v>
      </c>
      <c r="C1299" s="474">
        <v>64.36</v>
      </c>
      <c r="D1299" s="474">
        <v>67.0</v>
      </c>
      <c r="E1299" s="474">
        <v>63.73</v>
      </c>
      <c r="F1299" s="474" t="s">
        <v>3836</v>
      </c>
      <c r="G1299" s="475">
        <v>0.0241</v>
      </c>
      <c r="M1299" s="473" t="s">
        <v>1560</v>
      </c>
      <c r="N1299" s="406">
        <v>62.4</v>
      </c>
      <c r="O1299" s="474">
        <v>61.7</v>
      </c>
      <c r="P1299" s="474">
        <v>63.0</v>
      </c>
      <c r="Q1299" s="474">
        <v>61.5</v>
      </c>
      <c r="R1299" s="474" t="s">
        <v>3749</v>
      </c>
      <c r="S1299" s="475">
        <v>0.0</v>
      </c>
    </row>
    <row r="1300" ht="15.75" customHeight="1">
      <c r="A1300" s="473" t="s">
        <v>1651</v>
      </c>
      <c r="B1300" s="406">
        <v>63.82</v>
      </c>
      <c r="C1300" s="474">
        <v>63.64</v>
      </c>
      <c r="D1300" s="474">
        <v>64.91</v>
      </c>
      <c r="E1300" s="474">
        <v>62.73</v>
      </c>
      <c r="F1300" s="474" t="s">
        <v>3837</v>
      </c>
      <c r="G1300" s="475">
        <v>-0.0014</v>
      </c>
      <c r="M1300" s="473" t="s">
        <v>1561</v>
      </c>
      <c r="N1300" s="406">
        <v>62.4</v>
      </c>
      <c r="O1300" s="474">
        <v>61.7</v>
      </c>
      <c r="P1300" s="474">
        <v>62.8</v>
      </c>
      <c r="Q1300" s="474">
        <v>61.0</v>
      </c>
      <c r="R1300" s="474" t="s">
        <v>3750</v>
      </c>
      <c r="S1300" s="475">
        <v>0.0097</v>
      </c>
    </row>
    <row r="1301" ht="15.75" customHeight="1">
      <c r="A1301" s="473" t="s">
        <v>1652</v>
      </c>
      <c r="B1301" s="406">
        <v>63.91</v>
      </c>
      <c r="C1301" s="474">
        <v>64.82</v>
      </c>
      <c r="D1301" s="474">
        <v>65.18</v>
      </c>
      <c r="E1301" s="474">
        <v>63.55</v>
      </c>
      <c r="F1301" s="474" t="s">
        <v>3838</v>
      </c>
      <c r="G1301" s="475">
        <v>-0.0014</v>
      </c>
      <c r="M1301" s="473" t="s">
        <v>1562</v>
      </c>
      <c r="N1301" s="406">
        <v>61.8</v>
      </c>
      <c r="O1301" s="474">
        <v>61.8</v>
      </c>
      <c r="P1301" s="474">
        <v>63.0</v>
      </c>
      <c r="Q1301" s="474">
        <v>60.3</v>
      </c>
      <c r="R1301" s="474" t="s">
        <v>3751</v>
      </c>
      <c r="S1301" s="475">
        <v>0.0266</v>
      </c>
    </row>
    <row r="1302" ht="15.75" customHeight="1">
      <c r="A1302" s="473" t="s">
        <v>1653</v>
      </c>
      <c r="B1302" s="406">
        <v>64.0</v>
      </c>
      <c r="C1302" s="474">
        <v>64.36</v>
      </c>
      <c r="D1302" s="474">
        <v>64.64</v>
      </c>
      <c r="E1302" s="474">
        <v>63.73</v>
      </c>
      <c r="F1302" s="474" t="s">
        <v>3839</v>
      </c>
      <c r="G1302" s="475">
        <v>-0.0127</v>
      </c>
      <c r="M1302" s="473" t="s">
        <v>1563</v>
      </c>
      <c r="N1302" s="406">
        <v>60.2</v>
      </c>
      <c r="O1302" s="474">
        <v>61.3</v>
      </c>
      <c r="P1302" s="474">
        <v>61.3</v>
      </c>
      <c r="Q1302" s="474">
        <v>60.0</v>
      </c>
      <c r="R1302" s="474" t="s">
        <v>3752</v>
      </c>
      <c r="S1302" s="475">
        <v>-0.0195</v>
      </c>
    </row>
    <row r="1303" ht="15.75" customHeight="1">
      <c r="A1303" s="473" t="s">
        <v>1654</v>
      </c>
      <c r="B1303" s="406">
        <v>64.82</v>
      </c>
      <c r="C1303" s="474">
        <v>64.45</v>
      </c>
      <c r="D1303" s="474">
        <v>65.18</v>
      </c>
      <c r="E1303" s="474">
        <v>64.0</v>
      </c>
      <c r="F1303" s="474" t="s">
        <v>3840</v>
      </c>
      <c r="G1303" s="475">
        <v>0.0185</v>
      </c>
      <c r="M1303" s="473" t="s">
        <v>1564</v>
      </c>
      <c r="N1303" s="406">
        <v>61.4</v>
      </c>
      <c r="O1303" s="474">
        <v>62.4</v>
      </c>
      <c r="P1303" s="474">
        <v>62.5</v>
      </c>
      <c r="Q1303" s="474">
        <v>61.3</v>
      </c>
      <c r="R1303" s="474" t="s">
        <v>3753</v>
      </c>
      <c r="S1303" s="475">
        <v>-0.0049</v>
      </c>
    </row>
    <row r="1304" ht="15.75" customHeight="1">
      <c r="A1304" s="473" t="s">
        <v>1655</v>
      </c>
      <c r="B1304" s="406">
        <v>63.64</v>
      </c>
      <c r="C1304" s="474">
        <v>65.27</v>
      </c>
      <c r="D1304" s="474">
        <v>65.27</v>
      </c>
      <c r="E1304" s="474">
        <v>63.36</v>
      </c>
      <c r="F1304" s="474" t="s">
        <v>3841</v>
      </c>
      <c r="G1304" s="475">
        <v>-0.0112</v>
      </c>
      <c r="M1304" s="473" t="s">
        <v>1565</v>
      </c>
      <c r="N1304" s="406">
        <v>61.7</v>
      </c>
      <c r="O1304" s="474">
        <v>61.5</v>
      </c>
      <c r="P1304" s="474">
        <v>62.4</v>
      </c>
      <c r="Q1304" s="474">
        <v>61.0</v>
      </c>
      <c r="R1304" s="474" t="s">
        <v>3754</v>
      </c>
      <c r="S1304" s="475">
        <v>-0.008</v>
      </c>
    </row>
    <row r="1305" ht="15.75" customHeight="1">
      <c r="A1305" s="473" t="s">
        <v>1656</v>
      </c>
      <c r="B1305" s="406">
        <v>64.36</v>
      </c>
      <c r="C1305" s="474">
        <v>65.09</v>
      </c>
      <c r="D1305" s="474">
        <v>65.09</v>
      </c>
      <c r="E1305" s="474">
        <v>64.18</v>
      </c>
      <c r="F1305" s="474" t="s">
        <v>3842</v>
      </c>
      <c r="G1305" s="475">
        <v>-0.0112</v>
      </c>
      <c r="M1305" s="473" t="s">
        <v>1566</v>
      </c>
      <c r="N1305" s="406">
        <v>62.2</v>
      </c>
      <c r="O1305" s="474">
        <v>62.8</v>
      </c>
      <c r="P1305" s="474">
        <v>62.8</v>
      </c>
      <c r="Q1305" s="474">
        <v>62.0</v>
      </c>
      <c r="R1305" s="474" t="s">
        <v>3755</v>
      </c>
      <c r="S1305" s="475">
        <v>-0.0096</v>
      </c>
    </row>
    <row r="1306" ht="15.75" customHeight="1">
      <c r="A1306" s="473" t="s">
        <v>1657</v>
      </c>
      <c r="B1306" s="406">
        <v>65.09</v>
      </c>
      <c r="C1306" s="474">
        <v>65.27</v>
      </c>
      <c r="D1306" s="474">
        <v>65.82</v>
      </c>
      <c r="E1306" s="474">
        <v>63.82</v>
      </c>
      <c r="F1306" s="474" t="s">
        <v>3843</v>
      </c>
      <c r="G1306" s="475">
        <v>0.0084</v>
      </c>
      <c r="M1306" s="473" t="s">
        <v>1567</v>
      </c>
      <c r="N1306" s="406">
        <v>62.8</v>
      </c>
      <c r="O1306" s="474">
        <v>62.5</v>
      </c>
      <c r="P1306" s="474">
        <v>63.2</v>
      </c>
      <c r="Q1306" s="474">
        <v>61.5</v>
      </c>
      <c r="R1306" s="474" t="s">
        <v>3756</v>
      </c>
      <c r="S1306" s="475">
        <v>0.0048</v>
      </c>
    </row>
    <row r="1307" ht="15.75" customHeight="1">
      <c r="A1307" s="473" t="s">
        <v>1658</v>
      </c>
      <c r="B1307" s="406">
        <v>64.55</v>
      </c>
      <c r="C1307" s="474">
        <v>62.91</v>
      </c>
      <c r="D1307" s="474">
        <v>66.09</v>
      </c>
      <c r="E1307" s="474">
        <v>62.91</v>
      </c>
      <c r="F1307" s="474" t="s">
        <v>3844</v>
      </c>
      <c r="G1307" s="475">
        <v>0.0231</v>
      </c>
      <c r="M1307" s="473" t="s">
        <v>1568</v>
      </c>
      <c r="N1307" s="406">
        <v>62.5</v>
      </c>
      <c r="O1307" s="474">
        <v>68.0</v>
      </c>
      <c r="P1307" s="474">
        <v>68.0</v>
      </c>
      <c r="Q1307" s="474">
        <v>60.6</v>
      </c>
      <c r="R1307" s="474" t="s">
        <v>3757</v>
      </c>
      <c r="S1307" s="475">
        <v>-0.015</v>
      </c>
    </row>
    <row r="1308" ht="15.75" customHeight="1">
      <c r="A1308" s="473" t="s">
        <v>1659</v>
      </c>
      <c r="B1308" s="406">
        <v>63.09</v>
      </c>
      <c r="C1308" s="474">
        <v>63.18</v>
      </c>
      <c r="D1308" s="474">
        <v>63.82</v>
      </c>
      <c r="E1308" s="474">
        <v>62.73</v>
      </c>
      <c r="F1308" s="474" t="s">
        <v>3845</v>
      </c>
      <c r="G1308" s="475">
        <v>-0.0086</v>
      </c>
      <c r="M1308" s="473" t="s">
        <v>1569</v>
      </c>
      <c r="N1308" s="406">
        <v>63.45</v>
      </c>
      <c r="O1308" s="474">
        <v>63.45</v>
      </c>
      <c r="P1308" s="474">
        <v>63.45</v>
      </c>
      <c r="Q1308" s="474">
        <v>63.45</v>
      </c>
      <c r="R1308" s="474"/>
      <c r="S1308" s="475">
        <v>0.0</v>
      </c>
    </row>
    <row r="1309" ht="15.75" customHeight="1">
      <c r="A1309" s="473" t="s">
        <v>1660</v>
      </c>
      <c r="B1309" s="406">
        <v>63.64</v>
      </c>
      <c r="C1309" s="474">
        <v>63.64</v>
      </c>
      <c r="D1309" s="474">
        <v>64.55</v>
      </c>
      <c r="E1309" s="474">
        <v>63.36</v>
      </c>
      <c r="F1309" s="474" t="s">
        <v>3846</v>
      </c>
      <c r="G1309" s="475">
        <v>-0.0098</v>
      </c>
      <c r="M1309" s="473" t="s">
        <v>1570</v>
      </c>
      <c r="N1309" s="406">
        <v>63.45</v>
      </c>
      <c r="O1309" s="474">
        <v>63.55</v>
      </c>
      <c r="P1309" s="474">
        <v>63.64</v>
      </c>
      <c r="Q1309" s="474">
        <v>62.64</v>
      </c>
      <c r="R1309" s="474" t="s">
        <v>3758</v>
      </c>
      <c r="S1309" s="475">
        <v>-0.0058</v>
      </c>
    </row>
    <row r="1310" ht="15.75" customHeight="1">
      <c r="A1310" s="473" t="s">
        <v>1661</v>
      </c>
      <c r="B1310" s="406">
        <v>64.27</v>
      </c>
      <c r="C1310" s="474">
        <v>64.45</v>
      </c>
      <c r="D1310" s="474">
        <v>64.91</v>
      </c>
      <c r="E1310" s="474">
        <v>64.18</v>
      </c>
      <c r="F1310" s="474" t="s">
        <v>3847</v>
      </c>
      <c r="G1310" s="475">
        <v>-0.0057</v>
      </c>
      <c r="M1310" s="473" t="s">
        <v>1571</v>
      </c>
      <c r="N1310" s="406">
        <v>63.82</v>
      </c>
      <c r="O1310" s="474">
        <v>63.55</v>
      </c>
      <c r="P1310" s="474">
        <v>63.91</v>
      </c>
      <c r="Q1310" s="474">
        <v>62.73</v>
      </c>
      <c r="R1310" s="474" t="s">
        <v>3759</v>
      </c>
      <c r="S1310" s="475">
        <v>-0.0028</v>
      </c>
    </row>
    <row r="1311" ht="15.75" customHeight="1">
      <c r="A1311" s="473" t="s">
        <v>1662</v>
      </c>
      <c r="B1311" s="406">
        <v>64.64</v>
      </c>
      <c r="C1311" s="474">
        <v>65.91</v>
      </c>
      <c r="D1311" s="474">
        <v>65.91</v>
      </c>
      <c r="E1311" s="474">
        <v>64.09</v>
      </c>
      <c r="F1311" s="474" t="s">
        <v>3848</v>
      </c>
      <c r="G1311" s="475">
        <v>-0.0097</v>
      </c>
      <c r="M1311" s="473" t="s">
        <v>1572</v>
      </c>
      <c r="N1311" s="406">
        <v>64.0</v>
      </c>
      <c r="O1311" s="474">
        <v>64.45</v>
      </c>
      <c r="P1311" s="474">
        <v>64.45</v>
      </c>
      <c r="Q1311" s="474">
        <v>62.73</v>
      </c>
      <c r="R1311" s="474" t="s">
        <v>3760</v>
      </c>
      <c r="S1311" s="475">
        <v>0.0087</v>
      </c>
    </row>
    <row r="1312" ht="15.75" customHeight="1">
      <c r="A1312" s="473" t="s">
        <v>1663</v>
      </c>
      <c r="B1312" s="406">
        <v>65.27</v>
      </c>
      <c r="C1312" s="474">
        <v>64.73</v>
      </c>
      <c r="D1312" s="474">
        <v>65.91</v>
      </c>
      <c r="E1312" s="474">
        <v>64.09</v>
      </c>
      <c r="F1312" s="474" t="s">
        <v>3849</v>
      </c>
      <c r="G1312" s="475">
        <v>0.0028</v>
      </c>
      <c r="M1312" s="473" t="s">
        <v>1573</v>
      </c>
      <c r="N1312" s="406">
        <v>63.45</v>
      </c>
      <c r="O1312" s="474">
        <v>64.18</v>
      </c>
      <c r="P1312" s="474">
        <v>64.45</v>
      </c>
      <c r="Q1312" s="474">
        <v>63.27</v>
      </c>
      <c r="R1312" s="474" t="s">
        <v>3761</v>
      </c>
      <c r="S1312" s="475">
        <v>-0.01</v>
      </c>
    </row>
    <row r="1313" ht="15.75" customHeight="1">
      <c r="A1313" s="473" t="s">
        <v>1664</v>
      </c>
      <c r="B1313" s="406">
        <v>65.09</v>
      </c>
      <c r="C1313" s="474">
        <v>65.36</v>
      </c>
      <c r="D1313" s="474">
        <v>65.45</v>
      </c>
      <c r="E1313" s="474">
        <v>64.91</v>
      </c>
      <c r="F1313" s="474" t="s">
        <v>3850</v>
      </c>
      <c r="G1313" s="475">
        <v>-0.0041</v>
      </c>
      <c r="M1313" s="473" t="s">
        <v>1574</v>
      </c>
      <c r="N1313" s="406">
        <v>64.09</v>
      </c>
      <c r="O1313" s="474">
        <v>64.73</v>
      </c>
      <c r="P1313" s="474">
        <v>64.82</v>
      </c>
      <c r="Q1313" s="474">
        <v>63.36</v>
      </c>
      <c r="R1313" s="474" t="s">
        <v>3762</v>
      </c>
      <c r="S1313" s="475">
        <v>-0.0181</v>
      </c>
    </row>
    <row r="1314" ht="15.75" customHeight="1">
      <c r="A1314" s="473" t="s">
        <v>1665</v>
      </c>
      <c r="B1314" s="406">
        <v>65.36</v>
      </c>
      <c r="C1314" s="474">
        <v>67.09</v>
      </c>
      <c r="D1314" s="474">
        <v>67.09</v>
      </c>
      <c r="E1314" s="474">
        <v>65.09</v>
      </c>
      <c r="F1314" s="474" t="s">
        <v>3851</v>
      </c>
      <c r="G1314" s="475">
        <v>-0.0029</v>
      </c>
      <c r="M1314" s="473" t="s">
        <v>1575</v>
      </c>
      <c r="N1314" s="406">
        <v>65.27</v>
      </c>
      <c r="O1314" s="474">
        <v>64.0</v>
      </c>
      <c r="P1314" s="474">
        <v>65.45</v>
      </c>
      <c r="Q1314" s="474">
        <v>63.0</v>
      </c>
      <c r="R1314" s="474" t="s">
        <v>3763</v>
      </c>
      <c r="S1314" s="475">
        <v>0.0271</v>
      </c>
    </row>
    <row r="1315" ht="15.75" customHeight="1">
      <c r="A1315" s="473" t="s">
        <v>1666</v>
      </c>
      <c r="B1315" s="406">
        <v>65.55</v>
      </c>
      <c r="C1315" s="474">
        <v>65.36</v>
      </c>
      <c r="D1315" s="474">
        <v>65.73</v>
      </c>
      <c r="E1315" s="474">
        <v>65.0</v>
      </c>
      <c r="F1315" s="474" t="s">
        <v>3852</v>
      </c>
      <c r="G1315" s="475">
        <v>0.0029</v>
      </c>
      <c r="M1315" s="473" t="s">
        <v>1576</v>
      </c>
      <c r="N1315" s="406">
        <v>63.55</v>
      </c>
      <c r="O1315" s="474">
        <v>63.55</v>
      </c>
      <c r="P1315" s="474">
        <v>64.0</v>
      </c>
      <c r="Q1315" s="474">
        <v>63.0</v>
      </c>
      <c r="R1315" s="474" t="s">
        <v>3764</v>
      </c>
      <c r="S1315" s="475">
        <v>0.003</v>
      </c>
    </row>
    <row r="1316" ht="15.75" customHeight="1">
      <c r="A1316" s="473" t="s">
        <v>1667</v>
      </c>
      <c r="B1316" s="406">
        <v>65.36</v>
      </c>
      <c r="C1316" s="474">
        <v>65.55</v>
      </c>
      <c r="D1316" s="474">
        <v>65.91</v>
      </c>
      <c r="E1316" s="474">
        <v>65.09</v>
      </c>
      <c r="F1316" s="474" t="s">
        <v>3853</v>
      </c>
      <c r="G1316" s="475">
        <v>-0.011</v>
      </c>
      <c r="M1316" s="473" t="s">
        <v>1577</v>
      </c>
      <c r="N1316" s="406">
        <v>63.36</v>
      </c>
      <c r="O1316" s="474">
        <v>63.64</v>
      </c>
      <c r="P1316" s="474">
        <v>63.64</v>
      </c>
      <c r="Q1316" s="474">
        <v>63.18</v>
      </c>
      <c r="R1316" s="474" t="s">
        <v>3765</v>
      </c>
      <c r="S1316" s="475">
        <v>0.0043</v>
      </c>
    </row>
    <row r="1317" ht="15.75" customHeight="1">
      <c r="A1317" s="473" t="s">
        <v>1668</v>
      </c>
      <c r="B1317" s="406">
        <v>66.09</v>
      </c>
      <c r="C1317" s="474">
        <v>65.82</v>
      </c>
      <c r="D1317" s="474">
        <v>66.45</v>
      </c>
      <c r="E1317" s="474">
        <v>65.73</v>
      </c>
      <c r="F1317" s="474" t="s">
        <v>3854</v>
      </c>
      <c r="G1317" s="475">
        <v>0.0014</v>
      </c>
      <c r="M1317" s="473" t="s">
        <v>1578</v>
      </c>
      <c r="N1317" s="406">
        <v>63.09</v>
      </c>
      <c r="O1317" s="474">
        <v>63.18</v>
      </c>
      <c r="P1317" s="474">
        <v>63.64</v>
      </c>
      <c r="Q1317" s="474">
        <v>62.73</v>
      </c>
      <c r="R1317" s="474" t="s">
        <v>3766</v>
      </c>
      <c r="S1317" s="475">
        <v>0.0</v>
      </c>
    </row>
    <row r="1318" ht="15.75" customHeight="1">
      <c r="A1318" s="473" t="s">
        <v>1669</v>
      </c>
      <c r="B1318" s="406">
        <v>66.0</v>
      </c>
      <c r="C1318" s="474">
        <v>65.91</v>
      </c>
      <c r="D1318" s="474">
        <v>66.64</v>
      </c>
      <c r="E1318" s="474">
        <v>65.91</v>
      </c>
      <c r="F1318" s="474" t="s">
        <v>3855</v>
      </c>
      <c r="G1318" s="475">
        <v>0.0014</v>
      </c>
      <c r="M1318" s="473" t="s">
        <v>1579</v>
      </c>
      <c r="N1318" s="406">
        <v>63.09</v>
      </c>
      <c r="O1318" s="474">
        <v>63.27</v>
      </c>
      <c r="P1318" s="474">
        <v>64.45</v>
      </c>
      <c r="Q1318" s="474">
        <v>62.55</v>
      </c>
      <c r="R1318" s="474" t="s">
        <v>3767</v>
      </c>
      <c r="S1318" s="475">
        <v>-0.01</v>
      </c>
    </row>
    <row r="1319" ht="15.75" customHeight="1">
      <c r="A1319" s="473" t="s">
        <v>1670</v>
      </c>
      <c r="B1319" s="406">
        <v>65.91</v>
      </c>
      <c r="C1319" s="474">
        <v>68.55</v>
      </c>
      <c r="D1319" s="474">
        <v>68.55</v>
      </c>
      <c r="E1319" s="474">
        <v>65.55</v>
      </c>
      <c r="F1319" s="474" t="s">
        <v>3856</v>
      </c>
      <c r="G1319" s="475">
        <v>-0.0136</v>
      </c>
      <c r="M1319" s="473" t="s">
        <v>1580</v>
      </c>
      <c r="N1319" s="406">
        <v>63.73</v>
      </c>
      <c r="O1319" s="474">
        <v>63.64</v>
      </c>
      <c r="P1319" s="474">
        <v>64.45</v>
      </c>
      <c r="Q1319" s="474">
        <v>63.09</v>
      </c>
      <c r="R1319" s="474" t="s">
        <v>3768</v>
      </c>
      <c r="S1319" s="475">
        <v>0.0014</v>
      </c>
    </row>
    <row r="1320" ht="15.75" customHeight="1">
      <c r="A1320" s="473" t="s">
        <v>1671</v>
      </c>
      <c r="B1320" s="406">
        <v>66.82</v>
      </c>
      <c r="C1320" s="474">
        <v>67.45</v>
      </c>
      <c r="D1320" s="474">
        <v>68.0</v>
      </c>
      <c r="E1320" s="474">
        <v>66.55</v>
      </c>
      <c r="F1320" s="474" t="s">
        <v>3857</v>
      </c>
      <c r="G1320" s="475">
        <v>-0.008</v>
      </c>
      <c r="M1320" s="473" t="s">
        <v>1581</v>
      </c>
      <c r="N1320" s="406">
        <v>63.64</v>
      </c>
      <c r="O1320" s="474">
        <v>63.73</v>
      </c>
      <c r="P1320" s="474">
        <v>64.36</v>
      </c>
      <c r="Q1320" s="474">
        <v>63.18</v>
      </c>
      <c r="R1320" s="474" t="s">
        <v>3769</v>
      </c>
      <c r="S1320" s="475">
        <v>-0.0014</v>
      </c>
    </row>
    <row r="1321" ht="15.75" customHeight="1">
      <c r="A1321" s="473" t="s">
        <v>1672</v>
      </c>
      <c r="B1321" s="406">
        <v>67.36</v>
      </c>
      <c r="C1321" s="474">
        <v>67.27</v>
      </c>
      <c r="D1321" s="474">
        <v>68.0</v>
      </c>
      <c r="E1321" s="474">
        <v>67.09</v>
      </c>
      <c r="F1321" s="474" t="s">
        <v>3780</v>
      </c>
      <c r="G1321" s="475">
        <v>0.0027</v>
      </c>
      <c r="M1321" s="473" t="s">
        <v>1582</v>
      </c>
      <c r="N1321" s="406">
        <v>63.73</v>
      </c>
      <c r="O1321" s="474">
        <v>63.18</v>
      </c>
      <c r="P1321" s="474">
        <v>64.0</v>
      </c>
      <c r="Q1321" s="474">
        <v>63.18</v>
      </c>
      <c r="R1321" s="474" t="s">
        <v>3770</v>
      </c>
      <c r="S1321" s="475">
        <v>0.0044</v>
      </c>
    </row>
    <row r="1322" ht="15.75" customHeight="1">
      <c r="A1322" s="473" t="s">
        <v>1673</v>
      </c>
      <c r="B1322" s="406">
        <v>67.18</v>
      </c>
      <c r="C1322" s="474">
        <v>67.82</v>
      </c>
      <c r="D1322" s="474">
        <v>67.82</v>
      </c>
      <c r="E1322" s="474">
        <v>67.0</v>
      </c>
      <c r="F1322" s="474" t="s">
        <v>3858</v>
      </c>
      <c r="G1322" s="475">
        <v>-0.0094</v>
      </c>
      <c r="M1322" s="473" t="s">
        <v>1583</v>
      </c>
      <c r="N1322" s="406">
        <v>63.45</v>
      </c>
      <c r="O1322" s="474">
        <v>64.18</v>
      </c>
      <c r="P1322" s="474">
        <v>64.55</v>
      </c>
      <c r="Q1322" s="474">
        <v>63.18</v>
      </c>
      <c r="R1322" s="474" t="s">
        <v>3771</v>
      </c>
      <c r="S1322" s="475">
        <v>-0.0058</v>
      </c>
    </row>
    <row r="1323" ht="15.75" customHeight="1">
      <c r="A1323" s="473" t="s">
        <v>1674</v>
      </c>
      <c r="B1323" s="406">
        <v>67.82</v>
      </c>
      <c r="C1323" s="474">
        <v>68.18</v>
      </c>
      <c r="D1323" s="474">
        <v>69.18</v>
      </c>
      <c r="E1323" s="474">
        <v>67.45</v>
      </c>
      <c r="F1323" s="474" t="s">
        <v>2896</v>
      </c>
      <c r="G1323" s="475">
        <v>-0.0158</v>
      </c>
      <c r="M1323" s="473" t="s">
        <v>1584</v>
      </c>
      <c r="N1323" s="406">
        <v>63.82</v>
      </c>
      <c r="O1323" s="474">
        <v>62.73</v>
      </c>
      <c r="P1323" s="474">
        <v>64.09</v>
      </c>
      <c r="Q1323" s="474">
        <v>62.64</v>
      </c>
      <c r="R1323" s="474" t="s">
        <v>3772</v>
      </c>
      <c r="S1323" s="475">
        <v>0.0042</v>
      </c>
    </row>
    <row r="1324" ht="15.75" customHeight="1">
      <c r="A1324" s="473" t="s">
        <v>1675</v>
      </c>
      <c r="B1324" s="406">
        <v>68.91</v>
      </c>
      <c r="C1324" s="474">
        <v>70.0</v>
      </c>
      <c r="D1324" s="474">
        <v>70.91</v>
      </c>
      <c r="E1324" s="474">
        <v>68.36</v>
      </c>
      <c r="F1324" s="474" t="s">
        <v>3859</v>
      </c>
      <c r="G1324" s="475">
        <v>-0.0168</v>
      </c>
      <c r="M1324" s="473" t="s">
        <v>1585</v>
      </c>
      <c r="N1324" s="406">
        <v>63.55</v>
      </c>
      <c r="O1324" s="474">
        <v>64.09</v>
      </c>
      <c r="P1324" s="474">
        <v>65.0</v>
      </c>
      <c r="Q1324" s="474">
        <v>62.36</v>
      </c>
      <c r="R1324" s="474" t="s">
        <v>3773</v>
      </c>
      <c r="S1324" s="475">
        <v>-0.0112</v>
      </c>
    </row>
    <row r="1325" ht="15.75" customHeight="1">
      <c r="A1325" s="473" t="s">
        <v>1676</v>
      </c>
      <c r="B1325" s="406">
        <v>70.09</v>
      </c>
      <c r="C1325" s="474">
        <v>69.09</v>
      </c>
      <c r="D1325" s="474">
        <v>71.91</v>
      </c>
      <c r="E1325" s="474">
        <v>68.09</v>
      </c>
      <c r="F1325" s="474" t="s">
        <v>3860</v>
      </c>
      <c r="G1325" s="475">
        <v>0.0376</v>
      </c>
      <c r="M1325" s="473" t="s">
        <v>1586</v>
      </c>
      <c r="N1325" s="406">
        <v>64.27</v>
      </c>
      <c r="O1325" s="474">
        <v>64.55</v>
      </c>
      <c r="P1325" s="474">
        <v>65.0</v>
      </c>
      <c r="Q1325" s="474">
        <v>64.09</v>
      </c>
      <c r="R1325" s="474" t="s">
        <v>3774</v>
      </c>
      <c r="S1325" s="475">
        <v>0.0366</v>
      </c>
    </row>
    <row r="1326" ht="15.75" customHeight="1">
      <c r="A1326" s="473" t="s">
        <v>1677</v>
      </c>
      <c r="B1326" s="406">
        <v>67.55</v>
      </c>
      <c r="C1326" s="474">
        <v>67.73</v>
      </c>
      <c r="D1326" s="474">
        <v>68.91</v>
      </c>
      <c r="E1326" s="474">
        <v>66.91</v>
      </c>
      <c r="F1326" s="474" t="s">
        <v>3861</v>
      </c>
      <c r="G1326" s="475">
        <v>0.0042</v>
      </c>
      <c r="M1326" s="473" t="s">
        <v>1587</v>
      </c>
      <c r="N1326" s="406">
        <v>62.0</v>
      </c>
      <c r="O1326" s="474">
        <v>62.45</v>
      </c>
      <c r="P1326" s="474">
        <v>62.73</v>
      </c>
      <c r="Q1326" s="474">
        <v>61.82</v>
      </c>
      <c r="R1326" s="474" t="s">
        <v>3775</v>
      </c>
      <c r="S1326" s="475">
        <v>-0.0029</v>
      </c>
    </row>
    <row r="1327" ht="15.75" customHeight="1">
      <c r="A1327" s="473" t="s">
        <v>1678</v>
      </c>
      <c r="B1327" s="406">
        <v>67.27</v>
      </c>
      <c r="C1327" s="474">
        <v>68.18</v>
      </c>
      <c r="D1327" s="474">
        <v>68.18</v>
      </c>
      <c r="E1327" s="474">
        <v>67.27</v>
      </c>
      <c r="F1327" s="474" t="s">
        <v>3862</v>
      </c>
      <c r="G1327" s="475">
        <v>-0.0133</v>
      </c>
      <c r="M1327" s="473" t="s">
        <v>1588</v>
      </c>
      <c r="N1327" s="406">
        <v>62.18</v>
      </c>
      <c r="O1327" s="474">
        <v>63.82</v>
      </c>
      <c r="P1327" s="474">
        <v>63.91</v>
      </c>
      <c r="Q1327" s="474">
        <v>61.82</v>
      </c>
      <c r="R1327" s="474" t="s">
        <v>3776</v>
      </c>
      <c r="S1327" s="475">
        <v>-0.0312</v>
      </c>
    </row>
    <row r="1328" ht="15.75" customHeight="1">
      <c r="A1328" s="473" t="s">
        <v>1679</v>
      </c>
      <c r="B1328" s="406">
        <v>68.18</v>
      </c>
      <c r="C1328" s="474">
        <v>68.27</v>
      </c>
      <c r="D1328" s="474">
        <v>68.82</v>
      </c>
      <c r="E1328" s="474">
        <v>68.0</v>
      </c>
      <c r="F1328" s="474" t="s">
        <v>3863</v>
      </c>
      <c r="G1328" s="475">
        <v>-0.0013</v>
      </c>
      <c r="M1328" s="473" t="s">
        <v>1589</v>
      </c>
      <c r="N1328" s="406">
        <v>64.18</v>
      </c>
      <c r="O1328" s="474">
        <v>63.73</v>
      </c>
      <c r="P1328" s="474">
        <v>64.64</v>
      </c>
      <c r="Q1328" s="474">
        <v>63.73</v>
      </c>
      <c r="R1328" s="474" t="s">
        <v>3777</v>
      </c>
      <c r="S1328" s="475">
        <v>0.0014</v>
      </c>
    </row>
    <row r="1329" ht="15.75" customHeight="1">
      <c r="A1329" s="473" t="s">
        <v>1680</v>
      </c>
      <c r="B1329" s="406">
        <v>68.27</v>
      </c>
      <c r="C1329" s="474">
        <v>68.18</v>
      </c>
      <c r="D1329" s="474">
        <v>69.09</v>
      </c>
      <c r="E1329" s="474">
        <v>67.73</v>
      </c>
      <c r="F1329" s="474" t="s">
        <v>3765</v>
      </c>
      <c r="G1329" s="475">
        <v>0.008</v>
      </c>
      <c r="M1329" s="473" t="s">
        <v>1590</v>
      </c>
      <c r="N1329" s="406">
        <v>64.09</v>
      </c>
      <c r="O1329" s="474">
        <v>64.27</v>
      </c>
      <c r="P1329" s="474">
        <v>64.91</v>
      </c>
      <c r="Q1329" s="474">
        <v>62.82</v>
      </c>
      <c r="R1329" s="474" t="s">
        <v>3778</v>
      </c>
      <c r="S1329" s="475">
        <v>-0.0028</v>
      </c>
    </row>
    <row r="1330" ht="15.75" customHeight="1">
      <c r="A1330" s="473" t="s">
        <v>1681</v>
      </c>
      <c r="B1330" s="406">
        <v>67.73</v>
      </c>
      <c r="C1330" s="474">
        <v>70.55</v>
      </c>
      <c r="D1330" s="474">
        <v>70.55</v>
      </c>
      <c r="E1330" s="474">
        <v>67.64</v>
      </c>
      <c r="F1330" s="474" t="s">
        <v>3864</v>
      </c>
      <c r="G1330" s="475">
        <v>-0.0299</v>
      </c>
      <c r="M1330" s="473" t="s">
        <v>1591</v>
      </c>
      <c r="N1330" s="406">
        <v>64.27</v>
      </c>
      <c r="O1330" s="474">
        <v>65.0</v>
      </c>
      <c r="P1330" s="474">
        <v>65.0</v>
      </c>
      <c r="Q1330" s="474">
        <v>64.0</v>
      </c>
      <c r="R1330" s="474" t="s">
        <v>3779</v>
      </c>
      <c r="S1330" s="475">
        <v>-0.0028</v>
      </c>
    </row>
    <row r="1331" ht="15.75" customHeight="1">
      <c r="A1331" s="473" t="s">
        <v>1682</v>
      </c>
      <c r="B1331" s="406">
        <v>69.82</v>
      </c>
      <c r="C1331" s="474">
        <v>70.27</v>
      </c>
      <c r="D1331" s="474">
        <v>70.82</v>
      </c>
      <c r="E1331" s="474">
        <v>69.36</v>
      </c>
      <c r="F1331" s="474" t="s">
        <v>3865</v>
      </c>
      <c r="G1331" s="475">
        <v>-0.0051</v>
      </c>
      <c r="M1331" s="473" t="s">
        <v>1592</v>
      </c>
      <c r="N1331" s="406">
        <v>64.45</v>
      </c>
      <c r="O1331" s="474">
        <v>64.45</v>
      </c>
      <c r="P1331" s="474">
        <v>65.55</v>
      </c>
      <c r="Q1331" s="474">
        <v>64.0</v>
      </c>
      <c r="R1331" s="474" t="s">
        <v>3780</v>
      </c>
      <c r="S1331" s="475">
        <v>0.0</v>
      </c>
    </row>
    <row r="1332" ht="15.75" customHeight="1">
      <c r="A1332" s="473" t="s">
        <v>1683</v>
      </c>
      <c r="B1332" s="406">
        <v>70.18</v>
      </c>
      <c r="C1332" s="474">
        <v>69.91</v>
      </c>
      <c r="D1332" s="474">
        <v>71.27</v>
      </c>
      <c r="E1332" s="474">
        <v>69.55</v>
      </c>
      <c r="F1332" s="474" t="s">
        <v>3866</v>
      </c>
      <c r="G1332" s="475">
        <v>0.0105</v>
      </c>
      <c r="M1332" s="473" t="s">
        <v>1593</v>
      </c>
      <c r="N1332" s="406">
        <v>64.45</v>
      </c>
      <c r="O1332" s="474">
        <v>65.73</v>
      </c>
      <c r="P1332" s="474">
        <v>65.82</v>
      </c>
      <c r="Q1332" s="474">
        <v>64.09</v>
      </c>
      <c r="R1332" s="474" t="s">
        <v>3781</v>
      </c>
      <c r="S1332" s="475">
        <v>-0.0126</v>
      </c>
    </row>
    <row r="1333" ht="15.75" customHeight="1">
      <c r="A1333" s="473" t="s">
        <v>1684</v>
      </c>
      <c r="B1333" s="406">
        <v>69.45</v>
      </c>
      <c r="C1333" s="474">
        <v>69.55</v>
      </c>
      <c r="D1333" s="474">
        <v>69.64</v>
      </c>
      <c r="E1333" s="474">
        <v>69.0</v>
      </c>
      <c r="F1333" s="474" t="s">
        <v>3867</v>
      </c>
      <c r="G1333" s="475">
        <v>0.0026</v>
      </c>
      <c r="M1333" s="473" t="s">
        <v>1594</v>
      </c>
      <c r="N1333" s="406">
        <v>65.27</v>
      </c>
      <c r="O1333" s="474">
        <v>66.09</v>
      </c>
      <c r="P1333" s="474">
        <v>66.09</v>
      </c>
      <c r="Q1333" s="474">
        <v>64.91</v>
      </c>
      <c r="R1333" s="474" t="s">
        <v>3782</v>
      </c>
      <c r="S1333" s="475">
        <v>0.0</v>
      </c>
    </row>
    <row r="1334" ht="15.75" customHeight="1">
      <c r="A1334" s="473" t="s">
        <v>1685</v>
      </c>
      <c r="B1334" s="406">
        <v>69.27</v>
      </c>
      <c r="C1334" s="474">
        <v>68.18</v>
      </c>
      <c r="D1334" s="474">
        <v>69.55</v>
      </c>
      <c r="E1334" s="474">
        <v>68.18</v>
      </c>
      <c r="F1334" s="474" t="s">
        <v>3868</v>
      </c>
      <c r="G1334" s="475">
        <v>0.0105</v>
      </c>
      <c r="M1334" s="473" t="s">
        <v>1595</v>
      </c>
      <c r="N1334" s="406">
        <v>65.27</v>
      </c>
      <c r="O1334" s="474">
        <v>64.82</v>
      </c>
      <c r="P1334" s="474">
        <v>66.27</v>
      </c>
      <c r="Q1334" s="474">
        <v>64.45</v>
      </c>
      <c r="R1334" s="474" t="s">
        <v>3783</v>
      </c>
      <c r="S1334" s="475">
        <v>0.0055</v>
      </c>
    </row>
    <row r="1335" ht="15.75" customHeight="1">
      <c r="A1335" s="473" t="s">
        <v>1686</v>
      </c>
      <c r="B1335" s="406">
        <v>68.55</v>
      </c>
      <c r="C1335" s="474">
        <v>67.27</v>
      </c>
      <c r="D1335" s="474">
        <v>68.64</v>
      </c>
      <c r="E1335" s="474">
        <v>67.27</v>
      </c>
      <c r="F1335" s="474" t="s">
        <v>3869</v>
      </c>
      <c r="G1335" s="475">
        <v>0.0135</v>
      </c>
      <c r="M1335" s="473" t="s">
        <v>1596</v>
      </c>
      <c r="N1335" s="406">
        <v>64.91</v>
      </c>
      <c r="O1335" s="474">
        <v>65.55</v>
      </c>
      <c r="P1335" s="474">
        <v>66.0</v>
      </c>
      <c r="Q1335" s="474">
        <v>64.82</v>
      </c>
      <c r="R1335" s="474" t="s">
        <v>3784</v>
      </c>
      <c r="S1335" s="475">
        <v>-0.0179</v>
      </c>
    </row>
    <row r="1336" ht="15.75" customHeight="1">
      <c r="A1336" s="473" t="s">
        <v>1687</v>
      </c>
      <c r="B1336" s="406">
        <v>67.64</v>
      </c>
      <c r="C1336" s="474">
        <v>67.27</v>
      </c>
      <c r="D1336" s="474">
        <v>67.82</v>
      </c>
      <c r="E1336" s="474">
        <v>67.18</v>
      </c>
      <c r="F1336" s="474" t="s">
        <v>3870</v>
      </c>
      <c r="G1336" s="475">
        <v>0.0055</v>
      </c>
      <c r="M1336" s="473" t="s">
        <v>1597</v>
      </c>
      <c r="N1336" s="406">
        <v>66.09</v>
      </c>
      <c r="O1336" s="474">
        <v>66.27</v>
      </c>
      <c r="P1336" s="474">
        <v>67.18</v>
      </c>
      <c r="Q1336" s="474">
        <v>65.55</v>
      </c>
      <c r="R1336" s="474" t="s">
        <v>3785</v>
      </c>
      <c r="S1336" s="475">
        <v>-0.0014</v>
      </c>
    </row>
    <row r="1337" ht="15.75" customHeight="1">
      <c r="A1337" s="473" t="s">
        <v>1688</v>
      </c>
      <c r="B1337" s="406">
        <v>67.27</v>
      </c>
      <c r="C1337" s="474">
        <v>68.0</v>
      </c>
      <c r="D1337" s="474">
        <v>68.0</v>
      </c>
      <c r="E1337" s="474">
        <v>67.27</v>
      </c>
      <c r="F1337" s="474" t="s">
        <v>3871</v>
      </c>
      <c r="G1337" s="475">
        <v>-0.0027</v>
      </c>
      <c r="M1337" s="473" t="s">
        <v>1598</v>
      </c>
      <c r="N1337" s="406">
        <v>66.18</v>
      </c>
      <c r="O1337" s="474">
        <v>65.18</v>
      </c>
      <c r="P1337" s="474">
        <v>66.45</v>
      </c>
      <c r="Q1337" s="474">
        <v>65.18</v>
      </c>
      <c r="R1337" s="474" t="s">
        <v>3786</v>
      </c>
      <c r="S1337" s="475">
        <v>0.0082</v>
      </c>
    </row>
    <row r="1338" ht="15.75" customHeight="1">
      <c r="A1338" s="473" t="s">
        <v>1689</v>
      </c>
      <c r="B1338" s="406">
        <v>67.45</v>
      </c>
      <c r="C1338" s="474">
        <v>67.91</v>
      </c>
      <c r="D1338" s="474">
        <v>68.18</v>
      </c>
      <c r="E1338" s="474">
        <v>67.36</v>
      </c>
      <c r="F1338" s="474" t="s">
        <v>3872</v>
      </c>
      <c r="G1338" s="475">
        <v>-0.0055</v>
      </c>
      <c r="M1338" s="473" t="s">
        <v>1599</v>
      </c>
      <c r="N1338" s="406">
        <v>65.64</v>
      </c>
      <c r="O1338" s="474">
        <v>66.45</v>
      </c>
      <c r="P1338" s="474">
        <v>66.45</v>
      </c>
      <c r="Q1338" s="474">
        <v>65.09</v>
      </c>
      <c r="R1338" s="474" t="s">
        <v>3787</v>
      </c>
      <c r="S1338" s="475">
        <v>-0.0068</v>
      </c>
    </row>
    <row r="1339" ht="15.75" customHeight="1">
      <c r="A1339" s="473" t="s">
        <v>1690</v>
      </c>
      <c r="B1339" s="406">
        <v>67.82</v>
      </c>
      <c r="C1339" s="474">
        <v>69.09</v>
      </c>
      <c r="D1339" s="474">
        <v>70.45</v>
      </c>
      <c r="E1339" s="474">
        <v>67.73</v>
      </c>
      <c r="F1339" s="474" t="s">
        <v>3873</v>
      </c>
      <c r="G1339" s="475">
        <v>-0.0158</v>
      </c>
      <c r="M1339" s="473" t="s">
        <v>1600</v>
      </c>
      <c r="N1339" s="406">
        <v>66.09</v>
      </c>
      <c r="O1339" s="474">
        <v>66.36</v>
      </c>
      <c r="P1339" s="474">
        <v>67.0</v>
      </c>
      <c r="Q1339" s="474">
        <v>65.73</v>
      </c>
      <c r="R1339" s="474" t="s">
        <v>3788</v>
      </c>
      <c r="S1339" s="475">
        <v>-0.0027</v>
      </c>
    </row>
    <row r="1340" ht="15.75" customHeight="1">
      <c r="A1340" s="473" t="s">
        <v>1691</v>
      </c>
      <c r="B1340" s="406">
        <v>68.91</v>
      </c>
      <c r="C1340" s="474">
        <v>69.0</v>
      </c>
      <c r="D1340" s="474">
        <v>69.09</v>
      </c>
      <c r="E1340" s="474">
        <v>68.27</v>
      </c>
      <c r="F1340" s="474" t="s">
        <v>3874</v>
      </c>
      <c r="G1340" s="475">
        <v>-0.0013</v>
      </c>
      <c r="M1340" s="473" t="s">
        <v>1601</v>
      </c>
      <c r="N1340" s="406">
        <v>66.27</v>
      </c>
      <c r="O1340" s="474">
        <v>64.55</v>
      </c>
      <c r="P1340" s="474">
        <v>66.55</v>
      </c>
      <c r="Q1340" s="474">
        <v>64.36</v>
      </c>
      <c r="R1340" s="474" t="s">
        <v>3789</v>
      </c>
      <c r="S1340" s="475">
        <v>0.0224</v>
      </c>
    </row>
    <row r="1341" ht="15.75" customHeight="1">
      <c r="A1341" s="473" t="s">
        <v>1692</v>
      </c>
      <c r="B1341" s="406">
        <v>69.0</v>
      </c>
      <c r="C1341" s="474">
        <v>69.91</v>
      </c>
      <c r="D1341" s="474">
        <v>69.91</v>
      </c>
      <c r="E1341" s="474">
        <v>68.64</v>
      </c>
      <c r="F1341" s="474" t="s">
        <v>3875</v>
      </c>
      <c r="G1341" s="475">
        <v>-0.0065</v>
      </c>
      <c r="M1341" s="473" t="s">
        <v>1602</v>
      </c>
      <c r="N1341" s="406">
        <v>64.82</v>
      </c>
      <c r="O1341" s="474">
        <v>64.82</v>
      </c>
      <c r="P1341" s="474">
        <v>65.0</v>
      </c>
      <c r="Q1341" s="474">
        <v>64.73</v>
      </c>
      <c r="R1341" s="474" t="s">
        <v>3790</v>
      </c>
      <c r="S1341" s="475">
        <v>-0.0028</v>
      </c>
    </row>
    <row r="1342" ht="15.75" customHeight="1">
      <c r="A1342" s="473" t="s">
        <v>1693</v>
      </c>
      <c r="B1342" s="406">
        <v>69.45</v>
      </c>
      <c r="C1342" s="474">
        <v>69.55</v>
      </c>
      <c r="D1342" s="474">
        <v>70.09</v>
      </c>
      <c r="E1342" s="474">
        <v>68.64</v>
      </c>
      <c r="F1342" s="474" t="s">
        <v>3876</v>
      </c>
      <c r="G1342" s="475">
        <v>-0.004</v>
      </c>
      <c r="M1342" s="473" t="s">
        <v>1603</v>
      </c>
      <c r="N1342" s="406">
        <v>65.0</v>
      </c>
      <c r="O1342" s="474">
        <v>65.45</v>
      </c>
      <c r="P1342" s="474">
        <v>66.27</v>
      </c>
      <c r="Q1342" s="474">
        <v>61.09</v>
      </c>
      <c r="R1342" s="474" t="s">
        <v>3791</v>
      </c>
      <c r="S1342" s="475">
        <v>-0.0084</v>
      </c>
    </row>
    <row r="1343" ht="15.75" customHeight="1">
      <c r="A1343" s="473" t="s">
        <v>1694</v>
      </c>
      <c r="B1343" s="406">
        <v>69.73</v>
      </c>
      <c r="C1343" s="474">
        <v>70.55</v>
      </c>
      <c r="D1343" s="474">
        <v>70.55</v>
      </c>
      <c r="E1343" s="474">
        <v>69.55</v>
      </c>
      <c r="F1343" s="474" t="s">
        <v>3877</v>
      </c>
      <c r="G1343" s="475">
        <v>0.0</v>
      </c>
      <c r="M1343" s="473" t="s">
        <v>1604</v>
      </c>
      <c r="N1343" s="406">
        <v>65.55</v>
      </c>
      <c r="O1343" s="474">
        <v>65.73</v>
      </c>
      <c r="P1343" s="474">
        <v>66.0</v>
      </c>
      <c r="Q1343" s="474">
        <v>65.18</v>
      </c>
      <c r="R1343" s="474" t="s">
        <v>3792</v>
      </c>
      <c r="S1343" s="475">
        <v>-0.0041</v>
      </c>
    </row>
    <row r="1344" ht="15.75" customHeight="1">
      <c r="A1344" s="473" t="s">
        <v>1695</v>
      </c>
      <c r="B1344" s="406">
        <v>69.73</v>
      </c>
      <c r="C1344" s="474">
        <v>70.0</v>
      </c>
      <c r="D1344" s="474">
        <v>70.91</v>
      </c>
      <c r="E1344" s="474">
        <v>69.18</v>
      </c>
      <c r="F1344" s="474" t="s">
        <v>3878</v>
      </c>
      <c r="G1344" s="475">
        <v>0.0093</v>
      </c>
      <c r="M1344" s="473" t="s">
        <v>1605</v>
      </c>
      <c r="N1344" s="406">
        <v>65.82</v>
      </c>
      <c r="O1344" s="474">
        <v>65.55</v>
      </c>
      <c r="P1344" s="474">
        <v>66.18</v>
      </c>
      <c r="Q1344" s="474">
        <v>65.18</v>
      </c>
      <c r="R1344" s="474" t="s">
        <v>3793</v>
      </c>
      <c r="S1344" s="475">
        <v>0.0041</v>
      </c>
    </row>
    <row r="1345" ht="15.75" customHeight="1">
      <c r="A1345" s="473" t="s">
        <v>1696</v>
      </c>
      <c r="B1345" s="406">
        <v>69.09</v>
      </c>
      <c r="C1345" s="474">
        <v>68.82</v>
      </c>
      <c r="D1345" s="474">
        <v>69.73</v>
      </c>
      <c r="E1345" s="474">
        <v>68.64</v>
      </c>
      <c r="F1345" s="474" t="s">
        <v>3879</v>
      </c>
      <c r="G1345" s="475">
        <v>-0.0013</v>
      </c>
      <c r="M1345" s="473" t="s">
        <v>1606</v>
      </c>
      <c r="N1345" s="406">
        <v>65.55</v>
      </c>
      <c r="O1345" s="474">
        <v>64.82</v>
      </c>
      <c r="P1345" s="474">
        <v>65.64</v>
      </c>
      <c r="Q1345" s="474">
        <v>64.73</v>
      </c>
      <c r="R1345" s="474" t="s">
        <v>3794</v>
      </c>
      <c r="S1345" s="475">
        <v>0.0113</v>
      </c>
    </row>
    <row r="1346" ht="15.75" customHeight="1">
      <c r="A1346" s="473" t="s">
        <v>1697</v>
      </c>
      <c r="B1346" s="406">
        <v>69.18</v>
      </c>
      <c r="C1346" s="474">
        <v>68.55</v>
      </c>
      <c r="D1346" s="474">
        <v>69.45</v>
      </c>
      <c r="E1346" s="474">
        <v>68.55</v>
      </c>
      <c r="F1346" s="474" t="s">
        <v>3880</v>
      </c>
      <c r="G1346" s="475">
        <v>0.0092</v>
      </c>
      <c r="M1346" s="473" t="s">
        <v>1607</v>
      </c>
      <c r="N1346" s="406">
        <v>64.82</v>
      </c>
      <c r="O1346" s="474">
        <v>64.55</v>
      </c>
      <c r="P1346" s="474">
        <v>65.18</v>
      </c>
      <c r="Q1346" s="474">
        <v>64.45</v>
      </c>
      <c r="R1346" s="474" t="s">
        <v>3795</v>
      </c>
      <c r="S1346" s="475">
        <v>0.0071</v>
      </c>
    </row>
    <row r="1347" ht="15.75" customHeight="1">
      <c r="A1347" s="473" t="s">
        <v>1698</v>
      </c>
      <c r="B1347" s="406">
        <v>68.55</v>
      </c>
      <c r="C1347" s="474">
        <v>67.82</v>
      </c>
      <c r="D1347" s="474">
        <v>69.64</v>
      </c>
      <c r="E1347" s="474">
        <v>67.73</v>
      </c>
      <c r="F1347" s="474" t="s">
        <v>3875</v>
      </c>
      <c r="G1347" s="475">
        <v>0.0015</v>
      </c>
      <c r="M1347" s="473" t="s">
        <v>1608</v>
      </c>
      <c r="N1347" s="406">
        <v>64.36</v>
      </c>
      <c r="O1347" s="474">
        <v>64.64</v>
      </c>
      <c r="P1347" s="474">
        <v>64.73</v>
      </c>
      <c r="Q1347" s="474">
        <v>64.0</v>
      </c>
      <c r="R1347" s="474" t="s">
        <v>3796</v>
      </c>
      <c r="S1347" s="475">
        <v>-0.0043</v>
      </c>
    </row>
    <row r="1348" ht="15.75" customHeight="1">
      <c r="A1348" s="473" t="s">
        <v>1699</v>
      </c>
      <c r="B1348" s="406">
        <v>68.45</v>
      </c>
      <c r="C1348" s="474">
        <v>68.45</v>
      </c>
      <c r="D1348" s="474">
        <v>68.91</v>
      </c>
      <c r="E1348" s="474">
        <v>67.64</v>
      </c>
      <c r="F1348" s="474" t="s">
        <v>3582</v>
      </c>
      <c r="G1348" s="475">
        <v>0.0</v>
      </c>
      <c r="M1348" s="473" t="s">
        <v>1609</v>
      </c>
      <c r="N1348" s="406">
        <v>64.64</v>
      </c>
      <c r="O1348" s="474">
        <v>64.09</v>
      </c>
      <c r="P1348" s="474">
        <v>65.09</v>
      </c>
      <c r="Q1348" s="474">
        <v>63.91</v>
      </c>
      <c r="R1348" s="474" t="s">
        <v>3797</v>
      </c>
      <c r="S1348" s="475">
        <v>0.0029</v>
      </c>
    </row>
    <row r="1349" ht="15.75" customHeight="1">
      <c r="A1349" s="473" t="s">
        <v>1700</v>
      </c>
      <c r="B1349" s="406">
        <v>68.45</v>
      </c>
      <c r="C1349" s="474">
        <v>67.27</v>
      </c>
      <c r="D1349" s="474">
        <v>69.0</v>
      </c>
      <c r="E1349" s="474">
        <v>66.36</v>
      </c>
      <c r="F1349" s="474" t="s">
        <v>3881</v>
      </c>
      <c r="G1349" s="475">
        <v>0.0162</v>
      </c>
      <c r="M1349" s="473" t="s">
        <v>1610</v>
      </c>
      <c r="N1349" s="406">
        <v>64.45</v>
      </c>
      <c r="O1349" s="474">
        <v>64.45</v>
      </c>
      <c r="P1349" s="474">
        <v>64.82</v>
      </c>
      <c r="Q1349" s="474">
        <v>64.0</v>
      </c>
      <c r="R1349" s="474" t="s">
        <v>3700</v>
      </c>
      <c r="S1349" s="475">
        <v>0.0</v>
      </c>
    </row>
    <row r="1350" ht="15.75" customHeight="1">
      <c r="A1350" s="473" t="s">
        <v>1701</v>
      </c>
      <c r="B1350" s="406">
        <v>67.36</v>
      </c>
      <c r="C1350" s="474">
        <v>65.73</v>
      </c>
      <c r="D1350" s="474">
        <v>67.64</v>
      </c>
      <c r="E1350" s="474">
        <v>65.64</v>
      </c>
      <c r="F1350" s="474" t="s">
        <v>3882</v>
      </c>
      <c r="G1350" s="475">
        <v>0.0206</v>
      </c>
      <c r="M1350" s="473" t="s">
        <v>1611</v>
      </c>
      <c r="N1350" s="406">
        <v>64.45</v>
      </c>
      <c r="O1350" s="474">
        <v>64.0</v>
      </c>
      <c r="P1350" s="474">
        <v>64.55</v>
      </c>
      <c r="Q1350" s="474">
        <v>63.91</v>
      </c>
      <c r="R1350" s="474" t="s">
        <v>3798</v>
      </c>
      <c r="S1350" s="475">
        <v>0.0042</v>
      </c>
    </row>
    <row r="1351" ht="15.75" customHeight="1">
      <c r="A1351" s="473" t="s">
        <v>1702</v>
      </c>
      <c r="B1351" s="406">
        <v>66.0</v>
      </c>
      <c r="C1351" s="474">
        <v>67.09</v>
      </c>
      <c r="D1351" s="474">
        <v>67.18</v>
      </c>
      <c r="E1351" s="474">
        <v>65.73</v>
      </c>
      <c r="F1351" s="474" t="s">
        <v>3248</v>
      </c>
      <c r="G1351" s="475">
        <v>-0.0096</v>
      </c>
      <c r="M1351" s="473" t="s">
        <v>1612</v>
      </c>
      <c r="N1351" s="406">
        <v>64.18</v>
      </c>
      <c r="O1351" s="474">
        <v>64.18</v>
      </c>
      <c r="P1351" s="474">
        <v>64.55</v>
      </c>
      <c r="Q1351" s="474">
        <v>63.64</v>
      </c>
      <c r="R1351" s="474" t="s">
        <v>3799</v>
      </c>
      <c r="S1351" s="475">
        <v>0.0</v>
      </c>
    </row>
    <row r="1352" ht="15.75" customHeight="1">
      <c r="A1352" s="473" t="s">
        <v>1703</v>
      </c>
      <c r="B1352" s="406">
        <v>66.64</v>
      </c>
      <c r="C1352" s="474">
        <v>66.0</v>
      </c>
      <c r="D1352" s="474">
        <v>67.27</v>
      </c>
      <c r="E1352" s="474">
        <v>65.45</v>
      </c>
      <c r="F1352" s="474" t="s">
        <v>3883</v>
      </c>
      <c r="G1352" s="475">
        <v>0.0182</v>
      </c>
      <c r="M1352" s="473" t="s">
        <v>1613</v>
      </c>
      <c r="N1352" s="406">
        <v>64.18</v>
      </c>
      <c r="O1352" s="474">
        <v>64.09</v>
      </c>
      <c r="P1352" s="474">
        <v>64.91</v>
      </c>
      <c r="Q1352" s="474">
        <v>63.64</v>
      </c>
      <c r="R1352" s="474" t="s">
        <v>3800</v>
      </c>
      <c r="S1352" s="475">
        <v>0.0028</v>
      </c>
    </row>
    <row r="1353" ht="15.75" customHeight="1">
      <c r="A1353" s="473" t="s">
        <v>1704</v>
      </c>
      <c r="B1353" s="406">
        <v>65.45</v>
      </c>
      <c r="C1353" s="474">
        <v>65.82</v>
      </c>
      <c r="D1353" s="474">
        <v>66.09</v>
      </c>
      <c r="E1353" s="474">
        <v>65.0</v>
      </c>
      <c r="F1353" s="474" t="s">
        <v>3884</v>
      </c>
      <c r="G1353" s="475">
        <v>-0.0097</v>
      </c>
      <c r="M1353" s="473" t="s">
        <v>1614</v>
      </c>
      <c r="N1353" s="406">
        <v>64.0</v>
      </c>
      <c r="O1353" s="474">
        <v>64.09</v>
      </c>
      <c r="P1353" s="474">
        <v>64.55</v>
      </c>
      <c r="Q1353" s="474">
        <v>63.64</v>
      </c>
      <c r="R1353" s="474" t="s">
        <v>3349</v>
      </c>
      <c r="S1353" s="475">
        <v>-0.0042</v>
      </c>
    </row>
    <row r="1354" ht="15.75" customHeight="1">
      <c r="A1354" s="473" t="s">
        <v>1705</v>
      </c>
      <c r="B1354" s="406">
        <v>66.09</v>
      </c>
      <c r="C1354" s="474">
        <v>64.0</v>
      </c>
      <c r="D1354" s="474">
        <v>66.36</v>
      </c>
      <c r="E1354" s="474">
        <v>63.64</v>
      </c>
      <c r="F1354" s="474" t="s">
        <v>3885</v>
      </c>
      <c r="G1354" s="475">
        <v>0.0269</v>
      </c>
      <c r="M1354" s="473" t="s">
        <v>1615</v>
      </c>
      <c r="N1354" s="406">
        <v>64.27</v>
      </c>
      <c r="O1354" s="474">
        <v>64.27</v>
      </c>
      <c r="P1354" s="474">
        <v>64.36</v>
      </c>
      <c r="Q1354" s="474">
        <v>63.64</v>
      </c>
      <c r="R1354" s="474" t="s">
        <v>3801</v>
      </c>
      <c r="S1354" s="475">
        <v>0.0</v>
      </c>
    </row>
    <row r="1355" ht="15.75" customHeight="1">
      <c r="A1355" s="473" t="s">
        <v>1706</v>
      </c>
      <c r="B1355" s="406">
        <v>64.36</v>
      </c>
      <c r="C1355" s="474">
        <v>64.55</v>
      </c>
      <c r="D1355" s="474">
        <v>65.09</v>
      </c>
      <c r="E1355" s="474">
        <v>64.18</v>
      </c>
      <c r="F1355" s="474" t="s">
        <v>3886</v>
      </c>
      <c r="G1355" s="475">
        <v>0.0014</v>
      </c>
      <c r="M1355" s="473" t="s">
        <v>1616</v>
      </c>
      <c r="N1355" s="406">
        <v>64.27</v>
      </c>
      <c r="O1355" s="474">
        <v>64.64</v>
      </c>
      <c r="P1355" s="474">
        <v>64.73</v>
      </c>
      <c r="Q1355" s="474">
        <v>64.18</v>
      </c>
      <c r="R1355" s="474" t="s">
        <v>3802</v>
      </c>
      <c r="S1355" s="475">
        <v>-0.0057</v>
      </c>
    </row>
    <row r="1356" ht="15.75" customHeight="1">
      <c r="A1356" s="473" t="s">
        <v>1707</v>
      </c>
      <c r="B1356" s="406">
        <v>64.27</v>
      </c>
      <c r="C1356" s="474">
        <v>65.27</v>
      </c>
      <c r="D1356" s="474">
        <v>65.36</v>
      </c>
      <c r="E1356" s="474">
        <v>63.82</v>
      </c>
      <c r="F1356" s="474" t="s">
        <v>3887</v>
      </c>
      <c r="G1356" s="475">
        <v>0.0028</v>
      </c>
      <c r="M1356" s="473" t="s">
        <v>1617</v>
      </c>
      <c r="N1356" s="406">
        <v>64.64</v>
      </c>
      <c r="O1356" s="474">
        <v>63.73</v>
      </c>
      <c r="P1356" s="474">
        <v>65.18</v>
      </c>
      <c r="Q1356" s="474">
        <v>63.73</v>
      </c>
      <c r="R1356" s="474" t="s">
        <v>3803</v>
      </c>
      <c r="S1356" s="475">
        <v>0.01</v>
      </c>
    </row>
    <row r="1357" ht="15.75" customHeight="1">
      <c r="A1357" s="473" t="s">
        <v>1708</v>
      </c>
      <c r="B1357" s="406">
        <v>64.09</v>
      </c>
      <c r="C1357" s="474">
        <v>64.55</v>
      </c>
      <c r="D1357" s="474">
        <v>64.64</v>
      </c>
      <c r="E1357" s="474">
        <v>63.64</v>
      </c>
      <c r="F1357" s="474" t="s">
        <v>3888</v>
      </c>
      <c r="G1357" s="475">
        <v>-0.0071</v>
      </c>
      <c r="M1357" s="473" t="s">
        <v>1618</v>
      </c>
      <c r="N1357" s="406">
        <v>64.0</v>
      </c>
      <c r="O1357" s="474">
        <v>63.91</v>
      </c>
      <c r="P1357" s="474">
        <v>64.09</v>
      </c>
      <c r="Q1357" s="474">
        <v>63.73</v>
      </c>
      <c r="R1357" s="474" t="s">
        <v>3804</v>
      </c>
      <c r="S1357" s="475">
        <v>-0.0014</v>
      </c>
    </row>
    <row r="1358" ht="15.75" customHeight="1">
      <c r="A1358" s="473" t="s">
        <v>1709</v>
      </c>
      <c r="B1358" s="406">
        <v>64.55</v>
      </c>
      <c r="C1358" s="474">
        <v>64.09</v>
      </c>
      <c r="D1358" s="474">
        <v>66.27</v>
      </c>
      <c r="E1358" s="474">
        <v>63.82</v>
      </c>
      <c r="F1358" s="474" t="s">
        <v>3889</v>
      </c>
      <c r="G1358" s="475">
        <v>0.0</v>
      </c>
      <c r="M1358" s="473" t="s">
        <v>1619</v>
      </c>
      <c r="N1358" s="406">
        <v>64.09</v>
      </c>
      <c r="O1358" s="474">
        <v>64.18</v>
      </c>
      <c r="P1358" s="474">
        <v>64.36</v>
      </c>
      <c r="Q1358" s="474">
        <v>63.73</v>
      </c>
      <c r="R1358" s="474" t="s">
        <v>3805</v>
      </c>
      <c r="S1358" s="475">
        <v>-0.0014</v>
      </c>
    </row>
    <row r="1359" ht="15.75" customHeight="1">
      <c r="A1359" s="473" t="s">
        <v>1710</v>
      </c>
      <c r="B1359" s="406">
        <v>64.55</v>
      </c>
      <c r="C1359" s="474">
        <v>64.73</v>
      </c>
      <c r="D1359" s="474">
        <v>64.91</v>
      </c>
      <c r="E1359" s="474">
        <v>64.36</v>
      </c>
      <c r="F1359" s="474" t="s">
        <v>3890</v>
      </c>
      <c r="G1359" s="475">
        <v>-0.0124</v>
      </c>
      <c r="M1359" s="473" t="s">
        <v>1620</v>
      </c>
      <c r="N1359" s="406">
        <v>64.18</v>
      </c>
      <c r="O1359" s="474">
        <v>64.18</v>
      </c>
      <c r="P1359" s="474">
        <v>64.82</v>
      </c>
      <c r="Q1359" s="474">
        <v>63.73</v>
      </c>
      <c r="R1359" s="474" t="s">
        <v>3806</v>
      </c>
      <c r="S1359" s="475">
        <v>0.0</v>
      </c>
    </row>
    <row r="1360" ht="15.75" customHeight="1">
      <c r="A1360" s="473" t="s">
        <v>1711</v>
      </c>
      <c r="B1360" s="406">
        <v>65.36</v>
      </c>
      <c r="C1360" s="474">
        <v>64.82</v>
      </c>
      <c r="D1360" s="474">
        <v>65.64</v>
      </c>
      <c r="E1360" s="474">
        <v>64.82</v>
      </c>
      <c r="F1360" s="474" t="s">
        <v>3406</v>
      </c>
      <c r="G1360" s="475">
        <v>0.0069</v>
      </c>
      <c r="M1360" s="473" t="s">
        <v>1621</v>
      </c>
      <c r="N1360" s="406">
        <v>64.18</v>
      </c>
      <c r="O1360" s="474">
        <v>64.55</v>
      </c>
      <c r="P1360" s="474">
        <v>64.73</v>
      </c>
      <c r="Q1360" s="474">
        <v>64.09</v>
      </c>
      <c r="R1360" s="474" t="s">
        <v>3807</v>
      </c>
      <c r="S1360" s="475">
        <v>-0.0014</v>
      </c>
    </row>
    <row r="1361" ht="15.75" customHeight="1">
      <c r="A1361" s="473" t="s">
        <v>1712</v>
      </c>
      <c r="B1361" s="406">
        <v>64.91</v>
      </c>
      <c r="C1361" s="474">
        <v>66.0</v>
      </c>
      <c r="D1361" s="474">
        <v>66.09</v>
      </c>
      <c r="E1361" s="474">
        <v>64.55</v>
      </c>
      <c r="F1361" s="474" t="s">
        <v>3891</v>
      </c>
      <c r="G1361" s="475">
        <v>0.0028</v>
      </c>
      <c r="M1361" s="473" t="s">
        <v>1622</v>
      </c>
      <c r="N1361" s="406">
        <v>64.27</v>
      </c>
      <c r="O1361" s="474">
        <v>64.73</v>
      </c>
      <c r="P1361" s="474">
        <v>64.73</v>
      </c>
      <c r="Q1361" s="474">
        <v>63.82</v>
      </c>
      <c r="R1361" s="474" t="s">
        <v>3808</v>
      </c>
      <c r="S1361" s="475">
        <v>0.0099</v>
      </c>
    </row>
    <row r="1362" ht="15.75" customHeight="1">
      <c r="A1362" s="473" t="s">
        <v>1713</v>
      </c>
      <c r="B1362" s="406">
        <v>64.73</v>
      </c>
      <c r="C1362" s="474">
        <v>64.55</v>
      </c>
      <c r="D1362" s="474">
        <v>66.18</v>
      </c>
      <c r="E1362" s="474">
        <v>64.27</v>
      </c>
      <c r="F1362" s="474" t="s">
        <v>3732</v>
      </c>
      <c r="G1362" s="475">
        <v>0.0043</v>
      </c>
      <c r="M1362" s="473" t="s">
        <v>1623</v>
      </c>
      <c r="N1362" s="406">
        <v>63.64</v>
      </c>
      <c r="O1362" s="474">
        <v>64.64</v>
      </c>
      <c r="P1362" s="474">
        <v>64.82</v>
      </c>
      <c r="Q1362" s="474">
        <v>63.55</v>
      </c>
      <c r="R1362" s="474" t="s">
        <v>3809</v>
      </c>
      <c r="S1362" s="475">
        <v>0.0</v>
      </c>
    </row>
    <row r="1363" ht="15.75" customHeight="1">
      <c r="A1363" s="473" t="s">
        <v>1714</v>
      </c>
      <c r="B1363" s="406">
        <v>64.45</v>
      </c>
      <c r="C1363" s="474">
        <v>64.55</v>
      </c>
      <c r="D1363" s="474">
        <v>64.64</v>
      </c>
      <c r="E1363" s="474">
        <v>64.18</v>
      </c>
      <c r="F1363" s="474" t="s">
        <v>3892</v>
      </c>
      <c r="G1363" s="475">
        <v>-0.0098</v>
      </c>
      <c r="M1363" s="473" t="s">
        <v>1624</v>
      </c>
      <c r="N1363" s="406">
        <v>63.64</v>
      </c>
      <c r="O1363" s="474">
        <v>63.91</v>
      </c>
      <c r="P1363" s="474">
        <v>64.91</v>
      </c>
      <c r="Q1363" s="474">
        <v>63.27</v>
      </c>
      <c r="R1363" s="474" t="s">
        <v>3810</v>
      </c>
      <c r="S1363" s="475">
        <v>-0.0126</v>
      </c>
    </row>
    <row r="1364" ht="15.75" customHeight="1">
      <c r="A1364" s="473" t="s">
        <v>1715</v>
      </c>
      <c r="B1364" s="406">
        <v>65.09</v>
      </c>
      <c r="C1364" s="474">
        <v>65.0</v>
      </c>
      <c r="D1364" s="474">
        <v>65.82</v>
      </c>
      <c r="E1364" s="474">
        <v>64.55</v>
      </c>
      <c r="F1364" s="474" t="s">
        <v>3893</v>
      </c>
      <c r="G1364" s="475">
        <v>-0.0041</v>
      </c>
      <c r="M1364" s="473" t="s">
        <v>1625</v>
      </c>
      <c r="N1364" s="406">
        <v>64.45</v>
      </c>
      <c r="O1364" s="474">
        <v>64.55</v>
      </c>
      <c r="P1364" s="474">
        <v>65.0</v>
      </c>
      <c r="Q1364" s="474">
        <v>64.0</v>
      </c>
      <c r="R1364" s="474" t="s">
        <v>3811</v>
      </c>
      <c r="S1364" s="475">
        <v>0.007</v>
      </c>
    </row>
    <row r="1365" ht="15.75" customHeight="1">
      <c r="A1365" s="473" t="s">
        <v>1716</v>
      </c>
      <c r="B1365" s="406">
        <v>65.36</v>
      </c>
      <c r="C1365" s="474">
        <v>65.45</v>
      </c>
      <c r="D1365" s="474">
        <v>65.45</v>
      </c>
      <c r="E1365" s="474">
        <v>65.09</v>
      </c>
      <c r="F1365" s="474" t="s">
        <v>3894</v>
      </c>
      <c r="G1365" s="475">
        <v>-0.0014</v>
      </c>
      <c r="M1365" s="473" t="s">
        <v>1626</v>
      </c>
      <c r="N1365" s="406">
        <v>64.0</v>
      </c>
      <c r="O1365" s="474">
        <v>64.36</v>
      </c>
      <c r="P1365" s="474">
        <v>64.91</v>
      </c>
      <c r="Q1365" s="474">
        <v>63.64</v>
      </c>
      <c r="R1365" s="474" t="s">
        <v>3812</v>
      </c>
      <c r="S1365" s="475">
        <v>-0.0028</v>
      </c>
    </row>
    <row r="1366" ht="15.75" customHeight="1">
      <c r="A1366" s="473" t="s">
        <v>1717</v>
      </c>
      <c r="B1366" s="406">
        <v>65.45</v>
      </c>
      <c r="C1366" s="474">
        <v>65.55</v>
      </c>
      <c r="D1366" s="474">
        <v>66.09</v>
      </c>
      <c r="E1366" s="474">
        <v>65.36</v>
      </c>
      <c r="F1366" s="474" t="s">
        <v>3895</v>
      </c>
      <c r="G1366" s="475">
        <v>-0.007</v>
      </c>
      <c r="M1366" s="473" t="s">
        <v>1627</v>
      </c>
      <c r="N1366" s="406">
        <v>64.18</v>
      </c>
      <c r="O1366" s="474">
        <v>65.82</v>
      </c>
      <c r="P1366" s="474">
        <v>65.82</v>
      </c>
      <c r="Q1366" s="474">
        <v>63.91</v>
      </c>
      <c r="R1366" s="474" t="s">
        <v>3813</v>
      </c>
      <c r="S1366" s="475">
        <v>-0.0126</v>
      </c>
    </row>
    <row r="1367" ht="15.75" customHeight="1">
      <c r="A1367" s="473" t="s">
        <v>1718</v>
      </c>
      <c r="B1367" s="406">
        <v>65.91</v>
      </c>
      <c r="C1367" s="474">
        <v>66.82</v>
      </c>
      <c r="D1367" s="474">
        <v>66.82</v>
      </c>
      <c r="E1367" s="474">
        <v>65.64</v>
      </c>
      <c r="F1367" s="474" t="s">
        <v>3896</v>
      </c>
      <c r="G1367" s="475">
        <v>-0.0041</v>
      </c>
      <c r="M1367" s="473" t="s">
        <v>1628</v>
      </c>
      <c r="N1367" s="406">
        <v>65.0</v>
      </c>
      <c r="O1367" s="474">
        <v>65.64</v>
      </c>
      <c r="P1367" s="474">
        <v>66.09</v>
      </c>
      <c r="Q1367" s="474">
        <v>64.73</v>
      </c>
      <c r="R1367" s="474" t="s">
        <v>3814</v>
      </c>
      <c r="S1367" s="475">
        <v>-0.0028</v>
      </c>
    </row>
    <row r="1368" ht="15.75" customHeight="1">
      <c r="A1368" s="473" t="s">
        <v>1719</v>
      </c>
      <c r="B1368" s="406">
        <v>66.18</v>
      </c>
      <c r="C1368" s="474">
        <v>66.36</v>
      </c>
      <c r="D1368" s="474">
        <v>66.82</v>
      </c>
      <c r="E1368" s="474">
        <v>65.09</v>
      </c>
      <c r="F1368" s="474" t="s">
        <v>3897</v>
      </c>
      <c r="G1368" s="475">
        <v>-0.0014</v>
      </c>
      <c r="M1368" s="473" t="s">
        <v>1629</v>
      </c>
      <c r="N1368" s="406">
        <v>65.18</v>
      </c>
      <c r="O1368" s="474">
        <v>64.55</v>
      </c>
      <c r="P1368" s="474">
        <v>65.91</v>
      </c>
      <c r="Q1368" s="474">
        <v>64.36</v>
      </c>
      <c r="R1368" s="474" t="s">
        <v>3815</v>
      </c>
      <c r="S1368" s="475">
        <v>0.0156</v>
      </c>
    </row>
    <row r="1369" ht="15.75" customHeight="1">
      <c r="A1369" s="473" t="s">
        <v>1720</v>
      </c>
      <c r="B1369" s="406">
        <v>66.27</v>
      </c>
      <c r="C1369" s="474">
        <v>66.18</v>
      </c>
      <c r="D1369" s="474">
        <v>67.18</v>
      </c>
      <c r="E1369" s="474">
        <v>65.27</v>
      </c>
      <c r="F1369" s="474" t="s">
        <v>3898</v>
      </c>
      <c r="G1369" s="475">
        <v>0.0</v>
      </c>
      <c r="M1369" s="473" t="s">
        <v>1630</v>
      </c>
      <c r="N1369" s="406">
        <v>64.18</v>
      </c>
      <c r="O1369" s="474">
        <v>63.91</v>
      </c>
      <c r="P1369" s="474">
        <v>64.91</v>
      </c>
      <c r="Q1369" s="474">
        <v>63.64</v>
      </c>
      <c r="R1369" s="474" t="s">
        <v>3816</v>
      </c>
      <c r="S1369" s="475">
        <v>0.0042</v>
      </c>
    </row>
    <row r="1370" ht="15.75" customHeight="1">
      <c r="A1370" s="473" t="s">
        <v>1721</v>
      </c>
      <c r="B1370" s="406">
        <v>66.27</v>
      </c>
      <c r="C1370" s="474">
        <v>64.36</v>
      </c>
      <c r="D1370" s="474">
        <v>67.27</v>
      </c>
      <c r="E1370" s="474">
        <v>64.36</v>
      </c>
      <c r="F1370" s="474" t="s">
        <v>3899</v>
      </c>
      <c r="G1370" s="475">
        <v>0.0195</v>
      </c>
      <c r="M1370" s="473" t="s">
        <v>1631</v>
      </c>
      <c r="N1370" s="406">
        <v>63.91</v>
      </c>
      <c r="O1370" s="474">
        <v>64.36</v>
      </c>
      <c r="P1370" s="474">
        <v>65.0</v>
      </c>
      <c r="Q1370" s="474">
        <v>63.82</v>
      </c>
      <c r="R1370" s="474" t="s">
        <v>3817</v>
      </c>
      <c r="S1370" s="475">
        <v>-0.014</v>
      </c>
    </row>
    <row r="1371" ht="15.75" customHeight="1">
      <c r="A1371" s="473" t="s">
        <v>1722</v>
      </c>
      <c r="B1371" s="406">
        <v>65.0</v>
      </c>
      <c r="C1371" s="474">
        <v>64.55</v>
      </c>
      <c r="D1371" s="474">
        <v>65.27</v>
      </c>
      <c r="E1371" s="474">
        <v>64.36</v>
      </c>
      <c r="F1371" s="474" t="s">
        <v>3900</v>
      </c>
      <c r="G1371" s="475">
        <v>0.0085</v>
      </c>
      <c r="M1371" s="473" t="s">
        <v>1632</v>
      </c>
      <c r="N1371" s="406">
        <v>64.82</v>
      </c>
      <c r="O1371" s="474">
        <v>64.55</v>
      </c>
      <c r="P1371" s="474">
        <v>65.73</v>
      </c>
      <c r="Q1371" s="474">
        <v>64.55</v>
      </c>
      <c r="R1371" s="474" t="s">
        <v>3818</v>
      </c>
      <c r="S1371" s="475">
        <v>0.0042</v>
      </c>
    </row>
    <row r="1372" ht="15.75" customHeight="1">
      <c r="A1372" s="473" t="s">
        <v>1723</v>
      </c>
      <c r="B1372" s="406">
        <v>64.45</v>
      </c>
      <c r="C1372" s="474">
        <v>63.82</v>
      </c>
      <c r="D1372" s="474">
        <v>64.64</v>
      </c>
      <c r="E1372" s="474">
        <v>63.82</v>
      </c>
      <c r="F1372" s="474" t="s">
        <v>3901</v>
      </c>
      <c r="G1372" s="475">
        <v>0.0056</v>
      </c>
      <c r="M1372" s="473" t="s">
        <v>1633</v>
      </c>
      <c r="N1372" s="406">
        <v>64.55</v>
      </c>
      <c r="O1372" s="474">
        <v>64.27</v>
      </c>
      <c r="P1372" s="474">
        <v>65.27</v>
      </c>
      <c r="Q1372" s="474">
        <v>64.27</v>
      </c>
      <c r="R1372" s="474" t="s">
        <v>3819</v>
      </c>
      <c r="S1372" s="475">
        <v>0.0044</v>
      </c>
    </row>
    <row r="1373" ht="15.75" customHeight="1">
      <c r="A1373" s="473" t="s">
        <v>1724</v>
      </c>
      <c r="B1373" s="406">
        <v>64.09</v>
      </c>
      <c r="C1373" s="474">
        <v>64.82</v>
      </c>
      <c r="D1373" s="474">
        <v>64.82</v>
      </c>
      <c r="E1373" s="474">
        <v>63.45</v>
      </c>
      <c r="F1373" s="474" t="s">
        <v>3902</v>
      </c>
      <c r="G1373" s="475">
        <v>-0.0014</v>
      </c>
      <c r="M1373" s="473" t="s">
        <v>1634</v>
      </c>
      <c r="N1373" s="406">
        <v>64.27</v>
      </c>
      <c r="O1373" s="474">
        <v>64.55</v>
      </c>
      <c r="P1373" s="474">
        <v>65.27</v>
      </c>
      <c r="Q1373" s="474">
        <v>64.0</v>
      </c>
      <c r="R1373" s="474" t="s">
        <v>3820</v>
      </c>
      <c r="S1373" s="475">
        <v>-0.0071</v>
      </c>
    </row>
    <row r="1374" ht="15.75" customHeight="1">
      <c r="A1374" s="473" t="s">
        <v>1725</v>
      </c>
      <c r="B1374" s="406">
        <v>64.18</v>
      </c>
      <c r="C1374" s="474">
        <v>64.36</v>
      </c>
      <c r="D1374" s="474">
        <v>64.36</v>
      </c>
      <c r="E1374" s="474">
        <v>63.73</v>
      </c>
      <c r="F1374" s="474" t="s">
        <v>3903</v>
      </c>
      <c r="G1374" s="475">
        <v>-0.0042</v>
      </c>
      <c r="M1374" s="473" t="s">
        <v>1635</v>
      </c>
      <c r="N1374" s="406">
        <v>64.73</v>
      </c>
      <c r="O1374" s="474">
        <v>65.55</v>
      </c>
      <c r="P1374" s="474">
        <v>65.55</v>
      </c>
      <c r="Q1374" s="474">
        <v>64.27</v>
      </c>
      <c r="R1374" s="474" t="s">
        <v>3821</v>
      </c>
      <c r="S1374" s="475">
        <v>-0.0139</v>
      </c>
    </row>
    <row r="1375" ht="15.75" customHeight="1">
      <c r="A1375" s="473" t="s">
        <v>1726</v>
      </c>
      <c r="B1375" s="406">
        <v>64.45</v>
      </c>
      <c r="C1375" s="474">
        <v>65.82</v>
      </c>
      <c r="D1375" s="474">
        <v>65.82</v>
      </c>
      <c r="E1375" s="474">
        <v>64.18</v>
      </c>
      <c r="F1375" s="474" t="s">
        <v>3904</v>
      </c>
      <c r="G1375" s="475">
        <v>0.0</v>
      </c>
      <c r="M1375" s="473" t="s">
        <v>1636</v>
      </c>
      <c r="N1375" s="406">
        <v>65.64</v>
      </c>
      <c r="O1375" s="474">
        <v>65.64</v>
      </c>
      <c r="P1375" s="474">
        <v>66.73</v>
      </c>
      <c r="Q1375" s="474">
        <v>65.36</v>
      </c>
      <c r="R1375" s="474" t="s">
        <v>3822</v>
      </c>
      <c r="S1375" s="475">
        <v>0.0043</v>
      </c>
    </row>
    <row r="1376" ht="15.75" customHeight="1">
      <c r="A1376" s="473" t="s">
        <v>1727</v>
      </c>
      <c r="B1376" s="406">
        <v>64.45</v>
      </c>
      <c r="C1376" s="474">
        <v>65.45</v>
      </c>
      <c r="D1376" s="474">
        <v>65.45</v>
      </c>
      <c r="E1376" s="474">
        <v>64.27</v>
      </c>
      <c r="F1376" s="474" t="s">
        <v>3905</v>
      </c>
      <c r="G1376" s="475">
        <v>-0.0085</v>
      </c>
      <c r="M1376" s="473" t="s">
        <v>1637</v>
      </c>
      <c r="N1376" s="406">
        <v>65.36</v>
      </c>
      <c r="O1376" s="474">
        <v>64.82</v>
      </c>
      <c r="P1376" s="474">
        <v>66.27</v>
      </c>
      <c r="Q1376" s="474">
        <v>64.09</v>
      </c>
      <c r="R1376" s="474" t="s">
        <v>3823</v>
      </c>
      <c r="S1376" s="475">
        <v>0.0184</v>
      </c>
    </row>
    <row r="1377" ht="15.75" customHeight="1">
      <c r="A1377" s="473" t="s">
        <v>1728</v>
      </c>
      <c r="B1377" s="406">
        <v>65.0</v>
      </c>
      <c r="C1377" s="474">
        <v>64.55</v>
      </c>
      <c r="D1377" s="474">
        <v>65.27</v>
      </c>
      <c r="E1377" s="474">
        <v>64.55</v>
      </c>
      <c r="F1377" s="474" t="s">
        <v>3906</v>
      </c>
      <c r="G1377" s="475">
        <v>0.0</v>
      </c>
      <c r="M1377" s="473" t="s">
        <v>1638</v>
      </c>
      <c r="N1377" s="406">
        <v>64.18</v>
      </c>
      <c r="O1377" s="474">
        <v>65.91</v>
      </c>
      <c r="P1377" s="474">
        <v>66.18</v>
      </c>
      <c r="Q1377" s="474">
        <v>63.64</v>
      </c>
      <c r="R1377" s="474" t="s">
        <v>3824</v>
      </c>
      <c r="S1377" s="475">
        <v>-0.0222</v>
      </c>
    </row>
    <row r="1378" ht="15.75" customHeight="1">
      <c r="A1378" s="473" t="s">
        <v>1729</v>
      </c>
      <c r="B1378" s="406">
        <v>65.0</v>
      </c>
      <c r="C1378" s="474">
        <v>65.0</v>
      </c>
      <c r="D1378" s="474">
        <v>65.45</v>
      </c>
      <c r="E1378" s="474">
        <v>64.64</v>
      </c>
      <c r="F1378" s="474" t="s">
        <v>3907</v>
      </c>
      <c r="G1378" s="475">
        <v>-0.0028</v>
      </c>
      <c r="M1378" s="473" t="s">
        <v>1639</v>
      </c>
      <c r="N1378" s="406">
        <v>65.64</v>
      </c>
      <c r="O1378" s="474">
        <v>65.91</v>
      </c>
      <c r="P1378" s="474">
        <v>66.82</v>
      </c>
      <c r="Q1378" s="474">
        <v>65.45</v>
      </c>
      <c r="R1378" s="474" t="s">
        <v>3825</v>
      </c>
      <c r="S1378" s="475">
        <v>0.0029</v>
      </c>
    </row>
    <row r="1379" ht="15.75" customHeight="1">
      <c r="A1379" s="473" t="s">
        <v>1730</v>
      </c>
      <c r="B1379" s="406">
        <v>65.18</v>
      </c>
      <c r="C1379" s="474">
        <v>67.0</v>
      </c>
      <c r="D1379" s="474">
        <v>67.0</v>
      </c>
      <c r="E1379" s="474">
        <v>65.0</v>
      </c>
      <c r="F1379" s="474" t="s">
        <v>3908</v>
      </c>
      <c r="G1379" s="475">
        <v>-0.0259</v>
      </c>
      <c r="M1379" s="473" t="s">
        <v>1640</v>
      </c>
      <c r="N1379" s="406">
        <v>65.45</v>
      </c>
      <c r="O1379" s="474">
        <v>65.18</v>
      </c>
      <c r="P1379" s="474">
        <v>65.91</v>
      </c>
      <c r="Q1379" s="474">
        <v>64.64</v>
      </c>
      <c r="R1379" s="474" t="s">
        <v>3826</v>
      </c>
      <c r="S1379" s="475">
        <v>0.0184</v>
      </c>
    </row>
    <row r="1380" ht="15.75" customHeight="1">
      <c r="A1380" s="473" t="s">
        <v>1731</v>
      </c>
      <c r="B1380" s="406">
        <v>66.91</v>
      </c>
      <c r="C1380" s="474">
        <v>66.27</v>
      </c>
      <c r="D1380" s="474">
        <v>67.18</v>
      </c>
      <c r="E1380" s="474">
        <v>66.27</v>
      </c>
      <c r="F1380" s="474" t="s">
        <v>3909</v>
      </c>
      <c r="G1380" s="475">
        <v>0.0083</v>
      </c>
      <c r="M1380" s="473" t="s">
        <v>1641</v>
      </c>
      <c r="N1380" s="406">
        <v>64.27</v>
      </c>
      <c r="O1380" s="474">
        <v>65.36</v>
      </c>
      <c r="P1380" s="474">
        <v>65.36</v>
      </c>
      <c r="Q1380" s="474">
        <v>63.82</v>
      </c>
      <c r="R1380" s="474" t="s">
        <v>3827</v>
      </c>
      <c r="S1380" s="475">
        <v>0.0042</v>
      </c>
    </row>
    <row r="1381" ht="15.75" customHeight="1">
      <c r="A1381" s="473" t="s">
        <v>1732</v>
      </c>
      <c r="B1381" s="406">
        <v>66.36</v>
      </c>
      <c r="C1381" s="474">
        <v>65.91</v>
      </c>
      <c r="D1381" s="474">
        <v>66.64</v>
      </c>
      <c r="E1381" s="474">
        <v>65.91</v>
      </c>
      <c r="F1381" s="474" t="s">
        <v>3910</v>
      </c>
      <c r="G1381" s="475">
        <v>0.0068</v>
      </c>
      <c r="M1381" s="473" t="s">
        <v>1642</v>
      </c>
      <c r="N1381" s="406">
        <v>64.0</v>
      </c>
      <c r="O1381" s="474">
        <v>65.55</v>
      </c>
      <c r="P1381" s="474">
        <v>65.55</v>
      </c>
      <c r="Q1381" s="474">
        <v>63.73</v>
      </c>
      <c r="R1381" s="474" t="s">
        <v>3828</v>
      </c>
      <c r="S1381" s="475">
        <v>-0.0085</v>
      </c>
    </row>
    <row r="1382" ht="15.75" customHeight="1">
      <c r="A1382" s="473" t="s">
        <v>1733</v>
      </c>
      <c r="B1382" s="406">
        <v>65.91</v>
      </c>
      <c r="C1382" s="474">
        <v>66.36</v>
      </c>
      <c r="D1382" s="474">
        <v>66.91</v>
      </c>
      <c r="E1382" s="474">
        <v>65.27</v>
      </c>
      <c r="F1382" s="474" t="s">
        <v>3911</v>
      </c>
      <c r="G1382" s="475">
        <v>-0.0041</v>
      </c>
      <c r="M1382" s="473" t="s">
        <v>1643</v>
      </c>
      <c r="N1382" s="406">
        <v>64.55</v>
      </c>
      <c r="O1382" s="474">
        <v>66.64</v>
      </c>
      <c r="P1382" s="474">
        <v>66.64</v>
      </c>
      <c r="Q1382" s="474">
        <v>64.09</v>
      </c>
      <c r="R1382" s="474" t="s">
        <v>3829</v>
      </c>
      <c r="S1382" s="475">
        <v>-0.0153</v>
      </c>
    </row>
    <row r="1383" ht="15.75" customHeight="1">
      <c r="A1383" s="473" t="s">
        <v>1734</v>
      </c>
      <c r="B1383" s="406">
        <v>66.18</v>
      </c>
      <c r="C1383" s="474">
        <v>67.55</v>
      </c>
      <c r="D1383" s="474">
        <v>67.73</v>
      </c>
      <c r="E1383" s="474">
        <v>65.91</v>
      </c>
      <c r="F1383" s="474" t="s">
        <v>3912</v>
      </c>
      <c r="G1383" s="475">
        <v>-0.0082</v>
      </c>
      <c r="M1383" s="473" t="s">
        <v>1644</v>
      </c>
      <c r="N1383" s="406">
        <v>65.55</v>
      </c>
      <c r="O1383" s="474">
        <v>65.55</v>
      </c>
      <c r="P1383" s="474">
        <v>66.82</v>
      </c>
      <c r="Q1383" s="474">
        <v>65.09</v>
      </c>
      <c r="R1383" s="474" t="s">
        <v>3830</v>
      </c>
      <c r="S1383" s="475">
        <v>-0.0014</v>
      </c>
    </row>
    <row r="1384" ht="15.75" customHeight="1">
      <c r="A1384" s="473" t="s">
        <v>1735</v>
      </c>
      <c r="B1384" s="406">
        <v>66.73</v>
      </c>
      <c r="C1384" s="474">
        <v>66.82</v>
      </c>
      <c r="D1384" s="474">
        <v>67.27</v>
      </c>
      <c r="E1384" s="474">
        <v>66.36</v>
      </c>
      <c r="F1384" s="474" t="s">
        <v>3913</v>
      </c>
      <c r="G1384" s="475">
        <v>0.0083</v>
      </c>
      <c r="M1384" s="473" t="s">
        <v>1645</v>
      </c>
      <c r="N1384" s="406">
        <v>65.64</v>
      </c>
      <c r="O1384" s="474">
        <v>65.18</v>
      </c>
      <c r="P1384" s="474">
        <v>67.27</v>
      </c>
      <c r="Q1384" s="474">
        <v>65.18</v>
      </c>
      <c r="R1384" s="474" t="s">
        <v>3831</v>
      </c>
      <c r="S1384" s="475">
        <v>0.0098</v>
      </c>
    </row>
    <row r="1385" ht="15.75" customHeight="1">
      <c r="A1385" s="473" t="s">
        <v>1736</v>
      </c>
      <c r="B1385" s="406">
        <v>66.18</v>
      </c>
      <c r="C1385" s="474">
        <v>65.91</v>
      </c>
      <c r="D1385" s="474">
        <v>66.73</v>
      </c>
      <c r="E1385" s="474">
        <v>65.45</v>
      </c>
      <c r="F1385" s="474" t="s">
        <v>3554</v>
      </c>
      <c r="G1385" s="475">
        <v>0.0055</v>
      </c>
      <c r="M1385" s="473" t="s">
        <v>1646</v>
      </c>
      <c r="N1385" s="406">
        <v>65.0</v>
      </c>
      <c r="O1385" s="474">
        <v>65.18</v>
      </c>
      <c r="P1385" s="474">
        <v>66.09</v>
      </c>
      <c r="Q1385" s="474">
        <v>64.73</v>
      </c>
      <c r="R1385" s="474" t="s">
        <v>3832</v>
      </c>
      <c r="S1385" s="475">
        <v>0.0014</v>
      </c>
    </row>
    <row r="1386" ht="15.75" customHeight="1">
      <c r="A1386" s="473" t="s">
        <v>1737</v>
      </c>
      <c r="B1386" s="406">
        <v>65.82</v>
      </c>
      <c r="C1386" s="474">
        <v>65.64</v>
      </c>
      <c r="D1386" s="474">
        <v>66.27</v>
      </c>
      <c r="E1386" s="474">
        <v>65.55</v>
      </c>
      <c r="F1386" s="474" t="s">
        <v>3914</v>
      </c>
      <c r="G1386" s="475">
        <v>-0.0041</v>
      </c>
      <c r="M1386" s="473" t="s">
        <v>1647</v>
      </c>
      <c r="N1386" s="406">
        <v>64.91</v>
      </c>
      <c r="O1386" s="474">
        <v>68.09</v>
      </c>
      <c r="P1386" s="474">
        <v>68.18</v>
      </c>
      <c r="Q1386" s="474">
        <v>64.18</v>
      </c>
      <c r="R1386" s="474" t="s">
        <v>3833</v>
      </c>
      <c r="S1386" s="475">
        <v>-0.0467</v>
      </c>
    </row>
    <row r="1387" ht="15.75" customHeight="1">
      <c r="A1387" s="473" t="s">
        <v>1738</v>
      </c>
      <c r="B1387" s="406">
        <v>66.09</v>
      </c>
      <c r="C1387" s="474">
        <v>66.36</v>
      </c>
      <c r="D1387" s="474">
        <v>67.27</v>
      </c>
      <c r="E1387" s="474">
        <v>65.45</v>
      </c>
      <c r="F1387" s="474" t="s">
        <v>3915</v>
      </c>
      <c r="G1387" s="475">
        <v>0.0055</v>
      </c>
      <c r="M1387" s="473" t="s">
        <v>1648</v>
      </c>
      <c r="N1387" s="406">
        <v>68.09</v>
      </c>
      <c r="O1387" s="474">
        <v>67.0</v>
      </c>
      <c r="P1387" s="474">
        <v>69.0</v>
      </c>
      <c r="Q1387" s="474">
        <v>66.36</v>
      </c>
      <c r="R1387" s="474" t="s">
        <v>3834</v>
      </c>
      <c r="S1387" s="475">
        <v>0.0275</v>
      </c>
    </row>
    <row r="1388" ht="15.75" customHeight="1">
      <c r="A1388" s="473" t="s">
        <v>1739</v>
      </c>
      <c r="B1388" s="406">
        <v>65.73</v>
      </c>
      <c r="C1388" s="474">
        <v>64.45</v>
      </c>
      <c r="D1388" s="474">
        <v>68.18</v>
      </c>
      <c r="E1388" s="474">
        <v>63.27</v>
      </c>
      <c r="F1388" s="474" t="s">
        <v>3916</v>
      </c>
      <c r="G1388" s="475">
        <v>0.0199</v>
      </c>
      <c r="M1388" s="473" t="s">
        <v>1649</v>
      </c>
      <c r="N1388" s="406">
        <v>66.27</v>
      </c>
      <c r="O1388" s="474">
        <v>65.45</v>
      </c>
      <c r="P1388" s="474">
        <v>67.0</v>
      </c>
      <c r="Q1388" s="474">
        <v>65.36</v>
      </c>
      <c r="R1388" s="474" t="s">
        <v>3835</v>
      </c>
      <c r="S1388" s="475">
        <v>0.0139</v>
      </c>
    </row>
    <row r="1389" ht="15.75" customHeight="1">
      <c r="A1389" s="473" t="s">
        <v>1740</v>
      </c>
      <c r="B1389" s="406">
        <v>64.45</v>
      </c>
      <c r="C1389" s="474">
        <v>65.55</v>
      </c>
      <c r="D1389" s="474">
        <v>65.91</v>
      </c>
      <c r="E1389" s="474">
        <v>63.64</v>
      </c>
      <c r="F1389" s="474" t="s">
        <v>3917</v>
      </c>
      <c r="G1389" s="475">
        <v>-0.0168</v>
      </c>
      <c r="M1389" s="473" t="s">
        <v>1650</v>
      </c>
      <c r="N1389" s="406">
        <v>65.36</v>
      </c>
      <c r="O1389" s="474">
        <v>64.36</v>
      </c>
      <c r="P1389" s="474">
        <v>67.0</v>
      </c>
      <c r="Q1389" s="474">
        <v>63.73</v>
      </c>
      <c r="R1389" s="474" t="s">
        <v>3836</v>
      </c>
      <c r="S1389" s="475">
        <v>0.0241</v>
      </c>
    </row>
    <row r="1390" ht="15.75" customHeight="1">
      <c r="A1390" s="473" t="s">
        <v>1741</v>
      </c>
      <c r="B1390" s="406">
        <v>65.55</v>
      </c>
      <c r="C1390" s="474">
        <v>68.0</v>
      </c>
      <c r="D1390" s="474">
        <v>68.0</v>
      </c>
      <c r="E1390" s="474">
        <v>65.27</v>
      </c>
      <c r="F1390" s="474" t="s">
        <v>3918</v>
      </c>
      <c r="G1390" s="475">
        <v>-0.015</v>
      </c>
      <c r="M1390" s="473" t="s">
        <v>1651</v>
      </c>
      <c r="N1390" s="406">
        <v>63.82</v>
      </c>
      <c r="O1390" s="474">
        <v>63.64</v>
      </c>
      <c r="P1390" s="474">
        <v>64.91</v>
      </c>
      <c r="Q1390" s="474">
        <v>62.73</v>
      </c>
      <c r="R1390" s="474" t="s">
        <v>3837</v>
      </c>
      <c r="S1390" s="475">
        <v>-0.0014</v>
      </c>
    </row>
    <row r="1391" ht="15.75" customHeight="1">
      <c r="A1391" s="473" t="s">
        <v>1742</v>
      </c>
      <c r="B1391" s="406">
        <v>66.55</v>
      </c>
      <c r="C1391" s="474">
        <v>67.27</v>
      </c>
      <c r="D1391" s="474">
        <v>67.36</v>
      </c>
      <c r="E1391" s="474">
        <v>64.18</v>
      </c>
      <c r="F1391" s="474" t="s">
        <v>3919</v>
      </c>
      <c r="G1391" s="475">
        <v>-0.008</v>
      </c>
      <c r="M1391" s="473" t="s">
        <v>1652</v>
      </c>
      <c r="N1391" s="406">
        <v>63.91</v>
      </c>
      <c r="O1391" s="474">
        <v>64.82</v>
      </c>
      <c r="P1391" s="474">
        <v>65.18</v>
      </c>
      <c r="Q1391" s="474">
        <v>63.55</v>
      </c>
      <c r="R1391" s="474" t="s">
        <v>3838</v>
      </c>
      <c r="S1391" s="475">
        <v>-0.0014</v>
      </c>
    </row>
    <row r="1392" ht="15.75" customHeight="1">
      <c r="A1392" s="473" t="s">
        <v>1743</v>
      </c>
      <c r="B1392" s="406">
        <v>67.09</v>
      </c>
      <c r="C1392" s="474">
        <v>69.09</v>
      </c>
      <c r="D1392" s="474">
        <v>69.09</v>
      </c>
      <c r="E1392" s="474">
        <v>66.73</v>
      </c>
      <c r="F1392" s="474" t="s">
        <v>3920</v>
      </c>
      <c r="G1392" s="475">
        <v>-0.0315</v>
      </c>
      <c r="M1392" s="473" t="s">
        <v>1653</v>
      </c>
      <c r="N1392" s="406">
        <v>64.0</v>
      </c>
      <c r="O1392" s="474">
        <v>64.36</v>
      </c>
      <c r="P1392" s="474">
        <v>64.64</v>
      </c>
      <c r="Q1392" s="474">
        <v>63.73</v>
      </c>
      <c r="R1392" s="474" t="s">
        <v>3839</v>
      </c>
      <c r="S1392" s="475">
        <v>-0.0127</v>
      </c>
    </row>
    <row r="1393" ht="15.75" customHeight="1">
      <c r="A1393" s="473" t="s">
        <v>1744</v>
      </c>
      <c r="B1393" s="406">
        <v>69.27</v>
      </c>
      <c r="C1393" s="474">
        <v>69.18</v>
      </c>
      <c r="D1393" s="474">
        <v>69.55</v>
      </c>
      <c r="E1393" s="474">
        <v>69.18</v>
      </c>
      <c r="F1393" s="474" t="s">
        <v>3566</v>
      </c>
      <c r="G1393" s="475">
        <v>0.0026</v>
      </c>
      <c r="M1393" s="473" t="s">
        <v>1654</v>
      </c>
      <c r="N1393" s="406">
        <v>64.82</v>
      </c>
      <c r="O1393" s="474">
        <v>64.45</v>
      </c>
      <c r="P1393" s="474">
        <v>65.18</v>
      </c>
      <c r="Q1393" s="474">
        <v>64.0</v>
      </c>
      <c r="R1393" s="474" t="s">
        <v>3840</v>
      </c>
      <c r="S1393" s="475">
        <v>0.0185</v>
      </c>
    </row>
    <row r="1394" ht="15.75" customHeight="1">
      <c r="A1394" s="473" t="s">
        <v>1745</v>
      </c>
      <c r="B1394" s="406">
        <v>69.09</v>
      </c>
      <c r="C1394" s="474">
        <v>69.73</v>
      </c>
      <c r="D1394" s="474">
        <v>69.73</v>
      </c>
      <c r="E1394" s="474">
        <v>69.09</v>
      </c>
      <c r="F1394" s="474" t="s">
        <v>3921</v>
      </c>
      <c r="G1394" s="475">
        <v>-0.0092</v>
      </c>
      <c r="M1394" s="473" t="s">
        <v>1655</v>
      </c>
      <c r="N1394" s="406">
        <v>63.64</v>
      </c>
      <c r="O1394" s="474">
        <v>65.27</v>
      </c>
      <c r="P1394" s="474">
        <v>65.27</v>
      </c>
      <c r="Q1394" s="474">
        <v>63.36</v>
      </c>
      <c r="R1394" s="474" t="s">
        <v>3841</v>
      </c>
      <c r="S1394" s="475">
        <v>-0.0112</v>
      </c>
    </row>
    <row r="1395" ht="15.75" customHeight="1">
      <c r="A1395" s="473" t="s">
        <v>1746</v>
      </c>
      <c r="B1395" s="406">
        <v>69.73</v>
      </c>
      <c r="C1395" s="474">
        <v>70.0</v>
      </c>
      <c r="D1395" s="474">
        <v>70.27</v>
      </c>
      <c r="E1395" s="474">
        <v>69.45</v>
      </c>
      <c r="F1395" s="474" t="s">
        <v>3922</v>
      </c>
      <c r="G1395" s="475">
        <v>-0.0077</v>
      </c>
      <c r="M1395" s="473" t="s">
        <v>1656</v>
      </c>
      <c r="N1395" s="406">
        <v>64.36</v>
      </c>
      <c r="O1395" s="474">
        <v>65.09</v>
      </c>
      <c r="P1395" s="474">
        <v>65.09</v>
      </c>
      <c r="Q1395" s="474">
        <v>64.18</v>
      </c>
      <c r="R1395" s="474" t="s">
        <v>3842</v>
      </c>
      <c r="S1395" s="475">
        <v>-0.0112</v>
      </c>
    </row>
    <row r="1396" ht="15.75" customHeight="1">
      <c r="A1396" s="473" t="s">
        <v>1747</v>
      </c>
      <c r="B1396" s="406">
        <v>70.27</v>
      </c>
      <c r="C1396" s="474">
        <v>70.0</v>
      </c>
      <c r="D1396" s="474">
        <v>70.55</v>
      </c>
      <c r="E1396" s="474">
        <v>70.0</v>
      </c>
      <c r="F1396" s="474" t="s">
        <v>3589</v>
      </c>
      <c r="G1396" s="475">
        <v>0.0</v>
      </c>
      <c r="M1396" s="473" t="s">
        <v>1657</v>
      </c>
      <c r="N1396" s="406">
        <v>65.09</v>
      </c>
      <c r="O1396" s="474">
        <v>65.27</v>
      </c>
      <c r="P1396" s="474">
        <v>65.82</v>
      </c>
      <c r="Q1396" s="474">
        <v>63.82</v>
      </c>
      <c r="R1396" s="474" t="s">
        <v>3843</v>
      </c>
      <c r="S1396" s="475">
        <v>0.0084</v>
      </c>
    </row>
    <row r="1397" ht="15.75" customHeight="1">
      <c r="A1397" s="473" t="s">
        <v>1748</v>
      </c>
      <c r="B1397" s="406">
        <v>70.27</v>
      </c>
      <c r="C1397" s="474">
        <v>69.91</v>
      </c>
      <c r="D1397" s="474">
        <v>70.82</v>
      </c>
      <c r="E1397" s="474">
        <v>69.91</v>
      </c>
      <c r="F1397" s="474" t="s">
        <v>3923</v>
      </c>
      <c r="G1397" s="475">
        <v>0.0064</v>
      </c>
      <c r="M1397" s="473" t="s">
        <v>1658</v>
      </c>
      <c r="N1397" s="406">
        <v>64.55</v>
      </c>
      <c r="O1397" s="474">
        <v>62.91</v>
      </c>
      <c r="P1397" s="474">
        <v>66.09</v>
      </c>
      <c r="Q1397" s="474">
        <v>62.91</v>
      </c>
      <c r="R1397" s="474" t="s">
        <v>3844</v>
      </c>
      <c r="S1397" s="475">
        <v>0.0231</v>
      </c>
    </row>
    <row r="1398" ht="15.75" customHeight="1">
      <c r="A1398" s="473" t="s">
        <v>1749</v>
      </c>
      <c r="B1398" s="406">
        <v>69.82</v>
      </c>
      <c r="C1398" s="474">
        <v>70.55</v>
      </c>
      <c r="D1398" s="474">
        <v>70.55</v>
      </c>
      <c r="E1398" s="474">
        <v>69.73</v>
      </c>
      <c r="F1398" s="474" t="s">
        <v>3924</v>
      </c>
      <c r="G1398" s="475">
        <v>0.0</v>
      </c>
      <c r="M1398" s="473" t="s">
        <v>1659</v>
      </c>
      <c r="N1398" s="406">
        <v>63.09</v>
      </c>
      <c r="O1398" s="474">
        <v>63.18</v>
      </c>
      <c r="P1398" s="474">
        <v>63.82</v>
      </c>
      <c r="Q1398" s="474">
        <v>62.73</v>
      </c>
      <c r="R1398" s="474" t="s">
        <v>3845</v>
      </c>
      <c r="S1398" s="475">
        <v>-0.0086</v>
      </c>
    </row>
    <row r="1399" ht="15.75" customHeight="1">
      <c r="A1399" s="473" t="s">
        <v>1750</v>
      </c>
      <c r="B1399" s="406">
        <v>69.82</v>
      </c>
      <c r="C1399" s="474">
        <v>69.73</v>
      </c>
      <c r="D1399" s="474">
        <v>70.36</v>
      </c>
      <c r="E1399" s="474">
        <v>69.55</v>
      </c>
      <c r="F1399" s="474" t="s">
        <v>3925</v>
      </c>
      <c r="G1399" s="475">
        <v>-0.0026</v>
      </c>
      <c r="M1399" s="473" t="s">
        <v>1660</v>
      </c>
      <c r="N1399" s="406">
        <v>63.64</v>
      </c>
      <c r="O1399" s="474">
        <v>63.64</v>
      </c>
      <c r="P1399" s="474">
        <v>64.55</v>
      </c>
      <c r="Q1399" s="474">
        <v>63.36</v>
      </c>
      <c r="R1399" s="474" t="s">
        <v>3846</v>
      </c>
      <c r="S1399" s="475">
        <v>-0.0098</v>
      </c>
    </row>
    <row r="1400" ht="15.75" customHeight="1">
      <c r="A1400" s="473" t="s">
        <v>1751</v>
      </c>
      <c r="B1400" s="406">
        <v>70.0</v>
      </c>
      <c r="C1400" s="474">
        <v>70.0</v>
      </c>
      <c r="D1400" s="474">
        <v>70.27</v>
      </c>
      <c r="E1400" s="474">
        <v>69.64</v>
      </c>
      <c r="F1400" s="474" t="s">
        <v>3926</v>
      </c>
      <c r="G1400" s="475">
        <v>0.0</v>
      </c>
      <c r="M1400" s="473" t="s">
        <v>1661</v>
      </c>
      <c r="N1400" s="406">
        <v>64.27</v>
      </c>
      <c r="O1400" s="474">
        <v>64.45</v>
      </c>
      <c r="P1400" s="474">
        <v>64.91</v>
      </c>
      <c r="Q1400" s="474">
        <v>64.18</v>
      </c>
      <c r="R1400" s="474" t="s">
        <v>3847</v>
      </c>
      <c r="S1400" s="475">
        <v>-0.0057</v>
      </c>
    </row>
    <row r="1401" ht="15.75" customHeight="1">
      <c r="A1401" s="473" t="s">
        <v>1752</v>
      </c>
      <c r="B1401" s="406">
        <v>70.0</v>
      </c>
      <c r="C1401" s="474">
        <v>70.09</v>
      </c>
      <c r="D1401" s="474">
        <v>70.27</v>
      </c>
      <c r="E1401" s="474">
        <v>69.82</v>
      </c>
      <c r="F1401" s="474" t="s">
        <v>3927</v>
      </c>
      <c r="G1401" s="475">
        <v>-0.0038</v>
      </c>
      <c r="M1401" s="473" t="s">
        <v>1662</v>
      </c>
      <c r="N1401" s="406">
        <v>64.64</v>
      </c>
      <c r="O1401" s="474">
        <v>65.91</v>
      </c>
      <c r="P1401" s="474">
        <v>65.91</v>
      </c>
      <c r="Q1401" s="474">
        <v>64.09</v>
      </c>
      <c r="R1401" s="474" t="s">
        <v>3848</v>
      </c>
      <c r="S1401" s="475">
        <v>-0.0097</v>
      </c>
    </row>
    <row r="1402" ht="15.75" customHeight="1">
      <c r="A1402" s="473" t="s">
        <v>1753</v>
      </c>
      <c r="B1402" s="406">
        <v>70.27</v>
      </c>
      <c r="C1402" s="474">
        <v>70.55</v>
      </c>
      <c r="D1402" s="474">
        <v>70.55</v>
      </c>
      <c r="E1402" s="474">
        <v>70.18</v>
      </c>
      <c r="F1402" s="474" t="s">
        <v>3928</v>
      </c>
      <c r="G1402" s="475">
        <v>0.0</v>
      </c>
      <c r="M1402" s="473" t="s">
        <v>1663</v>
      </c>
      <c r="N1402" s="406">
        <v>65.27</v>
      </c>
      <c r="O1402" s="474">
        <v>64.73</v>
      </c>
      <c r="P1402" s="474">
        <v>65.91</v>
      </c>
      <c r="Q1402" s="474">
        <v>64.09</v>
      </c>
      <c r="R1402" s="474" t="s">
        <v>3849</v>
      </c>
      <c r="S1402" s="475">
        <v>0.0028</v>
      </c>
    </row>
    <row r="1403" ht="15.75" customHeight="1">
      <c r="A1403" s="473" t="s">
        <v>1754</v>
      </c>
      <c r="B1403" s="406">
        <v>70.27</v>
      </c>
      <c r="C1403" s="474">
        <v>70.36</v>
      </c>
      <c r="D1403" s="474">
        <v>70.82</v>
      </c>
      <c r="E1403" s="474">
        <v>70.09</v>
      </c>
      <c r="F1403" s="474" t="s">
        <v>3250</v>
      </c>
      <c r="G1403" s="475">
        <v>-0.0052</v>
      </c>
      <c r="M1403" s="473" t="s">
        <v>1664</v>
      </c>
      <c r="N1403" s="406">
        <v>65.09</v>
      </c>
      <c r="O1403" s="474">
        <v>65.36</v>
      </c>
      <c r="P1403" s="474">
        <v>65.45</v>
      </c>
      <c r="Q1403" s="474">
        <v>64.91</v>
      </c>
      <c r="R1403" s="474" t="s">
        <v>3850</v>
      </c>
      <c r="S1403" s="475">
        <v>-0.0041</v>
      </c>
    </row>
    <row r="1404" ht="15.75" customHeight="1">
      <c r="A1404" s="473" t="s">
        <v>1755</v>
      </c>
      <c r="B1404" s="406">
        <v>70.64</v>
      </c>
      <c r="C1404" s="474">
        <v>70.0</v>
      </c>
      <c r="D1404" s="474">
        <v>71.55</v>
      </c>
      <c r="E1404" s="474">
        <v>70.0</v>
      </c>
      <c r="F1404" s="474" t="s">
        <v>3929</v>
      </c>
      <c r="G1404" s="475">
        <v>-0.0025</v>
      </c>
      <c r="M1404" s="473" t="s">
        <v>1665</v>
      </c>
      <c r="N1404" s="406">
        <v>65.36</v>
      </c>
      <c r="O1404" s="474">
        <v>67.09</v>
      </c>
      <c r="P1404" s="474">
        <v>67.09</v>
      </c>
      <c r="Q1404" s="474">
        <v>65.09</v>
      </c>
      <c r="R1404" s="474" t="s">
        <v>3851</v>
      </c>
      <c r="S1404" s="475">
        <v>-0.0029</v>
      </c>
    </row>
    <row r="1405" ht="15.75" customHeight="1">
      <c r="A1405" s="473" t="s">
        <v>1756</v>
      </c>
      <c r="B1405" s="406">
        <v>70.82</v>
      </c>
      <c r="C1405" s="474">
        <v>70.91</v>
      </c>
      <c r="D1405" s="474">
        <v>71.18</v>
      </c>
      <c r="E1405" s="474">
        <v>70.64</v>
      </c>
      <c r="F1405" s="474" t="s">
        <v>3930</v>
      </c>
      <c r="G1405" s="475">
        <v>-0.0013</v>
      </c>
      <c r="M1405" s="473" t="s">
        <v>1666</v>
      </c>
      <c r="N1405" s="406">
        <v>65.55</v>
      </c>
      <c r="O1405" s="474">
        <v>65.36</v>
      </c>
      <c r="P1405" s="474">
        <v>65.73</v>
      </c>
      <c r="Q1405" s="474">
        <v>65.0</v>
      </c>
      <c r="R1405" s="474" t="s">
        <v>3852</v>
      </c>
      <c r="S1405" s="475">
        <v>0.0029</v>
      </c>
    </row>
    <row r="1406" ht="15.75" customHeight="1">
      <c r="A1406" s="473" t="s">
        <v>1757</v>
      </c>
      <c r="B1406" s="406">
        <v>70.91</v>
      </c>
      <c r="C1406" s="474">
        <v>71.64</v>
      </c>
      <c r="D1406" s="474">
        <v>71.64</v>
      </c>
      <c r="E1406" s="474">
        <v>70.82</v>
      </c>
      <c r="F1406" s="474" t="s">
        <v>3931</v>
      </c>
      <c r="G1406" s="475">
        <v>-0.0102</v>
      </c>
      <c r="M1406" s="473" t="s">
        <v>1667</v>
      </c>
      <c r="N1406" s="406">
        <v>65.36</v>
      </c>
      <c r="O1406" s="474">
        <v>65.55</v>
      </c>
      <c r="P1406" s="474">
        <v>65.91</v>
      </c>
      <c r="Q1406" s="474">
        <v>65.09</v>
      </c>
      <c r="R1406" s="474" t="s">
        <v>3853</v>
      </c>
      <c r="S1406" s="475">
        <v>-0.011</v>
      </c>
    </row>
    <row r="1407" ht="15.75" customHeight="1">
      <c r="A1407" s="473" t="s">
        <v>1758</v>
      </c>
      <c r="B1407" s="406">
        <v>71.64</v>
      </c>
      <c r="C1407" s="474">
        <v>71.64</v>
      </c>
      <c r="D1407" s="474">
        <v>72.27</v>
      </c>
      <c r="E1407" s="474">
        <v>71.55</v>
      </c>
      <c r="F1407" s="474" t="s">
        <v>3932</v>
      </c>
      <c r="G1407" s="475">
        <v>-0.0062</v>
      </c>
      <c r="M1407" s="473" t="s">
        <v>1668</v>
      </c>
      <c r="N1407" s="406">
        <v>66.09</v>
      </c>
      <c r="O1407" s="474">
        <v>65.82</v>
      </c>
      <c r="P1407" s="474">
        <v>66.45</v>
      </c>
      <c r="Q1407" s="474">
        <v>65.73</v>
      </c>
      <c r="R1407" s="474" t="s">
        <v>3854</v>
      </c>
      <c r="S1407" s="475">
        <v>0.0014</v>
      </c>
    </row>
    <row r="1408" ht="15.75" customHeight="1">
      <c r="A1408" s="473" t="s">
        <v>1759</v>
      </c>
      <c r="B1408" s="406">
        <v>72.09</v>
      </c>
      <c r="C1408" s="474">
        <v>71.64</v>
      </c>
      <c r="D1408" s="474">
        <v>72.27</v>
      </c>
      <c r="E1408" s="474">
        <v>71.64</v>
      </c>
      <c r="F1408" s="474" t="s">
        <v>3933</v>
      </c>
      <c r="G1408" s="475">
        <v>0.0012</v>
      </c>
      <c r="M1408" s="473" t="s">
        <v>1669</v>
      </c>
      <c r="N1408" s="406">
        <v>66.0</v>
      </c>
      <c r="O1408" s="474">
        <v>65.91</v>
      </c>
      <c r="P1408" s="474">
        <v>66.64</v>
      </c>
      <c r="Q1408" s="474">
        <v>65.91</v>
      </c>
      <c r="R1408" s="474" t="s">
        <v>3855</v>
      </c>
      <c r="S1408" s="475">
        <v>0.0014</v>
      </c>
    </row>
    <row r="1409" ht="15.75" customHeight="1">
      <c r="A1409" s="473" t="s">
        <v>1760</v>
      </c>
      <c r="B1409" s="406">
        <v>72.0</v>
      </c>
      <c r="C1409" s="474">
        <v>71.45</v>
      </c>
      <c r="D1409" s="474">
        <v>72.55</v>
      </c>
      <c r="E1409" s="474">
        <v>71.45</v>
      </c>
      <c r="F1409" s="474" t="s">
        <v>3934</v>
      </c>
      <c r="G1409" s="475">
        <v>0.0038</v>
      </c>
      <c r="M1409" s="473" t="s">
        <v>1670</v>
      </c>
      <c r="N1409" s="406">
        <v>65.91</v>
      </c>
      <c r="O1409" s="474">
        <v>68.55</v>
      </c>
      <c r="P1409" s="474">
        <v>68.55</v>
      </c>
      <c r="Q1409" s="474">
        <v>65.55</v>
      </c>
      <c r="R1409" s="474" t="s">
        <v>3856</v>
      </c>
      <c r="S1409" s="475">
        <v>-0.0136</v>
      </c>
    </row>
    <row r="1410" ht="15.75" customHeight="1">
      <c r="A1410" s="473" t="s">
        <v>1761</v>
      </c>
      <c r="B1410" s="406">
        <v>71.73</v>
      </c>
      <c r="C1410" s="474">
        <v>71.36</v>
      </c>
      <c r="D1410" s="474">
        <v>72.55</v>
      </c>
      <c r="E1410" s="474">
        <v>71.36</v>
      </c>
      <c r="F1410" s="474" t="s">
        <v>3935</v>
      </c>
      <c r="G1410" s="475">
        <v>-0.0062</v>
      </c>
      <c r="M1410" s="473" t="s">
        <v>1671</v>
      </c>
      <c r="N1410" s="406">
        <v>66.82</v>
      </c>
      <c r="O1410" s="474">
        <v>67.45</v>
      </c>
      <c r="P1410" s="474">
        <v>68.0</v>
      </c>
      <c r="Q1410" s="474">
        <v>66.55</v>
      </c>
      <c r="R1410" s="474" t="s">
        <v>3857</v>
      </c>
      <c r="S1410" s="475">
        <v>-0.008</v>
      </c>
    </row>
    <row r="1411" ht="15.75" customHeight="1">
      <c r="A1411" s="473" t="s">
        <v>1762</v>
      </c>
      <c r="B1411" s="406">
        <v>72.18</v>
      </c>
      <c r="C1411" s="474">
        <v>71.91</v>
      </c>
      <c r="D1411" s="474">
        <v>72.45</v>
      </c>
      <c r="E1411" s="474">
        <v>71.55</v>
      </c>
      <c r="F1411" s="474" t="s">
        <v>3936</v>
      </c>
      <c r="G1411" s="475">
        <v>0.0038</v>
      </c>
      <c r="M1411" s="473" t="s">
        <v>1672</v>
      </c>
      <c r="N1411" s="406">
        <v>67.36</v>
      </c>
      <c r="O1411" s="474">
        <v>67.27</v>
      </c>
      <c r="P1411" s="474">
        <v>68.0</v>
      </c>
      <c r="Q1411" s="474">
        <v>67.09</v>
      </c>
      <c r="R1411" s="474" t="s">
        <v>3780</v>
      </c>
      <c r="S1411" s="475">
        <v>0.0027</v>
      </c>
    </row>
    <row r="1412" ht="15.75" customHeight="1">
      <c r="A1412" s="473" t="s">
        <v>1763</v>
      </c>
      <c r="B1412" s="406">
        <v>71.91</v>
      </c>
      <c r="C1412" s="474">
        <v>72.0</v>
      </c>
      <c r="D1412" s="474">
        <v>72.0</v>
      </c>
      <c r="E1412" s="474">
        <v>71.45</v>
      </c>
      <c r="F1412" s="474" t="s">
        <v>3937</v>
      </c>
      <c r="G1412" s="475">
        <v>0.0025</v>
      </c>
      <c r="M1412" s="473" t="s">
        <v>1673</v>
      </c>
      <c r="N1412" s="406">
        <v>67.18</v>
      </c>
      <c r="O1412" s="474">
        <v>67.82</v>
      </c>
      <c r="P1412" s="474">
        <v>67.82</v>
      </c>
      <c r="Q1412" s="474">
        <v>67.0</v>
      </c>
      <c r="R1412" s="474" t="s">
        <v>3858</v>
      </c>
      <c r="S1412" s="475">
        <v>-0.0094</v>
      </c>
    </row>
    <row r="1413" ht="15.75" customHeight="1">
      <c r="A1413" s="473" t="s">
        <v>1764</v>
      </c>
      <c r="B1413" s="406">
        <v>71.73</v>
      </c>
      <c r="C1413" s="474">
        <v>71.36</v>
      </c>
      <c r="D1413" s="474">
        <v>72.0</v>
      </c>
      <c r="E1413" s="474">
        <v>70.91</v>
      </c>
      <c r="F1413" s="474" t="s">
        <v>3938</v>
      </c>
      <c r="G1413" s="475">
        <v>0.0052</v>
      </c>
      <c r="M1413" s="473" t="s">
        <v>1674</v>
      </c>
      <c r="N1413" s="406">
        <v>67.82</v>
      </c>
      <c r="O1413" s="474">
        <v>68.18</v>
      </c>
      <c r="P1413" s="474">
        <v>69.18</v>
      </c>
      <c r="Q1413" s="474">
        <v>67.45</v>
      </c>
      <c r="R1413" s="474" t="s">
        <v>2896</v>
      </c>
      <c r="S1413" s="475">
        <v>-0.0158</v>
      </c>
    </row>
    <row r="1414" ht="15.75" customHeight="1">
      <c r="A1414" s="473" t="s">
        <v>1765</v>
      </c>
      <c r="B1414" s="406">
        <v>71.36</v>
      </c>
      <c r="C1414" s="474">
        <v>70.91</v>
      </c>
      <c r="D1414" s="474">
        <v>72.18</v>
      </c>
      <c r="E1414" s="474">
        <v>70.82</v>
      </c>
      <c r="F1414" s="474" t="s">
        <v>3939</v>
      </c>
      <c r="G1414" s="475">
        <v>0.0063</v>
      </c>
      <c r="M1414" s="473" t="s">
        <v>1675</v>
      </c>
      <c r="N1414" s="406">
        <v>68.91</v>
      </c>
      <c r="O1414" s="474">
        <v>70.0</v>
      </c>
      <c r="P1414" s="474">
        <v>70.91</v>
      </c>
      <c r="Q1414" s="474">
        <v>68.36</v>
      </c>
      <c r="R1414" s="474" t="s">
        <v>3859</v>
      </c>
      <c r="S1414" s="475">
        <v>-0.0168</v>
      </c>
    </row>
    <row r="1415" ht="15.75" customHeight="1">
      <c r="A1415" s="473" t="s">
        <v>1766</v>
      </c>
      <c r="B1415" s="406">
        <v>70.91</v>
      </c>
      <c r="C1415" s="474">
        <v>70.82</v>
      </c>
      <c r="D1415" s="474">
        <v>71.64</v>
      </c>
      <c r="E1415" s="474">
        <v>70.73</v>
      </c>
      <c r="F1415" s="474" t="s">
        <v>3940</v>
      </c>
      <c r="G1415" s="475">
        <v>0.0</v>
      </c>
      <c r="M1415" s="473" t="s">
        <v>1676</v>
      </c>
      <c r="N1415" s="406">
        <v>70.09</v>
      </c>
      <c r="O1415" s="474">
        <v>69.09</v>
      </c>
      <c r="P1415" s="474">
        <v>71.91</v>
      </c>
      <c r="Q1415" s="474">
        <v>68.09</v>
      </c>
      <c r="R1415" s="474" t="s">
        <v>3860</v>
      </c>
      <c r="S1415" s="475">
        <v>0.0376</v>
      </c>
    </row>
    <row r="1416" ht="15.75" customHeight="1">
      <c r="A1416" s="473" t="s">
        <v>1767</v>
      </c>
      <c r="B1416" s="406">
        <v>70.91</v>
      </c>
      <c r="C1416" s="474">
        <v>71.0</v>
      </c>
      <c r="D1416" s="474">
        <v>71.36</v>
      </c>
      <c r="E1416" s="474">
        <v>70.64</v>
      </c>
      <c r="F1416" s="474" t="s">
        <v>3941</v>
      </c>
      <c r="G1416" s="475">
        <v>-0.0013</v>
      </c>
      <c r="M1416" s="473" t="s">
        <v>1677</v>
      </c>
      <c r="N1416" s="406">
        <v>67.55</v>
      </c>
      <c r="O1416" s="474">
        <v>67.73</v>
      </c>
      <c r="P1416" s="474">
        <v>68.91</v>
      </c>
      <c r="Q1416" s="474">
        <v>66.91</v>
      </c>
      <c r="R1416" s="474" t="s">
        <v>3861</v>
      </c>
      <c r="S1416" s="475">
        <v>0.0042</v>
      </c>
    </row>
    <row r="1417" ht="15.75" customHeight="1">
      <c r="A1417" s="473" t="s">
        <v>1768</v>
      </c>
      <c r="B1417" s="406">
        <v>71.0</v>
      </c>
      <c r="C1417" s="474">
        <v>71.18</v>
      </c>
      <c r="D1417" s="474">
        <v>71.36</v>
      </c>
      <c r="E1417" s="474">
        <v>70.91</v>
      </c>
      <c r="F1417" s="474" t="s">
        <v>3942</v>
      </c>
      <c r="G1417" s="475">
        <v>-0.0025</v>
      </c>
      <c r="M1417" s="473" t="s">
        <v>1678</v>
      </c>
      <c r="N1417" s="406">
        <v>67.27</v>
      </c>
      <c r="O1417" s="474">
        <v>68.18</v>
      </c>
      <c r="P1417" s="474">
        <v>68.18</v>
      </c>
      <c r="Q1417" s="474">
        <v>67.27</v>
      </c>
      <c r="R1417" s="474" t="s">
        <v>3862</v>
      </c>
      <c r="S1417" s="475">
        <v>-0.0133</v>
      </c>
    </row>
    <row r="1418" ht="15.75" customHeight="1">
      <c r="A1418" s="473" t="s">
        <v>1769</v>
      </c>
      <c r="B1418" s="406">
        <v>71.18</v>
      </c>
      <c r="C1418" s="474">
        <v>71.0</v>
      </c>
      <c r="D1418" s="474">
        <v>71.73</v>
      </c>
      <c r="E1418" s="474">
        <v>71.0</v>
      </c>
      <c r="F1418" s="474" t="s">
        <v>3943</v>
      </c>
      <c r="G1418" s="475">
        <v>-0.0038</v>
      </c>
      <c r="M1418" s="473" t="s">
        <v>1679</v>
      </c>
      <c r="N1418" s="406">
        <v>68.18</v>
      </c>
      <c r="O1418" s="474">
        <v>68.27</v>
      </c>
      <c r="P1418" s="474">
        <v>68.82</v>
      </c>
      <c r="Q1418" s="474">
        <v>68.0</v>
      </c>
      <c r="R1418" s="474" t="s">
        <v>3863</v>
      </c>
      <c r="S1418" s="475">
        <v>-0.0013</v>
      </c>
    </row>
    <row r="1419" ht="15.75" customHeight="1">
      <c r="A1419" s="473" t="s">
        <v>1770</v>
      </c>
      <c r="B1419" s="406">
        <v>71.45</v>
      </c>
      <c r="C1419" s="474">
        <v>71.0</v>
      </c>
      <c r="D1419" s="474">
        <v>71.82</v>
      </c>
      <c r="E1419" s="474">
        <v>70.55</v>
      </c>
      <c r="F1419" s="474" t="s">
        <v>3944</v>
      </c>
      <c r="G1419" s="475">
        <v>0.0063</v>
      </c>
      <c r="M1419" s="473" t="s">
        <v>1680</v>
      </c>
      <c r="N1419" s="406">
        <v>68.27</v>
      </c>
      <c r="O1419" s="474">
        <v>68.18</v>
      </c>
      <c r="P1419" s="474">
        <v>69.09</v>
      </c>
      <c r="Q1419" s="474">
        <v>67.73</v>
      </c>
      <c r="R1419" s="474" t="s">
        <v>3765</v>
      </c>
      <c r="S1419" s="475">
        <v>0.008</v>
      </c>
    </row>
    <row r="1420" ht="15.75" customHeight="1">
      <c r="A1420" s="473" t="s">
        <v>1771</v>
      </c>
      <c r="B1420" s="406">
        <v>71.0</v>
      </c>
      <c r="C1420" s="474">
        <v>71.36</v>
      </c>
      <c r="D1420" s="474">
        <v>71.36</v>
      </c>
      <c r="E1420" s="474">
        <v>70.73</v>
      </c>
      <c r="F1420" s="474" t="s">
        <v>3945</v>
      </c>
      <c r="G1420" s="475">
        <v>-0.0013</v>
      </c>
      <c r="M1420" s="473" t="s">
        <v>1681</v>
      </c>
      <c r="N1420" s="406">
        <v>67.73</v>
      </c>
      <c r="O1420" s="474">
        <v>70.55</v>
      </c>
      <c r="P1420" s="474">
        <v>70.55</v>
      </c>
      <c r="Q1420" s="474">
        <v>67.64</v>
      </c>
      <c r="R1420" s="474" t="s">
        <v>3864</v>
      </c>
      <c r="S1420" s="475">
        <v>-0.0299</v>
      </c>
    </row>
    <row r="1421" ht="15.75" customHeight="1">
      <c r="A1421" s="473" t="s">
        <v>1772</v>
      </c>
      <c r="B1421" s="406">
        <v>71.09</v>
      </c>
      <c r="C1421" s="474">
        <v>71.09</v>
      </c>
      <c r="D1421" s="474">
        <v>71.27</v>
      </c>
      <c r="E1421" s="474">
        <v>70.91</v>
      </c>
      <c r="F1421" s="474" t="s">
        <v>3946</v>
      </c>
      <c r="G1421" s="475">
        <v>-0.005</v>
      </c>
      <c r="M1421" s="473" t="s">
        <v>1682</v>
      </c>
      <c r="N1421" s="406">
        <v>69.82</v>
      </c>
      <c r="O1421" s="474">
        <v>70.27</v>
      </c>
      <c r="P1421" s="474">
        <v>70.82</v>
      </c>
      <c r="Q1421" s="474">
        <v>69.36</v>
      </c>
      <c r="R1421" s="474" t="s">
        <v>3865</v>
      </c>
      <c r="S1421" s="475">
        <v>-0.0051</v>
      </c>
    </row>
    <row r="1422" ht="15.75" customHeight="1">
      <c r="A1422" s="473" t="s">
        <v>1773</v>
      </c>
      <c r="B1422" s="406">
        <v>71.45</v>
      </c>
      <c r="C1422" s="474">
        <v>71.82</v>
      </c>
      <c r="D1422" s="474">
        <v>71.82</v>
      </c>
      <c r="E1422" s="474">
        <v>70.82</v>
      </c>
      <c r="F1422" s="474" t="s">
        <v>3947</v>
      </c>
      <c r="G1422" s="475">
        <v>-0.0126</v>
      </c>
      <c r="M1422" s="473" t="s">
        <v>1683</v>
      </c>
      <c r="N1422" s="406">
        <v>70.18</v>
      </c>
      <c r="O1422" s="474">
        <v>69.91</v>
      </c>
      <c r="P1422" s="474">
        <v>71.27</v>
      </c>
      <c r="Q1422" s="474">
        <v>69.55</v>
      </c>
      <c r="R1422" s="474" t="s">
        <v>3866</v>
      </c>
      <c r="S1422" s="475">
        <v>0.0105</v>
      </c>
    </row>
    <row r="1423" ht="15.75" customHeight="1">
      <c r="A1423" s="473" t="s">
        <v>1774</v>
      </c>
      <c r="B1423" s="406">
        <v>72.36</v>
      </c>
      <c r="C1423" s="474">
        <v>71.82</v>
      </c>
      <c r="D1423" s="474">
        <v>72.73</v>
      </c>
      <c r="E1423" s="474">
        <v>71.82</v>
      </c>
      <c r="F1423" s="474" t="s">
        <v>3948</v>
      </c>
      <c r="G1423" s="475">
        <v>0.0025</v>
      </c>
      <c r="M1423" s="473" t="s">
        <v>1684</v>
      </c>
      <c r="N1423" s="406">
        <v>69.45</v>
      </c>
      <c r="O1423" s="474">
        <v>69.55</v>
      </c>
      <c r="P1423" s="474">
        <v>69.64</v>
      </c>
      <c r="Q1423" s="474">
        <v>69.0</v>
      </c>
      <c r="R1423" s="474" t="s">
        <v>3867</v>
      </c>
      <c r="S1423" s="475">
        <v>0.0026</v>
      </c>
    </row>
    <row r="1424" ht="15.75" customHeight="1">
      <c r="A1424" s="473" t="s">
        <v>1775</v>
      </c>
      <c r="B1424" s="406">
        <v>72.18</v>
      </c>
      <c r="C1424" s="474">
        <v>71.91</v>
      </c>
      <c r="D1424" s="474">
        <v>73.45</v>
      </c>
      <c r="E1424" s="474">
        <v>71.36</v>
      </c>
      <c r="F1424" s="474" t="s">
        <v>3949</v>
      </c>
      <c r="G1424" s="475">
        <v>0.0075</v>
      </c>
      <c r="M1424" s="473" t="s">
        <v>1685</v>
      </c>
      <c r="N1424" s="406">
        <v>69.27</v>
      </c>
      <c r="O1424" s="474">
        <v>68.18</v>
      </c>
      <c r="P1424" s="474">
        <v>69.55</v>
      </c>
      <c r="Q1424" s="474">
        <v>68.18</v>
      </c>
      <c r="R1424" s="474" t="s">
        <v>3868</v>
      </c>
      <c r="S1424" s="475">
        <v>0.0105</v>
      </c>
    </row>
    <row r="1425" ht="15.75" customHeight="1">
      <c r="A1425" s="473" t="s">
        <v>1776</v>
      </c>
      <c r="B1425" s="406">
        <v>71.64</v>
      </c>
      <c r="C1425" s="474">
        <v>71.18</v>
      </c>
      <c r="D1425" s="474">
        <v>71.82</v>
      </c>
      <c r="E1425" s="474">
        <v>70.82</v>
      </c>
      <c r="F1425" s="474" t="s">
        <v>3950</v>
      </c>
      <c r="G1425" s="475">
        <v>0.0065</v>
      </c>
      <c r="M1425" s="473" t="s">
        <v>1686</v>
      </c>
      <c r="N1425" s="406">
        <v>68.55</v>
      </c>
      <c r="O1425" s="474">
        <v>67.27</v>
      </c>
      <c r="P1425" s="474">
        <v>68.64</v>
      </c>
      <c r="Q1425" s="474">
        <v>67.27</v>
      </c>
      <c r="R1425" s="474" t="s">
        <v>3869</v>
      </c>
      <c r="S1425" s="475">
        <v>0.0135</v>
      </c>
    </row>
    <row r="1426" ht="15.75" customHeight="1">
      <c r="A1426" s="473" t="s">
        <v>1777</v>
      </c>
      <c r="B1426" s="406">
        <v>71.18</v>
      </c>
      <c r="C1426" s="474">
        <v>71.0</v>
      </c>
      <c r="D1426" s="474">
        <v>71.73</v>
      </c>
      <c r="E1426" s="474">
        <v>70.91</v>
      </c>
      <c r="F1426" s="474" t="s">
        <v>3951</v>
      </c>
      <c r="G1426" s="475">
        <v>-0.0013</v>
      </c>
      <c r="M1426" s="473" t="s">
        <v>1687</v>
      </c>
      <c r="N1426" s="406">
        <v>67.64</v>
      </c>
      <c r="O1426" s="474">
        <v>67.27</v>
      </c>
      <c r="P1426" s="474">
        <v>67.82</v>
      </c>
      <c r="Q1426" s="474">
        <v>67.18</v>
      </c>
      <c r="R1426" s="474" t="s">
        <v>3870</v>
      </c>
      <c r="S1426" s="475">
        <v>0.0055</v>
      </c>
    </row>
    <row r="1427" ht="15.75" customHeight="1">
      <c r="A1427" s="473" t="s">
        <v>1778</v>
      </c>
      <c r="B1427" s="406">
        <v>71.27</v>
      </c>
      <c r="C1427" s="474">
        <v>71.55</v>
      </c>
      <c r="D1427" s="474">
        <v>71.64</v>
      </c>
      <c r="E1427" s="474">
        <v>71.0</v>
      </c>
      <c r="F1427" s="474" t="s">
        <v>3952</v>
      </c>
      <c r="G1427" s="475">
        <v>-0.0064</v>
      </c>
      <c r="M1427" s="473" t="s">
        <v>1688</v>
      </c>
      <c r="N1427" s="406">
        <v>67.27</v>
      </c>
      <c r="O1427" s="474">
        <v>68.0</v>
      </c>
      <c r="P1427" s="474">
        <v>68.0</v>
      </c>
      <c r="Q1427" s="474">
        <v>67.27</v>
      </c>
      <c r="R1427" s="474" t="s">
        <v>3871</v>
      </c>
      <c r="S1427" s="475">
        <v>-0.0027</v>
      </c>
    </row>
    <row r="1428" ht="15.75" customHeight="1">
      <c r="A1428" s="473" t="s">
        <v>1779</v>
      </c>
      <c r="B1428" s="406">
        <v>71.73</v>
      </c>
      <c r="C1428" s="474">
        <v>70.91</v>
      </c>
      <c r="D1428" s="474">
        <v>71.82</v>
      </c>
      <c r="E1428" s="474">
        <v>70.82</v>
      </c>
      <c r="F1428" s="474" t="s">
        <v>3953</v>
      </c>
      <c r="G1428" s="475">
        <v>0.0128</v>
      </c>
      <c r="M1428" s="473" t="s">
        <v>1689</v>
      </c>
      <c r="N1428" s="406">
        <v>67.45</v>
      </c>
      <c r="O1428" s="474">
        <v>67.91</v>
      </c>
      <c r="P1428" s="474">
        <v>68.18</v>
      </c>
      <c r="Q1428" s="474">
        <v>67.36</v>
      </c>
      <c r="R1428" s="474" t="s">
        <v>3872</v>
      </c>
      <c r="S1428" s="475">
        <v>-0.0055</v>
      </c>
    </row>
    <row r="1429" ht="15.75" customHeight="1">
      <c r="A1429" s="473" t="s">
        <v>1780</v>
      </c>
      <c r="B1429" s="406">
        <v>70.82</v>
      </c>
      <c r="C1429" s="474">
        <v>71.55</v>
      </c>
      <c r="D1429" s="474">
        <v>71.73</v>
      </c>
      <c r="E1429" s="474">
        <v>70.45</v>
      </c>
      <c r="F1429" s="474" t="s">
        <v>3954</v>
      </c>
      <c r="G1429" s="475">
        <v>-0.0076</v>
      </c>
      <c r="M1429" s="473" t="s">
        <v>1690</v>
      </c>
      <c r="N1429" s="406">
        <v>67.82</v>
      </c>
      <c r="O1429" s="474">
        <v>69.09</v>
      </c>
      <c r="P1429" s="474">
        <v>70.45</v>
      </c>
      <c r="Q1429" s="474">
        <v>67.73</v>
      </c>
      <c r="R1429" s="474" t="s">
        <v>3873</v>
      </c>
      <c r="S1429" s="475">
        <v>-0.0158</v>
      </c>
    </row>
    <row r="1430" ht="15.75" customHeight="1">
      <c r="A1430" s="473" t="s">
        <v>1781</v>
      </c>
      <c r="B1430" s="406">
        <v>71.36</v>
      </c>
      <c r="C1430" s="474">
        <v>71.36</v>
      </c>
      <c r="D1430" s="474">
        <v>71.73</v>
      </c>
      <c r="E1430" s="474">
        <v>70.91</v>
      </c>
      <c r="F1430" s="474" t="s">
        <v>3955</v>
      </c>
      <c r="G1430" s="475">
        <v>0.0051</v>
      </c>
      <c r="M1430" s="473" t="s">
        <v>1691</v>
      </c>
      <c r="N1430" s="406">
        <v>68.91</v>
      </c>
      <c r="O1430" s="474">
        <v>69.0</v>
      </c>
      <c r="P1430" s="474">
        <v>69.09</v>
      </c>
      <c r="Q1430" s="474">
        <v>68.27</v>
      </c>
      <c r="R1430" s="474" t="s">
        <v>3874</v>
      </c>
      <c r="S1430" s="475">
        <v>-0.0013</v>
      </c>
    </row>
    <row r="1431" ht="15.75" customHeight="1">
      <c r="A1431" s="473" t="s">
        <v>1782</v>
      </c>
      <c r="B1431" s="406">
        <v>71.0</v>
      </c>
      <c r="C1431" s="474">
        <v>72.27</v>
      </c>
      <c r="D1431" s="474">
        <v>72.45</v>
      </c>
      <c r="E1431" s="474">
        <v>70.36</v>
      </c>
      <c r="F1431" s="474" t="s">
        <v>3956</v>
      </c>
      <c r="G1431" s="475">
        <v>-0.0163</v>
      </c>
      <c r="M1431" s="473" t="s">
        <v>1692</v>
      </c>
      <c r="N1431" s="406">
        <v>69.0</v>
      </c>
      <c r="O1431" s="474">
        <v>69.91</v>
      </c>
      <c r="P1431" s="474">
        <v>69.91</v>
      </c>
      <c r="Q1431" s="474">
        <v>68.64</v>
      </c>
      <c r="R1431" s="474" t="s">
        <v>3875</v>
      </c>
      <c r="S1431" s="475">
        <v>-0.0065</v>
      </c>
    </row>
    <row r="1432" ht="15.75" customHeight="1">
      <c r="A1432" s="473" t="s">
        <v>1783</v>
      </c>
      <c r="B1432" s="406">
        <v>72.18</v>
      </c>
      <c r="C1432" s="474">
        <v>71.82</v>
      </c>
      <c r="D1432" s="474">
        <v>72.64</v>
      </c>
      <c r="E1432" s="474">
        <v>71.82</v>
      </c>
      <c r="F1432" s="474" t="s">
        <v>3957</v>
      </c>
      <c r="G1432" s="475">
        <v>-0.0012</v>
      </c>
      <c r="M1432" s="473" t="s">
        <v>1693</v>
      </c>
      <c r="N1432" s="406">
        <v>69.45</v>
      </c>
      <c r="O1432" s="474">
        <v>69.55</v>
      </c>
      <c r="P1432" s="474">
        <v>70.09</v>
      </c>
      <c r="Q1432" s="474">
        <v>68.64</v>
      </c>
      <c r="R1432" s="474" t="s">
        <v>3876</v>
      </c>
      <c r="S1432" s="475">
        <v>-0.004</v>
      </c>
    </row>
    <row r="1433" ht="15.75" customHeight="1">
      <c r="A1433" s="473" t="s">
        <v>1784</v>
      </c>
      <c r="B1433" s="406">
        <v>72.27</v>
      </c>
      <c r="C1433" s="474">
        <v>72.64</v>
      </c>
      <c r="D1433" s="474">
        <v>72.73</v>
      </c>
      <c r="E1433" s="474">
        <v>71.91</v>
      </c>
      <c r="F1433" s="474" t="s">
        <v>3958</v>
      </c>
      <c r="G1433" s="475">
        <v>-0.0051</v>
      </c>
      <c r="M1433" s="473" t="s">
        <v>1694</v>
      </c>
      <c r="N1433" s="406">
        <v>69.73</v>
      </c>
      <c r="O1433" s="474">
        <v>70.55</v>
      </c>
      <c r="P1433" s="474">
        <v>70.55</v>
      </c>
      <c r="Q1433" s="474">
        <v>69.55</v>
      </c>
      <c r="R1433" s="474" t="s">
        <v>3877</v>
      </c>
      <c r="S1433" s="475">
        <v>0.0</v>
      </c>
    </row>
    <row r="1434" ht="15.75" customHeight="1">
      <c r="A1434" s="473" t="s">
        <v>1785</v>
      </c>
      <c r="B1434" s="406">
        <v>72.64</v>
      </c>
      <c r="C1434" s="474">
        <v>72.73</v>
      </c>
      <c r="D1434" s="474">
        <v>73.0</v>
      </c>
      <c r="E1434" s="474">
        <v>72.36</v>
      </c>
      <c r="F1434" s="474" t="s">
        <v>3959</v>
      </c>
      <c r="G1434" s="475">
        <v>-0.0012</v>
      </c>
      <c r="M1434" s="473" t="s">
        <v>1695</v>
      </c>
      <c r="N1434" s="406">
        <v>69.73</v>
      </c>
      <c r="O1434" s="474">
        <v>70.0</v>
      </c>
      <c r="P1434" s="474">
        <v>70.91</v>
      </c>
      <c r="Q1434" s="474">
        <v>69.18</v>
      </c>
      <c r="R1434" s="474" t="s">
        <v>3878</v>
      </c>
      <c r="S1434" s="475">
        <v>0.0093</v>
      </c>
    </row>
    <row r="1435" ht="15.75" customHeight="1">
      <c r="A1435" s="473" t="s">
        <v>1786</v>
      </c>
      <c r="B1435" s="406">
        <v>72.73</v>
      </c>
      <c r="C1435" s="474">
        <v>73.36</v>
      </c>
      <c r="D1435" s="474">
        <v>73.45</v>
      </c>
      <c r="E1435" s="474">
        <v>72.45</v>
      </c>
      <c r="F1435" s="474" t="s">
        <v>3960</v>
      </c>
      <c r="G1435" s="475">
        <v>-0.0086</v>
      </c>
      <c r="M1435" s="473" t="s">
        <v>1696</v>
      </c>
      <c r="N1435" s="406">
        <v>69.09</v>
      </c>
      <c r="O1435" s="474">
        <v>68.82</v>
      </c>
      <c r="P1435" s="474">
        <v>69.73</v>
      </c>
      <c r="Q1435" s="474">
        <v>68.64</v>
      </c>
      <c r="R1435" s="474" t="s">
        <v>3879</v>
      </c>
      <c r="S1435" s="475">
        <v>-0.0013</v>
      </c>
    </row>
    <row r="1436" ht="15.75" customHeight="1">
      <c r="A1436" s="473" t="s">
        <v>1787</v>
      </c>
      <c r="B1436" s="406">
        <v>73.36</v>
      </c>
      <c r="C1436" s="474">
        <v>73.09</v>
      </c>
      <c r="D1436" s="474">
        <v>73.73</v>
      </c>
      <c r="E1436" s="474">
        <v>72.82</v>
      </c>
      <c r="F1436" s="474" t="s">
        <v>3961</v>
      </c>
      <c r="G1436" s="475">
        <v>0.0037</v>
      </c>
      <c r="M1436" s="473" t="s">
        <v>1697</v>
      </c>
      <c r="N1436" s="406">
        <v>69.18</v>
      </c>
      <c r="O1436" s="474">
        <v>68.55</v>
      </c>
      <c r="P1436" s="474">
        <v>69.45</v>
      </c>
      <c r="Q1436" s="474">
        <v>68.55</v>
      </c>
      <c r="R1436" s="474" t="s">
        <v>3880</v>
      </c>
      <c r="S1436" s="475">
        <v>0.0092</v>
      </c>
    </row>
    <row r="1437" ht="15.75" customHeight="1">
      <c r="A1437" s="473" t="s">
        <v>1788</v>
      </c>
      <c r="B1437" s="406">
        <v>73.09</v>
      </c>
      <c r="C1437" s="474">
        <v>71.82</v>
      </c>
      <c r="D1437" s="474">
        <v>74.0</v>
      </c>
      <c r="E1437" s="474">
        <v>71.45</v>
      </c>
      <c r="F1437" s="474" t="s">
        <v>3962</v>
      </c>
      <c r="G1437" s="475">
        <v>0.0202</v>
      </c>
      <c r="M1437" s="473" t="s">
        <v>1698</v>
      </c>
      <c r="N1437" s="406">
        <v>68.55</v>
      </c>
      <c r="O1437" s="474">
        <v>67.82</v>
      </c>
      <c r="P1437" s="474">
        <v>69.64</v>
      </c>
      <c r="Q1437" s="474">
        <v>67.73</v>
      </c>
      <c r="R1437" s="474" t="s">
        <v>3875</v>
      </c>
      <c r="S1437" s="475">
        <v>0.0015</v>
      </c>
    </row>
    <row r="1438" ht="15.75" customHeight="1">
      <c r="A1438" s="473" t="s">
        <v>1789</v>
      </c>
      <c r="B1438" s="406">
        <v>71.64</v>
      </c>
      <c r="C1438" s="474">
        <v>71.82</v>
      </c>
      <c r="D1438" s="474">
        <v>71.82</v>
      </c>
      <c r="E1438" s="474">
        <v>71.36</v>
      </c>
      <c r="F1438" s="474" t="s">
        <v>3963</v>
      </c>
      <c r="G1438" s="475">
        <v>0.0039</v>
      </c>
      <c r="M1438" s="473" t="s">
        <v>1699</v>
      </c>
      <c r="N1438" s="406">
        <v>68.45</v>
      </c>
      <c r="O1438" s="474">
        <v>68.45</v>
      </c>
      <c r="P1438" s="474">
        <v>68.91</v>
      </c>
      <c r="Q1438" s="474">
        <v>67.64</v>
      </c>
      <c r="R1438" s="474" t="s">
        <v>3582</v>
      </c>
      <c r="S1438" s="475">
        <v>0.0</v>
      </c>
    </row>
    <row r="1439" ht="15.75" customHeight="1">
      <c r="A1439" s="473" t="s">
        <v>1790</v>
      </c>
      <c r="B1439" s="406">
        <v>71.36</v>
      </c>
      <c r="C1439" s="474">
        <v>72.09</v>
      </c>
      <c r="D1439" s="474">
        <v>72.18</v>
      </c>
      <c r="E1439" s="474">
        <v>71.18</v>
      </c>
      <c r="F1439" s="474" t="s">
        <v>3964</v>
      </c>
      <c r="G1439" s="475">
        <v>-0.0052</v>
      </c>
      <c r="M1439" s="473" t="s">
        <v>1700</v>
      </c>
      <c r="N1439" s="406">
        <v>68.45</v>
      </c>
      <c r="O1439" s="474">
        <v>67.27</v>
      </c>
      <c r="P1439" s="474">
        <v>69.0</v>
      </c>
      <c r="Q1439" s="474">
        <v>66.36</v>
      </c>
      <c r="R1439" s="474" t="s">
        <v>3881</v>
      </c>
      <c r="S1439" s="475">
        <v>0.0162</v>
      </c>
    </row>
    <row r="1440" ht="15.75" customHeight="1">
      <c r="A1440" s="473" t="s">
        <v>1791</v>
      </c>
      <c r="B1440" s="406">
        <v>71.73</v>
      </c>
      <c r="C1440" s="474">
        <v>71.55</v>
      </c>
      <c r="D1440" s="474">
        <v>71.91</v>
      </c>
      <c r="E1440" s="474">
        <v>71.27</v>
      </c>
      <c r="F1440" s="474" t="s">
        <v>3965</v>
      </c>
      <c r="G1440" s="475">
        <v>0.0025</v>
      </c>
      <c r="M1440" s="473" t="s">
        <v>1701</v>
      </c>
      <c r="N1440" s="406">
        <v>67.36</v>
      </c>
      <c r="O1440" s="474">
        <v>65.73</v>
      </c>
      <c r="P1440" s="474">
        <v>67.64</v>
      </c>
      <c r="Q1440" s="474">
        <v>65.64</v>
      </c>
      <c r="R1440" s="474" t="s">
        <v>3882</v>
      </c>
      <c r="S1440" s="475">
        <v>0.0206</v>
      </c>
    </row>
    <row r="1441" ht="15.75" customHeight="1">
      <c r="A1441" s="473" t="s">
        <v>1792</v>
      </c>
      <c r="B1441" s="406">
        <v>71.55</v>
      </c>
      <c r="C1441" s="474">
        <v>71.55</v>
      </c>
      <c r="D1441" s="474">
        <v>72.09</v>
      </c>
      <c r="E1441" s="474">
        <v>70.91</v>
      </c>
      <c r="F1441" s="474" t="s">
        <v>3966</v>
      </c>
      <c r="G1441" s="475">
        <v>-0.0013</v>
      </c>
      <c r="M1441" s="473" t="s">
        <v>1702</v>
      </c>
      <c r="N1441" s="406">
        <v>66.0</v>
      </c>
      <c r="O1441" s="474">
        <v>67.09</v>
      </c>
      <c r="P1441" s="474">
        <v>67.18</v>
      </c>
      <c r="Q1441" s="474">
        <v>65.73</v>
      </c>
      <c r="R1441" s="474" t="s">
        <v>3248</v>
      </c>
      <c r="S1441" s="475">
        <v>-0.0096</v>
      </c>
    </row>
    <row r="1442" ht="15.75" customHeight="1">
      <c r="A1442" s="473" t="s">
        <v>1793</v>
      </c>
      <c r="B1442" s="406">
        <v>71.64</v>
      </c>
      <c r="C1442" s="474">
        <v>72.27</v>
      </c>
      <c r="D1442" s="474">
        <v>72.27</v>
      </c>
      <c r="E1442" s="474">
        <v>71.45</v>
      </c>
      <c r="F1442" s="474" t="s">
        <v>3967</v>
      </c>
      <c r="G1442" s="475">
        <v>0.0013</v>
      </c>
      <c r="M1442" s="473" t="s">
        <v>1703</v>
      </c>
      <c r="N1442" s="406">
        <v>66.64</v>
      </c>
      <c r="O1442" s="474">
        <v>66.0</v>
      </c>
      <c r="P1442" s="474">
        <v>67.27</v>
      </c>
      <c r="Q1442" s="474">
        <v>65.45</v>
      </c>
      <c r="R1442" s="474" t="s">
        <v>3883</v>
      </c>
      <c r="S1442" s="475">
        <v>0.0182</v>
      </c>
    </row>
    <row r="1443" ht="15.75" customHeight="1">
      <c r="A1443" s="473" t="s">
        <v>1794</v>
      </c>
      <c r="B1443" s="406">
        <v>71.55</v>
      </c>
      <c r="C1443" s="474">
        <v>71.45</v>
      </c>
      <c r="D1443" s="474">
        <v>71.73</v>
      </c>
      <c r="E1443" s="474">
        <v>71.18</v>
      </c>
      <c r="F1443" s="474" t="s">
        <v>3968</v>
      </c>
      <c r="G1443" s="475">
        <v>0.0027</v>
      </c>
      <c r="M1443" s="473" t="s">
        <v>1704</v>
      </c>
      <c r="N1443" s="406">
        <v>65.45</v>
      </c>
      <c r="O1443" s="474">
        <v>65.82</v>
      </c>
      <c r="P1443" s="474">
        <v>66.09</v>
      </c>
      <c r="Q1443" s="474">
        <v>65.0</v>
      </c>
      <c r="R1443" s="474" t="s">
        <v>3884</v>
      </c>
      <c r="S1443" s="475">
        <v>-0.0097</v>
      </c>
    </row>
    <row r="1444" ht="15.75" customHeight="1">
      <c r="A1444" s="473" t="s">
        <v>1795</v>
      </c>
      <c r="B1444" s="406">
        <v>71.36</v>
      </c>
      <c r="C1444" s="474">
        <v>71.45</v>
      </c>
      <c r="D1444" s="474">
        <v>71.82</v>
      </c>
      <c r="E1444" s="474">
        <v>71.09</v>
      </c>
      <c r="F1444" s="474" t="s">
        <v>3969</v>
      </c>
      <c r="G1444" s="475">
        <v>-0.0039</v>
      </c>
      <c r="M1444" s="473" t="s">
        <v>1705</v>
      </c>
      <c r="N1444" s="406">
        <v>66.09</v>
      </c>
      <c r="O1444" s="474">
        <v>64.0</v>
      </c>
      <c r="P1444" s="474">
        <v>66.36</v>
      </c>
      <c r="Q1444" s="474">
        <v>63.64</v>
      </c>
      <c r="R1444" s="474" t="s">
        <v>3885</v>
      </c>
      <c r="S1444" s="475">
        <v>0.0269</v>
      </c>
    </row>
    <row r="1445" ht="15.75" customHeight="1">
      <c r="A1445" s="473" t="s">
        <v>1796</v>
      </c>
      <c r="B1445" s="406">
        <v>71.64</v>
      </c>
      <c r="C1445" s="474">
        <v>71.55</v>
      </c>
      <c r="D1445" s="474">
        <v>72.45</v>
      </c>
      <c r="E1445" s="474">
        <v>71.55</v>
      </c>
      <c r="F1445" s="474" t="s">
        <v>3970</v>
      </c>
      <c r="G1445" s="475">
        <v>-0.0013</v>
      </c>
      <c r="M1445" s="473" t="s">
        <v>1706</v>
      </c>
      <c r="N1445" s="406">
        <v>64.36</v>
      </c>
      <c r="O1445" s="474">
        <v>64.55</v>
      </c>
      <c r="P1445" s="474">
        <v>65.09</v>
      </c>
      <c r="Q1445" s="474">
        <v>64.18</v>
      </c>
      <c r="R1445" s="474" t="s">
        <v>3886</v>
      </c>
      <c r="S1445" s="475">
        <v>0.0014</v>
      </c>
    </row>
    <row r="1446" ht="15.75" customHeight="1">
      <c r="A1446" s="473" t="s">
        <v>1797</v>
      </c>
      <c r="B1446" s="406">
        <v>71.73</v>
      </c>
      <c r="C1446" s="474">
        <v>72.73</v>
      </c>
      <c r="D1446" s="474">
        <v>72.73</v>
      </c>
      <c r="E1446" s="474">
        <v>71.36</v>
      </c>
      <c r="F1446" s="474" t="s">
        <v>3971</v>
      </c>
      <c r="G1446" s="475">
        <v>-0.0113</v>
      </c>
      <c r="M1446" s="473" t="s">
        <v>1707</v>
      </c>
      <c r="N1446" s="406">
        <v>64.27</v>
      </c>
      <c r="O1446" s="474">
        <v>65.27</v>
      </c>
      <c r="P1446" s="474">
        <v>65.36</v>
      </c>
      <c r="Q1446" s="474">
        <v>63.82</v>
      </c>
      <c r="R1446" s="474" t="s">
        <v>3887</v>
      </c>
      <c r="S1446" s="475">
        <v>0.0028</v>
      </c>
    </row>
    <row r="1447" ht="15.75" customHeight="1">
      <c r="A1447" s="473" t="s">
        <v>1798</v>
      </c>
      <c r="B1447" s="406">
        <v>72.55</v>
      </c>
      <c r="C1447" s="474">
        <v>73.27</v>
      </c>
      <c r="D1447" s="474">
        <v>73.27</v>
      </c>
      <c r="E1447" s="474">
        <v>72.27</v>
      </c>
      <c r="F1447" s="474" t="s">
        <v>3972</v>
      </c>
      <c r="G1447" s="475">
        <v>-0.0025</v>
      </c>
      <c r="M1447" s="473" t="s">
        <v>1708</v>
      </c>
      <c r="N1447" s="406">
        <v>64.09</v>
      </c>
      <c r="O1447" s="474">
        <v>64.55</v>
      </c>
      <c r="P1447" s="474">
        <v>64.64</v>
      </c>
      <c r="Q1447" s="474">
        <v>63.64</v>
      </c>
      <c r="R1447" s="474" t="s">
        <v>3888</v>
      </c>
      <c r="S1447" s="475">
        <v>-0.0071</v>
      </c>
    </row>
    <row r="1448" ht="15.75" customHeight="1">
      <c r="A1448" s="473" t="s">
        <v>1799</v>
      </c>
      <c r="B1448" s="406">
        <v>72.73</v>
      </c>
      <c r="C1448" s="474">
        <v>73.27</v>
      </c>
      <c r="D1448" s="474">
        <v>73.27</v>
      </c>
      <c r="E1448" s="474">
        <v>72.0</v>
      </c>
      <c r="F1448" s="474" t="s">
        <v>3973</v>
      </c>
      <c r="G1448" s="475">
        <v>0.0064</v>
      </c>
      <c r="M1448" s="473" t="s">
        <v>1709</v>
      </c>
      <c r="N1448" s="406">
        <v>64.55</v>
      </c>
      <c r="O1448" s="474">
        <v>64.09</v>
      </c>
      <c r="P1448" s="474">
        <v>66.27</v>
      </c>
      <c r="Q1448" s="474">
        <v>63.82</v>
      </c>
      <c r="R1448" s="474" t="s">
        <v>3889</v>
      </c>
      <c r="S1448" s="475">
        <v>0.0</v>
      </c>
    </row>
    <row r="1449" ht="15.75" customHeight="1">
      <c r="A1449" s="473" t="s">
        <v>1800</v>
      </c>
      <c r="B1449" s="406">
        <v>72.27</v>
      </c>
      <c r="C1449" s="474">
        <v>73.18</v>
      </c>
      <c r="D1449" s="474">
        <v>73.18</v>
      </c>
      <c r="E1449" s="474">
        <v>71.73</v>
      </c>
      <c r="F1449" s="474" t="s">
        <v>3974</v>
      </c>
      <c r="G1449" s="475">
        <v>-0.0234</v>
      </c>
      <c r="M1449" s="473" t="s">
        <v>1710</v>
      </c>
      <c r="N1449" s="406">
        <v>64.55</v>
      </c>
      <c r="O1449" s="474">
        <v>64.73</v>
      </c>
      <c r="P1449" s="474">
        <v>64.91</v>
      </c>
      <c r="Q1449" s="474">
        <v>64.36</v>
      </c>
      <c r="R1449" s="474" t="s">
        <v>3890</v>
      </c>
      <c r="S1449" s="475">
        <v>-0.0124</v>
      </c>
    </row>
    <row r="1450" ht="15.75" customHeight="1">
      <c r="A1450" s="473" t="s">
        <v>1801</v>
      </c>
      <c r="B1450" s="406">
        <v>74.0</v>
      </c>
      <c r="C1450" s="474">
        <v>74.45</v>
      </c>
      <c r="D1450" s="474">
        <v>74.55</v>
      </c>
      <c r="E1450" s="474">
        <v>73.64</v>
      </c>
      <c r="F1450" s="474" t="s">
        <v>3975</v>
      </c>
      <c r="G1450" s="475">
        <v>0.0012</v>
      </c>
      <c r="M1450" s="473" t="s">
        <v>1711</v>
      </c>
      <c r="N1450" s="406">
        <v>65.36</v>
      </c>
      <c r="O1450" s="474">
        <v>64.82</v>
      </c>
      <c r="P1450" s="474">
        <v>65.64</v>
      </c>
      <c r="Q1450" s="474">
        <v>64.82</v>
      </c>
      <c r="R1450" s="474" t="s">
        <v>3406</v>
      </c>
      <c r="S1450" s="475">
        <v>0.0069</v>
      </c>
    </row>
    <row r="1451" ht="15.75" customHeight="1">
      <c r="A1451" s="473" t="s">
        <v>1802</v>
      </c>
      <c r="B1451" s="406">
        <v>73.91</v>
      </c>
      <c r="C1451" s="474">
        <v>74.73</v>
      </c>
      <c r="D1451" s="474">
        <v>75.27</v>
      </c>
      <c r="E1451" s="474">
        <v>73.27</v>
      </c>
      <c r="F1451" s="474" t="s">
        <v>3976</v>
      </c>
      <c r="G1451" s="475">
        <v>-0.0133</v>
      </c>
      <c r="M1451" s="473" t="s">
        <v>1712</v>
      </c>
      <c r="N1451" s="406">
        <v>64.91</v>
      </c>
      <c r="O1451" s="474">
        <v>66.0</v>
      </c>
      <c r="P1451" s="474">
        <v>66.09</v>
      </c>
      <c r="Q1451" s="474">
        <v>64.55</v>
      </c>
      <c r="R1451" s="474" t="s">
        <v>3891</v>
      </c>
      <c r="S1451" s="475">
        <v>0.0028</v>
      </c>
    </row>
    <row r="1452" ht="15.75" customHeight="1">
      <c r="A1452" s="473" t="s">
        <v>1803</v>
      </c>
      <c r="B1452" s="406">
        <v>74.91</v>
      </c>
      <c r="C1452" s="474">
        <v>74.82</v>
      </c>
      <c r="D1452" s="474">
        <v>75.45</v>
      </c>
      <c r="E1452" s="474">
        <v>74.09</v>
      </c>
      <c r="F1452" s="474" t="s">
        <v>3977</v>
      </c>
      <c r="G1452" s="475">
        <v>0.0012</v>
      </c>
      <c r="M1452" s="473" t="s">
        <v>1713</v>
      </c>
      <c r="N1452" s="406">
        <v>64.73</v>
      </c>
      <c r="O1452" s="474">
        <v>64.55</v>
      </c>
      <c r="P1452" s="474">
        <v>66.18</v>
      </c>
      <c r="Q1452" s="474">
        <v>64.27</v>
      </c>
      <c r="R1452" s="474" t="s">
        <v>3732</v>
      </c>
      <c r="S1452" s="475">
        <v>0.0043</v>
      </c>
    </row>
    <row r="1453" ht="15.75" customHeight="1">
      <c r="A1453" s="473" t="s">
        <v>1804</v>
      </c>
      <c r="B1453" s="406">
        <v>74.82</v>
      </c>
      <c r="C1453" s="474">
        <v>74.09</v>
      </c>
      <c r="D1453" s="474">
        <v>75.27</v>
      </c>
      <c r="E1453" s="474">
        <v>73.82</v>
      </c>
      <c r="F1453" s="474" t="s">
        <v>3978</v>
      </c>
      <c r="G1453" s="475">
        <v>0.0148</v>
      </c>
      <c r="M1453" s="473" t="s">
        <v>1714</v>
      </c>
      <c r="N1453" s="406">
        <v>64.45</v>
      </c>
      <c r="O1453" s="474">
        <v>64.55</v>
      </c>
      <c r="P1453" s="474">
        <v>64.64</v>
      </c>
      <c r="Q1453" s="474">
        <v>64.18</v>
      </c>
      <c r="R1453" s="474" t="s">
        <v>3892</v>
      </c>
      <c r="S1453" s="475">
        <v>-0.0098</v>
      </c>
    </row>
    <row r="1454" ht="15.75" customHeight="1">
      <c r="A1454" s="473" t="s">
        <v>1805</v>
      </c>
      <c r="B1454" s="406">
        <v>73.73</v>
      </c>
      <c r="C1454" s="474">
        <v>72.73</v>
      </c>
      <c r="D1454" s="474">
        <v>74.09</v>
      </c>
      <c r="E1454" s="474">
        <v>72.36</v>
      </c>
      <c r="F1454" s="474" t="s">
        <v>3979</v>
      </c>
      <c r="G1454" s="475">
        <v>0.0137</v>
      </c>
      <c r="M1454" s="473" t="s">
        <v>1715</v>
      </c>
      <c r="N1454" s="406">
        <v>65.09</v>
      </c>
      <c r="O1454" s="474">
        <v>65.0</v>
      </c>
      <c r="P1454" s="474">
        <v>65.82</v>
      </c>
      <c r="Q1454" s="474">
        <v>64.55</v>
      </c>
      <c r="R1454" s="474" t="s">
        <v>3893</v>
      </c>
      <c r="S1454" s="475">
        <v>-0.0041</v>
      </c>
    </row>
    <row r="1455" ht="15.75" customHeight="1">
      <c r="A1455" s="473" t="s">
        <v>1806</v>
      </c>
      <c r="B1455" s="406">
        <v>72.73</v>
      </c>
      <c r="C1455" s="474">
        <v>72.91</v>
      </c>
      <c r="D1455" s="474">
        <v>72.91</v>
      </c>
      <c r="E1455" s="474">
        <v>72.09</v>
      </c>
      <c r="F1455" s="474" t="s">
        <v>3980</v>
      </c>
      <c r="G1455" s="475">
        <v>0.0</v>
      </c>
      <c r="M1455" s="473" t="s">
        <v>1716</v>
      </c>
      <c r="N1455" s="406">
        <v>65.36</v>
      </c>
      <c r="O1455" s="474">
        <v>65.45</v>
      </c>
      <c r="P1455" s="474">
        <v>65.45</v>
      </c>
      <c r="Q1455" s="474">
        <v>65.09</v>
      </c>
      <c r="R1455" s="474" t="s">
        <v>3894</v>
      </c>
      <c r="S1455" s="475">
        <v>-0.0014</v>
      </c>
    </row>
    <row r="1456" ht="15.75" customHeight="1">
      <c r="A1456" s="473" t="s">
        <v>1807</v>
      </c>
      <c r="B1456" s="406">
        <v>72.73</v>
      </c>
      <c r="C1456" s="474">
        <v>73.27</v>
      </c>
      <c r="D1456" s="474">
        <v>73.55</v>
      </c>
      <c r="E1456" s="474">
        <v>72.55</v>
      </c>
      <c r="F1456" s="474" t="s">
        <v>3981</v>
      </c>
      <c r="G1456" s="475">
        <v>0.0</v>
      </c>
      <c r="M1456" s="473" t="s">
        <v>1717</v>
      </c>
      <c r="N1456" s="406">
        <v>65.45</v>
      </c>
      <c r="O1456" s="474">
        <v>65.55</v>
      </c>
      <c r="P1456" s="474">
        <v>66.09</v>
      </c>
      <c r="Q1456" s="474">
        <v>65.36</v>
      </c>
      <c r="R1456" s="474" t="s">
        <v>3895</v>
      </c>
      <c r="S1456" s="475">
        <v>-0.007</v>
      </c>
    </row>
    <row r="1457" ht="15.75" customHeight="1">
      <c r="A1457" s="473" t="s">
        <v>1808</v>
      </c>
      <c r="B1457" s="406">
        <v>72.73</v>
      </c>
      <c r="C1457" s="474">
        <v>73.18</v>
      </c>
      <c r="D1457" s="474">
        <v>73.64</v>
      </c>
      <c r="E1457" s="474">
        <v>72.64</v>
      </c>
      <c r="F1457" s="474" t="s">
        <v>3982</v>
      </c>
      <c r="G1457" s="475">
        <v>-0.0074</v>
      </c>
      <c r="M1457" s="473" t="s">
        <v>1718</v>
      </c>
      <c r="N1457" s="406">
        <v>65.91</v>
      </c>
      <c r="O1457" s="474">
        <v>66.82</v>
      </c>
      <c r="P1457" s="474">
        <v>66.82</v>
      </c>
      <c r="Q1457" s="474">
        <v>65.64</v>
      </c>
      <c r="R1457" s="474" t="s">
        <v>3896</v>
      </c>
      <c r="S1457" s="475">
        <v>-0.0041</v>
      </c>
    </row>
    <row r="1458" ht="15.75" customHeight="1">
      <c r="A1458" s="473" t="s">
        <v>1809</v>
      </c>
      <c r="B1458" s="406">
        <v>73.27</v>
      </c>
      <c r="C1458" s="474">
        <v>73.27</v>
      </c>
      <c r="D1458" s="474">
        <v>74.09</v>
      </c>
      <c r="E1458" s="474">
        <v>72.91</v>
      </c>
      <c r="F1458" s="474" t="s">
        <v>3983</v>
      </c>
      <c r="G1458" s="475">
        <v>0.0</v>
      </c>
      <c r="M1458" s="473" t="s">
        <v>1719</v>
      </c>
      <c r="N1458" s="406">
        <v>66.18</v>
      </c>
      <c r="O1458" s="474">
        <v>66.36</v>
      </c>
      <c r="P1458" s="474">
        <v>66.82</v>
      </c>
      <c r="Q1458" s="474">
        <v>65.09</v>
      </c>
      <c r="R1458" s="474" t="s">
        <v>3897</v>
      </c>
      <c r="S1458" s="475">
        <v>-0.0014</v>
      </c>
    </row>
    <row r="1459" ht="15.75" customHeight="1">
      <c r="A1459" s="473" t="s">
        <v>1810</v>
      </c>
      <c r="B1459" s="406">
        <v>73.27</v>
      </c>
      <c r="C1459" s="474">
        <v>73.36</v>
      </c>
      <c r="D1459" s="474">
        <v>73.64</v>
      </c>
      <c r="E1459" s="474">
        <v>72.91</v>
      </c>
      <c r="F1459" s="474" t="s">
        <v>3984</v>
      </c>
      <c r="G1459" s="475">
        <v>-0.0012</v>
      </c>
      <c r="M1459" s="473" t="s">
        <v>1720</v>
      </c>
      <c r="N1459" s="406">
        <v>66.27</v>
      </c>
      <c r="O1459" s="474">
        <v>66.18</v>
      </c>
      <c r="P1459" s="474">
        <v>67.18</v>
      </c>
      <c r="Q1459" s="474">
        <v>65.27</v>
      </c>
      <c r="R1459" s="474" t="s">
        <v>3898</v>
      </c>
      <c r="S1459" s="475">
        <v>0.0</v>
      </c>
    </row>
    <row r="1460" ht="15.75" customHeight="1">
      <c r="A1460" s="473" t="s">
        <v>1811</v>
      </c>
      <c r="B1460" s="406">
        <v>73.36</v>
      </c>
      <c r="C1460" s="474">
        <v>74.36</v>
      </c>
      <c r="D1460" s="474">
        <v>74.36</v>
      </c>
      <c r="E1460" s="474">
        <v>73.27</v>
      </c>
      <c r="F1460" s="474" t="s">
        <v>3985</v>
      </c>
      <c r="G1460" s="475">
        <v>-0.005</v>
      </c>
      <c r="M1460" s="473" t="s">
        <v>1721</v>
      </c>
      <c r="N1460" s="406">
        <v>66.27</v>
      </c>
      <c r="O1460" s="474">
        <v>64.36</v>
      </c>
      <c r="P1460" s="474">
        <v>67.27</v>
      </c>
      <c r="Q1460" s="474">
        <v>64.36</v>
      </c>
      <c r="R1460" s="474" t="s">
        <v>3899</v>
      </c>
      <c r="S1460" s="475">
        <v>0.0195</v>
      </c>
    </row>
    <row r="1461" ht="15.75" customHeight="1">
      <c r="A1461" s="473" t="s">
        <v>1812</v>
      </c>
      <c r="B1461" s="406">
        <v>73.73</v>
      </c>
      <c r="C1461" s="474">
        <v>74.0</v>
      </c>
      <c r="D1461" s="474">
        <v>74.27</v>
      </c>
      <c r="E1461" s="474">
        <v>73.45</v>
      </c>
      <c r="F1461" s="474" t="s">
        <v>3986</v>
      </c>
      <c r="G1461" s="475">
        <v>-0.0036</v>
      </c>
      <c r="M1461" s="473" t="s">
        <v>1722</v>
      </c>
      <c r="N1461" s="406">
        <v>65.0</v>
      </c>
      <c r="O1461" s="474">
        <v>64.55</v>
      </c>
      <c r="P1461" s="474">
        <v>65.27</v>
      </c>
      <c r="Q1461" s="474">
        <v>64.36</v>
      </c>
      <c r="R1461" s="474" t="s">
        <v>3900</v>
      </c>
      <c r="S1461" s="475">
        <v>0.0085</v>
      </c>
    </row>
    <row r="1462" ht="15.75" customHeight="1">
      <c r="A1462" s="473" t="s">
        <v>1813</v>
      </c>
      <c r="B1462" s="406">
        <v>74.0</v>
      </c>
      <c r="C1462" s="474">
        <v>73.18</v>
      </c>
      <c r="D1462" s="474">
        <v>74.45</v>
      </c>
      <c r="E1462" s="474">
        <v>72.91</v>
      </c>
      <c r="F1462" s="474" t="s">
        <v>3987</v>
      </c>
      <c r="G1462" s="475">
        <v>0.01</v>
      </c>
      <c r="M1462" s="473" t="s">
        <v>1723</v>
      </c>
      <c r="N1462" s="406">
        <v>64.45</v>
      </c>
      <c r="O1462" s="474">
        <v>63.82</v>
      </c>
      <c r="P1462" s="474">
        <v>64.64</v>
      </c>
      <c r="Q1462" s="474">
        <v>63.82</v>
      </c>
      <c r="R1462" s="474" t="s">
        <v>3901</v>
      </c>
      <c r="S1462" s="475">
        <v>0.0056</v>
      </c>
    </row>
    <row r="1463" ht="15.75" customHeight="1">
      <c r="A1463" s="473" t="s">
        <v>1814</v>
      </c>
      <c r="B1463" s="406">
        <v>73.27</v>
      </c>
      <c r="C1463" s="474">
        <v>73.82</v>
      </c>
      <c r="D1463" s="474">
        <v>75.18</v>
      </c>
      <c r="E1463" s="474">
        <v>73.0</v>
      </c>
      <c r="F1463" s="474" t="s">
        <v>3988</v>
      </c>
      <c r="G1463" s="475">
        <v>-0.0087</v>
      </c>
      <c r="M1463" s="473" t="s">
        <v>1724</v>
      </c>
      <c r="N1463" s="406">
        <v>64.09</v>
      </c>
      <c r="O1463" s="474">
        <v>64.82</v>
      </c>
      <c r="P1463" s="474">
        <v>64.82</v>
      </c>
      <c r="Q1463" s="474">
        <v>63.45</v>
      </c>
      <c r="R1463" s="474" t="s">
        <v>3902</v>
      </c>
      <c r="S1463" s="475">
        <v>-0.0014</v>
      </c>
    </row>
    <row r="1464" ht="15.75" customHeight="1">
      <c r="A1464" s="473" t="s">
        <v>1815</v>
      </c>
      <c r="B1464" s="406">
        <v>73.91</v>
      </c>
      <c r="C1464" s="474">
        <v>75.91</v>
      </c>
      <c r="D1464" s="474">
        <v>76.18</v>
      </c>
      <c r="E1464" s="474">
        <v>73.27</v>
      </c>
      <c r="F1464" s="474" t="s">
        <v>3989</v>
      </c>
      <c r="G1464" s="475">
        <v>-0.0169</v>
      </c>
      <c r="M1464" s="473" t="s">
        <v>1725</v>
      </c>
      <c r="N1464" s="406">
        <v>64.18</v>
      </c>
      <c r="O1464" s="474">
        <v>64.36</v>
      </c>
      <c r="P1464" s="474">
        <v>64.36</v>
      </c>
      <c r="Q1464" s="474">
        <v>63.73</v>
      </c>
      <c r="R1464" s="474" t="s">
        <v>3903</v>
      </c>
      <c r="S1464" s="475">
        <v>-0.0042</v>
      </c>
    </row>
    <row r="1465" ht="15.75" customHeight="1">
      <c r="A1465" s="473" t="s">
        <v>1816</v>
      </c>
      <c r="B1465" s="406">
        <v>75.18</v>
      </c>
      <c r="C1465" s="474">
        <v>74.91</v>
      </c>
      <c r="D1465" s="474">
        <v>75.64</v>
      </c>
      <c r="E1465" s="474">
        <v>74.36</v>
      </c>
      <c r="F1465" s="474" t="s">
        <v>3349</v>
      </c>
      <c r="G1465" s="475">
        <v>0.0048</v>
      </c>
      <c r="M1465" s="473" t="s">
        <v>1726</v>
      </c>
      <c r="N1465" s="406">
        <v>64.45</v>
      </c>
      <c r="O1465" s="474">
        <v>65.82</v>
      </c>
      <c r="P1465" s="474">
        <v>65.82</v>
      </c>
      <c r="Q1465" s="474">
        <v>64.18</v>
      </c>
      <c r="R1465" s="474" t="s">
        <v>3904</v>
      </c>
      <c r="S1465" s="475">
        <v>0.0</v>
      </c>
    </row>
    <row r="1466" ht="15.75" customHeight="1">
      <c r="A1466" s="473" t="s">
        <v>1817</v>
      </c>
      <c r="B1466" s="406">
        <v>74.82</v>
      </c>
      <c r="C1466" s="474">
        <v>74.82</v>
      </c>
      <c r="D1466" s="474">
        <v>75.73</v>
      </c>
      <c r="E1466" s="474">
        <v>74.27</v>
      </c>
      <c r="F1466" s="474" t="s">
        <v>3990</v>
      </c>
      <c r="G1466" s="475">
        <v>-0.0012</v>
      </c>
      <c r="M1466" s="473" t="s">
        <v>1727</v>
      </c>
      <c r="N1466" s="406">
        <v>64.45</v>
      </c>
      <c r="O1466" s="474">
        <v>65.45</v>
      </c>
      <c r="P1466" s="474">
        <v>65.45</v>
      </c>
      <c r="Q1466" s="474">
        <v>64.27</v>
      </c>
      <c r="R1466" s="474" t="s">
        <v>3905</v>
      </c>
      <c r="S1466" s="475">
        <v>-0.0085</v>
      </c>
    </row>
    <row r="1467" ht="15.75" customHeight="1">
      <c r="A1467" s="473" t="s">
        <v>1818</v>
      </c>
      <c r="B1467" s="406">
        <v>74.91</v>
      </c>
      <c r="C1467" s="474">
        <v>76.09</v>
      </c>
      <c r="D1467" s="474">
        <v>76.82</v>
      </c>
      <c r="E1467" s="474">
        <v>74.45</v>
      </c>
      <c r="F1467" s="474" t="s">
        <v>3991</v>
      </c>
      <c r="G1467" s="475">
        <v>-0.0072</v>
      </c>
      <c r="M1467" s="473" t="s">
        <v>1728</v>
      </c>
      <c r="N1467" s="406">
        <v>65.0</v>
      </c>
      <c r="O1467" s="474">
        <v>64.55</v>
      </c>
      <c r="P1467" s="474">
        <v>65.27</v>
      </c>
      <c r="Q1467" s="474">
        <v>64.55</v>
      </c>
      <c r="R1467" s="474" t="s">
        <v>3906</v>
      </c>
      <c r="S1467" s="475">
        <v>0.0</v>
      </c>
    </row>
    <row r="1468" ht="15.75" customHeight="1">
      <c r="A1468" s="473" t="s">
        <v>1819</v>
      </c>
      <c r="B1468" s="406">
        <v>75.45</v>
      </c>
      <c r="C1468" s="474">
        <v>75.45</v>
      </c>
      <c r="D1468" s="474">
        <v>75.82</v>
      </c>
      <c r="E1468" s="474">
        <v>75.27</v>
      </c>
      <c r="F1468" s="474" t="s">
        <v>3992</v>
      </c>
      <c r="G1468" s="475">
        <v>-0.0108</v>
      </c>
      <c r="M1468" s="473" t="s">
        <v>1729</v>
      </c>
      <c r="N1468" s="406">
        <v>65.0</v>
      </c>
      <c r="O1468" s="474">
        <v>65.0</v>
      </c>
      <c r="P1468" s="474">
        <v>65.45</v>
      </c>
      <c r="Q1468" s="474">
        <v>64.64</v>
      </c>
      <c r="R1468" s="474" t="s">
        <v>3907</v>
      </c>
      <c r="S1468" s="475">
        <v>-0.0028</v>
      </c>
    </row>
    <row r="1469" ht="15.75" customHeight="1">
      <c r="A1469" s="473" t="s">
        <v>1820</v>
      </c>
      <c r="B1469" s="406">
        <v>76.27</v>
      </c>
      <c r="C1469" s="474">
        <v>76.36</v>
      </c>
      <c r="D1469" s="474">
        <v>76.55</v>
      </c>
      <c r="E1469" s="474">
        <v>75.18</v>
      </c>
      <c r="F1469" s="474" t="s">
        <v>3993</v>
      </c>
      <c r="G1469" s="475">
        <v>0.0145</v>
      </c>
      <c r="M1469" s="473" t="s">
        <v>1730</v>
      </c>
      <c r="N1469" s="406">
        <v>65.18</v>
      </c>
      <c r="O1469" s="474">
        <v>67.0</v>
      </c>
      <c r="P1469" s="474">
        <v>67.0</v>
      </c>
      <c r="Q1469" s="474">
        <v>65.0</v>
      </c>
      <c r="R1469" s="474" t="s">
        <v>3908</v>
      </c>
      <c r="S1469" s="475">
        <v>-0.0259</v>
      </c>
    </row>
    <row r="1470" ht="15.75" customHeight="1">
      <c r="A1470" s="473" t="s">
        <v>1821</v>
      </c>
      <c r="B1470" s="406">
        <v>75.18</v>
      </c>
      <c r="C1470" s="474">
        <v>75.64</v>
      </c>
      <c r="D1470" s="474">
        <v>76.64</v>
      </c>
      <c r="E1470" s="474">
        <v>74.82</v>
      </c>
      <c r="F1470" s="474" t="s">
        <v>3994</v>
      </c>
      <c r="G1470" s="475">
        <v>-0.0143</v>
      </c>
      <c r="M1470" s="473" t="s">
        <v>1731</v>
      </c>
      <c r="N1470" s="406">
        <v>66.91</v>
      </c>
      <c r="O1470" s="474">
        <v>66.27</v>
      </c>
      <c r="P1470" s="474">
        <v>67.18</v>
      </c>
      <c r="Q1470" s="474">
        <v>66.27</v>
      </c>
      <c r="R1470" s="474" t="s">
        <v>3909</v>
      </c>
      <c r="S1470" s="475">
        <v>0.0083</v>
      </c>
    </row>
    <row r="1471" ht="15.75" customHeight="1">
      <c r="A1471" s="473" t="s">
        <v>1822</v>
      </c>
      <c r="B1471" s="406">
        <v>76.27</v>
      </c>
      <c r="C1471" s="474">
        <v>75.55</v>
      </c>
      <c r="D1471" s="474">
        <v>76.64</v>
      </c>
      <c r="E1471" s="474">
        <v>75.27</v>
      </c>
      <c r="F1471" s="474" t="s">
        <v>3995</v>
      </c>
      <c r="G1471" s="475">
        <v>0.0024</v>
      </c>
      <c r="M1471" s="473" t="s">
        <v>1732</v>
      </c>
      <c r="N1471" s="406">
        <v>66.36</v>
      </c>
      <c r="O1471" s="474">
        <v>65.91</v>
      </c>
      <c r="P1471" s="474">
        <v>66.64</v>
      </c>
      <c r="Q1471" s="474">
        <v>65.91</v>
      </c>
      <c r="R1471" s="474" t="s">
        <v>3910</v>
      </c>
      <c r="S1471" s="475">
        <v>0.0068</v>
      </c>
    </row>
    <row r="1472" ht="15.75" customHeight="1">
      <c r="A1472" s="473" t="s">
        <v>1823</v>
      </c>
      <c r="B1472" s="406">
        <v>76.09</v>
      </c>
      <c r="C1472" s="474">
        <v>76.36</v>
      </c>
      <c r="D1472" s="474">
        <v>76.64</v>
      </c>
      <c r="E1472" s="474">
        <v>75.91</v>
      </c>
      <c r="F1472" s="474" t="s">
        <v>3996</v>
      </c>
      <c r="G1472" s="475">
        <v>-0.0012</v>
      </c>
      <c r="M1472" s="473" t="s">
        <v>1733</v>
      </c>
      <c r="N1472" s="406">
        <v>65.91</v>
      </c>
      <c r="O1472" s="474">
        <v>66.36</v>
      </c>
      <c r="P1472" s="474">
        <v>66.91</v>
      </c>
      <c r="Q1472" s="474">
        <v>65.27</v>
      </c>
      <c r="R1472" s="474" t="s">
        <v>3911</v>
      </c>
      <c r="S1472" s="475">
        <v>-0.0041</v>
      </c>
    </row>
    <row r="1473" ht="15.75" customHeight="1">
      <c r="A1473" s="473" t="s">
        <v>1824</v>
      </c>
      <c r="B1473" s="406">
        <v>76.18</v>
      </c>
      <c r="C1473" s="474">
        <v>77.0</v>
      </c>
      <c r="D1473" s="474">
        <v>77.0</v>
      </c>
      <c r="E1473" s="474">
        <v>75.91</v>
      </c>
      <c r="F1473" s="474" t="s">
        <v>3997</v>
      </c>
      <c r="G1473" s="475">
        <v>0.0012</v>
      </c>
      <c r="M1473" s="473" t="s">
        <v>1734</v>
      </c>
      <c r="N1473" s="406">
        <v>66.18</v>
      </c>
      <c r="O1473" s="474">
        <v>67.55</v>
      </c>
      <c r="P1473" s="474">
        <v>67.73</v>
      </c>
      <c r="Q1473" s="474">
        <v>65.91</v>
      </c>
      <c r="R1473" s="474" t="s">
        <v>3912</v>
      </c>
      <c r="S1473" s="475">
        <v>-0.0082</v>
      </c>
    </row>
    <row r="1474" ht="15.75" customHeight="1">
      <c r="A1474" s="473" t="s">
        <v>1825</v>
      </c>
      <c r="B1474" s="406">
        <v>76.09</v>
      </c>
      <c r="C1474" s="474">
        <v>74.55</v>
      </c>
      <c r="D1474" s="474">
        <v>76.82</v>
      </c>
      <c r="E1474" s="474">
        <v>74.55</v>
      </c>
      <c r="F1474" s="474" t="s">
        <v>3998</v>
      </c>
      <c r="G1474" s="475">
        <v>0.0194</v>
      </c>
      <c r="M1474" s="473" t="s">
        <v>1735</v>
      </c>
      <c r="N1474" s="406">
        <v>66.73</v>
      </c>
      <c r="O1474" s="474">
        <v>66.82</v>
      </c>
      <c r="P1474" s="474">
        <v>67.27</v>
      </c>
      <c r="Q1474" s="474">
        <v>66.36</v>
      </c>
      <c r="R1474" s="474" t="s">
        <v>3913</v>
      </c>
      <c r="S1474" s="475">
        <v>0.0083</v>
      </c>
    </row>
    <row r="1475" ht="15.75" customHeight="1">
      <c r="A1475" s="473" t="s">
        <v>1826</v>
      </c>
      <c r="B1475" s="406">
        <v>74.64</v>
      </c>
      <c r="C1475" s="474">
        <v>75.45</v>
      </c>
      <c r="D1475" s="474">
        <v>75.45</v>
      </c>
      <c r="E1475" s="474">
        <v>74.09</v>
      </c>
      <c r="F1475" s="474" t="s">
        <v>3999</v>
      </c>
      <c r="G1475" s="475">
        <v>0.0012</v>
      </c>
      <c r="M1475" s="473" t="s">
        <v>1736</v>
      </c>
      <c r="N1475" s="406">
        <v>66.18</v>
      </c>
      <c r="O1475" s="474">
        <v>65.91</v>
      </c>
      <c r="P1475" s="474">
        <v>66.73</v>
      </c>
      <c r="Q1475" s="474">
        <v>65.45</v>
      </c>
      <c r="R1475" s="474" t="s">
        <v>3554</v>
      </c>
      <c r="S1475" s="475">
        <v>0.0055</v>
      </c>
    </row>
    <row r="1476" ht="15.75" customHeight="1">
      <c r="A1476" s="473" t="s">
        <v>1827</v>
      </c>
      <c r="B1476" s="406">
        <v>74.55</v>
      </c>
      <c r="C1476" s="474">
        <v>75.45</v>
      </c>
      <c r="D1476" s="474">
        <v>75.73</v>
      </c>
      <c r="E1476" s="474">
        <v>73.82</v>
      </c>
      <c r="F1476" s="474" t="s">
        <v>4000</v>
      </c>
      <c r="G1476" s="475">
        <v>-0.0119</v>
      </c>
      <c r="M1476" s="473" t="s">
        <v>1737</v>
      </c>
      <c r="N1476" s="406">
        <v>65.82</v>
      </c>
      <c r="O1476" s="474">
        <v>65.64</v>
      </c>
      <c r="P1476" s="474">
        <v>66.27</v>
      </c>
      <c r="Q1476" s="474">
        <v>65.55</v>
      </c>
      <c r="R1476" s="474" t="s">
        <v>3914</v>
      </c>
      <c r="S1476" s="475">
        <v>-0.0041</v>
      </c>
    </row>
    <row r="1477" ht="15.75" customHeight="1">
      <c r="A1477" s="473" t="s">
        <v>1828</v>
      </c>
      <c r="B1477" s="406">
        <v>75.45</v>
      </c>
      <c r="C1477" s="474">
        <v>75.55</v>
      </c>
      <c r="D1477" s="474">
        <v>75.82</v>
      </c>
      <c r="E1477" s="474">
        <v>75.27</v>
      </c>
      <c r="F1477" s="474" t="s">
        <v>4001</v>
      </c>
      <c r="G1477" s="475">
        <v>-0.0013</v>
      </c>
      <c r="M1477" s="473" t="s">
        <v>1738</v>
      </c>
      <c r="N1477" s="406">
        <v>66.09</v>
      </c>
      <c r="O1477" s="474">
        <v>66.36</v>
      </c>
      <c r="P1477" s="474">
        <v>67.27</v>
      </c>
      <c r="Q1477" s="474">
        <v>65.45</v>
      </c>
      <c r="R1477" s="474" t="s">
        <v>3915</v>
      </c>
      <c r="S1477" s="475">
        <v>0.0055</v>
      </c>
    </row>
    <row r="1478" ht="15.75" customHeight="1">
      <c r="A1478" s="473" t="s">
        <v>1829</v>
      </c>
      <c r="B1478" s="406">
        <v>75.55</v>
      </c>
      <c r="C1478" s="474">
        <v>76.55</v>
      </c>
      <c r="D1478" s="474">
        <v>77.91</v>
      </c>
      <c r="E1478" s="474">
        <v>75.18</v>
      </c>
      <c r="F1478" s="474" t="s">
        <v>4002</v>
      </c>
      <c r="G1478" s="475">
        <v>-0.0094</v>
      </c>
      <c r="M1478" s="473" t="s">
        <v>1739</v>
      </c>
      <c r="N1478" s="406">
        <v>65.73</v>
      </c>
      <c r="O1478" s="474">
        <v>64.45</v>
      </c>
      <c r="P1478" s="474">
        <v>68.18</v>
      </c>
      <c r="Q1478" s="474">
        <v>63.27</v>
      </c>
      <c r="R1478" s="474" t="s">
        <v>3916</v>
      </c>
      <c r="S1478" s="475">
        <v>0.0199</v>
      </c>
    </row>
    <row r="1479" ht="15.75" customHeight="1">
      <c r="A1479" s="473" t="s">
        <v>1830</v>
      </c>
      <c r="B1479" s="406">
        <v>76.27</v>
      </c>
      <c r="C1479" s="474">
        <v>77.36</v>
      </c>
      <c r="D1479" s="474">
        <v>78.36</v>
      </c>
      <c r="E1479" s="474">
        <v>75.45</v>
      </c>
      <c r="F1479" s="474" t="s">
        <v>4003</v>
      </c>
      <c r="G1479" s="475">
        <v>-0.0118</v>
      </c>
      <c r="M1479" s="473" t="s">
        <v>1740</v>
      </c>
      <c r="N1479" s="406">
        <v>64.45</v>
      </c>
      <c r="O1479" s="474">
        <v>65.55</v>
      </c>
      <c r="P1479" s="474">
        <v>65.91</v>
      </c>
      <c r="Q1479" s="474">
        <v>63.64</v>
      </c>
      <c r="R1479" s="474" t="s">
        <v>3917</v>
      </c>
      <c r="S1479" s="475">
        <v>-0.0168</v>
      </c>
    </row>
    <row r="1480" ht="15.75" customHeight="1">
      <c r="A1480" s="473" t="s">
        <v>1831</v>
      </c>
      <c r="B1480" s="406">
        <v>77.18</v>
      </c>
      <c r="C1480" s="474">
        <v>77.91</v>
      </c>
      <c r="D1480" s="474">
        <v>79.0</v>
      </c>
      <c r="E1480" s="474">
        <v>76.82</v>
      </c>
      <c r="F1480" s="474" t="s">
        <v>4004</v>
      </c>
      <c r="G1480" s="475">
        <v>-0.0128</v>
      </c>
      <c r="M1480" s="473" t="s">
        <v>1741</v>
      </c>
      <c r="N1480" s="406">
        <v>65.55</v>
      </c>
      <c r="O1480" s="474">
        <v>68.0</v>
      </c>
      <c r="P1480" s="474">
        <v>68.0</v>
      </c>
      <c r="Q1480" s="474">
        <v>65.27</v>
      </c>
      <c r="R1480" s="474" t="s">
        <v>3918</v>
      </c>
      <c r="S1480" s="475">
        <v>-0.015</v>
      </c>
    </row>
    <row r="1481" ht="15.75" customHeight="1">
      <c r="A1481" s="473" t="s">
        <v>1832</v>
      </c>
      <c r="B1481" s="406">
        <v>78.18</v>
      </c>
      <c r="C1481" s="474">
        <v>77.36</v>
      </c>
      <c r="D1481" s="474">
        <v>79.0</v>
      </c>
      <c r="E1481" s="474">
        <v>77.18</v>
      </c>
      <c r="F1481" s="474" t="s">
        <v>4005</v>
      </c>
      <c r="G1481" s="475">
        <v>0.0118</v>
      </c>
      <c r="M1481" s="473" t="s">
        <v>1742</v>
      </c>
      <c r="N1481" s="406">
        <v>66.55</v>
      </c>
      <c r="O1481" s="474">
        <v>67.27</v>
      </c>
      <c r="P1481" s="474">
        <v>67.36</v>
      </c>
      <c r="Q1481" s="474">
        <v>64.18</v>
      </c>
      <c r="R1481" s="474" t="s">
        <v>3919</v>
      </c>
      <c r="S1481" s="475">
        <v>-0.008</v>
      </c>
    </row>
    <row r="1482" ht="15.75" customHeight="1">
      <c r="A1482" s="473" t="s">
        <v>1833</v>
      </c>
      <c r="B1482" s="406">
        <v>77.27</v>
      </c>
      <c r="C1482" s="474">
        <v>78.82</v>
      </c>
      <c r="D1482" s="474">
        <v>78.82</v>
      </c>
      <c r="E1482" s="474">
        <v>76.91</v>
      </c>
      <c r="F1482" s="474" t="s">
        <v>4006</v>
      </c>
      <c r="G1482" s="475">
        <v>0.0023</v>
      </c>
      <c r="M1482" s="473" t="s">
        <v>1743</v>
      </c>
      <c r="N1482" s="406">
        <v>67.09</v>
      </c>
      <c r="O1482" s="474">
        <v>69.09</v>
      </c>
      <c r="P1482" s="474">
        <v>69.09</v>
      </c>
      <c r="Q1482" s="474">
        <v>66.73</v>
      </c>
      <c r="R1482" s="474" t="s">
        <v>3920</v>
      </c>
      <c r="S1482" s="475">
        <v>-0.0315</v>
      </c>
    </row>
    <row r="1483" ht="15.75" customHeight="1">
      <c r="A1483" s="473" t="s">
        <v>1834</v>
      </c>
      <c r="B1483" s="406">
        <v>77.09</v>
      </c>
      <c r="C1483" s="474">
        <v>77.73</v>
      </c>
      <c r="D1483" s="474">
        <v>79.09</v>
      </c>
      <c r="E1483" s="474">
        <v>76.82</v>
      </c>
      <c r="F1483" s="474" t="s">
        <v>4007</v>
      </c>
      <c r="G1483" s="475">
        <v>0.0012</v>
      </c>
      <c r="M1483" s="473" t="s">
        <v>1744</v>
      </c>
      <c r="N1483" s="406">
        <v>69.27</v>
      </c>
      <c r="O1483" s="474">
        <v>69.18</v>
      </c>
      <c r="P1483" s="474">
        <v>69.55</v>
      </c>
      <c r="Q1483" s="474">
        <v>69.18</v>
      </c>
      <c r="R1483" s="474" t="s">
        <v>3566</v>
      </c>
      <c r="S1483" s="475">
        <v>0.0026</v>
      </c>
    </row>
    <row r="1484" ht="15.75" customHeight="1">
      <c r="A1484" s="473" t="s">
        <v>1835</v>
      </c>
      <c r="B1484" s="406">
        <v>77.0</v>
      </c>
      <c r="C1484" s="474">
        <v>78.0</v>
      </c>
      <c r="D1484" s="474">
        <v>78.18</v>
      </c>
      <c r="E1484" s="474">
        <v>76.82</v>
      </c>
      <c r="F1484" s="474" t="s">
        <v>4008</v>
      </c>
      <c r="G1484" s="475">
        <v>-0.0128</v>
      </c>
      <c r="M1484" s="473" t="s">
        <v>1745</v>
      </c>
      <c r="N1484" s="406">
        <v>69.09</v>
      </c>
      <c r="O1484" s="474">
        <v>69.73</v>
      </c>
      <c r="P1484" s="474">
        <v>69.73</v>
      </c>
      <c r="Q1484" s="474">
        <v>69.09</v>
      </c>
      <c r="R1484" s="474" t="s">
        <v>3921</v>
      </c>
      <c r="S1484" s="475">
        <v>-0.0092</v>
      </c>
    </row>
    <row r="1485" ht="15.75" customHeight="1">
      <c r="A1485" s="473" t="s">
        <v>1836</v>
      </c>
      <c r="B1485" s="406">
        <v>78.0</v>
      </c>
      <c r="C1485" s="474">
        <v>78.36</v>
      </c>
      <c r="D1485" s="474">
        <v>78.36</v>
      </c>
      <c r="E1485" s="474">
        <v>78.0</v>
      </c>
      <c r="F1485" s="474" t="s">
        <v>4009</v>
      </c>
      <c r="G1485" s="475">
        <v>-0.0012</v>
      </c>
      <c r="M1485" s="473" t="s">
        <v>1746</v>
      </c>
      <c r="N1485" s="406">
        <v>69.73</v>
      </c>
      <c r="O1485" s="474">
        <v>70.0</v>
      </c>
      <c r="P1485" s="474">
        <v>70.27</v>
      </c>
      <c r="Q1485" s="474">
        <v>69.45</v>
      </c>
      <c r="R1485" s="474" t="s">
        <v>3922</v>
      </c>
      <c r="S1485" s="475">
        <v>-0.0077</v>
      </c>
    </row>
    <row r="1486" ht="15.75" customHeight="1">
      <c r="A1486" s="473" t="s">
        <v>1837</v>
      </c>
      <c r="B1486" s="406">
        <v>78.09</v>
      </c>
      <c r="C1486" s="474">
        <v>78.64</v>
      </c>
      <c r="D1486" s="474">
        <v>78.64</v>
      </c>
      <c r="E1486" s="474">
        <v>78.0</v>
      </c>
      <c r="F1486" s="474" t="s">
        <v>4010</v>
      </c>
      <c r="G1486" s="475">
        <v>-0.0012</v>
      </c>
      <c r="M1486" s="473" t="s">
        <v>1747</v>
      </c>
      <c r="N1486" s="406">
        <v>70.27</v>
      </c>
      <c r="O1486" s="474">
        <v>70.0</v>
      </c>
      <c r="P1486" s="474">
        <v>70.55</v>
      </c>
      <c r="Q1486" s="474">
        <v>70.0</v>
      </c>
      <c r="R1486" s="474" t="s">
        <v>3589</v>
      </c>
      <c r="S1486" s="475">
        <v>0.0</v>
      </c>
    </row>
    <row r="1487" ht="15.75" customHeight="1">
      <c r="A1487" s="473" t="s">
        <v>1838</v>
      </c>
      <c r="B1487" s="406">
        <v>78.18</v>
      </c>
      <c r="C1487" s="474">
        <v>78.18</v>
      </c>
      <c r="D1487" s="474">
        <v>78.64</v>
      </c>
      <c r="E1487" s="474">
        <v>78.0</v>
      </c>
      <c r="F1487" s="474" t="s">
        <v>4011</v>
      </c>
      <c r="G1487" s="475">
        <v>0.0023</v>
      </c>
      <c r="M1487" s="473" t="s">
        <v>1748</v>
      </c>
      <c r="N1487" s="406">
        <v>70.27</v>
      </c>
      <c r="O1487" s="474">
        <v>69.91</v>
      </c>
      <c r="P1487" s="474">
        <v>70.82</v>
      </c>
      <c r="Q1487" s="474">
        <v>69.91</v>
      </c>
      <c r="R1487" s="474" t="s">
        <v>3923</v>
      </c>
      <c r="S1487" s="475">
        <v>0.0064</v>
      </c>
    </row>
    <row r="1488" ht="15.75" customHeight="1">
      <c r="A1488" s="473" t="s">
        <v>1839</v>
      </c>
      <c r="B1488" s="406">
        <v>78.0</v>
      </c>
      <c r="C1488" s="474">
        <v>78.36</v>
      </c>
      <c r="D1488" s="474">
        <v>78.45</v>
      </c>
      <c r="E1488" s="474">
        <v>77.91</v>
      </c>
      <c r="F1488" s="474" t="s">
        <v>4012</v>
      </c>
      <c r="G1488" s="475">
        <v>-0.007</v>
      </c>
      <c r="M1488" s="473" t="s">
        <v>1749</v>
      </c>
      <c r="N1488" s="406">
        <v>69.82</v>
      </c>
      <c r="O1488" s="474">
        <v>70.55</v>
      </c>
      <c r="P1488" s="474">
        <v>70.55</v>
      </c>
      <c r="Q1488" s="474">
        <v>69.73</v>
      </c>
      <c r="R1488" s="474" t="s">
        <v>3924</v>
      </c>
      <c r="S1488" s="475">
        <v>0.0</v>
      </c>
    </row>
    <row r="1489" ht="15.75" customHeight="1">
      <c r="A1489" s="473" t="s">
        <v>1840</v>
      </c>
      <c r="B1489" s="406">
        <v>78.55</v>
      </c>
      <c r="C1489" s="474">
        <v>79.27</v>
      </c>
      <c r="D1489" s="474">
        <v>79.64</v>
      </c>
      <c r="E1489" s="474">
        <v>78.09</v>
      </c>
      <c r="F1489" s="474" t="s">
        <v>4013</v>
      </c>
      <c r="G1489" s="475">
        <v>-0.008</v>
      </c>
      <c r="M1489" s="473" t="s">
        <v>1750</v>
      </c>
      <c r="N1489" s="406">
        <v>69.82</v>
      </c>
      <c r="O1489" s="474">
        <v>69.73</v>
      </c>
      <c r="P1489" s="474">
        <v>70.36</v>
      </c>
      <c r="Q1489" s="474">
        <v>69.55</v>
      </c>
      <c r="R1489" s="474" t="s">
        <v>3925</v>
      </c>
      <c r="S1489" s="475">
        <v>-0.0026</v>
      </c>
    </row>
    <row r="1490" ht="15.75" customHeight="1">
      <c r="A1490" s="473" t="s">
        <v>1841</v>
      </c>
      <c r="B1490" s="406">
        <v>79.18</v>
      </c>
      <c r="C1490" s="474">
        <v>78.36</v>
      </c>
      <c r="D1490" s="474">
        <v>79.64</v>
      </c>
      <c r="E1490" s="474">
        <v>78.27</v>
      </c>
      <c r="F1490" s="474" t="s">
        <v>4014</v>
      </c>
      <c r="G1490" s="475">
        <v>0.0116</v>
      </c>
      <c r="M1490" s="473" t="s">
        <v>1751</v>
      </c>
      <c r="N1490" s="406">
        <v>70.0</v>
      </c>
      <c r="O1490" s="474">
        <v>70.0</v>
      </c>
      <c r="P1490" s="474">
        <v>70.27</v>
      </c>
      <c r="Q1490" s="474">
        <v>69.64</v>
      </c>
      <c r="R1490" s="474" t="s">
        <v>3926</v>
      </c>
      <c r="S1490" s="475">
        <v>0.0</v>
      </c>
    </row>
    <row r="1491" ht="15.75" customHeight="1">
      <c r="A1491" s="473" t="s">
        <v>1842</v>
      </c>
      <c r="B1491" s="406">
        <v>78.27</v>
      </c>
      <c r="C1491" s="474">
        <v>79.55</v>
      </c>
      <c r="D1491" s="474">
        <v>79.82</v>
      </c>
      <c r="E1491" s="474">
        <v>78.18</v>
      </c>
      <c r="F1491" s="474" t="s">
        <v>4015</v>
      </c>
      <c r="G1491" s="475">
        <v>-0.0115</v>
      </c>
      <c r="M1491" s="473" t="s">
        <v>1752</v>
      </c>
      <c r="N1491" s="406">
        <v>70.0</v>
      </c>
      <c r="O1491" s="474">
        <v>70.09</v>
      </c>
      <c r="P1491" s="474">
        <v>70.27</v>
      </c>
      <c r="Q1491" s="474">
        <v>69.82</v>
      </c>
      <c r="R1491" s="474" t="s">
        <v>3927</v>
      </c>
      <c r="S1491" s="475">
        <v>-0.0038</v>
      </c>
    </row>
    <row r="1492" ht="15.75" customHeight="1">
      <c r="A1492" s="473" t="s">
        <v>1843</v>
      </c>
      <c r="B1492" s="406">
        <v>79.18</v>
      </c>
      <c r="C1492" s="474">
        <v>79.18</v>
      </c>
      <c r="D1492" s="474">
        <v>79.91</v>
      </c>
      <c r="E1492" s="474">
        <v>78.73</v>
      </c>
      <c r="F1492" s="474" t="s">
        <v>4016</v>
      </c>
      <c r="G1492" s="475">
        <v>0.0</v>
      </c>
      <c r="M1492" s="473" t="s">
        <v>1753</v>
      </c>
      <c r="N1492" s="406">
        <v>70.27</v>
      </c>
      <c r="O1492" s="474">
        <v>70.55</v>
      </c>
      <c r="P1492" s="474">
        <v>70.55</v>
      </c>
      <c r="Q1492" s="474">
        <v>70.18</v>
      </c>
      <c r="R1492" s="474" t="s">
        <v>3928</v>
      </c>
      <c r="S1492" s="475">
        <v>0.0</v>
      </c>
    </row>
    <row r="1493" ht="15.75" customHeight="1">
      <c r="A1493" s="473" t="s">
        <v>1844</v>
      </c>
      <c r="B1493" s="406">
        <v>79.18</v>
      </c>
      <c r="C1493" s="474">
        <v>79.55</v>
      </c>
      <c r="D1493" s="474">
        <v>79.91</v>
      </c>
      <c r="E1493" s="474">
        <v>78.73</v>
      </c>
      <c r="F1493" s="474" t="s">
        <v>4016</v>
      </c>
      <c r="G1493" s="475">
        <v>0.0011</v>
      </c>
      <c r="M1493" s="473" t="s">
        <v>1754</v>
      </c>
      <c r="N1493" s="406">
        <v>70.27</v>
      </c>
      <c r="O1493" s="474">
        <v>70.36</v>
      </c>
      <c r="P1493" s="474">
        <v>70.82</v>
      </c>
      <c r="Q1493" s="474">
        <v>70.09</v>
      </c>
      <c r="R1493" s="474" t="s">
        <v>3250</v>
      </c>
      <c r="S1493" s="475">
        <v>-0.0052</v>
      </c>
    </row>
    <row r="1494" ht="15.75" customHeight="1">
      <c r="A1494" s="473" t="s">
        <v>1845</v>
      </c>
      <c r="B1494" s="406">
        <v>79.09</v>
      </c>
      <c r="C1494" s="474">
        <v>79.18</v>
      </c>
      <c r="D1494" s="474">
        <v>79.27</v>
      </c>
      <c r="E1494" s="474">
        <v>78.64</v>
      </c>
      <c r="F1494" s="474" t="s">
        <v>4017</v>
      </c>
      <c r="G1494" s="475">
        <v>0.0011</v>
      </c>
      <c r="M1494" s="473" t="s">
        <v>1755</v>
      </c>
      <c r="N1494" s="406">
        <v>70.64</v>
      </c>
      <c r="O1494" s="474">
        <v>70.0</v>
      </c>
      <c r="P1494" s="474">
        <v>71.55</v>
      </c>
      <c r="Q1494" s="474">
        <v>70.0</v>
      </c>
      <c r="R1494" s="474" t="s">
        <v>3929</v>
      </c>
      <c r="S1494" s="475">
        <v>-0.0025</v>
      </c>
    </row>
    <row r="1495" ht="15.75" customHeight="1">
      <c r="A1495" s="473" t="s">
        <v>1846</v>
      </c>
      <c r="B1495" s="406">
        <v>79.0</v>
      </c>
      <c r="C1495" s="474">
        <v>79.64</v>
      </c>
      <c r="D1495" s="474">
        <v>79.73</v>
      </c>
      <c r="E1495" s="474">
        <v>78.91</v>
      </c>
      <c r="F1495" s="474" t="s">
        <v>4018</v>
      </c>
      <c r="G1495" s="475">
        <v>-0.0023</v>
      </c>
      <c r="M1495" s="473" t="s">
        <v>1756</v>
      </c>
      <c r="N1495" s="406">
        <v>70.82</v>
      </c>
      <c r="O1495" s="474">
        <v>70.91</v>
      </c>
      <c r="P1495" s="474">
        <v>71.18</v>
      </c>
      <c r="Q1495" s="474">
        <v>70.64</v>
      </c>
      <c r="R1495" s="474" t="s">
        <v>3930</v>
      </c>
      <c r="S1495" s="475">
        <v>-0.0013</v>
      </c>
    </row>
    <row r="1496" ht="15.75" customHeight="1">
      <c r="A1496" s="473" t="s">
        <v>1847</v>
      </c>
      <c r="B1496" s="406">
        <v>79.18</v>
      </c>
      <c r="C1496" s="474">
        <v>78.82</v>
      </c>
      <c r="D1496" s="474">
        <v>79.55</v>
      </c>
      <c r="E1496" s="474">
        <v>78.27</v>
      </c>
      <c r="F1496" s="474" t="s">
        <v>4019</v>
      </c>
      <c r="G1496" s="475">
        <v>0.0034</v>
      </c>
      <c r="M1496" s="473" t="s">
        <v>1757</v>
      </c>
      <c r="N1496" s="406">
        <v>70.91</v>
      </c>
      <c r="O1496" s="474">
        <v>71.64</v>
      </c>
      <c r="P1496" s="474">
        <v>71.64</v>
      </c>
      <c r="Q1496" s="474">
        <v>70.82</v>
      </c>
      <c r="R1496" s="474" t="s">
        <v>3931</v>
      </c>
      <c r="S1496" s="475">
        <v>-0.0102</v>
      </c>
    </row>
    <row r="1497" ht="15.75" customHeight="1">
      <c r="A1497" s="473" t="s">
        <v>1848</v>
      </c>
      <c r="B1497" s="406">
        <v>78.91</v>
      </c>
      <c r="C1497" s="474">
        <v>78.64</v>
      </c>
      <c r="D1497" s="474">
        <v>79.0</v>
      </c>
      <c r="E1497" s="474">
        <v>78.36</v>
      </c>
      <c r="F1497" s="474" t="s">
        <v>4020</v>
      </c>
      <c r="G1497" s="475">
        <v>0.0034</v>
      </c>
      <c r="M1497" s="473" t="s">
        <v>1758</v>
      </c>
      <c r="N1497" s="406">
        <v>71.64</v>
      </c>
      <c r="O1497" s="474">
        <v>71.64</v>
      </c>
      <c r="P1497" s="474">
        <v>72.27</v>
      </c>
      <c r="Q1497" s="474">
        <v>71.55</v>
      </c>
      <c r="R1497" s="474" t="s">
        <v>3932</v>
      </c>
      <c r="S1497" s="475">
        <v>-0.0062</v>
      </c>
    </row>
    <row r="1498" ht="15.75" customHeight="1">
      <c r="A1498" s="473" t="s">
        <v>1849</v>
      </c>
      <c r="B1498" s="406">
        <v>78.64</v>
      </c>
      <c r="C1498" s="474">
        <v>80.0</v>
      </c>
      <c r="D1498" s="474">
        <v>80.0</v>
      </c>
      <c r="E1498" s="474">
        <v>78.55</v>
      </c>
      <c r="F1498" s="474" t="s">
        <v>4021</v>
      </c>
      <c r="G1498" s="475">
        <v>0.0047</v>
      </c>
      <c r="M1498" s="473" t="s">
        <v>1759</v>
      </c>
      <c r="N1498" s="406">
        <v>72.09</v>
      </c>
      <c r="O1498" s="474">
        <v>71.64</v>
      </c>
      <c r="P1498" s="474">
        <v>72.27</v>
      </c>
      <c r="Q1498" s="474">
        <v>71.64</v>
      </c>
      <c r="R1498" s="474" t="s">
        <v>3933</v>
      </c>
      <c r="S1498" s="475">
        <v>0.0012</v>
      </c>
    </row>
    <row r="1499" ht="15.75" customHeight="1">
      <c r="A1499" s="473" t="s">
        <v>1850</v>
      </c>
      <c r="B1499" s="406">
        <v>78.27</v>
      </c>
      <c r="C1499" s="474">
        <v>79.18</v>
      </c>
      <c r="D1499" s="474">
        <v>79.82</v>
      </c>
      <c r="E1499" s="474">
        <v>78.09</v>
      </c>
      <c r="F1499" s="474" t="s">
        <v>4022</v>
      </c>
      <c r="G1499" s="475">
        <v>-0.0115</v>
      </c>
      <c r="M1499" s="473" t="s">
        <v>1760</v>
      </c>
      <c r="N1499" s="406">
        <v>72.0</v>
      </c>
      <c r="O1499" s="474">
        <v>71.45</v>
      </c>
      <c r="P1499" s="474">
        <v>72.55</v>
      </c>
      <c r="Q1499" s="474">
        <v>71.45</v>
      </c>
      <c r="R1499" s="474" t="s">
        <v>3934</v>
      </c>
      <c r="S1499" s="475">
        <v>0.0038</v>
      </c>
    </row>
    <row r="1500" ht="15.75" customHeight="1">
      <c r="A1500" s="473" t="s">
        <v>1851</v>
      </c>
      <c r="B1500" s="406">
        <v>79.18</v>
      </c>
      <c r="C1500" s="474">
        <v>80.09</v>
      </c>
      <c r="D1500" s="474">
        <v>80.18</v>
      </c>
      <c r="E1500" s="474">
        <v>79.0</v>
      </c>
      <c r="F1500" s="474" t="s">
        <v>4023</v>
      </c>
      <c r="G1500" s="475">
        <v>-0.0136</v>
      </c>
      <c r="M1500" s="473" t="s">
        <v>1761</v>
      </c>
      <c r="N1500" s="406">
        <v>71.73</v>
      </c>
      <c r="O1500" s="474">
        <v>71.36</v>
      </c>
      <c r="P1500" s="474">
        <v>72.55</v>
      </c>
      <c r="Q1500" s="474">
        <v>71.36</v>
      </c>
      <c r="R1500" s="474" t="s">
        <v>3935</v>
      </c>
      <c r="S1500" s="475">
        <v>-0.0062</v>
      </c>
    </row>
    <row r="1501" ht="15.75" customHeight="1">
      <c r="A1501" s="473" t="s">
        <v>1852</v>
      </c>
      <c r="B1501" s="406">
        <v>80.27</v>
      </c>
      <c r="C1501" s="474">
        <v>79.82</v>
      </c>
      <c r="D1501" s="474">
        <v>81.18</v>
      </c>
      <c r="E1501" s="474">
        <v>79.82</v>
      </c>
      <c r="F1501" s="474" t="s">
        <v>4024</v>
      </c>
      <c r="G1501" s="475">
        <v>0.0034</v>
      </c>
      <c r="M1501" s="473" t="s">
        <v>1762</v>
      </c>
      <c r="N1501" s="406">
        <v>72.18</v>
      </c>
      <c r="O1501" s="474">
        <v>71.91</v>
      </c>
      <c r="P1501" s="474">
        <v>72.45</v>
      </c>
      <c r="Q1501" s="474">
        <v>71.55</v>
      </c>
      <c r="R1501" s="474" t="s">
        <v>3936</v>
      </c>
      <c r="S1501" s="475">
        <v>0.0038</v>
      </c>
    </row>
    <row r="1502" ht="15.75" customHeight="1">
      <c r="A1502" s="473" t="s">
        <v>1853</v>
      </c>
      <c r="B1502" s="406">
        <v>80.0</v>
      </c>
      <c r="C1502" s="474">
        <v>80.82</v>
      </c>
      <c r="D1502" s="474">
        <v>80.82</v>
      </c>
      <c r="E1502" s="474">
        <v>79.64</v>
      </c>
      <c r="F1502" s="474" t="s">
        <v>4025</v>
      </c>
      <c r="G1502" s="475">
        <v>-0.0101</v>
      </c>
      <c r="M1502" s="473" t="s">
        <v>1763</v>
      </c>
      <c r="N1502" s="406">
        <v>71.91</v>
      </c>
      <c r="O1502" s="474">
        <v>72.0</v>
      </c>
      <c r="P1502" s="474">
        <v>72.0</v>
      </c>
      <c r="Q1502" s="474">
        <v>71.45</v>
      </c>
      <c r="R1502" s="474" t="s">
        <v>3937</v>
      </c>
      <c r="S1502" s="475">
        <v>0.0025</v>
      </c>
    </row>
    <row r="1503" ht="15.75" customHeight="1">
      <c r="A1503" s="473" t="s">
        <v>1854</v>
      </c>
      <c r="B1503" s="406">
        <v>80.82</v>
      </c>
      <c r="C1503" s="474">
        <v>80.0</v>
      </c>
      <c r="D1503" s="474">
        <v>81.0</v>
      </c>
      <c r="E1503" s="474">
        <v>79.64</v>
      </c>
      <c r="F1503" s="474" t="s">
        <v>4026</v>
      </c>
      <c r="G1503" s="475">
        <v>0.0125</v>
      </c>
      <c r="M1503" s="473" t="s">
        <v>1764</v>
      </c>
      <c r="N1503" s="406">
        <v>71.73</v>
      </c>
      <c r="O1503" s="474">
        <v>71.36</v>
      </c>
      <c r="P1503" s="474">
        <v>72.0</v>
      </c>
      <c r="Q1503" s="474">
        <v>70.91</v>
      </c>
      <c r="R1503" s="474" t="s">
        <v>3938</v>
      </c>
      <c r="S1503" s="475">
        <v>0.0052</v>
      </c>
    </row>
    <row r="1504" ht="15.75" customHeight="1">
      <c r="A1504" s="473" t="s">
        <v>1855</v>
      </c>
      <c r="B1504" s="406">
        <v>79.82</v>
      </c>
      <c r="C1504" s="474">
        <v>80.73</v>
      </c>
      <c r="D1504" s="474">
        <v>80.73</v>
      </c>
      <c r="E1504" s="474">
        <v>79.18</v>
      </c>
      <c r="F1504" s="474" t="s">
        <v>4027</v>
      </c>
      <c r="G1504" s="475">
        <v>-0.0045</v>
      </c>
      <c r="M1504" s="473" t="s">
        <v>1765</v>
      </c>
      <c r="N1504" s="406">
        <v>71.36</v>
      </c>
      <c r="O1504" s="474">
        <v>70.91</v>
      </c>
      <c r="P1504" s="474">
        <v>72.18</v>
      </c>
      <c r="Q1504" s="474">
        <v>70.82</v>
      </c>
      <c r="R1504" s="474" t="s">
        <v>3939</v>
      </c>
      <c r="S1504" s="475">
        <v>0.0063</v>
      </c>
    </row>
    <row r="1505" ht="15.75" customHeight="1">
      <c r="A1505" s="473" t="s">
        <v>1856</v>
      </c>
      <c r="B1505" s="406">
        <v>80.18</v>
      </c>
      <c r="C1505" s="474">
        <v>79.27</v>
      </c>
      <c r="D1505" s="474">
        <v>80.27</v>
      </c>
      <c r="E1505" s="474">
        <v>79.18</v>
      </c>
      <c r="F1505" s="474" t="s">
        <v>4028</v>
      </c>
      <c r="G1505" s="475">
        <v>0.0126</v>
      </c>
      <c r="M1505" s="473" t="s">
        <v>1766</v>
      </c>
      <c r="N1505" s="406">
        <v>70.91</v>
      </c>
      <c r="O1505" s="474">
        <v>70.82</v>
      </c>
      <c r="P1505" s="474">
        <v>71.64</v>
      </c>
      <c r="Q1505" s="474">
        <v>70.73</v>
      </c>
      <c r="R1505" s="474" t="s">
        <v>3940</v>
      </c>
      <c r="S1505" s="475">
        <v>0.0</v>
      </c>
    </row>
    <row r="1506" ht="15.75" customHeight="1">
      <c r="A1506" s="473" t="s">
        <v>1857</v>
      </c>
      <c r="B1506" s="406">
        <v>79.18</v>
      </c>
      <c r="C1506" s="474">
        <v>80.82</v>
      </c>
      <c r="D1506" s="474">
        <v>80.91</v>
      </c>
      <c r="E1506" s="474">
        <v>78.91</v>
      </c>
      <c r="F1506" s="474" t="s">
        <v>4029</v>
      </c>
      <c r="G1506" s="475">
        <v>-0.0136</v>
      </c>
      <c r="M1506" s="473" t="s">
        <v>1767</v>
      </c>
      <c r="N1506" s="406">
        <v>70.91</v>
      </c>
      <c r="O1506" s="474">
        <v>71.0</v>
      </c>
      <c r="P1506" s="474">
        <v>71.36</v>
      </c>
      <c r="Q1506" s="474">
        <v>70.64</v>
      </c>
      <c r="R1506" s="474" t="s">
        <v>3941</v>
      </c>
      <c r="S1506" s="475">
        <v>-0.0013</v>
      </c>
    </row>
    <row r="1507" ht="15.75" customHeight="1">
      <c r="A1507" s="473" t="s">
        <v>1858</v>
      </c>
      <c r="B1507" s="406">
        <v>80.27</v>
      </c>
      <c r="C1507" s="474">
        <v>81.18</v>
      </c>
      <c r="D1507" s="474">
        <v>81.27</v>
      </c>
      <c r="E1507" s="474">
        <v>79.18</v>
      </c>
      <c r="F1507" s="474" t="s">
        <v>4030</v>
      </c>
      <c r="G1507" s="475">
        <v>-0.0079</v>
      </c>
      <c r="M1507" s="473" t="s">
        <v>1768</v>
      </c>
      <c r="N1507" s="406">
        <v>71.0</v>
      </c>
      <c r="O1507" s="474">
        <v>71.18</v>
      </c>
      <c r="P1507" s="474">
        <v>71.36</v>
      </c>
      <c r="Q1507" s="474">
        <v>70.91</v>
      </c>
      <c r="R1507" s="474" t="s">
        <v>3942</v>
      </c>
      <c r="S1507" s="475">
        <v>-0.0025</v>
      </c>
    </row>
    <row r="1508" ht="15.75" customHeight="1">
      <c r="A1508" s="473" t="s">
        <v>1859</v>
      </c>
      <c r="B1508" s="406">
        <v>80.91</v>
      </c>
      <c r="C1508" s="474">
        <v>82.73</v>
      </c>
      <c r="D1508" s="474">
        <v>82.73</v>
      </c>
      <c r="E1508" s="474">
        <v>80.0</v>
      </c>
      <c r="F1508" s="474" t="s">
        <v>4031</v>
      </c>
      <c r="G1508" s="475">
        <v>-0.0187</v>
      </c>
      <c r="M1508" s="473" t="s">
        <v>1769</v>
      </c>
      <c r="N1508" s="406">
        <v>71.18</v>
      </c>
      <c r="O1508" s="474">
        <v>71.0</v>
      </c>
      <c r="P1508" s="474">
        <v>71.73</v>
      </c>
      <c r="Q1508" s="474">
        <v>71.0</v>
      </c>
      <c r="R1508" s="474" t="s">
        <v>3943</v>
      </c>
      <c r="S1508" s="475">
        <v>-0.0038</v>
      </c>
    </row>
    <row r="1509" ht="15.75" customHeight="1">
      <c r="A1509" s="473" t="s">
        <v>1860</v>
      </c>
      <c r="B1509" s="406">
        <v>82.45</v>
      </c>
      <c r="C1509" s="474">
        <v>83.18</v>
      </c>
      <c r="D1509" s="474">
        <v>83.55</v>
      </c>
      <c r="E1509" s="474">
        <v>82.27</v>
      </c>
      <c r="F1509" s="474" t="s">
        <v>4032</v>
      </c>
      <c r="G1509" s="475">
        <v>-0.0109</v>
      </c>
      <c r="M1509" s="473" t="s">
        <v>1770</v>
      </c>
      <c r="N1509" s="406">
        <v>71.45</v>
      </c>
      <c r="O1509" s="474">
        <v>71.0</v>
      </c>
      <c r="P1509" s="474">
        <v>71.82</v>
      </c>
      <c r="Q1509" s="474">
        <v>70.55</v>
      </c>
      <c r="R1509" s="474" t="s">
        <v>3944</v>
      </c>
      <c r="S1509" s="475">
        <v>0.0063</v>
      </c>
    </row>
    <row r="1510" ht="15.75" customHeight="1">
      <c r="A1510" s="473" t="s">
        <v>1861</v>
      </c>
      <c r="B1510" s="406">
        <v>83.36</v>
      </c>
      <c r="C1510" s="474">
        <v>83.55</v>
      </c>
      <c r="D1510" s="474">
        <v>83.91</v>
      </c>
      <c r="E1510" s="474">
        <v>82.91</v>
      </c>
      <c r="F1510" s="474" t="s">
        <v>4033</v>
      </c>
      <c r="G1510" s="475">
        <v>0.0011</v>
      </c>
      <c r="M1510" s="473" t="s">
        <v>1771</v>
      </c>
      <c r="N1510" s="406">
        <v>71.0</v>
      </c>
      <c r="O1510" s="474">
        <v>71.36</v>
      </c>
      <c r="P1510" s="474">
        <v>71.36</v>
      </c>
      <c r="Q1510" s="474">
        <v>70.73</v>
      </c>
      <c r="R1510" s="474" t="s">
        <v>3945</v>
      </c>
      <c r="S1510" s="475">
        <v>-0.0013</v>
      </c>
    </row>
    <row r="1511" ht="15.75" customHeight="1">
      <c r="A1511" s="473" t="s">
        <v>1862</v>
      </c>
      <c r="B1511" s="406">
        <v>83.27</v>
      </c>
      <c r="C1511" s="474">
        <v>84.18</v>
      </c>
      <c r="D1511" s="474">
        <v>84.18</v>
      </c>
      <c r="E1511" s="474">
        <v>83.0</v>
      </c>
      <c r="F1511" s="474" t="s">
        <v>4034</v>
      </c>
      <c r="G1511" s="475">
        <v>-0.0098</v>
      </c>
      <c r="M1511" s="473" t="s">
        <v>1772</v>
      </c>
      <c r="N1511" s="406">
        <v>71.09</v>
      </c>
      <c r="O1511" s="474">
        <v>71.09</v>
      </c>
      <c r="P1511" s="474">
        <v>71.27</v>
      </c>
      <c r="Q1511" s="474">
        <v>70.91</v>
      </c>
      <c r="R1511" s="474" t="s">
        <v>3946</v>
      </c>
      <c r="S1511" s="475">
        <v>-0.005</v>
      </c>
    </row>
    <row r="1512" ht="15.75" customHeight="1">
      <c r="A1512" s="473" t="s">
        <v>1863</v>
      </c>
      <c r="B1512" s="406">
        <v>84.09</v>
      </c>
      <c r="C1512" s="474">
        <v>84.45</v>
      </c>
      <c r="D1512" s="474">
        <v>85.0</v>
      </c>
      <c r="E1512" s="474">
        <v>83.64</v>
      </c>
      <c r="F1512" s="474" t="s">
        <v>4035</v>
      </c>
      <c r="G1512" s="475">
        <v>-0.0043</v>
      </c>
      <c r="M1512" s="473" t="s">
        <v>1773</v>
      </c>
      <c r="N1512" s="406">
        <v>71.45</v>
      </c>
      <c r="O1512" s="474">
        <v>71.82</v>
      </c>
      <c r="P1512" s="474">
        <v>71.82</v>
      </c>
      <c r="Q1512" s="474">
        <v>70.82</v>
      </c>
      <c r="R1512" s="474" t="s">
        <v>3947</v>
      </c>
      <c r="S1512" s="475">
        <v>-0.0126</v>
      </c>
    </row>
    <row r="1513" ht="15.75" customHeight="1">
      <c r="A1513" s="473" t="s">
        <v>1864</v>
      </c>
      <c r="B1513" s="406">
        <v>84.45</v>
      </c>
      <c r="C1513" s="474">
        <v>82.55</v>
      </c>
      <c r="D1513" s="474">
        <v>84.55</v>
      </c>
      <c r="E1513" s="474">
        <v>82.55</v>
      </c>
      <c r="F1513" s="474" t="s">
        <v>4036</v>
      </c>
      <c r="G1513" s="475">
        <v>0.0265</v>
      </c>
      <c r="M1513" s="473" t="s">
        <v>1774</v>
      </c>
      <c r="N1513" s="406">
        <v>72.36</v>
      </c>
      <c r="O1513" s="474">
        <v>71.82</v>
      </c>
      <c r="P1513" s="474">
        <v>72.73</v>
      </c>
      <c r="Q1513" s="474">
        <v>71.82</v>
      </c>
      <c r="R1513" s="474" t="s">
        <v>3948</v>
      </c>
      <c r="S1513" s="475">
        <v>0.0025</v>
      </c>
    </row>
    <row r="1514" ht="15.75" customHeight="1">
      <c r="A1514" s="473" t="s">
        <v>1865</v>
      </c>
      <c r="B1514" s="406">
        <v>82.27</v>
      </c>
      <c r="C1514" s="474">
        <v>83.0</v>
      </c>
      <c r="D1514" s="474">
        <v>83.0</v>
      </c>
      <c r="E1514" s="474">
        <v>82.18</v>
      </c>
      <c r="F1514" s="474" t="s">
        <v>4037</v>
      </c>
      <c r="G1514" s="475">
        <v>-0.0045</v>
      </c>
      <c r="M1514" s="473" t="s">
        <v>1775</v>
      </c>
      <c r="N1514" s="406">
        <v>72.18</v>
      </c>
      <c r="O1514" s="474">
        <v>71.91</v>
      </c>
      <c r="P1514" s="474">
        <v>73.45</v>
      </c>
      <c r="Q1514" s="474">
        <v>71.36</v>
      </c>
      <c r="R1514" s="474" t="s">
        <v>3949</v>
      </c>
      <c r="S1514" s="475">
        <v>0.0075</v>
      </c>
    </row>
    <row r="1515" ht="15.75" customHeight="1">
      <c r="A1515" s="473" t="s">
        <v>1866</v>
      </c>
      <c r="B1515" s="406">
        <v>82.64</v>
      </c>
      <c r="C1515" s="474">
        <v>82.82</v>
      </c>
      <c r="D1515" s="474">
        <v>83.18</v>
      </c>
      <c r="E1515" s="474">
        <v>82.0</v>
      </c>
      <c r="F1515" s="474" t="s">
        <v>4038</v>
      </c>
      <c r="G1515" s="475">
        <v>-0.0022</v>
      </c>
      <c r="M1515" s="473" t="s">
        <v>1776</v>
      </c>
      <c r="N1515" s="406">
        <v>71.64</v>
      </c>
      <c r="O1515" s="474">
        <v>71.18</v>
      </c>
      <c r="P1515" s="474">
        <v>71.82</v>
      </c>
      <c r="Q1515" s="474">
        <v>70.82</v>
      </c>
      <c r="R1515" s="474" t="s">
        <v>3950</v>
      </c>
      <c r="S1515" s="475">
        <v>0.0065</v>
      </c>
    </row>
    <row r="1516" ht="15.75" customHeight="1">
      <c r="A1516" s="473" t="s">
        <v>1867</v>
      </c>
      <c r="B1516" s="406">
        <v>82.82</v>
      </c>
      <c r="C1516" s="474">
        <v>83.09</v>
      </c>
      <c r="D1516" s="474">
        <v>83.09</v>
      </c>
      <c r="E1516" s="474">
        <v>82.09</v>
      </c>
      <c r="F1516" s="474" t="s">
        <v>4039</v>
      </c>
      <c r="G1516" s="475">
        <v>-0.0032</v>
      </c>
      <c r="M1516" s="473" t="s">
        <v>1777</v>
      </c>
      <c r="N1516" s="406">
        <v>71.18</v>
      </c>
      <c r="O1516" s="474">
        <v>71.0</v>
      </c>
      <c r="P1516" s="474">
        <v>71.73</v>
      </c>
      <c r="Q1516" s="474">
        <v>70.91</v>
      </c>
      <c r="R1516" s="474" t="s">
        <v>3951</v>
      </c>
      <c r="S1516" s="475">
        <v>-0.0013</v>
      </c>
    </row>
    <row r="1517" ht="15.75" customHeight="1">
      <c r="A1517" s="473" t="s">
        <v>1868</v>
      </c>
      <c r="B1517" s="406">
        <v>83.09</v>
      </c>
      <c r="C1517" s="474">
        <v>82.18</v>
      </c>
      <c r="D1517" s="474">
        <v>83.45</v>
      </c>
      <c r="E1517" s="474">
        <v>82.18</v>
      </c>
      <c r="F1517" s="474" t="s">
        <v>4040</v>
      </c>
      <c r="G1517" s="475">
        <v>-0.0011</v>
      </c>
      <c r="M1517" s="473" t="s">
        <v>1778</v>
      </c>
      <c r="N1517" s="406">
        <v>71.27</v>
      </c>
      <c r="O1517" s="474">
        <v>71.55</v>
      </c>
      <c r="P1517" s="474">
        <v>71.64</v>
      </c>
      <c r="Q1517" s="474">
        <v>71.0</v>
      </c>
      <c r="R1517" s="474" t="s">
        <v>3952</v>
      </c>
      <c r="S1517" s="475">
        <v>-0.0064</v>
      </c>
    </row>
    <row r="1518" ht="15.75" customHeight="1">
      <c r="A1518" s="473" t="s">
        <v>1869</v>
      </c>
      <c r="B1518" s="406">
        <v>83.18</v>
      </c>
      <c r="C1518" s="474">
        <v>82.73</v>
      </c>
      <c r="D1518" s="474">
        <v>83.27</v>
      </c>
      <c r="E1518" s="474">
        <v>82.73</v>
      </c>
      <c r="F1518" s="474" t="s">
        <v>4041</v>
      </c>
      <c r="G1518" s="475">
        <v>0.0054</v>
      </c>
      <c r="M1518" s="473" t="s">
        <v>1779</v>
      </c>
      <c r="N1518" s="406">
        <v>71.73</v>
      </c>
      <c r="O1518" s="474">
        <v>70.91</v>
      </c>
      <c r="P1518" s="474">
        <v>71.82</v>
      </c>
      <c r="Q1518" s="474">
        <v>70.82</v>
      </c>
      <c r="R1518" s="474" t="s">
        <v>3953</v>
      </c>
      <c r="S1518" s="475">
        <v>0.0128</v>
      </c>
    </row>
    <row r="1519" ht="15.75" customHeight="1">
      <c r="A1519" s="473" t="s">
        <v>1870</v>
      </c>
      <c r="B1519" s="406">
        <v>82.73</v>
      </c>
      <c r="C1519" s="474">
        <v>83.55</v>
      </c>
      <c r="D1519" s="474">
        <v>83.55</v>
      </c>
      <c r="E1519" s="474">
        <v>82.55</v>
      </c>
      <c r="F1519" s="474" t="s">
        <v>4042</v>
      </c>
      <c r="G1519" s="475">
        <v>0.0</v>
      </c>
      <c r="M1519" s="473" t="s">
        <v>1780</v>
      </c>
      <c r="N1519" s="406">
        <v>70.82</v>
      </c>
      <c r="O1519" s="474">
        <v>71.55</v>
      </c>
      <c r="P1519" s="474">
        <v>71.73</v>
      </c>
      <c r="Q1519" s="474">
        <v>70.45</v>
      </c>
      <c r="R1519" s="474" t="s">
        <v>3954</v>
      </c>
      <c r="S1519" s="475">
        <v>-0.0076</v>
      </c>
    </row>
    <row r="1520" ht="15.75" customHeight="1">
      <c r="A1520" s="473" t="s">
        <v>1871</v>
      </c>
      <c r="B1520" s="406">
        <v>82.73</v>
      </c>
      <c r="C1520" s="474">
        <v>83.18</v>
      </c>
      <c r="D1520" s="474">
        <v>83.27</v>
      </c>
      <c r="E1520" s="474">
        <v>82.55</v>
      </c>
      <c r="F1520" s="474" t="s">
        <v>4043</v>
      </c>
      <c r="G1520" s="475">
        <v>0.0022</v>
      </c>
      <c r="M1520" s="473" t="s">
        <v>1781</v>
      </c>
      <c r="N1520" s="406">
        <v>71.36</v>
      </c>
      <c r="O1520" s="474">
        <v>71.36</v>
      </c>
      <c r="P1520" s="474">
        <v>71.73</v>
      </c>
      <c r="Q1520" s="474">
        <v>70.91</v>
      </c>
      <c r="R1520" s="474" t="s">
        <v>3955</v>
      </c>
      <c r="S1520" s="475">
        <v>0.0051</v>
      </c>
    </row>
    <row r="1521" ht="15.75" customHeight="1">
      <c r="A1521" s="473" t="s">
        <v>1872</v>
      </c>
      <c r="B1521" s="406">
        <v>82.55</v>
      </c>
      <c r="C1521" s="474">
        <v>82.55</v>
      </c>
      <c r="D1521" s="474">
        <v>82.73</v>
      </c>
      <c r="E1521" s="474">
        <v>82.36</v>
      </c>
      <c r="F1521" s="474" t="s">
        <v>4044</v>
      </c>
      <c r="G1521" s="475">
        <v>-0.0022</v>
      </c>
      <c r="M1521" s="473" t="s">
        <v>1782</v>
      </c>
      <c r="N1521" s="406">
        <v>71.0</v>
      </c>
      <c r="O1521" s="474">
        <v>72.27</v>
      </c>
      <c r="P1521" s="474">
        <v>72.45</v>
      </c>
      <c r="Q1521" s="474">
        <v>70.36</v>
      </c>
      <c r="R1521" s="474" t="s">
        <v>3956</v>
      </c>
      <c r="S1521" s="475">
        <v>-0.0163</v>
      </c>
    </row>
    <row r="1522" ht="15.75" customHeight="1">
      <c r="A1522" s="473" t="s">
        <v>1873</v>
      </c>
      <c r="B1522" s="406">
        <v>82.73</v>
      </c>
      <c r="C1522" s="474">
        <v>83.18</v>
      </c>
      <c r="D1522" s="474">
        <v>83.18</v>
      </c>
      <c r="E1522" s="474">
        <v>82.64</v>
      </c>
      <c r="F1522" s="474" t="s">
        <v>4045</v>
      </c>
      <c r="G1522" s="475">
        <v>0.0011</v>
      </c>
      <c r="M1522" s="473" t="s">
        <v>1783</v>
      </c>
      <c r="N1522" s="406">
        <v>72.18</v>
      </c>
      <c r="O1522" s="474">
        <v>71.82</v>
      </c>
      <c r="P1522" s="474">
        <v>72.64</v>
      </c>
      <c r="Q1522" s="474">
        <v>71.82</v>
      </c>
      <c r="R1522" s="474" t="s">
        <v>3957</v>
      </c>
      <c r="S1522" s="475">
        <v>-0.0012</v>
      </c>
    </row>
    <row r="1523" ht="15.75" customHeight="1">
      <c r="A1523" s="473" t="s">
        <v>1874</v>
      </c>
      <c r="B1523" s="406">
        <v>82.64</v>
      </c>
      <c r="C1523" s="474">
        <v>82.73</v>
      </c>
      <c r="D1523" s="474">
        <v>82.91</v>
      </c>
      <c r="E1523" s="474">
        <v>82.36</v>
      </c>
      <c r="F1523" s="474" t="s">
        <v>4046</v>
      </c>
      <c r="G1523" s="475">
        <v>-0.0022</v>
      </c>
      <c r="M1523" s="473" t="s">
        <v>1784</v>
      </c>
      <c r="N1523" s="406">
        <v>72.27</v>
      </c>
      <c r="O1523" s="474">
        <v>72.64</v>
      </c>
      <c r="P1523" s="474">
        <v>72.73</v>
      </c>
      <c r="Q1523" s="474">
        <v>71.91</v>
      </c>
      <c r="R1523" s="474" t="s">
        <v>3958</v>
      </c>
      <c r="S1523" s="475">
        <v>-0.0051</v>
      </c>
    </row>
    <row r="1524" ht="15.75" customHeight="1">
      <c r="A1524" s="473" t="s">
        <v>1875</v>
      </c>
      <c r="B1524" s="406">
        <v>82.82</v>
      </c>
      <c r="C1524" s="474">
        <v>83.27</v>
      </c>
      <c r="D1524" s="474">
        <v>83.27</v>
      </c>
      <c r="E1524" s="474">
        <v>82.64</v>
      </c>
      <c r="F1524" s="474" t="s">
        <v>4047</v>
      </c>
      <c r="G1524" s="475">
        <v>0.0</v>
      </c>
      <c r="M1524" s="473" t="s">
        <v>1785</v>
      </c>
      <c r="N1524" s="406">
        <v>72.64</v>
      </c>
      <c r="O1524" s="474">
        <v>72.73</v>
      </c>
      <c r="P1524" s="474">
        <v>73.0</v>
      </c>
      <c r="Q1524" s="474">
        <v>72.36</v>
      </c>
      <c r="R1524" s="474" t="s">
        <v>3959</v>
      </c>
      <c r="S1524" s="475">
        <v>-0.0012</v>
      </c>
    </row>
    <row r="1525" ht="15.75" customHeight="1">
      <c r="A1525" s="473" t="s">
        <v>1876</v>
      </c>
      <c r="B1525" s="406">
        <v>82.82</v>
      </c>
      <c r="C1525" s="474">
        <v>82.91</v>
      </c>
      <c r="D1525" s="474">
        <v>83.36</v>
      </c>
      <c r="E1525" s="474">
        <v>82.55</v>
      </c>
      <c r="F1525" s="474" t="s">
        <v>4048</v>
      </c>
      <c r="G1525" s="475">
        <v>0.0033</v>
      </c>
      <c r="M1525" s="473" t="s">
        <v>1786</v>
      </c>
      <c r="N1525" s="406">
        <v>72.73</v>
      </c>
      <c r="O1525" s="474">
        <v>73.36</v>
      </c>
      <c r="P1525" s="474">
        <v>73.45</v>
      </c>
      <c r="Q1525" s="474">
        <v>72.45</v>
      </c>
      <c r="R1525" s="474" t="s">
        <v>3960</v>
      </c>
      <c r="S1525" s="475">
        <v>-0.0086</v>
      </c>
    </row>
    <row r="1526" ht="15.75" customHeight="1">
      <c r="A1526" s="473" t="s">
        <v>1877</v>
      </c>
      <c r="B1526" s="406">
        <v>82.55</v>
      </c>
      <c r="C1526" s="474">
        <v>82.91</v>
      </c>
      <c r="D1526" s="474">
        <v>83.09</v>
      </c>
      <c r="E1526" s="474">
        <v>82.36</v>
      </c>
      <c r="F1526" s="474" t="s">
        <v>4049</v>
      </c>
      <c r="G1526" s="475">
        <v>-0.0033</v>
      </c>
      <c r="M1526" s="473" t="s">
        <v>1787</v>
      </c>
      <c r="N1526" s="406">
        <v>73.36</v>
      </c>
      <c r="O1526" s="474">
        <v>73.09</v>
      </c>
      <c r="P1526" s="474">
        <v>73.73</v>
      </c>
      <c r="Q1526" s="474">
        <v>72.82</v>
      </c>
      <c r="R1526" s="474" t="s">
        <v>3961</v>
      </c>
      <c r="S1526" s="475">
        <v>0.0037</v>
      </c>
    </row>
    <row r="1527" ht="15.75" customHeight="1">
      <c r="A1527" s="473" t="s">
        <v>1878</v>
      </c>
      <c r="B1527" s="406">
        <v>82.82</v>
      </c>
      <c r="C1527" s="474">
        <v>83.18</v>
      </c>
      <c r="D1527" s="474">
        <v>83.18</v>
      </c>
      <c r="E1527" s="474">
        <v>82.55</v>
      </c>
      <c r="F1527" s="474" t="s">
        <v>4050</v>
      </c>
      <c r="G1527" s="475">
        <v>0.0011</v>
      </c>
      <c r="M1527" s="473" t="s">
        <v>1788</v>
      </c>
      <c r="N1527" s="406">
        <v>73.09</v>
      </c>
      <c r="O1527" s="474">
        <v>71.82</v>
      </c>
      <c r="P1527" s="474">
        <v>74.0</v>
      </c>
      <c r="Q1527" s="474">
        <v>71.45</v>
      </c>
      <c r="R1527" s="474" t="s">
        <v>3962</v>
      </c>
      <c r="S1527" s="475">
        <v>0.0202</v>
      </c>
    </row>
    <row r="1528" ht="15.75" customHeight="1">
      <c r="A1528" s="473" t="s">
        <v>1879</v>
      </c>
      <c r="B1528" s="406">
        <v>82.73</v>
      </c>
      <c r="C1528" s="474">
        <v>83.55</v>
      </c>
      <c r="D1528" s="474">
        <v>83.55</v>
      </c>
      <c r="E1528" s="474">
        <v>82.55</v>
      </c>
      <c r="F1528" s="474" t="s">
        <v>4051</v>
      </c>
      <c r="G1528" s="475">
        <v>-0.0011</v>
      </c>
      <c r="M1528" s="473" t="s">
        <v>1789</v>
      </c>
      <c r="N1528" s="406">
        <v>71.64</v>
      </c>
      <c r="O1528" s="474">
        <v>71.82</v>
      </c>
      <c r="P1528" s="474">
        <v>71.82</v>
      </c>
      <c r="Q1528" s="474">
        <v>71.36</v>
      </c>
      <c r="R1528" s="474" t="s">
        <v>3963</v>
      </c>
      <c r="S1528" s="475">
        <v>0.0039</v>
      </c>
    </row>
    <row r="1529" ht="15.75" customHeight="1">
      <c r="A1529" s="473" t="s">
        <v>1880</v>
      </c>
      <c r="B1529" s="406">
        <v>82.82</v>
      </c>
      <c r="C1529" s="474">
        <v>82.55</v>
      </c>
      <c r="D1529" s="474">
        <v>83.0</v>
      </c>
      <c r="E1529" s="474">
        <v>82.18</v>
      </c>
      <c r="F1529" s="474" t="s">
        <v>4052</v>
      </c>
      <c r="G1529" s="475">
        <v>0.0</v>
      </c>
      <c r="M1529" s="473" t="s">
        <v>1790</v>
      </c>
      <c r="N1529" s="406">
        <v>71.36</v>
      </c>
      <c r="O1529" s="474">
        <v>72.09</v>
      </c>
      <c r="P1529" s="474">
        <v>72.18</v>
      </c>
      <c r="Q1529" s="474">
        <v>71.18</v>
      </c>
      <c r="R1529" s="474" t="s">
        <v>3964</v>
      </c>
      <c r="S1529" s="475">
        <v>-0.0052</v>
      </c>
    </row>
    <row r="1530" ht="15.75" customHeight="1">
      <c r="A1530" s="473" t="s">
        <v>1881</v>
      </c>
      <c r="B1530" s="406">
        <v>82.82</v>
      </c>
      <c r="C1530" s="474">
        <v>83.18</v>
      </c>
      <c r="D1530" s="474">
        <v>83.55</v>
      </c>
      <c r="E1530" s="474">
        <v>82.0</v>
      </c>
      <c r="F1530" s="474" t="s">
        <v>4053</v>
      </c>
      <c r="G1530" s="475">
        <v>-0.0043</v>
      </c>
      <c r="M1530" s="473" t="s">
        <v>1791</v>
      </c>
      <c r="N1530" s="406">
        <v>71.73</v>
      </c>
      <c r="O1530" s="474">
        <v>71.55</v>
      </c>
      <c r="P1530" s="474">
        <v>71.91</v>
      </c>
      <c r="Q1530" s="474">
        <v>71.27</v>
      </c>
      <c r="R1530" s="474" t="s">
        <v>3965</v>
      </c>
      <c r="S1530" s="475">
        <v>0.0025</v>
      </c>
    </row>
    <row r="1531" ht="15.75" customHeight="1">
      <c r="A1531" s="473" t="s">
        <v>1882</v>
      </c>
      <c r="B1531" s="406">
        <v>83.18</v>
      </c>
      <c r="C1531" s="474">
        <v>83.18</v>
      </c>
      <c r="D1531" s="474">
        <v>83.64</v>
      </c>
      <c r="E1531" s="474">
        <v>83.0</v>
      </c>
      <c r="F1531" s="474" t="s">
        <v>4054</v>
      </c>
      <c r="G1531" s="475">
        <v>0.0011</v>
      </c>
      <c r="M1531" s="473" t="s">
        <v>1792</v>
      </c>
      <c r="N1531" s="406">
        <v>71.55</v>
      </c>
      <c r="O1531" s="474">
        <v>71.55</v>
      </c>
      <c r="P1531" s="474">
        <v>72.09</v>
      </c>
      <c r="Q1531" s="474">
        <v>70.91</v>
      </c>
      <c r="R1531" s="474" t="s">
        <v>3966</v>
      </c>
      <c r="S1531" s="475">
        <v>-0.0013</v>
      </c>
    </row>
    <row r="1532" ht="15.75" customHeight="1">
      <c r="A1532" s="473" t="s">
        <v>1883</v>
      </c>
      <c r="B1532" s="406">
        <v>83.09</v>
      </c>
      <c r="C1532" s="474">
        <v>83.45</v>
      </c>
      <c r="D1532" s="474">
        <v>84.0</v>
      </c>
      <c r="E1532" s="474">
        <v>82.45</v>
      </c>
      <c r="F1532" s="474" t="s">
        <v>4055</v>
      </c>
      <c r="G1532" s="475">
        <v>-0.0011</v>
      </c>
      <c r="M1532" s="473" t="s">
        <v>1793</v>
      </c>
      <c r="N1532" s="406">
        <v>71.64</v>
      </c>
      <c r="O1532" s="474">
        <v>72.27</v>
      </c>
      <c r="P1532" s="474">
        <v>72.27</v>
      </c>
      <c r="Q1532" s="474">
        <v>71.45</v>
      </c>
      <c r="R1532" s="474" t="s">
        <v>3967</v>
      </c>
      <c r="S1532" s="475">
        <v>0.0013</v>
      </c>
    </row>
    <row r="1533" ht="15.75" customHeight="1">
      <c r="A1533" s="473" t="s">
        <v>1884</v>
      </c>
      <c r="B1533" s="406">
        <v>83.18</v>
      </c>
      <c r="C1533" s="474">
        <v>83.36</v>
      </c>
      <c r="D1533" s="474">
        <v>83.36</v>
      </c>
      <c r="E1533" s="474">
        <v>82.55</v>
      </c>
      <c r="F1533" s="474" t="s">
        <v>4056</v>
      </c>
      <c r="G1533" s="475">
        <v>0.0076</v>
      </c>
      <c r="M1533" s="473" t="s">
        <v>1794</v>
      </c>
      <c r="N1533" s="406">
        <v>71.55</v>
      </c>
      <c r="O1533" s="474">
        <v>71.45</v>
      </c>
      <c r="P1533" s="474">
        <v>71.73</v>
      </c>
      <c r="Q1533" s="474">
        <v>71.18</v>
      </c>
      <c r="R1533" s="474" t="s">
        <v>3968</v>
      </c>
      <c r="S1533" s="475">
        <v>0.0027</v>
      </c>
    </row>
    <row r="1534" ht="15.75" customHeight="1">
      <c r="A1534" s="473" t="s">
        <v>1885</v>
      </c>
      <c r="B1534" s="406">
        <v>82.55</v>
      </c>
      <c r="C1534" s="474">
        <v>82.73</v>
      </c>
      <c r="D1534" s="474">
        <v>83.27</v>
      </c>
      <c r="E1534" s="474">
        <v>82.18</v>
      </c>
      <c r="F1534" s="474" t="s">
        <v>4057</v>
      </c>
      <c r="G1534" s="475">
        <v>0.0</v>
      </c>
      <c r="M1534" s="473" t="s">
        <v>1795</v>
      </c>
      <c r="N1534" s="406">
        <v>71.36</v>
      </c>
      <c r="O1534" s="474">
        <v>71.45</v>
      </c>
      <c r="P1534" s="474">
        <v>71.82</v>
      </c>
      <c r="Q1534" s="474">
        <v>71.09</v>
      </c>
      <c r="R1534" s="474" t="s">
        <v>3969</v>
      </c>
      <c r="S1534" s="475">
        <v>-0.0039</v>
      </c>
    </row>
    <row r="1535" ht="15.75" customHeight="1">
      <c r="A1535" s="473" t="s">
        <v>1886</v>
      </c>
      <c r="B1535" s="406">
        <v>82.55</v>
      </c>
      <c r="C1535" s="474">
        <v>82.64</v>
      </c>
      <c r="D1535" s="474">
        <v>83.09</v>
      </c>
      <c r="E1535" s="474">
        <v>82.27</v>
      </c>
      <c r="F1535" s="474" t="s">
        <v>4058</v>
      </c>
      <c r="G1535" s="475">
        <v>0.0045</v>
      </c>
      <c r="M1535" s="473" t="s">
        <v>1796</v>
      </c>
      <c r="N1535" s="406">
        <v>71.64</v>
      </c>
      <c r="O1535" s="474">
        <v>71.55</v>
      </c>
      <c r="P1535" s="474">
        <v>72.45</v>
      </c>
      <c r="Q1535" s="474">
        <v>71.55</v>
      </c>
      <c r="R1535" s="474" t="s">
        <v>3970</v>
      </c>
      <c r="S1535" s="475">
        <v>-0.0013</v>
      </c>
    </row>
    <row r="1536" ht="15.75" customHeight="1">
      <c r="A1536" s="473" t="s">
        <v>1887</v>
      </c>
      <c r="B1536" s="406">
        <v>82.18</v>
      </c>
      <c r="C1536" s="474">
        <v>83.36</v>
      </c>
      <c r="D1536" s="474">
        <v>83.36</v>
      </c>
      <c r="E1536" s="474">
        <v>81.82</v>
      </c>
      <c r="F1536" s="474" t="s">
        <v>4059</v>
      </c>
      <c r="G1536" s="475">
        <v>-0.0056</v>
      </c>
      <c r="M1536" s="473" t="s">
        <v>1797</v>
      </c>
      <c r="N1536" s="406">
        <v>71.73</v>
      </c>
      <c r="O1536" s="474">
        <v>72.73</v>
      </c>
      <c r="P1536" s="474">
        <v>72.73</v>
      </c>
      <c r="Q1536" s="474">
        <v>71.36</v>
      </c>
      <c r="R1536" s="474" t="s">
        <v>3971</v>
      </c>
      <c r="S1536" s="475">
        <v>-0.0113</v>
      </c>
    </row>
    <row r="1537" ht="15.75" customHeight="1">
      <c r="A1537" s="473" t="s">
        <v>1888</v>
      </c>
      <c r="B1537" s="406">
        <v>82.64</v>
      </c>
      <c r="C1537" s="474">
        <v>82.64</v>
      </c>
      <c r="D1537" s="474">
        <v>83.09</v>
      </c>
      <c r="E1537" s="474">
        <v>82.0</v>
      </c>
      <c r="F1537" s="474" t="s">
        <v>4060</v>
      </c>
      <c r="G1537" s="475">
        <v>0.0067</v>
      </c>
      <c r="M1537" s="473" t="s">
        <v>1798</v>
      </c>
      <c r="N1537" s="406">
        <v>72.55</v>
      </c>
      <c r="O1537" s="474">
        <v>73.27</v>
      </c>
      <c r="P1537" s="474">
        <v>73.27</v>
      </c>
      <c r="Q1537" s="474">
        <v>72.27</v>
      </c>
      <c r="R1537" s="474" t="s">
        <v>3972</v>
      </c>
      <c r="S1537" s="475">
        <v>-0.0025</v>
      </c>
    </row>
    <row r="1538" ht="15.75" customHeight="1">
      <c r="A1538" s="473" t="s">
        <v>1889</v>
      </c>
      <c r="B1538" s="406">
        <v>82.09</v>
      </c>
      <c r="C1538" s="474">
        <v>83.09</v>
      </c>
      <c r="D1538" s="474">
        <v>83.27</v>
      </c>
      <c r="E1538" s="474">
        <v>81.82</v>
      </c>
      <c r="F1538" s="474" t="s">
        <v>4061</v>
      </c>
      <c r="G1538" s="475">
        <v>-0.0067</v>
      </c>
      <c r="M1538" s="473" t="s">
        <v>1799</v>
      </c>
      <c r="N1538" s="406">
        <v>72.73</v>
      </c>
      <c r="O1538" s="474">
        <v>73.27</v>
      </c>
      <c r="P1538" s="474">
        <v>73.27</v>
      </c>
      <c r="Q1538" s="474">
        <v>72.0</v>
      </c>
      <c r="R1538" s="474" t="s">
        <v>3973</v>
      </c>
      <c r="S1538" s="475">
        <v>0.0064</v>
      </c>
    </row>
    <row r="1539" ht="15.75" customHeight="1">
      <c r="A1539" s="473" t="s">
        <v>1890</v>
      </c>
      <c r="B1539" s="406">
        <v>82.64</v>
      </c>
      <c r="C1539" s="474">
        <v>82.82</v>
      </c>
      <c r="D1539" s="474">
        <v>82.91</v>
      </c>
      <c r="E1539" s="474">
        <v>82.45</v>
      </c>
      <c r="F1539" s="474" t="s">
        <v>4062</v>
      </c>
      <c r="G1539" s="475">
        <v>-0.0011</v>
      </c>
      <c r="M1539" s="473" t="s">
        <v>1800</v>
      </c>
      <c r="N1539" s="406">
        <v>72.27</v>
      </c>
      <c r="O1539" s="474">
        <v>73.18</v>
      </c>
      <c r="P1539" s="474">
        <v>73.18</v>
      </c>
      <c r="Q1539" s="474">
        <v>71.73</v>
      </c>
      <c r="R1539" s="474" t="s">
        <v>3974</v>
      </c>
      <c r="S1539" s="475">
        <v>-0.0234</v>
      </c>
    </row>
    <row r="1540" ht="15.75" customHeight="1">
      <c r="A1540" s="473" t="s">
        <v>1891</v>
      </c>
      <c r="B1540" s="406">
        <v>82.73</v>
      </c>
      <c r="C1540" s="474">
        <v>81.91</v>
      </c>
      <c r="D1540" s="474">
        <v>83.0</v>
      </c>
      <c r="E1540" s="474">
        <v>81.91</v>
      </c>
      <c r="F1540" s="474" t="s">
        <v>4063</v>
      </c>
      <c r="G1540" s="475">
        <v>0.01</v>
      </c>
      <c r="M1540" s="473" t="s">
        <v>1801</v>
      </c>
      <c r="N1540" s="406">
        <v>74.0</v>
      </c>
      <c r="O1540" s="474">
        <v>74.45</v>
      </c>
      <c r="P1540" s="474">
        <v>74.55</v>
      </c>
      <c r="Q1540" s="474">
        <v>73.64</v>
      </c>
      <c r="R1540" s="474" t="s">
        <v>3975</v>
      </c>
      <c r="S1540" s="475">
        <v>0.0012</v>
      </c>
    </row>
    <row r="1541" ht="15.75" customHeight="1">
      <c r="A1541" s="473" t="s">
        <v>1892</v>
      </c>
      <c r="B1541" s="406">
        <v>81.91</v>
      </c>
      <c r="C1541" s="474">
        <v>81.82</v>
      </c>
      <c r="D1541" s="474">
        <v>82.64</v>
      </c>
      <c r="E1541" s="474">
        <v>81.73</v>
      </c>
      <c r="F1541" s="474" t="s">
        <v>4064</v>
      </c>
      <c r="G1541" s="475">
        <v>0.0022</v>
      </c>
      <c r="M1541" s="473" t="s">
        <v>1802</v>
      </c>
      <c r="N1541" s="406">
        <v>73.91</v>
      </c>
      <c r="O1541" s="474">
        <v>74.73</v>
      </c>
      <c r="P1541" s="474">
        <v>75.27</v>
      </c>
      <c r="Q1541" s="474">
        <v>73.27</v>
      </c>
      <c r="R1541" s="474" t="s">
        <v>3976</v>
      </c>
      <c r="S1541" s="475">
        <v>-0.0133</v>
      </c>
    </row>
    <row r="1542" ht="15.75" customHeight="1">
      <c r="A1542" s="473" t="s">
        <v>1893</v>
      </c>
      <c r="B1542" s="406">
        <v>81.73</v>
      </c>
      <c r="C1542" s="474">
        <v>81.73</v>
      </c>
      <c r="D1542" s="474">
        <v>82.45</v>
      </c>
      <c r="E1542" s="474">
        <v>81.55</v>
      </c>
      <c r="F1542" s="474" t="s">
        <v>4065</v>
      </c>
      <c r="G1542" s="475">
        <v>0.0</v>
      </c>
      <c r="M1542" s="473" t="s">
        <v>1803</v>
      </c>
      <c r="N1542" s="406">
        <v>74.91</v>
      </c>
      <c r="O1542" s="474">
        <v>74.82</v>
      </c>
      <c r="P1542" s="474">
        <v>75.45</v>
      </c>
      <c r="Q1542" s="474">
        <v>74.09</v>
      </c>
      <c r="R1542" s="474" t="s">
        <v>3977</v>
      </c>
      <c r="S1542" s="475">
        <v>0.0012</v>
      </c>
    </row>
    <row r="1543" ht="15.75" customHeight="1">
      <c r="A1543" s="473" t="s">
        <v>1894</v>
      </c>
      <c r="B1543" s="406">
        <v>81.73</v>
      </c>
      <c r="C1543" s="474">
        <v>81.82</v>
      </c>
      <c r="D1543" s="474">
        <v>81.82</v>
      </c>
      <c r="E1543" s="474">
        <v>81.45</v>
      </c>
      <c r="F1543" s="474" t="s">
        <v>4066</v>
      </c>
      <c r="G1543" s="475">
        <v>0.0045</v>
      </c>
      <c r="M1543" s="473" t="s">
        <v>1804</v>
      </c>
      <c r="N1543" s="406">
        <v>74.82</v>
      </c>
      <c r="O1543" s="474">
        <v>74.09</v>
      </c>
      <c r="P1543" s="474">
        <v>75.27</v>
      </c>
      <c r="Q1543" s="474">
        <v>73.82</v>
      </c>
      <c r="R1543" s="474" t="s">
        <v>3978</v>
      </c>
      <c r="S1543" s="475">
        <v>0.0148</v>
      </c>
    </row>
    <row r="1544" ht="15.75" customHeight="1">
      <c r="A1544" s="473" t="s">
        <v>1895</v>
      </c>
      <c r="B1544" s="406">
        <v>81.36</v>
      </c>
      <c r="C1544" s="474">
        <v>81.36</v>
      </c>
      <c r="D1544" s="474">
        <v>81.82</v>
      </c>
      <c r="E1544" s="474">
        <v>81.09</v>
      </c>
      <c r="F1544" s="474" t="s">
        <v>4067</v>
      </c>
      <c r="G1544" s="475">
        <v>0.0</v>
      </c>
      <c r="M1544" s="473" t="s">
        <v>1805</v>
      </c>
      <c r="N1544" s="406">
        <v>73.73</v>
      </c>
      <c r="O1544" s="474">
        <v>72.73</v>
      </c>
      <c r="P1544" s="474">
        <v>74.09</v>
      </c>
      <c r="Q1544" s="474">
        <v>72.36</v>
      </c>
      <c r="R1544" s="474" t="s">
        <v>3979</v>
      </c>
      <c r="S1544" s="475">
        <v>0.0137</v>
      </c>
    </row>
    <row r="1545" ht="15.75" customHeight="1">
      <c r="A1545" s="473" t="s">
        <v>1896</v>
      </c>
      <c r="B1545" s="406">
        <v>81.36</v>
      </c>
      <c r="C1545" s="474">
        <v>81.91</v>
      </c>
      <c r="D1545" s="474">
        <v>82.09</v>
      </c>
      <c r="E1545" s="474">
        <v>80.91</v>
      </c>
      <c r="F1545" s="474" t="s">
        <v>4068</v>
      </c>
      <c r="G1545" s="475">
        <v>-0.0067</v>
      </c>
      <c r="M1545" s="473" t="s">
        <v>1806</v>
      </c>
      <c r="N1545" s="406">
        <v>72.73</v>
      </c>
      <c r="O1545" s="474">
        <v>72.91</v>
      </c>
      <c r="P1545" s="474">
        <v>72.91</v>
      </c>
      <c r="Q1545" s="474">
        <v>72.09</v>
      </c>
      <c r="R1545" s="474" t="s">
        <v>3980</v>
      </c>
      <c r="S1545" s="475">
        <v>0.0</v>
      </c>
    </row>
    <row r="1546" ht="15.75" customHeight="1">
      <c r="A1546" s="473" t="s">
        <v>1897</v>
      </c>
      <c r="B1546" s="406">
        <v>81.91</v>
      </c>
      <c r="C1546" s="474">
        <v>81.82</v>
      </c>
      <c r="D1546" s="474">
        <v>82.09</v>
      </c>
      <c r="E1546" s="474">
        <v>81.36</v>
      </c>
      <c r="F1546" s="474" t="s">
        <v>4069</v>
      </c>
      <c r="G1546" s="475">
        <v>0.0068</v>
      </c>
      <c r="M1546" s="473" t="s">
        <v>1807</v>
      </c>
      <c r="N1546" s="406">
        <v>72.73</v>
      </c>
      <c r="O1546" s="474">
        <v>73.27</v>
      </c>
      <c r="P1546" s="474">
        <v>73.55</v>
      </c>
      <c r="Q1546" s="474">
        <v>72.55</v>
      </c>
      <c r="R1546" s="474" t="s">
        <v>3981</v>
      </c>
      <c r="S1546" s="475">
        <v>0.0</v>
      </c>
    </row>
    <row r="1547" ht="15.75" customHeight="1">
      <c r="A1547" s="473" t="s">
        <v>1898</v>
      </c>
      <c r="B1547" s="406">
        <v>81.36</v>
      </c>
      <c r="C1547" s="474">
        <v>81.82</v>
      </c>
      <c r="D1547" s="474">
        <v>81.82</v>
      </c>
      <c r="E1547" s="474">
        <v>80.91</v>
      </c>
      <c r="F1547" s="474" t="s">
        <v>4070</v>
      </c>
      <c r="G1547" s="475">
        <v>-0.0011</v>
      </c>
      <c r="M1547" s="473" t="s">
        <v>1808</v>
      </c>
      <c r="N1547" s="406">
        <v>72.73</v>
      </c>
      <c r="O1547" s="474">
        <v>73.18</v>
      </c>
      <c r="P1547" s="474">
        <v>73.64</v>
      </c>
      <c r="Q1547" s="474">
        <v>72.64</v>
      </c>
      <c r="R1547" s="474" t="s">
        <v>3982</v>
      </c>
      <c r="S1547" s="475">
        <v>-0.0074</v>
      </c>
    </row>
    <row r="1548" ht="15.75" customHeight="1">
      <c r="A1548" s="473" t="s">
        <v>1899</v>
      </c>
      <c r="B1548" s="406">
        <v>81.45</v>
      </c>
      <c r="C1548" s="474">
        <v>81.82</v>
      </c>
      <c r="D1548" s="474">
        <v>82.09</v>
      </c>
      <c r="E1548" s="474">
        <v>80.45</v>
      </c>
      <c r="F1548" s="474" t="s">
        <v>4071</v>
      </c>
      <c r="G1548" s="475">
        <v>-0.0034</v>
      </c>
      <c r="M1548" s="473" t="s">
        <v>1809</v>
      </c>
      <c r="N1548" s="406">
        <v>73.27</v>
      </c>
      <c r="O1548" s="474">
        <v>73.27</v>
      </c>
      <c r="P1548" s="474">
        <v>74.09</v>
      </c>
      <c r="Q1548" s="474">
        <v>72.91</v>
      </c>
      <c r="R1548" s="474" t="s">
        <v>3983</v>
      </c>
      <c r="S1548" s="475">
        <v>0.0</v>
      </c>
    </row>
    <row r="1549" ht="15.75" customHeight="1">
      <c r="A1549" s="473" t="s">
        <v>1900</v>
      </c>
      <c r="B1549" s="406">
        <v>81.73</v>
      </c>
      <c r="C1549" s="474">
        <v>81.36</v>
      </c>
      <c r="D1549" s="474">
        <v>82.36</v>
      </c>
      <c r="E1549" s="474">
        <v>81.36</v>
      </c>
      <c r="F1549" s="474" t="s">
        <v>3852</v>
      </c>
      <c r="G1549" s="475">
        <v>-0.0044</v>
      </c>
      <c r="M1549" s="473" t="s">
        <v>1810</v>
      </c>
      <c r="N1549" s="406">
        <v>73.27</v>
      </c>
      <c r="O1549" s="474">
        <v>73.36</v>
      </c>
      <c r="P1549" s="474">
        <v>73.64</v>
      </c>
      <c r="Q1549" s="474">
        <v>72.91</v>
      </c>
      <c r="R1549" s="474" t="s">
        <v>3984</v>
      </c>
      <c r="S1549" s="475">
        <v>-0.0012</v>
      </c>
    </row>
    <row r="1550" ht="15.75" customHeight="1">
      <c r="A1550" s="473" t="s">
        <v>1901</v>
      </c>
      <c r="B1550" s="406">
        <v>82.09</v>
      </c>
      <c r="C1550" s="474">
        <v>82.18</v>
      </c>
      <c r="D1550" s="474">
        <v>82.55</v>
      </c>
      <c r="E1550" s="474">
        <v>81.82</v>
      </c>
      <c r="F1550" s="474" t="s">
        <v>4072</v>
      </c>
      <c r="G1550" s="475">
        <v>-0.0033</v>
      </c>
      <c r="M1550" s="473" t="s">
        <v>1811</v>
      </c>
      <c r="N1550" s="406">
        <v>73.36</v>
      </c>
      <c r="O1550" s="474">
        <v>74.36</v>
      </c>
      <c r="P1550" s="474">
        <v>74.36</v>
      </c>
      <c r="Q1550" s="474">
        <v>73.27</v>
      </c>
      <c r="R1550" s="474" t="s">
        <v>3985</v>
      </c>
      <c r="S1550" s="475">
        <v>-0.005</v>
      </c>
    </row>
    <row r="1551" ht="15.75" customHeight="1">
      <c r="A1551" s="473" t="s">
        <v>1902</v>
      </c>
      <c r="B1551" s="406">
        <v>82.36</v>
      </c>
      <c r="C1551" s="474">
        <v>82.09</v>
      </c>
      <c r="D1551" s="474">
        <v>82.64</v>
      </c>
      <c r="E1551" s="474">
        <v>82.09</v>
      </c>
      <c r="F1551" s="474" t="s">
        <v>4073</v>
      </c>
      <c r="G1551" s="475">
        <v>0.0022</v>
      </c>
      <c r="M1551" s="473" t="s">
        <v>1812</v>
      </c>
      <c r="N1551" s="406">
        <v>73.73</v>
      </c>
      <c r="O1551" s="474">
        <v>74.0</v>
      </c>
      <c r="P1551" s="474">
        <v>74.27</v>
      </c>
      <c r="Q1551" s="474">
        <v>73.45</v>
      </c>
      <c r="R1551" s="474" t="s">
        <v>3986</v>
      </c>
      <c r="S1551" s="475">
        <v>-0.0036</v>
      </c>
    </row>
    <row r="1552" ht="15.75" customHeight="1">
      <c r="A1552" s="473" t="s">
        <v>1903</v>
      </c>
      <c r="B1552" s="406">
        <v>82.18</v>
      </c>
      <c r="C1552" s="474">
        <v>82.45</v>
      </c>
      <c r="D1552" s="474">
        <v>82.73</v>
      </c>
      <c r="E1552" s="474">
        <v>82.09</v>
      </c>
      <c r="F1552" s="474" t="s">
        <v>4074</v>
      </c>
      <c r="G1552" s="475">
        <v>-0.0022</v>
      </c>
      <c r="M1552" s="473" t="s">
        <v>1813</v>
      </c>
      <c r="N1552" s="406">
        <v>74.0</v>
      </c>
      <c r="O1552" s="474">
        <v>73.18</v>
      </c>
      <c r="P1552" s="474">
        <v>74.45</v>
      </c>
      <c r="Q1552" s="474">
        <v>72.91</v>
      </c>
      <c r="R1552" s="474" t="s">
        <v>3987</v>
      </c>
      <c r="S1552" s="475">
        <v>0.01</v>
      </c>
    </row>
    <row r="1553" ht="15.75" customHeight="1">
      <c r="A1553" s="473" t="s">
        <v>1904</v>
      </c>
      <c r="B1553" s="406">
        <v>82.36</v>
      </c>
      <c r="C1553" s="474">
        <v>83.36</v>
      </c>
      <c r="D1553" s="474">
        <v>83.36</v>
      </c>
      <c r="E1553" s="474">
        <v>82.27</v>
      </c>
      <c r="F1553" s="474" t="s">
        <v>4075</v>
      </c>
      <c r="G1553" s="475">
        <v>-0.0011</v>
      </c>
      <c r="M1553" s="473" t="s">
        <v>1814</v>
      </c>
      <c r="N1553" s="406">
        <v>73.27</v>
      </c>
      <c r="O1553" s="474">
        <v>73.82</v>
      </c>
      <c r="P1553" s="474">
        <v>75.18</v>
      </c>
      <c r="Q1553" s="474">
        <v>73.0</v>
      </c>
      <c r="R1553" s="474" t="s">
        <v>3988</v>
      </c>
      <c r="S1553" s="475">
        <v>-0.0087</v>
      </c>
    </row>
    <row r="1554" ht="15.75" customHeight="1">
      <c r="A1554" s="473" t="s">
        <v>1905</v>
      </c>
      <c r="B1554" s="406">
        <v>82.45</v>
      </c>
      <c r="C1554" s="474">
        <v>82.73</v>
      </c>
      <c r="D1554" s="474">
        <v>82.73</v>
      </c>
      <c r="E1554" s="474">
        <v>82.0</v>
      </c>
      <c r="F1554" s="474" t="s">
        <v>4053</v>
      </c>
      <c r="G1554" s="475">
        <v>-0.0012</v>
      </c>
      <c r="M1554" s="473" t="s">
        <v>1815</v>
      </c>
      <c r="N1554" s="406">
        <v>73.91</v>
      </c>
      <c r="O1554" s="474">
        <v>75.91</v>
      </c>
      <c r="P1554" s="474">
        <v>76.18</v>
      </c>
      <c r="Q1554" s="474">
        <v>73.27</v>
      </c>
      <c r="R1554" s="474" t="s">
        <v>3989</v>
      </c>
      <c r="S1554" s="475">
        <v>-0.0169</v>
      </c>
    </row>
    <row r="1555" ht="15.75" customHeight="1">
      <c r="A1555" s="473" t="s">
        <v>1906</v>
      </c>
      <c r="B1555" s="406">
        <v>82.55</v>
      </c>
      <c r="C1555" s="474">
        <v>81.82</v>
      </c>
      <c r="D1555" s="474">
        <v>82.91</v>
      </c>
      <c r="E1555" s="474">
        <v>81.64</v>
      </c>
      <c r="F1555" s="474" t="s">
        <v>4076</v>
      </c>
      <c r="G1555" s="475">
        <v>0.0056</v>
      </c>
      <c r="M1555" s="473" t="s">
        <v>1816</v>
      </c>
      <c r="N1555" s="406">
        <v>75.18</v>
      </c>
      <c r="O1555" s="474">
        <v>74.91</v>
      </c>
      <c r="P1555" s="474">
        <v>75.64</v>
      </c>
      <c r="Q1555" s="474">
        <v>74.36</v>
      </c>
      <c r="R1555" s="474" t="s">
        <v>3349</v>
      </c>
      <c r="S1555" s="475">
        <v>0.0048</v>
      </c>
    </row>
    <row r="1556" ht="15.75" customHeight="1">
      <c r="A1556" s="473" t="s">
        <v>1907</v>
      </c>
      <c r="B1556" s="406">
        <v>82.09</v>
      </c>
      <c r="C1556" s="474">
        <v>82.09</v>
      </c>
      <c r="D1556" s="474">
        <v>82.73</v>
      </c>
      <c r="E1556" s="474">
        <v>81.73</v>
      </c>
      <c r="F1556" s="474" t="s">
        <v>4077</v>
      </c>
      <c r="G1556" s="475">
        <v>0.0011</v>
      </c>
      <c r="M1556" s="473" t="s">
        <v>1817</v>
      </c>
      <c r="N1556" s="406">
        <v>74.82</v>
      </c>
      <c r="O1556" s="474">
        <v>74.82</v>
      </c>
      <c r="P1556" s="474">
        <v>75.73</v>
      </c>
      <c r="Q1556" s="474">
        <v>74.27</v>
      </c>
      <c r="R1556" s="474" t="s">
        <v>3990</v>
      </c>
      <c r="S1556" s="475">
        <v>-0.0012</v>
      </c>
    </row>
    <row r="1557" ht="15.75" customHeight="1">
      <c r="A1557" s="473" t="s">
        <v>1908</v>
      </c>
      <c r="B1557" s="406">
        <v>82.0</v>
      </c>
      <c r="C1557" s="474">
        <v>82.27</v>
      </c>
      <c r="D1557" s="474">
        <v>82.55</v>
      </c>
      <c r="E1557" s="474">
        <v>81.82</v>
      </c>
      <c r="F1557" s="474" t="s">
        <v>4078</v>
      </c>
      <c r="G1557" s="475">
        <v>0.0011</v>
      </c>
      <c r="M1557" s="473" t="s">
        <v>1818</v>
      </c>
      <c r="N1557" s="406">
        <v>74.91</v>
      </c>
      <c r="O1557" s="474">
        <v>76.09</v>
      </c>
      <c r="P1557" s="474">
        <v>76.82</v>
      </c>
      <c r="Q1557" s="474">
        <v>74.45</v>
      </c>
      <c r="R1557" s="474" t="s">
        <v>3991</v>
      </c>
      <c r="S1557" s="475">
        <v>-0.0072</v>
      </c>
    </row>
    <row r="1558" ht="15.75" customHeight="1">
      <c r="A1558" s="473" t="s">
        <v>1909</v>
      </c>
      <c r="B1558" s="406">
        <v>81.91</v>
      </c>
      <c r="C1558" s="474">
        <v>82.36</v>
      </c>
      <c r="D1558" s="474">
        <v>82.73</v>
      </c>
      <c r="E1558" s="474">
        <v>81.82</v>
      </c>
      <c r="F1558" s="474" t="s">
        <v>4079</v>
      </c>
      <c r="G1558" s="475">
        <v>-0.0055</v>
      </c>
      <c r="M1558" s="473" t="s">
        <v>1819</v>
      </c>
      <c r="N1558" s="406">
        <v>75.45</v>
      </c>
      <c r="O1558" s="474">
        <v>75.45</v>
      </c>
      <c r="P1558" s="474">
        <v>75.82</v>
      </c>
      <c r="Q1558" s="474">
        <v>75.27</v>
      </c>
      <c r="R1558" s="474" t="s">
        <v>3992</v>
      </c>
      <c r="S1558" s="475">
        <v>-0.0108</v>
      </c>
    </row>
    <row r="1559" ht="15.75" customHeight="1">
      <c r="A1559" s="473" t="s">
        <v>1910</v>
      </c>
      <c r="B1559" s="406">
        <v>82.36</v>
      </c>
      <c r="C1559" s="474">
        <v>82.45</v>
      </c>
      <c r="D1559" s="474">
        <v>82.55</v>
      </c>
      <c r="E1559" s="474">
        <v>82.09</v>
      </c>
      <c r="F1559" s="474" t="s">
        <v>4080</v>
      </c>
      <c r="G1559" s="475">
        <v>-0.0023</v>
      </c>
      <c r="M1559" s="473" t="s">
        <v>1820</v>
      </c>
      <c r="N1559" s="406">
        <v>76.27</v>
      </c>
      <c r="O1559" s="474">
        <v>76.36</v>
      </c>
      <c r="P1559" s="474">
        <v>76.55</v>
      </c>
      <c r="Q1559" s="474">
        <v>75.18</v>
      </c>
      <c r="R1559" s="474" t="s">
        <v>3993</v>
      </c>
      <c r="S1559" s="475">
        <v>0.0145</v>
      </c>
    </row>
    <row r="1560" ht="15.75" customHeight="1">
      <c r="A1560" s="473" t="s">
        <v>1911</v>
      </c>
      <c r="B1560" s="406">
        <v>82.55</v>
      </c>
      <c r="C1560" s="474">
        <v>84.36</v>
      </c>
      <c r="D1560" s="474">
        <v>84.36</v>
      </c>
      <c r="E1560" s="474">
        <v>82.36</v>
      </c>
      <c r="F1560" s="474" t="s">
        <v>4081</v>
      </c>
      <c r="G1560" s="475">
        <v>-0.0054</v>
      </c>
      <c r="M1560" s="473" t="s">
        <v>1821</v>
      </c>
      <c r="N1560" s="406">
        <v>75.18</v>
      </c>
      <c r="O1560" s="474">
        <v>75.64</v>
      </c>
      <c r="P1560" s="474">
        <v>76.64</v>
      </c>
      <c r="Q1560" s="474">
        <v>74.82</v>
      </c>
      <c r="R1560" s="474" t="s">
        <v>3994</v>
      </c>
      <c r="S1560" s="475">
        <v>-0.0143</v>
      </c>
    </row>
    <row r="1561" ht="15.75" customHeight="1">
      <c r="A1561" s="473" t="s">
        <v>1912</v>
      </c>
      <c r="B1561" s="406">
        <v>83.0</v>
      </c>
      <c r="C1561" s="474">
        <v>83.27</v>
      </c>
      <c r="D1561" s="474">
        <v>83.64</v>
      </c>
      <c r="E1561" s="474">
        <v>82.73</v>
      </c>
      <c r="F1561" s="474" t="s">
        <v>4082</v>
      </c>
      <c r="G1561" s="475">
        <v>-0.0022</v>
      </c>
      <c r="M1561" s="473" t="s">
        <v>1822</v>
      </c>
      <c r="N1561" s="406">
        <v>76.27</v>
      </c>
      <c r="O1561" s="474">
        <v>75.55</v>
      </c>
      <c r="P1561" s="474">
        <v>76.64</v>
      </c>
      <c r="Q1561" s="474">
        <v>75.27</v>
      </c>
      <c r="R1561" s="474" t="s">
        <v>3995</v>
      </c>
      <c r="S1561" s="475">
        <v>0.0024</v>
      </c>
    </row>
    <row r="1562" ht="15.75" customHeight="1">
      <c r="A1562" s="473" t="s">
        <v>1913</v>
      </c>
      <c r="B1562" s="406">
        <v>83.18</v>
      </c>
      <c r="C1562" s="474">
        <v>83.55</v>
      </c>
      <c r="D1562" s="474">
        <v>83.64</v>
      </c>
      <c r="E1562" s="474">
        <v>83.0</v>
      </c>
      <c r="F1562" s="474" t="s">
        <v>4083</v>
      </c>
      <c r="G1562" s="475">
        <v>-0.0011</v>
      </c>
      <c r="M1562" s="473" t="s">
        <v>1823</v>
      </c>
      <c r="N1562" s="406">
        <v>76.09</v>
      </c>
      <c r="O1562" s="474">
        <v>76.36</v>
      </c>
      <c r="P1562" s="474">
        <v>76.64</v>
      </c>
      <c r="Q1562" s="474">
        <v>75.91</v>
      </c>
      <c r="R1562" s="474" t="s">
        <v>3996</v>
      </c>
      <c r="S1562" s="475">
        <v>-0.0012</v>
      </c>
    </row>
    <row r="1563" ht="15.75" customHeight="1">
      <c r="A1563" s="473" t="s">
        <v>1914</v>
      </c>
      <c r="B1563" s="406">
        <v>83.27</v>
      </c>
      <c r="C1563" s="474">
        <v>83.27</v>
      </c>
      <c r="D1563" s="474">
        <v>83.73</v>
      </c>
      <c r="E1563" s="474">
        <v>83.09</v>
      </c>
      <c r="F1563" s="474" t="s">
        <v>4084</v>
      </c>
      <c r="G1563" s="475">
        <v>0.0022</v>
      </c>
      <c r="M1563" s="473" t="s">
        <v>1824</v>
      </c>
      <c r="N1563" s="406">
        <v>76.18</v>
      </c>
      <c r="O1563" s="474">
        <v>77.0</v>
      </c>
      <c r="P1563" s="474">
        <v>77.0</v>
      </c>
      <c r="Q1563" s="474">
        <v>75.91</v>
      </c>
      <c r="R1563" s="474" t="s">
        <v>3997</v>
      </c>
      <c r="S1563" s="475">
        <v>0.0012</v>
      </c>
    </row>
    <row r="1564" ht="15.75" customHeight="1">
      <c r="A1564" s="473" t="s">
        <v>1915</v>
      </c>
      <c r="B1564" s="406">
        <v>83.09</v>
      </c>
      <c r="C1564" s="474">
        <v>83.64</v>
      </c>
      <c r="D1564" s="474">
        <v>86.27</v>
      </c>
      <c r="E1564" s="474">
        <v>82.82</v>
      </c>
      <c r="F1564" s="474" t="s">
        <v>4085</v>
      </c>
      <c r="G1564" s="475">
        <v>0.0089</v>
      </c>
      <c r="M1564" s="473" t="s">
        <v>1825</v>
      </c>
      <c r="N1564" s="406">
        <v>76.09</v>
      </c>
      <c r="O1564" s="474">
        <v>74.55</v>
      </c>
      <c r="P1564" s="474">
        <v>76.82</v>
      </c>
      <c r="Q1564" s="474">
        <v>74.55</v>
      </c>
      <c r="R1564" s="474" t="s">
        <v>3998</v>
      </c>
      <c r="S1564" s="475">
        <v>0.0194</v>
      </c>
    </row>
    <row r="1565" ht="15.75" customHeight="1">
      <c r="A1565" s="473" t="s">
        <v>1916</v>
      </c>
      <c r="B1565" s="406">
        <v>82.36</v>
      </c>
      <c r="C1565" s="474">
        <v>83.45</v>
      </c>
      <c r="D1565" s="474">
        <v>83.64</v>
      </c>
      <c r="E1565" s="474">
        <v>82.09</v>
      </c>
      <c r="F1565" s="474" t="s">
        <v>4086</v>
      </c>
      <c r="G1565" s="475">
        <v>-0.0023</v>
      </c>
      <c r="M1565" s="473" t="s">
        <v>1826</v>
      </c>
      <c r="N1565" s="406">
        <v>74.64</v>
      </c>
      <c r="O1565" s="474">
        <v>75.45</v>
      </c>
      <c r="P1565" s="474">
        <v>75.45</v>
      </c>
      <c r="Q1565" s="474">
        <v>74.09</v>
      </c>
      <c r="R1565" s="474" t="s">
        <v>3999</v>
      </c>
      <c r="S1565" s="475">
        <v>0.0012</v>
      </c>
    </row>
    <row r="1566" ht="15.75" customHeight="1">
      <c r="A1566" s="473" t="s">
        <v>1917</v>
      </c>
      <c r="B1566" s="406">
        <v>82.55</v>
      </c>
      <c r="C1566" s="474">
        <v>82.45</v>
      </c>
      <c r="D1566" s="474">
        <v>83.18</v>
      </c>
      <c r="E1566" s="474">
        <v>82.27</v>
      </c>
      <c r="F1566" s="474" t="s">
        <v>4087</v>
      </c>
      <c r="G1566" s="475">
        <v>-0.0022</v>
      </c>
      <c r="M1566" s="473" t="s">
        <v>1827</v>
      </c>
      <c r="N1566" s="406">
        <v>74.55</v>
      </c>
      <c r="O1566" s="474">
        <v>75.45</v>
      </c>
      <c r="P1566" s="474">
        <v>75.73</v>
      </c>
      <c r="Q1566" s="474">
        <v>73.82</v>
      </c>
      <c r="R1566" s="474" t="s">
        <v>4000</v>
      </c>
      <c r="S1566" s="475">
        <v>-0.0119</v>
      </c>
    </row>
    <row r="1567" ht="15.75" customHeight="1">
      <c r="A1567" s="473" t="s">
        <v>1918</v>
      </c>
      <c r="B1567" s="406">
        <v>82.73</v>
      </c>
      <c r="C1567" s="474">
        <v>82.64</v>
      </c>
      <c r="D1567" s="474">
        <v>83.0</v>
      </c>
      <c r="E1567" s="474">
        <v>82.27</v>
      </c>
      <c r="F1567" s="474" t="s">
        <v>4088</v>
      </c>
      <c r="G1567" s="475">
        <v>0.0011</v>
      </c>
      <c r="M1567" s="473" t="s">
        <v>1828</v>
      </c>
      <c r="N1567" s="406">
        <v>75.45</v>
      </c>
      <c r="O1567" s="474">
        <v>75.55</v>
      </c>
      <c r="P1567" s="474">
        <v>75.82</v>
      </c>
      <c r="Q1567" s="474">
        <v>75.27</v>
      </c>
      <c r="R1567" s="474" t="s">
        <v>4001</v>
      </c>
      <c r="S1567" s="475">
        <v>-0.0013</v>
      </c>
    </row>
    <row r="1568" ht="15.75" customHeight="1">
      <c r="A1568" s="473" t="s">
        <v>1919</v>
      </c>
      <c r="B1568" s="406">
        <v>82.64</v>
      </c>
      <c r="C1568" s="474">
        <v>83.64</v>
      </c>
      <c r="D1568" s="474">
        <v>83.73</v>
      </c>
      <c r="E1568" s="474">
        <v>81.82</v>
      </c>
      <c r="F1568" s="474" t="s">
        <v>4089</v>
      </c>
      <c r="G1568" s="475">
        <v>-0.0086</v>
      </c>
      <c r="M1568" s="473" t="s">
        <v>1829</v>
      </c>
      <c r="N1568" s="406">
        <v>75.55</v>
      </c>
      <c r="O1568" s="474">
        <v>76.55</v>
      </c>
      <c r="P1568" s="474">
        <v>77.91</v>
      </c>
      <c r="Q1568" s="474">
        <v>75.18</v>
      </c>
      <c r="R1568" s="474" t="s">
        <v>4002</v>
      </c>
      <c r="S1568" s="475">
        <v>-0.0094</v>
      </c>
    </row>
    <row r="1569" ht="15.75" customHeight="1">
      <c r="A1569" s="473" t="s">
        <v>1920</v>
      </c>
      <c r="B1569" s="406">
        <v>83.36</v>
      </c>
      <c r="C1569" s="474">
        <v>84.09</v>
      </c>
      <c r="D1569" s="474">
        <v>84.09</v>
      </c>
      <c r="E1569" s="474">
        <v>83.18</v>
      </c>
      <c r="F1569" s="474" t="s">
        <v>4090</v>
      </c>
      <c r="G1569" s="475">
        <v>-0.0023</v>
      </c>
      <c r="M1569" s="473" t="s">
        <v>1830</v>
      </c>
      <c r="N1569" s="406">
        <v>76.27</v>
      </c>
      <c r="O1569" s="474">
        <v>77.36</v>
      </c>
      <c r="P1569" s="474">
        <v>78.36</v>
      </c>
      <c r="Q1569" s="474">
        <v>75.45</v>
      </c>
      <c r="R1569" s="474" t="s">
        <v>4003</v>
      </c>
      <c r="S1569" s="475">
        <v>-0.0118</v>
      </c>
    </row>
    <row r="1570" ht="15.75" customHeight="1">
      <c r="A1570" s="473" t="s">
        <v>1921</v>
      </c>
      <c r="B1570" s="406">
        <v>83.55</v>
      </c>
      <c r="C1570" s="474">
        <v>84.45</v>
      </c>
      <c r="D1570" s="474">
        <v>84.55</v>
      </c>
      <c r="E1570" s="474">
        <v>83.18</v>
      </c>
      <c r="F1570" s="474" t="s">
        <v>4091</v>
      </c>
      <c r="G1570" s="475">
        <v>-0.0032</v>
      </c>
      <c r="M1570" s="473" t="s">
        <v>1831</v>
      </c>
      <c r="N1570" s="406">
        <v>77.18</v>
      </c>
      <c r="O1570" s="474">
        <v>77.91</v>
      </c>
      <c r="P1570" s="474">
        <v>79.0</v>
      </c>
      <c r="Q1570" s="474">
        <v>76.82</v>
      </c>
      <c r="R1570" s="474" t="s">
        <v>4004</v>
      </c>
      <c r="S1570" s="475">
        <v>-0.0128</v>
      </c>
    </row>
    <row r="1571" ht="15.75" customHeight="1">
      <c r="A1571" s="473" t="s">
        <v>1922</v>
      </c>
      <c r="B1571" s="406">
        <v>83.82</v>
      </c>
      <c r="C1571" s="474">
        <v>84.45</v>
      </c>
      <c r="D1571" s="474">
        <v>84.45</v>
      </c>
      <c r="E1571" s="474">
        <v>83.64</v>
      </c>
      <c r="F1571" s="474" t="s">
        <v>4092</v>
      </c>
      <c r="G1571" s="475">
        <v>0.0066</v>
      </c>
      <c r="M1571" s="473" t="s">
        <v>1832</v>
      </c>
      <c r="N1571" s="406">
        <v>78.18</v>
      </c>
      <c r="O1571" s="474">
        <v>77.36</v>
      </c>
      <c r="P1571" s="474">
        <v>79.0</v>
      </c>
      <c r="Q1571" s="474">
        <v>77.18</v>
      </c>
      <c r="R1571" s="474" t="s">
        <v>4005</v>
      </c>
      <c r="S1571" s="475">
        <v>0.0118</v>
      </c>
    </row>
    <row r="1572" ht="15.75" customHeight="1">
      <c r="A1572" s="473" t="s">
        <v>1923</v>
      </c>
      <c r="B1572" s="406">
        <v>83.27</v>
      </c>
      <c r="C1572" s="474">
        <v>84.36</v>
      </c>
      <c r="D1572" s="474">
        <v>84.91</v>
      </c>
      <c r="E1572" s="474">
        <v>82.73</v>
      </c>
      <c r="F1572" s="474" t="s">
        <v>4093</v>
      </c>
      <c r="G1572" s="475">
        <v>-0.0034</v>
      </c>
      <c r="M1572" s="473" t="s">
        <v>1833</v>
      </c>
      <c r="N1572" s="406">
        <v>77.27</v>
      </c>
      <c r="O1572" s="474">
        <v>78.82</v>
      </c>
      <c r="P1572" s="474">
        <v>78.82</v>
      </c>
      <c r="Q1572" s="474">
        <v>76.91</v>
      </c>
      <c r="R1572" s="474" t="s">
        <v>4006</v>
      </c>
      <c r="S1572" s="475">
        <v>0.0023</v>
      </c>
    </row>
    <row r="1573" ht="15.75" customHeight="1">
      <c r="A1573" s="473" t="s">
        <v>1924</v>
      </c>
      <c r="B1573" s="406">
        <v>83.55</v>
      </c>
      <c r="C1573" s="474">
        <v>83.55</v>
      </c>
      <c r="D1573" s="474">
        <v>84.91</v>
      </c>
      <c r="E1573" s="474">
        <v>83.18</v>
      </c>
      <c r="F1573" s="474" t="s">
        <v>4094</v>
      </c>
      <c r="G1573" s="475">
        <v>0.0044</v>
      </c>
      <c r="M1573" s="473" t="s">
        <v>1834</v>
      </c>
      <c r="N1573" s="406">
        <v>77.09</v>
      </c>
      <c r="O1573" s="474">
        <v>77.73</v>
      </c>
      <c r="P1573" s="474">
        <v>79.09</v>
      </c>
      <c r="Q1573" s="474">
        <v>76.82</v>
      </c>
      <c r="R1573" s="474" t="s">
        <v>4007</v>
      </c>
      <c r="S1573" s="475">
        <v>0.0012</v>
      </c>
    </row>
    <row r="1574" ht="15.75" customHeight="1">
      <c r="A1574" s="473" t="s">
        <v>1925</v>
      </c>
      <c r="B1574" s="406">
        <v>83.18</v>
      </c>
      <c r="C1574" s="474">
        <v>84.27</v>
      </c>
      <c r="D1574" s="474">
        <v>84.27</v>
      </c>
      <c r="E1574" s="474">
        <v>82.73</v>
      </c>
      <c r="F1574" s="474" t="s">
        <v>4095</v>
      </c>
      <c r="G1574" s="475">
        <v>-0.0108</v>
      </c>
      <c r="M1574" s="473" t="s">
        <v>1835</v>
      </c>
      <c r="N1574" s="406">
        <v>77.0</v>
      </c>
      <c r="O1574" s="474">
        <v>78.0</v>
      </c>
      <c r="P1574" s="474">
        <v>78.18</v>
      </c>
      <c r="Q1574" s="474">
        <v>76.82</v>
      </c>
      <c r="R1574" s="474" t="s">
        <v>4008</v>
      </c>
      <c r="S1574" s="475">
        <v>-0.0128</v>
      </c>
    </row>
    <row r="1575" ht="15.75" customHeight="1">
      <c r="A1575" s="473" t="s">
        <v>1926</v>
      </c>
      <c r="B1575" s="406">
        <v>84.09</v>
      </c>
      <c r="C1575" s="474">
        <v>84.55</v>
      </c>
      <c r="D1575" s="474">
        <v>85.36</v>
      </c>
      <c r="E1575" s="474">
        <v>83.73</v>
      </c>
      <c r="F1575" s="474" t="s">
        <v>4096</v>
      </c>
      <c r="G1575" s="475">
        <v>-0.0054</v>
      </c>
      <c r="M1575" s="473" t="s">
        <v>1836</v>
      </c>
      <c r="N1575" s="406">
        <v>78.0</v>
      </c>
      <c r="O1575" s="474">
        <v>78.36</v>
      </c>
      <c r="P1575" s="474">
        <v>78.36</v>
      </c>
      <c r="Q1575" s="474">
        <v>78.0</v>
      </c>
      <c r="R1575" s="474" t="s">
        <v>4009</v>
      </c>
      <c r="S1575" s="475">
        <v>-0.0012</v>
      </c>
    </row>
    <row r="1576" ht="15.75" customHeight="1">
      <c r="A1576" s="473" t="s">
        <v>1927</v>
      </c>
      <c r="B1576" s="406">
        <v>84.55</v>
      </c>
      <c r="C1576" s="474">
        <v>83.0</v>
      </c>
      <c r="D1576" s="474">
        <v>84.82</v>
      </c>
      <c r="E1576" s="474">
        <v>83.0</v>
      </c>
      <c r="F1576" s="474" t="s">
        <v>4097</v>
      </c>
      <c r="G1576" s="475">
        <v>0.0266</v>
      </c>
      <c r="M1576" s="473" t="s">
        <v>1837</v>
      </c>
      <c r="N1576" s="406">
        <v>78.09</v>
      </c>
      <c r="O1576" s="474">
        <v>78.64</v>
      </c>
      <c r="P1576" s="474">
        <v>78.64</v>
      </c>
      <c r="Q1576" s="474">
        <v>78.0</v>
      </c>
      <c r="R1576" s="474" t="s">
        <v>4010</v>
      </c>
      <c r="S1576" s="475">
        <v>-0.0012</v>
      </c>
    </row>
    <row r="1577" ht="15.75" customHeight="1">
      <c r="A1577" s="473" t="s">
        <v>1928</v>
      </c>
      <c r="B1577" s="406">
        <v>82.36</v>
      </c>
      <c r="C1577" s="474">
        <v>82.27</v>
      </c>
      <c r="D1577" s="474">
        <v>86.55</v>
      </c>
      <c r="E1577" s="474">
        <v>81.0</v>
      </c>
      <c r="F1577" s="474" t="s">
        <v>4098</v>
      </c>
      <c r="G1577" s="475">
        <v>0.0022</v>
      </c>
      <c r="M1577" s="473" t="s">
        <v>1838</v>
      </c>
      <c r="N1577" s="406">
        <v>78.18</v>
      </c>
      <c r="O1577" s="474">
        <v>78.18</v>
      </c>
      <c r="P1577" s="474">
        <v>78.64</v>
      </c>
      <c r="Q1577" s="474">
        <v>78.0</v>
      </c>
      <c r="R1577" s="474" t="s">
        <v>4011</v>
      </c>
      <c r="S1577" s="475">
        <v>0.0023</v>
      </c>
    </row>
    <row r="1578" ht="15.75" customHeight="1">
      <c r="A1578" s="473" t="s">
        <v>1929</v>
      </c>
      <c r="B1578" s="406">
        <v>82.18</v>
      </c>
      <c r="C1578" s="474">
        <v>83.0</v>
      </c>
      <c r="D1578" s="474">
        <v>83.36</v>
      </c>
      <c r="E1578" s="474">
        <v>81.73</v>
      </c>
      <c r="F1578" s="474" t="s">
        <v>4099</v>
      </c>
      <c r="G1578" s="475">
        <v>-0.0099</v>
      </c>
      <c r="M1578" s="473" t="s">
        <v>1839</v>
      </c>
      <c r="N1578" s="406">
        <v>78.0</v>
      </c>
      <c r="O1578" s="474">
        <v>78.36</v>
      </c>
      <c r="P1578" s="474">
        <v>78.45</v>
      </c>
      <c r="Q1578" s="474">
        <v>77.91</v>
      </c>
      <c r="R1578" s="474" t="s">
        <v>4012</v>
      </c>
      <c r="S1578" s="475">
        <v>-0.007</v>
      </c>
    </row>
    <row r="1579" ht="15.75" customHeight="1">
      <c r="A1579" s="473" t="s">
        <v>1930</v>
      </c>
      <c r="B1579" s="406">
        <v>83.0</v>
      </c>
      <c r="C1579" s="474">
        <v>83.27</v>
      </c>
      <c r="D1579" s="474">
        <v>83.91</v>
      </c>
      <c r="E1579" s="474">
        <v>82.73</v>
      </c>
      <c r="F1579" s="474" t="s">
        <v>4100</v>
      </c>
      <c r="G1579" s="475">
        <v>-0.0054</v>
      </c>
      <c r="M1579" s="473" t="s">
        <v>1840</v>
      </c>
      <c r="N1579" s="406">
        <v>78.55</v>
      </c>
      <c r="O1579" s="474">
        <v>79.27</v>
      </c>
      <c r="P1579" s="474">
        <v>79.64</v>
      </c>
      <c r="Q1579" s="474">
        <v>78.09</v>
      </c>
      <c r="R1579" s="474" t="s">
        <v>4013</v>
      </c>
      <c r="S1579" s="475">
        <v>-0.008</v>
      </c>
    </row>
    <row r="1580" ht="15.75" customHeight="1">
      <c r="A1580" s="473" t="s">
        <v>1931</v>
      </c>
      <c r="B1580" s="406">
        <v>83.45</v>
      </c>
      <c r="C1580" s="474">
        <v>83.64</v>
      </c>
      <c r="D1580" s="474">
        <v>84.09</v>
      </c>
      <c r="E1580" s="474">
        <v>83.0</v>
      </c>
      <c r="F1580" s="474" t="s">
        <v>4101</v>
      </c>
      <c r="G1580" s="475">
        <v>0.0032</v>
      </c>
      <c r="M1580" s="473" t="s">
        <v>1841</v>
      </c>
      <c r="N1580" s="406">
        <v>79.18</v>
      </c>
      <c r="O1580" s="474">
        <v>78.36</v>
      </c>
      <c r="P1580" s="474">
        <v>79.64</v>
      </c>
      <c r="Q1580" s="474">
        <v>78.27</v>
      </c>
      <c r="R1580" s="474" t="s">
        <v>4014</v>
      </c>
      <c r="S1580" s="475">
        <v>0.0116</v>
      </c>
    </row>
    <row r="1581" ht="15.75" customHeight="1">
      <c r="A1581" s="473" t="s">
        <v>1932</v>
      </c>
      <c r="B1581" s="406">
        <v>83.18</v>
      </c>
      <c r="C1581" s="474">
        <v>85.36</v>
      </c>
      <c r="D1581" s="474">
        <v>85.36</v>
      </c>
      <c r="E1581" s="474">
        <v>82.18</v>
      </c>
      <c r="F1581" s="474" t="s">
        <v>4102</v>
      </c>
      <c r="G1581" s="475">
        <v>-0.0399</v>
      </c>
      <c r="M1581" s="473" t="s">
        <v>1842</v>
      </c>
      <c r="N1581" s="406">
        <v>78.27</v>
      </c>
      <c r="O1581" s="474">
        <v>79.55</v>
      </c>
      <c r="P1581" s="474">
        <v>79.82</v>
      </c>
      <c r="Q1581" s="474">
        <v>78.18</v>
      </c>
      <c r="R1581" s="474" t="s">
        <v>4015</v>
      </c>
      <c r="S1581" s="475">
        <v>-0.0115</v>
      </c>
    </row>
    <row r="1582" ht="15.75" customHeight="1">
      <c r="A1582" s="473" t="s">
        <v>1933</v>
      </c>
      <c r="B1582" s="406">
        <v>86.64</v>
      </c>
      <c r="C1582" s="474">
        <v>87.82</v>
      </c>
      <c r="D1582" s="474">
        <v>88.36</v>
      </c>
      <c r="E1582" s="474">
        <v>86.36</v>
      </c>
      <c r="F1582" s="474" t="s">
        <v>4103</v>
      </c>
      <c r="G1582" s="475">
        <v>-0.0031</v>
      </c>
      <c r="M1582" s="473" t="s">
        <v>1843</v>
      </c>
      <c r="N1582" s="406">
        <v>79.18</v>
      </c>
      <c r="O1582" s="474">
        <v>79.18</v>
      </c>
      <c r="P1582" s="474">
        <v>79.91</v>
      </c>
      <c r="Q1582" s="474">
        <v>78.73</v>
      </c>
      <c r="R1582" s="474" t="s">
        <v>4016</v>
      </c>
      <c r="S1582" s="475">
        <v>0.0</v>
      </c>
    </row>
    <row r="1583" ht="15.75" customHeight="1">
      <c r="A1583" s="473" t="s">
        <v>1934</v>
      </c>
      <c r="B1583" s="406">
        <v>86.91</v>
      </c>
      <c r="C1583" s="474">
        <v>86.91</v>
      </c>
      <c r="D1583" s="474">
        <v>87.45</v>
      </c>
      <c r="E1583" s="474">
        <v>86.73</v>
      </c>
      <c r="F1583" s="474" t="s">
        <v>4104</v>
      </c>
      <c r="G1583" s="475">
        <v>-0.001</v>
      </c>
      <c r="M1583" s="473" t="s">
        <v>1844</v>
      </c>
      <c r="N1583" s="406">
        <v>79.18</v>
      </c>
      <c r="O1583" s="474">
        <v>79.55</v>
      </c>
      <c r="P1583" s="474">
        <v>79.91</v>
      </c>
      <c r="Q1583" s="474">
        <v>78.73</v>
      </c>
      <c r="R1583" s="474" t="s">
        <v>4016</v>
      </c>
      <c r="S1583" s="475">
        <v>0.0011</v>
      </c>
    </row>
    <row r="1584" ht="15.75" customHeight="1">
      <c r="A1584" s="473" t="s">
        <v>1935</v>
      </c>
      <c r="B1584" s="406">
        <v>87.0</v>
      </c>
      <c r="C1584" s="474">
        <v>87.82</v>
      </c>
      <c r="D1584" s="474">
        <v>88.27</v>
      </c>
      <c r="E1584" s="474">
        <v>86.82</v>
      </c>
      <c r="F1584" s="474" t="s">
        <v>4105</v>
      </c>
      <c r="G1584" s="475">
        <v>-0.0124</v>
      </c>
      <c r="M1584" s="473" t="s">
        <v>1845</v>
      </c>
      <c r="N1584" s="406">
        <v>79.09</v>
      </c>
      <c r="O1584" s="474">
        <v>79.18</v>
      </c>
      <c r="P1584" s="474">
        <v>79.27</v>
      </c>
      <c r="Q1584" s="474">
        <v>78.64</v>
      </c>
      <c r="R1584" s="474" t="s">
        <v>4017</v>
      </c>
      <c r="S1584" s="475">
        <v>0.0011</v>
      </c>
    </row>
    <row r="1585" ht="15.75" customHeight="1">
      <c r="A1585" s="473" t="s">
        <v>1936</v>
      </c>
      <c r="B1585" s="406">
        <v>88.09</v>
      </c>
      <c r="C1585" s="474">
        <v>87.18</v>
      </c>
      <c r="D1585" s="474">
        <v>88.55</v>
      </c>
      <c r="E1585" s="474">
        <v>87.0</v>
      </c>
      <c r="F1585" s="474" t="s">
        <v>4106</v>
      </c>
      <c r="G1585" s="475">
        <v>0.002</v>
      </c>
      <c r="M1585" s="473" t="s">
        <v>1846</v>
      </c>
      <c r="N1585" s="406">
        <v>79.0</v>
      </c>
      <c r="O1585" s="474">
        <v>79.64</v>
      </c>
      <c r="P1585" s="474">
        <v>79.73</v>
      </c>
      <c r="Q1585" s="474">
        <v>78.91</v>
      </c>
      <c r="R1585" s="474" t="s">
        <v>4018</v>
      </c>
      <c r="S1585" s="475">
        <v>-0.0023</v>
      </c>
    </row>
    <row r="1586" ht="15.75" customHeight="1">
      <c r="A1586" s="473" t="s">
        <v>1937</v>
      </c>
      <c r="B1586" s="406">
        <v>87.91</v>
      </c>
      <c r="C1586" s="474">
        <v>87.55</v>
      </c>
      <c r="D1586" s="474">
        <v>88.64</v>
      </c>
      <c r="E1586" s="474">
        <v>86.36</v>
      </c>
      <c r="F1586" s="474" t="s">
        <v>4107</v>
      </c>
      <c r="G1586" s="475">
        <v>-0.001</v>
      </c>
      <c r="M1586" s="473" t="s">
        <v>1847</v>
      </c>
      <c r="N1586" s="406">
        <v>79.18</v>
      </c>
      <c r="O1586" s="474">
        <v>78.82</v>
      </c>
      <c r="P1586" s="474">
        <v>79.55</v>
      </c>
      <c r="Q1586" s="474">
        <v>78.27</v>
      </c>
      <c r="R1586" s="474" t="s">
        <v>4019</v>
      </c>
      <c r="S1586" s="475">
        <v>0.0034</v>
      </c>
    </row>
    <row r="1587" ht="15.75" customHeight="1">
      <c r="A1587" s="473" t="s">
        <v>1938</v>
      </c>
      <c r="B1587" s="406">
        <v>88.0</v>
      </c>
      <c r="C1587" s="474">
        <v>87.91</v>
      </c>
      <c r="D1587" s="474">
        <v>88.55</v>
      </c>
      <c r="E1587" s="474">
        <v>87.82</v>
      </c>
      <c r="F1587" s="474" t="s">
        <v>3076</v>
      </c>
      <c r="G1587" s="475">
        <v>0.0031</v>
      </c>
      <c r="M1587" s="473" t="s">
        <v>1848</v>
      </c>
      <c r="N1587" s="406">
        <v>78.91</v>
      </c>
      <c r="O1587" s="474">
        <v>78.64</v>
      </c>
      <c r="P1587" s="474">
        <v>79.0</v>
      </c>
      <c r="Q1587" s="474">
        <v>78.36</v>
      </c>
      <c r="R1587" s="474" t="s">
        <v>4020</v>
      </c>
      <c r="S1587" s="475">
        <v>0.0034</v>
      </c>
    </row>
    <row r="1588" ht="15.75" customHeight="1">
      <c r="A1588" s="473" t="s">
        <v>1939</v>
      </c>
      <c r="B1588" s="406">
        <v>87.73</v>
      </c>
      <c r="C1588" s="474">
        <v>89.91</v>
      </c>
      <c r="D1588" s="474">
        <v>89.91</v>
      </c>
      <c r="E1588" s="474">
        <v>87.64</v>
      </c>
      <c r="F1588" s="474" t="s">
        <v>4108</v>
      </c>
      <c r="G1588" s="475">
        <v>-0.0163</v>
      </c>
      <c r="M1588" s="473" t="s">
        <v>1849</v>
      </c>
      <c r="N1588" s="406">
        <v>78.64</v>
      </c>
      <c r="O1588" s="474">
        <v>80.0</v>
      </c>
      <c r="P1588" s="474">
        <v>80.0</v>
      </c>
      <c r="Q1588" s="474">
        <v>78.55</v>
      </c>
      <c r="R1588" s="474" t="s">
        <v>4021</v>
      </c>
      <c r="S1588" s="475">
        <v>0.0047</v>
      </c>
    </row>
    <row r="1589" ht="15.75" customHeight="1">
      <c r="A1589" s="473" t="s">
        <v>1940</v>
      </c>
      <c r="B1589" s="406">
        <v>89.18</v>
      </c>
      <c r="C1589" s="474">
        <v>90.0</v>
      </c>
      <c r="D1589" s="474">
        <v>90.0</v>
      </c>
      <c r="E1589" s="474">
        <v>88.82</v>
      </c>
      <c r="F1589" s="474" t="s">
        <v>4109</v>
      </c>
      <c r="G1589" s="475">
        <v>-0.002</v>
      </c>
      <c r="M1589" s="473" t="s">
        <v>1850</v>
      </c>
      <c r="N1589" s="406">
        <v>78.27</v>
      </c>
      <c r="O1589" s="474">
        <v>79.18</v>
      </c>
      <c r="P1589" s="474">
        <v>79.82</v>
      </c>
      <c r="Q1589" s="474">
        <v>78.09</v>
      </c>
      <c r="R1589" s="474" t="s">
        <v>4022</v>
      </c>
      <c r="S1589" s="475">
        <v>-0.0115</v>
      </c>
    </row>
    <row r="1590" ht="15.75" customHeight="1">
      <c r="A1590" s="473" t="s">
        <v>1941</v>
      </c>
      <c r="B1590" s="406">
        <v>89.36</v>
      </c>
      <c r="C1590" s="474">
        <v>89.64</v>
      </c>
      <c r="D1590" s="474">
        <v>89.82</v>
      </c>
      <c r="E1590" s="474">
        <v>88.55</v>
      </c>
      <c r="F1590" s="474" t="s">
        <v>4110</v>
      </c>
      <c r="G1590" s="475">
        <v>-0.0051</v>
      </c>
      <c r="M1590" s="473" t="s">
        <v>1851</v>
      </c>
      <c r="N1590" s="406">
        <v>79.18</v>
      </c>
      <c r="O1590" s="474">
        <v>80.09</v>
      </c>
      <c r="P1590" s="474">
        <v>80.18</v>
      </c>
      <c r="Q1590" s="474">
        <v>79.0</v>
      </c>
      <c r="R1590" s="474" t="s">
        <v>4023</v>
      </c>
      <c r="S1590" s="475">
        <v>-0.0136</v>
      </c>
    </row>
    <row r="1591" ht="15.75" customHeight="1">
      <c r="A1591" s="473" t="s">
        <v>1942</v>
      </c>
      <c r="B1591" s="406">
        <v>89.82</v>
      </c>
      <c r="C1591" s="474">
        <v>91.36</v>
      </c>
      <c r="D1591" s="474">
        <v>92.27</v>
      </c>
      <c r="E1591" s="474">
        <v>89.36</v>
      </c>
      <c r="F1591" s="474" t="s">
        <v>4111</v>
      </c>
      <c r="G1591" s="475">
        <v>-0.005</v>
      </c>
      <c r="M1591" s="473" t="s">
        <v>1852</v>
      </c>
      <c r="N1591" s="406">
        <v>80.27</v>
      </c>
      <c r="O1591" s="474">
        <v>79.82</v>
      </c>
      <c r="P1591" s="474">
        <v>81.18</v>
      </c>
      <c r="Q1591" s="474">
        <v>79.82</v>
      </c>
      <c r="R1591" s="474" t="s">
        <v>4024</v>
      </c>
      <c r="S1591" s="475">
        <v>0.0034</v>
      </c>
    </row>
    <row r="1592" ht="15.75" customHeight="1">
      <c r="A1592" s="473" t="s">
        <v>1943</v>
      </c>
      <c r="B1592" s="406">
        <v>90.27</v>
      </c>
      <c r="C1592" s="474">
        <v>91.82</v>
      </c>
      <c r="D1592" s="474">
        <v>91.82</v>
      </c>
      <c r="E1592" s="474">
        <v>90.0</v>
      </c>
      <c r="F1592" s="474" t="s">
        <v>4112</v>
      </c>
      <c r="G1592" s="475">
        <v>-0.009</v>
      </c>
      <c r="M1592" s="473" t="s">
        <v>1853</v>
      </c>
      <c r="N1592" s="406">
        <v>80.0</v>
      </c>
      <c r="O1592" s="474">
        <v>80.82</v>
      </c>
      <c r="P1592" s="474">
        <v>80.82</v>
      </c>
      <c r="Q1592" s="474">
        <v>79.64</v>
      </c>
      <c r="R1592" s="474" t="s">
        <v>4025</v>
      </c>
      <c r="S1592" s="475">
        <v>-0.0101</v>
      </c>
    </row>
    <row r="1593" ht="15.75" customHeight="1">
      <c r="A1593" s="473" t="s">
        <v>1944</v>
      </c>
      <c r="B1593" s="406">
        <v>91.09</v>
      </c>
      <c r="C1593" s="474">
        <v>92.36</v>
      </c>
      <c r="D1593" s="474">
        <v>93.82</v>
      </c>
      <c r="E1593" s="474">
        <v>90.0</v>
      </c>
      <c r="F1593" s="474" t="s">
        <v>4113</v>
      </c>
      <c r="G1593" s="475">
        <v>-0.0128</v>
      </c>
      <c r="M1593" s="473" t="s">
        <v>1854</v>
      </c>
      <c r="N1593" s="406">
        <v>80.82</v>
      </c>
      <c r="O1593" s="474">
        <v>80.0</v>
      </c>
      <c r="P1593" s="474">
        <v>81.0</v>
      </c>
      <c r="Q1593" s="474">
        <v>79.64</v>
      </c>
      <c r="R1593" s="474" t="s">
        <v>4026</v>
      </c>
      <c r="S1593" s="475">
        <v>0.0125</v>
      </c>
    </row>
    <row r="1594" ht="15.75" customHeight="1">
      <c r="A1594" s="473" t="s">
        <v>1945</v>
      </c>
      <c r="B1594" s="406">
        <v>92.27</v>
      </c>
      <c r="C1594" s="474">
        <v>93.55</v>
      </c>
      <c r="D1594" s="474">
        <v>93.64</v>
      </c>
      <c r="E1594" s="474">
        <v>92.09</v>
      </c>
      <c r="F1594" s="474" t="s">
        <v>4114</v>
      </c>
      <c r="G1594" s="475">
        <v>-0.0126</v>
      </c>
      <c r="M1594" s="473" t="s">
        <v>1855</v>
      </c>
      <c r="N1594" s="406">
        <v>79.82</v>
      </c>
      <c r="O1594" s="474">
        <v>80.73</v>
      </c>
      <c r="P1594" s="474">
        <v>80.73</v>
      </c>
      <c r="Q1594" s="474">
        <v>79.18</v>
      </c>
      <c r="R1594" s="474" t="s">
        <v>4027</v>
      </c>
      <c r="S1594" s="475">
        <v>-0.0045</v>
      </c>
    </row>
    <row r="1595" ht="15.75" customHeight="1">
      <c r="A1595" s="473" t="s">
        <v>1946</v>
      </c>
      <c r="B1595" s="406">
        <v>93.45</v>
      </c>
      <c r="C1595" s="474">
        <v>92.55</v>
      </c>
      <c r="D1595" s="474">
        <v>94.45</v>
      </c>
      <c r="E1595" s="474">
        <v>92.27</v>
      </c>
      <c r="F1595" s="474" t="s">
        <v>4115</v>
      </c>
      <c r="G1595" s="475">
        <v>0.0148</v>
      </c>
      <c r="M1595" s="473" t="s">
        <v>1856</v>
      </c>
      <c r="N1595" s="406">
        <v>80.18</v>
      </c>
      <c r="O1595" s="474">
        <v>79.27</v>
      </c>
      <c r="P1595" s="474">
        <v>80.27</v>
      </c>
      <c r="Q1595" s="474">
        <v>79.18</v>
      </c>
      <c r="R1595" s="474" t="s">
        <v>4028</v>
      </c>
      <c r="S1595" s="475">
        <v>0.0126</v>
      </c>
    </row>
    <row r="1596" ht="15.75" customHeight="1">
      <c r="A1596" s="473" t="s">
        <v>1947</v>
      </c>
      <c r="B1596" s="406">
        <v>92.09</v>
      </c>
      <c r="C1596" s="474">
        <v>90.82</v>
      </c>
      <c r="D1596" s="474">
        <v>92.55</v>
      </c>
      <c r="E1596" s="474">
        <v>90.18</v>
      </c>
      <c r="F1596" s="474" t="s">
        <v>4116</v>
      </c>
      <c r="G1596" s="475">
        <v>0.0263</v>
      </c>
      <c r="M1596" s="473" t="s">
        <v>1857</v>
      </c>
      <c r="N1596" s="406">
        <v>79.18</v>
      </c>
      <c r="O1596" s="474">
        <v>80.82</v>
      </c>
      <c r="P1596" s="474">
        <v>80.91</v>
      </c>
      <c r="Q1596" s="474">
        <v>78.91</v>
      </c>
      <c r="R1596" s="474" t="s">
        <v>4029</v>
      </c>
      <c r="S1596" s="475">
        <v>-0.0136</v>
      </c>
    </row>
    <row r="1597" ht="15.75" customHeight="1">
      <c r="A1597" s="473" t="s">
        <v>1948</v>
      </c>
      <c r="B1597" s="406">
        <v>89.73</v>
      </c>
      <c r="C1597" s="474">
        <v>89.91</v>
      </c>
      <c r="D1597" s="474">
        <v>90.45</v>
      </c>
      <c r="E1597" s="474">
        <v>89.09</v>
      </c>
      <c r="F1597" s="474" t="s">
        <v>4117</v>
      </c>
      <c r="G1597" s="475">
        <v>0.0</v>
      </c>
      <c r="M1597" s="473" t="s">
        <v>1858</v>
      </c>
      <c r="N1597" s="406">
        <v>80.27</v>
      </c>
      <c r="O1597" s="474">
        <v>81.18</v>
      </c>
      <c r="P1597" s="474">
        <v>81.27</v>
      </c>
      <c r="Q1597" s="474">
        <v>79.18</v>
      </c>
      <c r="R1597" s="474" t="s">
        <v>4030</v>
      </c>
      <c r="S1597" s="475">
        <v>-0.0079</v>
      </c>
    </row>
    <row r="1598" ht="15.75" customHeight="1">
      <c r="A1598" s="473" t="s">
        <v>1949</v>
      </c>
      <c r="B1598" s="406">
        <v>89.73</v>
      </c>
      <c r="C1598" s="474">
        <v>90.64</v>
      </c>
      <c r="D1598" s="474">
        <v>91.36</v>
      </c>
      <c r="E1598" s="474">
        <v>89.36</v>
      </c>
      <c r="F1598" s="474" t="s">
        <v>4118</v>
      </c>
      <c r="G1598" s="475">
        <v>-0.014</v>
      </c>
      <c r="M1598" s="473" t="s">
        <v>1859</v>
      </c>
      <c r="N1598" s="406">
        <v>80.91</v>
      </c>
      <c r="O1598" s="474">
        <v>82.73</v>
      </c>
      <c r="P1598" s="474">
        <v>82.73</v>
      </c>
      <c r="Q1598" s="474">
        <v>80.0</v>
      </c>
      <c r="R1598" s="474" t="s">
        <v>4031</v>
      </c>
      <c r="S1598" s="475">
        <v>-0.0187</v>
      </c>
    </row>
    <row r="1599" ht="15.75" customHeight="1">
      <c r="A1599" s="473" t="s">
        <v>1950</v>
      </c>
      <c r="B1599" s="406">
        <v>91.0</v>
      </c>
      <c r="C1599" s="474">
        <v>91.36</v>
      </c>
      <c r="D1599" s="474">
        <v>92.27</v>
      </c>
      <c r="E1599" s="474">
        <v>90.45</v>
      </c>
      <c r="F1599" s="474" t="s">
        <v>4119</v>
      </c>
      <c r="G1599" s="475">
        <v>-0.0049</v>
      </c>
      <c r="M1599" s="473" t="s">
        <v>1860</v>
      </c>
      <c r="N1599" s="406">
        <v>82.45</v>
      </c>
      <c r="O1599" s="474">
        <v>83.18</v>
      </c>
      <c r="P1599" s="474">
        <v>83.55</v>
      </c>
      <c r="Q1599" s="474">
        <v>82.27</v>
      </c>
      <c r="R1599" s="474" t="s">
        <v>4032</v>
      </c>
      <c r="S1599" s="475">
        <v>-0.0109</v>
      </c>
    </row>
    <row r="1600" ht="15.75" customHeight="1">
      <c r="A1600" s="473" t="s">
        <v>1951</v>
      </c>
      <c r="B1600" s="406">
        <v>91.45</v>
      </c>
      <c r="C1600" s="474">
        <v>88.27</v>
      </c>
      <c r="D1600" s="474">
        <v>92.45</v>
      </c>
      <c r="E1600" s="474">
        <v>88.27</v>
      </c>
      <c r="F1600" s="474" t="s">
        <v>4120</v>
      </c>
      <c r="G1600" s="475">
        <v>0.036</v>
      </c>
      <c r="M1600" s="473" t="s">
        <v>1861</v>
      </c>
      <c r="N1600" s="406">
        <v>83.36</v>
      </c>
      <c r="O1600" s="474">
        <v>83.55</v>
      </c>
      <c r="P1600" s="474">
        <v>83.91</v>
      </c>
      <c r="Q1600" s="474">
        <v>82.91</v>
      </c>
      <c r="R1600" s="474" t="s">
        <v>4033</v>
      </c>
      <c r="S1600" s="475">
        <v>0.0011</v>
      </c>
    </row>
    <row r="1601" ht="15.75" customHeight="1">
      <c r="A1601" s="473" t="s">
        <v>1952</v>
      </c>
      <c r="B1601" s="406">
        <v>88.27</v>
      </c>
      <c r="C1601" s="474">
        <v>87.18</v>
      </c>
      <c r="D1601" s="474">
        <v>89.0</v>
      </c>
      <c r="E1601" s="474">
        <v>87.18</v>
      </c>
      <c r="F1601" s="474" t="s">
        <v>4121</v>
      </c>
      <c r="G1601" s="475">
        <v>0.0115</v>
      </c>
      <c r="M1601" s="473" t="s">
        <v>1862</v>
      </c>
      <c r="N1601" s="406">
        <v>83.27</v>
      </c>
      <c r="O1601" s="474">
        <v>84.18</v>
      </c>
      <c r="P1601" s="474">
        <v>84.18</v>
      </c>
      <c r="Q1601" s="474">
        <v>83.0</v>
      </c>
      <c r="R1601" s="474" t="s">
        <v>4034</v>
      </c>
      <c r="S1601" s="475">
        <v>-0.0098</v>
      </c>
    </row>
    <row r="1602" ht="15.75" customHeight="1">
      <c r="A1602" s="473" t="s">
        <v>1953</v>
      </c>
      <c r="B1602" s="406">
        <v>87.27</v>
      </c>
      <c r="C1602" s="474">
        <v>86.91</v>
      </c>
      <c r="D1602" s="474">
        <v>87.36</v>
      </c>
      <c r="E1602" s="474">
        <v>86.55</v>
      </c>
      <c r="F1602" s="474" t="s">
        <v>4122</v>
      </c>
      <c r="G1602" s="475">
        <v>0.001</v>
      </c>
      <c r="M1602" s="473" t="s">
        <v>1863</v>
      </c>
      <c r="N1602" s="406">
        <v>84.09</v>
      </c>
      <c r="O1602" s="474">
        <v>84.45</v>
      </c>
      <c r="P1602" s="474">
        <v>85.0</v>
      </c>
      <c r="Q1602" s="474">
        <v>83.64</v>
      </c>
      <c r="R1602" s="474" t="s">
        <v>4035</v>
      </c>
      <c r="S1602" s="475">
        <v>-0.0043</v>
      </c>
    </row>
    <row r="1603" ht="15.75" customHeight="1">
      <c r="A1603" s="473" t="s">
        <v>1954</v>
      </c>
      <c r="B1603" s="406">
        <v>87.18</v>
      </c>
      <c r="C1603" s="474">
        <v>86.64</v>
      </c>
      <c r="D1603" s="474">
        <v>87.64</v>
      </c>
      <c r="E1603" s="474">
        <v>86.55</v>
      </c>
      <c r="F1603" s="474" t="s">
        <v>4123</v>
      </c>
      <c r="G1603" s="475">
        <v>0.0031</v>
      </c>
      <c r="M1603" s="473" t="s">
        <v>1864</v>
      </c>
      <c r="N1603" s="406">
        <v>84.45</v>
      </c>
      <c r="O1603" s="474">
        <v>82.55</v>
      </c>
      <c r="P1603" s="474">
        <v>84.55</v>
      </c>
      <c r="Q1603" s="474">
        <v>82.55</v>
      </c>
      <c r="R1603" s="474" t="s">
        <v>4036</v>
      </c>
      <c r="S1603" s="475">
        <v>0.0265</v>
      </c>
    </row>
    <row r="1604" ht="15.75" customHeight="1">
      <c r="A1604" s="473" t="s">
        <v>1955</v>
      </c>
      <c r="B1604" s="406">
        <v>86.91</v>
      </c>
      <c r="C1604" s="474">
        <v>87.0</v>
      </c>
      <c r="D1604" s="474">
        <v>87.27</v>
      </c>
      <c r="E1604" s="474">
        <v>86.64</v>
      </c>
      <c r="F1604" s="474" t="s">
        <v>4124</v>
      </c>
      <c r="G1604" s="475">
        <v>0.0</v>
      </c>
      <c r="M1604" s="473" t="s">
        <v>1865</v>
      </c>
      <c r="N1604" s="406">
        <v>82.27</v>
      </c>
      <c r="O1604" s="474">
        <v>83.0</v>
      </c>
      <c r="P1604" s="474">
        <v>83.0</v>
      </c>
      <c r="Q1604" s="474">
        <v>82.18</v>
      </c>
      <c r="R1604" s="474" t="s">
        <v>4037</v>
      </c>
      <c r="S1604" s="475">
        <v>-0.0045</v>
      </c>
    </row>
    <row r="1605" ht="15.75" customHeight="1">
      <c r="A1605" s="473" t="s">
        <v>1956</v>
      </c>
      <c r="B1605" s="406">
        <v>86.91</v>
      </c>
      <c r="C1605" s="474">
        <v>87.27</v>
      </c>
      <c r="D1605" s="474">
        <v>87.45</v>
      </c>
      <c r="E1605" s="474">
        <v>86.73</v>
      </c>
      <c r="F1605" s="474" t="s">
        <v>4125</v>
      </c>
      <c r="G1605" s="475">
        <v>-0.0052</v>
      </c>
      <c r="M1605" s="473" t="s">
        <v>1866</v>
      </c>
      <c r="N1605" s="406">
        <v>82.64</v>
      </c>
      <c r="O1605" s="474">
        <v>82.82</v>
      </c>
      <c r="P1605" s="474">
        <v>83.18</v>
      </c>
      <c r="Q1605" s="474">
        <v>82.0</v>
      </c>
      <c r="R1605" s="474" t="s">
        <v>4038</v>
      </c>
      <c r="S1605" s="475">
        <v>-0.0022</v>
      </c>
    </row>
    <row r="1606" ht="15.75" customHeight="1">
      <c r="A1606" s="473" t="s">
        <v>1957</v>
      </c>
      <c r="B1606" s="406">
        <v>87.36</v>
      </c>
      <c r="C1606" s="474">
        <v>87.73</v>
      </c>
      <c r="D1606" s="474">
        <v>88.18</v>
      </c>
      <c r="E1606" s="474">
        <v>87.18</v>
      </c>
      <c r="F1606" s="474" t="s">
        <v>4126</v>
      </c>
      <c r="G1606" s="475">
        <v>-0.0063</v>
      </c>
      <c r="M1606" s="473" t="s">
        <v>1867</v>
      </c>
      <c r="N1606" s="406">
        <v>82.82</v>
      </c>
      <c r="O1606" s="474">
        <v>83.09</v>
      </c>
      <c r="P1606" s="474">
        <v>83.09</v>
      </c>
      <c r="Q1606" s="474">
        <v>82.09</v>
      </c>
      <c r="R1606" s="474" t="s">
        <v>4039</v>
      </c>
      <c r="S1606" s="475">
        <v>-0.0032</v>
      </c>
    </row>
    <row r="1607" ht="15.75" customHeight="1">
      <c r="A1607" s="473" t="s">
        <v>1958</v>
      </c>
      <c r="B1607" s="406">
        <v>87.91</v>
      </c>
      <c r="C1607" s="474">
        <v>88.73</v>
      </c>
      <c r="D1607" s="474">
        <v>88.73</v>
      </c>
      <c r="E1607" s="474">
        <v>87.73</v>
      </c>
      <c r="F1607" s="474" t="s">
        <v>4127</v>
      </c>
      <c r="G1607" s="475">
        <v>-0.001</v>
      </c>
      <c r="M1607" s="473" t="s">
        <v>1868</v>
      </c>
      <c r="N1607" s="406">
        <v>83.09</v>
      </c>
      <c r="O1607" s="474">
        <v>82.18</v>
      </c>
      <c r="P1607" s="474">
        <v>83.45</v>
      </c>
      <c r="Q1607" s="474">
        <v>82.18</v>
      </c>
      <c r="R1607" s="474" t="s">
        <v>4040</v>
      </c>
      <c r="S1607" s="475">
        <v>-0.0011</v>
      </c>
    </row>
    <row r="1608" ht="15.75" customHeight="1">
      <c r="A1608" s="473" t="s">
        <v>1959</v>
      </c>
      <c r="B1608" s="406">
        <v>88.0</v>
      </c>
      <c r="C1608" s="474">
        <v>86.91</v>
      </c>
      <c r="D1608" s="474">
        <v>88.55</v>
      </c>
      <c r="E1608" s="474">
        <v>86.91</v>
      </c>
      <c r="F1608" s="474" t="s">
        <v>4128</v>
      </c>
      <c r="G1608" s="475">
        <v>0.0094</v>
      </c>
      <c r="M1608" s="473" t="s">
        <v>1869</v>
      </c>
      <c r="N1608" s="406">
        <v>83.18</v>
      </c>
      <c r="O1608" s="474">
        <v>82.73</v>
      </c>
      <c r="P1608" s="474">
        <v>83.27</v>
      </c>
      <c r="Q1608" s="474">
        <v>82.73</v>
      </c>
      <c r="R1608" s="474" t="s">
        <v>4041</v>
      </c>
      <c r="S1608" s="475">
        <v>0.0054</v>
      </c>
    </row>
    <row r="1609" ht="15.75" customHeight="1">
      <c r="A1609" s="473" t="s">
        <v>1960</v>
      </c>
      <c r="B1609" s="406">
        <v>87.18</v>
      </c>
      <c r="C1609" s="474">
        <v>87.45</v>
      </c>
      <c r="D1609" s="474">
        <v>87.91</v>
      </c>
      <c r="E1609" s="474">
        <v>87.09</v>
      </c>
      <c r="F1609" s="474" t="s">
        <v>4129</v>
      </c>
      <c r="G1609" s="475">
        <v>-0.0063</v>
      </c>
      <c r="M1609" s="473" t="s">
        <v>1870</v>
      </c>
      <c r="N1609" s="406">
        <v>82.73</v>
      </c>
      <c r="O1609" s="474">
        <v>83.55</v>
      </c>
      <c r="P1609" s="474">
        <v>83.55</v>
      </c>
      <c r="Q1609" s="474">
        <v>82.55</v>
      </c>
      <c r="R1609" s="474" t="s">
        <v>4042</v>
      </c>
      <c r="S1609" s="475">
        <v>0.0</v>
      </c>
    </row>
    <row r="1610" ht="15.75" customHeight="1">
      <c r="A1610" s="473" t="s">
        <v>1961</v>
      </c>
      <c r="B1610" s="406">
        <v>87.73</v>
      </c>
      <c r="C1610" s="474">
        <v>87.45</v>
      </c>
      <c r="D1610" s="474">
        <v>88.36</v>
      </c>
      <c r="E1610" s="474">
        <v>87.45</v>
      </c>
      <c r="F1610" s="474" t="s">
        <v>4130</v>
      </c>
      <c r="G1610" s="475">
        <v>-0.002</v>
      </c>
      <c r="M1610" s="473" t="s">
        <v>1871</v>
      </c>
      <c r="N1610" s="406">
        <v>82.73</v>
      </c>
      <c r="O1610" s="474">
        <v>83.18</v>
      </c>
      <c r="P1610" s="474">
        <v>83.27</v>
      </c>
      <c r="Q1610" s="474">
        <v>82.55</v>
      </c>
      <c r="R1610" s="474" t="s">
        <v>4043</v>
      </c>
      <c r="S1610" s="475">
        <v>0.0022</v>
      </c>
    </row>
    <row r="1611" ht="15.75" customHeight="1">
      <c r="A1611" s="473" t="s">
        <v>1962</v>
      </c>
      <c r="B1611" s="406">
        <v>87.91</v>
      </c>
      <c r="C1611" s="474">
        <v>88.91</v>
      </c>
      <c r="D1611" s="474">
        <v>88.91</v>
      </c>
      <c r="E1611" s="474">
        <v>87.64</v>
      </c>
      <c r="F1611" s="474" t="s">
        <v>4131</v>
      </c>
      <c r="G1611" s="475">
        <v>-0.0061</v>
      </c>
      <c r="M1611" s="473" t="s">
        <v>1872</v>
      </c>
      <c r="N1611" s="406">
        <v>82.55</v>
      </c>
      <c r="O1611" s="474">
        <v>82.55</v>
      </c>
      <c r="P1611" s="474">
        <v>82.73</v>
      </c>
      <c r="Q1611" s="474">
        <v>82.36</v>
      </c>
      <c r="R1611" s="474" t="s">
        <v>4044</v>
      </c>
      <c r="S1611" s="475">
        <v>-0.0022</v>
      </c>
    </row>
    <row r="1612" ht="15.75" customHeight="1">
      <c r="A1612" s="473" t="s">
        <v>1963</v>
      </c>
      <c r="B1612" s="406">
        <v>88.45</v>
      </c>
      <c r="C1612" s="474">
        <v>88.0</v>
      </c>
      <c r="D1612" s="474">
        <v>88.64</v>
      </c>
      <c r="E1612" s="474">
        <v>87.27</v>
      </c>
      <c r="F1612" s="474" t="s">
        <v>4132</v>
      </c>
      <c r="G1612" s="475">
        <v>0.0092</v>
      </c>
      <c r="M1612" s="473" t="s">
        <v>1873</v>
      </c>
      <c r="N1612" s="406">
        <v>82.73</v>
      </c>
      <c r="O1612" s="474">
        <v>83.18</v>
      </c>
      <c r="P1612" s="474">
        <v>83.18</v>
      </c>
      <c r="Q1612" s="474">
        <v>82.64</v>
      </c>
      <c r="R1612" s="474" t="s">
        <v>4045</v>
      </c>
      <c r="S1612" s="475">
        <v>0.0011</v>
      </c>
    </row>
    <row r="1613" ht="15.75" customHeight="1">
      <c r="A1613" s="473" t="s">
        <v>1964</v>
      </c>
      <c r="B1613" s="406">
        <v>87.64</v>
      </c>
      <c r="C1613" s="474">
        <v>87.82</v>
      </c>
      <c r="D1613" s="474">
        <v>88.09</v>
      </c>
      <c r="E1613" s="474">
        <v>87.45</v>
      </c>
      <c r="F1613" s="474" t="s">
        <v>4133</v>
      </c>
      <c r="G1613" s="475">
        <v>-0.0061</v>
      </c>
      <c r="M1613" s="473" t="s">
        <v>1874</v>
      </c>
      <c r="N1613" s="406">
        <v>82.64</v>
      </c>
      <c r="O1613" s="474">
        <v>82.73</v>
      </c>
      <c r="P1613" s="474">
        <v>82.91</v>
      </c>
      <c r="Q1613" s="474">
        <v>82.36</v>
      </c>
      <c r="R1613" s="474" t="s">
        <v>4046</v>
      </c>
      <c r="S1613" s="475">
        <v>-0.0022</v>
      </c>
    </row>
    <row r="1614" ht="15.75" customHeight="1">
      <c r="A1614" s="473" t="s">
        <v>1965</v>
      </c>
      <c r="B1614" s="406">
        <v>88.18</v>
      </c>
      <c r="C1614" s="474">
        <v>89.0</v>
      </c>
      <c r="D1614" s="474">
        <v>89.09</v>
      </c>
      <c r="E1614" s="474">
        <v>87.82</v>
      </c>
      <c r="F1614" s="474" t="s">
        <v>4134</v>
      </c>
      <c r="G1614" s="475">
        <v>-0.0062</v>
      </c>
      <c r="M1614" s="473" t="s">
        <v>1875</v>
      </c>
      <c r="N1614" s="406">
        <v>82.82</v>
      </c>
      <c r="O1614" s="474">
        <v>83.27</v>
      </c>
      <c r="P1614" s="474">
        <v>83.27</v>
      </c>
      <c r="Q1614" s="474">
        <v>82.64</v>
      </c>
      <c r="R1614" s="474" t="s">
        <v>4047</v>
      </c>
      <c r="S1614" s="475">
        <v>0.0</v>
      </c>
    </row>
    <row r="1615" ht="15.75" customHeight="1">
      <c r="A1615" s="473" t="s">
        <v>1966</v>
      </c>
      <c r="B1615" s="406">
        <v>88.73</v>
      </c>
      <c r="C1615" s="474">
        <v>89.09</v>
      </c>
      <c r="D1615" s="474">
        <v>89.09</v>
      </c>
      <c r="E1615" s="474">
        <v>88.45</v>
      </c>
      <c r="F1615" s="474" t="s">
        <v>4135</v>
      </c>
      <c r="G1615" s="475">
        <v>0.0042</v>
      </c>
      <c r="M1615" s="473" t="s">
        <v>1876</v>
      </c>
      <c r="N1615" s="406">
        <v>82.82</v>
      </c>
      <c r="O1615" s="474">
        <v>82.91</v>
      </c>
      <c r="P1615" s="474">
        <v>83.36</v>
      </c>
      <c r="Q1615" s="474">
        <v>82.55</v>
      </c>
      <c r="R1615" s="474" t="s">
        <v>4048</v>
      </c>
      <c r="S1615" s="475">
        <v>0.0033</v>
      </c>
    </row>
    <row r="1616" ht="15.75" customHeight="1">
      <c r="A1616" s="473" t="s">
        <v>1967</v>
      </c>
      <c r="B1616" s="406">
        <v>88.36</v>
      </c>
      <c r="C1616" s="474">
        <v>88.64</v>
      </c>
      <c r="D1616" s="474">
        <v>89.0</v>
      </c>
      <c r="E1616" s="474">
        <v>87.91</v>
      </c>
      <c r="F1616" s="474" t="s">
        <v>4136</v>
      </c>
      <c r="G1616" s="475">
        <v>0.0</v>
      </c>
      <c r="M1616" s="473" t="s">
        <v>1877</v>
      </c>
      <c r="N1616" s="406">
        <v>82.55</v>
      </c>
      <c r="O1616" s="474">
        <v>82.91</v>
      </c>
      <c r="P1616" s="474">
        <v>83.09</v>
      </c>
      <c r="Q1616" s="474">
        <v>82.36</v>
      </c>
      <c r="R1616" s="474" t="s">
        <v>4049</v>
      </c>
      <c r="S1616" s="475">
        <v>-0.0033</v>
      </c>
    </row>
    <row r="1617" ht="15.75" customHeight="1">
      <c r="A1617" s="473" t="s">
        <v>1968</v>
      </c>
      <c r="B1617" s="406">
        <v>88.36</v>
      </c>
      <c r="C1617" s="474">
        <v>88.18</v>
      </c>
      <c r="D1617" s="474">
        <v>88.91</v>
      </c>
      <c r="E1617" s="474">
        <v>88.09</v>
      </c>
      <c r="F1617" s="474" t="s">
        <v>4137</v>
      </c>
      <c r="G1617" s="475">
        <v>-0.0032</v>
      </c>
      <c r="M1617" s="473" t="s">
        <v>1878</v>
      </c>
      <c r="N1617" s="406">
        <v>82.82</v>
      </c>
      <c r="O1617" s="474">
        <v>83.18</v>
      </c>
      <c r="P1617" s="474">
        <v>83.18</v>
      </c>
      <c r="Q1617" s="474">
        <v>82.55</v>
      </c>
      <c r="R1617" s="474" t="s">
        <v>4050</v>
      </c>
      <c r="S1617" s="475">
        <v>0.0011</v>
      </c>
    </row>
    <row r="1618" ht="15.75" customHeight="1">
      <c r="A1618" s="473" t="s">
        <v>1969</v>
      </c>
      <c r="B1618" s="406">
        <v>88.64</v>
      </c>
      <c r="C1618" s="474">
        <v>87.91</v>
      </c>
      <c r="D1618" s="474">
        <v>89.09</v>
      </c>
      <c r="E1618" s="474">
        <v>87.73</v>
      </c>
      <c r="F1618" s="474" t="s">
        <v>4138</v>
      </c>
      <c r="G1618" s="475">
        <v>0.0032</v>
      </c>
      <c r="M1618" s="473" t="s">
        <v>1879</v>
      </c>
      <c r="N1618" s="406">
        <v>82.73</v>
      </c>
      <c r="O1618" s="474">
        <v>83.55</v>
      </c>
      <c r="P1618" s="474">
        <v>83.55</v>
      </c>
      <c r="Q1618" s="474">
        <v>82.55</v>
      </c>
      <c r="R1618" s="474" t="s">
        <v>4051</v>
      </c>
      <c r="S1618" s="475">
        <v>-0.0011</v>
      </c>
    </row>
    <row r="1619" ht="15.75" customHeight="1">
      <c r="A1619" s="473" t="s">
        <v>1970</v>
      </c>
      <c r="B1619" s="406">
        <v>88.36</v>
      </c>
      <c r="C1619" s="474">
        <v>87.91</v>
      </c>
      <c r="D1619" s="474">
        <v>88.82</v>
      </c>
      <c r="E1619" s="474">
        <v>87.36</v>
      </c>
      <c r="F1619" s="474" t="s">
        <v>4139</v>
      </c>
      <c r="G1619" s="475">
        <v>0.002</v>
      </c>
      <c r="M1619" s="473" t="s">
        <v>1880</v>
      </c>
      <c r="N1619" s="406">
        <v>82.82</v>
      </c>
      <c r="O1619" s="474">
        <v>82.55</v>
      </c>
      <c r="P1619" s="474">
        <v>83.0</v>
      </c>
      <c r="Q1619" s="474">
        <v>82.18</v>
      </c>
      <c r="R1619" s="474" t="s">
        <v>4052</v>
      </c>
      <c r="S1619" s="475">
        <v>0.0</v>
      </c>
    </row>
    <row r="1620" ht="15.75" customHeight="1">
      <c r="A1620" s="473" t="s">
        <v>1971</v>
      </c>
      <c r="B1620" s="406">
        <v>88.18</v>
      </c>
      <c r="C1620" s="474">
        <v>87.82</v>
      </c>
      <c r="D1620" s="474">
        <v>89.09</v>
      </c>
      <c r="E1620" s="474">
        <v>87.64</v>
      </c>
      <c r="F1620" s="474" t="s">
        <v>4140</v>
      </c>
      <c r="G1620" s="475">
        <v>-0.002</v>
      </c>
      <c r="M1620" s="473" t="s">
        <v>1881</v>
      </c>
      <c r="N1620" s="406">
        <v>82.82</v>
      </c>
      <c r="O1620" s="474">
        <v>83.18</v>
      </c>
      <c r="P1620" s="474">
        <v>83.55</v>
      </c>
      <c r="Q1620" s="474">
        <v>82.0</v>
      </c>
      <c r="R1620" s="474" t="s">
        <v>4053</v>
      </c>
      <c r="S1620" s="475">
        <v>-0.0043</v>
      </c>
    </row>
    <row r="1621" ht="15.75" customHeight="1">
      <c r="A1621" s="473" t="s">
        <v>1972</v>
      </c>
      <c r="B1621" s="406">
        <v>88.36</v>
      </c>
      <c r="C1621" s="474">
        <v>89.09</v>
      </c>
      <c r="D1621" s="474">
        <v>89.18</v>
      </c>
      <c r="E1621" s="474">
        <v>88.18</v>
      </c>
      <c r="F1621" s="474" t="s">
        <v>4141</v>
      </c>
      <c r="G1621" s="475">
        <v>0.001</v>
      </c>
      <c r="M1621" s="473" t="s">
        <v>1882</v>
      </c>
      <c r="N1621" s="406">
        <v>83.18</v>
      </c>
      <c r="O1621" s="474">
        <v>83.18</v>
      </c>
      <c r="P1621" s="474">
        <v>83.64</v>
      </c>
      <c r="Q1621" s="474">
        <v>83.0</v>
      </c>
      <c r="R1621" s="474" t="s">
        <v>4054</v>
      </c>
      <c r="S1621" s="475">
        <v>0.0011</v>
      </c>
    </row>
    <row r="1622" ht="15.75" customHeight="1">
      <c r="A1622" s="473" t="s">
        <v>1973</v>
      </c>
      <c r="B1622" s="406">
        <v>88.27</v>
      </c>
      <c r="C1622" s="474">
        <v>88.73</v>
      </c>
      <c r="D1622" s="474">
        <v>90.18</v>
      </c>
      <c r="E1622" s="474">
        <v>87.91</v>
      </c>
      <c r="F1622" s="474" t="s">
        <v>4142</v>
      </c>
      <c r="G1622" s="475">
        <v>-0.0032</v>
      </c>
      <c r="M1622" s="473" t="s">
        <v>1883</v>
      </c>
      <c r="N1622" s="406">
        <v>83.09</v>
      </c>
      <c r="O1622" s="474">
        <v>83.45</v>
      </c>
      <c r="P1622" s="474">
        <v>84.0</v>
      </c>
      <c r="Q1622" s="474">
        <v>82.45</v>
      </c>
      <c r="R1622" s="474" t="s">
        <v>4055</v>
      </c>
      <c r="S1622" s="475">
        <v>-0.0011</v>
      </c>
    </row>
    <row r="1623" ht="15.75" customHeight="1">
      <c r="A1623" s="473" t="s">
        <v>1974</v>
      </c>
      <c r="B1623" s="406">
        <v>88.55</v>
      </c>
      <c r="C1623" s="474">
        <v>88.64</v>
      </c>
      <c r="D1623" s="474">
        <v>88.73</v>
      </c>
      <c r="E1623" s="474">
        <v>87.0</v>
      </c>
      <c r="F1623" s="474" t="s">
        <v>4143</v>
      </c>
      <c r="G1623" s="475">
        <v>0.0126</v>
      </c>
      <c r="M1623" s="473" t="s">
        <v>1884</v>
      </c>
      <c r="N1623" s="406">
        <v>83.18</v>
      </c>
      <c r="O1623" s="474">
        <v>83.36</v>
      </c>
      <c r="P1623" s="474">
        <v>83.36</v>
      </c>
      <c r="Q1623" s="474">
        <v>82.55</v>
      </c>
      <c r="R1623" s="474" t="s">
        <v>4056</v>
      </c>
      <c r="S1623" s="475">
        <v>0.0076</v>
      </c>
    </row>
    <row r="1624" ht="15.75" customHeight="1">
      <c r="A1624" s="473" t="s">
        <v>1975</v>
      </c>
      <c r="B1624" s="406">
        <v>87.45</v>
      </c>
      <c r="C1624" s="474">
        <v>87.36</v>
      </c>
      <c r="D1624" s="474">
        <v>88.55</v>
      </c>
      <c r="E1624" s="474">
        <v>86.82</v>
      </c>
      <c r="F1624" s="474" t="s">
        <v>4144</v>
      </c>
      <c r="G1624" s="475">
        <v>0.001</v>
      </c>
      <c r="M1624" s="473" t="s">
        <v>1885</v>
      </c>
      <c r="N1624" s="406">
        <v>82.55</v>
      </c>
      <c r="O1624" s="474">
        <v>82.73</v>
      </c>
      <c r="P1624" s="474">
        <v>83.27</v>
      </c>
      <c r="Q1624" s="474">
        <v>82.18</v>
      </c>
      <c r="R1624" s="474" t="s">
        <v>4057</v>
      </c>
      <c r="S1624" s="475">
        <v>0.0</v>
      </c>
    </row>
    <row r="1625" ht="15.75" customHeight="1">
      <c r="A1625" s="473" t="s">
        <v>1976</v>
      </c>
      <c r="B1625" s="406">
        <v>87.36</v>
      </c>
      <c r="C1625" s="474">
        <v>88.36</v>
      </c>
      <c r="D1625" s="474">
        <v>88.36</v>
      </c>
      <c r="E1625" s="474">
        <v>87.27</v>
      </c>
      <c r="F1625" s="474" t="s">
        <v>4145</v>
      </c>
      <c r="G1625" s="475">
        <v>-0.0113</v>
      </c>
      <c r="M1625" s="473" t="s">
        <v>1886</v>
      </c>
      <c r="N1625" s="406">
        <v>82.55</v>
      </c>
      <c r="O1625" s="474">
        <v>82.64</v>
      </c>
      <c r="P1625" s="474">
        <v>83.09</v>
      </c>
      <c r="Q1625" s="474">
        <v>82.27</v>
      </c>
      <c r="R1625" s="474" t="s">
        <v>4058</v>
      </c>
      <c r="S1625" s="475">
        <v>0.0045</v>
      </c>
    </row>
    <row r="1626" ht="15.75" customHeight="1">
      <c r="A1626" s="473" t="s">
        <v>1977</v>
      </c>
      <c r="B1626" s="406">
        <v>88.36</v>
      </c>
      <c r="C1626" s="474">
        <v>89.09</v>
      </c>
      <c r="D1626" s="474">
        <v>89.09</v>
      </c>
      <c r="E1626" s="474">
        <v>87.64</v>
      </c>
      <c r="F1626" s="474" t="s">
        <v>4146</v>
      </c>
      <c r="G1626" s="475">
        <v>-0.0202</v>
      </c>
      <c r="M1626" s="473" t="s">
        <v>1887</v>
      </c>
      <c r="N1626" s="406">
        <v>82.18</v>
      </c>
      <c r="O1626" s="474">
        <v>83.36</v>
      </c>
      <c r="P1626" s="474">
        <v>83.36</v>
      </c>
      <c r="Q1626" s="474">
        <v>81.82</v>
      </c>
      <c r="R1626" s="474" t="s">
        <v>4059</v>
      </c>
      <c r="S1626" s="475">
        <v>-0.0056</v>
      </c>
    </row>
    <row r="1627" ht="15.75" customHeight="1">
      <c r="A1627" s="473" t="s">
        <v>1978</v>
      </c>
      <c r="B1627" s="406">
        <v>90.18</v>
      </c>
      <c r="C1627" s="474">
        <v>90.45</v>
      </c>
      <c r="D1627" s="474">
        <v>90.82</v>
      </c>
      <c r="E1627" s="474">
        <v>89.73</v>
      </c>
      <c r="F1627" s="474" t="s">
        <v>4147</v>
      </c>
      <c r="G1627" s="475">
        <v>0.006</v>
      </c>
      <c r="M1627" s="473" t="s">
        <v>1888</v>
      </c>
      <c r="N1627" s="406">
        <v>82.64</v>
      </c>
      <c r="O1627" s="474">
        <v>82.64</v>
      </c>
      <c r="P1627" s="474">
        <v>83.09</v>
      </c>
      <c r="Q1627" s="474">
        <v>82.0</v>
      </c>
      <c r="R1627" s="474" t="s">
        <v>4060</v>
      </c>
      <c r="S1627" s="475">
        <v>0.0067</v>
      </c>
    </row>
    <row r="1628" ht="15.75" customHeight="1">
      <c r="A1628" s="473" t="s">
        <v>1979</v>
      </c>
      <c r="B1628" s="406">
        <v>89.64</v>
      </c>
      <c r="C1628" s="474">
        <v>89.45</v>
      </c>
      <c r="D1628" s="474">
        <v>90.09</v>
      </c>
      <c r="E1628" s="474">
        <v>89.09</v>
      </c>
      <c r="F1628" s="474" t="s">
        <v>4148</v>
      </c>
      <c r="G1628" s="475">
        <v>0.0052</v>
      </c>
      <c r="M1628" s="473" t="s">
        <v>1889</v>
      </c>
      <c r="N1628" s="406">
        <v>82.09</v>
      </c>
      <c r="O1628" s="474">
        <v>83.09</v>
      </c>
      <c r="P1628" s="474">
        <v>83.27</v>
      </c>
      <c r="Q1628" s="474">
        <v>81.82</v>
      </c>
      <c r="R1628" s="474" t="s">
        <v>4061</v>
      </c>
      <c r="S1628" s="475">
        <v>-0.0067</v>
      </c>
    </row>
    <row r="1629" ht="15.75" customHeight="1">
      <c r="A1629" s="473" t="s">
        <v>1980</v>
      </c>
      <c r="B1629" s="406">
        <v>89.18</v>
      </c>
      <c r="C1629" s="474">
        <v>88.82</v>
      </c>
      <c r="D1629" s="474">
        <v>89.82</v>
      </c>
      <c r="E1629" s="474">
        <v>88.73</v>
      </c>
      <c r="F1629" s="474" t="s">
        <v>4149</v>
      </c>
      <c r="G1629" s="475">
        <v>0.0</v>
      </c>
      <c r="M1629" s="473" t="s">
        <v>1890</v>
      </c>
      <c r="N1629" s="406">
        <v>82.64</v>
      </c>
      <c r="O1629" s="474">
        <v>82.82</v>
      </c>
      <c r="P1629" s="474">
        <v>82.91</v>
      </c>
      <c r="Q1629" s="474">
        <v>82.45</v>
      </c>
      <c r="R1629" s="474" t="s">
        <v>4062</v>
      </c>
      <c r="S1629" s="475">
        <v>-0.0011</v>
      </c>
    </row>
    <row r="1630" ht="15.75" customHeight="1">
      <c r="A1630" s="473" t="s">
        <v>1981</v>
      </c>
      <c r="B1630" s="406">
        <v>89.18</v>
      </c>
      <c r="C1630" s="474">
        <v>88.82</v>
      </c>
      <c r="D1630" s="474">
        <v>89.55</v>
      </c>
      <c r="E1630" s="474">
        <v>88.73</v>
      </c>
      <c r="F1630" s="474" t="s">
        <v>4150</v>
      </c>
      <c r="G1630" s="475">
        <v>0.002</v>
      </c>
      <c r="M1630" s="473" t="s">
        <v>1891</v>
      </c>
      <c r="N1630" s="406">
        <v>82.73</v>
      </c>
      <c r="O1630" s="474">
        <v>81.91</v>
      </c>
      <c r="P1630" s="474">
        <v>83.0</v>
      </c>
      <c r="Q1630" s="474">
        <v>81.91</v>
      </c>
      <c r="R1630" s="474" t="s">
        <v>4063</v>
      </c>
      <c r="S1630" s="475">
        <v>0.01</v>
      </c>
    </row>
    <row r="1631" ht="15.75" customHeight="1">
      <c r="A1631" s="473" t="s">
        <v>1982</v>
      </c>
      <c r="B1631" s="406">
        <v>89.0</v>
      </c>
      <c r="C1631" s="474">
        <v>88.91</v>
      </c>
      <c r="D1631" s="474">
        <v>89.73</v>
      </c>
      <c r="E1631" s="474">
        <v>88.27</v>
      </c>
      <c r="F1631" s="474" t="s">
        <v>4151</v>
      </c>
      <c r="G1631" s="475">
        <v>0.0</v>
      </c>
      <c r="M1631" s="473" t="s">
        <v>1892</v>
      </c>
      <c r="N1631" s="406">
        <v>81.91</v>
      </c>
      <c r="O1631" s="474">
        <v>81.82</v>
      </c>
      <c r="P1631" s="474">
        <v>82.64</v>
      </c>
      <c r="Q1631" s="474">
        <v>81.73</v>
      </c>
      <c r="R1631" s="474" t="s">
        <v>4064</v>
      </c>
      <c r="S1631" s="475">
        <v>0.0022</v>
      </c>
    </row>
    <row r="1632" ht="15.75" customHeight="1">
      <c r="A1632" s="473" t="s">
        <v>1983</v>
      </c>
      <c r="B1632" s="406">
        <v>89.0</v>
      </c>
      <c r="C1632" s="474">
        <v>89.91</v>
      </c>
      <c r="D1632" s="474">
        <v>89.91</v>
      </c>
      <c r="E1632" s="474">
        <v>88.73</v>
      </c>
      <c r="F1632" s="474" t="s">
        <v>4152</v>
      </c>
      <c r="G1632" s="475">
        <v>-0.002</v>
      </c>
      <c r="M1632" s="473" t="s">
        <v>1893</v>
      </c>
      <c r="N1632" s="406">
        <v>81.73</v>
      </c>
      <c r="O1632" s="474">
        <v>81.73</v>
      </c>
      <c r="P1632" s="474">
        <v>82.45</v>
      </c>
      <c r="Q1632" s="474">
        <v>81.55</v>
      </c>
      <c r="R1632" s="474" t="s">
        <v>4065</v>
      </c>
      <c r="S1632" s="475">
        <v>0.0</v>
      </c>
    </row>
    <row r="1633" ht="15.75" customHeight="1">
      <c r="A1633" s="473" t="s">
        <v>1984</v>
      </c>
      <c r="B1633" s="406">
        <v>89.18</v>
      </c>
      <c r="C1633" s="474">
        <v>88.27</v>
      </c>
      <c r="D1633" s="474">
        <v>89.55</v>
      </c>
      <c r="E1633" s="474">
        <v>88.18</v>
      </c>
      <c r="F1633" s="474" t="s">
        <v>4153</v>
      </c>
      <c r="G1633" s="475">
        <v>0.003</v>
      </c>
      <c r="M1633" s="473" t="s">
        <v>1894</v>
      </c>
      <c r="N1633" s="406">
        <v>81.73</v>
      </c>
      <c r="O1633" s="474">
        <v>81.82</v>
      </c>
      <c r="P1633" s="474">
        <v>81.82</v>
      </c>
      <c r="Q1633" s="474">
        <v>81.45</v>
      </c>
      <c r="R1633" s="474" t="s">
        <v>4066</v>
      </c>
      <c r="S1633" s="475">
        <v>0.0045</v>
      </c>
    </row>
    <row r="1634" ht="15.75" customHeight="1">
      <c r="A1634" s="473" t="s">
        <v>1985</v>
      </c>
      <c r="B1634" s="406">
        <v>88.91</v>
      </c>
      <c r="C1634" s="474">
        <v>88.82</v>
      </c>
      <c r="D1634" s="474">
        <v>89.45</v>
      </c>
      <c r="E1634" s="474">
        <v>87.82</v>
      </c>
      <c r="F1634" s="474" t="s">
        <v>4154</v>
      </c>
      <c r="G1634" s="475">
        <v>0.0083</v>
      </c>
      <c r="M1634" s="473" t="s">
        <v>1895</v>
      </c>
      <c r="N1634" s="406">
        <v>81.36</v>
      </c>
      <c r="O1634" s="474">
        <v>81.36</v>
      </c>
      <c r="P1634" s="474">
        <v>81.82</v>
      </c>
      <c r="Q1634" s="474">
        <v>81.09</v>
      </c>
      <c r="R1634" s="474" t="s">
        <v>4067</v>
      </c>
      <c r="S1634" s="475">
        <v>0.0</v>
      </c>
    </row>
    <row r="1635" ht="15.75" customHeight="1">
      <c r="A1635" s="473" t="s">
        <v>1986</v>
      </c>
      <c r="B1635" s="406">
        <v>88.18</v>
      </c>
      <c r="C1635" s="474">
        <v>88.36</v>
      </c>
      <c r="D1635" s="474">
        <v>88.73</v>
      </c>
      <c r="E1635" s="474">
        <v>88.09</v>
      </c>
      <c r="F1635" s="474" t="s">
        <v>4155</v>
      </c>
      <c r="G1635" s="475">
        <v>-0.0072</v>
      </c>
      <c r="M1635" s="473" t="s">
        <v>1896</v>
      </c>
      <c r="N1635" s="406">
        <v>81.36</v>
      </c>
      <c r="O1635" s="474">
        <v>81.91</v>
      </c>
      <c r="P1635" s="474">
        <v>82.09</v>
      </c>
      <c r="Q1635" s="474">
        <v>80.91</v>
      </c>
      <c r="R1635" s="474" t="s">
        <v>4068</v>
      </c>
      <c r="S1635" s="475">
        <v>-0.0067</v>
      </c>
    </row>
    <row r="1636" ht="15.75" customHeight="1">
      <c r="A1636" s="473" t="s">
        <v>1987</v>
      </c>
      <c r="B1636" s="406">
        <v>88.82</v>
      </c>
      <c r="C1636" s="474">
        <v>89.0</v>
      </c>
      <c r="D1636" s="474">
        <v>89.18</v>
      </c>
      <c r="E1636" s="474">
        <v>88.45</v>
      </c>
      <c r="F1636" s="474" t="s">
        <v>4156</v>
      </c>
      <c r="G1636" s="475">
        <v>-0.004</v>
      </c>
      <c r="M1636" s="473" t="s">
        <v>1897</v>
      </c>
      <c r="N1636" s="406">
        <v>81.91</v>
      </c>
      <c r="O1636" s="474">
        <v>81.82</v>
      </c>
      <c r="P1636" s="474">
        <v>82.09</v>
      </c>
      <c r="Q1636" s="474">
        <v>81.36</v>
      </c>
      <c r="R1636" s="474" t="s">
        <v>4069</v>
      </c>
      <c r="S1636" s="475">
        <v>0.0068</v>
      </c>
    </row>
    <row r="1637" ht="15.75" customHeight="1">
      <c r="A1637" s="473" t="s">
        <v>1988</v>
      </c>
      <c r="B1637" s="406">
        <v>89.18</v>
      </c>
      <c r="C1637" s="474">
        <v>90.73</v>
      </c>
      <c r="D1637" s="474">
        <v>90.73</v>
      </c>
      <c r="E1637" s="474">
        <v>88.73</v>
      </c>
      <c r="F1637" s="474" t="s">
        <v>4157</v>
      </c>
      <c r="G1637" s="475">
        <v>0.0051</v>
      </c>
      <c r="M1637" s="473" t="s">
        <v>1898</v>
      </c>
      <c r="N1637" s="406">
        <v>81.36</v>
      </c>
      <c r="O1637" s="474">
        <v>81.82</v>
      </c>
      <c r="P1637" s="474">
        <v>81.82</v>
      </c>
      <c r="Q1637" s="474">
        <v>80.91</v>
      </c>
      <c r="R1637" s="474" t="s">
        <v>4070</v>
      </c>
      <c r="S1637" s="475">
        <v>-0.0011</v>
      </c>
    </row>
    <row r="1638" ht="15.75" customHeight="1">
      <c r="A1638" s="473" t="s">
        <v>1989</v>
      </c>
      <c r="B1638" s="406">
        <v>88.73</v>
      </c>
      <c r="C1638" s="474">
        <v>92.18</v>
      </c>
      <c r="D1638" s="474">
        <v>92.18</v>
      </c>
      <c r="E1638" s="474">
        <v>88.64</v>
      </c>
      <c r="F1638" s="474" t="s">
        <v>4158</v>
      </c>
      <c r="G1638" s="475">
        <v>-0.0121</v>
      </c>
      <c r="M1638" s="473" t="s">
        <v>1899</v>
      </c>
      <c r="N1638" s="406">
        <v>81.45</v>
      </c>
      <c r="O1638" s="474">
        <v>81.82</v>
      </c>
      <c r="P1638" s="474">
        <v>82.09</v>
      </c>
      <c r="Q1638" s="474">
        <v>80.45</v>
      </c>
      <c r="R1638" s="474" t="s">
        <v>4071</v>
      </c>
      <c r="S1638" s="475">
        <v>-0.0034</v>
      </c>
    </row>
    <row r="1639" ht="15.75" customHeight="1">
      <c r="A1639" s="473" t="s">
        <v>1990</v>
      </c>
      <c r="B1639" s="406">
        <v>89.82</v>
      </c>
      <c r="C1639" s="474">
        <v>90.0</v>
      </c>
      <c r="D1639" s="474">
        <v>90.36</v>
      </c>
      <c r="E1639" s="474">
        <v>89.27</v>
      </c>
      <c r="F1639" s="474" t="s">
        <v>4159</v>
      </c>
      <c r="G1639" s="475">
        <v>-0.001</v>
      </c>
      <c r="M1639" s="473" t="s">
        <v>1900</v>
      </c>
      <c r="N1639" s="406">
        <v>81.73</v>
      </c>
      <c r="O1639" s="474">
        <v>81.36</v>
      </c>
      <c r="P1639" s="474">
        <v>82.36</v>
      </c>
      <c r="Q1639" s="474">
        <v>81.36</v>
      </c>
      <c r="R1639" s="474" t="s">
        <v>3852</v>
      </c>
      <c r="S1639" s="475">
        <v>-0.0044</v>
      </c>
    </row>
    <row r="1640" ht="15.75" customHeight="1">
      <c r="A1640" s="473" t="s">
        <v>1991</v>
      </c>
      <c r="B1640" s="406">
        <v>89.91</v>
      </c>
      <c r="C1640" s="474">
        <v>90.91</v>
      </c>
      <c r="D1640" s="474">
        <v>91.64</v>
      </c>
      <c r="E1640" s="474">
        <v>89.09</v>
      </c>
      <c r="F1640" s="474" t="s">
        <v>4160</v>
      </c>
      <c r="G1640" s="475">
        <v>-0.0275</v>
      </c>
      <c r="M1640" s="473" t="s">
        <v>1901</v>
      </c>
      <c r="N1640" s="406">
        <v>82.09</v>
      </c>
      <c r="O1640" s="474">
        <v>82.18</v>
      </c>
      <c r="P1640" s="474">
        <v>82.55</v>
      </c>
      <c r="Q1640" s="474">
        <v>81.82</v>
      </c>
      <c r="R1640" s="474" t="s">
        <v>4072</v>
      </c>
      <c r="S1640" s="475">
        <v>-0.0033</v>
      </c>
    </row>
    <row r="1641" ht="15.75" customHeight="1">
      <c r="A1641" s="473" t="s">
        <v>1992</v>
      </c>
      <c r="B1641" s="406">
        <v>92.45</v>
      </c>
      <c r="C1641" s="474">
        <v>92.45</v>
      </c>
      <c r="D1641" s="474">
        <v>92.91</v>
      </c>
      <c r="E1641" s="474">
        <v>90.0</v>
      </c>
      <c r="F1641" s="474" t="s">
        <v>4161</v>
      </c>
      <c r="G1641" s="475">
        <v>0.021</v>
      </c>
      <c r="M1641" s="473" t="s">
        <v>1902</v>
      </c>
      <c r="N1641" s="406">
        <v>82.36</v>
      </c>
      <c r="O1641" s="474">
        <v>82.09</v>
      </c>
      <c r="P1641" s="474">
        <v>82.64</v>
      </c>
      <c r="Q1641" s="474">
        <v>82.09</v>
      </c>
      <c r="R1641" s="474" t="s">
        <v>4073</v>
      </c>
      <c r="S1641" s="475">
        <v>0.0022</v>
      </c>
    </row>
    <row r="1642" ht="15.75" customHeight="1">
      <c r="A1642" s="473" t="s">
        <v>1993</v>
      </c>
      <c r="B1642" s="406">
        <v>90.55</v>
      </c>
      <c r="C1642" s="474">
        <v>91.18</v>
      </c>
      <c r="D1642" s="474">
        <v>92.09</v>
      </c>
      <c r="E1642" s="474">
        <v>90.18</v>
      </c>
      <c r="F1642" s="474" t="s">
        <v>4162</v>
      </c>
      <c r="G1642" s="475">
        <v>-0.0079</v>
      </c>
      <c r="M1642" s="473" t="s">
        <v>1903</v>
      </c>
      <c r="N1642" s="406">
        <v>82.18</v>
      </c>
      <c r="O1642" s="474">
        <v>82.45</v>
      </c>
      <c r="P1642" s="474">
        <v>82.73</v>
      </c>
      <c r="Q1642" s="474">
        <v>82.09</v>
      </c>
      <c r="R1642" s="474" t="s">
        <v>4074</v>
      </c>
      <c r="S1642" s="475">
        <v>-0.0022</v>
      </c>
    </row>
    <row r="1643" ht="15.75" customHeight="1">
      <c r="A1643" s="473" t="s">
        <v>1994</v>
      </c>
      <c r="B1643" s="406">
        <v>91.27</v>
      </c>
      <c r="C1643" s="474">
        <v>91.64</v>
      </c>
      <c r="D1643" s="474">
        <v>92.73</v>
      </c>
      <c r="E1643" s="474">
        <v>90.91</v>
      </c>
      <c r="F1643" s="474" t="s">
        <v>4163</v>
      </c>
      <c r="G1643" s="475">
        <v>-0.007</v>
      </c>
      <c r="M1643" s="473" t="s">
        <v>1904</v>
      </c>
      <c r="N1643" s="406">
        <v>82.36</v>
      </c>
      <c r="O1643" s="474">
        <v>83.36</v>
      </c>
      <c r="P1643" s="474">
        <v>83.36</v>
      </c>
      <c r="Q1643" s="474">
        <v>82.27</v>
      </c>
      <c r="R1643" s="474" t="s">
        <v>4075</v>
      </c>
      <c r="S1643" s="475">
        <v>-0.0011</v>
      </c>
    </row>
    <row r="1644" ht="15.75" customHeight="1">
      <c r="A1644" s="473" t="s">
        <v>1995</v>
      </c>
      <c r="B1644" s="406">
        <v>91.91</v>
      </c>
      <c r="C1644" s="474">
        <v>93.64</v>
      </c>
      <c r="D1644" s="474">
        <v>93.73</v>
      </c>
      <c r="E1644" s="474">
        <v>91.36</v>
      </c>
      <c r="F1644" s="474" t="s">
        <v>4164</v>
      </c>
      <c r="G1644" s="475">
        <v>-0.0049</v>
      </c>
      <c r="M1644" s="473" t="s">
        <v>1905</v>
      </c>
      <c r="N1644" s="406">
        <v>82.45</v>
      </c>
      <c r="O1644" s="474">
        <v>82.73</v>
      </c>
      <c r="P1644" s="474">
        <v>82.73</v>
      </c>
      <c r="Q1644" s="474">
        <v>82.0</v>
      </c>
      <c r="R1644" s="474" t="s">
        <v>4053</v>
      </c>
      <c r="S1644" s="475">
        <v>-0.0012</v>
      </c>
    </row>
    <row r="1645" ht="15.75" customHeight="1">
      <c r="A1645" s="473" t="s">
        <v>1996</v>
      </c>
      <c r="B1645" s="406">
        <v>92.36</v>
      </c>
      <c r="C1645" s="474">
        <v>92.64</v>
      </c>
      <c r="D1645" s="474">
        <v>93.0</v>
      </c>
      <c r="E1645" s="474">
        <v>90.64</v>
      </c>
      <c r="F1645" s="474" t="s">
        <v>4165</v>
      </c>
      <c r="G1645" s="475">
        <v>0.0109</v>
      </c>
      <c r="M1645" s="473" t="s">
        <v>1906</v>
      </c>
      <c r="N1645" s="406">
        <v>82.55</v>
      </c>
      <c r="O1645" s="474">
        <v>81.82</v>
      </c>
      <c r="P1645" s="474">
        <v>82.91</v>
      </c>
      <c r="Q1645" s="474">
        <v>81.64</v>
      </c>
      <c r="R1645" s="474" t="s">
        <v>4076</v>
      </c>
      <c r="S1645" s="475">
        <v>0.0056</v>
      </c>
    </row>
    <row r="1646" ht="15.75" customHeight="1">
      <c r="A1646" s="473" t="s">
        <v>1997</v>
      </c>
      <c r="B1646" s="406">
        <v>91.36</v>
      </c>
      <c r="C1646" s="474">
        <v>92.27</v>
      </c>
      <c r="D1646" s="474">
        <v>92.27</v>
      </c>
      <c r="E1646" s="474">
        <v>90.18</v>
      </c>
      <c r="F1646" s="474" t="s">
        <v>4166</v>
      </c>
      <c r="G1646" s="475">
        <v>-0.0118</v>
      </c>
      <c r="M1646" s="473" t="s">
        <v>1907</v>
      </c>
      <c r="N1646" s="406">
        <v>82.09</v>
      </c>
      <c r="O1646" s="474">
        <v>82.09</v>
      </c>
      <c r="P1646" s="474">
        <v>82.73</v>
      </c>
      <c r="Q1646" s="474">
        <v>81.73</v>
      </c>
      <c r="R1646" s="474" t="s">
        <v>4077</v>
      </c>
      <c r="S1646" s="475">
        <v>0.0011</v>
      </c>
    </row>
    <row r="1647" ht="15.75" customHeight="1">
      <c r="A1647" s="473" t="s">
        <v>1998</v>
      </c>
      <c r="B1647" s="406">
        <v>92.45</v>
      </c>
      <c r="C1647" s="474">
        <v>93.64</v>
      </c>
      <c r="D1647" s="474">
        <v>94.0</v>
      </c>
      <c r="E1647" s="474">
        <v>92.0</v>
      </c>
      <c r="F1647" s="474" t="s">
        <v>4167</v>
      </c>
      <c r="G1647" s="475">
        <v>-0.0078</v>
      </c>
      <c r="M1647" s="473" t="s">
        <v>1908</v>
      </c>
      <c r="N1647" s="406">
        <v>82.0</v>
      </c>
      <c r="O1647" s="474">
        <v>82.27</v>
      </c>
      <c r="P1647" s="474">
        <v>82.55</v>
      </c>
      <c r="Q1647" s="474">
        <v>81.82</v>
      </c>
      <c r="R1647" s="474" t="s">
        <v>4078</v>
      </c>
      <c r="S1647" s="475">
        <v>0.0011</v>
      </c>
    </row>
    <row r="1648" ht="15.75" customHeight="1">
      <c r="A1648" s="473" t="s">
        <v>1999</v>
      </c>
      <c r="B1648" s="406">
        <v>93.18</v>
      </c>
      <c r="C1648" s="474">
        <v>91.27</v>
      </c>
      <c r="D1648" s="474">
        <v>93.64</v>
      </c>
      <c r="E1648" s="474">
        <v>91.27</v>
      </c>
      <c r="F1648" s="474" t="s">
        <v>4168</v>
      </c>
      <c r="G1648" s="475">
        <v>0.0199</v>
      </c>
      <c r="M1648" s="473" t="s">
        <v>1909</v>
      </c>
      <c r="N1648" s="406">
        <v>81.91</v>
      </c>
      <c r="O1648" s="474">
        <v>82.36</v>
      </c>
      <c r="P1648" s="474">
        <v>82.73</v>
      </c>
      <c r="Q1648" s="474">
        <v>81.82</v>
      </c>
      <c r="R1648" s="474" t="s">
        <v>4079</v>
      </c>
      <c r="S1648" s="475">
        <v>-0.0055</v>
      </c>
    </row>
    <row r="1649" ht="15.75" customHeight="1">
      <c r="A1649" s="473" t="s">
        <v>2000</v>
      </c>
      <c r="B1649" s="406">
        <v>91.36</v>
      </c>
      <c r="C1649" s="474">
        <v>90.91</v>
      </c>
      <c r="D1649" s="474">
        <v>92.73</v>
      </c>
      <c r="E1649" s="474">
        <v>90.18</v>
      </c>
      <c r="F1649" s="474" t="s">
        <v>4169</v>
      </c>
      <c r="G1649" s="475">
        <v>0.0131</v>
      </c>
      <c r="M1649" s="473" t="s">
        <v>1910</v>
      </c>
      <c r="N1649" s="406">
        <v>82.36</v>
      </c>
      <c r="O1649" s="474">
        <v>82.45</v>
      </c>
      <c r="P1649" s="474">
        <v>82.55</v>
      </c>
      <c r="Q1649" s="474">
        <v>82.09</v>
      </c>
      <c r="R1649" s="474" t="s">
        <v>4080</v>
      </c>
      <c r="S1649" s="475">
        <v>-0.0023</v>
      </c>
    </row>
    <row r="1650" ht="15.75" customHeight="1">
      <c r="A1650" s="473" t="s">
        <v>2001</v>
      </c>
      <c r="B1650" s="406">
        <v>90.18</v>
      </c>
      <c r="C1650" s="474">
        <v>90.0</v>
      </c>
      <c r="D1650" s="474">
        <v>91.36</v>
      </c>
      <c r="E1650" s="474">
        <v>89.09</v>
      </c>
      <c r="F1650" s="474" t="s">
        <v>4170</v>
      </c>
      <c r="G1650" s="475">
        <v>0.0092</v>
      </c>
      <c r="M1650" s="473" t="s">
        <v>1911</v>
      </c>
      <c r="N1650" s="406">
        <v>82.55</v>
      </c>
      <c r="O1650" s="474">
        <v>84.36</v>
      </c>
      <c r="P1650" s="474">
        <v>84.36</v>
      </c>
      <c r="Q1650" s="474">
        <v>82.36</v>
      </c>
      <c r="R1650" s="474" t="s">
        <v>4081</v>
      </c>
      <c r="S1650" s="475">
        <v>-0.0054</v>
      </c>
    </row>
    <row r="1651" ht="15.75" customHeight="1">
      <c r="A1651" s="473" t="s">
        <v>2002</v>
      </c>
      <c r="B1651" s="406">
        <v>89.36</v>
      </c>
      <c r="C1651" s="474">
        <v>90.09</v>
      </c>
      <c r="D1651" s="474">
        <v>90.55</v>
      </c>
      <c r="E1651" s="474">
        <v>88.18</v>
      </c>
      <c r="F1651" s="474" t="s">
        <v>4171</v>
      </c>
      <c r="G1651" s="475">
        <v>-0.0131</v>
      </c>
      <c r="M1651" s="473" t="s">
        <v>1912</v>
      </c>
      <c r="N1651" s="406">
        <v>83.0</v>
      </c>
      <c r="O1651" s="474">
        <v>83.27</v>
      </c>
      <c r="P1651" s="474">
        <v>83.64</v>
      </c>
      <c r="Q1651" s="474">
        <v>82.73</v>
      </c>
      <c r="R1651" s="474" t="s">
        <v>4082</v>
      </c>
      <c r="S1651" s="475">
        <v>-0.0022</v>
      </c>
    </row>
    <row r="1652" ht="15.75" customHeight="1">
      <c r="A1652" s="473" t="s">
        <v>2003</v>
      </c>
      <c r="B1652" s="406">
        <v>90.55</v>
      </c>
      <c r="C1652" s="474">
        <v>92.18</v>
      </c>
      <c r="D1652" s="474">
        <v>92.18</v>
      </c>
      <c r="E1652" s="474">
        <v>89.36</v>
      </c>
      <c r="F1652" s="474" t="s">
        <v>4172</v>
      </c>
      <c r="G1652" s="475">
        <v>-0.0098</v>
      </c>
      <c r="M1652" s="473" t="s">
        <v>1913</v>
      </c>
      <c r="N1652" s="406">
        <v>83.18</v>
      </c>
      <c r="O1652" s="474">
        <v>83.55</v>
      </c>
      <c r="P1652" s="474">
        <v>83.64</v>
      </c>
      <c r="Q1652" s="474">
        <v>83.0</v>
      </c>
      <c r="R1652" s="474" t="s">
        <v>4083</v>
      </c>
      <c r="S1652" s="475">
        <v>-0.0011</v>
      </c>
    </row>
    <row r="1653" ht="15.75" customHeight="1">
      <c r="A1653" s="473" t="s">
        <v>2004</v>
      </c>
      <c r="B1653" s="406">
        <v>91.45</v>
      </c>
      <c r="C1653" s="474">
        <v>89.09</v>
      </c>
      <c r="D1653" s="474">
        <v>91.73</v>
      </c>
      <c r="E1653" s="474">
        <v>89.09</v>
      </c>
      <c r="F1653" s="474" t="s">
        <v>4173</v>
      </c>
      <c r="G1653" s="475">
        <v>0.0339</v>
      </c>
      <c r="M1653" s="473" t="s">
        <v>1914</v>
      </c>
      <c r="N1653" s="406">
        <v>83.27</v>
      </c>
      <c r="O1653" s="474">
        <v>83.27</v>
      </c>
      <c r="P1653" s="474">
        <v>83.73</v>
      </c>
      <c r="Q1653" s="474">
        <v>83.09</v>
      </c>
      <c r="R1653" s="474" t="s">
        <v>4084</v>
      </c>
      <c r="S1653" s="475">
        <v>0.0022</v>
      </c>
    </row>
    <row r="1654" ht="15.75" customHeight="1">
      <c r="A1654" s="473" t="s">
        <v>2005</v>
      </c>
      <c r="B1654" s="406">
        <v>88.45</v>
      </c>
      <c r="C1654" s="474">
        <v>87.27</v>
      </c>
      <c r="D1654" s="474">
        <v>88.64</v>
      </c>
      <c r="E1654" s="474">
        <v>87.27</v>
      </c>
      <c r="F1654" s="474" t="s">
        <v>4174</v>
      </c>
      <c r="G1654" s="475">
        <v>0.0146</v>
      </c>
      <c r="M1654" s="473" t="s">
        <v>1915</v>
      </c>
      <c r="N1654" s="406">
        <v>83.09</v>
      </c>
      <c r="O1654" s="474">
        <v>83.64</v>
      </c>
      <c r="P1654" s="474">
        <v>86.27</v>
      </c>
      <c r="Q1654" s="474">
        <v>82.82</v>
      </c>
      <c r="R1654" s="474" t="s">
        <v>4085</v>
      </c>
      <c r="S1654" s="475">
        <v>0.0089</v>
      </c>
    </row>
    <row r="1655" ht="15.75" customHeight="1">
      <c r="A1655" s="473" t="s">
        <v>2006</v>
      </c>
      <c r="B1655" s="406">
        <v>87.18</v>
      </c>
      <c r="C1655" s="474">
        <v>87.45</v>
      </c>
      <c r="D1655" s="474">
        <v>88.45</v>
      </c>
      <c r="E1655" s="474">
        <v>86.91</v>
      </c>
      <c r="F1655" s="474" t="s">
        <v>4175</v>
      </c>
      <c r="G1655" s="475">
        <v>0.0031</v>
      </c>
      <c r="M1655" s="473" t="s">
        <v>1916</v>
      </c>
      <c r="N1655" s="406">
        <v>82.36</v>
      </c>
      <c r="O1655" s="474">
        <v>83.45</v>
      </c>
      <c r="P1655" s="474">
        <v>83.64</v>
      </c>
      <c r="Q1655" s="474">
        <v>82.09</v>
      </c>
      <c r="R1655" s="474" t="s">
        <v>4086</v>
      </c>
      <c r="S1655" s="475">
        <v>-0.0023</v>
      </c>
    </row>
    <row r="1656" ht="15.75" customHeight="1">
      <c r="A1656" s="473" t="s">
        <v>2007</v>
      </c>
      <c r="B1656" s="406">
        <v>86.91</v>
      </c>
      <c r="C1656" s="474">
        <v>86.64</v>
      </c>
      <c r="D1656" s="474">
        <v>89.0</v>
      </c>
      <c r="E1656" s="474">
        <v>86.45</v>
      </c>
      <c r="F1656" s="474" t="s">
        <v>4176</v>
      </c>
      <c r="G1656" s="475">
        <v>-0.0041</v>
      </c>
      <c r="M1656" s="473" t="s">
        <v>1917</v>
      </c>
      <c r="N1656" s="406">
        <v>82.55</v>
      </c>
      <c r="O1656" s="474">
        <v>82.45</v>
      </c>
      <c r="P1656" s="474">
        <v>83.18</v>
      </c>
      <c r="Q1656" s="474">
        <v>82.27</v>
      </c>
      <c r="R1656" s="474" t="s">
        <v>4087</v>
      </c>
      <c r="S1656" s="475">
        <v>-0.0022</v>
      </c>
    </row>
    <row r="1657" ht="15.75" customHeight="1">
      <c r="A1657" s="473" t="s">
        <v>2008</v>
      </c>
      <c r="B1657" s="406">
        <v>87.27</v>
      </c>
      <c r="C1657" s="474">
        <v>87.64</v>
      </c>
      <c r="D1657" s="474">
        <v>88.18</v>
      </c>
      <c r="E1657" s="474">
        <v>87.0</v>
      </c>
      <c r="F1657" s="474" t="s">
        <v>4177</v>
      </c>
      <c r="G1657" s="475">
        <v>-0.0042</v>
      </c>
      <c r="M1657" s="473" t="s">
        <v>1918</v>
      </c>
      <c r="N1657" s="406">
        <v>82.73</v>
      </c>
      <c r="O1657" s="474">
        <v>82.64</v>
      </c>
      <c r="P1657" s="474">
        <v>83.0</v>
      </c>
      <c r="Q1657" s="474">
        <v>82.27</v>
      </c>
      <c r="R1657" s="474" t="s">
        <v>4088</v>
      </c>
      <c r="S1657" s="475">
        <v>0.0011</v>
      </c>
    </row>
    <row r="1658" ht="15.75" customHeight="1">
      <c r="A1658" s="473" t="s">
        <v>2009</v>
      </c>
      <c r="B1658" s="406">
        <v>87.64</v>
      </c>
      <c r="C1658" s="474">
        <v>88.27</v>
      </c>
      <c r="D1658" s="474">
        <v>89.91</v>
      </c>
      <c r="E1658" s="474">
        <v>87.09</v>
      </c>
      <c r="F1658" s="474" t="s">
        <v>4178</v>
      </c>
      <c r="G1658" s="475">
        <v>-0.0123</v>
      </c>
      <c r="M1658" s="473" t="s">
        <v>1919</v>
      </c>
      <c r="N1658" s="406">
        <v>82.64</v>
      </c>
      <c r="O1658" s="474">
        <v>83.64</v>
      </c>
      <c r="P1658" s="474">
        <v>83.73</v>
      </c>
      <c r="Q1658" s="474">
        <v>81.82</v>
      </c>
      <c r="R1658" s="474" t="s">
        <v>4089</v>
      </c>
      <c r="S1658" s="475">
        <v>-0.0086</v>
      </c>
    </row>
    <row r="1659" ht="15.75" customHeight="1">
      <c r="A1659" s="473" t="s">
        <v>2010</v>
      </c>
      <c r="B1659" s="406">
        <v>88.73</v>
      </c>
      <c r="C1659" s="474">
        <v>85.0</v>
      </c>
      <c r="D1659" s="474">
        <v>89.09</v>
      </c>
      <c r="E1659" s="474">
        <v>84.73</v>
      </c>
      <c r="F1659" s="474" t="s">
        <v>4179</v>
      </c>
      <c r="G1659" s="475">
        <v>0.0518</v>
      </c>
      <c r="M1659" s="473" t="s">
        <v>1920</v>
      </c>
      <c r="N1659" s="406">
        <v>83.36</v>
      </c>
      <c r="O1659" s="474">
        <v>84.09</v>
      </c>
      <c r="P1659" s="474">
        <v>84.09</v>
      </c>
      <c r="Q1659" s="474">
        <v>83.18</v>
      </c>
      <c r="R1659" s="474" t="s">
        <v>4090</v>
      </c>
      <c r="S1659" s="475">
        <v>-0.0023</v>
      </c>
    </row>
    <row r="1660" ht="15.75" customHeight="1">
      <c r="A1660" s="473" t="s">
        <v>2011</v>
      </c>
      <c r="B1660" s="406">
        <v>84.36</v>
      </c>
      <c r="C1660" s="474">
        <v>85.36</v>
      </c>
      <c r="D1660" s="474">
        <v>86.18</v>
      </c>
      <c r="E1660" s="474">
        <v>83.18</v>
      </c>
      <c r="F1660" s="474" t="s">
        <v>4180</v>
      </c>
      <c r="G1660" s="475">
        <v>0.0</v>
      </c>
      <c r="M1660" s="473" t="s">
        <v>1921</v>
      </c>
      <c r="N1660" s="406">
        <v>83.55</v>
      </c>
      <c r="O1660" s="474">
        <v>84.45</v>
      </c>
      <c r="P1660" s="474">
        <v>84.55</v>
      </c>
      <c r="Q1660" s="474">
        <v>83.18</v>
      </c>
      <c r="R1660" s="474" t="s">
        <v>4091</v>
      </c>
      <c r="S1660" s="475">
        <v>-0.0032</v>
      </c>
    </row>
    <row r="1661" ht="15.75" customHeight="1">
      <c r="A1661" s="473" t="s">
        <v>2012</v>
      </c>
      <c r="B1661" s="406">
        <v>84.36</v>
      </c>
      <c r="C1661" s="474">
        <v>85.18</v>
      </c>
      <c r="D1661" s="474">
        <v>85.45</v>
      </c>
      <c r="E1661" s="474">
        <v>84.09</v>
      </c>
      <c r="F1661" s="474" t="s">
        <v>4181</v>
      </c>
      <c r="G1661" s="475">
        <v>-0.0086</v>
      </c>
      <c r="M1661" s="473" t="s">
        <v>1922</v>
      </c>
      <c r="N1661" s="406">
        <v>83.82</v>
      </c>
      <c r="O1661" s="474">
        <v>84.45</v>
      </c>
      <c r="P1661" s="474">
        <v>84.45</v>
      </c>
      <c r="Q1661" s="474">
        <v>83.64</v>
      </c>
      <c r="R1661" s="474" t="s">
        <v>4092</v>
      </c>
      <c r="S1661" s="475">
        <v>0.0066</v>
      </c>
    </row>
    <row r="1662" ht="15.75" customHeight="1">
      <c r="A1662" s="473" t="s">
        <v>2013</v>
      </c>
      <c r="B1662" s="406">
        <v>85.09</v>
      </c>
      <c r="C1662" s="474">
        <v>85.0</v>
      </c>
      <c r="D1662" s="474">
        <v>85.45</v>
      </c>
      <c r="E1662" s="474">
        <v>84.82</v>
      </c>
      <c r="F1662" s="474" t="s">
        <v>4182</v>
      </c>
      <c r="G1662" s="475">
        <v>0.0011</v>
      </c>
      <c r="M1662" s="473" t="s">
        <v>1923</v>
      </c>
      <c r="N1662" s="406">
        <v>83.27</v>
      </c>
      <c r="O1662" s="474">
        <v>84.36</v>
      </c>
      <c r="P1662" s="474">
        <v>84.91</v>
      </c>
      <c r="Q1662" s="474">
        <v>82.73</v>
      </c>
      <c r="R1662" s="474" t="s">
        <v>4093</v>
      </c>
      <c r="S1662" s="475">
        <v>-0.0034</v>
      </c>
    </row>
    <row r="1663" ht="15.75" customHeight="1">
      <c r="A1663" s="473" t="s">
        <v>2014</v>
      </c>
      <c r="B1663" s="406">
        <v>85.0</v>
      </c>
      <c r="C1663" s="474">
        <v>84.55</v>
      </c>
      <c r="D1663" s="474">
        <v>86.18</v>
      </c>
      <c r="E1663" s="474">
        <v>84.55</v>
      </c>
      <c r="F1663" s="474" t="s">
        <v>4183</v>
      </c>
      <c r="G1663" s="475">
        <v>0.0043</v>
      </c>
      <c r="M1663" s="473" t="s">
        <v>1924</v>
      </c>
      <c r="N1663" s="406">
        <v>83.55</v>
      </c>
      <c r="O1663" s="474">
        <v>83.55</v>
      </c>
      <c r="P1663" s="474">
        <v>84.91</v>
      </c>
      <c r="Q1663" s="474">
        <v>83.18</v>
      </c>
      <c r="R1663" s="474" t="s">
        <v>4094</v>
      </c>
      <c r="S1663" s="475">
        <v>0.0044</v>
      </c>
    </row>
    <row r="1664" ht="15.75" customHeight="1">
      <c r="A1664" s="473" t="s">
        <v>2015</v>
      </c>
      <c r="B1664" s="406">
        <v>84.64</v>
      </c>
      <c r="C1664" s="474">
        <v>85.18</v>
      </c>
      <c r="D1664" s="474">
        <v>85.45</v>
      </c>
      <c r="E1664" s="474">
        <v>84.27</v>
      </c>
      <c r="F1664" s="474" t="s">
        <v>4184</v>
      </c>
      <c r="G1664" s="475">
        <v>0.0</v>
      </c>
      <c r="M1664" s="473" t="s">
        <v>1925</v>
      </c>
      <c r="N1664" s="406">
        <v>83.18</v>
      </c>
      <c r="O1664" s="474">
        <v>84.27</v>
      </c>
      <c r="P1664" s="474">
        <v>84.27</v>
      </c>
      <c r="Q1664" s="474">
        <v>82.73</v>
      </c>
      <c r="R1664" s="474" t="s">
        <v>4095</v>
      </c>
      <c r="S1664" s="475">
        <v>-0.0108</v>
      </c>
    </row>
    <row r="1665" ht="15.75" customHeight="1">
      <c r="A1665" s="473" t="s">
        <v>2016</v>
      </c>
      <c r="B1665" s="406">
        <v>84.64</v>
      </c>
      <c r="C1665" s="474">
        <v>86.36</v>
      </c>
      <c r="D1665" s="474">
        <v>86.36</v>
      </c>
      <c r="E1665" s="474">
        <v>84.27</v>
      </c>
      <c r="F1665" s="474" t="s">
        <v>4185</v>
      </c>
      <c r="G1665" s="475">
        <v>-0.0084</v>
      </c>
      <c r="M1665" s="473" t="s">
        <v>1926</v>
      </c>
      <c r="N1665" s="406">
        <v>84.09</v>
      </c>
      <c r="O1665" s="474">
        <v>84.55</v>
      </c>
      <c r="P1665" s="474">
        <v>85.36</v>
      </c>
      <c r="Q1665" s="474">
        <v>83.73</v>
      </c>
      <c r="R1665" s="474" t="s">
        <v>4096</v>
      </c>
      <c r="S1665" s="475">
        <v>-0.0054</v>
      </c>
    </row>
    <row r="1666" ht="15.75" customHeight="1">
      <c r="A1666" s="473" t="s">
        <v>2017</v>
      </c>
      <c r="B1666" s="406">
        <v>85.36</v>
      </c>
      <c r="C1666" s="474">
        <v>85.91</v>
      </c>
      <c r="D1666" s="474">
        <v>85.91</v>
      </c>
      <c r="E1666" s="474">
        <v>84.73</v>
      </c>
      <c r="F1666" s="474" t="s">
        <v>4186</v>
      </c>
      <c r="G1666" s="475">
        <v>-0.0022</v>
      </c>
      <c r="M1666" s="473" t="s">
        <v>1927</v>
      </c>
      <c r="N1666" s="406">
        <v>84.55</v>
      </c>
      <c r="O1666" s="474">
        <v>83.0</v>
      </c>
      <c r="P1666" s="474">
        <v>84.82</v>
      </c>
      <c r="Q1666" s="474">
        <v>83.0</v>
      </c>
      <c r="R1666" s="474" t="s">
        <v>4097</v>
      </c>
      <c r="S1666" s="475">
        <v>0.0266</v>
      </c>
    </row>
    <row r="1667" ht="15.75" customHeight="1">
      <c r="A1667" s="473" t="s">
        <v>2018</v>
      </c>
      <c r="B1667" s="406">
        <v>85.55</v>
      </c>
      <c r="C1667" s="474">
        <v>85.91</v>
      </c>
      <c r="D1667" s="474">
        <v>86.36</v>
      </c>
      <c r="E1667" s="474">
        <v>85.09</v>
      </c>
      <c r="F1667" s="474" t="s">
        <v>4187</v>
      </c>
      <c r="G1667" s="475">
        <v>0.0065</v>
      </c>
      <c r="M1667" s="473" t="s">
        <v>1928</v>
      </c>
      <c r="N1667" s="406">
        <v>82.36</v>
      </c>
      <c r="O1667" s="474">
        <v>82.27</v>
      </c>
      <c r="P1667" s="474">
        <v>86.55</v>
      </c>
      <c r="Q1667" s="474">
        <v>81.0</v>
      </c>
      <c r="R1667" s="474" t="s">
        <v>4098</v>
      </c>
      <c r="S1667" s="475">
        <v>0.0022</v>
      </c>
    </row>
    <row r="1668" ht="15.75" customHeight="1">
      <c r="A1668" s="473" t="s">
        <v>2019</v>
      </c>
      <c r="B1668" s="406">
        <v>85.0</v>
      </c>
      <c r="C1668" s="474">
        <v>85.82</v>
      </c>
      <c r="D1668" s="474">
        <v>86.36</v>
      </c>
      <c r="E1668" s="474">
        <v>84.45</v>
      </c>
      <c r="F1668" s="474" t="s">
        <v>4188</v>
      </c>
      <c r="G1668" s="475">
        <v>-0.0106</v>
      </c>
      <c r="M1668" s="473" t="s">
        <v>1929</v>
      </c>
      <c r="N1668" s="406">
        <v>82.18</v>
      </c>
      <c r="O1668" s="474">
        <v>83.0</v>
      </c>
      <c r="P1668" s="474">
        <v>83.36</v>
      </c>
      <c r="Q1668" s="474">
        <v>81.73</v>
      </c>
      <c r="R1668" s="474" t="s">
        <v>4099</v>
      </c>
      <c r="S1668" s="475">
        <v>-0.0099</v>
      </c>
    </row>
    <row r="1669" ht="15.75" customHeight="1">
      <c r="A1669" s="473" t="s">
        <v>2020</v>
      </c>
      <c r="B1669" s="406">
        <v>85.91</v>
      </c>
      <c r="C1669" s="474">
        <v>87.18</v>
      </c>
      <c r="D1669" s="474">
        <v>87.27</v>
      </c>
      <c r="E1669" s="474">
        <v>85.55</v>
      </c>
      <c r="F1669" s="474" t="s">
        <v>4189</v>
      </c>
      <c r="G1669" s="475">
        <v>-0.0084</v>
      </c>
      <c r="M1669" s="473" t="s">
        <v>1930</v>
      </c>
      <c r="N1669" s="406">
        <v>83.0</v>
      </c>
      <c r="O1669" s="474">
        <v>83.27</v>
      </c>
      <c r="P1669" s="474">
        <v>83.91</v>
      </c>
      <c r="Q1669" s="474">
        <v>82.73</v>
      </c>
      <c r="R1669" s="474" t="s">
        <v>4100</v>
      </c>
      <c r="S1669" s="475">
        <v>-0.0054</v>
      </c>
    </row>
    <row r="1670" ht="15.75" customHeight="1">
      <c r="A1670" s="473" t="s">
        <v>2021</v>
      </c>
      <c r="B1670" s="406">
        <v>86.64</v>
      </c>
      <c r="C1670" s="474">
        <v>86.82</v>
      </c>
      <c r="D1670" s="474">
        <v>87.09</v>
      </c>
      <c r="E1670" s="474">
        <v>85.55</v>
      </c>
      <c r="F1670" s="474" t="s">
        <v>4190</v>
      </c>
      <c r="G1670" s="475">
        <v>0.0022</v>
      </c>
      <c r="M1670" s="473" t="s">
        <v>1931</v>
      </c>
      <c r="N1670" s="406">
        <v>83.45</v>
      </c>
      <c r="O1670" s="474">
        <v>83.64</v>
      </c>
      <c r="P1670" s="474">
        <v>84.09</v>
      </c>
      <c r="Q1670" s="474">
        <v>83.0</v>
      </c>
      <c r="R1670" s="474" t="s">
        <v>4101</v>
      </c>
      <c r="S1670" s="475">
        <v>0.0032</v>
      </c>
    </row>
    <row r="1671" ht="15.75" customHeight="1">
      <c r="A1671" s="473" t="s">
        <v>2022</v>
      </c>
      <c r="B1671" s="406">
        <v>86.45</v>
      </c>
      <c r="C1671" s="474">
        <v>85.45</v>
      </c>
      <c r="D1671" s="474">
        <v>87.27</v>
      </c>
      <c r="E1671" s="474">
        <v>85.0</v>
      </c>
      <c r="F1671" s="474" t="s">
        <v>4191</v>
      </c>
      <c r="G1671" s="475">
        <v>0.0248</v>
      </c>
      <c r="M1671" s="473" t="s">
        <v>1932</v>
      </c>
      <c r="N1671" s="406">
        <v>83.18</v>
      </c>
      <c r="O1671" s="474">
        <v>85.36</v>
      </c>
      <c r="P1671" s="474">
        <v>85.36</v>
      </c>
      <c r="Q1671" s="474">
        <v>82.18</v>
      </c>
      <c r="R1671" s="474" t="s">
        <v>4102</v>
      </c>
      <c r="S1671" s="475">
        <v>-0.0399</v>
      </c>
    </row>
    <row r="1672" ht="15.75" customHeight="1">
      <c r="A1672" s="473" t="s">
        <v>2023</v>
      </c>
      <c r="B1672" s="406">
        <v>84.36</v>
      </c>
      <c r="C1672" s="474">
        <v>85.36</v>
      </c>
      <c r="D1672" s="474">
        <v>85.36</v>
      </c>
      <c r="E1672" s="474">
        <v>84.18</v>
      </c>
      <c r="F1672" s="474" t="s">
        <v>4192</v>
      </c>
      <c r="G1672" s="475">
        <v>0.0</v>
      </c>
      <c r="M1672" s="473" t="s">
        <v>1933</v>
      </c>
      <c r="N1672" s="406">
        <v>86.64</v>
      </c>
      <c r="O1672" s="474">
        <v>87.82</v>
      </c>
      <c r="P1672" s="474">
        <v>88.36</v>
      </c>
      <c r="Q1672" s="474">
        <v>86.36</v>
      </c>
      <c r="R1672" s="474" t="s">
        <v>4103</v>
      </c>
      <c r="S1672" s="475">
        <v>-0.0031</v>
      </c>
    </row>
    <row r="1673" ht="15.75" customHeight="1">
      <c r="A1673" s="473" t="s">
        <v>2024</v>
      </c>
      <c r="B1673" s="406">
        <v>84.36</v>
      </c>
      <c r="C1673" s="474">
        <v>84.91</v>
      </c>
      <c r="D1673" s="474">
        <v>85.27</v>
      </c>
      <c r="E1673" s="474">
        <v>84.27</v>
      </c>
      <c r="F1673" s="474" t="s">
        <v>4193</v>
      </c>
      <c r="G1673" s="475">
        <v>-0.0065</v>
      </c>
      <c r="M1673" s="473" t="s">
        <v>1934</v>
      </c>
      <c r="N1673" s="406">
        <v>86.91</v>
      </c>
      <c r="O1673" s="474">
        <v>86.91</v>
      </c>
      <c r="P1673" s="474">
        <v>87.45</v>
      </c>
      <c r="Q1673" s="474">
        <v>86.73</v>
      </c>
      <c r="R1673" s="474" t="s">
        <v>4104</v>
      </c>
      <c r="S1673" s="475">
        <v>-0.001</v>
      </c>
    </row>
    <row r="1674" ht="15.75" customHeight="1">
      <c r="A1674" s="473" t="s">
        <v>2025</v>
      </c>
      <c r="B1674" s="406">
        <v>84.91</v>
      </c>
      <c r="C1674" s="474">
        <v>85.82</v>
      </c>
      <c r="D1674" s="474">
        <v>85.91</v>
      </c>
      <c r="E1674" s="474">
        <v>84.64</v>
      </c>
      <c r="F1674" s="474" t="s">
        <v>4194</v>
      </c>
      <c r="G1674" s="475">
        <v>-0.0021</v>
      </c>
      <c r="M1674" s="473" t="s">
        <v>1935</v>
      </c>
      <c r="N1674" s="406">
        <v>87.0</v>
      </c>
      <c r="O1674" s="474">
        <v>87.82</v>
      </c>
      <c r="P1674" s="474">
        <v>88.27</v>
      </c>
      <c r="Q1674" s="474">
        <v>86.82</v>
      </c>
      <c r="R1674" s="474" t="s">
        <v>4105</v>
      </c>
      <c r="S1674" s="475">
        <v>-0.0124</v>
      </c>
    </row>
    <row r="1675" ht="15.75" customHeight="1">
      <c r="A1675" s="473" t="s">
        <v>2026</v>
      </c>
      <c r="B1675" s="406">
        <v>85.09</v>
      </c>
      <c r="C1675" s="474">
        <v>85.45</v>
      </c>
      <c r="D1675" s="474">
        <v>85.45</v>
      </c>
      <c r="E1675" s="474">
        <v>84.73</v>
      </c>
      <c r="F1675" s="474" t="s">
        <v>4195</v>
      </c>
      <c r="G1675" s="475">
        <v>0.0011</v>
      </c>
      <c r="M1675" s="473" t="s">
        <v>1936</v>
      </c>
      <c r="N1675" s="406">
        <v>88.09</v>
      </c>
      <c r="O1675" s="474">
        <v>87.18</v>
      </c>
      <c r="P1675" s="474">
        <v>88.55</v>
      </c>
      <c r="Q1675" s="474">
        <v>87.0</v>
      </c>
      <c r="R1675" s="474" t="s">
        <v>4106</v>
      </c>
      <c r="S1675" s="475">
        <v>0.002</v>
      </c>
    </row>
    <row r="1676" ht="15.75" customHeight="1">
      <c r="A1676" s="473" t="s">
        <v>2027</v>
      </c>
      <c r="B1676" s="406">
        <v>85.0</v>
      </c>
      <c r="C1676" s="474">
        <v>85.55</v>
      </c>
      <c r="D1676" s="474">
        <v>85.91</v>
      </c>
      <c r="E1676" s="474">
        <v>84.64</v>
      </c>
      <c r="F1676" s="474" t="s">
        <v>4196</v>
      </c>
      <c r="G1676" s="475">
        <v>-0.0064</v>
      </c>
      <c r="M1676" s="473" t="s">
        <v>1937</v>
      </c>
      <c r="N1676" s="406">
        <v>87.91</v>
      </c>
      <c r="O1676" s="474">
        <v>87.55</v>
      </c>
      <c r="P1676" s="474">
        <v>88.64</v>
      </c>
      <c r="Q1676" s="474">
        <v>86.36</v>
      </c>
      <c r="R1676" s="474" t="s">
        <v>4107</v>
      </c>
      <c r="S1676" s="475">
        <v>-0.001</v>
      </c>
    </row>
    <row r="1677" ht="15.75" customHeight="1">
      <c r="A1677" s="473" t="s">
        <v>2028</v>
      </c>
      <c r="B1677" s="406">
        <v>85.55</v>
      </c>
      <c r="C1677" s="474">
        <v>84.73</v>
      </c>
      <c r="D1677" s="474">
        <v>86.0</v>
      </c>
      <c r="E1677" s="474">
        <v>84.73</v>
      </c>
      <c r="F1677" s="474" t="s">
        <v>4197</v>
      </c>
      <c r="G1677" s="475">
        <v>0.0075</v>
      </c>
      <c r="M1677" s="473" t="s">
        <v>1938</v>
      </c>
      <c r="N1677" s="406">
        <v>88.0</v>
      </c>
      <c r="O1677" s="474">
        <v>87.91</v>
      </c>
      <c r="P1677" s="474">
        <v>88.55</v>
      </c>
      <c r="Q1677" s="474">
        <v>87.82</v>
      </c>
      <c r="R1677" s="474" t="s">
        <v>3076</v>
      </c>
      <c r="S1677" s="475">
        <v>0.0031</v>
      </c>
    </row>
    <row r="1678" ht="15.75" customHeight="1">
      <c r="A1678" s="473" t="s">
        <v>2029</v>
      </c>
      <c r="B1678" s="406">
        <v>84.91</v>
      </c>
      <c r="C1678" s="474">
        <v>86.82</v>
      </c>
      <c r="D1678" s="474">
        <v>87.0</v>
      </c>
      <c r="E1678" s="474">
        <v>84.55</v>
      </c>
      <c r="F1678" s="474" t="s">
        <v>4198</v>
      </c>
      <c r="G1678" s="475">
        <v>-0.0178</v>
      </c>
      <c r="M1678" s="473" t="s">
        <v>1939</v>
      </c>
      <c r="N1678" s="406">
        <v>87.73</v>
      </c>
      <c r="O1678" s="474">
        <v>89.91</v>
      </c>
      <c r="P1678" s="474">
        <v>89.91</v>
      </c>
      <c r="Q1678" s="474">
        <v>87.64</v>
      </c>
      <c r="R1678" s="474" t="s">
        <v>4108</v>
      </c>
      <c r="S1678" s="475">
        <v>-0.0163</v>
      </c>
    </row>
    <row r="1679" ht="15.75" customHeight="1">
      <c r="A1679" s="473" t="s">
        <v>2030</v>
      </c>
      <c r="B1679" s="406">
        <v>86.45</v>
      </c>
      <c r="C1679" s="474">
        <v>85.73</v>
      </c>
      <c r="D1679" s="474">
        <v>86.91</v>
      </c>
      <c r="E1679" s="474">
        <v>85.0</v>
      </c>
      <c r="F1679" s="474" t="s">
        <v>4199</v>
      </c>
      <c r="G1679" s="475">
        <v>0.0149</v>
      </c>
      <c r="M1679" s="473" t="s">
        <v>1940</v>
      </c>
      <c r="N1679" s="406">
        <v>89.18</v>
      </c>
      <c r="O1679" s="474">
        <v>90.0</v>
      </c>
      <c r="P1679" s="474">
        <v>90.0</v>
      </c>
      <c r="Q1679" s="474">
        <v>88.82</v>
      </c>
      <c r="R1679" s="474" t="s">
        <v>4109</v>
      </c>
      <c r="S1679" s="475">
        <v>-0.002</v>
      </c>
    </row>
    <row r="1680" ht="15.75" customHeight="1">
      <c r="A1680" s="473" t="s">
        <v>2031</v>
      </c>
      <c r="B1680" s="406">
        <v>85.18</v>
      </c>
      <c r="C1680" s="474">
        <v>84.91</v>
      </c>
      <c r="D1680" s="474">
        <v>85.45</v>
      </c>
      <c r="E1680" s="474">
        <v>84.09</v>
      </c>
      <c r="F1680" s="474" t="s">
        <v>4200</v>
      </c>
      <c r="G1680" s="475">
        <v>0.0011</v>
      </c>
      <c r="M1680" s="473" t="s">
        <v>1941</v>
      </c>
      <c r="N1680" s="406">
        <v>89.36</v>
      </c>
      <c r="O1680" s="474">
        <v>89.64</v>
      </c>
      <c r="P1680" s="474">
        <v>89.82</v>
      </c>
      <c r="Q1680" s="474">
        <v>88.55</v>
      </c>
      <c r="R1680" s="474" t="s">
        <v>4110</v>
      </c>
      <c r="S1680" s="475">
        <v>-0.0051</v>
      </c>
    </row>
    <row r="1681" ht="15.75" customHeight="1">
      <c r="A1681" s="473" t="s">
        <v>2032</v>
      </c>
      <c r="B1681" s="406">
        <v>85.09</v>
      </c>
      <c r="C1681" s="474">
        <v>84.82</v>
      </c>
      <c r="D1681" s="474">
        <v>85.27</v>
      </c>
      <c r="E1681" s="474">
        <v>84.64</v>
      </c>
      <c r="F1681" s="474" t="s">
        <v>4201</v>
      </c>
      <c r="G1681" s="475">
        <v>0.0064</v>
      </c>
      <c r="M1681" s="473" t="s">
        <v>1942</v>
      </c>
      <c r="N1681" s="406">
        <v>89.82</v>
      </c>
      <c r="O1681" s="474">
        <v>91.36</v>
      </c>
      <c r="P1681" s="474">
        <v>92.27</v>
      </c>
      <c r="Q1681" s="474">
        <v>89.36</v>
      </c>
      <c r="R1681" s="474" t="s">
        <v>4111</v>
      </c>
      <c r="S1681" s="475">
        <v>-0.005</v>
      </c>
    </row>
    <row r="1682" ht="15.75" customHeight="1">
      <c r="A1682" s="473" t="s">
        <v>2033</v>
      </c>
      <c r="B1682" s="406">
        <v>84.55</v>
      </c>
      <c r="C1682" s="474">
        <v>84.82</v>
      </c>
      <c r="D1682" s="474">
        <v>85.82</v>
      </c>
      <c r="E1682" s="474">
        <v>84.27</v>
      </c>
      <c r="F1682" s="474" t="s">
        <v>4202</v>
      </c>
      <c r="G1682" s="475">
        <v>-0.0074</v>
      </c>
      <c r="M1682" s="473" t="s">
        <v>1943</v>
      </c>
      <c r="N1682" s="406">
        <v>90.27</v>
      </c>
      <c r="O1682" s="474">
        <v>91.82</v>
      </c>
      <c r="P1682" s="474">
        <v>91.82</v>
      </c>
      <c r="Q1682" s="474">
        <v>90.0</v>
      </c>
      <c r="R1682" s="474" t="s">
        <v>4112</v>
      </c>
      <c r="S1682" s="475">
        <v>-0.009</v>
      </c>
    </row>
    <row r="1683" ht="15.75" customHeight="1">
      <c r="A1683" s="473" t="s">
        <v>2034</v>
      </c>
      <c r="B1683" s="406">
        <v>85.18</v>
      </c>
      <c r="C1683" s="474">
        <v>85.0</v>
      </c>
      <c r="D1683" s="474">
        <v>85.45</v>
      </c>
      <c r="E1683" s="474">
        <v>84.18</v>
      </c>
      <c r="F1683" s="474" t="s">
        <v>4203</v>
      </c>
      <c r="G1683" s="475">
        <v>0.0075</v>
      </c>
      <c r="M1683" s="473" t="s">
        <v>1944</v>
      </c>
      <c r="N1683" s="406">
        <v>91.09</v>
      </c>
      <c r="O1683" s="474">
        <v>92.36</v>
      </c>
      <c r="P1683" s="474">
        <v>93.82</v>
      </c>
      <c r="Q1683" s="474">
        <v>90.0</v>
      </c>
      <c r="R1683" s="474" t="s">
        <v>4113</v>
      </c>
      <c r="S1683" s="475">
        <v>-0.0128</v>
      </c>
    </row>
    <row r="1684" ht="15.75" customHeight="1">
      <c r="A1684" s="473" t="s">
        <v>2035</v>
      </c>
      <c r="B1684" s="406">
        <v>84.55</v>
      </c>
      <c r="C1684" s="474">
        <v>84.09</v>
      </c>
      <c r="D1684" s="474">
        <v>85.0</v>
      </c>
      <c r="E1684" s="474">
        <v>83.55</v>
      </c>
      <c r="F1684" s="474" t="s">
        <v>4204</v>
      </c>
      <c r="G1684" s="475">
        <v>0.0076</v>
      </c>
      <c r="M1684" s="473" t="s">
        <v>1945</v>
      </c>
      <c r="N1684" s="406">
        <v>92.27</v>
      </c>
      <c r="O1684" s="474">
        <v>93.55</v>
      </c>
      <c r="P1684" s="474">
        <v>93.64</v>
      </c>
      <c r="Q1684" s="474">
        <v>92.09</v>
      </c>
      <c r="R1684" s="474" t="s">
        <v>4114</v>
      </c>
      <c r="S1684" s="475">
        <v>-0.0126</v>
      </c>
    </row>
    <row r="1685" ht="15.75" customHeight="1">
      <c r="A1685" s="473" t="s">
        <v>2036</v>
      </c>
      <c r="B1685" s="406">
        <v>83.91</v>
      </c>
      <c r="C1685" s="474">
        <v>85.0</v>
      </c>
      <c r="D1685" s="474">
        <v>85.27</v>
      </c>
      <c r="E1685" s="474">
        <v>83.73</v>
      </c>
      <c r="F1685" s="474" t="s">
        <v>4205</v>
      </c>
      <c r="G1685" s="475">
        <v>-0.0011</v>
      </c>
      <c r="M1685" s="473" t="s">
        <v>1946</v>
      </c>
      <c r="N1685" s="406">
        <v>93.45</v>
      </c>
      <c r="O1685" s="474">
        <v>92.55</v>
      </c>
      <c r="P1685" s="474">
        <v>94.45</v>
      </c>
      <c r="Q1685" s="474">
        <v>92.27</v>
      </c>
      <c r="R1685" s="474" t="s">
        <v>4115</v>
      </c>
      <c r="S1685" s="475">
        <v>0.0148</v>
      </c>
    </row>
    <row r="1686" ht="15.75" customHeight="1">
      <c r="A1686" s="473" t="s">
        <v>2037</v>
      </c>
      <c r="B1686" s="406">
        <v>84.0</v>
      </c>
      <c r="C1686" s="474">
        <v>85.45</v>
      </c>
      <c r="D1686" s="474">
        <v>85.45</v>
      </c>
      <c r="E1686" s="474">
        <v>83.73</v>
      </c>
      <c r="F1686" s="474" t="s">
        <v>4206</v>
      </c>
      <c r="G1686" s="475">
        <v>-0.0011</v>
      </c>
      <c r="M1686" s="473" t="s">
        <v>1947</v>
      </c>
      <c r="N1686" s="406">
        <v>92.09</v>
      </c>
      <c r="O1686" s="474">
        <v>90.82</v>
      </c>
      <c r="P1686" s="474">
        <v>92.55</v>
      </c>
      <c r="Q1686" s="474">
        <v>90.18</v>
      </c>
      <c r="R1686" s="474" t="s">
        <v>4116</v>
      </c>
      <c r="S1686" s="475">
        <v>0.0263</v>
      </c>
    </row>
    <row r="1687" ht="15.75" customHeight="1">
      <c r="A1687" s="473" t="s">
        <v>2038</v>
      </c>
      <c r="B1687" s="406">
        <v>84.09</v>
      </c>
      <c r="C1687" s="474">
        <v>85.0</v>
      </c>
      <c r="D1687" s="474">
        <v>85.91</v>
      </c>
      <c r="E1687" s="474">
        <v>84.0</v>
      </c>
      <c r="F1687" s="474" t="s">
        <v>4207</v>
      </c>
      <c r="G1687" s="475">
        <v>-0.0107</v>
      </c>
      <c r="M1687" s="473" t="s">
        <v>1948</v>
      </c>
      <c r="N1687" s="406">
        <v>89.73</v>
      </c>
      <c r="O1687" s="474">
        <v>89.91</v>
      </c>
      <c r="P1687" s="474">
        <v>90.45</v>
      </c>
      <c r="Q1687" s="474">
        <v>89.09</v>
      </c>
      <c r="R1687" s="474" t="s">
        <v>4117</v>
      </c>
      <c r="S1687" s="475">
        <v>0.0</v>
      </c>
    </row>
    <row r="1688" ht="15.75" customHeight="1">
      <c r="A1688" s="473" t="s">
        <v>2039</v>
      </c>
      <c r="B1688" s="406">
        <v>85.0</v>
      </c>
      <c r="C1688" s="474">
        <v>85.64</v>
      </c>
      <c r="D1688" s="474">
        <v>85.91</v>
      </c>
      <c r="E1688" s="474">
        <v>84.82</v>
      </c>
      <c r="F1688" s="474" t="s">
        <v>4208</v>
      </c>
      <c r="G1688" s="475">
        <v>-0.0106</v>
      </c>
      <c r="M1688" s="473" t="s">
        <v>1949</v>
      </c>
      <c r="N1688" s="406">
        <v>89.73</v>
      </c>
      <c r="O1688" s="474">
        <v>90.64</v>
      </c>
      <c r="P1688" s="474">
        <v>91.36</v>
      </c>
      <c r="Q1688" s="474">
        <v>89.36</v>
      </c>
      <c r="R1688" s="474" t="s">
        <v>4118</v>
      </c>
      <c r="S1688" s="475">
        <v>-0.014</v>
      </c>
    </row>
    <row r="1689" ht="15.75" customHeight="1">
      <c r="A1689" s="473" t="s">
        <v>2040</v>
      </c>
      <c r="B1689" s="406">
        <v>85.91</v>
      </c>
      <c r="C1689" s="474">
        <v>86.27</v>
      </c>
      <c r="D1689" s="474">
        <v>86.36</v>
      </c>
      <c r="E1689" s="474">
        <v>85.45</v>
      </c>
      <c r="F1689" s="474" t="s">
        <v>4209</v>
      </c>
      <c r="G1689" s="475">
        <v>0.0042</v>
      </c>
      <c r="M1689" s="473" t="s">
        <v>1950</v>
      </c>
      <c r="N1689" s="406">
        <v>91.0</v>
      </c>
      <c r="O1689" s="474">
        <v>91.36</v>
      </c>
      <c r="P1689" s="474">
        <v>92.27</v>
      </c>
      <c r="Q1689" s="474">
        <v>90.45</v>
      </c>
      <c r="R1689" s="474" t="s">
        <v>4119</v>
      </c>
      <c r="S1689" s="475">
        <v>-0.0049</v>
      </c>
    </row>
    <row r="1690" ht="15.75" customHeight="1">
      <c r="A1690" s="473" t="s">
        <v>2041</v>
      </c>
      <c r="B1690" s="406">
        <v>85.55</v>
      </c>
      <c r="C1690" s="474">
        <v>86.73</v>
      </c>
      <c r="D1690" s="474">
        <v>87.18</v>
      </c>
      <c r="E1690" s="474">
        <v>85.36</v>
      </c>
      <c r="F1690" s="474" t="s">
        <v>4210</v>
      </c>
      <c r="G1690" s="475">
        <v>-0.0063</v>
      </c>
      <c r="M1690" s="473" t="s">
        <v>1951</v>
      </c>
      <c r="N1690" s="406">
        <v>91.45</v>
      </c>
      <c r="O1690" s="474">
        <v>88.27</v>
      </c>
      <c r="P1690" s="474">
        <v>92.45</v>
      </c>
      <c r="Q1690" s="474">
        <v>88.27</v>
      </c>
      <c r="R1690" s="474" t="s">
        <v>4120</v>
      </c>
      <c r="S1690" s="475">
        <v>0.036</v>
      </c>
    </row>
    <row r="1691" ht="15.75" customHeight="1">
      <c r="A1691" s="473" t="s">
        <v>2042</v>
      </c>
      <c r="B1691" s="406">
        <v>86.09</v>
      </c>
      <c r="C1691" s="474">
        <v>85.91</v>
      </c>
      <c r="D1691" s="474">
        <v>87.27</v>
      </c>
      <c r="E1691" s="474">
        <v>85.73</v>
      </c>
      <c r="F1691" s="474" t="s">
        <v>4159</v>
      </c>
      <c r="G1691" s="475">
        <v>0.0053</v>
      </c>
      <c r="M1691" s="473" t="s">
        <v>1952</v>
      </c>
      <c r="N1691" s="406">
        <v>88.27</v>
      </c>
      <c r="O1691" s="474">
        <v>87.18</v>
      </c>
      <c r="P1691" s="474">
        <v>89.0</v>
      </c>
      <c r="Q1691" s="474">
        <v>87.18</v>
      </c>
      <c r="R1691" s="474" t="s">
        <v>4121</v>
      </c>
      <c r="S1691" s="475">
        <v>0.0115</v>
      </c>
    </row>
    <row r="1692" ht="15.75" customHeight="1">
      <c r="A1692" s="473" t="s">
        <v>2043</v>
      </c>
      <c r="B1692" s="406">
        <v>85.64</v>
      </c>
      <c r="C1692" s="474">
        <v>85.09</v>
      </c>
      <c r="D1692" s="474">
        <v>85.91</v>
      </c>
      <c r="E1692" s="474">
        <v>84.55</v>
      </c>
      <c r="F1692" s="474" t="s">
        <v>4211</v>
      </c>
      <c r="G1692" s="475">
        <v>0.0086</v>
      </c>
      <c r="M1692" s="473" t="s">
        <v>1953</v>
      </c>
      <c r="N1692" s="406">
        <v>87.27</v>
      </c>
      <c r="O1692" s="474">
        <v>86.91</v>
      </c>
      <c r="P1692" s="474">
        <v>87.36</v>
      </c>
      <c r="Q1692" s="474">
        <v>86.55</v>
      </c>
      <c r="R1692" s="474" t="s">
        <v>4122</v>
      </c>
      <c r="S1692" s="475">
        <v>0.001</v>
      </c>
    </row>
    <row r="1693" ht="15.75" customHeight="1">
      <c r="A1693" s="473" t="s">
        <v>2044</v>
      </c>
      <c r="B1693" s="406">
        <v>84.91</v>
      </c>
      <c r="C1693" s="474">
        <v>85.64</v>
      </c>
      <c r="D1693" s="474">
        <v>85.64</v>
      </c>
      <c r="E1693" s="474">
        <v>84.55</v>
      </c>
      <c r="F1693" s="474" t="s">
        <v>4212</v>
      </c>
      <c r="G1693" s="475">
        <v>0.0032</v>
      </c>
      <c r="M1693" s="473" t="s">
        <v>1954</v>
      </c>
      <c r="N1693" s="406">
        <v>87.18</v>
      </c>
      <c r="O1693" s="474">
        <v>86.64</v>
      </c>
      <c r="P1693" s="474">
        <v>87.64</v>
      </c>
      <c r="Q1693" s="474">
        <v>86.55</v>
      </c>
      <c r="R1693" s="474" t="s">
        <v>4123</v>
      </c>
      <c r="S1693" s="475">
        <v>0.0031</v>
      </c>
    </row>
    <row r="1694" ht="15.75" customHeight="1">
      <c r="A1694" s="473" t="s">
        <v>2045</v>
      </c>
      <c r="B1694" s="406">
        <v>84.64</v>
      </c>
      <c r="C1694" s="474">
        <v>84.82</v>
      </c>
      <c r="D1694" s="474">
        <v>85.18</v>
      </c>
      <c r="E1694" s="474">
        <v>84.36</v>
      </c>
      <c r="F1694" s="474" t="s">
        <v>4213</v>
      </c>
      <c r="G1694" s="475">
        <v>-0.0011</v>
      </c>
      <c r="M1694" s="473" t="s">
        <v>1955</v>
      </c>
      <c r="N1694" s="406">
        <v>86.91</v>
      </c>
      <c r="O1694" s="474">
        <v>87.0</v>
      </c>
      <c r="P1694" s="474">
        <v>87.27</v>
      </c>
      <c r="Q1694" s="474">
        <v>86.64</v>
      </c>
      <c r="R1694" s="474" t="s">
        <v>4124</v>
      </c>
      <c r="S1694" s="475">
        <v>0.0</v>
      </c>
    </row>
    <row r="1695" ht="15.75" customHeight="1">
      <c r="A1695" s="473" t="s">
        <v>2046</v>
      </c>
      <c r="B1695" s="406">
        <v>84.73</v>
      </c>
      <c r="C1695" s="474">
        <v>84.82</v>
      </c>
      <c r="D1695" s="474">
        <v>85.36</v>
      </c>
      <c r="E1695" s="474">
        <v>84.09</v>
      </c>
      <c r="F1695" s="474" t="s">
        <v>4214</v>
      </c>
      <c r="G1695" s="475">
        <v>0.0065</v>
      </c>
      <c r="M1695" s="473" t="s">
        <v>1956</v>
      </c>
      <c r="N1695" s="406">
        <v>86.91</v>
      </c>
      <c r="O1695" s="474">
        <v>87.27</v>
      </c>
      <c r="P1695" s="474">
        <v>87.45</v>
      </c>
      <c r="Q1695" s="474">
        <v>86.73</v>
      </c>
      <c r="R1695" s="474" t="s">
        <v>4125</v>
      </c>
      <c r="S1695" s="475">
        <v>-0.0052</v>
      </c>
    </row>
    <row r="1696" ht="15.75" customHeight="1">
      <c r="A1696" s="473" t="s">
        <v>2047</v>
      </c>
      <c r="B1696" s="406">
        <v>84.18</v>
      </c>
      <c r="C1696" s="474">
        <v>84.91</v>
      </c>
      <c r="D1696" s="474">
        <v>85.18</v>
      </c>
      <c r="E1696" s="474">
        <v>83.64</v>
      </c>
      <c r="F1696" s="474" t="s">
        <v>4215</v>
      </c>
      <c r="G1696" s="475">
        <v>0.0021</v>
      </c>
      <c r="M1696" s="473" t="s">
        <v>1957</v>
      </c>
      <c r="N1696" s="406">
        <v>87.36</v>
      </c>
      <c r="O1696" s="474">
        <v>87.73</v>
      </c>
      <c r="P1696" s="474">
        <v>88.18</v>
      </c>
      <c r="Q1696" s="474">
        <v>87.18</v>
      </c>
      <c r="R1696" s="474" t="s">
        <v>4126</v>
      </c>
      <c r="S1696" s="475">
        <v>-0.0063</v>
      </c>
    </row>
    <row r="1697" ht="15.75" customHeight="1">
      <c r="A1697" s="473" t="s">
        <v>2048</v>
      </c>
      <c r="B1697" s="406">
        <v>84.0</v>
      </c>
      <c r="C1697" s="474">
        <v>84.82</v>
      </c>
      <c r="D1697" s="474">
        <v>84.82</v>
      </c>
      <c r="E1697" s="474">
        <v>83.73</v>
      </c>
      <c r="F1697" s="474" t="s">
        <v>4216</v>
      </c>
      <c r="G1697" s="475">
        <v>-0.0043</v>
      </c>
      <c r="M1697" s="473" t="s">
        <v>1958</v>
      </c>
      <c r="N1697" s="406">
        <v>87.91</v>
      </c>
      <c r="O1697" s="474">
        <v>88.73</v>
      </c>
      <c r="P1697" s="474">
        <v>88.73</v>
      </c>
      <c r="Q1697" s="474">
        <v>87.73</v>
      </c>
      <c r="R1697" s="474" t="s">
        <v>4127</v>
      </c>
      <c r="S1697" s="475">
        <v>-0.001</v>
      </c>
    </row>
    <row r="1698" ht="15.75" customHeight="1">
      <c r="A1698" s="473" t="s">
        <v>2049</v>
      </c>
      <c r="B1698" s="406">
        <v>84.36</v>
      </c>
      <c r="C1698" s="474">
        <v>84.36</v>
      </c>
      <c r="D1698" s="474">
        <v>84.73</v>
      </c>
      <c r="E1698" s="474">
        <v>84.09</v>
      </c>
      <c r="F1698" s="474" t="s">
        <v>4217</v>
      </c>
      <c r="G1698" s="475">
        <v>0.0011</v>
      </c>
      <c r="M1698" s="473" t="s">
        <v>1959</v>
      </c>
      <c r="N1698" s="406">
        <v>88.0</v>
      </c>
      <c r="O1698" s="474">
        <v>86.91</v>
      </c>
      <c r="P1698" s="474">
        <v>88.55</v>
      </c>
      <c r="Q1698" s="474">
        <v>86.91</v>
      </c>
      <c r="R1698" s="474" t="s">
        <v>4128</v>
      </c>
      <c r="S1698" s="475">
        <v>0.0094</v>
      </c>
    </row>
    <row r="1699" ht="15.75" customHeight="1">
      <c r="A1699" s="473" t="s">
        <v>2050</v>
      </c>
      <c r="B1699" s="406">
        <v>84.27</v>
      </c>
      <c r="C1699" s="474">
        <v>85.36</v>
      </c>
      <c r="D1699" s="474">
        <v>85.36</v>
      </c>
      <c r="E1699" s="474">
        <v>84.0</v>
      </c>
      <c r="F1699" s="474" t="s">
        <v>4218</v>
      </c>
      <c r="G1699" s="475">
        <v>-0.0044</v>
      </c>
      <c r="M1699" s="473" t="s">
        <v>1960</v>
      </c>
      <c r="N1699" s="406">
        <v>87.18</v>
      </c>
      <c r="O1699" s="474">
        <v>87.45</v>
      </c>
      <c r="P1699" s="474">
        <v>87.91</v>
      </c>
      <c r="Q1699" s="474">
        <v>87.09</v>
      </c>
      <c r="R1699" s="474" t="s">
        <v>4129</v>
      </c>
      <c r="S1699" s="475">
        <v>-0.0063</v>
      </c>
    </row>
    <row r="1700" ht="15.75" customHeight="1">
      <c r="A1700" s="473" t="s">
        <v>2051</v>
      </c>
      <c r="B1700" s="406">
        <v>84.64</v>
      </c>
      <c r="C1700" s="474">
        <v>83.82</v>
      </c>
      <c r="D1700" s="474">
        <v>85.0</v>
      </c>
      <c r="E1700" s="474">
        <v>83.82</v>
      </c>
      <c r="F1700" s="474" t="s">
        <v>4219</v>
      </c>
      <c r="G1700" s="475">
        <v>0.0087</v>
      </c>
      <c r="M1700" s="473" t="s">
        <v>1961</v>
      </c>
      <c r="N1700" s="406">
        <v>87.73</v>
      </c>
      <c r="O1700" s="474">
        <v>87.45</v>
      </c>
      <c r="P1700" s="474">
        <v>88.36</v>
      </c>
      <c r="Q1700" s="474">
        <v>87.45</v>
      </c>
      <c r="R1700" s="474" t="s">
        <v>4130</v>
      </c>
      <c r="S1700" s="475">
        <v>-0.002</v>
      </c>
    </row>
    <row r="1701" ht="15.75" customHeight="1">
      <c r="A1701" s="473" t="s">
        <v>2052</v>
      </c>
      <c r="B1701" s="406">
        <v>83.91</v>
      </c>
      <c r="C1701" s="474">
        <v>85.0</v>
      </c>
      <c r="D1701" s="474">
        <v>85.0</v>
      </c>
      <c r="E1701" s="474">
        <v>83.55</v>
      </c>
      <c r="F1701" s="474" t="s">
        <v>3068</v>
      </c>
      <c r="G1701" s="475">
        <v>-0.0076</v>
      </c>
      <c r="M1701" s="473" t="s">
        <v>1962</v>
      </c>
      <c r="N1701" s="406">
        <v>87.91</v>
      </c>
      <c r="O1701" s="474">
        <v>88.91</v>
      </c>
      <c r="P1701" s="474">
        <v>88.91</v>
      </c>
      <c r="Q1701" s="474">
        <v>87.64</v>
      </c>
      <c r="R1701" s="474" t="s">
        <v>4131</v>
      </c>
      <c r="S1701" s="475">
        <v>-0.0061</v>
      </c>
    </row>
    <row r="1702" ht="15.75" customHeight="1">
      <c r="A1702" s="473" t="s">
        <v>2053</v>
      </c>
      <c r="B1702" s="406">
        <v>84.55</v>
      </c>
      <c r="C1702" s="474">
        <v>83.36</v>
      </c>
      <c r="D1702" s="474">
        <v>85.36</v>
      </c>
      <c r="E1702" s="474">
        <v>83.36</v>
      </c>
      <c r="F1702" s="474" t="s">
        <v>4220</v>
      </c>
      <c r="G1702" s="475">
        <v>0.0033</v>
      </c>
      <c r="M1702" s="473" t="s">
        <v>1963</v>
      </c>
      <c r="N1702" s="406">
        <v>88.45</v>
      </c>
      <c r="O1702" s="474">
        <v>88.0</v>
      </c>
      <c r="P1702" s="474">
        <v>88.64</v>
      </c>
      <c r="Q1702" s="474">
        <v>87.27</v>
      </c>
      <c r="R1702" s="474" t="s">
        <v>4132</v>
      </c>
      <c r="S1702" s="475">
        <v>0.0092</v>
      </c>
    </row>
    <row r="1703" ht="15.75" customHeight="1">
      <c r="A1703" s="473" t="s">
        <v>2054</v>
      </c>
      <c r="B1703" s="406">
        <v>84.27</v>
      </c>
      <c r="C1703" s="474">
        <v>85.0</v>
      </c>
      <c r="D1703" s="474">
        <v>85.36</v>
      </c>
      <c r="E1703" s="474">
        <v>81.82</v>
      </c>
      <c r="F1703" s="474" t="s">
        <v>4221</v>
      </c>
      <c r="G1703" s="475">
        <v>0.0064</v>
      </c>
      <c r="M1703" s="473" t="s">
        <v>1964</v>
      </c>
      <c r="N1703" s="406">
        <v>87.64</v>
      </c>
      <c r="O1703" s="474">
        <v>87.82</v>
      </c>
      <c r="P1703" s="474">
        <v>88.09</v>
      </c>
      <c r="Q1703" s="474">
        <v>87.45</v>
      </c>
      <c r="R1703" s="474" t="s">
        <v>4133</v>
      </c>
      <c r="S1703" s="475">
        <v>-0.0061</v>
      </c>
    </row>
    <row r="1704" ht="15.75" customHeight="1">
      <c r="A1704" s="473" t="s">
        <v>2055</v>
      </c>
      <c r="B1704" s="406">
        <v>83.73</v>
      </c>
      <c r="C1704" s="474">
        <v>85.45</v>
      </c>
      <c r="D1704" s="474">
        <v>85.45</v>
      </c>
      <c r="E1704" s="474">
        <v>83.09</v>
      </c>
      <c r="F1704" s="474" t="s">
        <v>4222</v>
      </c>
      <c r="G1704" s="475">
        <v>-0.0191</v>
      </c>
      <c r="M1704" s="473" t="s">
        <v>1965</v>
      </c>
      <c r="N1704" s="406">
        <v>88.18</v>
      </c>
      <c r="O1704" s="474">
        <v>89.0</v>
      </c>
      <c r="P1704" s="474">
        <v>89.09</v>
      </c>
      <c r="Q1704" s="474">
        <v>87.82</v>
      </c>
      <c r="R1704" s="474" t="s">
        <v>4134</v>
      </c>
      <c r="S1704" s="475">
        <v>-0.0062</v>
      </c>
    </row>
    <row r="1705" ht="15.75" customHeight="1">
      <c r="A1705" s="473" t="s">
        <v>2056</v>
      </c>
      <c r="B1705" s="406">
        <v>85.36</v>
      </c>
      <c r="C1705" s="474">
        <v>85.45</v>
      </c>
      <c r="D1705" s="474">
        <v>85.73</v>
      </c>
      <c r="E1705" s="474">
        <v>84.27</v>
      </c>
      <c r="F1705" s="474" t="s">
        <v>4223</v>
      </c>
      <c r="G1705" s="475">
        <v>-0.0033</v>
      </c>
      <c r="M1705" s="473" t="s">
        <v>1966</v>
      </c>
      <c r="N1705" s="406">
        <v>88.73</v>
      </c>
      <c r="O1705" s="474">
        <v>89.09</v>
      </c>
      <c r="P1705" s="474">
        <v>89.09</v>
      </c>
      <c r="Q1705" s="474">
        <v>88.45</v>
      </c>
      <c r="R1705" s="474" t="s">
        <v>4135</v>
      </c>
      <c r="S1705" s="475">
        <v>0.0042</v>
      </c>
    </row>
    <row r="1706" ht="15.75" customHeight="1">
      <c r="A1706" s="473" t="s">
        <v>2057</v>
      </c>
      <c r="B1706" s="406">
        <v>85.64</v>
      </c>
      <c r="C1706" s="474">
        <v>85.36</v>
      </c>
      <c r="D1706" s="474">
        <v>86.27</v>
      </c>
      <c r="E1706" s="474">
        <v>85.09</v>
      </c>
      <c r="F1706" s="474" t="s">
        <v>4224</v>
      </c>
      <c r="G1706" s="475">
        <v>0.0054</v>
      </c>
      <c r="M1706" s="473" t="s">
        <v>1967</v>
      </c>
      <c r="N1706" s="406">
        <v>88.36</v>
      </c>
      <c r="O1706" s="474">
        <v>88.64</v>
      </c>
      <c r="P1706" s="474">
        <v>89.0</v>
      </c>
      <c r="Q1706" s="474">
        <v>87.91</v>
      </c>
      <c r="R1706" s="474" t="s">
        <v>4136</v>
      </c>
      <c r="S1706" s="475">
        <v>0.0</v>
      </c>
    </row>
    <row r="1707" ht="15.75" customHeight="1">
      <c r="A1707" s="473" t="s">
        <v>2058</v>
      </c>
      <c r="B1707" s="406">
        <v>85.18</v>
      </c>
      <c r="C1707" s="474">
        <v>85.09</v>
      </c>
      <c r="D1707" s="474">
        <v>85.55</v>
      </c>
      <c r="E1707" s="474">
        <v>84.27</v>
      </c>
      <c r="F1707" s="474" t="s">
        <v>4225</v>
      </c>
      <c r="G1707" s="475">
        <v>0.0053</v>
      </c>
      <c r="M1707" s="473" t="s">
        <v>1968</v>
      </c>
      <c r="N1707" s="406">
        <v>88.36</v>
      </c>
      <c r="O1707" s="474">
        <v>88.18</v>
      </c>
      <c r="P1707" s="474">
        <v>88.91</v>
      </c>
      <c r="Q1707" s="474">
        <v>88.09</v>
      </c>
      <c r="R1707" s="474" t="s">
        <v>4137</v>
      </c>
      <c r="S1707" s="475">
        <v>-0.0032</v>
      </c>
    </row>
    <row r="1708" ht="15.75" customHeight="1">
      <c r="A1708" s="473" t="s">
        <v>2059</v>
      </c>
      <c r="B1708" s="406">
        <v>84.73</v>
      </c>
      <c r="C1708" s="474">
        <v>84.91</v>
      </c>
      <c r="D1708" s="474">
        <v>85.36</v>
      </c>
      <c r="E1708" s="474">
        <v>83.73</v>
      </c>
      <c r="F1708" s="474" t="s">
        <v>4226</v>
      </c>
      <c r="G1708" s="475">
        <v>0.0055</v>
      </c>
      <c r="M1708" s="473" t="s">
        <v>1969</v>
      </c>
      <c r="N1708" s="406">
        <v>88.64</v>
      </c>
      <c r="O1708" s="474">
        <v>87.91</v>
      </c>
      <c r="P1708" s="474">
        <v>89.09</v>
      </c>
      <c r="Q1708" s="474">
        <v>87.73</v>
      </c>
      <c r="R1708" s="474" t="s">
        <v>4138</v>
      </c>
      <c r="S1708" s="475">
        <v>0.0032</v>
      </c>
    </row>
    <row r="1709" ht="15.75" customHeight="1">
      <c r="A1709" s="473" t="s">
        <v>2060</v>
      </c>
      <c r="B1709" s="406">
        <v>84.27</v>
      </c>
      <c r="C1709" s="474">
        <v>85.36</v>
      </c>
      <c r="D1709" s="474">
        <v>85.36</v>
      </c>
      <c r="E1709" s="474">
        <v>84.09</v>
      </c>
      <c r="F1709" s="474" t="s">
        <v>4227</v>
      </c>
      <c r="G1709" s="475">
        <v>-0.0033</v>
      </c>
      <c r="M1709" s="473" t="s">
        <v>1970</v>
      </c>
      <c r="N1709" s="406">
        <v>88.36</v>
      </c>
      <c r="O1709" s="474">
        <v>87.91</v>
      </c>
      <c r="P1709" s="474">
        <v>88.82</v>
      </c>
      <c r="Q1709" s="474">
        <v>87.36</v>
      </c>
      <c r="R1709" s="474" t="s">
        <v>4139</v>
      </c>
      <c r="S1709" s="475">
        <v>0.002</v>
      </c>
    </row>
    <row r="1710" ht="15.75" customHeight="1">
      <c r="A1710" s="473" t="s">
        <v>2061</v>
      </c>
      <c r="B1710" s="406">
        <v>84.55</v>
      </c>
      <c r="C1710" s="474">
        <v>84.82</v>
      </c>
      <c r="D1710" s="474">
        <v>85.45</v>
      </c>
      <c r="E1710" s="474">
        <v>81.82</v>
      </c>
      <c r="F1710" s="474" t="s">
        <v>4228</v>
      </c>
      <c r="G1710" s="475">
        <v>-0.0138</v>
      </c>
      <c r="M1710" s="473" t="s">
        <v>1971</v>
      </c>
      <c r="N1710" s="406">
        <v>88.18</v>
      </c>
      <c r="O1710" s="474">
        <v>87.82</v>
      </c>
      <c r="P1710" s="474">
        <v>89.09</v>
      </c>
      <c r="Q1710" s="474">
        <v>87.64</v>
      </c>
      <c r="R1710" s="474" t="s">
        <v>4140</v>
      </c>
      <c r="S1710" s="475">
        <v>-0.002</v>
      </c>
    </row>
    <row r="1711" ht="15.75" customHeight="1">
      <c r="A1711" s="473" t="s">
        <v>2062</v>
      </c>
      <c r="B1711" s="406">
        <v>85.73</v>
      </c>
      <c r="C1711" s="474">
        <v>85.36</v>
      </c>
      <c r="D1711" s="474">
        <v>86.36</v>
      </c>
      <c r="E1711" s="474">
        <v>84.55</v>
      </c>
      <c r="F1711" s="474" t="s">
        <v>4229</v>
      </c>
      <c r="G1711" s="475">
        <v>0.0184</v>
      </c>
      <c r="M1711" s="473" t="s">
        <v>1972</v>
      </c>
      <c r="N1711" s="406">
        <v>88.36</v>
      </c>
      <c r="O1711" s="474">
        <v>89.09</v>
      </c>
      <c r="P1711" s="474">
        <v>89.18</v>
      </c>
      <c r="Q1711" s="474">
        <v>88.18</v>
      </c>
      <c r="R1711" s="474" t="s">
        <v>4141</v>
      </c>
      <c r="S1711" s="475">
        <v>0.001</v>
      </c>
    </row>
    <row r="1712" ht="15.75" customHeight="1">
      <c r="A1712" s="473" t="s">
        <v>2063</v>
      </c>
      <c r="B1712" s="406">
        <v>84.18</v>
      </c>
      <c r="C1712" s="474">
        <v>84.09</v>
      </c>
      <c r="D1712" s="474">
        <v>85.27</v>
      </c>
      <c r="E1712" s="474">
        <v>83.73</v>
      </c>
      <c r="F1712" s="474" t="s">
        <v>4230</v>
      </c>
      <c r="G1712" s="475">
        <v>0.0</v>
      </c>
      <c r="M1712" s="473" t="s">
        <v>1973</v>
      </c>
      <c r="N1712" s="406">
        <v>88.27</v>
      </c>
      <c r="O1712" s="474">
        <v>88.73</v>
      </c>
      <c r="P1712" s="474">
        <v>90.18</v>
      </c>
      <c r="Q1712" s="474">
        <v>87.91</v>
      </c>
      <c r="R1712" s="474" t="s">
        <v>4142</v>
      </c>
      <c r="S1712" s="475">
        <v>-0.0032</v>
      </c>
    </row>
    <row r="1713" ht="15.75" customHeight="1">
      <c r="A1713" s="473" t="s">
        <v>2064</v>
      </c>
      <c r="B1713" s="406">
        <v>84.18</v>
      </c>
      <c r="C1713" s="474">
        <v>85.45</v>
      </c>
      <c r="D1713" s="474">
        <v>85.91</v>
      </c>
      <c r="E1713" s="474">
        <v>84.09</v>
      </c>
      <c r="F1713" s="474" t="s">
        <v>4231</v>
      </c>
      <c r="G1713" s="475">
        <v>-0.0149</v>
      </c>
      <c r="M1713" s="473" t="s">
        <v>1974</v>
      </c>
      <c r="N1713" s="406">
        <v>88.55</v>
      </c>
      <c r="O1713" s="474">
        <v>88.64</v>
      </c>
      <c r="P1713" s="474">
        <v>88.73</v>
      </c>
      <c r="Q1713" s="474">
        <v>87.0</v>
      </c>
      <c r="R1713" s="474" t="s">
        <v>4143</v>
      </c>
      <c r="S1713" s="475">
        <v>0.0126</v>
      </c>
    </row>
    <row r="1714" ht="15.75" customHeight="1">
      <c r="A1714" s="473" t="s">
        <v>2065</v>
      </c>
      <c r="B1714" s="406">
        <v>85.45</v>
      </c>
      <c r="C1714" s="474">
        <v>85.82</v>
      </c>
      <c r="D1714" s="474">
        <v>86.55</v>
      </c>
      <c r="E1714" s="474">
        <v>85.0</v>
      </c>
      <c r="F1714" s="474" t="s">
        <v>4232</v>
      </c>
      <c r="G1714" s="475">
        <v>-0.0105</v>
      </c>
      <c r="M1714" s="473" t="s">
        <v>1975</v>
      </c>
      <c r="N1714" s="406">
        <v>87.45</v>
      </c>
      <c r="O1714" s="474">
        <v>87.36</v>
      </c>
      <c r="P1714" s="474">
        <v>88.55</v>
      </c>
      <c r="Q1714" s="474">
        <v>86.82</v>
      </c>
      <c r="R1714" s="474" t="s">
        <v>4144</v>
      </c>
      <c r="S1714" s="475">
        <v>0.001</v>
      </c>
    </row>
    <row r="1715" ht="15.75" customHeight="1">
      <c r="A1715" s="473" t="s">
        <v>2066</v>
      </c>
      <c r="B1715" s="406">
        <v>86.36</v>
      </c>
      <c r="C1715" s="474">
        <v>87.27</v>
      </c>
      <c r="D1715" s="474">
        <v>87.91</v>
      </c>
      <c r="E1715" s="474">
        <v>86.09</v>
      </c>
      <c r="F1715" s="474" t="s">
        <v>4233</v>
      </c>
      <c r="G1715" s="475">
        <v>-0.0114</v>
      </c>
      <c r="M1715" s="473" t="s">
        <v>1976</v>
      </c>
      <c r="N1715" s="406">
        <v>87.36</v>
      </c>
      <c r="O1715" s="474">
        <v>88.36</v>
      </c>
      <c r="P1715" s="474">
        <v>88.36</v>
      </c>
      <c r="Q1715" s="474">
        <v>87.27</v>
      </c>
      <c r="R1715" s="474" t="s">
        <v>4145</v>
      </c>
      <c r="S1715" s="475">
        <v>-0.0113</v>
      </c>
    </row>
    <row r="1716" ht="15.75" customHeight="1">
      <c r="A1716" s="473" t="s">
        <v>2067</v>
      </c>
      <c r="B1716" s="406">
        <v>87.36</v>
      </c>
      <c r="C1716" s="474">
        <v>95.0</v>
      </c>
      <c r="D1716" s="474">
        <v>95.0</v>
      </c>
      <c r="E1716" s="474">
        <v>85.91</v>
      </c>
      <c r="F1716" s="474" t="s">
        <v>4234</v>
      </c>
      <c r="G1716" s="475">
        <v>-0.0813</v>
      </c>
      <c r="M1716" s="473" t="s">
        <v>1977</v>
      </c>
      <c r="N1716" s="406">
        <v>88.36</v>
      </c>
      <c r="O1716" s="474">
        <v>89.09</v>
      </c>
      <c r="P1716" s="474">
        <v>89.09</v>
      </c>
      <c r="Q1716" s="474">
        <v>87.64</v>
      </c>
      <c r="R1716" s="474" t="s">
        <v>4146</v>
      </c>
      <c r="S1716" s="475">
        <v>-0.0202</v>
      </c>
    </row>
    <row r="1717" ht="15.75" customHeight="1">
      <c r="A1717" s="473" t="s">
        <v>2068</v>
      </c>
      <c r="B1717" s="406">
        <v>95.09</v>
      </c>
      <c r="C1717" s="474">
        <v>94.82</v>
      </c>
      <c r="D1717" s="474">
        <v>95.82</v>
      </c>
      <c r="E1717" s="474">
        <v>94.36</v>
      </c>
      <c r="F1717" s="474" t="s">
        <v>4235</v>
      </c>
      <c r="G1717" s="475">
        <v>0.0077</v>
      </c>
      <c r="M1717" s="473" t="s">
        <v>1978</v>
      </c>
      <c r="N1717" s="406">
        <v>90.18</v>
      </c>
      <c r="O1717" s="474">
        <v>90.45</v>
      </c>
      <c r="P1717" s="474">
        <v>90.82</v>
      </c>
      <c r="Q1717" s="474">
        <v>89.73</v>
      </c>
      <c r="R1717" s="474" t="s">
        <v>4147</v>
      </c>
      <c r="S1717" s="475">
        <v>0.006</v>
      </c>
    </row>
    <row r="1718" ht="15.75" customHeight="1">
      <c r="A1718" s="473" t="s">
        <v>2069</v>
      </c>
      <c r="B1718" s="406">
        <v>94.36</v>
      </c>
      <c r="C1718" s="474">
        <v>94.55</v>
      </c>
      <c r="D1718" s="474">
        <v>95.36</v>
      </c>
      <c r="E1718" s="474">
        <v>93.55</v>
      </c>
      <c r="F1718" s="474" t="s">
        <v>4236</v>
      </c>
      <c r="G1718" s="475">
        <v>-0.002</v>
      </c>
      <c r="M1718" s="473" t="s">
        <v>1979</v>
      </c>
      <c r="N1718" s="406">
        <v>89.64</v>
      </c>
      <c r="O1718" s="474">
        <v>89.45</v>
      </c>
      <c r="P1718" s="474">
        <v>90.09</v>
      </c>
      <c r="Q1718" s="474">
        <v>89.09</v>
      </c>
      <c r="R1718" s="474" t="s">
        <v>4148</v>
      </c>
      <c r="S1718" s="475">
        <v>0.0052</v>
      </c>
    </row>
    <row r="1719" ht="15.75" customHeight="1">
      <c r="A1719" s="473" t="s">
        <v>2070</v>
      </c>
      <c r="B1719" s="406">
        <v>94.55</v>
      </c>
      <c r="C1719" s="474">
        <v>95.45</v>
      </c>
      <c r="D1719" s="474">
        <v>95.82</v>
      </c>
      <c r="E1719" s="474">
        <v>93.55</v>
      </c>
      <c r="F1719" s="474" t="s">
        <v>3051</v>
      </c>
      <c r="G1719" s="475">
        <v>-0.0066</v>
      </c>
      <c r="M1719" s="473" t="s">
        <v>1980</v>
      </c>
      <c r="N1719" s="406">
        <v>89.18</v>
      </c>
      <c r="O1719" s="474">
        <v>88.82</v>
      </c>
      <c r="P1719" s="474">
        <v>89.82</v>
      </c>
      <c r="Q1719" s="474">
        <v>88.73</v>
      </c>
      <c r="R1719" s="474" t="s">
        <v>4149</v>
      </c>
      <c r="S1719" s="475">
        <v>0.0</v>
      </c>
    </row>
    <row r="1720" ht="15.75" customHeight="1">
      <c r="A1720" s="473" t="s">
        <v>2071</v>
      </c>
      <c r="B1720" s="406">
        <v>95.18</v>
      </c>
      <c r="C1720" s="474">
        <v>95.18</v>
      </c>
      <c r="D1720" s="474">
        <v>97.27</v>
      </c>
      <c r="E1720" s="474">
        <v>94.45</v>
      </c>
      <c r="F1720" s="474" t="s">
        <v>4237</v>
      </c>
      <c r="G1720" s="475">
        <v>0.0048</v>
      </c>
      <c r="M1720" s="473" t="s">
        <v>1981</v>
      </c>
      <c r="N1720" s="406">
        <v>89.18</v>
      </c>
      <c r="O1720" s="474">
        <v>88.82</v>
      </c>
      <c r="P1720" s="474">
        <v>89.55</v>
      </c>
      <c r="Q1720" s="474">
        <v>88.73</v>
      </c>
      <c r="R1720" s="474" t="s">
        <v>4150</v>
      </c>
      <c r="S1720" s="475">
        <v>0.002</v>
      </c>
    </row>
    <row r="1721" ht="15.75" customHeight="1">
      <c r="A1721" s="473" t="s">
        <v>2072</v>
      </c>
      <c r="B1721" s="406">
        <v>94.73</v>
      </c>
      <c r="C1721" s="474">
        <v>91.55</v>
      </c>
      <c r="D1721" s="474">
        <v>95.27</v>
      </c>
      <c r="E1721" s="474">
        <v>91.0</v>
      </c>
      <c r="F1721" s="474" t="s">
        <v>3290</v>
      </c>
      <c r="G1721" s="475">
        <v>0.041</v>
      </c>
      <c r="M1721" s="473" t="s">
        <v>1982</v>
      </c>
      <c r="N1721" s="406">
        <v>89.0</v>
      </c>
      <c r="O1721" s="474">
        <v>88.91</v>
      </c>
      <c r="P1721" s="474">
        <v>89.73</v>
      </c>
      <c r="Q1721" s="474">
        <v>88.27</v>
      </c>
      <c r="R1721" s="474" t="s">
        <v>4151</v>
      </c>
      <c r="S1721" s="475">
        <v>0.0</v>
      </c>
    </row>
    <row r="1722" ht="15.75" customHeight="1">
      <c r="A1722" s="473" t="s">
        <v>2073</v>
      </c>
      <c r="B1722" s="406">
        <v>91.0</v>
      </c>
      <c r="C1722" s="474">
        <v>91.36</v>
      </c>
      <c r="D1722" s="474">
        <v>91.82</v>
      </c>
      <c r="E1722" s="474">
        <v>90.55</v>
      </c>
      <c r="F1722" s="474" t="s">
        <v>4238</v>
      </c>
      <c r="G1722" s="475">
        <v>0.001</v>
      </c>
      <c r="M1722" s="473" t="s">
        <v>1983</v>
      </c>
      <c r="N1722" s="406">
        <v>89.0</v>
      </c>
      <c r="O1722" s="474">
        <v>89.91</v>
      </c>
      <c r="P1722" s="474">
        <v>89.91</v>
      </c>
      <c r="Q1722" s="474">
        <v>88.73</v>
      </c>
      <c r="R1722" s="474" t="s">
        <v>4152</v>
      </c>
      <c r="S1722" s="475">
        <v>-0.002</v>
      </c>
    </row>
    <row r="1723" ht="15.75" customHeight="1">
      <c r="A1723" s="473" t="s">
        <v>2074</v>
      </c>
      <c r="B1723" s="406">
        <v>90.91</v>
      </c>
      <c r="C1723" s="474">
        <v>90.91</v>
      </c>
      <c r="D1723" s="474">
        <v>91.27</v>
      </c>
      <c r="E1723" s="474">
        <v>90.27</v>
      </c>
      <c r="F1723" s="474" t="s">
        <v>4239</v>
      </c>
      <c r="G1723" s="475">
        <v>0.0061</v>
      </c>
      <c r="M1723" s="473" t="s">
        <v>1984</v>
      </c>
      <c r="N1723" s="406">
        <v>89.18</v>
      </c>
      <c r="O1723" s="474">
        <v>88.27</v>
      </c>
      <c r="P1723" s="474">
        <v>89.55</v>
      </c>
      <c r="Q1723" s="474">
        <v>88.18</v>
      </c>
      <c r="R1723" s="474" t="s">
        <v>4153</v>
      </c>
      <c r="S1723" s="475">
        <v>0.003</v>
      </c>
    </row>
    <row r="1724" ht="15.75" customHeight="1">
      <c r="A1724" s="473" t="s">
        <v>2075</v>
      </c>
      <c r="B1724" s="406">
        <v>90.36</v>
      </c>
      <c r="C1724" s="474">
        <v>91.27</v>
      </c>
      <c r="D1724" s="474">
        <v>91.27</v>
      </c>
      <c r="E1724" s="474">
        <v>90.0</v>
      </c>
      <c r="F1724" s="474" t="s">
        <v>4240</v>
      </c>
      <c r="G1724" s="475">
        <v>-0.0051</v>
      </c>
      <c r="M1724" s="473" t="s">
        <v>1985</v>
      </c>
      <c r="N1724" s="406">
        <v>88.91</v>
      </c>
      <c r="O1724" s="474">
        <v>88.82</v>
      </c>
      <c r="P1724" s="474">
        <v>89.45</v>
      </c>
      <c r="Q1724" s="474">
        <v>87.82</v>
      </c>
      <c r="R1724" s="474" t="s">
        <v>4154</v>
      </c>
      <c r="S1724" s="475">
        <v>0.0083</v>
      </c>
    </row>
    <row r="1725" ht="15.75" customHeight="1">
      <c r="A1725" s="473" t="s">
        <v>2076</v>
      </c>
      <c r="B1725" s="406">
        <v>90.82</v>
      </c>
      <c r="C1725" s="474">
        <v>91.55</v>
      </c>
      <c r="D1725" s="474">
        <v>91.64</v>
      </c>
      <c r="E1725" s="474">
        <v>90.45</v>
      </c>
      <c r="F1725" s="474" t="s">
        <v>4241</v>
      </c>
      <c r="G1725" s="475">
        <v>-0.0049</v>
      </c>
      <c r="M1725" s="473" t="s">
        <v>1986</v>
      </c>
      <c r="N1725" s="406">
        <v>88.18</v>
      </c>
      <c r="O1725" s="474">
        <v>88.36</v>
      </c>
      <c r="P1725" s="474">
        <v>88.73</v>
      </c>
      <c r="Q1725" s="474">
        <v>88.09</v>
      </c>
      <c r="R1725" s="474" t="s">
        <v>4155</v>
      </c>
      <c r="S1725" s="475">
        <v>-0.0072</v>
      </c>
    </row>
    <row r="1726" ht="15.75" customHeight="1">
      <c r="A1726" s="473" t="s">
        <v>2077</v>
      </c>
      <c r="B1726" s="406">
        <v>91.27</v>
      </c>
      <c r="C1726" s="474">
        <v>92.55</v>
      </c>
      <c r="D1726" s="474">
        <v>92.55</v>
      </c>
      <c r="E1726" s="474">
        <v>90.36</v>
      </c>
      <c r="F1726" s="474" t="s">
        <v>4242</v>
      </c>
      <c r="G1726" s="475">
        <v>-0.005</v>
      </c>
      <c r="M1726" s="473" t="s">
        <v>1987</v>
      </c>
      <c r="N1726" s="406">
        <v>88.82</v>
      </c>
      <c r="O1726" s="474">
        <v>89.0</v>
      </c>
      <c r="P1726" s="474">
        <v>89.18</v>
      </c>
      <c r="Q1726" s="474">
        <v>88.45</v>
      </c>
      <c r="R1726" s="474" t="s">
        <v>4156</v>
      </c>
      <c r="S1726" s="475">
        <v>-0.004</v>
      </c>
    </row>
    <row r="1727" ht="15.75" customHeight="1">
      <c r="A1727" s="473" t="s">
        <v>2078</v>
      </c>
      <c r="B1727" s="406">
        <v>91.73</v>
      </c>
      <c r="C1727" s="474">
        <v>91.45</v>
      </c>
      <c r="D1727" s="474">
        <v>92.09</v>
      </c>
      <c r="E1727" s="474">
        <v>91.45</v>
      </c>
      <c r="F1727" s="474" t="s">
        <v>4243</v>
      </c>
      <c r="G1727" s="475">
        <v>0.0031</v>
      </c>
      <c r="M1727" s="473" t="s">
        <v>1988</v>
      </c>
      <c r="N1727" s="406">
        <v>89.18</v>
      </c>
      <c r="O1727" s="474">
        <v>90.73</v>
      </c>
      <c r="P1727" s="474">
        <v>90.73</v>
      </c>
      <c r="Q1727" s="474">
        <v>88.73</v>
      </c>
      <c r="R1727" s="474" t="s">
        <v>4157</v>
      </c>
      <c r="S1727" s="475">
        <v>0.0051</v>
      </c>
    </row>
    <row r="1728" ht="15.75" customHeight="1">
      <c r="A1728" s="473" t="s">
        <v>2079</v>
      </c>
      <c r="B1728" s="406">
        <v>91.45</v>
      </c>
      <c r="C1728" s="474">
        <v>92.36</v>
      </c>
      <c r="D1728" s="474">
        <v>92.36</v>
      </c>
      <c r="E1728" s="474">
        <v>90.73</v>
      </c>
      <c r="F1728" s="474" t="s">
        <v>4244</v>
      </c>
      <c r="G1728" s="475">
        <v>-0.0119</v>
      </c>
      <c r="M1728" s="473" t="s">
        <v>1989</v>
      </c>
      <c r="N1728" s="406">
        <v>88.73</v>
      </c>
      <c r="O1728" s="474">
        <v>92.18</v>
      </c>
      <c r="P1728" s="474">
        <v>92.18</v>
      </c>
      <c r="Q1728" s="474">
        <v>88.64</v>
      </c>
      <c r="R1728" s="474" t="s">
        <v>4158</v>
      </c>
      <c r="S1728" s="475">
        <v>-0.0121</v>
      </c>
    </row>
    <row r="1729" ht="15.75" customHeight="1">
      <c r="A1729" s="473" t="s">
        <v>2080</v>
      </c>
      <c r="B1729" s="406">
        <v>92.55</v>
      </c>
      <c r="C1729" s="474">
        <v>92.0</v>
      </c>
      <c r="D1729" s="474">
        <v>92.91</v>
      </c>
      <c r="E1729" s="474">
        <v>91.91</v>
      </c>
      <c r="F1729" s="474" t="s">
        <v>4245</v>
      </c>
      <c r="G1729" s="475">
        <v>0.007</v>
      </c>
      <c r="M1729" s="473" t="s">
        <v>1990</v>
      </c>
      <c r="N1729" s="406">
        <v>89.82</v>
      </c>
      <c r="O1729" s="474">
        <v>90.0</v>
      </c>
      <c r="P1729" s="474">
        <v>90.36</v>
      </c>
      <c r="Q1729" s="474">
        <v>89.27</v>
      </c>
      <c r="R1729" s="474" t="s">
        <v>4159</v>
      </c>
      <c r="S1729" s="475">
        <v>-0.001</v>
      </c>
    </row>
    <row r="1730" ht="15.75" customHeight="1">
      <c r="A1730" s="473" t="s">
        <v>2081</v>
      </c>
      <c r="B1730" s="406">
        <v>91.91</v>
      </c>
      <c r="C1730" s="474">
        <v>92.09</v>
      </c>
      <c r="D1730" s="474">
        <v>92.45</v>
      </c>
      <c r="E1730" s="474">
        <v>91.64</v>
      </c>
      <c r="F1730" s="474" t="s">
        <v>4246</v>
      </c>
      <c r="G1730" s="475">
        <v>0.0</v>
      </c>
      <c r="M1730" s="473" t="s">
        <v>1991</v>
      </c>
      <c r="N1730" s="406">
        <v>89.91</v>
      </c>
      <c r="O1730" s="474">
        <v>90.91</v>
      </c>
      <c r="P1730" s="474">
        <v>91.64</v>
      </c>
      <c r="Q1730" s="474">
        <v>89.09</v>
      </c>
      <c r="R1730" s="474" t="s">
        <v>4160</v>
      </c>
      <c r="S1730" s="475">
        <v>-0.0275</v>
      </c>
    </row>
    <row r="1731" ht="15.75" customHeight="1">
      <c r="A1731" s="473" t="s">
        <v>2082</v>
      </c>
      <c r="B1731" s="406">
        <v>91.91</v>
      </c>
      <c r="C1731" s="474">
        <v>92.73</v>
      </c>
      <c r="D1731" s="474">
        <v>93.27</v>
      </c>
      <c r="E1731" s="474">
        <v>91.64</v>
      </c>
      <c r="F1731" s="474" t="s">
        <v>4247</v>
      </c>
      <c r="G1731" s="475">
        <v>-0.0058</v>
      </c>
      <c r="M1731" s="473" t="s">
        <v>1992</v>
      </c>
      <c r="N1731" s="406">
        <v>92.45</v>
      </c>
      <c r="O1731" s="474">
        <v>92.45</v>
      </c>
      <c r="P1731" s="474">
        <v>92.91</v>
      </c>
      <c r="Q1731" s="474">
        <v>90.0</v>
      </c>
      <c r="R1731" s="474" t="s">
        <v>4161</v>
      </c>
      <c r="S1731" s="475">
        <v>0.021</v>
      </c>
    </row>
    <row r="1732" ht="15.75" customHeight="1">
      <c r="A1732" s="473" t="s">
        <v>2083</v>
      </c>
      <c r="B1732" s="406">
        <v>92.45</v>
      </c>
      <c r="C1732" s="474">
        <v>93.36</v>
      </c>
      <c r="D1732" s="474">
        <v>93.55</v>
      </c>
      <c r="E1732" s="474">
        <v>92.09</v>
      </c>
      <c r="F1732" s="474" t="s">
        <v>4248</v>
      </c>
      <c r="G1732" s="475">
        <v>-0.004</v>
      </c>
      <c r="M1732" s="473" t="s">
        <v>1993</v>
      </c>
      <c r="N1732" s="406">
        <v>90.55</v>
      </c>
      <c r="O1732" s="474">
        <v>91.18</v>
      </c>
      <c r="P1732" s="474">
        <v>92.09</v>
      </c>
      <c r="Q1732" s="474">
        <v>90.18</v>
      </c>
      <c r="R1732" s="474" t="s">
        <v>4162</v>
      </c>
      <c r="S1732" s="475">
        <v>-0.0079</v>
      </c>
    </row>
    <row r="1733" ht="15.75" customHeight="1">
      <c r="A1733" s="473" t="s">
        <v>2084</v>
      </c>
      <c r="B1733" s="406">
        <v>92.82</v>
      </c>
      <c r="C1733" s="474">
        <v>92.73</v>
      </c>
      <c r="D1733" s="474">
        <v>93.64</v>
      </c>
      <c r="E1733" s="474">
        <v>91.82</v>
      </c>
      <c r="F1733" s="474" t="s">
        <v>4249</v>
      </c>
      <c r="G1733" s="475">
        <v>0.0029</v>
      </c>
      <c r="M1733" s="473" t="s">
        <v>1994</v>
      </c>
      <c r="N1733" s="406">
        <v>91.27</v>
      </c>
      <c r="O1733" s="474">
        <v>91.64</v>
      </c>
      <c r="P1733" s="474">
        <v>92.73</v>
      </c>
      <c r="Q1733" s="474">
        <v>90.91</v>
      </c>
      <c r="R1733" s="474" t="s">
        <v>4163</v>
      </c>
      <c r="S1733" s="475">
        <v>-0.007</v>
      </c>
    </row>
    <row r="1734" ht="15.75" customHeight="1">
      <c r="A1734" s="473" t="s">
        <v>2085</v>
      </c>
      <c r="B1734" s="406">
        <v>92.55</v>
      </c>
      <c r="C1734" s="474">
        <v>92.27</v>
      </c>
      <c r="D1734" s="474">
        <v>93.0</v>
      </c>
      <c r="E1734" s="474">
        <v>91.45</v>
      </c>
      <c r="F1734" s="474" t="s">
        <v>4250</v>
      </c>
      <c r="G1734" s="475">
        <v>0.015</v>
      </c>
      <c r="M1734" s="473" t="s">
        <v>1995</v>
      </c>
      <c r="N1734" s="406">
        <v>91.91</v>
      </c>
      <c r="O1734" s="474">
        <v>93.64</v>
      </c>
      <c r="P1734" s="474">
        <v>93.73</v>
      </c>
      <c r="Q1734" s="474">
        <v>91.36</v>
      </c>
      <c r="R1734" s="474" t="s">
        <v>4164</v>
      </c>
      <c r="S1734" s="475">
        <v>-0.0049</v>
      </c>
    </row>
    <row r="1735" ht="15.75" customHeight="1">
      <c r="A1735" s="473" t="s">
        <v>2086</v>
      </c>
      <c r="B1735" s="406">
        <v>91.18</v>
      </c>
      <c r="C1735" s="474">
        <v>91.45</v>
      </c>
      <c r="D1735" s="474">
        <v>92.55</v>
      </c>
      <c r="E1735" s="474">
        <v>90.64</v>
      </c>
      <c r="F1735" s="474" t="s">
        <v>4251</v>
      </c>
      <c r="G1735" s="475">
        <v>-0.0079</v>
      </c>
      <c r="M1735" s="473" t="s">
        <v>1996</v>
      </c>
      <c r="N1735" s="406">
        <v>92.36</v>
      </c>
      <c r="O1735" s="474">
        <v>92.64</v>
      </c>
      <c r="P1735" s="474">
        <v>93.0</v>
      </c>
      <c r="Q1735" s="474">
        <v>90.64</v>
      </c>
      <c r="R1735" s="474" t="s">
        <v>4165</v>
      </c>
      <c r="S1735" s="475">
        <v>0.0109</v>
      </c>
    </row>
    <row r="1736" ht="15.75" customHeight="1">
      <c r="A1736" s="473" t="s">
        <v>2087</v>
      </c>
      <c r="B1736" s="406">
        <v>91.91</v>
      </c>
      <c r="C1736" s="474">
        <v>93.36</v>
      </c>
      <c r="D1736" s="474">
        <v>93.36</v>
      </c>
      <c r="E1736" s="474">
        <v>91.0</v>
      </c>
      <c r="F1736" s="474" t="s">
        <v>4252</v>
      </c>
      <c r="G1736" s="475">
        <v>-0.0127</v>
      </c>
      <c r="M1736" s="473" t="s">
        <v>1997</v>
      </c>
      <c r="N1736" s="406">
        <v>91.36</v>
      </c>
      <c r="O1736" s="474">
        <v>92.27</v>
      </c>
      <c r="P1736" s="474">
        <v>92.27</v>
      </c>
      <c r="Q1736" s="474">
        <v>90.18</v>
      </c>
      <c r="R1736" s="474" t="s">
        <v>4166</v>
      </c>
      <c r="S1736" s="475">
        <v>-0.0118</v>
      </c>
    </row>
    <row r="1737" ht="15.75" customHeight="1">
      <c r="A1737" s="473" t="s">
        <v>2088</v>
      </c>
      <c r="B1737" s="406">
        <v>93.09</v>
      </c>
      <c r="C1737" s="474">
        <v>93.0</v>
      </c>
      <c r="D1737" s="474">
        <v>94.18</v>
      </c>
      <c r="E1737" s="474">
        <v>92.73</v>
      </c>
      <c r="F1737" s="474" t="s">
        <v>4253</v>
      </c>
      <c r="G1737" s="475">
        <v>0.0058</v>
      </c>
      <c r="M1737" s="473" t="s">
        <v>1998</v>
      </c>
      <c r="N1737" s="406">
        <v>92.45</v>
      </c>
      <c r="O1737" s="474">
        <v>93.64</v>
      </c>
      <c r="P1737" s="474">
        <v>94.0</v>
      </c>
      <c r="Q1737" s="474">
        <v>92.0</v>
      </c>
      <c r="R1737" s="474" t="s">
        <v>4167</v>
      </c>
      <c r="S1737" s="475">
        <v>-0.0078</v>
      </c>
    </row>
    <row r="1738" ht="15.75" customHeight="1">
      <c r="A1738" s="473" t="s">
        <v>2089</v>
      </c>
      <c r="B1738" s="406">
        <v>92.55</v>
      </c>
      <c r="C1738" s="474">
        <v>91.82</v>
      </c>
      <c r="D1738" s="474">
        <v>92.73</v>
      </c>
      <c r="E1738" s="474">
        <v>90.91</v>
      </c>
      <c r="F1738" s="474" t="s">
        <v>4254</v>
      </c>
      <c r="G1738" s="475">
        <v>0.016</v>
      </c>
      <c r="M1738" s="473" t="s">
        <v>1999</v>
      </c>
      <c r="N1738" s="406">
        <v>93.18</v>
      </c>
      <c r="O1738" s="474">
        <v>91.27</v>
      </c>
      <c r="P1738" s="474">
        <v>93.64</v>
      </c>
      <c r="Q1738" s="474">
        <v>91.27</v>
      </c>
      <c r="R1738" s="474" t="s">
        <v>4168</v>
      </c>
      <c r="S1738" s="475">
        <v>0.0199</v>
      </c>
    </row>
    <row r="1739" ht="15.75" customHeight="1">
      <c r="A1739" s="473" t="s">
        <v>2090</v>
      </c>
      <c r="B1739" s="406">
        <v>91.09</v>
      </c>
      <c r="C1739" s="474">
        <v>92.0</v>
      </c>
      <c r="D1739" s="474">
        <v>92.0</v>
      </c>
      <c r="E1739" s="474">
        <v>90.55</v>
      </c>
      <c r="F1739" s="474" t="s">
        <v>4255</v>
      </c>
      <c r="G1739" s="475">
        <v>-0.003</v>
      </c>
      <c r="M1739" s="473" t="s">
        <v>2000</v>
      </c>
      <c r="N1739" s="406">
        <v>91.36</v>
      </c>
      <c r="O1739" s="474">
        <v>90.91</v>
      </c>
      <c r="P1739" s="474">
        <v>92.73</v>
      </c>
      <c r="Q1739" s="474">
        <v>90.18</v>
      </c>
      <c r="R1739" s="474" t="s">
        <v>4169</v>
      </c>
      <c r="S1739" s="475">
        <v>0.0131</v>
      </c>
    </row>
    <row r="1740" ht="15.75" customHeight="1">
      <c r="A1740" s="473" t="s">
        <v>2091</v>
      </c>
      <c r="B1740" s="406">
        <v>91.36</v>
      </c>
      <c r="C1740" s="474">
        <v>91.09</v>
      </c>
      <c r="D1740" s="474">
        <v>92.0</v>
      </c>
      <c r="E1740" s="474">
        <v>91.0</v>
      </c>
      <c r="F1740" s="474" t="s">
        <v>4256</v>
      </c>
      <c r="G1740" s="475">
        <v>0.004</v>
      </c>
      <c r="M1740" s="473" t="s">
        <v>2001</v>
      </c>
      <c r="N1740" s="406">
        <v>90.18</v>
      </c>
      <c r="O1740" s="474">
        <v>90.0</v>
      </c>
      <c r="P1740" s="474">
        <v>91.36</v>
      </c>
      <c r="Q1740" s="474">
        <v>89.09</v>
      </c>
      <c r="R1740" s="474" t="s">
        <v>4170</v>
      </c>
      <c r="S1740" s="475">
        <v>0.0092</v>
      </c>
    </row>
    <row r="1741" ht="15.75" customHeight="1">
      <c r="A1741" s="473" t="s">
        <v>2092</v>
      </c>
      <c r="B1741" s="406">
        <v>91.0</v>
      </c>
      <c r="C1741" s="474">
        <v>90.18</v>
      </c>
      <c r="D1741" s="474">
        <v>91.36</v>
      </c>
      <c r="E1741" s="474">
        <v>89.55</v>
      </c>
      <c r="F1741" s="474" t="s">
        <v>4257</v>
      </c>
      <c r="G1741" s="475">
        <v>0.0091</v>
      </c>
      <c r="M1741" s="473" t="s">
        <v>2002</v>
      </c>
      <c r="N1741" s="406">
        <v>89.36</v>
      </c>
      <c r="O1741" s="474">
        <v>90.09</v>
      </c>
      <c r="P1741" s="474">
        <v>90.55</v>
      </c>
      <c r="Q1741" s="474">
        <v>88.18</v>
      </c>
      <c r="R1741" s="474" t="s">
        <v>4171</v>
      </c>
      <c r="S1741" s="475">
        <v>-0.0131</v>
      </c>
    </row>
    <row r="1742" ht="15.75" customHeight="1">
      <c r="A1742" s="473" t="s">
        <v>2093</v>
      </c>
      <c r="B1742" s="406">
        <v>90.18</v>
      </c>
      <c r="C1742" s="474">
        <v>92.0</v>
      </c>
      <c r="D1742" s="474">
        <v>92.64</v>
      </c>
      <c r="E1742" s="474">
        <v>90.0</v>
      </c>
      <c r="F1742" s="474" t="s">
        <v>4258</v>
      </c>
      <c r="G1742" s="475">
        <v>-0.0188</v>
      </c>
      <c r="M1742" s="473" t="s">
        <v>2003</v>
      </c>
      <c r="N1742" s="406">
        <v>90.55</v>
      </c>
      <c r="O1742" s="474">
        <v>92.18</v>
      </c>
      <c r="P1742" s="474">
        <v>92.18</v>
      </c>
      <c r="Q1742" s="474">
        <v>89.36</v>
      </c>
      <c r="R1742" s="474" t="s">
        <v>4172</v>
      </c>
      <c r="S1742" s="475">
        <v>-0.0098</v>
      </c>
    </row>
    <row r="1743" ht="15.75" customHeight="1">
      <c r="A1743" s="473" t="s">
        <v>2094</v>
      </c>
      <c r="B1743" s="406">
        <v>91.91</v>
      </c>
      <c r="C1743" s="474">
        <v>93.27</v>
      </c>
      <c r="D1743" s="474">
        <v>93.73</v>
      </c>
      <c r="E1743" s="474">
        <v>91.09</v>
      </c>
      <c r="F1743" s="474" t="s">
        <v>4259</v>
      </c>
      <c r="G1743" s="475">
        <v>-0.0146</v>
      </c>
      <c r="M1743" s="473" t="s">
        <v>2004</v>
      </c>
      <c r="N1743" s="406">
        <v>91.45</v>
      </c>
      <c r="O1743" s="474">
        <v>89.09</v>
      </c>
      <c r="P1743" s="474">
        <v>91.73</v>
      </c>
      <c r="Q1743" s="474">
        <v>89.09</v>
      </c>
      <c r="R1743" s="474" t="s">
        <v>4173</v>
      </c>
      <c r="S1743" s="475">
        <v>0.0339</v>
      </c>
    </row>
    <row r="1744" ht="15.75" customHeight="1">
      <c r="A1744" s="473" t="s">
        <v>2095</v>
      </c>
      <c r="B1744" s="406">
        <v>93.27</v>
      </c>
      <c r="C1744" s="474">
        <v>94.55</v>
      </c>
      <c r="D1744" s="474">
        <v>95.18</v>
      </c>
      <c r="E1744" s="474">
        <v>93.0</v>
      </c>
      <c r="F1744" s="474" t="s">
        <v>4260</v>
      </c>
      <c r="G1744" s="475">
        <v>-0.0097</v>
      </c>
      <c r="M1744" s="473" t="s">
        <v>2005</v>
      </c>
      <c r="N1744" s="406">
        <v>88.45</v>
      </c>
      <c r="O1744" s="474">
        <v>87.27</v>
      </c>
      <c r="P1744" s="474">
        <v>88.64</v>
      </c>
      <c r="Q1744" s="474">
        <v>87.27</v>
      </c>
      <c r="R1744" s="474" t="s">
        <v>4174</v>
      </c>
      <c r="S1744" s="475">
        <v>0.0146</v>
      </c>
    </row>
    <row r="1745" ht="15.75" customHeight="1">
      <c r="A1745" s="473" t="s">
        <v>2096</v>
      </c>
      <c r="B1745" s="406">
        <v>94.18</v>
      </c>
      <c r="C1745" s="474">
        <v>93.45</v>
      </c>
      <c r="D1745" s="474">
        <v>94.73</v>
      </c>
      <c r="E1745" s="474">
        <v>93.27</v>
      </c>
      <c r="F1745" s="474" t="s">
        <v>4261</v>
      </c>
      <c r="G1745" s="475">
        <v>0.0147</v>
      </c>
      <c r="M1745" s="473" t="s">
        <v>2006</v>
      </c>
      <c r="N1745" s="406">
        <v>87.18</v>
      </c>
      <c r="O1745" s="474">
        <v>87.45</v>
      </c>
      <c r="P1745" s="474">
        <v>88.45</v>
      </c>
      <c r="Q1745" s="474">
        <v>86.91</v>
      </c>
      <c r="R1745" s="474" t="s">
        <v>4175</v>
      </c>
      <c r="S1745" s="475">
        <v>0.0031</v>
      </c>
    </row>
    <row r="1746" ht="15.75" customHeight="1">
      <c r="A1746" s="473" t="s">
        <v>2097</v>
      </c>
      <c r="B1746" s="406">
        <v>92.82</v>
      </c>
      <c r="C1746" s="474">
        <v>92.27</v>
      </c>
      <c r="D1746" s="474">
        <v>93.55</v>
      </c>
      <c r="E1746" s="474">
        <v>92.27</v>
      </c>
      <c r="F1746" s="474" t="s">
        <v>4262</v>
      </c>
      <c r="G1746" s="475">
        <v>0.0079</v>
      </c>
      <c r="M1746" s="473" t="s">
        <v>2007</v>
      </c>
      <c r="N1746" s="406">
        <v>86.91</v>
      </c>
      <c r="O1746" s="474">
        <v>86.64</v>
      </c>
      <c r="P1746" s="474">
        <v>89.0</v>
      </c>
      <c r="Q1746" s="474">
        <v>86.45</v>
      </c>
      <c r="R1746" s="474" t="s">
        <v>4176</v>
      </c>
      <c r="S1746" s="475">
        <v>-0.0041</v>
      </c>
    </row>
    <row r="1747" ht="15.75" customHeight="1">
      <c r="A1747" s="473" t="s">
        <v>2098</v>
      </c>
      <c r="B1747" s="406">
        <v>92.09</v>
      </c>
      <c r="C1747" s="474">
        <v>91.82</v>
      </c>
      <c r="D1747" s="474">
        <v>92.27</v>
      </c>
      <c r="E1747" s="474">
        <v>90.91</v>
      </c>
      <c r="F1747" s="474" t="s">
        <v>4263</v>
      </c>
      <c r="G1747" s="475">
        <v>0.007</v>
      </c>
      <c r="M1747" s="473" t="s">
        <v>2008</v>
      </c>
      <c r="N1747" s="406">
        <v>87.27</v>
      </c>
      <c r="O1747" s="474">
        <v>87.64</v>
      </c>
      <c r="P1747" s="474">
        <v>88.18</v>
      </c>
      <c r="Q1747" s="474">
        <v>87.0</v>
      </c>
      <c r="R1747" s="474" t="s">
        <v>4177</v>
      </c>
      <c r="S1747" s="475">
        <v>-0.0042</v>
      </c>
    </row>
    <row r="1748" ht="15.75" customHeight="1">
      <c r="A1748" s="473" t="s">
        <v>2099</v>
      </c>
      <c r="B1748" s="406">
        <v>91.45</v>
      </c>
      <c r="C1748" s="474">
        <v>92.45</v>
      </c>
      <c r="D1748" s="474">
        <v>92.82</v>
      </c>
      <c r="E1748" s="474">
        <v>91.18</v>
      </c>
      <c r="F1748" s="474" t="s">
        <v>4264</v>
      </c>
      <c r="G1748" s="475">
        <v>-0.0108</v>
      </c>
      <c r="M1748" s="473" t="s">
        <v>2009</v>
      </c>
      <c r="N1748" s="406">
        <v>87.64</v>
      </c>
      <c r="O1748" s="474">
        <v>88.27</v>
      </c>
      <c r="P1748" s="474">
        <v>89.91</v>
      </c>
      <c r="Q1748" s="474">
        <v>87.09</v>
      </c>
      <c r="R1748" s="474" t="s">
        <v>4178</v>
      </c>
      <c r="S1748" s="475">
        <v>-0.0123</v>
      </c>
    </row>
    <row r="1749" ht="15.75" customHeight="1">
      <c r="A1749" s="473" t="s">
        <v>2100</v>
      </c>
      <c r="B1749" s="406">
        <v>92.45</v>
      </c>
      <c r="C1749" s="474">
        <v>93.36</v>
      </c>
      <c r="D1749" s="474">
        <v>93.45</v>
      </c>
      <c r="E1749" s="474">
        <v>92.0</v>
      </c>
      <c r="F1749" s="474" t="s">
        <v>4265</v>
      </c>
      <c r="G1749" s="475">
        <v>-0.0078</v>
      </c>
      <c r="M1749" s="473" t="s">
        <v>2010</v>
      </c>
      <c r="N1749" s="406">
        <v>88.73</v>
      </c>
      <c r="O1749" s="474">
        <v>85.0</v>
      </c>
      <c r="P1749" s="474">
        <v>89.09</v>
      </c>
      <c r="Q1749" s="474">
        <v>84.73</v>
      </c>
      <c r="R1749" s="474" t="s">
        <v>4179</v>
      </c>
      <c r="S1749" s="475">
        <v>0.0518</v>
      </c>
    </row>
    <row r="1750" ht="15.75" customHeight="1">
      <c r="A1750" s="473" t="s">
        <v>2101</v>
      </c>
      <c r="B1750" s="406">
        <v>93.18</v>
      </c>
      <c r="C1750" s="474">
        <v>94.55</v>
      </c>
      <c r="D1750" s="474">
        <v>95.09</v>
      </c>
      <c r="E1750" s="474">
        <v>92.45</v>
      </c>
      <c r="F1750" s="474" t="s">
        <v>4266</v>
      </c>
      <c r="G1750" s="475">
        <v>-0.0164</v>
      </c>
      <c r="M1750" s="473" t="s">
        <v>2011</v>
      </c>
      <c r="N1750" s="406">
        <v>84.36</v>
      </c>
      <c r="O1750" s="474">
        <v>85.36</v>
      </c>
      <c r="P1750" s="474">
        <v>86.18</v>
      </c>
      <c r="Q1750" s="474">
        <v>83.18</v>
      </c>
      <c r="R1750" s="474" t="s">
        <v>4180</v>
      </c>
      <c r="S1750" s="475">
        <v>0.0</v>
      </c>
    </row>
    <row r="1751" ht="15.75" customHeight="1">
      <c r="A1751" s="473" t="s">
        <v>2102</v>
      </c>
      <c r="B1751" s="406">
        <v>94.73</v>
      </c>
      <c r="C1751" s="474">
        <v>94.55</v>
      </c>
      <c r="D1751" s="474">
        <v>95.27</v>
      </c>
      <c r="E1751" s="474">
        <v>93.45</v>
      </c>
      <c r="F1751" s="474" t="s">
        <v>4267</v>
      </c>
      <c r="G1751" s="475">
        <v>0.0039</v>
      </c>
      <c r="M1751" s="473" t="s">
        <v>2012</v>
      </c>
      <c r="N1751" s="406">
        <v>84.36</v>
      </c>
      <c r="O1751" s="474">
        <v>85.18</v>
      </c>
      <c r="P1751" s="474">
        <v>85.45</v>
      </c>
      <c r="Q1751" s="474">
        <v>84.09</v>
      </c>
      <c r="R1751" s="474" t="s">
        <v>4181</v>
      </c>
      <c r="S1751" s="475">
        <v>-0.0086</v>
      </c>
    </row>
    <row r="1752" ht="15.75" customHeight="1">
      <c r="A1752" s="473" t="s">
        <v>2103</v>
      </c>
      <c r="B1752" s="406">
        <v>94.36</v>
      </c>
      <c r="C1752" s="474">
        <v>94.64</v>
      </c>
      <c r="D1752" s="474">
        <v>94.82</v>
      </c>
      <c r="E1752" s="474">
        <v>92.91</v>
      </c>
      <c r="F1752" s="474" t="s">
        <v>4268</v>
      </c>
      <c r="G1752" s="475">
        <v>0.001</v>
      </c>
      <c r="M1752" s="473" t="s">
        <v>2013</v>
      </c>
      <c r="N1752" s="406">
        <v>85.09</v>
      </c>
      <c r="O1752" s="474">
        <v>85.0</v>
      </c>
      <c r="P1752" s="474">
        <v>85.45</v>
      </c>
      <c r="Q1752" s="474">
        <v>84.82</v>
      </c>
      <c r="R1752" s="474" t="s">
        <v>4182</v>
      </c>
      <c r="S1752" s="475">
        <v>0.0011</v>
      </c>
    </row>
    <row r="1753" ht="15.75" customHeight="1">
      <c r="A1753" s="473" t="s">
        <v>2104</v>
      </c>
      <c r="B1753" s="406">
        <v>94.27</v>
      </c>
      <c r="C1753" s="474">
        <v>92.27</v>
      </c>
      <c r="D1753" s="474">
        <v>94.55</v>
      </c>
      <c r="E1753" s="474">
        <v>92.27</v>
      </c>
      <c r="F1753" s="474" t="s">
        <v>4269</v>
      </c>
      <c r="G1753" s="475">
        <v>0.0247</v>
      </c>
      <c r="M1753" s="473" t="s">
        <v>2014</v>
      </c>
      <c r="N1753" s="406">
        <v>85.0</v>
      </c>
      <c r="O1753" s="474">
        <v>84.55</v>
      </c>
      <c r="P1753" s="474">
        <v>86.18</v>
      </c>
      <c r="Q1753" s="474">
        <v>84.55</v>
      </c>
      <c r="R1753" s="474" t="s">
        <v>4183</v>
      </c>
      <c r="S1753" s="475">
        <v>0.0043</v>
      </c>
    </row>
    <row r="1754" ht="15.75" customHeight="1">
      <c r="A1754" s="473" t="s">
        <v>2105</v>
      </c>
      <c r="B1754" s="406">
        <v>92.0</v>
      </c>
      <c r="C1754" s="474">
        <v>90.0</v>
      </c>
      <c r="D1754" s="474">
        <v>92.73</v>
      </c>
      <c r="E1754" s="474">
        <v>89.55</v>
      </c>
      <c r="F1754" s="474" t="s">
        <v>4270</v>
      </c>
      <c r="G1754" s="475">
        <v>0.0285</v>
      </c>
      <c r="M1754" s="473" t="s">
        <v>2015</v>
      </c>
      <c r="N1754" s="406">
        <v>84.64</v>
      </c>
      <c r="O1754" s="474">
        <v>85.18</v>
      </c>
      <c r="P1754" s="474">
        <v>85.45</v>
      </c>
      <c r="Q1754" s="474">
        <v>84.27</v>
      </c>
      <c r="R1754" s="474" t="s">
        <v>4184</v>
      </c>
      <c r="S1754" s="475">
        <v>0.0</v>
      </c>
    </row>
    <row r="1755" ht="15.75" customHeight="1">
      <c r="A1755" s="473" t="s">
        <v>2106</v>
      </c>
      <c r="B1755" s="406">
        <v>89.45</v>
      </c>
      <c r="C1755" s="474">
        <v>89.45</v>
      </c>
      <c r="D1755" s="474">
        <v>90.09</v>
      </c>
      <c r="E1755" s="474">
        <v>88.09</v>
      </c>
      <c r="F1755" s="474" t="s">
        <v>4271</v>
      </c>
      <c r="G1755" s="475">
        <v>0.001</v>
      </c>
      <c r="M1755" s="473" t="s">
        <v>2016</v>
      </c>
      <c r="N1755" s="406">
        <v>84.64</v>
      </c>
      <c r="O1755" s="474">
        <v>86.36</v>
      </c>
      <c r="P1755" s="474">
        <v>86.36</v>
      </c>
      <c r="Q1755" s="474">
        <v>84.27</v>
      </c>
      <c r="R1755" s="474" t="s">
        <v>4185</v>
      </c>
      <c r="S1755" s="475">
        <v>-0.0084</v>
      </c>
    </row>
    <row r="1756" ht="15.75" customHeight="1">
      <c r="A1756" s="473" t="s">
        <v>2107</v>
      </c>
      <c r="B1756" s="406">
        <v>89.36</v>
      </c>
      <c r="C1756" s="474">
        <v>90.0</v>
      </c>
      <c r="D1756" s="474">
        <v>90.09</v>
      </c>
      <c r="E1756" s="474">
        <v>88.27</v>
      </c>
      <c r="F1756" s="474" t="s">
        <v>4272</v>
      </c>
      <c r="G1756" s="475">
        <v>-0.0111</v>
      </c>
      <c r="M1756" s="473" t="s">
        <v>2017</v>
      </c>
      <c r="N1756" s="406">
        <v>85.36</v>
      </c>
      <c r="O1756" s="474">
        <v>85.91</v>
      </c>
      <c r="P1756" s="474">
        <v>85.91</v>
      </c>
      <c r="Q1756" s="474">
        <v>84.73</v>
      </c>
      <c r="R1756" s="474" t="s">
        <v>4186</v>
      </c>
      <c r="S1756" s="475">
        <v>-0.0022</v>
      </c>
    </row>
    <row r="1757" ht="15.75" customHeight="1">
      <c r="A1757" s="473" t="s">
        <v>2108</v>
      </c>
      <c r="B1757" s="406">
        <v>90.36</v>
      </c>
      <c r="C1757" s="474">
        <v>88.27</v>
      </c>
      <c r="D1757" s="474">
        <v>90.55</v>
      </c>
      <c r="E1757" s="474">
        <v>88.27</v>
      </c>
      <c r="F1757" s="474" t="s">
        <v>4273</v>
      </c>
      <c r="G1757" s="475">
        <v>0.0204</v>
      </c>
      <c r="M1757" s="473" t="s">
        <v>2018</v>
      </c>
      <c r="N1757" s="406">
        <v>85.55</v>
      </c>
      <c r="O1757" s="474">
        <v>85.91</v>
      </c>
      <c r="P1757" s="474">
        <v>86.36</v>
      </c>
      <c r="Q1757" s="474">
        <v>85.09</v>
      </c>
      <c r="R1757" s="474" t="s">
        <v>4187</v>
      </c>
      <c r="S1757" s="475">
        <v>0.0065</v>
      </c>
    </row>
    <row r="1758" ht="15.75" customHeight="1">
      <c r="A1758" s="473" t="s">
        <v>2109</v>
      </c>
      <c r="B1758" s="406">
        <v>88.55</v>
      </c>
      <c r="C1758" s="474">
        <v>88.18</v>
      </c>
      <c r="D1758" s="474">
        <v>88.82</v>
      </c>
      <c r="E1758" s="474">
        <v>87.91</v>
      </c>
      <c r="F1758" s="474" t="s">
        <v>4274</v>
      </c>
      <c r="G1758" s="475">
        <v>0.0052</v>
      </c>
      <c r="M1758" s="473" t="s">
        <v>2019</v>
      </c>
      <c r="N1758" s="406">
        <v>85.0</v>
      </c>
      <c r="O1758" s="474">
        <v>85.82</v>
      </c>
      <c r="P1758" s="474">
        <v>86.36</v>
      </c>
      <c r="Q1758" s="474">
        <v>84.45</v>
      </c>
      <c r="R1758" s="474" t="s">
        <v>4188</v>
      </c>
      <c r="S1758" s="475">
        <v>-0.0106</v>
      </c>
    </row>
    <row r="1759" ht="15.75" customHeight="1">
      <c r="A1759" s="473" t="s">
        <v>2110</v>
      </c>
      <c r="B1759" s="406">
        <v>88.09</v>
      </c>
      <c r="C1759" s="474">
        <v>87.36</v>
      </c>
      <c r="D1759" s="474">
        <v>88.64</v>
      </c>
      <c r="E1759" s="474">
        <v>86.82</v>
      </c>
      <c r="F1759" s="474" t="s">
        <v>4275</v>
      </c>
      <c r="G1759" s="475">
        <v>0.0094</v>
      </c>
      <c r="M1759" s="473" t="s">
        <v>2020</v>
      </c>
      <c r="N1759" s="406">
        <v>85.91</v>
      </c>
      <c r="O1759" s="474">
        <v>87.18</v>
      </c>
      <c r="P1759" s="474">
        <v>87.27</v>
      </c>
      <c r="Q1759" s="474">
        <v>85.55</v>
      </c>
      <c r="R1759" s="474" t="s">
        <v>4189</v>
      </c>
      <c r="S1759" s="475">
        <v>-0.0084</v>
      </c>
    </row>
    <row r="1760" ht="15.75" customHeight="1">
      <c r="A1760" s="473" t="s">
        <v>2111</v>
      </c>
      <c r="B1760" s="406">
        <v>87.27</v>
      </c>
      <c r="C1760" s="474">
        <v>87.36</v>
      </c>
      <c r="D1760" s="474">
        <v>87.82</v>
      </c>
      <c r="E1760" s="474">
        <v>86.64</v>
      </c>
      <c r="F1760" s="474" t="s">
        <v>4276</v>
      </c>
      <c r="G1760" s="475">
        <v>-0.0032</v>
      </c>
      <c r="M1760" s="473" t="s">
        <v>2021</v>
      </c>
      <c r="N1760" s="406">
        <v>86.64</v>
      </c>
      <c r="O1760" s="474">
        <v>86.82</v>
      </c>
      <c r="P1760" s="474">
        <v>87.09</v>
      </c>
      <c r="Q1760" s="474">
        <v>85.55</v>
      </c>
      <c r="R1760" s="474" t="s">
        <v>4190</v>
      </c>
      <c r="S1760" s="475">
        <v>0.0022</v>
      </c>
    </row>
    <row r="1761" ht="15.75" customHeight="1">
      <c r="A1761" s="473" t="s">
        <v>2112</v>
      </c>
      <c r="B1761" s="406">
        <v>87.55</v>
      </c>
      <c r="C1761" s="474">
        <v>87.09</v>
      </c>
      <c r="D1761" s="474">
        <v>88.0</v>
      </c>
      <c r="E1761" s="474">
        <v>87.09</v>
      </c>
      <c r="F1761" s="474" t="s">
        <v>4277</v>
      </c>
      <c r="G1761" s="475">
        <v>0.0032</v>
      </c>
      <c r="M1761" s="473" t="s">
        <v>2022</v>
      </c>
      <c r="N1761" s="406">
        <v>86.45</v>
      </c>
      <c r="O1761" s="474">
        <v>85.45</v>
      </c>
      <c r="P1761" s="474">
        <v>87.27</v>
      </c>
      <c r="Q1761" s="474">
        <v>85.0</v>
      </c>
      <c r="R1761" s="474" t="s">
        <v>4191</v>
      </c>
      <c r="S1761" s="475">
        <v>0.0248</v>
      </c>
    </row>
    <row r="1762" ht="15.75" customHeight="1">
      <c r="A1762" s="473" t="s">
        <v>2113</v>
      </c>
      <c r="B1762" s="406">
        <v>87.27</v>
      </c>
      <c r="C1762" s="474">
        <v>86.91</v>
      </c>
      <c r="D1762" s="474">
        <v>88.09</v>
      </c>
      <c r="E1762" s="474">
        <v>86.82</v>
      </c>
      <c r="F1762" s="474" t="s">
        <v>4278</v>
      </c>
      <c r="G1762" s="475">
        <v>0.0</v>
      </c>
      <c r="M1762" s="473" t="s">
        <v>2023</v>
      </c>
      <c r="N1762" s="406">
        <v>84.36</v>
      </c>
      <c r="O1762" s="474">
        <v>85.36</v>
      </c>
      <c r="P1762" s="474">
        <v>85.36</v>
      </c>
      <c r="Q1762" s="474">
        <v>84.18</v>
      </c>
      <c r="R1762" s="474" t="s">
        <v>4192</v>
      </c>
      <c r="S1762" s="475">
        <v>0.0</v>
      </c>
    </row>
    <row r="1763" ht="15.75" customHeight="1">
      <c r="A1763" s="473" t="s">
        <v>2114</v>
      </c>
      <c r="B1763" s="406">
        <v>87.27</v>
      </c>
      <c r="C1763" s="474">
        <v>87.27</v>
      </c>
      <c r="D1763" s="474">
        <v>88.91</v>
      </c>
      <c r="E1763" s="474">
        <v>87.0</v>
      </c>
      <c r="F1763" s="474" t="s">
        <v>4279</v>
      </c>
      <c r="G1763" s="475">
        <v>-0.0032</v>
      </c>
      <c r="M1763" s="473" t="s">
        <v>2024</v>
      </c>
      <c r="N1763" s="406">
        <v>84.36</v>
      </c>
      <c r="O1763" s="474">
        <v>84.91</v>
      </c>
      <c r="P1763" s="474">
        <v>85.27</v>
      </c>
      <c r="Q1763" s="474">
        <v>84.27</v>
      </c>
      <c r="R1763" s="474" t="s">
        <v>4193</v>
      </c>
      <c r="S1763" s="475">
        <v>-0.0065</v>
      </c>
    </row>
    <row r="1764" ht="15.75" customHeight="1">
      <c r="A1764" s="473" t="s">
        <v>2115</v>
      </c>
      <c r="B1764" s="406">
        <v>87.55</v>
      </c>
      <c r="C1764" s="474">
        <v>86.36</v>
      </c>
      <c r="D1764" s="474">
        <v>87.73</v>
      </c>
      <c r="E1764" s="474">
        <v>86.18</v>
      </c>
      <c r="F1764" s="474" t="s">
        <v>4280</v>
      </c>
      <c r="G1764" s="475">
        <v>0.018</v>
      </c>
      <c r="M1764" s="473" t="s">
        <v>2025</v>
      </c>
      <c r="N1764" s="406">
        <v>84.91</v>
      </c>
      <c r="O1764" s="474">
        <v>85.82</v>
      </c>
      <c r="P1764" s="474">
        <v>85.91</v>
      </c>
      <c r="Q1764" s="474">
        <v>84.64</v>
      </c>
      <c r="R1764" s="474" t="s">
        <v>4194</v>
      </c>
      <c r="S1764" s="475">
        <v>-0.0021</v>
      </c>
    </row>
    <row r="1765" ht="15.75" customHeight="1">
      <c r="A1765" s="473" t="s">
        <v>2116</v>
      </c>
      <c r="B1765" s="406">
        <v>86.0</v>
      </c>
      <c r="C1765" s="474">
        <v>85.27</v>
      </c>
      <c r="D1765" s="474">
        <v>86.27</v>
      </c>
      <c r="E1765" s="474">
        <v>84.64</v>
      </c>
      <c r="F1765" s="474" t="s">
        <v>4281</v>
      </c>
      <c r="G1765" s="475">
        <v>0.0161</v>
      </c>
      <c r="M1765" s="473" t="s">
        <v>2026</v>
      </c>
      <c r="N1765" s="406">
        <v>85.09</v>
      </c>
      <c r="O1765" s="474">
        <v>85.45</v>
      </c>
      <c r="P1765" s="474">
        <v>85.45</v>
      </c>
      <c r="Q1765" s="474">
        <v>84.73</v>
      </c>
      <c r="R1765" s="474" t="s">
        <v>4195</v>
      </c>
      <c r="S1765" s="475">
        <v>0.0011</v>
      </c>
    </row>
    <row r="1766" ht="15.75" customHeight="1">
      <c r="A1766" s="473" t="s">
        <v>2117</v>
      </c>
      <c r="B1766" s="406">
        <v>84.64</v>
      </c>
      <c r="C1766" s="474">
        <v>84.55</v>
      </c>
      <c r="D1766" s="474">
        <v>85.18</v>
      </c>
      <c r="E1766" s="474">
        <v>84.18</v>
      </c>
      <c r="F1766" s="474" t="s">
        <v>4282</v>
      </c>
      <c r="G1766" s="475">
        <v>0.0022</v>
      </c>
      <c r="M1766" s="473" t="s">
        <v>2027</v>
      </c>
      <c r="N1766" s="406">
        <v>85.0</v>
      </c>
      <c r="O1766" s="474">
        <v>85.55</v>
      </c>
      <c r="P1766" s="474">
        <v>85.91</v>
      </c>
      <c r="Q1766" s="474">
        <v>84.64</v>
      </c>
      <c r="R1766" s="474" t="s">
        <v>4196</v>
      </c>
      <c r="S1766" s="475">
        <v>-0.0064</v>
      </c>
    </row>
    <row r="1767" ht="15.75" customHeight="1">
      <c r="A1767" s="473" t="s">
        <v>2118</v>
      </c>
      <c r="B1767" s="406">
        <v>84.45</v>
      </c>
      <c r="C1767" s="474">
        <v>83.64</v>
      </c>
      <c r="D1767" s="474">
        <v>84.91</v>
      </c>
      <c r="E1767" s="474">
        <v>83.45</v>
      </c>
      <c r="F1767" s="474" t="s">
        <v>4283</v>
      </c>
      <c r="G1767" s="475">
        <v>0.0086</v>
      </c>
      <c r="M1767" s="473" t="s">
        <v>2028</v>
      </c>
      <c r="N1767" s="406">
        <v>85.55</v>
      </c>
      <c r="O1767" s="474">
        <v>84.73</v>
      </c>
      <c r="P1767" s="474">
        <v>86.0</v>
      </c>
      <c r="Q1767" s="474">
        <v>84.73</v>
      </c>
      <c r="R1767" s="474" t="s">
        <v>4197</v>
      </c>
      <c r="S1767" s="475">
        <v>0.0075</v>
      </c>
    </row>
    <row r="1768" ht="15.75" customHeight="1">
      <c r="A1768" s="473" t="s">
        <v>2119</v>
      </c>
      <c r="B1768" s="406">
        <v>83.73</v>
      </c>
      <c r="C1768" s="474">
        <v>85.0</v>
      </c>
      <c r="D1768" s="474">
        <v>85.0</v>
      </c>
      <c r="E1768" s="474">
        <v>83.18</v>
      </c>
      <c r="F1768" s="474" t="s">
        <v>4284</v>
      </c>
      <c r="G1768" s="475">
        <v>-0.0108</v>
      </c>
      <c r="M1768" s="473" t="s">
        <v>2029</v>
      </c>
      <c r="N1768" s="406">
        <v>84.91</v>
      </c>
      <c r="O1768" s="474">
        <v>86.82</v>
      </c>
      <c r="P1768" s="474">
        <v>87.0</v>
      </c>
      <c r="Q1768" s="474">
        <v>84.55</v>
      </c>
      <c r="R1768" s="474" t="s">
        <v>4198</v>
      </c>
      <c r="S1768" s="475">
        <v>-0.0178</v>
      </c>
    </row>
    <row r="1769" ht="15.75" customHeight="1">
      <c r="A1769" s="473" t="s">
        <v>2120</v>
      </c>
      <c r="B1769" s="406">
        <v>84.64</v>
      </c>
      <c r="C1769" s="474">
        <v>85.55</v>
      </c>
      <c r="D1769" s="474">
        <v>86.0</v>
      </c>
      <c r="E1769" s="474">
        <v>84.45</v>
      </c>
      <c r="F1769" s="474" t="s">
        <v>4285</v>
      </c>
      <c r="G1769" s="475">
        <v>-0.0021</v>
      </c>
      <c r="M1769" s="473" t="s">
        <v>2030</v>
      </c>
      <c r="N1769" s="406">
        <v>86.45</v>
      </c>
      <c r="O1769" s="474">
        <v>85.73</v>
      </c>
      <c r="P1769" s="474">
        <v>86.91</v>
      </c>
      <c r="Q1769" s="474">
        <v>85.0</v>
      </c>
      <c r="R1769" s="474" t="s">
        <v>4199</v>
      </c>
      <c r="S1769" s="475">
        <v>0.0149</v>
      </c>
    </row>
    <row r="1770" ht="15.75" customHeight="1">
      <c r="A1770" s="473" t="s">
        <v>2121</v>
      </c>
      <c r="B1770" s="406">
        <v>84.82</v>
      </c>
      <c r="C1770" s="474">
        <v>85.45</v>
      </c>
      <c r="D1770" s="474">
        <v>86.18</v>
      </c>
      <c r="E1770" s="474">
        <v>84.55</v>
      </c>
      <c r="F1770" s="474" t="s">
        <v>4286</v>
      </c>
      <c r="G1770" s="475">
        <v>-0.0063</v>
      </c>
      <c r="M1770" s="473" t="s">
        <v>2031</v>
      </c>
      <c r="N1770" s="406">
        <v>85.18</v>
      </c>
      <c r="O1770" s="474">
        <v>84.91</v>
      </c>
      <c r="P1770" s="474">
        <v>85.45</v>
      </c>
      <c r="Q1770" s="474">
        <v>84.09</v>
      </c>
      <c r="R1770" s="474" t="s">
        <v>4200</v>
      </c>
      <c r="S1770" s="475">
        <v>0.0011</v>
      </c>
    </row>
    <row r="1771" ht="15.75" customHeight="1">
      <c r="A1771" s="473" t="s">
        <v>2122</v>
      </c>
      <c r="B1771" s="406">
        <v>83.36</v>
      </c>
      <c r="C1771" s="474">
        <v>84.18</v>
      </c>
      <c r="D1771" s="474">
        <v>84.18</v>
      </c>
      <c r="E1771" s="474">
        <v>83.18</v>
      </c>
      <c r="F1771" s="474" t="s">
        <v>4287</v>
      </c>
      <c r="G1771" s="475">
        <v>-0.0076</v>
      </c>
      <c r="M1771" s="473" t="s">
        <v>2032</v>
      </c>
      <c r="N1771" s="406">
        <v>85.09</v>
      </c>
      <c r="O1771" s="474">
        <v>84.82</v>
      </c>
      <c r="P1771" s="474">
        <v>85.27</v>
      </c>
      <c r="Q1771" s="474">
        <v>84.64</v>
      </c>
      <c r="R1771" s="474" t="s">
        <v>4201</v>
      </c>
      <c r="S1771" s="475">
        <v>0.0064</v>
      </c>
    </row>
    <row r="1772" ht="15.75" customHeight="1">
      <c r="A1772" s="473" t="s">
        <v>2123</v>
      </c>
      <c r="B1772" s="406">
        <v>84.0</v>
      </c>
      <c r="C1772" s="474">
        <v>83.82</v>
      </c>
      <c r="D1772" s="474">
        <v>84.55</v>
      </c>
      <c r="E1772" s="474">
        <v>83.82</v>
      </c>
      <c r="F1772" s="474" t="s">
        <v>4288</v>
      </c>
      <c r="G1772" s="475">
        <v>0.0011</v>
      </c>
      <c r="M1772" s="473" t="s">
        <v>2033</v>
      </c>
      <c r="N1772" s="406">
        <v>84.55</v>
      </c>
      <c r="O1772" s="474">
        <v>84.82</v>
      </c>
      <c r="P1772" s="474">
        <v>85.82</v>
      </c>
      <c r="Q1772" s="474">
        <v>84.27</v>
      </c>
      <c r="R1772" s="474" t="s">
        <v>4202</v>
      </c>
      <c r="S1772" s="475">
        <v>-0.0074</v>
      </c>
    </row>
    <row r="1773" ht="15.75" customHeight="1">
      <c r="A1773" s="473" t="s">
        <v>2124</v>
      </c>
      <c r="B1773" s="406">
        <v>83.91</v>
      </c>
      <c r="C1773" s="474">
        <v>83.64</v>
      </c>
      <c r="D1773" s="474">
        <v>84.18</v>
      </c>
      <c r="E1773" s="474">
        <v>83.18</v>
      </c>
      <c r="F1773" s="474" t="s">
        <v>4289</v>
      </c>
      <c r="G1773" s="475">
        <v>0.0</v>
      </c>
      <c r="M1773" s="473" t="s">
        <v>2034</v>
      </c>
      <c r="N1773" s="406">
        <v>85.18</v>
      </c>
      <c r="O1773" s="474">
        <v>85.0</v>
      </c>
      <c r="P1773" s="474">
        <v>85.45</v>
      </c>
      <c r="Q1773" s="474">
        <v>84.18</v>
      </c>
      <c r="R1773" s="474" t="s">
        <v>4203</v>
      </c>
      <c r="S1773" s="475">
        <v>0.0075</v>
      </c>
    </row>
    <row r="1774" ht="15.75" customHeight="1">
      <c r="A1774" s="473" t="s">
        <v>2125</v>
      </c>
      <c r="B1774" s="406">
        <v>83.91</v>
      </c>
      <c r="C1774" s="474">
        <v>81.91</v>
      </c>
      <c r="D1774" s="474">
        <v>84.18</v>
      </c>
      <c r="E1774" s="474">
        <v>81.91</v>
      </c>
      <c r="F1774" s="474" t="s">
        <v>4290</v>
      </c>
      <c r="G1774" s="475">
        <v>0.0066</v>
      </c>
      <c r="M1774" s="473" t="s">
        <v>2035</v>
      </c>
      <c r="N1774" s="406">
        <v>84.55</v>
      </c>
      <c r="O1774" s="474">
        <v>84.09</v>
      </c>
      <c r="P1774" s="474">
        <v>85.0</v>
      </c>
      <c r="Q1774" s="474">
        <v>83.55</v>
      </c>
      <c r="R1774" s="474" t="s">
        <v>4204</v>
      </c>
      <c r="S1774" s="475">
        <v>0.0076</v>
      </c>
    </row>
    <row r="1775" ht="15.75" customHeight="1">
      <c r="A1775" s="473" t="s">
        <v>2126</v>
      </c>
      <c r="B1775" s="406">
        <v>83.36</v>
      </c>
      <c r="C1775" s="474">
        <v>80.18</v>
      </c>
      <c r="D1775" s="474">
        <v>83.55</v>
      </c>
      <c r="E1775" s="474">
        <v>80.18</v>
      </c>
      <c r="F1775" s="474" t="s">
        <v>4291</v>
      </c>
      <c r="G1775" s="475">
        <v>-0.0066</v>
      </c>
      <c r="M1775" s="473" t="s">
        <v>2036</v>
      </c>
      <c r="N1775" s="406">
        <v>83.91</v>
      </c>
      <c r="O1775" s="474">
        <v>85.0</v>
      </c>
      <c r="P1775" s="474">
        <v>85.27</v>
      </c>
      <c r="Q1775" s="474">
        <v>83.73</v>
      </c>
      <c r="R1775" s="474" t="s">
        <v>4205</v>
      </c>
      <c r="S1775" s="475">
        <v>-0.0011</v>
      </c>
    </row>
    <row r="1776" ht="15.75" customHeight="1">
      <c r="A1776" s="473" t="s">
        <v>2127</v>
      </c>
      <c r="B1776" s="406">
        <v>83.91</v>
      </c>
      <c r="C1776" s="474">
        <v>83.09</v>
      </c>
      <c r="D1776" s="474">
        <v>84.09</v>
      </c>
      <c r="E1776" s="474">
        <v>83.09</v>
      </c>
      <c r="F1776" s="474" t="s">
        <v>4292</v>
      </c>
      <c r="G1776" s="475">
        <v>0.0099</v>
      </c>
      <c r="M1776" s="473" t="s">
        <v>2037</v>
      </c>
      <c r="N1776" s="406">
        <v>84.0</v>
      </c>
      <c r="O1776" s="474">
        <v>85.45</v>
      </c>
      <c r="P1776" s="474">
        <v>85.45</v>
      </c>
      <c r="Q1776" s="474">
        <v>83.73</v>
      </c>
      <c r="R1776" s="474" t="s">
        <v>4206</v>
      </c>
      <c r="S1776" s="475">
        <v>-0.0011</v>
      </c>
    </row>
    <row r="1777" ht="15.75" customHeight="1">
      <c r="A1777" s="473" t="s">
        <v>2128</v>
      </c>
      <c r="B1777" s="406">
        <v>83.09</v>
      </c>
      <c r="C1777" s="474">
        <v>83.18</v>
      </c>
      <c r="D1777" s="474">
        <v>83.55</v>
      </c>
      <c r="E1777" s="474">
        <v>81.73</v>
      </c>
      <c r="F1777" s="474" t="s">
        <v>4293</v>
      </c>
      <c r="G1777" s="475">
        <v>0.0033</v>
      </c>
      <c r="M1777" s="473" t="s">
        <v>2038</v>
      </c>
      <c r="N1777" s="406">
        <v>84.09</v>
      </c>
      <c r="O1777" s="474">
        <v>85.0</v>
      </c>
      <c r="P1777" s="474">
        <v>85.91</v>
      </c>
      <c r="Q1777" s="474">
        <v>84.0</v>
      </c>
      <c r="R1777" s="474" t="s">
        <v>4207</v>
      </c>
      <c r="S1777" s="475">
        <v>-0.0107</v>
      </c>
    </row>
    <row r="1778" ht="15.75" customHeight="1">
      <c r="A1778" s="473" t="s">
        <v>2129</v>
      </c>
      <c r="B1778" s="406">
        <v>82.82</v>
      </c>
      <c r="C1778" s="474">
        <v>82.73</v>
      </c>
      <c r="D1778" s="474">
        <v>83.18</v>
      </c>
      <c r="E1778" s="474">
        <v>82.55</v>
      </c>
      <c r="F1778" s="474" t="s">
        <v>4294</v>
      </c>
      <c r="G1778" s="475">
        <v>0.0033</v>
      </c>
      <c r="M1778" s="473" t="s">
        <v>2039</v>
      </c>
      <c r="N1778" s="406">
        <v>85.0</v>
      </c>
      <c r="O1778" s="474">
        <v>85.64</v>
      </c>
      <c r="P1778" s="474">
        <v>85.91</v>
      </c>
      <c r="Q1778" s="474">
        <v>84.82</v>
      </c>
      <c r="R1778" s="474" t="s">
        <v>4208</v>
      </c>
      <c r="S1778" s="475">
        <v>-0.0106</v>
      </c>
    </row>
    <row r="1779" ht="15.75" customHeight="1">
      <c r="A1779" s="473" t="s">
        <v>2130</v>
      </c>
      <c r="B1779" s="406">
        <v>82.55</v>
      </c>
      <c r="C1779" s="474">
        <v>81.91</v>
      </c>
      <c r="D1779" s="474">
        <v>82.91</v>
      </c>
      <c r="E1779" s="474">
        <v>81.82</v>
      </c>
      <c r="F1779" s="474" t="s">
        <v>4295</v>
      </c>
      <c r="G1779" s="475">
        <v>0.0078</v>
      </c>
      <c r="M1779" s="473" t="s">
        <v>2040</v>
      </c>
      <c r="N1779" s="406">
        <v>85.91</v>
      </c>
      <c r="O1779" s="474">
        <v>86.27</v>
      </c>
      <c r="P1779" s="474">
        <v>86.36</v>
      </c>
      <c r="Q1779" s="474">
        <v>85.45</v>
      </c>
      <c r="R1779" s="474" t="s">
        <v>4209</v>
      </c>
      <c r="S1779" s="475">
        <v>0.0042</v>
      </c>
    </row>
    <row r="1780" ht="15.75" customHeight="1">
      <c r="A1780" s="473" t="s">
        <v>2131</v>
      </c>
      <c r="B1780" s="406">
        <v>81.91</v>
      </c>
      <c r="C1780" s="474">
        <v>82.45</v>
      </c>
      <c r="D1780" s="474">
        <v>82.73</v>
      </c>
      <c r="E1780" s="474">
        <v>80.91</v>
      </c>
      <c r="F1780" s="474" t="s">
        <v>4296</v>
      </c>
      <c r="G1780" s="475">
        <v>-0.0065</v>
      </c>
      <c r="M1780" s="473" t="s">
        <v>2041</v>
      </c>
      <c r="N1780" s="406">
        <v>85.55</v>
      </c>
      <c r="O1780" s="474">
        <v>86.73</v>
      </c>
      <c r="P1780" s="474">
        <v>87.18</v>
      </c>
      <c r="Q1780" s="474">
        <v>85.36</v>
      </c>
      <c r="R1780" s="474" t="s">
        <v>4210</v>
      </c>
      <c r="S1780" s="475">
        <v>-0.0063</v>
      </c>
    </row>
    <row r="1781" ht="15.75" customHeight="1">
      <c r="A1781" s="473" t="s">
        <v>2132</v>
      </c>
      <c r="B1781" s="406">
        <v>82.45</v>
      </c>
      <c r="C1781" s="474">
        <v>82.73</v>
      </c>
      <c r="D1781" s="474">
        <v>83.09</v>
      </c>
      <c r="E1781" s="474">
        <v>82.36</v>
      </c>
      <c r="F1781" s="474" t="s">
        <v>4297</v>
      </c>
      <c r="G1781" s="475">
        <v>-0.0023</v>
      </c>
      <c r="M1781" s="473" t="s">
        <v>2042</v>
      </c>
      <c r="N1781" s="406">
        <v>86.09</v>
      </c>
      <c r="O1781" s="474">
        <v>85.91</v>
      </c>
      <c r="P1781" s="474">
        <v>87.27</v>
      </c>
      <c r="Q1781" s="474">
        <v>85.73</v>
      </c>
      <c r="R1781" s="474" t="s">
        <v>4159</v>
      </c>
      <c r="S1781" s="475">
        <v>0.0053</v>
      </c>
    </row>
    <row r="1782" ht="15.75" customHeight="1">
      <c r="A1782" s="473" t="s">
        <v>2133</v>
      </c>
      <c r="B1782" s="406">
        <v>82.64</v>
      </c>
      <c r="C1782" s="474">
        <v>82.73</v>
      </c>
      <c r="D1782" s="474">
        <v>82.73</v>
      </c>
      <c r="E1782" s="474">
        <v>82.27</v>
      </c>
      <c r="F1782" s="474" t="s">
        <v>4298</v>
      </c>
      <c r="G1782" s="475">
        <v>0.0034</v>
      </c>
      <c r="M1782" s="473" t="s">
        <v>2043</v>
      </c>
      <c r="N1782" s="406">
        <v>85.64</v>
      </c>
      <c r="O1782" s="474">
        <v>85.09</v>
      </c>
      <c r="P1782" s="474">
        <v>85.91</v>
      </c>
      <c r="Q1782" s="474">
        <v>84.55</v>
      </c>
      <c r="R1782" s="474" t="s">
        <v>4211</v>
      </c>
      <c r="S1782" s="475">
        <v>0.0086</v>
      </c>
    </row>
    <row r="1783" ht="15.75" customHeight="1">
      <c r="A1783" s="473" t="s">
        <v>2134</v>
      </c>
      <c r="B1783" s="406">
        <v>82.36</v>
      </c>
      <c r="C1783" s="474">
        <v>83.18</v>
      </c>
      <c r="D1783" s="474">
        <v>83.18</v>
      </c>
      <c r="E1783" s="474">
        <v>81.82</v>
      </c>
      <c r="F1783" s="474" t="s">
        <v>4299</v>
      </c>
      <c r="G1783" s="475">
        <v>-0.0056</v>
      </c>
      <c r="M1783" s="473" t="s">
        <v>2044</v>
      </c>
      <c r="N1783" s="406">
        <v>84.91</v>
      </c>
      <c r="O1783" s="474">
        <v>85.64</v>
      </c>
      <c r="P1783" s="474">
        <v>85.64</v>
      </c>
      <c r="Q1783" s="474">
        <v>84.55</v>
      </c>
      <c r="R1783" s="474" t="s">
        <v>4212</v>
      </c>
      <c r="S1783" s="475">
        <v>0.0032</v>
      </c>
    </row>
    <row r="1784" ht="15.75" customHeight="1">
      <c r="A1784" s="473" t="s">
        <v>2135</v>
      </c>
      <c r="B1784" s="406">
        <v>82.82</v>
      </c>
      <c r="C1784" s="474">
        <v>84.18</v>
      </c>
      <c r="D1784" s="474">
        <v>84.27</v>
      </c>
      <c r="E1784" s="474">
        <v>82.45</v>
      </c>
      <c r="F1784" s="474" t="s">
        <v>4300</v>
      </c>
      <c r="G1784" s="475">
        <v>-0.0098</v>
      </c>
      <c r="M1784" s="473" t="s">
        <v>2045</v>
      </c>
      <c r="N1784" s="406">
        <v>84.64</v>
      </c>
      <c r="O1784" s="474">
        <v>84.82</v>
      </c>
      <c r="P1784" s="474">
        <v>85.18</v>
      </c>
      <c r="Q1784" s="474">
        <v>84.36</v>
      </c>
      <c r="R1784" s="474" t="s">
        <v>4213</v>
      </c>
      <c r="S1784" s="475">
        <v>-0.0011</v>
      </c>
    </row>
    <row r="1785" ht="15.75" customHeight="1">
      <c r="A1785" s="473" t="s">
        <v>2136</v>
      </c>
      <c r="B1785" s="406">
        <v>83.64</v>
      </c>
      <c r="C1785" s="474">
        <v>84.18</v>
      </c>
      <c r="D1785" s="474">
        <v>84.55</v>
      </c>
      <c r="E1785" s="474">
        <v>83.45</v>
      </c>
      <c r="F1785" s="474" t="s">
        <v>4301</v>
      </c>
      <c r="G1785" s="475">
        <v>-0.0054</v>
      </c>
      <c r="M1785" s="473" t="s">
        <v>2046</v>
      </c>
      <c r="N1785" s="406">
        <v>84.73</v>
      </c>
      <c r="O1785" s="474">
        <v>84.82</v>
      </c>
      <c r="P1785" s="474">
        <v>85.36</v>
      </c>
      <c r="Q1785" s="474">
        <v>84.09</v>
      </c>
      <c r="R1785" s="474" t="s">
        <v>4214</v>
      </c>
      <c r="S1785" s="475">
        <v>0.0065</v>
      </c>
    </row>
    <row r="1786" ht="15.75" customHeight="1">
      <c r="A1786" s="473" t="s">
        <v>2137</v>
      </c>
      <c r="B1786" s="406">
        <v>84.09</v>
      </c>
      <c r="C1786" s="474">
        <v>85.45</v>
      </c>
      <c r="D1786" s="474">
        <v>85.45</v>
      </c>
      <c r="E1786" s="474">
        <v>83.64</v>
      </c>
      <c r="F1786" s="474" t="s">
        <v>4302</v>
      </c>
      <c r="G1786" s="475">
        <v>-0.0076</v>
      </c>
      <c r="M1786" s="473" t="s">
        <v>2047</v>
      </c>
      <c r="N1786" s="406">
        <v>84.18</v>
      </c>
      <c r="O1786" s="474">
        <v>84.91</v>
      </c>
      <c r="P1786" s="474">
        <v>85.18</v>
      </c>
      <c r="Q1786" s="474">
        <v>83.64</v>
      </c>
      <c r="R1786" s="474" t="s">
        <v>4215</v>
      </c>
      <c r="S1786" s="475">
        <v>0.0021</v>
      </c>
    </row>
    <row r="1787" ht="15.75" customHeight="1">
      <c r="A1787" s="473" t="s">
        <v>2138</v>
      </c>
      <c r="B1787" s="406">
        <v>84.73</v>
      </c>
      <c r="C1787" s="474">
        <v>85.0</v>
      </c>
      <c r="D1787" s="474">
        <v>85.45</v>
      </c>
      <c r="E1787" s="474">
        <v>84.45</v>
      </c>
      <c r="F1787" s="474" t="s">
        <v>4303</v>
      </c>
      <c r="G1787" s="475">
        <v>0.0011</v>
      </c>
      <c r="M1787" s="473" t="s">
        <v>2048</v>
      </c>
      <c r="N1787" s="406">
        <v>84.0</v>
      </c>
      <c r="O1787" s="474">
        <v>84.82</v>
      </c>
      <c r="P1787" s="474">
        <v>84.82</v>
      </c>
      <c r="Q1787" s="474">
        <v>83.73</v>
      </c>
      <c r="R1787" s="474" t="s">
        <v>4216</v>
      </c>
      <c r="S1787" s="475">
        <v>-0.0043</v>
      </c>
    </row>
    <row r="1788" ht="15.75" customHeight="1">
      <c r="A1788" s="473" t="s">
        <v>2139</v>
      </c>
      <c r="B1788" s="406">
        <v>84.64</v>
      </c>
      <c r="C1788" s="474">
        <v>86.09</v>
      </c>
      <c r="D1788" s="474">
        <v>86.18</v>
      </c>
      <c r="E1788" s="474">
        <v>84.27</v>
      </c>
      <c r="F1788" s="474" t="s">
        <v>4304</v>
      </c>
      <c r="G1788" s="475">
        <v>-0.0148</v>
      </c>
      <c r="M1788" s="473" t="s">
        <v>2049</v>
      </c>
      <c r="N1788" s="406">
        <v>84.36</v>
      </c>
      <c r="O1788" s="474">
        <v>84.36</v>
      </c>
      <c r="P1788" s="474">
        <v>84.73</v>
      </c>
      <c r="Q1788" s="474">
        <v>84.09</v>
      </c>
      <c r="R1788" s="474" t="s">
        <v>4217</v>
      </c>
      <c r="S1788" s="475">
        <v>0.0011</v>
      </c>
    </row>
    <row r="1789" ht="15.75" customHeight="1">
      <c r="A1789" s="473" t="s">
        <v>2140</v>
      </c>
      <c r="B1789" s="406">
        <v>85.91</v>
      </c>
      <c r="C1789" s="474">
        <v>86.18</v>
      </c>
      <c r="D1789" s="474">
        <v>86.36</v>
      </c>
      <c r="E1789" s="474">
        <v>85.64</v>
      </c>
      <c r="F1789" s="474" t="s">
        <v>4305</v>
      </c>
      <c r="G1789" s="475">
        <v>0.0032</v>
      </c>
      <c r="M1789" s="473" t="s">
        <v>2050</v>
      </c>
      <c r="N1789" s="406">
        <v>84.27</v>
      </c>
      <c r="O1789" s="474">
        <v>85.36</v>
      </c>
      <c r="P1789" s="474">
        <v>85.36</v>
      </c>
      <c r="Q1789" s="474">
        <v>84.0</v>
      </c>
      <c r="R1789" s="474" t="s">
        <v>4218</v>
      </c>
      <c r="S1789" s="475">
        <v>-0.0044</v>
      </c>
    </row>
    <row r="1790" ht="15.75" customHeight="1">
      <c r="A1790" s="473" t="s">
        <v>2141</v>
      </c>
      <c r="B1790" s="406">
        <v>85.64</v>
      </c>
      <c r="C1790" s="474">
        <v>84.91</v>
      </c>
      <c r="D1790" s="474">
        <v>85.91</v>
      </c>
      <c r="E1790" s="474">
        <v>84.55</v>
      </c>
      <c r="F1790" s="474" t="s">
        <v>4306</v>
      </c>
      <c r="G1790" s="475">
        <v>0.0107</v>
      </c>
      <c r="M1790" s="473" t="s">
        <v>2051</v>
      </c>
      <c r="N1790" s="406">
        <v>84.64</v>
      </c>
      <c r="O1790" s="474">
        <v>83.82</v>
      </c>
      <c r="P1790" s="474">
        <v>85.0</v>
      </c>
      <c r="Q1790" s="474">
        <v>83.82</v>
      </c>
      <c r="R1790" s="474" t="s">
        <v>4219</v>
      </c>
      <c r="S1790" s="475">
        <v>0.0087</v>
      </c>
    </row>
    <row r="1791" ht="15.75" customHeight="1">
      <c r="A1791" s="473" t="s">
        <v>2142</v>
      </c>
      <c r="B1791" s="406">
        <v>84.73</v>
      </c>
      <c r="C1791" s="474">
        <v>85.27</v>
      </c>
      <c r="D1791" s="474">
        <v>85.55</v>
      </c>
      <c r="E1791" s="474">
        <v>84.09</v>
      </c>
      <c r="F1791" s="474" t="s">
        <v>4307</v>
      </c>
      <c r="G1791" s="475">
        <v>-0.0011</v>
      </c>
      <c r="M1791" s="473" t="s">
        <v>2052</v>
      </c>
      <c r="N1791" s="406">
        <v>83.91</v>
      </c>
      <c r="O1791" s="474">
        <v>85.0</v>
      </c>
      <c r="P1791" s="474">
        <v>85.0</v>
      </c>
      <c r="Q1791" s="474">
        <v>83.55</v>
      </c>
      <c r="R1791" s="474" t="s">
        <v>3068</v>
      </c>
      <c r="S1791" s="475">
        <v>-0.0076</v>
      </c>
    </row>
    <row r="1792" ht="15.75" customHeight="1">
      <c r="A1792" s="473" t="s">
        <v>2143</v>
      </c>
      <c r="B1792" s="406">
        <v>84.82</v>
      </c>
      <c r="C1792" s="474">
        <v>85.45</v>
      </c>
      <c r="D1792" s="474">
        <v>85.73</v>
      </c>
      <c r="E1792" s="474">
        <v>84.36</v>
      </c>
      <c r="F1792" s="474" t="s">
        <v>4308</v>
      </c>
      <c r="G1792" s="475">
        <v>-0.0021</v>
      </c>
      <c r="M1792" s="473" t="s">
        <v>2053</v>
      </c>
      <c r="N1792" s="406">
        <v>84.55</v>
      </c>
      <c r="O1792" s="474">
        <v>83.36</v>
      </c>
      <c r="P1792" s="474">
        <v>85.36</v>
      </c>
      <c r="Q1792" s="474">
        <v>83.36</v>
      </c>
      <c r="R1792" s="474" t="s">
        <v>4220</v>
      </c>
      <c r="S1792" s="475">
        <v>0.0033</v>
      </c>
    </row>
    <row r="1793" ht="15.75" customHeight="1">
      <c r="A1793" s="473" t="s">
        <v>2144</v>
      </c>
      <c r="B1793" s="406">
        <v>85.0</v>
      </c>
      <c r="C1793" s="474">
        <v>85.09</v>
      </c>
      <c r="D1793" s="474">
        <v>86.36</v>
      </c>
      <c r="E1793" s="474">
        <v>84.64</v>
      </c>
      <c r="F1793" s="474" t="s">
        <v>4309</v>
      </c>
      <c r="G1793" s="475">
        <v>-0.0032</v>
      </c>
      <c r="M1793" s="473" t="s">
        <v>2054</v>
      </c>
      <c r="N1793" s="406">
        <v>84.27</v>
      </c>
      <c r="O1793" s="474">
        <v>85.0</v>
      </c>
      <c r="P1793" s="474">
        <v>85.36</v>
      </c>
      <c r="Q1793" s="474">
        <v>81.82</v>
      </c>
      <c r="R1793" s="474" t="s">
        <v>4221</v>
      </c>
      <c r="S1793" s="475">
        <v>0.0064</v>
      </c>
    </row>
    <row r="1794" ht="15.75" customHeight="1">
      <c r="A1794" s="473" t="s">
        <v>2145</v>
      </c>
      <c r="B1794" s="406">
        <v>85.27</v>
      </c>
      <c r="C1794" s="474">
        <v>86.82</v>
      </c>
      <c r="D1794" s="474">
        <v>86.82</v>
      </c>
      <c r="E1794" s="474">
        <v>84.64</v>
      </c>
      <c r="F1794" s="474" t="s">
        <v>4310</v>
      </c>
      <c r="G1794" s="475">
        <v>-0.0148</v>
      </c>
      <c r="M1794" s="473" t="s">
        <v>2055</v>
      </c>
      <c r="N1794" s="406">
        <v>83.73</v>
      </c>
      <c r="O1794" s="474">
        <v>85.45</v>
      </c>
      <c r="P1794" s="474">
        <v>85.45</v>
      </c>
      <c r="Q1794" s="474">
        <v>83.09</v>
      </c>
      <c r="R1794" s="474" t="s">
        <v>4222</v>
      </c>
      <c r="S1794" s="475">
        <v>-0.0191</v>
      </c>
    </row>
    <row r="1795" ht="15.75" customHeight="1">
      <c r="A1795" s="473" t="s">
        <v>2146</v>
      </c>
      <c r="B1795" s="406">
        <v>86.55</v>
      </c>
      <c r="C1795" s="474">
        <v>85.91</v>
      </c>
      <c r="D1795" s="474">
        <v>87.27</v>
      </c>
      <c r="E1795" s="474">
        <v>85.55</v>
      </c>
      <c r="F1795" s="474" t="s">
        <v>4311</v>
      </c>
      <c r="G1795" s="475">
        <v>0.015</v>
      </c>
      <c r="M1795" s="473" t="s">
        <v>2056</v>
      </c>
      <c r="N1795" s="406">
        <v>85.36</v>
      </c>
      <c r="O1795" s="474">
        <v>85.45</v>
      </c>
      <c r="P1795" s="474">
        <v>85.73</v>
      </c>
      <c r="Q1795" s="474">
        <v>84.27</v>
      </c>
      <c r="R1795" s="474" t="s">
        <v>4223</v>
      </c>
      <c r="S1795" s="475">
        <v>-0.0033</v>
      </c>
    </row>
    <row r="1796" ht="15.75" customHeight="1">
      <c r="A1796" s="473" t="s">
        <v>2147</v>
      </c>
      <c r="B1796" s="406">
        <v>85.27</v>
      </c>
      <c r="C1796" s="474">
        <v>85.45</v>
      </c>
      <c r="D1796" s="474">
        <v>85.91</v>
      </c>
      <c r="E1796" s="474">
        <v>84.55</v>
      </c>
      <c r="F1796" s="474" t="s">
        <v>4312</v>
      </c>
      <c r="G1796" s="475">
        <v>0.0042</v>
      </c>
      <c r="M1796" s="473" t="s">
        <v>2057</v>
      </c>
      <c r="N1796" s="406">
        <v>85.64</v>
      </c>
      <c r="O1796" s="474">
        <v>85.36</v>
      </c>
      <c r="P1796" s="474">
        <v>86.27</v>
      </c>
      <c r="Q1796" s="474">
        <v>85.09</v>
      </c>
      <c r="R1796" s="474" t="s">
        <v>4224</v>
      </c>
      <c r="S1796" s="475">
        <v>0.0054</v>
      </c>
    </row>
    <row r="1797" ht="15.75" customHeight="1">
      <c r="A1797" s="473" t="s">
        <v>2148</v>
      </c>
      <c r="B1797" s="406">
        <v>84.91</v>
      </c>
      <c r="C1797" s="474">
        <v>85.27</v>
      </c>
      <c r="D1797" s="474">
        <v>85.45</v>
      </c>
      <c r="E1797" s="474">
        <v>84.27</v>
      </c>
      <c r="F1797" s="474" t="s">
        <v>4313</v>
      </c>
      <c r="G1797" s="475">
        <v>-0.0011</v>
      </c>
      <c r="M1797" s="473" t="s">
        <v>2058</v>
      </c>
      <c r="N1797" s="406">
        <v>85.18</v>
      </c>
      <c r="O1797" s="474">
        <v>85.09</v>
      </c>
      <c r="P1797" s="474">
        <v>85.55</v>
      </c>
      <c r="Q1797" s="474">
        <v>84.27</v>
      </c>
      <c r="R1797" s="474" t="s">
        <v>4225</v>
      </c>
      <c r="S1797" s="475">
        <v>0.0053</v>
      </c>
    </row>
    <row r="1798" ht="15.75" customHeight="1">
      <c r="A1798" s="473" t="s">
        <v>2149</v>
      </c>
      <c r="B1798" s="406">
        <v>85.0</v>
      </c>
      <c r="C1798" s="474">
        <v>85.91</v>
      </c>
      <c r="D1798" s="474">
        <v>86.45</v>
      </c>
      <c r="E1798" s="474">
        <v>84.73</v>
      </c>
      <c r="F1798" s="474" t="s">
        <v>4314</v>
      </c>
      <c r="G1798" s="475">
        <v>-0.0106</v>
      </c>
      <c r="M1798" s="473" t="s">
        <v>2059</v>
      </c>
      <c r="N1798" s="406">
        <v>84.73</v>
      </c>
      <c r="O1798" s="474">
        <v>84.91</v>
      </c>
      <c r="P1798" s="474">
        <v>85.36</v>
      </c>
      <c r="Q1798" s="474">
        <v>83.73</v>
      </c>
      <c r="R1798" s="474" t="s">
        <v>4226</v>
      </c>
      <c r="S1798" s="475">
        <v>0.0055</v>
      </c>
    </row>
    <row r="1799" ht="15.75" customHeight="1">
      <c r="A1799" s="473" t="s">
        <v>2150</v>
      </c>
      <c r="B1799" s="406">
        <v>85.91</v>
      </c>
      <c r="C1799" s="474">
        <v>86.18</v>
      </c>
      <c r="D1799" s="474">
        <v>87.82</v>
      </c>
      <c r="E1799" s="474">
        <v>85.64</v>
      </c>
      <c r="F1799" s="474" t="s">
        <v>4315</v>
      </c>
      <c r="G1799" s="475">
        <v>0.0054</v>
      </c>
      <c r="M1799" s="473" t="s">
        <v>2060</v>
      </c>
      <c r="N1799" s="406">
        <v>84.27</v>
      </c>
      <c r="O1799" s="474">
        <v>85.36</v>
      </c>
      <c r="P1799" s="474">
        <v>85.36</v>
      </c>
      <c r="Q1799" s="474">
        <v>84.09</v>
      </c>
      <c r="R1799" s="474" t="s">
        <v>4227</v>
      </c>
      <c r="S1799" s="475">
        <v>-0.0033</v>
      </c>
    </row>
    <row r="1800" ht="15.75" customHeight="1">
      <c r="A1800" s="473" t="s">
        <v>2151</v>
      </c>
      <c r="B1800" s="406">
        <v>85.45</v>
      </c>
      <c r="C1800" s="474">
        <v>85.55</v>
      </c>
      <c r="D1800" s="474">
        <v>86.09</v>
      </c>
      <c r="E1800" s="474">
        <v>85.27</v>
      </c>
      <c r="F1800" s="474" t="s">
        <v>4316</v>
      </c>
      <c r="G1800" s="475">
        <v>-0.0012</v>
      </c>
      <c r="M1800" s="473" t="s">
        <v>2061</v>
      </c>
      <c r="N1800" s="406">
        <v>84.55</v>
      </c>
      <c r="O1800" s="474">
        <v>84.82</v>
      </c>
      <c r="P1800" s="474">
        <v>85.45</v>
      </c>
      <c r="Q1800" s="474">
        <v>81.82</v>
      </c>
      <c r="R1800" s="474" t="s">
        <v>4228</v>
      </c>
      <c r="S1800" s="475">
        <v>-0.0138</v>
      </c>
    </row>
    <row r="1801" ht="15.75" customHeight="1">
      <c r="A1801" s="473" t="s">
        <v>2152</v>
      </c>
      <c r="B1801" s="406">
        <v>85.55</v>
      </c>
      <c r="C1801" s="474">
        <v>85.45</v>
      </c>
      <c r="D1801" s="474">
        <v>85.82</v>
      </c>
      <c r="E1801" s="474">
        <v>85.0</v>
      </c>
      <c r="F1801" s="474" t="s">
        <v>4317</v>
      </c>
      <c r="G1801" s="475">
        <v>0.0022</v>
      </c>
      <c r="M1801" s="473" t="s">
        <v>2062</v>
      </c>
      <c r="N1801" s="406">
        <v>85.73</v>
      </c>
      <c r="O1801" s="474">
        <v>85.36</v>
      </c>
      <c r="P1801" s="474">
        <v>86.36</v>
      </c>
      <c r="Q1801" s="474">
        <v>84.55</v>
      </c>
      <c r="R1801" s="474" t="s">
        <v>4229</v>
      </c>
      <c r="S1801" s="475">
        <v>0.0184</v>
      </c>
    </row>
    <row r="1802" ht="15.75" customHeight="1">
      <c r="A1802" s="473" t="s">
        <v>2153</v>
      </c>
      <c r="B1802" s="406">
        <v>85.36</v>
      </c>
      <c r="C1802" s="474">
        <v>86.36</v>
      </c>
      <c r="D1802" s="474">
        <v>86.36</v>
      </c>
      <c r="E1802" s="474">
        <v>85.09</v>
      </c>
      <c r="F1802" s="474" t="s">
        <v>4318</v>
      </c>
      <c r="G1802" s="475">
        <v>-0.0022</v>
      </c>
      <c r="M1802" s="473" t="s">
        <v>2063</v>
      </c>
      <c r="N1802" s="406">
        <v>84.18</v>
      </c>
      <c r="O1802" s="474">
        <v>84.09</v>
      </c>
      <c r="P1802" s="474">
        <v>85.27</v>
      </c>
      <c r="Q1802" s="474">
        <v>83.73</v>
      </c>
      <c r="R1802" s="474" t="s">
        <v>4230</v>
      </c>
      <c r="S1802" s="475">
        <v>0.0</v>
      </c>
    </row>
    <row r="1803" ht="15.75" customHeight="1">
      <c r="A1803" s="473" t="s">
        <v>2154</v>
      </c>
      <c r="B1803" s="406">
        <v>85.55</v>
      </c>
      <c r="C1803" s="474">
        <v>87.18</v>
      </c>
      <c r="D1803" s="474">
        <v>87.18</v>
      </c>
      <c r="E1803" s="474">
        <v>85.27</v>
      </c>
      <c r="F1803" s="474" t="s">
        <v>4319</v>
      </c>
      <c r="G1803" s="475">
        <v>-0.0104</v>
      </c>
      <c r="M1803" s="473" t="s">
        <v>2064</v>
      </c>
      <c r="N1803" s="406">
        <v>84.18</v>
      </c>
      <c r="O1803" s="474">
        <v>85.45</v>
      </c>
      <c r="P1803" s="474">
        <v>85.91</v>
      </c>
      <c r="Q1803" s="474">
        <v>84.09</v>
      </c>
      <c r="R1803" s="474" t="s">
        <v>4231</v>
      </c>
      <c r="S1803" s="475">
        <v>-0.0149</v>
      </c>
    </row>
    <row r="1804" ht="15.75" customHeight="1">
      <c r="A1804" s="473" t="s">
        <v>2155</v>
      </c>
      <c r="B1804" s="406">
        <v>86.45</v>
      </c>
      <c r="C1804" s="474">
        <v>87.36</v>
      </c>
      <c r="D1804" s="474">
        <v>88.0</v>
      </c>
      <c r="E1804" s="474">
        <v>86.18</v>
      </c>
      <c r="F1804" s="474" t="s">
        <v>4320</v>
      </c>
      <c r="G1804" s="475">
        <v>-0.0073</v>
      </c>
      <c r="M1804" s="473" t="s">
        <v>2065</v>
      </c>
      <c r="N1804" s="406">
        <v>85.45</v>
      </c>
      <c r="O1804" s="474">
        <v>85.82</v>
      </c>
      <c r="P1804" s="474">
        <v>86.55</v>
      </c>
      <c r="Q1804" s="474">
        <v>85.0</v>
      </c>
      <c r="R1804" s="474" t="s">
        <v>4232</v>
      </c>
      <c r="S1804" s="475">
        <v>-0.0105</v>
      </c>
    </row>
    <row r="1805" ht="15.75" customHeight="1">
      <c r="A1805" s="473" t="s">
        <v>2156</v>
      </c>
      <c r="B1805" s="406">
        <v>87.09</v>
      </c>
      <c r="C1805" s="474">
        <v>87.27</v>
      </c>
      <c r="D1805" s="474">
        <v>89.09</v>
      </c>
      <c r="E1805" s="474">
        <v>86.36</v>
      </c>
      <c r="F1805" s="474" t="s">
        <v>4273</v>
      </c>
      <c r="G1805" s="475">
        <v>0.0</v>
      </c>
      <c r="M1805" s="473" t="s">
        <v>2066</v>
      </c>
      <c r="N1805" s="406">
        <v>86.36</v>
      </c>
      <c r="O1805" s="474">
        <v>87.27</v>
      </c>
      <c r="P1805" s="474">
        <v>87.91</v>
      </c>
      <c r="Q1805" s="474">
        <v>86.09</v>
      </c>
      <c r="R1805" s="474" t="s">
        <v>4233</v>
      </c>
      <c r="S1805" s="475">
        <v>-0.0114</v>
      </c>
    </row>
    <row r="1806" ht="15.75" customHeight="1">
      <c r="A1806" s="473" t="s">
        <v>2157</v>
      </c>
      <c r="B1806" s="406">
        <v>87.09</v>
      </c>
      <c r="C1806" s="474">
        <v>85.27</v>
      </c>
      <c r="D1806" s="474">
        <v>87.36</v>
      </c>
      <c r="E1806" s="474">
        <v>85.18</v>
      </c>
      <c r="F1806" s="474" t="s">
        <v>4321</v>
      </c>
      <c r="G1806" s="475">
        <v>0.0289</v>
      </c>
      <c r="M1806" s="473" t="s">
        <v>2067</v>
      </c>
      <c r="N1806" s="406">
        <v>87.36</v>
      </c>
      <c r="O1806" s="474">
        <v>95.0</v>
      </c>
      <c r="P1806" s="474">
        <v>95.0</v>
      </c>
      <c r="Q1806" s="474">
        <v>85.91</v>
      </c>
      <c r="R1806" s="474" t="s">
        <v>4234</v>
      </c>
      <c r="S1806" s="475">
        <v>-0.0813</v>
      </c>
    </row>
    <row r="1807" ht="15.75" customHeight="1">
      <c r="A1807" s="473" t="s">
        <v>2158</v>
      </c>
      <c r="B1807" s="406">
        <v>84.64</v>
      </c>
      <c r="C1807" s="474">
        <v>85.91</v>
      </c>
      <c r="D1807" s="474">
        <v>86.18</v>
      </c>
      <c r="E1807" s="474">
        <v>84.09</v>
      </c>
      <c r="F1807" s="474" t="s">
        <v>4259</v>
      </c>
      <c r="G1807" s="475">
        <v>-0.0106</v>
      </c>
      <c r="M1807" s="473" t="s">
        <v>2068</v>
      </c>
      <c r="N1807" s="406">
        <v>95.09</v>
      </c>
      <c r="O1807" s="474">
        <v>94.82</v>
      </c>
      <c r="P1807" s="474">
        <v>95.82</v>
      </c>
      <c r="Q1807" s="474">
        <v>94.36</v>
      </c>
      <c r="R1807" s="474" t="s">
        <v>4235</v>
      </c>
      <c r="S1807" s="475">
        <v>0.0077</v>
      </c>
    </row>
    <row r="1808" ht="15.75" customHeight="1">
      <c r="A1808" s="473" t="s">
        <v>2159</v>
      </c>
      <c r="B1808" s="406">
        <v>85.55</v>
      </c>
      <c r="C1808" s="474">
        <v>86.36</v>
      </c>
      <c r="D1808" s="474">
        <v>87.18</v>
      </c>
      <c r="E1808" s="474">
        <v>85.36</v>
      </c>
      <c r="F1808" s="474" t="s">
        <v>4322</v>
      </c>
      <c r="G1808" s="475">
        <v>0.0</v>
      </c>
      <c r="M1808" s="473" t="s">
        <v>2069</v>
      </c>
      <c r="N1808" s="406">
        <v>94.36</v>
      </c>
      <c r="O1808" s="474">
        <v>94.55</v>
      </c>
      <c r="P1808" s="474">
        <v>95.36</v>
      </c>
      <c r="Q1808" s="474">
        <v>93.55</v>
      </c>
      <c r="R1808" s="474" t="s">
        <v>4236</v>
      </c>
      <c r="S1808" s="475">
        <v>-0.002</v>
      </c>
    </row>
    <row r="1809" ht="15.75" customHeight="1">
      <c r="A1809" s="473" t="s">
        <v>2160</v>
      </c>
      <c r="B1809" s="406">
        <v>85.55</v>
      </c>
      <c r="C1809" s="474">
        <v>88.09</v>
      </c>
      <c r="D1809" s="474">
        <v>88.09</v>
      </c>
      <c r="E1809" s="474">
        <v>84.55</v>
      </c>
      <c r="F1809" s="474" t="s">
        <v>4323</v>
      </c>
      <c r="G1809" s="475">
        <v>-0.0238</v>
      </c>
      <c r="M1809" s="473" t="s">
        <v>2070</v>
      </c>
      <c r="N1809" s="406">
        <v>94.55</v>
      </c>
      <c r="O1809" s="474">
        <v>95.45</v>
      </c>
      <c r="P1809" s="474">
        <v>95.82</v>
      </c>
      <c r="Q1809" s="474">
        <v>93.55</v>
      </c>
      <c r="R1809" s="474" t="s">
        <v>3051</v>
      </c>
      <c r="S1809" s="475">
        <v>-0.0066</v>
      </c>
    </row>
    <row r="1810" ht="15.75" customHeight="1">
      <c r="A1810" s="473" t="s">
        <v>2161</v>
      </c>
      <c r="B1810" s="406">
        <v>87.64</v>
      </c>
      <c r="C1810" s="474">
        <v>90.55</v>
      </c>
      <c r="D1810" s="474">
        <v>91.73</v>
      </c>
      <c r="E1810" s="474">
        <v>87.36</v>
      </c>
      <c r="F1810" s="474" t="s">
        <v>4324</v>
      </c>
      <c r="G1810" s="475">
        <v>-0.0311</v>
      </c>
      <c r="M1810" s="473" t="s">
        <v>2071</v>
      </c>
      <c r="N1810" s="406">
        <v>95.18</v>
      </c>
      <c r="O1810" s="474">
        <v>95.18</v>
      </c>
      <c r="P1810" s="474">
        <v>97.27</v>
      </c>
      <c r="Q1810" s="474">
        <v>94.45</v>
      </c>
      <c r="R1810" s="474" t="s">
        <v>4237</v>
      </c>
      <c r="S1810" s="475">
        <v>0.0048</v>
      </c>
    </row>
    <row r="1811" ht="15.75" customHeight="1">
      <c r="A1811" s="473" t="s">
        <v>2162</v>
      </c>
      <c r="B1811" s="406">
        <v>90.45</v>
      </c>
      <c r="C1811" s="474">
        <v>91.36</v>
      </c>
      <c r="D1811" s="474">
        <v>92.18</v>
      </c>
      <c r="E1811" s="474">
        <v>88.91</v>
      </c>
      <c r="F1811" s="474" t="s">
        <v>4325</v>
      </c>
      <c r="G1811" s="475">
        <v>-0.012</v>
      </c>
      <c r="M1811" s="473" t="s">
        <v>2072</v>
      </c>
      <c r="N1811" s="406">
        <v>94.73</v>
      </c>
      <c r="O1811" s="474">
        <v>91.55</v>
      </c>
      <c r="P1811" s="474">
        <v>95.27</v>
      </c>
      <c r="Q1811" s="474">
        <v>91.0</v>
      </c>
      <c r="R1811" s="474" t="s">
        <v>3290</v>
      </c>
      <c r="S1811" s="475">
        <v>0.041</v>
      </c>
    </row>
    <row r="1812" ht="15.75" customHeight="1">
      <c r="A1812" s="473" t="s">
        <v>2163</v>
      </c>
      <c r="B1812" s="406">
        <v>91.55</v>
      </c>
      <c r="C1812" s="474">
        <v>95.45</v>
      </c>
      <c r="D1812" s="474">
        <v>96.36</v>
      </c>
      <c r="E1812" s="474">
        <v>90.91</v>
      </c>
      <c r="F1812" s="474" t="s">
        <v>4326</v>
      </c>
      <c r="G1812" s="475">
        <v>-0.0336</v>
      </c>
      <c r="M1812" s="473" t="s">
        <v>2073</v>
      </c>
      <c r="N1812" s="406">
        <v>91.0</v>
      </c>
      <c r="O1812" s="474">
        <v>91.36</v>
      </c>
      <c r="P1812" s="474">
        <v>91.82</v>
      </c>
      <c r="Q1812" s="474">
        <v>90.55</v>
      </c>
      <c r="R1812" s="474" t="s">
        <v>4238</v>
      </c>
      <c r="S1812" s="475">
        <v>0.001</v>
      </c>
    </row>
    <row r="1813" ht="15.75" customHeight="1">
      <c r="A1813" s="473" t="s">
        <v>2164</v>
      </c>
      <c r="B1813" s="406">
        <v>94.73</v>
      </c>
      <c r="C1813" s="474">
        <v>97.18</v>
      </c>
      <c r="D1813" s="474">
        <v>97.18</v>
      </c>
      <c r="E1813" s="474">
        <v>91.09</v>
      </c>
      <c r="F1813" s="474" t="s">
        <v>4327</v>
      </c>
      <c r="G1813" s="475">
        <v>0.0721</v>
      </c>
      <c r="M1813" s="473" t="s">
        <v>2074</v>
      </c>
      <c r="N1813" s="406">
        <v>90.91</v>
      </c>
      <c r="O1813" s="474">
        <v>90.91</v>
      </c>
      <c r="P1813" s="474">
        <v>91.27</v>
      </c>
      <c r="Q1813" s="474">
        <v>90.27</v>
      </c>
      <c r="R1813" s="474" t="s">
        <v>4239</v>
      </c>
      <c r="S1813" s="475">
        <v>0.0061</v>
      </c>
    </row>
    <row r="1814" ht="15.75" customHeight="1">
      <c r="A1814" s="473" t="s">
        <v>2165</v>
      </c>
      <c r="B1814" s="406">
        <v>88.36</v>
      </c>
      <c r="C1814" s="474">
        <v>87.0</v>
      </c>
      <c r="D1814" s="474">
        <v>88.91</v>
      </c>
      <c r="E1814" s="474">
        <v>86.36</v>
      </c>
      <c r="F1814" s="474" t="s">
        <v>3111</v>
      </c>
      <c r="G1814" s="475">
        <v>0.0199</v>
      </c>
      <c r="M1814" s="473" t="s">
        <v>2075</v>
      </c>
      <c r="N1814" s="406">
        <v>90.36</v>
      </c>
      <c r="O1814" s="474">
        <v>91.27</v>
      </c>
      <c r="P1814" s="474">
        <v>91.27</v>
      </c>
      <c r="Q1814" s="474">
        <v>90.0</v>
      </c>
      <c r="R1814" s="474" t="s">
        <v>4240</v>
      </c>
      <c r="S1814" s="475">
        <v>-0.0051</v>
      </c>
    </row>
    <row r="1815" ht="15.75" customHeight="1">
      <c r="A1815" s="473" t="s">
        <v>2166</v>
      </c>
      <c r="B1815" s="406">
        <v>86.64</v>
      </c>
      <c r="C1815" s="474">
        <v>88.64</v>
      </c>
      <c r="D1815" s="474">
        <v>89.64</v>
      </c>
      <c r="E1815" s="474">
        <v>86.36</v>
      </c>
      <c r="F1815" s="474" t="s">
        <v>4328</v>
      </c>
      <c r="G1815" s="475">
        <v>-0.0175</v>
      </c>
      <c r="M1815" s="473" t="s">
        <v>2076</v>
      </c>
      <c r="N1815" s="406">
        <v>90.82</v>
      </c>
      <c r="O1815" s="474">
        <v>91.55</v>
      </c>
      <c r="P1815" s="474">
        <v>91.64</v>
      </c>
      <c r="Q1815" s="474">
        <v>90.45</v>
      </c>
      <c r="R1815" s="474" t="s">
        <v>4241</v>
      </c>
      <c r="S1815" s="475">
        <v>-0.0049</v>
      </c>
    </row>
    <row r="1816" ht="15.75" customHeight="1">
      <c r="A1816" s="473" t="s">
        <v>2167</v>
      </c>
      <c r="B1816" s="406">
        <v>88.18</v>
      </c>
      <c r="C1816" s="474">
        <v>85.45</v>
      </c>
      <c r="D1816" s="474">
        <v>88.64</v>
      </c>
      <c r="E1816" s="474">
        <v>85.45</v>
      </c>
      <c r="F1816" s="474" t="s">
        <v>4329</v>
      </c>
      <c r="G1816" s="475">
        <v>0.0352</v>
      </c>
      <c r="M1816" s="473" t="s">
        <v>2077</v>
      </c>
      <c r="N1816" s="406">
        <v>91.27</v>
      </c>
      <c r="O1816" s="474">
        <v>92.55</v>
      </c>
      <c r="P1816" s="474">
        <v>92.55</v>
      </c>
      <c r="Q1816" s="474">
        <v>90.36</v>
      </c>
      <c r="R1816" s="474" t="s">
        <v>4242</v>
      </c>
      <c r="S1816" s="475">
        <v>-0.005</v>
      </c>
    </row>
    <row r="1817" ht="15.75" customHeight="1">
      <c r="A1817" s="473" t="s">
        <v>2168</v>
      </c>
      <c r="B1817" s="406">
        <v>85.18</v>
      </c>
      <c r="C1817" s="474">
        <v>83.45</v>
      </c>
      <c r="D1817" s="474">
        <v>85.55</v>
      </c>
      <c r="E1817" s="474">
        <v>83.36</v>
      </c>
      <c r="F1817" s="474" t="s">
        <v>4330</v>
      </c>
      <c r="G1817" s="475">
        <v>0.0331</v>
      </c>
      <c r="M1817" s="473" t="s">
        <v>2078</v>
      </c>
      <c r="N1817" s="406">
        <v>91.73</v>
      </c>
      <c r="O1817" s="474">
        <v>91.45</v>
      </c>
      <c r="P1817" s="474">
        <v>92.09</v>
      </c>
      <c r="Q1817" s="474">
        <v>91.45</v>
      </c>
      <c r="R1817" s="474" t="s">
        <v>4243</v>
      </c>
      <c r="S1817" s="475">
        <v>0.0031</v>
      </c>
    </row>
    <row r="1818" ht="15.75" customHeight="1">
      <c r="A1818" s="473" t="s">
        <v>2169</v>
      </c>
      <c r="B1818" s="406">
        <v>82.45</v>
      </c>
      <c r="C1818" s="474">
        <v>82.73</v>
      </c>
      <c r="D1818" s="474">
        <v>83.45</v>
      </c>
      <c r="E1818" s="474">
        <v>81.36</v>
      </c>
      <c r="F1818" s="474" t="s">
        <v>4331</v>
      </c>
      <c r="G1818" s="475">
        <v>-0.0132</v>
      </c>
      <c r="M1818" s="473" t="s">
        <v>2079</v>
      </c>
      <c r="N1818" s="406">
        <v>91.45</v>
      </c>
      <c r="O1818" s="474">
        <v>92.36</v>
      </c>
      <c r="P1818" s="474">
        <v>92.36</v>
      </c>
      <c r="Q1818" s="474">
        <v>90.73</v>
      </c>
      <c r="R1818" s="474" t="s">
        <v>4244</v>
      </c>
      <c r="S1818" s="475">
        <v>-0.0119</v>
      </c>
    </row>
    <row r="1819" ht="15.75" customHeight="1">
      <c r="A1819" s="473" t="s">
        <v>2170</v>
      </c>
      <c r="B1819" s="406">
        <v>83.55</v>
      </c>
      <c r="C1819" s="474">
        <v>81.82</v>
      </c>
      <c r="D1819" s="474">
        <v>84.09</v>
      </c>
      <c r="E1819" s="474">
        <v>81.18</v>
      </c>
      <c r="F1819" s="474" t="s">
        <v>4332</v>
      </c>
      <c r="G1819" s="475">
        <v>0.0326</v>
      </c>
      <c r="M1819" s="473" t="s">
        <v>2080</v>
      </c>
      <c r="N1819" s="406">
        <v>92.55</v>
      </c>
      <c r="O1819" s="474">
        <v>92.0</v>
      </c>
      <c r="P1819" s="474">
        <v>92.91</v>
      </c>
      <c r="Q1819" s="474">
        <v>91.91</v>
      </c>
      <c r="R1819" s="474" t="s">
        <v>4245</v>
      </c>
      <c r="S1819" s="475">
        <v>0.007</v>
      </c>
    </row>
    <row r="1820" ht="15.75" customHeight="1">
      <c r="A1820" s="473" t="s">
        <v>2171</v>
      </c>
      <c r="B1820" s="406">
        <v>80.91</v>
      </c>
      <c r="C1820" s="474">
        <v>80.82</v>
      </c>
      <c r="D1820" s="474">
        <v>83.55</v>
      </c>
      <c r="E1820" s="474">
        <v>80.0</v>
      </c>
      <c r="F1820" s="474" t="s">
        <v>4333</v>
      </c>
      <c r="G1820" s="475">
        <v>0.0057</v>
      </c>
      <c r="M1820" s="473" t="s">
        <v>2081</v>
      </c>
      <c r="N1820" s="406">
        <v>91.91</v>
      </c>
      <c r="O1820" s="474">
        <v>92.09</v>
      </c>
      <c r="P1820" s="474">
        <v>92.45</v>
      </c>
      <c r="Q1820" s="474">
        <v>91.64</v>
      </c>
      <c r="R1820" s="474" t="s">
        <v>4246</v>
      </c>
      <c r="S1820" s="475">
        <v>0.0</v>
      </c>
    </row>
    <row r="1821" ht="15.75" customHeight="1">
      <c r="A1821" s="473" t="s">
        <v>2172</v>
      </c>
      <c r="B1821" s="406">
        <v>80.45</v>
      </c>
      <c r="C1821" s="474">
        <v>83.73</v>
      </c>
      <c r="D1821" s="474">
        <v>85.0</v>
      </c>
      <c r="E1821" s="474">
        <v>79.09</v>
      </c>
      <c r="F1821" s="474" t="s">
        <v>4334</v>
      </c>
      <c r="G1821" s="475">
        <v>-0.0412</v>
      </c>
      <c r="M1821" s="473" t="s">
        <v>2082</v>
      </c>
      <c r="N1821" s="406">
        <v>91.91</v>
      </c>
      <c r="O1821" s="474">
        <v>92.73</v>
      </c>
      <c r="P1821" s="474">
        <v>93.27</v>
      </c>
      <c r="Q1821" s="474">
        <v>91.64</v>
      </c>
      <c r="R1821" s="474" t="s">
        <v>4247</v>
      </c>
      <c r="S1821" s="475">
        <v>-0.0058</v>
      </c>
    </row>
    <row r="1822" ht="15.75" customHeight="1">
      <c r="A1822" s="473" t="s">
        <v>2173</v>
      </c>
      <c r="B1822" s="406">
        <v>83.91</v>
      </c>
      <c r="C1822" s="474">
        <v>84.18</v>
      </c>
      <c r="D1822" s="474">
        <v>86.64</v>
      </c>
      <c r="E1822" s="474">
        <v>82.91</v>
      </c>
      <c r="F1822" s="474" t="s">
        <v>4335</v>
      </c>
      <c r="G1822" s="475">
        <v>-0.0284</v>
      </c>
      <c r="M1822" s="473" t="s">
        <v>2083</v>
      </c>
      <c r="N1822" s="406">
        <v>92.45</v>
      </c>
      <c r="O1822" s="474">
        <v>93.36</v>
      </c>
      <c r="P1822" s="474">
        <v>93.55</v>
      </c>
      <c r="Q1822" s="474">
        <v>92.09</v>
      </c>
      <c r="R1822" s="474" t="s">
        <v>4248</v>
      </c>
      <c r="S1822" s="475">
        <v>-0.004</v>
      </c>
    </row>
    <row r="1823" ht="15.75" customHeight="1">
      <c r="A1823" s="473" t="s">
        <v>2174</v>
      </c>
      <c r="B1823" s="406">
        <v>86.36</v>
      </c>
      <c r="C1823" s="474">
        <v>88.55</v>
      </c>
      <c r="D1823" s="474">
        <v>88.55</v>
      </c>
      <c r="E1823" s="474">
        <v>86.0</v>
      </c>
      <c r="F1823" s="474" t="s">
        <v>4336</v>
      </c>
      <c r="G1823" s="475">
        <v>-0.0186</v>
      </c>
      <c r="M1823" s="473" t="s">
        <v>2084</v>
      </c>
      <c r="N1823" s="406">
        <v>92.82</v>
      </c>
      <c r="O1823" s="474">
        <v>92.73</v>
      </c>
      <c r="P1823" s="474">
        <v>93.64</v>
      </c>
      <c r="Q1823" s="474">
        <v>91.82</v>
      </c>
      <c r="R1823" s="474" t="s">
        <v>4249</v>
      </c>
      <c r="S1823" s="475">
        <v>0.0029</v>
      </c>
    </row>
    <row r="1824" ht="15.75" customHeight="1">
      <c r="A1824" s="473" t="s">
        <v>2175</v>
      </c>
      <c r="B1824" s="406">
        <v>88.0</v>
      </c>
      <c r="C1824" s="474">
        <v>85.0</v>
      </c>
      <c r="D1824" s="474">
        <v>88.45</v>
      </c>
      <c r="E1824" s="474">
        <v>84.73</v>
      </c>
      <c r="F1824" s="474" t="s">
        <v>4329</v>
      </c>
      <c r="G1824" s="475">
        <v>0.0408</v>
      </c>
      <c r="M1824" s="473" t="s">
        <v>2085</v>
      </c>
      <c r="N1824" s="406">
        <v>92.55</v>
      </c>
      <c r="O1824" s="474">
        <v>92.27</v>
      </c>
      <c r="P1824" s="474">
        <v>93.0</v>
      </c>
      <c r="Q1824" s="474">
        <v>91.45</v>
      </c>
      <c r="R1824" s="474" t="s">
        <v>4250</v>
      </c>
      <c r="S1824" s="475">
        <v>0.015</v>
      </c>
    </row>
    <row r="1825" ht="15.75" customHeight="1">
      <c r="A1825" s="473" t="s">
        <v>2176</v>
      </c>
      <c r="B1825" s="406">
        <v>84.55</v>
      </c>
      <c r="C1825" s="474">
        <v>86.27</v>
      </c>
      <c r="D1825" s="474">
        <v>86.73</v>
      </c>
      <c r="E1825" s="474">
        <v>83.64</v>
      </c>
      <c r="F1825" s="474" t="s">
        <v>4337</v>
      </c>
      <c r="G1825" s="475">
        <v>-0.0179</v>
      </c>
      <c r="M1825" s="473" t="s">
        <v>2086</v>
      </c>
      <c r="N1825" s="406">
        <v>91.18</v>
      </c>
      <c r="O1825" s="474">
        <v>91.45</v>
      </c>
      <c r="P1825" s="474">
        <v>92.55</v>
      </c>
      <c r="Q1825" s="474">
        <v>90.64</v>
      </c>
      <c r="R1825" s="474" t="s">
        <v>4251</v>
      </c>
      <c r="S1825" s="475">
        <v>-0.0079</v>
      </c>
    </row>
    <row r="1826" ht="15.75" customHeight="1">
      <c r="A1826" s="473" t="s">
        <v>2177</v>
      </c>
      <c r="B1826" s="406">
        <v>86.09</v>
      </c>
      <c r="C1826" s="474">
        <v>86.36</v>
      </c>
      <c r="D1826" s="474">
        <v>87.45</v>
      </c>
      <c r="E1826" s="474">
        <v>85.55</v>
      </c>
      <c r="F1826" s="474" t="s">
        <v>4338</v>
      </c>
      <c r="G1826" s="475">
        <v>-0.0031</v>
      </c>
      <c r="M1826" s="473" t="s">
        <v>2087</v>
      </c>
      <c r="N1826" s="406">
        <v>91.91</v>
      </c>
      <c r="O1826" s="474">
        <v>93.36</v>
      </c>
      <c r="P1826" s="474">
        <v>93.36</v>
      </c>
      <c r="Q1826" s="474">
        <v>91.0</v>
      </c>
      <c r="R1826" s="474" t="s">
        <v>4252</v>
      </c>
      <c r="S1826" s="475">
        <v>-0.0127</v>
      </c>
    </row>
    <row r="1827" ht="15.75" customHeight="1">
      <c r="A1827" s="473" t="s">
        <v>2178</v>
      </c>
      <c r="B1827" s="406">
        <v>86.36</v>
      </c>
      <c r="C1827" s="474">
        <v>84.0</v>
      </c>
      <c r="D1827" s="474">
        <v>86.73</v>
      </c>
      <c r="E1827" s="474">
        <v>83.09</v>
      </c>
      <c r="F1827" s="474" t="s">
        <v>4339</v>
      </c>
      <c r="G1827" s="475">
        <v>0.0394</v>
      </c>
      <c r="M1827" s="473" t="s">
        <v>2088</v>
      </c>
      <c r="N1827" s="406">
        <v>93.09</v>
      </c>
      <c r="O1827" s="474">
        <v>93.0</v>
      </c>
      <c r="P1827" s="474">
        <v>94.18</v>
      </c>
      <c r="Q1827" s="474">
        <v>92.73</v>
      </c>
      <c r="R1827" s="474" t="s">
        <v>4253</v>
      </c>
      <c r="S1827" s="475">
        <v>0.0058</v>
      </c>
    </row>
    <row r="1828" ht="15.75" customHeight="1">
      <c r="A1828" s="473" t="s">
        <v>2179</v>
      </c>
      <c r="B1828" s="406">
        <v>83.09</v>
      </c>
      <c r="C1828" s="474">
        <v>84.09</v>
      </c>
      <c r="D1828" s="474">
        <v>84.36</v>
      </c>
      <c r="E1828" s="474">
        <v>82.27</v>
      </c>
      <c r="F1828" s="474" t="s">
        <v>4340</v>
      </c>
      <c r="G1828" s="475">
        <v>-0.0098</v>
      </c>
      <c r="M1828" s="473" t="s">
        <v>2089</v>
      </c>
      <c r="N1828" s="406">
        <v>92.55</v>
      </c>
      <c r="O1828" s="474">
        <v>91.82</v>
      </c>
      <c r="P1828" s="474">
        <v>92.73</v>
      </c>
      <c r="Q1828" s="474">
        <v>90.91</v>
      </c>
      <c r="R1828" s="474" t="s">
        <v>4254</v>
      </c>
      <c r="S1828" s="475">
        <v>0.016</v>
      </c>
    </row>
    <row r="1829" ht="15.75" customHeight="1">
      <c r="A1829" s="473" t="s">
        <v>2180</v>
      </c>
      <c r="B1829" s="406">
        <v>83.91</v>
      </c>
      <c r="C1829" s="474">
        <v>85.45</v>
      </c>
      <c r="D1829" s="474">
        <v>85.45</v>
      </c>
      <c r="E1829" s="474">
        <v>83.55</v>
      </c>
      <c r="F1829" s="474" t="s">
        <v>4341</v>
      </c>
      <c r="G1829" s="475">
        <v>-0.0076</v>
      </c>
      <c r="M1829" s="473" t="s">
        <v>2090</v>
      </c>
      <c r="N1829" s="406">
        <v>91.09</v>
      </c>
      <c r="O1829" s="474">
        <v>92.0</v>
      </c>
      <c r="P1829" s="474">
        <v>92.0</v>
      </c>
      <c r="Q1829" s="474">
        <v>90.55</v>
      </c>
      <c r="R1829" s="474" t="s">
        <v>4255</v>
      </c>
      <c r="S1829" s="475">
        <v>-0.003</v>
      </c>
    </row>
    <row r="1830" ht="15.75" customHeight="1">
      <c r="A1830" s="473" t="s">
        <v>2181</v>
      </c>
      <c r="B1830" s="406">
        <v>84.55</v>
      </c>
      <c r="C1830" s="474">
        <v>82.82</v>
      </c>
      <c r="D1830" s="474">
        <v>85.64</v>
      </c>
      <c r="E1830" s="474">
        <v>82.73</v>
      </c>
      <c r="F1830" s="474" t="s">
        <v>4342</v>
      </c>
      <c r="G1830" s="475">
        <v>0.0231</v>
      </c>
      <c r="M1830" s="473" t="s">
        <v>2091</v>
      </c>
      <c r="N1830" s="406">
        <v>91.36</v>
      </c>
      <c r="O1830" s="474">
        <v>91.09</v>
      </c>
      <c r="P1830" s="474">
        <v>92.0</v>
      </c>
      <c r="Q1830" s="474">
        <v>91.0</v>
      </c>
      <c r="R1830" s="474" t="s">
        <v>4256</v>
      </c>
      <c r="S1830" s="475">
        <v>0.004</v>
      </c>
    </row>
    <row r="1831" ht="15.75" customHeight="1">
      <c r="A1831" s="473" t="s">
        <v>2182</v>
      </c>
      <c r="B1831" s="406">
        <v>82.64</v>
      </c>
      <c r="C1831" s="474">
        <v>83.18</v>
      </c>
      <c r="D1831" s="474">
        <v>83.55</v>
      </c>
      <c r="E1831" s="474">
        <v>82.27</v>
      </c>
      <c r="F1831" s="474" t="s">
        <v>4343</v>
      </c>
      <c r="G1831" s="475">
        <v>-0.0097</v>
      </c>
      <c r="M1831" s="473" t="s">
        <v>2092</v>
      </c>
      <c r="N1831" s="406">
        <v>91.0</v>
      </c>
      <c r="O1831" s="474">
        <v>90.18</v>
      </c>
      <c r="P1831" s="474">
        <v>91.36</v>
      </c>
      <c r="Q1831" s="474">
        <v>89.55</v>
      </c>
      <c r="R1831" s="474" t="s">
        <v>4257</v>
      </c>
      <c r="S1831" s="475">
        <v>0.0091</v>
      </c>
    </row>
    <row r="1832" ht="15.75" customHeight="1">
      <c r="A1832" s="473" t="s">
        <v>2183</v>
      </c>
      <c r="B1832" s="406">
        <v>83.45</v>
      </c>
      <c r="C1832" s="474">
        <v>81.91</v>
      </c>
      <c r="D1832" s="474">
        <v>83.91</v>
      </c>
      <c r="E1832" s="474">
        <v>81.36</v>
      </c>
      <c r="F1832" s="474" t="s">
        <v>4344</v>
      </c>
      <c r="G1832" s="475">
        <v>0.0302</v>
      </c>
      <c r="M1832" s="473" t="s">
        <v>2093</v>
      </c>
      <c r="N1832" s="406">
        <v>90.18</v>
      </c>
      <c r="O1832" s="474">
        <v>92.0</v>
      </c>
      <c r="P1832" s="474">
        <v>92.64</v>
      </c>
      <c r="Q1832" s="474">
        <v>90.0</v>
      </c>
      <c r="R1832" s="474" t="s">
        <v>4258</v>
      </c>
      <c r="S1832" s="475">
        <v>-0.0188</v>
      </c>
    </row>
    <row r="1833" ht="15.75" customHeight="1">
      <c r="A1833" s="473" t="s">
        <v>2184</v>
      </c>
      <c r="B1833" s="406">
        <v>81.0</v>
      </c>
      <c r="C1833" s="474">
        <v>80.82</v>
      </c>
      <c r="D1833" s="474">
        <v>83.18</v>
      </c>
      <c r="E1833" s="474">
        <v>80.64</v>
      </c>
      <c r="F1833" s="474" t="s">
        <v>4345</v>
      </c>
      <c r="G1833" s="475">
        <v>0.008</v>
      </c>
      <c r="M1833" s="473" t="s">
        <v>2094</v>
      </c>
      <c r="N1833" s="406">
        <v>91.91</v>
      </c>
      <c r="O1833" s="474">
        <v>93.27</v>
      </c>
      <c r="P1833" s="474">
        <v>93.73</v>
      </c>
      <c r="Q1833" s="474">
        <v>91.09</v>
      </c>
      <c r="R1833" s="474" t="s">
        <v>4259</v>
      </c>
      <c r="S1833" s="475">
        <v>-0.0146</v>
      </c>
    </row>
    <row r="1834" ht="15.75" customHeight="1">
      <c r="A1834" s="473" t="s">
        <v>2185</v>
      </c>
      <c r="B1834" s="406">
        <v>80.36</v>
      </c>
      <c r="C1834" s="474">
        <v>80.09</v>
      </c>
      <c r="D1834" s="474">
        <v>81.0</v>
      </c>
      <c r="E1834" s="474">
        <v>79.73</v>
      </c>
      <c r="F1834" s="474" t="s">
        <v>4346</v>
      </c>
      <c r="G1834" s="475">
        <v>0.0</v>
      </c>
      <c r="M1834" s="473" t="s">
        <v>2095</v>
      </c>
      <c r="N1834" s="406">
        <v>93.27</v>
      </c>
      <c r="O1834" s="474">
        <v>94.55</v>
      </c>
      <c r="P1834" s="474">
        <v>95.18</v>
      </c>
      <c r="Q1834" s="474">
        <v>93.0</v>
      </c>
      <c r="R1834" s="474" t="s">
        <v>4260</v>
      </c>
      <c r="S1834" s="475">
        <v>-0.0097</v>
      </c>
    </row>
    <row r="1835" ht="15.75" customHeight="1">
      <c r="A1835" s="473" t="s">
        <v>2186</v>
      </c>
      <c r="B1835" s="406">
        <v>80.36</v>
      </c>
      <c r="C1835" s="474">
        <v>80.55</v>
      </c>
      <c r="D1835" s="474">
        <v>81.55</v>
      </c>
      <c r="E1835" s="474">
        <v>80.09</v>
      </c>
      <c r="F1835" s="474" t="s">
        <v>4347</v>
      </c>
      <c r="G1835" s="475">
        <v>-0.0146</v>
      </c>
      <c r="M1835" s="473" t="s">
        <v>2096</v>
      </c>
      <c r="N1835" s="406">
        <v>94.18</v>
      </c>
      <c r="O1835" s="474">
        <v>93.45</v>
      </c>
      <c r="P1835" s="474">
        <v>94.73</v>
      </c>
      <c r="Q1835" s="474">
        <v>93.27</v>
      </c>
      <c r="R1835" s="474" t="s">
        <v>4261</v>
      </c>
      <c r="S1835" s="475">
        <v>0.0147</v>
      </c>
    </row>
    <row r="1836" ht="15.75" customHeight="1">
      <c r="A1836" s="473" t="s">
        <v>2187</v>
      </c>
      <c r="B1836" s="406">
        <v>81.55</v>
      </c>
      <c r="C1836" s="474">
        <v>79.45</v>
      </c>
      <c r="D1836" s="474">
        <v>82.45</v>
      </c>
      <c r="E1836" s="474">
        <v>79.36</v>
      </c>
      <c r="F1836" s="474" t="s">
        <v>4348</v>
      </c>
      <c r="G1836" s="475">
        <v>0.0264</v>
      </c>
      <c r="M1836" s="473" t="s">
        <v>2097</v>
      </c>
      <c r="N1836" s="406">
        <v>92.82</v>
      </c>
      <c r="O1836" s="474">
        <v>92.27</v>
      </c>
      <c r="P1836" s="474">
        <v>93.55</v>
      </c>
      <c r="Q1836" s="474">
        <v>92.27</v>
      </c>
      <c r="R1836" s="474" t="s">
        <v>4262</v>
      </c>
      <c r="S1836" s="475">
        <v>0.0079</v>
      </c>
    </row>
    <row r="1837" ht="15.75" customHeight="1">
      <c r="A1837" s="473" t="s">
        <v>2188</v>
      </c>
      <c r="B1837" s="406">
        <v>79.45</v>
      </c>
      <c r="C1837" s="474">
        <v>78.18</v>
      </c>
      <c r="D1837" s="474">
        <v>80.0</v>
      </c>
      <c r="E1837" s="474">
        <v>78.18</v>
      </c>
      <c r="F1837" s="474" t="s">
        <v>4349</v>
      </c>
      <c r="G1837" s="475">
        <v>0.0023</v>
      </c>
      <c r="M1837" s="473" t="s">
        <v>2098</v>
      </c>
      <c r="N1837" s="406">
        <v>92.09</v>
      </c>
      <c r="O1837" s="474">
        <v>91.82</v>
      </c>
      <c r="P1837" s="474">
        <v>92.27</v>
      </c>
      <c r="Q1837" s="474">
        <v>90.91</v>
      </c>
      <c r="R1837" s="474" t="s">
        <v>4263</v>
      </c>
      <c r="S1837" s="475">
        <v>0.007</v>
      </c>
    </row>
    <row r="1838" ht="15.75" customHeight="1">
      <c r="A1838" s="473" t="s">
        <v>2189</v>
      </c>
      <c r="B1838" s="406">
        <v>79.27</v>
      </c>
      <c r="C1838" s="474">
        <v>78.91</v>
      </c>
      <c r="D1838" s="474">
        <v>80.09</v>
      </c>
      <c r="E1838" s="474">
        <v>78.73</v>
      </c>
      <c r="F1838" s="474" t="s">
        <v>4350</v>
      </c>
      <c r="G1838" s="475">
        <v>0.0105</v>
      </c>
      <c r="M1838" s="473" t="s">
        <v>2099</v>
      </c>
      <c r="N1838" s="406">
        <v>91.45</v>
      </c>
      <c r="O1838" s="474">
        <v>92.45</v>
      </c>
      <c r="P1838" s="474">
        <v>92.82</v>
      </c>
      <c r="Q1838" s="474">
        <v>91.18</v>
      </c>
      <c r="R1838" s="474" t="s">
        <v>4264</v>
      </c>
      <c r="S1838" s="475">
        <v>-0.0108</v>
      </c>
    </row>
    <row r="1839" ht="15.75" customHeight="1">
      <c r="A1839" s="473" t="s">
        <v>2190</v>
      </c>
      <c r="B1839" s="406">
        <v>78.45</v>
      </c>
      <c r="C1839" s="474">
        <v>76.36</v>
      </c>
      <c r="D1839" s="474">
        <v>79.09</v>
      </c>
      <c r="E1839" s="474">
        <v>75.45</v>
      </c>
      <c r="F1839" s="474" t="s">
        <v>4351</v>
      </c>
      <c r="G1839" s="475">
        <v>0.0371</v>
      </c>
      <c r="M1839" s="473" t="s">
        <v>2100</v>
      </c>
      <c r="N1839" s="406">
        <v>92.45</v>
      </c>
      <c r="O1839" s="474">
        <v>93.36</v>
      </c>
      <c r="P1839" s="474">
        <v>93.45</v>
      </c>
      <c r="Q1839" s="474">
        <v>92.0</v>
      </c>
      <c r="R1839" s="474" t="s">
        <v>4265</v>
      </c>
      <c r="S1839" s="475">
        <v>-0.0078</v>
      </c>
    </row>
    <row r="1840" ht="15.75" customHeight="1">
      <c r="A1840" s="473" t="s">
        <v>2191</v>
      </c>
      <c r="B1840" s="406">
        <v>75.64</v>
      </c>
      <c r="C1840" s="474">
        <v>77.27</v>
      </c>
      <c r="D1840" s="474">
        <v>77.27</v>
      </c>
      <c r="E1840" s="474">
        <v>75.27</v>
      </c>
      <c r="F1840" s="474" t="s">
        <v>4352</v>
      </c>
      <c r="G1840" s="475">
        <v>-0.0094</v>
      </c>
      <c r="M1840" s="473" t="s">
        <v>2101</v>
      </c>
      <c r="N1840" s="406">
        <v>93.18</v>
      </c>
      <c r="O1840" s="474">
        <v>94.55</v>
      </c>
      <c r="P1840" s="474">
        <v>95.09</v>
      </c>
      <c r="Q1840" s="474">
        <v>92.45</v>
      </c>
      <c r="R1840" s="474" t="s">
        <v>4266</v>
      </c>
      <c r="S1840" s="475">
        <v>-0.0164</v>
      </c>
    </row>
    <row r="1841" ht="15.75" customHeight="1">
      <c r="A1841" s="473" t="s">
        <v>2192</v>
      </c>
      <c r="B1841" s="406">
        <v>76.36</v>
      </c>
      <c r="C1841" s="474">
        <v>77.91</v>
      </c>
      <c r="D1841" s="474">
        <v>78.36</v>
      </c>
      <c r="E1841" s="474">
        <v>75.09</v>
      </c>
      <c r="F1841" s="474" t="s">
        <v>4353</v>
      </c>
      <c r="G1841" s="475">
        <v>-0.0312</v>
      </c>
      <c r="M1841" s="473" t="s">
        <v>2102</v>
      </c>
      <c r="N1841" s="406">
        <v>94.73</v>
      </c>
      <c r="O1841" s="474">
        <v>94.55</v>
      </c>
      <c r="P1841" s="474">
        <v>95.27</v>
      </c>
      <c r="Q1841" s="474">
        <v>93.45</v>
      </c>
      <c r="R1841" s="474" t="s">
        <v>4267</v>
      </c>
      <c r="S1841" s="475">
        <v>0.0039</v>
      </c>
    </row>
    <row r="1842" ht="15.75" customHeight="1">
      <c r="A1842" s="473" t="s">
        <v>2193</v>
      </c>
      <c r="B1842" s="406">
        <v>78.82</v>
      </c>
      <c r="C1842" s="474">
        <v>78.45</v>
      </c>
      <c r="D1842" s="474">
        <v>79.09</v>
      </c>
      <c r="E1842" s="474">
        <v>77.73</v>
      </c>
      <c r="F1842" s="474" t="s">
        <v>4354</v>
      </c>
      <c r="G1842" s="475">
        <v>0.0034</v>
      </c>
      <c r="M1842" s="473" t="s">
        <v>2103</v>
      </c>
      <c r="N1842" s="406">
        <v>94.36</v>
      </c>
      <c r="O1842" s="474">
        <v>94.64</v>
      </c>
      <c r="P1842" s="474">
        <v>94.82</v>
      </c>
      <c r="Q1842" s="474">
        <v>92.91</v>
      </c>
      <c r="R1842" s="474" t="s">
        <v>4268</v>
      </c>
      <c r="S1842" s="475">
        <v>0.001</v>
      </c>
    </row>
    <row r="1843" ht="15.75" customHeight="1">
      <c r="A1843" s="473" t="s">
        <v>2194</v>
      </c>
      <c r="B1843" s="406">
        <v>78.55</v>
      </c>
      <c r="C1843" s="474">
        <v>79.45</v>
      </c>
      <c r="D1843" s="474">
        <v>79.64</v>
      </c>
      <c r="E1843" s="474">
        <v>78.0</v>
      </c>
      <c r="F1843" s="474" t="s">
        <v>4355</v>
      </c>
      <c r="G1843" s="475">
        <v>-0.0046</v>
      </c>
      <c r="M1843" s="473" t="s">
        <v>2104</v>
      </c>
      <c r="N1843" s="406">
        <v>94.27</v>
      </c>
      <c r="O1843" s="474">
        <v>92.27</v>
      </c>
      <c r="P1843" s="474">
        <v>94.55</v>
      </c>
      <c r="Q1843" s="474">
        <v>92.27</v>
      </c>
      <c r="R1843" s="474" t="s">
        <v>4269</v>
      </c>
      <c r="S1843" s="475">
        <v>0.0247</v>
      </c>
    </row>
    <row r="1844" ht="15.75" customHeight="1">
      <c r="A1844" s="473" t="s">
        <v>2195</v>
      </c>
      <c r="B1844" s="406">
        <v>78.91</v>
      </c>
      <c r="C1844" s="474">
        <v>80.45</v>
      </c>
      <c r="D1844" s="474">
        <v>80.45</v>
      </c>
      <c r="E1844" s="474">
        <v>78.18</v>
      </c>
      <c r="F1844" s="474" t="s">
        <v>4356</v>
      </c>
      <c r="G1844" s="475">
        <v>-0.0191</v>
      </c>
      <c r="M1844" s="473" t="s">
        <v>2105</v>
      </c>
      <c r="N1844" s="406">
        <v>92.0</v>
      </c>
      <c r="O1844" s="474">
        <v>90.0</v>
      </c>
      <c r="P1844" s="474">
        <v>92.73</v>
      </c>
      <c r="Q1844" s="474">
        <v>89.55</v>
      </c>
      <c r="R1844" s="474" t="s">
        <v>4270</v>
      </c>
      <c r="S1844" s="475">
        <v>0.0285</v>
      </c>
    </row>
    <row r="1845" ht="15.75" customHeight="1">
      <c r="A1845" s="473" t="s">
        <v>2196</v>
      </c>
      <c r="B1845" s="406">
        <v>80.45</v>
      </c>
      <c r="C1845" s="474">
        <v>79.82</v>
      </c>
      <c r="D1845" s="474">
        <v>81.0</v>
      </c>
      <c r="E1845" s="474">
        <v>79.45</v>
      </c>
      <c r="F1845" s="474" t="s">
        <v>4357</v>
      </c>
      <c r="G1845" s="475">
        <v>-0.0035</v>
      </c>
      <c r="M1845" s="473" t="s">
        <v>2106</v>
      </c>
      <c r="N1845" s="406">
        <v>89.45</v>
      </c>
      <c r="O1845" s="474">
        <v>89.45</v>
      </c>
      <c r="P1845" s="474">
        <v>90.09</v>
      </c>
      <c r="Q1845" s="474">
        <v>88.09</v>
      </c>
      <c r="R1845" s="474" t="s">
        <v>4271</v>
      </c>
      <c r="S1845" s="475">
        <v>0.001</v>
      </c>
    </row>
    <row r="1846" ht="15.75" customHeight="1">
      <c r="A1846" s="473" t="s">
        <v>2197</v>
      </c>
      <c r="B1846" s="406">
        <v>80.73</v>
      </c>
      <c r="C1846" s="474">
        <v>79.09</v>
      </c>
      <c r="D1846" s="474">
        <v>81.36</v>
      </c>
      <c r="E1846" s="474">
        <v>79.0</v>
      </c>
      <c r="F1846" s="474" t="s">
        <v>4358</v>
      </c>
      <c r="G1846" s="475">
        <v>0.0231</v>
      </c>
      <c r="M1846" s="473" t="s">
        <v>2107</v>
      </c>
      <c r="N1846" s="406">
        <v>89.36</v>
      </c>
      <c r="O1846" s="474">
        <v>90.0</v>
      </c>
      <c r="P1846" s="474">
        <v>90.09</v>
      </c>
      <c r="Q1846" s="474">
        <v>88.27</v>
      </c>
      <c r="R1846" s="474" t="s">
        <v>4272</v>
      </c>
      <c r="S1846" s="475">
        <v>-0.0111</v>
      </c>
    </row>
    <row r="1847" ht="15.75" customHeight="1">
      <c r="A1847" s="473" t="s">
        <v>2198</v>
      </c>
      <c r="B1847" s="406">
        <v>78.91</v>
      </c>
      <c r="C1847" s="474">
        <v>77.27</v>
      </c>
      <c r="D1847" s="474">
        <v>79.91</v>
      </c>
      <c r="E1847" s="474">
        <v>76.82</v>
      </c>
      <c r="F1847" s="474" t="s">
        <v>4359</v>
      </c>
      <c r="G1847" s="475">
        <v>0.0128</v>
      </c>
      <c r="M1847" s="473" t="s">
        <v>2108</v>
      </c>
      <c r="N1847" s="406">
        <v>90.36</v>
      </c>
      <c r="O1847" s="474">
        <v>88.27</v>
      </c>
      <c r="P1847" s="474">
        <v>90.55</v>
      </c>
      <c r="Q1847" s="474">
        <v>88.27</v>
      </c>
      <c r="R1847" s="474" t="s">
        <v>4273</v>
      </c>
      <c r="S1847" s="475">
        <v>0.0204</v>
      </c>
    </row>
    <row r="1848" ht="15.75" customHeight="1">
      <c r="A1848" s="473" t="s">
        <v>2199</v>
      </c>
      <c r="B1848" s="406">
        <v>77.91</v>
      </c>
      <c r="C1848" s="474">
        <v>78.64</v>
      </c>
      <c r="D1848" s="474">
        <v>78.82</v>
      </c>
      <c r="E1848" s="474">
        <v>77.45</v>
      </c>
      <c r="F1848" s="474" t="s">
        <v>4360</v>
      </c>
      <c r="G1848" s="475">
        <v>-0.0127</v>
      </c>
      <c r="M1848" s="473" t="s">
        <v>2109</v>
      </c>
      <c r="N1848" s="406">
        <v>88.55</v>
      </c>
      <c r="O1848" s="474">
        <v>88.18</v>
      </c>
      <c r="P1848" s="474">
        <v>88.82</v>
      </c>
      <c r="Q1848" s="474">
        <v>87.91</v>
      </c>
      <c r="R1848" s="474" t="s">
        <v>4274</v>
      </c>
      <c r="S1848" s="475">
        <v>0.0052</v>
      </c>
    </row>
    <row r="1849" ht="15.75" customHeight="1">
      <c r="A1849" s="473" t="s">
        <v>2200</v>
      </c>
      <c r="B1849" s="406">
        <v>78.91</v>
      </c>
      <c r="C1849" s="474">
        <v>78.27</v>
      </c>
      <c r="D1849" s="474">
        <v>79.91</v>
      </c>
      <c r="E1849" s="474">
        <v>78.27</v>
      </c>
      <c r="F1849" s="474" t="s">
        <v>4361</v>
      </c>
      <c r="G1849" s="475">
        <v>0.0034</v>
      </c>
      <c r="M1849" s="473" t="s">
        <v>2110</v>
      </c>
      <c r="N1849" s="406">
        <v>88.09</v>
      </c>
      <c r="O1849" s="474">
        <v>87.36</v>
      </c>
      <c r="P1849" s="474">
        <v>88.64</v>
      </c>
      <c r="Q1849" s="474">
        <v>86.82</v>
      </c>
      <c r="R1849" s="474" t="s">
        <v>4275</v>
      </c>
      <c r="S1849" s="475">
        <v>0.0094</v>
      </c>
    </row>
    <row r="1850" ht="15.75" customHeight="1">
      <c r="A1850" s="473" t="s">
        <v>2201</v>
      </c>
      <c r="B1850" s="406">
        <v>78.64</v>
      </c>
      <c r="C1850" s="474">
        <v>79.18</v>
      </c>
      <c r="D1850" s="474">
        <v>79.55</v>
      </c>
      <c r="E1850" s="474">
        <v>78.18</v>
      </c>
      <c r="F1850" s="474" t="s">
        <v>4362</v>
      </c>
      <c r="G1850" s="475">
        <v>-0.0079</v>
      </c>
      <c r="M1850" s="473" t="s">
        <v>2111</v>
      </c>
      <c r="N1850" s="406">
        <v>87.27</v>
      </c>
      <c r="O1850" s="474">
        <v>87.36</v>
      </c>
      <c r="P1850" s="474">
        <v>87.82</v>
      </c>
      <c r="Q1850" s="474">
        <v>86.64</v>
      </c>
      <c r="R1850" s="474" t="s">
        <v>4276</v>
      </c>
      <c r="S1850" s="475">
        <v>-0.0032</v>
      </c>
    </row>
    <row r="1851" ht="15.75" customHeight="1">
      <c r="A1851" s="473" t="s">
        <v>2202</v>
      </c>
      <c r="B1851" s="406">
        <v>79.27</v>
      </c>
      <c r="C1851" s="474">
        <v>81.55</v>
      </c>
      <c r="D1851" s="474">
        <v>81.55</v>
      </c>
      <c r="E1851" s="474">
        <v>79.09</v>
      </c>
      <c r="F1851" s="474" t="s">
        <v>4363</v>
      </c>
      <c r="G1851" s="475">
        <v>-0.0246</v>
      </c>
      <c r="M1851" s="473" t="s">
        <v>2112</v>
      </c>
      <c r="N1851" s="406">
        <v>87.55</v>
      </c>
      <c r="O1851" s="474">
        <v>87.09</v>
      </c>
      <c r="P1851" s="474">
        <v>88.0</v>
      </c>
      <c r="Q1851" s="474">
        <v>87.09</v>
      </c>
      <c r="R1851" s="474" t="s">
        <v>4277</v>
      </c>
      <c r="S1851" s="475">
        <v>0.0032</v>
      </c>
    </row>
    <row r="1852" ht="15.75" customHeight="1">
      <c r="A1852" s="473" t="s">
        <v>2203</v>
      </c>
      <c r="B1852" s="406">
        <v>81.27</v>
      </c>
      <c r="C1852" s="474">
        <v>79.55</v>
      </c>
      <c r="D1852" s="474">
        <v>81.82</v>
      </c>
      <c r="E1852" s="474">
        <v>79.55</v>
      </c>
      <c r="F1852" s="474" t="s">
        <v>4364</v>
      </c>
      <c r="G1852" s="475">
        <v>0.0252</v>
      </c>
      <c r="M1852" s="473" t="s">
        <v>2113</v>
      </c>
      <c r="N1852" s="406">
        <v>87.27</v>
      </c>
      <c r="O1852" s="474">
        <v>86.91</v>
      </c>
      <c r="P1852" s="474">
        <v>88.09</v>
      </c>
      <c r="Q1852" s="474">
        <v>86.82</v>
      </c>
      <c r="R1852" s="474" t="s">
        <v>4278</v>
      </c>
      <c r="S1852" s="475">
        <v>0.0</v>
      </c>
    </row>
    <row r="1853" ht="15.75" customHeight="1">
      <c r="A1853" s="473" t="s">
        <v>2204</v>
      </c>
      <c r="B1853" s="406">
        <v>79.27</v>
      </c>
      <c r="C1853" s="474">
        <v>81.82</v>
      </c>
      <c r="D1853" s="474">
        <v>81.82</v>
      </c>
      <c r="E1853" s="474">
        <v>78.91</v>
      </c>
      <c r="F1853" s="474" t="s">
        <v>4365</v>
      </c>
      <c r="G1853" s="475">
        <v>-0.028</v>
      </c>
      <c r="M1853" s="473" t="s">
        <v>2114</v>
      </c>
      <c r="N1853" s="406">
        <v>87.27</v>
      </c>
      <c r="O1853" s="474">
        <v>87.27</v>
      </c>
      <c r="P1853" s="474">
        <v>88.91</v>
      </c>
      <c r="Q1853" s="474">
        <v>87.0</v>
      </c>
      <c r="R1853" s="474" t="s">
        <v>4279</v>
      </c>
      <c r="S1853" s="475">
        <v>-0.0032</v>
      </c>
    </row>
    <row r="1854" ht="15.75" customHeight="1">
      <c r="A1854" s="473" t="s">
        <v>2205</v>
      </c>
      <c r="B1854" s="406">
        <v>81.55</v>
      </c>
      <c r="C1854" s="474">
        <v>82.82</v>
      </c>
      <c r="D1854" s="474">
        <v>83.0</v>
      </c>
      <c r="E1854" s="474">
        <v>80.82</v>
      </c>
      <c r="F1854" s="474" t="s">
        <v>4366</v>
      </c>
      <c r="G1854" s="475">
        <v>-0.0185</v>
      </c>
      <c r="M1854" s="473" t="s">
        <v>2115</v>
      </c>
      <c r="N1854" s="406">
        <v>87.55</v>
      </c>
      <c r="O1854" s="474">
        <v>86.36</v>
      </c>
      <c r="P1854" s="474">
        <v>87.73</v>
      </c>
      <c r="Q1854" s="474">
        <v>86.18</v>
      </c>
      <c r="R1854" s="474" t="s">
        <v>4280</v>
      </c>
      <c r="S1854" s="475">
        <v>0.018</v>
      </c>
    </row>
    <row r="1855" ht="15.75" customHeight="1">
      <c r="A1855" s="473" t="s">
        <v>2206</v>
      </c>
      <c r="B1855" s="406">
        <v>83.09</v>
      </c>
      <c r="C1855" s="474">
        <v>79.0</v>
      </c>
      <c r="D1855" s="474">
        <v>83.64</v>
      </c>
      <c r="E1855" s="474">
        <v>78.18</v>
      </c>
      <c r="F1855" s="474" t="s">
        <v>4367</v>
      </c>
      <c r="G1855" s="475">
        <v>0.0665</v>
      </c>
      <c r="M1855" s="473" t="s">
        <v>2116</v>
      </c>
      <c r="N1855" s="406">
        <v>86.0</v>
      </c>
      <c r="O1855" s="474">
        <v>85.27</v>
      </c>
      <c r="P1855" s="474">
        <v>86.27</v>
      </c>
      <c r="Q1855" s="474">
        <v>84.64</v>
      </c>
      <c r="R1855" s="474" t="s">
        <v>4281</v>
      </c>
      <c r="S1855" s="475">
        <v>0.0161</v>
      </c>
    </row>
    <row r="1856" ht="15.75" customHeight="1">
      <c r="A1856" s="473" t="s">
        <v>2207</v>
      </c>
      <c r="B1856" s="406">
        <v>77.91</v>
      </c>
      <c r="C1856" s="474">
        <v>78.18</v>
      </c>
      <c r="D1856" s="474">
        <v>80.91</v>
      </c>
      <c r="E1856" s="474">
        <v>77.27</v>
      </c>
      <c r="F1856" s="474" t="s">
        <v>4368</v>
      </c>
      <c r="G1856" s="475">
        <v>-0.0603</v>
      </c>
      <c r="M1856" s="473" t="s">
        <v>2117</v>
      </c>
      <c r="N1856" s="406">
        <v>84.64</v>
      </c>
      <c r="O1856" s="474">
        <v>84.55</v>
      </c>
      <c r="P1856" s="474">
        <v>85.18</v>
      </c>
      <c r="Q1856" s="474">
        <v>84.18</v>
      </c>
      <c r="R1856" s="474" t="s">
        <v>4282</v>
      </c>
      <c r="S1856" s="475">
        <v>0.0022</v>
      </c>
    </row>
    <row r="1857" ht="15.75" customHeight="1">
      <c r="A1857" s="473" t="s">
        <v>2208</v>
      </c>
      <c r="B1857" s="406">
        <v>82.91</v>
      </c>
      <c r="C1857" s="474">
        <v>81.45</v>
      </c>
      <c r="D1857" s="474">
        <v>83.18</v>
      </c>
      <c r="E1857" s="474">
        <v>80.0</v>
      </c>
      <c r="F1857" s="474" t="s">
        <v>4369</v>
      </c>
      <c r="G1857" s="475">
        <v>0.0122</v>
      </c>
      <c r="M1857" s="473" t="s">
        <v>2118</v>
      </c>
      <c r="N1857" s="406">
        <v>84.45</v>
      </c>
      <c r="O1857" s="474">
        <v>83.64</v>
      </c>
      <c r="P1857" s="474">
        <v>84.91</v>
      </c>
      <c r="Q1857" s="474">
        <v>83.45</v>
      </c>
      <c r="R1857" s="474" t="s">
        <v>4283</v>
      </c>
      <c r="S1857" s="475">
        <v>0.0086</v>
      </c>
    </row>
    <row r="1858" ht="15.75" customHeight="1">
      <c r="A1858" s="473" t="s">
        <v>2209</v>
      </c>
      <c r="B1858" s="406">
        <v>81.91</v>
      </c>
      <c r="C1858" s="474">
        <v>82.64</v>
      </c>
      <c r="D1858" s="474">
        <v>83.45</v>
      </c>
      <c r="E1858" s="474">
        <v>81.09</v>
      </c>
      <c r="F1858" s="474" t="s">
        <v>4370</v>
      </c>
      <c r="G1858" s="475">
        <v>-0.0163</v>
      </c>
      <c r="M1858" s="473" t="s">
        <v>2119</v>
      </c>
      <c r="N1858" s="406">
        <v>83.73</v>
      </c>
      <c r="O1858" s="474">
        <v>85.0</v>
      </c>
      <c r="P1858" s="474">
        <v>85.0</v>
      </c>
      <c r="Q1858" s="474">
        <v>83.18</v>
      </c>
      <c r="R1858" s="474" t="s">
        <v>4284</v>
      </c>
      <c r="S1858" s="475">
        <v>-0.0108</v>
      </c>
    </row>
    <row r="1859" ht="15.75" customHeight="1">
      <c r="A1859" s="473" t="s">
        <v>2210</v>
      </c>
      <c r="B1859" s="406">
        <v>83.27</v>
      </c>
      <c r="C1859" s="474">
        <v>83.36</v>
      </c>
      <c r="D1859" s="474">
        <v>85.18</v>
      </c>
      <c r="E1859" s="474">
        <v>82.36</v>
      </c>
      <c r="F1859" s="474" t="s">
        <v>4371</v>
      </c>
      <c r="G1859" s="475">
        <v>0.0099</v>
      </c>
      <c r="M1859" s="473" t="s">
        <v>2120</v>
      </c>
      <c r="N1859" s="406">
        <v>84.64</v>
      </c>
      <c r="O1859" s="474">
        <v>85.55</v>
      </c>
      <c r="P1859" s="474">
        <v>86.0</v>
      </c>
      <c r="Q1859" s="474">
        <v>84.45</v>
      </c>
      <c r="R1859" s="474" t="s">
        <v>4285</v>
      </c>
      <c r="S1859" s="475">
        <v>-0.0021</v>
      </c>
    </row>
    <row r="1860" ht="15.75" customHeight="1">
      <c r="A1860" s="473" t="s">
        <v>2211</v>
      </c>
      <c r="B1860" s="406">
        <v>82.45</v>
      </c>
      <c r="C1860" s="474">
        <v>81.73</v>
      </c>
      <c r="D1860" s="474">
        <v>83.18</v>
      </c>
      <c r="E1860" s="474">
        <v>81.0</v>
      </c>
      <c r="F1860" s="474" t="s">
        <v>4372</v>
      </c>
      <c r="G1860" s="475">
        <v>0.0179</v>
      </c>
      <c r="M1860" s="473" t="s">
        <v>2121</v>
      </c>
      <c r="N1860" s="406">
        <v>84.82</v>
      </c>
      <c r="O1860" s="474">
        <v>85.45</v>
      </c>
      <c r="P1860" s="474">
        <v>86.18</v>
      </c>
      <c r="Q1860" s="474">
        <v>84.55</v>
      </c>
      <c r="R1860" s="474" t="s">
        <v>4286</v>
      </c>
      <c r="S1860" s="475">
        <v>-0.0063</v>
      </c>
    </row>
    <row r="1861" ht="15.75" customHeight="1">
      <c r="A1861" s="473" t="s">
        <v>2212</v>
      </c>
      <c r="B1861" s="406">
        <v>81.0</v>
      </c>
      <c r="C1861" s="474">
        <v>81.82</v>
      </c>
      <c r="D1861" s="474">
        <v>81.82</v>
      </c>
      <c r="E1861" s="474">
        <v>81.0</v>
      </c>
      <c r="F1861" s="474" t="s">
        <v>4373</v>
      </c>
      <c r="G1861" s="475">
        <v>-0.0055</v>
      </c>
      <c r="M1861" s="473" t="s">
        <v>4891</v>
      </c>
      <c r="N1861" s="406">
        <v>85.36</v>
      </c>
      <c r="O1861" s="474">
        <v>83.64</v>
      </c>
      <c r="P1861" s="474">
        <v>85.82</v>
      </c>
      <c r="Q1861" s="474">
        <v>83.45</v>
      </c>
      <c r="R1861" s="474" t="s">
        <v>4892</v>
      </c>
      <c r="S1861" s="475">
        <v>0.024</v>
      </c>
    </row>
    <row r="1862" ht="15.75" customHeight="1">
      <c r="A1862" s="473" t="s">
        <v>2213</v>
      </c>
      <c r="B1862" s="406">
        <v>81.45</v>
      </c>
      <c r="C1862" s="474">
        <v>82.64</v>
      </c>
      <c r="D1862" s="474">
        <v>83.09</v>
      </c>
      <c r="E1862" s="474">
        <v>81.27</v>
      </c>
      <c r="F1862" s="474" t="s">
        <v>4374</v>
      </c>
      <c r="G1862" s="475">
        <v>-0.0165</v>
      </c>
      <c r="M1862" s="473" t="s">
        <v>2122</v>
      </c>
      <c r="N1862" s="406">
        <v>83.36</v>
      </c>
      <c r="O1862" s="474">
        <v>84.18</v>
      </c>
      <c r="P1862" s="474">
        <v>84.18</v>
      </c>
      <c r="Q1862" s="474">
        <v>83.18</v>
      </c>
      <c r="R1862" s="474" t="s">
        <v>4287</v>
      </c>
      <c r="S1862" s="475">
        <v>-0.0076</v>
      </c>
    </row>
    <row r="1863" ht="15.75" customHeight="1">
      <c r="A1863" s="473" t="s">
        <v>2214</v>
      </c>
      <c r="B1863" s="406">
        <v>82.82</v>
      </c>
      <c r="C1863" s="474">
        <v>83.91</v>
      </c>
      <c r="D1863" s="474">
        <v>84.09</v>
      </c>
      <c r="E1863" s="474">
        <v>82.64</v>
      </c>
      <c r="F1863" s="474" t="s">
        <v>4375</v>
      </c>
      <c r="G1863" s="475">
        <v>-0.0032</v>
      </c>
      <c r="M1863" s="473" t="s">
        <v>2123</v>
      </c>
      <c r="N1863" s="406">
        <v>84.0</v>
      </c>
      <c r="O1863" s="474">
        <v>83.82</v>
      </c>
      <c r="P1863" s="474">
        <v>84.55</v>
      </c>
      <c r="Q1863" s="474">
        <v>83.82</v>
      </c>
      <c r="R1863" s="474" t="s">
        <v>4288</v>
      </c>
      <c r="S1863" s="475">
        <v>0.0011</v>
      </c>
    </row>
    <row r="1864" ht="15.75" customHeight="1">
      <c r="A1864" s="473" t="s">
        <v>2215</v>
      </c>
      <c r="B1864" s="406">
        <v>83.09</v>
      </c>
      <c r="C1864" s="474">
        <v>83.27</v>
      </c>
      <c r="D1864" s="474">
        <v>84.18</v>
      </c>
      <c r="E1864" s="474">
        <v>82.55</v>
      </c>
      <c r="F1864" s="474" t="s">
        <v>4376</v>
      </c>
      <c r="G1864" s="475">
        <v>-0.0043</v>
      </c>
      <c r="M1864" s="473" t="s">
        <v>2124</v>
      </c>
      <c r="N1864" s="406">
        <v>83.91</v>
      </c>
      <c r="O1864" s="474">
        <v>83.64</v>
      </c>
      <c r="P1864" s="474">
        <v>84.18</v>
      </c>
      <c r="Q1864" s="474">
        <v>83.18</v>
      </c>
      <c r="R1864" s="474" t="s">
        <v>4289</v>
      </c>
      <c r="S1864" s="475">
        <v>0.0</v>
      </c>
    </row>
    <row r="1865" ht="15.75" customHeight="1">
      <c r="A1865" s="473" t="s">
        <v>2216</v>
      </c>
      <c r="B1865" s="406">
        <v>83.45</v>
      </c>
      <c r="C1865" s="474">
        <v>84.55</v>
      </c>
      <c r="D1865" s="474">
        <v>84.55</v>
      </c>
      <c r="E1865" s="474">
        <v>82.73</v>
      </c>
      <c r="F1865" s="474" t="s">
        <v>4377</v>
      </c>
      <c r="G1865" s="475">
        <v>-0.0023</v>
      </c>
      <c r="M1865" s="473" t="s">
        <v>2125</v>
      </c>
      <c r="N1865" s="406">
        <v>83.91</v>
      </c>
      <c r="O1865" s="474">
        <v>81.91</v>
      </c>
      <c r="P1865" s="474">
        <v>84.18</v>
      </c>
      <c r="Q1865" s="474">
        <v>81.91</v>
      </c>
      <c r="R1865" s="474" t="s">
        <v>4290</v>
      </c>
      <c r="S1865" s="475">
        <v>0.0066</v>
      </c>
    </row>
    <row r="1866" ht="15.75" customHeight="1">
      <c r="A1866" s="473" t="s">
        <v>2217</v>
      </c>
      <c r="B1866" s="406">
        <v>83.64</v>
      </c>
      <c r="C1866" s="474">
        <v>83.82</v>
      </c>
      <c r="D1866" s="474">
        <v>84.64</v>
      </c>
      <c r="E1866" s="474">
        <v>83.27</v>
      </c>
      <c r="F1866" s="474" t="s">
        <v>4378</v>
      </c>
      <c r="G1866" s="475">
        <v>-0.0032</v>
      </c>
      <c r="M1866" s="473" t="s">
        <v>2126</v>
      </c>
      <c r="N1866" s="406">
        <v>83.36</v>
      </c>
      <c r="O1866" s="474">
        <v>80.18</v>
      </c>
      <c r="P1866" s="474">
        <v>83.55</v>
      </c>
      <c r="Q1866" s="474">
        <v>80.18</v>
      </c>
      <c r="R1866" s="474" t="s">
        <v>4291</v>
      </c>
      <c r="S1866" s="475">
        <v>-0.0066</v>
      </c>
    </row>
    <row r="1867" ht="15.75" customHeight="1">
      <c r="A1867" s="473" t="s">
        <v>2218</v>
      </c>
      <c r="B1867" s="406">
        <v>83.91</v>
      </c>
      <c r="C1867" s="474">
        <v>86.82</v>
      </c>
      <c r="D1867" s="474">
        <v>86.82</v>
      </c>
      <c r="E1867" s="474">
        <v>83.36</v>
      </c>
      <c r="F1867" s="474" t="s">
        <v>4379</v>
      </c>
      <c r="G1867" s="475">
        <v>-0.0223</v>
      </c>
      <c r="M1867" s="473" t="s">
        <v>2127</v>
      </c>
      <c r="N1867" s="406">
        <v>83.91</v>
      </c>
      <c r="O1867" s="474">
        <v>83.09</v>
      </c>
      <c r="P1867" s="474">
        <v>84.09</v>
      </c>
      <c r="Q1867" s="474">
        <v>83.09</v>
      </c>
      <c r="R1867" s="474" t="s">
        <v>4292</v>
      </c>
      <c r="S1867" s="475">
        <v>0.0099</v>
      </c>
    </row>
    <row r="1868" ht="15.75" customHeight="1">
      <c r="A1868" s="473" t="s">
        <v>2219</v>
      </c>
      <c r="B1868" s="406">
        <v>85.82</v>
      </c>
      <c r="C1868" s="474">
        <v>85.0</v>
      </c>
      <c r="D1868" s="474">
        <v>87.55</v>
      </c>
      <c r="E1868" s="474">
        <v>83.45</v>
      </c>
      <c r="F1868" s="474" t="s">
        <v>4380</v>
      </c>
      <c r="G1868" s="475">
        <v>0.0129</v>
      </c>
      <c r="M1868" s="473" t="s">
        <v>2128</v>
      </c>
      <c r="N1868" s="406">
        <v>83.09</v>
      </c>
      <c r="O1868" s="474">
        <v>83.18</v>
      </c>
      <c r="P1868" s="474">
        <v>83.55</v>
      </c>
      <c r="Q1868" s="474">
        <v>81.73</v>
      </c>
      <c r="R1868" s="474" t="s">
        <v>4293</v>
      </c>
      <c r="S1868" s="475">
        <v>0.0033</v>
      </c>
    </row>
    <row r="1869" ht="15.75" customHeight="1">
      <c r="A1869" s="473" t="s">
        <v>2220</v>
      </c>
      <c r="B1869" s="406">
        <v>84.73</v>
      </c>
      <c r="C1869" s="474">
        <v>84.91</v>
      </c>
      <c r="D1869" s="474">
        <v>88.91</v>
      </c>
      <c r="E1869" s="474">
        <v>84.55</v>
      </c>
      <c r="F1869" s="474" t="s">
        <v>4381</v>
      </c>
      <c r="G1869" s="475">
        <v>-0.0011</v>
      </c>
      <c r="M1869" s="473" t="s">
        <v>2129</v>
      </c>
      <c r="N1869" s="406">
        <v>82.82</v>
      </c>
      <c r="O1869" s="474">
        <v>82.73</v>
      </c>
      <c r="P1869" s="474">
        <v>83.18</v>
      </c>
      <c r="Q1869" s="474">
        <v>82.55</v>
      </c>
      <c r="R1869" s="474" t="s">
        <v>4294</v>
      </c>
      <c r="S1869" s="475">
        <v>0.0033</v>
      </c>
    </row>
    <row r="1870" ht="15.75" customHeight="1">
      <c r="A1870" s="473" t="s">
        <v>2221</v>
      </c>
      <c r="B1870" s="406">
        <v>84.82</v>
      </c>
      <c r="C1870" s="474">
        <v>80.09</v>
      </c>
      <c r="D1870" s="474">
        <v>85.36</v>
      </c>
      <c r="E1870" s="474">
        <v>80.09</v>
      </c>
      <c r="F1870" s="474" t="s">
        <v>4382</v>
      </c>
      <c r="G1870" s="475">
        <v>0.0812</v>
      </c>
      <c r="M1870" s="473" t="s">
        <v>2130</v>
      </c>
      <c r="N1870" s="406">
        <v>82.55</v>
      </c>
      <c r="O1870" s="474">
        <v>81.91</v>
      </c>
      <c r="P1870" s="474">
        <v>82.91</v>
      </c>
      <c r="Q1870" s="474">
        <v>81.82</v>
      </c>
      <c r="R1870" s="474" t="s">
        <v>4295</v>
      </c>
      <c r="S1870" s="475">
        <v>0.0078</v>
      </c>
    </row>
    <row r="1871" ht="15.75" customHeight="1">
      <c r="A1871" s="473" t="s">
        <v>2222</v>
      </c>
      <c r="B1871" s="406">
        <v>78.45</v>
      </c>
      <c r="C1871" s="474">
        <v>80.55</v>
      </c>
      <c r="D1871" s="474">
        <v>80.55</v>
      </c>
      <c r="E1871" s="474">
        <v>77.82</v>
      </c>
      <c r="F1871" s="474" t="s">
        <v>4383</v>
      </c>
      <c r="G1871" s="475">
        <v>-0.0249</v>
      </c>
      <c r="M1871" s="473" t="s">
        <v>2131</v>
      </c>
      <c r="N1871" s="406">
        <v>81.91</v>
      </c>
      <c r="O1871" s="474">
        <v>82.45</v>
      </c>
      <c r="P1871" s="474">
        <v>82.73</v>
      </c>
      <c r="Q1871" s="474">
        <v>80.91</v>
      </c>
      <c r="R1871" s="474" t="s">
        <v>4296</v>
      </c>
      <c r="S1871" s="475">
        <v>-0.0065</v>
      </c>
    </row>
    <row r="1872" ht="15.75" customHeight="1">
      <c r="A1872" s="473" t="s">
        <v>2223</v>
      </c>
      <c r="B1872" s="406">
        <v>80.45</v>
      </c>
      <c r="C1872" s="474">
        <v>77.27</v>
      </c>
      <c r="D1872" s="474">
        <v>80.82</v>
      </c>
      <c r="E1872" s="474">
        <v>77.27</v>
      </c>
      <c r="F1872" s="474" t="s">
        <v>4384</v>
      </c>
      <c r="G1872" s="475">
        <v>0.0424</v>
      </c>
      <c r="M1872" s="473" t="s">
        <v>2132</v>
      </c>
      <c r="N1872" s="406">
        <v>82.45</v>
      </c>
      <c r="O1872" s="474">
        <v>82.73</v>
      </c>
      <c r="P1872" s="474">
        <v>83.09</v>
      </c>
      <c r="Q1872" s="474">
        <v>82.36</v>
      </c>
      <c r="R1872" s="474" t="s">
        <v>4297</v>
      </c>
      <c r="S1872" s="475">
        <v>-0.0023</v>
      </c>
    </row>
    <row r="1873" ht="15.75" customHeight="1">
      <c r="A1873" s="473" t="s">
        <v>2224</v>
      </c>
      <c r="B1873" s="406">
        <v>77.18</v>
      </c>
      <c r="C1873" s="474">
        <v>77.27</v>
      </c>
      <c r="D1873" s="474">
        <v>77.45</v>
      </c>
      <c r="E1873" s="474">
        <v>76.36</v>
      </c>
      <c r="F1873" s="474" t="s">
        <v>4385</v>
      </c>
      <c r="G1873" s="475">
        <v>0.0047</v>
      </c>
      <c r="M1873" s="473" t="s">
        <v>2133</v>
      </c>
      <c r="N1873" s="406">
        <v>82.64</v>
      </c>
      <c r="O1873" s="474">
        <v>82.73</v>
      </c>
      <c r="P1873" s="474">
        <v>82.73</v>
      </c>
      <c r="Q1873" s="474">
        <v>82.27</v>
      </c>
      <c r="R1873" s="474" t="s">
        <v>4298</v>
      </c>
      <c r="S1873" s="475">
        <v>0.0034</v>
      </c>
    </row>
    <row r="1874" ht="15.75" customHeight="1">
      <c r="A1874" s="473" t="s">
        <v>2225</v>
      </c>
      <c r="B1874" s="406">
        <v>76.82</v>
      </c>
      <c r="C1874" s="474">
        <v>77.64</v>
      </c>
      <c r="D1874" s="474">
        <v>78.45</v>
      </c>
      <c r="E1874" s="474">
        <v>75.55</v>
      </c>
      <c r="F1874" s="474" t="s">
        <v>4386</v>
      </c>
      <c r="G1874" s="475">
        <v>-0.0197</v>
      </c>
      <c r="M1874" s="473" t="s">
        <v>2134</v>
      </c>
      <c r="N1874" s="406">
        <v>82.36</v>
      </c>
      <c r="O1874" s="474">
        <v>83.18</v>
      </c>
      <c r="P1874" s="474">
        <v>83.18</v>
      </c>
      <c r="Q1874" s="474">
        <v>81.82</v>
      </c>
      <c r="R1874" s="474" t="s">
        <v>4299</v>
      </c>
      <c r="S1874" s="475">
        <v>-0.0056</v>
      </c>
    </row>
    <row r="1875" ht="15.75" customHeight="1">
      <c r="A1875" s="473" t="s">
        <v>2226</v>
      </c>
      <c r="B1875" s="406">
        <v>78.36</v>
      </c>
      <c r="C1875" s="474">
        <v>81.82</v>
      </c>
      <c r="D1875" s="474">
        <v>81.82</v>
      </c>
      <c r="E1875" s="474">
        <v>78.09</v>
      </c>
      <c r="F1875" s="474" t="s">
        <v>4387</v>
      </c>
      <c r="G1875" s="475">
        <v>-0.0412</v>
      </c>
      <c r="M1875" s="473" t="s">
        <v>2135</v>
      </c>
      <c r="N1875" s="406">
        <v>82.82</v>
      </c>
      <c r="O1875" s="474">
        <v>84.18</v>
      </c>
      <c r="P1875" s="474">
        <v>84.27</v>
      </c>
      <c r="Q1875" s="474">
        <v>82.45</v>
      </c>
      <c r="R1875" s="474" t="s">
        <v>4300</v>
      </c>
      <c r="S1875" s="475">
        <v>-0.0098</v>
      </c>
    </row>
    <row r="1876" ht="15.75" customHeight="1">
      <c r="A1876" s="473" t="s">
        <v>2227</v>
      </c>
      <c r="B1876" s="406">
        <v>81.73</v>
      </c>
      <c r="C1876" s="474">
        <v>84.09</v>
      </c>
      <c r="D1876" s="474">
        <v>84.09</v>
      </c>
      <c r="E1876" s="474">
        <v>81.27</v>
      </c>
      <c r="F1876" s="474" t="s">
        <v>4388</v>
      </c>
      <c r="G1876" s="475">
        <v>-0.0185</v>
      </c>
      <c r="M1876" s="473" t="s">
        <v>2136</v>
      </c>
      <c r="N1876" s="406">
        <v>83.64</v>
      </c>
      <c r="O1876" s="474">
        <v>84.18</v>
      </c>
      <c r="P1876" s="474">
        <v>84.55</v>
      </c>
      <c r="Q1876" s="474">
        <v>83.45</v>
      </c>
      <c r="R1876" s="474" t="s">
        <v>4301</v>
      </c>
      <c r="S1876" s="475">
        <v>-0.0054</v>
      </c>
    </row>
    <row r="1877" ht="15.75" customHeight="1">
      <c r="A1877" s="473" t="s">
        <v>2228</v>
      </c>
      <c r="B1877" s="406">
        <v>83.27</v>
      </c>
      <c r="C1877" s="474">
        <v>82.64</v>
      </c>
      <c r="D1877" s="474">
        <v>83.82</v>
      </c>
      <c r="E1877" s="474">
        <v>82.27</v>
      </c>
      <c r="F1877" s="474" t="s">
        <v>4389</v>
      </c>
      <c r="G1877" s="475">
        <v>0.0155</v>
      </c>
      <c r="M1877" s="473" t="s">
        <v>2137</v>
      </c>
      <c r="N1877" s="406">
        <v>84.09</v>
      </c>
      <c r="O1877" s="474">
        <v>85.45</v>
      </c>
      <c r="P1877" s="474">
        <v>85.45</v>
      </c>
      <c r="Q1877" s="474">
        <v>83.64</v>
      </c>
      <c r="R1877" s="474" t="s">
        <v>4302</v>
      </c>
      <c r="S1877" s="475">
        <v>-0.0076</v>
      </c>
    </row>
    <row r="1878" ht="15.75" customHeight="1">
      <c r="A1878" s="473" t="s">
        <v>2229</v>
      </c>
      <c r="B1878" s="406">
        <v>82.0</v>
      </c>
      <c r="C1878" s="474">
        <v>81.73</v>
      </c>
      <c r="D1878" s="474">
        <v>83.18</v>
      </c>
      <c r="E1878" s="474">
        <v>81.09</v>
      </c>
      <c r="F1878" s="474" t="s">
        <v>4390</v>
      </c>
      <c r="G1878" s="475">
        <v>0.0157</v>
      </c>
      <c r="M1878" s="473" t="s">
        <v>2138</v>
      </c>
      <c r="N1878" s="406">
        <v>84.73</v>
      </c>
      <c r="O1878" s="474">
        <v>85.0</v>
      </c>
      <c r="P1878" s="474">
        <v>85.45</v>
      </c>
      <c r="Q1878" s="474">
        <v>84.45</v>
      </c>
      <c r="R1878" s="474" t="s">
        <v>4303</v>
      </c>
      <c r="S1878" s="475">
        <v>0.0011</v>
      </c>
    </row>
    <row r="1879" ht="15.75" customHeight="1">
      <c r="A1879" s="473" t="s">
        <v>2230</v>
      </c>
      <c r="B1879" s="406">
        <v>80.73</v>
      </c>
      <c r="C1879" s="474">
        <v>82.27</v>
      </c>
      <c r="D1879" s="474">
        <v>82.27</v>
      </c>
      <c r="E1879" s="474">
        <v>80.18</v>
      </c>
      <c r="F1879" s="474" t="s">
        <v>4391</v>
      </c>
      <c r="G1879" s="475">
        <v>-0.0176</v>
      </c>
      <c r="M1879" s="473" t="s">
        <v>2139</v>
      </c>
      <c r="N1879" s="406">
        <v>84.64</v>
      </c>
      <c r="O1879" s="474">
        <v>86.09</v>
      </c>
      <c r="P1879" s="474">
        <v>86.18</v>
      </c>
      <c r="Q1879" s="474">
        <v>84.27</v>
      </c>
      <c r="R1879" s="474" t="s">
        <v>4304</v>
      </c>
      <c r="S1879" s="475">
        <v>-0.0148</v>
      </c>
    </row>
    <row r="1880" ht="15.75" customHeight="1">
      <c r="A1880" s="473" t="s">
        <v>2231</v>
      </c>
      <c r="B1880" s="406">
        <v>82.18</v>
      </c>
      <c r="C1880" s="474">
        <v>83.27</v>
      </c>
      <c r="D1880" s="474">
        <v>83.82</v>
      </c>
      <c r="E1880" s="474">
        <v>81.45</v>
      </c>
      <c r="F1880" s="474" t="s">
        <v>4392</v>
      </c>
      <c r="G1880" s="475">
        <v>-0.0142</v>
      </c>
      <c r="M1880" s="473" t="s">
        <v>2140</v>
      </c>
      <c r="N1880" s="406">
        <v>85.91</v>
      </c>
      <c r="O1880" s="474">
        <v>86.18</v>
      </c>
      <c r="P1880" s="474">
        <v>86.36</v>
      </c>
      <c r="Q1880" s="474">
        <v>85.64</v>
      </c>
      <c r="R1880" s="474" t="s">
        <v>4305</v>
      </c>
      <c r="S1880" s="475">
        <v>0.0032</v>
      </c>
    </row>
    <row r="1881" ht="15.75" customHeight="1">
      <c r="A1881" s="473" t="s">
        <v>2232</v>
      </c>
      <c r="B1881" s="406">
        <v>83.36</v>
      </c>
      <c r="C1881" s="474">
        <v>84.18</v>
      </c>
      <c r="D1881" s="474">
        <v>84.55</v>
      </c>
      <c r="E1881" s="474">
        <v>82.73</v>
      </c>
      <c r="F1881" s="474" t="s">
        <v>4393</v>
      </c>
      <c r="G1881" s="475">
        <v>-0.0108</v>
      </c>
      <c r="M1881" s="473" t="s">
        <v>2141</v>
      </c>
      <c r="N1881" s="406">
        <v>85.64</v>
      </c>
      <c r="O1881" s="474">
        <v>84.91</v>
      </c>
      <c r="P1881" s="474">
        <v>85.91</v>
      </c>
      <c r="Q1881" s="474">
        <v>84.55</v>
      </c>
      <c r="R1881" s="474" t="s">
        <v>4306</v>
      </c>
      <c r="S1881" s="475">
        <v>0.0107</v>
      </c>
    </row>
    <row r="1882" ht="15.75" customHeight="1">
      <c r="A1882" s="473" t="s">
        <v>2233</v>
      </c>
      <c r="B1882" s="406">
        <v>84.27</v>
      </c>
      <c r="C1882" s="474">
        <v>84.27</v>
      </c>
      <c r="D1882" s="474">
        <v>84.55</v>
      </c>
      <c r="E1882" s="474">
        <v>83.73</v>
      </c>
      <c r="F1882" s="474" t="s">
        <v>4394</v>
      </c>
      <c r="G1882" s="475">
        <v>0.0011</v>
      </c>
      <c r="M1882" s="473" t="s">
        <v>2142</v>
      </c>
      <c r="N1882" s="406">
        <v>84.73</v>
      </c>
      <c r="O1882" s="474">
        <v>85.27</v>
      </c>
      <c r="P1882" s="474">
        <v>85.55</v>
      </c>
      <c r="Q1882" s="474">
        <v>84.09</v>
      </c>
      <c r="R1882" s="474" t="s">
        <v>4307</v>
      </c>
      <c r="S1882" s="475">
        <v>-0.0011</v>
      </c>
    </row>
    <row r="1883" ht="15.75" customHeight="1">
      <c r="A1883" s="473" t="s">
        <v>2234</v>
      </c>
      <c r="B1883" s="406">
        <v>84.18</v>
      </c>
      <c r="C1883" s="474">
        <v>84.91</v>
      </c>
      <c r="D1883" s="474">
        <v>84.91</v>
      </c>
      <c r="E1883" s="474">
        <v>83.82</v>
      </c>
      <c r="F1883" s="474" t="s">
        <v>4395</v>
      </c>
      <c r="G1883" s="475">
        <v>-0.0065</v>
      </c>
      <c r="M1883" s="473" t="s">
        <v>2143</v>
      </c>
      <c r="N1883" s="406">
        <v>84.82</v>
      </c>
      <c r="O1883" s="474">
        <v>85.45</v>
      </c>
      <c r="P1883" s="474">
        <v>85.73</v>
      </c>
      <c r="Q1883" s="474">
        <v>84.36</v>
      </c>
      <c r="R1883" s="474" t="s">
        <v>4308</v>
      </c>
      <c r="S1883" s="475">
        <v>-0.0021</v>
      </c>
    </row>
    <row r="1884" ht="15.75" customHeight="1">
      <c r="A1884" s="473" t="s">
        <v>2235</v>
      </c>
      <c r="B1884" s="406">
        <v>84.73</v>
      </c>
      <c r="C1884" s="474">
        <v>85.0</v>
      </c>
      <c r="D1884" s="474">
        <v>85.45</v>
      </c>
      <c r="E1884" s="474">
        <v>84.18</v>
      </c>
      <c r="F1884" s="474" t="s">
        <v>4396</v>
      </c>
      <c r="G1884" s="475">
        <v>-0.0042</v>
      </c>
      <c r="M1884" s="473" t="s">
        <v>2144</v>
      </c>
      <c r="N1884" s="406">
        <v>85.0</v>
      </c>
      <c r="O1884" s="474">
        <v>85.09</v>
      </c>
      <c r="P1884" s="474">
        <v>86.36</v>
      </c>
      <c r="Q1884" s="474">
        <v>84.64</v>
      </c>
      <c r="R1884" s="474" t="s">
        <v>4309</v>
      </c>
      <c r="S1884" s="475">
        <v>-0.0032</v>
      </c>
    </row>
    <row r="1885" ht="15.75" customHeight="1">
      <c r="A1885" s="473" t="s">
        <v>2236</v>
      </c>
      <c r="B1885" s="406">
        <v>85.09</v>
      </c>
      <c r="C1885" s="474">
        <v>84.82</v>
      </c>
      <c r="D1885" s="474">
        <v>85.64</v>
      </c>
      <c r="E1885" s="474">
        <v>84.82</v>
      </c>
      <c r="F1885" s="474" t="s">
        <v>4397</v>
      </c>
      <c r="G1885" s="475">
        <v>-0.0064</v>
      </c>
      <c r="M1885" s="473" t="s">
        <v>2145</v>
      </c>
      <c r="N1885" s="406">
        <v>85.27</v>
      </c>
      <c r="O1885" s="474">
        <v>86.82</v>
      </c>
      <c r="P1885" s="474">
        <v>86.82</v>
      </c>
      <c r="Q1885" s="474">
        <v>84.64</v>
      </c>
      <c r="R1885" s="474" t="s">
        <v>4310</v>
      </c>
      <c r="S1885" s="475">
        <v>-0.0148</v>
      </c>
    </row>
    <row r="1886" ht="15.75" customHeight="1">
      <c r="A1886" s="473" t="s">
        <v>2237</v>
      </c>
      <c r="B1886" s="406">
        <v>85.64</v>
      </c>
      <c r="C1886" s="474">
        <v>86.36</v>
      </c>
      <c r="D1886" s="474">
        <v>87.18</v>
      </c>
      <c r="E1886" s="474">
        <v>85.45</v>
      </c>
      <c r="F1886" s="474" t="s">
        <v>4398</v>
      </c>
      <c r="G1886" s="475">
        <v>-0.0052</v>
      </c>
      <c r="M1886" s="473" t="s">
        <v>2146</v>
      </c>
      <c r="N1886" s="406">
        <v>86.55</v>
      </c>
      <c r="O1886" s="474">
        <v>85.91</v>
      </c>
      <c r="P1886" s="474">
        <v>87.27</v>
      </c>
      <c r="Q1886" s="474">
        <v>85.55</v>
      </c>
      <c r="R1886" s="474" t="s">
        <v>4311</v>
      </c>
      <c r="S1886" s="475">
        <v>0.015</v>
      </c>
    </row>
    <row r="1887" ht="15.75" customHeight="1">
      <c r="A1887" s="473" t="s">
        <v>2238</v>
      </c>
      <c r="B1887" s="406">
        <v>86.09</v>
      </c>
      <c r="C1887" s="474">
        <v>84.82</v>
      </c>
      <c r="D1887" s="474">
        <v>86.82</v>
      </c>
      <c r="E1887" s="474">
        <v>84.82</v>
      </c>
      <c r="F1887" s="474" t="s">
        <v>4399</v>
      </c>
      <c r="G1887" s="475">
        <v>0.0118</v>
      </c>
      <c r="M1887" s="473" t="s">
        <v>2147</v>
      </c>
      <c r="N1887" s="406">
        <v>85.27</v>
      </c>
      <c r="O1887" s="474">
        <v>85.45</v>
      </c>
      <c r="P1887" s="474">
        <v>85.91</v>
      </c>
      <c r="Q1887" s="474">
        <v>84.55</v>
      </c>
      <c r="R1887" s="474" t="s">
        <v>4312</v>
      </c>
      <c r="S1887" s="475">
        <v>0.0042</v>
      </c>
    </row>
    <row r="1888" ht="15.75" customHeight="1">
      <c r="A1888" s="473" t="s">
        <v>2239</v>
      </c>
      <c r="B1888" s="406">
        <v>85.09</v>
      </c>
      <c r="C1888" s="474">
        <v>85.73</v>
      </c>
      <c r="D1888" s="474">
        <v>86.18</v>
      </c>
      <c r="E1888" s="474">
        <v>84.64</v>
      </c>
      <c r="F1888" s="474" t="s">
        <v>4400</v>
      </c>
      <c r="G1888" s="475">
        <v>-0.0085</v>
      </c>
      <c r="M1888" s="473" t="s">
        <v>2148</v>
      </c>
      <c r="N1888" s="406">
        <v>84.91</v>
      </c>
      <c r="O1888" s="474">
        <v>85.27</v>
      </c>
      <c r="P1888" s="474">
        <v>85.45</v>
      </c>
      <c r="Q1888" s="474">
        <v>84.27</v>
      </c>
      <c r="R1888" s="474" t="s">
        <v>4313</v>
      </c>
      <c r="S1888" s="475">
        <v>-0.0011</v>
      </c>
    </row>
    <row r="1889" ht="15.75" customHeight="1">
      <c r="A1889" s="473" t="s">
        <v>2240</v>
      </c>
      <c r="B1889" s="406">
        <v>85.82</v>
      </c>
      <c r="C1889" s="474">
        <v>86.82</v>
      </c>
      <c r="D1889" s="474">
        <v>87.0</v>
      </c>
      <c r="E1889" s="474">
        <v>85.55</v>
      </c>
      <c r="F1889" s="474" t="s">
        <v>4401</v>
      </c>
      <c r="G1889" s="475">
        <v>-0.0052</v>
      </c>
      <c r="M1889" s="473" t="s">
        <v>2149</v>
      </c>
      <c r="N1889" s="406">
        <v>85.0</v>
      </c>
      <c r="O1889" s="474">
        <v>85.91</v>
      </c>
      <c r="P1889" s="474">
        <v>86.45</v>
      </c>
      <c r="Q1889" s="474">
        <v>84.73</v>
      </c>
      <c r="R1889" s="474" t="s">
        <v>4314</v>
      </c>
      <c r="S1889" s="475">
        <v>-0.0106</v>
      </c>
    </row>
    <row r="1890" ht="15.75" customHeight="1">
      <c r="A1890" s="473" t="s">
        <v>2241</v>
      </c>
      <c r="B1890" s="406">
        <v>86.27</v>
      </c>
      <c r="C1890" s="474">
        <v>85.91</v>
      </c>
      <c r="D1890" s="474">
        <v>87.0</v>
      </c>
      <c r="E1890" s="474">
        <v>85.18</v>
      </c>
      <c r="F1890" s="474" t="s">
        <v>4402</v>
      </c>
      <c r="G1890" s="475">
        <v>0.0074</v>
      </c>
      <c r="M1890" s="473" t="s">
        <v>2150</v>
      </c>
      <c r="N1890" s="406">
        <v>85.91</v>
      </c>
      <c r="O1890" s="474">
        <v>86.18</v>
      </c>
      <c r="P1890" s="474">
        <v>87.82</v>
      </c>
      <c r="Q1890" s="474">
        <v>85.64</v>
      </c>
      <c r="R1890" s="474" t="s">
        <v>4315</v>
      </c>
      <c r="S1890" s="475">
        <v>0.0054</v>
      </c>
    </row>
    <row r="1891" ht="15.75" customHeight="1">
      <c r="A1891" s="473" t="s">
        <v>2242</v>
      </c>
      <c r="B1891" s="406">
        <v>85.64</v>
      </c>
      <c r="C1891" s="474">
        <v>87.27</v>
      </c>
      <c r="D1891" s="474">
        <v>87.27</v>
      </c>
      <c r="E1891" s="474">
        <v>85.45</v>
      </c>
      <c r="F1891" s="474" t="s">
        <v>4403</v>
      </c>
      <c r="G1891" s="475">
        <v>-0.0063</v>
      </c>
      <c r="M1891" s="473" t="s">
        <v>2151</v>
      </c>
      <c r="N1891" s="406">
        <v>85.45</v>
      </c>
      <c r="O1891" s="474">
        <v>85.55</v>
      </c>
      <c r="P1891" s="474">
        <v>86.09</v>
      </c>
      <c r="Q1891" s="474">
        <v>85.27</v>
      </c>
      <c r="R1891" s="474" t="s">
        <v>4316</v>
      </c>
      <c r="S1891" s="475">
        <v>-0.0012</v>
      </c>
    </row>
    <row r="1892" ht="15.75" customHeight="1">
      <c r="A1892" s="473" t="s">
        <v>2243</v>
      </c>
      <c r="B1892" s="406">
        <v>86.18</v>
      </c>
      <c r="C1892" s="474">
        <v>87.09</v>
      </c>
      <c r="D1892" s="474">
        <v>87.09</v>
      </c>
      <c r="E1892" s="474">
        <v>85.64</v>
      </c>
      <c r="F1892" s="474" t="s">
        <v>4404</v>
      </c>
      <c r="G1892" s="475">
        <v>-0.0074</v>
      </c>
      <c r="M1892" s="473" t="s">
        <v>2152</v>
      </c>
      <c r="N1892" s="406">
        <v>85.55</v>
      </c>
      <c r="O1892" s="474">
        <v>85.45</v>
      </c>
      <c r="P1892" s="474">
        <v>85.82</v>
      </c>
      <c r="Q1892" s="474">
        <v>85.0</v>
      </c>
      <c r="R1892" s="474" t="s">
        <v>4317</v>
      </c>
      <c r="S1892" s="475">
        <v>0.0022</v>
      </c>
    </row>
    <row r="1893" ht="15.75" customHeight="1">
      <c r="A1893" s="473" t="s">
        <v>2244</v>
      </c>
      <c r="B1893" s="406">
        <v>86.82</v>
      </c>
      <c r="C1893" s="474">
        <v>88.0</v>
      </c>
      <c r="D1893" s="474">
        <v>88.36</v>
      </c>
      <c r="E1893" s="474">
        <v>86.55</v>
      </c>
      <c r="F1893" s="474" t="s">
        <v>4405</v>
      </c>
      <c r="G1893" s="475">
        <v>-0.001</v>
      </c>
      <c r="M1893" s="473" t="s">
        <v>2153</v>
      </c>
      <c r="N1893" s="406">
        <v>85.36</v>
      </c>
      <c r="O1893" s="474">
        <v>86.36</v>
      </c>
      <c r="P1893" s="474">
        <v>86.36</v>
      </c>
      <c r="Q1893" s="474">
        <v>85.09</v>
      </c>
      <c r="R1893" s="474" t="s">
        <v>4318</v>
      </c>
      <c r="S1893" s="475">
        <v>-0.0022</v>
      </c>
    </row>
    <row r="1894" ht="15.75" customHeight="1">
      <c r="A1894" s="473" t="s">
        <v>2245</v>
      </c>
      <c r="B1894" s="406">
        <v>86.91</v>
      </c>
      <c r="C1894" s="474">
        <v>88.0</v>
      </c>
      <c r="D1894" s="474">
        <v>88.45</v>
      </c>
      <c r="E1894" s="474">
        <v>86.64</v>
      </c>
      <c r="F1894" s="474" t="s">
        <v>4406</v>
      </c>
      <c r="G1894" s="475">
        <v>-0.0104</v>
      </c>
      <c r="M1894" s="473" t="s">
        <v>2154</v>
      </c>
      <c r="N1894" s="406">
        <v>85.55</v>
      </c>
      <c r="O1894" s="474">
        <v>87.18</v>
      </c>
      <c r="P1894" s="474">
        <v>87.18</v>
      </c>
      <c r="Q1894" s="474">
        <v>85.27</v>
      </c>
      <c r="R1894" s="474" t="s">
        <v>4319</v>
      </c>
      <c r="S1894" s="475">
        <v>-0.0104</v>
      </c>
    </row>
    <row r="1895" ht="15.75" customHeight="1">
      <c r="A1895" s="473" t="s">
        <v>2246</v>
      </c>
      <c r="B1895" s="406">
        <v>87.82</v>
      </c>
      <c r="C1895" s="474">
        <v>89.36</v>
      </c>
      <c r="D1895" s="474">
        <v>89.36</v>
      </c>
      <c r="E1895" s="474">
        <v>87.45</v>
      </c>
      <c r="F1895" s="474" t="s">
        <v>4407</v>
      </c>
      <c r="G1895" s="475">
        <v>-0.0133</v>
      </c>
      <c r="M1895" s="473" t="s">
        <v>2155</v>
      </c>
      <c r="N1895" s="406">
        <v>86.45</v>
      </c>
      <c r="O1895" s="474">
        <v>87.36</v>
      </c>
      <c r="P1895" s="474">
        <v>88.0</v>
      </c>
      <c r="Q1895" s="474">
        <v>86.18</v>
      </c>
      <c r="R1895" s="474" t="s">
        <v>4320</v>
      </c>
      <c r="S1895" s="475">
        <v>-0.0073</v>
      </c>
    </row>
    <row r="1896" ht="15.75" customHeight="1">
      <c r="A1896" s="473" t="s">
        <v>2247</v>
      </c>
      <c r="B1896" s="406">
        <v>89.0</v>
      </c>
      <c r="C1896" s="474">
        <v>89.09</v>
      </c>
      <c r="D1896" s="474">
        <v>90.27</v>
      </c>
      <c r="E1896" s="474">
        <v>88.64</v>
      </c>
      <c r="F1896" s="474" t="s">
        <v>4407</v>
      </c>
      <c r="G1896" s="475">
        <v>0.0072</v>
      </c>
      <c r="M1896" s="473" t="s">
        <v>2156</v>
      </c>
      <c r="N1896" s="406">
        <v>87.09</v>
      </c>
      <c r="O1896" s="474">
        <v>87.27</v>
      </c>
      <c r="P1896" s="474">
        <v>89.09</v>
      </c>
      <c r="Q1896" s="474">
        <v>86.36</v>
      </c>
      <c r="R1896" s="474" t="s">
        <v>4273</v>
      </c>
      <c r="S1896" s="475">
        <v>0.0</v>
      </c>
    </row>
    <row r="1897" ht="15.75" customHeight="1">
      <c r="A1897" s="473" t="s">
        <v>2248</v>
      </c>
      <c r="B1897" s="406">
        <v>88.36</v>
      </c>
      <c r="C1897" s="474">
        <v>86.55</v>
      </c>
      <c r="D1897" s="474">
        <v>89.27</v>
      </c>
      <c r="E1897" s="474">
        <v>86.36</v>
      </c>
      <c r="F1897" s="474" t="s">
        <v>4407</v>
      </c>
      <c r="G1897" s="475">
        <v>0.0242</v>
      </c>
      <c r="M1897" s="473" t="s">
        <v>2157</v>
      </c>
      <c r="N1897" s="406">
        <v>87.09</v>
      </c>
      <c r="O1897" s="474">
        <v>85.27</v>
      </c>
      <c r="P1897" s="474">
        <v>87.36</v>
      </c>
      <c r="Q1897" s="474">
        <v>85.18</v>
      </c>
      <c r="R1897" s="474" t="s">
        <v>4321</v>
      </c>
      <c r="S1897" s="475">
        <v>0.0289</v>
      </c>
    </row>
    <row r="1898" ht="15.75" customHeight="1">
      <c r="A1898" s="473" t="s">
        <v>2249</v>
      </c>
      <c r="B1898" s="406">
        <v>86.27</v>
      </c>
      <c r="C1898" s="474">
        <v>87.09</v>
      </c>
      <c r="D1898" s="474">
        <v>87.09</v>
      </c>
      <c r="E1898" s="474">
        <v>86.0</v>
      </c>
      <c r="F1898" s="474" t="s">
        <v>4408</v>
      </c>
      <c r="G1898" s="475">
        <v>-0.0063</v>
      </c>
      <c r="M1898" s="473" t="s">
        <v>2158</v>
      </c>
      <c r="N1898" s="406">
        <v>84.64</v>
      </c>
      <c r="O1898" s="474">
        <v>85.91</v>
      </c>
      <c r="P1898" s="474">
        <v>86.18</v>
      </c>
      <c r="Q1898" s="474">
        <v>84.09</v>
      </c>
      <c r="R1898" s="474" t="s">
        <v>4259</v>
      </c>
      <c r="S1898" s="475">
        <v>-0.0106</v>
      </c>
    </row>
    <row r="1899" ht="15.75" customHeight="1">
      <c r="A1899" s="473" t="s">
        <v>2250</v>
      </c>
      <c r="B1899" s="406">
        <v>86.82</v>
      </c>
      <c r="C1899" s="474">
        <v>88.18</v>
      </c>
      <c r="D1899" s="474">
        <v>88.18</v>
      </c>
      <c r="E1899" s="474">
        <v>86.55</v>
      </c>
      <c r="F1899" s="474" t="s">
        <v>4409</v>
      </c>
      <c r="G1899" s="475">
        <v>-0.0083</v>
      </c>
      <c r="M1899" s="473" t="s">
        <v>2159</v>
      </c>
      <c r="N1899" s="406">
        <v>85.55</v>
      </c>
      <c r="O1899" s="474">
        <v>86.36</v>
      </c>
      <c r="P1899" s="474">
        <v>87.18</v>
      </c>
      <c r="Q1899" s="474">
        <v>85.36</v>
      </c>
      <c r="R1899" s="474" t="s">
        <v>4322</v>
      </c>
      <c r="S1899" s="475">
        <v>0.0</v>
      </c>
    </row>
    <row r="1900" ht="15.75" customHeight="1">
      <c r="A1900" s="473" t="s">
        <v>2251</v>
      </c>
      <c r="B1900" s="406">
        <v>86.55</v>
      </c>
      <c r="C1900" s="474">
        <v>86.09</v>
      </c>
      <c r="D1900" s="474">
        <v>88.18</v>
      </c>
      <c r="E1900" s="474">
        <v>86.09</v>
      </c>
      <c r="F1900" s="474" t="s">
        <v>4410</v>
      </c>
      <c r="G1900" s="475">
        <v>0.0053</v>
      </c>
      <c r="M1900" s="473" t="s">
        <v>2160</v>
      </c>
      <c r="N1900" s="406">
        <v>85.55</v>
      </c>
      <c r="O1900" s="474">
        <v>88.09</v>
      </c>
      <c r="P1900" s="474">
        <v>88.09</v>
      </c>
      <c r="Q1900" s="474">
        <v>84.55</v>
      </c>
      <c r="R1900" s="474" t="s">
        <v>4323</v>
      </c>
      <c r="S1900" s="475">
        <v>-0.0238</v>
      </c>
    </row>
    <row r="1901" ht="15.75" customHeight="1">
      <c r="A1901" s="473" t="s">
        <v>2252</v>
      </c>
      <c r="B1901" s="406">
        <v>86.09</v>
      </c>
      <c r="C1901" s="474">
        <v>85.45</v>
      </c>
      <c r="D1901" s="474">
        <v>86.82</v>
      </c>
      <c r="E1901" s="474">
        <v>85.0</v>
      </c>
      <c r="F1901" s="474" t="s">
        <v>4411</v>
      </c>
      <c r="G1901" s="475">
        <v>0.0063</v>
      </c>
      <c r="M1901" s="473" t="s">
        <v>2161</v>
      </c>
      <c r="N1901" s="406">
        <v>87.64</v>
      </c>
      <c r="O1901" s="474">
        <v>90.55</v>
      </c>
      <c r="P1901" s="474">
        <v>91.73</v>
      </c>
      <c r="Q1901" s="474">
        <v>87.36</v>
      </c>
      <c r="R1901" s="474" t="s">
        <v>4324</v>
      </c>
      <c r="S1901" s="475">
        <v>-0.0311</v>
      </c>
    </row>
    <row r="1902" ht="15.75" customHeight="1">
      <c r="A1902" s="473" t="s">
        <v>2253</v>
      </c>
      <c r="B1902" s="406">
        <v>85.55</v>
      </c>
      <c r="C1902" s="474">
        <v>86.36</v>
      </c>
      <c r="D1902" s="474">
        <v>87.27</v>
      </c>
      <c r="E1902" s="474">
        <v>85.18</v>
      </c>
      <c r="F1902" s="474" t="s">
        <v>4412</v>
      </c>
      <c r="G1902" s="475">
        <v>-0.0083</v>
      </c>
      <c r="M1902" s="473" t="s">
        <v>2162</v>
      </c>
      <c r="N1902" s="406">
        <v>90.45</v>
      </c>
      <c r="O1902" s="474">
        <v>91.36</v>
      </c>
      <c r="P1902" s="474">
        <v>92.18</v>
      </c>
      <c r="Q1902" s="474">
        <v>88.91</v>
      </c>
      <c r="R1902" s="474" t="s">
        <v>4325</v>
      </c>
      <c r="S1902" s="475">
        <v>-0.012</v>
      </c>
    </row>
    <row r="1903" ht="15.75" customHeight="1">
      <c r="A1903" s="473" t="s">
        <v>2254</v>
      </c>
      <c r="B1903" s="406">
        <v>86.27</v>
      </c>
      <c r="C1903" s="474">
        <v>87.45</v>
      </c>
      <c r="D1903" s="474">
        <v>87.55</v>
      </c>
      <c r="E1903" s="474">
        <v>86.09</v>
      </c>
      <c r="F1903" s="474" t="s">
        <v>4413</v>
      </c>
      <c r="G1903" s="475">
        <v>-0.0104</v>
      </c>
      <c r="M1903" s="473" t="s">
        <v>2163</v>
      </c>
      <c r="N1903" s="406">
        <v>91.55</v>
      </c>
      <c r="O1903" s="474">
        <v>95.45</v>
      </c>
      <c r="P1903" s="474">
        <v>96.36</v>
      </c>
      <c r="Q1903" s="474">
        <v>90.91</v>
      </c>
      <c r="R1903" s="474" t="s">
        <v>4326</v>
      </c>
      <c r="S1903" s="475">
        <v>-0.0336</v>
      </c>
    </row>
    <row r="1904" ht="15.75" customHeight="1">
      <c r="A1904" s="473" t="s">
        <v>2255</v>
      </c>
      <c r="B1904" s="406">
        <v>87.18</v>
      </c>
      <c r="C1904" s="474">
        <v>88.36</v>
      </c>
      <c r="D1904" s="474">
        <v>88.55</v>
      </c>
      <c r="E1904" s="474">
        <v>87.0</v>
      </c>
      <c r="F1904" s="474" t="s">
        <v>4414</v>
      </c>
      <c r="G1904" s="475">
        <v>-0.0052</v>
      </c>
      <c r="M1904" s="473" t="s">
        <v>2164</v>
      </c>
      <c r="N1904" s="406">
        <v>94.73</v>
      </c>
      <c r="O1904" s="474">
        <v>97.18</v>
      </c>
      <c r="P1904" s="474">
        <v>97.18</v>
      </c>
      <c r="Q1904" s="474">
        <v>91.09</v>
      </c>
      <c r="R1904" s="474" t="s">
        <v>4327</v>
      </c>
      <c r="S1904" s="475">
        <v>0.0721</v>
      </c>
    </row>
    <row r="1905" ht="15.75" customHeight="1">
      <c r="A1905" s="473" t="s">
        <v>2256</v>
      </c>
      <c r="B1905" s="406">
        <v>87.64</v>
      </c>
      <c r="C1905" s="474">
        <v>87.73</v>
      </c>
      <c r="D1905" s="474">
        <v>88.18</v>
      </c>
      <c r="E1905" s="474">
        <v>86.64</v>
      </c>
      <c r="F1905" s="474" t="s">
        <v>4415</v>
      </c>
      <c r="G1905" s="475">
        <v>0.0084</v>
      </c>
      <c r="M1905" s="473" t="s">
        <v>2165</v>
      </c>
      <c r="N1905" s="406">
        <v>88.36</v>
      </c>
      <c r="O1905" s="474">
        <v>87.0</v>
      </c>
      <c r="P1905" s="474">
        <v>88.91</v>
      </c>
      <c r="Q1905" s="474">
        <v>86.36</v>
      </c>
      <c r="R1905" s="474" t="s">
        <v>3111</v>
      </c>
      <c r="S1905" s="475">
        <v>0.0199</v>
      </c>
    </row>
    <row r="1906" ht="15.75" customHeight="1">
      <c r="A1906" s="473" t="s">
        <v>2257</v>
      </c>
      <c r="B1906" s="406">
        <v>86.91</v>
      </c>
      <c r="C1906" s="474">
        <v>88.55</v>
      </c>
      <c r="D1906" s="474">
        <v>89.0</v>
      </c>
      <c r="E1906" s="474">
        <v>86.55</v>
      </c>
      <c r="F1906" s="474" t="s">
        <v>3368</v>
      </c>
      <c r="G1906" s="475">
        <v>-0.0114</v>
      </c>
      <c r="M1906" s="473" t="s">
        <v>2166</v>
      </c>
      <c r="N1906" s="406">
        <v>86.64</v>
      </c>
      <c r="O1906" s="474">
        <v>88.64</v>
      </c>
      <c r="P1906" s="474">
        <v>89.64</v>
      </c>
      <c r="Q1906" s="474">
        <v>86.36</v>
      </c>
      <c r="R1906" s="474" t="s">
        <v>4328</v>
      </c>
      <c r="S1906" s="475">
        <v>-0.0175</v>
      </c>
    </row>
    <row r="1907" ht="15.75" customHeight="1">
      <c r="A1907" s="473" t="s">
        <v>2258</v>
      </c>
      <c r="B1907" s="406">
        <v>87.91</v>
      </c>
      <c r="C1907" s="474">
        <v>88.09</v>
      </c>
      <c r="D1907" s="474">
        <v>89.36</v>
      </c>
      <c r="E1907" s="474">
        <v>87.0</v>
      </c>
      <c r="F1907" s="474" t="s">
        <v>4416</v>
      </c>
      <c r="G1907" s="475">
        <v>0.0147</v>
      </c>
      <c r="M1907" s="473" t="s">
        <v>2167</v>
      </c>
      <c r="N1907" s="406">
        <v>88.18</v>
      </c>
      <c r="O1907" s="474">
        <v>85.45</v>
      </c>
      <c r="P1907" s="474">
        <v>88.64</v>
      </c>
      <c r="Q1907" s="474">
        <v>85.45</v>
      </c>
      <c r="R1907" s="474" t="s">
        <v>4329</v>
      </c>
      <c r="S1907" s="475">
        <v>0.0352</v>
      </c>
    </row>
    <row r="1908" ht="15.75" customHeight="1">
      <c r="A1908" s="473" t="s">
        <v>2259</v>
      </c>
      <c r="B1908" s="406">
        <v>86.64</v>
      </c>
      <c r="C1908" s="474">
        <v>87.18</v>
      </c>
      <c r="D1908" s="474">
        <v>87.64</v>
      </c>
      <c r="E1908" s="474">
        <v>86.18</v>
      </c>
      <c r="F1908" s="474" t="s">
        <v>4417</v>
      </c>
      <c r="G1908" s="475">
        <v>0.0106</v>
      </c>
      <c r="M1908" s="473" t="s">
        <v>2168</v>
      </c>
      <c r="N1908" s="406">
        <v>85.18</v>
      </c>
      <c r="O1908" s="474">
        <v>83.45</v>
      </c>
      <c r="P1908" s="474">
        <v>85.55</v>
      </c>
      <c r="Q1908" s="474">
        <v>83.36</v>
      </c>
      <c r="R1908" s="474" t="s">
        <v>4330</v>
      </c>
      <c r="S1908" s="475">
        <v>0.0331</v>
      </c>
    </row>
    <row r="1909" ht="15.75" customHeight="1">
      <c r="A1909" s="473" t="s">
        <v>2260</v>
      </c>
      <c r="B1909" s="406">
        <v>85.73</v>
      </c>
      <c r="C1909" s="474">
        <v>86.36</v>
      </c>
      <c r="D1909" s="474">
        <v>87.64</v>
      </c>
      <c r="E1909" s="474">
        <v>85.45</v>
      </c>
      <c r="F1909" s="474" t="s">
        <v>4418</v>
      </c>
      <c r="G1909" s="475">
        <v>0.0011</v>
      </c>
      <c r="M1909" s="473" t="s">
        <v>2169</v>
      </c>
      <c r="N1909" s="406">
        <v>82.45</v>
      </c>
      <c r="O1909" s="474">
        <v>82.73</v>
      </c>
      <c r="P1909" s="474">
        <v>83.45</v>
      </c>
      <c r="Q1909" s="474">
        <v>81.36</v>
      </c>
      <c r="R1909" s="474" t="s">
        <v>4331</v>
      </c>
      <c r="S1909" s="475">
        <v>-0.0132</v>
      </c>
    </row>
    <row r="1910" ht="15.75" customHeight="1">
      <c r="A1910" s="473" t="s">
        <v>2261</v>
      </c>
      <c r="B1910" s="406">
        <v>85.64</v>
      </c>
      <c r="C1910" s="474">
        <v>86.55</v>
      </c>
      <c r="D1910" s="474">
        <v>87.0</v>
      </c>
      <c r="E1910" s="474">
        <v>85.27</v>
      </c>
      <c r="F1910" s="474" t="s">
        <v>4419</v>
      </c>
      <c r="G1910" s="475">
        <v>-0.0063</v>
      </c>
      <c r="M1910" s="473" t="s">
        <v>2170</v>
      </c>
      <c r="N1910" s="406">
        <v>83.55</v>
      </c>
      <c r="O1910" s="474">
        <v>81.82</v>
      </c>
      <c r="P1910" s="474">
        <v>84.09</v>
      </c>
      <c r="Q1910" s="474">
        <v>81.18</v>
      </c>
      <c r="R1910" s="474" t="s">
        <v>4332</v>
      </c>
      <c r="S1910" s="475">
        <v>0.0326</v>
      </c>
    </row>
    <row r="1911" ht="15.75" customHeight="1">
      <c r="A1911" s="473" t="s">
        <v>2262</v>
      </c>
      <c r="B1911" s="406">
        <v>86.18</v>
      </c>
      <c r="C1911" s="474">
        <v>88.27</v>
      </c>
      <c r="D1911" s="474">
        <v>89.55</v>
      </c>
      <c r="E1911" s="474">
        <v>85.55</v>
      </c>
      <c r="F1911" s="474" t="s">
        <v>4420</v>
      </c>
      <c r="G1911" s="475">
        <v>-0.0257</v>
      </c>
      <c r="M1911" s="473" t="s">
        <v>2171</v>
      </c>
      <c r="N1911" s="406">
        <v>80.91</v>
      </c>
      <c r="O1911" s="474">
        <v>80.82</v>
      </c>
      <c r="P1911" s="474">
        <v>83.55</v>
      </c>
      <c r="Q1911" s="474">
        <v>80.0</v>
      </c>
      <c r="R1911" s="474" t="s">
        <v>4333</v>
      </c>
      <c r="S1911" s="475">
        <v>0.0057</v>
      </c>
    </row>
    <row r="1912" ht="15.75" customHeight="1">
      <c r="A1912" s="473" t="s">
        <v>2263</v>
      </c>
      <c r="B1912" s="406">
        <v>88.45</v>
      </c>
      <c r="C1912" s="474">
        <v>90.36</v>
      </c>
      <c r="D1912" s="474">
        <v>91.82</v>
      </c>
      <c r="E1912" s="474">
        <v>88.09</v>
      </c>
      <c r="F1912" s="474" t="s">
        <v>4421</v>
      </c>
      <c r="G1912" s="475">
        <v>0.0041</v>
      </c>
      <c r="M1912" s="473" t="s">
        <v>2172</v>
      </c>
      <c r="N1912" s="406">
        <v>80.45</v>
      </c>
      <c r="O1912" s="474">
        <v>83.73</v>
      </c>
      <c r="P1912" s="474">
        <v>85.0</v>
      </c>
      <c r="Q1912" s="474">
        <v>79.09</v>
      </c>
      <c r="R1912" s="474" t="s">
        <v>4334</v>
      </c>
      <c r="S1912" s="475">
        <v>-0.0412</v>
      </c>
    </row>
    <row r="1913" ht="15.75" customHeight="1">
      <c r="A1913" s="473" t="s">
        <v>2264</v>
      </c>
      <c r="B1913" s="406">
        <v>88.09</v>
      </c>
      <c r="C1913" s="474">
        <v>91.55</v>
      </c>
      <c r="D1913" s="474">
        <v>91.82</v>
      </c>
      <c r="E1913" s="474">
        <v>87.73</v>
      </c>
      <c r="F1913" s="474" t="s">
        <v>3111</v>
      </c>
      <c r="G1913" s="475">
        <v>-0.0232</v>
      </c>
      <c r="M1913" s="473" t="s">
        <v>2173</v>
      </c>
      <c r="N1913" s="406">
        <v>83.91</v>
      </c>
      <c r="O1913" s="474">
        <v>84.18</v>
      </c>
      <c r="P1913" s="474">
        <v>86.64</v>
      </c>
      <c r="Q1913" s="474">
        <v>82.91</v>
      </c>
      <c r="R1913" s="474" t="s">
        <v>4335</v>
      </c>
      <c r="S1913" s="475">
        <v>-0.0284</v>
      </c>
    </row>
    <row r="1914" ht="15.75" customHeight="1">
      <c r="A1914" s="473" t="s">
        <v>2265</v>
      </c>
      <c r="B1914" s="406">
        <v>90.18</v>
      </c>
      <c r="C1914" s="474">
        <v>89.91</v>
      </c>
      <c r="D1914" s="474">
        <v>92.36</v>
      </c>
      <c r="E1914" s="474">
        <v>89.09</v>
      </c>
      <c r="F1914" s="474" t="s">
        <v>4422</v>
      </c>
      <c r="G1914" s="475">
        <v>0.005</v>
      </c>
      <c r="M1914" s="473" t="s">
        <v>2174</v>
      </c>
      <c r="N1914" s="406">
        <v>86.36</v>
      </c>
      <c r="O1914" s="474">
        <v>88.55</v>
      </c>
      <c r="P1914" s="474">
        <v>88.55</v>
      </c>
      <c r="Q1914" s="474">
        <v>86.0</v>
      </c>
      <c r="R1914" s="474" t="s">
        <v>4336</v>
      </c>
      <c r="S1914" s="475">
        <v>-0.0186</v>
      </c>
    </row>
    <row r="1915" ht="15.75" customHeight="1">
      <c r="A1915" s="473" t="s">
        <v>2266</v>
      </c>
      <c r="B1915" s="406">
        <v>89.73</v>
      </c>
      <c r="C1915" s="474">
        <v>94.36</v>
      </c>
      <c r="D1915" s="474">
        <v>94.55</v>
      </c>
      <c r="E1915" s="474">
        <v>89.09</v>
      </c>
      <c r="F1915" s="474" t="s">
        <v>4423</v>
      </c>
      <c r="G1915" s="475">
        <v>-0.0324</v>
      </c>
      <c r="M1915" s="473" t="s">
        <v>2175</v>
      </c>
      <c r="N1915" s="406">
        <v>88.0</v>
      </c>
      <c r="O1915" s="474">
        <v>85.0</v>
      </c>
      <c r="P1915" s="474">
        <v>88.45</v>
      </c>
      <c r="Q1915" s="474">
        <v>84.73</v>
      </c>
      <c r="R1915" s="474" t="s">
        <v>4329</v>
      </c>
      <c r="S1915" s="475">
        <v>0.0408</v>
      </c>
    </row>
    <row r="1916" ht="15.75" customHeight="1">
      <c r="A1916" s="473" t="s">
        <v>2267</v>
      </c>
      <c r="B1916" s="406">
        <v>92.73</v>
      </c>
      <c r="C1916" s="474">
        <v>91.27</v>
      </c>
      <c r="D1916" s="474">
        <v>93.36</v>
      </c>
      <c r="E1916" s="474">
        <v>89.64</v>
      </c>
      <c r="F1916" s="474" t="s">
        <v>4424</v>
      </c>
      <c r="G1916" s="475">
        <v>0.0592</v>
      </c>
      <c r="M1916" s="473" t="s">
        <v>2176</v>
      </c>
      <c r="N1916" s="406">
        <v>84.55</v>
      </c>
      <c r="O1916" s="474">
        <v>86.27</v>
      </c>
      <c r="P1916" s="474">
        <v>86.73</v>
      </c>
      <c r="Q1916" s="474">
        <v>83.64</v>
      </c>
      <c r="R1916" s="474" t="s">
        <v>4337</v>
      </c>
      <c r="S1916" s="475">
        <v>-0.0179</v>
      </c>
    </row>
    <row r="1917" ht="15.75" customHeight="1">
      <c r="A1917" s="473" t="s">
        <v>2268</v>
      </c>
      <c r="B1917" s="406">
        <v>87.55</v>
      </c>
      <c r="C1917" s="474">
        <v>86.82</v>
      </c>
      <c r="D1917" s="474">
        <v>88.0</v>
      </c>
      <c r="E1917" s="474">
        <v>86.36</v>
      </c>
      <c r="F1917" s="474" t="s">
        <v>4425</v>
      </c>
      <c r="G1917" s="475">
        <v>-0.0568</v>
      </c>
      <c r="M1917" s="473" t="s">
        <v>2177</v>
      </c>
      <c r="N1917" s="406">
        <v>86.09</v>
      </c>
      <c r="O1917" s="474">
        <v>86.36</v>
      </c>
      <c r="P1917" s="474">
        <v>87.45</v>
      </c>
      <c r="Q1917" s="474">
        <v>85.55</v>
      </c>
      <c r="R1917" s="474" t="s">
        <v>4338</v>
      </c>
      <c r="S1917" s="475">
        <v>-0.0031</v>
      </c>
    </row>
    <row r="1918" ht="15.75" customHeight="1">
      <c r="A1918" s="473" t="s">
        <v>2269</v>
      </c>
      <c r="B1918" s="406">
        <v>92.82</v>
      </c>
      <c r="C1918" s="474">
        <v>93.09</v>
      </c>
      <c r="D1918" s="474">
        <v>95.45</v>
      </c>
      <c r="E1918" s="474">
        <v>92.0</v>
      </c>
      <c r="F1918" s="474" t="s">
        <v>3122</v>
      </c>
      <c r="G1918" s="475">
        <v>-0.0039</v>
      </c>
      <c r="M1918" s="473" t="s">
        <v>2178</v>
      </c>
      <c r="N1918" s="406">
        <v>86.36</v>
      </c>
      <c r="O1918" s="474">
        <v>84.0</v>
      </c>
      <c r="P1918" s="474">
        <v>86.73</v>
      </c>
      <c r="Q1918" s="474">
        <v>83.09</v>
      </c>
      <c r="R1918" s="474" t="s">
        <v>4339</v>
      </c>
      <c r="S1918" s="475">
        <v>0.0394</v>
      </c>
    </row>
    <row r="1919" ht="15.75" customHeight="1">
      <c r="A1919" s="473" t="s">
        <v>2270</v>
      </c>
      <c r="B1919" s="406">
        <v>93.18</v>
      </c>
      <c r="C1919" s="474">
        <v>87.91</v>
      </c>
      <c r="D1919" s="474">
        <v>93.64</v>
      </c>
      <c r="E1919" s="474">
        <v>87.91</v>
      </c>
      <c r="F1919" s="474" t="s">
        <v>4426</v>
      </c>
      <c r="G1919" s="475">
        <v>0.0567</v>
      </c>
      <c r="M1919" s="473" t="s">
        <v>2179</v>
      </c>
      <c r="N1919" s="406">
        <v>83.09</v>
      </c>
      <c r="O1919" s="474">
        <v>84.09</v>
      </c>
      <c r="P1919" s="474">
        <v>84.36</v>
      </c>
      <c r="Q1919" s="474">
        <v>82.27</v>
      </c>
      <c r="R1919" s="474" t="s">
        <v>4340</v>
      </c>
      <c r="S1919" s="475">
        <v>-0.0098</v>
      </c>
    </row>
    <row r="1920" ht="15.75" customHeight="1">
      <c r="A1920" s="473" t="s">
        <v>2271</v>
      </c>
      <c r="B1920" s="406">
        <v>88.18</v>
      </c>
      <c r="C1920" s="474">
        <v>89.0</v>
      </c>
      <c r="D1920" s="474">
        <v>90.36</v>
      </c>
      <c r="E1920" s="474">
        <v>87.82</v>
      </c>
      <c r="F1920" s="474" t="s">
        <v>4427</v>
      </c>
      <c r="G1920" s="475">
        <v>0.0</v>
      </c>
      <c r="M1920" s="473" t="s">
        <v>2180</v>
      </c>
      <c r="N1920" s="406">
        <v>83.91</v>
      </c>
      <c r="O1920" s="474">
        <v>85.45</v>
      </c>
      <c r="P1920" s="474">
        <v>85.45</v>
      </c>
      <c r="Q1920" s="474">
        <v>83.55</v>
      </c>
      <c r="R1920" s="474" t="s">
        <v>4341</v>
      </c>
      <c r="S1920" s="475">
        <v>-0.0076</v>
      </c>
    </row>
    <row r="1921" ht="15.75" customHeight="1">
      <c r="A1921" s="473" t="s">
        <v>2272</v>
      </c>
      <c r="B1921" s="406">
        <v>88.18</v>
      </c>
      <c r="C1921" s="474">
        <v>84.55</v>
      </c>
      <c r="D1921" s="474">
        <v>88.64</v>
      </c>
      <c r="E1921" s="474">
        <v>84.55</v>
      </c>
      <c r="F1921" s="474" t="s">
        <v>4428</v>
      </c>
      <c r="G1921" s="475">
        <v>0.0765</v>
      </c>
      <c r="M1921" s="473" t="s">
        <v>2181</v>
      </c>
      <c r="N1921" s="406">
        <v>84.55</v>
      </c>
      <c r="O1921" s="474">
        <v>82.82</v>
      </c>
      <c r="P1921" s="474">
        <v>85.64</v>
      </c>
      <c r="Q1921" s="474">
        <v>82.73</v>
      </c>
      <c r="R1921" s="474" t="s">
        <v>4342</v>
      </c>
      <c r="S1921" s="475">
        <v>0.0231</v>
      </c>
    </row>
    <row r="1922" ht="15.75" customHeight="1">
      <c r="A1922" s="473" t="s">
        <v>2273</v>
      </c>
      <c r="B1922" s="406">
        <v>81.91</v>
      </c>
      <c r="C1922" s="474">
        <v>84.18</v>
      </c>
      <c r="D1922" s="474">
        <v>82.09</v>
      </c>
      <c r="E1922" s="474">
        <v>82.27</v>
      </c>
      <c r="F1922" s="474" t="s">
        <v>4429</v>
      </c>
      <c r="G1922" s="475">
        <v>0.0</v>
      </c>
      <c r="M1922" s="473" t="s">
        <v>2182</v>
      </c>
      <c r="N1922" s="406">
        <v>82.64</v>
      </c>
      <c r="O1922" s="474">
        <v>83.18</v>
      </c>
      <c r="P1922" s="474">
        <v>83.55</v>
      </c>
      <c r="Q1922" s="474">
        <v>82.27</v>
      </c>
      <c r="R1922" s="474" t="s">
        <v>4343</v>
      </c>
      <c r="S1922" s="475">
        <v>-0.0097</v>
      </c>
    </row>
    <row r="1923" ht="15.75" customHeight="1">
      <c r="A1923" s="473" t="s">
        <v>2274</v>
      </c>
      <c r="B1923" s="406">
        <v>81.91</v>
      </c>
      <c r="C1923" s="474">
        <v>81.91</v>
      </c>
      <c r="D1923" s="474">
        <v>83.27</v>
      </c>
      <c r="E1923" s="474">
        <v>81.73</v>
      </c>
      <c r="F1923" s="474" t="s">
        <v>4430</v>
      </c>
      <c r="G1923" s="475">
        <v>-0.0044</v>
      </c>
      <c r="M1923" s="473" t="s">
        <v>2183</v>
      </c>
      <c r="N1923" s="406">
        <v>83.45</v>
      </c>
      <c r="O1923" s="474">
        <v>81.91</v>
      </c>
      <c r="P1923" s="474">
        <v>83.91</v>
      </c>
      <c r="Q1923" s="474">
        <v>81.36</v>
      </c>
      <c r="R1923" s="474" t="s">
        <v>4344</v>
      </c>
      <c r="S1923" s="475">
        <v>0.0302</v>
      </c>
    </row>
    <row r="1924" ht="15.75" customHeight="1">
      <c r="A1924" s="473" t="s">
        <v>2275</v>
      </c>
      <c r="B1924" s="406">
        <v>82.27</v>
      </c>
      <c r="C1924" s="474">
        <v>82.27</v>
      </c>
      <c r="D1924" s="474">
        <v>83.64</v>
      </c>
      <c r="E1924" s="474">
        <v>82.0</v>
      </c>
      <c r="F1924" s="474" t="s">
        <v>4431</v>
      </c>
      <c r="G1924" s="475">
        <v>-0.0045</v>
      </c>
      <c r="M1924" s="473" t="s">
        <v>2184</v>
      </c>
      <c r="N1924" s="406">
        <v>81.0</v>
      </c>
      <c r="O1924" s="474">
        <v>80.82</v>
      </c>
      <c r="P1924" s="474">
        <v>83.18</v>
      </c>
      <c r="Q1924" s="474">
        <v>80.64</v>
      </c>
      <c r="R1924" s="474" t="s">
        <v>4345</v>
      </c>
      <c r="S1924" s="475">
        <v>0.008</v>
      </c>
    </row>
    <row r="1925" ht="15.75" customHeight="1">
      <c r="A1925" s="473" t="s">
        <v>2276</v>
      </c>
      <c r="B1925" s="406">
        <v>82.64</v>
      </c>
      <c r="C1925" s="474">
        <v>82.64</v>
      </c>
      <c r="D1925" s="474">
        <v>84.36</v>
      </c>
      <c r="E1925" s="474">
        <v>82.36</v>
      </c>
      <c r="F1925" s="474" t="s">
        <v>4432</v>
      </c>
      <c r="G1925" s="475">
        <v>-0.0076</v>
      </c>
      <c r="M1925" s="473" t="s">
        <v>2185</v>
      </c>
      <c r="N1925" s="406">
        <v>80.36</v>
      </c>
      <c r="O1925" s="474">
        <v>80.09</v>
      </c>
      <c r="P1925" s="474">
        <v>81.0</v>
      </c>
      <c r="Q1925" s="474">
        <v>79.73</v>
      </c>
      <c r="R1925" s="474" t="s">
        <v>4346</v>
      </c>
      <c r="S1925" s="475">
        <v>0.0</v>
      </c>
    </row>
    <row r="1926" ht="15.75" customHeight="1">
      <c r="A1926" s="473" t="s">
        <v>2277</v>
      </c>
      <c r="B1926" s="406">
        <v>83.27</v>
      </c>
      <c r="C1926" s="474">
        <v>84.64</v>
      </c>
      <c r="D1926" s="474">
        <v>85.45</v>
      </c>
      <c r="E1926" s="474">
        <v>82.82</v>
      </c>
      <c r="F1926" s="474" t="s">
        <v>4433</v>
      </c>
      <c r="G1926" s="475">
        <v>-0.0108</v>
      </c>
      <c r="M1926" s="473" t="s">
        <v>2186</v>
      </c>
      <c r="N1926" s="406">
        <v>80.36</v>
      </c>
      <c r="O1926" s="474">
        <v>80.55</v>
      </c>
      <c r="P1926" s="474">
        <v>81.55</v>
      </c>
      <c r="Q1926" s="474">
        <v>80.09</v>
      </c>
      <c r="R1926" s="474" t="s">
        <v>4347</v>
      </c>
      <c r="S1926" s="475">
        <v>-0.0146</v>
      </c>
    </row>
    <row r="1927" ht="15.75" customHeight="1">
      <c r="A1927" s="473" t="s">
        <v>2278</v>
      </c>
      <c r="B1927" s="406">
        <v>84.18</v>
      </c>
      <c r="C1927" s="474">
        <v>82.18</v>
      </c>
      <c r="D1927" s="474">
        <v>84.55</v>
      </c>
      <c r="E1927" s="474">
        <v>81.64</v>
      </c>
      <c r="F1927" s="474" t="s">
        <v>4434</v>
      </c>
      <c r="G1927" s="475">
        <v>0.03</v>
      </c>
      <c r="M1927" s="473" t="s">
        <v>2187</v>
      </c>
      <c r="N1927" s="406">
        <v>81.55</v>
      </c>
      <c r="O1927" s="474">
        <v>79.45</v>
      </c>
      <c r="P1927" s="474">
        <v>82.45</v>
      </c>
      <c r="Q1927" s="474">
        <v>79.36</v>
      </c>
      <c r="R1927" s="474" t="s">
        <v>4348</v>
      </c>
      <c r="S1927" s="475">
        <v>0.0264</v>
      </c>
    </row>
    <row r="1928" ht="15.75" customHeight="1">
      <c r="A1928" s="473" t="s">
        <v>2279</v>
      </c>
      <c r="B1928" s="406">
        <v>81.73</v>
      </c>
      <c r="C1928" s="474">
        <v>82.18</v>
      </c>
      <c r="D1928" s="474">
        <v>82.27</v>
      </c>
      <c r="E1928" s="474">
        <v>81.45</v>
      </c>
      <c r="F1928" s="474" t="s">
        <v>4435</v>
      </c>
      <c r="G1928" s="475">
        <v>0.0034</v>
      </c>
      <c r="M1928" s="473" t="s">
        <v>2188</v>
      </c>
      <c r="N1928" s="406">
        <v>79.45</v>
      </c>
      <c r="O1928" s="474">
        <v>78.18</v>
      </c>
      <c r="P1928" s="474">
        <v>80.0</v>
      </c>
      <c r="Q1928" s="474">
        <v>78.18</v>
      </c>
      <c r="R1928" s="474" t="s">
        <v>4349</v>
      </c>
      <c r="S1928" s="475">
        <v>0.0023</v>
      </c>
    </row>
    <row r="1929" ht="15.75" customHeight="1">
      <c r="A1929" s="473" t="s">
        <v>2280</v>
      </c>
      <c r="B1929" s="406">
        <v>81.45</v>
      </c>
      <c r="C1929" s="474">
        <v>82.73</v>
      </c>
      <c r="D1929" s="474">
        <v>82.73</v>
      </c>
      <c r="E1929" s="474">
        <v>81.0</v>
      </c>
      <c r="F1929" s="474" t="s">
        <v>4436</v>
      </c>
      <c r="G1929" s="475">
        <v>-0.01</v>
      </c>
      <c r="M1929" s="473" t="s">
        <v>2189</v>
      </c>
      <c r="N1929" s="406">
        <v>79.27</v>
      </c>
      <c r="O1929" s="474">
        <v>78.91</v>
      </c>
      <c r="P1929" s="474">
        <v>80.09</v>
      </c>
      <c r="Q1929" s="474">
        <v>78.73</v>
      </c>
      <c r="R1929" s="474" t="s">
        <v>4350</v>
      </c>
      <c r="S1929" s="475">
        <v>0.0105</v>
      </c>
    </row>
    <row r="1930" ht="15.75" customHeight="1">
      <c r="A1930" s="473" t="s">
        <v>2281</v>
      </c>
      <c r="B1930" s="406">
        <v>82.27</v>
      </c>
      <c r="C1930" s="474">
        <v>81.0</v>
      </c>
      <c r="D1930" s="474">
        <v>83.45</v>
      </c>
      <c r="E1930" s="474">
        <v>81.0</v>
      </c>
      <c r="F1930" s="474" t="s">
        <v>4437</v>
      </c>
      <c r="G1930" s="475">
        <v>0.0112</v>
      </c>
      <c r="M1930" s="473" t="s">
        <v>2190</v>
      </c>
      <c r="N1930" s="406">
        <v>78.45</v>
      </c>
      <c r="O1930" s="474">
        <v>76.36</v>
      </c>
      <c r="P1930" s="474">
        <v>79.09</v>
      </c>
      <c r="Q1930" s="474">
        <v>75.45</v>
      </c>
      <c r="R1930" s="474" t="s">
        <v>4351</v>
      </c>
      <c r="S1930" s="475">
        <v>0.0371</v>
      </c>
    </row>
    <row r="1931" ht="15.75" customHeight="1">
      <c r="A1931" s="473" t="s">
        <v>2282</v>
      </c>
      <c r="B1931" s="406">
        <v>81.36</v>
      </c>
      <c r="C1931" s="474">
        <v>82.55</v>
      </c>
      <c r="D1931" s="474">
        <v>82.64</v>
      </c>
      <c r="E1931" s="474">
        <v>80.73</v>
      </c>
      <c r="F1931" s="474" t="s">
        <v>4438</v>
      </c>
      <c r="G1931" s="475">
        <v>0.0101</v>
      </c>
      <c r="M1931" s="473" t="s">
        <v>2191</v>
      </c>
      <c r="N1931" s="406">
        <v>75.64</v>
      </c>
      <c r="O1931" s="474">
        <v>77.27</v>
      </c>
      <c r="P1931" s="474">
        <v>77.27</v>
      </c>
      <c r="Q1931" s="474">
        <v>75.27</v>
      </c>
      <c r="R1931" s="474" t="s">
        <v>4352</v>
      </c>
      <c r="S1931" s="475">
        <v>-0.0094</v>
      </c>
    </row>
    <row r="1932" ht="15.75" customHeight="1">
      <c r="A1932" s="473" t="s">
        <v>2283</v>
      </c>
      <c r="B1932" s="406">
        <v>80.55</v>
      </c>
      <c r="C1932" s="474">
        <v>78.64</v>
      </c>
      <c r="D1932" s="474">
        <v>83.36</v>
      </c>
      <c r="E1932" s="474">
        <v>78.27</v>
      </c>
      <c r="F1932" s="474" t="s">
        <v>4439</v>
      </c>
      <c r="G1932" s="475">
        <v>-0.0155</v>
      </c>
      <c r="M1932" s="473" t="s">
        <v>2192</v>
      </c>
      <c r="N1932" s="406">
        <v>76.36</v>
      </c>
      <c r="O1932" s="474">
        <v>77.91</v>
      </c>
      <c r="P1932" s="474">
        <v>78.36</v>
      </c>
      <c r="Q1932" s="474">
        <v>75.09</v>
      </c>
      <c r="R1932" s="474" t="s">
        <v>4353</v>
      </c>
      <c r="S1932" s="475">
        <v>-0.0312</v>
      </c>
    </row>
    <row r="1933" ht="15.75" customHeight="1">
      <c r="A1933" s="473" t="s">
        <v>2284</v>
      </c>
      <c r="B1933" s="406">
        <v>81.82</v>
      </c>
      <c r="C1933" s="474">
        <v>80.91</v>
      </c>
      <c r="D1933" s="474">
        <v>82.27</v>
      </c>
      <c r="E1933" s="474">
        <v>80.55</v>
      </c>
      <c r="F1933" s="474" t="s">
        <v>4440</v>
      </c>
      <c r="G1933" s="475">
        <v>0.0285</v>
      </c>
      <c r="M1933" s="473" t="s">
        <v>2193</v>
      </c>
      <c r="N1933" s="406">
        <v>78.82</v>
      </c>
      <c r="O1933" s="474">
        <v>78.45</v>
      </c>
      <c r="P1933" s="474">
        <v>79.09</v>
      </c>
      <c r="Q1933" s="474">
        <v>77.73</v>
      </c>
      <c r="R1933" s="474" t="s">
        <v>4354</v>
      </c>
      <c r="S1933" s="475">
        <v>0.0034</v>
      </c>
    </row>
    <row r="1934" ht="15.75" customHeight="1">
      <c r="A1934" s="473" t="s">
        <v>2285</v>
      </c>
      <c r="B1934" s="406">
        <v>79.55</v>
      </c>
      <c r="C1934" s="474">
        <v>81.82</v>
      </c>
      <c r="D1934" s="474">
        <v>83.0</v>
      </c>
      <c r="E1934" s="474">
        <v>78.91</v>
      </c>
      <c r="F1934" s="474" t="s">
        <v>4441</v>
      </c>
      <c r="G1934" s="475">
        <v>-0.0245</v>
      </c>
      <c r="M1934" s="473" t="s">
        <v>2194</v>
      </c>
      <c r="N1934" s="406">
        <v>78.55</v>
      </c>
      <c r="O1934" s="474">
        <v>79.45</v>
      </c>
      <c r="P1934" s="474">
        <v>79.64</v>
      </c>
      <c r="Q1934" s="474">
        <v>78.0</v>
      </c>
      <c r="R1934" s="474" t="s">
        <v>4355</v>
      </c>
      <c r="S1934" s="475">
        <v>-0.0046</v>
      </c>
    </row>
    <row r="1935" ht="15.75" customHeight="1">
      <c r="A1935" s="473" t="s">
        <v>2286</v>
      </c>
      <c r="B1935" s="406">
        <v>81.55</v>
      </c>
      <c r="C1935" s="474">
        <v>83.55</v>
      </c>
      <c r="D1935" s="474">
        <v>84.36</v>
      </c>
      <c r="E1935" s="474">
        <v>77.27</v>
      </c>
      <c r="F1935" s="474" t="s">
        <v>4442</v>
      </c>
      <c r="G1935" s="475">
        <v>-0.0185</v>
      </c>
      <c r="M1935" s="473" t="s">
        <v>2195</v>
      </c>
      <c r="N1935" s="406">
        <v>78.91</v>
      </c>
      <c r="O1935" s="474">
        <v>80.45</v>
      </c>
      <c r="P1935" s="474">
        <v>80.45</v>
      </c>
      <c r="Q1935" s="474">
        <v>78.18</v>
      </c>
      <c r="R1935" s="474" t="s">
        <v>4356</v>
      </c>
      <c r="S1935" s="475">
        <v>-0.0191</v>
      </c>
    </row>
    <row r="1936" ht="15.75" customHeight="1">
      <c r="A1936" s="473" t="s">
        <v>2287</v>
      </c>
      <c r="B1936" s="406">
        <v>83.09</v>
      </c>
      <c r="C1936" s="474">
        <v>84.36</v>
      </c>
      <c r="D1936" s="474">
        <v>84.36</v>
      </c>
      <c r="E1936" s="474">
        <v>82.73</v>
      </c>
      <c r="F1936" s="474" t="s">
        <v>4443</v>
      </c>
      <c r="G1936" s="475">
        <v>-0.0119</v>
      </c>
      <c r="M1936" s="473" t="s">
        <v>2196</v>
      </c>
      <c r="N1936" s="406">
        <v>80.45</v>
      </c>
      <c r="O1936" s="474">
        <v>79.82</v>
      </c>
      <c r="P1936" s="474">
        <v>81.0</v>
      </c>
      <c r="Q1936" s="474">
        <v>79.45</v>
      </c>
      <c r="R1936" s="474" t="s">
        <v>4357</v>
      </c>
      <c r="S1936" s="475">
        <v>-0.0035</v>
      </c>
    </row>
    <row r="1937" ht="15.75" customHeight="1">
      <c r="A1937" s="473" t="s">
        <v>2288</v>
      </c>
      <c r="B1937" s="406">
        <v>84.09</v>
      </c>
      <c r="C1937" s="474">
        <v>83.82</v>
      </c>
      <c r="D1937" s="474">
        <v>85.45</v>
      </c>
      <c r="E1937" s="474">
        <v>83.64</v>
      </c>
      <c r="F1937" s="474" t="s">
        <v>4444</v>
      </c>
      <c r="G1937" s="475">
        <v>0.0043</v>
      </c>
      <c r="M1937" s="473" t="s">
        <v>2197</v>
      </c>
      <c r="N1937" s="406">
        <v>80.73</v>
      </c>
      <c r="O1937" s="474">
        <v>79.09</v>
      </c>
      <c r="P1937" s="474">
        <v>81.36</v>
      </c>
      <c r="Q1937" s="474">
        <v>79.0</v>
      </c>
      <c r="R1937" s="474" t="s">
        <v>4358</v>
      </c>
      <c r="S1937" s="475">
        <v>0.0231</v>
      </c>
    </row>
    <row r="1938" ht="15.75" customHeight="1">
      <c r="A1938" s="473" t="s">
        <v>2289</v>
      </c>
      <c r="B1938" s="406">
        <v>83.73</v>
      </c>
      <c r="C1938" s="474">
        <v>82.73</v>
      </c>
      <c r="D1938" s="474">
        <v>84.73</v>
      </c>
      <c r="E1938" s="474">
        <v>82.36</v>
      </c>
      <c r="F1938" s="474" t="s">
        <v>4445</v>
      </c>
      <c r="G1938" s="475">
        <v>0.0099</v>
      </c>
      <c r="M1938" s="473" t="s">
        <v>2198</v>
      </c>
      <c r="N1938" s="406">
        <v>78.91</v>
      </c>
      <c r="O1938" s="474">
        <v>77.27</v>
      </c>
      <c r="P1938" s="474">
        <v>79.91</v>
      </c>
      <c r="Q1938" s="474">
        <v>76.82</v>
      </c>
      <c r="R1938" s="474" t="s">
        <v>4359</v>
      </c>
      <c r="S1938" s="475">
        <v>0.0128</v>
      </c>
    </row>
    <row r="1939" ht="15.75" customHeight="1">
      <c r="A1939" s="473" t="s">
        <v>2290</v>
      </c>
      <c r="B1939" s="406">
        <v>82.91</v>
      </c>
      <c r="C1939" s="474">
        <v>84.64</v>
      </c>
      <c r="D1939" s="474">
        <v>85.0</v>
      </c>
      <c r="E1939" s="474">
        <v>82.64</v>
      </c>
      <c r="F1939" s="474" t="s">
        <v>4446</v>
      </c>
      <c r="G1939" s="475">
        <v>-0.0194</v>
      </c>
      <c r="M1939" s="473" t="s">
        <v>2199</v>
      </c>
      <c r="N1939" s="406">
        <v>77.91</v>
      </c>
      <c r="O1939" s="474">
        <v>78.64</v>
      </c>
      <c r="P1939" s="474">
        <v>78.82</v>
      </c>
      <c r="Q1939" s="474">
        <v>77.45</v>
      </c>
      <c r="R1939" s="474" t="s">
        <v>4360</v>
      </c>
      <c r="S1939" s="475">
        <v>-0.0127</v>
      </c>
    </row>
    <row r="1940" ht="15.75" customHeight="1">
      <c r="A1940" s="473" t="s">
        <v>2291</v>
      </c>
      <c r="B1940" s="406">
        <v>84.55</v>
      </c>
      <c r="C1940" s="474">
        <v>84.55</v>
      </c>
      <c r="D1940" s="474">
        <v>84.91</v>
      </c>
      <c r="E1940" s="474">
        <v>83.91</v>
      </c>
      <c r="F1940" s="474" t="s">
        <v>4447</v>
      </c>
      <c r="G1940" s="475">
        <v>0.0044</v>
      </c>
      <c r="M1940" s="473" t="s">
        <v>2200</v>
      </c>
      <c r="N1940" s="406">
        <v>78.91</v>
      </c>
      <c r="O1940" s="474">
        <v>78.27</v>
      </c>
      <c r="P1940" s="474">
        <v>79.91</v>
      </c>
      <c r="Q1940" s="474">
        <v>78.27</v>
      </c>
      <c r="R1940" s="474" t="s">
        <v>4361</v>
      </c>
      <c r="S1940" s="475">
        <v>0.0034</v>
      </c>
    </row>
    <row r="1941" ht="15.75" customHeight="1">
      <c r="A1941" s="473" t="s">
        <v>2292</v>
      </c>
      <c r="B1941" s="406">
        <v>84.18</v>
      </c>
      <c r="C1941" s="474">
        <v>82.91</v>
      </c>
      <c r="D1941" s="474">
        <v>84.55</v>
      </c>
      <c r="E1941" s="474">
        <v>82.82</v>
      </c>
      <c r="F1941" s="474" t="s">
        <v>4448</v>
      </c>
      <c r="G1941" s="475">
        <v>0.0131</v>
      </c>
      <c r="M1941" s="473" t="s">
        <v>2201</v>
      </c>
      <c r="N1941" s="406">
        <v>78.64</v>
      </c>
      <c r="O1941" s="474">
        <v>79.18</v>
      </c>
      <c r="P1941" s="474">
        <v>79.55</v>
      </c>
      <c r="Q1941" s="474">
        <v>78.18</v>
      </c>
      <c r="R1941" s="474" t="s">
        <v>4362</v>
      </c>
      <c r="S1941" s="475">
        <v>-0.0079</v>
      </c>
    </row>
    <row r="1942" ht="15.75" customHeight="1">
      <c r="A1942" s="473" t="s">
        <v>2293</v>
      </c>
      <c r="B1942" s="406">
        <v>83.09</v>
      </c>
      <c r="C1942" s="474">
        <v>82.55</v>
      </c>
      <c r="D1942" s="474">
        <v>83.64</v>
      </c>
      <c r="E1942" s="474">
        <v>81.55</v>
      </c>
      <c r="F1942" s="474" t="s">
        <v>4449</v>
      </c>
      <c r="G1942" s="475">
        <v>-0.0066</v>
      </c>
      <c r="M1942" s="473" t="s">
        <v>2202</v>
      </c>
      <c r="N1942" s="406">
        <v>79.27</v>
      </c>
      <c r="O1942" s="474">
        <v>81.55</v>
      </c>
      <c r="P1942" s="474">
        <v>81.55</v>
      </c>
      <c r="Q1942" s="474">
        <v>79.09</v>
      </c>
      <c r="R1942" s="474" t="s">
        <v>4363</v>
      </c>
      <c r="S1942" s="475">
        <v>-0.0246</v>
      </c>
    </row>
    <row r="1943" ht="15.75" customHeight="1">
      <c r="A1943" s="473" t="s">
        <v>2294</v>
      </c>
      <c r="B1943" s="406">
        <v>83.64</v>
      </c>
      <c r="C1943" s="474">
        <v>84.18</v>
      </c>
      <c r="D1943" s="474">
        <v>85.18</v>
      </c>
      <c r="E1943" s="474">
        <v>83.18</v>
      </c>
      <c r="F1943" s="474" t="s">
        <v>4450</v>
      </c>
      <c r="G1943" s="475">
        <v>0.0023</v>
      </c>
      <c r="M1943" s="473" t="s">
        <v>2203</v>
      </c>
      <c r="N1943" s="406">
        <v>81.27</v>
      </c>
      <c r="O1943" s="474">
        <v>79.55</v>
      </c>
      <c r="P1943" s="474">
        <v>81.82</v>
      </c>
      <c r="Q1943" s="474">
        <v>79.55</v>
      </c>
      <c r="R1943" s="474" t="s">
        <v>4364</v>
      </c>
      <c r="S1943" s="475">
        <v>0.0252</v>
      </c>
    </row>
    <row r="1944" ht="15.75" customHeight="1">
      <c r="A1944" s="473" t="s">
        <v>2295</v>
      </c>
      <c r="B1944" s="406">
        <v>83.45</v>
      </c>
      <c r="C1944" s="474">
        <v>82.0</v>
      </c>
      <c r="D1944" s="474">
        <v>84.27</v>
      </c>
      <c r="E1944" s="474">
        <v>80.73</v>
      </c>
      <c r="F1944" s="474" t="s">
        <v>4451</v>
      </c>
      <c r="G1944" s="475">
        <v>0.0143</v>
      </c>
      <c r="M1944" s="473" t="s">
        <v>2204</v>
      </c>
      <c r="N1944" s="406">
        <v>79.27</v>
      </c>
      <c r="O1944" s="474">
        <v>81.82</v>
      </c>
      <c r="P1944" s="474">
        <v>81.82</v>
      </c>
      <c r="Q1944" s="474">
        <v>78.91</v>
      </c>
      <c r="R1944" s="474" t="s">
        <v>4365</v>
      </c>
      <c r="S1944" s="475">
        <v>-0.028</v>
      </c>
    </row>
    <row r="1945" ht="15.75" customHeight="1">
      <c r="A1945" s="473" t="s">
        <v>2296</v>
      </c>
      <c r="B1945" s="406">
        <v>82.27</v>
      </c>
      <c r="C1945" s="474">
        <v>84.09</v>
      </c>
      <c r="D1945" s="474">
        <v>84.09</v>
      </c>
      <c r="E1945" s="474">
        <v>81.73</v>
      </c>
      <c r="F1945" s="474" t="s">
        <v>4452</v>
      </c>
      <c r="G1945" s="475">
        <v>-0.0195</v>
      </c>
      <c r="M1945" s="473" t="s">
        <v>2205</v>
      </c>
      <c r="N1945" s="406">
        <v>81.55</v>
      </c>
      <c r="O1945" s="474">
        <v>82.82</v>
      </c>
      <c r="P1945" s="474">
        <v>83.0</v>
      </c>
      <c r="Q1945" s="474">
        <v>80.82</v>
      </c>
      <c r="R1945" s="474" t="s">
        <v>4366</v>
      </c>
      <c r="S1945" s="475">
        <v>-0.0185</v>
      </c>
    </row>
    <row r="1946" ht="15.75" customHeight="1">
      <c r="A1946" s="473" t="s">
        <v>2297</v>
      </c>
      <c r="B1946" s="406">
        <v>83.91</v>
      </c>
      <c r="C1946" s="474">
        <v>86.18</v>
      </c>
      <c r="D1946" s="474">
        <v>89.82</v>
      </c>
      <c r="E1946" s="474">
        <v>82.73</v>
      </c>
      <c r="F1946" s="474" t="s">
        <v>4453</v>
      </c>
      <c r="G1946" s="475">
        <v>0.0032</v>
      </c>
      <c r="M1946" s="473" t="s">
        <v>2206</v>
      </c>
      <c r="N1946" s="406">
        <v>83.09</v>
      </c>
      <c r="O1946" s="474">
        <v>79.0</v>
      </c>
      <c r="P1946" s="474">
        <v>83.64</v>
      </c>
      <c r="Q1946" s="474">
        <v>78.18</v>
      </c>
      <c r="R1946" s="474" t="s">
        <v>4367</v>
      </c>
      <c r="S1946" s="475">
        <v>0.0665</v>
      </c>
    </row>
    <row r="1947" ht="15.75" customHeight="1">
      <c r="A1947" s="473" t="s">
        <v>2298</v>
      </c>
      <c r="B1947" s="406">
        <v>83.64</v>
      </c>
      <c r="C1947" s="474">
        <v>86.36</v>
      </c>
      <c r="D1947" s="474">
        <v>86.36</v>
      </c>
      <c r="E1947" s="474">
        <v>82.91</v>
      </c>
      <c r="F1947" s="474" t="s">
        <v>4454</v>
      </c>
      <c r="G1947" s="475">
        <v>-0.0295</v>
      </c>
      <c r="M1947" s="473" t="s">
        <v>2207</v>
      </c>
      <c r="N1947" s="406">
        <v>77.91</v>
      </c>
      <c r="O1947" s="474">
        <v>78.18</v>
      </c>
      <c r="P1947" s="474">
        <v>80.91</v>
      </c>
      <c r="Q1947" s="474">
        <v>77.27</v>
      </c>
      <c r="R1947" s="474" t="s">
        <v>4368</v>
      </c>
      <c r="S1947" s="475">
        <v>-0.0603</v>
      </c>
    </row>
    <row r="1948" ht="15.75" customHeight="1">
      <c r="A1948" s="473" t="s">
        <v>2299</v>
      </c>
      <c r="B1948" s="406">
        <v>86.18</v>
      </c>
      <c r="C1948" s="474">
        <v>86.09</v>
      </c>
      <c r="D1948" s="474">
        <v>86.82</v>
      </c>
      <c r="E1948" s="474">
        <v>85.45</v>
      </c>
      <c r="F1948" s="474" t="s">
        <v>4455</v>
      </c>
      <c r="G1948" s="475">
        <v>0.0042</v>
      </c>
      <c r="M1948" s="473" t="s">
        <v>2208</v>
      </c>
      <c r="N1948" s="406">
        <v>82.91</v>
      </c>
      <c r="O1948" s="474">
        <v>81.45</v>
      </c>
      <c r="P1948" s="474">
        <v>83.18</v>
      </c>
      <c r="Q1948" s="474">
        <v>80.0</v>
      </c>
      <c r="R1948" s="474" t="s">
        <v>4369</v>
      </c>
      <c r="S1948" s="475">
        <v>0.0122</v>
      </c>
    </row>
    <row r="1949" ht="15.75" customHeight="1">
      <c r="A1949" s="473" t="s">
        <v>2300</v>
      </c>
      <c r="B1949" s="406">
        <v>85.82</v>
      </c>
      <c r="C1949" s="474">
        <v>86.55</v>
      </c>
      <c r="D1949" s="474">
        <v>87.18</v>
      </c>
      <c r="E1949" s="474">
        <v>85.45</v>
      </c>
      <c r="F1949" s="474" t="s">
        <v>4456</v>
      </c>
      <c r="G1949" s="475">
        <v>-0.0052</v>
      </c>
      <c r="M1949" s="473" t="s">
        <v>2209</v>
      </c>
      <c r="N1949" s="406">
        <v>81.91</v>
      </c>
      <c r="O1949" s="474">
        <v>82.64</v>
      </c>
      <c r="P1949" s="474">
        <v>83.45</v>
      </c>
      <c r="Q1949" s="474">
        <v>81.09</v>
      </c>
      <c r="R1949" s="474" t="s">
        <v>4370</v>
      </c>
      <c r="S1949" s="475">
        <v>-0.0163</v>
      </c>
    </row>
    <row r="1950" ht="15.75" customHeight="1">
      <c r="A1950" s="473" t="s">
        <v>2301</v>
      </c>
      <c r="B1950" s="406">
        <v>86.27</v>
      </c>
      <c r="C1950" s="474">
        <v>85.45</v>
      </c>
      <c r="D1950" s="474">
        <v>87.09</v>
      </c>
      <c r="E1950" s="474">
        <v>84.91</v>
      </c>
      <c r="F1950" s="474" t="s">
        <v>4457</v>
      </c>
      <c r="G1950" s="475">
        <v>0.0107</v>
      </c>
      <c r="M1950" s="473" t="s">
        <v>2210</v>
      </c>
      <c r="N1950" s="406">
        <v>83.27</v>
      </c>
      <c r="O1950" s="474">
        <v>83.36</v>
      </c>
      <c r="P1950" s="474">
        <v>85.18</v>
      </c>
      <c r="Q1950" s="474">
        <v>82.36</v>
      </c>
      <c r="R1950" s="474" t="s">
        <v>4371</v>
      </c>
      <c r="S1950" s="475">
        <v>0.0099</v>
      </c>
    </row>
    <row r="1951" ht="15.75" customHeight="1">
      <c r="A1951" s="473" t="s">
        <v>2302</v>
      </c>
      <c r="B1951" s="406">
        <v>85.36</v>
      </c>
      <c r="C1951" s="474">
        <v>86.18</v>
      </c>
      <c r="D1951" s="474">
        <v>87.73</v>
      </c>
      <c r="E1951" s="474">
        <v>84.36</v>
      </c>
      <c r="F1951" s="474" t="s">
        <v>4458</v>
      </c>
      <c r="G1951" s="475">
        <v>0.0206</v>
      </c>
      <c r="M1951" s="473" t="s">
        <v>2211</v>
      </c>
      <c r="N1951" s="406">
        <v>82.45</v>
      </c>
      <c r="O1951" s="474">
        <v>81.73</v>
      </c>
      <c r="P1951" s="474">
        <v>83.18</v>
      </c>
      <c r="Q1951" s="474">
        <v>81.0</v>
      </c>
      <c r="R1951" s="474" t="s">
        <v>4372</v>
      </c>
      <c r="S1951" s="475">
        <v>0.0179</v>
      </c>
    </row>
    <row r="1952" ht="15.75" customHeight="1">
      <c r="A1952" s="473" t="s">
        <v>2303</v>
      </c>
      <c r="B1952" s="406">
        <v>83.64</v>
      </c>
      <c r="C1952" s="474">
        <v>83.45</v>
      </c>
      <c r="D1952" s="474">
        <v>85.82</v>
      </c>
      <c r="E1952" s="474">
        <v>83.18</v>
      </c>
      <c r="F1952" s="474" t="s">
        <v>4459</v>
      </c>
      <c r="G1952" s="475">
        <v>0.0023</v>
      </c>
      <c r="M1952" s="473" t="s">
        <v>2212</v>
      </c>
      <c r="N1952" s="406">
        <v>81.0</v>
      </c>
      <c r="O1952" s="474">
        <v>81.82</v>
      </c>
      <c r="P1952" s="474">
        <v>81.82</v>
      </c>
      <c r="Q1952" s="474">
        <v>81.0</v>
      </c>
      <c r="R1952" s="474" t="s">
        <v>4373</v>
      </c>
      <c r="S1952" s="475">
        <v>-0.0055</v>
      </c>
    </row>
    <row r="1953" ht="15.75" customHeight="1">
      <c r="A1953" s="473" t="s">
        <v>2304</v>
      </c>
      <c r="B1953" s="406">
        <v>83.45</v>
      </c>
      <c r="C1953" s="474">
        <v>84.36</v>
      </c>
      <c r="D1953" s="474">
        <v>84.64</v>
      </c>
      <c r="E1953" s="474">
        <v>82.82</v>
      </c>
      <c r="F1953" s="474" t="s">
        <v>4460</v>
      </c>
      <c r="G1953" s="475">
        <v>-0.013</v>
      </c>
      <c r="M1953" s="473" t="s">
        <v>2213</v>
      </c>
      <c r="N1953" s="406">
        <v>81.45</v>
      </c>
      <c r="O1953" s="474">
        <v>82.64</v>
      </c>
      <c r="P1953" s="474">
        <v>83.09</v>
      </c>
      <c r="Q1953" s="474">
        <v>81.27</v>
      </c>
      <c r="R1953" s="474" t="s">
        <v>4374</v>
      </c>
      <c r="S1953" s="475">
        <v>-0.0165</v>
      </c>
    </row>
    <row r="1954" ht="15.75" customHeight="1">
      <c r="A1954" s="473" t="s">
        <v>2305</v>
      </c>
      <c r="B1954" s="406">
        <v>84.55</v>
      </c>
      <c r="C1954" s="474">
        <v>85.91</v>
      </c>
      <c r="D1954" s="474">
        <v>86.91</v>
      </c>
      <c r="E1954" s="474">
        <v>83.82</v>
      </c>
      <c r="F1954" s="474" t="s">
        <v>3093</v>
      </c>
      <c r="G1954" s="475">
        <v>0.0</v>
      </c>
      <c r="M1954" s="473" t="s">
        <v>2214</v>
      </c>
      <c r="N1954" s="406">
        <v>82.82</v>
      </c>
      <c r="O1954" s="474">
        <v>83.91</v>
      </c>
      <c r="P1954" s="474">
        <v>84.09</v>
      </c>
      <c r="Q1954" s="474">
        <v>82.64</v>
      </c>
      <c r="R1954" s="474" t="s">
        <v>4375</v>
      </c>
      <c r="S1954" s="475">
        <v>-0.0032</v>
      </c>
    </row>
    <row r="1955" ht="15.75" customHeight="1">
      <c r="A1955" s="473" t="s">
        <v>2306</v>
      </c>
      <c r="B1955" s="406">
        <v>84.55</v>
      </c>
      <c r="C1955" s="474">
        <v>81.64</v>
      </c>
      <c r="D1955" s="474">
        <v>84.91</v>
      </c>
      <c r="E1955" s="474">
        <v>80.45</v>
      </c>
      <c r="F1955" s="474" t="s">
        <v>4461</v>
      </c>
      <c r="G1955" s="475">
        <v>0.0473</v>
      </c>
      <c r="M1955" s="473" t="s">
        <v>2215</v>
      </c>
      <c r="N1955" s="406">
        <v>83.09</v>
      </c>
      <c r="O1955" s="474">
        <v>83.27</v>
      </c>
      <c r="P1955" s="474">
        <v>84.18</v>
      </c>
      <c r="Q1955" s="474">
        <v>82.55</v>
      </c>
      <c r="R1955" s="474" t="s">
        <v>4376</v>
      </c>
      <c r="S1955" s="475">
        <v>-0.0043</v>
      </c>
    </row>
    <row r="1956" ht="15.75" customHeight="1">
      <c r="A1956" s="473" t="s">
        <v>2307</v>
      </c>
      <c r="B1956" s="406">
        <v>80.73</v>
      </c>
      <c r="C1956" s="474">
        <v>81.0</v>
      </c>
      <c r="D1956" s="474">
        <v>81.45</v>
      </c>
      <c r="E1956" s="474">
        <v>79.45</v>
      </c>
      <c r="F1956" s="474" t="s">
        <v>4462</v>
      </c>
      <c r="G1956" s="475">
        <v>-0.0198</v>
      </c>
      <c r="M1956" s="473" t="s">
        <v>2216</v>
      </c>
      <c r="N1956" s="406">
        <v>83.45</v>
      </c>
      <c r="O1956" s="474">
        <v>84.55</v>
      </c>
      <c r="P1956" s="474">
        <v>84.55</v>
      </c>
      <c r="Q1956" s="474">
        <v>82.73</v>
      </c>
      <c r="R1956" s="474" t="s">
        <v>4377</v>
      </c>
      <c r="S1956" s="475">
        <v>-0.0023</v>
      </c>
    </row>
    <row r="1957" ht="15.75" customHeight="1">
      <c r="A1957" s="473" t="s">
        <v>2308</v>
      </c>
      <c r="B1957" s="406">
        <v>82.36</v>
      </c>
      <c r="C1957" s="474">
        <v>83.82</v>
      </c>
      <c r="D1957" s="474">
        <v>84.09</v>
      </c>
      <c r="E1957" s="474">
        <v>81.36</v>
      </c>
      <c r="F1957" s="474" t="s">
        <v>4463</v>
      </c>
      <c r="G1957" s="475">
        <v>-0.0227</v>
      </c>
      <c r="M1957" s="473" t="s">
        <v>2217</v>
      </c>
      <c r="N1957" s="406">
        <v>83.64</v>
      </c>
      <c r="O1957" s="474">
        <v>83.82</v>
      </c>
      <c r="P1957" s="474">
        <v>84.64</v>
      </c>
      <c r="Q1957" s="474">
        <v>83.27</v>
      </c>
      <c r="R1957" s="474" t="s">
        <v>4378</v>
      </c>
      <c r="S1957" s="475">
        <v>-0.0032</v>
      </c>
    </row>
    <row r="1958" ht="15.75" customHeight="1">
      <c r="A1958" s="473" t="s">
        <v>2309</v>
      </c>
      <c r="B1958" s="406">
        <v>84.27</v>
      </c>
      <c r="C1958" s="474">
        <v>85.36</v>
      </c>
      <c r="D1958" s="474">
        <v>85.82</v>
      </c>
      <c r="E1958" s="474">
        <v>84.0</v>
      </c>
      <c r="F1958" s="474" t="s">
        <v>4410</v>
      </c>
      <c r="G1958" s="475">
        <v>-0.0107</v>
      </c>
      <c r="M1958" s="473" t="s">
        <v>2218</v>
      </c>
      <c r="N1958" s="406">
        <v>83.91</v>
      </c>
      <c r="O1958" s="474">
        <v>86.82</v>
      </c>
      <c r="P1958" s="474">
        <v>86.82</v>
      </c>
      <c r="Q1958" s="474">
        <v>83.36</v>
      </c>
      <c r="R1958" s="474" t="s">
        <v>4379</v>
      </c>
      <c r="S1958" s="475">
        <v>-0.0223</v>
      </c>
    </row>
    <row r="1959" ht="15.75" customHeight="1">
      <c r="A1959" s="473" t="s">
        <v>2310</v>
      </c>
      <c r="B1959" s="406">
        <v>85.18</v>
      </c>
      <c r="C1959" s="474">
        <v>86.36</v>
      </c>
      <c r="D1959" s="474">
        <v>86.73</v>
      </c>
      <c r="E1959" s="474">
        <v>84.91</v>
      </c>
      <c r="F1959" s="474" t="s">
        <v>4464</v>
      </c>
      <c r="G1959" s="475">
        <v>-0.0126</v>
      </c>
      <c r="M1959" s="473" t="s">
        <v>2219</v>
      </c>
      <c r="N1959" s="406">
        <v>85.82</v>
      </c>
      <c r="O1959" s="474">
        <v>85.0</v>
      </c>
      <c r="P1959" s="474">
        <v>87.55</v>
      </c>
      <c r="Q1959" s="474">
        <v>83.45</v>
      </c>
      <c r="R1959" s="474" t="s">
        <v>4380</v>
      </c>
      <c r="S1959" s="475">
        <v>0.0129</v>
      </c>
    </row>
    <row r="1960" ht="15.75" customHeight="1">
      <c r="A1960" s="473" t="s">
        <v>2311</v>
      </c>
      <c r="B1960" s="406">
        <v>86.27</v>
      </c>
      <c r="C1960" s="474">
        <v>84.36</v>
      </c>
      <c r="D1960" s="474">
        <v>86.73</v>
      </c>
      <c r="E1960" s="474">
        <v>83.91</v>
      </c>
      <c r="F1960" s="474" t="s">
        <v>4465</v>
      </c>
      <c r="G1960" s="475">
        <v>0.0226</v>
      </c>
      <c r="M1960" s="473" t="s">
        <v>2220</v>
      </c>
      <c r="N1960" s="406">
        <v>84.73</v>
      </c>
      <c r="O1960" s="474">
        <v>84.91</v>
      </c>
      <c r="P1960" s="474">
        <v>88.91</v>
      </c>
      <c r="Q1960" s="474">
        <v>84.55</v>
      </c>
      <c r="R1960" s="474" t="s">
        <v>4381</v>
      </c>
      <c r="S1960" s="475">
        <v>-0.0011</v>
      </c>
    </row>
    <row r="1961" ht="15.75" customHeight="1">
      <c r="A1961" s="473" t="s">
        <v>2312</v>
      </c>
      <c r="B1961" s="406">
        <v>84.36</v>
      </c>
      <c r="C1961" s="474">
        <v>85.55</v>
      </c>
      <c r="D1961" s="474">
        <v>86.27</v>
      </c>
      <c r="E1961" s="474">
        <v>83.91</v>
      </c>
      <c r="F1961" s="474" t="s">
        <v>4466</v>
      </c>
      <c r="G1961" s="475">
        <v>-0.0128</v>
      </c>
      <c r="M1961" s="473" t="s">
        <v>2221</v>
      </c>
      <c r="N1961" s="406">
        <v>84.82</v>
      </c>
      <c r="O1961" s="474">
        <v>80.09</v>
      </c>
      <c r="P1961" s="474">
        <v>85.36</v>
      </c>
      <c r="Q1961" s="474">
        <v>80.09</v>
      </c>
      <c r="R1961" s="474" t="s">
        <v>4382</v>
      </c>
      <c r="S1961" s="475">
        <v>0.0812</v>
      </c>
    </row>
    <row r="1962" ht="15.75" customHeight="1">
      <c r="A1962" s="473" t="s">
        <v>2313</v>
      </c>
      <c r="B1962" s="406">
        <v>85.45</v>
      </c>
      <c r="C1962" s="474">
        <v>87.55</v>
      </c>
      <c r="D1962" s="474">
        <v>87.82</v>
      </c>
      <c r="E1962" s="474">
        <v>85.09</v>
      </c>
      <c r="F1962" s="474" t="s">
        <v>4467</v>
      </c>
      <c r="G1962" s="475">
        <v>-0.0188</v>
      </c>
      <c r="M1962" s="473" t="s">
        <v>2222</v>
      </c>
      <c r="N1962" s="406">
        <v>78.45</v>
      </c>
      <c r="O1962" s="474">
        <v>80.55</v>
      </c>
      <c r="P1962" s="474">
        <v>80.55</v>
      </c>
      <c r="Q1962" s="474">
        <v>77.82</v>
      </c>
      <c r="R1962" s="474" t="s">
        <v>4383</v>
      </c>
      <c r="S1962" s="475">
        <v>-0.0249</v>
      </c>
    </row>
    <row r="1963" ht="15.75" customHeight="1">
      <c r="A1963" s="473" t="s">
        <v>2314</v>
      </c>
      <c r="B1963" s="406">
        <v>87.09</v>
      </c>
      <c r="C1963" s="474">
        <v>86.0</v>
      </c>
      <c r="D1963" s="474">
        <v>87.91</v>
      </c>
      <c r="E1963" s="474">
        <v>85.73</v>
      </c>
      <c r="F1963" s="474" t="s">
        <v>4468</v>
      </c>
      <c r="G1963" s="475">
        <v>0.0203</v>
      </c>
      <c r="M1963" s="473" t="s">
        <v>2223</v>
      </c>
      <c r="N1963" s="406">
        <v>80.45</v>
      </c>
      <c r="O1963" s="474">
        <v>77.27</v>
      </c>
      <c r="P1963" s="474">
        <v>80.82</v>
      </c>
      <c r="Q1963" s="474">
        <v>77.27</v>
      </c>
      <c r="R1963" s="474" t="s">
        <v>4384</v>
      </c>
      <c r="S1963" s="475">
        <v>0.0424</v>
      </c>
    </row>
    <row r="1964" ht="15.75" customHeight="1">
      <c r="A1964" s="473" t="s">
        <v>2315</v>
      </c>
      <c r="B1964" s="406">
        <v>85.36</v>
      </c>
      <c r="C1964" s="474">
        <v>86.73</v>
      </c>
      <c r="D1964" s="474">
        <v>87.18</v>
      </c>
      <c r="E1964" s="474">
        <v>84.36</v>
      </c>
      <c r="F1964" s="474" t="s">
        <v>4280</v>
      </c>
      <c r="G1964" s="475">
        <v>-0.0168</v>
      </c>
      <c r="M1964" s="473" t="s">
        <v>2224</v>
      </c>
      <c r="N1964" s="406">
        <v>77.18</v>
      </c>
      <c r="O1964" s="474">
        <v>77.27</v>
      </c>
      <c r="P1964" s="474">
        <v>77.45</v>
      </c>
      <c r="Q1964" s="474">
        <v>76.36</v>
      </c>
      <c r="R1964" s="474" t="s">
        <v>4385</v>
      </c>
      <c r="S1964" s="475">
        <v>0.0047</v>
      </c>
    </row>
    <row r="1965" ht="15.75" customHeight="1">
      <c r="A1965" s="473" t="s">
        <v>2316</v>
      </c>
      <c r="B1965" s="406">
        <v>86.82</v>
      </c>
      <c r="C1965" s="474">
        <v>87.73</v>
      </c>
      <c r="D1965" s="474">
        <v>88.91</v>
      </c>
      <c r="E1965" s="474">
        <v>85.55</v>
      </c>
      <c r="F1965" s="474" t="s">
        <v>4469</v>
      </c>
      <c r="G1965" s="475">
        <v>-0.0052</v>
      </c>
      <c r="M1965" s="473" t="s">
        <v>2225</v>
      </c>
      <c r="N1965" s="406">
        <v>76.82</v>
      </c>
      <c r="O1965" s="474">
        <v>77.64</v>
      </c>
      <c r="P1965" s="474">
        <v>78.45</v>
      </c>
      <c r="Q1965" s="474">
        <v>75.55</v>
      </c>
      <c r="R1965" s="474" t="s">
        <v>4386</v>
      </c>
      <c r="S1965" s="475">
        <v>-0.0197</v>
      </c>
    </row>
    <row r="1966" ht="15.75" customHeight="1">
      <c r="A1966" s="473" t="s">
        <v>2317</v>
      </c>
      <c r="B1966" s="406">
        <v>87.27</v>
      </c>
      <c r="C1966" s="474">
        <v>85.09</v>
      </c>
      <c r="D1966" s="474">
        <v>88.0</v>
      </c>
      <c r="E1966" s="474">
        <v>84.0</v>
      </c>
      <c r="F1966" s="474" t="s">
        <v>4470</v>
      </c>
      <c r="G1966" s="475">
        <v>0.0235</v>
      </c>
      <c r="M1966" s="473" t="s">
        <v>2226</v>
      </c>
      <c r="N1966" s="406">
        <v>78.36</v>
      </c>
      <c r="O1966" s="474">
        <v>81.82</v>
      </c>
      <c r="P1966" s="474">
        <v>81.82</v>
      </c>
      <c r="Q1966" s="474">
        <v>78.09</v>
      </c>
      <c r="R1966" s="474" t="s">
        <v>4387</v>
      </c>
      <c r="S1966" s="475">
        <v>-0.0412</v>
      </c>
    </row>
    <row r="1967" ht="15.75" customHeight="1">
      <c r="A1967" s="473" t="s">
        <v>2318</v>
      </c>
      <c r="B1967" s="406">
        <v>85.27</v>
      </c>
      <c r="C1967" s="474">
        <v>84.55</v>
      </c>
      <c r="D1967" s="474">
        <v>85.73</v>
      </c>
      <c r="E1967" s="474">
        <v>84.09</v>
      </c>
      <c r="F1967" s="474" t="s">
        <v>4471</v>
      </c>
      <c r="G1967" s="475">
        <v>0.0162</v>
      </c>
      <c r="M1967" s="473" t="s">
        <v>2227</v>
      </c>
      <c r="N1967" s="406">
        <v>81.73</v>
      </c>
      <c r="O1967" s="474">
        <v>84.09</v>
      </c>
      <c r="P1967" s="474">
        <v>84.09</v>
      </c>
      <c r="Q1967" s="474">
        <v>81.27</v>
      </c>
      <c r="R1967" s="474" t="s">
        <v>4388</v>
      </c>
      <c r="S1967" s="475">
        <v>-0.0185</v>
      </c>
    </row>
    <row r="1968" ht="15.75" customHeight="1">
      <c r="A1968" s="473" t="s">
        <v>2319</v>
      </c>
      <c r="B1968" s="406">
        <v>83.91</v>
      </c>
      <c r="C1968" s="474">
        <v>82.0</v>
      </c>
      <c r="D1968" s="474">
        <v>84.55</v>
      </c>
      <c r="E1968" s="474">
        <v>81.36</v>
      </c>
      <c r="F1968" s="474" t="s">
        <v>4270</v>
      </c>
      <c r="G1968" s="475">
        <v>0.0336</v>
      </c>
      <c r="M1968" s="473" t="s">
        <v>2228</v>
      </c>
      <c r="N1968" s="406">
        <v>83.27</v>
      </c>
      <c r="O1968" s="474">
        <v>82.64</v>
      </c>
      <c r="P1968" s="474">
        <v>83.82</v>
      </c>
      <c r="Q1968" s="474">
        <v>82.27</v>
      </c>
      <c r="R1968" s="474" t="s">
        <v>4389</v>
      </c>
      <c r="S1968" s="475">
        <v>0.0155</v>
      </c>
    </row>
    <row r="1969" ht="15.75" customHeight="1">
      <c r="A1969" s="473" t="s">
        <v>2320</v>
      </c>
      <c r="B1969" s="406">
        <v>81.18</v>
      </c>
      <c r="C1969" s="474">
        <v>80.45</v>
      </c>
      <c r="D1969" s="474">
        <v>82.27</v>
      </c>
      <c r="E1969" s="474">
        <v>80.45</v>
      </c>
      <c r="F1969" s="474" t="s">
        <v>4234</v>
      </c>
      <c r="G1969" s="475">
        <v>0.0125</v>
      </c>
      <c r="M1969" s="473" t="s">
        <v>2229</v>
      </c>
      <c r="N1969" s="406">
        <v>82.0</v>
      </c>
      <c r="O1969" s="474">
        <v>81.73</v>
      </c>
      <c r="P1969" s="474">
        <v>83.18</v>
      </c>
      <c r="Q1969" s="474">
        <v>81.09</v>
      </c>
      <c r="R1969" s="474" t="s">
        <v>4390</v>
      </c>
      <c r="S1969" s="475">
        <v>0.0157</v>
      </c>
    </row>
    <row r="1970" ht="15.75" customHeight="1">
      <c r="A1970" s="473" t="s">
        <v>2321</v>
      </c>
      <c r="B1970" s="406">
        <v>80.18</v>
      </c>
      <c r="C1970" s="474">
        <v>78.09</v>
      </c>
      <c r="D1970" s="474">
        <v>80.73</v>
      </c>
      <c r="E1970" s="474">
        <v>77.45</v>
      </c>
      <c r="F1970" s="474" t="s">
        <v>4472</v>
      </c>
      <c r="G1970" s="475">
        <v>0.0339</v>
      </c>
      <c r="M1970" s="473" t="s">
        <v>2230</v>
      </c>
      <c r="N1970" s="406">
        <v>80.73</v>
      </c>
      <c r="O1970" s="474">
        <v>82.27</v>
      </c>
      <c r="P1970" s="474">
        <v>82.27</v>
      </c>
      <c r="Q1970" s="474">
        <v>80.18</v>
      </c>
      <c r="R1970" s="474" t="s">
        <v>4391</v>
      </c>
      <c r="S1970" s="475">
        <v>-0.0176</v>
      </c>
    </row>
    <row r="1971" ht="15.75" customHeight="1">
      <c r="A1971" s="473" t="s">
        <v>2322</v>
      </c>
      <c r="B1971" s="406">
        <v>77.55</v>
      </c>
      <c r="C1971" s="474">
        <v>76.73</v>
      </c>
      <c r="D1971" s="474">
        <v>77.82</v>
      </c>
      <c r="E1971" s="474">
        <v>76.36</v>
      </c>
      <c r="F1971" s="474" t="s">
        <v>4473</v>
      </c>
      <c r="G1971" s="475">
        <v>0.0253</v>
      </c>
      <c r="M1971" s="473" t="s">
        <v>2231</v>
      </c>
      <c r="N1971" s="406">
        <v>82.18</v>
      </c>
      <c r="O1971" s="474">
        <v>83.27</v>
      </c>
      <c r="P1971" s="474">
        <v>83.82</v>
      </c>
      <c r="Q1971" s="474">
        <v>81.45</v>
      </c>
      <c r="R1971" s="474" t="s">
        <v>4392</v>
      </c>
      <c r="S1971" s="475">
        <v>-0.0142</v>
      </c>
    </row>
    <row r="1972" ht="15.75" customHeight="1">
      <c r="A1972" s="473" t="s">
        <v>2323</v>
      </c>
      <c r="B1972" s="406">
        <v>75.64</v>
      </c>
      <c r="C1972" s="474">
        <v>77.27</v>
      </c>
      <c r="D1972" s="474">
        <v>77.27</v>
      </c>
      <c r="E1972" s="474">
        <v>75.45</v>
      </c>
      <c r="F1972" s="474" t="s">
        <v>4474</v>
      </c>
      <c r="G1972" s="475">
        <v>-0.0188</v>
      </c>
      <c r="M1972" s="473" t="s">
        <v>2232</v>
      </c>
      <c r="N1972" s="406">
        <v>83.36</v>
      </c>
      <c r="O1972" s="474">
        <v>84.18</v>
      </c>
      <c r="P1972" s="474">
        <v>84.55</v>
      </c>
      <c r="Q1972" s="474">
        <v>82.73</v>
      </c>
      <c r="R1972" s="474" t="s">
        <v>4393</v>
      </c>
      <c r="S1972" s="475">
        <v>-0.0108</v>
      </c>
    </row>
    <row r="1973" ht="15.75" customHeight="1">
      <c r="A1973" s="473" t="s">
        <v>2324</v>
      </c>
      <c r="B1973" s="406">
        <v>77.09</v>
      </c>
      <c r="C1973" s="474">
        <v>76.0</v>
      </c>
      <c r="D1973" s="474">
        <v>78.55</v>
      </c>
      <c r="E1973" s="474">
        <v>75.91</v>
      </c>
      <c r="F1973" s="474" t="s">
        <v>4475</v>
      </c>
      <c r="G1973" s="475">
        <v>0.0192</v>
      </c>
      <c r="M1973" s="473" t="s">
        <v>2233</v>
      </c>
      <c r="N1973" s="406">
        <v>84.27</v>
      </c>
      <c r="O1973" s="474">
        <v>84.27</v>
      </c>
      <c r="P1973" s="474">
        <v>84.55</v>
      </c>
      <c r="Q1973" s="474">
        <v>83.73</v>
      </c>
      <c r="R1973" s="474" t="s">
        <v>4394</v>
      </c>
      <c r="S1973" s="475">
        <v>0.0011</v>
      </c>
    </row>
    <row r="1974" ht="15.75" customHeight="1">
      <c r="A1974" s="473" t="s">
        <v>2325</v>
      </c>
      <c r="B1974" s="406">
        <v>75.64</v>
      </c>
      <c r="C1974" s="474">
        <v>75.45</v>
      </c>
      <c r="D1974" s="474">
        <v>77.09</v>
      </c>
      <c r="E1974" s="474">
        <v>75.09</v>
      </c>
      <c r="F1974" s="474" t="s">
        <v>4476</v>
      </c>
      <c r="G1974" s="475">
        <v>0.0134</v>
      </c>
      <c r="M1974" s="473" t="s">
        <v>2234</v>
      </c>
      <c r="N1974" s="406">
        <v>84.18</v>
      </c>
      <c r="O1974" s="474">
        <v>84.91</v>
      </c>
      <c r="P1974" s="474">
        <v>84.91</v>
      </c>
      <c r="Q1974" s="474">
        <v>83.82</v>
      </c>
      <c r="R1974" s="474" t="s">
        <v>4395</v>
      </c>
      <c r="S1974" s="475">
        <v>-0.0065</v>
      </c>
    </row>
    <row r="1975" ht="15.75" customHeight="1">
      <c r="A1975" s="473" t="s">
        <v>2326</v>
      </c>
      <c r="B1975" s="406">
        <v>74.64</v>
      </c>
      <c r="C1975" s="474">
        <v>76.36</v>
      </c>
      <c r="D1975" s="474">
        <v>76.36</v>
      </c>
      <c r="E1975" s="474">
        <v>74.27</v>
      </c>
      <c r="F1975" s="474" t="s">
        <v>4477</v>
      </c>
      <c r="G1975" s="475">
        <v>-0.0179</v>
      </c>
      <c r="M1975" s="473" t="s">
        <v>2235</v>
      </c>
      <c r="N1975" s="406">
        <v>84.73</v>
      </c>
      <c r="O1975" s="474">
        <v>85.0</v>
      </c>
      <c r="P1975" s="474">
        <v>85.45</v>
      </c>
      <c r="Q1975" s="474">
        <v>84.18</v>
      </c>
      <c r="R1975" s="474" t="s">
        <v>4396</v>
      </c>
      <c r="S1975" s="475">
        <v>-0.0042</v>
      </c>
    </row>
    <row r="1976" ht="15.75" customHeight="1">
      <c r="A1976" s="473" t="s">
        <v>2327</v>
      </c>
      <c r="B1976" s="406">
        <v>76.0</v>
      </c>
      <c r="C1976" s="474">
        <v>77.73</v>
      </c>
      <c r="D1976" s="474">
        <v>78.0</v>
      </c>
      <c r="E1976" s="474">
        <v>75.73</v>
      </c>
      <c r="F1976" s="474" t="s">
        <v>4478</v>
      </c>
      <c r="G1976" s="475">
        <v>-0.0095</v>
      </c>
      <c r="M1976" s="473" t="s">
        <v>2236</v>
      </c>
      <c r="N1976" s="406">
        <v>85.09</v>
      </c>
      <c r="O1976" s="474">
        <v>84.82</v>
      </c>
      <c r="P1976" s="474">
        <v>85.64</v>
      </c>
      <c r="Q1976" s="474">
        <v>84.82</v>
      </c>
      <c r="R1976" s="474" t="s">
        <v>4397</v>
      </c>
      <c r="S1976" s="475">
        <v>-0.0064</v>
      </c>
    </row>
    <row r="1977" ht="15.75" customHeight="1">
      <c r="A1977" s="473" t="s">
        <v>2328</v>
      </c>
      <c r="B1977" s="406">
        <v>76.73</v>
      </c>
      <c r="C1977" s="474">
        <v>75.45</v>
      </c>
      <c r="D1977" s="474">
        <v>77.82</v>
      </c>
      <c r="E1977" s="474">
        <v>75.45</v>
      </c>
      <c r="F1977" s="474" t="s">
        <v>4479</v>
      </c>
      <c r="G1977" s="475">
        <v>0.0194</v>
      </c>
      <c r="M1977" s="473" t="s">
        <v>2237</v>
      </c>
      <c r="N1977" s="406">
        <v>85.64</v>
      </c>
      <c r="O1977" s="474">
        <v>86.36</v>
      </c>
      <c r="P1977" s="474">
        <v>87.18</v>
      </c>
      <c r="Q1977" s="474">
        <v>85.45</v>
      </c>
      <c r="R1977" s="474" t="s">
        <v>4398</v>
      </c>
      <c r="S1977" s="475">
        <v>-0.0052</v>
      </c>
    </row>
    <row r="1978" ht="15.75" customHeight="1">
      <c r="A1978" s="473" t="s">
        <v>2329</v>
      </c>
      <c r="B1978" s="406">
        <v>75.27</v>
      </c>
      <c r="C1978" s="474">
        <v>76.36</v>
      </c>
      <c r="D1978" s="474">
        <v>76.36</v>
      </c>
      <c r="E1978" s="474">
        <v>73.64</v>
      </c>
      <c r="F1978" s="474" t="s">
        <v>4480</v>
      </c>
      <c r="G1978" s="475">
        <v>0.0147</v>
      </c>
      <c r="M1978" s="473" t="s">
        <v>2238</v>
      </c>
      <c r="N1978" s="406">
        <v>86.09</v>
      </c>
      <c r="O1978" s="474">
        <v>84.82</v>
      </c>
      <c r="P1978" s="474">
        <v>86.82</v>
      </c>
      <c r="Q1978" s="474">
        <v>84.82</v>
      </c>
      <c r="R1978" s="474" t="s">
        <v>4399</v>
      </c>
      <c r="S1978" s="475">
        <v>0.0118</v>
      </c>
    </row>
    <row r="1979" ht="15.75" customHeight="1">
      <c r="A1979" s="473" t="s">
        <v>2330</v>
      </c>
      <c r="B1979" s="406">
        <v>74.18</v>
      </c>
      <c r="C1979" s="474">
        <v>73.91</v>
      </c>
      <c r="D1979" s="474">
        <v>74.82</v>
      </c>
      <c r="E1979" s="474">
        <v>73.45</v>
      </c>
      <c r="F1979" s="474" t="s">
        <v>4481</v>
      </c>
      <c r="G1979" s="475">
        <v>0.0</v>
      </c>
      <c r="M1979" s="473" t="s">
        <v>2239</v>
      </c>
      <c r="N1979" s="406">
        <v>85.09</v>
      </c>
      <c r="O1979" s="474">
        <v>85.73</v>
      </c>
      <c r="P1979" s="474">
        <v>86.18</v>
      </c>
      <c r="Q1979" s="474">
        <v>84.64</v>
      </c>
      <c r="R1979" s="474" t="s">
        <v>4400</v>
      </c>
      <c r="S1979" s="475">
        <v>-0.0085</v>
      </c>
    </row>
    <row r="1980" ht="15.75" customHeight="1">
      <c r="A1980" s="473" t="s">
        <v>2331</v>
      </c>
      <c r="B1980" s="406">
        <v>74.18</v>
      </c>
      <c r="C1980" s="474">
        <v>74.09</v>
      </c>
      <c r="D1980" s="474">
        <v>75.36</v>
      </c>
      <c r="E1980" s="474">
        <v>73.73</v>
      </c>
      <c r="F1980" s="474" t="s">
        <v>4482</v>
      </c>
      <c r="G1980" s="475">
        <v>0.0037</v>
      </c>
      <c r="M1980" s="473" t="s">
        <v>2240</v>
      </c>
      <c r="N1980" s="406">
        <v>85.82</v>
      </c>
      <c r="O1980" s="474">
        <v>86.82</v>
      </c>
      <c r="P1980" s="474">
        <v>87.0</v>
      </c>
      <c r="Q1980" s="474">
        <v>85.55</v>
      </c>
      <c r="R1980" s="474" t="s">
        <v>4401</v>
      </c>
      <c r="S1980" s="475">
        <v>-0.0052</v>
      </c>
    </row>
    <row r="1981" ht="15.75" customHeight="1">
      <c r="A1981" s="473" t="s">
        <v>2332</v>
      </c>
      <c r="B1981" s="406">
        <v>73.91</v>
      </c>
      <c r="C1981" s="474">
        <v>74.27</v>
      </c>
      <c r="D1981" s="474">
        <v>74.64</v>
      </c>
      <c r="E1981" s="474">
        <v>73.55</v>
      </c>
      <c r="F1981" s="474" t="s">
        <v>4483</v>
      </c>
      <c r="G1981" s="475">
        <v>-0.011</v>
      </c>
      <c r="M1981" s="473" t="s">
        <v>2241</v>
      </c>
      <c r="N1981" s="406">
        <v>86.27</v>
      </c>
      <c r="O1981" s="474">
        <v>85.91</v>
      </c>
      <c r="P1981" s="474">
        <v>87.0</v>
      </c>
      <c r="Q1981" s="474">
        <v>85.18</v>
      </c>
      <c r="R1981" s="474" t="s">
        <v>4402</v>
      </c>
      <c r="S1981" s="475">
        <v>0.0074</v>
      </c>
    </row>
    <row r="1982" ht="15.75" customHeight="1">
      <c r="A1982" s="473" t="s">
        <v>2333</v>
      </c>
      <c r="B1982" s="406">
        <v>74.73</v>
      </c>
      <c r="C1982" s="474">
        <v>74.91</v>
      </c>
      <c r="D1982" s="474">
        <v>75.27</v>
      </c>
      <c r="E1982" s="474">
        <v>74.27</v>
      </c>
      <c r="F1982" s="474" t="s">
        <v>4484</v>
      </c>
      <c r="G1982" s="475">
        <v>-0.0072</v>
      </c>
      <c r="M1982" s="473" t="s">
        <v>2242</v>
      </c>
      <c r="N1982" s="406">
        <v>85.64</v>
      </c>
      <c r="O1982" s="474">
        <v>87.27</v>
      </c>
      <c r="P1982" s="474">
        <v>87.27</v>
      </c>
      <c r="Q1982" s="474">
        <v>85.45</v>
      </c>
      <c r="R1982" s="474" t="s">
        <v>4403</v>
      </c>
      <c r="S1982" s="475">
        <v>-0.0063</v>
      </c>
    </row>
    <row r="1983" ht="15.75" customHeight="1">
      <c r="A1983" s="473" t="s">
        <v>2334</v>
      </c>
      <c r="B1983" s="406">
        <v>75.27</v>
      </c>
      <c r="C1983" s="474">
        <v>75.55</v>
      </c>
      <c r="D1983" s="474">
        <v>75.64</v>
      </c>
      <c r="E1983" s="474">
        <v>74.55</v>
      </c>
      <c r="F1983" s="474" t="s">
        <v>4485</v>
      </c>
      <c r="G1983" s="475">
        <v>-0.0024</v>
      </c>
      <c r="M1983" s="473" t="s">
        <v>2243</v>
      </c>
      <c r="N1983" s="406">
        <v>86.18</v>
      </c>
      <c r="O1983" s="474">
        <v>87.09</v>
      </c>
      <c r="P1983" s="474">
        <v>87.09</v>
      </c>
      <c r="Q1983" s="474">
        <v>85.64</v>
      </c>
      <c r="R1983" s="474" t="s">
        <v>4404</v>
      </c>
      <c r="S1983" s="475">
        <v>-0.0074</v>
      </c>
    </row>
    <row r="1984" ht="15.75" customHeight="1">
      <c r="A1984" s="473" t="s">
        <v>2335</v>
      </c>
      <c r="B1984" s="406">
        <v>75.45</v>
      </c>
      <c r="C1984" s="474">
        <v>76.73</v>
      </c>
      <c r="D1984" s="474">
        <v>76.82</v>
      </c>
      <c r="E1984" s="474">
        <v>74.0</v>
      </c>
      <c r="F1984" s="474" t="s">
        <v>4486</v>
      </c>
      <c r="G1984" s="475">
        <v>-0.0037</v>
      </c>
      <c r="M1984" s="473" t="s">
        <v>2244</v>
      </c>
      <c r="N1984" s="406">
        <v>86.82</v>
      </c>
      <c r="O1984" s="474">
        <v>88.0</v>
      </c>
      <c r="P1984" s="474">
        <v>88.36</v>
      </c>
      <c r="Q1984" s="474">
        <v>86.55</v>
      </c>
      <c r="R1984" s="474" t="s">
        <v>4405</v>
      </c>
      <c r="S1984" s="475">
        <v>-0.001</v>
      </c>
    </row>
    <row r="1985" ht="15.75" customHeight="1">
      <c r="A1985" s="473" t="s">
        <v>2336</v>
      </c>
      <c r="B1985" s="406">
        <v>75.73</v>
      </c>
      <c r="C1985" s="474">
        <v>75.64</v>
      </c>
      <c r="D1985" s="474">
        <v>76.45</v>
      </c>
      <c r="E1985" s="474">
        <v>75.09</v>
      </c>
      <c r="F1985" s="474" t="s">
        <v>4487</v>
      </c>
      <c r="G1985" s="475">
        <v>0.0061</v>
      </c>
      <c r="M1985" s="473" t="s">
        <v>2245</v>
      </c>
      <c r="N1985" s="406">
        <v>86.91</v>
      </c>
      <c r="O1985" s="474">
        <v>88.0</v>
      </c>
      <c r="P1985" s="474">
        <v>88.45</v>
      </c>
      <c r="Q1985" s="474">
        <v>86.64</v>
      </c>
      <c r="R1985" s="474" t="s">
        <v>4406</v>
      </c>
      <c r="S1985" s="475">
        <v>-0.0104</v>
      </c>
    </row>
    <row r="1986" ht="15.75" customHeight="1">
      <c r="A1986" s="473" t="s">
        <v>2337</v>
      </c>
      <c r="B1986" s="406">
        <v>75.27</v>
      </c>
      <c r="C1986" s="474">
        <v>76.0</v>
      </c>
      <c r="D1986" s="474">
        <v>76.09</v>
      </c>
      <c r="E1986" s="474">
        <v>74.09</v>
      </c>
      <c r="F1986" s="474" t="s">
        <v>4488</v>
      </c>
      <c r="G1986" s="475">
        <v>-0.0024</v>
      </c>
      <c r="M1986" s="473" t="s">
        <v>2246</v>
      </c>
      <c r="N1986" s="406">
        <v>87.82</v>
      </c>
      <c r="O1986" s="474">
        <v>89.36</v>
      </c>
      <c r="P1986" s="474">
        <v>89.36</v>
      </c>
      <c r="Q1986" s="474">
        <v>87.45</v>
      </c>
      <c r="R1986" s="474" t="s">
        <v>4407</v>
      </c>
      <c r="S1986" s="475">
        <v>-0.0133</v>
      </c>
    </row>
    <row r="1987" ht="15.75" customHeight="1">
      <c r="A1987" s="473" t="s">
        <v>2338</v>
      </c>
      <c r="B1987" s="406">
        <v>75.45</v>
      </c>
      <c r="C1987" s="474">
        <v>76.82</v>
      </c>
      <c r="D1987" s="474">
        <v>76.91</v>
      </c>
      <c r="E1987" s="474">
        <v>75.09</v>
      </c>
      <c r="F1987" s="474" t="s">
        <v>4489</v>
      </c>
      <c r="G1987" s="475">
        <v>-0.0096</v>
      </c>
      <c r="M1987" s="473" t="s">
        <v>2247</v>
      </c>
      <c r="N1987" s="406">
        <v>89.0</v>
      </c>
      <c r="O1987" s="474">
        <v>89.09</v>
      </c>
      <c r="P1987" s="474">
        <v>90.27</v>
      </c>
      <c r="Q1987" s="474">
        <v>88.64</v>
      </c>
      <c r="R1987" s="474" t="s">
        <v>4407</v>
      </c>
      <c r="S1987" s="475">
        <v>0.0072</v>
      </c>
    </row>
    <row r="1988" ht="15.75" customHeight="1">
      <c r="A1988" s="473" t="s">
        <v>2339</v>
      </c>
      <c r="B1988" s="406">
        <v>76.18</v>
      </c>
      <c r="C1988" s="474">
        <v>78.09</v>
      </c>
      <c r="D1988" s="474">
        <v>78.09</v>
      </c>
      <c r="E1988" s="474">
        <v>75.82</v>
      </c>
      <c r="F1988" s="474" t="s">
        <v>4490</v>
      </c>
      <c r="G1988" s="475">
        <v>-0.013</v>
      </c>
      <c r="M1988" s="473" t="s">
        <v>2248</v>
      </c>
      <c r="N1988" s="406">
        <v>88.36</v>
      </c>
      <c r="O1988" s="474">
        <v>86.55</v>
      </c>
      <c r="P1988" s="474">
        <v>89.27</v>
      </c>
      <c r="Q1988" s="474">
        <v>86.36</v>
      </c>
      <c r="R1988" s="474" t="s">
        <v>4407</v>
      </c>
      <c r="S1988" s="475">
        <v>0.0242</v>
      </c>
    </row>
    <row r="1989" ht="15.75" customHeight="1">
      <c r="A1989" s="473" t="s">
        <v>2340</v>
      </c>
      <c r="B1989" s="406">
        <v>77.18</v>
      </c>
      <c r="C1989" s="474">
        <v>77.0</v>
      </c>
      <c r="D1989" s="474">
        <v>77.73</v>
      </c>
      <c r="E1989" s="474">
        <v>75.91</v>
      </c>
      <c r="F1989" s="474" t="s">
        <v>4491</v>
      </c>
      <c r="G1989" s="475">
        <v>0.0143</v>
      </c>
      <c r="M1989" s="473" t="s">
        <v>2249</v>
      </c>
      <c r="N1989" s="406">
        <v>86.27</v>
      </c>
      <c r="O1989" s="474">
        <v>87.09</v>
      </c>
      <c r="P1989" s="474">
        <v>87.09</v>
      </c>
      <c r="Q1989" s="474">
        <v>86.0</v>
      </c>
      <c r="R1989" s="474" t="s">
        <v>4408</v>
      </c>
      <c r="S1989" s="475">
        <v>-0.0063</v>
      </c>
    </row>
    <row r="1990" ht="15.75" customHeight="1">
      <c r="A1990" s="473" t="s">
        <v>2341</v>
      </c>
      <c r="B1990" s="406">
        <v>76.09</v>
      </c>
      <c r="C1990" s="474">
        <v>78.55</v>
      </c>
      <c r="D1990" s="474">
        <v>78.82</v>
      </c>
      <c r="E1990" s="474">
        <v>75.45</v>
      </c>
      <c r="F1990" s="474" t="s">
        <v>4492</v>
      </c>
      <c r="G1990" s="475">
        <v>-0.0164</v>
      </c>
      <c r="M1990" s="473" t="s">
        <v>2250</v>
      </c>
      <c r="N1990" s="406">
        <v>86.82</v>
      </c>
      <c r="O1990" s="474">
        <v>88.18</v>
      </c>
      <c r="P1990" s="474">
        <v>88.18</v>
      </c>
      <c r="Q1990" s="474">
        <v>86.55</v>
      </c>
      <c r="R1990" s="474" t="s">
        <v>4409</v>
      </c>
      <c r="S1990" s="475">
        <v>-0.0083</v>
      </c>
    </row>
    <row r="1991" ht="15.75" customHeight="1">
      <c r="A1991" s="473" t="s">
        <v>2342</v>
      </c>
      <c r="B1991" s="406">
        <v>77.36</v>
      </c>
      <c r="C1991" s="474">
        <v>77.82</v>
      </c>
      <c r="D1991" s="474">
        <v>78.64</v>
      </c>
      <c r="E1991" s="474">
        <v>74.55</v>
      </c>
      <c r="F1991" s="474" t="s">
        <v>4493</v>
      </c>
      <c r="G1991" s="475">
        <v>-0.0025</v>
      </c>
      <c r="M1991" s="473" t="s">
        <v>4893</v>
      </c>
      <c r="N1991" s="406">
        <v>87.55</v>
      </c>
      <c r="O1991" s="474">
        <v>86.82</v>
      </c>
      <c r="P1991" s="474">
        <v>88.0</v>
      </c>
      <c r="Q1991" s="474">
        <v>86.36</v>
      </c>
      <c r="R1991" s="474" t="s">
        <v>4425</v>
      </c>
      <c r="S1991" s="475">
        <v>0.0116</v>
      </c>
    </row>
    <row r="1992" ht="15.75" customHeight="1">
      <c r="A1992" s="473" t="s">
        <v>2343</v>
      </c>
      <c r="B1992" s="406">
        <v>77.55</v>
      </c>
      <c r="C1992" s="474">
        <v>80.0</v>
      </c>
      <c r="D1992" s="474">
        <v>80.82</v>
      </c>
      <c r="E1992" s="474">
        <v>76.82</v>
      </c>
      <c r="F1992" s="474" t="s">
        <v>4494</v>
      </c>
      <c r="G1992" s="475">
        <v>-0.0273</v>
      </c>
      <c r="M1992" s="473" t="s">
        <v>2251</v>
      </c>
      <c r="N1992" s="406">
        <v>86.55</v>
      </c>
      <c r="O1992" s="474">
        <v>86.09</v>
      </c>
      <c r="P1992" s="474">
        <v>88.18</v>
      </c>
      <c r="Q1992" s="474">
        <v>86.09</v>
      </c>
      <c r="R1992" s="474" t="s">
        <v>4410</v>
      </c>
      <c r="S1992" s="475">
        <v>0.0053</v>
      </c>
    </row>
    <row r="1993" ht="15.75" customHeight="1">
      <c r="A1993" s="473" t="s">
        <v>2344</v>
      </c>
      <c r="B1993" s="406">
        <v>79.73</v>
      </c>
      <c r="C1993" s="474">
        <v>79.09</v>
      </c>
      <c r="D1993" s="474">
        <v>80.82</v>
      </c>
      <c r="E1993" s="474">
        <v>78.55</v>
      </c>
      <c r="F1993" s="474" t="s">
        <v>4495</v>
      </c>
      <c r="G1993" s="475">
        <v>0.015</v>
      </c>
      <c r="M1993" s="473" t="s">
        <v>2252</v>
      </c>
      <c r="N1993" s="406">
        <v>86.09</v>
      </c>
      <c r="O1993" s="474">
        <v>85.45</v>
      </c>
      <c r="P1993" s="474">
        <v>86.82</v>
      </c>
      <c r="Q1993" s="474">
        <v>85.0</v>
      </c>
      <c r="R1993" s="474" t="s">
        <v>4411</v>
      </c>
      <c r="S1993" s="475">
        <v>0.0063</v>
      </c>
    </row>
    <row r="1994" ht="15.75" customHeight="1">
      <c r="A1994" s="473" t="s">
        <v>2345</v>
      </c>
      <c r="B1994" s="406">
        <v>78.55</v>
      </c>
      <c r="C1994" s="474">
        <v>81.27</v>
      </c>
      <c r="D1994" s="474">
        <v>82.64</v>
      </c>
      <c r="E1994" s="474">
        <v>78.18</v>
      </c>
      <c r="F1994" s="474" t="s">
        <v>4444</v>
      </c>
      <c r="G1994" s="475">
        <v>-0.0345</v>
      </c>
      <c r="M1994" s="473" t="s">
        <v>2253</v>
      </c>
      <c r="N1994" s="406">
        <v>85.55</v>
      </c>
      <c r="O1994" s="474">
        <v>86.36</v>
      </c>
      <c r="P1994" s="474">
        <v>87.27</v>
      </c>
      <c r="Q1994" s="474">
        <v>85.18</v>
      </c>
      <c r="R1994" s="474" t="s">
        <v>4412</v>
      </c>
      <c r="S1994" s="475">
        <v>-0.0083</v>
      </c>
    </row>
    <row r="1995" ht="15.75" customHeight="1">
      <c r="A1995" s="473" t="s">
        <v>2346</v>
      </c>
      <c r="B1995" s="406">
        <v>81.36</v>
      </c>
      <c r="C1995" s="474">
        <v>79.91</v>
      </c>
      <c r="D1995" s="474">
        <v>82.64</v>
      </c>
      <c r="E1995" s="474">
        <v>79.64</v>
      </c>
      <c r="F1995" s="474" t="s">
        <v>4496</v>
      </c>
      <c r="G1995" s="475">
        <v>0.0334</v>
      </c>
      <c r="M1995" s="473" t="s">
        <v>2254</v>
      </c>
      <c r="N1995" s="406">
        <v>86.27</v>
      </c>
      <c r="O1995" s="474">
        <v>87.45</v>
      </c>
      <c r="P1995" s="474">
        <v>87.55</v>
      </c>
      <c r="Q1995" s="474">
        <v>86.09</v>
      </c>
      <c r="R1995" s="474" t="s">
        <v>4413</v>
      </c>
      <c r="S1995" s="475">
        <v>-0.0104</v>
      </c>
    </row>
    <row r="1996" ht="15.75" customHeight="1">
      <c r="A1996" s="473" t="s">
        <v>2347</v>
      </c>
      <c r="B1996" s="406">
        <v>78.73</v>
      </c>
      <c r="C1996" s="474">
        <v>80.0</v>
      </c>
      <c r="D1996" s="474">
        <v>81.55</v>
      </c>
      <c r="E1996" s="474">
        <v>78.18</v>
      </c>
      <c r="F1996" s="474" t="s">
        <v>4497</v>
      </c>
      <c r="G1996" s="475">
        <v>-0.017</v>
      </c>
      <c r="M1996" s="473" t="s">
        <v>2255</v>
      </c>
      <c r="N1996" s="406">
        <v>87.18</v>
      </c>
      <c r="O1996" s="474">
        <v>88.36</v>
      </c>
      <c r="P1996" s="474">
        <v>88.55</v>
      </c>
      <c r="Q1996" s="474">
        <v>87.0</v>
      </c>
      <c r="R1996" s="474" t="s">
        <v>4414</v>
      </c>
      <c r="S1996" s="475">
        <v>-0.0052</v>
      </c>
    </row>
    <row r="1997" ht="15.75" customHeight="1">
      <c r="A1997" s="473" t="s">
        <v>2348</v>
      </c>
      <c r="B1997" s="406">
        <v>80.09</v>
      </c>
      <c r="C1997" s="474">
        <v>83.18</v>
      </c>
      <c r="D1997" s="474">
        <v>83.64</v>
      </c>
      <c r="E1997" s="474">
        <v>79.91</v>
      </c>
      <c r="F1997" s="474" t="s">
        <v>4498</v>
      </c>
      <c r="G1997" s="475">
        <v>-0.0286</v>
      </c>
      <c r="M1997" s="473" t="s">
        <v>2256</v>
      </c>
      <c r="N1997" s="406">
        <v>87.64</v>
      </c>
      <c r="O1997" s="474">
        <v>87.73</v>
      </c>
      <c r="P1997" s="474">
        <v>88.18</v>
      </c>
      <c r="Q1997" s="474">
        <v>86.64</v>
      </c>
      <c r="R1997" s="474" t="s">
        <v>4415</v>
      </c>
      <c r="S1997" s="475">
        <v>0.0084</v>
      </c>
    </row>
    <row r="1998" ht="15.75" customHeight="1">
      <c r="A1998" s="473" t="s">
        <v>2349</v>
      </c>
      <c r="B1998" s="406">
        <v>82.45</v>
      </c>
      <c r="C1998" s="474">
        <v>82.64</v>
      </c>
      <c r="D1998" s="474">
        <v>84.91</v>
      </c>
      <c r="E1998" s="474">
        <v>81.36</v>
      </c>
      <c r="F1998" s="474" t="s">
        <v>4499</v>
      </c>
      <c r="G1998" s="475">
        <v>0.011</v>
      </c>
      <c r="M1998" s="473" t="s">
        <v>2257</v>
      </c>
      <c r="N1998" s="406">
        <v>86.91</v>
      </c>
      <c r="O1998" s="474">
        <v>88.55</v>
      </c>
      <c r="P1998" s="474">
        <v>89.0</v>
      </c>
      <c r="Q1998" s="474">
        <v>86.55</v>
      </c>
      <c r="R1998" s="474" t="s">
        <v>3368</v>
      </c>
      <c r="S1998" s="475">
        <v>-0.0114</v>
      </c>
    </row>
    <row r="1999" ht="15.75" customHeight="1">
      <c r="A1999" s="473" t="s">
        <v>2350</v>
      </c>
      <c r="B1999" s="406">
        <v>81.55</v>
      </c>
      <c r="C1999" s="474">
        <v>79.91</v>
      </c>
      <c r="D1999" s="474">
        <v>82.36</v>
      </c>
      <c r="E1999" s="474">
        <v>79.91</v>
      </c>
      <c r="F1999" s="474" t="s">
        <v>4500</v>
      </c>
      <c r="G1999" s="475">
        <v>0.024</v>
      </c>
      <c r="M1999" s="473" t="s">
        <v>2258</v>
      </c>
      <c r="N1999" s="406">
        <v>87.91</v>
      </c>
      <c r="O1999" s="474">
        <v>88.09</v>
      </c>
      <c r="P1999" s="474">
        <v>89.36</v>
      </c>
      <c r="Q1999" s="474">
        <v>87.0</v>
      </c>
      <c r="R1999" s="474" t="s">
        <v>4416</v>
      </c>
      <c r="S1999" s="475">
        <v>0.0147</v>
      </c>
    </row>
    <row r="2000" ht="15.75" customHeight="1">
      <c r="A2000" s="473" t="s">
        <v>2351</v>
      </c>
      <c r="B2000" s="406">
        <v>79.64</v>
      </c>
      <c r="C2000" s="474">
        <v>83.55</v>
      </c>
      <c r="D2000" s="474">
        <v>83.55</v>
      </c>
      <c r="E2000" s="474">
        <v>79.27</v>
      </c>
      <c r="F2000" s="474" t="s">
        <v>4501</v>
      </c>
      <c r="G2000" s="475">
        <v>-0.0363</v>
      </c>
      <c r="M2000" s="473" t="s">
        <v>2259</v>
      </c>
      <c r="N2000" s="406">
        <v>86.64</v>
      </c>
      <c r="O2000" s="474">
        <v>87.18</v>
      </c>
      <c r="P2000" s="474">
        <v>87.64</v>
      </c>
      <c r="Q2000" s="474">
        <v>86.18</v>
      </c>
      <c r="R2000" s="474" t="s">
        <v>4417</v>
      </c>
      <c r="S2000" s="475">
        <v>0.0106</v>
      </c>
    </row>
    <row r="2001" ht="15.75" customHeight="1">
      <c r="A2001" s="473" t="s">
        <v>2352</v>
      </c>
      <c r="B2001" s="406">
        <v>82.64</v>
      </c>
      <c r="C2001" s="474">
        <v>83.09</v>
      </c>
      <c r="D2001" s="474">
        <v>85.64</v>
      </c>
      <c r="E2001" s="474">
        <v>81.82</v>
      </c>
      <c r="F2001" s="474" t="s">
        <v>4502</v>
      </c>
      <c r="G2001" s="475">
        <v>0.0011</v>
      </c>
      <c r="M2001" s="473" t="s">
        <v>2260</v>
      </c>
      <c r="N2001" s="406">
        <v>85.73</v>
      </c>
      <c r="O2001" s="474">
        <v>86.36</v>
      </c>
      <c r="P2001" s="474">
        <v>87.64</v>
      </c>
      <c r="Q2001" s="474">
        <v>85.45</v>
      </c>
      <c r="R2001" s="474" t="s">
        <v>4418</v>
      </c>
      <c r="S2001" s="475">
        <v>0.0011</v>
      </c>
    </row>
    <row r="2002" ht="15.75" customHeight="1">
      <c r="A2002" s="473" t="s">
        <v>2353</v>
      </c>
      <c r="B2002" s="406">
        <v>82.55</v>
      </c>
      <c r="C2002" s="474">
        <v>80.0</v>
      </c>
      <c r="D2002" s="474">
        <v>83.36</v>
      </c>
      <c r="E2002" s="474">
        <v>79.18</v>
      </c>
      <c r="F2002" s="474" t="s">
        <v>4503</v>
      </c>
      <c r="G2002" s="475">
        <v>0.0342</v>
      </c>
      <c r="M2002" s="473" t="s">
        <v>2261</v>
      </c>
      <c r="N2002" s="406">
        <v>85.64</v>
      </c>
      <c r="O2002" s="474">
        <v>86.55</v>
      </c>
      <c r="P2002" s="474">
        <v>87.0</v>
      </c>
      <c r="Q2002" s="474">
        <v>85.27</v>
      </c>
      <c r="R2002" s="474" t="s">
        <v>4419</v>
      </c>
      <c r="S2002" s="475">
        <v>-0.0063</v>
      </c>
    </row>
    <row r="2003" ht="15.75" customHeight="1">
      <c r="A2003" s="473" t="s">
        <v>2354</v>
      </c>
      <c r="B2003" s="406">
        <v>79.82</v>
      </c>
      <c r="C2003" s="474">
        <v>75.91</v>
      </c>
      <c r="D2003" s="474">
        <v>81.82</v>
      </c>
      <c r="E2003" s="474">
        <v>75.45</v>
      </c>
      <c r="F2003" s="474" t="s">
        <v>4504</v>
      </c>
      <c r="G2003" s="475">
        <v>0.0366</v>
      </c>
      <c r="M2003" s="473" t="s">
        <v>2262</v>
      </c>
      <c r="N2003" s="406">
        <v>86.18</v>
      </c>
      <c r="O2003" s="474">
        <v>88.27</v>
      </c>
      <c r="P2003" s="474">
        <v>89.55</v>
      </c>
      <c r="Q2003" s="474">
        <v>85.55</v>
      </c>
      <c r="R2003" s="474" t="s">
        <v>4420</v>
      </c>
      <c r="S2003" s="475">
        <v>-0.0257</v>
      </c>
    </row>
    <row r="2004" ht="15.75" customHeight="1">
      <c r="A2004" s="473" t="s">
        <v>2355</v>
      </c>
      <c r="B2004" s="406">
        <v>77.0</v>
      </c>
      <c r="C2004" s="474">
        <v>75.45</v>
      </c>
      <c r="D2004" s="474">
        <v>77.18</v>
      </c>
      <c r="E2004" s="474">
        <v>75.09</v>
      </c>
      <c r="F2004" s="474" t="s">
        <v>4505</v>
      </c>
      <c r="G2004" s="475">
        <v>0.0205</v>
      </c>
      <c r="M2004" s="473" t="s">
        <v>2263</v>
      </c>
      <c r="N2004" s="406">
        <v>88.45</v>
      </c>
      <c r="O2004" s="474">
        <v>90.36</v>
      </c>
      <c r="P2004" s="474">
        <v>91.82</v>
      </c>
      <c r="Q2004" s="474">
        <v>88.09</v>
      </c>
      <c r="R2004" s="474" t="s">
        <v>4421</v>
      </c>
      <c r="S2004" s="475">
        <v>0.0041</v>
      </c>
    </row>
    <row r="2005" ht="15.75" customHeight="1">
      <c r="A2005" s="473" t="s">
        <v>2356</v>
      </c>
      <c r="B2005" s="406">
        <v>75.45</v>
      </c>
      <c r="C2005" s="474">
        <v>76.55</v>
      </c>
      <c r="D2005" s="474">
        <v>77.82</v>
      </c>
      <c r="E2005" s="474">
        <v>75.0</v>
      </c>
      <c r="F2005" s="474" t="s">
        <v>4506</v>
      </c>
      <c r="G2005" s="475">
        <v>-0.0131</v>
      </c>
      <c r="M2005" s="473" t="s">
        <v>2264</v>
      </c>
      <c r="N2005" s="406">
        <v>88.09</v>
      </c>
      <c r="O2005" s="474">
        <v>91.55</v>
      </c>
      <c r="P2005" s="474">
        <v>91.82</v>
      </c>
      <c r="Q2005" s="474">
        <v>87.73</v>
      </c>
      <c r="R2005" s="474" t="s">
        <v>3111</v>
      </c>
      <c r="S2005" s="475">
        <v>-0.0232</v>
      </c>
    </row>
    <row r="2006" ht="15.75" customHeight="1">
      <c r="A2006" s="473" t="s">
        <v>2357</v>
      </c>
      <c r="B2006" s="406">
        <v>76.45</v>
      </c>
      <c r="C2006" s="474">
        <v>74.64</v>
      </c>
      <c r="D2006" s="474">
        <v>78.18</v>
      </c>
      <c r="E2006" s="474">
        <v>73.55</v>
      </c>
      <c r="F2006" s="474" t="s">
        <v>4507</v>
      </c>
      <c r="G2006" s="475">
        <v>0.0269</v>
      </c>
      <c r="M2006" s="473" t="s">
        <v>2265</v>
      </c>
      <c r="N2006" s="406">
        <v>90.18</v>
      </c>
      <c r="O2006" s="474">
        <v>89.91</v>
      </c>
      <c r="P2006" s="474">
        <v>92.36</v>
      </c>
      <c r="Q2006" s="474">
        <v>89.09</v>
      </c>
      <c r="R2006" s="474" t="s">
        <v>4422</v>
      </c>
      <c r="S2006" s="475">
        <v>0.005</v>
      </c>
    </row>
    <row r="2007" ht="15.75" customHeight="1">
      <c r="A2007" s="473" t="s">
        <v>2358</v>
      </c>
      <c r="B2007" s="406">
        <v>74.45</v>
      </c>
      <c r="C2007" s="474">
        <v>78.82</v>
      </c>
      <c r="D2007" s="474">
        <v>78.82</v>
      </c>
      <c r="E2007" s="474">
        <v>73.73</v>
      </c>
      <c r="F2007" s="474" t="s">
        <v>4508</v>
      </c>
      <c r="G2007" s="475">
        <v>-0.0422</v>
      </c>
      <c r="M2007" s="473" t="s">
        <v>2266</v>
      </c>
      <c r="N2007" s="406">
        <v>89.73</v>
      </c>
      <c r="O2007" s="474">
        <v>94.36</v>
      </c>
      <c r="P2007" s="474">
        <v>94.55</v>
      </c>
      <c r="Q2007" s="474">
        <v>89.09</v>
      </c>
      <c r="R2007" s="474" t="s">
        <v>4423</v>
      </c>
      <c r="S2007" s="475">
        <v>-0.0324</v>
      </c>
    </row>
    <row r="2008" ht="15.75" customHeight="1">
      <c r="A2008" s="473" t="s">
        <v>2359</v>
      </c>
      <c r="B2008" s="406">
        <v>77.73</v>
      </c>
      <c r="C2008" s="474">
        <v>73.09</v>
      </c>
      <c r="D2008" s="474">
        <v>79.09</v>
      </c>
      <c r="E2008" s="474">
        <v>72.91</v>
      </c>
      <c r="F2008" s="474" t="s">
        <v>4509</v>
      </c>
      <c r="G2008" s="475">
        <v>0.0583</v>
      </c>
      <c r="M2008" s="473" t="s">
        <v>2267</v>
      </c>
      <c r="N2008" s="406">
        <v>92.73</v>
      </c>
      <c r="O2008" s="474">
        <v>91.27</v>
      </c>
      <c r="P2008" s="474">
        <v>93.36</v>
      </c>
      <c r="Q2008" s="474">
        <v>89.64</v>
      </c>
      <c r="R2008" s="474" t="s">
        <v>4424</v>
      </c>
      <c r="S2008" s="475">
        <v>0.0592</v>
      </c>
    </row>
    <row r="2009" ht="15.75" customHeight="1">
      <c r="A2009" s="473" t="s">
        <v>2360</v>
      </c>
      <c r="B2009" s="406">
        <v>73.45</v>
      </c>
      <c r="C2009" s="474">
        <v>74.64</v>
      </c>
      <c r="D2009" s="474">
        <v>76.18</v>
      </c>
      <c r="E2009" s="474">
        <v>73.09</v>
      </c>
      <c r="F2009" s="474" t="s">
        <v>4510</v>
      </c>
      <c r="G2009" s="475">
        <v>-0.0253</v>
      </c>
      <c r="M2009" s="473" t="s">
        <v>2268</v>
      </c>
      <c r="N2009" s="406">
        <v>87.55</v>
      </c>
      <c r="O2009" s="474">
        <v>86.82</v>
      </c>
      <c r="P2009" s="474">
        <v>88.0</v>
      </c>
      <c r="Q2009" s="474">
        <v>86.36</v>
      </c>
      <c r="R2009" s="474" t="s">
        <v>4425</v>
      </c>
      <c r="S2009" s="475">
        <v>-0.0568</v>
      </c>
    </row>
    <row r="2010" ht="15.75" customHeight="1">
      <c r="A2010" s="473" t="s">
        <v>2361</v>
      </c>
      <c r="B2010" s="406">
        <v>75.36</v>
      </c>
      <c r="C2010" s="474">
        <v>72.73</v>
      </c>
      <c r="D2010" s="474">
        <v>76.36</v>
      </c>
      <c r="E2010" s="474">
        <v>72.73</v>
      </c>
      <c r="F2010" s="474" t="s">
        <v>4511</v>
      </c>
      <c r="G2010" s="475">
        <v>0.0493</v>
      </c>
      <c r="M2010" s="473" t="s">
        <v>2269</v>
      </c>
      <c r="N2010" s="406">
        <v>92.82</v>
      </c>
      <c r="O2010" s="474">
        <v>93.09</v>
      </c>
      <c r="P2010" s="474">
        <v>95.45</v>
      </c>
      <c r="Q2010" s="474">
        <v>92.0</v>
      </c>
      <c r="R2010" s="474" t="s">
        <v>3122</v>
      </c>
      <c r="S2010" s="475">
        <v>-0.0039</v>
      </c>
    </row>
    <row r="2011" ht="15.75" customHeight="1">
      <c r="A2011" s="473" t="s">
        <v>2362</v>
      </c>
      <c r="B2011" s="406">
        <v>71.82</v>
      </c>
      <c r="C2011" s="474">
        <v>69.09</v>
      </c>
      <c r="D2011" s="474">
        <v>74.18</v>
      </c>
      <c r="E2011" s="474">
        <v>69.09</v>
      </c>
      <c r="F2011" s="474" t="s">
        <v>4444</v>
      </c>
      <c r="G2011" s="475">
        <v>0.0632</v>
      </c>
      <c r="M2011" s="473" t="s">
        <v>2270</v>
      </c>
      <c r="N2011" s="406">
        <v>93.18</v>
      </c>
      <c r="O2011" s="474">
        <v>87.91</v>
      </c>
      <c r="P2011" s="474">
        <v>93.64</v>
      </c>
      <c r="Q2011" s="474">
        <v>87.91</v>
      </c>
      <c r="R2011" s="474" t="s">
        <v>4426</v>
      </c>
      <c r="S2011" s="475">
        <v>0.0567</v>
      </c>
    </row>
    <row r="2012" ht="15.75" customHeight="1">
      <c r="A2012" s="473" t="s">
        <v>2363</v>
      </c>
      <c r="B2012" s="406">
        <v>67.55</v>
      </c>
      <c r="C2012" s="474">
        <v>66.36</v>
      </c>
      <c r="D2012" s="474">
        <v>68.18</v>
      </c>
      <c r="E2012" s="474">
        <v>66.36</v>
      </c>
      <c r="F2012" s="474" t="s">
        <v>4512</v>
      </c>
      <c r="G2012" s="475">
        <v>0.0055</v>
      </c>
      <c r="M2012" s="473" t="s">
        <v>2271</v>
      </c>
      <c r="N2012" s="406">
        <v>88.18</v>
      </c>
      <c r="O2012" s="474">
        <v>89.0</v>
      </c>
      <c r="P2012" s="474">
        <v>90.36</v>
      </c>
      <c r="Q2012" s="474">
        <v>87.82</v>
      </c>
      <c r="R2012" s="474" t="s">
        <v>4427</v>
      </c>
      <c r="S2012" s="475">
        <v>0.0</v>
      </c>
    </row>
    <row r="2013" ht="15.75" customHeight="1">
      <c r="A2013" s="473" t="s">
        <v>2364</v>
      </c>
      <c r="B2013" s="406">
        <v>67.18</v>
      </c>
      <c r="C2013" s="474">
        <v>68.73</v>
      </c>
      <c r="D2013" s="474">
        <v>69.55</v>
      </c>
      <c r="E2013" s="474">
        <v>66.82</v>
      </c>
      <c r="F2013" s="474" t="s">
        <v>4513</v>
      </c>
      <c r="G2013" s="475">
        <v>-0.0226</v>
      </c>
      <c r="M2013" s="473" t="s">
        <v>2272</v>
      </c>
      <c r="N2013" s="406">
        <v>88.18</v>
      </c>
      <c r="O2013" s="474">
        <v>84.55</v>
      </c>
      <c r="P2013" s="474">
        <v>88.64</v>
      </c>
      <c r="Q2013" s="474">
        <v>84.55</v>
      </c>
      <c r="R2013" s="474" t="s">
        <v>4428</v>
      </c>
      <c r="S2013" s="475">
        <v>0.0765</v>
      </c>
    </row>
    <row r="2014" ht="15.75" customHeight="1">
      <c r="A2014" s="473" t="s">
        <v>2365</v>
      </c>
      <c r="B2014" s="406">
        <v>68.73</v>
      </c>
      <c r="C2014" s="474">
        <v>67.27</v>
      </c>
      <c r="D2014" s="474">
        <v>69.91</v>
      </c>
      <c r="E2014" s="474">
        <v>66.0</v>
      </c>
      <c r="F2014" s="474" t="s">
        <v>4514</v>
      </c>
      <c r="G2014" s="475">
        <v>0.0244</v>
      </c>
      <c r="M2014" s="473" t="s">
        <v>2273</v>
      </c>
      <c r="N2014" s="406">
        <v>81.91</v>
      </c>
      <c r="O2014" s="474">
        <v>84.18</v>
      </c>
      <c r="P2014" s="474">
        <v>82.09</v>
      </c>
      <c r="Q2014" s="474">
        <v>82.27</v>
      </c>
      <c r="R2014" s="474" t="s">
        <v>4429</v>
      </c>
      <c r="S2014" s="475">
        <v>0.0</v>
      </c>
    </row>
    <row r="2015" ht="15.75" customHeight="1">
      <c r="A2015" s="473" t="s">
        <v>2366</v>
      </c>
      <c r="B2015" s="406">
        <v>67.09</v>
      </c>
      <c r="C2015" s="474">
        <v>65.82</v>
      </c>
      <c r="D2015" s="474">
        <v>68.18</v>
      </c>
      <c r="E2015" s="474">
        <v>65.73</v>
      </c>
      <c r="F2015" s="474" t="s">
        <v>4515</v>
      </c>
      <c r="G2015" s="475">
        <v>0.0068</v>
      </c>
      <c r="M2015" s="473" t="s">
        <v>2274</v>
      </c>
      <c r="N2015" s="406">
        <v>81.91</v>
      </c>
      <c r="O2015" s="474">
        <v>81.91</v>
      </c>
      <c r="P2015" s="474">
        <v>83.27</v>
      </c>
      <c r="Q2015" s="474">
        <v>81.73</v>
      </c>
      <c r="R2015" s="474" t="s">
        <v>4430</v>
      </c>
      <c r="S2015" s="475">
        <v>-0.0044</v>
      </c>
    </row>
    <row r="2016" ht="15.75" customHeight="1">
      <c r="A2016" s="473" t="s">
        <v>2367</v>
      </c>
      <c r="B2016" s="406">
        <v>66.64</v>
      </c>
      <c r="C2016" s="474">
        <v>64.27</v>
      </c>
      <c r="D2016" s="474">
        <v>67.18</v>
      </c>
      <c r="E2016" s="474">
        <v>64.18</v>
      </c>
      <c r="F2016" s="474" t="s">
        <v>4516</v>
      </c>
      <c r="G2016" s="475">
        <v>0.0097</v>
      </c>
      <c r="M2016" s="473" t="s">
        <v>2275</v>
      </c>
      <c r="N2016" s="406">
        <v>82.27</v>
      </c>
      <c r="O2016" s="474">
        <v>82.27</v>
      </c>
      <c r="P2016" s="474">
        <v>83.64</v>
      </c>
      <c r="Q2016" s="474">
        <v>82.0</v>
      </c>
      <c r="R2016" s="474" t="s">
        <v>4431</v>
      </c>
      <c r="S2016" s="475">
        <v>-0.0045</v>
      </c>
    </row>
    <row r="2017" ht="15.75" customHeight="1">
      <c r="A2017" s="473" t="s">
        <v>2368</v>
      </c>
      <c r="B2017" s="406">
        <v>66.0</v>
      </c>
      <c r="C2017" s="474">
        <v>67.09</v>
      </c>
      <c r="D2017" s="474">
        <v>67.09</v>
      </c>
      <c r="E2017" s="474">
        <v>65.55</v>
      </c>
      <c r="F2017" s="474" t="s">
        <v>4517</v>
      </c>
      <c r="G2017" s="475">
        <v>0.0055</v>
      </c>
      <c r="M2017" s="473" t="s">
        <v>2276</v>
      </c>
      <c r="N2017" s="406">
        <v>82.64</v>
      </c>
      <c r="O2017" s="474">
        <v>82.64</v>
      </c>
      <c r="P2017" s="474">
        <v>84.36</v>
      </c>
      <c r="Q2017" s="474">
        <v>82.36</v>
      </c>
      <c r="R2017" s="474" t="s">
        <v>4432</v>
      </c>
      <c r="S2017" s="475">
        <v>-0.0076</v>
      </c>
    </row>
    <row r="2018" ht="15.75" customHeight="1">
      <c r="A2018" s="473" t="s">
        <v>2369</v>
      </c>
      <c r="B2018" s="406">
        <v>65.64</v>
      </c>
      <c r="C2018" s="474">
        <v>66.64</v>
      </c>
      <c r="D2018" s="474">
        <v>66.64</v>
      </c>
      <c r="E2018" s="474">
        <v>65.45</v>
      </c>
      <c r="F2018" s="474" t="s">
        <v>4518</v>
      </c>
      <c r="G2018" s="475">
        <v>-0.015</v>
      </c>
      <c r="M2018" s="473" t="s">
        <v>2277</v>
      </c>
      <c r="N2018" s="406">
        <v>83.27</v>
      </c>
      <c r="O2018" s="474">
        <v>84.64</v>
      </c>
      <c r="P2018" s="474">
        <v>85.45</v>
      </c>
      <c r="Q2018" s="474">
        <v>82.82</v>
      </c>
      <c r="R2018" s="474" t="s">
        <v>4433</v>
      </c>
      <c r="S2018" s="475">
        <v>-0.0108</v>
      </c>
    </row>
    <row r="2019" ht="15.75" customHeight="1">
      <c r="A2019" s="473" t="s">
        <v>2370</v>
      </c>
      <c r="B2019" s="406">
        <v>66.64</v>
      </c>
      <c r="C2019" s="474">
        <v>67.27</v>
      </c>
      <c r="D2019" s="474">
        <v>67.82</v>
      </c>
      <c r="E2019" s="474">
        <v>66.27</v>
      </c>
      <c r="F2019" s="474" t="s">
        <v>4519</v>
      </c>
      <c r="G2019" s="475">
        <v>-0.004</v>
      </c>
      <c r="M2019" s="473" t="s">
        <v>2278</v>
      </c>
      <c r="N2019" s="406">
        <v>84.18</v>
      </c>
      <c r="O2019" s="474">
        <v>82.18</v>
      </c>
      <c r="P2019" s="474">
        <v>84.55</v>
      </c>
      <c r="Q2019" s="474">
        <v>81.64</v>
      </c>
      <c r="R2019" s="474" t="s">
        <v>4434</v>
      </c>
      <c r="S2019" s="475">
        <v>0.03</v>
      </c>
    </row>
    <row r="2020" ht="15.75" customHeight="1">
      <c r="A2020" s="473" t="s">
        <v>2371</v>
      </c>
      <c r="B2020" s="406">
        <v>66.91</v>
      </c>
      <c r="C2020" s="474">
        <v>67.0</v>
      </c>
      <c r="D2020" s="474">
        <v>68.73</v>
      </c>
      <c r="E2020" s="474">
        <v>66.73</v>
      </c>
      <c r="F2020" s="474" t="s">
        <v>4520</v>
      </c>
      <c r="G2020" s="475">
        <v>0.0</v>
      </c>
      <c r="M2020" s="473" t="s">
        <v>2279</v>
      </c>
      <c r="N2020" s="406">
        <v>81.73</v>
      </c>
      <c r="O2020" s="474">
        <v>82.18</v>
      </c>
      <c r="P2020" s="474">
        <v>82.27</v>
      </c>
      <c r="Q2020" s="474">
        <v>81.45</v>
      </c>
      <c r="R2020" s="474" t="s">
        <v>4435</v>
      </c>
      <c r="S2020" s="475">
        <v>0.0034</v>
      </c>
    </row>
    <row r="2021" ht="15.75" customHeight="1">
      <c r="A2021" s="473" t="s">
        <v>2372</v>
      </c>
      <c r="B2021" s="406">
        <v>66.91</v>
      </c>
      <c r="C2021" s="474">
        <v>65.27</v>
      </c>
      <c r="D2021" s="474">
        <v>67.36</v>
      </c>
      <c r="E2021" s="474">
        <v>65.09</v>
      </c>
      <c r="F2021" s="474" t="s">
        <v>4521</v>
      </c>
      <c r="G2021" s="475">
        <v>0.028</v>
      </c>
      <c r="M2021" s="473" t="s">
        <v>2280</v>
      </c>
      <c r="N2021" s="406">
        <v>81.45</v>
      </c>
      <c r="O2021" s="474">
        <v>82.73</v>
      </c>
      <c r="P2021" s="474">
        <v>82.73</v>
      </c>
      <c r="Q2021" s="474">
        <v>81.0</v>
      </c>
      <c r="R2021" s="474" t="s">
        <v>4436</v>
      </c>
      <c r="S2021" s="475">
        <v>-0.01</v>
      </c>
    </row>
    <row r="2022" ht="15.75" customHeight="1">
      <c r="A2022" s="473" t="s">
        <v>2373</v>
      </c>
      <c r="B2022" s="406">
        <v>65.09</v>
      </c>
      <c r="C2022" s="474">
        <v>65.45</v>
      </c>
      <c r="D2022" s="474">
        <v>66.82</v>
      </c>
      <c r="E2022" s="474">
        <v>64.55</v>
      </c>
      <c r="F2022" s="474" t="s">
        <v>4522</v>
      </c>
      <c r="G2022" s="475">
        <v>0.0099</v>
      </c>
      <c r="M2022" s="473" t="s">
        <v>2281</v>
      </c>
      <c r="N2022" s="406">
        <v>82.27</v>
      </c>
      <c r="O2022" s="474">
        <v>81.0</v>
      </c>
      <c r="P2022" s="474">
        <v>83.45</v>
      </c>
      <c r="Q2022" s="474">
        <v>81.0</v>
      </c>
      <c r="R2022" s="474" t="s">
        <v>4437</v>
      </c>
      <c r="S2022" s="475">
        <v>0.0112</v>
      </c>
    </row>
    <row r="2023" ht="15.75" customHeight="1">
      <c r="A2023" s="473" t="s">
        <v>2374</v>
      </c>
      <c r="B2023" s="406">
        <v>64.45</v>
      </c>
      <c r="C2023" s="474">
        <v>64.64</v>
      </c>
      <c r="D2023" s="474">
        <v>65.73</v>
      </c>
      <c r="E2023" s="474">
        <v>63.45</v>
      </c>
      <c r="F2023" s="474" t="s">
        <v>4523</v>
      </c>
      <c r="G2023" s="475">
        <v>-0.0195</v>
      </c>
      <c r="M2023" s="473" t="s">
        <v>2282</v>
      </c>
      <c r="N2023" s="406">
        <v>81.36</v>
      </c>
      <c r="O2023" s="474">
        <v>82.55</v>
      </c>
      <c r="P2023" s="474">
        <v>82.64</v>
      </c>
      <c r="Q2023" s="474">
        <v>80.73</v>
      </c>
      <c r="R2023" s="474" t="s">
        <v>4438</v>
      </c>
      <c r="S2023" s="475">
        <v>0.0101</v>
      </c>
    </row>
    <row r="2024" ht="15.75" customHeight="1">
      <c r="A2024" s="473" t="s">
        <v>2375</v>
      </c>
      <c r="B2024" s="406">
        <v>65.73</v>
      </c>
      <c r="C2024" s="474">
        <v>65.55</v>
      </c>
      <c r="D2024" s="474">
        <v>66.55</v>
      </c>
      <c r="E2024" s="474">
        <v>64.55</v>
      </c>
      <c r="F2024" s="474" t="s">
        <v>4524</v>
      </c>
      <c r="G2024" s="475">
        <v>-0.0123</v>
      </c>
      <c r="M2024" s="473" t="s">
        <v>2283</v>
      </c>
      <c r="N2024" s="406">
        <v>80.55</v>
      </c>
      <c r="O2024" s="474">
        <v>78.64</v>
      </c>
      <c r="P2024" s="474">
        <v>83.36</v>
      </c>
      <c r="Q2024" s="474">
        <v>78.27</v>
      </c>
      <c r="R2024" s="474" t="s">
        <v>4439</v>
      </c>
      <c r="S2024" s="475">
        <v>-0.0155</v>
      </c>
    </row>
    <row r="2025" ht="15.75" customHeight="1">
      <c r="A2025" s="473" t="s">
        <v>2376</v>
      </c>
      <c r="B2025" s="406">
        <v>66.55</v>
      </c>
      <c r="C2025" s="474">
        <v>65.82</v>
      </c>
      <c r="D2025" s="474">
        <v>67.18</v>
      </c>
      <c r="E2025" s="474">
        <v>65.82</v>
      </c>
      <c r="F2025" s="474" t="s">
        <v>4525</v>
      </c>
      <c r="G2025" s="475">
        <v>-0.0014</v>
      </c>
      <c r="M2025" s="473" t="s">
        <v>2284</v>
      </c>
      <c r="N2025" s="406">
        <v>81.82</v>
      </c>
      <c r="O2025" s="474">
        <v>80.91</v>
      </c>
      <c r="P2025" s="474">
        <v>82.27</v>
      </c>
      <c r="Q2025" s="474">
        <v>80.55</v>
      </c>
      <c r="R2025" s="474" t="s">
        <v>4440</v>
      </c>
      <c r="S2025" s="475">
        <v>0.0285</v>
      </c>
    </row>
    <row r="2026" ht="15.75" customHeight="1">
      <c r="A2026" s="473" t="s">
        <v>2377</v>
      </c>
      <c r="B2026" s="406">
        <v>66.64</v>
      </c>
      <c r="C2026" s="474">
        <v>66.82</v>
      </c>
      <c r="D2026" s="474">
        <v>67.73</v>
      </c>
      <c r="E2026" s="474">
        <v>65.91</v>
      </c>
      <c r="F2026" s="474" t="s">
        <v>4526</v>
      </c>
      <c r="G2026" s="475">
        <v>-0.008</v>
      </c>
      <c r="M2026" s="473" t="s">
        <v>2285</v>
      </c>
      <c r="N2026" s="406">
        <v>79.55</v>
      </c>
      <c r="O2026" s="474">
        <v>81.82</v>
      </c>
      <c r="P2026" s="474">
        <v>83.0</v>
      </c>
      <c r="Q2026" s="474">
        <v>78.91</v>
      </c>
      <c r="R2026" s="474" t="s">
        <v>4441</v>
      </c>
      <c r="S2026" s="475">
        <v>-0.0245</v>
      </c>
    </row>
    <row r="2027" ht="15.75" customHeight="1">
      <c r="A2027" s="473" t="s">
        <v>2378</v>
      </c>
      <c r="B2027" s="406">
        <v>67.18</v>
      </c>
      <c r="C2027" s="474">
        <v>67.64</v>
      </c>
      <c r="D2027" s="474">
        <v>68.55</v>
      </c>
      <c r="E2027" s="474">
        <v>66.82</v>
      </c>
      <c r="F2027" s="474" t="s">
        <v>4527</v>
      </c>
      <c r="G2027" s="475">
        <v>-0.0055</v>
      </c>
      <c r="M2027" s="473" t="s">
        <v>2286</v>
      </c>
      <c r="N2027" s="406">
        <v>81.55</v>
      </c>
      <c r="O2027" s="474">
        <v>83.55</v>
      </c>
      <c r="P2027" s="474">
        <v>84.36</v>
      </c>
      <c r="Q2027" s="474">
        <v>77.27</v>
      </c>
      <c r="R2027" s="474" t="s">
        <v>4442</v>
      </c>
      <c r="S2027" s="475">
        <v>-0.0185</v>
      </c>
    </row>
    <row r="2028" ht="15.75" customHeight="1">
      <c r="A2028" s="473" t="s">
        <v>2379</v>
      </c>
      <c r="B2028" s="406">
        <v>67.55</v>
      </c>
      <c r="C2028" s="474">
        <v>66.27</v>
      </c>
      <c r="D2028" s="474">
        <v>69.0</v>
      </c>
      <c r="E2028" s="474">
        <v>66.27</v>
      </c>
      <c r="F2028" s="474" t="s">
        <v>4528</v>
      </c>
      <c r="G2028" s="475">
        <v>0.0193</v>
      </c>
      <c r="M2028" s="473" t="s">
        <v>2287</v>
      </c>
      <c r="N2028" s="406">
        <v>83.09</v>
      </c>
      <c r="O2028" s="474">
        <v>84.36</v>
      </c>
      <c r="P2028" s="474">
        <v>84.36</v>
      </c>
      <c r="Q2028" s="474">
        <v>82.73</v>
      </c>
      <c r="R2028" s="474" t="s">
        <v>4443</v>
      </c>
      <c r="S2028" s="475">
        <v>-0.0119</v>
      </c>
    </row>
    <row r="2029" ht="15.75" customHeight="1">
      <c r="A2029" s="473" t="s">
        <v>2380</v>
      </c>
      <c r="B2029" s="406">
        <v>66.27</v>
      </c>
      <c r="C2029" s="474">
        <v>65.27</v>
      </c>
      <c r="D2029" s="474">
        <v>67.73</v>
      </c>
      <c r="E2029" s="474">
        <v>65.27</v>
      </c>
      <c r="F2029" s="474" t="s">
        <v>4529</v>
      </c>
      <c r="G2029" s="475">
        <v>0.0014</v>
      </c>
      <c r="M2029" s="473" t="s">
        <v>2288</v>
      </c>
      <c r="N2029" s="406">
        <v>84.09</v>
      </c>
      <c r="O2029" s="474">
        <v>83.82</v>
      </c>
      <c r="P2029" s="474">
        <v>85.45</v>
      </c>
      <c r="Q2029" s="474">
        <v>83.64</v>
      </c>
      <c r="R2029" s="474" t="s">
        <v>4444</v>
      </c>
      <c r="S2029" s="475">
        <v>0.0043</v>
      </c>
    </row>
    <row r="2030" ht="15.75" customHeight="1">
      <c r="A2030" s="473" t="s">
        <v>2381</v>
      </c>
      <c r="B2030" s="406">
        <v>66.18</v>
      </c>
      <c r="C2030" s="474">
        <v>65.45</v>
      </c>
      <c r="D2030" s="474">
        <v>66.82</v>
      </c>
      <c r="E2030" s="474">
        <v>63.82</v>
      </c>
      <c r="F2030" s="474" t="s">
        <v>4530</v>
      </c>
      <c r="G2030" s="475">
        <v>0.0283</v>
      </c>
      <c r="M2030" s="473" t="s">
        <v>2289</v>
      </c>
      <c r="N2030" s="406">
        <v>83.73</v>
      </c>
      <c r="O2030" s="474">
        <v>82.73</v>
      </c>
      <c r="P2030" s="474">
        <v>84.73</v>
      </c>
      <c r="Q2030" s="474">
        <v>82.36</v>
      </c>
      <c r="R2030" s="474" t="s">
        <v>4445</v>
      </c>
      <c r="S2030" s="475">
        <v>0.0099</v>
      </c>
    </row>
    <row r="2031" ht="15.75" customHeight="1">
      <c r="A2031" s="473" t="s">
        <v>2382</v>
      </c>
      <c r="B2031" s="406">
        <v>64.36</v>
      </c>
      <c r="C2031" s="474">
        <v>60.45</v>
      </c>
      <c r="D2031" s="474">
        <v>65.91</v>
      </c>
      <c r="E2031" s="474">
        <v>60.45</v>
      </c>
      <c r="F2031" s="474" t="s">
        <v>4531</v>
      </c>
      <c r="G2031" s="475">
        <v>0.0598</v>
      </c>
      <c r="M2031" s="473" t="s">
        <v>2290</v>
      </c>
      <c r="N2031" s="406">
        <v>82.91</v>
      </c>
      <c r="O2031" s="474">
        <v>84.64</v>
      </c>
      <c r="P2031" s="474">
        <v>85.0</v>
      </c>
      <c r="Q2031" s="474">
        <v>82.64</v>
      </c>
      <c r="R2031" s="474" t="s">
        <v>4446</v>
      </c>
      <c r="S2031" s="475">
        <v>-0.0194</v>
      </c>
    </row>
    <row r="2032" ht="15.75" customHeight="1">
      <c r="A2032" s="473" t="s">
        <v>2383</v>
      </c>
      <c r="B2032" s="406">
        <v>60.73</v>
      </c>
      <c r="C2032" s="474">
        <v>61.36</v>
      </c>
      <c r="D2032" s="474">
        <v>62.18</v>
      </c>
      <c r="E2032" s="474">
        <v>60.0</v>
      </c>
      <c r="F2032" s="474" t="s">
        <v>4532</v>
      </c>
      <c r="G2032" s="475">
        <v>-0.0275</v>
      </c>
      <c r="M2032" s="473" t="s">
        <v>2291</v>
      </c>
      <c r="N2032" s="406">
        <v>84.55</v>
      </c>
      <c r="O2032" s="474">
        <v>84.55</v>
      </c>
      <c r="P2032" s="474">
        <v>84.91</v>
      </c>
      <c r="Q2032" s="474">
        <v>83.91</v>
      </c>
      <c r="R2032" s="474" t="s">
        <v>4447</v>
      </c>
      <c r="S2032" s="475">
        <v>0.0044</v>
      </c>
    </row>
    <row r="2033" ht="15.75" customHeight="1">
      <c r="A2033" s="473" t="s">
        <v>2384</v>
      </c>
      <c r="B2033" s="406">
        <v>62.45</v>
      </c>
      <c r="C2033" s="474">
        <v>65.91</v>
      </c>
      <c r="D2033" s="474">
        <v>65.91</v>
      </c>
      <c r="E2033" s="474">
        <v>62.0</v>
      </c>
      <c r="F2033" s="474" t="s">
        <v>4533</v>
      </c>
      <c r="G2033" s="475">
        <v>-0.0445</v>
      </c>
      <c r="M2033" s="473" t="s">
        <v>2292</v>
      </c>
      <c r="N2033" s="406">
        <v>84.18</v>
      </c>
      <c r="O2033" s="474">
        <v>82.91</v>
      </c>
      <c r="P2033" s="474">
        <v>84.55</v>
      </c>
      <c r="Q2033" s="474">
        <v>82.82</v>
      </c>
      <c r="R2033" s="474" t="s">
        <v>4448</v>
      </c>
      <c r="S2033" s="475">
        <v>0.0131</v>
      </c>
    </row>
    <row r="2034" ht="15.75" customHeight="1">
      <c r="A2034" s="473" t="s">
        <v>2385</v>
      </c>
      <c r="B2034" s="406">
        <v>65.36</v>
      </c>
      <c r="C2034" s="474">
        <v>65.0</v>
      </c>
      <c r="D2034" s="474">
        <v>66.0</v>
      </c>
      <c r="E2034" s="474">
        <v>64.55</v>
      </c>
      <c r="F2034" s="474" t="s">
        <v>4534</v>
      </c>
      <c r="G2034" s="475">
        <v>0.033</v>
      </c>
      <c r="M2034" s="473" t="s">
        <v>2293</v>
      </c>
      <c r="N2034" s="406">
        <v>83.09</v>
      </c>
      <c r="O2034" s="474">
        <v>82.55</v>
      </c>
      <c r="P2034" s="474">
        <v>83.64</v>
      </c>
      <c r="Q2034" s="474">
        <v>81.55</v>
      </c>
      <c r="R2034" s="474" t="s">
        <v>4449</v>
      </c>
      <c r="S2034" s="475">
        <v>-0.0066</v>
      </c>
    </row>
    <row r="2035" ht="15.75" customHeight="1">
      <c r="A2035" s="473" t="s">
        <v>2386</v>
      </c>
      <c r="B2035" s="406">
        <v>63.27</v>
      </c>
      <c r="C2035" s="474">
        <v>62.0</v>
      </c>
      <c r="D2035" s="474">
        <v>65.91</v>
      </c>
      <c r="E2035" s="474">
        <v>62.0</v>
      </c>
      <c r="F2035" s="474" t="s">
        <v>4535</v>
      </c>
      <c r="G2035" s="475">
        <v>-0.0072</v>
      </c>
      <c r="M2035" s="473" t="s">
        <v>2294</v>
      </c>
      <c r="N2035" s="406">
        <v>83.64</v>
      </c>
      <c r="O2035" s="474">
        <v>84.18</v>
      </c>
      <c r="P2035" s="474">
        <v>85.18</v>
      </c>
      <c r="Q2035" s="474">
        <v>83.18</v>
      </c>
      <c r="R2035" s="474" t="s">
        <v>4450</v>
      </c>
      <c r="S2035" s="475">
        <v>0.0023</v>
      </c>
    </row>
    <row r="2036" ht="15.75" customHeight="1">
      <c r="A2036" s="473" t="s">
        <v>2387</v>
      </c>
      <c r="B2036" s="406">
        <v>63.73</v>
      </c>
      <c r="C2036" s="474">
        <v>69.09</v>
      </c>
      <c r="D2036" s="474">
        <v>69.91</v>
      </c>
      <c r="E2036" s="474">
        <v>63.18</v>
      </c>
      <c r="F2036" s="474" t="s">
        <v>4536</v>
      </c>
      <c r="G2036" s="475">
        <v>-0.0715</v>
      </c>
      <c r="M2036" s="473" t="s">
        <v>2295</v>
      </c>
      <c r="N2036" s="406">
        <v>83.45</v>
      </c>
      <c r="O2036" s="474">
        <v>82.0</v>
      </c>
      <c r="P2036" s="474">
        <v>84.27</v>
      </c>
      <c r="Q2036" s="474">
        <v>80.73</v>
      </c>
      <c r="R2036" s="474" t="s">
        <v>4451</v>
      </c>
      <c r="S2036" s="475">
        <v>0.0143</v>
      </c>
    </row>
    <row r="2037" ht="15.75" customHeight="1">
      <c r="A2037" s="473" t="s">
        <v>2388</v>
      </c>
      <c r="B2037" s="406">
        <v>68.64</v>
      </c>
      <c r="C2037" s="474">
        <v>70.64</v>
      </c>
      <c r="D2037" s="474">
        <v>71.73</v>
      </c>
      <c r="E2037" s="474">
        <v>68.0</v>
      </c>
      <c r="F2037" s="474" t="s">
        <v>4537</v>
      </c>
      <c r="G2037" s="475">
        <v>0.0028</v>
      </c>
      <c r="M2037" s="473" t="s">
        <v>2296</v>
      </c>
      <c r="N2037" s="406">
        <v>82.27</v>
      </c>
      <c r="O2037" s="474">
        <v>84.09</v>
      </c>
      <c r="P2037" s="474">
        <v>84.09</v>
      </c>
      <c r="Q2037" s="474">
        <v>81.73</v>
      </c>
      <c r="R2037" s="474" t="s">
        <v>4452</v>
      </c>
      <c r="S2037" s="475">
        <v>-0.0195</v>
      </c>
    </row>
    <row r="2038" ht="15.75" customHeight="1">
      <c r="A2038" s="473" t="s">
        <v>2389</v>
      </c>
      <c r="B2038" s="406">
        <v>68.45</v>
      </c>
      <c r="C2038" s="474">
        <v>68.82</v>
      </c>
      <c r="D2038" s="474">
        <v>69.91</v>
      </c>
      <c r="E2038" s="474">
        <v>67.73</v>
      </c>
      <c r="F2038" s="474" t="s">
        <v>4538</v>
      </c>
      <c r="G2038" s="475">
        <v>-0.0093</v>
      </c>
      <c r="M2038" s="473" t="s">
        <v>2297</v>
      </c>
      <c r="N2038" s="406">
        <v>83.91</v>
      </c>
      <c r="O2038" s="474">
        <v>86.18</v>
      </c>
      <c r="P2038" s="474">
        <v>89.82</v>
      </c>
      <c r="Q2038" s="474">
        <v>82.73</v>
      </c>
      <c r="R2038" s="474" t="s">
        <v>4453</v>
      </c>
      <c r="S2038" s="475">
        <v>0.0032</v>
      </c>
    </row>
    <row r="2039" ht="15.75" customHeight="1">
      <c r="A2039" s="473" t="s">
        <v>2390</v>
      </c>
      <c r="B2039" s="406">
        <v>69.09</v>
      </c>
      <c r="C2039" s="474">
        <v>70.45</v>
      </c>
      <c r="D2039" s="474">
        <v>73.45</v>
      </c>
      <c r="E2039" s="474">
        <v>68.45</v>
      </c>
      <c r="F2039" s="474" t="s">
        <v>4539</v>
      </c>
      <c r="G2039" s="475">
        <v>-0.0168</v>
      </c>
      <c r="M2039" s="473" t="s">
        <v>2298</v>
      </c>
      <c r="N2039" s="406">
        <v>83.64</v>
      </c>
      <c r="O2039" s="474">
        <v>86.36</v>
      </c>
      <c r="P2039" s="474">
        <v>86.36</v>
      </c>
      <c r="Q2039" s="474">
        <v>82.91</v>
      </c>
      <c r="R2039" s="474" t="s">
        <v>4454</v>
      </c>
      <c r="S2039" s="475">
        <v>-0.0295</v>
      </c>
    </row>
    <row r="2040" ht="15.75" customHeight="1">
      <c r="A2040" s="473" t="s">
        <v>2391</v>
      </c>
      <c r="B2040" s="406">
        <v>70.27</v>
      </c>
      <c r="C2040" s="474">
        <v>73.64</v>
      </c>
      <c r="D2040" s="474">
        <v>75.36</v>
      </c>
      <c r="E2040" s="474">
        <v>69.64</v>
      </c>
      <c r="F2040" s="474" t="s">
        <v>4429</v>
      </c>
      <c r="G2040" s="475">
        <v>-0.0433</v>
      </c>
      <c r="M2040" s="473" t="s">
        <v>2299</v>
      </c>
      <c r="N2040" s="406">
        <v>86.18</v>
      </c>
      <c r="O2040" s="474">
        <v>86.09</v>
      </c>
      <c r="P2040" s="474">
        <v>86.82</v>
      </c>
      <c r="Q2040" s="474">
        <v>85.45</v>
      </c>
      <c r="R2040" s="474" t="s">
        <v>4455</v>
      </c>
      <c r="S2040" s="475">
        <v>0.0042</v>
      </c>
    </row>
    <row r="2041" ht="15.75" customHeight="1">
      <c r="A2041" s="473" t="s">
        <v>2392</v>
      </c>
      <c r="B2041" s="406">
        <v>73.45</v>
      </c>
      <c r="C2041" s="474">
        <v>68.18</v>
      </c>
      <c r="D2041" s="474">
        <v>73.73</v>
      </c>
      <c r="E2041" s="474">
        <v>67.45</v>
      </c>
      <c r="F2041" s="474" t="s">
        <v>4540</v>
      </c>
      <c r="G2041" s="475">
        <v>0.0948</v>
      </c>
      <c r="M2041" s="473" t="s">
        <v>2300</v>
      </c>
      <c r="N2041" s="406">
        <v>85.82</v>
      </c>
      <c r="O2041" s="474">
        <v>86.55</v>
      </c>
      <c r="P2041" s="474">
        <v>87.18</v>
      </c>
      <c r="Q2041" s="474">
        <v>85.45</v>
      </c>
      <c r="R2041" s="474" t="s">
        <v>4456</v>
      </c>
      <c r="S2041" s="475">
        <v>-0.0052</v>
      </c>
    </row>
    <row r="2042" ht="15.75" customHeight="1">
      <c r="A2042" s="473" t="s">
        <v>2393</v>
      </c>
      <c r="B2042" s="406">
        <v>67.09</v>
      </c>
      <c r="C2042" s="474">
        <v>70.82</v>
      </c>
      <c r="D2042" s="474">
        <v>72.45</v>
      </c>
      <c r="E2042" s="474">
        <v>66.18</v>
      </c>
      <c r="F2042" s="474" t="s">
        <v>4169</v>
      </c>
      <c r="G2042" s="475">
        <v>-0.0289</v>
      </c>
      <c r="M2042" s="473" t="s">
        <v>2301</v>
      </c>
      <c r="N2042" s="406">
        <v>86.27</v>
      </c>
      <c r="O2042" s="474">
        <v>85.45</v>
      </c>
      <c r="P2042" s="474">
        <v>87.09</v>
      </c>
      <c r="Q2042" s="474">
        <v>84.91</v>
      </c>
      <c r="R2042" s="474" t="s">
        <v>4457</v>
      </c>
      <c r="S2042" s="475">
        <v>0.0107</v>
      </c>
    </row>
    <row r="2043" ht="15.75" customHeight="1">
      <c r="A2043" s="473" t="s">
        <v>2394</v>
      </c>
      <c r="B2043" s="406">
        <v>69.09</v>
      </c>
      <c r="C2043" s="474">
        <v>64.36</v>
      </c>
      <c r="D2043" s="474">
        <v>70.09</v>
      </c>
      <c r="E2043" s="474">
        <v>62.82</v>
      </c>
      <c r="F2043" s="474" t="s">
        <v>4115</v>
      </c>
      <c r="G2043" s="475">
        <v>0.0826</v>
      </c>
      <c r="M2043" s="473" t="s">
        <v>2302</v>
      </c>
      <c r="N2043" s="406">
        <v>85.36</v>
      </c>
      <c r="O2043" s="474">
        <v>86.18</v>
      </c>
      <c r="P2043" s="474">
        <v>87.73</v>
      </c>
      <c r="Q2043" s="474">
        <v>84.36</v>
      </c>
      <c r="R2043" s="474" t="s">
        <v>4458</v>
      </c>
      <c r="S2043" s="475">
        <v>0.0206</v>
      </c>
    </row>
    <row r="2044" ht="15.75" customHeight="1">
      <c r="A2044" s="473" t="s">
        <v>2395</v>
      </c>
      <c r="B2044" s="406">
        <v>63.82</v>
      </c>
      <c r="C2044" s="474">
        <v>66.0</v>
      </c>
      <c r="D2044" s="474">
        <v>67.09</v>
      </c>
      <c r="E2044" s="474">
        <v>63.27</v>
      </c>
      <c r="F2044" s="474" t="s">
        <v>4541</v>
      </c>
      <c r="G2044" s="475">
        <v>-0.0277</v>
      </c>
      <c r="M2044" s="473" t="s">
        <v>2303</v>
      </c>
      <c r="N2044" s="406">
        <v>83.64</v>
      </c>
      <c r="O2044" s="474">
        <v>83.45</v>
      </c>
      <c r="P2044" s="474">
        <v>85.82</v>
      </c>
      <c r="Q2044" s="474">
        <v>83.18</v>
      </c>
      <c r="R2044" s="474" t="s">
        <v>4459</v>
      </c>
      <c r="S2044" s="475">
        <v>0.0023</v>
      </c>
    </row>
    <row r="2045" ht="15.75" customHeight="1">
      <c r="A2045" s="473" t="s">
        <v>2396</v>
      </c>
      <c r="B2045" s="406">
        <v>65.64</v>
      </c>
      <c r="C2045" s="474">
        <v>63.0</v>
      </c>
      <c r="D2045" s="474">
        <v>66.0</v>
      </c>
      <c r="E2045" s="474">
        <v>61.91</v>
      </c>
      <c r="F2045" s="474" t="s">
        <v>4542</v>
      </c>
      <c r="G2045" s="475">
        <v>0.094</v>
      </c>
      <c r="M2045" s="473" t="s">
        <v>2304</v>
      </c>
      <c r="N2045" s="406">
        <v>83.45</v>
      </c>
      <c r="O2045" s="474">
        <v>84.36</v>
      </c>
      <c r="P2045" s="474">
        <v>84.64</v>
      </c>
      <c r="Q2045" s="474">
        <v>82.82</v>
      </c>
      <c r="R2045" s="474" t="s">
        <v>4460</v>
      </c>
      <c r="S2045" s="475">
        <v>-0.013</v>
      </c>
    </row>
    <row r="2046" ht="15.75" customHeight="1">
      <c r="A2046" s="473" t="s">
        <v>2397</v>
      </c>
      <c r="B2046" s="406">
        <v>60.0</v>
      </c>
      <c r="C2046" s="474">
        <v>59.18</v>
      </c>
      <c r="D2046" s="474">
        <v>60.91</v>
      </c>
      <c r="E2046" s="474">
        <v>59.18</v>
      </c>
      <c r="F2046" s="474" t="s">
        <v>4543</v>
      </c>
      <c r="G2046" s="475">
        <v>-0.003</v>
      </c>
      <c r="M2046" s="473" t="s">
        <v>2305</v>
      </c>
      <c r="N2046" s="406">
        <v>84.55</v>
      </c>
      <c r="O2046" s="474">
        <v>85.91</v>
      </c>
      <c r="P2046" s="474">
        <v>86.91</v>
      </c>
      <c r="Q2046" s="474">
        <v>83.82</v>
      </c>
      <c r="R2046" s="474" t="s">
        <v>3093</v>
      </c>
      <c r="S2046" s="475">
        <v>0.0</v>
      </c>
    </row>
    <row r="2047" ht="15.75" customHeight="1">
      <c r="A2047" s="473" t="s">
        <v>2398</v>
      </c>
      <c r="B2047" s="406">
        <v>60.18</v>
      </c>
      <c r="C2047" s="474">
        <v>60.82</v>
      </c>
      <c r="D2047" s="474">
        <v>61.45</v>
      </c>
      <c r="E2047" s="474">
        <v>60.09</v>
      </c>
      <c r="F2047" s="474" t="s">
        <v>4544</v>
      </c>
      <c r="G2047" s="475">
        <v>-0.0076</v>
      </c>
      <c r="M2047" s="473" t="s">
        <v>2306</v>
      </c>
      <c r="N2047" s="406">
        <v>84.55</v>
      </c>
      <c r="O2047" s="474">
        <v>81.64</v>
      </c>
      <c r="P2047" s="474">
        <v>84.91</v>
      </c>
      <c r="Q2047" s="474">
        <v>80.45</v>
      </c>
      <c r="R2047" s="474" t="s">
        <v>4461</v>
      </c>
      <c r="S2047" s="475">
        <v>0.0473</v>
      </c>
    </row>
    <row r="2048" ht="15.75" customHeight="1">
      <c r="A2048" s="473" t="s">
        <v>2399</v>
      </c>
      <c r="B2048" s="406">
        <v>60.64</v>
      </c>
      <c r="C2048" s="474">
        <v>62.27</v>
      </c>
      <c r="D2048" s="474">
        <v>62.27</v>
      </c>
      <c r="E2048" s="474">
        <v>60.09</v>
      </c>
      <c r="F2048" s="474" t="s">
        <v>4545</v>
      </c>
      <c r="G2048" s="475">
        <v>-0.0234</v>
      </c>
      <c r="M2048" s="473" t="s">
        <v>2307</v>
      </c>
      <c r="N2048" s="406">
        <v>80.73</v>
      </c>
      <c r="O2048" s="474">
        <v>81.0</v>
      </c>
      <c r="P2048" s="474">
        <v>81.45</v>
      </c>
      <c r="Q2048" s="474">
        <v>79.45</v>
      </c>
      <c r="R2048" s="474" t="s">
        <v>4462</v>
      </c>
      <c r="S2048" s="475">
        <v>-0.0198</v>
      </c>
    </row>
    <row r="2049" ht="15.75" customHeight="1">
      <c r="A2049" s="473" t="s">
        <v>2400</v>
      </c>
      <c r="B2049" s="406">
        <v>62.09</v>
      </c>
      <c r="C2049" s="474">
        <v>63.09</v>
      </c>
      <c r="D2049" s="474">
        <v>63.91</v>
      </c>
      <c r="E2049" s="474">
        <v>61.82</v>
      </c>
      <c r="F2049" s="474" t="s">
        <v>4546</v>
      </c>
      <c r="G2049" s="475">
        <v>0.0044</v>
      </c>
      <c r="M2049" s="473" t="s">
        <v>2308</v>
      </c>
      <c r="N2049" s="406">
        <v>82.36</v>
      </c>
      <c r="O2049" s="474">
        <v>83.82</v>
      </c>
      <c r="P2049" s="474">
        <v>84.09</v>
      </c>
      <c r="Q2049" s="474">
        <v>81.36</v>
      </c>
      <c r="R2049" s="474" t="s">
        <v>4463</v>
      </c>
      <c r="S2049" s="475">
        <v>-0.0227</v>
      </c>
    </row>
    <row r="2050" ht="15.75" customHeight="1">
      <c r="A2050" s="473" t="s">
        <v>2401</v>
      </c>
      <c r="B2050" s="406">
        <v>61.82</v>
      </c>
      <c r="C2050" s="474">
        <v>60.91</v>
      </c>
      <c r="D2050" s="474">
        <v>62.73</v>
      </c>
      <c r="E2050" s="474">
        <v>60.36</v>
      </c>
      <c r="F2050" s="474" t="s">
        <v>4547</v>
      </c>
      <c r="G2050" s="475">
        <v>0.0195</v>
      </c>
      <c r="M2050" s="473" t="s">
        <v>2309</v>
      </c>
      <c r="N2050" s="406">
        <v>84.27</v>
      </c>
      <c r="O2050" s="474">
        <v>85.36</v>
      </c>
      <c r="P2050" s="474">
        <v>85.82</v>
      </c>
      <c r="Q2050" s="474">
        <v>84.0</v>
      </c>
      <c r="R2050" s="474" t="s">
        <v>4410</v>
      </c>
      <c r="S2050" s="475">
        <v>-0.0107</v>
      </c>
    </row>
    <row r="2051" ht="15.75" customHeight="1">
      <c r="A2051" s="473" t="s">
        <v>2402</v>
      </c>
      <c r="B2051" s="406">
        <v>60.64</v>
      </c>
      <c r="C2051" s="474">
        <v>60.73</v>
      </c>
      <c r="D2051" s="474">
        <v>61.36</v>
      </c>
      <c r="E2051" s="474">
        <v>58.73</v>
      </c>
      <c r="F2051" s="474" t="s">
        <v>4548</v>
      </c>
      <c r="G2051" s="475">
        <v>0.02</v>
      </c>
      <c r="M2051" s="473" t="s">
        <v>2310</v>
      </c>
      <c r="N2051" s="406">
        <v>85.18</v>
      </c>
      <c r="O2051" s="474">
        <v>86.36</v>
      </c>
      <c r="P2051" s="474">
        <v>86.73</v>
      </c>
      <c r="Q2051" s="474">
        <v>84.91</v>
      </c>
      <c r="R2051" s="474" t="s">
        <v>4464</v>
      </c>
      <c r="S2051" s="475">
        <v>-0.0126</v>
      </c>
    </row>
    <row r="2052" ht="15.75" customHeight="1">
      <c r="A2052" s="473" t="s">
        <v>2403</v>
      </c>
      <c r="B2052" s="406">
        <v>59.45</v>
      </c>
      <c r="C2052" s="474">
        <v>59.09</v>
      </c>
      <c r="D2052" s="474">
        <v>60.82</v>
      </c>
      <c r="E2052" s="474">
        <v>58.45</v>
      </c>
      <c r="F2052" s="474" t="s">
        <v>4549</v>
      </c>
      <c r="G2052" s="475">
        <v>0.0107</v>
      </c>
      <c r="M2052" s="473" t="s">
        <v>2311</v>
      </c>
      <c r="N2052" s="406">
        <v>86.27</v>
      </c>
      <c r="O2052" s="474">
        <v>84.36</v>
      </c>
      <c r="P2052" s="474">
        <v>86.73</v>
      </c>
      <c r="Q2052" s="474">
        <v>83.91</v>
      </c>
      <c r="R2052" s="474" t="s">
        <v>4465</v>
      </c>
      <c r="S2052" s="475">
        <v>0.0226</v>
      </c>
    </row>
    <row r="2053" ht="15.75" customHeight="1">
      <c r="A2053" s="473" t="s">
        <v>2404</v>
      </c>
      <c r="B2053" s="406">
        <v>58.82</v>
      </c>
      <c r="C2053" s="474">
        <v>56.45</v>
      </c>
      <c r="D2053" s="474">
        <v>59.91</v>
      </c>
      <c r="E2053" s="474">
        <v>56.0</v>
      </c>
      <c r="F2053" s="474" t="s">
        <v>4550</v>
      </c>
      <c r="G2053" s="475">
        <v>0.042</v>
      </c>
      <c r="M2053" s="473" t="s">
        <v>2312</v>
      </c>
      <c r="N2053" s="406">
        <v>84.36</v>
      </c>
      <c r="O2053" s="474">
        <v>85.55</v>
      </c>
      <c r="P2053" s="474">
        <v>86.27</v>
      </c>
      <c r="Q2053" s="474">
        <v>83.91</v>
      </c>
      <c r="R2053" s="474" t="s">
        <v>4466</v>
      </c>
      <c r="S2053" s="475">
        <v>-0.0128</v>
      </c>
    </row>
    <row r="2054" ht="15.75" customHeight="1">
      <c r="A2054" s="473" t="s">
        <v>2405</v>
      </c>
      <c r="B2054" s="406">
        <v>56.45</v>
      </c>
      <c r="C2054" s="474">
        <v>55.55</v>
      </c>
      <c r="D2054" s="474">
        <v>56.91</v>
      </c>
      <c r="E2054" s="474">
        <v>55.18</v>
      </c>
      <c r="F2054" s="474" t="s">
        <v>4551</v>
      </c>
      <c r="G2054" s="475">
        <v>0.0032</v>
      </c>
      <c r="M2054" s="473" t="s">
        <v>2313</v>
      </c>
      <c r="N2054" s="406">
        <v>85.45</v>
      </c>
      <c r="O2054" s="474">
        <v>87.55</v>
      </c>
      <c r="P2054" s="474">
        <v>87.82</v>
      </c>
      <c r="Q2054" s="474">
        <v>85.09</v>
      </c>
      <c r="R2054" s="474" t="s">
        <v>4467</v>
      </c>
      <c r="S2054" s="475">
        <v>-0.0188</v>
      </c>
    </row>
    <row r="2055" ht="15.75" customHeight="1">
      <c r="A2055" s="473" t="s">
        <v>2406</v>
      </c>
      <c r="B2055" s="406">
        <v>56.27</v>
      </c>
      <c r="C2055" s="474">
        <v>58.0</v>
      </c>
      <c r="D2055" s="474">
        <v>58.36</v>
      </c>
      <c r="E2055" s="474">
        <v>55.45</v>
      </c>
      <c r="F2055" s="474" t="s">
        <v>4552</v>
      </c>
      <c r="G2055" s="475">
        <v>-0.0065</v>
      </c>
      <c r="M2055" s="473" t="s">
        <v>2314</v>
      </c>
      <c r="N2055" s="406">
        <v>87.09</v>
      </c>
      <c r="O2055" s="474">
        <v>86.0</v>
      </c>
      <c r="P2055" s="474">
        <v>87.91</v>
      </c>
      <c r="Q2055" s="474">
        <v>85.73</v>
      </c>
      <c r="R2055" s="474" t="s">
        <v>4468</v>
      </c>
      <c r="S2055" s="475">
        <v>0.0203</v>
      </c>
    </row>
    <row r="2056" ht="15.75" customHeight="1">
      <c r="A2056" s="473" t="s">
        <v>2407</v>
      </c>
      <c r="B2056" s="406">
        <v>56.64</v>
      </c>
      <c r="C2056" s="474">
        <v>56.73</v>
      </c>
      <c r="D2056" s="474">
        <v>58.36</v>
      </c>
      <c r="E2056" s="474">
        <v>55.36</v>
      </c>
      <c r="F2056" s="474" t="s">
        <v>4553</v>
      </c>
      <c r="G2056" s="475">
        <v>0.0231</v>
      </c>
      <c r="M2056" s="473" t="s">
        <v>2315</v>
      </c>
      <c r="N2056" s="406">
        <v>85.36</v>
      </c>
      <c r="O2056" s="474">
        <v>86.73</v>
      </c>
      <c r="P2056" s="474">
        <v>87.18</v>
      </c>
      <c r="Q2056" s="474">
        <v>84.36</v>
      </c>
      <c r="R2056" s="474" t="s">
        <v>4280</v>
      </c>
      <c r="S2056" s="475">
        <v>-0.0168</v>
      </c>
    </row>
    <row r="2057" ht="15.75" customHeight="1">
      <c r="A2057" s="473" t="s">
        <v>2408</v>
      </c>
      <c r="B2057" s="406">
        <v>55.36</v>
      </c>
      <c r="C2057" s="474">
        <v>52.91</v>
      </c>
      <c r="D2057" s="474">
        <v>56.18</v>
      </c>
      <c r="E2057" s="474">
        <v>52.73</v>
      </c>
      <c r="F2057" s="474" t="s">
        <v>4554</v>
      </c>
      <c r="G2057" s="475">
        <v>0.0463</v>
      </c>
      <c r="M2057" s="473" t="s">
        <v>2316</v>
      </c>
      <c r="N2057" s="406">
        <v>86.82</v>
      </c>
      <c r="O2057" s="474">
        <v>87.73</v>
      </c>
      <c r="P2057" s="474">
        <v>88.91</v>
      </c>
      <c r="Q2057" s="474">
        <v>85.55</v>
      </c>
      <c r="R2057" s="474" t="s">
        <v>4469</v>
      </c>
      <c r="S2057" s="475">
        <v>-0.0052</v>
      </c>
    </row>
    <row r="2058" ht="15.75" customHeight="1">
      <c r="A2058" s="473" t="s">
        <v>2409</v>
      </c>
      <c r="B2058" s="406">
        <v>52.91</v>
      </c>
      <c r="C2058" s="474">
        <v>50.09</v>
      </c>
      <c r="D2058" s="474">
        <v>55.0</v>
      </c>
      <c r="E2058" s="474">
        <v>50.0</v>
      </c>
      <c r="F2058" s="474" t="s">
        <v>4555</v>
      </c>
      <c r="G2058" s="475">
        <v>0.0582</v>
      </c>
      <c r="M2058" s="473" t="s">
        <v>2317</v>
      </c>
      <c r="N2058" s="406">
        <v>87.27</v>
      </c>
      <c r="O2058" s="474">
        <v>85.09</v>
      </c>
      <c r="P2058" s="474">
        <v>88.0</v>
      </c>
      <c r="Q2058" s="474">
        <v>84.0</v>
      </c>
      <c r="R2058" s="474" t="s">
        <v>4470</v>
      </c>
      <c r="S2058" s="475">
        <v>0.0235</v>
      </c>
    </row>
    <row r="2059" ht="15.75" customHeight="1">
      <c r="A2059" s="473" t="s">
        <v>2410</v>
      </c>
      <c r="B2059" s="406">
        <v>50.0</v>
      </c>
      <c r="C2059" s="474">
        <v>50.0</v>
      </c>
      <c r="D2059" s="474">
        <v>52.73</v>
      </c>
      <c r="E2059" s="474">
        <v>49.36</v>
      </c>
      <c r="F2059" s="474" t="s">
        <v>4556</v>
      </c>
      <c r="G2059" s="475">
        <v>0.0148</v>
      </c>
      <c r="M2059" s="473" t="s">
        <v>2318</v>
      </c>
      <c r="N2059" s="406">
        <v>85.27</v>
      </c>
      <c r="O2059" s="474">
        <v>84.55</v>
      </c>
      <c r="P2059" s="474">
        <v>85.73</v>
      </c>
      <c r="Q2059" s="474">
        <v>84.09</v>
      </c>
      <c r="R2059" s="474" t="s">
        <v>4471</v>
      </c>
      <c r="S2059" s="475">
        <v>0.0162</v>
      </c>
    </row>
    <row r="2060" ht="15.75" customHeight="1">
      <c r="A2060" s="473" t="s">
        <v>2411</v>
      </c>
      <c r="B2060" s="406">
        <v>49.27</v>
      </c>
      <c r="C2060" s="474">
        <v>51.82</v>
      </c>
      <c r="D2060" s="474">
        <v>52.73</v>
      </c>
      <c r="E2060" s="474">
        <v>48.82</v>
      </c>
      <c r="F2060" s="474" t="s">
        <v>4557</v>
      </c>
      <c r="G2060" s="475">
        <v>-0.0906</v>
      </c>
      <c r="M2060" s="473" t="s">
        <v>2319</v>
      </c>
      <c r="N2060" s="406">
        <v>83.91</v>
      </c>
      <c r="O2060" s="474">
        <v>82.0</v>
      </c>
      <c r="P2060" s="474">
        <v>84.55</v>
      </c>
      <c r="Q2060" s="474">
        <v>81.36</v>
      </c>
      <c r="R2060" s="474" t="s">
        <v>4270</v>
      </c>
      <c r="S2060" s="475">
        <v>0.0336</v>
      </c>
    </row>
    <row r="2061" ht="15.75" customHeight="1">
      <c r="A2061" s="473" t="s">
        <v>2412</v>
      </c>
      <c r="B2061" s="406">
        <v>54.18</v>
      </c>
      <c r="C2061" s="474">
        <v>59.09</v>
      </c>
      <c r="D2061" s="474">
        <v>59.09</v>
      </c>
      <c r="E2061" s="474">
        <v>52.82</v>
      </c>
      <c r="F2061" s="474" t="s">
        <v>4558</v>
      </c>
      <c r="G2061" s="475">
        <v>-0.0434</v>
      </c>
      <c r="M2061" s="473" t="s">
        <v>2320</v>
      </c>
      <c r="N2061" s="406">
        <v>81.18</v>
      </c>
      <c r="O2061" s="474">
        <v>80.45</v>
      </c>
      <c r="P2061" s="474">
        <v>82.27</v>
      </c>
      <c r="Q2061" s="474">
        <v>80.45</v>
      </c>
      <c r="R2061" s="474" t="s">
        <v>4234</v>
      </c>
      <c r="S2061" s="475">
        <v>0.0125</v>
      </c>
    </row>
    <row r="2062" ht="15.75" customHeight="1">
      <c r="A2062" s="473" t="s">
        <v>2413</v>
      </c>
      <c r="B2062" s="406">
        <v>56.64</v>
      </c>
      <c r="C2062" s="474">
        <v>57.27</v>
      </c>
      <c r="D2062" s="474">
        <v>58.55</v>
      </c>
      <c r="E2062" s="474">
        <v>55.73</v>
      </c>
      <c r="F2062" s="474" t="s">
        <v>4559</v>
      </c>
      <c r="G2062" s="475">
        <v>-0.0141</v>
      </c>
      <c r="M2062" s="473" t="s">
        <v>2321</v>
      </c>
      <c r="N2062" s="406">
        <v>80.18</v>
      </c>
      <c r="O2062" s="474">
        <v>78.09</v>
      </c>
      <c r="P2062" s="474">
        <v>80.73</v>
      </c>
      <c r="Q2062" s="474">
        <v>77.45</v>
      </c>
      <c r="R2062" s="474" t="s">
        <v>4472</v>
      </c>
      <c r="S2062" s="475">
        <v>0.0339</v>
      </c>
    </row>
    <row r="2063" ht="15.75" customHeight="1">
      <c r="A2063" s="473" t="s">
        <v>2414</v>
      </c>
      <c r="B2063" s="406">
        <v>57.45</v>
      </c>
      <c r="C2063" s="474">
        <v>61.0</v>
      </c>
      <c r="D2063" s="474">
        <v>61.82</v>
      </c>
      <c r="E2063" s="474">
        <v>56.82</v>
      </c>
      <c r="F2063" s="474" t="s">
        <v>4560</v>
      </c>
      <c r="G2063" s="475">
        <v>-0.0482</v>
      </c>
      <c r="M2063" s="473" t="s">
        <v>2322</v>
      </c>
      <c r="N2063" s="406">
        <v>77.55</v>
      </c>
      <c r="O2063" s="474">
        <v>76.73</v>
      </c>
      <c r="P2063" s="474">
        <v>77.82</v>
      </c>
      <c r="Q2063" s="474">
        <v>76.36</v>
      </c>
      <c r="R2063" s="474" t="s">
        <v>4473</v>
      </c>
      <c r="S2063" s="475">
        <v>0.0253</v>
      </c>
    </row>
    <row r="2064" ht="15.75" customHeight="1">
      <c r="A2064" s="473" t="s">
        <v>2415</v>
      </c>
      <c r="B2064" s="406">
        <v>60.36</v>
      </c>
      <c r="C2064" s="474">
        <v>61.73</v>
      </c>
      <c r="D2064" s="474">
        <v>62.0</v>
      </c>
      <c r="E2064" s="474">
        <v>60.0</v>
      </c>
      <c r="F2064" s="474" t="s">
        <v>4561</v>
      </c>
      <c r="G2064" s="475">
        <v>-0.0279</v>
      </c>
      <c r="M2064" s="473" t="s">
        <v>2323</v>
      </c>
      <c r="N2064" s="406">
        <v>75.64</v>
      </c>
      <c r="O2064" s="474">
        <v>77.27</v>
      </c>
      <c r="P2064" s="474">
        <v>77.27</v>
      </c>
      <c r="Q2064" s="474">
        <v>75.45</v>
      </c>
      <c r="R2064" s="474" t="s">
        <v>4474</v>
      </c>
      <c r="S2064" s="475">
        <v>-0.0188</v>
      </c>
    </row>
    <row r="2065" ht="15.75" customHeight="1">
      <c r="A2065" s="473" t="s">
        <v>2416</v>
      </c>
      <c r="B2065" s="406">
        <v>62.09</v>
      </c>
      <c r="C2065" s="474">
        <v>64.45</v>
      </c>
      <c r="D2065" s="474">
        <v>64.45</v>
      </c>
      <c r="E2065" s="474">
        <v>61.64</v>
      </c>
      <c r="F2065" s="474" t="s">
        <v>4562</v>
      </c>
      <c r="G2065" s="475">
        <v>-0.0244</v>
      </c>
      <c r="M2065" s="473" t="s">
        <v>2324</v>
      </c>
      <c r="N2065" s="406">
        <v>77.09</v>
      </c>
      <c r="O2065" s="474">
        <v>76.0</v>
      </c>
      <c r="P2065" s="474">
        <v>78.55</v>
      </c>
      <c r="Q2065" s="474">
        <v>75.91</v>
      </c>
      <c r="R2065" s="474" t="s">
        <v>4475</v>
      </c>
      <c r="S2065" s="475">
        <v>0.0192</v>
      </c>
    </row>
    <row r="2066" ht="15.75" customHeight="1">
      <c r="A2066" s="473" t="s">
        <v>2417</v>
      </c>
      <c r="B2066" s="406">
        <v>63.64</v>
      </c>
      <c r="C2066" s="474">
        <v>63.18</v>
      </c>
      <c r="D2066" s="474">
        <v>64.55</v>
      </c>
      <c r="E2066" s="474">
        <v>62.82</v>
      </c>
      <c r="F2066" s="474" t="s">
        <v>4563</v>
      </c>
      <c r="G2066" s="475">
        <v>0.0131</v>
      </c>
      <c r="M2066" s="473" t="s">
        <v>2325</v>
      </c>
      <c r="N2066" s="406">
        <v>75.64</v>
      </c>
      <c r="O2066" s="474">
        <v>75.45</v>
      </c>
      <c r="P2066" s="474">
        <v>77.09</v>
      </c>
      <c r="Q2066" s="474">
        <v>75.09</v>
      </c>
      <c r="R2066" s="474" t="s">
        <v>4476</v>
      </c>
      <c r="S2066" s="475">
        <v>0.0134</v>
      </c>
    </row>
    <row r="2067" ht="15.75" customHeight="1">
      <c r="A2067" s="473" t="s">
        <v>2418</v>
      </c>
      <c r="B2067" s="406">
        <v>62.82</v>
      </c>
      <c r="C2067" s="474">
        <v>63.55</v>
      </c>
      <c r="D2067" s="474">
        <v>64.36</v>
      </c>
      <c r="E2067" s="474">
        <v>61.82</v>
      </c>
      <c r="F2067" s="474" t="s">
        <v>4564</v>
      </c>
      <c r="G2067" s="475">
        <v>0.0029</v>
      </c>
      <c r="M2067" s="473" t="s">
        <v>2326</v>
      </c>
      <c r="N2067" s="406">
        <v>74.64</v>
      </c>
      <c r="O2067" s="474">
        <v>76.36</v>
      </c>
      <c r="P2067" s="474">
        <v>76.36</v>
      </c>
      <c r="Q2067" s="474">
        <v>74.27</v>
      </c>
      <c r="R2067" s="474" t="s">
        <v>4477</v>
      </c>
      <c r="S2067" s="475">
        <v>-0.0179</v>
      </c>
    </row>
    <row r="2068" ht="15.75" customHeight="1">
      <c r="A2068" s="473" t="s">
        <v>2419</v>
      </c>
      <c r="B2068" s="406">
        <v>62.64</v>
      </c>
      <c r="C2068" s="474">
        <v>66.27</v>
      </c>
      <c r="D2068" s="474">
        <v>66.27</v>
      </c>
      <c r="E2068" s="474">
        <v>61.82</v>
      </c>
      <c r="F2068" s="474" t="s">
        <v>4565</v>
      </c>
      <c r="G2068" s="475">
        <v>-0.0363</v>
      </c>
      <c r="M2068" s="473" t="s">
        <v>2327</v>
      </c>
      <c r="N2068" s="406">
        <v>76.0</v>
      </c>
      <c r="O2068" s="474">
        <v>77.73</v>
      </c>
      <c r="P2068" s="474">
        <v>78.0</v>
      </c>
      <c r="Q2068" s="474">
        <v>75.73</v>
      </c>
      <c r="R2068" s="474" t="s">
        <v>4478</v>
      </c>
      <c r="S2068" s="475">
        <v>-0.0095</v>
      </c>
    </row>
    <row r="2069" ht="15.75" customHeight="1">
      <c r="A2069" s="473" t="s">
        <v>2420</v>
      </c>
      <c r="B2069" s="406">
        <v>65.0</v>
      </c>
      <c r="C2069" s="474">
        <v>63.0</v>
      </c>
      <c r="D2069" s="474">
        <v>67.27</v>
      </c>
      <c r="E2069" s="474">
        <v>62.36</v>
      </c>
      <c r="F2069" s="474" t="s">
        <v>4566</v>
      </c>
      <c r="G2069" s="475">
        <v>0.0454</v>
      </c>
      <c r="M2069" s="473" t="s">
        <v>2328</v>
      </c>
      <c r="N2069" s="406">
        <v>76.73</v>
      </c>
      <c r="O2069" s="474">
        <v>75.45</v>
      </c>
      <c r="P2069" s="474">
        <v>77.82</v>
      </c>
      <c r="Q2069" s="474">
        <v>75.45</v>
      </c>
      <c r="R2069" s="474" t="s">
        <v>4479</v>
      </c>
      <c r="S2069" s="475">
        <v>0.0194</v>
      </c>
    </row>
    <row r="2070" ht="15.75" customHeight="1">
      <c r="A2070" s="473" t="s">
        <v>2421</v>
      </c>
      <c r="B2070" s="406">
        <v>62.18</v>
      </c>
      <c r="C2070" s="474">
        <v>65.45</v>
      </c>
      <c r="D2070" s="474">
        <v>65.45</v>
      </c>
      <c r="E2070" s="474">
        <v>61.27</v>
      </c>
      <c r="F2070" s="474" t="s">
        <v>4567</v>
      </c>
      <c r="G2070" s="475">
        <v>-0.0298</v>
      </c>
      <c r="M2070" s="473" t="s">
        <v>2329</v>
      </c>
      <c r="N2070" s="406">
        <v>75.27</v>
      </c>
      <c r="O2070" s="474">
        <v>76.36</v>
      </c>
      <c r="P2070" s="474">
        <v>76.36</v>
      </c>
      <c r="Q2070" s="474">
        <v>73.64</v>
      </c>
      <c r="R2070" s="474" t="s">
        <v>4480</v>
      </c>
      <c r="S2070" s="475">
        <v>0.0147</v>
      </c>
    </row>
    <row r="2071" ht="15.75" customHeight="1">
      <c r="A2071" s="473" t="s">
        <v>2422</v>
      </c>
      <c r="B2071" s="406">
        <v>64.09</v>
      </c>
      <c r="C2071" s="474">
        <v>59.27</v>
      </c>
      <c r="D2071" s="474">
        <v>64.18</v>
      </c>
      <c r="E2071" s="474">
        <v>59.09</v>
      </c>
      <c r="F2071" s="474" t="s">
        <v>4568</v>
      </c>
      <c r="G2071" s="475">
        <v>0.0982</v>
      </c>
      <c r="M2071" s="473" t="s">
        <v>2330</v>
      </c>
      <c r="N2071" s="406">
        <v>74.18</v>
      </c>
      <c r="O2071" s="474">
        <v>73.91</v>
      </c>
      <c r="P2071" s="474">
        <v>74.82</v>
      </c>
      <c r="Q2071" s="474">
        <v>73.45</v>
      </c>
      <c r="R2071" s="474" t="s">
        <v>4481</v>
      </c>
      <c r="S2071" s="475">
        <v>0.0</v>
      </c>
    </row>
    <row r="2072" ht="15.75" customHeight="1">
      <c r="A2072" s="473" t="s">
        <v>2423</v>
      </c>
      <c r="B2072" s="406">
        <v>58.36</v>
      </c>
      <c r="C2072" s="474">
        <v>55.91</v>
      </c>
      <c r="D2072" s="474">
        <v>59.0</v>
      </c>
      <c r="E2072" s="474">
        <v>55.55</v>
      </c>
      <c r="F2072" s="474" t="s">
        <v>4569</v>
      </c>
      <c r="G2072" s="475">
        <v>-0.0048</v>
      </c>
      <c r="M2072" s="473" t="s">
        <v>2331</v>
      </c>
      <c r="N2072" s="406">
        <v>74.18</v>
      </c>
      <c r="O2072" s="474">
        <v>74.09</v>
      </c>
      <c r="P2072" s="474">
        <v>75.36</v>
      </c>
      <c r="Q2072" s="474">
        <v>73.73</v>
      </c>
      <c r="R2072" s="474" t="s">
        <v>4482</v>
      </c>
      <c r="S2072" s="475">
        <v>0.0037</v>
      </c>
    </row>
    <row r="2073" ht="15.75" customHeight="1">
      <c r="A2073" s="473" t="s">
        <v>2424</v>
      </c>
      <c r="B2073" s="406">
        <v>58.64</v>
      </c>
      <c r="C2073" s="474">
        <v>58.64</v>
      </c>
      <c r="D2073" s="474">
        <v>58.64</v>
      </c>
      <c r="E2073" s="474">
        <v>58.64</v>
      </c>
      <c r="F2073" s="474"/>
      <c r="G2073" s="475">
        <v>0.0</v>
      </c>
      <c r="M2073" s="473" t="s">
        <v>2332</v>
      </c>
      <c r="N2073" s="406">
        <v>73.91</v>
      </c>
      <c r="O2073" s="474">
        <v>74.27</v>
      </c>
      <c r="P2073" s="474">
        <v>74.64</v>
      </c>
      <c r="Q2073" s="474">
        <v>73.55</v>
      </c>
      <c r="R2073" s="474" t="s">
        <v>4483</v>
      </c>
      <c r="S2073" s="475">
        <v>-0.011</v>
      </c>
    </row>
    <row r="2074" ht="15.75" customHeight="1">
      <c r="A2074" s="473" t="s">
        <v>2425</v>
      </c>
      <c r="B2074" s="406">
        <v>58.64</v>
      </c>
      <c r="C2074" s="474">
        <v>58.91</v>
      </c>
      <c r="D2074" s="474">
        <v>59.45</v>
      </c>
      <c r="E2074" s="474">
        <v>58.18</v>
      </c>
      <c r="F2074" s="474" t="s">
        <v>4570</v>
      </c>
      <c r="G2074" s="475">
        <v>-0.0061</v>
      </c>
      <c r="M2074" s="473" t="s">
        <v>2333</v>
      </c>
      <c r="N2074" s="406">
        <v>74.73</v>
      </c>
      <c r="O2074" s="474">
        <v>74.91</v>
      </c>
      <c r="P2074" s="474">
        <v>75.27</v>
      </c>
      <c r="Q2074" s="474">
        <v>74.27</v>
      </c>
      <c r="R2074" s="474" t="s">
        <v>4484</v>
      </c>
      <c r="S2074" s="475">
        <v>-0.0072</v>
      </c>
    </row>
    <row r="2075" ht="15.75" customHeight="1">
      <c r="A2075" s="473" t="s">
        <v>2426</v>
      </c>
      <c r="B2075" s="406">
        <v>59.0</v>
      </c>
      <c r="C2075" s="474">
        <v>59.45</v>
      </c>
      <c r="D2075" s="474">
        <v>60.64</v>
      </c>
      <c r="E2075" s="474">
        <v>56.36</v>
      </c>
      <c r="F2075" s="474" t="s">
        <v>4571</v>
      </c>
      <c r="G2075" s="475">
        <v>-0.0181</v>
      </c>
      <c r="M2075" s="473" t="s">
        <v>2334</v>
      </c>
      <c r="N2075" s="406">
        <v>75.27</v>
      </c>
      <c r="O2075" s="474">
        <v>75.55</v>
      </c>
      <c r="P2075" s="474">
        <v>75.64</v>
      </c>
      <c r="Q2075" s="474">
        <v>74.55</v>
      </c>
      <c r="R2075" s="474" t="s">
        <v>4485</v>
      </c>
      <c r="S2075" s="475">
        <v>-0.0024</v>
      </c>
    </row>
    <row r="2076" ht="15.75" customHeight="1">
      <c r="A2076" s="473" t="s">
        <v>2427</v>
      </c>
      <c r="B2076" s="406">
        <v>60.09</v>
      </c>
      <c r="C2076" s="474">
        <v>61.55</v>
      </c>
      <c r="D2076" s="474">
        <v>61.73</v>
      </c>
      <c r="E2076" s="474">
        <v>59.45</v>
      </c>
      <c r="F2076" s="474" t="s">
        <v>4572</v>
      </c>
      <c r="G2076" s="475">
        <v>-0.0266</v>
      </c>
      <c r="M2076" s="473" t="s">
        <v>2335</v>
      </c>
      <c r="N2076" s="406">
        <v>75.45</v>
      </c>
      <c r="O2076" s="474">
        <v>76.73</v>
      </c>
      <c r="P2076" s="474">
        <v>76.82</v>
      </c>
      <c r="Q2076" s="474">
        <v>74.0</v>
      </c>
      <c r="R2076" s="474" t="s">
        <v>4486</v>
      </c>
      <c r="S2076" s="475">
        <v>-0.0037</v>
      </c>
    </row>
    <row r="2077" ht="15.75" customHeight="1">
      <c r="A2077" s="473" t="s">
        <v>2428</v>
      </c>
      <c r="B2077" s="406">
        <v>61.73</v>
      </c>
      <c r="C2077" s="474">
        <v>61.82</v>
      </c>
      <c r="D2077" s="474">
        <v>62.73</v>
      </c>
      <c r="E2077" s="474">
        <v>61.64</v>
      </c>
      <c r="F2077" s="474" t="s">
        <v>4573</v>
      </c>
      <c r="G2077" s="475">
        <v>0.0015</v>
      </c>
      <c r="M2077" s="473" t="s">
        <v>2336</v>
      </c>
      <c r="N2077" s="406">
        <v>75.73</v>
      </c>
      <c r="O2077" s="474">
        <v>75.64</v>
      </c>
      <c r="P2077" s="474">
        <v>76.45</v>
      </c>
      <c r="Q2077" s="474">
        <v>75.09</v>
      </c>
      <c r="R2077" s="474" t="s">
        <v>4487</v>
      </c>
      <c r="S2077" s="475">
        <v>0.0061</v>
      </c>
    </row>
    <row r="2078" ht="15.75" customHeight="1">
      <c r="A2078" s="473" t="s">
        <v>2429</v>
      </c>
      <c r="B2078" s="406">
        <v>61.64</v>
      </c>
      <c r="C2078" s="474">
        <v>60.45</v>
      </c>
      <c r="D2078" s="474">
        <v>61.82</v>
      </c>
      <c r="E2078" s="474">
        <v>60.0</v>
      </c>
      <c r="F2078" s="474" t="s">
        <v>4574</v>
      </c>
      <c r="G2078" s="475">
        <v>0.0212</v>
      </c>
      <c r="M2078" s="473" t="s">
        <v>2337</v>
      </c>
      <c r="N2078" s="406">
        <v>75.27</v>
      </c>
      <c r="O2078" s="474">
        <v>76.0</v>
      </c>
      <c r="P2078" s="474">
        <v>76.09</v>
      </c>
      <c r="Q2078" s="474">
        <v>74.09</v>
      </c>
      <c r="R2078" s="474" t="s">
        <v>4488</v>
      </c>
      <c r="S2078" s="475">
        <v>-0.0024</v>
      </c>
    </row>
    <row r="2079" ht="15.75" customHeight="1">
      <c r="A2079" s="473" t="s">
        <v>2430</v>
      </c>
      <c r="B2079" s="406">
        <v>60.36</v>
      </c>
      <c r="C2079" s="474">
        <v>62.27</v>
      </c>
      <c r="D2079" s="474">
        <v>62.27</v>
      </c>
      <c r="E2079" s="474">
        <v>60.09</v>
      </c>
      <c r="F2079" s="474" t="s">
        <v>4575</v>
      </c>
      <c r="G2079" s="475">
        <v>-0.0208</v>
      </c>
      <c r="M2079" s="473" t="s">
        <v>2338</v>
      </c>
      <c r="N2079" s="406">
        <v>75.45</v>
      </c>
      <c r="O2079" s="474">
        <v>76.82</v>
      </c>
      <c r="P2079" s="474">
        <v>76.91</v>
      </c>
      <c r="Q2079" s="474">
        <v>75.09</v>
      </c>
      <c r="R2079" s="474" t="s">
        <v>4489</v>
      </c>
      <c r="S2079" s="475">
        <v>-0.0096</v>
      </c>
    </row>
    <row r="2080" ht="15.75" customHeight="1">
      <c r="A2080" s="473" t="s">
        <v>2431</v>
      </c>
      <c r="B2080" s="406">
        <v>61.64</v>
      </c>
      <c r="C2080" s="474">
        <v>63.64</v>
      </c>
      <c r="D2080" s="474">
        <v>64.45</v>
      </c>
      <c r="E2080" s="474">
        <v>61.09</v>
      </c>
      <c r="F2080" s="474" t="s">
        <v>4576</v>
      </c>
      <c r="G2080" s="475">
        <v>-0.0622</v>
      </c>
      <c r="M2080" s="473" t="s">
        <v>2339</v>
      </c>
      <c r="N2080" s="406">
        <v>76.18</v>
      </c>
      <c r="O2080" s="474">
        <v>78.09</v>
      </c>
      <c r="P2080" s="474">
        <v>78.09</v>
      </c>
      <c r="Q2080" s="474">
        <v>75.82</v>
      </c>
      <c r="R2080" s="474" t="s">
        <v>4490</v>
      </c>
      <c r="S2080" s="475">
        <v>-0.013</v>
      </c>
    </row>
    <row r="2081" ht="15.75" customHeight="1">
      <c r="A2081" s="473" t="s">
        <v>2432</v>
      </c>
      <c r="B2081" s="406">
        <v>65.73</v>
      </c>
      <c r="C2081" s="474">
        <v>65.91</v>
      </c>
      <c r="D2081" s="474">
        <v>66.82</v>
      </c>
      <c r="E2081" s="474">
        <v>65.36</v>
      </c>
      <c r="F2081" s="474" t="s">
        <v>4577</v>
      </c>
      <c r="G2081" s="475">
        <v>0.0027</v>
      </c>
      <c r="M2081" s="473" t="s">
        <v>2340</v>
      </c>
      <c r="N2081" s="406">
        <v>77.18</v>
      </c>
      <c r="O2081" s="474">
        <v>77.0</v>
      </c>
      <c r="P2081" s="474">
        <v>77.73</v>
      </c>
      <c r="Q2081" s="474">
        <v>75.91</v>
      </c>
      <c r="R2081" s="474" t="s">
        <v>4491</v>
      </c>
      <c r="S2081" s="475">
        <v>0.0143</v>
      </c>
    </row>
    <row r="2082" ht="15.75" customHeight="1">
      <c r="A2082" s="473" t="s">
        <v>2433</v>
      </c>
      <c r="B2082" s="406">
        <v>65.55</v>
      </c>
      <c r="C2082" s="474">
        <v>67.73</v>
      </c>
      <c r="D2082" s="474">
        <v>67.73</v>
      </c>
      <c r="E2082" s="474">
        <v>65.27</v>
      </c>
      <c r="F2082" s="474" t="s">
        <v>4578</v>
      </c>
      <c r="G2082" s="475">
        <v>-0.0348</v>
      </c>
      <c r="M2082" s="473" t="s">
        <v>2341</v>
      </c>
      <c r="N2082" s="406">
        <v>76.09</v>
      </c>
      <c r="O2082" s="474">
        <v>78.55</v>
      </c>
      <c r="P2082" s="474">
        <v>78.82</v>
      </c>
      <c r="Q2082" s="474">
        <v>75.45</v>
      </c>
      <c r="R2082" s="474" t="s">
        <v>4492</v>
      </c>
      <c r="S2082" s="475">
        <v>-0.0164</v>
      </c>
    </row>
    <row r="2083" ht="15.75" customHeight="1">
      <c r="A2083" s="473" t="s">
        <v>2434</v>
      </c>
      <c r="B2083" s="406">
        <v>67.91</v>
      </c>
      <c r="C2083" s="474">
        <v>66.82</v>
      </c>
      <c r="D2083" s="474">
        <v>68.64</v>
      </c>
      <c r="E2083" s="474">
        <v>66.0</v>
      </c>
      <c r="F2083" s="474" t="s">
        <v>4579</v>
      </c>
      <c r="G2083" s="475">
        <v>0.0376</v>
      </c>
      <c r="M2083" s="473" t="s">
        <v>2342</v>
      </c>
      <c r="N2083" s="406">
        <v>77.36</v>
      </c>
      <c r="O2083" s="474">
        <v>77.82</v>
      </c>
      <c r="P2083" s="474">
        <v>78.64</v>
      </c>
      <c r="Q2083" s="474">
        <v>74.55</v>
      </c>
      <c r="R2083" s="474" t="s">
        <v>4493</v>
      </c>
      <c r="S2083" s="475">
        <v>-0.0025</v>
      </c>
    </row>
    <row r="2084" ht="15.75" customHeight="1">
      <c r="A2084" s="473" t="s">
        <v>2435</v>
      </c>
      <c r="B2084" s="406">
        <v>65.45</v>
      </c>
      <c r="C2084" s="474">
        <v>65.45</v>
      </c>
      <c r="D2084" s="474">
        <v>66.09</v>
      </c>
      <c r="E2084" s="474">
        <v>65.18</v>
      </c>
      <c r="F2084" s="474" t="s">
        <v>4580</v>
      </c>
      <c r="G2084" s="475">
        <v>0.0055</v>
      </c>
      <c r="M2084" s="473" t="s">
        <v>2343</v>
      </c>
      <c r="N2084" s="406">
        <v>77.55</v>
      </c>
      <c r="O2084" s="474">
        <v>80.0</v>
      </c>
      <c r="P2084" s="474">
        <v>80.82</v>
      </c>
      <c r="Q2084" s="474">
        <v>76.82</v>
      </c>
      <c r="R2084" s="474" t="s">
        <v>4494</v>
      </c>
      <c r="S2084" s="475">
        <v>-0.0273</v>
      </c>
    </row>
    <row r="2085" ht="15.75" customHeight="1">
      <c r="A2085" s="473" t="s">
        <v>2436</v>
      </c>
      <c r="B2085" s="406">
        <v>65.09</v>
      </c>
      <c r="C2085" s="474">
        <v>66.36</v>
      </c>
      <c r="D2085" s="474">
        <v>66.91</v>
      </c>
      <c r="E2085" s="474">
        <v>64.91</v>
      </c>
      <c r="F2085" s="474" t="s">
        <v>4581</v>
      </c>
      <c r="G2085" s="475">
        <v>-0.0178</v>
      </c>
      <c r="M2085" s="473" t="s">
        <v>2344</v>
      </c>
      <c r="N2085" s="406">
        <v>79.73</v>
      </c>
      <c r="O2085" s="474">
        <v>79.09</v>
      </c>
      <c r="P2085" s="474">
        <v>80.82</v>
      </c>
      <c r="Q2085" s="474">
        <v>78.55</v>
      </c>
      <c r="R2085" s="474" t="s">
        <v>4495</v>
      </c>
      <c r="S2085" s="475">
        <v>0.015</v>
      </c>
    </row>
    <row r="2086" ht="15.75" customHeight="1">
      <c r="A2086" s="473" t="s">
        <v>2437</v>
      </c>
      <c r="B2086" s="406">
        <v>66.27</v>
      </c>
      <c r="C2086" s="474">
        <v>68.45</v>
      </c>
      <c r="D2086" s="474">
        <v>69.55</v>
      </c>
      <c r="E2086" s="474">
        <v>66.09</v>
      </c>
      <c r="F2086" s="474" t="s">
        <v>4582</v>
      </c>
      <c r="G2086" s="475">
        <v>-0.0254</v>
      </c>
      <c r="M2086" s="473" t="s">
        <v>2345</v>
      </c>
      <c r="N2086" s="406">
        <v>78.55</v>
      </c>
      <c r="O2086" s="474">
        <v>81.27</v>
      </c>
      <c r="P2086" s="474">
        <v>82.64</v>
      </c>
      <c r="Q2086" s="474">
        <v>78.18</v>
      </c>
      <c r="R2086" s="474" t="s">
        <v>4444</v>
      </c>
      <c r="S2086" s="475">
        <v>-0.0345</v>
      </c>
    </row>
    <row r="2087" ht="15.75" customHeight="1">
      <c r="A2087" s="473" t="s">
        <v>2438</v>
      </c>
      <c r="B2087" s="406">
        <v>68.0</v>
      </c>
      <c r="C2087" s="474">
        <v>61.45</v>
      </c>
      <c r="D2087" s="474">
        <v>68.45</v>
      </c>
      <c r="E2087" s="474">
        <v>62.73</v>
      </c>
      <c r="F2087" s="474" t="s">
        <v>4583</v>
      </c>
      <c r="G2087" s="475">
        <v>0.0889</v>
      </c>
      <c r="M2087" s="473" t="s">
        <v>2346</v>
      </c>
      <c r="N2087" s="406">
        <v>81.36</v>
      </c>
      <c r="O2087" s="474">
        <v>79.91</v>
      </c>
      <c r="P2087" s="474">
        <v>82.64</v>
      </c>
      <c r="Q2087" s="474">
        <v>79.64</v>
      </c>
      <c r="R2087" s="474" t="s">
        <v>4496</v>
      </c>
      <c r="S2087" s="475">
        <v>0.0334</v>
      </c>
    </row>
    <row r="2088" ht="15.75" customHeight="1">
      <c r="A2088" s="473" t="s">
        <v>2439</v>
      </c>
      <c r="B2088" s="406">
        <v>62.45</v>
      </c>
      <c r="C2088" s="474">
        <v>61.45</v>
      </c>
      <c r="D2088" s="474">
        <v>62.73</v>
      </c>
      <c r="E2088" s="474">
        <v>61.45</v>
      </c>
      <c r="F2088" s="474" t="s">
        <v>4584</v>
      </c>
      <c r="G2088" s="475">
        <v>0.0117</v>
      </c>
      <c r="M2088" s="473" t="s">
        <v>2347</v>
      </c>
      <c r="N2088" s="406">
        <v>78.73</v>
      </c>
      <c r="O2088" s="474">
        <v>80.0</v>
      </c>
      <c r="P2088" s="474">
        <v>81.55</v>
      </c>
      <c r="Q2088" s="474">
        <v>78.18</v>
      </c>
      <c r="R2088" s="474" t="s">
        <v>4497</v>
      </c>
      <c r="S2088" s="475">
        <v>-0.017</v>
      </c>
    </row>
    <row r="2089" ht="15.75" customHeight="1">
      <c r="A2089" s="473" t="s">
        <v>2440</v>
      </c>
      <c r="B2089" s="406">
        <v>61.73</v>
      </c>
      <c r="C2089" s="474">
        <v>62.27</v>
      </c>
      <c r="D2089" s="474">
        <v>62.73</v>
      </c>
      <c r="E2089" s="474">
        <v>59.55</v>
      </c>
      <c r="F2089" s="474" t="s">
        <v>4585</v>
      </c>
      <c r="G2089" s="475">
        <v>-0.0131</v>
      </c>
      <c r="M2089" s="473" t="s">
        <v>2348</v>
      </c>
      <c r="N2089" s="406">
        <v>80.09</v>
      </c>
      <c r="O2089" s="474">
        <v>83.18</v>
      </c>
      <c r="P2089" s="474">
        <v>83.64</v>
      </c>
      <c r="Q2089" s="474">
        <v>79.91</v>
      </c>
      <c r="R2089" s="474" t="s">
        <v>4498</v>
      </c>
      <c r="S2089" s="475">
        <v>-0.0286</v>
      </c>
    </row>
    <row r="2090" ht="15.75" customHeight="1">
      <c r="A2090" s="473" t="s">
        <v>2441</v>
      </c>
      <c r="B2090" s="406">
        <v>62.55</v>
      </c>
      <c r="C2090" s="474">
        <v>64.18</v>
      </c>
      <c r="D2090" s="474">
        <v>64.55</v>
      </c>
      <c r="E2090" s="474">
        <v>62.27</v>
      </c>
      <c r="F2090" s="474" t="s">
        <v>4586</v>
      </c>
      <c r="G2090" s="475">
        <v>-0.0185</v>
      </c>
      <c r="M2090" s="473" t="s">
        <v>2349</v>
      </c>
      <c r="N2090" s="406">
        <v>82.45</v>
      </c>
      <c r="O2090" s="474">
        <v>82.64</v>
      </c>
      <c r="P2090" s="474">
        <v>84.91</v>
      </c>
      <c r="Q2090" s="474">
        <v>81.36</v>
      </c>
      <c r="R2090" s="474" t="s">
        <v>4499</v>
      </c>
      <c r="S2090" s="475">
        <v>0.011</v>
      </c>
    </row>
    <row r="2091" ht="15.75" customHeight="1">
      <c r="A2091" s="473" t="s">
        <v>2442</v>
      </c>
      <c r="B2091" s="406">
        <v>63.73</v>
      </c>
      <c r="C2091" s="474">
        <v>64.0</v>
      </c>
      <c r="D2091" s="474">
        <v>64.73</v>
      </c>
      <c r="E2091" s="474">
        <v>63.45</v>
      </c>
      <c r="F2091" s="474" t="s">
        <v>4587</v>
      </c>
      <c r="G2091" s="475">
        <v>-0.0028</v>
      </c>
      <c r="M2091" s="473" t="s">
        <v>2350</v>
      </c>
      <c r="N2091" s="406">
        <v>81.55</v>
      </c>
      <c r="O2091" s="474">
        <v>79.91</v>
      </c>
      <c r="P2091" s="474">
        <v>82.36</v>
      </c>
      <c r="Q2091" s="474">
        <v>79.91</v>
      </c>
      <c r="R2091" s="474" t="s">
        <v>4500</v>
      </c>
      <c r="S2091" s="475">
        <v>0.024</v>
      </c>
    </row>
    <row r="2092" ht="15.75" customHeight="1">
      <c r="A2092" s="473" t="s">
        <v>2443</v>
      </c>
      <c r="B2092" s="406">
        <v>63.91</v>
      </c>
      <c r="C2092" s="474">
        <v>63.18</v>
      </c>
      <c r="D2092" s="474">
        <v>65.0</v>
      </c>
      <c r="E2092" s="474">
        <v>62.18</v>
      </c>
      <c r="F2092" s="474" t="s">
        <v>4588</v>
      </c>
      <c r="G2092" s="475">
        <v>0.0072</v>
      </c>
      <c r="M2092" s="473" t="s">
        <v>2351</v>
      </c>
      <c r="N2092" s="406">
        <v>79.64</v>
      </c>
      <c r="O2092" s="474">
        <v>83.55</v>
      </c>
      <c r="P2092" s="474">
        <v>83.55</v>
      </c>
      <c r="Q2092" s="474">
        <v>79.27</v>
      </c>
      <c r="R2092" s="474" t="s">
        <v>4501</v>
      </c>
      <c r="S2092" s="475">
        <v>-0.0363</v>
      </c>
    </row>
    <row r="2093" ht="15.75" customHeight="1">
      <c r="A2093" s="473" t="s">
        <v>2444</v>
      </c>
      <c r="B2093" s="406">
        <v>63.45</v>
      </c>
      <c r="C2093" s="474">
        <v>65.18</v>
      </c>
      <c r="D2093" s="474">
        <v>65.45</v>
      </c>
      <c r="E2093" s="474">
        <v>63.09</v>
      </c>
      <c r="F2093" s="474" t="s">
        <v>4589</v>
      </c>
      <c r="G2093" s="475">
        <v>-0.0279</v>
      </c>
      <c r="M2093" s="473" t="s">
        <v>2352</v>
      </c>
      <c r="N2093" s="406">
        <v>82.64</v>
      </c>
      <c r="O2093" s="474">
        <v>83.09</v>
      </c>
      <c r="P2093" s="474">
        <v>85.64</v>
      </c>
      <c r="Q2093" s="474">
        <v>81.82</v>
      </c>
      <c r="R2093" s="474" t="s">
        <v>4502</v>
      </c>
      <c r="S2093" s="475">
        <v>0.0011</v>
      </c>
    </row>
    <row r="2094" ht="15.75" customHeight="1">
      <c r="A2094" s="473" t="s">
        <v>2445</v>
      </c>
      <c r="B2094" s="406">
        <v>65.27</v>
      </c>
      <c r="C2094" s="474">
        <v>65.73</v>
      </c>
      <c r="D2094" s="474">
        <v>66.18</v>
      </c>
      <c r="E2094" s="474">
        <v>65.0</v>
      </c>
      <c r="F2094" s="474" t="s">
        <v>4590</v>
      </c>
      <c r="G2094" s="475">
        <v>-0.0084</v>
      </c>
      <c r="M2094" s="473" t="s">
        <v>2353</v>
      </c>
      <c r="N2094" s="406">
        <v>82.55</v>
      </c>
      <c r="O2094" s="474">
        <v>80.0</v>
      </c>
      <c r="P2094" s="474">
        <v>83.36</v>
      </c>
      <c r="Q2094" s="474">
        <v>79.18</v>
      </c>
      <c r="R2094" s="474" t="s">
        <v>4503</v>
      </c>
      <c r="S2094" s="475">
        <v>0.0342</v>
      </c>
    </row>
    <row r="2095" ht="15.75" customHeight="1">
      <c r="A2095" s="473" t="s">
        <v>2446</v>
      </c>
      <c r="B2095" s="406">
        <v>65.82</v>
      </c>
      <c r="C2095" s="474">
        <v>65.09</v>
      </c>
      <c r="D2095" s="474">
        <v>66.82</v>
      </c>
      <c r="E2095" s="474">
        <v>64.91</v>
      </c>
      <c r="F2095" s="474" t="s">
        <v>4591</v>
      </c>
      <c r="G2095" s="475">
        <v>0.0154</v>
      </c>
      <c r="M2095" s="473" t="s">
        <v>2354</v>
      </c>
      <c r="N2095" s="406">
        <v>79.82</v>
      </c>
      <c r="O2095" s="474">
        <v>75.91</v>
      </c>
      <c r="P2095" s="474">
        <v>81.82</v>
      </c>
      <c r="Q2095" s="474">
        <v>75.45</v>
      </c>
      <c r="R2095" s="474" t="s">
        <v>4504</v>
      </c>
      <c r="S2095" s="475">
        <v>0.0366</v>
      </c>
    </row>
    <row r="2096" ht="15.75" customHeight="1">
      <c r="A2096" s="473" t="s">
        <v>2447</v>
      </c>
      <c r="B2096" s="406">
        <v>64.82</v>
      </c>
      <c r="C2096" s="474">
        <v>64.82</v>
      </c>
      <c r="D2096" s="474">
        <v>65.36</v>
      </c>
      <c r="E2096" s="474">
        <v>64.18</v>
      </c>
      <c r="F2096" s="474" t="s">
        <v>4592</v>
      </c>
      <c r="G2096" s="475">
        <v>0.0</v>
      </c>
      <c r="M2096" s="473" t="s">
        <v>2355</v>
      </c>
      <c r="N2096" s="406">
        <v>77.0</v>
      </c>
      <c r="O2096" s="474">
        <v>75.45</v>
      </c>
      <c r="P2096" s="474">
        <v>77.18</v>
      </c>
      <c r="Q2096" s="474">
        <v>75.09</v>
      </c>
      <c r="R2096" s="474" t="s">
        <v>4505</v>
      </c>
      <c r="S2096" s="475">
        <v>0.0205</v>
      </c>
    </row>
    <row r="2097" ht="15.75" customHeight="1">
      <c r="A2097" s="473" t="s">
        <v>2448</v>
      </c>
      <c r="B2097" s="406">
        <v>64.82</v>
      </c>
      <c r="C2097" s="474">
        <v>64.64</v>
      </c>
      <c r="D2097" s="474">
        <v>65.45</v>
      </c>
      <c r="E2097" s="474">
        <v>64.64</v>
      </c>
      <c r="F2097" s="474" t="s">
        <v>4593</v>
      </c>
      <c r="G2097" s="475">
        <v>0.0</v>
      </c>
      <c r="M2097" s="473" t="s">
        <v>2356</v>
      </c>
      <c r="N2097" s="406">
        <v>75.45</v>
      </c>
      <c r="O2097" s="474">
        <v>76.55</v>
      </c>
      <c r="P2097" s="474">
        <v>77.82</v>
      </c>
      <c r="Q2097" s="474">
        <v>75.0</v>
      </c>
      <c r="R2097" s="474" t="s">
        <v>4506</v>
      </c>
      <c r="S2097" s="475">
        <v>-0.0131</v>
      </c>
    </row>
    <row r="2098" ht="15.75" customHeight="1">
      <c r="A2098" s="473" t="s">
        <v>2449</v>
      </c>
      <c r="B2098" s="406">
        <v>64.82</v>
      </c>
      <c r="C2098" s="474">
        <v>64.55</v>
      </c>
      <c r="D2098" s="474">
        <v>65.36</v>
      </c>
      <c r="E2098" s="474">
        <v>64.36</v>
      </c>
      <c r="F2098" s="474" t="s">
        <v>4594</v>
      </c>
      <c r="G2098" s="475">
        <v>0.0057</v>
      </c>
      <c r="M2098" s="473" t="s">
        <v>2357</v>
      </c>
      <c r="N2098" s="406">
        <v>76.45</v>
      </c>
      <c r="O2098" s="474">
        <v>74.64</v>
      </c>
      <c r="P2098" s="474">
        <v>78.18</v>
      </c>
      <c r="Q2098" s="474">
        <v>73.55</v>
      </c>
      <c r="R2098" s="474" t="s">
        <v>4507</v>
      </c>
      <c r="S2098" s="475">
        <v>0.0269</v>
      </c>
    </row>
    <row r="2099" ht="15.75" customHeight="1">
      <c r="A2099" s="473" t="s">
        <v>2450</v>
      </c>
      <c r="B2099" s="406">
        <v>64.45</v>
      </c>
      <c r="C2099" s="474">
        <v>66.09</v>
      </c>
      <c r="D2099" s="474">
        <v>66.09</v>
      </c>
      <c r="E2099" s="474">
        <v>63.64</v>
      </c>
      <c r="F2099" s="474" t="s">
        <v>4595</v>
      </c>
      <c r="G2099" s="475">
        <v>-0.0261</v>
      </c>
      <c r="M2099" s="473" t="s">
        <v>2358</v>
      </c>
      <c r="N2099" s="406">
        <v>74.45</v>
      </c>
      <c r="O2099" s="474">
        <v>78.82</v>
      </c>
      <c r="P2099" s="474">
        <v>78.82</v>
      </c>
      <c r="Q2099" s="474">
        <v>73.73</v>
      </c>
      <c r="R2099" s="474" t="s">
        <v>4508</v>
      </c>
      <c r="S2099" s="475">
        <v>-0.0422</v>
      </c>
    </row>
    <row r="2100" ht="15.75" customHeight="1">
      <c r="A2100" s="473" t="s">
        <v>2451</v>
      </c>
      <c r="B2100" s="406">
        <v>66.18</v>
      </c>
      <c r="C2100" s="474">
        <v>66.64</v>
      </c>
      <c r="D2100" s="474">
        <v>67.27</v>
      </c>
      <c r="E2100" s="474">
        <v>65.91</v>
      </c>
      <c r="F2100" s="474" t="s">
        <v>4596</v>
      </c>
      <c r="G2100" s="475">
        <v>-0.0082</v>
      </c>
      <c r="M2100" s="473" t="s">
        <v>2359</v>
      </c>
      <c r="N2100" s="406">
        <v>77.73</v>
      </c>
      <c r="O2100" s="474">
        <v>73.09</v>
      </c>
      <c r="P2100" s="474">
        <v>79.09</v>
      </c>
      <c r="Q2100" s="474">
        <v>72.91</v>
      </c>
      <c r="R2100" s="474" t="s">
        <v>4509</v>
      </c>
      <c r="S2100" s="475">
        <v>0.0583</v>
      </c>
    </row>
    <row r="2101" ht="15.75" customHeight="1">
      <c r="A2101" s="473" t="s">
        <v>2452</v>
      </c>
      <c r="B2101" s="406">
        <v>66.73</v>
      </c>
      <c r="C2101" s="474">
        <v>68.18</v>
      </c>
      <c r="D2101" s="474">
        <v>68.18</v>
      </c>
      <c r="E2101" s="474">
        <v>66.27</v>
      </c>
      <c r="F2101" s="474" t="s">
        <v>4597</v>
      </c>
      <c r="G2101" s="475">
        <v>0.0042</v>
      </c>
      <c r="M2101" s="473" t="s">
        <v>2360</v>
      </c>
      <c r="N2101" s="406">
        <v>73.45</v>
      </c>
      <c r="O2101" s="474">
        <v>74.64</v>
      </c>
      <c r="P2101" s="474">
        <v>76.18</v>
      </c>
      <c r="Q2101" s="474">
        <v>73.09</v>
      </c>
      <c r="R2101" s="474" t="s">
        <v>4510</v>
      </c>
      <c r="S2101" s="475">
        <v>-0.0253</v>
      </c>
    </row>
    <row r="2102" ht="15.75" customHeight="1">
      <c r="A2102" s="473" t="s">
        <v>2453</v>
      </c>
      <c r="B2102" s="406">
        <v>66.45</v>
      </c>
      <c r="C2102" s="474">
        <v>68.18</v>
      </c>
      <c r="D2102" s="474">
        <v>69.27</v>
      </c>
      <c r="E2102" s="474">
        <v>66.18</v>
      </c>
      <c r="F2102" s="474" t="s">
        <v>4598</v>
      </c>
      <c r="G2102" s="475">
        <v>-0.0122</v>
      </c>
      <c r="M2102" s="473" t="s">
        <v>2361</v>
      </c>
      <c r="N2102" s="406">
        <v>75.36</v>
      </c>
      <c r="O2102" s="474">
        <v>72.73</v>
      </c>
      <c r="P2102" s="474">
        <v>76.36</v>
      </c>
      <c r="Q2102" s="474">
        <v>72.73</v>
      </c>
      <c r="R2102" s="474" t="s">
        <v>4511</v>
      </c>
      <c r="S2102" s="475">
        <v>0.0493</v>
      </c>
    </row>
    <row r="2103" ht="15.75" customHeight="1">
      <c r="A2103" s="473" t="s">
        <v>2454</v>
      </c>
      <c r="B2103" s="406">
        <v>67.27</v>
      </c>
      <c r="C2103" s="474">
        <v>66.36</v>
      </c>
      <c r="D2103" s="474">
        <v>70.55</v>
      </c>
      <c r="E2103" s="474">
        <v>66.36</v>
      </c>
      <c r="F2103" s="474" t="s">
        <v>4599</v>
      </c>
      <c r="G2103" s="475">
        <v>-0.0415</v>
      </c>
      <c r="M2103" s="473" t="s">
        <v>2362</v>
      </c>
      <c r="N2103" s="406">
        <v>71.82</v>
      </c>
      <c r="O2103" s="474">
        <v>69.09</v>
      </c>
      <c r="P2103" s="474">
        <v>74.18</v>
      </c>
      <c r="Q2103" s="474">
        <v>69.09</v>
      </c>
      <c r="R2103" s="474" t="s">
        <v>4444</v>
      </c>
      <c r="S2103" s="475">
        <v>0.0632</v>
      </c>
    </row>
    <row r="2104" ht="15.75" customHeight="1">
      <c r="A2104" s="473" t="s">
        <v>2455</v>
      </c>
      <c r="B2104" s="406">
        <v>70.18</v>
      </c>
      <c r="C2104" s="474">
        <v>70.91</v>
      </c>
      <c r="D2104" s="474">
        <v>71.73</v>
      </c>
      <c r="E2104" s="474">
        <v>70.0</v>
      </c>
      <c r="F2104" s="474" t="s">
        <v>4600</v>
      </c>
      <c r="G2104" s="475">
        <v>-0.0013</v>
      </c>
      <c r="M2104" s="473" t="s">
        <v>2363</v>
      </c>
      <c r="N2104" s="406">
        <v>67.55</v>
      </c>
      <c r="O2104" s="474">
        <v>66.36</v>
      </c>
      <c r="P2104" s="474">
        <v>68.18</v>
      </c>
      <c r="Q2104" s="474">
        <v>66.36</v>
      </c>
      <c r="R2104" s="474" t="s">
        <v>4512</v>
      </c>
      <c r="S2104" s="475">
        <v>0.0055</v>
      </c>
    </row>
    <row r="2105" ht="15.75" customHeight="1">
      <c r="A2105" s="473" t="s">
        <v>2456</v>
      </c>
      <c r="B2105" s="406">
        <v>70.27</v>
      </c>
      <c r="C2105" s="474">
        <v>71.0</v>
      </c>
      <c r="D2105" s="474">
        <v>71.36</v>
      </c>
      <c r="E2105" s="474">
        <v>69.91</v>
      </c>
      <c r="F2105" s="474" t="s">
        <v>4601</v>
      </c>
      <c r="G2105" s="475">
        <v>-0.0103</v>
      </c>
      <c r="M2105" s="473" t="s">
        <v>2364</v>
      </c>
      <c r="N2105" s="406">
        <v>67.18</v>
      </c>
      <c r="O2105" s="474">
        <v>68.73</v>
      </c>
      <c r="P2105" s="474">
        <v>69.55</v>
      </c>
      <c r="Q2105" s="474">
        <v>66.82</v>
      </c>
      <c r="R2105" s="474" t="s">
        <v>4513</v>
      </c>
      <c r="S2105" s="475">
        <v>-0.0226</v>
      </c>
    </row>
    <row r="2106" ht="15.75" customHeight="1">
      <c r="A2106" s="473" t="s">
        <v>2457</v>
      </c>
      <c r="B2106" s="406">
        <v>71.0</v>
      </c>
      <c r="C2106" s="474">
        <v>72.36</v>
      </c>
      <c r="D2106" s="474">
        <v>72.36</v>
      </c>
      <c r="E2106" s="474">
        <v>70.0</v>
      </c>
      <c r="F2106" s="474" t="s">
        <v>4602</v>
      </c>
      <c r="G2106" s="475">
        <v>0.0104</v>
      </c>
      <c r="M2106" s="473" t="s">
        <v>2365</v>
      </c>
      <c r="N2106" s="406">
        <v>68.73</v>
      </c>
      <c r="O2106" s="474">
        <v>67.27</v>
      </c>
      <c r="P2106" s="474">
        <v>69.91</v>
      </c>
      <c r="Q2106" s="474">
        <v>66.0</v>
      </c>
      <c r="R2106" s="474" t="s">
        <v>4514</v>
      </c>
      <c r="S2106" s="475">
        <v>0.0244</v>
      </c>
    </row>
    <row r="2107" ht="15.75" customHeight="1">
      <c r="A2107" s="473" t="s">
        <v>2458</v>
      </c>
      <c r="B2107" s="406">
        <v>70.27</v>
      </c>
      <c r="C2107" s="474">
        <v>71.45</v>
      </c>
      <c r="D2107" s="474">
        <v>71.45</v>
      </c>
      <c r="E2107" s="474">
        <v>69.91</v>
      </c>
      <c r="F2107" s="474" t="s">
        <v>4603</v>
      </c>
      <c r="G2107" s="475">
        <v>-0.0052</v>
      </c>
      <c r="M2107" s="473" t="s">
        <v>2366</v>
      </c>
      <c r="N2107" s="406">
        <v>67.09</v>
      </c>
      <c r="O2107" s="474">
        <v>65.82</v>
      </c>
      <c r="P2107" s="474">
        <v>68.18</v>
      </c>
      <c r="Q2107" s="474">
        <v>65.73</v>
      </c>
      <c r="R2107" s="474" t="s">
        <v>4515</v>
      </c>
      <c r="S2107" s="475">
        <v>0.0068</v>
      </c>
    </row>
    <row r="2108" ht="15.75" customHeight="1">
      <c r="A2108" s="473" t="s">
        <v>2459</v>
      </c>
      <c r="B2108" s="406">
        <v>70.64</v>
      </c>
      <c r="C2108" s="474">
        <v>72.73</v>
      </c>
      <c r="D2108" s="474">
        <v>72.73</v>
      </c>
      <c r="E2108" s="474">
        <v>70.45</v>
      </c>
      <c r="F2108" s="474" t="s">
        <v>4604</v>
      </c>
      <c r="G2108" s="475">
        <v>-0.0013</v>
      </c>
      <c r="M2108" s="473" t="s">
        <v>2367</v>
      </c>
      <c r="N2108" s="406">
        <v>66.64</v>
      </c>
      <c r="O2108" s="474">
        <v>64.27</v>
      </c>
      <c r="P2108" s="474">
        <v>67.18</v>
      </c>
      <c r="Q2108" s="474">
        <v>64.18</v>
      </c>
      <c r="R2108" s="474" t="s">
        <v>4516</v>
      </c>
      <c r="S2108" s="475">
        <v>0.0097</v>
      </c>
    </row>
    <row r="2109" ht="15.75" customHeight="1">
      <c r="A2109" s="473" t="s">
        <v>2460</v>
      </c>
      <c r="B2109" s="406">
        <v>70.73</v>
      </c>
      <c r="C2109" s="474">
        <v>70.64</v>
      </c>
      <c r="D2109" s="474">
        <v>71.36</v>
      </c>
      <c r="E2109" s="474">
        <v>70.0</v>
      </c>
      <c r="F2109" s="474" t="s">
        <v>4605</v>
      </c>
      <c r="G2109" s="475">
        <v>0.0</v>
      </c>
      <c r="M2109" s="473" t="s">
        <v>2368</v>
      </c>
      <c r="N2109" s="406">
        <v>66.0</v>
      </c>
      <c r="O2109" s="474">
        <v>67.09</v>
      </c>
      <c r="P2109" s="474">
        <v>67.09</v>
      </c>
      <c r="Q2109" s="474">
        <v>65.55</v>
      </c>
      <c r="R2109" s="474" t="s">
        <v>4517</v>
      </c>
      <c r="S2109" s="475">
        <v>0.0055</v>
      </c>
    </row>
    <row r="2110" ht="15.75" customHeight="1">
      <c r="A2110" s="473" t="s">
        <v>2461</v>
      </c>
      <c r="B2110" s="406">
        <v>70.73</v>
      </c>
      <c r="C2110" s="474">
        <v>72.91</v>
      </c>
      <c r="D2110" s="474">
        <v>74.0</v>
      </c>
      <c r="E2110" s="474">
        <v>70.18</v>
      </c>
      <c r="F2110" s="474" t="s">
        <v>4606</v>
      </c>
      <c r="G2110" s="475">
        <v>-0.0407</v>
      </c>
      <c r="M2110" s="473" t="s">
        <v>2369</v>
      </c>
      <c r="N2110" s="406">
        <v>65.64</v>
      </c>
      <c r="O2110" s="474">
        <v>66.64</v>
      </c>
      <c r="P2110" s="474">
        <v>66.64</v>
      </c>
      <c r="Q2110" s="474">
        <v>65.45</v>
      </c>
      <c r="R2110" s="474" t="s">
        <v>4518</v>
      </c>
      <c r="S2110" s="475">
        <v>-0.015</v>
      </c>
    </row>
    <row r="2111" ht="15.75" customHeight="1">
      <c r="A2111" s="473" t="s">
        <v>2462</v>
      </c>
      <c r="B2111" s="406">
        <v>73.73</v>
      </c>
      <c r="C2111" s="474">
        <v>75.09</v>
      </c>
      <c r="D2111" s="474">
        <v>75.09</v>
      </c>
      <c r="E2111" s="474">
        <v>73.64</v>
      </c>
      <c r="F2111" s="474" t="s">
        <v>4607</v>
      </c>
      <c r="G2111" s="475">
        <v>-0.0024</v>
      </c>
      <c r="M2111" s="473" t="s">
        <v>2370</v>
      </c>
      <c r="N2111" s="406">
        <v>66.64</v>
      </c>
      <c r="O2111" s="474">
        <v>67.27</v>
      </c>
      <c r="P2111" s="474">
        <v>67.82</v>
      </c>
      <c r="Q2111" s="474">
        <v>66.27</v>
      </c>
      <c r="R2111" s="474" t="s">
        <v>4519</v>
      </c>
      <c r="S2111" s="475">
        <v>-0.004</v>
      </c>
    </row>
    <row r="2112" ht="15.75" customHeight="1">
      <c r="A2112" s="473" t="s">
        <v>2463</v>
      </c>
      <c r="B2112" s="406">
        <v>73.91</v>
      </c>
      <c r="C2112" s="474">
        <v>73.73</v>
      </c>
      <c r="D2112" s="474">
        <v>74.55</v>
      </c>
      <c r="E2112" s="474">
        <v>73.45</v>
      </c>
      <c r="F2112" s="474" t="s">
        <v>4608</v>
      </c>
      <c r="G2112" s="475">
        <v>0.0024</v>
      </c>
      <c r="M2112" s="473" t="s">
        <v>2371</v>
      </c>
      <c r="N2112" s="406">
        <v>66.91</v>
      </c>
      <c r="O2112" s="474">
        <v>67.0</v>
      </c>
      <c r="P2112" s="474">
        <v>68.73</v>
      </c>
      <c r="Q2112" s="474">
        <v>66.73</v>
      </c>
      <c r="R2112" s="474" t="s">
        <v>4520</v>
      </c>
      <c r="S2112" s="475">
        <v>0.0</v>
      </c>
    </row>
    <row r="2113" ht="15.75" customHeight="1">
      <c r="A2113" s="473" t="s">
        <v>2464</v>
      </c>
      <c r="B2113" s="406">
        <v>73.73</v>
      </c>
      <c r="C2113" s="474">
        <v>75.45</v>
      </c>
      <c r="D2113" s="474">
        <v>75.45</v>
      </c>
      <c r="E2113" s="474">
        <v>73.18</v>
      </c>
      <c r="F2113" s="474" t="s">
        <v>4609</v>
      </c>
      <c r="G2113" s="475">
        <v>-0.011</v>
      </c>
      <c r="M2113" s="473" t="s">
        <v>2372</v>
      </c>
      <c r="N2113" s="406">
        <v>66.91</v>
      </c>
      <c r="O2113" s="474">
        <v>65.27</v>
      </c>
      <c r="P2113" s="474">
        <v>67.36</v>
      </c>
      <c r="Q2113" s="474">
        <v>65.09</v>
      </c>
      <c r="R2113" s="474" t="s">
        <v>4521</v>
      </c>
      <c r="S2113" s="475">
        <v>0.028</v>
      </c>
    </row>
    <row r="2114" ht="15.75" customHeight="1">
      <c r="A2114" s="473" t="s">
        <v>2465</v>
      </c>
      <c r="B2114" s="406">
        <v>74.55</v>
      </c>
      <c r="C2114" s="474">
        <v>72.73</v>
      </c>
      <c r="D2114" s="474">
        <v>75.45</v>
      </c>
      <c r="E2114" s="474">
        <v>72.73</v>
      </c>
      <c r="F2114" s="474" t="s">
        <v>4610</v>
      </c>
      <c r="G2114" s="475">
        <v>0.0276</v>
      </c>
      <c r="M2114" s="473" t="s">
        <v>2373</v>
      </c>
      <c r="N2114" s="406">
        <v>65.09</v>
      </c>
      <c r="O2114" s="474">
        <v>65.45</v>
      </c>
      <c r="P2114" s="474">
        <v>66.82</v>
      </c>
      <c r="Q2114" s="474">
        <v>64.55</v>
      </c>
      <c r="R2114" s="474" t="s">
        <v>4522</v>
      </c>
      <c r="S2114" s="475">
        <v>0.0099</v>
      </c>
    </row>
    <row r="2115" ht="15.75" customHeight="1">
      <c r="A2115" s="473" t="s">
        <v>2466</v>
      </c>
      <c r="B2115" s="406">
        <v>72.55</v>
      </c>
      <c r="C2115" s="474">
        <v>72.18</v>
      </c>
      <c r="D2115" s="474">
        <v>73.64</v>
      </c>
      <c r="E2115" s="474">
        <v>70.91</v>
      </c>
      <c r="F2115" s="474" t="s">
        <v>4611</v>
      </c>
      <c r="G2115" s="475">
        <v>0.0167</v>
      </c>
      <c r="M2115" s="473" t="s">
        <v>2374</v>
      </c>
      <c r="N2115" s="406">
        <v>64.45</v>
      </c>
      <c r="O2115" s="474">
        <v>64.64</v>
      </c>
      <c r="P2115" s="474">
        <v>65.73</v>
      </c>
      <c r="Q2115" s="474">
        <v>63.45</v>
      </c>
      <c r="R2115" s="474" t="s">
        <v>4523</v>
      </c>
      <c r="S2115" s="475">
        <v>-0.0195</v>
      </c>
    </row>
    <row r="2116" ht="15.75" customHeight="1">
      <c r="A2116" s="473" t="s">
        <v>2467</v>
      </c>
      <c r="B2116" s="406">
        <v>71.36</v>
      </c>
      <c r="C2116" s="474">
        <v>69.45</v>
      </c>
      <c r="D2116" s="474">
        <v>71.64</v>
      </c>
      <c r="E2116" s="474">
        <v>69.36</v>
      </c>
      <c r="F2116" s="474" t="s">
        <v>4612</v>
      </c>
      <c r="G2116" s="475">
        <v>0.026</v>
      </c>
      <c r="M2116" s="473" t="s">
        <v>2375</v>
      </c>
      <c r="N2116" s="406">
        <v>65.73</v>
      </c>
      <c r="O2116" s="474">
        <v>65.55</v>
      </c>
      <c r="P2116" s="474">
        <v>66.55</v>
      </c>
      <c r="Q2116" s="474">
        <v>64.55</v>
      </c>
      <c r="R2116" s="474" t="s">
        <v>4524</v>
      </c>
      <c r="S2116" s="475">
        <v>-0.0123</v>
      </c>
    </row>
    <row r="2117" ht="15.75" customHeight="1">
      <c r="A2117" s="473" t="s">
        <v>2468</v>
      </c>
      <c r="B2117" s="406">
        <v>69.55</v>
      </c>
      <c r="C2117" s="474">
        <v>69.82</v>
      </c>
      <c r="D2117" s="474">
        <v>70.0</v>
      </c>
      <c r="E2117" s="474">
        <v>69.0</v>
      </c>
      <c r="F2117" s="474" t="s">
        <v>4613</v>
      </c>
      <c r="G2117" s="475">
        <v>0.0</v>
      </c>
      <c r="M2117" s="473" t="s">
        <v>2376</v>
      </c>
      <c r="N2117" s="406">
        <v>66.55</v>
      </c>
      <c r="O2117" s="474">
        <v>65.82</v>
      </c>
      <c r="P2117" s="474">
        <v>67.18</v>
      </c>
      <c r="Q2117" s="474">
        <v>65.82</v>
      </c>
      <c r="R2117" s="474" t="s">
        <v>4525</v>
      </c>
      <c r="S2117" s="475">
        <v>-0.0014</v>
      </c>
    </row>
    <row r="2118" ht="15.75" customHeight="1">
      <c r="A2118" s="473" t="s">
        <v>2469</v>
      </c>
      <c r="B2118" s="406">
        <v>69.55</v>
      </c>
      <c r="C2118" s="474">
        <v>69.09</v>
      </c>
      <c r="D2118" s="474">
        <v>69.91</v>
      </c>
      <c r="E2118" s="474">
        <v>68.18</v>
      </c>
      <c r="F2118" s="474" t="s">
        <v>4614</v>
      </c>
      <c r="G2118" s="475">
        <v>0.008</v>
      </c>
      <c r="M2118" s="473" t="s">
        <v>2377</v>
      </c>
      <c r="N2118" s="406">
        <v>66.64</v>
      </c>
      <c r="O2118" s="474">
        <v>66.82</v>
      </c>
      <c r="P2118" s="474">
        <v>67.73</v>
      </c>
      <c r="Q2118" s="474">
        <v>65.91</v>
      </c>
      <c r="R2118" s="474" t="s">
        <v>4526</v>
      </c>
      <c r="S2118" s="475">
        <v>-0.008</v>
      </c>
    </row>
    <row r="2119" ht="15.75" customHeight="1">
      <c r="A2119" s="473" t="s">
        <v>2470</v>
      </c>
      <c r="B2119" s="406">
        <v>69.0</v>
      </c>
      <c r="C2119" s="474">
        <v>67.27</v>
      </c>
      <c r="D2119" s="474">
        <v>70.0</v>
      </c>
      <c r="E2119" s="474">
        <v>67.27</v>
      </c>
      <c r="F2119" s="474" t="s">
        <v>4615</v>
      </c>
      <c r="G2119" s="475">
        <v>0.0188</v>
      </c>
      <c r="M2119" s="473" t="s">
        <v>2378</v>
      </c>
      <c r="N2119" s="406">
        <v>67.18</v>
      </c>
      <c r="O2119" s="474">
        <v>67.64</v>
      </c>
      <c r="P2119" s="474">
        <v>68.55</v>
      </c>
      <c r="Q2119" s="474">
        <v>66.82</v>
      </c>
      <c r="R2119" s="474" t="s">
        <v>4527</v>
      </c>
      <c r="S2119" s="475">
        <v>-0.0055</v>
      </c>
    </row>
    <row r="2120" ht="15.75" customHeight="1">
      <c r="A2120" s="473" t="s">
        <v>2471</v>
      </c>
      <c r="B2120" s="406">
        <v>67.73</v>
      </c>
      <c r="C2120" s="474">
        <v>67.91</v>
      </c>
      <c r="D2120" s="474">
        <v>69.91</v>
      </c>
      <c r="E2120" s="474">
        <v>66.36</v>
      </c>
      <c r="F2120" s="474" t="s">
        <v>4616</v>
      </c>
      <c r="G2120" s="475">
        <v>-0.0299</v>
      </c>
      <c r="M2120" s="473" t="s">
        <v>2379</v>
      </c>
      <c r="N2120" s="406">
        <v>67.55</v>
      </c>
      <c r="O2120" s="474">
        <v>66.27</v>
      </c>
      <c r="P2120" s="474">
        <v>69.0</v>
      </c>
      <c r="Q2120" s="474">
        <v>66.27</v>
      </c>
      <c r="R2120" s="474" t="s">
        <v>4528</v>
      </c>
      <c r="S2120" s="475">
        <v>0.0193</v>
      </c>
    </row>
    <row r="2121" ht="15.75" customHeight="1">
      <c r="A2121" s="473" t="s">
        <v>2472</v>
      </c>
      <c r="B2121" s="406">
        <v>69.82</v>
      </c>
      <c r="C2121" s="474">
        <v>68.91</v>
      </c>
      <c r="D2121" s="474">
        <v>70.55</v>
      </c>
      <c r="E2121" s="474">
        <v>68.27</v>
      </c>
      <c r="F2121" s="474" t="s">
        <v>4617</v>
      </c>
      <c r="G2121" s="475">
        <v>-0.0242</v>
      </c>
      <c r="M2121" s="473" t="s">
        <v>2380</v>
      </c>
      <c r="N2121" s="406">
        <v>66.27</v>
      </c>
      <c r="O2121" s="474">
        <v>65.27</v>
      </c>
      <c r="P2121" s="474">
        <v>67.73</v>
      </c>
      <c r="Q2121" s="474">
        <v>65.27</v>
      </c>
      <c r="R2121" s="474" t="s">
        <v>4529</v>
      </c>
      <c r="S2121" s="475">
        <v>0.0014</v>
      </c>
    </row>
    <row r="2122" ht="15.75" customHeight="1">
      <c r="A2122" s="473" t="s">
        <v>2473</v>
      </c>
      <c r="B2122" s="406">
        <v>71.55</v>
      </c>
      <c r="C2122" s="474">
        <v>72.73</v>
      </c>
      <c r="D2122" s="474">
        <v>74.09</v>
      </c>
      <c r="E2122" s="474">
        <v>70.55</v>
      </c>
      <c r="F2122" s="474" t="s">
        <v>4618</v>
      </c>
      <c r="G2122" s="475">
        <v>-0.0247</v>
      </c>
      <c r="M2122" s="473" t="s">
        <v>2381</v>
      </c>
      <c r="N2122" s="406">
        <v>66.18</v>
      </c>
      <c r="O2122" s="474">
        <v>65.45</v>
      </c>
      <c r="P2122" s="474">
        <v>66.82</v>
      </c>
      <c r="Q2122" s="474">
        <v>63.82</v>
      </c>
      <c r="R2122" s="474" t="s">
        <v>4530</v>
      </c>
      <c r="S2122" s="475">
        <v>0.0283</v>
      </c>
    </row>
    <row r="2123" ht="15.75" customHeight="1">
      <c r="A2123" s="473" t="s">
        <v>2474</v>
      </c>
      <c r="B2123" s="406">
        <v>73.36</v>
      </c>
      <c r="C2123" s="474">
        <v>73.64</v>
      </c>
      <c r="D2123" s="474">
        <v>74.73</v>
      </c>
      <c r="E2123" s="474">
        <v>73.0</v>
      </c>
      <c r="F2123" s="474" t="s">
        <v>4619</v>
      </c>
      <c r="G2123" s="475">
        <v>-0.016</v>
      </c>
      <c r="M2123" s="473" t="s">
        <v>2382</v>
      </c>
      <c r="N2123" s="406">
        <v>64.36</v>
      </c>
      <c r="O2123" s="474">
        <v>60.45</v>
      </c>
      <c r="P2123" s="474">
        <v>65.91</v>
      </c>
      <c r="Q2123" s="474">
        <v>60.45</v>
      </c>
      <c r="R2123" s="474" t="s">
        <v>4531</v>
      </c>
      <c r="S2123" s="475">
        <v>0.0598</v>
      </c>
    </row>
    <row r="2124" ht="15.75" customHeight="1">
      <c r="A2124" s="473" t="s">
        <v>2475</v>
      </c>
      <c r="B2124" s="406">
        <v>74.55</v>
      </c>
      <c r="C2124" s="474">
        <v>74.18</v>
      </c>
      <c r="D2124" s="474">
        <v>75.0</v>
      </c>
      <c r="E2124" s="474">
        <v>72.82</v>
      </c>
      <c r="F2124" s="474" t="s">
        <v>4620</v>
      </c>
      <c r="G2124" s="475">
        <v>0.0111</v>
      </c>
      <c r="M2124" s="473" t="s">
        <v>2383</v>
      </c>
      <c r="N2124" s="406">
        <v>60.73</v>
      </c>
      <c r="O2124" s="474">
        <v>61.36</v>
      </c>
      <c r="P2124" s="474">
        <v>62.18</v>
      </c>
      <c r="Q2124" s="474">
        <v>60.0</v>
      </c>
      <c r="R2124" s="474" t="s">
        <v>4532</v>
      </c>
      <c r="S2124" s="475">
        <v>-0.0275</v>
      </c>
    </row>
    <row r="2125" ht="15.75" customHeight="1">
      <c r="A2125" s="473" t="s">
        <v>2476</v>
      </c>
      <c r="B2125" s="406">
        <v>73.73</v>
      </c>
      <c r="C2125" s="474">
        <v>74.91</v>
      </c>
      <c r="D2125" s="474">
        <v>75.45</v>
      </c>
      <c r="E2125" s="474">
        <v>72.73</v>
      </c>
      <c r="F2125" s="474" t="s">
        <v>4621</v>
      </c>
      <c r="G2125" s="475">
        <v>-0.0061</v>
      </c>
      <c r="M2125" s="473" t="s">
        <v>2384</v>
      </c>
      <c r="N2125" s="406">
        <v>62.45</v>
      </c>
      <c r="O2125" s="474">
        <v>65.91</v>
      </c>
      <c r="P2125" s="474">
        <v>65.91</v>
      </c>
      <c r="Q2125" s="474">
        <v>62.0</v>
      </c>
      <c r="R2125" s="474" t="s">
        <v>4533</v>
      </c>
      <c r="S2125" s="475">
        <v>-0.0445</v>
      </c>
    </row>
    <row r="2126" ht="15.75" customHeight="1">
      <c r="A2126" s="473" t="s">
        <v>2477</v>
      </c>
      <c r="B2126" s="406">
        <v>74.18</v>
      </c>
      <c r="C2126" s="474">
        <v>75.45</v>
      </c>
      <c r="D2126" s="474">
        <v>75.45</v>
      </c>
      <c r="E2126" s="474">
        <v>73.45</v>
      </c>
      <c r="F2126" s="474" t="s">
        <v>4622</v>
      </c>
      <c r="G2126" s="475">
        <v>-0.0239</v>
      </c>
      <c r="M2126" s="473" t="s">
        <v>2385</v>
      </c>
      <c r="N2126" s="406">
        <v>65.36</v>
      </c>
      <c r="O2126" s="474">
        <v>65.0</v>
      </c>
      <c r="P2126" s="474">
        <v>66.0</v>
      </c>
      <c r="Q2126" s="474">
        <v>64.55</v>
      </c>
      <c r="R2126" s="474" t="s">
        <v>4534</v>
      </c>
      <c r="S2126" s="475">
        <v>0.033</v>
      </c>
    </row>
    <row r="2127" ht="15.75" customHeight="1">
      <c r="A2127" s="473" t="s">
        <v>2478</v>
      </c>
      <c r="B2127" s="406">
        <v>76.0</v>
      </c>
      <c r="C2127" s="474">
        <v>76.55</v>
      </c>
      <c r="D2127" s="474">
        <v>78.27</v>
      </c>
      <c r="E2127" s="474">
        <v>75.45</v>
      </c>
      <c r="F2127" s="474" t="s">
        <v>4623</v>
      </c>
      <c r="G2127" s="475">
        <v>-0.0095</v>
      </c>
      <c r="M2127" s="473" t="s">
        <v>2386</v>
      </c>
      <c r="N2127" s="406">
        <v>63.27</v>
      </c>
      <c r="O2127" s="474">
        <v>62.0</v>
      </c>
      <c r="P2127" s="474">
        <v>65.91</v>
      </c>
      <c r="Q2127" s="474">
        <v>62.0</v>
      </c>
      <c r="R2127" s="474" t="s">
        <v>4535</v>
      </c>
      <c r="S2127" s="475">
        <v>-0.0072</v>
      </c>
    </row>
    <row r="2128" ht="15.75" customHeight="1">
      <c r="A2128" s="473" t="s">
        <v>2479</v>
      </c>
      <c r="B2128" s="406">
        <v>76.73</v>
      </c>
      <c r="C2128" s="474">
        <v>78.55</v>
      </c>
      <c r="D2128" s="474">
        <v>78.55</v>
      </c>
      <c r="E2128" s="474">
        <v>76.45</v>
      </c>
      <c r="F2128" s="474" t="s">
        <v>4624</v>
      </c>
      <c r="G2128" s="475">
        <v>-0.0342</v>
      </c>
      <c r="M2128" s="473" t="s">
        <v>2387</v>
      </c>
      <c r="N2128" s="406">
        <v>63.73</v>
      </c>
      <c r="O2128" s="474">
        <v>69.09</v>
      </c>
      <c r="P2128" s="474">
        <v>69.91</v>
      </c>
      <c r="Q2128" s="474">
        <v>63.18</v>
      </c>
      <c r="R2128" s="474" t="s">
        <v>4536</v>
      </c>
      <c r="S2128" s="475">
        <v>-0.0715</v>
      </c>
    </row>
    <row r="2129" ht="15.75" customHeight="1">
      <c r="A2129" s="473" t="s">
        <v>2480</v>
      </c>
      <c r="B2129" s="406">
        <v>79.45</v>
      </c>
      <c r="C2129" s="474">
        <v>79.82</v>
      </c>
      <c r="D2129" s="474">
        <v>80.0</v>
      </c>
      <c r="E2129" s="474">
        <v>78.45</v>
      </c>
      <c r="F2129" s="474" t="s">
        <v>4625</v>
      </c>
      <c r="G2129" s="475">
        <v>0.0151</v>
      </c>
      <c r="M2129" s="473" t="s">
        <v>2388</v>
      </c>
      <c r="N2129" s="406">
        <v>68.64</v>
      </c>
      <c r="O2129" s="474">
        <v>70.64</v>
      </c>
      <c r="P2129" s="474">
        <v>71.73</v>
      </c>
      <c r="Q2129" s="474">
        <v>68.0</v>
      </c>
      <c r="R2129" s="474" t="s">
        <v>4537</v>
      </c>
      <c r="S2129" s="475">
        <v>0.0028</v>
      </c>
    </row>
    <row r="2130" ht="15.75" customHeight="1">
      <c r="A2130" s="473" t="s">
        <v>2481</v>
      </c>
      <c r="B2130" s="406">
        <v>78.27</v>
      </c>
      <c r="C2130" s="474">
        <v>79.36</v>
      </c>
      <c r="D2130" s="474">
        <v>79.45</v>
      </c>
      <c r="E2130" s="474">
        <v>77.73</v>
      </c>
      <c r="F2130" s="474" t="s">
        <v>4626</v>
      </c>
      <c r="G2130" s="475">
        <v>-0.0216</v>
      </c>
      <c r="M2130" s="473" t="s">
        <v>2389</v>
      </c>
      <c r="N2130" s="406">
        <v>68.45</v>
      </c>
      <c r="O2130" s="474">
        <v>68.82</v>
      </c>
      <c r="P2130" s="474">
        <v>69.91</v>
      </c>
      <c r="Q2130" s="474">
        <v>67.73</v>
      </c>
      <c r="R2130" s="474" t="s">
        <v>4538</v>
      </c>
      <c r="S2130" s="475">
        <v>-0.0093</v>
      </c>
    </row>
    <row r="2131" ht="15.75" customHeight="1">
      <c r="A2131" s="473" t="s">
        <v>2482</v>
      </c>
      <c r="B2131" s="406">
        <v>80.0</v>
      </c>
      <c r="C2131" s="474">
        <v>80.18</v>
      </c>
      <c r="D2131" s="474">
        <v>80.82</v>
      </c>
      <c r="E2131" s="474">
        <v>79.55</v>
      </c>
      <c r="F2131" s="474" t="s">
        <v>4627</v>
      </c>
      <c r="G2131" s="475">
        <v>-0.0123</v>
      </c>
      <c r="M2131" s="473" t="s">
        <v>2390</v>
      </c>
      <c r="N2131" s="406">
        <v>69.09</v>
      </c>
      <c r="O2131" s="474">
        <v>70.45</v>
      </c>
      <c r="P2131" s="474">
        <v>73.45</v>
      </c>
      <c r="Q2131" s="474">
        <v>68.45</v>
      </c>
      <c r="R2131" s="474" t="s">
        <v>4539</v>
      </c>
      <c r="S2131" s="475">
        <v>-0.0168</v>
      </c>
    </row>
    <row r="2132" ht="15.75" customHeight="1">
      <c r="A2132" s="473" t="s">
        <v>2483</v>
      </c>
      <c r="B2132" s="406">
        <v>81.0</v>
      </c>
      <c r="C2132" s="474">
        <v>80.91</v>
      </c>
      <c r="D2132" s="474">
        <v>81.82</v>
      </c>
      <c r="E2132" s="474">
        <v>80.0</v>
      </c>
      <c r="F2132" s="474" t="s">
        <v>4628</v>
      </c>
      <c r="G2132" s="475">
        <v>0.0011</v>
      </c>
      <c r="M2132" s="473" t="s">
        <v>2391</v>
      </c>
      <c r="N2132" s="406">
        <v>70.27</v>
      </c>
      <c r="O2132" s="474">
        <v>73.64</v>
      </c>
      <c r="P2132" s="474">
        <v>75.36</v>
      </c>
      <c r="Q2132" s="474">
        <v>69.64</v>
      </c>
      <c r="R2132" s="474" t="s">
        <v>4429</v>
      </c>
      <c r="S2132" s="475">
        <v>-0.0433</v>
      </c>
    </row>
    <row r="2133" ht="15.75" customHeight="1">
      <c r="A2133" s="473" t="s">
        <v>2484</v>
      </c>
      <c r="B2133" s="406">
        <v>80.91</v>
      </c>
      <c r="C2133" s="474">
        <v>82.36</v>
      </c>
      <c r="D2133" s="474">
        <v>82.36</v>
      </c>
      <c r="E2133" s="474">
        <v>80.45</v>
      </c>
      <c r="F2133" s="474" t="s">
        <v>4629</v>
      </c>
      <c r="G2133" s="475">
        <v>-0.0089</v>
      </c>
      <c r="M2133" s="473" t="s">
        <v>2392</v>
      </c>
      <c r="N2133" s="406">
        <v>73.45</v>
      </c>
      <c r="O2133" s="474">
        <v>68.18</v>
      </c>
      <c r="P2133" s="474">
        <v>73.73</v>
      </c>
      <c r="Q2133" s="474">
        <v>67.45</v>
      </c>
      <c r="R2133" s="474" t="s">
        <v>4540</v>
      </c>
      <c r="S2133" s="475">
        <v>0.0948</v>
      </c>
    </row>
    <row r="2134" ht="15.75" customHeight="1">
      <c r="A2134" s="473" t="s">
        <v>2485</v>
      </c>
      <c r="B2134" s="406">
        <v>81.64</v>
      </c>
      <c r="C2134" s="474">
        <v>81.82</v>
      </c>
      <c r="D2134" s="474">
        <v>82.45</v>
      </c>
      <c r="E2134" s="474">
        <v>81.18</v>
      </c>
      <c r="F2134" s="474" t="s">
        <v>4630</v>
      </c>
      <c r="G2134" s="475">
        <v>0.0113</v>
      </c>
      <c r="M2134" s="473" t="s">
        <v>2393</v>
      </c>
      <c r="N2134" s="406">
        <v>67.09</v>
      </c>
      <c r="O2134" s="474">
        <v>70.82</v>
      </c>
      <c r="P2134" s="474">
        <v>72.45</v>
      </c>
      <c r="Q2134" s="474">
        <v>66.18</v>
      </c>
      <c r="R2134" s="474" t="s">
        <v>4169</v>
      </c>
      <c r="S2134" s="475">
        <v>-0.0289</v>
      </c>
    </row>
    <row r="2135" ht="15.75" customHeight="1">
      <c r="A2135" s="473" t="s">
        <v>2486</v>
      </c>
      <c r="B2135" s="406">
        <v>80.73</v>
      </c>
      <c r="C2135" s="474">
        <v>81.82</v>
      </c>
      <c r="D2135" s="474">
        <v>82.0</v>
      </c>
      <c r="E2135" s="474">
        <v>80.0</v>
      </c>
      <c r="F2135" s="474" t="s">
        <v>4631</v>
      </c>
      <c r="G2135" s="475">
        <v>0.0046</v>
      </c>
      <c r="M2135" s="473" t="s">
        <v>2394</v>
      </c>
      <c r="N2135" s="406">
        <v>69.09</v>
      </c>
      <c r="O2135" s="474">
        <v>64.36</v>
      </c>
      <c r="P2135" s="474">
        <v>70.09</v>
      </c>
      <c r="Q2135" s="474">
        <v>62.82</v>
      </c>
      <c r="R2135" s="474" t="s">
        <v>4115</v>
      </c>
      <c r="S2135" s="475">
        <v>0.0826</v>
      </c>
    </row>
    <row r="2136" ht="15.75" customHeight="1">
      <c r="A2136" s="473" t="s">
        <v>2487</v>
      </c>
      <c r="B2136" s="406">
        <v>80.36</v>
      </c>
      <c r="C2136" s="474">
        <v>82.27</v>
      </c>
      <c r="D2136" s="474">
        <v>82.91</v>
      </c>
      <c r="E2136" s="474">
        <v>80.0</v>
      </c>
      <c r="F2136" s="474" t="s">
        <v>4632</v>
      </c>
      <c r="G2136" s="475">
        <v>-0.0318</v>
      </c>
      <c r="M2136" s="473" t="s">
        <v>2395</v>
      </c>
      <c r="N2136" s="406">
        <v>63.82</v>
      </c>
      <c r="O2136" s="474">
        <v>66.0</v>
      </c>
      <c r="P2136" s="474">
        <v>67.09</v>
      </c>
      <c r="Q2136" s="474">
        <v>63.27</v>
      </c>
      <c r="R2136" s="474" t="s">
        <v>4541</v>
      </c>
      <c r="S2136" s="475">
        <v>-0.0277</v>
      </c>
    </row>
    <row r="2137" ht="15.75" customHeight="1">
      <c r="A2137" s="473" t="s">
        <v>2488</v>
      </c>
      <c r="B2137" s="406">
        <v>83.0</v>
      </c>
      <c r="C2137" s="474">
        <v>85.82</v>
      </c>
      <c r="D2137" s="474">
        <v>85.82</v>
      </c>
      <c r="E2137" s="474">
        <v>82.73</v>
      </c>
      <c r="F2137" s="474" t="s">
        <v>4633</v>
      </c>
      <c r="G2137" s="475">
        <v>-0.0215</v>
      </c>
      <c r="M2137" s="473" t="s">
        <v>2396</v>
      </c>
      <c r="N2137" s="406">
        <v>65.64</v>
      </c>
      <c r="O2137" s="474">
        <v>63.0</v>
      </c>
      <c r="P2137" s="474">
        <v>66.0</v>
      </c>
      <c r="Q2137" s="474">
        <v>61.91</v>
      </c>
      <c r="R2137" s="474" t="s">
        <v>4542</v>
      </c>
      <c r="S2137" s="475">
        <v>0.094</v>
      </c>
    </row>
    <row r="2138" ht="15.75" customHeight="1">
      <c r="A2138" s="473" t="s">
        <v>2489</v>
      </c>
      <c r="B2138" s="406">
        <v>84.82</v>
      </c>
      <c r="C2138" s="474">
        <v>82.91</v>
      </c>
      <c r="D2138" s="474">
        <v>86.36</v>
      </c>
      <c r="E2138" s="474">
        <v>82.91</v>
      </c>
      <c r="F2138" s="474" t="s">
        <v>4634</v>
      </c>
      <c r="G2138" s="475">
        <v>0.023</v>
      </c>
      <c r="M2138" s="473" t="s">
        <v>2397</v>
      </c>
      <c r="N2138" s="406">
        <v>60.0</v>
      </c>
      <c r="O2138" s="474">
        <v>59.18</v>
      </c>
      <c r="P2138" s="474">
        <v>60.91</v>
      </c>
      <c r="Q2138" s="474">
        <v>59.18</v>
      </c>
      <c r="R2138" s="474" t="s">
        <v>4543</v>
      </c>
      <c r="S2138" s="475">
        <v>-0.003</v>
      </c>
    </row>
    <row r="2139" ht="15.75" customHeight="1">
      <c r="A2139" s="473" t="s">
        <v>2490</v>
      </c>
      <c r="B2139" s="406">
        <v>82.91</v>
      </c>
      <c r="C2139" s="474">
        <v>81.64</v>
      </c>
      <c r="D2139" s="474">
        <v>83.64</v>
      </c>
      <c r="E2139" s="474">
        <v>81.09</v>
      </c>
      <c r="F2139" s="474" t="s">
        <v>4635</v>
      </c>
      <c r="G2139" s="475">
        <v>0.0306</v>
      </c>
      <c r="M2139" s="473" t="s">
        <v>2398</v>
      </c>
      <c r="N2139" s="406">
        <v>60.18</v>
      </c>
      <c r="O2139" s="474">
        <v>60.82</v>
      </c>
      <c r="P2139" s="474">
        <v>61.45</v>
      </c>
      <c r="Q2139" s="474">
        <v>60.09</v>
      </c>
      <c r="R2139" s="474" t="s">
        <v>4544</v>
      </c>
      <c r="S2139" s="475">
        <v>-0.0076</v>
      </c>
    </row>
    <row r="2140" ht="15.75" customHeight="1">
      <c r="A2140" s="473" t="s">
        <v>2491</v>
      </c>
      <c r="B2140" s="406">
        <v>80.45</v>
      </c>
      <c r="C2140" s="474">
        <v>80.27</v>
      </c>
      <c r="D2140" s="474">
        <v>81.36</v>
      </c>
      <c r="E2140" s="474">
        <v>80.27</v>
      </c>
      <c r="F2140" s="474" t="s">
        <v>4636</v>
      </c>
      <c r="G2140" s="475">
        <v>-0.0123</v>
      </c>
      <c r="M2140" s="473" t="s">
        <v>2399</v>
      </c>
      <c r="N2140" s="406">
        <v>60.64</v>
      </c>
      <c r="O2140" s="474">
        <v>62.27</v>
      </c>
      <c r="P2140" s="474">
        <v>62.27</v>
      </c>
      <c r="Q2140" s="474">
        <v>60.09</v>
      </c>
      <c r="R2140" s="474" t="s">
        <v>4545</v>
      </c>
      <c r="S2140" s="475">
        <v>-0.0234</v>
      </c>
    </row>
    <row r="2141" ht="15.75" customHeight="1">
      <c r="A2141" s="473" t="s">
        <v>2492</v>
      </c>
      <c r="B2141" s="406">
        <v>81.45</v>
      </c>
      <c r="C2141" s="474">
        <v>83.45</v>
      </c>
      <c r="D2141" s="474">
        <v>83.45</v>
      </c>
      <c r="E2141" s="474">
        <v>80.27</v>
      </c>
      <c r="F2141" s="474" t="s">
        <v>4637</v>
      </c>
      <c r="G2141" s="475">
        <v>0.0216</v>
      </c>
      <c r="M2141" s="473" t="s">
        <v>2400</v>
      </c>
      <c r="N2141" s="406">
        <v>62.09</v>
      </c>
      <c r="O2141" s="474">
        <v>63.09</v>
      </c>
      <c r="P2141" s="474">
        <v>63.91</v>
      </c>
      <c r="Q2141" s="474">
        <v>61.82</v>
      </c>
      <c r="R2141" s="474" t="s">
        <v>4546</v>
      </c>
      <c r="S2141" s="475">
        <v>0.0044</v>
      </c>
    </row>
    <row r="2142" ht="15.75" customHeight="1">
      <c r="A2142" s="473" t="s">
        <v>2493</v>
      </c>
      <c r="B2142" s="406">
        <v>79.73</v>
      </c>
      <c r="C2142" s="474">
        <v>79.64</v>
      </c>
      <c r="D2142" s="474">
        <v>80.45</v>
      </c>
      <c r="E2142" s="474">
        <v>79.45</v>
      </c>
      <c r="F2142" s="474" t="s">
        <v>4638</v>
      </c>
      <c r="G2142" s="475">
        <v>-0.0011</v>
      </c>
      <c r="M2142" s="473" t="s">
        <v>2401</v>
      </c>
      <c r="N2142" s="406">
        <v>61.82</v>
      </c>
      <c r="O2142" s="474">
        <v>60.91</v>
      </c>
      <c r="P2142" s="474">
        <v>62.73</v>
      </c>
      <c r="Q2142" s="474">
        <v>60.36</v>
      </c>
      <c r="R2142" s="474" t="s">
        <v>4547</v>
      </c>
      <c r="S2142" s="475">
        <v>0.0195</v>
      </c>
    </row>
    <row r="2143" ht="15.75" customHeight="1">
      <c r="A2143" s="473" t="s">
        <v>2494</v>
      </c>
      <c r="B2143" s="406">
        <v>79.82</v>
      </c>
      <c r="C2143" s="474">
        <v>81.09</v>
      </c>
      <c r="D2143" s="474">
        <v>81.09</v>
      </c>
      <c r="E2143" s="474">
        <v>79.45</v>
      </c>
      <c r="F2143" s="474" t="s">
        <v>4639</v>
      </c>
      <c r="G2143" s="475">
        <v>0.0023</v>
      </c>
      <c r="M2143" s="473" t="s">
        <v>2402</v>
      </c>
      <c r="N2143" s="406">
        <v>60.64</v>
      </c>
      <c r="O2143" s="474">
        <v>60.73</v>
      </c>
      <c r="P2143" s="474">
        <v>61.36</v>
      </c>
      <c r="Q2143" s="474">
        <v>58.73</v>
      </c>
      <c r="R2143" s="474" t="s">
        <v>4548</v>
      </c>
      <c r="S2143" s="475">
        <v>0.02</v>
      </c>
    </row>
    <row r="2144" ht="15.75" customHeight="1">
      <c r="A2144" s="473" t="s">
        <v>2495</v>
      </c>
      <c r="B2144" s="406">
        <v>79.64</v>
      </c>
      <c r="C2144" s="474">
        <v>81.73</v>
      </c>
      <c r="D2144" s="474">
        <v>81.73</v>
      </c>
      <c r="E2144" s="474">
        <v>79.09</v>
      </c>
      <c r="F2144" s="474" t="s">
        <v>4640</v>
      </c>
      <c r="G2144" s="475">
        <v>-0.0157</v>
      </c>
      <c r="M2144" s="473" t="s">
        <v>2403</v>
      </c>
      <c r="N2144" s="406">
        <v>59.45</v>
      </c>
      <c r="O2144" s="474">
        <v>59.09</v>
      </c>
      <c r="P2144" s="474">
        <v>60.82</v>
      </c>
      <c r="Q2144" s="474">
        <v>58.45</v>
      </c>
      <c r="R2144" s="474" t="s">
        <v>4549</v>
      </c>
      <c r="S2144" s="475">
        <v>0.0107</v>
      </c>
    </row>
    <row r="2145" ht="15.75" customHeight="1">
      <c r="A2145" s="473" t="s">
        <v>2496</v>
      </c>
      <c r="B2145" s="406">
        <v>80.91</v>
      </c>
      <c r="C2145" s="474">
        <v>80.91</v>
      </c>
      <c r="D2145" s="474">
        <v>82.64</v>
      </c>
      <c r="E2145" s="474">
        <v>80.45</v>
      </c>
      <c r="F2145" s="474" t="s">
        <v>4641</v>
      </c>
      <c r="G2145" s="475">
        <v>-0.022</v>
      </c>
      <c r="M2145" s="473" t="s">
        <v>2404</v>
      </c>
      <c r="N2145" s="406">
        <v>58.82</v>
      </c>
      <c r="O2145" s="474">
        <v>56.45</v>
      </c>
      <c r="P2145" s="474">
        <v>59.91</v>
      </c>
      <c r="Q2145" s="474">
        <v>56.0</v>
      </c>
      <c r="R2145" s="474" t="s">
        <v>4550</v>
      </c>
      <c r="S2145" s="475">
        <v>0.042</v>
      </c>
    </row>
    <row r="2146" ht="15.75" customHeight="1">
      <c r="A2146" s="473" t="s">
        <v>2497</v>
      </c>
      <c r="B2146" s="406">
        <v>82.73</v>
      </c>
      <c r="C2146" s="474">
        <v>80.91</v>
      </c>
      <c r="D2146" s="474">
        <v>83.0</v>
      </c>
      <c r="E2146" s="474">
        <v>80.91</v>
      </c>
      <c r="F2146" s="474" t="s">
        <v>4642</v>
      </c>
      <c r="G2146" s="475">
        <v>-0.0033</v>
      </c>
      <c r="M2146" s="473" t="s">
        <v>2405</v>
      </c>
      <c r="N2146" s="406">
        <v>56.45</v>
      </c>
      <c r="O2146" s="474">
        <v>55.55</v>
      </c>
      <c r="P2146" s="474">
        <v>56.91</v>
      </c>
      <c r="Q2146" s="474">
        <v>55.18</v>
      </c>
      <c r="R2146" s="474" t="s">
        <v>4551</v>
      </c>
      <c r="S2146" s="475">
        <v>0.0032</v>
      </c>
    </row>
    <row r="2147" ht="15.75" customHeight="1">
      <c r="A2147" s="473" t="s">
        <v>2498</v>
      </c>
      <c r="B2147" s="406">
        <v>83.0</v>
      </c>
      <c r="C2147" s="474">
        <v>83.18</v>
      </c>
      <c r="D2147" s="474">
        <v>83.45</v>
      </c>
      <c r="E2147" s="474">
        <v>80.27</v>
      </c>
      <c r="F2147" s="474" t="s">
        <v>4643</v>
      </c>
      <c r="G2147" s="475">
        <v>0.027</v>
      </c>
      <c r="M2147" s="473" t="s">
        <v>2406</v>
      </c>
      <c r="N2147" s="406">
        <v>56.27</v>
      </c>
      <c r="O2147" s="474">
        <v>58.0</v>
      </c>
      <c r="P2147" s="474">
        <v>58.36</v>
      </c>
      <c r="Q2147" s="474">
        <v>55.45</v>
      </c>
      <c r="R2147" s="474" t="s">
        <v>4552</v>
      </c>
      <c r="S2147" s="475">
        <v>-0.0065</v>
      </c>
    </row>
    <row r="2148" ht="15.75" customHeight="1">
      <c r="A2148" s="473" t="s">
        <v>2499</v>
      </c>
      <c r="B2148" s="406">
        <v>80.82</v>
      </c>
      <c r="C2148" s="474">
        <v>80.0</v>
      </c>
      <c r="D2148" s="474">
        <v>81.73</v>
      </c>
      <c r="E2148" s="474">
        <v>79.64</v>
      </c>
      <c r="F2148" s="474" t="s">
        <v>4644</v>
      </c>
      <c r="G2148" s="475">
        <v>0.0102</v>
      </c>
      <c r="M2148" s="473" t="s">
        <v>2407</v>
      </c>
      <c r="N2148" s="406">
        <v>56.64</v>
      </c>
      <c r="O2148" s="474">
        <v>56.73</v>
      </c>
      <c r="P2148" s="474">
        <v>58.36</v>
      </c>
      <c r="Q2148" s="474">
        <v>55.36</v>
      </c>
      <c r="R2148" s="474" t="s">
        <v>4553</v>
      </c>
      <c r="S2148" s="475">
        <v>0.0231</v>
      </c>
    </row>
    <row r="2149" ht="15.75" customHeight="1">
      <c r="A2149" s="473" t="s">
        <v>2500</v>
      </c>
      <c r="B2149" s="406">
        <v>80.0</v>
      </c>
      <c r="C2149" s="474">
        <v>82.55</v>
      </c>
      <c r="D2149" s="474">
        <v>82.55</v>
      </c>
      <c r="E2149" s="474">
        <v>79.73</v>
      </c>
      <c r="F2149" s="474" t="s">
        <v>4645</v>
      </c>
      <c r="G2149" s="475">
        <v>-0.0056</v>
      </c>
      <c r="M2149" s="473" t="s">
        <v>2408</v>
      </c>
      <c r="N2149" s="406">
        <v>55.36</v>
      </c>
      <c r="O2149" s="474">
        <v>52.91</v>
      </c>
      <c r="P2149" s="474">
        <v>56.18</v>
      </c>
      <c r="Q2149" s="474">
        <v>52.73</v>
      </c>
      <c r="R2149" s="474" t="s">
        <v>4554</v>
      </c>
      <c r="S2149" s="475">
        <v>0.0463</v>
      </c>
    </row>
    <row r="2150" ht="15.75" customHeight="1">
      <c r="A2150" s="473" t="s">
        <v>2501</v>
      </c>
      <c r="B2150" s="406">
        <v>80.45</v>
      </c>
      <c r="C2150" s="474">
        <v>80.73</v>
      </c>
      <c r="D2150" s="474">
        <v>82.0</v>
      </c>
      <c r="E2150" s="474">
        <v>80.27</v>
      </c>
      <c r="F2150" s="474" t="s">
        <v>4646</v>
      </c>
      <c r="G2150" s="475">
        <v>0.0022</v>
      </c>
      <c r="M2150" s="473" t="s">
        <v>2409</v>
      </c>
      <c r="N2150" s="406">
        <v>52.91</v>
      </c>
      <c r="O2150" s="474">
        <v>50.09</v>
      </c>
      <c r="P2150" s="474">
        <v>55.0</v>
      </c>
      <c r="Q2150" s="474">
        <v>50.0</v>
      </c>
      <c r="R2150" s="474" t="s">
        <v>4555</v>
      </c>
      <c r="S2150" s="475">
        <v>0.0582</v>
      </c>
    </row>
    <row r="2151" ht="15.75" customHeight="1">
      <c r="A2151" s="473" t="s">
        <v>2502</v>
      </c>
      <c r="B2151" s="406">
        <v>80.27</v>
      </c>
      <c r="C2151" s="474">
        <v>78.36</v>
      </c>
      <c r="D2151" s="474">
        <v>80.91</v>
      </c>
      <c r="E2151" s="474">
        <v>78.36</v>
      </c>
      <c r="F2151" s="474" t="s">
        <v>4647</v>
      </c>
      <c r="G2151" s="475">
        <v>-0.0011</v>
      </c>
      <c r="M2151" s="473" t="s">
        <v>2410</v>
      </c>
      <c r="N2151" s="406">
        <v>50.0</v>
      </c>
      <c r="O2151" s="474">
        <v>50.0</v>
      </c>
      <c r="P2151" s="474">
        <v>52.73</v>
      </c>
      <c r="Q2151" s="474">
        <v>49.36</v>
      </c>
      <c r="R2151" s="474" t="s">
        <v>4556</v>
      </c>
      <c r="S2151" s="475">
        <v>0.0148</v>
      </c>
    </row>
    <row r="2152" ht="15.75" customHeight="1">
      <c r="A2152" s="473" t="s">
        <v>2503</v>
      </c>
      <c r="B2152" s="406">
        <v>80.36</v>
      </c>
      <c r="C2152" s="474">
        <v>79.64</v>
      </c>
      <c r="D2152" s="474">
        <v>81.82</v>
      </c>
      <c r="E2152" s="474">
        <v>79.64</v>
      </c>
      <c r="F2152" s="474" t="s">
        <v>4648</v>
      </c>
      <c r="G2152" s="475">
        <v>-0.0101</v>
      </c>
      <c r="M2152" s="473" t="s">
        <v>2411</v>
      </c>
      <c r="N2152" s="406">
        <v>49.27</v>
      </c>
      <c r="O2152" s="474">
        <v>51.82</v>
      </c>
      <c r="P2152" s="474">
        <v>52.73</v>
      </c>
      <c r="Q2152" s="474">
        <v>48.82</v>
      </c>
      <c r="R2152" s="474" t="s">
        <v>4557</v>
      </c>
      <c r="S2152" s="475">
        <v>-0.0906</v>
      </c>
    </row>
    <row r="2153" ht="15.75" customHeight="1">
      <c r="A2153" s="473" t="s">
        <v>2504</v>
      </c>
      <c r="B2153" s="406">
        <v>81.18</v>
      </c>
      <c r="C2153" s="474">
        <v>77.27</v>
      </c>
      <c r="D2153" s="474">
        <v>82.73</v>
      </c>
      <c r="E2153" s="474">
        <v>77.27</v>
      </c>
      <c r="F2153" s="474" t="s">
        <v>4649</v>
      </c>
      <c r="G2153" s="475">
        <v>-0.0022</v>
      </c>
      <c r="M2153" s="473" t="s">
        <v>2412</v>
      </c>
      <c r="N2153" s="406">
        <v>54.18</v>
      </c>
      <c r="O2153" s="474">
        <v>59.09</v>
      </c>
      <c r="P2153" s="474">
        <v>59.09</v>
      </c>
      <c r="Q2153" s="474">
        <v>52.82</v>
      </c>
      <c r="R2153" s="474" t="s">
        <v>4558</v>
      </c>
      <c r="S2153" s="475">
        <v>-0.0434</v>
      </c>
    </row>
    <row r="2154" ht="15.75" customHeight="1">
      <c r="A2154" s="473" t="s">
        <v>2505</v>
      </c>
      <c r="B2154" s="406">
        <v>81.36</v>
      </c>
      <c r="C2154" s="474">
        <v>81.09</v>
      </c>
      <c r="D2154" s="474">
        <v>83.91</v>
      </c>
      <c r="E2154" s="474">
        <v>80.27</v>
      </c>
      <c r="F2154" s="474" t="s">
        <v>4650</v>
      </c>
      <c r="G2154" s="475">
        <v>-0.0011</v>
      </c>
      <c r="M2154" s="473" t="s">
        <v>2413</v>
      </c>
      <c r="N2154" s="406">
        <v>56.64</v>
      </c>
      <c r="O2154" s="474">
        <v>57.27</v>
      </c>
      <c r="P2154" s="474">
        <v>58.55</v>
      </c>
      <c r="Q2154" s="474">
        <v>55.73</v>
      </c>
      <c r="R2154" s="474" t="s">
        <v>4559</v>
      </c>
      <c r="S2154" s="475">
        <v>-0.0141</v>
      </c>
    </row>
    <row r="2155" ht="15.75" customHeight="1">
      <c r="A2155" s="473" t="s">
        <v>2506</v>
      </c>
      <c r="B2155" s="406">
        <v>81.45</v>
      </c>
      <c r="C2155" s="474">
        <v>80.18</v>
      </c>
      <c r="D2155" s="474">
        <v>81.82</v>
      </c>
      <c r="E2155" s="474">
        <v>80.18</v>
      </c>
      <c r="F2155" s="474" t="s">
        <v>4651</v>
      </c>
      <c r="G2155" s="475">
        <v>-0.0045</v>
      </c>
      <c r="M2155" s="473" t="s">
        <v>2414</v>
      </c>
      <c r="N2155" s="406">
        <v>57.45</v>
      </c>
      <c r="O2155" s="474">
        <v>61.0</v>
      </c>
      <c r="P2155" s="474">
        <v>61.82</v>
      </c>
      <c r="Q2155" s="474">
        <v>56.82</v>
      </c>
      <c r="R2155" s="474" t="s">
        <v>4560</v>
      </c>
      <c r="S2155" s="475">
        <v>-0.0482</v>
      </c>
    </row>
    <row r="2156" ht="15.75" customHeight="1">
      <c r="A2156" s="473" t="s">
        <v>2507</v>
      </c>
      <c r="B2156" s="406">
        <v>81.82</v>
      </c>
      <c r="C2156" s="474">
        <v>77.73</v>
      </c>
      <c r="D2156" s="474">
        <v>82.18</v>
      </c>
      <c r="E2156" s="474">
        <v>77.73</v>
      </c>
      <c r="F2156" s="474" t="s">
        <v>4652</v>
      </c>
      <c r="G2156" s="475">
        <v>0.0045</v>
      </c>
      <c r="M2156" s="473" t="s">
        <v>2415</v>
      </c>
      <c r="N2156" s="406">
        <v>60.36</v>
      </c>
      <c r="O2156" s="474">
        <v>61.73</v>
      </c>
      <c r="P2156" s="474">
        <v>62.0</v>
      </c>
      <c r="Q2156" s="474">
        <v>60.0</v>
      </c>
      <c r="R2156" s="474" t="s">
        <v>4561</v>
      </c>
      <c r="S2156" s="475">
        <v>-0.0279</v>
      </c>
    </row>
    <row r="2157" ht="15.75" customHeight="1">
      <c r="A2157" s="473" t="s">
        <v>2508</v>
      </c>
      <c r="B2157" s="406">
        <v>81.45</v>
      </c>
      <c r="C2157" s="474">
        <v>83.36</v>
      </c>
      <c r="D2157" s="474">
        <v>83.36</v>
      </c>
      <c r="E2157" s="474">
        <v>81.45</v>
      </c>
      <c r="F2157" s="474" t="s">
        <v>3471</v>
      </c>
      <c r="G2157" s="475">
        <v>-0.0272</v>
      </c>
      <c r="M2157" s="473" t="s">
        <v>2416</v>
      </c>
      <c r="N2157" s="406">
        <v>62.09</v>
      </c>
      <c r="O2157" s="474">
        <v>64.45</v>
      </c>
      <c r="P2157" s="474">
        <v>64.45</v>
      </c>
      <c r="Q2157" s="474">
        <v>61.64</v>
      </c>
      <c r="R2157" s="474" t="s">
        <v>4562</v>
      </c>
      <c r="S2157" s="475">
        <v>-0.0244</v>
      </c>
    </row>
    <row r="2158" ht="15.75" customHeight="1">
      <c r="A2158" s="473" t="s">
        <v>2509</v>
      </c>
      <c r="B2158" s="406">
        <v>83.73</v>
      </c>
      <c r="C2158" s="474">
        <v>84.73</v>
      </c>
      <c r="D2158" s="474">
        <v>84.73</v>
      </c>
      <c r="E2158" s="474">
        <v>83.55</v>
      </c>
      <c r="F2158" s="474" t="s">
        <v>4653</v>
      </c>
      <c r="G2158" s="475">
        <v>-0.0149</v>
      </c>
      <c r="M2158" s="473" t="s">
        <v>2417</v>
      </c>
      <c r="N2158" s="406">
        <v>63.64</v>
      </c>
      <c r="O2158" s="474">
        <v>63.18</v>
      </c>
      <c r="P2158" s="474">
        <v>64.55</v>
      </c>
      <c r="Q2158" s="474">
        <v>62.82</v>
      </c>
      <c r="R2158" s="474" t="s">
        <v>4563</v>
      </c>
      <c r="S2158" s="475">
        <v>0.0131</v>
      </c>
    </row>
    <row r="2159" ht="15.75" customHeight="1">
      <c r="A2159" s="473" t="s">
        <v>2510</v>
      </c>
      <c r="B2159" s="406">
        <v>85.0</v>
      </c>
      <c r="C2159" s="474">
        <v>84.18</v>
      </c>
      <c r="D2159" s="474">
        <v>85.45</v>
      </c>
      <c r="E2159" s="474">
        <v>84.09</v>
      </c>
      <c r="F2159" s="474" t="s">
        <v>4654</v>
      </c>
      <c r="G2159" s="475">
        <v>0.0119</v>
      </c>
      <c r="M2159" s="473" t="s">
        <v>2418</v>
      </c>
      <c r="N2159" s="406">
        <v>62.82</v>
      </c>
      <c r="O2159" s="474">
        <v>63.55</v>
      </c>
      <c r="P2159" s="474">
        <v>64.36</v>
      </c>
      <c r="Q2159" s="474">
        <v>61.82</v>
      </c>
      <c r="R2159" s="474" t="s">
        <v>4564</v>
      </c>
      <c r="S2159" s="475">
        <v>0.0029</v>
      </c>
    </row>
    <row r="2160" ht="15.75" customHeight="1">
      <c r="A2160" s="473" t="s">
        <v>2511</v>
      </c>
      <c r="B2160" s="406">
        <v>84.0</v>
      </c>
      <c r="C2160" s="474">
        <v>83.09</v>
      </c>
      <c r="D2160" s="474">
        <v>84.91</v>
      </c>
      <c r="E2160" s="474">
        <v>82.45</v>
      </c>
      <c r="F2160" s="474" t="s">
        <v>4655</v>
      </c>
      <c r="G2160" s="475">
        <v>0.0221</v>
      </c>
      <c r="M2160" s="473" t="s">
        <v>2419</v>
      </c>
      <c r="N2160" s="406">
        <v>62.64</v>
      </c>
      <c r="O2160" s="474">
        <v>66.27</v>
      </c>
      <c r="P2160" s="474">
        <v>66.27</v>
      </c>
      <c r="Q2160" s="474">
        <v>61.82</v>
      </c>
      <c r="R2160" s="474" t="s">
        <v>4565</v>
      </c>
      <c r="S2160" s="475">
        <v>-0.0363</v>
      </c>
    </row>
    <row r="2161" ht="15.75" customHeight="1">
      <c r="A2161" s="473" t="s">
        <v>2512</v>
      </c>
      <c r="B2161" s="406">
        <v>82.18</v>
      </c>
      <c r="C2161" s="474">
        <v>80.09</v>
      </c>
      <c r="D2161" s="474">
        <v>82.73</v>
      </c>
      <c r="E2161" s="474">
        <v>80.0</v>
      </c>
      <c r="F2161" s="474" t="s">
        <v>4656</v>
      </c>
      <c r="G2161" s="475">
        <v>0.0226</v>
      </c>
      <c r="M2161" s="473" t="s">
        <v>2420</v>
      </c>
      <c r="N2161" s="406">
        <v>65.0</v>
      </c>
      <c r="O2161" s="474">
        <v>63.0</v>
      </c>
      <c r="P2161" s="474">
        <v>67.27</v>
      </c>
      <c r="Q2161" s="474">
        <v>62.36</v>
      </c>
      <c r="R2161" s="474" t="s">
        <v>4566</v>
      </c>
      <c r="S2161" s="475">
        <v>0.0454</v>
      </c>
    </row>
    <row r="2162" ht="15.75" customHeight="1">
      <c r="A2162" s="473" t="s">
        <v>2513</v>
      </c>
      <c r="B2162" s="406">
        <v>80.36</v>
      </c>
      <c r="C2162" s="474">
        <v>80.18</v>
      </c>
      <c r="D2162" s="474">
        <v>80.91</v>
      </c>
      <c r="E2162" s="474">
        <v>78.55</v>
      </c>
      <c r="F2162" s="474" t="s">
        <v>4657</v>
      </c>
      <c r="G2162" s="475">
        <v>0.023</v>
      </c>
      <c r="M2162" s="473" t="s">
        <v>2421</v>
      </c>
      <c r="N2162" s="406">
        <v>62.18</v>
      </c>
      <c r="O2162" s="474">
        <v>65.45</v>
      </c>
      <c r="P2162" s="474">
        <v>65.45</v>
      </c>
      <c r="Q2162" s="474">
        <v>61.27</v>
      </c>
      <c r="R2162" s="474" t="s">
        <v>4567</v>
      </c>
      <c r="S2162" s="475">
        <v>-0.0298</v>
      </c>
    </row>
    <row r="2163" ht="15.75" customHeight="1">
      <c r="A2163" s="473" t="s">
        <v>2514</v>
      </c>
      <c r="B2163" s="406">
        <v>78.55</v>
      </c>
      <c r="C2163" s="474">
        <v>77.45</v>
      </c>
      <c r="D2163" s="474">
        <v>79.91</v>
      </c>
      <c r="E2163" s="474">
        <v>77.27</v>
      </c>
      <c r="F2163" s="474" t="s">
        <v>4658</v>
      </c>
      <c r="G2163" s="475">
        <v>0.0036</v>
      </c>
      <c r="M2163" s="473" t="s">
        <v>2422</v>
      </c>
      <c r="N2163" s="406">
        <v>64.09</v>
      </c>
      <c r="O2163" s="474">
        <v>59.27</v>
      </c>
      <c r="P2163" s="474">
        <v>64.18</v>
      </c>
      <c r="Q2163" s="474">
        <v>59.09</v>
      </c>
      <c r="R2163" s="474" t="s">
        <v>4568</v>
      </c>
      <c r="S2163" s="475">
        <v>0.0982</v>
      </c>
    </row>
    <row r="2164" ht="15.75" customHeight="1">
      <c r="A2164" s="473" t="s">
        <v>2515</v>
      </c>
      <c r="B2164" s="406">
        <v>78.27</v>
      </c>
      <c r="C2164" s="474">
        <v>80.27</v>
      </c>
      <c r="D2164" s="474">
        <v>81.18</v>
      </c>
      <c r="E2164" s="474">
        <v>78.18</v>
      </c>
      <c r="F2164" s="474" t="s">
        <v>4659</v>
      </c>
      <c r="G2164" s="475">
        <v>-0.0227</v>
      </c>
      <c r="M2164" s="473" t="s">
        <v>2423</v>
      </c>
      <c r="N2164" s="406">
        <v>58.36</v>
      </c>
      <c r="O2164" s="474">
        <v>55.91</v>
      </c>
      <c r="P2164" s="474">
        <v>59.0</v>
      </c>
      <c r="Q2164" s="474">
        <v>55.55</v>
      </c>
      <c r="R2164" s="474" t="s">
        <v>4569</v>
      </c>
      <c r="S2164" s="475">
        <v>-0.0048</v>
      </c>
    </row>
    <row r="2165" ht="15.75" customHeight="1">
      <c r="A2165" s="473" t="s">
        <v>2516</v>
      </c>
      <c r="B2165" s="406">
        <v>80.09</v>
      </c>
      <c r="C2165" s="474">
        <v>80.82</v>
      </c>
      <c r="D2165" s="474">
        <v>82.09</v>
      </c>
      <c r="E2165" s="474">
        <v>79.64</v>
      </c>
      <c r="F2165" s="474" t="s">
        <v>4660</v>
      </c>
      <c r="G2165" s="475">
        <v>0.0126</v>
      </c>
      <c r="M2165" s="473" t="s">
        <v>2424</v>
      </c>
      <c r="N2165" s="406">
        <v>58.64</v>
      </c>
      <c r="O2165" s="474">
        <v>58.64</v>
      </c>
      <c r="P2165" s="474">
        <v>58.64</v>
      </c>
      <c r="Q2165" s="474">
        <v>58.64</v>
      </c>
      <c r="R2165" s="474"/>
      <c r="S2165" s="475">
        <v>0.0</v>
      </c>
    </row>
    <row r="2166" ht="15.75" customHeight="1">
      <c r="A2166" s="473" t="s">
        <v>2517</v>
      </c>
      <c r="B2166" s="406">
        <v>79.09</v>
      </c>
      <c r="C2166" s="474">
        <v>79.09</v>
      </c>
      <c r="D2166" s="474">
        <v>81.73</v>
      </c>
      <c r="E2166" s="474">
        <v>79.09</v>
      </c>
      <c r="F2166" s="474" t="s">
        <v>4661</v>
      </c>
      <c r="G2166" s="475">
        <v>-0.0181</v>
      </c>
      <c r="M2166" s="473" t="s">
        <v>2425</v>
      </c>
      <c r="N2166" s="406">
        <v>58.64</v>
      </c>
      <c r="O2166" s="474">
        <v>58.91</v>
      </c>
      <c r="P2166" s="474">
        <v>59.45</v>
      </c>
      <c r="Q2166" s="474">
        <v>58.18</v>
      </c>
      <c r="R2166" s="474" t="s">
        <v>4570</v>
      </c>
      <c r="S2166" s="475">
        <v>-0.0061</v>
      </c>
    </row>
    <row r="2167" ht="15.75" customHeight="1">
      <c r="A2167" s="473" t="s">
        <v>2518</v>
      </c>
      <c r="B2167" s="406">
        <v>80.55</v>
      </c>
      <c r="C2167" s="474">
        <v>83.73</v>
      </c>
      <c r="D2167" s="474">
        <v>84.45</v>
      </c>
      <c r="E2167" s="474">
        <v>80.18</v>
      </c>
      <c r="F2167" s="474" t="s">
        <v>4662</v>
      </c>
      <c r="G2167" s="475">
        <v>-0.0316</v>
      </c>
      <c r="M2167" s="473" t="s">
        <v>2426</v>
      </c>
      <c r="N2167" s="406">
        <v>59.0</v>
      </c>
      <c r="O2167" s="474">
        <v>59.45</v>
      </c>
      <c r="P2167" s="474">
        <v>60.64</v>
      </c>
      <c r="Q2167" s="474">
        <v>56.36</v>
      </c>
      <c r="R2167" s="474" t="s">
        <v>4571</v>
      </c>
      <c r="S2167" s="475">
        <v>-0.0181</v>
      </c>
    </row>
    <row r="2168" ht="15.75" customHeight="1">
      <c r="A2168" s="473" t="s">
        <v>2519</v>
      </c>
      <c r="B2168" s="406">
        <v>83.18</v>
      </c>
      <c r="C2168" s="474">
        <v>85.55</v>
      </c>
      <c r="D2168" s="474">
        <v>85.55</v>
      </c>
      <c r="E2168" s="474">
        <v>82.73</v>
      </c>
      <c r="F2168" s="474" t="s">
        <v>4663</v>
      </c>
      <c r="G2168" s="475">
        <v>-0.0224</v>
      </c>
      <c r="M2168" s="473" t="s">
        <v>2427</v>
      </c>
      <c r="N2168" s="406">
        <v>60.09</v>
      </c>
      <c r="O2168" s="474">
        <v>61.55</v>
      </c>
      <c r="P2168" s="474">
        <v>61.73</v>
      </c>
      <c r="Q2168" s="474">
        <v>59.45</v>
      </c>
      <c r="R2168" s="474" t="s">
        <v>4572</v>
      </c>
      <c r="S2168" s="475">
        <v>-0.0266</v>
      </c>
    </row>
    <row r="2169" ht="15.75" customHeight="1">
      <c r="A2169" s="473" t="s">
        <v>2520</v>
      </c>
      <c r="B2169" s="406">
        <v>85.09</v>
      </c>
      <c r="C2169" s="474">
        <v>83.91</v>
      </c>
      <c r="D2169" s="474">
        <v>87.09</v>
      </c>
      <c r="E2169" s="474">
        <v>83.91</v>
      </c>
      <c r="F2169" s="474" t="s">
        <v>4664</v>
      </c>
      <c r="G2169" s="475">
        <v>0.0011</v>
      </c>
      <c r="M2169" s="473" t="s">
        <v>2428</v>
      </c>
      <c r="N2169" s="406">
        <v>61.73</v>
      </c>
      <c r="O2169" s="474">
        <v>61.82</v>
      </c>
      <c r="P2169" s="474">
        <v>62.73</v>
      </c>
      <c r="Q2169" s="474">
        <v>61.64</v>
      </c>
      <c r="R2169" s="474" t="s">
        <v>4573</v>
      </c>
      <c r="S2169" s="475">
        <v>0.0015</v>
      </c>
    </row>
    <row r="2170" ht="15.75" customHeight="1">
      <c r="A2170" s="473" t="s">
        <v>2521</v>
      </c>
      <c r="B2170" s="406">
        <v>85.0</v>
      </c>
      <c r="C2170" s="474">
        <v>86.55</v>
      </c>
      <c r="D2170" s="474">
        <v>88.09</v>
      </c>
      <c r="E2170" s="474">
        <v>84.82</v>
      </c>
      <c r="F2170" s="474" t="s">
        <v>4665</v>
      </c>
      <c r="G2170" s="475">
        <v>-0.0157</v>
      </c>
      <c r="M2170" s="473" t="s">
        <v>2429</v>
      </c>
      <c r="N2170" s="406">
        <v>61.64</v>
      </c>
      <c r="O2170" s="474">
        <v>60.45</v>
      </c>
      <c r="P2170" s="474">
        <v>61.82</v>
      </c>
      <c r="Q2170" s="474">
        <v>60.0</v>
      </c>
      <c r="R2170" s="474" t="s">
        <v>4574</v>
      </c>
      <c r="S2170" s="475">
        <v>0.0212</v>
      </c>
    </row>
    <row r="2171" ht="15.75" customHeight="1">
      <c r="A2171" s="473" t="s">
        <v>2522</v>
      </c>
      <c r="B2171" s="406">
        <v>86.36</v>
      </c>
      <c r="C2171" s="474">
        <v>88.18</v>
      </c>
      <c r="D2171" s="474">
        <v>88.36</v>
      </c>
      <c r="E2171" s="474">
        <v>85.91</v>
      </c>
      <c r="F2171" s="474" t="s">
        <v>4666</v>
      </c>
      <c r="G2171" s="475">
        <v>-0.0125</v>
      </c>
      <c r="M2171" s="473" t="s">
        <v>2430</v>
      </c>
      <c r="N2171" s="406">
        <v>60.36</v>
      </c>
      <c r="O2171" s="474">
        <v>62.27</v>
      </c>
      <c r="P2171" s="474">
        <v>62.27</v>
      </c>
      <c r="Q2171" s="474">
        <v>60.09</v>
      </c>
      <c r="R2171" s="474" t="s">
        <v>4575</v>
      </c>
      <c r="S2171" s="475">
        <v>-0.0208</v>
      </c>
    </row>
    <row r="2172" ht="15.75" customHeight="1">
      <c r="A2172" s="473" t="s">
        <v>2523</v>
      </c>
      <c r="B2172" s="406">
        <v>87.45</v>
      </c>
      <c r="C2172" s="474">
        <v>90.91</v>
      </c>
      <c r="D2172" s="474">
        <v>90.91</v>
      </c>
      <c r="E2172" s="474">
        <v>87.27</v>
      </c>
      <c r="F2172" s="474" t="s">
        <v>4667</v>
      </c>
      <c r="G2172" s="475">
        <v>-0.0264</v>
      </c>
      <c r="M2172" s="473" t="s">
        <v>2431</v>
      </c>
      <c r="N2172" s="406">
        <v>61.64</v>
      </c>
      <c r="O2172" s="474">
        <v>63.64</v>
      </c>
      <c r="P2172" s="474">
        <v>64.45</v>
      </c>
      <c r="Q2172" s="474">
        <v>61.09</v>
      </c>
      <c r="R2172" s="474" t="s">
        <v>4576</v>
      </c>
      <c r="S2172" s="475">
        <v>-0.0622</v>
      </c>
    </row>
    <row r="2173" ht="15.75" customHeight="1">
      <c r="A2173" s="473" t="s">
        <v>2524</v>
      </c>
      <c r="B2173" s="406">
        <v>89.82</v>
      </c>
      <c r="C2173" s="474">
        <v>92.73</v>
      </c>
      <c r="D2173" s="474">
        <v>95.36</v>
      </c>
      <c r="E2173" s="474">
        <v>89.18</v>
      </c>
      <c r="F2173" s="474" t="s">
        <v>4668</v>
      </c>
      <c r="G2173" s="475">
        <v>-0.0417</v>
      </c>
      <c r="M2173" s="473" t="s">
        <v>2432</v>
      </c>
      <c r="N2173" s="406">
        <v>65.73</v>
      </c>
      <c r="O2173" s="474">
        <v>65.91</v>
      </c>
      <c r="P2173" s="474">
        <v>66.82</v>
      </c>
      <c r="Q2173" s="474">
        <v>65.36</v>
      </c>
      <c r="R2173" s="474" t="s">
        <v>4577</v>
      </c>
      <c r="S2173" s="475">
        <v>0.0027</v>
      </c>
    </row>
    <row r="2174" ht="15.75" customHeight="1">
      <c r="A2174" s="473" t="s">
        <v>2525</v>
      </c>
      <c r="B2174" s="406">
        <v>93.73</v>
      </c>
      <c r="C2174" s="474">
        <v>88.18</v>
      </c>
      <c r="D2174" s="474">
        <v>94.45</v>
      </c>
      <c r="E2174" s="474">
        <v>88.18</v>
      </c>
      <c r="F2174" s="474" t="s">
        <v>4669</v>
      </c>
      <c r="G2174" s="475">
        <v>0.0651</v>
      </c>
      <c r="M2174" s="473" t="s">
        <v>2433</v>
      </c>
      <c r="N2174" s="406">
        <v>65.55</v>
      </c>
      <c r="O2174" s="474">
        <v>67.73</v>
      </c>
      <c r="P2174" s="474">
        <v>67.73</v>
      </c>
      <c r="Q2174" s="474">
        <v>65.27</v>
      </c>
      <c r="R2174" s="474" t="s">
        <v>4578</v>
      </c>
      <c r="S2174" s="475">
        <v>-0.0348</v>
      </c>
    </row>
    <row r="2175" ht="15.75" customHeight="1">
      <c r="A2175" s="473" t="s">
        <v>2526</v>
      </c>
      <c r="B2175" s="406">
        <v>88.0</v>
      </c>
      <c r="C2175" s="474">
        <v>89.09</v>
      </c>
      <c r="D2175" s="474">
        <v>90.64</v>
      </c>
      <c r="E2175" s="474">
        <v>87.27</v>
      </c>
      <c r="F2175" s="474" t="s">
        <v>4670</v>
      </c>
      <c r="G2175" s="475">
        <v>-0.0082</v>
      </c>
      <c r="M2175" s="473" t="s">
        <v>2434</v>
      </c>
      <c r="N2175" s="406">
        <v>67.91</v>
      </c>
      <c r="O2175" s="474">
        <v>66.82</v>
      </c>
      <c r="P2175" s="474">
        <v>68.64</v>
      </c>
      <c r="Q2175" s="474">
        <v>66.0</v>
      </c>
      <c r="R2175" s="474" t="s">
        <v>4579</v>
      </c>
      <c r="S2175" s="475">
        <v>0.0376</v>
      </c>
    </row>
    <row r="2176" ht="15.75" customHeight="1">
      <c r="A2176" s="473" t="s">
        <v>2527</v>
      </c>
      <c r="B2176" s="406">
        <v>88.73</v>
      </c>
      <c r="C2176" s="474">
        <v>87.91</v>
      </c>
      <c r="D2176" s="474">
        <v>92.73</v>
      </c>
      <c r="E2176" s="474">
        <v>87.91</v>
      </c>
      <c r="F2176" s="474" t="s">
        <v>4671</v>
      </c>
      <c r="G2176" s="475">
        <v>0.0073</v>
      </c>
      <c r="M2176" s="473" t="s">
        <v>2435</v>
      </c>
      <c r="N2176" s="406">
        <v>65.45</v>
      </c>
      <c r="O2176" s="474">
        <v>65.45</v>
      </c>
      <c r="P2176" s="474">
        <v>66.09</v>
      </c>
      <c r="Q2176" s="474">
        <v>65.18</v>
      </c>
      <c r="R2176" s="474" t="s">
        <v>4580</v>
      </c>
      <c r="S2176" s="475">
        <v>0.0055</v>
      </c>
    </row>
    <row r="2177" ht="15.75" customHeight="1">
      <c r="A2177" s="473" t="s">
        <v>2528</v>
      </c>
      <c r="B2177" s="406">
        <v>88.09</v>
      </c>
      <c r="C2177" s="474">
        <v>91.91</v>
      </c>
      <c r="D2177" s="474">
        <v>92.55</v>
      </c>
      <c r="E2177" s="474">
        <v>87.36</v>
      </c>
      <c r="F2177" s="474" t="s">
        <v>4672</v>
      </c>
      <c r="G2177" s="475">
        <v>-0.0444</v>
      </c>
      <c r="M2177" s="473" t="s">
        <v>2436</v>
      </c>
      <c r="N2177" s="406">
        <v>65.09</v>
      </c>
      <c r="O2177" s="474">
        <v>66.36</v>
      </c>
      <c r="P2177" s="474">
        <v>66.91</v>
      </c>
      <c r="Q2177" s="474">
        <v>64.91</v>
      </c>
      <c r="R2177" s="474" t="s">
        <v>4581</v>
      </c>
      <c r="S2177" s="475">
        <v>-0.0178</v>
      </c>
    </row>
    <row r="2178" ht="15.75" customHeight="1">
      <c r="A2178" s="473" t="s">
        <v>2529</v>
      </c>
      <c r="B2178" s="406">
        <v>92.18</v>
      </c>
      <c r="C2178" s="474">
        <v>91.55</v>
      </c>
      <c r="D2178" s="474">
        <v>94.0</v>
      </c>
      <c r="E2178" s="474">
        <v>90.91</v>
      </c>
      <c r="F2178" s="474" t="s">
        <v>4673</v>
      </c>
      <c r="G2178" s="475">
        <v>0.014</v>
      </c>
      <c r="M2178" s="473" t="s">
        <v>2437</v>
      </c>
      <c r="N2178" s="406">
        <v>66.27</v>
      </c>
      <c r="O2178" s="474">
        <v>68.45</v>
      </c>
      <c r="P2178" s="474">
        <v>69.55</v>
      </c>
      <c r="Q2178" s="474">
        <v>66.09</v>
      </c>
      <c r="R2178" s="474" t="s">
        <v>4582</v>
      </c>
      <c r="S2178" s="475">
        <v>-0.0254</v>
      </c>
    </row>
    <row r="2179" ht="15.75" customHeight="1">
      <c r="A2179" s="473" t="s">
        <v>2530</v>
      </c>
      <c r="B2179" s="406">
        <v>90.91</v>
      </c>
      <c r="C2179" s="474">
        <v>87.64</v>
      </c>
      <c r="D2179" s="474">
        <v>92.73</v>
      </c>
      <c r="E2179" s="474">
        <v>87.27</v>
      </c>
      <c r="F2179" s="474" t="s">
        <v>4674</v>
      </c>
      <c r="G2179" s="475">
        <v>0.0396</v>
      </c>
      <c r="M2179" s="473" t="s">
        <v>2438</v>
      </c>
      <c r="N2179" s="406">
        <v>68.0</v>
      </c>
      <c r="O2179" s="474">
        <v>61.45</v>
      </c>
      <c r="P2179" s="474">
        <v>68.45</v>
      </c>
      <c r="Q2179" s="474">
        <v>62.73</v>
      </c>
      <c r="R2179" s="474" t="s">
        <v>4583</v>
      </c>
      <c r="S2179" s="475">
        <v>0.0889</v>
      </c>
    </row>
    <row r="2180" ht="15.75" customHeight="1">
      <c r="A2180" s="473" t="s">
        <v>2531</v>
      </c>
      <c r="B2180" s="406">
        <v>87.45</v>
      </c>
      <c r="C2180" s="474">
        <v>91.82</v>
      </c>
      <c r="D2180" s="474">
        <v>91.82</v>
      </c>
      <c r="E2180" s="474">
        <v>86.0</v>
      </c>
      <c r="F2180" s="474" t="s">
        <v>4675</v>
      </c>
      <c r="G2180" s="475">
        <v>-0.0428</v>
      </c>
      <c r="M2180" s="473" t="s">
        <v>2439</v>
      </c>
      <c r="N2180" s="406">
        <v>62.45</v>
      </c>
      <c r="O2180" s="474">
        <v>61.45</v>
      </c>
      <c r="P2180" s="474">
        <v>62.73</v>
      </c>
      <c r="Q2180" s="474">
        <v>61.45</v>
      </c>
      <c r="R2180" s="474" t="s">
        <v>4584</v>
      </c>
      <c r="S2180" s="475">
        <v>0.0117</v>
      </c>
    </row>
    <row r="2181" ht="15.75" customHeight="1">
      <c r="A2181" s="473" t="s">
        <v>2532</v>
      </c>
      <c r="B2181" s="406">
        <v>91.36</v>
      </c>
      <c r="C2181" s="474">
        <v>91.82</v>
      </c>
      <c r="D2181" s="474">
        <v>94.55</v>
      </c>
      <c r="E2181" s="474">
        <v>90.82</v>
      </c>
      <c r="F2181" s="474" t="s">
        <v>4676</v>
      </c>
      <c r="G2181" s="475">
        <v>-0.0195</v>
      </c>
      <c r="M2181" s="473" t="s">
        <v>2440</v>
      </c>
      <c r="N2181" s="406">
        <v>61.73</v>
      </c>
      <c r="O2181" s="474">
        <v>62.27</v>
      </c>
      <c r="P2181" s="474">
        <v>62.73</v>
      </c>
      <c r="Q2181" s="474">
        <v>59.55</v>
      </c>
      <c r="R2181" s="474" t="s">
        <v>4585</v>
      </c>
      <c r="S2181" s="475">
        <v>-0.0131</v>
      </c>
    </row>
    <row r="2182" ht="15.75" customHeight="1">
      <c r="A2182" s="473" t="s">
        <v>2533</v>
      </c>
      <c r="B2182" s="406">
        <v>93.18</v>
      </c>
      <c r="C2182" s="474">
        <v>91.91</v>
      </c>
      <c r="D2182" s="474">
        <v>95.27</v>
      </c>
      <c r="E2182" s="474">
        <v>91.18</v>
      </c>
      <c r="F2182" s="474" t="s">
        <v>4677</v>
      </c>
      <c r="G2182" s="475">
        <v>0.0138</v>
      </c>
      <c r="M2182" s="473" t="s">
        <v>2441</v>
      </c>
      <c r="N2182" s="406">
        <v>62.55</v>
      </c>
      <c r="O2182" s="474">
        <v>64.18</v>
      </c>
      <c r="P2182" s="474">
        <v>64.55</v>
      </c>
      <c r="Q2182" s="474">
        <v>62.27</v>
      </c>
      <c r="R2182" s="474" t="s">
        <v>4586</v>
      </c>
      <c r="S2182" s="475">
        <v>-0.0185</v>
      </c>
    </row>
    <row r="2183" ht="15.75" customHeight="1">
      <c r="A2183" s="473" t="s">
        <v>2534</v>
      </c>
      <c r="B2183" s="406">
        <v>91.91</v>
      </c>
      <c r="C2183" s="474">
        <v>92.73</v>
      </c>
      <c r="D2183" s="474">
        <v>94.55</v>
      </c>
      <c r="E2183" s="474">
        <v>91.36</v>
      </c>
      <c r="F2183" s="474" t="s">
        <v>4678</v>
      </c>
      <c r="G2183" s="475">
        <v>-0.0288</v>
      </c>
      <c r="M2183" s="473" t="s">
        <v>2442</v>
      </c>
      <c r="N2183" s="406">
        <v>63.73</v>
      </c>
      <c r="O2183" s="474">
        <v>64.0</v>
      </c>
      <c r="P2183" s="474">
        <v>64.73</v>
      </c>
      <c r="Q2183" s="474">
        <v>63.45</v>
      </c>
      <c r="R2183" s="474" t="s">
        <v>4587</v>
      </c>
      <c r="S2183" s="475">
        <v>-0.0028</v>
      </c>
    </row>
    <row r="2184" ht="15.75" customHeight="1">
      <c r="A2184" s="473" t="s">
        <v>2535</v>
      </c>
      <c r="B2184" s="406">
        <v>94.64</v>
      </c>
      <c r="C2184" s="474">
        <v>98.18</v>
      </c>
      <c r="D2184" s="474">
        <v>98.18</v>
      </c>
      <c r="E2184" s="474">
        <v>93.64</v>
      </c>
      <c r="F2184" s="474" t="s">
        <v>4663</v>
      </c>
      <c r="G2184" s="475">
        <v>-0.0085</v>
      </c>
      <c r="M2184" s="473" t="s">
        <v>2443</v>
      </c>
      <c r="N2184" s="406">
        <v>63.91</v>
      </c>
      <c r="O2184" s="474">
        <v>63.18</v>
      </c>
      <c r="P2184" s="474">
        <v>65.0</v>
      </c>
      <c r="Q2184" s="474">
        <v>62.18</v>
      </c>
      <c r="R2184" s="474" t="s">
        <v>4588</v>
      </c>
      <c r="S2184" s="475">
        <v>0.0072</v>
      </c>
    </row>
    <row r="2185" ht="15.75" customHeight="1">
      <c r="A2185" s="473" t="s">
        <v>2536</v>
      </c>
      <c r="B2185" s="406">
        <v>95.45</v>
      </c>
      <c r="C2185" s="474">
        <v>93.64</v>
      </c>
      <c r="D2185" s="474">
        <v>95.91</v>
      </c>
      <c r="E2185" s="474">
        <v>91.18</v>
      </c>
      <c r="F2185" s="474" t="s">
        <v>4679</v>
      </c>
      <c r="G2185" s="475">
        <v>0.0324</v>
      </c>
      <c r="M2185" s="473" t="s">
        <v>2444</v>
      </c>
      <c r="N2185" s="406">
        <v>63.45</v>
      </c>
      <c r="O2185" s="474">
        <v>65.18</v>
      </c>
      <c r="P2185" s="474">
        <v>65.45</v>
      </c>
      <c r="Q2185" s="474">
        <v>63.09</v>
      </c>
      <c r="R2185" s="474" t="s">
        <v>4589</v>
      </c>
      <c r="S2185" s="475">
        <v>-0.0279</v>
      </c>
    </row>
    <row r="2186" ht="15.75" customHeight="1">
      <c r="A2186" s="473" t="s">
        <v>2537</v>
      </c>
      <c r="B2186" s="406">
        <v>92.45</v>
      </c>
      <c r="C2186" s="474">
        <v>95.27</v>
      </c>
      <c r="D2186" s="474">
        <v>95.27</v>
      </c>
      <c r="E2186" s="474">
        <v>91.18</v>
      </c>
      <c r="F2186" s="474" t="s">
        <v>4680</v>
      </c>
      <c r="G2186" s="475">
        <v>-0.003</v>
      </c>
      <c r="M2186" s="473" t="s">
        <v>2445</v>
      </c>
      <c r="N2186" s="406">
        <v>65.27</v>
      </c>
      <c r="O2186" s="474">
        <v>65.73</v>
      </c>
      <c r="P2186" s="474">
        <v>66.18</v>
      </c>
      <c r="Q2186" s="474">
        <v>65.0</v>
      </c>
      <c r="R2186" s="474" t="s">
        <v>4590</v>
      </c>
      <c r="S2186" s="475">
        <v>-0.0084</v>
      </c>
    </row>
    <row r="2187" ht="15.75" customHeight="1">
      <c r="A2187" s="473" t="s">
        <v>2538</v>
      </c>
      <c r="B2187" s="406">
        <v>92.73</v>
      </c>
      <c r="C2187" s="474">
        <v>95.91</v>
      </c>
      <c r="D2187" s="474">
        <v>95.91</v>
      </c>
      <c r="E2187" s="474">
        <v>92.27</v>
      </c>
      <c r="F2187" s="474" t="s">
        <v>4681</v>
      </c>
      <c r="G2187" s="475">
        <v>-0.0107</v>
      </c>
      <c r="M2187" s="473" t="s">
        <v>2446</v>
      </c>
      <c r="N2187" s="406">
        <v>65.82</v>
      </c>
      <c r="O2187" s="474">
        <v>65.09</v>
      </c>
      <c r="P2187" s="474">
        <v>66.82</v>
      </c>
      <c r="Q2187" s="474">
        <v>64.91</v>
      </c>
      <c r="R2187" s="474" t="s">
        <v>4591</v>
      </c>
      <c r="S2187" s="475">
        <v>0.0154</v>
      </c>
    </row>
    <row r="2188" ht="15.75" customHeight="1">
      <c r="A2188" s="473" t="s">
        <v>2539</v>
      </c>
      <c r="B2188" s="406">
        <v>93.73</v>
      </c>
      <c r="C2188" s="474">
        <v>98.27</v>
      </c>
      <c r="D2188" s="474">
        <v>99.09</v>
      </c>
      <c r="E2188" s="474">
        <v>93.55</v>
      </c>
      <c r="F2188" s="474" t="s">
        <v>4682</v>
      </c>
      <c r="G2188" s="475">
        <v>-0.04</v>
      </c>
      <c r="M2188" s="473" t="s">
        <v>2447</v>
      </c>
      <c r="N2188" s="406">
        <v>64.82</v>
      </c>
      <c r="O2188" s="474">
        <v>64.82</v>
      </c>
      <c r="P2188" s="474">
        <v>65.36</v>
      </c>
      <c r="Q2188" s="474">
        <v>64.18</v>
      </c>
      <c r="R2188" s="474" t="s">
        <v>4592</v>
      </c>
      <c r="S2188" s="475">
        <v>0.0</v>
      </c>
    </row>
    <row r="2189" ht="15.75" customHeight="1">
      <c r="A2189" s="473" t="s">
        <v>2540</v>
      </c>
      <c r="B2189" s="406">
        <v>97.64</v>
      </c>
      <c r="C2189" s="474">
        <v>98.09</v>
      </c>
      <c r="D2189" s="474">
        <v>99.0</v>
      </c>
      <c r="E2189" s="474">
        <v>96.27</v>
      </c>
      <c r="F2189" s="474" t="s">
        <v>4683</v>
      </c>
      <c r="G2189" s="475">
        <v>0.0152</v>
      </c>
      <c r="M2189" s="473" t="s">
        <v>2448</v>
      </c>
      <c r="N2189" s="406">
        <v>64.82</v>
      </c>
      <c r="O2189" s="474">
        <v>64.64</v>
      </c>
      <c r="P2189" s="474">
        <v>65.45</v>
      </c>
      <c r="Q2189" s="474">
        <v>64.64</v>
      </c>
      <c r="R2189" s="474" t="s">
        <v>4593</v>
      </c>
      <c r="S2189" s="475">
        <v>0.0</v>
      </c>
    </row>
    <row r="2190" ht="15.75" customHeight="1">
      <c r="A2190" s="473" t="s">
        <v>2541</v>
      </c>
      <c r="B2190" s="406">
        <v>96.18</v>
      </c>
      <c r="C2190" s="474">
        <v>97.18</v>
      </c>
      <c r="D2190" s="474">
        <v>98.09</v>
      </c>
      <c r="E2190" s="474">
        <v>93.64</v>
      </c>
      <c r="F2190" s="474" t="s">
        <v>4684</v>
      </c>
      <c r="G2190" s="475">
        <v>0.0</v>
      </c>
      <c r="M2190" s="473" t="s">
        <v>2449</v>
      </c>
      <c r="N2190" s="406">
        <v>64.82</v>
      </c>
      <c r="O2190" s="474">
        <v>64.55</v>
      </c>
      <c r="P2190" s="474">
        <v>65.36</v>
      </c>
      <c r="Q2190" s="474">
        <v>64.36</v>
      </c>
      <c r="R2190" s="474" t="s">
        <v>4594</v>
      </c>
      <c r="S2190" s="475">
        <v>0.0057</v>
      </c>
    </row>
    <row r="2191" ht="15.75" customHeight="1">
      <c r="A2191" s="473" t="s">
        <v>2542</v>
      </c>
      <c r="B2191" s="406">
        <v>96.18</v>
      </c>
      <c r="C2191" s="474">
        <v>100.0</v>
      </c>
      <c r="D2191" s="474">
        <v>100.0</v>
      </c>
      <c r="E2191" s="474">
        <v>94.73</v>
      </c>
      <c r="F2191" s="474" t="s">
        <v>4685</v>
      </c>
      <c r="G2191" s="475">
        <v>-0.0285</v>
      </c>
      <c r="M2191" s="473" t="s">
        <v>2450</v>
      </c>
      <c r="N2191" s="406">
        <v>64.45</v>
      </c>
      <c r="O2191" s="474">
        <v>66.09</v>
      </c>
      <c r="P2191" s="474">
        <v>66.09</v>
      </c>
      <c r="Q2191" s="474">
        <v>63.64</v>
      </c>
      <c r="R2191" s="474" t="s">
        <v>4595</v>
      </c>
      <c r="S2191" s="475">
        <v>-0.0261</v>
      </c>
    </row>
    <row r="2192" ht="15.75" customHeight="1">
      <c r="A2192" s="473" t="s">
        <v>2543</v>
      </c>
      <c r="B2192" s="406">
        <v>99.0</v>
      </c>
      <c r="C2192" s="474">
        <v>103.64</v>
      </c>
      <c r="D2192" s="474">
        <v>103.64</v>
      </c>
      <c r="E2192" s="474">
        <v>98.18</v>
      </c>
      <c r="F2192" s="474" t="s">
        <v>4686</v>
      </c>
      <c r="G2192" s="475">
        <v>-0.0215</v>
      </c>
      <c r="M2192" s="473" t="s">
        <v>2451</v>
      </c>
      <c r="N2192" s="406">
        <v>66.18</v>
      </c>
      <c r="O2192" s="474">
        <v>66.64</v>
      </c>
      <c r="P2192" s="474">
        <v>67.27</v>
      </c>
      <c r="Q2192" s="474">
        <v>65.91</v>
      </c>
      <c r="R2192" s="474" t="s">
        <v>4596</v>
      </c>
      <c r="S2192" s="475">
        <v>-0.0082</v>
      </c>
    </row>
    <row r="2193" ht="15.75" customHeight="1">
      <c r="A2193" s="473" t="s">
        <v>2544</v>
      </c>
      <c r="B2193" s="406">
        <v>101.18</v>
      </c>
      <c r="C2193" s="474">
        <v>104.55</v>
      </c>
      <c r="D2193" s="474">
        <v>104.55</v>
      </c>
      <c r="E2193" s="474">
        <v>100.0</v>
      </c>
      <c r="F2193" s="474" t="s">
        <v>4687</v>
      </c>
      <c r="G2193" s="475">
        <v>-0.0063</v>
      </c>
      <c r="M2193" s="473" t="s">
        <v>2452</v>
      </c>
      <c r="N2193" s="406">
        <v>66.73</v>
      </c>
      <c r="O2193" s="474">
        <v>68.18</v>
      </c>
      <c r="P2193" s="474">
        <v>68.18</v>
      </c>
      <c r="Q2193" s="474">
        <v>66.27</v>
      </c>
      <c r="R2193" s="474" t="s">
        <v>4597</v>
      </c>
      <c r="S2193" s="475">
        <v>0.0042</v>
      </c>
    </row>
    <row r="2194" ht="15.75" customHeight="1">
      <c r="A2194" s="473" t="s">
        <v>2545</v>
      </c>
      <c r="B2194" s="406">
        <v>101.82</v>
      </c>
      <c r="C2194" s="474">
        <v>105.45</v>
      </c>
      <c r="D2194" s="474">
        <v>106.45</v>
      </c>
      <c r="E2194" s="474">
        <v>101.45</v>
      </c>
      <c r="F2194" s="474" t="s">
        <v>4410</v>
      </c>
      <c r="G2194" s="475">
        <v>-0.0243</v>
      </c>
      <c r="M2194" s="473" t="s">
        <v>2453</v>
      </c>
      <c r="N2194" s="406">
        <v>66.45</v>
      </c>
      <c r="O2194" s="474">
        <v>68.18</v>
      </c>
      <c r="P2194" s="474">
        <v>69.27</v>
      </c>
      <c r="Q2194" s="474">
        <v>66.18</v>
      </c>
      <c r="R2194" s="474" t="s">
        <v>4598</v>
      </c>
      <c r="S2194" s="475">
        <v>-0.0122</v>
      </c>
    </row>
    <row r="2195" ht="15.75" customHeight="1">
      <c r="A2195" s="473" t="s">
        <v>2546</v>
      </c>
      <c r="B2195" s="406">
        <v>104.36</v>
      </c>
      <c r="C2195" s="474">
        <v>105.45</v>
      </c>
      <c r="D2195" s="474">
        <v>106.27</v>
      </c>
      <c r="E2195" s="474">
        <v>102.91</v>
      </c>
      <c r="F2195" s="474" t="s">
        <v>4688</v>
      </c>
      <c r="G2195" s="475">
        <v>9.0E-4</v>
      </c>
      <c r="M2195" s="473" t="s">
        <v>2454</v>
      </c>
      <c r="N2195" s="406">
        <v>67.27</v>
      </c>
      <c r="O2195" s="474">
        <v>66.36</v>
      </c>
      <c r="P2195" s="474">
        <v>70.55</v>
      </c>
      <c r="Q2195" s="474">
        <v>66.36</v>
      </c>
      <c r="R2195" s="474" t="s">
        <v>4599</v>
      </c>
      <c r="S2195" s="475">
        <v>-0.0415</v>
      </c>
    </row>
    <row r="2196" ht="15.75" customHeight="1">
      <c r="A2196" s="473" t="s">
        <v>2547</v>
      </c>
      <c r="B2196" s="406">
        <v>104.27</v>
      </c>
      <c r="C2196" s="474">
        <v>107.27</v>
      </c>
      <c r="D2196" s="474">
        <v>107.27</v>
      </c>
      <c r="E2196" s="474">
        <v>103.64</v>
      </c>
      <c r="F2196" s="474" t="s">
        <v>4689</v>
      </c>
      <c r="G2196" s="475">
        <v>-0.0222</v>
      </c>
      <c r="M2196" s="473" t="s">
        <v>2455</v>
      </c>
      <c r="N2196" s="406">
        <v>70.18</v>
      </c>
      <c r="O2196" s="474">
        <v>70.91</v>
      </c>
      <c r="P2196" s="474">
        <v>71.73</v>
      </c>
      <c r="Q2196" s="474">
        <v>70.0</v>
      </c>
      <c r="R2196" s="474" t="s">
        <v>4600</v>
      </c>
      <c r="S2196" s="475">
        <v>-0.0013</v>
      </c>
    </row>
    <row r="2197" ht="15.75" customHeight="1">
      <c r="A2197" s="473" t="s">
        <v>2548</v>
      </c>
      <c r="B2197" s="406">
        <v>106.64</v>
      </c>
      <c r="C2197" s="474">
        <v>102.18</v>
      </c>
      <c r="D2197" s="474">
        <v>107.55</v>
      </c>
      <c r="E2197" s="474">
        <v>100.91</v>
      </c>
      <c r="F2197" s="474" t="s">
        <v>3123</v>
      </c>
      <c r="G2197" s="475">
        <v>0.0446</v>
      </c>
      <c r="M2197" s="473" t="s">
        <v>2456</v>
      </c>
      <c r="N2197" s="406">
        <v>70.27</v>
      </c>
      <c r="O2197" s="474">
        <v>71.0</v>
      </c>
      <c r="P2197" s="474">
        <v>71.36</v>
      </c>
      <c r="Q2197" s="474">
        <v>69.91</v>
      </c>
      <c r="R2197" s="474" t="s">
        <v>4601</v>
      </c>
      <c r="S2197" s="475">
        <v>-0.0103</v>
      </c>
    </row>
    <row r="2198" ht="15.75" customHeight="1">
      <c r="A2198" s="473" t="s">
        <v>2549</v>
      </c>
      <c r="B2198" s="406">
        <v>102.09</v>
      </c>
      <c r="C2198" s="474">
        <v>106.36</v>
      </c>
      <c r="D2198" s="474">
        <v>107.91</v>
      </c>
      <c r="E2198" s="474">
        <v>100.91</v>
      </c>
      <c r="F2198" s="474" t="s">
        <v>4329</v>
      </c>
      <c r="G2198" s="475">
        <v>-0.0285</v>
      </c>
      <c r="M2198" s="473" t="s">
        <v>2457</v>
      </c>
      <c r="N2198" s="406">
        <v>71.0</v>
      </c>
      <c r="O2198" s="474">
        <v>72.36</v>
      </c>
      <c r="P2198" s="474">
        <v>72.36</v>
      </c>
      <c r="Q2198" s="474">
        <v>70.0</v>
      </c>
      <c r="R2198" s="474" t="s">
        <v>4602</v>
      </c>
      <c r="S2198" s="475">
        <v>0.0104</v>
      </c>
    </row>
    <row r="2199" ht="15.75" customHeight="1">
      <c r="A2199" s="473" t="s">
        <v>2550</v>
      </c>
      <c r="B2199" s="406">
        <v>105.09</v>
      </c>
      <c r="C2199" s="474">
        <v>103.64</v>
      </c>
      <c r="D2199" s="474">
        <v>106.27</v>
      </c>
      <c r="E2199" s="474">
        <v>101.73</v>
      </c>
      <c r="F2199" s="474" t="s">
        <v>3093</v>
      </c>
      <c r="G2199" s="475">
        <v>0.0221</v>
      </c>
      <c r="M2199" s="473" t="s">
        <v>2458</v>
      </c>
      <c r="N2199" s="406">
        <v>70.27</v>
      </c>
      <c r="O2199" s="474">
        <v>71.45</v>
      </c>
      <c r="P2199" s="474">
        <v>71.45</v>
      </c>
      <c r="Q2199" s="474">
        <v>69.91</v>
      </c>
      <c r="R2199" s="474" t="s">
        <v>4603</v>
      </c>
      <c r="S2199" s="475">
        <v>-0.0052</v>
      </c>
    </row>
    <row r="2200" ht="15.75" customHeight="1">
      <c r="A2200" s="473" t="s">
        <v>2551</v>
      </c>
      <c r="B2200" s="406">
        <v>102.82</v>
      </c>
      <c r="C2200" s="474">
        <v>106.45</v>
      </c>
      <c r="D2200" s="474">
        <v>107.73</v>
      </c>
      <c r="E2200" s="474">
        <v>101.55</v>
      </c>
      <c r="F2200" s="474" t="s">
        <v>4542</v>
      </c>
      <c r="G2200" s="475">
        <v>-0.0292</v>
      </c>
      <c r="M2200" s="473" t="s">
        <v>2459</v>
      </c>
      <c r="N2200" s="406">
        <v>70.64</v>
      </c>
      <c r="O2200" s="474">
        <v>72.73</v>
      </c>
      <c r="P2200" s="474">
        <v>72.73</v>
      </c>
      <c r="Q2200" s="474">
        <v>70.45</v>
      </c>
      <c r="R2200" s="474" t="s">
        <v>4604</v>
      </c>
      <c r="S2200" s="475">
        <v>-0.0013</v>
      </c>
    </row>
    <row r="2201" ht="15.75" customHeight="1">
      <c r="A2201" s="473" t="s">
        <v>2552</v>
      </c>
      <c r="B2201" s="406">
        <v>105.91</v>
      </c>
      <c r="C2201" s="474">
        <v>113.45</v>
      </c>
      <c r="D2201" s="474">
        <v>113.45</v>
      </c>
      <c r="E2201" s="474">
        <v>104.64</v>
      </c>
      <c r="F2201" s="474" t="s">
        <v>4690</v>
      </c>
      <c r="G2201" s="475">
        <v>-0.0482</v>
      </c>
      <c r="M2201" s="473" t="s">
        <v>2460</v>
      </c>
      <c r="N2201" s="406">
        <v>70.73</v>
      </c>
      <c r="O2201" s="474">
        <v>70.64</v>
      </c>
      <c r="P2201" s="474">
        <v>71.36</v>
      </c>
      <c r="Q2201" s="474">
        <v>70.0</v>
      </c>
      <c r="R2201" s="474" t="s">
        <v>4605</v>
      </c>
      <c r="S2201" s="475">
        <v>0.0</v>
      </c>
    </row>
    <row r="2202" ht="15.75" customHeight="1">
      <c r="A2202" s="473" t="s">
        <v>2553</v>
      </c>
      <c r="B2202" s="406">
        <v>111.27</v>
      </c>
      <c r="C2202" s="474">
        <v>108.18</v>
      </c>
      <c r="D2202" s="474">
        <v>113.64</v>
      </c>
      <c r="E2202" s="474">
        <v>108.18</v>
      </c>
      <c r="F2202" s="474" t="s">
        <v>4691</v>
      </c>
      <c r="G2202" s="475">
        <v>0.0082</v>
      </c>
      <c r="M2202" s="473" t="s">
        <v>2461</v>
      </c>
      <c r="N2202" s="406">
        <v>70.73</v>
      </c>
      <c r="O2202" s="474">
        <v>72.91</v>
      </c>
      <c r="P2202" s="474">
        <v>74.0</v>
      </c>
      <c r="Q2202" s="474">
        <v>70.18</v>
      </c>
      <c r="R2202" s="474" t="s">
        <v>4606</v>
      </c>
      <c r="S2202" s="475">
        <v>-0.0407</v>
      </c>
    </row>
    <row r="2203" ht="15.75" customHeight="1">
      <c r="A2203" s="473" t="s">
        <v>2554</v>
      </c>
      <c r="B2203" s="406">
        <v>110.36</v>
      </c>
      <c r="C2203" s="474">
        <v>106.55</v>
      </c>
      <c r="D2203" s="474">
        <v>113.64</v>
      </c>
      <c r="E2203" s="474">
        <v>106.45</v>
      </c>
      <c r="F2203" s="474" t="s">
        <v>4692</v>
      </c>
      <c r="G2203" s="475">
        <v>0.042</v>
      </c>
      <c r="M2203" s="473" t="s">
        <v>2462</v>
      </c>
      <c r="N2203" s="406">
        <v>73.73</v>
      </c>
      <c r="O2203" s="474">
        <v>75.09</v>
      </c>
      <c r="P2203" s="474">
        <v>75.09</v>
      </c>
      <c r="Q2203" s="474">
        <v>73.64</v>
      </c>
      <c r="R2203" s="474" t="s">
        <v>4607</v>
      </c>
      <c r="S2203" s="475">
        <v>-0.0024</v>
      </c>
    </row>
    <row r="2204" ht="15.75" customHeight="1">
      <c r="A2204" s="473" t="s">
        <v>2555</v>
      </c>
      <c r="B2204" s="406">
        <v>105.91</v>
      </c>
      <c r="C2204" s="474">
        <v>101.45</v>
      </c>
      <c r="D2204" s="474">
        <v>106.91</v>
      </c>
      <c r="E2204" s="474">
        <v>99.55</v>
      </c>
      <c r="F2204" s="474" t="s">
        <v>4693</v>
      </c>
      <c r="G2204" s="475">
        <v>0.0591</v>
      </c>
      <c r="M2204" s="473" t="s">
        <v>2463</v>
      </c>
      <c r="N2204" s="406">
        <v>73.91</v>
      </c>
      <c r="O2204" s="474">
        <v>73.73</v>
      </c>
      <c r="P2204" s="474">
        <v>74.55</v>
      </c>
      <c r="Q2204" s="474">
        <v>73.45</v>
      </c>
      <c r="R2204" s="474" t="s">
        <v>4608</v>
      </c>
      <c r="S2204" s="475">
        <v>0.0024</v>
      </c>
    </row>
    <row r="2205" ht="15.75" customHeight="1">
      <c r="A2205" s="473" t="s">
        <v>2556</v>
      </c>
      <c r="B2205" s="406">
        <v>100.0</v>
      </c>
      <c r="C2205" s="474">
        <v>100.0</v>
      </c>
      <c r="D2205" s="474">
        <v>102.64</v>
      </c>
      <c r="E2205" s="474">
        <v>97.55</v>
      </c>
      <c r="F2205" s="474" t="s">
        <v>4694</v>
      </c>
      <c r="G2205" s="475">
        <v>0.0064</v>
      </c>
      <c r="M2205" s="473" t="s">
        <v>2464</v>
      </c>
      <c r="N2205" s="406">
        <v>73.73</v>
      </c>
      <c r="O2205" s="474">
        <v>75.45</v>
      </c>
      <c r="P2205" s="474">
        <v>75.45</v>
      </c>
      <c r="Q2205" s="474">
        <v>73.18</v>
      </c>
      <c r="R2205" s="474" t="s">
        <v>4609</v>
      </c>
      <c r="S2205" s="475">
        <v>-0.011</v>
      </c>
    </row>
    <row r="2206" ht="15.75" customHeight="1">
      <c r="A2206" s="473" t="s">
        <v>2557</v>
      </c>
      <c r="B2206" s="406">
        <v>99.36</v>
      </c>
      <c r="C2206" s="474">
        <v>102.73</v>
      </c>
      <c r="D2206" s="474">
        <v>104.45</v>
      </c>
      <c r="E2206" s="474">
        <v>98.64</v>
      </c>
      <c r="F2206" s="474" t="s">
        <v>4695</v>
      </c>
      <c r="G2206" s="475">
        <v>-0.0345</v>
      </c>
      <c r="M2206" s="473" t="s">
        <v>2465</v>
      </c>
      <c r="N2206" s="406">
        <v>74.55</v>
      </c>
      <c r="O2206" s="474">
        <v>72.73</v>
      </c>
      <c r="P2206" s="474">
        <v>75.45</v>
      </c>
      <c r="Q2206" s="474">
        <v>72.73</v>
      </c>
      <c r="R2206" s="474" t="s">
        <v>4610</v>
      </c>
      <c r="S2206" s="475">
        <v>0.0276</v>
      </c>
    </row>
    <row r="2207" ht="15.75" customHeight="1">
      <c r="A2207" s="473" t="s">
        <v>2558</v>
      </c>
      <c r="B2207" s="406">
        <v>102.91</v>
      </c>
      <c r="C2207" s="474">
        <v>98.0</v>
      </c>
      <c r="D2207" s="474">
        <v>104.45</v>
      </c>
      <c r="E2207" s="474">
        <v>98.0</v>
      </c>
      <c r="F2207" s="474" t="s">
        <v>4696</v>
      </c>
      <c r="G2207" s="475">
        <v>0.0619</v>
      </c>
      <c r="M2207" s="473" t="s">
        <v>2466</v>
      </c>
      <c r="N2207" s="406">
        <v>72.55</v>
      </c>
      <c r="O2207" s="474">
        <v>72.18</v>
      </c>
      <c r="P2207" s="474">
        <v>73.64</v>
      </c>
      <c r="Q2207" s="474">
        <v>70.91</v>
      </c>
      <c r="R2207" s="474" t="s">
        <v>4611</v>
      </c>
      <c r="S2207" s="475">
        <v>0.0167</v>
      </c>
    </row>
    <row r="2208" ht="15.75" customHeight="1">
      <c r="A2208" s="473" t="s">
        <v>2559</v>
      </c>
      <c r="B2208" s="406">
        <v>96.91</v>
      </c>
      <c r="C2208" s="474">
        <v>97.27</v>
      </c>
      <c r="D2208" s="474">
        <v>99.0</v>
      </c>
      <c r="E2208" s="474">
        <v>95.36</v>
      </c>
      <c r="F2208" s="474" t="s">
        <v>4697</v>
      </c>
      <c r="G2208" s="475">
        <v>-0.0028</v>
      </c>
      <c r="M2208" s="473" t="s">
        <v>2467</v>
      </c>
      <c r="N2208" s="406">
        <v>71.36</v>
      </c>
      <c r="O2208" s="474">
        <v>69.45</v>
      </c>
      <c r="P2208" s="474">
        <v>71.64</v>
      </c>
      <c r="Q2208" s="474">
        <v>69.36</v>
      </c>
      <c r="R2208" s="474" t="s">
        <v>4612</v>
      </c>
      <c r="S2208" s="475">
        <v>0.026</v>
      </c>
    </row>
    <row r="2209" ht="15.75" customHeight="1">
      <c r="A2209" s="473" t="s">
        <v>2560</v>
      </c>
      <c r="B2209" s="406">
        <v>97.18</v>
      </c>
      <c r="C2209" s="474">
        <v>90.91</v>
      </c>
      <c r="D2209" s="474">
        <v>98.18</v>
      </c>
      <c r="E2209" s="474">
        <v>89.73</v>
      </c>
      <c r="F2209" s="474" t="s">
        <v>4698</v>
      </c>
      <c r="G2209" s="475">
        <v>0.0711</v>
      </c>
      <c r="M2209" s="473" t="s">
        <v>2468</v>
      </c>
      <c r="N2209" s="406">
        <v>69.55</v>
      </c>
      <c r="O2209" s="474">
        <v>69.82</v>
      </c>
      <c r="P2209" s="474">
        <v>70.0</v>
      </c>
      <c r="Q2209" s="474">
        <v>69.0</v>
      </c>
      <c r="R2209" s="474" t="s">
        <v>4613</v>
      </c>
      <c r="S2209" s="475">
        <v>0.0</v>
      </c>
    </row>
    <row r="2210" ht="15.75" customHeight="1">
      <c r="A2210" s="473" t="s">
        <v>2561</v>
      </c>
      <c r="B2210" s="406">
        <v>90.73</v>
      </c>
      <c r="C2210" s="474">
        <v>94.45</v>
      </c>
      <c r="D2210" s="474">
        <v>95.18</v>
      </c>
      <c r="E2210" s="474">
        <v>89.91</v>
      </c>
      <c r="F2210" s="474" t="s">
        <v>4699</v>
      </c>
      <c r="G2210" s="475">
        <v>-0.0254</v>
      </c>
      <c r="M2210" s="473" t="s">
        <v>2469</v>
      </c>
      <c r="N2210" s="406">
        <v>69.55</v>
      </c>
      <c r="O2210" s="474">
        <v>69.09</v>
      </c>
      <c r="P2210" s="474">
        <v>69.91</v>
      </c>
      <c r="Q2210" s="474">
        <v>68.18</v>
      </c>
      <c r="R2210" s="474" t="s">
        <v>4614</v>
      </c>
      <c r="S2210" s="475">
        <v>0.008</v>
      </c>
    </row>
    <row r="2211" ht="15.75" customHeight="1">
      <c r="A2211" s="473" t="s">
        <v>2562</v>
      </c>
      <c r="B2211" s="406">
        <v>93.09</v>
      </c>
      <c r="C2211" s="474">
        <v>88.73</v>
      </c>
      <c r="D2211" s="474">
        <v>93.64</v>
      </c>
      <c r="E2211" s="474">
        <v>87.73</v>
      </c>
      <c r="F2211" s="474" t="s">
        <v>4700</v>
      </c>
      <c r="G2211" s="475">
        <v>0.0611</v>
      </c>
      <c r="M2211" s="473" t="s">
        <v>2470</v>
      </c>
      <c r="N2211" s="406">
        <v>69.0</v>
      </c>
      <c r="O2211" s="474">
        <v>67.27</v>
      </c>
      <c r="P2211" s="474">
        <v>70.0</v>
      </c>
      <c r="Q2211" s="474">
        <v>67.27</v>
      </c>
      <c r="R2211" s="474" t="s">
        <v>4615</v>
      </c>
      <c r="S2211" s="475">
        <v>0.0188</v>
      </c>
    </row>
    <row r="2212" ht="15.75" customHeight="1">
      <c r="A2212" s="473" t="s">
        <v>2563</v>
      </c>
      <c r="B2212" s="406">
        <v>87.73</v>
      </c>
      <c r="C2212" s="474">
        <v>86.27</v>
      </c>
      <c r="D2212" s="474">
        <v>88.55</v>
      </c>
      <c r="E2212" s="474">
        <v>86.27</v>
      </c>
      <c r="F2212" s="474" t="s">
        <v>4701</v>
      </c>
      <c r="G2212" s="475">
        <v>0.0321</v>
      </c>
      <c r="M2212" s="473" t="s">
        <v>2471</v>
      </c>
      <c r="N2212" s="406">
        <v>67.73</v>
      </c>
      <c r="O2212" s="474">
        <v>67.91</v>
      </c>
      <c r="P2212" s="474">
        <v>69.91</v>
      </c>
      <c r="Q2212" s="474">
        <v>66.36</v>
      </c>
      <c r="R2212" s="474" t="s">
        <v>4616</v>
      </c>
      <c r="S2212" s="475">
        <v>-0.0299</v>
      </c>
    </row>
    <row r="2213" ht="15.75" customHeight="1">
      <c r="A2213" s="473" t="s">
        <v>2564</v>
      </c>
      <c r="B2213" s="406">
        <v>85.0</v>
      </c>
      <c r="C2213" s="474">
        <v>86.27</v>
      </c>
      <c r="D2213" s="474">
        <v>87.55</v>
      </c>
      <c r="E2213" s="474">
        <v>84.64</v>
      </c>
      <c r="F2213" s="474" t="s">
        <v>4702</v>
      </c>
      <c r="G2213" s="475">
        <v>0.0</v>
      </c>
      <c r="M2213" s="473" t="s">
        <v>2472</v>
      </c>
      <c r="N2213" s="406">
        <v>69.82</v>
      </c>
      <c r="O2213" s="474">
        <v>68.91</v>
      </c>
      <c r="P2213" s="474">
        <v>70.55</v>
      </c>
      <c r="Q2213" s="474">
        <v>68.27</v>
      </c>
      <c r="R2213" s="474" t="s">
        <v>4617</v>
      </c>
      <c r="S2213" s="475">
        <v>-0.0242</v>
      </c>
    </row>
    <row r="2214" ht="15.75" customHeight="1">
      <c r="A2214" s="473" t="s">
        <v>2565</v>
      </c>
      <c r="B2214" s="406">
        <v>85.0</v>
      </c>
      <c r="C2214" s="474">
        <v>85.55</v>
      </c>
      <c r="D2214" s="474">
        <v>86.36</v>
      </c>
      <c r="E2214" s="474">
        <v>84.64</v>
      </c>
      <c r="F2214" s="474" t="s">
        <v>4273</v>
      </c>
      <c r="G2214" s="475">
        <v>0.0043</v>
      </c>
      <c r="M2214" s="473" t="s">
        <v>2473</v>
      </c>
      <c r="N2214" s="406">
        <v>71.55</v>
      </c>
      <c r="O2214" s="474">
        <v>72.73</v>
      </c>
      <c r="P2214" s="474">
        <v>74.09</v>
      </c>
      <c r="Q2214" s="474">
        <v>70.55</v>
      </c>
      <c r="R2214" s="474" t="s">
        <v>4618</v>
      </c>
      <c r="S2214" s="475">
        <v>-0.0247</v>
      </c>
    </row>
    <row r="2215" ht="15.75" customHeight="1">
      <c r="A2215" s="473" t="s">
        <v>2566</v>
      </c>
      <c r="B2215" s="406">
        <v>84.64</v>
      </c>
      <c r="C2215" s="474">
        <v>87.0</v>
      </c>
      <c r="D2215" s="474">
        <v>87.55</v>
      </c>
      <c r="E2215" s="474">
        <v>84.36</v>
      </c>
      <c r="F2215" s="474" t="s">
        <v>4703</v>
      </c>
      <c r="G2215" s="475">
        <v>-0.0251</v>
      </c>
      <c r="M2215" s="473" t="s">
        <v>2474</v>
      </c>
      <c r="N2215" s="406">
        <v>73.36</v>
      </c>
      <c r="O2215" s="474">
        <v>73.64</v>
      </c>
      <c r="P2215" s="474">
        <v>74.73</v>
      </c>
      <c r="Q2215" s="474">
        <v>73.0</v>
      </c>
      <c r="R2215" s="474" t="s">
        <v>4619</v>
      </c>
      <c r="S2215" s="475">
        <v>-0.016</v>
      </c>
    </row>
    <row r="2216" ht="15.75" customHeight="1">
      <c r="A2216" s="473" t="s">
        <v>2567</v>
      </c>
      <c r="B2216" s="406">
        <v>86.82</v>
      </c>
      <c r="C2216" s="474">
        <v>90.91</v>
      </c>
      <c r="D2216" s="474">
        <v>91.82</v>
      </c>
      <c r="E2216" s="474">
        <v>86.36</v>
      </c>
      <c r="F2216" s="474" t="s">
        <v>3189</v>
      </c>
      <c r="G2216" s="475">
        <v>-0.0305</v>
      </c>
      <c r="M2216" s="473" t="s">
        <v>2475</v>
      </c>
      <c r="N2216" s="406">
        <v>74.55</v>
      </c>
      <c r="O2216" s="474">
        <v>74.18</v>
      </c>
      <c r="P2216" s="474">
        <v>75.0</v>
      </c>
      <c r="Q2216" s="474">
        <v>72.82</v>
      </c>
      <c r="R2216" s="474" t="s">
        <v>4620</v>
      </c>
      <c r="S2216" s="475">
        <v>0.0111</v>
      </c>
    </row>
    <row r="2217" ht="15.75" customHeight="1">
      <c r="A2217" s="473" t="s">
        <v>2568</v>
      </c>
      <c r="B2217" s="406">
        <v>89.55</v>
      </c>
      <c r="C2217" s="474">
        <v>88.18</v>
      </c>
      <c r="D2217" s="474">
        <v>90.82</v>
      </c>
      <c r="E2217" s="474">
        <v>88.09</v>
      </c>
      <c r="F2217" s="474" t="s">
        <v>4704</v>
      </c>
      <c r="G2217" s="475">
        <v>0.0197</v>
      </c>
      <c r="M2217" s="473" t="s">
        <v>2476</v>
      </c>
      <c r="N2217" s="406">
        <v>73.73</v>
      </c>
      <c r="O2217" s="474">
        <v>74.91</v>
      </c>
      <c r="P2217" s="474">
        <v>75.45</v>
      </c>
      <c r="Q2217" s="474">
        <v>72.73</v>
      </c>
      <c r="R2217" s="474" t="s">
        <v>4621</v>
      </c>
      <c r="S2217" s="475">
        <v>-0.0061</v>
      </c>
    </row>
    <row r="2218" ht="15.75" customHeight="1">
      <c r="A2218" s="473" t="s">
        <v>2569</v>
      </c>
      <c r="B2218" s="406">
        <v>87.82</v>
      </c>
      <c r="C2218" s="474">
        <v>88.18</v>
      </c>
      <c r="D2218" s="474">
        <v>88.36</v>
      </c>
      <c r="E2218" s="474">
        <v>86.09</v>
      </c>
      <c r="F2218" s="474" t="s">
        <v>4705</v>
      </c>
      <c r="G2218" s="475">
        <v>0.018</v>
      </c>
      <c r="M2218" s="473" t="s">
        <v>2477</v>
      </c>
      <c r="N2218" s="406">
        <v>74.18</v>
      </c>
      <c r="O2218" s="474">
        <v>75.45</v>
      </c>
      <c r="P2218" s="474">
        <v>75.45</v>
      </c>
      <c r="Q2218" s="474">
        <v>73.45</v>
      </c>
      <c r="R2218" s="474" t="s">
        <v>4622</v>
      </c>
      <c r="S2218" s="475">
        <v>-0.0239</v>
      </c>
    </row>
    <row r="2219" ht="15.75" customHeight="1">
      <c r="A2219" s="473" t="s">
        <v>2570</v>
      </c>
      <c r="B2219" s="406">
        <v>86.27</v>
      </c>
      <c r="C2219" s="474">
        <v>86.64</v>
      </c>
      <c r="D2219" s="474">
        <v>88.09</v>
      </c>
      <c r="E2219" s="474">
        <v>85.36</v>
      </c>
      <c r="F2219" s="474" t="s">
        <v>4407</v>
      </c>
      <c r="G2219" s="475">
        <v>-0.0021</v>
      </c>
      <c r="M2219" s="473" t="s">
        <v>2478</v>
      </c>
      <c r="N2219" s="406">
        <v>76.0</v>
      </c>
      <c r="O2219" s="474">
        <v>76.55</v>
      </c>
      <c r="P2219" s="474">
        <v>78.27</v>
      </c>
      <c r="Q2219" s="474">
        <v>75.45</v>
      </c>
      <c r="R2219" s="474" t="s">
        <v>4623</v>
      </c>
      <c r="S2219" s="475">
        <v>-0.0095</v>
      </c>
    </row>
    <row r="2220" ht="15.75" customHeight="1">
      <c r="A2220" s="473" t="s">
        <v>2571</v>
      </c>
      <c r="B2220" s="406">
        <v>86.45</v>
      </c>
      <c r="C2220" s="474">
        <v>88.64</v>
      </c>
      <c r="D2220" s="474">
        <v>89.55</v>
      </c>
      <c r="E2220" s="474">
        <v>86.27</v>
      </c>
      <c r="F2220" s="474" t="s">
        <v>4416</v>
      </c>
      <c r="G2220" s="475">
        <v>-0.0247</v>
      </c>
      <c r="M2220" s="473" t="s">
        <v>2479</v>
      </c>
      <c r="N2220" s="406">
        <v>76.73</v>
      </c>
      <c r="O2220" s="474">
        <v>78.55</v>
      </c>
      <c r="P2220" s="474">
        <v>78.55</v>
      </c>
      <c r="Q2220" s="474">
        <v>76.45</v>
      </c>
      <c r="R2220" s="474" t="s">
        <v>4624</v>
      </c>
      <c r="S2220" s="475">
        <v>-0.0342</v>
      </c>
    </row>
    <row r="2221" ht="15.75" customHeight="1">
      <c r="A2221" s="473" t="s">
        <v>2572</v>
      </c>
      <c r="B2221" s="406">
        <v>88.64</v>
      </c>
      <c r="C2221" s="474">
        <v>86.64</v>
      </c>
      <c r="D2221" s="474">
        <v>89.73</v>
      </c>
      <c r="E2221" s="474">
        <v>85.45</v>
      </c>
      <c r="F2221" s="474" t="s">
        <v>3291</v>
      </c>
      <c r="G2221" s="475">
        <v>0.0296</v>
      </c>
      <c r="M2221" s="473" t="s">
        <v>2480</v>
      </c>
      <c r="N2221" s="406">
        <v>79.45</v>
      </c>
      <c r="O2221" s="474">
        <v>79.82</v>
      </c>
      <c r="P2221" s="474">
        <v>80.0</v>
      </c>
      <c r="Q2221" s="474">
        <v>78.45</v>
      </c>
      <c r="R2221" s="474" t="s">
        <v>4625</v>
      </c>
      <c r="S2221" s="475">
        <v>0.0151</v>
      </c>
    </row>
    <row r="2222" ht="15.75" customHeight="1">
      <c r="A2222" s="473" t="s">
        <v>2573</v>
      </c>
      <c r="B2222" s="406">
        <v>86.09</v>
      </c>
      <c r="C2222" s="474">
        <v>87.91</v>
      </c>
      <c r="D2222" s="474">
        <v>88.82</v>
      </c>
      <c r="E2222" s="474">
        <v>84.82</v>
      </c>
      <c r="F2222" s="474" t="s">
        <v>4472</v>
      </c>
      <c r="G2222" s="475">
        <v>-0.0042</v>
      </c>
      <c r="M2222" s="473" t="s">
        <v>2481</v>
      </c>
      <c r="N2222" s="406">
        <v>78.27</v>
      </c>
      <c r="O2222" s="474">
        <v>79.36</v>
      </c>
      <c r="P2222" s="474">
        <v>79.45</v>
      </c>
      <c r="Q2222" s="474">
        <v>77.73</v>
      </c>
      <c r="R2222" s="474" t="s">
        <v>4626</v>
      </c>
      <c r="S2222" s="475">
        <v>-0.0216</v>
      </c>
    </row>
    <row r="2223" ht="15.75" customHeight="1">
      <c r="A2223" s="473" t="s">
        <v>2574</v>
      </c>
      <c r="B2223" s="406">
        <v>86.45</v>
      </c>
      <c r="C2223" s="474">
        <v>89.82</v>
      </c>
      <c r="D2223" s="474">
        <v>89.91</v>
      </c>
      <c r="E2223" s="474">
        <v>86.0</v>
      </c>
      <c r="F2223" s="474" t="s">
        <v>4706</v>
      </c>
      <c r="G2223" s="475">
        <v>-0.0375</v>
      </c>
      <c r="M2223" s="473" t="s">
        <v>2482</v>
      </c>
      <c r="N2223" s="406">
        <v>80.0</v>
      </c>
      <c r="O2223" s="474">
        <v>80.18</v>
      </c>
      <c r="P2223" s="474">
        <v>80.82</v>
      </c>
      <c r="Q2223" s="474">
        <v>79.55</v>
      </c>
      <c r="R2223" s="474" t="s">
        <v>4627</v>
      </c>
      <c r="S2223" s="475">
        <v>-0.0123</v>
      </c>
    </row>
    <row r="2224" ht="15.75" customHeight="1">
      <c r="A2224" s="473" t="s">
        <v>2575</v>
      </c>
      <c r="B2224" s="406">
        <v>89.82</v>
      </c>
      <c r="C2224" s="474">
        <v>93.09</v>
      </c>
      <c r="D2224" s="474">
        <v>95.27</v>
      </c>
      <c r="E2224" s="474">
        <v>88.27</v>
      </c>
      <c r="F2224" s="474" t="s">
        <v>4707</v>
      </c>
      <c r="G2224" s="475">
        <v>-0.0139</v>
      </c>
      <c r="M2224" s="473" t="s">
        <v>2483</v>
      </c>
      <c r="N2224" s="406">
        <v>81.0</v>
      </c>
      <c r="O2224" s="474">
        <v>80.91</v>
      </c>
      <c r="P2224" s="474">
        <v>81.82</v>
      </c>
      <c r="Q2224" s="474">
        <v>80.0</v>
      </c>
      <c r="R2224" s="474" t="s">
        <v>4628</v>
      </c>
      <c r="S2224" s="475">
        <v>0.0011</v>
      </c>
    </row>
    <row r="2225" ht="15.75" customHeight="1">
      <c r="A2225" s="473" t="s">
        <v>2576</v>
      </c>
      <c r="B2225" s="406">
        <v>91.09</v>
      </c>
      <c r="C2225" s="474">
        <v>91.73</v>
      </c>
      <c r="D2225" s="474">
        <v>92.45</v>
      </c>
      <c r="E2225" s="474">
        <v>87.73</v>
      </c>
      <c r="F2225" s="474" t="s">
        <v>4708</v>
      </c>
      <c r="G2225" s="475">
        <v>0.006</v>
      </c>
      <c r="M2225" s="473" t="s">
        <v>2484</v>
      </c>
      <c r="N2225" s="406">
        <v>80.91</v>
      </c>
      <c r="O2225" s="474">
        <v>82.36</v>
      </c>
      <c r="P2225" s="474">
        <v>82.36</v>
      </c>
      <c r="Q2225" s="474">
        <v>80.45</v>
      </c>
      <c r="R2225" s="474" t="s">
        <v>4629</v>
      </c>
      <c r="S2225" s="475">
        <v>-0.0089</v>
      </c>
    </row>
    <row r="2226" ht="15.75" customHeight="1">
      <c r="A2226" s="473" t="s">
        <v>2577</v>
      </c>
      <c r="B2226" s="406">
        <v>90.55</v>
      </c>
      <c r="C2226" s="474">
        <v>88.18</v>
      </c>
      <c r="D2226" s="474">
        <v>94.36</v>
      </c>
      <c r="E2226" s="474">
        <v>88.18</v>
      </c>
      <c r="F2226" s="474" t="s">
        <v>4709</v>
      </c>
      <c r="G2226" s="475">
        <v>0.0215</v>
      </c>
      <c r="M2226" s="473" t="s">
        <v>2485</v>
      </c>
      <c r="N2226" s="406">
        <v>81.64</v>
      </c>
      <c r="O2226" s="474">
        <v>81.82</v>
      </c>
      <c r="P2226" s="474">
        <v>82.45</v>
      </c>
      <c r="Q2226" s="474">
        <v>81.18</v>
      </c>
      <c r="R2226" s="474" t="s">
        <v>4630</v>
      </c>
      <c r="S2226" s="475">
        <v>0.0113</v>
      </c>
    </row>
    <row r="2227" ht="15.75" customHeight="1">
      <c r="A2227" s="473" t="s">
        <v>2578</v>
      </c>
      <c r="B2227" s="406">
        <v>88.64</v>
      </c>
      <c r="C2227" s="474">
        <v>84.55</v>
      </c>
      <c r="D2227" s="474">
        <v>89.09</v>
      </c>
      <c r="E2227" s="474">
        <v>83.82</v>
      </c>
      <c r="F2227" s="474" t="s">
        <v>4710</v>
      </c>
      <c r="G2227" s="475">
        <v>0.0484</v>
      </c>
      <c r="M2227" s="473" t="s">
        <v>2486</v>
      </c>
      <c r="N2227" s="406">
        <v>80.73</v>
      </c>
      <c r="O2227" s="474">
        <v>81.82</v>
      </c>
      <c r="P2227" s="474">
        <v>82.0</v>
      </c>
      <c r="Q2227" s="474">
        <v>80.0</v>
      </c>
      <c r="R2227" s="474" t="s">
        <v>4631</v>
      </c>
      <c r="S2227" s="475">
        <v>0.0046</v>
      </c>
    </row>
    <row r="2228" ht="15.75" customHeight="1">
      <c r="A2228" s="473" t="s">
        <v>2579</v>
      </c>
      <c r="B2228" s="406">
        <v>84.55</v>
      </c>
      <c r="C2228" s="474">
        <v>84.0</v>
      </c>
      <c r="D2228" s="474">
        <v>86.09</v>
      </c>
      <c r="E2228" s="474">
        <v>83.45</v>
      </c>
      <c r="F2228" s="474" t="s">
        <v>4711</v>
      </c>
      <c r="G2228" s="475">
        <v>-0.0021</v>
      </c>
      <c r="M2228" s="473" t="s">
        <v>2487</v>
      </c>
      <c r="N2228" s="406">
        <v>80.36</v>
      </c>
      <c r="O2228" s="474">
        <v>82.27</v>
      </c>
      <c r="P2228" s="474">
        <v>82.91</v>
      </c>
      <c r="Q2228" s="474">
        <v>80.0</v>
      </c>
      <c r="R2228" s="474" t="s">
        <v>4632</v>
      </c>
      <c r="S2228" s="475">
        <v>-0.0318</v>
      </c>
    </row>
    <row r="2229" ht="15.75" customHeight="1">
      <c r="A2229" s="473" t="s">
        <v>2580</v>
      </c>
      <c r="B2229" s="406">
        <v>84.73</v>
      </c>
      <c r="C2229" s="474">
        <v>83.27</v>
      </c>
      <c r="D2229" s="474">
        <v>85.45</v>
      </c>
      <c r="E2229" s="474">
        <v>81.09</v>
      </c>
      <c r="F2229" s="474" t="s">
        <v>4712</v>
      </c>
      <c r="G2229" s="475">
        <v>0.0175</v>
      </c>
      <c r="M2229" s="473" t="s">
        <v>2488</v>
      </c>
      <c r="N2229" s="406">
        <v>83.0</v>
      </c>
      <c r="O2229" s="474">
        <v>85.82</v>
      </c>
      <c r="P2229" s="474">
        <v>85.82</v>
      </c>
      <c r="Q2229" s="474">
        <v>82.73</v>
      </c>
      <c r="R2229" s="474" t="s">
        <v>4633</v>
      </c>
      <c r="S2229" s="475">
        <v>-0.0215</v>
      </c>
    </row>
    <row r="2230" ht="15.75" customHeight="1">
      <c r="A2230" s="473" t="s">
        <v>2581</v>
      </c>
      <c r="B2230" s="406">
        <v>83.27</v>
      </c>
      <c r="C2230" s="474">
        <v>78.91</v>
      </c>
      <c r="D2230" s="474">
        <v>84.45</v>
      </c>
      <c r="E2230" s="474">
        <v>78.64</v>
      </c>
      <c r="F2230" s="474" t="s">
        <v>4713</v>
      </c>
      <c r="G2230" s="475">
        <v>0.0738</v>
      </c>
      <c r="M2230" s="473" t="s">
        <v>2489</v>
      </c>
      <c r="N2230" s="406">
        <v>84.82</v>
      </c>
      <c r="O2230" s="474">
        <v>82.91</v>
      </c>
      <c r="P2230" s="474">
        <v>86.36</v>
      </c>
      <c r="Q2230" s="474">
        <v>82.91</v>
      </c>
      <c r="R2230" s="474" t="s">
        <v>4634</v>
      </c>
      <c r="S2230" s="475">
        <v>0.023</v>
      </c>
    </row>
    <row r="2231" ht="15.75" customHeight="1">
      <c r="A2231" s="473" t="s">
        <v>2582</v>
      </c>
      <c r="B2231" s="406">
        <v>77.55</v>
      </c>
      <c r="C2231" s="474">
        <v>77.27</v>
      </c>
      <c r="D2231" s="474">
        <v>78.64</v>
      </c>
      <c r="E2231" s="474">
        <v>76.55</v>
      </c>
      <c r="F2231" s="474" t="s">
        <v>4469</v>
      </c>
      <c r="G2231" s="475">
        <v>0.018</v>
      </c>
      <c r="M2231" s="473" t="s">
        <v>2490</v>
      </c>
      <c r="N2231" s="406">
        <v>82.91</v>
      </c>
      <c r="O2231" s="474">
        <v>81.64</v>
      </c>
      <c r="P2231" s="474">
        <v>83.64</v>
      </c>
      <c r="Q2231" s="474">
        <v>81.09</v>
      </c>
      <c r="R2231" s="474" t="s">
        <v>4635</v>
      </c>
      <c r="S2231" s="475">
        <v>0.0306</v>
      </c>
    </row>
    <row r="2232" ht="15.75" customHeight="1">
      <c r="A2232" s="473" t="s">
        <v>2583</v>
      </c>
      <c r="B2232" s="406">
        <v>76.18</v>
      </c>
      <c r="C2232" s="474">
        <v>77.82</v>
      </c>
      <c r="D2232" s="474">
        <v>77.91</v>
      </c>
      <c r="E2232" s="474">
        <v>75.0</v>
      </c>
      <c r="F2232" s="474" t="s">
        <v>3457</v>
      </c>
      <c r="G2232" s="475">
        <v>-0.0024</v>
      </c>
      <c r="M2232" s="473" t="s">
        <v>2491</v>
      </c>
      <c r="N2232" s="406">
        <v>80.45</v>
      </c>
      <c r="O2232" s="474">
        <v>80.27</v>
      </c>
      <c r="P2232" s="474">
        <v>81.36</v>
      </c>
      <c r="Q2232" s="474">
        <v>80.27</v>
      </c>
      <c r="R2232" s="474" t="s">
        <v>4636</v>
      </c>
      <c r="S2232" s="475">
        <v>-0.0123</v>
      </c>
    </row>
    <row r="2233" ht="15.75" customHeight="1">
      <c r="A2233" s="473" t="s">
        <v>2584</v>
      </c>
      <c r="B2233" s="406">
        <v>76.36</v>
      </c>
      <c r="C2233" s="474">
        <v>80.36</v>
      </c>
      <c r="D2233" s="474">
        <v>81.09</v>
      </c>
      <c r="E2233" s="474">
        <v>76.0</v>
      </c>
      <c r="F2233" s="474" t="s">
        <v>4714</v>
      </c>
      <c r="G2233" s="475">
        <v>-0.0378</v>
      </c>
      <c r="M2233" s="473" t="s">
        <v>2492</v>
      </c>
      <c r="N2233" s="406">
        <v>81.45</v>
      </c>
      <c r="O2233" s="474">
        <v>83.45</v>
      </c>
      <c r="P2233" s="474">
        <v>83.45</v>
      </c>
      <c r="Q2233" s="474">
        <v>80.27</v>
      </c>
      <c r="R2233" s="474" t="s">
        <v>4637</v>
      </c>
      <c r="S2233" s="475">
        <v>0.0216</v>
      </c>
    </row>
    <row r="2234" ht="15.75" customHeight="1">
      <c r="A2234" s="473" t="s">
        <v>2585</v>
      </c>
      <c r="B2234" s="406">
        <v>79.36</v>
      </c>
      <c r="C2234" s="474">
        <v>74.09</v>
      </c>
      <c r="D2234" s="474">
        <v>80.18</v>
      </c>
      <c r="E2234" s="474">
        <v>74.09</v>
      </c>
      <c r="F2234" s="474" t="s">
        <v>4715</v>
      </c>
      <c r="G2234" s="475">
        <v>0.0805</v>
      </c>
      <c r="M2234" s="473" t="s">
        <v>2493</v>
      </c>
      <c r="N2234" s="406">
        <v>79.73</v>
      </c>
      <c r="O2234" s="474">
        <v>79.64</v>
      </c>
      <c r="P2234" s="474">
        <v>80.45</v>
      </c>
      <c r="Q2234" s="474">
        <v>79.45</v>
      </c>
      <c r="R2234" s="474" t="s">
        <v>4638</v>
      </c>
      <c r="S2234" s="475">
        <v>-0.0011</v>
      </c>
    </row>
    <row r="2235" ht="15.75" customHeight="1">
      <c r="A2235" s="473" t="s">
        <v>2586</v>
      </c>
      <c r="B2235" s="406">
        <v>73.45</v>
      </c>
      <c r="C2235" s="474">
        <v>70.91</v>
      </c>
      <c r="D2235" s="474">
        <v>74.0</v>
      </c>
      <c r="E2235" s="474">
        <v>70.91</v>
      </c>
      <c r="F2235" s="474" t="s">
        <v>4716</v>
      </c>
      <c r="G2235" s="475">
        <v>0.0358</v>
      </c>
      <c r="M2235" s="473" t="s">
        <v>2494</v>
      </c>
      <c r="N2235" s="406">
        <v>79.82</v>
      </c>
      <c r="O2235" s="474">
        <v>81.09</v>
      </c>
      <c r="P2235" s="474">
        <v>81.09</v>
      </c>
      <c r="Q2235" s="474">
        <v>79.45</v>
      </c>
      <c r="R2235" s="474" t="s">
        <v>4639</v>
      </c>
      <c r="S2235" s="475">
        <v>0.0023</v>
      </c>
    </row>
    <row r="2236" ht="15.75" customHeight="1">
      <c r="A2236" s="473" t="s">
        <v>2587</v>
      </c>
      <c r="B2236" s="406">
        <v>70.91</v>
      </c>
      <c r="C2236" s="474">
        <v>72.73</v>
      </c>
      <c r="D2236" s="474">
        <v>72.73</v>
      </c>
      <c r="E2236" s="474">
        <v>70.64</v>
      </c>
      <c r="F2236" s="474" t="s">
        <v>4717</v>
      </c>
      <c r="G2236" s="475">
        <v>-0.0038</v>
      </c>
      <c r="M2236" s="473" t="s">
        <v>2495</v>
      </c>
      <c r="N2236" s="406">
        <v>79.64</v>
      </c>
      <c r="O2236" s="474">
        <v>81.73</v>
      </c>
      <c r="P2236" s="474">
        <v>81.73</v>
      </c>
      <c r="Q2236" s="474">
        <v>79.09</v>
      </c>
      <c r="R2236" s="474" t="s">
        <v>4640</v>
      </c>
      <c r="S2236" s="475">
        <v>-0.0157</v>
      </c>
    </row>
    <row r="2237" ht="15.75" customHeight="1">
      <c r="A2237" s="473" t="s">
        <v>2588</v>
      </c>
      <c r="B2237" s="406">
        <v>71.18</v>
      </c>
      <c r="C2237" s="474">
        <v>72.91</v>
      </c>
      <c r="D2237" s="474">
        <v>73.18</v>
      </c>
      <c r="E2237" s="474">
        <v>71.09</v>
      </c>
      <c r="F2237" s="474" t="s">
        <v>4718</v>
      </c>
      <c r="G2237" s="475">
        <v>-0.0201</v>
      </c>
      <c r="M2237" s="473" t="s">
        <v>2496</v>
      </c>
      <c r="N2237" s="406">
        <v>80.91</v>
      </c>
      <c r="O2237" s="474">
        <v>80.91</v>
      </c>
      <c r="P2237" s="474">
        <v>82.64</v>
      </c>
      <c r="Q2237" s="474">
        <v>80.45</v>
      </c>
      <c r="R2237" s="474" t="s">
        <v>4641</v>
      </c>
      <c r="S2237" s="475">
        <v>-0.022</v>
      </c>
    </row>
    <row r="2238" ht="15.75" customHeight="1">
      <c r="A2238" s="473" t="s">
        <v>2589</v>
      </c>
      <c r="B2238" s="406">
        <v>72.64</v>
      </c>
      <c r="C2238" s="474">
        <v>73.18</v>
      </c>
      <c r="D2238" s="474">
        <v>74.73</v>
      </c>
      <c r="E2238" s="474">
        <v>72.27</v>
      </c>
      <c r="F2238" s="474" t="s">
        <v>4719</v>
      </c>
      <c r="G2238" s="475">
        <v>-0.0062</v>
      </c>
      <c r="M2238" s="473" t="s">
        <v>2497</v>
      </c>
      <c r="N2238" s="406">
        <v>82.73</v>
      </c>
      <c r="O2238" s="474">
        <v>80.91</v>
      </c>
      <c r="P2238" s="474">
        <v>83.0</v>
      </c>
      <c r="Q2238" s="474">
        <v>80.91</v>
      </c>
      <c r="R2238" s="474" t="s">
        <v>4642</v>
      </c>
      <c r="S2238" s="475">
        <v>-0.0033</v>
      </c>
    </row>
    <row r="2239" ht="15.75" customHeight="1">
      <c r="A2239" s="473" t="s">
        <v>2590</v>
      </c>
      <c r="B2239" s="406">
        <v>73.09</v>
      </c>
      <c r="C2239" s="474">
        <v>70.91</v>
      </c>
      <c r="D2239" s="474">
        <v>73.55</v>
      </c>
      <c r="E2239" s="474">
        <v>70.73</v>
      </c>
      <c r="F2239" s="474" t="s">
        <v>4720</v>
      </c>
      <c r="G2239" s="475">
        <v>0.0281</v>
      </c>
      <c r="M2239" s="473" t="s">
        <v>2498</v>
      </c>
      <c r="N2239" s="406">
        <v>83.0</v>
      </c>
      <c r="O2239" s="474">
        <v>83.18</v>
      </c>
      <c r="P2239" s="474">
        <v>83.45</v>
      </c>
      <c r="Q2239" s="474">
        <v>80.27</v>
      </c>
      <c r="R2239" s="474" t="s">
        <v>4643</v>
      </c>
      <c r="S2239" s="475">
        <v>0.027</v>
      </c>
    </row>
    <row r="2240" ht="15.75" customHeight="1">
      <c r="A2240" s="473" t="s">
        <v>2591</v>
      </c>
      <c r="B2240" s="406">
        <v>71.09</v>
      </c>
      <c r="C2240" s="474">
        <v>72.82</v>
      </c>
      <c r="D2240" s="474">
        <v>72.82</v>
      </c>
      <c r="E2240" s="474">
        <v>69.0</v>
      </c>
      <c r="F2240" s="474" t="s">
        <v>4721</v>
      </c>
      <c r="G2240" s="475">
        <v>-0.0309</v>
      </c>
      <c r="M2240" s="473" t="s">
        <v>2499</v>
      </c>
      <c r="N2240" s="406">
        <v>80.82</v>
      </c>
      <c r="O2240" s="474">
        <v>80.0</v>
      </c>
      <c r="P2240" s="474">
        <v>81.73</v>
      </c>
      <c r="Q2240" s="474">
        <v>79.64</v>
      </c>
      <c r="R2240" s="474" t="s">
        <v>4644</v>
      </c>
      <c r="S2240" s="475">
        <v>0.0102</v>
      </c>
    </row>
    <row r="2241" ht="15.75" customHeight="1">
      <c r="A2241" s="473" t="s">
        <v>2592</v>
      </c>
      <c r="B2241" s="406">
        <v>73.36</v>
      </c>
      <c r="C2241" s="474">
        <v>73.64</v>
      </c>
      <c r="D2241" s="474">
        <v>73.91</v>
      </c>
      <c r="E2241" s="474">
        <v>73.18</v>
      </c>
      <c r="F2241" s="474" t="s">
        <v>4722</v>
      </c>
      <c r="G2241" s="475">
        <v>0.0012</v>
      </c>
      <c r="M2241" s="473" t="s">
        <v>2500</v>
      </c>
      <c r="N2241" s="406">
        <v>80.0</v>
      </c>
      <c r="O2241" s="474">
        <v>82.55</v>
      </c>
      <c r="P2241" s="474">
        <v>82.55</v>
      </c>
      <c r="Q2241" s="474">
        <v>79.73</v>
      </c>
      <c r="R2241" s="474" t="s">
        <v>4645</v>
      </c>
      <c r="S2241" s="475">
        <v>-0.0056</v>
      </c>
    </row>
    <row r="2242" ht="15.75" customHeight="1">
      <c r="A2242" s="473" t="s">
        <v>2593</v>
      </c>
      <c r="B2242" s="406">
        <v>73.27</v>
      </c>
      <c r="C2242" s="474">
        <v>74.09</v>
      </c>
      <c r="D2242" s="474">
        <v>74.73</v>
      </c>
      <c r="E2242" s="474">
        <v>73.0</v>
      </c>
      <c r="F2242" s="474" t="s">
        <v>4723</v>
      </c>
      <c r="G2242" s="475">
        <v>-0.0147</v>
      </c>
      <c r="M2242" s="473" t="s">
        <v>2501</v>
      </c>
      <c r="N2242" s="406">
        <v>80.45</v>
      </c>
      <c r="O2242" s="474">
        <v>80.73</v>
      </c>
      <c r="P2242" s="474">
        <v>82.0</v>
      </c>
      <c r="Q2242" s="474">
        <v>80.27</v>
      </c>
      <c r="R2242" s="474" t="s">
        <v>4646</v>
      </c>
      <c r="S2242" s="475">
        <v>0.0022</v>
      </c>
    </row>
    <row r="2243" ht="15.75" customHeight="1">
      <c r="A2243" s="473" t="s">
        <v>2594</v>
      </c>
      <c r="B2243" s="406">
        <v>74.36</v>
      </c>
      <c r="C2243" s="474">
        <v>73.09</v>
      </c>
      <c r="D2243" s="474">
        <v>74.82</v>
      </c>
      <c r="E2243" s="474">
        <v>73.09</v>
      </c>
      <c r="F2243" s="474" t="s">
        <v>4724</v>
      </c>
      <c r="G2243" s="475">
        <v>0.0149</v>
      </c>
      <c r="M2243" s="473" t="s">
        <v>2502</v>
      </c>
      <c r="N2243" s="406">
        <v>80.27</v>
      </c>
      <c r="O2243" s="474">
        <v>78.36</v>
      </c>
      <c r="P2243" s="474">
        <v>80.91</v>
      </c>
      <c r="Q2243" s="474">
        <v>78.36</v>
      </c>
      <c r="R2243" s="474" t="s">
        <v>4647</v>
      </c>
      <c r="S2243" s="475">
        <v>-0.0011</v>
      </c>
    </row>
    <row r="2244" ht="15.75" customHeight="1">
      <c r="A2244" s="473" t="s">
        <v>2595</v>
      </c>
      <c r="B2244" s="406">
        <v>73.27</v>
      </c>
      <c r="C2244" s="474">
        <v>73.36</v>
      </c>
      <c r="D2244" s="474">
        <v>74.0</v>
      </c>
      <c r="E2244" s="474">
        <v>72.45</v>
      </c>
      <c r="F2244" s="474" t="s">
        <v>4725</v>
      </c>
      <c r="G2244" s="475">
        <v>-0.005</v>
      </c>
      <c r="M2244" s="473" t="s">
        <v>2503</v>
      </c>
      <c r="N2244" s="406">
        <v>80.36</v>
      </c>
      <c r="O2244" s="474">
        <v>79.64</v>
      </c>
      <c r="P2244" s="474">
        <v>81.82</v>
      </c>
      <c r="Q2244" s="474">
        <v>79.64</v>
      </c>
      <c r="R2244" s="474" t="s">
        <v>4648</v>
      </c>
      <c r="S2244" s="475">
        <v>-0.0101</v>
      </c>
    </row>
    <row r="2245" ht="15.75" customHeight="1">
      <c r="A2245" s="473" t="s">
        <v>2596</v>
      </c>
      <c r="B2245" s="406">
        <v>73.64</v>
      </c>
      <c r="C2245" s="474">
        <v>74.91</v>
      </c>
      <c r="D2245" s="474">
        <v>74.91</v>
      </c>
      <c r="E2245" s="474">
        <v>72.91</v>
      </c>
      <c r="F2245" s="474" t="s">
        <v>4726</v>
      </c>
      <c r="G2245" s="475">
        <v>-0.0109</v>
      </c>
      <c r="M2245" s="473" t="s">
        <v>2504</v>
      </c>
      <c r="N2245" s="406">
        <v>81.18</v>
      </c>
      <c r="O2245" s="474">
        <v>77.27</v>
      </c>
      <c r="P2245" s="474">
        <v>82.73</v>
      </c>
      <c r="Q2245" s="474">
        <v>77.27</v>
      </c>
      <c r="R2245" s="474" t="s">
        <v>4649</v>
      </c>
      <c r="S2245" s="475">
        <v>-0.0022</v>
      </c>
    </row>
    <row r="2246" ht="15.75" customHeight="1">
      <c r="A2246" s="473" t="s">
        <v>2597</v>
      </c>
      <c r="B2246" s="406">
        <v>74.45</v>
      </c>
      <c r="C2246" s="474">
        <v>74.55</v>
      </c>
      <c r="D2246" s="474">
        <v>76.09</v>
      </c>
      <c r="E2246" s="474">
        <v>74.09</v>
      </c>
      <c r="F2246" s="474" t="s">
        <v>4727</v>
      </c>
      <c r="G2246" s="475">
        <v>0.0036</v>
      </c>
      <c r="M2246" s="473" t="s">
        <v>2505</v>
      </c>
      <c r="N2246" s="406">
        <v>81.36</v>
      </c>
      <c r="O2246" s="474">
        <v>81.09</v>
      </c>
      <c r="P2246" s="474">
        <v>83.91</v>
      </c>
      <c r="Q2246" s="474">
        <v>80.27</v>
      </c>
      <c r="R2246" s="474" t="s">
        <v>4650</v>
      </c>
      <c r="S2246" s="475">
        <v>-0.0011</v>
      </c>
    </row>
    <row r="2247" ht="15.75" customHeight="1">
      <c r="A2247" s="473" t="s">
        <v>2598</v>
      </c>
      <c r="B2247" s="406">
        <v>74.18</v>
      </c>
      <c r="C2247" s="474">
        <v>72.64</v>
      </c>
      <c r="D2247" s="474">
        <v>74.73</v>
      </c>
      <c r="E2247" s="474">
        <v>72.64</v>
      </c>
      <c r="F2247" s="474" t="s">
        <v>4728</v>
      </c>
      <c r="G2247" s="475">
        <v>0.0303</v>
      </c>
      <c r="M2247" s="473" t="s">
        <v>2506</v>
      </c>
      <c r="N2247" s="406">
        <v>81.45</v>
      </c>
      <c r="O2247" s="474">
        <v>80.18</v>
      </c>
      <c r="P2247" s="474">
        <v>81.82</v>
      </c>
      <c r="Q2247" s="474">
        <v>80.18</v>
      </c>
      <c r="R2247" s="474" t="s">
        <v>4651</v>
      </c>
      <c r="S2247" s="475">
        <v>-0.0045</v>
      </c>
    </row>
    <row r="2248" ht="15.75" customHeight="1">
      <c r="A2248" s="473" t="s">
        <v>2599</v>
      </c>
      <c r="B2248" s="406">
        <v>72.0</v>
      </c>
      <c r="C2248" s="474">
        <v>71.45</v>
      </c>
      <c r="D2248" s="474">
        <v>72.55</v>
      </c>
      <c r="E2248" s="474">
        <v>70.91</v>
      </c>
      <c r="F2248" s="474" t="s">
        <v>4729</v>
      </c>
      <c r="G2248" s="475">
        <v>0.0013</v>
      </c>
      <c r="M2248" s="473" t="s">
        <v>2507</v>
      </c>
      <c r="N2248" s="406">
        <v>81.82</v>
      </c>
      <c r="O2248" s="474">
        <v>77.73</v>
      </c>
      <c r="P2248" s="474">
        <v>82.18</v>
      </c>
      <c r="Q2248" s="474">
        <v>77.73</v>
      </c>
      <c r="R2248" s="474" t="s">
        <v>4652</v>
      </c>
      <c r="S2248" s="475">
        <v>0.0045</v>
      </c>
    </row>
    <row r="2249" ht="15.75" customHeight="1">
      <c r="A2249" s="473" t="s">
        <v>2600</v>
      </c>
      <c r="B2249" s="406">
        <v>71.91</v>
      </c>
      <c r="C2249" s="474">
        <v>70.27</v>
      </c>
      <c r="D2249" s="474">
        <v>72.27</v>
      </c>
      <c r="E2249" s="474">
        <v>70.09</v>
      </c>
      <c r="F2249" s="474" t="s">
        <v>4730</v>
      </c>
      <c r="G2249" s="475">
        <v>0.0286</v>
      </c>
      <c r="M2249" s="473" t="s">
        <v>2508</v>
      </c>
      <c r="N2249" s="406">
        <v>81.45</v>
      </c>
      <c r="O2249" s="474">
        <v>83.36</v>
      </c>
      <c r="P2249" s="474">
        <v>83.36</v>
      </c>
      <c r="Q2249" s="474">
        <v>81.45</v>
      </c>
      <c r="R2249" s="474" t="s">
        <v>3471</v>
      </c>
      <c r="S2249" s="475">
        <v>-0.0272</v>
      </c>
    </row>
    <row r="2250" ht="15.75" customHeight="1">
      <c r="A2250" s="473" t="s">
        <v>2601</v>
      </c>
      <c r="B2250" s="406">
        <v>69.91</v>
      </c>
      <c r="C2250" s="474">
        <v>70.09</v>
      </c>
      <c r="D2250" s="474">
        <v>70.27</v>
      </c>
      <c r="E2250" s="474">
        <v>69.82</v>
      </c>
      <c r="F2250" s="474" t="s">
        <v>4731</v>
      </c>
      <c r="G2250" s="475">
        <v>-0.0064</v>
      </c>
      <c r="M2250" s="473" t="s">
        <v>2509</v>
      </c>
      <c r="N2250" s="406">
        <v>83.73</v>
      </c>
      <c r="O2250" s="474">
        <v>84.73</v>
      </c>
      <c r="P2250" s="474">
        <v>84.73</v>
      </c>
      <c r="Q2250" s="474">
        <v>83.55</v>
      </c>
      <c r="R2250" s="474" t="s">
        <v>4653</v>
      </c>
      <c r="S2250" s="475">
        <v>-0.0149</v>
      </c>
    </row>
    <row r="2251" ht="15.75" customHeight="1">
      <c r="A2251" s="473" t="s">
        <v>2602</v>
      </c>
      <c r="B2251" s="406">
        <v>70.36</v>
      </c>
      <c r="C2251" s="474">
        <v>71.64</v>
      </c>
      <c r="D2251" s="474">
        <v>71.64</v>
      </c>
      <c r="E2251" s="474">
        <v>70.09</v>
      </c>
      <c r="F2251" s="474" t="s">
        <v>4732</v>
      </c>
      <c r="G2251" s="475">
        <v>-0.0191</v>
      </c>
      <c r="M2251" s="473" t="s">
        <v>2510</v>
      </c>
      <c r="N2251" s="406">
        <v>85.0</v>
      </c>
      <c r="O2251" s="474">
        <v>84.18</v>
      </c>
      <c r="P2251" s="474">
        <v>85.45</v>
      </c>
      <c r="Q2251" s="474">
        <v>84.09</v>
      </c>
      <c r="R2251" s="474" t="s">
        <v>4654</v>
      </c>
      <c r="S2251" s="475">
        <v>0.0119</v>
      </c>
    </row>
    <row r="2252" ht="15.75" customHeight="1">
      <c r="A2252" s="473" t="s">
        <v>2603</v>
      </c>
      <c r="B2252" s="406">
        <v>71.73</v>
      </c>
      <c r="C2252" s="474">
        <v>72.18</v>
      </c>
      <c r="D2252" s="474">
        <v>73.27</v>
      </c>
      <c r="E2252" s="474">
        <v>71.64</v>
      </c>
      <c r="F2252" s="474" t="s">
        <v>4733</v>
      </c>
      <c r="G2252" s="475">
        <v>0.0</v>
      </c>
      <c r="M2252" s="473" t="s">
        <v>2511</v>
      </c>
      <c r="N2252" s="406">
        <v>84.0</v>
      </c>
      <c r="O2252" s="474">
        <v>83.09</v>
      </c>
      <c r="P2252" s="474">
        <v>84.91</v>
      </c>
      <c r="Q2252" s="474">
        <v>82.45</v>
      </c>
      <c r="R2252" s="474" t="s">
        <v>4655</v>
      </c>
      <c r="S2252" s="475">
        <v>0.0221</v>
      </c>
    </row>
    <row r="2253" ht="15.75" customHeight="1">
      <c r="A2253" s="473" t="s">
        <v>2604</v>
      </c>
      <c r="B2253" s="406">
        <v>71.73</v>
      </c>
      <c r="C2253" s="474">
        <v>71.91</v>
      </c>
      <c r="D2253" s="474">
        <v>72.09</v>
      </c>
      <c r="E2253" s="474">
        <v>70.91</v>
      </c>
      <c r="F2253" s="474" t="s">
        <v>4734</v>
      </c>
      <c r="G2253" s="475">
        <v>-0.0013</v>
      </c>
      <c r="M2253" s="473" t="s">
        <v>2512</v>
      </c>
      <c r="N2253" s="406">
        <v>82.18</v>
      </c>
      <c r="O2253" s="474">
        <v>80.09</v>
      </c>
      <c r="P2253" s="474">
        <v>82.73</v>
      </c>
      <c r="Q2253" s="474">
        <v>80.0</v>
      </c>
      <c r="R2253" s="474" t="s">
        <v>4656</v>
      </c>
      <c r="S2253" s="475">
        <v>0.0226</v>
      </c>
    </row>
    <row r="2254" ht="15.75" customHeight="1">
      <c r="A2254" s="473" t="s">
        <v>2605</v>
      </c>
      <c r="B2254" s="406">
        <v>71.82</v>
      </c>
      <c r="C2254" s="474">
        <v>73.64</v>
      </c>
      <c r="D2254" s="474">
        <v>73.91</v>
      </c>
      <c r="E2254" s="474">
        <v>71.45</v>
      </c>
      <c r="F2254" s="474" t="s">
        <v>4683</v>
      </c>
      <c r="G2254" s="475">
        <v>-0.021</v>
      </c>
      <c r="M2254" s="473" t="s">
        <v>2513</v>
      </c>
      <c r="N2254" s="406">
        <v>80.36</v>
      </c>
      <c r="O2254" s="474">
        <v>80.18</v>
      </c>
      <c r="P2254" s="474">
        <v>80.91</v>
      </c>
      <c r="Q2254" s="474">
        <v>78.55</v>
      </c>
      <c r="R2254" s="474" t="s">
        <v>4657</v>
      </c>
      <c r="S2254" s="475">
        <v>0.023</v>
      </c>
    </row>
    <row r="2255" ht="15.75" customHeight="1">
      <c r="A2255" s="473" t="s">
        <v>2606</v>
      </c>
      <c r="B2255" s="406">
        <v>73.36</v>
      </c>
      <c r="C2255" s="474">
        <v>75.0</v>
      </c>
      <c r="D2255" s="474">
        <v>75.09</v>
      </c>
      <c r="E2255" s="474">
        <v>72.73</v>
      </c>
      <c r="F2255" s="474" t="s">
        <v>4735</v>
      </c>
      <c r="G2255" s="475">
        <v>-0.0171</v>
      </c>
      <c r="M2255" s="473" t="s">
        <v>2514</v>
      </c>
      <c r="N2255" s="406">
        <v>78.55</v>
      </c>
      <c r="O2255" s="474">
        <v>77.45</v>
      </c>
      <c r="P2255" s="474">
        <v>79.91</v>
      </c>
      <c r="Q2255" s="474">
        <v>77.27</v>
      </c>
      <c r="R2255" s="474" t="s">
        <v>4658</v>
      </c>
      <c r="S2255" s="475">
        <v>0.0036</v>
      </c>
    </row>
    <row r="2256" ht="15.75" customHeight="1">
      <c r="A2256" s="473" t="s">
        <v>2607</v>
      </c>
      <c r="B2256" s="406">
        <v>74.64</v>
      </c>
      <c r="C2256" s="474">
        <v>75.0</v>
      </c>
      <c r="D2256" s="474">
        <v>76.18</v>
      </c>
      <c r="E2256" s="474">
        <v>74.55</v>
      </c>
      <c r="F2256" s="474" t="s">
        <v>4726</v>
      </c>
      <c r="G2256" s="475">
        <v>0.0</v>
      </c>
      <c r="M2256" s="473" t="s">
        <v>2515</v>
      </c>
      <c r="N2256" s="406">
        <v>78.27</v>
      </c>
      <c r="O2256" s="474">
        <v>80.27</v>
      </c>
      <c r="P2256" s="474">
        <v>81.18</v>
      </c>
      <c r="Q2256" s="474">
        <v>78.18</v>
      </c>
      <c r="R2256" s="474" t="s">
        <v>4659</v>
      </c>
      <c r="S2256" s="475">
        <v>-0.0227</v>
      </c>
    </row>
    <row r="2257" ht="15.75" customHeight="1">
      <c r="A2257" s="473" t="s">
        <v>2608</v>
      </c>
      <c r="B2257" s="406">
        <v>74.64</v>
      </c>
      <c r="C2257" s="474">
        <v>76.64</v>
      </c>
      <c r="D2257" s="474">
        <v>76.91</v>
      </c>
      <c r="E2257" s="474">
        <v>74.45</v>
      </c>
      <c r="F2257" s="474" t="s">
        <v>4736</v>
      </c>
      <c r="G2257" s="475">
        <v>-0.0202</v>
      </c>
      <c r="M2257" s="473" t="s">
        <v>2516</v>
      </c>
      <c r="N2257" s="406">
        <v>80.09</v>
      </c>
      <c r="O2257" s="474">
        <v>80.82</v>
      </c>
      <c r="P2257" s="474">
        <v>82.09</v>
      </c>
      <c r="Q2257" s="474">
        <v>79.64</v>
      </c>
      <c r="R2257" s="474" t="s">
        <v>4660</v>
      </c>
      <c r="S2257" s="475">
        <v>0.0126</v>
      </c>
    </row>
    <row r="2258" ht="15.75" customHeight="1">
      <c r="M2258" s="473" t="s">
        <v>2517</v>
      </c>
      <c r="N2258" s="406">
        <v>79.09</v>
      </c>
      <c r="O2258" s="474">
        <v>79.09</v>
      </c>
      <c r="P2258" s="474">
        <v>81.73</v>
      </c>
      <c r="Q2258" s="474">
        <v>79.09</v>
      </c>
      <c r="R2258" s="474" t="s">
        <v>4661</v>
      </c>
      <c r="S2258" s="475">
        <v>-0.0181</v>
      </c>
    </row>
    <row r="2259" ht="15.75" customHeight="1">
      <c r="M2259" s="473" t="s">
        <v>2518</v>
      </c>
      <c r="N2259" s="406">
        <v>80.55</v>
      </c>
      <c r="O2259" s="474">
        <v>83.73</v>
      </c>
      <c r="P2259" s="474">
        <v>84.45</v>
      </c>
      <c r="Q2259" s="474">
        <v>80.18</v>
      </c>
      <c r="R2259" s="474" t="s">
        <v>4662</v>
      </c>
      <c r="S2259" s="475">
        <v>-0.0316</v>
      </c>
    </row>
    <row r="2260" ht="15.75" customHeight="1">
      <c r="M2260" s="473" t="s">
        <v>2519</v>
      </c>
      <c r="N2260" s="406">
        <v>83.18</v>
      </c>
      <c r="O2260" s="474">
        <v>85.55</v>
      </c>
      <c r="P2260" s="474">
        <v>85.55</v>
      </c>
      <c r="Q2260" s="474">
        <v>82.73</v>
      </c>
      <c r="R2260" s="474" t="s">
        <v>4663</v>
      </c>
      <c r="S2260" s="475">
        <v>-0.0224</v>
      </c>
    </row>
    <row r="2261" ht="15.75" customHeight="1">
      <c r="M2261" s="473" t="s">
        <v>2520</v>
      </c>
      <c r="N2261" s="406">
        <v>85.09</v>
      </c>
      <c r="O2261" s="474">
        <v>83.91</v>
      </c>
      <c r="P2261" s="474">
        <v>87.09</v>
      </c>
      <c r="Q2261" s="474">
        <v>83.91</v>
      </c>
      <c r="R2261" s="474" t="s">
        <v>4664</v>
      </c>
      <c r="S2261" s="475">
        <v>0.0011</v>
      </c>
    </row>
    <row r="2262" ht="15.75" customHeight="1">
      <c r="M2262" s="473" t="s">
        <v>2521</v>
      </c>
      <c r="N2262" s="406">
        <v>85.0</v>
      </c>
      <c r="O2262" s="474">
        <v>86.55</v>
      </c>
      <c r="P2262" s="474">
        <v>88.09</v>
      </c>
      <c r="Q2262" s="474">
        <v>84.82</v>
      </c>
      <c r="R2262" s="474" t="s">
        <v>4665</v>
      </c>
      <c r="S2262" s="475">
        <v>-0.0157</v>
      </c>
    </row>
    <row r="2263" ht="15.75" customHeight="1">
      <c r="M2263" s="473" t="s">
        <v>2522</v>
      </c>
      <c r="N2263" s="406">
        <v>86.36</v>
      </c>
      <c r="O2263" s="474">
        <v>88.18</v>
      </c>
      <c r="P2263" s="474">
        <v>88.36</v>
      </c>
      <c r="Q2263" s="474">
        <v>85.91</v>
      </c>
      <c r="R2263" s="474" t="s">
        <v>4666</v>
      </c>
      <c r="S2263" s="475">
        <v>-0.0125</v>
      </c>
    </row>
    <row r="2264" ht="15.75" customHeight="1">
      <c r="M2264" s="473" t="s">
        <v>2523</v>
      </c>
      <c r="N2264" s="406">
        <v>87.45</v>
      </c>
      <c r="O2264" s="474">
        <v>90.91</v>
      </c>
      <c r="P2264" s="474">
        <v>90.91</v>
      </c>
      <c r="Q2264" s="474">
        <v>87.27</v>
      </c>
      <c r="R2264" s="474" t="s">
        <v>4667</v>
      </c>
      <c r="S2264" s="475">
        <v>-0.0264</v>
      </c>
    </row>
    <row r="2265" ht="15.75" customHeight="1">
      <c r="M2265" s="473" t="s">
        <v>2524</v>
      </c>
      <c r="N2265" s="406">
        <v>89.82</v>
      </c>
      <c r="O2265" s="474">
        <v>92.73</v>
      </c>
      <c r="P2265" s="474">
        <v>95.36</v>
      </c>
      <c r="Q2265" s="474">
        <v>89.18</v>
      </c>
      <c r="R2265" s="474" t="s">
        <v>4668</v>
      </c>
      <c r="S2265" s="475">
        <v>-0.0417</v>
      </c>
    </row>
    <row r="2266" ht="15.75" customHeight="1">
      <c r="M2266" s="473" t="s">
        <v>2525</v>
      </c>
      <c r="N2266" s="406">
        <v>93.73</v>
      </c>
      <c r="O2266" s="474">
        <v>88.18</v>
      </c>
      <c r="P2266" s="474">
        <v>94.45</v>
      </c>
      <c r="Q2266" s="474">
        <v>88.18</v>
      </c>
      <c r="R2266" s="474" t="s">
        <v>4669</v>
      </c>
      <c r="S2266" s="475">
        <v>0.0651</v>
      </c>
    </row>
    <row r="2267" ht="15.75" customHeight="1">
      <c r="M2267" s="473" t="s">
        <v>2526</v>
      </c>
      <c r="N2267" s="406">
        <v>88.0</v>
      </c>
      <c r="O2267" s="474">
        <v>89.09</v>
      </c>
      <c r="P2267" s="474">
        <v>90.64</v>
      </c>
      <c r="Q2267" s="474">
        <v>87.27</v>
      </c>
      <c r="R2267" s="474" t="s">
        <v>4670</v>
      </c>
      <c r="S2267" s="475">
        <v>-0.0082</v>
      </c>
    </row>
    <row r="2268" ht="15.75" customHeight="1">
      <c r="M2268" s="473" t="s">
        <v>2527</v>
      </c>
      <c r="N2268" s="406">
        <v>88.73</v>
      </c>
      <c r="O2268" s="474">
        <v>87.91</v>
      </c>
      <c r="P2268" s="474">
        <v>92.73</v>
      </c>
      <c r="Q2268" s="474">
        <v>87.91</v>
      </c>
      <c r="R2268" s="474" t="s">
        <v>4671</v>
      </c>
      <c r="S2268" s="475">
        <v>0.0073</v>
      </c>
    </row>
    <row r="2269" ht="15.75" customHeight="1">
      <c r="M2269" s="473" t="s">
        <v>2528</v>
      </c>
      <c r="N2269" s="406">
        <v>88.09</v>
      </c>
      <c r="O2269" s="474">
        <v>91.91</v>
      </c>
      <c r="P2269" s="474">
        <v>92.55</v>
      </c>
      <c r="Q2269" s="474">
        <v>87.36</v>
      </c>
      <c r="R2269" s="474" t="s">
        <v>4672</v>
      </c>
      <c r="S2269" s="475">
        <v>-0.0444</v>
      </c>
    </row>
    <row r="2270" ht="15.75" customHeight="1">
      <c r="M2270" s="473" t="s">
        <v>2529</v>
      </c>
      <c r="N2270" s="406">
        <v>92.18</v>
      </c>
      <c r="O2270" s="474">
        <v>91.55</v>
      </c>
      <c r="P2270" s="474">
        <v>94.0</v>
      </c>
      <c r="Q2270" s="474">
        <v>90.91</v>
      </c>
      <c r="R2270" s="474" t="s">
        <v>4673</v>
      </c>
      <c r="S2270" s="475">
        <v>0.014</v>
      </c>
    </row>
    <row r="2271" ht="15.75" customHeight="1">
      <c r="M2271" s="473" t="s">
        <v>2530</v>
      </c>
      <c r="N2271" s="406">
        <v>90.91</v>
      </c>
      <c r="O2271" s="474">
        <v>87.64</v>
      </c>
      <c r="P2271" s="474">
        <v>92.73</v>
      </c>
      <c r="Q2271" s="474">
        <v>87.27</v>
      </c>
      <c r="R2271" s="474" t="s">
        <v>4674</v>
      </c>
      <c r="S2271" s="475">
        <v>0.0396</v>
      </c>
    </row>
    <row r="2272" ht="15.75" customHeight="1">
      <c r="M2272" s="473" t="s">
        <v>2531</v>
      </c>
      <c r="N2272" s="406">
        <v>87.45</v>
      </c>
      <c r="O2272" s="474">
        <v>91.82</v>
      </c>
      <c r="P2272" s="474">
        <v>91.82</v>
      </c>
      <c r="Q2272" s="474">
        <v>86.0</v>
      </c>
      <c r="R2272" s="474" t="s">
        <v>4675</v>
      </c>
      <c r="S2272" s="475">
        <v>-0.0428</v>
      </c>
    </row>
    <row r="2273" ht="15.75" customHeight="1">
      <c r="M2273" s="473" t="s">
        <v>2532</v>
      </c>
      <c r="N2273" s="406">
        <v>91.36</v>
      </c>
      <c r="O2273" s="474">
        <v>91.82</v>
      </c>
      <c r="P2273" s="474">
        <v>94.55</v>
      </c>
      <c r="Q2273" s="474">
        <v>90.82</v>
      </c>
      <c r="R2273" s="474" t="s">
        <v>4676</v>
      </c>
      <c r="S2273" s="475">
        <v>-0.0195</v>
      </c>
    </row>
    <row r="2274" ht="15.75" customHeight="1">
      <c r="M2274" s="473" t="s">
        <v>2533</v>
      </c>
      <c r="N2274" s="406">
        <v>93.18</v>
      </c>
      <c r="O2274" s="474">
        <v>91.91</v>
      </c>
      <c r="P2274" s="474">
        <v>95.27</v>
      </c>
      <c r="Q2274" s="474">
        <v>91.18</v>
      </c>
      <c r="R2274" s="474" t="s">
        <v>4677</v>
      </c>
      <c r="S2274" s="475">
        <v>0.0138</v>
      </c>
    </row>
    <row r="2275" ht="15.75" customHeight="1">
      <c r="M2275" s="473" t="s">
        <v>2534</v>
      </c>
      <c r="N2275" s="406">
        <v>91.91</v>
      </c>
      <c r="O2275" s="474">
        <v>92.73</v>
      </c>
      <c r="P2275" s="474">
        <v>94.55</v>
      </c>
      <c r="Q2275" s="474">
        <v>91.36</v>
      </c>
      <c r="R2275" s="474" t="s">
        <v>4678</v>
      </c>
      <c r="S2275" s="475">
        <v>-0.0288</v>
      </c>
    </row>
    <row r="2276" ht="15.75" customHeight="1">
      <c r="M2276" s="473" t="s">
        <v>2535</v>
      </c>
      <c r="N2276" s="406">
        <v>94.64</v>
      </c>
      <c r="O2276" s="474">
        <v>98.18</v>
      </c>
      <c r="P2276" s="474">
        <v>98.18</v>
      </c>
      <c r="Q2276" s="474">
        <v>93.64</v>
      </c>
      <c r="R2276" s="474" t="s">
        <v>4663</v>
      </c>
      <c r="S2276" s="475">
        <v>-0.0085</v>
      </c>
    </row>
    <row r="2277" ht="15.75" customHeight="1">
      <c r="M2277" s="473" t="s">
        <v>2536</v>
      </c>
      <c r="N2277" s="406">
        <v>95.45</v>
      </c>
      <c r="O2277" s="474">
        <v>93.64</v>
      </c>
      <c r="P2277" s="474">
        <v>95.91</v>
      </c>
      <c r="Q2277" s="474">
        <v>91.18</v>
      </c>
      <c r="R2277" s="474" t="s">
        <v>4679</v>
      </c>
      <c r="S2277" s="475">
        <v>0.0324</v>
      </c>
    </row>
    <row r="2278" ht="15.75" customHeight="1">
      <c r="M2278" s="473" t="s">
        <v>2537</v>
      </c>
      <c r="N2278" s="406">
        <v>92.45</v>
      </c>
      <c r="O2278" s="474">
        <v>95.27</v>
      </c>
      <c r="P2278" s="474">
        <v>95.27</v>
      </c>
      <c r="Q2278" s="474">
        <v>91.18</v>
      </c>
      <c r="R2278" s="474" t="s">
        <v>4680</v>
      </c>
      <c r="S2278" s="475">
        <v>-0.003</v>
      </c>
    </row>
    <row r="2279" ht="15.75" customHeight="1">
      <c r="M2279" s="473" t="s">
        <v>2538</v>
      </c>
      <c r="N2279" s="406">
        <v>92.73</v>
      </c>
      <c r="O2279" s="474">
        <v>95.91</v>
      </c>
      <c r="P2279" s="474">
        <v>95.91</v>
      </c>
      <c r="Q2279" s="474">
        <v>92.27</v>
      </c>
      <c r="R2279" s="474" t="s">
        <v>4681</v>
      </c>
      <c r="S2279" s="475">
        <v>-0.0107</v>
      </c>
    </row>
    <row r="2280" ht="15.75" customHeight="1">
      <c r="M2280" s="473" t="s">
        <v>2539</v>
      </c>
      <c r="N2280" s="406">
        <v>93.73</v>
      </c>
      <c r="O2280" s="474">
        <v>98.27</v>
      </c>
      <c r="P2280" s="474">
        <v>99.09</v>
      </c>
      <c r="Q2280" s="474">
        <v>93.55</v>
      </c>
      <c r="R2280" s="474" t="s">
        <v>4682</v>
      </c>
      <c r="S2280" s="475">
        <v>-0.04</v>
      </c>
    </row>
    <row r="2281" ht="15.75" customHeight="1">
      <c r="M2281" s="473" t="s">
        <v>2540</v>
      </c>
      <c r="N2281" s="406">
        <v>97.64</v>
      </c>
      <c r="O2281" s="474">
        <v>98.09</v>
      </c>
      <c r="P2281" s="474">
        <v>99.0</v>
      </c>
      <c r="Q2281" s="474">
        <v>96.27</v>
      </c>
      <c r="R2281" s="474" t="s">
        <v>4683</v>
      </c>
      <c r="S2281" s="475">
        <v>0.0152</v>
      </c>
    </row>
    <row r="2282" ht="15.75" customHeight="1">
      <c r="M2282" s="473" t="s">
        <v>2541</v>
      </c>
      <c r="N2282" s="406">
        <v>96.18</v>
      </c>
      <c r="O2282" s="474">
        <v>97.18</v>
      </c>
      <c r="P2282" s="474">
        <v>98.09</v>
      </c>
      <c r="Q2282" s="474">
        <v>93.64</v>
      </c>
      <c r="R2282" s="474" t="s">
        <v>4684</v>
      </c>
      <c r="S2282" s="475">
        <v>0.0</v>
      </c>
    </row>
    <row r="2283" ht="15.75" customHeight="1">
      <c r="M2283" s="473" t="s">
        <v>2542</v>
      </c>
      <c r="N2283" s="406">
        <v>96.18</v>
      </c>
      <c r="O2283" s="474">
        <v>100.0</v>
      </c>
      <c r="P2283" s="474">
        <v>100.0</v>
      </c>
      <c r="Q2283" s="474">
        <v>94.73</v>
      </c>
      <c r="R2283" s="474" t="s">
        <v>4685</v>
      </c>
      <c r="S2283" s="475">
        <v>-0.0285</v>
      </c>
    </row>
    <row r="2284" ht="15.75" customHeight="1">
      <c r="M2284" s="473" t="s">
        <v>2543</v>
      </c>
      <c r="N2284" s="406">
        <v>99.0</v>
      </c>
      <c r="O2284" s="474">
        <v>103.64</v>
      </c>
      <c r="P2284" s="474">
        <v>103.64</v>
      </c>
      <c r="Q2284" s="474">
        <v>98.18</v>
      </c>
      <c r="R2284" s="474" t="s">
        <v>4686</v>
      </c>
      <c r="S2284" s="475">
        <v>-0.0215</v>
      </c>
    </row>
    <row r="2285" ht="15.75" customHeight="1">
      <c r="M2285" s="473" t="s">
        <v>2544</v>
      </c>
      <c r="N2285" s="406">
        <v>101.18</v>
      </c>
      <c r="O2285" s="474">
        <v>104.55</v>
      </c>
      <c r="P2285" s="474">
        <v>104.55</v>
      </c>
      <c r="Q2285" s="474">
        <v>100.0</v>
      </c>
      <c r="R2285" s="474" t="s">
        <v>4687</v>
      </c>
      <c r="S2285" s="475">
        <v>-0.0063</v>
      </c>
    </row>
    <row r="2286" ht="15.75" customHeight="1">
      <c r="M2286" s="473" t="s">
        <v>2545</v>
      </c>
      <c r="N2286" s="406">
        <v>101.82</v>
      </c>
      <c r="O2286" s="474">
        <v>105.45</v>
      </c>
      <c r="P2286" s="474">
        <v>106.45</v>
      </c>
      <c r="Q2286" s="474">
        <v>101.45</v>
      </c>
      <c r="R2286" s="474" t="s">
        <v>4410</v>
      </c>
      <c r="S2286" s="475">
        <v>-0.0243</v>
      </c>
    </row>
    <row r="2287" ht="15.75" customHeight="1">
      <c r="M2287" s="473" t="s">
        <v>2546</v>
      </c>
      <c r="N2287" s="406">
        <v>104.36</v>
      </c>
      <c r="O2287" s="474">
        <v>105.45</v>
      </c>
      <c r="P2287" s="474">
        <v>106.27</v>
      </c>
      <c r="Q2287" s="474">
        <v>102.91</v>
      </c>
      <c r="R2287" s="474" t="s">
        <v>4688</v>
      </c>
      <c r="S2287" s="475">
        <v>9.0E-4</v>
      </c>
    </row>
    <row r="2288" ht="15.75" customHeight="1">
      <c r="M2288" s="473" t="s">
        <v>2547</v>
      </c>
      <c r="N2288" s="406">
        <v>104.27</v>
      </c>
      <c r="O2288" s="474">
        <v>107.27</v>
      </c>
      <c r="P2288" s="474">
        <v>107.27</v>
      </c>
      <c r="Q2288" s="474">
        <v>103.64</v>
      </c>
      <c r="R2288" s="474" t="s">
        <v>4689</v>
      </c>
      <c r="S2288" s="475">
        <v>-0.0222</v>
      </c>
    </row>
    <row r="2289" ht="15.75" customHeight="1">
      <c r="M2289" s="473" t="s">
        <v>2548</v>
      </c>
      <c r="N2289" s="406">
        <v>106.64</v>
      </c>
      <c r="O2289" s="474">
        <v>102.18</v>
      </c>
      <c r="P2289" s="474">
        <v>107.55</v>
      </c>
      <c r="Q2289" s="474">
        <v>100.91</v>
      </c>
      <c r="R2289" s="474" t="s">
        <v>3123</v>
      </c>
      <c r="S2289" s="475">
        <v>0.0446</v>
      </c>
    </row>
    <row r="2290" ht="15.75" customHeight="1">
      <c r="M2290" s="473" t="s">
        <v>2549</v>
      </c>
      <c r="N2290" s="406">
        <v>102.09</v>
      </c>
      <c r="O2290" s="474">
        <v>106.36</v>
      </c>
      <c r="P2290" s="474">
        <v>107.91</v>
      </c>
      <c r="Q2290" s="474">
        <v>100.91</v>
      </c>
      <c r="R2290" s="474" t="s">
        <v>4329</v>
      </c>
      <c r="S2290" s="475">
        <v>-0.0285</v>
      </c>
    </row>
    <row r="2291" ht="15.75" customHeight="1">
      <c r="M2291" s="473" t="s">
        <v>2550</v>
      </c>
      <c r="N2291" s="406">
        <v>105.09</v>
      </c>
      <c r="O2291" s="474">
        <v>103.64</v>
      </c>
      <c r="P2291" s="474">
        <v>106.27</v>
      </c>
      <c r="Q2291" s="474">
        <v>101.73</v>
      </c>
      <c r="R2291" s="474" t="s">
        <v>3093</v>
      </c>
      <c r="S2291" s="475">
        <v>0.0221</v>
      </c>
    </row>
    <row r="2292" ht="15.75" customHeight="1">
      <c r="M2292" s="473" t="s">
        <v>2551</v>
      </c>
      <c r="N2292" s="406">
        <v>102.82</v>
      </c>
      <c r="O2292" s="474">
        <v>106.45</v>
      </c>
      <c r="P2292" s="474">
        <v>107.73</v>
      </c>
      <c r="Q2292" s="474">
        <v>101.55</v>
      </c>
      <c r="R2292" s="474" t="s">
        <v>4542</v>
      </c>
      <c r="S2292" s="475">
        <v>-0.0292</v>
      </c>
    </row>
    <row r="2293" ht="15.75" customHeight="1">
      <c r="M2293" s="473" t="s">
        <v>2552</v>
      </c>
      <c r="N2293" s="406">
        <v>105.91</v>
      </c>
      <c r="O2293" s="474">
        <v>113.45</v>
      </c>
      <c r="P2293" s="474">
        <v>113.45</v>
      </c>
      <c r="Q2293" s="474">
        <v>104.64</v>
      </c>
      <c r="R2293" s="474" t="s">
        <v>4690</v>
      </c>
      <c r="S2293" s="475">
        <v>-0.0482</v>
      </c>
    </row>
    <row r="2294" ht="15.75" customHeight="1">
      <c r="M2294" s="473" t="s">
        <v>2553</v>
      </c>
      <c r="N2294" s="406">
        <v>111.27</v>
      </c>
      <c r="O2294" s="474">
        <v>108.18</v>
      </c>
      <c r="P2294" s="474">
        <v>113.64</v>
      </c>
      <c r="Q2294" s="474">
        <v>108.18</v>
      </c>
      <c r="R2294" s="474" t="s">
        <v>4691</v>
      </c>
      <c r="S2294" s="475">
        <v>0.0082</v>
      </c>
    </row>
    <row r="2295" ht="15.75" customHeight="1">
      <c r="M2295" s="473" t="s">
        <v>2554</v>
      </c>
      <c r="N2295" s="406">
        <v>110.36</v>
      </c>
      <c r="O2295" s="474">
        <v>106.55</v>
      </c>
      <c r="P2295" s="474">
        <v>113.64</v>
      </c>
      <c r="Q2295" s="474">
        <v>106.45</v>
      </c>
      <c r="R2295" s="474" t="s">
        <v>4692</v>
      </c>
      <c r="S2295" s="475">
        <v>0.042</v>
      </c>
    </row>
    <row r="2296" ht="15.75" customHeight="1">
      <c r="M2296" s="473" t="s">
        <v>2555</v>
      </c>
      <c r="N2296" s="406">
        <v>105.91</v>
      </c>
      <c r="O2296" s="474">
        <v>101.45</v>
      </c>
      <c r="P2296" s="474">
        <v>106.91</v>
      </c>
      <c r="Q2296" s="474">
        <v>99.55</v>
      </c>
      <c r="R2296" s="474" t="s">
        <v>4693</v>
      </c>
      <c r="S2296" s="475">
        <v>0.0591</v>
      </c>
    </row>
    <row r="2297" ht="15.75" customHeight="1">
      <c r="M2297" s="473" t="s">
        <v>2556</v>
      </c>
      <c r="N2297" s="406">
        <v>100.0</v>
      </c>
      <c r="O2297" s="474">
        <v>100.0</v>
      </c>
      <c r="P2297" s="474">
        <v>102.64</v>
      </c>
      <c r="Q2297" s="474">
        <v>97.55</v>
      </c>
      <c r="R2297" s="474" t="s">
        <v>4694</v>
      </c>
      <c r="S2297" s="475">
        <v>0.0064</v>
      </c>
    </row>
    <row r="2298" ht="15.75" customHeight="1">
      <c r="M2298" s="473" t="s">
        <v>2557</v>
      </c>
      <c r="N2298" s="406">
        <v>99.36</v>
      </c>
      <c r="O2298" s="474">
        <v>102.73</v>
      </c>
      <c r="P2298" s="474">
        <v>104.45</v>
      </c>
      <c r="Q2298" s="474">
        <v>98.64</v>
      </c>
      <c r="R2298" s="474" t="s">
        <v>4695</v>
      </c>
      <c r="S2298" s="475">
        <v>-0.0345</v>
      </c>
    </row>
    <row r="2299" ht="15.75" customHeight="1">
      <c r="M2299" s="473" t="s">
        <v>2558</v>
      </c>
      <c r="N2299" s="406">
        <v>102.91</v>
      </c>
      <c r="O2299" s="474">
        <v>98.0</v>
      </c>
      <c r="P2299" s="474">
        <v>104.45</v>
      </c>
      <c r="Q2299" s="474">
        <v>98.0</v>
      </c>
      <c r="R2299" s="474" t="s">
        <v>4696</v>
      </c>
      <c r="S2299" s="475">
        <v>0.0619</v>
      </c>
    </row>
    <row r="2300" ht="15.75" customHeight="1">
      <c r="M2300" s="473" t="s">
        <v>2559</v>
      </c>
      <c r="N2300" s="406">
        <v>96.91</v>
      </c>
      <c r="O2300" s="474">
        <v>97.27</v>
      </c>
      <c r="P2300" s="474">
        <v>99.0</v>
      </c>
      <c r="Q2300" s="474">
        <v>95.36</v>
      </c>
      <c r="R2300" s="474" t="s">
        <v>4697</v>
      </c>
      <c r="S2300" s="475">
        <v>-0.0028</v>
      </c>
    </row>
    <row r="2301" ht="15.75" customHeight="1">
      <c r="M2301" s="473" t="s">
        <v>2560</v>
      </c>
      <c r="N2301" s="406">
        <v>97.18</v>
      </c>
      <c r="O2301" s="474">
        <v>90.91</v>
      </c>
      <c r="P2301" s="474">
        <v>98.18</v>
      </c>
      <c r="Q2301" s="474">
        <v>89.73</v>
      </c>
      <c r="R2301" s="474" t="s">
        <v>4698</v>
      </c>
      <c r="S2301" s="475">
        <v>0.0711</v>
      </c>
    </row>
    <row r="2302" ht="15.75" customHeight="1">
      <c r="M2302" s="473" t="s">
        <v>2561</v>
      </c>
      <c r="N2302" s="406">
        <v>90.73</v>
      </c>
      <c r="O2302" s="474">
        <v>94.45</v>
      </c>
      <c r="P2302" s="474">
        <v>95.18</v>
      </c>
      <c r="Q2302" s="474">
        <v>89.91</v>
      </c>
      <c r="R2302" s="474" t="s">
        <v>4699</v>
      </c>
      <c r="S2302" s="475">
        <v>-0.0254</v>
      </c>
    </row>
    <row r="2303" ht="15.75" customHeight="1">
      <c r="M2303" s="473" t="s">
        <v>2562</v>
      </c>
      <c r="N2303" s="406">
        <v>93.09</v>
      </c>
      <c r="O2303" s="474">
        <v>88.73</v>
      </c>
      <c r="P2303" s="474">
        <v>93.64</v>
      </c>
      <c r="Q2303" s="474">
        <v>87.73</v>
      </c>
      <c r="R2303" s="474" t="s">
        <v>4700</v>
      </c>
      <c r="S2303" s="475">
        <v>0.0611</v>
      </c>
    </row>
    <row r="2304" ht="15.75" customHeight="1">
      <c r="M2304" s="473" t="s">
        <v>2563</v>
      </c>
      <c r="N2304" s="406">
        <v>87.73</v>
      </c>
      <c r="O2304" s="474">
        <v>86.27</v>
      </c>
      <c r="P2304" s="474">
        <v>88.55</v>
      </c>
      <c r="Q2304" s="474">
        <v>86.27</v>
      </c>
      <c r="R2304" s="474" t="s">
        <v>4701</v>
      </c>
      <c r="S2304" s="475">
        <v>0.0321</v>
      </c>
    </row>
    <row r="2305" ht="15.75" customHeight="1">
      <c r="M2305" s="473" t="s">
        <v>2564</v>
      </c>
      <c r="N2305" s="406">
        <v>85.0</v>
      </c>
      <c r="O2305" s="474">
        <v>86.27</v>
      </c>
      <c r="P2305" s="474">
        <v>87.55</v>
      </c>
      <c r="Q2305" s="474">
        <v>84.64</v>
      </c>
      <c r="R2305" s="474" t="s">
        <v>4702</v>
      </c>
      <c r="S2305" s="475">
        <v>0.0</v>
      </c>
    </row>
    <row r="2306" ht="15.75" customHeight="1">
      <c r="M2306" s="473" t="s">
        <v>2565</v>
      </c>
      <c r="N2306" s="406">
        <v>85.0</v>
      </c>
      <c r="O2306" s="474">
        <v>85.55</v>
      </c>
      <c r="P2306" s="474">
        <v>86.36</v>
      </c>
      <c r="Q2306" s="474">
        <v>84.64</v>
      </c>
      <c r="R2306" s="474" t="s">
        <v>4273</v>
      </c>
      <c r="S2306" s="475">
        <v>0.0043</v>
      </c>
    </row>
    <row r="2307" ht="15.75" customHeight="1">
      <c r="M2307" s="473" t="s">
        <v>2566</v>
      </c>
      <c r="N2307" s="406">
        <v>84.64</v>
      </c>
      <c r="O2307" s="474">
        <v>87.0</v>
      </c>
      <c r="P2307" s="474">
        <v>87.55</v>
      </c>
      <c r="Q2307" s="474">
        <v>84.36</v>
      </c>
      <c r="R2307" s="474" t="s">
        <v>4703</v>
      </c>
      <c r="S2307" s="475">
        <v>-0.0251</v>
      </c>
    </row>
    <row r="2308" ht="15.75" customHeight="1">
      <c r="M2308" s="473" t="s">
        <v>2567</v>
      </c>
      <c r="N2308" s="406">
        <v>86.82</v>
      </c>
      <c r="O2308" s="474">
        <v>90.91</v>
      </c>
      <c r="P2308" s="474">
        <v>91.82</v>
      </c>
      <c r="Q2308" s="474">
        <v>86.36</v>
      </c>
      <c r="R2308" s="474" t="s">
        <v>3189</v>
      </c>
      <c r="S2308" s="475">
        <v>-0.0305</v>
      </c>
    </row>
    <row r="2309" ht="15.75" customHeight="1">
      <c r="M2309" s="473" t="s">
        <v>2568</v>
      </c>
      <c r="N2309" s="406">
        <v>89.55</v>
      </c>
      <c r="O2309" s="474">
        <v>88.18</v>
      </c>
      <c r="P2309" s="474">
        <v>90.82</v>
      </c>
      <c r="Q2309" s="474">
        <v>88.09</v>
      </c>
      <c r="R2309" s="474" t="s">
        <v>4704</v>
      </c>
      <c r="S2309" s="475">
        <v>0.0197</v>
      </c>
    </row>
    <row r="2310" ht="15.75" customHeight="1">
      <c r="M2310" s="473" t="s">
        <v>2569</v>
      </c>
      <c r="N2310" s="406">
        <v>87.82</v>
      </c>
      <c r="O2310" s="474">
        <v>88.18</v>
      </c>
      <c r="P2310" s="474">
        <v>88.36</v>
      </c>
      <c r="Q2310" s="474">
        <v>86.09</v>
      </c>
      <c r="R2310" s="474" t="s">
        <v>4705</v>
      </c>
      <c r="S2310" s="475">
        <v>0.018</v>
      </c>
    </row>
    <row r="2311" ht="15.75" customHeight="1">
      <c r="M2311" s="473" t="s">
        <v>2570</v>
      </c>
      <c r="N2311" s="406">
        <v>86.27</v>
      </c>
      <c r="O2311" s="474">
        <v>86.64</v>
      </c>
      <c r="P2311" s="474">
        <v>88.09</v>
      </c>
      <c r="Q2311" s="474">
        <v>85.36</v>
      </c>
      <c r="R2311" s="474" t="s">
        <v>4407</v>
      </c>
      <c r="S2311" s="475">
        <v>-0.0021</v>
      </c>
    </row>
    <row r="2312" ht="15.75" customHeight="1">
      <c r="M2312" s="473" t="s">
        <v>2571</v>
      </c>
      <c r="N2312" s="406">
        <v>86.45</v>
      </c>
      <c r="O2312" s="474">
        <v>88.64</v>
      </c>
      <c r="P2312" s="474">
        <v>89.55</v>
      </c>
      <c r="Q2312" s="474">
        <v>86.27</v>
      </c>
      <c r="R2312" s="474" t="s">
        <v>4416</v>
      </c>
      <c r="S2312" s="475">
        <v>-0.0247</v>
      </c>
    </row>
    <row r="2313" ht="15.75" customHeight="1">
      <c r="M2313" s="473" t="s">
        <v>2572</v>
      </c>
      <c r="N2313" s="406">
        <v>88.64</v>
      </c>
      <c r="O2313" s="474">
        <v>86.64</v>
      </c>
      <c r="P2313" s="474">
        <v>89.73</v>
      </c>
      <c r="Q2313" s="474">
        <v>85.45</v>
      </c>
      <c r="R2313" s="474" t="s">
        <v>3291</v>
      </c>
      <c r="S2313" s="475">
        <v>0.0296</v>
      </c>
    </row>
    <row r="2314" ht="15.75" customHeight="1">
      <c r="M2314" s="473" t="s">
        <v>2573</v>
      </c>
      <c r="N2314" s="406">
        <v>86.09</v>
      </c>
      <c r="O2314" s="474">
        <v>87.91</v>
      </c>
      <c r="P2314" s="474">
        <v>88.82</v>
      </c>
      <c r="Q2314" s="474">
        <v>84.82</v>
      </c>
      <c r="R2314" s="474" t="s">
        <v>4472</v>
      </c>
      <c r="S2314" s="475">
        <v>-0.0042</v>
      </c>
    </row>
    <row r="2315" ht="15.75" customHeight="1">
      <c r="M2315" s="473" t="s">
        <v>2574</v>
      </c>
      <c r="N2315" s="406">
        <v>86.45</v>
      </c>
      <c r="O2315" s="474">
        <v>89.82</v>
      </c>
      <c r="P2315" s="474">
        <v>89.91</v>
      </c>
      <c r="Q2315" s="474">
        <v>86.0</v>
      </c>
      <c r="R2315" s="474" t="s">
        <v>4706</v>
      </c>
      <c r="S2315" s="475">
        <v>-0.0375</v>
      </c>
    </row>
    <row r="2316" ht="15.75" customHeight="1">
      <c r="M2316" s="473" t="s">
        <v>2575</v>
      </c>
      <c r="N2316" s="406">
        <v>89.82</v>
      </c>
      <c r="O2316" s="474">
        <v>93.09</v>
      </c>
      <c r="P2316" s="474">
        <v>95.27</v>
      </c>
      <c r="Q2316" s="474">
        <v>88.27</v>
      </c>
      <c r="R2316" s="474" t="s">
        <v>4707</v>
      </c>
      <c r="S2316" s="475">
        <v>-0.0139</v>
      </c>
    </row>
    <row r="2317" ht="15.75" customHeight="1">
      <c r="M2317" s="473" t="s">
        <v>2576</v>
      </c>
      <c r="N2317" s="406">
        <v>91.09</v>
      </c>
      <c r="O2317" s="474">
        <v>91.73</v>
      </c>
      <c r="P2317" s="474">
        <v>92.45</v>
      </c>
      <c r="Q2317" s="474">
        <v>87.73</v>
      </c>
      <c r="R2317" s="474" t="s">
        <v>4708</v>
      </c>
      <c r="S2317" s="475">
        <v>0.006</v>
      </c>
    </row>
    <row r="2318" ht="15.75" customHeight="1">
      <c r="M2318" s="473" t="s">
        <v>2577</v>
      </c>
      <c r="N2318" s="406">
        <v>90.55</v>
      </c>
      <c r="O2318" s="474">
        <v>88.18</v>
      </c>
      <c r="P2318" s="474">
        <v>94.36</v>
      </c>
      <c r="Q2318" s="474">
        <v>88.18</v>
      </c>
      <c r="R2318" s="474" t="s">
        <v>4709</v>
      </c>
      <c r="S2318" s="475">
        <v>0.0215</v>
      </c>
    </row>
    <row r="2319" ht="15.75" customHeight="1">
      <c r="M2319" s="473" t="s">
        <v>2578</v>
      </c>
      <c r="N2319" s="406">
        <v>88.64</v>
      </c>
      <c r="O2319" s="474">
        <v>84.55</v>
      </c>
      <c r="P2319" s="474">
        <v>89.09</v>
      </c>
      <c r="Q2319" s="474">
        <v>83.82</v>
      </c>
      <c r="R2319" s="474" t="s">
        <v>4710</v>
      </c>
      <c r="S2319" s="475">
        <v>0.0484</v>
      </c>
    </row>
    <row r="2320" ht="15.75" customHeight="1">
      <c r="M2320" s="473" t="s">
        <v>2579</v>
      </c>
      <c r="N2320" s="406">
        <v>84.55</v>
      </c>
      <c r="O2320" s="474">
        <v>84.0</v>
      </c>
      <c r="P2320" s="474">
        <v>86.09</v>
      </c>
      <c r="Q2320" s="474">
        <v>83.45</v>
      </c>
      <c r="R2320" s="474" t="s">
        <v>4711</v>
      </c>
      <c r="S2320" s="475">
        <v>-0.0021</v>
      </c>
    </row>
    <row r="2321" ht="15.75" customHeight="1">
      <c r="M2321" s="473" t="s">
        <v>2580</v>
      </c>
      <c r="N2321" s="406">
        <v>84.73</v>
      </c>
      <c r="O2321" s="474">
        <v>83.27</v>
      </c>
      <c r="P2321" s="474">
        <v>85.45</v>
      </c>
      <c r="Q2321" s="474">
        <v>81.09</v>
      </c>
      <c r="R2321" s="474" t="s">
        <v>4712</v>
      </c>
      <c r="S2321" s="475">
        <v>0.0175</v>
      </c>
    </row>
    <row r="2322" ht="15.75" customHeight="1">
      <c r="M2322" s="473" t="s">
        <v>2581</v>
      </c>
      <c r="N2322" s="406">
        <v>83.27</v>
      </c>
      <c r="O2322" s="474">
        <v>78.91</v>
      </c>
      <c r="P2322" s="474">
        <v>84.45</v>
      </c>
      <c r="Q2322" s="474">
        <v>78.64</v>
      </c>
      <c r="R2322" s="474" t="s">
        <v>4713</v>
      </c>
      <c r="S2322" s="475">
        <v>0.0738</v>
      </c>
    </row>
    <row r="2323" ht="15.75" customHeight="1">
      <c r="M2323" s="473" t="s">
        <v>2582</v>
      </c>
      <c r="N2323" s="406">
        <v>77.55</v>
      </c>
      <c r="O2323" s="474">
        <v>77.27</v>
      </c>
      <c r="P2323" s="474">
        <v>78.64</v>
      </c>
      <c r="Q2323" s="474">
        <v>76.55</v>
      </c>
      <c r="R2323" s="474" t="s">
        <v>4469</v>
      </c>
      <c r="S2323" s="475">
        <v>0.018</v>
      </c>
    </row>
    <row r="2324" ht="15.75" customHeight="1">
      <c r="M2324" s="473" t="s">
        <v>2583</v>
      </c>
      <c r="N2324" s="406">
        <v>76.18</v>
      </c>
      <c r="O2324" s="474">
        <v>77.82</v>
      </c>
      <c r="P2324" s="474">
        <v>77.91</v>
      </c>
      <c r="Q2324" s="474">
        <v>75.0</v>
      </c>
      <c r="R2324" s="474" t="s">
        <v>3457</v>
      </c>
      <c r="S2324" s="475">
        <v>-0.0024</v>
      </c>
    </row>
    <row r="2325" ht="15.75" customHeight="1">
      <c r="M2325" s="473" t="s">
        <v>2584</v>
      </c>
      <c r="N2325" s="406">
        <v>76.36</v>
      </c>
      <c r="O2325" s="474">
        <v>80.36</v>
      </c>
      <c r="P2325" s="474">
        <v>81.09</v>
      </c>
      <c r="Q2325" s="474">
        <v>76.0</v>
      </c>
      <c r="R2325" s="474" t="s">
        <v>4714</v>
      </c>
      <c r="S2325" s="475">
        <v>-0.0378</v>
      </c>
    </row>
    <row r="2326" ht="15.75" customHeight="1">
      <c r="M2326" s="473" t="s">
        <v>2585</v>
      </c>
      <c r="N2326" s="406">
        <v>79.36</v>
      </c>
      <c r="O2326" s="474">
        <v>74.09</v>
      </c>
      <c r="P2326" s="474">
        <v>80.18</v>
      </c>
      <c r="Q2326" s="474">
        <v>74.09</v>
      </c>
      <c r="R2326" s="474" t="s">
        <v>4715</v>
      </c>
      <c r="S2326" s="475">
        <v>0.0805</v>
      </c>
    </row>
    <row r="2327" ht="15.75" customHeight="1">
      <c r="M2327" s="473" t="s">
        <v>2586</v>
      </c>
      <c r="N2327" s="406">
        <v>73.45</v>
      </c>
      <c r="O2327" s="474">
        <v>70.91</v>
      </c>
      <c r="P2327" s="474">
        <v>74.0</v>
      </c>
      <c r="Q2327" s="474">
        <v>70.91</v>
      </c>
      <c r="R2327" s="474" t="s">
        <v>4716</v>
      </c>
      <c r="S2327" s="475">
        <v>0.0358</v>
      </c>
    </row>
    <row r="2328" ht="15.75" customHeight="1">
      <c r="M2328" s="473" t="s">
        <v>2587</v>
      </c>
      <c r="N2328" s="406">
        <v>70.91</v>
      </c>
      <c r="O2328" s="474">
        <v>72.73</v>
      </c>
      <c r="P2328" s="474">
        <v>72.73</v>
      </c>
      <c r="Q2328" s="474">
        <v>70.64</v>
      </c>
      <c r="R2328" s="474" t="s">
        <v>4717</v>
      </c>
      <c r="S2328" s="475">
        <v>-0.0038</v>
      </c>
    </row>
    <row r="2329" ht="15.75" customHeight="1">
      <c r="M2329" s="473" t="s">
        <v>2588</v>
      </c>
      <c r="N2329" s="406">
        <v>71.18</v>
      </c>
      <c r="O2329" s="474">
        <v>72.91</v>
      </c>
      <c r="P2329" s="474">
        <v>73.18</v>
      </c>
      <c r="Q2329" s="474">
        <v>71.09</v>
      </c>
      <c r="R2329" s="474" t="s">
        <v>4718</v>
      </c>
      <c r="S2329" s="475">
        <v>-0.0201</v>
      </c>
    </row>
    <row r="2330" ht="15.75" customHeight="1">
      <c r="M2330" s="473" t="s">
        <v>2589</v>
      </c>
      <c r="N2330" s="406">
        <v>72.64</v>
      </c>
      <c r="O2330" s="474">
        <v>73.18</v>
      </c>
      <c r="P2330" s="474">
        <v>74.73</v>
      </c>
      <c r="Q2330" s="474">
        <v>72.27</v>
      </c>
      <c r="R2330" s="474" t="s">
        <v>4719</v>
      </c>
      <c r="S2330" s="475">
        <v>-0.0062</v>
      </c>
    </row>
    <row r="2331" ht="15.75" customHeight="1">
      <c r="M2331" s="473" t="s">
        <v>2590</v>
      </c>
      <c r="N2331" s="406">
        <v>73.09</v>
      </c>
      <c r="O2331" s="474">
        <v>70.91</v>
      </c>
      <c r="P2331" s="474">
        <v>73.55</v>
      </c>
      <c r="Q2331" s="474">
        <v>70.73</v>
      </c>
      <c r="R2331" s="474" t="s">
        <v>4720</v>
      </c>
      <c r="S2331" s="475">
        <v>0.0281</v>
      </c>
    </row>
    <row r="2332" ht="15.75" customHeight="1">
      <c r="M2332" s="473" t="s">
        <v>2591</v>
      </c>
      <c r="N2332" s="406">
        <v>71.09</v>
      </c>
      <c r="O2332" s="474">
        <v>72.82</v>
      </c>
      <c r="P2332" s="474">
        <v>72.82</v>
      </c>
      <c r="Q2332" s="474">
        <v>69.0</v>
      </c>
      <c r="R2332" s="474" t="s">
        <v>4721</v>
      </c>
      <c r="S2332" s="475">
        <v>-0.0309</v>
      </c>
    </row>
    <row r="2333" ht="15.75" customHeight="1">
      <c r="M2333" s="473" t="s">
        <v>2592</v>
      </c>
      <c r="N2333" s="406">
        <v>73.36</v>
      </c>
      <c r="O2333" s="474">
        <v>73.64</v>
      </c>
      <c r="P2333" s="474">
        <v>73.91</v>
      </c>
      <c r="Q2333" s="474">
        <v>73.18</v>
      </c>
      <c r="R2333" s="474" t="s">
        <v>4722</v>
      </c>
      <c r="S2333" s="475">
        <v>0.0012</v>
      </c>
    </row>
    <row r="2334" ht="15.75" customHeight="1">
      <c r="M2334" s="473" t="s">
        <v>2593</v>
      </c>
      <c r="N2334" s="406">
        <v>73.27</v>
      </c>
      <c r="O2334" s="474">
        <v>74.09</v>
      </c>
      <c r="P2334" s="474">
        <v>74.73</v>
      </c>
      <c r="Q2334" s="474">
        <v>73.0</v>
      </c>
      <c r="R2334" s="474" t="s">
        <v>4723</v>
      </c>
      <c r="S2334" s="475">
        <v>-0.0147</v>
      </c>
    </row>
    <row r="2335" ht="15.75" customHeight="1">
      <c r="M2335" s="473" t="s">
        <v>2594</v>
      </c>
      <c r="N2335" s="406">
        <v>74.36</v>
      </c>
      <c r="O2335" s="474">
        <v>73.09</v>
      </c>
      <c r="P2335" s="474">
        <v>74.82</v>
      </c>
      <c r="Q2335" s="474">
        <v>73.09</v>
      </c>
      <c r="R2335" s="474" t="s">
        <v>4724</v>
      </c>
      <c r="S2335" s="475">
        <v>0.0149</v>
      </c>
    </row>
    <row r="2336" ht="15.75" customHeight="1">
      <c r="M2336" s="473" t="s">
        <v>2595</v>
      </c>
      <c r="N2336" s="406">
        <v>73.27</v>
      </c>
      <c r="O2336" s="474">
        <v>73.36</v>
      </c>
      <c r="P2336" s="474">
        <v>74.0</v>
      </c>
      <c r="Q2336" s="474">
        <v>72.45</v>
      </c>
      <c r="R2336" s="474" t="s">
        <v>4725</v>
      </c>
      <c r="S2336" s="475">
        <v>-0.005</v>
      </c>
    </row>
    <row r="2337" ht="15.75" customHeight="1">
      <c r="M2337" s="473" t="s">
        <v>2596</v>
      </c>
      <c r="N2337" s="406">
        <v>73.64</v>
      </c>
      <c r="O2337" s="474">
        <v>74.91</v>
      </c>
      <c r="P2337" s="474">
        <v>74.91</v>
      </c>
      <c r="Q2337" s="474">
        <v>72.91</v>
      </c>
      <c r="R2337" s="474" t="s">
        <v>4726</v>
      </c>
      <c r="S2337" s="475">
        <v>-0.0109</v>
      </c>
    </row>
    <row r="2338" ht="15.75" customHeight="1">
      <c r="M2338" s="473" t="s">
        <v>2597</v>
      </c>
      <c r="N2338" s="406">
        <v>74.45</v>
      </c>
      <c r="O2338" s="474">
        <v>74.55</v>
      </c>
      <c r="P2338" s="474">
        <v>76.09</v>
      </c>
      <c r="Q2338" s="474">
        <v>74.09</v>
      </c>
      <c r="R2338" s="474" t="s">
        <v>4727</v>
      </c>
      <c r="S2338" s="475">
        <v>0.0036</v>
      </c>
    </row>
    <row r="2339" ht="15.75" customHeight="1">
      <c r="M2339" s="473" t="s">
        <v>2598</v>
      </c>
      <c r="N2339" s="406">
        <v>74.18</v>
      </c>
      <c r="O2339" s="474">
        <v>72.64</v>
      </c>
      <c r="P2339" s="474">
        <v>74.73</v>
      </c>
      <c r="Q2339" s="474">
        <v>72.64</v>
      </c>
      <c r="R2339" s="474" t="s">
        <v>4728</v>
      </c>
      <c r="S2339" s="475">
        <v>0.0303</v>
      </c>
    </row>
    <row r="2340" ht="15.75" customHeight="1">
      <c r="M2340" s="473" t="s">
        <v>2599</v>
      </c>
      <c r="N2340" s="406">
        <v>72.0</v>
      </c>
      <c r="O2340" s="474">
        <v>71.45</v>
      </c>
      <c r="P2340" s="474">
        <v>72.55</v>
      </c>
      <c r="Q2340" s="474">
        <v>70.91</v>
      </c>
      <c r="R2340" s="474" t="s">
        <v>4729</v>
      </c>
      <c r="S2340" s="475">
        <v>0.0013</v>
      </c>
    </row>
    <row r="2341" ht="15.75" customHeight="1">
      <c r="M2341" s="473" t="s">
        <v>2600</v>
      </c>
      <c r="N2341" s="406">
        <v>71.91</v>
      </c>
      <c r="O2341" s="474">
        <v>70.27</v>
      </c>
      <c r="P2341" s="474">
        <v>72.27</v>
      </c>
      <c r="Q2341" s="474">
        <v>70.09</v>
      </c>
      <c r="R2341" s="474" t="s">
        <v>4730</v>
      </c>
      <c r="S2341" s="475">
        <v>0.0286</v>
      </c>
    </row>
    <row r="2342" ht="15.75" customHeight="1">
      <c r="M2342" s="473" t="s">
        <v>2601</v>
      </c>
      <c r="N2342" s="406">
        <v>69.91</v>
      </c>
      <c r="O2342" s="474">
        <v>70.09</v>
      </c>
      <c r="P2342" s="474">
        <v>70.27</v>
      </c>
      <c r="Q2342" s="474">
        <v>69.82</v>
      </c>
      <c r="R2342" s="474" t="s">
        <v>4731</v>
      </c>
      <c r="S2342" s="475">
        <v>-0.0064</v>
      </c>
    </row>
    <row r="2343" ht="15.75" customHeight="1">
      <c r="M2343" s="473" t="s">
        <v>2602</v>
      </c>
      <c r="N2343" s="406">
        <v>70.36</v>
      </c>
      <c r="O2343" s="474">
        <v>71.64</v>
      </c>
      <c r="P2343" s="474">
        <v>71.64</v>
      </c>
      <c r="Q2343" s="474">
        <v>70.09</v>
      </c>
      <c r="R2343" s="474" t="s">
        <v>4732</v>
      </c>
      <c r="S2343" s="475">
        <v>-0.0191</v>
      </c>
    </row>
    <row r="2344" ht="15.75" customHeight="1">
      <c r="M2344" s="473" t="s">
        <v>2603</v>
      </c>
      <c r="N2344" s="406">
        <v>71.73</v>
      </c>
      <c r="O2344" s="474">
        <v>72.18</v>
      </c>
      <c r="P2344" s="474">
        <v>73.27</v>
      </c>
      <c r="Q2344" s="474">
        <v>71.64</v>
      </c>
      <c r="R2344" s="474" t="s">
        <v>4733</v>
      </c>
      <c r="S2344" s="475">
        <v>0.0</v>
      </c>
    </row>
    <row r="2345" ht="15.75" customHeight="1">
      <c r="M2345" s="473" t="s">
        <v>2604</v>
      </c>
      <c r="N2345" s="406">
        <v>71.73</v>
      </c>
      <c r="O2345" s="474">
        <v>71.91</v>
      </c>
      <c r="P2345" s="474">
        <v>72.09</v>
      </c>
      <c r="Q2345" s="474">
        <v>70.91</v>
      </c>
      <c r="R2345" s="474" t="s">
        <v>4734</v>
      </c>
      <c r="S2345" s="475">
        <v>-0.0013</v>
      </c>
    </row>
    <row r="2346" ht="15.75" customHeight="1">
      <c r="M2346" s="473" t="s">
        <v>2605</v>
      </c>
      <c r="N2346" s="406">
        <v>71.82</v>
      </c>
      <c r="O2346" s="474">
        <v>73.64</v>
      </c>
      <c r="P2346" s="474">
        <v>73.91</v>
      </c>
      <c r="Q2346" s="474">
        <v>71.45</v>
      </c>
      <c r="R2346" s="474" t="s">
        <v>4683</v>
      </c>
      <c r="S2346" s="475">
        <v>-0.021</v>
      </c>
    </row>
    <row r="2347" ht="15.75" customHeight="1">
      <c r="M2347" s="473" t="s">
        <v>2606</v>
      </c>
      <c r="N2347" s="406">
        <v>73.36</v>
      </c>
      <c r="O2347" s="474">
        <v>75.0</v>
      </c>
      <c r="P2347" s="474">
        <v>75.09</v>
      </c>
      <c r="Q2347" s="474">
        <v>72.73</v>
      </c>
      <c r="R2347" s="474" t="s">
        <v>4735</v>
      </c>
      <c r="S2347" s="475">
        <v>-0.0171</v>
      </c>
    </row>
    <row r="2348" ht="15.75" customHeight="1">
      <c r="M2348" s="473" t="s">
        <v>2607</v>
      </c>
      <c r="N2348" s="406">
        <v>74.64</v>
      </c>
      <c r="O2348" s="474">
        <v>75.0</v>
      </c>
      <c r="P2348" s="474">
        <v>76.18</v>
      </c>
      <c r="Q2348" s="474">
        <v>74.55</v>
      </c>
      <c r="R2348" s="474" t="s">
        <v>4726</v>
      </c>
      <c r="S2348" s="475">
        <v>0.0</v>
      </c>
    </row>
    <row r="2349" ht="15.75" customHeight="1">
      <c r="M2349" s="473" t="s">
        <v>2608</v>
      </c>
      <c r="N2349" s="406">
        <v>74.64</v>
      </c>
      <c r="O2349" s="474">
        <v>76.64</v>
      </c>
      <c r="P2349" s="474">
        <v>76.91</v>
      </c>
      <c r="Q2349" s="474">
        <v>74.45</v>
      </c>
      <c r="R2349" s="474" t="s">
        <v>4736</v>
      </c>
      <c r="S2349" s="475">
        <v>-0.0202</v>
      </c>
    </row>
  </sheetData>
  <mergeCells count="1">
    <mergeCell ref="J3:L4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18" width="8.71"/>
  </cols>
  <sheetData>
    <row r="1">
      <c r="A1" s="487" t="s">
        <v>348</v>
      </c>
      <c r="B1" s="487" t="s">
        <v>349</v>
      </c>
      <c r="C1" s="487" t="s">
        <v>2646</v>
      </c>
      <c r="D1" s="487" t="s">
        <v>2647</v>
      </c>
      <c r="E1" s="487" t="s">
        <v>2648</v>
      </c>
      <c r="F1" s="487" t="s">
        <v>2649</v>
      </c>
      <c r="G1" s="487" t="s">
        <v>2650</v>
      </c>
      <c r="K1" s="418" t="s">
        <v>348</v>
      </c>
      <c r="L1" s="418" t="s">
        <v>349</v>
      </c>
      <c r="M1" s="418" t="s">
        <v>2646</v>
      </c>
      <c r="N1" s="418" t="s">
        <v>2647</v>
      </c>
      <c r="O1" s="418" t="s">
        <v>2648</v>
      </c>
      <c r="P1" s="418" t="s">
        <v>2649</v>
      </c>
      <c r="Q1" s="418" t="s">
        <v>2650</v>
      </c>
      <c r="R1" s="488" t="s">
        <v>4932</v>
      </c>
    </row>
    <row r="2">
      <c r="A2" s="489">
        <v>45389.0</v>
      </c>
      <c r="B2" s="490">
        <v>5497.56</v>
      </c>
      <c r="C2" s="490">
        <v>5497.56</v>
      </c>
      <c r="D2" s="490">
        <v>5497.56</v>
      </c>
      <c r="E2" s="490">
        <v>5497.56</v>
      </c>
      <c r="G2" s="226">
        <v>0.023</v>
      </c>
      <c r="K2" s="489">
        <v>45389.0</v>
      </c>
      <c r="L2" s="154">
        <v>58.5</v>
      </c>
      <c r="M2" s="154">
        <v>58.9</v>
      </c>
      <c r="N2" s="154">
        <v>59.2</v>
      </c>
      <c r="O2" s="154">
        <v>58.0</v>
      </c>
      <c r="P2" s="154" t="s">
        <v>2651</v>
      </c>
      <c r="Q2" s="226">
        <v>0.0156</v>
      </c>
      <c r="R2" s="489">
        <f>VLOOKUP(K2,'Downloaded Data'!A:A,1,TRUE)</f>
        <v>41677</v>
      </c>
    </row>
    <row r="3">
      <c r="A3" s="489">
        <v>45358.0</v>
      </c>
      <c r="B3" s="490">
        <v>5373.84</v>
      </c>
      <c r="C3" s="490">
        <v>5373.84</v>
      </c>
      <c r="D3" s="490">
        <v>5373.84</v>
      </c>
      <c r="E3" s="490">
        <v>5373.84</v>
      </c>
      <c r="G3" s="226">
        <v>0.0063</v>
      </c>
      <c r="K3" s="489">
        <v>45358.0</v>
      </c>
      <c r="L3" s="154">
        <v>57.6</v>
      </c>
      <c r="M3" s="154">
        <v>58.6</v>
      </c>
      <c r="N3" s="154">
        <v>58.6</v>
      </c>
      <c r="O3" s="154">
        <v>57.0</v>
      </c>
      <c r="P3" s="154" t="s">
        <v>2652</v>
      </c>
      <c r="Q3" s="226">
        <v>0.0</v>
      </c>
      <c r="R3" s="489">
        <f>VLOOKUP(K3,'Downloaded Data'!A:A,1,TRUE)</f>
        <v>41677</v>
      </c>
    </row>
    <row r="4">
      <c r="A4" s="489">
        <v>45329.0</v>
      </c>
      <c r="B4" s="490">
        <v>5340.19</v>
      </c>
      <c r="C4" s="490">
        <v>5340.19</v>
      </c>
      <c r="D4" s="490">
        <v>5340.19</v>
      </c>
      <c r="E4" s="490">
        <v>5340.19</v>
      </c>
      <c r="G4" s="226">
        <v>-0.0028</v>
      </c>
      <c r="K4" s="489">
        <v>45329.0</v>
      </c>
      <c r="L4" s="154">
        <v>57.6</v>
      </c>
      <c r="M4" s="154">
        <v>57.3</v>
      </c>
      <c r="N4" s="154">
        <v>58.3</v>
      </c>
      <c r="O4" s="154">
        <v>57.3</v>
      </c>
      <c r="P4" s="154" t="s">
        <v>2653</v>
      </c>
      <c r="Q4" s="226">
        <v>-0.0052</v>
      </c>
      <c r="R4" s="489">
        <f>VLOOKUP(K4,'Downloaded Data'!A:A,1,TRUE)</f>
        <v>41677</v>
      </c>
    </row>
    <row r="5">
      <c r="A5" s="154" t="s">
        <v>4933</v>
      </c>
      <c r="B5" s="490">
        <v>5355.41</v>
      </c>
      <c r="C5" s="490">
        <v>5355.41</v>
      </c>
      <c r="D5" s="490">
        <v>5355.41</v>
      </c>
      <c r="E5" s="490">
        <v>5355.41</v>
      </c>
      <c r="G5" s="226">
        <v>0.0099</v>
      </c>
      <c r="K5" s="154" t="s">
        <v>4934</v>
      </c>
      <c r="L5" s="154">
        <v>57.9</v>
      </c>
      <c r="M5" s="154">
        <v>59.1</v>
      </c>
      <c r="N5" s="154">
        <v>59.1</v>
      </c>
      <c r="O5" s="154">
        <v>57.4</v>
      </c>
      <c r="P5" s="154" t="s">
        <v>4744</v>
      </c>
      <c r="Q5" s="226">
        <v>-0.0203</v>
      </c>
      <c r="R5" s="489" t="str">
        <f>VLOOKUP(K5,'Downloaded Data'!A:A,1,TRUE)</f>
        <v>01/15/2017</v>
      </c>
    </row>
    <row r="6">
      <c r="A6" s="154" t="s">
        <v>4935</v>
      </c>
      <c r="B6" s="490">
        <v>5302.72</v>
      </c>
      <c r="C6" s="490">
        <v>5302.72</v>
      </c>
      <c r="D6" s="490">
        <v>5302.72</v>
      </c>
      <c r="E6" s="490">
        <v>5302.72</v>
      </c>
      <c r="G6" s="226">
        <v>0.0116</v>
      </c>
      <c r="K6" s="154" t="s">
        <v>4933</v>
      </c>
      <c r="L6" s="154">
        <v>59.1</v>
      </c>
      <c r="M6" s="154">
        <v>59.0</v>
      </c>
      <c r="N6" s="154">
        <v>60.0</v>
      </c>
      <c r="O6" s="154">
        <v>58.5</v>
      </c>
      <c r="P6" s="154" t="s">
        <v>2654</v>
      </c>
      <c r="Q6" s="226">
        <v>0.0051</v>
      </c>
      <c r="R6" s="489" t="str">
        <f>VLOOKUP(K6,'Downloaded Data'!A:A,1,TRUE)</f>
        <v>01/15/2017</v>
      </c>
    </row>
    <row r="7">
      <c r="A7" s="154" t="s">
        <v>4936</v>
      </c>
      <c r="B7" s="490">
        <v>5241.84</v>
      </c>
      <c r="C7" s="490">
        <v>5241.84</v>
      </c>
      <c r="D7" s="490">
        <v>5241.84</v>
      </c>
      <c r="E7" s="490">
        <v>5241.84</v>
      </c>
      <c r="G7" s="226">
        <v>0.0041</v>
      </c>
      <c r="K7" s="154" t="s">
        <v>4935</v>
      </c>
      <c r="L7" s="154">
        <v>58.8</v>
      </c>
      <c r="M7" s="154">
        <v>57.3</v>
      </c>
      <c r="N7" s="154">
        <v>59.2</v>
      </c>
      <c r="O7" s="154">
        <v>56.5</v>
      </c>
      <c r="P7" s="154" t="s">
        <v>2655</v>
      </c>
      <c r="Q7" s="226">
        <v>0.0389</v>
      </c>
      <c r="R7" s="489" t="str">
        <f>VLOOKUP(K7,'Downloaded Data'!A:A,1,TRUE)</f>
        <v>01/15/2017</v>
      </c>
    </row>
    <row r="8">
      <c r="A8" s="154" t="s">
        <v>4937</v>
      </c>
      <c r="B8" s="490">
        <v>5220.19</v>
      </c>
      <c r="C8" s="490">
        <v>5220.19</v>
      </c>
      <c r="D8" s="490">
        <v>5220.19</v>
      </c>
      <c r="E8" s="490">
        <v>5220.19</v>
      </c>
      <c r="G8" s="226">
        <v>-0.0046</v>
      </c>
      <c r="K8" s="154" t="s">
        <v>4936</v>
      </c>
      <c r="L8" s="154">
        <v>56.6</v>
      </c>
      <c r="M8" s="154">
        <v>58.0</v>
      </c>
      <c r="N8" s="154">
        <v>58.0</v>
      </c>
      <c r="O8" s="154">
        <v>55.7</v>
      </c>
      <c r="P8" s="154" t="s">
        <v>2656</v>
      </c>
      <c r="Q8" s="226">
        <v>-0.0139</v>
      </c>
      <c r="R8" s="489" t="str">
        <f>VLOOKUP(K8,'Downloaded Data'!A:A,1,TRUE)</f>
        <v>01/15/2017</v>
      </c>
    </row>
    <row r="9">
      <c r="A9" s="154" t="s">
        <v>4938</v>
      </c>
      <c r="B9" s="490">
        <v>5244.13</v>
      </c>
      <c r="C9" s="490">
        <v>5244.13</v>
      </c>
      <c r="D9" s="490">
        <v>5244.13</v>
      </c>
      <c r="E9" s="490">
        <v>5244.13</v>
      </c>
      <c r="G9" s="226">
        <v>0.016</v>
      </c>
      <c r="K9" s="154" t="s">
        <v>4937</v>
      </c>
      <c r="L9" s="154">
        <v>57.4</v>
      </c>
      <c r="M9" s="154">
        <v>59.5</v>
      </c>
      <c r="N9" s="154">
        <v>59.5</v>
      </c>
      <c r="O9" s="154">
        <v>57.4</v>
      </c>
      <c r="P9" s="154" t="s">
        <v>2657</v>
      </c>
      <c r="Q9" s="226">
        <v>-0.0288</v>
      </c>
      <c r="R9" s="489" t="str">
        <f>VLOOKUP(K9,'Downloaded Data'!A:A,1,TRUE)</f>
        <v>01/15/2017</v>
      </c>
    </row>
    <row r="10">
      <c r="A10" s="154" t="s">
        <v>4939</v>
      </c>
      <c r="B10" s="490">
        <v>5161.38</v>
      </c>
      <c r="C10" s="490">
        <v>5161.38</v>
      </c>
      <c r="D10" s="490">
        <v>5161.38</v>
      </c>
      <c r="E10" s="490">
        <v>5161.38</v>
      </c>
      <c r="G10" s="226">
        <v>0.0085</v>
      </c>
      <c r="K10" s="154" t="s">
        <v>4940</v>
      </c>
      <c r="L10" s="154">
        <v>59.1</v>
      </c>
      <c r="M10" s="154">
        <v>55.9</v>
      </c>
      <c r="N10" s="154">
        <v>59.8</v>
      </c>
      <c r="O10" s="154">
        <v>55.9</v>
      </c>
      <c r="P10" s="154" t="s">
        <v>4746</v>
      </c>
      <c r="Q10" s="226">
        <v>0.0864</v>
      </c>
      <c r="R10" s="489" t="str">
        <f>VLOOKUP(K10,'Downloaded Data'!A:A,1,TRUE)</f>
        <v>01/15/2017</v>
      </c>
    </row>
    <row r="11">
      <c r="A11" s="154" t="s">
        <v>4941</v>
      </c>
      <c r="B11" s="490">
        <v>5117.81</v>
      </c>
      <c r="C11" s="490">
        <v>5117.81</v>
      </c>
      <c r="D11" s="490">
        <v>5117.81</v>
      </c>
      <c r="E11" s="490">
        <v>5117.81</v>
      </c>
      <c r="G11" s="226">
        <v>0.0068</v>
      </c>
      <c r="K11" s="154" t="s">
        <v>4938</v>
      </c>
      <c r="L11" s="154">
        <v>54.4</v>
      </c>
      <c r="M11" s="154">
        <v>53.5</v>
      </c>
      <c r="N11" s="154">
        <v>55.0</v>
      </c>
      <c r="O11" s="154">
        <v>52.6</v>
      </c>
      <c r="P11" s="154" t="s">
        <v>2658</v>
      </c>
      <c r="Q11" s="226">
        <v>0.0382</v>
      </c>
      <c r="R11" s="489" t="str">
        <f>VLOOKUP(K11,'Downloaded Data'!A:A,1,TRUE)</f>
        <v>01/15/2017</v>
      </c>
    </row>
    <row r="12">
      <c r="A12" s="489">
        <v>45632.0</v>
      </c>
      <c r="B12" s="490">
        <v>5083.2</v>
      </c>
      <c r="C12" s="490">
        <v>5083.2</v>
      </c>
      <c r="D12" s="490">
        <v>5083.2</v>
      </c>
      <c r="E12" s="490">
        <v>5083.2</v>
      </c>
      <c r="G12" s="226">
        <v>0.0026</v>
      </c>
      <c r="K12" s="154" t="s">
        <v>4939</v>
      </c>
      <c r="L12" s="154">
        <v>52.4</v>
      </c>
      <c r="M12" s="154">
        <v>50.5</v>
      </c>
      <c r="N12" s="154">
        <v>53.8</v>
      </c>
      <c r="O12" s="154">
        <v>50.5</v>
      </c>
      <c r="P12" s="154" t="s">
        <v>2659</v>
      </c>
      <c r="Q12" s="226">
        <v>0.0155</v>
      </c>
      <c r="R12" s="489" t="str">
        <f>VLOOKUP(K12,'Downloaded Data'!A:A,1,TRUE)</f>
        <v>01/15/2017</v>
      </c>
    </row>
    <row r="13">
      <c r="A13" s="489">
        <v>45602.0</v>
      </c>
      <c r="B13" s="490">
        <v>5070.02</v>
      </c>
      <c r="C13" s="490">
        <v>5070.02</v>
      </c>
      <c r="D13" s="490">
        <v>5070.02</v>
      </c>
      <c r="E13" s="490">
        <v>5070.02</v>
      </c>
      <c r="G13" s="226">
        <v>-0.007</v>
      </c>
      <c r="K13" s="154" t="s">
        <v>4941</v>
      </c>
      <c r="L13" s="154">
        <v>51.6</v>
      </c>
      <c r="M13" s="154">
        <v>52.0</v>
      </c>
      <c r="N13" s="154">
        <v>52.2</v>
      </c>
      <c r="O13" s="154">
        <v>51.0</v>
      </c>
      <c r="P13" s="154" t="s">
        <v>2660</v>
      </c>
      <c r="Q13" s="226">
        <v>0.0238</v>
      </c>
      <c r="R13" s="489" t="str">
        <f>VLOOKUP(K13,'Downloaded Data'!A:A,1,TRUE)</f>
        <v>01/14/2018</v>
      </c>
    </row>
    <row r="14">
      <c r="A14" s="489">
        <v>45571.0</v>
      </c>
      <c r="B14" s="490">
        <v>5105.89</v>
      </c>
      <c r="C14" s="490">
        <v>5105.89</v>
      </c>
      <c r="D14" s="490">
        <v>5105.89</v>
      </c>
      <c r="E14" s="490">
        <v>5105.89</v>
      </c>
      <c r="G14" s="226">
        <v>-0.0251</v>
      </c>
      <c r="K14" s="489">
        <v>45632.0</v>
      </c>
      <c r="L14" s="154">
        <v>50.4</v>
      </c>
      <c r="M14" s="154">
        <v>52.2</v>
      </c>
      <c r="N14" s="154">
        <v>52.2</v>
      </c>
      <c r="O14" s="154">
        <v>49.6</v>
      </c>
      <c r="P14" s="154" t="s">
        <v>2661</v>
      </c>
      <c r="Q14" s="226">
        <v>-0.0079</v>
      </c>
      <c r="R14" s="489">
        <f>VLOOKUP(K14,'Downloaded Data'!A:A,1,TRUE)</f>
        <v>41677</v>
      </c>
    </row>
    <row r="15">
      <c r="A15" s="489">
        <v>45449.0</v>
      </c>
      <c r="B15" s="490">
        <v>5237.32</v>
      </c>
      <c r="C15" s="490">
        <v>5237.32</v>
      </c>
      <c r="D15" s="490">
        <v>5237.32</v>
      </c>
      <c r="E15" s="490">
        <v>5237.32</v>
      </c>
      <c r="G15" s="226">
        <v>0.0025</v>
      </c>
      <c r="K15" s="489">
        <v>45602.0</v>
      </c>
      <c r="L15" s="154">
        <v>50.8</v>
      </c>
      <c r="M15" s="154">
        <v>52.0</v>
      </c>
      <c r="N15" s="154">
        <v>52.9</v>
      </c>
      <c r="O15" s="154">
        <v>50.6</v>
      </c>
      <c r="P15" s="154" t="s">
        <v>2662</v>
      </c>
      <c r="Q15" s="226">
        <v>-0.0231</v>
      </c>
      <c r="R15" s="489">
        <f>VLOOKUP(K15,'Downloaded Data'!A:A,1,TRUE)</f>
        <v>41677</v>
      </c>
    </row>
    <row r="16">
      <c r="A16" s="489">
        <v>45418.0</v>
      </c>
      <c r="B16" s="490">
        <v>5224.37</v>
      </c>
      <c r="C16" s="490">
        <v>5224.37</v>
      </c>
      <c r="D16" s="490">
        <v>5224.37</v>
      </c>
      <c r="E16" s="490">
        <v>5224.37</v>
      </c>
      <c r="G16" s="226">
        <v>-0.0044</v>
      </c>
      <c r="K16" s="489">
        <v>45571.0</v>
      </c>
      <c r="L16" s="154">
        <v>52.0</v>
      </c>
      <c r="M16" s="154">
        <v>54.9</v>
      </c>
      <c r="N16" s="154">
        <v>54.9</v>
      </c>
      <c r="O16" s="154">
        <v>51.9</v>
      </c>
      <c r="P16" s="154" t="s">
        <v>2663</v>
      </c>
      <c r="Q16" s="226">
        <v>-0.028</v>
      </c>
      <c r="R16" s="489">
        <f>VLOOKUP(K16,'Downloaded Data'!A:A,1,TRUE)</f>
        <v>41677</v>
      </c>
    </row>
    <row r="17">
      <c r="A17" s="489">
        <v>45388.0</v>
      </c>
      <c r="B17" s="490">
        <v>5247.53</v>
      </c>
      <c r="C17" s="490">
        <v>5247.53</v>
      </c>
      <c r="D17" s="490">
        <v>5247.53</v>
      </c>
      <c r="E17" s="490">
        <v>5247.53</v>
      </c>
      <c r="G17" s="226">
        <v>0.0023</v>
      </c>
      <c r="K17" s="489">
        <v>45541.0</v>
      </c>
      <c r="L17" s="154">
        <v>53.5</v>
      </c>
      <c r="M17" s="154">
        <v>53.3</v>
      </c>
      <c r="N17" s="154">
        <v>54.2</v>
      </c>
      <c r="O17" s="154">
        <v>53.0</v>
      </c>
      <c r="P17" s="154" t="s">
        <v>4748</v>
      </c>
      <c r="Q17" s="226">
        <v>0.0019</v>
      </c>
      <c r="R17" s="489">
        <f>VLOOKUP(K17,'Downloaded Data'!A:A,1,TRUE)</f>
        <v>41677</v>
      </c>
    </row>
    <row r="18">
      <c r="A18" s="489">
        <v>45357.0</v>
      </c>
      <c r="B18" s="490">
        <v>5235.63</v>
      </c>
      <c r="C18" s="490">
        <v>5235.63</v>
      </c>
      <c r="D18" s="490">
        <v>5235.63</v>
      </c>
      <c r="E18" s="490">
        <v>5235.63</v>
      </c>
      <c r="G18" s="226">
        <v>-0.0031</v>
      </c>
      <c r="K18" s="489">
        <v>45449.0</v>
      </c>
      <c r="L18" s="154">
        <v>53.4</v>
      </c>
      <c r="M18" s="154">
        <v>54.0</v>
      </c>
      <c r="N18" s="154">
        <v>54.0</v>
      </c>
      <c r="O18" s="154">
        <v>53.1</v>
      </c>
      <c r="P18" s="154" t="s">
        <v>2664</v>
      </c>
      <c r="Q18" s="226">
        <v>-0.0184</v>
      </c>
      <c r="R18" s="489">
        <f>VLOOKUP(K18,'Downloaded Data'!A:A,1,TRUE)</f>
        <v>41677</v>
      </c>
    </row>
    <row r="19">
      <c r="A19" s="154" t="s">
        <v>4942</v>
      </c>
      <c r="B19" s="490">
        <v>5251.96</v>
      </c>
      <c r="C19" s="490">
        <v>5251.96</v>
      </c>
      <c r="D19" s="490">
        <v>5251.96</v>
      </c>
      <c r="E19" s="490">
        <v>5251.96</v>
      </c>
      <c r="G19" s="226">
        <v>0.0045</v>
      </c>
      <c r="K19" s="489">
        <v>45418.0</v>
      </c>
      <c r="L19" s="154">
        <v>54.4</v>
      </c>
      <c r="M19" s="154">
        <v>54.3</v>
      </c>
      <c r="N19" s="154">
        <v>55.0</v>
      </c>
      <c r="O19" s="154">
        <v>54.2</v>
      </c>
      <c r="P19" s="154" t="s">
        <v>2665</v>
      </c>
      <c r="Q19" s="226">
        <v>0.0</v>
      </c>
      <c r="R19" s="489">
        <f>VLOOKUP(K19,'Downloaded Data'!A:A,1,TRUE)</f>
        <v>41677</v>
      </c>
    </row>
    <row r="20">
      <c r="A20" s="154" t="s">
        <v>4943</v>
      </c>
      <c r="B20" s="490">
        <v>5228.53</v>
      </c>
      <c r="C20" s="490">
        <v>5228.53</v>
      </c>
      <c r="D20" s="490">
        <v>5228.53</v>
      </c>
      <c r="E20" s="490">
        <v>5228.53</v>
      </c>
      <c r="G20" s="226">
        <v>-0.0095</v>
      </c>
      <c r="K20" s="489">
        <v>45388.0</v>
      </c>
      <c r="L20" s="154">
        <v>54.4</v>
      </c>
      <c r="M20" s="154">
        <v>55.3</v>
      </c>
      <c r="N20" s="154">
        <v>55.3</v>
      </c>
      <c r="O20" s="154">
        <v>54.1</v>
      </c>
      <c r="P20" s="154" t="s">
        <v>2666</v>
      </c>
      <c r="Q20" s="226">
        <v>-0.0055</v>
      </c>
      <c r="R20" s="489">
        <f>VLOOKUP(K20,'Downloaded Data'!A:A,1,TRUE)</f>
        <v>41677</v>
      </c>
    </row>
    <row r="21" ht="15.75" customHeight="1">
      <c r="A21" s="154" t="s">
        <v>4944</v>
      </c>
      <c r="B21" s="490">
        <v>5278.88</v>
      </c>
      <c r="C21" s="490">
        <v>5278.88</v>
      </c>
      <c r="D21" s="490">
        <v>5278.88</v>
      </c>
      <c r="E21" s="490">
        <v>5278.88</v>
      </c>
      <c r="G21" s="226">
        <v>-0.006</v>
      </c>
      <c r="K21" s="489">
        <v>45357.0</v>
      </c>
      <c r="L21" s="154">
        <v>54.7</v>
      </c>
      <c r="M21" s="154">
        <v>56.0</v>
      </c>
      <c r="N21" s="154">
        <v>56.0</v>
      </c>
      <c r="O21" s="154">
        <v>54.0</v>
      </c>
      <c r="P21" s="154" t="s">
        <v>2667</v>
      </c>
      <c r="Q21" s="226">
        <v>0.0</v>
      </c>
      <c r="R21" s="489">
        <f>VLOOKUP(K21,'Downloaded Data'!A:A,1,TRUE)</f>
        <v>41677</v>
      </c>
    </row>
    <row r="22" ht="15.75" customHeight="1">
      <c r="A22" s="154" t="s">
        <v>4945</v>
      </c>
      <c r="B22" s="490">
        <v>5310.52</v>
      </c>
      <c r="C22" s="490">
        <v>5310.52</v>
      </c>
      <c r="D22" s="490">
        <v>5310.52</v>
      </c>
      <c r="E22" s="490">
        <v>5310.52</v>
      </c>
      <c r="G22" s="226">
        <v>-4.0E-4</v>
      </c>
      <c r="K22" s="489">
        <v>45328.0</v>
      </c>
      <c r="L22" s="154">
        <v>54.7</v>
      </c>
      <c r="M22" s="154">
        <v>56.0</v>
      </c>
      <c r="N22" s="154">
        <v>56.5</v>
      </c>
      <c r="O22" s="154">
        <v>54.2</v>
      </c>
      <c r="P22" s="154" t="s">
        <v>4750</v>
      </c>
      <c r="Q22" s="226">
        <v>-0.0144</v>
      </c>
      <c r="R22" s="489">
        <f>VLOOKUP(K22,'Downloaded Data'!A:A,1,TRUE)</f>
        <v>41677</v>
      </c>
    </row>
    <row r="23" ht="15.75" customHeight="1">
      <c r="A23" s="154" t="s">
        <v>4946</v>
      </c>
      <c r="B23" s="490">
        <v>5312.4</v>
      </c>
      <c r="C23" s="490">
        <v>5312.4</v>
      </c>
      <c r="D23" s="490">
        <v>5312.4</v>
      </c>
      <c r="E23" s="490">
        <v>5312.4</v>
      </c>
      <c r="G23" s="226">
        <v>-0.0109</v>
      </c>
      <c r="K23" s="154" t="s">
        <v>4942</v>
      </c>
      <c r="L23" s="154">
        <v>55.5</v>
      </c>
      <c r="M23" s="154">
        <v>56.4</v>
      </c>
      <c r="N23" s="154">
        <v>56.4</v>
      </c>
      <c r="O23" s="154">
        <v>54.3</v>
      </c>
      <c r="P23" s="154" t="s">
        <v>2668</v>
      </c>
      <c r="Q23" s="226">
        <v>0.0202</v>
      </c>
      <c r="R23" s="489" t="str">
        <f>VLOOKUP(K23,'Downloaded Data'!A:A,1,TRUE)</f>
        <v>01/14/2018</v>
      </c>
    </row>
    <row r="24" ht="15.75" customHeight="1">
      <c r="A24" s="154" t="s">
        <v>4947</v>
      </c>
      <c r="B24" s="490">
        <v>5371.1</v>
      </c>
      <c r="C24" s="490">
        <v>5371.1</v>
      </c>
      <c r="D24" s="490">
        <v>5371.1</v>
      </c>
      <c r="E24" s="490">
        <v>5371.1</v>
      </c>
      <c r="G24" s="226">
        <v>-0.0042</v>
      </c>
      <c r="K24" s="154" t="s">
        <v>4943</v>
      </c>
      <c r="L24" s="154">
        <v>54.4</v>
      </c>
      <c r="M24" s="154">
        <v>57.5</v>
      </c>
      <c r="N24" s="154">
        <v>57.5</v>
      </c>
      <c r="O24" s="154">
        <v>54.1</v>
      </c>
      <c r="P24" s="154" t="s">
        <v>2669</v>
      </c>
      <c r="Q24" s="226">
        <v>-0.0109</v>
      </c>
      <c r="R24" s="489" t="str">
        <f>VLOOKUP(K24,'Downloaded Data'!A:A,1,TRUE)</f>
        <v>01/14/2018</v>
      </c>
    </row>
    <row r="25" ht="15.75" customHeight="1">
      <c r="A25" s="154" t="s">
        <v>4948</v>
      </c>
      <c r="B25" s="490">
        <v>5393.65</v>
      </c>
      <c r="C25" s="490">
        <v>5393.65</v>
      </c>
      <c r="D25" s="490">
        <v>5393.65</v>
      </c>
      <c r="E25" s="490">
        <v>5393.65</v>
      </c>
      <c r="G25" s="226">
        <v>-0.0224</v>
      </c>
      <c r="K25" s="154" t="s">
        <v>4944</v>
      </c>
      <c r="L25" s="154">
        <v>55.0</v>
      </c>
      <c r="M25" s="154">
        <v>56.3</v>
      </c>
      <c r="N25" s="154">
        <v>56.5</v>
      </c>
      <c r="O25" s="154">
        <v>55.0</v>
      </c>
      <c r="P25" s="154" t="s">
        <v>2670</v>
      </c>
      <c r="Q25" s="226">
        <v>-0.0108</v>
      </c>
      <c r="R25" s="489" t="str">
        <f>VLOOKUP(K25,'Downloaded Data'!A:A,1,TRUE)</f>
        <v>01/14/2018</v>
      </c>
    </row>
    <row r="26" ht="15.75" customHeight="1">
      <c r="A26" s="154" t="s">
        <v>4949</v>
      </c>
      <c r="B26" s="490">
        <v>5517.42</v>
      </c>
      <c r="C26" s="490">
        <v>5517.42</v>
      </c>
      <c r="D26" s="490">
        <v>5517.42</v>
      </c>
      <c r="E26" s="490">
        <v>5517.42</v>
      </c>
      <c r="G26" s="226">
        <v>-0.0018</v>
      </c>
      <c r="K26" s="154" t="s">
        <v>4945</v>
      </c>
      <c r="L26" s="154">
        <v>55.6</v>
      </c>
      <c r="M26" s="154">
        <v>55.7</v>
      </c>
      <c r="N26" s="154">
        <v>56.1</v>
      </c>
      <c r="O26" s="154">
        <v>55.3</v>
      </c>
      <c r="P26" s="154" t="s">
        <v>2671</v>
      </c>
      <c r="Q26" s="226">
        <v>0.0091</v>
      </c>
      <c r="R26" s="489" t="str">
        <f>VLOOKUP(K26,'Downloaded Data'!A:A,1,TRUE)</f>
        <v>01/14/2018</v>
      </c>
    </row>
    <row r="27" ht="15.75" customHeight="1">
      <c r="A27" s="154" t="s">
        <v>4950</v>
      </c>
      <c r="B27" s="490">
        <v>5527.4</v>
      </c>
      <c r="C27" s="490">
        <v>5527.4</v>
      </c>
      <c r="D27" s="490">
        <v>5527.4</v>
      </c>
      <c r="E27" s="490">
        <v>5527.4</v>
      </c>
      <c r="G27" s="226">
        <v>-0.0104</v>
      </c>
      <c r="K27" s="154" t="s">
        <v>4951</v>
      </c>
      <c r="L27" s="154">
        <v>55.1</v>
      </c>
      <c r="M27" s="154">
        <v>55.0</v>
      </c>
      <c r="N27" s="154">
        <v>56.7</v>
      </c>
      <c r="O27" s="154">
        <v>55.0</v>
      </c>
      <c r="P27" s="154" t="s">
        <v>4752</v>
      </c>
      <c r="Q27" s="226">
        <v>-0.0178</v>
      </c>
      <c r="R27" s="489" t="str">
        <f>VLOOKUP(K27,'Downloaded Data'!A:A,1,TRUE)</f>
        <v>01/14/2018</v>
      </c>
    </row>
    <row r="28" ht="15.75" customHeight="1">
      <c r="A28" s="154" t="s">
        <v>4952</v>
      </c>
      <c r="B28" s="490">
        <v>5585.62</v>
      </c>
      <c r="C28" s="490">
        <v>5585.62</v>
      </c>
      <c r="D28" s="490">
        <v>5585.62</v>
      </c>
      <c r="E28" s="490">
        <v>5585.62</v>
      </c>
      <c r="G28" s="226">
        <v>-0.0143</v>
      </c>
      <c r="K28" s="154" t="s">
        <v>4946</v>
      </c>
      <c r="L28" s="154">
        <v>56.1</v>
      </c>
      <c r="M28" s="154">
        <v>56.0</v>
      </c>
      <c r="N28" s="154">
        <v>56.2</v>
      </c>
      <c r="O28" s="154">
        <v>55.5</v>
      </c>
      <c r="P28" s="154" t="s">
        <v>2672</v>
      </c>
      <c r="Q28" s="226">
        <v>0.0018</v>
      </c>
      <c r="R28" s="489" t="str">
        <f>VLOOKUP(K28,'Downloaded Data'!A:A,1,TRUE)</f>
        <v>01/14/2018</v>
      </c>
    </row>
    <row r="29" ht="15.75" customHeight="1">
      <c r="A29" s="154" t="s">
        <v>4953</v>
      </c>
      <c r="B29" s="490">
        <v>5666.76</v>
      </c>
      <c r="C29" s="490">
        <v>5666.76</v>
      </c>
      <c r="D29" s="490">
        <v>5666.76</v>
      </c>
      <c r="E29" s="490">
        <v>5666.76</v>
      </c>
      <c r="G29" s="226">
        <v>0.001</v>
      </c>
      <c r="K29" s="154" t="s">
        <v>4947</v>
      </c>
      <c r="L29" s="154">
        <v>56.0</v>
      </c>
      <c r="M29" s="154">
        <v>57.3</v>
      </c>
      <c r="N29" s="154">
        <v>57.5</v>
      </c>
      <c r="O29" s="154">
        <v>55.7</v>
      </c>
      <c r="P29" s="154" t="s">
        <v>2673</v>
      </c>
      <c r="Q29" s="226">
        <v>-0.0053</v>
      </c>
      <c r="R29" s="489" t="str">
        <f>VLOOKUP(K29,'Downloaded Data'!A:A,1,TRUE)</f>
        <v>01/14/2018</v>
      </c>
    </row>
    <row r="30" ht="15.75" customHeight="1">
      <c r="A30" s="489">
        <v>45540.0</v>
      </c>
      <c r="B30" s="490">
        <v>5661.05</v>
      </c>
      <c r="C30" s="490">
        <v>5661.05</v>
      </c>
      <c r="D30" s="490">
        <v>5661.05</v>
      </c>
      <c r="E30" s="490">
        <v>5661.05</v>
      </c>
      <c r="G30" s="226">
        <v>-0.0052</v>
      </c>
      <c r="K30" s="154" t="s">
        <v>4948</v>
      </c>
      <c r="L30" s="154">
        <v>56.3</v>
      </c>
      <c r="M30" s="154">
        <v>55.8</v>
      </c>
      <c r="N30" s="154">
        <v>56.9</v>
      </c>
      <c r="O30" s="154">
        <v>55.3</v>
      </c>
      <c r="P30" s="154" t="s">
        <v>2674</v>
      </c>
      <c r="Q30" s="226">
        <v>-0.0088</v>
      </c>
      <c r="R30" s="489" t="str">
        <f>VLOOKUP(K30,'Downloaded Data'!A:A,1,TRUE)</f>
        <v>01/14/2018</v>
      </c>
    </row>
    <row r="31" ht="15.75" customHeight="1">
      <c r="A31" s="489">
        <v>45509.0</v>
      </c>
      <c r="B31" s="490">
        <v>5690.78</v>
      </c>
      <c r="C31" s="490">
        <v>5690.78</v>
      </c>
      <c r="D31" s="490">
        <v>5690.78</v>
      </c>
      <c r="E31" s="490">
        <v>5690.78</v>
      </c>
      <c r="G31" s="226">
        <v>-0.006</v>
      </c>
      <c r="K31" s="154" t="s">
        <v>4954</v>
      </c>
      <c r="L31" s="154">
        <v>56.8</v>
      </c>
      <c r="M31" s="154">
        <v>57.4</v>
      </c>
      <c r="N31" s="154">
        <v>57.4</v>
      </c>
      <c r="O31" s="154">
        <v>56.8</v>
      </c>
      <c r="P31" s="154" t="s">
        <v>4754</v>
      </c>
      <c r="Q31" s="226">
        <v>-0.0087</v>
      </c>
      <c r="R31" s="489" t="str">
        <f>VLOOKUP(K31,'Downloaded Data'!A:A,1,TRUE)</f>
        <v>01/14/2018</v>
      </c>
    </row>
    <row r="32" ht="15.75" customHeight="1">
      <c r="A32" s="489">
        <v>45478.0</v>
      </c>
      <c r="B32" s="490">
        <v>5725.28</v>
      </c>
      <c r="C32" s="490">
        <v>5725.28</v>
      </c>
      <c r="D32" s="490">
        <v>5725.28</v>
      </c>
      <c r="E32" s="490">
        <v>5725.28</v>
      </c>
      <c r="G32" s="226">
        <v>-3.0E-4</v>
      </c>
      <c r="K32" s="154" t="s">
        <v>4949</v>
      </c>
      <c r="L32" s="154">
        <v>57.3</v>
      </c>
      <c r="M32" s="154">
        <v>56.0</v>
      </c>
      <c r="N32" s="154">
        <v>57.8</v>
      </c>
      <c r="O32" s="154">
        <v>56.0</v>
      </c>
      <c r="P32" s="154" t="s">
        <v>2675</v>
      </c>
      <c r="Q32" s="226">
        <v>0.0088</v>
      </c>
      <c r="R32" s="489" t="str">
        <f>VLOOKUP(K32,'Downloaded Data'!A:A,1,TRUE)</f>
        <v>01/14/2018</v>
      </c>
    </row>
    <row r="33" ht="15.75" customHeight="1">
      <c r="A33" s="489">
        <v>45448.0</v>
      </c>
      <c r="B33" s="490">
        <v>5727.02</v>
      </c>
      <c r="C33" s="490">
        <v>5727.02</v>
      </c>
      <c r="D33" s="490">
        <v>5727.02</v>
      </c>
      <c r="E33" s="490">
        <v>5727.02</v>
      </c>
      <c r="G33" s="226">
        <v>0.0198</v>
      </c>
      <c r="K33" s="154" t="s">
        <v>4950</v>
      </c>
      <c r="L33" s="154">
        <v>56.8</v>
      </c>
      <c r="M33" s="154">
        <v>55.2</v>
      </c>
      <c r="N33" s="154">
        <v>58.0</v>
      </c>
      <c r="O33" s="154">
        <v>55.2</v>
      </c>
      <c r="P33" s="154" t="s">
        <v>2676</v>
      </c>
      <c r="Q33" s="226">
        <v>0.0071</v>
      </c>
      <c r="R33" s="489" t="str">
        <f>VLOOKUP(K33,'Downloaded Data'!A:A,1,TRUE)</f>
        <v>01/14/2018</v>
      </c>
    </row>
    <row r="34" ht="15.75" customHeight="1">
      <c r="A34" s="489">
        <v>45327.0</v>
      </c>
      <c r="B34" s="490">
        <v>5615.65</v>
      </c>
      <c r="C34" s="490">
        <v>5615.65</v>
      </c>
      <c r="D34" s="490">
        <v>5615.65</v>
      </c>
      <c r="E34" s="490">
        <v>5615.65</v>
      </c>
      <c r="G34" s="226">
        <v>0.0056</v>
      </c>
      <c r="K34" s="154" t="s">
        <v>4952</v>
      </c>
      <c r="L34" s="154">
        <v>56.4</v>
      </c>
      <c r="M34" s="154">
        <v>57.5</v>
      </c>
      <c r="N34" s="154">
        <v>57.5</v>
      </c>
      <c r="O34" s="154">
        <v>56.0</v>
      </c>
      <c r="P34" s="154" t="s">
        <v>2677</v>
      </c>
      <c r="Q34" s="226">
        <v>-0.0208</v>
      </c>
      <c r="R34" s="489" t="str">
        <f>VLOOKUP(K34,'Downloaded Data'!A:A,1,TRUE)</f>
        <v>01/14/2018</v>
      </c>
    </row>
    <row r="35" ht="15.75" customHeight="1">
      <c r="A35" s="154" t="s">
        <v>4955</v>
      </c>
      <c r="B35" s="490">
        <v>5584.65</v>
      </c>
      <c r="C35" s="490">
        <v>5584.65</v>
      </c>
      <c r="D35" s="490">
        <v>5584.65</v>
      </c>
      <c r="E35" s="490">
        <v>5584.65</v>
      </c>
      <c r="G35" s="226">
        <v>0.0027</v>
      </c>
      <c r="K35" s="154" t="s">
        <v>4953</v>
      </c>
      <c r="L35" s="154">
        <v>57.6</v>
      </c>
      <c r="M35" s="154">
        <v>59.7</v>
      </c>
      <c r="N35" s="154">
        <v>59.7</v>
      </c>
      <c r="O35" s="154">
        <v>57.6</v>
      </c>
      <c r="P35" s="154" t="s">
        <v>2678</v>
      </c>
      <c r="Q35" s="226">
        <v>-0.0221</v>
      </c>
      <c r="R35" s="489" t="str">
        <f>VLOOKUP(K35,'Downloaded Data'!A:A,1,TRUE)</f>
        <v>01/14/2018</v>
      </c>
    </row>
    <row r="36" ht="15.75" customHeight="1">
      <c r="A36" s="154" t="s">
        <v>4956</v>
      </c>
      <c r="B36" s="490">
        <v>5569.69</v>
      </c>
      <c r="C36" s="490">
        <v>5569.69</v>
      </c>
      <c r="D36" s="490">
        <v>5569.69</v>
      </c>
      <c r="E36" s="490">
        <v>5569.69</v>
      </c>
      <c r="G36" s="226">
        <v>0.0093</v>
      </c>
      <c r="K36" s="489">
        <v>45631.0</v>
      </c>
      <c r="L36" s="154">
        <v>58.9</v>
      </c>
      <c r="M36" s="154">
        <v>58.1</v>
      </c>
      <c r="N36" s="154">
        <v>59.0</v>
      </c>
      <c r="O36" s="154">
        <v>57.5</v>
      </c>
      <c r="P36" s="154" t="s">
        <v>4756</v>
      </c>
      <c r="Q36" s="226">
        <v>0.0173</v>
      </c>
      <c r="R36" s="489">
        <f>VLOOKUP(K36,'Downloaded Data'!A:A,1,TRUE)</f>
        <v>41677</v>
      </c>
    </row>
    <row r="37" ht="15.75" customHeight="1">
      <c r="A37" s="154" t="s">
        <v>4957</v>
      </c>
      <c r="B37" s="490">
        <v>5518.48</v>
      </c>
      <c r="C37" s="490">
        <v>5518.48</v>
      </c>
      <c r="D37" s="490">
        <v>5518.48</v>
      </c>
      <c r="E37" s="490">
        <v>5518.48</v>
      </c>
      <c r="G37" s="226">
        <v>-0.0108</v>
      </c>
      <c r="K37" s="489">
        <v>45540.0</v>
      </c>
      <c r="L37" s="154">
        <v>57.9</v>
      </c>
      <c r="M37" s="154">
        <v>58.0</v>
      </c>
      <c r="N37" s="154">
        <v>58.6</v>
      </c>
      <c r="O37" s="154">
        <v>57.6</v>
      </c>
      <c r="P37" s="154" t="s">
        <v>2679</v>
      </c>
      <c r="Q37" s="226">
        <v>-0.0069</v>
      </c>
      <c r="R37" s="489">
        <f>VLOOKUP(K37,'Downloaded Data'!A:A,1,TRUE)</f>
        <v>41677</v>
      </c>
    </row>
    <row r="38" ht="15.75" customHeight="1">
      <c r="A38" s="154" t="s">
        <v>4958</v>
      </c>
      <c r="B38" s="490">
        <v>5578.97</v>
      </c>
      <c r="C38" s="490">
        <v>5578.97</v>
      </c>
      <c r="D38" s="490">
        <v>5578.97</v>
      </c>
      <c r="E38" s="490">
        <v>5578.97</v>
      </c>
      <c r="G38" s="226">
        <v>-0.0097</v>
      </c>
      <c r="K38" s="489">
        <v>45509.0</v>
      </c>
      <c r="L38" s="154">
        <v>58.3</v>
      </c>
      <c r="M38" s="154">
        <v>58.0</v>
      </c>
      <c r="N38" s="154">
        <v>58.7</v>
      </c>
      <c r="O38" s="154">
        <v>57.6</v>
      </c>
      <c r="P38" s="154" t="s">
        <v>2680</v>
      </c>
      <c r="Q38" s="226">
        <v>0.0</v>
      </c>
      <c r="R38" s="489">
        <f>VLOOKUP(K38,'Downloaded Data'!A:A,1,TRUE)</f>
        <v>41677</v>
      </c>
    </row>
    <row r="39" ht="15.75" customHeight="1">
      <c r="A39" s="154" t="s">
        <v>4959</v>
      </c>
      <c r="B39" s="490">
        <v>5633.61</v>
      </c>
      <c r="C39" s="490">
        <v>5633.61</v>
      </c>
      <c r="D39" s="490">
        <v>5633.61</v>
      </c>
      <c r="E39" s="490">
        <v>5633.61</v>
      </c>
      <c r="G39" s="226">
        <v>-0.0073</v>
      </c>
      <c r="K39" s="489">
        <v>45478.0</v>
      </c>
      <c r="L39" s="154">
        <v>58.3</v>
      </c>
      <c r="M39" s="154">
        <v>59.5</v>
      </c>
      <c r="N39" s="154">
        <v>59.5</v>
      </c>
      <c r="O39" s="154">
        <v>57.8</v>
      </c>
      <c r="P39" s="154" t="s">
        <v>2681</v>
      </c>
      <c r="Q39" s="226">
        <v>-0.0017</v>
      </c>
      <c r="R39" s="489">
        <f>VLOOKUP(K39,'Downloaded Data'!A:A,1,TRUE)</f>
        <v>41677</v>
      </c>
    </row>
    <row r="40" ht="15.75" customHeight="1">
      <c r="A40" s="154" t="s">
        <v>4960</v>
      </c>
      <c r="B40" s="490">
        <v>5674.87</v>
      </c>
      <c r="C40" s="490">
        <v>5674.87</v>
      </c>
      <c r="D40" s="490">
        <v>5674.87</v>
      </c>
      <c r="E40" s="490">
        <v>5674.87</v>
      </c>
      <c r="G40" s="226">
        <v>-0.0021</v>
      </c>
      <c r="K40" s="489">
        <v>45448.0</v>
      </c>
      <c r="L40" s="154">
        <v>58.4</v>
      </c>
      <c r="M40" s="154">
        <v>58.7</v>
      </c>
      <c r="N40" s="154">
        <v>59.0</v>
      </c>
      <c r="O40" s="154">
        <v>57.3</v>
      </c>
      <c r="P40" s="154" t="s">
        <v>2682</v>
      </c>
      <c r="Q40" s="226">
        <v>0.0</v>
      </c>
      <c r="R40" s="489">
        <f>VLOOKUP(K40,'Downloaded Data'!A:A,1,TRUE)</f>
        <v>41677</v>
      </c>
    </row>
    <row r="41" ht="15.75" customHeight="1">
      <c r="A41" s="154" t="s">
        <v>4961</v>
      </c>
      <c r="B41" s="490">
        <v>5686.69</v>
      </c>
      <c r="C41" s="490">
        <v>5686.69</v>
      </c>
      <c r="D41" s="490">
        <v>5686.69</v>
      </c>
      <c r="E41" s="490">
        <v>5686.69</v>
      </c>
      <c r="G41" s="226">
        <v>-0.0134</v>
      </c>
      <c r="K41" s="489">
        <v>45417.0</v>
      </c>
      <c r="L41" s="154">
        <v>58.4</v>
      </c>
      <c r="M41" s="154">
        <v>58.4</v>
      </c>
      <c r="N41" s="154">
        <v>59.4</v>
      </c>
      <c r="O41" s="154">
        <v>58.1</v>
      </c>
      <c r="P41" s="154" t="s">
        <v>4758</v>
      </c>
      <c r="Q41" s="226">
        <v>-0.0051</v>
      </c>
      <c r="R41" s="489">
        <f>VLOOKUP(K41,'Downloaded Data'!A:A,1,TRUE)</f>
        <v>41677</v>
      </c>
    </row>
    <row r="42" ht="15.75" customHeight="1">
      <c r="A42" s="154" t="s">
        <v>4962</v>
      </c>
      <c r="B42" s="490">
        <v>5763.77</v>
      </c>
      <c r="C42" s="490">
        <v>5763.77</v>
      </c>
      <c r="D42" s="490">
        <v>5763.77</v>
      </c>
      <c r="E42" s="490">
        <v>5763.77</v>
      </c>
      <c r="G42" s="226">
        <v>-0.0019</v>
      </c>
      <c r="K42" s="489">
        <v>45327.0</v>
      </c>
      <c r="L42" s="154">
        <v>58.7</v>
      </c>
      <c r="M42" s="154">
        <v>60.0</v>
      </c>
      <c r="N42" s="154">
        <v>60.0</v>
      </c>
      <c r="O42" s="154">
        <v>57.9</v>
      </c>
      <c r="P42" s="154" t="s">
        <v>2683</v>
      </c>
      <c r="Q42" s="226">
        <v>-0.0134</v>
      </c>
      <c r="R42" s="489">
        <f>VLOOKUP(K42,'Downloaded Data'!A:A,1,TRUE)</f>
        <v>41677</v>
      </c>
    </row>
    <row r="43" ht="15.75" customHeight="1">
      <c r="A43" s="154" t="s">
        <v>4963</v>
      </c>
      <c r="B43" s="490">
        <v>5774.58</v>
      </c>
      <c r="C43" s="490">
        <v>5774.58</v>
      </c>
      <c r="D43" s="490">
        <v>5774.58</v>
      </c>
      <c r="E43" s="490">
        <v>5774.58</v>
      </c>
      <c r="G43" s="226">
        <v>-7.0E-4</v>
      </c>
      <c r="K43" s="154" t="s">
        <v>4955</v>
      </c>
      <c r="L43" s="154">
        <v>59.5</v>
      </c>
      <c r="M43" s="154">
        <v>57.7</v>
      </c>
      <c r="N43" s="154">
        <v>60.0</v>
      </c>
      <c r="O43" s="154">
        <v>57.5</v>
      </c>
      <c r="P43" s="154" t="s">
        <v>2684</v>
      </c>
      <c r="Q43" s="226">
        <v>0.0457</v>
      </c>
      <c r="R43" s="489" t="str">
        <f>VLOOKUP(K43,'Downloaded Data'!A:A,1,TRUE)</f>
        <v>01/14/2018</v>
      </c>
    </row>
    <row r="44" ht="15.75" customHeight="1">
      <c r="A44" s="154" t="s">
        <v>4964</v>
      </c>
      <c r="B44" s="490">
        <v>5778.77</v>
      </c>
      <c r="C44" s="490">
        <v>5778.77</v>
      </c>
      <c r="D44" s="490">
        <v>5778.77</v>
      </c>
      <c r="E44" s="490">
        <v>5778.77</v>
      </c>
      <c r="G44" s="226">
        <v>-0.0145</v>
      </c>
      <c r="K44" s="154" t="s">
        <v>4956</v>
      </c>
      <c r="L44" s="154">
        <v>56.9</v>
      </c>
      <c r="M44" s="154">
        <v>55.8</v>
      </c>
      <c r="N44" s="154">
        <v>57.3</v>
      </c>
      <c r="O44" s="154">
        <v>55.8</v>
      </c>
      <c r="P44" s="154" t="s">
        <v>2685</v>
      </c>
      <c r="Q44" s="226">
        <v>0.0197</v>
      </c>
      <c r="R44" s="489" t="str">
        <f>VLOOKUP(K44,'Downloaded Data'!A:A,1,TRUE)</f>
        <v>01/14/2018</v>
      </c>
    </row>
    <row r="45" ht="15.75" customHeight="1">
      <c r="A45" s="489">
        <v>45539.0</v>
      </c>
      <c r="B45" s="490">
        <v>5864.09</v>
      </c>
      <c r="C45" s="490">
        <v>5864.09</v>
      </c>
      <c r="D45" s="490">
        <v>5864.09</v>
      </c>
      <c r="E45" s="490">
        <v>5864.09</v>
      </c>
      <c r="G45" s="226">
        <v>7.0E-4</v>
      </c>
      <c r="K45" s="154" t="s">
        <v>4965</v>
      </c>
      <c r="L45" s="154">
        <v>55.8</v>
      </c>
      <c r="M45" s="154">
        <v>54.3</v>
      </c>
      <c r="N45" s="154">
        <v>56.4</v>
      </c>
      <c r="O45" s="154">
        <v>54.3</v>
      </c>
      <c r="P45" s="154" t="s">
        <v>4760</v>
      </c>
      <c r="Q45" s="226">
        <v>0.0276</v>
      </c>
      <c r="R45" s="489" t="str">
        <f>VLOOKUP(K45,'Downloaded Data'!A:A,1,TRUE)</f>
        <v>01/14/2018</v>
      </c>
    </row>
    <row r="46" ht="15.75" customHeight="1">
      <c r="A46" s="489">
        <v>45508.0</v>
      </c>
      <c r="B46" s="490">
        <v>5860.23</v>
      </c>
      <c r="C46" s="490">
        <v>5860.23</v>
      </c>
      <c r="D46" s="490">
        <v>5860.23</v>
      </c>
      <c r="E46" s="490">
        <v>5860.23</v>
      </c>
      <c r="G46" s="226">
        <v>0.0111</v>
      </c>
      <c r="K46" s="154" t="s">
        <v>4957</v>
      </c>
      <c r="L46" s="154">
        <v>54.3</v>
      </c>
      <c r="M46" s="154">
        <v>53.1</v>
      </c>
      <c r="N46" s="154">
        <v>54.6</v>
      </c>
      <c r="O46" s="154">
        <v>53.1</v>
      </c>
      <c r="P46" s="154" t="s">
        <v>2686</v>
      </c>
      <c r="Q46" s="226">
        <v>-0.0073</v>
      </c>
      <c r="R46" s="489" t="str">
        <f>VLOOKUP(K46,'Downloaded Data'!A:A,1,TRUE)</f>
        <v>01/14/2018</v>
      </c>
    </row>
    <row r="47" ht="15.75" customHeight="1">
      <c r="A47" s="489">
        <v>45386.0</v>
      </c>
      <c r="B47" s="490">
        <v>5796.12</v>
      </c>
      <c r="C47" s="490">
        <v>5796.12</v>
      </c>
      <c r="D47" s="490">
        <v>5796.12</v>
      </c>
      <c r="E47" s="490">
        <v>5796.12</v>
      </c>
      <c r="G47" s="226">
        <v>0.0035</v>
      </c>
      <c r="K47" s="154" t="s">
        <v>4958</v>
      </c>
      <c r="L47" s="154">
        <v>54.7</v>
      </c>
      <c r="M47" s="154">
        <v>54.2</v>
      </c>
      <c r="N47" s="154">
        <v>55.0</v>
      </c>
      <c r="O47" s="154">
        <v>54.2</v>
      </c>
      <c r="P47" s="154" t="s">
        <v>2687</v>
      </c>
      <c r="Q47" s="226">
        <v>0.0092</v>
      </c>
      <c r="R47" s="489" t="str">
        <f>VLOOKUP(K47,'Downloaded Data'!A:A,1,TRUE)</f>
        <v>01/14/2018</v>
      </c>
    </row>
    <row r="48" ht="15.75" customHeight="1">
      <c r="A48" s="489">
        <v>45355.0</v>
      </c>
      <c r="B48" s="490">
        <v>5776.08</v>
      </c>
      <c r="C48" s="490">
        <v>5776.08</v>
      </c>
      <c r="D48" s="490">
        <v>5776.08</v>
      </c>
      <c r="E48" s="490">
        <v>5776.08</v>
      </c>
      <c r="G48" s="226">
        <v>0.0066</v>
      </c>
      <c r="K48" s="154" t="s">
        <v>4959</v>
      </c>
      <c r="L48" s="154">
        <v>54.2</v>
      </c>
      <c r="M48" s="154">
        <v>54.3</v>
      </c>
      <c r="N48" s="154">
        <v>55.3</v>
      </c>
      <c r="O48" s="154">
        <v>53.9</v>
      </c>
      <c r="P48" s="154" t="s">
        <v>2688</v>
      </c>
      <c r="Q48" s="226">
        <v>-0.0199</v>
      </c>
      <c r="R48" s="489" t="str">
        <f>VLOOKUP(K48,'Downloaded Data'!A:A,1,TRUE)</f>
        <v>01/14/2018</v>
      </c>
    </row>
    <row r="49" ht="15.75" customHeight="1">
      <c r="A49" s="489">
        <v>45326.0</v>
      </c>
      <c r="B49" s="490">
        <v>5738.4</v>
      </c>
      <c r="C49" s="490">
        <v>5738.4</v>
      </c>
      <c r="D49" s="490">
        <v>5738.4</v>
      </c>
      <c r="E49" s="490">
        <v>5738.4</v>
      </c>
      <c r="G49" s="226">
        <v>-0.004</v>
      </c>
      <c r="K49" s="154" t="s">
        <v>4960</v>
      </c>
      <c r="L49" s="154">
        <v>55.3</v>
      </c>
      <c r="M49" s="154">
        <v>54.6</v>
      </c>
      <c r="N49" s="154">
        <v>56.3</v>
      </c>
      <c r="O49" s="154">
        <v>54.0</v>
      </c>
      <c r="P49" s="154" t="s">
        <v>2689</v>
      </c>
      <c r="Q49" s="226">
        <v>0.0222</v>
      </c>
      <c r="R49" s="489" t="str">
        <f>VLOOKUP(K49,'Downloaded Data'!A:A,1,TRUE)</f>
        <v>01/14/2018</v>
      </c>
    </row>
    <row r="50" ht="15.75" customHeight="1">
      <c r="A50" s="489">
        <v>45295.0</v>
      </c>
      <c r="B50" s="490">
        <v>5761.38</v>
      </c>
      <c r="C50" s="490">
        <v>5761.38</v>
      </c>
      <c r="D50" s="490">
        <v>5761.38</v>
      </c>
      <c r="E50" s="490">
        <v>5761.38</v>
      </c>
      <c r="G50" s="226">
        <v>-0.0029</v>
      </c>
      <c r="K50" s="154" t="s">
        <v>4966</v>
      </c>
      <c r="L50" s="154">
        <v>54.1</v>
      </c>
      <c r="M50" s="154">
        <v>56.2</v>
      </c>
      <c r="N50" s="154">
        <v>57.0</v>
      </c>
      <c r="O50" s="154">
        <v>54.0</v>
      </c>
      <c r="P50" s="154" t="s">
        <v>4762</v>
      </c>
      <c r="Q50" s="226">
        <v>-0.0475</v>
      </c>
      <c r="R50" s="489" t="str">
        <f>VLOOKUP(K50,'Downloaded Data'!A:A,1,TRUE)</f>
        <v>01/14/2018</v>
      </c>
    </row>
    <row r="51" ht="15.75" customHeight="1">
      <c r="A51" s="154" t="s">
        <v>4967</v>
      </c>
      <c r="B51" s="490">
        <v>5778.33</v>
      </c>
      <c r="C51" s="490">
        <v>5778.33</v>
      </c>
      <c r="D51" s="490">
        <v>5778.33</v>
      </c>
      <c r="E51" s="490">
        <v>5778.33</v>
      </c>
      <c r="G51" s="226">
        <v>0.0027</v>
      </c>
      <c r="K51" s="154" t="s">
        <v>4961</v>
      </c>
      <c r="L51" s="154">
        <v>56.8</v>
      </c>
      <c r="M51" s="154">
        <v>57.0</v>
      </c>
      <c r="N51" s="154">
        <v>57.5</v>
      </c>
      <c r="O51" s="154">
        <v>56.6</v>
      </c>
      <c r="P51" s="154" t="s">
        <v>2690</v>
      </c>
      <c r="Q51" s="226">
        <v>-0.0087</v>
      </c>
      <c r="R51" s="489" t="str">
        <f>VLOOKUP(K51,'Downloaded Data'!A:A,1,TRUE)</f>
        <v>01/14/2018</v>
      </c>
    </row>
    <row r="52" ht="15.75" customHeight="1">
      <c r="A52" s="154" t="s">
        <v>4968</v>
      </c>
      <c r="B52" s="490">
        <v>5762.68</v>
      </c>
      <c r="C52" s="490">
        <v>5762.68</v>
      </c>
      <c r="D52" s="490">
        <v>5762.68</v>
      </c>
      <c r="E52" s="490">
        <v>5762.68</v>
      </c>
      <c r="G52" s="226">
        <v>-0.0123</v>
      </c>
      <c r="K52" s="154" t="s">
        <v>4962</v>
      </c>
      <c r="L52" s="154">
        <v>57.3</v>
      </c>
      <c r="M52" s="154">
        <v>56.6</v>
      </c>
      <c r="N52" s="154">
        <v>58.4</v>
      </c>
      <c r="O52" s="154">
        <v>56.6</v>
      </c>
      <c r="P52" s="154" t="s">
        <v>2691</v>
      </c>
      <c r="Q52" s="226">
        <v>0.0035</v>
      </c>
      <c r="R52" s="489" t="str">
        <f>VLOOKUP(K52,'Downloaded Data'!A:A,1,TRUE)</f>
        <v>01/14/2018</v>
      </c>
    </row>
    <row r="53" ht="15.75" customHeight="1">
      <c r="A53" s="154" t="s">
        <v>4969</v>
      </c>
      <c r="B53" s="490">
        <v>5834.39</v>
      </c>
      <c r="C53" s="490">
        <v>5834.39</v>
      </c>
      <c r="D53" s="490">
        <v>5834.39</v>
      </c>
      <c r="E53" s="490">
        <v>5834.39</v>
      </c>
      <c r="G53" s="226">
        <v>-0.0181</v>
      </c>
      <c r="K53" s="154" t="s">
        <v>4963</v>
      </c>
      <c r="L53" s="154">
        <v>57.1</v>
      </c>
      <c r="M53" s="154">
        <v>57.0</v>
      </c>
      <c r="N53" s="154">
        <v>57.2</v>
      </c>
      <c r="O53" s="154">
        <v>56.9</v>
      </c>
      <c r="P53" s="154" t="s">
        <v>2692</v>
      </c>
      <c r="Q53" s="226">
        <v>-0.0138</v>
      </c>
      <c r="R53" s="489" t="str">
        <f>VLOOKUP(K53,'Downloaded Data'!A:A,1,TRUE)</f>
        <v>01/14/2018</v>
      </c>
    </row>
    <row r="54" ht="15.75" customHeight="1">
      <c r="A54" s="154" t="s">
        <v>4970</v>
      </c>
      <c r="B54" s="490">
        <v>5941.66</v>
      </c>
      <c r="C54" s="490">
        <v>5941.66</v>
      </c>
      <c r="D54" s="490">
        <v>5941.66</v>
      </c>
      <c r="E54" s="490">
        <v>5941.66</v>
      </c>
      <c r="G54" s="226">
        <v>0.0118</v>
      </c>
      <c r="K54" s="154" t="s">
        <v>4964</v>
      </c>
      <c r="L54" s="154">
        <v>57.9</v>
      </c>
      <c r="M54" s="154">
        <v>58.4</v>
      </c>
      <c r="N54" s="154">
        <v>58.4</v>
      </c>
      <c r="O54" s="154">
        <v>57.5</v>
      </c>
      <c r="P54" s="154" t="s">
        <v>2693</v>
      </c>
      <c r="Q54" s="226">
        <v>-0.0034</v>
      </c>
      <c r="R54" s="489" t="str">
        <f>VLOOKUP(K54,'Downloaded Data'!A:A,1,TRUE)</f>
        <v>01/14/2018</v>
      </c>
    </row>
    <row r="55" ht="15.75" customHeight="1">
      <c r="A55" s="154" t="s">
        <v>4971</v>
      </c>
      <c r="B55" s="490">
        <v>5872.58</v>
      </c>
      <c r="C55" s="490">
        <v>5872.58</v>
      </c>
      <c r="D55" s="490">
        <v>5872.58</v>
      </c>
      <c r="E55" s="490">
        <v>5872.58</v>
      </c>
      <c r="G55" s="226">
        <v>0.0101</v>
      </c>
      <c r="K55" s="489">
        <v>45539.0</v>
      </c>
      <c r="L55" s="154">
        <v>58.1</v>
      </c>
      <c r="M55" s="154">
        <v>58.9</v>
      </c>
      <c r="N55" s="154">
        <v>58.9</v>
      </c>
      <c r="O55" s="154">
        <v>58.0</v>
      </c>
      <c r="P55" s="154" t="s">
        <v>2694</v>
      </c>
      <c r="Q55" s="226">
        <v>0.0035</v>
      </c>
      <c r="R55" s="489">
        <f>VLOOKUP(K55,'Downloaded Data'!A:A,1,TRUE)</f>
        <v>41677</v>
      </c>
    </row>
    <row r="56" ht="15.75" customHeight="1">
      <c r="A56" s="154" t="s">
        <v>4972</v>
      </c>
      <c r="B56" s="490">
        <v>5814.1</v>
      </c>
      <c r="C56" s="490">
        <v>5814.1</v>
      </c>
      <c r="D56" s="490">
        <v>5814.1</v>
      </c>
      <c r="E56" s="490">
        <v>5814.1</v>
      </c>
      <c r="G56" s="226">
        <v>-0.0143</v>
      </c>
      <c r="K56" s="489">
        <v>45508.0</v>
      </c>
      <c r="L56" s="154">
        <v>57.9</v>
      </c>
      <c r="M56" s="154">
        <v>58.0</v>
      </c>
      <c r="N56" s="154">
        <v>58.5</v>
      </c>
      <c r="O56" s="154">
        <v>57.6</v>
      </c>
      <c r="P56" s="154" t="s">
        <v>2695</v>
      </c>
      <c r="Q56" s="226">
        <v>0.0</v>
      </c>
      <c r="R56" s="489">
        <f>VLOOKUP(K56,'Downloaded Data'!A:A,1,TRUE)</f>
        <v>41677</v>
      </c>
    </row>
    <row r="57" ht="15.75" customHeight="1">
      <c r="A57" s="154" t="s">
        <v>4973</v>
      </c>
      <c r="B57" s="490">
        <v>5898.24</v>
      </c>
      <c r="C57" s="490">
        <v>5898.24</v>
      </c>
      <c r="D57" s="490">
        <v>5898.24</v>
      </c>
      <c r="E57" s="490">
        <v>5898.24</v>
      </c>
      <c r="G57" s="226">
        <v>-0.0117</v>
      </c>
      <c r="K57" s="489">
        <v>45386.0</v>
      </c>
      <c r="L57" s="154">
        <v>57.9</v>
      </c>
      <c r="M57" s="154">
        <v>57.1</v>
      </c>
      <c r="N57" s="154">
        <v>58.0</v>
      </c>
      <c r="O57" s="154">
        <v>57.1</v>
      </c>
      <c r="P57" s="154" t="s">
        <v>2696</v>
      </c>
      <c r="Q57" s="226">
        <v>0.0017</v>
      </c>
      <c r="R57" s="489">
        <f>VLOOKUP(K57,'Downloaded Data'!A:A,1,TRUE)</f>
        <v>41677</v>
      </c>
    </row>
    <row r="58" ht="15.75" customHeight="1">
      <c r="A58" s="154" t="s">
        <v>4974</v>
      </c>
      <c r="B58" s="490">
        <v>5968.04</v>
      </c>
      <c r="C58" s="490">
        <v>5968.04</v>
      </c>
      <c r="D58" s="490">
        <v>5968.04</v>
      </c>
      <c r="E58" s="490">
        <v>5968.04</v>
      </c>
      <c r="G58" s="226">
        <v>-0.001</v>
      </c>
      <c r="K58" s="489">
        <v>45355.0</v>
      </c>
      <c r="L58" s="154">
        <v>57.8</v>
      </c>
      <c r="M58" s="154">
        <v>58.4</v>
      </c>
      <c r="N58" s="154">
        <v>58.4</v>
      </c>
      <c r="O58" s="154">
        <v>57.1</v>
      </c>
      <c r="P58" s="154" t="s">
        <v>2697</v>
      </c>
      <c r="Q58" s="226">
        <v>-0.0034</v>
      </c>
      <c r="R58" s="489">
        <f>VLOOKUP(K58,'Downloaded Data'!A:A,1,TRUE)</f>
        <v>41677</v>
      </c>
    </row>
    <row r="59" ht="15.75" customHeight="1">
      <c r="A59" s="154" t="s">
        <v>4975</v>
      </c>
      <c r="B59" s="490">
        <v>5974.11</v>
      </c>
      <c r="C59" s="490">
        <v>5974.11</v>
      </c>
      <c r="D59" s="490">
        <v>5974.11</v>
      </c>
      <c r="E59" s="490">
        <v>5974.11</v>
      </c>
      <c r="G59" s="226">
        <v>-0.0055</v>
      </c>
      <c r="K59" s="489">
        <v>45326.0</v>
      </c>
      <c r="L59" s="154">
        <v>58.0</v>
      </c>
      <c r="M59" s="154">
        <v>58.0</v>
      </c>
      <c r="N59" s="154">
        <v>58.5</v>
      </c>
      <c r="O59" s="154">
        <v>57.9</v>
      </c>
      <c r="P59" s="154" t="s">
        <v>2698</v>
      </c>
      <c r="Q59" s="226">
        <v>-0.0051</v>
      </c>
      <c r="R59" s="489">
        <f>VLOOKUP(K59,'Downloaded Data'!A:A,1,TRUE)</f>
        <v>41677</v>
      </c>
    </row>
    <row r="60" ht="15.75" customHeight="1">
      <c r="A60" s="489">
        <v>45629.0</v>
      </c>
      <c r="B60" s="490">
        <v>6006.88</v>
      </c>
      <c r="C60" s="490">
        <v>6006.88</v>
      </c>
      <c r="D60" s="490">
        <v>6006.88</v>
      </c>
      <c r="E60" s="490">
        <v>6006.88</v>
      </c>
      <c r="G60" s="226">
        <v>-0.0085</v>
      </c>
      <c r="K60" s="489">
        <v>45295.0</v>
      </c>
      <c r="L60" s="154">
        <v>58.3</v>
      </c>
      <c r="M60" s="154">
        <v>58.6</v>
      </c>
      <c r="N60" s="154">
        <v>59.0</v>
      </c>
      <c r="O60" s="154">
        <v>58.3</v>
      </c>
      <c r="P60" s="154" t="s">
        <v>2699</v>
      </c>
      <c r="Q60" s="226">
        <v>-0.0068</v>
      </c>
      <c r="R60" s="489">
        <f>VLOOKUP(K60,'Downloaded Data'!A:A,1,TRUE)</f>
        <v>41677</v>
      </c>
    </row>
    <row r="61" ht="15.75" customHeight="1">
      <c r="A61" s="489">
        <v>45599.0</v>
      </c>
      <c r="B61" s="490">
        <v>6058.39</v>
      </c>
      <c r="C61" s="490">
        <v>6058.39</v>
      </c>
      <c r="D61" s="490">
        <v>6058.39</v>
      </c>
      <c r="E61" s="490">
        <v>6058.39</v>
      </c>
      <c r="G61" s="226">
        <v>-0.0089</v>
      </c>
      <c r="K61" s="154" t="s">
        <v>4976</v>
      </c>
      <c r="L61" s="154">
        <v>58.7</v>
      </c>
      <c r="M61" s="154">
        <v>58.6</v>
      </c>
      <c r="N61" s="154">
        <v>58.9</v>
      </c>
      <c r="O61" s="154">
        <v>58.5</v>
      </c>
      <c r="P61" s="154" t="s">
        <v>2701</v>
      </c>
      <c r="Q61" s="226">
        <v>0.0017</v>
      </c>
      <c r="R61" s="489" t="str">
        <f>VLOOKUP(K61,'Downloaded Data'!A:A,1,TRUE)</f>
        <v>01/14/2018</v>
      </c>
    </row>
    <row r="62" ht="15.75" customHeight="1">
      <c r="A62" s="489">
        <v>45476.0</v>
      </c>
      <c r="B62" s="490">
        <v>6112.76</v>
      </c>
      <c r="C62" s="490">
        <v>6112.76</v>
      </c>
      <c r="D62" s="490">
        <v>6112.76</v>
      </c>
      <c r="E62" s="490">
        <v>6112.76</v>
      </c>
      <c r="G62" s="226">
        <v>-0.0087</v>
      </c>
      <c r="K62" s="154" t="s">
        <v>4967</v>
      </c>
      <c r="L62" s="154">
        <v>58.6</v>
      </c>
      <c r="M62" s="154">
        <v>59.3</v>
      </c>
      <c r="N62" s="154">
        <v>59.3</v>
      </c>
      <c r="O62" s="154">
        <v>58.2</v>
      </c>
      <c r="P62" s="154" t="s">
        <v>4763</v>
      </c>
      <c r="Q62" s="226">
        <v>0.0034</v>
      </c>
      <c r="R62" s="489" t="str">
        <f>VLOOKUP(K62,'Downloaded Data'!A:A,1,TRUE)</f>
        <v>01/14/2018</v>
      </c>
    </row>
    <row r="63" ht="15.75" customHeight="1">
      <c r="A63" s="489">
        <v>45446.0</v>
      </c>
      <c r="B63" s="490">
        <v>6166.14</v>
      </c>
      <c r="C63" s="490">
        <v>6166.14</v>
      </c>
      <c r="D63" s="490">
        <v>6166.14</v>
      </c>
      <c r="E63" s="490">
        <v>6166.14</v>
      </c>
      <c r="G63" s="226">
        <v>0.0057</v>
      </c>
      <c r="K63" s="154" t="s">
        <v>4968</v>
      </c>
      <c r="L63" s="154">
        <v>58.4</v>
      </c>
      <c r="M63" s="154">
        <v>59.2</v>
      </c>
      <c r="N63" s="154">
        <v>59.4</v>
      </c>
      <c r="O63" s="154">
        <v>58.0</v>
      </c>
      <c r="P63" s="154" t="s">
        <v>2702</v>
      </c>
      <c r="Q63" s="226">
        <v>0.0017</v>
      </c>
      <c r="R63" s="489" t="str">
        <f>VLOOKUP(K63,'Downloaded Data'!A:A,1,TRUE)</f>
        <v>01/14/2018</v>
      </c>
    </row>
    <row r="64" ht="15.75" customHeight="1">
      <c r="A64" s="489">
        <v>45415.0</v>
      </c>
      <c r="B64" s="490">
        <v>6131.14</v>
      </c>
      <c r="C64" s="490">
        <v>6131.14</v>
      </c>
      <c r="D64" s="490">
        <v>6131.14</v>
      </c>
      <c r="E64" s="490">
        <v>6131.14</v>
      </c>
      <c r="G64" s="226">
        <v>-0.0071</v>
      </c>
      <c r="K64" s="154" t="s">
        <v>4969</v>
      </c>
      <c r="L64" s="154">
        <v>58.3</v>
      </c>
      <c r="M64" s="154">
        <v>59.1</v>
      </c>
      <c r="N64" s="154">
        <v>59.5</v>
      </c>
      <c r="O64" s="154">
        <v>58.0</v>
      </c>
      <c r="P64" s="154" t="s">
        <v>2703</v>
      </c>
      <c r="Q64" s="226">
        <v>-0.0135</v>
      </c>
      <c r="R64" s="489" t="str">
        <f>VLOOKUP(K64,'Downloaded Data'!A:A,1,TRUE)</f>
        <v>01/14/2018</v>
      </c>
    </row>
    <row r="65" ht="15.75" customHeight="1">
      <c r="A65" s="489">
        <v>45385.0</v>
      </c>
      <c r="B65" s="490">
        <v>6175.25</v>
      </c>
      <c r="C65" s="490">
        <v>6175.25</v>
      </c>
      <c r="D65" s="490">
        <v>6175.25</v>
      </c>
      <c r="E65" s="490">
        <v>6175.25</v>
      </c>
      <c r="G65" s="226">
        <v>-0.0127</v>
      </c>
      <c r="K65" s="154" t="s">
        <v>4977</v>
      </c>
      <c r="L65" s="154">
        <v>59.1</v>
      </c>
      <c r="M65" s="154">
        <v>58.7</v>
      </c>
      <c r="N65" s="154">
        <v>59.8</v>
      </c>
      <c r="O65" s="154">
        <v>58.7</v>
      </c>
      <c r="P65" s="154" t="s">
        <v>4765</v>
      </c>
      <c r="Q65" s="226">
        <v>0.0034</v>
      </c>
      <c r="R65" s="489" t="str">
        <f>VLOOKUP(K65,'Downloaded Data'!A:A,1,TRUE)</f>
        <v>01/14/2018</v>
      </c>
    </row>
    <row r="66" ht="15.75" customHeight="1">
      <c r="A66" s="154" t="s">
        <v>4978</v>
      </c>
      <c r="B66" s="490">
        <v>6254.54</v>
      </c>
      <c r="C66" s="490">
        <v>6254.54</v>
      </c>
      <c r="D66" s="490">
        <v>6254.54</v>
      </c>
      <c r="E66" s="490">
        <v>6254.54</v>
      </c>
      <c r="G66" s="226">
        <v>-0.0022</v>
      </c>
      <c r="K66" s="154" t="s">
        <v>4970</v>
      </c>
      <c r="L66" s="154">
        <v>58.9</v>
      </c>
      <c r="M66" s="154">
        <v>58.5</v>
      </c>
      <c r="N66" s="154">
        <v>59.0</v>
      </c>
      <c r="O66" s="154">
        <v>58.2</v>
      </c>
      <c r="P66" s="154" t="s">
        <v>2704</v>
      </c>
      <c r="Q66" s="226">
        <v>-0.0017</v>
      </c>
      <c r="R66" s="489" t="str">
        <f>VLOOKUP(K66,'Downloaded Data'!A:A,1,TRUE)</f>
        <v>01/14/2018</v>
      </c>
    </row>
    <row r="67" ht="15.75" customHeight="1">
      <c r="A67" s="154" t="s">
        <v>4979</v>
      </c>
      <c r="B67" s="490">
        <v>6268.63</v>
      </c>
      <c r="C67" s="490">
        <v>6268.63</v>
      </c>
      <c r="D67" s="490">
        <v>6268.63</v>
      </c>
      <c r="E67" s="490">
        <v>6268.63</v>
      </c>
      <c r="G67" s="226">
        <v>-7.0E-4</v>
      </c>
      <c r="K67" s="154" t="s">
        <v>4971</v>
      </c>
      <c r="L67" s="154">
        <v>59.0</v>
      </c>
      <c r="M67" s="154">
        <v>58.2</v>
      </c>
      <c r="N67" s="154">
        <v>59.5</v>
      </c>
      <c r="O67" s="154">
        <v>58.2</v>
      </c>
      <c r="P67" s="154" t="s">
        <v>2705</v>
      </c>
      <c r="Q67" s="226">
        <v>-0.0017</v>
      </c>
      <c r="R67" s="489" t="str">
        <f>VLOOKUP(K67,'Downloaded Data'!A:A,1,TRUE)</f>
        <v>01/15/2024</v>
      </c>
    </row>
    <row r="68" ht="15.75" customHeight="1">
      <c r="A68" s="154" t="s">
        <v>4980</v>
      </c>
      <c r="B68" s="490">
        <v>6272.73</v>
      </c>
      <c r="C68" s="490">
        <v>6272.73</v>
      </c>
      <c r="D68" s="490">
        <v>6272.73</v>
      </c>
      <c r="E68" s="490">
        <v>6272.73</v>
      </c>
      <c r="G68" s="226">
        <v>-2.0E-4</v>
      </c>
      <c r="K68" s="154" t="s">
        <v>4972</v>
      </c>
      <c r="L68" s="154">
        <v>59.1</v>
      </c>
      <c r="M68" s="154">
        <v>58.8</v>
      </c>
      <c r="N68" s="154">
        <v>59.5</v>
      </c>
      <c r="O68" s="154">
        <v>57.9</v>
      </c>
      <c r="P68" s="154" t="s">
        <v>2706</v>
      </c>
      <c r="Q68" s="226">
        <v>0.019</v>
      </c>
      <c r="R68" s="489" t="str">
        <f>VLOOKUP(K68,'Downloaded Data'!A:A,1,TRUE)</f>
        <v>01/15/2024</v>
      </c>
    </row>
    <row r="69" ht="15.75" customHeight="1">
      <c r="A69" s="154" t="s">
        <v>4981</v>
      </c>
      <c r="B69" s="490">
        <v>6273.96</v>
      </c>
      <c r="C69" s="490">
        <v>6273.96</v>
      </c>
      <c r="D69" s="490">
        <v>6273.96</v>
      </c>
      <c r="E69" s="490">
        <v>6273.96</v>
      </c>
      <c r="G69" s="226">
        <v>0.0029</v>
      </c>
      <c r="K69" s="154" t="s">
        <v>4973</v>
      </c>
      <c r="L69" s="154">
        <v>58.0</v>
      </c>
      <c r="M69" s="154">
        <v>59.0</v>
      </c>
      <c r="N69" s="154">
        <v>59.0</v>
      </c>
      <c r="O69" s="154">
        <v>58.0</v>
      </c>
      <c r="P69" s="154" t="s">
        <v>2707</v>
      </c>
      <c r="Q69" s="226">
        <v>-0.0051</v>
      </c>
      <c r="R69" s="489" t="str">
        <f>VLOOKUP(K69,'Downloaded Data'!A:A,1,TRUE)</f>
        <v>01/15/2024</v>
      </c>
    </row>
    <row r="70" ht="15.75" customHeight="1">
      <c r="A70" s="154" t="s">
        <v>4982</v>
      </c>
      <c r="B70" s="490">
        <v>6256.13</v>
      </c>
      <c r="C70" s="490">
        <v>6256.13</v>
      </c>
      <c r="D70" s="490">
        <v>6256.13</v>
      </c>
      <c r="E70" s="490">
        <v>6256.13</v>
      </c>
      <c r="G70" s="226">
        <v>-5.0E-4</v>
      </c>
      <c r="K70" s="154" t="s">
        <v>4974</v>
      </c>
      <c r="L70" s="154">
        <v>58.3</v>
      </c>
      <c r="M70" s="154">
        <v>58.5</v>
      </c>
      <c r="N70" s="154">
        <v>59.0</v>
      </c>
      <c r="O70" s="154">
        <v>58.2</v>
      </c>
      <c r="P70" s="154" t="s">
        <v>2708</v>
      </c>
      <c r="Q70" s="226">
        <v>0.0087</v>
      </c>
      <c r="R70" s="489" t="str">
        <f>VLOOKUP(K70,'Downloaded Data'!A:A,1,TRUE)</f>
        <v>01/15/2024</v>
      </c>
    </row>
    <row r="71" ht="15.75" customHeight="1">
      <c r="A71" s="154" t="s">
        <v>4983</v>
      </c>
      <c r="B71" s="490">
        <v>6258.98</v>
      </c>
      <c r="C71" s="490">
        <v>6258.98</v>
      </c>
      <c r="D71" s="490">
        <v>6258.98</v>
      </c>
      <c r="E71" s="490">
        <v>6258.98</v>
      </c>
      <c r="G71" s="226">
        <v>-0.0122</v>
      </c>
      <c r="K71" s="154" t="s">
        <v>4975</v>
      </c>
      <c r="L71" s="154">
        <v>57.8</v>
      </c>
      <c r="M71" s="154">
        <v>57.6</v>
      </c>
      <c r="N71" s="154">
        <v>59.5</v>
      </c>
      <c r="O71" s="154">
        <v>57.5</v>
      </c>
      <c r="P71" s="154" t="s">
        <v>2709</v>
      </c>
      <c r="Q71" s="226">
        <v>-0.0034</v>
      </c>
      <c r="R71" s="489" t="str">
        <f>VLOOKUP(K71,'Downloaded Data'!A:A,1,TRUE)</f>
        <v>01/15/2024</v>
      </c>
    </row>
    <row r="72" ht="15.75" customHeight="1">
      <c r="A72" s="154" t="s">
        <v>4984</v>
      </c>
      <c r="B72" s="490">
        <v>6336.25</v>
      </c>
      <c r="C72" s="490">
        <v>6336.25</v>
      </c>
      <c r="D72" s="490">
        <v>6336.25</v>
      </c>
      <c r="E72" s="490">
        <v>6336.25</v>
      </c>
      <c r="G72" s="226">
        <v>-0.0055</v>
      </c>
      <c r="K72" s="489">
        <v>45629.0</v>
      </c>
      <c r="L72" s="154">
        <v>58.0</v>
      </c>
      <c r="M72" s="154">
        <v>58.0</v>
      </c>
      <c r="N72" s="154">
        <v>58.8</v>
      </c>
      <c r="O72" s="154">
        <v>57.8</v>
      </c>
      <c r="P72" s="154" t="s">
        <v>2710</v>
      </c>
      <c r="Q72" s="226">
        <v>-0.0068</v>
      </c>
      <c r="R72" s="489">
        <f>VLOOKUP(K72,'Downloaded Data'!A:A,1,TRUE)</f>
        <v>41677</v>
      </c>
    </row>
    <row r="73" ht="15.75" customHeight="1">
      <c r="A73" s="154" t="s">
        <v>4985</v>
      </c>
      <c r="B73" s="490">
        <v>6371.54</v>
      </c>
      <c r="C73" s="490">
        <v>6371.54</v>
      </c>
      <c r="D73" s="490">
        <v>6371.54</v>
      </c>
      <c r="E73" s="490">
        <v>6371.54</v>
      </c>
      <c r="G73" s="226">
        <v>-0.0036</v>
      </c>
      <c r="K73" s="489">
        <v>45599.0</v>
      </c>
      <c r="L73" s="154">
        <v>58.4</v>
      </c>
      <c r="M73" s="154">
        <v>58.4</v>
      </c>
      <c r="N73" s="154">
        <v>59.3</v>
      </c>
      <c r="O73" s="154">
        <v>58.2</v>
      </c>
      <c r="P73" s="154" t="s">
        <v>2711</v>
      </c>
      <c r="Q73" s="226">
        <v>0.0</v>
      </c>
      <c r="R73" s="489">
        <f>VLOOKUP(K73,'Downloaded Data'!A:A,1,TRUE)</f>
        <v>41677</v>
      </c>
    </row>
    <row r="74" ht="15.75" customHeight="1">
      <c r="A74" s="154" t="s">
        <v>4986</v>
      </c>
      <c r="B74" s="490">
        <v>6394.82</v>
      </c>
      <c r="C74" s="490">
        <v>6394.82</v>
      </c>
      <c r="D74" s="490">
        <v>6394.82</v>
      </c>
      <c r="E74" s="490">
        <v>6394.82</v>
      </c>
      <c r="G74" s="226">
        <v>-0.0047</v>
      </c>
      <c r="K74" s="489">
        <v>45568.0</v>
      </c>
      <c r="L74" s="154">
        <v>58.4</v>
      </c>
      <c r="M74" s="154">
        <v>58.8</v>
      </c>
      <c r="N74" s="154">
        <v>59.2</v>
      </c>
      <c r="O74" s="154">
        <v>58.0</v>
      </c>
      <c r="P74" s="154" t="s">
        <v>4767</v>
      </c>
      <c r="Q74" s="226">
        <v>-0.0168</v>
      </c>
      <c r="R74" s="489">
        <f>VLOOKUP(K74,'Downloaded Data'!A:A,1,TRUE)</f>
        <v>41677</v>
      </c>
    </row>
    <row r="75" ht="15.75" customHeight="1">
      <c r="A75" s="489">
        <v>45628.0</v>
      </c>
      <c r="B75" s="490">
        <v>6424.93</v>
      </c>
      <c r="C75" s="490">
        <v>6424.93</v>
      </c>
      <c r="D75" s="490">
        <v>6424.93</v>
      </c>
      <c r="E75" s="490">
        <v>6424.93</v>
      </c>
      <c r="G75" s="226">
        <v>0.0081</v>
      </c>
      <c r="K75" s="489">
        <v>45476.0</v>
      </c>
      <c r="L75" s="154">
        <v>59.4</v>
      </c>
      <c r="M75" s="154">
        <v>59.3</v>
      </c>
      <c r="N75" s="154">
        <v>59.8</v>
      </c>
      <c r="O75" s="154">
        <v>59.0</v>
      </c>
      <c r="P75" s="154" t="s">
        <v>2712</v>
      </c>
      <c r="Q75" s="226">
        <v>-0.0017</v>
      </c>
      <c r="R75" s="489">
        <f>VLOOKUP(K75,'Downloaded Data'!A:A,1,TRUE)</f>
        <v>41677</v>
      </c>
    </row>
    <row r="76" ht="15.75" customHeight="1">
      <c r="A76" s="489">
        <v>45506.0</v>
      </c>
      <c r="B76" s="490">
        <v>6373.35</v>
      </c>
      <c r="C76" s="490">
        <v>6373.35</v>
      </c>
      <c r="D76" s="490">
        <v>6373.35</v>
      </c>
      <c r="E76" s="490">
        <v>6373.35</v>
      </c>
      <c r="G76" s="226">
        <v>0.0033</v>
      </c>
      <c r="K76" s="489">
        <v>45446.0</v>
      </c>
      <c r="L76" s="154">
        <v>59.5</v>
      </c>
      <c r="M76" s="154">
        <v>58.6</v>
      </c>
      <c r="N76" s="154">
        <v>60.5</v>
      </c>
      <c r="O76" s="154">
        <v>58.6</v>
      </c>
      <c r="P76" s="154" t="s">
        <v>2713</v>
      </c>
      <c r="Q76" s="226">
        <v>0.0051</v>
      </c>
      <c r="R76" s="489">
        <f>VLOOKUP(K76,'Downloaded Data'!A:A,1,TRUE)</f>
        <v>41677</v>
      </c>
    </row>
    <row r="77" ht="15.75" customHeight="1">
      <c r="A77" s="489">
        <v>45475.0</v>
      </c>
      <c r="B77" s="490">
        <v>6352.5</v>
      </c>
      <c r="C77" s="490">
        <v>6352.5</v>
      </c>
      <c r="D77" s="490">
        <v>6352.5</v>
      </c>
      <c r="E77" s="490">
        <v>6352.5</v>
      </c>
      <c r="G77" s="226">
        <v>0.001</v>
      </c>
      <c r="K77" s="489">
        <v>45415.0</v>
      </c>
      <c r="L77" s="154">
        <v>59.2</v>
      </c>
      <c r="M77" s="154">
        <v>59.9</v>
      </c>
      <c r="N77" s="154">
        <v>60.4</v>
      </c>
      <c r="O77" s="154">
        <v>59.0</v>
      </c>
      <c r="P77" s="154" t="s">
        <v>2714</v>
      </c>
      <c r="Q77" s="226">
        <v>-0.0133</v>
      </c>
      <c r="R77" s="489">
        <f>VLOOKUP(K77,'Downloaded Data'!A:A,1,TRUE)</f>
        <v>41677</v>
      </c>
    </row>
    <row r="78" ht="15.75" customHeight="1">
      <c r="A78" s="489">
        <v>45445.0</v>
      </c>
      <c r="B78" s="490">
        <v>6346.06</v>
      </c>
      <c r="C78" s="490">
        <v>6346.06</v>
      </c>
      <c r="D78" s="490">
        <v>6346.06</v>
      </c>
      <c r="E78" s="490">
        <v>6346.06</v>
      </c>
      <c r="G78" s="226">
        <v>0.0037</v>
      </c>
      <c r="K78" s="489">
        <v>45385.0</v>
      </c>
      <c r="L78" s="154">
        <v>60.0</v>
      </c>
      <c r="M78" s="154">
        <v>59.8</v>
      </c>
      <c r="N78" s="154">
        <v>61.0</v>
      </c>
      <c r="O78" s="154">
        <v>59.8</v>
      </c>
      <c r="P78" s="154" t="s">
        <v>2715</v>
      </c>
      <c r="Q78" s="226">
        <v>0.0017</v>
      </c>
      <c r="R78" s="489">
        <f>VLOOKUP(K78,'Downloaded Data'!A:A,1,TRUE)</f>
        <v>41677</v>
      </c>
    </row>
    <row r="79" ht="15.75" customHeight="1">
      <c r="A79" s="489">
        <v>45414.0</v>
      </c>
      <c r="B79" s="490">
        <v>6322.6</v>
      </c>
      <c r="C79" s="490">
        <v>6322.6</v>
      </c>
      <c r="D79" s="490">
        <v>6322.6</v>
      </c>
      <c r="E79" s="490">
        <v>6322.6</v>
      </c>
      <c r="G79" s="226">
        <v>0.0175</v>
      </c>
      <c r="K79" s="489">
        <v>45354.0</v>
      </c>
      <c r="L79" s="154">
        <v>59.9</v>
      </c>
      <c r="M79" s="154">
        <v>60.0</v>
      </c>
      <c r="N79" s="154">
        <v>61.2</v>
      </c>
      <c r="O79" s="154">
        <v>59.0</v>
      </c>
      <c r="P79" s="154" t="s">
        <v>2696</v>
      </c>
      <c r="Q79" s="226">
        <v>-0.0033</v>
      </c>
      <c r="R79" s="489">
        <f>VLOOKUP(K79,'Downloaded Data'!A:A,1,TRUE)</f>
        <v>41677</v>
      </c>
    </row>
    <row r="80" ht="15.75" customHeight="1">
      <c r="A80" s="489">
        <v>45293.0</v>
      </c>
      <c r="B80" s="490">
        <v>6213.99</v>
      </c>
      <c r="C80" s="490">
        <v>6213.99</v>
      </c>
      <c r="D80" s="490">
        <v>6213.99</v>
      </c>
      <c r="E80" s="490">
        <v>6213.99</v>
      </c>
      <c r="G80" s="226">
        <v>0.0099</v>
      </c>
      <c r="K80" s="154" t="s">
        <v>4978</v>
      </c>
      <c r="L80" s="154">
        <v>60.1</v>
      </c>
      <c r="M80" s="154">
        <v>60.6</v>
      </c>
      <c r="N80" s="154">
        <v>61.0</v>
      </c>
      <c r="O80" s="154">
        <v>60.0</v>
      </c>
      <c r="P80" s="154" t="s">
        <v>2716</v>
      </c>
      <c r="Q80" s="226">
        <v>-0.0017</v>
      </c>
      <c r="R80" s="489" t="str">
        <f>VLOOKUP(K80,'Downloaded Data'!A:A,1,TRUE)</f>
        <v>01/15/2024</v>
      </c>
    </row>
    <row r="81" ht="15.75" customHeight="1">
      <c r="A81" s="154" t="s">
        <v>4987</v>
      </c>
      <c r="B81" s="490">
        <v>6153.34</v>
      </c>
      <c r="C81" s="490">
        <v>6153.34</v>
      </c>
      <c r="D81" s="490">
        <v>6153.34</v>
      </c>
      <c r="E81" s="490">
        <v>6153.34</v>
      </c>
      <c r="G81" s="226">
        <v>5.0E-4</v>
      </c>
      <c r="K81" s="154" t="s">
        <v>4979</v>
      </c>
      <c r="L81" s="154">
        <v>60.2</v>
      </c>
      <c r="M81" s="154">
        <v>60.5</v>
      </c>
      <c r="N81" s="154">
        <v>60.6</v>
      </c>
      <c r="O81" s="154">
        <v>59.9</v>
      </c>
      <c r="P81" s="154" t="s">
        <v>2710</v>
      </c>
      <c r="Q81" s="226">
        <v>-0.0115</v>
      </c>
      <c r="R81" s="489" t="str">
        <f>VLOOKUP(K81,'Downloaded Data'!A:A,1,TRUE)</f>
        <v>01/15/2024</v>
      </c>
    </row>
    <row r="82" ht="15.75" customHeight="1">
      <c r="A82" s="154" t="s">
        <v>4988</v>
      </c>
      <c r="B82" s="490">
        <v>6150.22</v>
      </c>
      <c r="C82" s="490">
        <v>6150.22</v>
      </c>
      <c r="D82" s="490">
        <v>6150.22</v>
      </c>
      <c r="E82" s="490">
        <v>6150.22</v>
      </c>
      <c r="G82" s="226">
        <v>0.0087</v>
      </c>
      <c r="K82" s="154" t="s">
        <v>4980</v>
      </c>
      <c r="L82" s="154">
        <v>60.9</v>
      </c>
      <c r="M82" s="154">
        <v>59.6</v>
      </c>
      <c r="N82" s="154">
        <v>61.3</v>
      </c>
      <c r="O82" s="154">
        <v>59.6</v>
      </c>
      <c r="P82" s="154" t="s">
        <v>2717</v>
      </c>
      <c r="Q82" s="226">
        <v>0.005</v>
      </c>
      <c r="R82" s="489" t="str">
        <f>VLOOKUP(K82,'Downloaded Data'!A:A,1,TRUE)</f>
        <v>01/15/2024</v>
      </c>
    </row>
    <row r="83" ht="15.75" customHeight="1">
      <c r="A83" s="154" t="s">
        <v>4989</v>
      </c>
      <c r="B83" s="490">
        <v>6097.23</v>
      </c>
      <c r="C83" s="490">
        <v>6097.23</v>
      </c>
      <c r="D83" s="490">
        <v>6097.23</v>
      </c>
      <c r="E83" s="490">
        <v>6097.23</v>
      </c>
      <c r="G83" s="226">
        <v>-0.0096</v>
      </c>
      <c r="K83" s="154" t="s">
        <v>4990</v>
      </c>
      <c r="L83" s="154">
        <v>60.6</v>
      </c>
      <c r="M83" s="154">
        <v>61.0</v>
      </c>
      <c r="N83" s="154">
        <v>63.8</v>
      </c>
      <c r="O83" s="154">
        <v>59.4</v>
      </c>
      <c r="P83" s="154" t="s">
        <v>4770</v>
      </c>
      <c r="Q83" s="226">
        <v>-0.0049</v>
      </c>
      <c r="R83" s="489" t="str">
        <f>VLOOKUP(K83,'Downloaded Data'!A:A,1,TRUE)</f>
        <v>01/15/2024</v>
      </c>
    </row>
    <row r="84" ht="15.75" customHeight="1">
      <c r="A84" s="154" t="s">
        <v>4991</v>
      </c>
      <c r="B84" s="490">
        <v>6156.41</v>
      </c>
      <c r="C84" s="490">
        <v>6156.41</v>
      </c>
      <c r="D84" s="490">
        <v>6156.41</v>
      </c>
      <c r="E84" s="490">
        <v>6156.41</v>
      </c>
      <c r="G84" s="226">
        <v>-0.0113</v>
      </c>
      <c r="K84" s="154" t="s">
        <v>4981</v>
      </c>
      <c r="L84" s="154">
        <v>60.9</v>
      </c>
      <c r="M84" s="154">
        <v>59.0</v>
      </c>
      <c r="N84" s="154">
        <v>61.2</v>
      </c>
      <c r="O84" s="154">
        <v>59.0</v>
      </c>
      <c r="P84" s="154" t="s">
        <v>2666</v>
      </c>
      <c r="Q84" s="226">
        <v>0.0287</v>
      </c>
      <c r="R84" s="489" t="str">
        <f>VLOOKUP(K84,'Downloaded Data'!A:A,1,TRUE)</f>
        <v>01/15/2024</v>
      </c>
    </row>
    <row r="85" ht="15.75" customHeight="1">
      <c r="A85" s="154" t="s">
        <v>4992</v>
      </c>
      <c r="B85" s="490">
        <v>6226.65</v>
      </c>
      <c r="C85" s="490">
        <v>6226.65</v>
      </c>
      <c r="D85" s="490">
        <v>6226.65</v>
      </c>
      <c r="E85" s="490">
        <v>6226.65</v>
      </c>
      <c r="G85" s="226">
        <v>-0.0079</v>
      </c>
      <c r="K85" s="154" t="s">
        <v>4982</v>
      </c>
      <c r="L85" s="154">
        <v>59.2</v>
      </c>
      <c r="M85" s="154">
        <v>61.2</v>
      </c>
      <c r="N85" s="154">
        <v>61.2</v>
      </c>
      <c r="O85" s="154">
        <v>58.2</v>
      </c>
      <c r="P85" s="154" t="s">
        <v>2718</v>
      </c>
      <c r="Q85" s="226">
        <v>-0.0311</v>
      </c>
      <c r="R85" s="489" t="str">
        <f>VLOOKUP(K85,'Downloaded Data'!A:A,1,TRUE)</f>
        <v>01/15/2024</v>
      </c>
    </row>
    <row r="86" ht="15.75" customHeight="1">
      <c r="A86" s="154" t="s">
        <v>4993</v>
      </c>
      <c r="B86" s="490">
        <v>6276.26</v>
      </c>
      <c r="C86" s="490">
        <v>6276.26</v>
      </c>
      <c r="D86" s="490">
        <v>6276.26</v>
      </c>
      <c r="E86" s="490">
        <v>6276.26</v>
      </c>
      <c r="G86" s="226">
        <v>0.0035</v>
      </c>
      <c r="K86" s="154" t="s">
        <v>4983</v>
      </c>
      <c r="L86" s="154">
        <v>61.1</v>
      </c>
      <c r="M86" s="154">
        <v>62.0</v>
      </c>
      <c r="N86" s="154">
        <v>62.0</v>
      </c>
      <c r="O86" s="154">
        <v>61.0</v>
      </c>
      <c r="P86" s="154" t="s">
        <v>2719</v>
      </c>
      <c r="Q86" s="226">
        <v>-0.0145</v>
      </c>
      <c r="R86" s="489" t="str">
        <f>VLOOKUP(K86,'Downloaded Data'!A:A,1,TRUE)</f>
        <v>01/15/2024</v>
      </c>
    </row>
    <row r="87" ht="15.75" customHeight="1">
      <c r="A87" s="154" t="s">
        <v>4994</v>
      </c>
      <c r="B87" s="490">
        <v>6254.31</v>
      </c>
      <c r="C87" s="490">
        <v>6254.31</v>
      </c>
      <c r="D87" s="490">
        <v>6254.31</v>
      </c>
      <c r="E87" s="490">
        <v>6254.31</v>
      </c>
      <c r="G87" s="226">
        <v>-0.013</v>
      </c>
      <c r="K87" s="154" t="s">
        <v>4995</v>
      </c>
      <c r="L87" s="154">
        <v>62.0</v>
      </c>
      <c r="M87" s="154">
        <v>61.4</v>
      </c>
      <c r="N87" s="154">
        <v>62.3</v>
      </c>
      <c r="O87" s="154">
        <v>61.4</v>
      </c>
      <c r="P87" s="154" t="s">
        <v>3886</v>
      </c>
      <c r="Q87" s="226">
        <v>0.0098</v>
      </c>
      <c r="R87" s="489" t="str">
        <f>VLOOKUP(K87,'Downloaded Data'!A:A,1,TRUE)</f>
        <v>01/15/2024</v>
      </c>
    </row>
    <row r="88" ht="15.75" customHeight="1">
      <c r="A88" s="154" t="s">
        <v>4996</v>
      </c>
      <c r="B88" s="490">
        <v>6336.76</v>
      </c>
      <c r="C88" s="490">
        <v>6336.76</v>
      </c>
      <c r="D88" s="490">
        <v>6336.76</v>
      </c>
      <c r="E88" s="490">
        <v>6336.76</v>
      </c>
      <c r="G88" s="226">
        <v>-0.0015</v>
      </c>
      <c r="K88" s="154" t="s">
        <v>4984</v>
      </c>
      <c r="L88" s="154">
        <v>61.4</v>
      </c>
      <c r="M88" s="154">
        <v>61.2</v>
      </c>
      <c r="N88" s="154">
        <v>63.5</v>
      </c>
      <c r="O88" s="154">
        <v>61.0</v>
      </c>
      <c r="P88" s="154" t="s">
        <v>2720</v>
      </c>
      <c r="Q88" s="226">
        <v>-0.0016</v>
      </c>
      <c r="R88" s="489" t="str">
        <f>VLOOKUP(K88,'Downloaded Data'!A:A,1,TRUE)</f>
        <v>01/15/2024</v>
      </c>
    </row>
    <row r="89" ht="15.75" customHeight="1">
      <c r="A89" s="154" t="s">
        <v>4997</v>
      </c>
      <c r="B89" s="490">
        <v>6346.21</v>
      </c>
      <c r="C89" s="490">
        <v>6346.21</v>
      </c>
      <c r="D89" s="490">
        <v>6346.21</v>
      </c>
      <c r="E89" s="490">
        <v>6346.21</v>
      </c>
      <c r="G89" s="226">
        <v>0.0023</v>
      </c>
      <c r="K89" s="154" t="s">
        <v>4985</v>
      </c>
      <c r="L89" s="154">
        <v>61.5</v>
      </c>
      <c r="M89" s="154">
        <v>63.0</v>
      </c>
      <c r="N89" s="154">
        <v>63.0</v>
      </c>
      <c r="O89" s="154">
        <v>61.4</v>
      </c>
      <c r="P89" s="154" t="s">
        <v>2721</v>
      </c>
      <c r="Q89" s="226">
        <v>-0.0207</v>
      </c>
      <c r="R89" s="489" t="str">
        <f>VLOOKUP(K89,'Downloaded Data'!A:A,1,TRUE)</f>
        <v>#N/A</v>
      </c>
    </row>
    <row r="90" ht="15.75" customHeight="1">
      <c r="A90" s="154" t="s">
        <v>4998</v>
      </c>
      <c r="B90" s="490">
        <v>6331.61</v>
      </c>
      <c r="C90" s="490">
        <v>6331.61</v>
      </c>
      <c r="D90" s="490">
        <v>6331.61</v>
      </c>
      <c r="E90" s="490">
        <v>6331.61</v>
      </c>
      <c r="G90" s="226">
        <v>0.0021</v>
      </c>
      <c r="K90" s="154" t="s">
        <v>4986</v>
      </c>
      <c r="L90" s="154">
        <v>62.8</v>
      </c>
      <c r="M90" s="154">
        <v>63.0</v>
      </c>
      <c r="N90" s="154">
        <v>63.5</v>
      </c>
      <c r="O90" s="154">
        <v>62.5</v>
      </c>
      <c r="P90" s="154" t="s">
        <v>2722</v>
      </c>
      <c r="Q90" s="226">
        <v>-0.0079</v>
      </c>
      <c r="R90" s="489" t="str">
        <f>VLOOKUP(K90,'Downloaded Data'!A:A,1,TRUE)</f>
        <v>#N/A</v>
      </c>
    </row>
    <row r="91" ht="15.75" customHeight="1">
      <c r="A91" s="154" t="s">
        <v>4999</v>
      </c>
      <c r="B91" s="490">
        <v>6318.08</v>
      </c>
      <c r="C91" s="490">
        <v>6318.08</v>
      </c>
      <c r="D91" s="490">
        <v>6318.08</v>
      </c>
      <c r="E91" s="490">
        <v>6318.08</v>
      </c>
      <c r="G91" s="226">
        <v>0.0026</v>
      </c>
      <c r="K91" s="489">
        <v>45628.0</v>
      </c>
      <c r="L91" s="154">
        <v>63.3</v>
      </c>
      <c r="M91" s="154">
        <v>64.5</v>
      </c>
      <c r="N91" s="154">
        <v>64.5</v>
      </c>
      <c r="O91" s="154">
        <v>62.9</v>
      </c>
      <c r="P91" s="154" t="s">
        <v>2723</v>
      </c>
      <c r="Q91" s="226">
        <v>-0.0016</v>
      </c>
      <c r="R91" s="489">
        <f>VLOOKUP(K91,'Downloaded Data'!A:A,1,TRUE)</f>
        <v>41677</v>
      </c>
    </row>
    <row r="92" ht="15.75" customHeight="1">
      <c r="A92" s="489">
        <v>45597.0</v>
      </c>
      <c r="B92" s="490">
        <v>6301.7</v>
      </c>
      <c r="C92" s="490">
        <v>6301.7</v>
      </c>
      <c r="D92" s="490">
        <v>6301.7</v>
      </c>
      <c r="E92" s="490">
        <v>6301.7</v>
      </c>
      <c r="G92" s="226">
        <v>0.0026</v>
      </c>
      <c r="K92" s="489">
        <v>45598.0</v>
      </c>
      <c r="L92" s="154">
        <v>63.4</v>
      </c>
      <c r="M92" s="154">
        <v>64.5</v>
      </c>
      <c r="N92" s="154">
        <v>64.5</v>
      </c>
      <c r="O92" s="154">
        <v>63.0</v>
      </c>
      <c r="P92" s="154" t="s">
        <v>4773</v>
      </c>
      <c r="Q92" s="226">
        <v>-0.0109</v>
      </c>
      <c r="R92" s="489">
        <f>VLOOKUP(K92,'Downloaded Data'!A:A,1,TRUE)</f>
        <v>41677</v>
      </c>
    </row>
    <row r="93" ht="15.75" customHeight="1">
      <c r="A93" s="489">
        <v>45566.0</v>
      </c>
      <c r="B93" s="490">
        <v>6285.25</v>
      </c>
      <c r="C93" s="490">
        <v>6285.25</v>
      </c>
      <c r="D93" s="490">
        <v>6285.25</v>
      </c>
      <c r="E93" s="490">
        <v>6285.25</v>
      </c>
      <c r="G93" s="226">
        <v>0.0028</v>
      </c>
      <c r="K93" s="489">
        <v>45506.0</v>
      </c>
      <c r="L93" s="154">
        <v>64.1</v>
      </c>
      <c r="M93" s="154">
        <v>64.1</v>
      </c>
      <c r="N93" s="154">
        <v>64.5</v>
      </c>
      <c r="O93" s="154">
        <v>63.5</v>
      </c>
      <c r="P93" s="154" t="s">
        <v>2724</v>
      </c>
      <c r="Q93" s="226">
        <v>0.0</v>
      </c>
      <c r="R93" s="489">
        <f>VLOOKUP(K93,'Downloaded Data'!A:A,1,TRUE)</f>
        <v>41677</v>
      </c>
    </row>
    <row r="94" ht="15.75" customHeight="1">
      <c r="A94" s="489">
        <v>45536.0</v>
      </c>
      <c r="B94" s="490">
        <v>6267.82</v>
      </c>
      <c r="C94" s="490">
        <v>6267.82</v>
      </c>
      <c r="D94" s="490">
        <v>6267.82</v>
      </c>
      <c r="E94" s="490">
        <v>6267.82</v>
      </c>
      <c r="G94" s="226">
        <v>-3.0E-4</v>
      </c>
      <c r="K94" s="489">
        <v>45475.0</v>
      </c>
      <c r="L94" s="154">
        <v>64.1</v>
      </c>
      <c r="M94" s="154">
        <v>63.0</v>
      </c>
      <c r="N94" s="154">
        <v>64.6</v>
      </c>
      <c r="O94" s="154">
        <v>62.8</v>
      </c>
      <c r="P94" s="154" t="s">
        <v>2725</v>
      </c>
      <c r="Q94" s="226">
        <v>0.0031</v>
      </c>
      <c r="R94" s="489">
        <f>VLOOKUP(K94,'Downloaded Data'!A:A,1,TRUE)</f>
        <v>41677</v>
      </c>
    </row>
    <row r="95" ht="15.75" customHeight="1">
      <c r="A95" s="489">
        <v>45505.0</v>
      </c>
      <c r="B95" s="490">
        <v>6269.51</v>
      </c>
      <c r="C95" s="490">
        <v>6269.51</v>
      </c>
      <c r="D95" s="490">
        <v>6269.51</v>
      </c>
      <c r="E95" s="490">
        <v>6269.51</v>
      </c>
      <c r="G95" s="226">
        <v>0.0041</v>
      </c>
      <c r="K95" s="489">
        <v>45445.0</v>
      </c>
      <c r="L95" s="154">
        <v>63.9</v>
      </c>
      <c r="M95" s="154">
        <v>64.0</v>
      </c>
      <c r="N95" s="154">
        <v>64.6</v>
      </c>
      <c r="O95" s="154">
        <v>63.3</v>
      </c>
      <c r="P95" s="154" t="s">
        <v>2726</v>
      </c>
      <c r="Q95" s="226">
        <v>-0.0016</v>
      </c>
      <c r="R95" s="489">
        <f>VLOOKUP(K95,'Downloaded Data'!A:A,1,TRUE)</f>
        <v>41677</v>
      </c>
    </row>
    <row r="96" ht="15.75" customHeight="1">
      <c r="A96" s="489">
        <v>45383.0</v>
      </c>
      <c r="B96" s="490">
        <v>6244.17</v>
      </c>
      <c r="C96" s="490">
        <v>6244.17</v>
      </c>
      <c r="D96" s="490">
        <v>6244.17</v>
      </c>
      <c r="E96" s="490">
        <v>6244.17</v>
      </c>
      <c r="G96" s="226">
        <v>0.0013</v>
      </c>
      <c r="K96" s="489">
        <v>45414.0</v>
      </c>
      <c r="L96" s="154">
        <v>64.0</v>
      </c>
      <c r="M96" s="154">
        <v>64.0</v>
      </c>
      <c r="N96" s="154">
        <v>64.7</v>
      </c>
      <c r="O96" s="154">
        <v>62.5</v>
      </c>
      <c r="P96" s="154" t="s">
        <v>2727</v>
      </c>
      <c r="Q96" s="226">
        <v>0.0079</v>
      </c>
      <c r="R96" s="489">
        <f>VLOOKUP(K96,'Downloaded Data'!A:A,1,TRUE)</f>
        <v>41677</v>
      </c>
    </row>
    <row r="97" ht="15.75" customHeight="1">
      <c r="A97" s="489">
        <v>45352.0</v>
      </c>
      <c r="B97" s="490">
        <v>6236.07</v>
      </c>
      <c r="C97" s="490">
        <v>6236.07</v>
      </c>
      <c r="D97" s="490">
        <v>6236.07</v>
      </c>
      <c r="E97" s="490">
        <v>6236.07</v>
      </c>
      <c r="G97" s="226">
        <v>4.0E-4</v>
      </c>
      <c r="K97" s="489">
        <v>45384.0</v>
      </c>
      <c r="L97" s="154">
        <v>63.5</v>
      </c>
      <c r="M97" s="154">
        <v>63.3</v>
      </c>
      <c r="N97" s="154">
        <v>64.9</v>
      </c>
      <c r="O97" s="154">
        <v>63.0</v>
      </c>
      <c r="P97" s="154" t="s">
        <v>4775</v>
      </c>
      <c r="Q97" s="226">
        <v>0.0063</v>
      </c>
      <c r="R97" s="489">
        <f>VLOOKUP(K97,'Downloaded Data'!A:A,1,TRUE)</f>
        <v>41677</v>
      </c>
    </row>
    <row r="98" ht="15.75" customHeight="1">
      <c r="A98" s="489">
        <v>45323.0</v>
      </c>
      <c r="B98" s="490">
        <v>6233.42</v>
      </c>
      <c r="C98" s="490">
        <v>6233.42</v>
      </c>
      <c r="D98" s="490">
        <v>6233.42</v>
      </c>
      <c r="E98" s="490">
        <v>6233.42</v>
      </c>
      <c r="G98" s="226">
        <v>-0.0015</v>
      </c>
      <c r="K98" s="489">
        <v>45293.0</v>
      </c>
      <c r="L98" s="154">
        <v>63.1</v>
      </c>
      <c r="M98" s="154">
        <v>62.2</v>
      </c>
      <c r="N98" s="154">
        <v>63.3</v>
      </c>
      <c r="O98" s="154">
        <v>62.2</v>
      </c>
      <c r="P98" s="154" t="s">
        <v>2728</v>
      </c>
      <c r="Q98" s="226">
        <v>0.0016</v>
      </c>
      <c r="R98" s="489">
        <f>VLOOKUP(K98,'Downloaded Data'!A:A,1,TRUE)</f>
        <v>41677</v>
      </c>
    </row>
    <row r="99" ht="15.75" customHeight="1">
      <c r="A99" s="489">
        <v>45292.0</v>
      </c>
      <c r="B99" s="490">
        <v>6242.87</v>
      </c>
      <c r="C99" s="490">
        <v>6242.87</v>
      </c>
      <c r="D99" s="490">
        <v>6242.87</v>
      </c>
      <c r="E99" s="490">
        <v>6242.87</v>
      </c>
      <c r="G99" s="226">
        <v>-6.0E-4</v>
      </c>
      <c r="K99" s="154" t="s">
        <v>4987</v>
      </c>
      <c r="L99" s="154">
        <v>63.0</v>
      </c>
      <c r="M99" s="154">
        <v>66.0</v>
      </c>
      <c r="N99" s="154">
        <v>66.0</v>
      </c>
      <c r="O99" s="154">
        <v>60.6</v>
      </c>
      <c r="P99" s="154" t="s">
        <v>2729</v>
      </c>
      <c r="Q99" s="226">
        <v>-0.0047</v>
      </c>
      <c r="R99" s="489" t="str">
        <f>VLOOKUP(K99,'Downloaded Data'!A:A,1,TRUE)</f>
        <v>#N/A</v>
      </c>
    </row>
    <row r="100" ht="15.75" customHeight="1">
      <c r="A100" s="154" t="s">
        <v>5000</v>
      </c>
      <c r="B100" s="490">
        <v>6246.5</v>
      </c>
      <c r="C100" s="490">
        <v>6246.5</v>
      </c>
      <c r="D100" s="490">
        <v>6246.5</v>
      </c>
      <c r="E100" s="490">
        <v>6246.5</v>
      </c>
      <c r="G100" s="226">
        <v>4.0E-4</v>
      </c>
      <c r="K100" s="154" t="s">
        <v>4988</v>
      </c>
      <c r="L100" s="154">
        <v>63.3</v>
      </c>
      <c r="M100" s="154">
        <v>61.2</v>
      </c>
      <c r="N100" s="154">
        <v>63.3</v>
      </c>
      <c r="O100" s="154">
        <v>61.2</v>
      </c>
      <c r="P100" s="154" t="s">
        <v>2730</v>
      </c>
      <c r="Q100" s="226">
        <v>0.099</v>
      </c>
      <c r="R100" s="489" t="str">
        <f>VLOOKUP(K100,'Downloaded Data'!A:A,1,TRUE)</f>
        <v>#N/A</v>
      </c>
    </row>
    <row r="101" ht="15.75" customHeight="1">
      <c r="A101" s="154" t="s">
        <v>5001</v>
      </c>
      <c r="B101" s="490">
        <v>6243.88</v>
      </c>
      <c r="C101" s="490">
        <v>6243.88</v>
      </c>
      <c r="D101" s="490">
        <v>6243.88</v>
      </c>
      <c r="E101" s="490">
        <v>6243.88</v>
      </c>
      <c r="G101" s="226">
        <v>-2.0E-4</v>
      </c>
      <c r="K101" s="154" t="s">
        <v>4989</v>
      </c>
      <c r="L101" s="154">
        <v>57.6</v>
      </c>
      <c r="M101" s="154">
        <v>56.6</v>
      </c>
      <c r="N101" s="154">
        <v>59.8</v>
      </c>
      <c r="O101" s="154">
        <v>56.2</v>
      </c>
      <c r="P101" s="154" t="s">
        <v>2731</v>
      </c>
      <c r="Q101" s="226">
        <v>0.0177</v>
      </c>
      <c r="R101" s="489" t="str">
        <f>VLOOKUP(K101,'Downloaded Data'!A:A,1,TRUE)</f>
        <v>#N/A</v>
      </c>
    </row>
    <row r="102" ht="15.75" customHeight="1">
      <c r="A102" s="154" t="s">
        <v>5002</v>
      </c>
      <c r="B102" s="490">
        <v>6245.24</v>
      </c>
      <c r="C102" s="490">
        <v>6245.24</v>
      </c>
      <c r="D102" s="490">
        <v>6245.24</v>
      </c>
      <c r="E102" s="490">
        <v>6245.24</v>
      </c>
      <c r="G102" s="226">
        <v>-6.0E-4</v>
      </c>
      <c r="K102" s="154" t="s">
        <v>5003</v>
      </c>
      <c r="L102" s="154">
        <v>56.6</v>
      </c>
      <c r="M102" s="154">
        <v>56.3</v>
      </c>
      <c r="N102" s="154">
        <v>58.8</v>
      </c>
      <c r="O102" s="154">
        <v>56.2</v>
      </c>
      <c r="P102" s="154" t="s">
        <v>4776</v>
      </c>
      <c r="Q102" s="226">
        <v>-0.0225</v>
      </c>
      <c r="R102" s="489" t="str">
        <f>VLOOKUP(K102,'Downloaded Data'!A:A,1,TRUE)</f>
        <v>#N/A</v>
      </c>
    </row>
    <row r="103" ht="15.75" customHeight="1">
      <c r="A103" s="154" t="s">
        <v>5004</v>
      </c>
      <c r="B103" s="490">
        <v>6249.29</v>
      </c>
      <c r="C103" s="490">
        <v>6249.29</v>
      </c>
      <c r="D103" s="490">
        <v>6249.29</v>
      </c>
      <c r="E103" s="490">
        <v>6249.29</v>
      </c>
      <c r="G103" s="226">
        <v>-0.002</v>
      </c>
      <c r="K103" s="154" t="s">
        <v>4991</v>
      </c>
      <c r="L103" s="154">
        <v>57.9</v>
      </c>
      <c r="M103" s="154">
        <v>58.3</v>
      </c>
      <c r="N103" s="154">
        <v>59.0</v>
      </c>
      <c r="O103" s="154">
        <v>57.5</v>
      </c>
      <c r="P103" s="154" t="s">
        <v>2732</v>
      </c>
      <c r="Q103" s="226">
        <v>-0.0318</v>
      </c>
      <c r="R103" s="489" t="str">
        <f>VLOOKUP(K103,'Downloaded Data'!A:A,1,TRUE)</f>
        <v>#N/A</v>
      </c>
    </row>
    <row r="104" ht="15.75" customHeight="1">
      <c r="A104" s="154" t="s">
        <v>5005</v>
      </c>
      <c r="B104" s="490">
        <v>6261.99</v>
      </c>
      <c r="C104" s="490">
        <v>6261.99</v>
      </c>
      <c r="D104" s="490">
        <v>6261.99</v>
      </c>
      <c r="E104" s="490">
        <v>6261.99</v>
      </c>
      <c r="G104" s="226">
        <v>2.0E-4</v>
      </c>
      <c r="K104" s="154" t="s">
        <v>4992</v>
      </c>
      <c r="L104" s="154">
        <v>59.8</v>
      </c>
      <c r="M104" s="154">
        <v>59.5</v>
      </c>
      <c r="N104" s="154">
        <v>61.4</v>
      </c>
      <c r="O104" s="154">
        <v>59.5</v>
      </c>
      <c r="P104" s="154" t="s">
        <v>2733</v>
      </c>
      <c r="Q104" s="226">
        <v>-0.0033</v>
      </c>
      <c r="R104" s="489" t="str">
        <f>VLOOKUP(K104,'Downloaded Data'!A:A,1,TRUE)</f>
        <v>#N/A</v>
      </c>
    </row>
    <row r="105" ht="15.75" customHeight="1">
      <c r="A105" s="154" t="s">
        <v>5006</v>
      </c>
      <c r="B105" s="490">
        <v>6261.03</v>
      </c>
      <c r="C105" s="490">
        <v>6261.03</v>
      </c>
      <c r="D105" s="490">
        <v>6261.03</v>
      </c>
      <c r="E105" s="490">
        <v>6261.03</v>
      </c>
      <c r="G105" s="226">
        <v>0.0016</v>
      </c>
      <c r="K105" s="154" t="s">
        <v>4993</v>
      </c>
      <c r="L105" s="154">
        <v>60.0</v>
      </c>
      <c r="M105" s="154">
        <v>59.0</v>
      </c>
      <c r="N105" s="154">
        <v>60.0</v>
      </c>
      <c r="O105" s="154">
        <v>57.6</v>
      </c>
      <c r="P105" s="154" t="s">
        <v>2734</v>
      </c>
      <c r="Q105" s="226">
        <v>-0.061</v>
      </c>
      <c r="R105" s="489" t="str">
        <f>VLOOKUP(K105,'Downloaded Data'!A:A,1,TRUE)</f>
        <v>#N/A</v>
      </c>
    </row>
    <row r="106" ht="15.75" customHeight="1">
      <c r="A106" s="154" t="s">
        <v>5007</v>
      </c>
      <c r="B106" s="490">
        <v>6251.17</v>
      </c>
      <c r="C106" s="490">
        <v>6251.17</v>
      </c>
      <c r="D106" s="490">
        <v>6251.17</v>
      </c>
      <c r="E106" s="490">
        <v>6251.17</v>
      </c>
      <c r="G106" s="226">
        <v>-0.0025</v>
      </c>
      <c r="K106" s="154" t="s">
        <v>4994</v>
      </c>
      <c r="L106" s="154">
        <v>63.9</v>
      </c>
      <c r="M106" s="154">
        <v>63.9</v>
      </c>
      <c r="N106" s="154">
        <v>63.9</v>
      </c>
      <c r="O106" s="154">
        <v>63.9</v>
      </c>
      <c r="P106" s="154" t="s">
        <v>2735</v>
      </c>
      <c r="Q106" s="226">
        <v>0.0</v>
      </c>
      <c r="R106" s="489" t="str">
        <f>VLOOKUP(K106,'Downloaded Data'!A:A,1,TRUE)</f>
        <v>#N/A</v>
      </c>
    </row>
    <row r="107" ht="15.75" customHeight="1">
      <c r="A107" s="154" t="s">
        <v>5008</v>
      </c>
      <c r="B107" s="490">
        <v>6266.85</v>
      </c>
      <c r="C107" s="490">
        <v>6266.85</v>
      </c>
      <c r="D107" s="490">
        <v>6266.85</v>
      </c>
      <c r="E107" s="490">
        <v>6266.85</v>
      </c>
      <c r="G107" s="226">
        <v>6.0E-4</v>
      </c>
      <c r="K107" s="154" t="s">
        <v>5009</v>
      </c>
      <c r="L107" s="154">
        <v>63.9</v>
      </c>
      <c r="M107" s="154">
        <v>63.9</v>
      </c>
      <c r="N107" s="154">
        <v>63.9</v>
      </c>
      <c r="O107" s="154">
        <v>63.9</v>
      </c>
      <c r="P107" s="154" t="s">
        <v>2745</v>
      </c>
      <c r="Q107" s="226">
        <v>0.0</v>
      </c>
      <c r="R107" s="489" t="str">
        <f>VLOOKUP(K107,'Downloaded Data'!A:A,1,TRUE)</f>
        <v>#N/A</v>
      </c>
    </row>
    <row r="108" ht="15.75" customHeight="1">
      <c r="A108" s="154" t="s">
        <v>5010</v>
      </c>
      <c r="B108" s="490">
        <v>6262.87</v>
      </c>
      <c r="C108" s="490">
        <v>6262.87</v>
      </c>
      <c r="D108" s="490">
        <v>6262.87</v>
      </c>
      <c r="E108" s="490">
        <v>6262.87</v>
      </c>
      <c r="G108" s="226">
        <v>-2.0E-4</v>
      </c>
      <c r="K108" s="154" t="s">
        <v>4996</v>
      </c>
      <c r="L108" s="154">
        <v>63.9</v>
      </c>
      <c r="M108" s="154">
        <v>63.9</v>
      </c>
      <c r="N108" s="154">
        <v>63.9</v>
      </c>
      <c r="O108" s="154">
        <v>63.9</v>
      </c>
      <c r="P108" s="154" t="s">
        <v>2736</v>
      </c>
      <c r="Q108" s="226">
        <v>0.0</v>
      </c>
      <c r="R108" s="489" t="str">
        <f>VLOOKUP(K108,'Downloaded Data'!A:A,1,TRUE)</f>
        <v>#N/A</v>
      </c>
    </row>
    <row r="109" ht="15.75" customHeight="1">
      <c r="A109" s="489">
        <v>45272.0</v>
      </c>
      <c r="B109" s="490">
        <v>6263.87</v>
      </c>
      <c r="C109" s="490">
        <v>6263.87</v>
      </c>
      <c r="D109" s="490">
        <v>6263.87</v>
      </c>
      <c r="E109" s="490">
        <v>6263.87</v>
      </c>
      <c r="G109" s="226">
        <v>-1.0E-4</v>
      </c>
      <c r="K109" s="154" t="s">
        <v>4997</v>
      </c>
      <c r="L109" s="154">
        <v>63.9</v>
      </c>
      <c r="M109" s="154">
        <v>63.9</v>
      </c>
      <c r="N109" s="154">
        <v>63.9</v>
      </c>
      <c r="O109" s="154">
        <v>63.9</v>
      </c>
      <c r="P109" s="154" t="s">
        <v>2737</v>
      </c>
      <c r="Q109" s="226">
        <v>0.0</v>
      </c>
      <c r="R109" s="489" t="str">
        <f>VLOOKUP(K109,'Downloaded Data'!A:A,1,TRUE)</f>
        <v>#N/A</v>
      </c>
    </row>
    <row r="110" ht="15.75" customHeight="1">
      <c r="A110" s="489">
        <v>45242.0</v>
      </c>
      <c r="B110" s="490">
        <v>6264.35</v>
      </c>
      <c r="C110" s="490">
        <v>6264.35</v>
      </c>
      <c r="D110" s="490">
        <v>6264.35</v>
      </c>
      <c r="E110" s="490">
        <v>6264.35</v>
      </c>
      <c r="G110" s="226">
        <v>0.0019</v>
      </c>
      <c r="K110" s="154" t="s">
        <v>4998</v>
      </c>
      <c r="L110" s="154">
        <v>63.9</v>
      </c>
      <c r="M110" s="154">
        <v>63.9</v>
      </c>
      <c r="N110" s="154">
        <v>63.9</v>
      </c>
      <c r="O110" s="154">
        <v>63.9</v>
      </c>
      <c r="P110" s="154" t="s">
        <v>2738</v>
      </c>
      <c r="Q110" s="226">
        <v>0.0</v>
      </c>
      <c r="R110" s="489" t="str">
        <f>VLOOKUP(K110,'Downloaded Data'!A:A,1,TRUE)</f>
        <v>#N/A</v>
      </c>
    </row>
    <row r="111" ht="15.75" customHeight="1">
      <c r="A111" s="489">
        <v>45119.0</v>
      </c>
      <c r="B111" s="490">
        <v>6252.56</v>
      </c>
      <c r="C111" s="490">
        <v>6252.56</v>
      </c>
      <c r="D111" s="490">
        <v>6252.56</v>
      </c>
      <c r="E111" s="490">
        <v>6252.56</v>
      </c>
      <c r="G111" s="226">
        <v>3.0E-4</v>
      </c>
      <c r="K111" s="154" t="s">
        <v>4999</v>
      </c>
      <c r="L111" s="154">
        <v>63.9</v>
      </c>
      <c r="M111" s="154">
        <v>63.9</v>
      </c>
      <c r="N111" s="154">
        <v>63.9</v>
      </c>
      <c r="O111" s="154">
        <v>63.9</v>
      </c>
      <c r="P111" s="154" t="s">
        <v>2739</v>
      </c>
      <c r="Q111" s="226">
        <v>0.0</v>
      </c>
      <c r="R111" s="489" t="str">
        <f>VLOOKUP(K111,'Downloaded Data'!A:A,1,TRUE)</f>
        <v>#N/A</v>
      </c>
    </row>
    <row r="112" ht="15.75" customHeight="1">
      <c r="A112" s="489">
        <v>45089.0</v>
      </c>
      <c r="B112" s="490">
        <v>6250.47</v>
      </c>
      <c r="C112" s="490">
        <v>6250.47</v>
      </c>
      <c r="D112" s="490">
        <v>6250.47</v>
      </c>
      <c r="E112" s="490">
        <v>6250.47</v>
      </c>
      <c r="G112" s="226">
        <v>5.0E-4</v>
      </c>
      <c r="K112" s="154" t="s">
        <v>5011</v>
      </c>
      <c r="L112" s="154">
        <v>63.9</v>
      </c>
      <c r="M112" s="154">
        <v>63.9</v>
      </c>
      <c r="N112" s="154">
        <v>63.9</v>
      </c>
      <c r="O112" s="154">
        <v>63.9</v>
      </c>
      <c r="P112" s="154" t="s">
        <v>2858</v>
      </c>
      <c r="Q112" s="226">
        <v>0.0</v>
      </c>
      <c r="R112" s="489" t="str">
        <f>VLOOKUP(K112,'Downloaded Data'!A:A,1,TRUE)</f>
        <v>#N/A</v>
      </c>
    </row>
    <row r="113" ht="15.75" customHeight="1">
      <c r="A113" s="489">
        <v>45058.0</v>
      </c>
      <c r="B113" s="490">
        <v>6247.57</v>
      </c>
      <c r="C113" s="490">
        <v>6247.57</v>
      </c>
      <c r="D113" s="490">
        <v>6247.57</v>
      </c>
      <c r="E113" s="490">
        <v>6247.57</v>
      </c>
      <c r="G113" s="226">
        <v>5.0E-4</v>
      </c>
      <c r="K113" s="489">
        <v>45597.0</v>
      </c>
      <c r="L113" s="154">
        <v>63.9</v>
      </c>
      <c r="M113" s="154">
        <v>63.9</v>
      </c>
      <c r="N113" s="154">
        <v>63.9</v>
      </c>
      <c r="O113" s="154">
        <v>63.9</v>
      </c>
      <c r="P113" s="154" t="s">
        <v>2740</v>
      </c>
      <c r="Q113" s="226">
        <v>0.0</v>
      </c>
      <c r="R113" s="489">
        <f>VLOOKUP(K113,'Downloaded Data'!A:A,1,TRUE)</f>
        <v>41677</v>
      </c>
    </row>
    <row r="114" ht="15.75" customHeight="1">
      <c r="A114" s="489">
        <v>45028.0</v>
      </c>
      <c r="B114" s="490">
        <v>6244.4</v>
      </c>
      <c r="C114" s="490">
        <v>6244.4</v>
      </c>
      <c r="D114" s="490">
        <v>6244.4</v>
      </c>
      <c r="E114" s="490">
        <v>6244.4</v>
      </c>
      <c r="G114" s="226">
        <v>0.0034</v>
      </c>
      <c r="K114" s="489">
        <v>45566.0</v>
      </c>
      <c r="L114" s="154">
        <v>63.9</v>
      </c>
      <c r="M114" s="154">
        <v>63.9</v>
      </c>
      <c r="N114" s="154">
        <v>63.9</v>
      </c>
      <c r="O114" s="154">
        <v>63.9</v>
      </c>
      <c r="P114" s="154" t="s">
        <v>2741</v>
      </c>
      <c r="Q114" s="226">
        <v>0.0</v>
      </c>
      <c r="R114" s="489">
        <f>VLOOKUP(K114,'Downloaded Data'!A:A,1,TRUE)</f>
        <v>41677</v>
      </c>
    </row>
    <row r="115" ht="15.75" customHeight="1">
      <c r="A115" s="154" t="s">
        <v>5012</v>
      </c>
      <c r="B115" s="490">
        <v>6223.03</v>
      </c>
      <c r="C115" s="490">
        <v>6223.03</v>
      </c>
      <c r="D115" s="490">
        <v>6223.03</v>
      </c>
      <c r="E115" s="490">
        <v>6223.03</v>
      </c>
      <c r="G115" s="226">
        <v>7.0E-4</v>
      </c>
      <c r="K115" s="489">
        <v>45536.0</v>
      </c>
      <c r="L115" s="154">
        <v>63.9</v>
      </c>
      <c r="M115" s="154">
        <v>63.9</v>
      </c>
      <c r="N115" s="154">
        <v>63.9</v>
      </c>
      <c r="O115" s="154">
        <v>63.9</v>
      </c>
      <c r="P115" s="154" t="s">
        <v>2742</v>
      </c>
      <c r="Q115" s="226">
        <v>0.0</v>
      </c>
      <c r="R115" s="489">
        <f>VLOOKUP(K115,'Downloaded Data'!A:A,1,TRUE)</f>
        <v>41677</v>
      </c>
    </row>
    <row r="116" ht="15.75" customHeight="1">
      <c r="A116" s="154" t="s">
        <v>5013</v>
      </c>
      <c r="B116" s="490">
        <v>6218.54</v>
      </c>
      <c r="C116" s="490">
        <v>6218.54</v>
      </c>
      <c r="D116" s="490">
        <v>6218.54</v>
      </c>
      <c r="E116" s="490">
        <v>6218.54</v>
      </c>
      <c r="G116" s="226">
        <v>0.0025</v>
      </c>
      <c r="K116" s="489">
        <v>45352.0</v>
      </c>
      <c r="L116" s="154">
        <v>63.9</v>
      </c>
      <c r="M116" s="154">
        <v>63.9</v>
      </c>
      <c r="N116" s="154">
        <v>63.9</v>
      </c>
      <c r="O116" s="154">
        <v>63.9</v>
      </c>
      <c r="P116" s="154" t="s">
        <v>2743</v>
      </c>
      <c r="Q116" s="226">
        <v>0.0</v>
      </c>
      <c r="R116" s="489">
        <f>VLOOKUP(K116,'Downloaded Data'!A:A,1,TRUE)</f>
        <v>41677</v>
      </c>
    </row>
    <row r="117" ht="15.75" customHeight="1">
      <c r="A117" s="154" t="s">
        <v>5014</v>
      </c>
      <c r="B117" s="490">
        <v>6202.81</v>
      </c>
      <c r="C117" s="490">
        <v>6202.81</v>
      </c>
      <c r="D117" s="490">
        <v>6202.81</v>
      </c>
      <c r="E117" s="490">
        <v>6202.81</v>
      </c>
      <c r="G117" s="226">
        <v>-0.0011</v>
      </c>
      <c r="K117" s="489">
        <v>45323.0</v>
      </c>
      <c r="L117" s="154">
        <v>63.9</v>
      </c>
      <c r="M117" s="154">
        <v>63.9</v>
      </c>
      <c r="N117" s="154">
        <v>63.9</v>
      </c>
      <c r="O117" s="154">
        <v>63.9</v>
      </c>
      <c r="P117" s="154" t="s">
        <v>2744</v>
      </c>
      <c r="Q117" s="226">
        <v>0.0</v>
      </c>
      <c r="R117" s="489">
        <f>VLOOKUP(K117,'Downloaded Data'!A:A,1,TRUE)</f>
        <v>41677</v>
      </c>
    </row>
    <row r="118" ht="15.75" customHeight="1">
      <c r="A118" s="154" t="s">
        <v>5015</v>
      </c>
      <c r="B118" s="490">
        <v>6209.44</v>
      </c>
      <c r="C118" s="490">
        <v>6209.44</v>
      </c>
      <c r="D118" s="490">
        <v>6209.44</v>
      </c>
      <c r="E118" s="490">
        <v>6209.44</v>
      </c>
      <c r="G118" s="226">
        <v>-0.0039</v>
      </c>
      <c r="K118" s="489">
        <v>45292.0</v>
      </c>
      <c r="L118" s="154">
        <v>63.9</v>
      </c>
      <c r="M118" s="154">
        <v>63.9</v>
      </c>
      <c r="N118" s="154">
        <v>63.9</v>
      </c>
      <c r="O118" s="154">
        <v>63.9</v>
      </c>
      <c r="P118" s="154" t="s">
        <v>2745</v>
      </c>
      <c r="Q118" s="226">
        <v>0.0</v>
      </c>
      <c r="R118" s="489">
        <f>VLOOKUP(K118,'Downloaded Data'!A:A,1,TRUE)</f>
        <v>41677</v>
      </c>
    </row>
    <row r="119" ht="15.75" customHeight="1">
      <c r="A119" s="154" t="s">
        <v>5016</v>
      </c>
      <c r="B119" s="490">
        <v>6233.71</v>
      </c>
      <c r="C119" s="490">
        <v>6233.71</v>
      </c>
      <c r="D119" s="490">
        <v>6233.71</v>
      </c>
      <c r="E119" s="490">
        <v>6233.71</v>
      </c>
      <c r="G119" s="226">
        <v>0.0015</v>
      </c>
      <c r="K119" s="154" t="s">
        <v>5000</v>
      </c>
      <c r="L119" s="154">
        <v>63.9</v>
      </c>
      <c r="M119" s="154">
        <v>63.9</v>
      </c>
      <c r="N119" s="154">
        <v>63.9</v>
      </c>
      <c r="O119" s="154">
        <v>63.9</v>
      </c>
      <c r="P119" s="154" t="s">
        <v>2746</v>
      </c>
      <c r="Q119" s="226">
        <v>0.0</v>
      </c>
      <c r="R119" s="489" t="str">
        <f>VLOOKUP(K119,'Downloaded Data'!A:A,1,TRUE)</f>
        <v>07/13/2014</v>
      </c>
    </row>
    <row r="120" ht="15.75" customHeight="1">
      <c r="A120" s="154" t="s">
        <v>5017</v>
      </c>
      <c r="B120" s="490">
        <v>6224.47</v>
      </c>
      <c r="C120" s="490">
        <v>6224.47</v>
      </c>
      <c r="D120" s="490">
        <v>6224.47</v>
      </c>
      <c r="E120" s="490">
        <v>6224.47</v>
      </c>
      <c r="G120" s="226">
        <v>4.0E-4</v>
      </c>
      <c r="K120" s="154" t="s">
        <v>5001</v>
      </c>
      <c r="L120" s="154">
        <v>63.9</v>
      </c>
      <c r="M120" s="154">
        <v>63.9</v>
      </c>
      <c r="N120" s="154">
        <v>63.9</v>
      </c>
      <c r="O120" s="154">
        <v>63.9</v>
      </c>
      <c r="P120" s="154" t="s">
        <v>2747</v>
      </c>
      <c r="Q120" s="226">
        <v>0.0</v>
      </c>
      <c r="R120" s="489" t="str">
        <f>VLOOKUP(K120,'Downloaded Data'!A:A,1,TRUE)</f>
        <v>07/13/2014</v>
      </c>
    </row>
    <row r="121" ht="15.75" customHeight="1">
      <c r="A121" s="154" t="s">
        <v>5018</v>
      </c>
      <c r="B121" s="490">
        <v>6221.73</v>
      </c>
      <c r="C121" s="490">
        <v>6221.73</v>
      </c>
      <c r="D121" s="490">
        <v>6221.73</v>
      </c>
      <c r="E121" s="490">
        <v>6221.73</v>
      </c>
      <c r="G121" s="226">
        <v>-8.0E-4</v>
      </c>
      <c r="K121" s="154" t="s">
        <v>5002</v>
      </c>
      <c r="L121" s="154">
        <v>63.9</v>
      </c>
      <c r="M121" s="154">
        <v>63.9</v>
      </c>
      <c r="N121" s="154">
        <v>63.9</v>
      </c>
      <c r="O121" s="154">
        <v>63.9</v>
      </c>
      <c r="P121" s="154" t="s">
        <v>2748</v>
      </c>
      <c r="Q121" s="226">
        <v>0.0</v>
      </c>
      <c r="R121" s="489" t="str">
        <f>VLOOKUP(K121,'Downloaded Data'!A:A,1,TRUE)</f>
        <v>07/13/2014</v>
      </c>
    </row>
    <row r="122" ht="15.75" customHeight="1">
      <c r="A122" s="154" t="s">
        <v>5019</v>
      </c>
      <c r="B122" s="490">
        <v>6226.56</v>
      </c>
      <c r="C122" s="490">
        <v>6226.56</v>
      </c>
      <c r="D122" s="490">
        <v>6226.56</v>
      </c>
      <c r="E122" s="490">
        <v>6226.56</v>
      </c>
      <c r="G122" s="226">
        <v>-0.0049</v>
      </c>
      <c r="K122" s="154" t="s">
        <v>5020</v>
      </c>
      <c r="L122" s="154">
        <v>63.9</v>
      </c>
      <c r="M122" s="154">
        <v>63.9</v>
      </c>
      <c r="N122" s="154">
        <v>63.9</v>
      </c>
      <c r="O122" s="154">
        <v>63.9</v>
      </c>
      <c r="P122" s="154" t="s">
        <v>2787</v>
      </c>
      <c r="Q122" s="226">
        <v>0.0</v>
      </c>
      <c r="R122" s="489" t="str">
        <f>VLOOKUP(K122,'Downloaded Data'!A:A,1,TRUE)</f>
        <v>07/13/2014</v>
      </c>
    </row>
    <row r="123" ht="15.75" customHeight="1">
      <c r="A123" s="154" t="s">
        <v>5021</v>
      </c>
      <c r="B123" s="490">
        <v>6257.15</v>
      </c>
      <c r="C123" s="490">
        <v>6257.15</v>
      </c>
      <c r="D123" s="490">
        <v>6257.15</v>
      </c>
      <c r="E123" s="490">
        <v>6257.15</v>
      </c>
      <c r="G123" s="226">
        <v>-2.0E-4</v>
      </c>
      <c r="K123" s="154" t="s">
        <v>5004</v>
      </c>
      <c r="L123" s="154">
        <v>63.9</v>
      </c>
      <c r="M123" s="154">
        <v>63.9</v>
      </c>
      <c r="N123" s="154">
        <v>63.9</v>
      </c>
      <c r="O123" s="154">
        <v>63.9</v>
      </c>
      <c r="P123" s="154" t="s">
        <v>2749</v>
      </c>
      <c r="Q123" s="226">
        <v>0.0</v>
      </c>
      <c r="R123" s="489" t="str">
        <f>VLOOKUP(K123,'Downloaded Data'!A:A,1,TRUE)</f>
        <v>07/13/2014</v>
      </c>
    </row>
    <row r="124" ht="15.75" customHeight="1">
      <c r="A124" s="154" t="s">
        <v>5022</v>
      </c>
      <c r="B124" s="490">
        <v>6258.18</v>
      </c>
      <c r="C124" s="490">
        <v>6258.18</v>
      </c>
      <c r="D124" s="490">
        <v>6258.18</v>
      </c>
      <c r="E124" s="490">
        <v>6258.18</v>
      </c>
      <c r="G124" s="226">
        <v>0.002</v>
      </c>
      <c r="K124" s="154" t="s">
        <v>5005</v>
      </c>
      <c r="L124" s="154">
        <v>63.9</v>
      </c>
      <c r="M124" s="154">
        <v>63.9</v>
      </c>
      <c r="N124" s="154">
        <v>63.9</v>
      </c>
      <c r="O124" s="154">
        <v>63.9</v>
      </c>
      <c r="P124" s="154" t="s">
        <v>2750</v>
      </c>
      <c r="Q124" s="226">
        <v>0.0</v>
      </c>
      <c r="R124" s="489" t="str">
        <f>VLOOKUP(K124,'Downloaded Data'!A:A,1,TRUE)</f>
        <v>07/13/2014</v>
      </c>
    </row>
    <row r="125" ht="15.75" customHeight="1">
      <c r="A125" s="154" t="s">
        <v>5023</v>
      </c>
      <c r="B125" s="490">
        <v>6245.81</v>
      </c>
      <c r="C125" s="490">
        <v>6245.81</v>
      </c>
      <c r="D125" s="490">
        <v>6245.81</v>
      </c>
      <c r="E125" s="490">
        <v>6245.81</v>
      </c>
      <c r="G125" s="226">
        <v>0.0</v>
      </c>
      <c r="K125" s="154" t="s">
        <v>5006</v>
      </c>
      <c r="L125" s="154">
        <v>63.9</v>
      </c>
      <c r="M125" s="154">
        <v>63.9</v>
      </c>
      <c r="N125" s="154">
        <v>63.9</v>
      </c>
      <c r="O125" s="154">
        <v>63.9</v>
      </c>
      <c r="P125" s="154" t="s">
        <v>2751</v>
      </c>
      <c r="Q125" s="226">
        <v>0.0</v>
      </c>
      <c r="R125" s="489" t="str">
        <f>VLOOKUP(K125,'Downloaded Data'!A:A,1,TRUE)</f>
        <v>07/13/2014</v>
      </c>
    </row>
    <row r="126" ht="15.75" customHeight="1">
      <c r="A126" s="154" t="s">
        <v>5024</v>
      </c>
      <c r="B126" s="490">
        <v>6245.81</v>
      </c>
      <c r="C126" s="490">
        <v>6245.81</v>
      </c>
      <c r="D126" s="490">
        <v>6245.81</v>
      </c>
      <c r="E126" s="490">
        <v>6245.81</v>
      </c>
      <c r="G126" s="226">
        <v>-0.0042</v>
      </c>
      <c r="K126" s="154" t="s">
        <v>5007</v>
      </c>
      <c r="L126" s="154">
        <v>63.9</v>
      </c>
      <c r="M126" s="154">
        <v>63.9</v>
      </c>
      <c r="N126" s="154">
        <v>63.9</v>
      </c>
      <c r="O126" s="154">
        <v>63.9</v>
      </c>
      <c r="P126" s="154" t="s">
        <v>2742</v>
      </c>
      <c r="Q126" s="226">
        <v>0.0</v>
      </c>
      <c r="R126" s="489" t="str">
        <f>VLOOKUP(K126,'Downloaded Data'!A:A,1,TRUE)</f>
        <v>07/13/2014</v>
      </c>
    </row>
    <row r="127" ht="15.75" customHeight="1">
      <c r="A127" s="489">
        <v>45180.0</v>
      </c>
      <c r="B127" s="490">
        <v>6271.84</v>
      </c>
      <c r="C127" s="490">
        <v>6271.84</v>
      </c>
      <c r="D127" s="490">
        <v>6271.84</v>
      </c>
      <c r="E127" s="490">
        <v>6271.84</v>
      </c>
      <c r="G127" s="226">
        <v>-3.0E-4</v>
      </c>
      <c r="K127" s="154" t="s">
        <v>5025</v>
      </c>
      <c r="L127" s="154">
        <v>63.9</v>
      </c>
      <c r="M127" s="154">
        <v>63.9</v>
      </c>
      <c r="N127" s="154">
        <v>63.9</v>
      </c>
      <c r="O127" s="154">
        <v>63.9</v>
      </c>
      <c r="P127" s="154" t="s">
        <v>4781</v>
      </c>
      <c r="Q127" s="226">
        <v>0.0</v>
      </c>
      <c r="R127" s="489" t="str">
        <f>VLOOKUP(K127,'Downloaded Data'!A:A,1,TRUE)</f>
        <v>07/13/2014</v>
      </c>
    </row>
    <row r="128" ht="15.75" customHeight="1">
      <c r="A128" s="489">
        <v>45149.0</v>
      </c>
      <c r="B128" s="490">
        <v>6273.77</v>
      </c>
      <c r="C128" s="490">
        <v>6273.77</v>
      </c>
      <c r="D128" s="490">
        <v>6273.77</v>
      </c>
      <c r="E128" s="490">
        <v>6273.77</v>
      </c>
      <c r="G128" s="226">
        <v>-5.0E-4</v>
      </c>
      <c r="K128" s="154" t="s">
        <v>5008</v>
      </c>
      <c r="L128" s="154">
        <v>63.9</v>
      </c>
      <c r="M128" s="154">
        <v>63.9</v>
      </c>
      <c r="N128" s="154">
        <v>63.9</v>
      </c>
      <c r="O128" s="154">
        <v>63.9</v>
      </c>
      <c r="P128" s="154" t="s">
        <v>2743</v>
      </c>
      <c r="Q128" s="226">
        <v>0.0</v>
      </c>
      <c r="R128" s="489" t="str">
        <f>VLOOKUP(K128,'Downloaded Data'!A:A,1,TRUE)</f>
        <v>07/13/2014</v>
      </c>
    </row>
    <row r="129" ht="15.75" customHeight="1">
      <c r="A129" s="489">
        <v>45118.0</v>
      </c>
      <c r="B129" s="490">
        <v>6276.66</v>
      </c>
      <c r="C129" s="490">
        <v>6276.66</v>
      </c>
      <c r="D129" s="490">
        <v>6276.66</v>
      </c>
      <c r="E129" s="490">
        <v>6276.66</v>
      </c>
      <c r="G129" s="226">
        <v>-2.0E-4</v>
      </c>
      <c r="K129" s="154" t="s">
        <v>5010</v>
      </c>
      <c r="L129" s="154">
        <v>63.9</v>
      </c>
      <c r="M129" s="154">
        <v>63.9</v>
      </c>
      <c r="N129" s="154">
        <v>63.9</v>
      </c>
      <c r="O129" s="154">
        <v>63.9</v>
      </c>
      <c r="P129" s="154" t="s">
        <v>2752</v>
      </c>
      <c r="Q129" s="226">
        <v>0.0</v>
      </c>
      <c r="R129" s="489" t="str">
        <f>VLOOKUP(K129,'Downloaded Data'!A:A,1,TRUE)</f>
        <v>07/13/2014</v>
      </c>
    </row>
    <row r="130" ht="15.75" customHeight="1">
      <c r="A130" s="489">
        <v>45088.0</v>
      </c>
      <c r="B130" s="490">
        <v>6277.63</v>
      </c>
      <c r="C130" s="490">
        <v>6277.63</v>
      </c>
      <c r="D130" s="490">
        <v>6277.63</v>
      </c>
      <c r="E130" s="490">
        <v>6277.63</v>
      </c>
      <c r="G130" s="226">
        <v>0.0016</v>
      </c>
      <c r="K130" s="489">
        <v>45272.0</v>
      </c>
      <c r="L130" s="154">
        <v>63.9</v>
      </c>
      <c r="M130" s="154">
        <v>63.9</v>
      </c>
      <c r="N130" s="154">
        <v>63.9</v>
      </c>
      <c r="O130" s="154">
        <v>63.9</v>
      </c>
      <c r="P130" s="154" t="s">
        <v>2753</v>
      </c>
      <c r="Q130" s="226">
        <v>0.0</v>
      </c>
      <c r="R130" s="489">
        <f>VLOOKUP(K130,'Downloaded Data'!A:A,1,TRUE)</f>
        <v>41677</v>
      </c>
    </row>
    <row r="131" ht="15.75" customHeight="1">
      <c r="A131" s="489">
        <v>44968.0</v>
      </c>
      <c r="B131" s="490">
        <v>6267.9</v>
      </c>
      <c r="C131" s="490">
        <v>6267.9</v>
      </c>
      <c r="D131" s="490">
        <v>6267.9</v>
      </c>
      <c r="E131" s="490">
        <v>6267.9</v>
      </c>
      <c r="G131" s="226">
        <v>-9.0E-4</v>
      </c>
      <c r="K131" s="489">
        <v>45242.0</v>
      </c>
      <c r="L131" s="154">
        <v>63.9</v>
      </c>
      <c r="M131" s="154">
        <v>63.9</v>
      </c>
      <c r="N131" s="154">
        <v>63.9</v>
      </c>
      <c r="O131" s="154">
        <v>63.9</v>
      </c>
      <c r="P131" s="154" t="s">
        <v>2754</v>
      </c>
      <c r="Q131" s="226">
        <v>0.0</v>
      </c>
      <c r="R131" s="489">
        <f>VLOOKUP(K131,'Downloaded Data'!A:A,1,TRUE)</f>
        <v>41677</v>
      </c>
    </row>
    <row r="132" ht="15.75" customHeight="1">
      <c r="A132" s="489">
        <v>44937.0</v>
      </c>
      <c r="B132" s="490">
        <v>6273.72</v>
      </c>
      <c r="C132" s="490">
        <v>6273.72</v>
      </c>
      <c r="D132" s="490">
        <v>6273.72</v>
      </c>
      <c r="E132" s="490">
        <v>6273.72</v>
      </c>
      <c r="G132" s="226">
        <v>-8.0E-4</v>
      </c>
      <c r="K132" s="489">
        <v>45211.0</v>
      </c>
      <c r="L132" s="154">
        <v>63.9</v>
      </c>
      <c r="M132" s="154">
        <v>63.9</v>
      </c>
      <c r="N132" s="154">
        <v>63.9</v>
      </c>
      <c r="O132" s="154">
        <v>63.9</v>
      </c>
      <c r="P132" s="154" t="s">
        <v>2749</v>
      </c>
      <c r="Q132" s="226">
        <v>0.0</v>
      </c>
      <c r="R132" s="489">
        <f>VLOOKUP(K132,'Downloaded Data'!A:A,1,TRUE)</f>
        <v>41677</v>
      </c>
    </row>
    <row r="133" ht="15.75" customHeight="1">
      <c r="A133" s="154" t="s">
        <v>5026</v>
      </c>
      <c r="B133" s="490">
        <v>6278.66</v>
      </c>
      <c r="C133" s="490">
        <v>6278.66</v>
      </c>
      <c r="D133" s="490">
        <v>6278.66</v>
      </c>
      <c r="E133" s="490">
        <v>6278.66</v>
      </c>
      <c r="G133" s="226">
        <v>3.0E-4</v>
      </c>
      <c r="K133" s="489">
        <v>45119.0</v>
      </c>
      <c r="L133" s="154">
        <v>63.9</v>
      </c>
      <c r="M133" s="154">
        <v>63.9</v>
      </c>
      <c r="N133" s="154">
        <v>63.9</v>
      </c>
      <c r="O133" s="154">
        <v>63.9</v>
      </c>
      <c r="P133" s="154" t="s">
        <v>2735</v>
      </c>
      <c r="Q133" s="226">
        <v>0.0</v>
      </c>
      <c r="R133" s="489">
        <f>VLOOKUP(K133,'Downloaded Data'!A:A,1,TRUE)</f>
        <v>41677</v>
      </c>
    </row>
    <row r="134" ht="15.75" customHeight="1">
      <c r="A134" s="154" t="s">
        <v>5027</v>
      </c>
      <c r="B134" s="490">
        <v>6276.73</v>
      </c>
      <c r="C134" s="490">
        <v>6276.73</v>
      </c>
      <c r="D134" s="490">
        <v>6276.73</v>
      </c>
      <c r="E134" s="490">
        <v>6276.73</v>
      </c>
      <c r="G134" s="226">
        <v>1.0E-4</v>
      </c>
      <c r="K134" s="489">
        <v>45089.0</v>
      </c>
      <c r="L134" s="154">
        <v>63.9</v>
      </c>
      <c r="M134" s="154">
        <v>63.9</v>
      </c>
      <c r="N134" s="154">
        <v>63.9</v>
      </c>
      <c r="O134" s="154">
        <v>63.9</v>
      </c>
      <c r="P134" s="154" t="s">
        <v>2755</v>
      </c>
      <c r="Q134" s="226">
        <v>0.0</v>
      </c>
      <c r="R134" s="489">
        <f>VLOOKUP(K134,'Downloaded Data'!A:A,1,TRUE)</f>
        <v>41677</v>
      </c>
    </row>
    <row r="135" ht="15.75" customHeight="1">
      <c r="A135" s="154" t="s">
        <v>5028</v>
      </c>
      <c r="B135" s="490">
        <v>6275.83</v>
      </c>
      <c r="C135" s="490">
        <v>6275.83</v>
      </c>
      <c r="D135" s="490">
        <v>6275.83</v>
      </c>
      <c r="E135" s="490">
        <v>6275.83</v>
      </c>
      <c r="G135" s="226">
        <v>-0.0011</v>
      </c>
      <c r="K135" s="489">
        <v>45058.0</v>
      </c>
      <c r="L135" s="154">
        <v>63.9</v>
      </c>
      <c r="M135" s="154">
        <v>63.9</v>
      </c>
      <c r="N135" s="154">
        <v>63.9</v>
      </c>
      <c r="O135" s="154">
        <v>63.9</v>
      </c>
      <c r="P135" s="154" t="s">
        <v>2756</v>
      </c>
      <c r="Q135" s="226">
        <v>0.0</v>
      </c>
      <c r="R135" s="489">
        <f>VLOOKUP(K135,'Downloaded Data'!A:A,1,TRUE)</f>
        <v>41677</v>
      </c>
    </row>
    <row r="136" ht="15.75" customHeight="1">
      <c r="A136" s="154" t="s">
        <v>5029</v>
      </c>
      <c r="B136" s="490">
        <v>6282.48</v>
      </c>
      <c r="C136" s="490">
        <v>6282.48</v>
      </c>
      <c r="D136" s="490">
        <v>6282.48</v>
      </c>
      <c r="E136" s="490">
        <v>6282.48</v>
      </c>
      <c r="G136" s="226">
        <v>7.0E-4</v>
      </c>
      <c r="K136" s="489">
        <v>45028.0</v>
      </c>
      <c r="L136" s="154">
        <v>63.9</v>
      </c>
      <c r="M136" s="154">
        <v>63.9</v>
      </c>
      <c r="N136" s="154">
        <v>63.9</v>
      </c>
      <c r="O136" s="154">
        <v>63.9</v>
      </c>
      <c r="P136" s="154" t="s">
        <v>2757</v>
      </c>
      <c r="Q136" s="226">
        <v>0.0</v>
      </c>
      <c r="R136" s="489">
        <f>VLOOKUP(K136,'Downloaded Data'!A:A,1,TRUE)</f>
        <v>41677</v>
      </c>
    </row>
    <row r="137" ht="15.75" customHeight="1">
      <c r="A137" s="154" t="s">
        <v>5030</v>
      </c>
      <c r="B137" s="490">
        <v>6277.89</v>
      </c>
      <c r="C137" s="490">
        <v>6277.89</v>
      </c>
      <c r="D137" s="490">
        <v>6277.89</v>
      </c>
      <c r="E137" s="490">
        <v>6277.89</v>
      </c>
      <c r="G137" s="226">
        <v>-0.0018</v>
      </c>
      <c r="K137" s="489">
        <v>44997.0</v>
      </c>
      <c r="L137" s="154">
        <v>63.9</v>
      </c>
      <c r="M137" s="154">
        <v>63.9</v>
      </c>
      <c r="N137" s="154">
        <v>63.9</v>
      </c>
      <c r="O137" s="154">
        <v>63.9</v>
      </c>
      <c r="P137" s="154" t="s">
        <v>2794</v>
      </c>
      <c r="Q137" s="226">
        <v>0.0</v>
      </c>
      <c r="R137" s="489">
        <f>VLOOKUP(K137,'Downloaded Data'!A:A,1,TRUE)</f>
        <v>41677</v>
      </c>
    </row>
    <row r="138" ht="15.75" customHeight="1">
      <c r="A138" s="154" t="s">
        <v>5031</v>
      </c>
      <c r="B138" s="490">
        <v>6289.01</v>
      </c>
      <c r="C138" s="490">
        <v>6289.01</v>
      </c>
      <c r="D138" s="490">
        <v>6289.01</v>
      </c>
      <c r="E138" s="490">
        <v>6289.01</v>
      </c>
      <c r="G138" s="226">
        <v>0.0017</v>
      </c>
      <c r="K138" s="154" t="s">
        <v>5012</v>
      </c>
      <c r="L138" s="154">
        <v>63.9</v>
      </c>
      <c r="M138" s="154">
        <v>63.9</v>
      </c>
      <c r="N138" s="154">
        <v>63.9</v>
      </c>
      <c r="O138" s="154">
        <v>63.9</v>
      </c>
      <c r="P138" s="154" t="s">
        <v>2758</v>
      </c>
      <c r="Q138" s="226">
        <v>0.0</v>
      </c>
      <c r="R138" s="489" t="str">
        <f>VLOOKUP(K138,'Downloaded Data'!A:A,1,TRUE)</f>
        <v>07/13/2014</v>
      </c>
    </row>
    <row r="139" ht="15.75" customHeight="1">
      <c r="A139" s="154" t="s">
        <v>5032</v>
      </c>
      <c r="B139" s="490">
        <v>6278.51</v>
      </c>
      <c r="C139" s="490">
        <v>6278.51</v>
      </c>
      <c r="D139" s="490">
        <v>6278.51</v>
      </c>
      <c r="E139" s="490">
        <v>6278.51</v>
      </c>
      <c r="G139" s="226">
        <v>8.0E-4</v>
      </c>
      <c r="K139" s="154" t="s">
        <v>5014</v>
      </c>
      <c r="L139" s="154">
        <v>63.9</v>
      </c>
      <c r="M139" s="154">
        <v>63.9</v>
      </c>
      <c r="N139" s="154">
        <v>63.9</v>
      </c>
      <c r="O139" s="154">
        <v>63.9</v>
      </c>
      <c r="P139" s="154" t="s">
        <v>2759</v>
      </c>
      <c r="Q139" s="226">
        <v>0.0</v>
      </c>
      <c r="R139" s="489" t="str">
        <f>VLOOKUP(K139,'Downloaded Data'!A:A,1,TRUE)</f>
        <v>07/13/2014</v>
      </c>
    </row>
    <row r="140" ht="15.75" customHeight="1">
      <c r="A140" s="154" t="s">
        <v>5033</v>
      </c>
      <c r="B140" s="490">
        <v>6273.71</v>
      </c>
      <c r="C140" s="490">
        <v>6273.71</v>
      </c>
      <c r="D140" s="490">
        <v>6273.71</v>
      </c>
      <c r="E140" s="490">
        <v>6273.71</v>
      </c>
      <c r="G140" s="226">
        <v>0.0014</v>
      </c>
      <c r="K140" s="154" t="s">
        <v>5016</v>
      </c>
      <c r="L140" s="154">
        <v>63.9</v>
      </c>
      <c r="M140" s="154">
        <v>63.9</v>
      </c>
      <c r="N140" s="154">
        <v>63.9</v>
      </c>
      <c r="O140" s="154">
        <v>63.9</v>
      </c>
      <c r="P140" s="154" t="s">
        <v>2760</v>
      </c>
      <c r="Q140" s="226">
        <v>0.0</v>
      </c>
      <c r="R140" s="489" t="str">
        <f>VLOOKUP(K140,'Downloaded Data'!A:A,1,TRUE)</f>
        <v>07/13/2014</v>
      </c>
    </row>
    <row r="141" ht="15.75" customHeight="1">
      <c r="A141" s="154" t="s">
        <v>5034</v>
      </c>
      <c r="B141" s="490">
        <v>6265.16</v>
      </c>
      <c r="C141" s="490">
        <v>6265.16</v>
      </c>
      <c r="D141" s="490">
        <v>6265.16</v>
      </c>
      <c r="E141" s="490">
        <v>6265.16</v>
      </c>
      <c r="G141" s="226">
        <v>-7.0E-4</v>
      </c>
      <c r="K141" s="154" t="s">
        <v>5017</v>
      </c>
      <c r="L141" s="154">
        <v>63.9</v>
      </c>
      <c r="M141" s="154">
        <v>63.9</v>
      </c>
      <c r="N141" s="154">
        <v>63.9</v>
      </c>
      <c r="O141" s="154">
        <v>63.9</v>
      </c>
      <c r="P141" s="154" t="s">
        <v>2761</v>
      </c>
      <c r="Q141" s="226">
        <v>0.0</v>
      </c>
      <c r="R141" s="489" t="str">
        <f>VLOOKUP(K141,'Downloaded Data'!A:A,1,TRUE)</f>
        <v>07/13/2014</v>
      </c>
    </row>
    <row r="142" ht="15.75" customHeight="1">
      <c r="A142" s="489">
        <v>45270.0</v>
      </c>
      <c r="B142" s="490">
        <v>6269.35</v>
      </c>
      <c r="C142" s="490">
        <v>6269.35</v>
      </c>
      <c r="D142" s="490">
        <v>6269.35</v>
      </c>
      <c r="E142" s="490">
        <v>6269.35</v>
      </c>
      <c r="G142" s="226">
        <v>0.0021</v>
      </c>
      <c r="K142" s="154" t="s">
        <v>5018</v>
      </c>
      <c r="L142" s="154">
        <v>63.9</v>
      </c>
      <c r="M142" s="154">
        <v>63.9</v>
      </c>
      <c r="N142" s="154">
        <v>63.9</v>
      </c>
      <c r="O142" s="154">
        <v>63.9</v>
      </c>
      <c r="P142" s="154" t="s">
        <v>2762</v>
      </c>
      <c r="Q142" s="226">
        <v>0.0</v>
      </c>
      <c r="R142" s="489" t="str">
        <f>VLOOKUP(K142,'Downloaded Data'!A:A,1,TRUE)</f>
        <v>07/13/2014</v>
      </c>
    </row>
    <row r="143" ht="15.75" customHeight="1">
      <c r="A143" s="489">
        <v>45240.0</v>
      </c>
      <c r="B143" s="490">
        <v>6256.19</v>
      </c>
      <c r="C143" s="490">
        <v>6256.19</v>
      </c>
      <c r="D143" s="490">
        <v>6256.19</v>
      </c>
      <c r="E143" s="490">
        <v>6256.19</v>
      </c>
      <c r="G143" s="226">
        <v>0.0014</v>
      </c>
      <c r="K143" s="154" t="s">
        <v>5035</v>
      </c>
      <c r="L143" s="154">
        <v>63.9</v>
      </c>
      <c r="M143" s="154">
        <v>63.9</v>
      </c>
      <c r="N143" s="154">
        <v>63.9</v>
      </c>
      <c r="O143" s="154">
        <v>63.9</v>
      </c>
      <c r="P143" s="154" t="s">
        <v>4785</v>
      </c>
      <c r="Q143" s="226">
        <v>0.0</v>
      </c>
      <c r="R143" s="489" t="str">
        <f>VLOOKUP(K143,'Downloaded Data'!A:A,1,TRUE)</f>
        <v>01/15/2017</v>
      </c>
    </row>
    <row r="144" ht="15.75" customHeight="1">
      <c r="A144" s="489">
        <v>45209.0</v>
      </c>
      <c r="B144" s="490">
        <v>6247.38</v>
      </c>
      <c r="C144" s="490">
        <v>6247.38</v>
      </c>
      <c r="D144" s="490">
        <v>6247.38</v>
      </c>
      <c r="E144" s="490">
        <v>6247.38</v>
      </c>
      <c r="G144" s="226">
        <v>0.0029</v>
      </c>
      <c r="K144" s="154" t="s">
        <v>5021</v>
      </c>
      <c r="L144" s="154">
        <v>63.9</v>
      </c>
      <c r="M144" s="154">
        <v>63.9</v>
      </c>
      <c r="N144" s="154">
        <v>63.9</v>
      </c>
      <c r="O144" s="154">
        <v>63.9</v>
      </c>
      <c r="P144" s="154" t="s">
        <v>2743</v>
      </c>
      <c r="Q144" s="226">
        <v>0.0</v>
      </c>
      <c r="R144" s="489" t="str">
        <f>VLOOKUP(K144,'Downloaded Data'!A:A,1,TRUE)</f>
        <v>01/15/2017</v>
      </c>
    </row>
    <row r="145" ht="15.75" customHeight="1">
      <c r="A145" s="489">
        <v>45179.0</v>
      </c>
      <c r="B145" s="490">
        <v>6229.61</v>
      </c>
      <c r="C145" s="490">
        <v>6229.61</v>
      </c>
      <c r="D145" s="490">
        <v>6229.61</v>
      </c>
      <c r="E145" s="490">
        <v>6229.61</v>
      </c>
      <c r="G145" s="226">
        <v>-0.0051</v>
      </c>
      <c r="K145" s="154" t="s">
        <v>5022</v>
      </c>
      <c r="L145" s="154">
        <v>63.9</v>
      </c>
      <c r="M145" s="154">
        <v>63.9</v>
      </c>
      <c r="N145" s="154">
        <v>63.9</v>
      </c>
      <c r="O145" s="154">
        <v>63.9</v>
      </c>
      <c r="P145" s="154" t="s">
        <v>2763</v>
      </c>
      <c r="Q145" s="226">
        <v>0.0</v>
      </c>
      <c r="R145" s="489" t="str">
        <f>VLOOKUP(K145,'Downloaded Data'!A:A,1,TRUE)</f>
        <v>01/15/2017</v>
      </c>
    </row>
    <row r="146" ht="15.75" customHeight="1">
      <c r="A146" s="489">
        <v>45056.0</v>
      </c>
      <c r="B146" s="490">
        <v>6261.72</v>
      </c>
      <c r="C146" s="490">
        <v>6261.72</v>
      </c>
      <c r="D146" s="490">
        <v>6261.72</v>
      </c>
      <c r="E146" s="490">
        <v>6261.72</v>
      </c>
      <c r="G146" s="226">
        <v>-2.0E-4</v>
      </c>
      <c r="K146" s="154" t="s">
        <v>5023</v>
      </c>
      <c r="L146" s="154">
        <v>63.9</v>
      </c>
      <c r="M146" s="154">
        <v>63.9</v>
      </c>
      <c r="N146" s="154">
        <v>63.9</v>
      </c>
      <c r="O146" s="154">
        <v>63.9</v>
      </c>
      <c r="P146" s="154" t="s">
        <v>2764</v>
      </c>
      <c r="Q146" s="226">
        <v>0.0</v>
      </c>
      <c r="R146" s="489" t="str">
        <f>VLOOKUP(K146,'Downloaded Data'!A:A,1,TRUE)</f>
        <v>01/15/2017</v>
      </c>
    </row>
    <row r="147" ht="15.75" customHeight="1">
      <c r="A147" s="489">
        <v>45026.0</v>
      </c>
      <c r="B147" s="490">
        <v>6262.79</v>
      </c>
      <c r="C147" s="490">
        <v>6262.79</v>
      </c>
      <c r="D147" s="490">
        <v>6262.79</v>
      </c>
      <c r="E147" s="490">
        <v>6262.79</v>
      </c>
      <c r="G147" s="226">
        <v>1.0E-4</v>
      </c>
      <c r="K147" s="154" t="s">
        <v>5024</v>
      </c>
      <c r="L147" s="154">
        <v>63.9</v>
      </c>
      <c r="M147" s="154">
        <v>63.9</v>
      </c>
      <c r="N147" s="154">
        <v>63.9</v>
      </c>
      <c r="O147" s="154">
        <v>63.9</v>
      </c>
      <c r="P147" s="154" t="s">
        <v>2765</v>
      </c>
      <c r="Q147" s="226">
        <v>0.0</v>
      </c>
      <c r="R147" s="489" t="str">
        <f>VLOOKUP(K147,'Downloaded Data'!A:A,1,TRUE)</f>
        <v>01/15/2017</v>
      </c>
    </row>
    <row r="148" ht="15.75" customHeight="1">
      <c r="A148" s="489">
        <v>44995.0</v>
      </c>
      <c r="B148" s="490">
        <v>6262.44</v>
      </c>
      <c r="C148" s="490">
        <v>6262.44</v>
      </c>
      <c r="D148" s="490">
        <v>6262.44</v>
      </c>
      <c r="E148" s="490">
        <v>6262.44</v>
      </c>
      <c r="G148" s="226">
        <v>-0.0017</v>
      </c>
      <c r="K148" s="489">
        <v>45271.0</v>
      </c>
      <c r="L148" s="154">
        <v>63.9</v>
      </c>
      <c r="M148" s="154">
        <v>63.9</v>
      </c>
      <c r="N148" s="154">
        <v>63.9</v>
      </c>
      <c r="O148" s="154">
        <v>63.9</v>
      </c>
      <c r="P148" s="154" t="s">
        <v>2787</v>
      </c>
      <c r="Q148" s="226">
        <v>0.0</v>
      </c>
      <c r="R148" s="489">
        <f>VLOOKUP(K148,'Downloaded Data'!A:A,1,TRUE)</f>
        <v>41677</v>
      </c>
    </row>
    <row r="149" ht="15.75" customHeight="1">
      <c r="A149" s="489">
        <v>44967.0</v>
      </c>
      <c r="B149" s="490">
        <v>6272.94</v>
      </c>
      <c r="C149" s="490">
        <v>6272.94</v>
      </c>
      <c r="D149" s="490">
        <v>6272.94</v>
      </c>
      <c r="E149" s="490">
        <v>6272.94</v>
      </c>
      <c r="G149" s="226">
        <v>-0.0019</v>
      </c>
      <c r="K149" s="489">
        <v>45180.0</v>
      </c>
      <c r="L149" s="154">
        <v>63.9</v>
      </c>
      <c r="M149" s="154">
        <v>63.9</v>
      </c>
      <c r="N149" s="154">
        <v>63.9</v>
      </c>
      <c r="O149" s="154">
        <v>63.9</v>
      </c>
      <c r="P149" s="154" t="s">
        <v>2764</v>
      </c>
      <c r="Q149" s="226">
        <v>0.0</v>
      </c>
      <c r="R149" s="489">
        <f>VLOOKUP(K149,'Downloaded Data'!A:A,1,TRUE)</f>
        <v>41677</v>
      </c>
    </row>
    <row r="150" ht="15.75" customHeight="1">
      <c r="A150" s="154" t="s">
        <v>5036</v>
      </c>
      <c r="B150" s="490">
        <v>6284.63</v>
      </c>
      <c r="C150" s="490">
        <v>6284.63</v>
      </c>
      <c r="D150" s="490">
        <v>6284.63</v>
      </c>
      <c r="E150" s="490">
        <v>6284.63</v>
      </c>
      <c r="G150" s="226">
        <v>1.0E-4</v>
      </c>
      <c r="K150" s="489">
        <v>45118.0</v>
      </c>
      <c r="L150" s="154">
        <v>63.9</v>
      </c>
      <c r="M150" s="154">
        <v>63.9</v>
      </c>
      <c r="N150" s="154">
        <v>63.9</v>
      </c>
      <c r="O150" s="154">
        <v>63.9</v>
      </c>
      <c r="P150" s="154" t="s">
        <v>2766</v>
      </c>
      <c r="Q150" s="226">
        <v>0.0</v>
      </c>
      <c r="R150" s="489">
        <f>VLOOKUP(K150,'Downloaded Data'!A:A,1,TRUE)</f>
        <v>41677</v>
      </c>
    </row>
    <row r="151" ht="15.75" customHeight="1">
      <c r="A151" s="154" t="s">
        <v>5037</v>
      </c>
      <c r="B151" s="490">
        <v>6283.8</v>
      </c>
      <c r="C151" s="490">
        <v>6283.8</v>
      </c>
      <c r="D151" s="490">
        <v>6283.8</v>
      </c>
      <c r="E151" s="490">
        <v>6283.8</v>
      </c>
      <c r="G151" s="226">
        <v>2.0E-4</v>
      </c>
      <c r="K151" s="489">
        <v>45088.0</v>
      </c>
      <c r="L151" s="154">
        <v>63.9</v>
      </c>
      <c r="M151" s="154">
        <v>63.9</v>
      </c>
      <c r="N151" s="154">
        <v>64.0</v>
      </c>
      <c r="O151" s="154">
        <v>63.9</v>
      </c>
      <c r="P151" s="154" t="s">
        <v>2767</v>
      </c>
      <c r="Q151" s="226">
        <v>0.0</v>
      </c>
      <c r="R151" s="489">
        <f>VLOOKUP(K151,'Downloaded Data'!A:A,1,TRUE)</f>
        <v>41677</v>
      </c>
    </row>
    <row r="152" ht="15.75" customHeight="1">
      <c r="A152" s="154" t="s">
        <v>5038</v>
      </c>
      <c r="B152" s="490">
        <v>6282.78</v>
      </c>
      <c r="C152" s="490">
        <v>6282.78</v>
      </c>
      <c r="D152" s="490">
        <v>6282.78</v>
      </c>
      <c r="E152" s="490">
        <v>6282.78</v>
      </c>
      <c r="G152" s="226">
        <v>-0.0043</v>
      </c>
      <c r="K152" s="489">
        <v>45057.0</v>
      </c>
      <c r="L152" s="154">
        <v>63.9</v>
      </c>
      <c r="M152" s="154">
        <v>63.9</v>
      </c>
      <c r="N152" s="154">
        <v>63.9</v>
      </c>
      <c r="O152" s="154">
        <v>63.9</v>
      </c>
      <c r="P152" s="154" t="s">
        <v>4788</v>
      </c>
      <c r="Q152" s="226">
        <v>0.0</v>
      </c>
      <c r="R152" s="489">
        <f>VLOOKUP(K152,'Downloaded Data'!A:A,1,TRUE)</f>
        <v>41677</v>
      </c>
    </row>
    <row r="153" ht="15.75" customHeight="1">
      <c r="A153" s="154" t="s">
        <v>5039</v>
      </c>
      <c r="B153" s="490">
        <v>6309.75</v>
      </c>
      <c r="C153" s="490">
        <v>6309.75</v>
      </c>
      <c r="D153" s="490">
        <v>6309.75</v>
      </c>
      <c r="E153" s="490">
        <v>6309.75</v>
      </c>
      <c r="G153" s="226">
        <v>-1.0E-4</v>
      </c>
      <c r="K153" s="489">
        <v>44968.0</v>
      </c>
      <c r="L153" s="154">
        <v>63.9</v>
      </c>
      <c r="M153" s="154">
        <v>63.9</v>
      </c>
      <c r="N153" s="154">
        <v>63.9</v>
      </c>
      <c r="O153" s="154">
        <v>63.9</v>
      </c>
      <c r="P153" s="154" t="s">
        <v>2768</v>
      </c>
      <c r="Q153" s="226">
        <v>0.0</v>
      </c>
      <c r="R153" s="489">
        <f>VLOOKUP(K153,'Downloaded Data'!A:A,1,TRUE)</f>
        <v>41677</v>
      </c>
    </row>
    <row r="154" ht="15.75" customHeight="1">
      <c r="A154" s="154" t="s">
        <v>5040</v>
      </c>
      <c r="B154" s="490">
        <v>6310.63</v>
      </c>
      <c r="C154" s="490">
        <v>6310.63</v>
      </c>
      <c r="D154" s="490">
        <v>6310.63</v>
      </c>
      <c r="E154" s="490">
        <v>6310.63</v>
      </c>
      <c r="G154" s="226">
        <v>-1.0E-4</v>
      </c>
      <c r="K154" s="489">
        <v>44937.0</v>
      </c>
      <c r="L154" s="154">
        <v>63.9</v>
      </c>
      <c r="M154" s="154">
        <v>63.9</v>
      </c>
      <c r="N154" s="154">
        <v>63.9</v>
      </c>
      <c r="O154" s="154">
        <v>63.9</v>
      </c>
      <c r="P154" s="154" t="s">
        <v>2769</v>
      </c>
      <c r="Q154" s="226">
        <v>0.0</v>
      </c>
      <c r="R154" s="489">
        <f>VLOOKUP(K154,'Downloaded Data'!A:A,1,TRUE)</f>
        <v>41677</v>
      </c>
    </row>
    <row r="155" ht="15.75" customHeight="1">
      <c r="A155" s="154" t="s">
        <v>5041</v>
      </c>
      <c r="B155" s="490">
        <v>6311.08</v>
      </c>
      <c r="C155" s="490">
        <v>6311.08</v>
      </c>
      <c r="D155" s="490">
        <v>6311.08</v>
      </c>
      <c r="E155" s="490">
        <v>6311.08</v>
      </c>
      <c r="G155" s="226">
        <v>0.0</v>
      </c>
      <c r="K155" s="154" t="s">
        <v>5026</v>
      </c>
      <c r="L155" s="154">
        <v>63.9</v>
      </c>
      <c r="M155" s="154">
        <v>63.9</v>
      </c>
      <c r="N155" s="154">
        <v>63.9</v>
      </c>
      <c r="O155" s="154">
        <v>63.9</v>
      </c>
      <c r="P155" s="154" t="s">
        <v>2770</v>
      </c>
      <c r="Q155" s="226">
        <v>0.0</v>
      </c>
      <c r="R155" s="489" t="str">
        <f>VLOOKUP(K155,'Downloaded Data'!A:A,1,TRUE)</f>
        <v>01/15/2017</v>
      </c>
    </row>
    <row r="156" ht="15.75" customHeight="1">
      <c r="A156" s="154" t="s">
        <v>5042</v>
      </c>
      <c r="B156" s="490">
        <v>6310.98</v>
      </c>
      <c r="C156" s="490">
        <v>6310.98</v>
      </c>
      <c r="D156" s="490">
        <v>6310.98</v>
      </c>
      <c r="E156" s="490">
        <v>6310.98</v>
      </c>
      <c r="G156" s="226">
        <v>0.0014</v>
      </c>
      <c r="K156" s="154" t="s">
        <v>5027</v>
      </c>
      <c r="L156" s="154">
        <v>63.9</v>
      </c>
      <c r="M156" s="154">
        <v>63.9</v>
      </c>
      <c r="N156" s="154">
        <v>63.9</v>
      </c>
      <c r="O156" s="154">
        <v>63.9</v>
      </c>
      <c r="P156" s="154" t="s">
        <v>2758</v>
      </c>
      <c r="Q156" s="226">
        <v>0.0</v>
      </c>
      <c r="R156" s="489" t="str">
        <f>VLOOKUP(K156,'Downloaded Data'!A:A,1,TRUE)</f>
        <v>01/15/2017</v>
      </c>
    </row>
    <row r="157" ht="15.75" customHeight="1">
      <c r="A157" s="154" t="s">
        <v>5043</v>
      </c>
      <c r="B157" s="490">
        <v>6302.03</v>
      </c>
      <c r="C157" s="490">
        <v>6302.03</v>
      </c>
      <c r="D157" s="490">
        <v>6302.03</v>
      </c>
      <c r="E157" s="490">
        <v>6302.03</v>
      </c>
      <c r="G157" s="226">
        <v>-5.0E-4</v>
      </c>
      <c r="K157" s="154" t="s">
        <v>5044</v>
      </c>
      <c r="L157" s="154">
        <v>63.9</v>
      </c>
      <c r="M157" s="154">
        <v>63.9</v>
      </c>
      <c r="N157" s="154">
        <v>63.9</v>
      </c>
      <c r="O157" s="154">
        <v>63.9</v>
      </c>
      <c r="P157" s="154" t="s">
        <v>4790</v>
      </c>
      <c r="Q157" s="226">
        <v>0.0</v>
      </c>
      <c r="R157" s="489" t="str">
        <f>VLOOKUP(K157,'Downloaded Data'!A:A,1,TRUE)</f>
        <v>01/15/2017</v>
      </c>
    </row>
    <row r="158" ht="15.75" customHeight="1">
      <c r="A158" s="154" t="s">
        <v>5045</v>
      </c>
      <c r="B158" s="490">
        <v>6304.88</v>
      </c>
      <c r="C158" s="490">
        <v>6304.88</v>
      </c>
      <c r="D158" s="490">
        <v>6304.88</v>
      </c>
      <c r="E158" s="490">
        <v>6304.88</v>
      </c>
      <c r="G158" s="226">
        <v>7.0E-4</v>
      </c>
      <c r="K158" s="154" t="s">
        <v>5028</v>
      </c>
      <c r="L158" s="154">
        <v>63.9</v>
      </c>
      <c r="M158" s="154">
        <v>63.9</v>
      </c>
      <c r="N158" s="154">
        <v>63.9</v>
      </c>
      <c r="O158" s="154">
        <v>63.9</v>
      </c>
      <c r="P158" s="154" t="s">
        <v>2771</v>
      </c>
      <c r="Q158" s="226">
        <v>0.0</v>
      </c>
      <c r="R158" s="489" t="str">
        <f>VLOOKUP(K158,'Downloaded Data'!A:A,1,TRUE)</f>
        <v>01/15/2017</v>
      </c>
    </row>
    <row r="159" ht="15.75" customHeight="1">
      <c r="A159" s="489">
        <v>45269.0</v>
      </c>
      <c r="B159" s="490">
        <v>6300.56</v>
      </c>
      <c r="C159" s="490">
        <v>6300.56</v>
      </c>
      <c r="D159" s="490">
        <v>6300.56</v>
      </c>
      <c r="E159" s="490">
        <v>6300.56</v>
      </c>
      <c r="G159" s="226">
        <v>0.0027</v>
      </c>
      <c r="K159" s="154" t="s">
        <v>5029</v>
      </c>
      <c r="L159" s="154">
        <v>63.9</v>
      </c>
      <c r="M159" s="154">
        <v>63.9</v>
      </c>
      <c r="N159" s="154">
        <v>63.9</v>
      </c>
      <c r="O159" s="154">
        <v>63.9</v>
      </c>
      <c r="P159" s="154" t="s">
        <v>2772</v>
      </c>
      <c r="Q159" s="226">
        <v>0.0</v>
      </c>
      <c r="R159" s="489" t="str">
        <f>VLOOKUP(K159,'Downloaded Data'!A:A,1,TRUE)</f>
        <v>01/15/2017</v>
      </c>
    </row>
    <row r="160" ht="15.75" customHeight="1">
      <c r="A160" s="489">
        <v>45239.0</v>
      </c>
      <c r="B160" s="490">
        <v>6283.86</v>
      </c>
      <c r="C160" s="490">
        <v>6283.86</v>
      </c>
      <c r="D160" s="490">
        <v>6283.86</v>
      </c>
      <c r="E160" s="490">
        <v>6283.86</v>
      </c>
      <c r="G160" s="226">
        <v>-0.0037</v>
      </c>
      <c r="K160" s="154" t="s">
        <v>5030</v>
      </c>
      <c r="L160" s="154">
        <v>63.9</v>
      </c>
      <c r="M160" s="154">
        <v>63.9</v>
      </c>
      <c r="N160" s="154">
        <v>63.9</v>
      </c>
      <c r="O160" s="154">
        <v>63.9</v>
      </c>
      <c r="P160" s="154" t="s">
        <v>2773</v>
      </c>
      <c r="Q160" s="226">
        <v>0.0</v>
      </c>
      <c r="R160" s="489" t="str">
        <f>VLOOKUP(K160,'Downloaded Data'!A:A,1,TRUE)</f>
        <v>01/15/2017</v>
      </c>
    </row>
    <row r="161" ht="15.75" customHeight="1">
      <c r="A161" s="489">
        <v>45116.0</v>
      </c>
      <c r="B161" s="490">
        <v>6307.08</v>
      </c>
      <c r="C161" s="490">
        <v>6307.08</v>
      </c>
      <c r="D161" s="490">
        <v>6307.08</v>
      </c>
      <c r="E161" s="490">
        <v>6307.08</v>
      </c>
      <c r="G161" s="226">
        <v>-0.0016</v>
      </c>
      <c r="K161" s="154" t="s">
        <v>5046</v>
      </c>
      <c r="L161" s="154">
        <v>63.9</v>
      </c>
      <c r="M161" s="154">
        <v>63.9</v>
      </c>
      <c r="N161" s="154">
        <v>63.9</v>
      </c>
      <c r="O161" s="154">
        <v>63.9</v>
      </c>
      <c r="P161" s="154" t="s">
        <v>4792</v>
      </c>
      <c r="Q161" s="226">
        <v>0.0</v>
      </c>
      <c r="R161" s="489" t="str">
        <f>VLOOKUP(K161,'Downloaded Data'!A:A,1,TRUE)</f>
        <v>01/15/2017</v>
      </c>
    </row>
    <row r="162" ht="15.75" customHeight="1">
      <c r="A162" s="489">
        <v>45055.0</v>
      </c>
      <c r="B162" s="490">
        <v>6316.98</v>
      </c>
      <c r="C162" s="490">
        <v>6316.98</v>
      </c>
      <c r="D162" s="490">
        <v>6316.98</v>
      </c>
      <c r="E162" s="490">
        <v>6316.98</v>
      </c>
      <c r="G162" s="226">
        <v>0.0015</v>
      </c>
      <c r="K162" s="154" t="s">
        <v>5031</v>
      </c>
      <c r="L162" s="154">
        <v>63.9</v>
      </c>
      <c r="M162" s="154">
        <v>63.9</v>
      </c>
      <c r="N162" s="154">
        <v>63.9</v>
      </c>
      <c r="O162" s="154">
        <v>63.9</v>
      </c>
      <c r="P162" s="154" t="s">
        <v>2774</v>
      </c>
      <c r="Q162" s="226">
        <v>0.0</v>
      </c>
      <c r="R162" s="489" t="str">
        <f>VLOOKUP(K162,'Downloaded Data'!A:A,1,TRUE)</f>
        <v>01/15/2017</v>
      </c>
    </row>
    <row r="163" ht="15.75" customHeight="1">
      <c r="A163" s="489">
        <v>45025.0</v>
      </c>
      <c r="B163" s="490">
        <v>6307.82</v>
      </c>
      <c r="C163" s="490">
        <v>6307.82</v>
      </c>
      <c r="D163" s="490">
        <v>6307.82</v>
      </c>
      <c r="E163" s="490">
        <v>6307.82</v>
      </c>
      <c r="G163" s="226">
        <v>0.0013</v>
      </c>
      <c r="K163" s="154" t="s">
        <v>5032</v>
      </c>
      <c r="L163" s="154">
        <v>63.9</v>
      </c>
      <c r="M163" s="154">
        <v>63.9</v>
      </c>
      <c r="N163" s="154">
        <v>63.9</v>
      </c>
      <c r="O163" s="154">
        <v>63.9</v>
      </c>
      <c r="P163" s="154" t="s">
        <v>2775</v>
      </c>
      <c r="Q163" s="226">
        <v>0.0</v>
      </c>
      <c r="R163" s="489" t="str">
        <f>VLOOKUP(K163,'Downloaded Data'!A:A,1,TRUE)</f>
        <v>01/15/2017</v>
      </c>
    </row>
    <row r="164" ht="15.75" customHeight="1">
      <c r="A164" s="154" t="s">
        <v>5047</v>
      </c>
      <c r="B164" s="490">
        <v>6299.5</v>
      </c>
      <c r="C164" s="490">
        <v>6299.5</v>
      </c>
      <c r="D164" s="490">
        <v>6299.5</v>
      </c>
      <c r="E164" s="490">
        <v>6299.5</v>
      </c>
      <c r="G164" s="226">
        <v>0.001</v>
      </c>
      <c r="K164" s="154" t="s">
        <v>5033</v>
      </c>
      <c r="L164" s="154">
        <v>63.9</v>
      </c>
      <c r="M164" s="154">
        <v>63.9</v>
      </c>
      <c r="N164" s="154">
        <v>63.9</v>
      </c>
      <c r="O164" s="154">
        <v>63.9</v>
      </c>
      <c r="P164" s="154" t="s">
        <v>2776</v>
      </c>
      <c r="Q164" s="226">
        <v>0.0</v>
      </c>
      <c r="R164" s="489" t="str">
        <f>VLOOKUP(K164,'Downloaded Data'!A:A,1,TRUE)</f>
        <v>01/15/2017</v>
      </c>
    </row>
    <row r="165" ht="15.75" customHeight="1">
      <c r="A165" s="154" t="s">
        <v>5048</v>
      </c>
      <c r="B165" s="490">
        <v>6293.14</v>
      </c>
      <c r="C165" s="490">
        <v>6293.14</v>
      </c>
      <c r="D165" s="490">
        <v>6293.14</v>
      </c>
      <c r="E165" s="490">
        <v>6293.14</v>
      </c>
      <c r="G165" s="226">
        <v>3.0E-4</v>
      </c>
      <c r="K165" s="154" t="s">
        <v>5034</v>
      </c>
      <c r="L165" s="154">
        <v>63.9</v>
      </c>
      <c r="M165" s="154">
        <v>63.9</v>
      </c>
      <c r="N165" s="154">
        <v>63.9</v>
      </c>
      <c r="O165" s="154">
        <v>63.9</v>
      </c>
      <c r="P165" s="154" t="s">
        <v>2777</v>
      </c>
      <c r="Q165" s="226">
        <v>0.0</v>
      </c>
      <c r="R165" s="489" t="str">
        <f>VLOOKUP(K165,'Downloaded Data'!A:A,1,TRUE)</f>
        <v>01/15/2017</v>
      </c>
    </row>
    <row r="166" ht="15.75" customHeight="1">
      <c r="A166" s="154" t="s">
        <v>5049</v>
      </c>
      <c r="B166" s="490">
        <v>6290.99</v>
      </c>
      <c r="C166" s="490">
        <v>6290.99</v>
      </c>
      <c r="D166" s="490">
        <v>6290.99</v>
      </c>
      <c r="E166" s="490">
        <v>6290.99</v>
      </c>
      <c r="G166" s="226">
        <v>-0.0014</v>
      </c>
      <c r="K166" s="154" t="s">
        <v>5050</v>
      </c>
      <c r="L166" s="154">
        <v>63.9</v>
      </c>
      <c r="M166" s="154">
        <v>63.9</v>
      </c>
      <c r="N166" s="154">
        <v>63.9</v>
      </c>
      <c r="O166" s="154">
        <v>63.9</v>
      </c>
      <c r="P166" s="154" t="s">
        <v>4794</v>
      </c>
      <c r="Q166" s="226">
        <v>0.0</v>
      </c>
      <c r="R166" s="489" t="str">
        <f>VLOOKUP(K166,'Downloaded Data'!A:A,1,TRUE)</f>
        <v>01/15/2017</v>
      </c>
    </row>
    <row r="167" ht="15.75" customHeight="1">
      <c r="A167" s="154" t="s">
        <v>5051</v>
      </c>
      <c r="B167" s="490">
        <v>6299.66</v>
      </c>
      <c r="C167" s="490">
        <v>6299.66</v>
      </c>
      <c r="D167" s="490">
        <v>6299.66</v>
      </c>
      <c r="E167" s="490">
        <v>6299.66</v>
      </c>
      <c r="G167" s="226">
        <v>0.0031</v>
      </c>
      <c r="K167" s="489">
        <v>45270.0</v>
      </c>
      <c r="L167" s="154">
        <v>63.9</v>
      </c>
      <c r="M167" s="154">
        <v>63.9</v>
      </c>
      <c r="N167" s="154">
        <v>63.9</v>
      </c>
      <c r="O167" s="154">
        <v>63.9</v>
      </c>
      <c r="P167" s="154" t="s">
        <v>2735</v>
      </c>
      <c r="Q167" s="226">
        <v>0.0</v>
      </c>
      <c r="R167" s="489">
        <f>VLOOKUP(K167,'Downloaded Data'!A:A,1,TRUE)</f>
        <v>41677</v>
      </c>
    </row>
    <row r="168" ht="15.75" customHeight="1">
      <c r="A168" s="154" t="s">
        <v>5052</v>
      </c>
      <c r="B168" s="490">
        <v>6280.09</v>
      </c>
      <c r="C168" s="490">
        <v>6280.09</v>
      </c>
      <c r="D168" s="490">
        <v>6280.09</v>
      </c>
      <c r="E168" s="490">
        <v>6280.09</v>
      </c>
      <c r="G168" s="226">
        <v>7.0E-4</v>
      </c>
      <c r="K168" s="489">
        <v>45240.0</v>
      </c>
      <c r="L168" s="154">
        <v>63.9</v>
      </c>
      <c r="M168" s="154">
        <v>63.9</v>
      </c>
      <c r="N168" s="154">
        <v>63.9</v>
      </c>
      <c r="O168" s="154">
        <v>63.9</v>
      </c>
      <c r="P168" s="154" t="s">
        <v>2778</v>
      </c>
      <c r="Q168" s="226">
        <v>0.0</v>
      </c>
      <c r="R168" s="489">
        <f>VLOOKUP(K168,'Downloaded Data'!A:A,1,TRUE)</f>
        <v>41677</v>
      </c>
    </row>
    <row r="169" ht="15.75" customHeight="1">
      <c r="A169" s="154" t="s">
        <v>5053</v>
      </c>
      <c r="B169" s="490">
        <v>6275.75</v>
      </c>
      <c r="C169" s="490">
        <v>6275.75</v>
      </c>
      <c r="D169" s="490">
        <v>6275.75</v>
      </c>
      <c r="E169" s="490">
        <v>6275.75</v>
      </c>
      <c r="G169" s="226">
        <v>-0.002</v>
      </c>
      <c r="K169" s="489">
        <v>45209.0</v>
      </c>
      <c r="L169" s="154">
        <v>63.9</v>
      </c>
      <c r="M169" s="154">
        <v>63.9</v>
      </c>
      <c r="N169" s="154">
        <v>63.9</v>
      </c>
      <c r="O169" s="154">
        <v>63.9</v>
      </c>
      <c r="P169" s="154" t="s">
        <v>2779</v>
      </c>
      <c r="Q169" s="226">
        <v>0.0</v>
      </c>
      <c r="R169" s="489">
        <f>VLOOKUP(K169,'Downloaded Data'!A:A,1,TRUE)</f>
        <v>41677</v>
      </c>
    </row>
    <row r="170" ht="15.75" customHeight="1">
      <c r="A170" s="154" t="s">
        <v>5054</v>
      </c>
      <c r="B170" s="490">
        <v>6288.52</v>
      </c>
      <c r="C170" s="490">
        <v>6288.52</v>
      </c>
      <c r="D170" s="490">
        <v>6288.52</v>
      </c>
      <c r="E170" s="490">
        <v>6288.52</v>
      </c>
      <c r="G170" s="226">
        <v>-5.0E-4</v>
      </c>
      <c r="K170" s="489">
        <v>45179.0</v>
      </c>
      <c r="L170" s="154">
        <v>63.9</v>
      </c>
      <c r="M170" s="154">
        <v>63.9</v>
      </c>
      <c r="N170" s="154">
        <v>63.9</v>
      </c>
      <c r="O170" s="154">
        <v>63.9</v>
      </c>
      <c r="P170" s="154" t="s">
        <v>2746</v>
      </c>
      <c r="Q170" s="226">
        <v>0.0</v>
      </c>
      <c r="R170" s="489">
        <f>VLOOKUP(K170,'Downloaded Data'!A:A,1,TRUE)</f>
        <v>41677</v>
      </c>
    </row>
    <row r="171" ht="15.75" customHeight="1">
      <c r="A171" s="154" t="s">
        <v>5055</v>
      </c>
      <c r="B171" s="490">
        <v>6291.83</v>
      </c>
      <c r="C171" s="490">
        <v>6291.83</v>
      </c>
      <c r="D171" s="490">
        <v>6291.83</v>
      </c>
      <c r="E171" s="490">
        <v>6291.83</v>
      </c>
      <c r="G171" s="226">
        <v>0.0059</v>
      </c>
      <c r="K171" s="489">
        <v>45148.0</v>
      </c>
      <c r="L171" s="154">
        <v>63.9</v>
      </c>
      <c r="M171" s="154">
        <v>63.9</v>
      </c>
      <c r="N171" s="154">
        <v>63.9</v>
      </c>
      <c r="O171" s="154">
        <v>63.9</v>
      </c>
      <c r="P171" s="154" t="s">
        <v>2735</v>
      </c>
      <c r="Q171" s="226">
        <v>0.0</v>
      </c>
      <c r="R171" s="489">
        <f>VLOOKUP(K171,'Downloaded Data'!A:A,1,TRUE)</f>
        <v>41677</v>
      </c>
    </row>
    <row r="172" ht="15.75" customHeight="1">
      <c r="A172" s="154" t="s">
        <v>5056</v>
      </c>
      <c r="B172" s="490">
        <v>6254.83</v>
      </c>
      <c r="C172" s="490">
        <v>6254.83</v>
      </c>
      <c r="D172" s="490">
        <v>6254.83</v>
      </c>
      <c r="E172" s="490">
        <v>6254.83</v>
      </c>
      <c r="G172" s="226">
        <v>0.0055</v>
      </c>
      <c r="K172" s="489">
        <v>45056.0</v>
      </c>
      <c r="L172" s="154">
        <v>63.9</v>
      </c>
      <c r="M172" s="154">
        <v>63.9</v>
      </c>
      <c r="N172" s="154">
        <v>63.9</v>
      </c>
      <c r="O172" s="154">
        <v>63.9</v>
      </c>
      <c r="P172" s="154" t="s">
        <v>2780</v>
      </c>
      <c r="Q172" s="226">
        <v>0.0</v>
      </c>
      <c r="R172" s="489">
        <f>VLOOKUP(K172,'Downloaded Data'!A:A,1,TRUE)</f>
        <v>41677</v>
      </c>
    </row>
    <row r="173" ht="15.75" customHeight="1">
      <c r="A173" s="154" t="s">
        <v>5057</v>
      </c>
      <c r="B173" s="490">
        <v>6220.8</v>
      </c>
      <c r="C173" s="490">
        <v>6220.8</v>
      </c>
      <c r="D173" s="490">
        <v>6220.8</v>
      </c>
      <c r="E173" s="490">
        <v>6220.8</v>
      </c>
      <c r="G173" s="226">
        <v>-0.0058</v>
      </c>
      <c r="K173" s="489">
        <v>45026.0</v>
      </c>
      <c r="L173" s="154">
        <v>63.9</v>
      </c>
      <c r="M173" s="154">
        <v>63.9</v>
      </c>
      <c r="N173" s="154">
        <v>63.9</v>
      </c>
      <c r="O173" s="154">
        <v>63.9</v>
      </c>
      <c r="P173" s="154" t="s">
        <v>2762</v>
      </c>
      <c r="Q173" s="226">
        <v>0.0</v>
      </c>
      <c r="R173" s="489">
        <f>VLOOKUP(K173,'Downloaded Data'!A:A,1,TRUE)</f>
        <v>41677</v>
      </c>
    </row>
    <row r="174" ht="15.75" customHeight="1">
      <c r="A174" s="154" t="s">
        <v>5058</v>
      </c>
      <c r="B174" s="490">
        <v>6257.14</v>
      </c>
      <c r="C174" s="490">
        <v>6257.14</v>
      </c>
      <c r="D174" s="490">
        <v>6257.14</v>
      </c>
      <c r="E174" s="490">
        <v>6257.14</v>
      </c>
      <c r="G174" s="226">
        <v>-0.0064</v>
      </c>
      <c r="K174" s="489">
        <v>44995.0</v>
      </c>
      <c r="L174" s="154">
        <v>63.9</v>
      </c>
      <c r="M174" s="154">
        <v>63.9</v>
      </c>
      <c r="N174" s="154">
        <v>63.9</v>
      </c>
      <c r="O174" s="154">
        <v>63.9</v>
      </c>
      <c r="P174" s="154" t="s">
        <v>2779</v>
      </c>
      <c r="Q174" s="226">
        <v>0.0</v>
      </c>
      <c r="R174" s="489">
        <f>VLOOKUP(K174,'Downloaded Data'!A:A,1,TRUE)</f>
        <v>41677</v>
      </c>
    </row>
    <row r="175" ht="15.75" customHeight="1">
      <c r="A175" s="489">
        <v>45207.0</v>
      </c>
      <c r="B175" s="490">
        <v>6297.25</v>
      </c>
      <c r="C175" s="490">
        <v>6297.25</v>
      </c>
      <c r="D175" s="490">
        <v>6297.25</v>
      </c>
      <c r="E175" s="490">
        <v>6297.25</v>
      </c>
      <c r="G175" s="226">
        <v>0.0</v>
      </c>
      <c r="K175" s="489">
        <v>44936.0</v>
      </c>
      <c r="L175" s="154">
        <v>63.9</v>
      </c>
      <c r="M175" s="154">
        <v>63.9</v>
      </c>
      <c r="N175" s="154">
        <v>63.9</v>
      </c>
      <c r="O175" s="154">
        <v>63.9</v>
      </c>
      <c r="P175" s="154" t="s">
        <v>2824</v>
      </c>
      <c r="Q175" s="226">
        <v>0.0</v>
      </c>
      <c r="R175" s="489">
        <f>VLOOKUP(K175,'Downloaded Data'!A:A,1,TRUE)</f>
        <v>41677</v>
      </c>
    </row>
    <row r="176" ht="15.75" customHeight="1">
      <c r="A176" s="489">
        <v>45177.0</v>
      </c>
      <c r="B176" s="490">
        <v>6296.99</v>
      </c>
      <c r="C176" s="490">
        <v>6296.99</v>
      </c>
      <c r="D176" s="490">
        <v>6296.99</v>
      </c>
      <c r="E176" s="490">
        <v>6296.99</v>
      </c>
      <c r="G176" s="226">
        <v>-0.0029</v>
      </c>
      <c r="K176" s="154" t="s">
        <v>5036</v>
      </c>
      <c r="L176" s="154">
        <v>63.9</v>
      </c>
      <c r="M176" s="154">
        <v>63.9</v>
      </c>
      <c r="N176" s="154">
        <v>63.9</v>
      </c>
      <c r="O176" s="154">
        <v>63.9</v>
      </c>
      <c r="P176" s="154" t="s">
        <v>2759</v>
      </c>
      <c r="Q176" s="226">
        <v>0.0</v>
      </c>
      <c r="R176" s="489" t="str">
        <f>VLOOKUP(K176,'Downloaded Data'!A:A,1,TRUE)</f>
        <v>01/15/2017</v>
      </c>
    </row>
    <row r="177" ht="15.75" customHeight="1">
      <c r="A177" s="489">
        <v>45146.0</v>
      </c>
      <c r="B177" s="490">
        <v>6315.57</v>
      </c>
      <c r="C177" s="490">
        <v>6315.57</v>
      </c>
      <c r="D177" s="490">
        <v>6315.57</v>
      </c>
      <c r="E177" s="490">
        <v>6315.57</v>
      </c>
      <c r="G177" s="226">
        <v>0.0025</v>
      </c>
      <c r="K177" s="154" t="s">
        <v>5037</v>
      </c>
      <c r="L177" s="154">
        <v>63.9</v>
      </c>
      <c r="M177" s="154">
        <v>63.9</v>
      </c>
      <c r="N177" s="154">
        <v>63.9</v>
      </c>
      <c r="O177" s="154">
        <v>63.9</v>
      </c>
      <c r="P177" s="154" t="s">
        <v>2759</v>
      </c>
      <c r="Q177" s="226">
        <v>0.0</v>
      </c>
      <c r="R177" s="489" t="str">
        <f>VLOOKUP(K177,'Downloaded Data'!A:A,1,TRUE)</f>
        <v>01/15/2017</v>
      </c>
    </row>
    <row r="178" ht="15.75" customHeight="1">
      <c r="A178" s="489">
        <v>45115.0</v>
      </c>
      <c r="B178" s="490">
        <v>6299.66</v>
      </c>
      <c r="C178" s="490">
        <v>6299.66</v>
      </c>
      <c r="D178" s="490">
        <v>6299.66</v>
      </c>
      <c r="E178" s="490">
        <v>6299.66</v>
      </c>
      <c r="G178" s="226">
        <v>-0.0048</v>
      </c>
      <c r="K178" s="154" t="s">
        <v>5059</v>
      </c>
      <c r="L178" s="154">
        <v>63.9</v>
      </c>
      <c r="M178" s="154">
        <v>63.9</v>
      </c>
      <c r="N178" s="154">
        <v>63.9</v>
      </c>
      <c r="O178" s="154">
        <v>63.9</v>
      </c>
      <c r="P178" s="154" t="s">
        <v>2856</v>
      </c>
      <c r="Q178" s="226">
        <v>0.0</v>
      </c>
      <c r="R178" s="489" t="str">
        <f>VLOOKUP(K178,'Downloaded Data'!A:A,1,TRUE)</f>
        <v>01/15/2017</v>
      </c>
    </row>
    <row r="179" ht="15.75" customHeight="1">
      <c r="A179" s="489">
        <v>44993.0</v>
      </c>
      <c r="B179" s="490">
        <v>6329.86</v>
      </c>
      <c r="C179" s="490">
        <v>6329.86</v>
      </c>
      <c r="D179" s="490">
        <v>6329.86</v>
      </c>
      <c r="E179" s="490">
        <v>6329.86</v>
      </c>
      <c r="G179" s="226">
        <v>-0.0021</v>
      </c>
      <c r="K179" s="154" t="s">
        <v>5039</v>
      </c>
      <c r="L179" s="154">
        <v>63.9</v>
      </c>
      <c r="M179" s="154">
        <v>63.9</v>
      </c>
      <c r="N179" s="154">
        <v>63.9</v>
      </c>
      <c r="O179" s="154">
        <v>63.9</v>
      </c>
      <c r="P179" s="154" t="s">
        <v>2781</v>
      </c>
      <c r="Q179" s="226">
        <v>0.0</v>
      </c>
      <c r="R179" s="489" t="str">
        <f>VLOOKUP(K179,'Downloaded Data'!A:A,1,TRUE)</f>
        <v>01/15/2017</v>
      </c>
    </row>
    <row r="180" ht="15.75" customHeight="1">
      <c r="A180" s="489">
        <v>44965.0</v>
      </c>
      <c r="B180" s="490">
        <v>6343.0</v>
      </c>
      <c r="C180" s="490">
        <v>6343.0</v>
      </c>
      <c r="D180" s="490">
        <v>6343.0</v>
      </c>
      <c r="E180" s="490">
        <v>6343.0</v>
      </c>
      <c r="G180" s="226">
        <v>7.0E-4</v>
      </c>
      <c r="K180" s="154" t="s">
        <v>5040</v>
      </c>
      <c r="L180" s="154">
        <v>63.9</v>
      </c>
      <c r="M180" s="154">
        <v>63.9</v>
      </c>
      <c r="N180" s="154">
        <v>63.9</v>
      </c>
      <c r="O180" s="154">
        <v>63.9</v>
      </c>
      <c r="P180" s="154" t="s">
        <v>2782</v>
      </c>
      <c r="Q180" s="226">
        <v>0.0</v>
      </c>
      <c r="R180" s="489" t="str">
        <f>VLOOKUP(K180,'Downloaded Data'!A:A,1,TRUE)</f>
        <v>01/15/2017</v>
      </c>
    </row>
    <row r="181" ht="15.75" customHeight="1">
      <c r="A181" s="489">
        <v>44934.0</v>
      </c>
      <c r="B181" s="490">
        <v>6338.77</v>
      </c>
      <c r="C181" s="490">
        <v>6338.77</v>
      </c>
      <c r="D181" s="490">
        <v>6338.77</v>
      </c>
      <c r="E181" s="490">
        <v>6338.77</v>
      </c>
      <c r="G181" s="226">
        <v>0.0022</v>
      </c>
      <c r="K181" s="154" t="s">
        <v>5041</v>
      </c>
      <c r="L181" s="154">
        <v>63.9</v>
      </c>
      <c r="M181" s="154">
        <v>63.9</v>
      </c>
      <c r="N181" s="154">
        <v>63.9</v>
      </c>
      <c r="O181" s="154">
        <v>63.9</v>
      </c>
      <c r="P181" s="154" t="s">
        <v>2768</v>
      </c>
      <c r="Q181" s="226">
        <v>0.0</v>
      </c>
      <c r="R181" s="489" t="str">
        <f>VLOOKUP(K181,'Downloaded Data'!A:A,1,TRUE)</f>
        <v>01/15/2017</v>
      </c>
    </row>
    <row r="182" ht="15.75" customHeight="1">
      <c r="A182" s="154" t="s">
        <v>5060</v>
      </c>
      <c r="B182" s="490">
        <v>6324.81</v>
      </c>
      <c r="C182" s="490">
        <v>6324.81</v>
      </c>
      <c r="D182" s="490">
        <v>6324.81</v>
      </c>
      <c r="E182" s="490">
        <v>6324.81</v>
      </c>
      <c r="G182" s="226">
        <v>-0.0023</v>
      </c>
      <c r="K182" s="154" t="s">
        <v>5042</v>
      </c>
      <c r="L182" s="154">
        <v>63.9</v>
      </c>
      <c r="M182" s="154">
        <v>63.9</v>
      </c>
      <c r="N182" s="154">
        <v>63.9</v>
      </c>
      <c r="O182" s="154">
        <v>63.9</v>
      </c>
      <c r="P182" s="154" t="s">
        <v>2783</v>
      </c>
      <c r="Q182" s="226">
        <v>0.0</v>
      </c>
      <c r="R182" s="489" t="str">
        <f>VLOOKUP(K182,'Downloaded Data'!A:A,1,TRUE)</f>
        <v>01/15/2017</v>
      </c>
    </row>
    <row r="183" ht="15.75" customHeight="1">
      <c r="A183" s="154" t="s">
        <v>5061</v>
      </c>
      <c r="B183" s="490">
        <v>6339.51</v>
      </c>
      <c r="C183" s="490">
        <v>6339.51</v>
      </c>
      <c r="D183" s="490">
        <v>6339.51</v>
      </c>
      <c r="E183" s="490">
        <v>6339.51</v>
      </c>
      <c r="G183" s="226">
        <v>0.0011</v>
      </c>
      <c r="K183" s="154" t="s">
        <v>5062</v>
      </c>
      <c r="L183" s="154">
        <v>63.9</v>
      </c>
      <c r="M183" s="154">
        <v>63.9</v>
      </c>
      <c r="N183" s="154">
        <v>63.9</v>
      </c>
      <c r="O183" s="154">
        <v>63.9</v>
      </c>
      <c r="P183" s="154" t="s">
        <v>2779</v>
      </c>
      <c r="Q183" s="226">
        <v>0.0</v>
      </c>
      <c r="R183" s="489" t="str">
        <f>VLOOKUP(K183,'Downloaded Data'!A:A,1,TRUE)</f>
        <v>01/15/2017</v>
      </c>
    </row>
    <row r="184" ht="15.75" customHeight="1">
      <c r="A184" s="154" t="s">
        <v>5063</v>
      </c>
      <c r="B184" s="490">
        <v>6332.52</v>
      </c>
      <c r="C184" s="490">
        <v>6332.52</v>
      </c>
      <c r="D184" s="490">
        <v>6332.52</v>
      </c>
      <c r="E184" s="490">
        <v>6332.52</v>
      </c>
      <c r="G184" s="226">
        <v>2.0E-4</v>
      </c>
      <c r="K184" s="154" t="s">
        <v>5043</v>
      </c>
      <c r="L184" s="154">
        <v>63.9</v>
      </c>
      <c r="M184" s="154">
        <v>63.9</v>
      </c>
      <c r="N184" s="154">
        <v>63.9</v>
      </c>
      <c r="O184" s="154">
        <v>63.9</v>
      </c>
      <c r="P184" s="154" t="s">
        <v>2764</v>
      </c>
      <c r="Q184" s="226">
        <v>0.0</v>
      </c>
      <c r="R184" s="489" t="str">
        <f>VLOOKUP(K184,'Downloaded Data'!A:A,1,TRUE)</f>
        <v>01/15/2017</v>
      </c>
    </row>
    <row r="185" ht="15.75" customHeight="1">
      <c r="A185" s="154" t="s">
        <v>5064</v>
      </c>
      <c r="B185" s="490">
        <v>6331.03</v>
      </c>
      <c r="C185" s="490">
        <v>6331.03</v>
      </c>
      <c r="D185" s="490">
        <v>6331.03</v>
      </c>
      <c r="E185" s="490">
        <v>6331.03</v>
      </c>
      <c r="G185" s="226">
        <v>-0.0011</v>
      </c>
      <c r="K185" s="154" t="s">
        <v>5045</v>
      </c>
      <c r="L185" s="154">
        <v>63.9</v>
      </c>
      <c r="M185" s="154">
        <v>63.9</v>
      </c>
      <c r="N185" s="154">
        <v>63.9</v>
      </c>
      <c r="O185" s="154">
        <v>63.9</v>
      </c>
      <c r="P185" s="154" t="s">
        <v>2762</v>
      </c>
      <c r="Q185" s="226">
        <v>0.0</v>
      </c>
      <c r="R185" s="489" t="str">
        <f>VLOOKUP(K185,'Downloaded Data'!A:A,1,TRUE)</f>
        <v>01/15/2017</v>
      </c>
    </row>
    <row r="186" ht="15.75" customHeight="1">
      <c r="A186" s="154" t="s">
        <v>5065</v>
      </c>
      <c r="B186" s="490">
        <v>6337.89</v>
      </c>
      <c r="C186" s="490">
        <v>6337.89</v>
      </c>
      <c r="D186" s="490">
        <v>6337.89</v>
      </c>
      <c r="E186" s="490">
        <v>6337.89</v>
      </c>
      <c r="G186" s="226">
        <v>-0.0044</v>
      </c>
      <c r="K186" s="489">
        <v>45269.0</v>
      </c>
      <c r="L186" s="154">
        <v>63.9</v>
      </c>
      <c r="M186" s="154">
        <v>63.9</v>
      </c>
      <c r="N186" s="154">
        <v>63.9</v>
      </c>
      <c r="O186" s="154">
        <v>63.9</v>
      </c>
      <c r="P186" s="154" t="s">
        <v>2784</v>
      </c>
      <c r="Q186" s="226">
        <v>0.0</v>
      </c>
      <c r="R186" s="489">
        <f>VLOOKUP(K186,'Downloaded Data'!A:A,1,TRUE)</f>
        <v>41677</v>
      </c>
    </row>
    <row r="187" ht="15.75" customHeight="1">
      <c r="A187" s="154" t="s">
        <v>5066</v>
      </c>
      <c r="B187" s="490">
        <v>6365.61</v>
      </c>
      <c r="C187" s="490">
        <v>6365.61</v>
      </c>
      <c r="D187" s="490">
        <v>6365.61</v>
      </c>
      <c r="E187" s="490">
        <v>6365.61</v>
      </c>
      <c r="G187" s="226">
        <v>-1.0E-4</v>
      </c>
      <c r="K187" s="489">
        <v>45239.0</v>
      </c>
      <c r="L187" s="154">
        <v>63.9</v>
      </c>
      <c r="M187" s="154">
        <v>63.9</v>
      </c>
      <c r="N187" s="154">
        <v>63.9</v>
      </c>
      <c r="O187" s="154">
        <v>63.9</v>
      </c>
      <c r="P187" s="154" t="s">
        <v>2759</v>
      </c>
      <c r="Q187" s="226">
        <v>0.0</v>
      </c>
      <c r="R187" s="489">
        <f>VLOOKUP(K187,'Downloaded Data'!A:A,1,TRUE)</f>
        <v>41677</v>
      </c>
    </row>
    <row r="188" ht="15.75" customHeight="1">
      <c r="A188" s="154" t="s">
        <v>5067</v>
      </c>
      <c r="B188" s="490">
        <v>6366.17</v>
      </c>
      <c r="C188" s="490">
        <v>6366.17</v>
      </c>
      <c r="D188" s="490">
        <v>6366.17</v>
      </c>
      <c r="E188" s="490">
        <v>6366.17</v>
      </c>
      <c r="G188" s="226">
        <v>0.0024</v>
      </c>
      <c r="K188" s="489">
        <v>45116.0</v>
      </c>
      <c r="L188" s="154">
        <v>63.9</v>
      </c>
      <c r="M188" s="154">
        <v>63.9</v>
      </c>
      <c r="N188" s="154">
        <v>63.9</v>
      </c>
      <c r="O188" s="154">
        <v>63.9</v>
      </c>
      <c r="P188" s="154" t="s">
        <v>2759</v>
      </c>
      <c r="Q188" s="226">
        <v>0.0</v>
      </c>
      <c r="R188" s="489">
        <f>VLOOKUP(K188,'Downloaded Data'!A:A,1,TRUE)</f>
        <v>41677</v>
      </c>
    </row>
    <row r="189" ht="15.75" customHeight="1">
      <c r="A189" s="154" t="s">
        <v>5068</v>
      </c>
      <c r="B189" s="490">
        <v>6351.1</v>
      </c>
      <c r="C189" s="490">
        <v>6351.1</v>
      </c>
      <c r="D189" s="490">
        <v>6351.1</v>
      </c>
      <c r="E189" s="490">
        <v>6351.1</v>
      </c>
      <c r="G189" s="226">
        <v>-0.0016</v>
      </c>
      <c r="K189" s="489">
        <v>45055.0</v>
      </c>
      <c r="L189" s="154">
        <v>63.9</v>
      </c>
      <c r="M189" s="154">
        <v>63.9</v>
      </c>
      <c r="N189" s="154">
        <v>63.9</v>
      </c>
      <c r="O189" s="154">
        <v>63.9</v>
      </c>
      <c r="P189" s="154" t="s">
        <v>2785</v>
      </c>
      <c r="Q189" s="226">
        <v>0.0</v>
      </c>
      <c r="R189" s="489">
        <f>VLOOKUP(K189,'Downloaded Data'!A:A,1,TRUE)</f>
        <v>41677</v>
      </c>
    </row>
    <row r="190" ht="15.75" customHeight="1">
      <c r="A190" s="154" t="s">
        <v>5069</v>
      </c>
      <c r="B190" s="490">
        <v>6361.16</v>
      </c>
      <c r="C190" s="490">
        <v>6361.16</v>
      </c>
      <c r="D190" s="490">
        <v>6361.16</v>
      </c>
      <c r="E190" s="490">
        <v>6361.16</v>
      </c>
      <c r="G190" s="226">
        <v>0.0032</v>
      </c>
      <c r="K190" s="489">
        <v>45025.0</v>
      </c>
      <c r="L190" s="154">
        <v>63.9</v>
      </c>
      <c r="M190" s="154">
        <v>63.9</v>
      </c>
      <c r="N190" s="154">
        <v>63.9</v>
      </c>
      <c r="O190" s="154">
        <v>63.9</v>
      </c>
      <c r="P190" s="154" t="s">
        <v>2747</v>
      </c>
      <c r="Q190" s="226">
        <v>0.0</v>
      </c>
      <c r="R190" s="489">
        <f>VLOOKUP(K190,'Downloaded Data'!A:A,1,TRUE)</f>
        <v>41677</v>
      </c>
    </row>
    <row r="191" ht="15.75" customHeight="1">
      <c r="A191" s="154" t="s">
        <v>5070</v>
      </c>
      <c r="B191" s="490">
        <v>6341.1</v>
      </c>
      <c r="C191" s="490">
        <v>6341.1</v>
      </c>
      <c r="D191" s="490">
        <v>6341.1</v>
      </c>
      <c r="E191" s="490">
        <v>6341.1</v>
      </c>
      <c r="G191" s="226">
        <v>7.0E-4</v>
      </c>
      <c r="K191" s="489">
        <v>44994.0</v>
      </c>
      <c r="L191" s="154">
        <v>63.9</v>
      </c>
      <c r="M191" s="154">
        <v>63.9</v>
      </c>
      <c r="N191" s="154">
        <v>63.9</v>
      </c>
      <c r="O191" s="154">
        <v>63.9</v>
      </c>
      <c r="P191" s="154" t="s">
        <v>2828</v>
      </c>
      <c r="Q191" s="226">
        <v>0.0</v>
      </c>
      <c r="R191" s="489">
        <f>VLOOKUP(K191,'Downloaded Data'!A:A,1,TRUE)</f>
        <v>41677</v>
      </c>
    </row>
    <row r="192" ht="15.75" customHeight="1">
      <c r="A192" s="489">
        <v>45267.0</v>
      </c>
      <c r="B192" s="490">
        <v>6336.79</v>
      </c>
      <c r="C192" s="490">
        <v>6336.79</v>
      </c>
      <c r="D192" s="490">
        <v>6336.79</v>
      </c>
      <c r="E192" s="490">
        <v>6336.79</v>
      </c>
      <c r="G192" s="226">
        <v>0.0014</v>
      </c>
      <c r="K192" s="154" t="s">
        <v>5047</v>
      </c>
      <c r="L192" s="154">
        <v>63.9</v>
      </c>
      <c r="M192" s="154">
        <v>63.9</v>
      </c>
      <c r="N192" s="154">
        <v>63.9</v>
      </c>
      <c r="O192" s="154">
        <v>63.9</v>
      </c>
      <c r="P192" s="154" t="s">
        <v>2786</v>
      </c>
      <c r="Q192" s="226">
        <v>0.0</v>
      </c>
      <c r="R192" s="489" t="str">
        <f>VLOOKUP(K192,'Downloaded Data'!A:A,1,TRUE)</f>
        <v>01/15/2017</v>
      </c>
    </row>
    <row r="193" ht="15.75" customHeight="1">
      <c r="A193" s="489">
        <v>45237.0</v>
      </c>
      <c r="B193" s="490">
        <v>6327.99</v>
      </c>
      <c r="C193" s="490">
        <v>6327.99</v>
      </c>
      <c r="D193" s="490">
        <v>6327.99</v>
      </c>
      <c r="E193" s="490">
        <v>6327.99</v>
      </c>
      <c r="G193" s="226">
        <v>4.0E-4</v>
      </c>
      <c r="K193" s="154" t="s">
        <v>5048</v>
      </c>
      <c r="L193" s="154">
        <v>63.9</v>
      </c>
      <c r="M193" s="154">
        <v>63.9</v>
      </c>
      <c r="N193" s="154">
        <v>63.9</v>
      </c>
      <c r="O193" s="154">
        <v>63.9</v>
      </c>
      <c r="P193" s="154" t="s">
        <v>2787</v>
      </c>
      <c r="Q193" s="226">
        <v>0.0</v>
      </c>
      <c r="R193" s="489" t="str">
        <f>VLOOKUP(K193,'Downloaded Data'!A:A,1,TRUE)</f>
        <v>01/15/2017</v>
      </c>
    </row>
    <row r="194" ht="15.75" customHeight="1">
      <c r="A194" s="489">
        <v>45206.0</v>
      </c>
      <c r="B194" s="490">
        <v>6325.2</v>
      </c>
      <c r="C194" s="490">
        <v>6325.2</v>
      </c>
      <c r="D194" s="490">
        <v>6325.2</v>
      </c>
      <c r="E194" s="490">
        <v>6325.2</v>
      </c>
      <c r="G194" s="226">
        <v>-0.0015</v>
      </c>
      <c r="K194" s="154" t="s">
        <v>5049</v>
      </c>
      <c r="L194" s="154">
        <v>63.9</v>
      </c>
      <c r="M194" s="154">
        <v>63.9</v>
      </c>
      <c r="N194" s="154">
        <v>63.9</v>
      </c>
      <c r="O194" s="154">
        <v>63.9</v>
      </c>
      <c r="P194" s="154" t="s">
        <v>2741</v>
      </c>
      <c r="Q194" s="226">
        <v>0.0</v>
      </c>
      <c r="R194" s="489" t="str">
        <f>VLOOKUP(K194,'Downloaded Data'!A:A,1,TRUE)</f>
        <v>01/15/2017</v>
      </c>
    </row>
    <row r="195" ht="15.75" customHeight="1">
      <c r="A195" s="489">
        <v>45084.0</v>
      </c>
      <c r="B195" s="490">
        <v>6334.79</v>
      </c>
      <c r="C195" s="490">
        <v>6334.79</v>
      </c>
      <c r="D195" s="490">
        <v>6334.79</v>
      </c>
      <c r="E195" s="490">
        <v>6334.79</v>
      </c>
      <c r="G195" s="226">
        <v>-2.0E-4</v>
      </c>
      <c r="K195" s="154" t="s">
        <v>5051</v>
      </c>
      <c r="L195" s="154">
        <v>63.9</v>
      </c>
      <c r="M195" s="154">
        <v>63.9</v>
      </c>
      <c r="N195" s="154">
        <v>63.9</v>
      </c>
      <c r="O195" s="154">
        <v>63.9</v>
      </c>
      <c r="P195" s="154" t="s">
        <v>2762</v>
      </c>
      <c r="Q195" s="226">
        <v>0.0</v>
      </c>
      <c r="R195" s="489" t="str">
        <f>VLOOKUP(K195,'Downloaded Data'!A:A,1,TRUE)</f>
        <v>01/15/2017</v>
      </c>
    </row>
    <row r="196" ht="15.75" customHeight="1">
      <c r="A196" s="489">
        <v>45053.0</v>
      </c>
      <c r="B196" s="490">
        <v>6336.15</v>
      </c>
      <c r="C196" s="490">
        <v>6336.15</v>
      </c>
      <c r="D196" s="490">
        <v>6336.15</v>
      </c>
      <c r="E196" s="490">
        <v>6336.15</v>
      </c>
      <c r="G196" s="226">
        <v>3.0E-4</v>
      </c>
      <c r="K196" s="154" t="s">
        <v>5071</v>
      </c>
      <c r="L196" s="154">
        <v>63.9</v>
      </c>
      <c r="M196" s="154">
        <v>63.9</v>
      </c>
      <c r="N196" s="154">
        <v>63.9</v>
      </c>
      <c r="O196" s="154">
        <v>63.9</v>
      </c>
      <c r="P196" s="154" t="s">
        <v>4802</v>
      </c>
      <c r="Q196" s="226">
        <v>0.0</v>
      </c>
      <c r="R196" s="489" t="str">
        <f>VLOOKUP(K196,'Downloaded Data'!A:A,1,TRUE)</f>
        <v>01/15/2017</v>
      </c>
    </row>
    <row r="197" ht="15.75" customHeight="1">
      <c r="A197" s="489">
        <v>45023.0</v>
      </c>
      <c r="B197" s="490">
        <v>6334.11</v>
      </c>
      <c r="C197" s="490">
        <v>6334.11</v>
      </c>
      <c r="D197" s="490">
        <v>6334.11</v>
      </c>
      <c r="E197" s="490">
        <v>6334.11</v>
      </c>
      <c r="G197" s="226">
        <v>4.0E-4</v>
      </c>
      <c r="K197" s="154" t="s">
        <v>5052</v>
      </c>
      <c r="L197" s="154">
        <v>63.9</v>
      </c>
      <c r="M197" s="154">
        <v>63.9</v>
      </c>
      <c r="N197" s="154">
        <v>63.9</v>
      </c>
      <c r="O197" s="154">
        <v>63.9</v>
      </c>
      <c r="P197" s="154" t="s">
        <v>2783</v>
      </c>
      <c r="Q197" s="226">
        <v>0.0</v>
      </c>
      <c r="R197" s="489" t="str">
        <f>VLOOKUP(K197,'Downloaded Data'!A:A,1,TRUE)</f>
        <v>01/15/2017</v>
      </c>
    </row>
    <row r="198" ht="15.75" customHeight="1">
      <c r="A198" s="489">
        <v>44992.0</v>
      </c>
      <c r="B198" s="490">
        <v>6331.36</v>
      </c>
      <c r="C198" s="490">
        <v>6331.36</v>
      </c>
      <c r="D198" s="490">
        <v>6331.36</v>
      </c>
      <c r="E198" s="490">
        <v>6331.36</v>
      </c>
      <c r="G198" s="226">
        <v>-0.002</v>
      </c>
      <c r="K198" s="154" t="s">
        <v>5053</v>
      </c>
      <c r="L198" s="154">
        <v>63.9</v>
      </c>
      <c r="M198" s="154">
        <v>63.9</v>
      </c>
      <c r="N198" s="154">
        <v>63.9</v>
      </c>
      <c r="O198" s="154">
        <v>63.9</v>
      </c>
      <c r="P198" s="154" t="s">
        <v>2745</v>
      </c>
      <c r="Q198" s="226">
        <v>0.0</v>
      </c>
      <c r="R198" s="489" t="str">
        <f>VLOOKUP(K198,'Downloaded Data'!A:A,1,TRUE)</f>
        <v>01/15/2017</v>
      </c>
    </row>
    <row r="199" ht="15.75" customHeight="1">
      <c r="A199" s="154" t="s">
        <v>5072</v>
      </c>
      <c r="B199" s="490">
        <v>6344.09</v>
      </c>
      <c r="C199" s="490">
        <v>6344.09</v>
      </c>
      <c r="D199" s="490">
        <v>6344.09</v>
      </c>
      <c r="E199" s="490">
        <v>6344.09</v>
      </c>
      <c r="G199" s="226">
        <v>0.0039</v>
      </c>
      <c r="K199" s="154" t="s">
        <v>5054</v>
      </c>
      <c r="L199" s="154">
        <v>63.9</v>
      </c>
      <c r="M199" s="154">
        <v>63.9</v>
      </c>
      <c r="N199" s="154">
        <v>63.9</v>
      </c>
      <c r="O199" s="154">
        <v>63.9</v>
      </c>
      <c r="P199" s="154" t="s">
        <v>2783</v>
      </c>
      <c r="Q199" s="226">
        <v>0.0</v>
      </c>
      <c r="R199" s="489" t="str">
        <f>VLOOKUP(K199,'Downloaded Data'!A:A,1,TRUE)</f>
        <v>01/15/2017</v>
      </c>
    </row>
    <row r="200" ht="15.75" customHeight="1">
      <c r="A200" s="154" t="s">
        <v>5073</v>
      </c>
      <c r="B200" s="490">
        <v>6319.25</v>
      </c>
      <c r="C200" s="490">
        <v>6319.25</v>
      </c>
      <c r="D200" s="490">
        <v>6319.25</v>
      </c>
      <c r="E200" s="490">
        <v>6319.25</v>
      </c>
      <c r="G200" s="226">
        <v>0.0013</v>
      </c>
      <c r="K200" s="154" t="s">
        <v>5055</v>
      </c>
      <c r="L200" s="154">
        <v>63.9</v>
      </c>
      <c r="M200" s="154">
        <v>63.9</v>
      </c>
      <c r="N200" s="154">
        <v>63.9</v>
      </c>
      <c r="O200" s="154">
        <v>63.9</v>
      </c>
      <c r="P200" s="154" t="s">
        <v>2788</v>
      </c>
      <c r="Q200" s="226">
        <v>0.0</v>
      </c>
      <c r="R200" s="489" t="str">
        <f>VLOOKUP(K200,'Downloaded Data'!A:A,1,TRUE)</f>
        <v>01/15/2017</v>
      </c>
    </row>
    <row r="201" ht="15.75" customHeight="1">
      <c r="A201" s="154" t="s">
        <v>5074</v>
      </c>
      <c r="B201" s="490">
        <v>6310.96</v>
      </c>
      <c r="C201" s="490">
        <v>6310.96</v>
      </c>
      <c r="D201" s="490">
        <v>6310.96</v>
      </c>
      <c r="E201" s="490">
        <v>6310.96</v>
      </c>
      <c r="G201" s="226">
        <v>0.0015</v>
      </c>
      <c r="K201" s="154" t="s">
        <v>5075</v>
      </c>
      <c r="L201" s="154">
        <v>63.9</v>
      </c>
      <c r="M201" s="154">
        <v>63.9</v>
      </c>
      <c r="N201" s="154">
        <v>63.9</v>
      </c>
      <c r="O201" s="154">
        <v>63.9</v>
      </c>
      <c r="P201" s="154" t="s">
        <v>4804</v>
      </c>
      <c r="Q201" s="226">
        <v>0.0</v>
      </c>
      <c r="R201" s="489" t="str">
        <f>VLOOKUP(K201,'Downloaded Data'!A:A,1,TRUE)</f>
        <v>01/15/2017</v>
      </c>
    </row>
    <row r="202" ht="15.75" customHeight="1">
      <c r="A202" s="154" t="s">
        <v>5076</v>
      </c>
      <c r="B202" s="490">
        <v>6301.8</v>
      </c>
      <c r="C202" s="490">
        <v>6301.8</v>
      </c>
      <c r="D202" s="490">
        <v>6301.8</v>
      </c>
      <c r="E202" s="490">
        <v>6301.8</v>
      </c>
      <c r="G202" s="226">
        <v>-0.002</v>
      </c>
      <c r="K202" s="154" t="s">
        <v>5056</v>
      </c>
      <c r="L202" s="154">
        <v>63.9</v>
      </c>
      <c r="M202" s="154">
        <v>63.9</v>
      </c>
      <c r="N202" s="154">
        <v>63.9</v>
      </c>
      <c r="O202" s="154">
        <v>63.9</v>
      </c>
      <c r="P202" s="154" t="s">
        <v>2747</v>
      </c>
      <c r="Q202" s="226">
        <v>0.0</v>
      </c>
      <c r="R202" s="489" t="str">
        <f>VLOOKUP(K202,'Downloaded Data'!A:A,1,TRUE)</f>
        <v>01/15/2017</v>
      </c>
    </row>
    <row r="203" ht="15.75" customHeight="1">
      <c r="A203" s="154" t="s">
        <v>5077</v>
      </c>
      <c r="B203" s="490">
        <v>6314.14</v>
      </c>
      <c r="C203" s="490">
        <v>6314.14</v>
      </c>
      <c r="D203" s="490">
        <v>6314.14</v>
      </c>
      <c r="E203" s="490">
        <v>6314.14</v>
      </c>
      <c r="G203" s="226">
        <v>0.0054</v>
      </c>
      <c r="K203" s="154" t="s">
        <v>5058</v>
      </c>
      <c r="L203" s="154">
        <v>63.9</v>
      </c>
      <c r="M203" s="154">
        <v>63.9</v>
      </c>
      <c r="N203" s="154">
        <v>63.9</v>
      </c>
      <c r="O203" s="154">
        <v>63.9</v>
      </c>
      <c r="P203" s="154" t="s">
        <v>2735</v>
      </c>
      <c r="Q203" s="226">
        <v>0.0</v>
      </c>
      <c r="R203" s="489" t="str">
        <f>VLOOKUP(K203,'Downloaded Data'!A:A,1,TRUE)</f>
        <v>01/15/2017</v>
      </c>
    </row>
    <row r="204" ht="15.75" customHeight="1">
      <c r="A204" s="154" t="s">
        <v>5078</v>
      </c>
      <c r="B204" s="490">
        <v>6280.02</v>
      </c>
      <c r="C204" s="490">
        <v>6280.02</v>
      </c>
      <c r="D204" s="490">
        <v>6280.02</v>
      </c>
      <c r="E204" s="490">
        <v>6280.02</v>
      </c>
      <c r="G204" s="226">
        <v>8.0E-4</v>
      </c>
      <c r="K204" s="154" t="s">
        <v>5079</v>
      </c>
      <c r="L204" s="154">
        <v>63.9</v>
      </c>
      <c r="M204" s="154">
        <v>63.9</v>
      </c>
      <c r="N204" s="154">
        <v>63.9</v>
      </c>
      <c r="O204" s="154">
        <v>63.9</v>
      </c>
      <c r="P204" s="154" t="s">
        <v>4806</v>
      </c>
      <c r="Q204" s="226">
        <v>0.0</v>
      </c>
      <c r="R204" s="489" t="str">
        <f>VLOOKUP(K204,'Downloaded Data'!A:A,1,TRUE)</f>
        <v>01/15/2017</v>
      </c>
    </row>
    <row r="205" ht="15.75" customHeight="1">
      <c r="A205" s="154" t="s">
        <v>5080</v>
      </c>
      <c r="B205" s="490">
        <v>6274.76</v>
      </c>
      <c r="C205" s="490">
        <v>6274.76</v>
      </c>
      <c r="D205" s="490">
        <v>6274.76</v>
      </c>
      <c r="E205" s="490">
        <v>6274.76</v>
      </c>
      <c r="G205" s="226">
        <v>-0.0038</v>
      </c>
      <c r="K205" s="489">
        <v>45207.0</v>
      </c>
      <c r="L205" s="154">
        <v>63.9</v>
      </c>
      <c r="M205" s="154">
        <v>63.9</v>
      </c>
      <c r="N205" s="154">
        <v>63.9</v>
      </c>
      <c r="O205" s="154">
        <v>63.9</v>
      </c>
      <c r="P205" s="154" t="s">
        <v>2789</v>
      </c>
      <c r="Q205" s="226">
        <v>0.0</v>
      </c>
      <c r="R205" s="489">
        <f>VLOOKUP(K205,'Downloaded Data'!A:A,1,TRUE)</f>
        <v>41677</v>
      </c>
    </row>
    <row r="206" ht="15.75" customHeight="1">
      <c r="A206" s="154" t="s">
        <v>5081</v>
      </c>
      <c r="B206" s="490">
        <v>6298.92</v>
      </c>
      <c r="C206" s="490">
        <v>6298.92</v>
      </c>
      <c r="D206" s="490">
        <v>6298.92</v>
      </c>
      <c r="E206" s="490">
        <v>6298.92</v>
      </c>
      <c r="G206" s="226">
        <v>-0.0019</v>
      </c>
      <c r="K206" s="489">
        <v>45177.0</v>
      </c>
      <c r="L206" s="154">
        <v>63.9</v>
      </c>
      <c r="M206" s="154">
        <v>63.9</v>
      </c>
      <c r="N206" s="154">
        <v>63.9</v>
      </c>
      <c r="O206" s="154">
        <v>63.9</v>
      </c>
      <c r="P206" s="154" t="s">
        <v>2779</v>
      </c>
      <c r="Q206" s="226">
        <v>0.0</v>
      </c>
      <c r="R206" s="489">
        <f>VLOOKUP(K206,'Downloaded Data'!A:A,1,TRUE)</f>
        <v>41677</v>
      </c>
    </row>
    <row r="207" ht="15.75" customHeight="1">
      <c r="A207" s="489">
        <v>45266.0</v>
      </c>
      <c r="B207" s="490">
        <v>6310.6</v>
      </c>
      <c r="C207" s="490">
        <v>6310.6</v>
      </c>
      <c r="D207" s="490">
        <v>6310.6</v>
      </c>
      <c r="E207" s="490">
        <v>6310.6</v>
      </c>
      <c r="G207" s="226">
        <v>-0.0066</v>
      </c>
      <c r="K207" s="489">
        <v>45146.0</v>
      </c>
      <c r="L207" s="154">
        <v>63.9</v>
      </c>
      <c r="M207" s="154">
        <v>63.9</v>
      </c>
      <c r="N207" s="154">
        <v>63.9</v>
      </c>
      <c r="O207" s="154">
        <v>63.9</v>
      </c>
      <c r="P207" s="154" t="s">
        <v>2790</v>
      </c>
      <c r="Q207" s="226">
        <v>0.0</v>
      </c>
      <c r="R207" s="489">
        <f>VLOOKUP(K207,'Downloaded Data'!A:A,1,TRUE)</f>
        <v>41677</v>
      </c>
    </row>
    <row r="208" ht="15.75" customHeight="1">
      <c r="A208" s="489">
        <v>45144.0</v>
      </c>
      <c r="B208" s="490">
        <v>6352.84</v>
      </c>
      <c r="C208" s="490">
        <v>6352.84</v>
      </c>
      <c r="D208" s="490">
        <v>6352.84</v>
      </c>
      <c r="E208" s="490">
        <v>6352.84</v>
      </c>
      <c r="G208" s="226">
        <v>0.0022</v>
      </c>
      <c r="K208" s="489">
        <v>45115.0</v>
      </c>
      <c r="L208" s="154">
        <v>63.9</v>
      </c>
      <c r="M208" s="154">
        <v>63.9</v>
      </c>
      <c r="N208" s="154">
        <v>63.9</v>
      </c>
      <c r="O208" s="154">
        <v>63.9</v>
      </c>
      <c r="P208" s="154" t="s">
        <v>2791</v>
      </c>
      <c r="Q208" s="226">
        <v>0.0</v>
      </c>
      <c r="R208" s="489">
        <f>VLOOKUP(K208,'Downloaded Data'!A:A,1,TRUE)</f>
        <v>41677</v>
      </c>
    </row>
    <row r="209" ht="15.75" customHeight="1">
      <c r="A209" s="489">
        <v>45113.0</v>
      </c>
      <c r="B209" s="490">
        <v>6338.99</v>
      </c>
      <c r="C209" s="490">
        <v>6338.99</v>
      </c>
      <c r="D209" s="490">
        <v>6338.99</v>
      </c>
      <c r="E209" s="490">
        <v>6338.99</v>
      </c>
      <c r="G209" s="226">
        <v>0.0036</v>
      </c>
      <c r="K209" s="489">
        <v>45085.0</v>
      </c>
      <c r="L209" s="154">
        <v>63.9</v>
      </c>
      <c r="M209" s="154">
        <v>63.9</v>
      </c>
      <c r="N209" s="154">
        <v>63.9</v>
      </c>
      <c r="O209" s="154">
        <v>63.9</v>
      </c>
      <c r="P209" s="154" t="s">
        <v>2761</v>
      </c>
      <c r="Q209" s="226">
        <v>0.0</v>
      </c>
      <c r="R209" s="489">
        <f>VLOOKUP(K209,'Downloaded Data'!A:A,1,TRUE)</f>
        <v>41677</v>
      </c>
    </row>
    <row r="210" ht="15.75" customHeight="1">
      <c r="A210" s="489">
        <v>45083.0</v>
      </c>
      <c r="B210" s="490">
        <v>6316.19</v>
      </c>
      <c r="C210" s="490">
        <v>6316.19</v>
      </c>
      <c r="D210" s="490">
        <v>6316.19</v>
      </c>
      <c r="E210" s="490">
        <v>6316.19</v>
      </c>
      <c r="G210" s="226">
        <v>-0.0063</v>
      </c>
      <c r="K210" s="489">
        <v>44993.0</v>
      </c>
      <c r="L210" s="154">
        <v>63.9</v>
      </c>
      <c r="M210" s="154">
        <v>63.9</v>
      </c>
      <c r="N210" s="154">
        <v>63.9</v>
      </c>
      <c r="O210" s="154">
        <v>63.9</v>
      </c>
      <c r="P210" s="154" t="s">
        <v>2782</v>
      </c>
      <c r="Q210" s="226">
        <v>0.0</v>
      </c>
      <c r="R210" s="489">
        <f>VLOOKUP(K210,'Downloaded Data'!A:A,1,TRUE)</f>
        <v>41677</v>
      </c>
    </row>
    <row r="211" ht="15.75" customHeight="1">
      <c r="A211" s="489">
        <v>45052.0</v>
      </c>
      <c r="B211" s="490">
        <v>6356.3</v>
      </c>
      <c r="C211" s="490">
        <v>6356.3</v>
      </c>
      <c r="D211" s="490">
        <v>6356.3</v>
      </c>
      <c r="E211" s="490">
        <v>6356.3</v>
      </c>
      <c r="G211" s="226">
        <v>1.0E-4</v>
      </c>
      <c r="K211" s="489">
        <v>44965.0</v>
      </c>
      <c r="L211" s="154">
        <v>63.9</v>
      </c>
      <c r="M211" s="154">
        <v>63.9</v>
      </c>
      <c r="N211" s="154">
        <v>63.9</v>
      </c>
      <c r="O211" s="154">
        <v>63.9</v>
      </c>
      <c r="P211" s="154" t="s">
        <v>2743</v>
      </c>
      <c r="Q211" s="226">
        <v>0.0</v>
      </c>
      <c r="R211" s="489">
        <f>VLOOKUP(K211,'Downloaded Data'!A:A,1,TRUE)</f>
        <v>41677</v>
      </c>
    </row>
    <row r="212" ht="15.75" customHeight="1">
      <c r="A212" s="489">
        <v>44932.0</v>
      </c>
      <c r="B212" s="490">
        <v>6355.56</v>
      </c>
      <c r="C212" s="490">
        <v>6355.56</v>
      </c>
      <c r="D212" s="490">
        <v>6355.56</v>
      </c>
      <c r="E212" s="490">
        <v>6355.56</v>
      </c>
      <c r="G212" s="226">
        <v>0.0025</v>
      </c>
      <c r="K212" s="489">
        <v>44934.0</v>
      </c>
      <c r="L212" s="154">
        <v>63.9</v>
      </c>
      <c r="M212" s="154">
        <v>63.9</v>
      </c>
      <c r="N212" s="154">
        <v>63.9</v>
      </c>
      <c r="O212" s="154">
        <v>63.9</v>
      </c>
      <c r="P212" s="154" t="s">
        <v>2792</v>
      </c>
      <c r="Q212" s="226">
        <v>0.0</v>
      </c>
      <c r="R212" s="489">
        <f>VLOOKUP(K212,'Downloaded Data'!A:A,1,TRUE)</f>
        <v>41677</v>
      </c>
    </row>
    <row r="213" ht="15.75" customHeight="1">
      <c r="A213" s="154" t="s">
        <v>5082</v>
      </c>
      <c r="B213" s="490">
        <v>6339.74</v>
      </c>
      <c r="C213" s="490">
        <v>6339.74</v>
      </c>
      <c r="D213" s="490">
        <v>6339.74</v>
      </c>
      <c r="E213" s="490">
        <v>6339.74</v>
      </c>
      <c r="G213" s="226">
        <v>-0.001</v>
      </c>
      <c r="K213" s="154" t="s">
        <v>5060</v>
      </c>
      <c r="L213" s="154">
        <v>63.9</v>
      </c>
      <c r="M213" s="154">
        <v>63.9</v>
      </c>
      <c r="N213" s="154">
        <v>63.9</v>
      </c>
      <c r="O213" s="154">
        <v>63.9</v>
      </c>
      <c r="P213" s="154" t="s">
        <v>2759</v>
      </c>
      <c r="Q213" s="226">
        <v>0.0</v>
      </c>
      <c r="R213" s="489" t="str">
        <f>VLOOKUP(K213,'Downloaded Data'!A:A,1,TRUE)</f>
        <v>01/15/2017</v>
      </c>
    </row>
    <row r="214" ht="15.75" customHeight="1">
      <c r="A214" s="154" t="s">
        <v>5083</v>
      </c>
      <c r="B214" s="490">
        <v>6345.78</v>
      </c>
      <c r="C214" s="490">
        <v>6345.78</v>
      </c>
      <c r="D214" s="490">
        <v>6345.78</v>
      </c>
      <c r="E214" s="490">
        <v>6345.78</v>
      </c>
      <c r="G214" s="226">
        <v>0.0021</v>
      </c>
      <c r="K214" s="154" t="s">
        <v>5084</v>
      </c>
      <c r="L214" s="154">
        <v>63.9</v>
      </c>
      <c r="M214" s="154">
        <v>63.9</v>
      </c>
      <c r="N214" s="154">
        <v>63.9</v>
      </c>
      <c r="O214" s="154">
        <v>63.9</v>
      </c>
      <c r="P214" s="154" t="s">
        <v>4809</v>
      </c>
      <c r="Q214" s="226">
        <v>0.0</v>
      </c>
      <c r="R214" s="489" t="str">
        <f>VLOOKUP(K214,'Downloaded Data'!A:A,1,TRUE)</f>
        <v>01/15/2017</v>
      </c>
    </row>
    <row r="215" ht="15.75" customHeight="1">
      <c r="A215" s="154" t="s">
        <v>5085</v>
      </c>
      <c r="B215" s="490">
        <v>6332.74</v>
      </c>
      <c r="C215" s="490">
        <v>6332.74</v>
      </c>
      <c r="D215" s="490">
        <v>6332.74</v>
      </c>
      <c r="E215" s="490">
        <v>6332.74</v>
      </c>
      <c r="G215" s="226">
        <v>0.0011</v>
      </c>
      <c r="K215" s="154" t="s">
        <v>5061</v>
      </c>
      <c r="L215" s="154">
        <v>63.9</v>
      </c>
      <c r="M215" s="154">
        <v>63.9</v>
      </c>
      <c r="N215" s="154">
        <v>63.9</v>
      </c>
      <c r="O215" s="154">
        <v>63.9</v>
      </c>
      <c r="P215" s="154" t="s">
        <v>2793</v>
      </c>
      <c r="Q215" s="226">
        <v>0.0</v>
      </c>
      <c r="R215" s="489" t="str">
        <f>VLOOKUP(K215,'Downloaded Data'!A:A,1,TRUE)</f>
        <v>01/15/2017</v>
      </c>
    </row>
    <row r="216" ht="15.75" customHeight="1">
      <c r="A216" s="154" t="s">
        <v>5086</v>
      </c>
      <c r="B216" s="490">
        <v>6325.73</v>
      </c>
      <c r="C216" s="490">
        <v>6325.73</v>
      </c>
      <c r="D216" s="490">
        <v>6325.73</v>
      </c>
      <c r="E216" s="490">
        <v>6325.73</v>
      </c>
      <c r="G216" s="226">
        <v>0.0031</v>
      </c>
      <c r="K216" s="154" t="s">
        <v>5063</v>
      </c>
      <c r="L216" s="154">
        <v>63.9</v>
      </c>
      <c r="M216" s="154">
        <v>63.9</v>
      </c>
      <c r="N216" s="154">
        <v>63.9</v>
      </c>
      <c r="O216" s="154">
        <v>63.9</v>
      </c>
      <c r="P216" s="154" t="s">
        <v>2794</v>
      </c>
      <c r="Q216" s="226">
        <v>0.0</v>
      </c>
      <c r="R216" s="489" t="str">
        <f>VLOOKUP(K216,'Downloaded Data'!A:A,1,TRUE)</f>
        <v>01/15/2017</v>
      </c>
    </row>
    <row r="217" ht="15.75" customHeight="1">
      <c r="A217" s="154" t="s">
        <v>5087</v>
      </c>
      <c r="B217" s="490">
        <v>6305.9</v>
      </c>
      <c r="C217" s="490">
        <v>6305.9</v>
      </c>
      <c r="D217" s="490">
        <v>6305.9</v>
      </c>
      <c r="E217" s="490">
        <v>6305.9</v>
      </c>
      <c r="G217" s="226">
        <v>0.0</v>
      </c>
      <c r="K217" s="154" t="s">
        <v>5064</v>
      </c>
      <c r="L217" s="154">
        <v>63.9</v>
      </c>
      <c r="M217" s="154">
        <v>63.9</v>
      </c>
      <c r="N217" s="154">
        <v>63.9</v>
      </c>
      <c r="O217" s="154">
        <v>63.9</v>
      </c>
      <c r="P217" s="154" t="s">
        <v>2795</v>
      </c>
      <c r="Q217" s="226">
        <v>0.0</v>
      </c>
      <c r="R217" s="489" t="str">
        <f>VLOOKUP(K217,'Downloaded Data'!A:A,1,TRUE)</f>
        <v>01/15/2017</v>
      </c>
    </row>
    <row r="218" ht="15.75" customHeight="1">
      <c r="A218" s="154" t="s">
        <v>5088</v>
      </c>
      <c r="B218" s="490">
        <v>6306.19</v>
      </c>
      <c r="C218" s="490">
        <v>6306.19</v>
      </c>
      <c r="D218" s="490">
        <v>6306.19</v>
      </c>
      <c r="E218" s="490">
        <v>6306.19</v>
      </c>
      <c r="G218" s="226">
        <v>0.0039</v>
      </c>
      <c r="K218" s="154" t="s">
        <v>5065</v>
      </c>
      <c r="L218" s="154">
        <v>63.9</v>
      </c>
      <c r="M218" s="154">
        <v>63.9</v>
      </c>
      <c r="N218" s="154">
        <v>63.9</v>
      </c>
      <c r="O218" s="154">
        <v>63.9</v>
      </c>
      <c r="P218" s="154" t="s">
        <v>2785</v>
      </c>
      <c r="Q218" s="226">
        <v>0.0</v>
      </c>
      <c r="R218" s="489" t="str">
        <f>VLOOKUP(K218,'Downloaded Data'!A:A,1,TRUE)</f>
        <v>01/15/2017</v>
      </c>
    </row>
    <row r="219" ht="15.75" customHeight="1">
      <c r="A219" s="154" t="s">
        <v>5089</v>
      </c>
      <c r="B219" s="490">
        <v>6281.65</v>
      </c>
      <c r="C219" s="490">
        <v>6281.65</v>
      </c>
      <c r="D219" s="490">
        <v>6281.65</v>
      </c>
      <c r="E219" s="490">
        <v>6281.65</v>
      </c>
      <c r="G219" s="226">
        <v>-0.0014</v>
      </c>
      <c r="K219" s="154" t="s">
        <v>5090</v>
      </c>
      <c r="L219" s="154">
        <v>63.9</v>
      </c>
      <c r="M219" s="154">
        <v>63.9</v>
      </c>
      <c r="N219" s="154">
        <v>63.9</v>
      </c>
      <c r="O219" s="154">
        <v>63.9</v>
      </c>
      <c r="P219" s="154" t="s">
        <v>4811</v>
      </c>
      <c r="Q219" s="226">
        <v>0.0</v>
      </c>
      <c r="R219" s="489" t="str">
        <f>VLOOKUP(K219,'Downloaded Data'!A:A,1,TRUE)</f>
        <v>01/15/2017</v>
      </c>
    </row>
    <row r="220" ht="15.75" customHeight="1">
      <c r="A220" s="154" t="s">
        <v>5091</v>
      </c>
      <c r="B220" s="490">
        <v>6290.2</v>
      </c>
      <c r="C220" s="490">
        <v>6290.2</v>
      </c>
      <c r="D220" s="490">
        <v>6290.2</v>
      </c>
      <c r="E220" s="490">
        <v>6290.2</v>
      </c>
      <c r="G220" s="226">
        <v>0.0014</v>
      </c>
      <c r="K220" s="154" t="s">
        <v>5066</v>
      </c>
      <c r="L220" s="154">
        <v>63.9</v>
      </c>
      <c r="M220" s="154">
        <v>63.9</v>
      </c>
      <c r="N220" s="154">
        <v>63.9</v>
      </c>
      <c r="O220" s="154">
        <v>63.9</v>
      </c>
      <c r="P220" s="154" t="s">
        <v>2796</v>
      </c>
      <c r="Q220" s="226">
        <v>0.0</v>
      </c>
      <c r="R220" s="489" t="str">
        <f>VLOOKUP(K220,'Downloaded Data'!A:A,1,TRUE)</f>
        <v>01/15/2017</v>
      </c>
    </row>
    <row r="221" ht="15.75" customHeight="1">
      <c r="A221" s="154" t="s">
        <v>5092</v>
      </c>
      <c r="B221" s="490">
        <v>6281.25</v>
      </c>
      <c r="C221" s="490">
        <v>6281.25</v>
      </c>
      <c r="D221" s="490">
        <v>6281.25</v>
      </c>
      <c r="E221" s="490">
        <v>6281.25</v>
      </c>
      <c r="G221" s="226">
        <v>6.0E-4</v>
      </c>
      <c r="K221" s="154" t="s">
        <v>5067</v>
      </c>
      <c r="L221" s="154">
        <v>63.9</v>
      </c>
      <c r="M221" s="154">
        <v>63.9</v>
      </c>
      <c r="N221" s="154">
        <v>63.9</v>
      </c>
      <c r="O221" s="154">
        <v>63.9</v>
      </c>
      <c r="P221" s="154" t="s">
        <v>2797</v>
      </c>
      <c r="Q221" s="226">
        <v>0.0</v>
      </c>
      <c r="R221" s="489" t="str">
        <f>VLOOKUP(K221,'Downloaded Data'!A:A,1,TRUE)</f>
        <v>01/15/2017</v>
      </c>
    </row>
    <row r="222" ht="15.75" customHeight="1">
      <c r="A222" s="154" t="s">
        <v>5093</v>
      </c>
      <c r="B222" s="490">
        <v>6277.21</v>
      </c>
      <c r="C222" s="490">
        <v>6277.21</v>
      </c>
      <c r="D222" s="490">
        <v>6277.21</v>
      </c>
      <c r="E222" s="490">
        <v>6277.21</v>
      </c>
      <c r="G222" s="226">
        <v>0.0027</v>
      </c>
      <c r="K222" s="154" t="s">
        <v>5068</v>
      </c>
      <c r="L222" s="154">
        <v>63.9</v>
      </c>
      <c r="M222" s="154">
        <v>63.9</v>
      </c>
      <c r="N222" s="154">
        <v>63.9</v>
      </c>
      <c r="O222" s="154">
        <v>63.9</v>
      </c>
      <c r="P222" s="154" t="s">
        <v>2798</v>
      </c>
      <c r="Q222" s="226">
        <v>0.0</v>
      </c>
      <c r="R222" s="489" t="str">
        <f>VLOOKUP(K222,'Downloaded Data'!A:A,1,TRUE)</f>
        <v>01/15/2017</v>
      </c>
    </row>
    <row r="223" ht="15.75" customHeight="1">
      <c r="A223" s="154" t="s">
        <v>5094</v>
      </c>
      <c r="B223" s="490">
        <v>6260.1</v>
      </c>
      <c r="C223" s="490">
        <v>6260.1</v>
      </c>
      <c r="D223" s="490">
        <v>6260.1</v>
      </c>
      <c r="E223" s="490">
        <v>6260.1</v>
      </c>
      <c r="G223" s="226">
        <v>-0.002</v>
      </c>
      <c r="K223" s="154" t="s">
        <v>5069</v>
      </c>
      <c r="L223" s="154">
        <v>63.9</v>
      </c>
      <c r="M223" s="154">
        <v>64.8</v>
      </c>
      <c r="N223" s="154">
        <v>64.8</v>
      </c>
      <c r="O223" s="154">
        <v>63.9</v>
      </c>
      <c r="P223" s="154" t="s">
        <v>2773</v>
      </c>
      <c r="Q223" s="226">
        <v>0.0</v>
      </c>
      <c r="R223" s="489" t="str">
        <f>VLOOKUP(K223,'Downloaded Data'!A:A,1,TRUE)</f>
        <v>01/15/2017</v>
      </c>
    </row>
    <row r="224" ht="15.75" customHeight="1">
      <c r="A224" s="489">
        <v>45235.0</v>
      </c>
      <c r="B224" s="490">
        <v>6272.43</v>
      </c>
      <c r="C224" s="490">
        <v>6272.43</v>
      </c>
      <c r="D224" s="490">
        <v>6272.43</v>
      </c>
      <c r="E224" s="490">
        <v>6272.43</v>
      </c>
      <c r="G224" s="226">
        <v>-0.0011</v>
      </c>
      <c r="K224" s="154" t="s">
        <v>5095</v>
      </c>
      <c r="L224" s="154">
        <v>63.9</v>
      </c>
      <c r="M224" s="154">
        <v>63.9</v>
      </c>
      <c r="N224" s="154">
        <v>63.9</v>
      </c>
      <c r="O224" s="154">
        <v>63.9</v>
      </c>
      <c r="P224" s="154" t="s">
        <v>4813</v>
      </c>
      <c r="Q224" s="226">
        <v>0.0</v>
      </c>
      <c r="R224" s="489" t="str">
        <f>VLOOKUP(K224,'Downloaded Data'!A:A,1,TRUE)</f>
        <v>01/15/2017</v>
      </c>
    </row>
    <row r="225" ht="15.75" customHeight="1">
      <c r="A225" s="489">
        <v>45204.0</v>
      </c>
      <c r="B225" s="490">
        <v>6279.11</v>
      </c>
      <c r="C225" s="490">
        <v>6279.11</v>
      </c>
      <c r="D225" s="490">
        <v>6279.11</v>
      </c>
      <c r="E225" s="490">
        <v>6279.11</v>
      </c>
      <c r="G225" s="226">
        <v>9.0E-4</v>
      </c>
      <c r="K225" s="154" t="s">
        <v>5070</v>
      </c>
      <c r="L225" s="154">
        <v>63.9</v>
      </c>
      <c r="M225" s="154">
        <v>63.9</v>
      </c>
      <c r="N225" s="154">
        <v>63.9</v>
      </c>
      <c r="O225" s="154">
        <v>63.9</v>
      </c>
      <c r="P225" s="154" t="s">
        <v>2799</v>
      </c>
      <c r="Q225" s="226">
        <v>0.0</v>
      </c>
      <c r="R225" s="489" t="str">
        <f>VLOOKUP(K225,'Downloaded Data'!A:A,1,TRUE)</f>
        <v>01/15/2017</v>
      </c>
    </row>
    <row r="226" ht="15.75" customHeight="1">
      <c r="A226" s="489">
        <v>45174.0</v>
      </c>
      <c r="B226" s="490">
        <v>6273.6</v>
      </c>
      <c r="C226" s="490">
        <v>6273.6</v>
      </c>
      <c r="D226" s="490">
        <v>6273.6</v>
      </c>
      <c r="E226" s="490">
        <v>6273.6</v>
      </c>
      <c r="G226" s="226">
        <v>0.0019</v>
      </c>
      <c r="K226" s="489">
        <v>45267.0</v>
      </c>
      <c r="L226" s="154">
        <v>63.9</v>
      </c>
      <c r="M226" s="154">
        <v>63.9</v>
      </c>
      <c r="N226" s="154">
        <v>63.9</v>
      </c>
      <c r="O226" s="154">
        <v>63.9</v>
      </c>
      <c r="P226" s="154" t="s">
        <v>2800</v>
      </c>
      <c r="Q226" s="226">
        <v>0.0</v>
      </c>
      <c r="R226" s="489">
        <f>VLOOKUP(K226,'Downloaded Data'!A:A,1,TRUE)</f>
        <v>41677</v>
      </c>
    </row>
    <row r="227" ht="15.75" customHeight="1">
      <c r="A227" s="489">
        <v>45143.0</v>
      </c>
      <c r="B227" s="490">
        <v>6261.63</v>
      </c>
      <c r="C227" s="490">
        <v>6261.63</v>
      </c>
      <c r="D227" s="490">
        <v>6261.63</v>
      </c>
      <c r="E227" s="490">
        <v>6261.63</v>
      </c>
      <c r="G227" s="226">
        <v>-0.0012</v>
      </c>
      <c r="K227" s="489">
        <v>45237.0</v>
      </c>
      <c r="L227" s="154">
        <v>63.9</v>
      </c>
      <c r="M227" s="154">
        <v>63.9</v>
      </c>
      <c r="N227" s="154">
        <v>63.9</v>
      </c>
      <c r="O227" s="154">
        <v>63.9</v>
      </c>
      <c r="P227" s="154" t="s">
        <v>2801</v>
      </c>
      <c r="Q227" s="226">
        <v>0.0</v>
      </c>
      <c r="R227" s="489">
        <f>VLOOKUP(K227,'Downloaded Data'!A:A,1,TRUE)</f>
        <v>41677</v>
      </c>
    </row>
    <row r="228" ht="15.75" customHeight="1">
      <c r="A228" s="489">
        <v>44990.0</v>
      </c>
      <c r="B228" s="490">
        <v>6269.16</v>
      </c>
      <c r="C228" s="490">
        <v>6269.16</v>
      </c>
      <c r="D228" s="490">
        <v>6269.16</v>
      </c>
      <c r="E228" s="490">
        <v>6269.16</v>
      </c>
      <c r="G228" s="226">
        <v>-3.0E-4</v>
      </c>
      <c r="K228" s="489">
        <v>45206.0</v>
      </c>
      <c r="L228" s="154">
        <v>63.9</v>
      </c>
      <c r="M228" s="154">
        <v>63.9</v>
      </c>
      <c r="N228" s="154">
        <v>64.3</v>
      </c>
      <c r="O228" s="154">
        <v>63.9</v>
      </c>
      <c r="P228" s="154" t="s">
        <v>2802</v>
      </c>
      <c r="Q228" s="226">
        <v>0.0</v>
      </c>
      <c r="R228" s="489">
        <f>VLOOKUP(K228,'Downloaded Data'!A:A,1,TRUE)</f>
        <v>41677</v>
      </c>
    </row>
    <row r="229" ht="15.75" customHeight="1">
      <c r="A229" s="489">
        <v>44962.0</v>
      </c>
      <c r="B229" s="490">
        <v>6270.77</v>
      </c>
      <c r="C229" s="490">
        <v>6270.77</v>
      </c>
      <c r="D229" s="490">
        <v>6270.77</v>
      </c>
      <c r="E229" s="490">
        <v>6270.77</v>
      </c>
      <c r="G229" s="226">
        <v>-5.0E-4</v>
      </c>
      <c r="K229" s="489">
        <v>45176.0</v>
      </c>
      <c r="L229" s="154">
        <v>63.9</v>
      </c>
      <c r="M229" s="154">
        <v>63.9</v>
      </c>
      <c r="N229" s="154">
        <v>63.9</v>
      </c>
      <c r="O229" s="154">
        <v>63.9</v>
      </c>
      <c r="P229" s="154" t="s">
        <v>4815</v>
      </c>
      <c r="Q229" s="226">
        <v>0.0</v>
      </c>
      <c r="R229" s="489">
        <f>VLOOKUP(K229,'Downloaded Data'!A:A,1,TRUE)</f>
        <v>41677</v>
      </c>
    </row>
    <row r="230" ht="15.75" customHeight="1">
      <c r="A230" s="154" t="s">
        <v>5096</v>
      </c>
      <c r="B230" s="490">
        <v>6274.06</v>
      </c>
      <c r="C230" s="490">
        <v>6274.06</v>
      </c>
      <c r="D230" s="490">
        <v>6274.06</v>
      </c>
      <c r="E230" s="490">
        <v>6274.06</v>
      </c>
      <c r="G230" s="226">
        <v>0.0012</v>
      </c>
      <c r="K230" s="489">
        <v>45084.0</v>
      </c>
      <c r="L230" s="154">
        <v>63.9</v>
      </c>
      <c r="M230" s="154">
        <v>63.9</v>
      </c>
      <c r="N230" s="154">
        <v>63.9</v>
      </c>
      <c r="O230" s="154">
        <v>63.9</v>
      </c>
      <c r="P230" s="154" t="s">
        <v>2803</v>
      </c>
      <c r="Q230" s="226">
        <v>0.0</v>
      </c>
      <c r="R230" s="489">
        <f>VLOOKUP(K230,'Downloaded Data'!A:A,1,TRUE)</f>
        <v>41677</v>
      </c>
    </row>
    <row r="231" ht="15.75" customHeight="1">
      <c r="A231" s="154" t="s">
        <v>5097</v>
      </c>
      <c r="B231" s="490">
        <v>6266.36</v>
      </c>
      <c r="C231" s="490">
        <v>6266.36</v>
      </c>
      <c r="D231" s="490">
        <v>6266.36</v>
      </c>
      <c r="E231" s="490">
        <v>6266.36</v>
      </c>
      <c r="G231" s="226">
        <v>5.0E-4</v>
      </c>
      <c r="K231" s="489">
        <v>45053.0</v>
      </c>
      <c r="L231" s="154">
        <v>63.9</v>
      </c>
      <c r="M231" s="154">
        <v>64.0</v>
      </c>
      <c r="N231" s="154">
        <v>64.2</v>
      </c>
      <c r="O231" s="154">
        <v>63.9</v>
      </c>
      <c r="P231" s="154" t="s">
        <v>2804</v>
      </c>
      <c r="Q231" s="226">
        <v>0.0</v>
      </c>
      <c r="R231" s="489">
        <f>VLOOKUP(K231,'Downloaded Data'!A:A,1,TRUE)</f>
        <v>41677</v>
      </c>
    </row>
    <row r="232" ht="15.75" customHeight="1">
      <c r="A232" s="154" t="s">
        <v>5098</v>
      </c>
      <c r="B232" s="490">
        <v>6263.52</v>
      </c>
      <c r="C232" s="490">
        <v>6263.52</v>
      </c>
      <c r="D232" s="490">
        <v>6263.52</v>
      </c>
      <c r="E232" s="490">
        <v>6263.52</v>
      </c>
      <c r="G232" s="226">
        <v>0.0018</v>
      </c>
      <c r="K232" s="489">
        <v>45023.0</v>
      </c>
      <c r="L232" s="154">
        <v>63.9</v>
      </c>
      <c r="M232" s="154">
        <v>63.9</v>
      </c>
      <c r="N232" s="154">
        <v>63.9</v>
      </c>
      <c r="O232" s="154">
        <v>63.9</v>
      </c>
      <c r="P232" s="154" t="s">
        <v>2805</v>
      </c>
      <c r="Q232" s="226">
        <v>0.0</v>
      </c>
      <c r="R232" s="489">
        <f>VLOOKUP(K232,'Downloaded Data'!A:A,1,TRUE)</f>
        <v>41677</v>
      </c>
    </row>
    <row r="233" ht="15.75" customHeight="1">
      <c r="A233" s="154" t="s">
        <v>5099</v>
      </c>
      <c r="B233" s="490">
        <v>6252.16</v>
      </c>
      <c r="C233" s="490">
        <v>6252.16</v>
      </c>
      <c r="D233" s="490">
        <v>6252.16</v>
      </c>
      <c r="E233" s="490">
        <v>6252.16</v>
      </c>
      <c r="G233" s="226">
        <v>0.0038</v>
      </c>
      <c r="K233" s="489">
        <v>44992.0</v>
      </c>
      <c r="L233" s="154">
        <v>63.9</v>
      </c>
      <c r="M233" s="154">
        <v>64.1</v>
      </c>
      <c r="N233" s="154">
        <v>64.3</v>
      </c>
      <c r="O233" s="154">
        <v>63.9</v>
      </c>
      <c r="P233" s="154" t="s">
        <v>2806</v>
      </c>
      <c r="Q233" s="226">
        <v>-0.0031</v>
      </c>
      <c r="R233" s="489">
        <f>VLOOKUP(K233,'Downloaded Data'!A:A,1,TRUE)</f>
        <v>41677</v>
      </c>
    </row>
    <row r="234" ht="15.75" customHeight="1">
      <c r="A234" s="154" t="s">
        <v>5100</v>
      </c>
      <c r="B234" s="490">
        <v>6228.65</v>
      </c>
      <c r="C234" s="490">
        <v>6228.65</v>
      </c>
      <c r="D234" s="490">
        <v>6228.65</v>
      </c>
      <c r="E234" s="490">
        <v>6228.65</v>
      </c>
      <c r="G234" s="226">
        <v>9.0E-4</v>
      </c>
      <c r="K234" s="489">
        <v>44964.0</v>
      </c>
      <c r="L234" s="154">
        <v>64.1</v>
      </c>
      <c r="M234" s="154">
        <v>63.9</v>
      </c>
      <c r="N234" s="154">
        <v>64.9</v>
      </c>
      <c r="O234" s="154">
        <v>63.9</v>
      </c>
      <c r="P234" s="154" t="s">
        <v>4817</v>
      </c>
      <c r="Q234" s="226">
        <v>0.0031</v>
      </c>
      <c r="R234" s="489">
        <f>VLOOKUP(K234,'Downloaded Data'!A:A,1,TRUE)</f>
        <v>41677</v>
      </c>
    </row>
    <row r="235" ht="15.75" customHeight="1">
      <c r="A235" s="154" t="s">
        <v>5101</v>
      </c>
      <c r="B235" s="490">
        <v>6223.06</v>
      </c>
      <c r="C235" s="490">
        <v>6223.06</v>
      </c>
      <c r="D235" s="490">
        <v>6223.06</v>
      </c>
      <c r="E235" s="490">
        <v>6223.06</v>
      </c>
      <c r="G235" s="226">
        <v>0.0013</v>
      </c>
      <c r="K235" s="154" t="s">
        <v>5072</v>
      </c>
      <c r="L235" s="154">
        <v>63.9</v>
      </c>
      <c r="M235" s="154">
        <v>63.9</v>
      </c>
      <c r="N235" s="154">
        <v>64.7</v>
      </c>
      <c r="O235" s="154">
        <v>63.9</v>
      </c>
      <c r="P235" s="154" t="s">
        <v>2807</v>
      </c>
      <c r="Q235" s="226">
        <v>-0.0016</v>
      </c>
      <c r="R235" s="489" t="str">
        <f>VLOOKUP(K235,'Downloaded Data'!A:A,1,TRUE)</f>
        <v>01/15/2017</v>
      </c>
    </row>
    <row r="236" ht="15.75" customHeight="1">
      <c r="A236" s="154" t="s">
        <v>5102</v>
      </c>
      <c r="B236" s="490">
        <v>6215.18</v>
      </c>
      <c r="C236" s="490">
        <v>6215.18</v>
      </c>
      <c r="D236" s="490">
        <v>6215.18</v>
      </c>
      <c r="E236" s="490">
        <v>6215.18</v>
      </c>
      <c r="G236" s="226">
        <v>0.0017</v>
      </c>
      <c r="K236" s="154" t="s">
        <v>5103</v>
      </c>
      <c r="L236" s="154">
        <v>64.0</v>
      </c>
      <c r="M236" s="154">
        <v>64.2</v>
      </c>
      <c r="N236" s="154">
        <v>64.3</v>
      </c>
      <c r="O236" s="154">
        <v>63.9</v>
      </c>
      <c r="P236" s="154" t="s">
        <v>4819</v>
      </c>
      <c r="Q236" s="226">
        <v>0.0016</v>
      </c>
      <c r="R236" s="489" t="str">
        <f>VLOOKUP(K236,'Downloaded Data'!A:A,1,TRUE)</f>
        <v>01/15/2017</v>
      </c>
    </row>
    <row r="237" ht="15.75" customHeight="1">
      <c r="A237" s="489">
        <v>45264.0</v>
      </c>
      <c r="B237" s="490">
        <v>6204.88</v>
      </c>
      <c r="C237" s="490">
        <v>6204.88</v>
      </c>
      <c r="D237" s="490">
        <v>6204.88</v>
      </c>
      <c r="E237" s="490">
        <v>6204.88</v>
      </c>
      <c r="G237" s="226">
        <v>0.0014</v>
      </c>
      <c r="K237" s="154" t="s">
        <v>5073</v>
      </c>
      <c r="L237" s="154">
        <v>63.9</v>
      </c>
      <c r="M237" s="154">
        <v>64.3</v>
      </c>
      <c r="N237" s="154">
        <v>64.3</v>
      </c>
      <c r="O237" s="154">
        <v>63.9</v>
      </c>
      <c r="P237" s="154" t="s">
        <v>2808</v>
      </c>
      <c r="Q237" s="226">
        <v>-0.0078</v>
      </c>
      <c r="R237" s="489" t="str">
        <f>VLOOKUP(K237,'Downloaded Data'!A:A,1,TRUE)</f>
        <v>01/15/2017</v>
      </c>
    </row>
    <row r="238" ht="15.75" customHeight="1">
      <c r="A238" s="489">
        <v>45234.0</v>
      </c>
      <c r="B238" s="490">
        <v>6196.49</v>
      </c>
      <c r="C238" s="490">
        <v>6196.49</v>
      </c>
      <c r="D238" s="490">
        <v>6196.49</v>
      </c>
      <c r="E238" s="490">
        <v>6196.49</v>
      </c>
      <c r="G238" s="226">
        <v>-8.0E-4</v>
      </c>
      <c r="K238" s="154" t="s">
        <v>5074</v>
      </c>
      <c r="L238" s="154">
        <v>64.4</v>
      </c>
      <c r="M238" s="154">
        <v>63.9</v>
      </c>
      <c r="N238" s="154">
        <v>64.9</v>
      </c>
      <c r="O238" s="154">
        <v>63.9</v>
      </c>
      <c r="P238" s="154" t="s">
        <v>2809</v>
      </c>
      <c r="Q238" s="226">
        <v>0.0078</v>
      </c>
      <c r="R238" s="489" t="str">
        <f>VLOOKUP(K238,'Downloaded Data'!A:A,1,TRUE)</f>
        <v>01/15/2017</v>
      </c>
    </row>
    <row r="239" ht="15.75" customHeight="1">
      <c r="A239" s="489">
        <v>45203.0</v>
      </c>
      <c r="B239" s="490">
        <v>6201.55</v>
      </c>
      <c r="C239" s="490">
        <v>6201.55</v>
      </c>
      <c r="D239" s="490">
        <v>6201.55</v>
      </c>
      <c r="E239" s="490">
        <v>6201.55</v>
      </c>
      <c r="G239" s="226">
        <v>-0.002</v>
      </c>
      <c r="K239" s="154" t="s">
        <v>5076</v>
      </c>
      <c r="L239" s="154">
        <v>63.9</v>
      </c>
      <c r="M239" s="154">
        <v>63.9</v>
      </c>
      <c r="N239" s="154">
        <v>65.6</v>
      </c>
      <c r="O239" s="154">
        <v>63.9</v>
      </c>
      <c r="P239" s="154" t="s">
        <v>2810</v>
      </c>
      <c r="Q239" s="226">
        <v>0.0</v>
      </c>
      <c r="R239" s="489" t="str">
        <f>VLOOKUP(K239,'Downloaded Data'!A:A,1,TRUE)</f>
        <v>01/15/2017</v>
      </c>
    </row>
    <row r="240" ht="15.75" customHeight="1">
      <c r="A240" s="489">
        <v>45081.0</v>
      </c>
      <c r="B240" s="490">
        <v>6214.2</v>
      </c>
      <c r="C240" s="490">
        <v>6214.2</v>
      </c>
      <c r="D240" s="490">
        <v>6214.2</v>
      </c>
      <c r="E240" s="490">
        <v>6214.2</v>
      </c>
      <c r="G240" s="226">
        <v>5.0E-4</v>
      </c>
      <c r="K240" s="154" t="s">
        <v>5077</v>
      </c>
      <c r="L240" s="154">
        <v>63.9</v>
      </c>
      <c r="M240" s="154">
        <v>63.9</v>
      </c>
      <c r="N240" s="154">
        <v>63.9</v>
      </c>
      <c r="O240" s="154">
        <v>63.9</v>
      </c>
      <c r="P240" s="154" t="s">
        <v>2811</v>
      </c>
      <c r="Q240" s="226">
        <v>0.0</v>
      </c>
      <c r="R240" s="489" t="str">
        <f>VLOOKUP(K240,'Downloaded Data'!A:A,1,TRUE)</f>
        <v>01/15/2017</v>
      </c>
    </row>
    <row r="241" ht="15.75" customHeight="1">
      <c r="A241" s="489">
        <v>45050.0</v>
      </c>
      <c r="B241" s="490">
        <v>6211.03</v>
      </c>
      <c r="C241" s="490">
        <v>6211.03</v>
      </c>
      <c r="D241" s="490">
        <v>6211.03</v>
      </c>
      <c r="E241" s="490">
        <v>6211.03</v>
      </c>
      <c r="G241" s="226">
        <v>2.0E-4</v>
      </c>
      <c r="K241" s="154" t="s">
        <v>5104</v>
      </c>
      <c r="L241" s="154">
        <v>63.9</v>
      </c>
      <c r="M241" s="154">
        <v>63.9</v>
      </c>
      <c r="N241" s="154">
        <v>63.9</v>
      </c>
      <c r="O241" s="154">
        <v>63.9</v>
      </c>
      <c r="P241" s="154" t="s">
        <v>4821</v>
      </c>
      <c r="Q241" s="226">
        <v>0.0</v>
      </c>
      <c r="R241" s="489" t="str">
        <f>VLOOKUP(K241,'Downloaded Data'!A:A,1,TRUE)</f>
        <v>01/15/2017</v>
      </c>
    </row>
    <row r="242" ht="15.75" customHeight="1">
      <c r="A242" s="489">
        <v>45020.0</v>
      </c>
      <c r="B242" s="490">
        <v>6209.68</v>
      </c>
      <c r="C242" s="490">
        <v>6209.68</v>
      </c>
      <c r="D242" s="490">
        <v>6209.68</v>
      </c>
      <c r="E242" s="490">
        <v>6209.68</v>
      </c>
      <c r="G242" s="226">
        <v>-6.0E-4</v>
      </c>
      <c r="K242" s="154" t="s">
        <v>5078</v>
      </c>
      <c r="L242" s="154">
        <v>63.9</v>
      </c>
      <c r="M242" s="154">
        <v>63.9</v>
      </c>
      <c r="N242" s="154">
        <v>63.9</v>
      </c>
      <c r="O242" s="154">
        <v>63.9</v>
      </c>
      <c r="P242" s="154" t="s">
        <v>2812</v>
      </c>
      <c r="Q242" s="226">
        <v>0.0</v>
      </c>
      <c r="R242" s="489" t="str">
        <f>VLOOKUP(K242,'Downloaded Data'!A:A,1,TRUE)</f>
        <v>01/14/2018</v>
      </c>
    </row>
    <row r="243" ht="15.75" customHeight="1">
      <c r="A243" s="489">
        <v>44989.0</v>
      </c>
      <c r="B243" s="490">
        <v>6213.45</v>
      </c>
      <c r="C243" s="490">
        <v>6213.45</v>
      </c>
      <c r="D243" s="490">
        <v>6213.45</v>
      </c>
      <c r="E243" s="490">
        <v>6213.45</v>
      </c>
      <c r="G243" s="226">
        <v>0.0011</v>
      </c>
      <c r="K243" s="154" t="s">
        <v>5080</v>
      </c>
      <c r="L243" s="154">
        <v>63.9</v>
      </c>
      <c r="M243" s="154">
        <v>63.9</v>
      </c>
      <c r="N243" s="154">
        <v>63.9</v>
      </c>
      <c r="O243" s="154">
        <v>63.9</v>
      </c>
      <c r="P243" s="154" t="s">
        <v>2813</v>
      </c>
      <c r="Q243" s="226">
        <v>0.0</v>
      </c>
      <c r="R243" s="489" t="str">
        <f>VLOOKUP(K243,'Downloaded Data'!A:A,1,TRUE)</f>
        <v>01/14/2018</v>
      </c>
    </row>
    <row r="244" ht="15.75" customHeight="1">
      <c r="A244" s="154" t="s">
        <v>5105</v>
      </c>
      <c r="B244" s="490">
        <v>6206.8</v>
      </c>
      <c r="C244" s="490">
        <v>6206.8</v>
      </c>
      <c r="D244" s="490">
        <v>6206.8</v>
      </c>
      <c r="E244" s="490">
        <v>6206.8</v>
      </c>
      <c r="G244" s="226">
        <v>0.0016</v>
      </c>
      <c r="K244" s="154" t="s">
        <v>5081</v>
      </c>
      <c r="L244" s="154">
        <v>63.9</v>
      </c>
      <c r="M244" s="154">
        <v>64.1</v>
      </c>
      <c r="N244" s="154">
        <v>64.1</v>
      </c>
      <c r="O244" s="154">
        <v>63.9</v>
      </c>
      <c r="P244" s="154" t="s">
        <v>2814</v>
      </c>
      <c r="Q244" s="226">
        <v>-0.0016</v>
      </c>
      <c r="R244" s="489" t="str">
        <f>VLOOKUP(K244,'Downloaded Data'!A:A,1,TRUE)</f>
        <v>01/14/2018</v>
      </c>
    </row>
    <row r="245" ht="15.75" customHeight="1">
      <c r="A245" s="154" t="s">
        <v>5106</v>
      </c>
      <c r="B245" s="490">
        <v>6196.75</v>
      </c>
      <c r="C245" s="490">
        <v>6196.75</v>
      </c>
      <c r="D245" s="490">
        <v>6196.75</v>
      </c>
      <c r="E245" s="490">
        <v>6196.75</v>
      </c>
      <c r="G245" s="226">
        <v>6.0E-4</v>
      </c>
      <c r="K245" s="489">
        <v>45266.0</v>
      </c>
      <c r="L245" s="154">
        <v>64.0</v>
      </c>
      <c r="M245" s="154">
        <v>64.1</v>
      </c>
      <c r="N245" s="154">
        <v>64.4</v>
      </c>
      <c r="O245" s="154">
        <v>63.9</v>
      </c>
      <c r="P245" s="154" t="s">
        <v>2815</v>
      </c>
      <c r="Q245" s="226">
        <v>-0.0016</v>
      </c>
      <c r="R245" s="489">
        <f>VLOOKUP(K245,'Downloaded Data'!A:A,1,TRUE)</f>
        <v>41677</v>
      </c>
    </row>
    <row r="246" ht="15.75" customHeight="1">
      <c r="A246" s="154" t="s">
        <v>5107</v>
      </c>
      <c r="B246" s="490">
        <v>6193.08</v>
      </c>
      <c r="C246" s="490">
        <v>6193.08</v>
      </c>
      <c r="D246" s="490">
        <v>6193.08</v>
      </c>
      <c r="E246" s="490">
        <v>6193.08</v>
      </c>
      <c r="G246" s="226">
        <v>-0.0017</v>
      </c>
      <c r="K246" s="489">
        <v>45236.0</v>
      </c>
      <c r="L246" s="154">
        <v>64.1</v>
      </c>
      <c r="M246" s="154">
        <v>64.4</v>
      </c>
      <c r="N246" s="154">
        <v>64.6</v>
      </c>
      <c r="O246" s="154">
        <v>64.1</v>
      </c>
      <c r="P246" s="154" t="s">
        <v>4823</v>
      </c>
      <c r="Q246" s="226">
        <v>-0.0062</v>
      </c>
      <c r="R246" s="489">
        <f>VLOOKUP(K246,'Downloaded Data'!A:A,1,TRUE)</f>
        <v>41677</v>
      </c>
    </row>
    <row r="247" ht="15.75" customHeight="1">
      <c r="A247" s="154" t="s">
        <v>5108</v>
      </c>
      <c r="B247" s="490">
        <v>6203.92</v>
      </c>
      <c r="C247" s="490">
        <v>6203.92</v>
      </c>
      <c r="D247" s="490">
        <v>6203.92</v>
      </c>
      <c r="E247" s="490">
        <v>6203.92</v>
      </c>
      <c r="G247" s="226">
        <v>-0.0018</v>
      </c>
      <c r="K247" s="489">
        <v>45144.0</v>
      </c>
      <c r="L247" s="154">
        <v>64.5</v>
      </c>
      <c r="M247" s="154">
        <v>64.5</v>
      </c>
      <c r="N247" s="154">
        <v>65.7</v>
      </c>
      <c r="O247" s="154">
        <v>64.0</v>
      </c>
      <c r="P247" s="154" t="s">
        <v>2816</v>
      </c>
      <c r="Q247" s="226">
        <v>-0.0107</v>
      </c>
      <c r="R247" s="489">
        <f>VLOOKUP(K247,'Downloaded Data'!A:A,1,TRUE)</f>
        <v>41677</v>
      </c>
    </row>
    <row r="248" ht="15.75" customHeight="1">
      <c r="A248" s="154" t="s">
        <v>5109</v>
      </c>
      <c r="B248" s="490">
        <v>6215.3</v>
      </c>
      <c r="C248" s="490">
        <v>6215.3</v>
      </c>
      <c r="D248" s="490">
        <v>6215.3</v>
      </c>
      <c r="E248" s="490">
        <v>6215.3</v>
      </c>
      <c r="G248" s="226">
        <v>0.0014</v>
      </c>
      <c r="K248" s="489">
        <v>45113.0</v>
      </c>
      <c r="L248" s="154">
        <v>65.2</v>
      </c>
      <c r="M248" s="154">
        <v>67.9</v>
      </c>
      <c r="N248" s="154">
        <v>70.0</v>
      </c>
      <c r="O248" s="154">
        <v>65.0</v>
      </c>
      <c r="P248" s="154" t="s">
        <v>2817</v>
      </c>
      <c r="Q248" s="226">
        <v>-0.0121</v>
      </c>
      <c r="R248" s="489">
        <f>VLOOKUP(K248,'Downloaded Data'!A:A,1,TRUE)</f>
        <v>41677</v>
      </c>
    </row>
    <row r="249" ht="15.75" customHeight="1">
      <c r="A249" s="154" t="s">
        <v>5110</v>
      </c>
      <c r="B249" s="490">
        <v>6206.64</v>
      </c>
      <c r="C249" s="490">
        <v>6206.64</v>
      </c>
      <c r="D249" s="490">
        <v>6206.64</v>
      </c>
      <c r="E249" s="490">
        <v>6206.64</v>
      </c>
      <c r="G249" s="226">
        <v>-0.0026</v>
      </c>
      <c r="K249" s="489">
        <v>45083.0</v>
      </c>
      <c r="L249" s="154">
        <v>66.0</v>
      </c>
      <c r="M249" s="154">
        <v>68.1</v>
      </c>
      <c r="N249" s="154">
        <v>70.2</v>
      </c>
      <c r="O249" s="154">
        <v>64.7</v>
      </c>
      <c r="P249" s="154" t="s">
        <v>2818</v>
      </c>
      <c r="Q249" s="226">
        <v>-0.0308</v>
      </c>
      <c r="R249" s="489">
        <f>VLOOKUP(K249,'Downloaded Data'!A:A,1,TRUE)</f>
        <v>41677</v>
      </c>
    </row>
    <row r="250" ht="15.75" customHeight="1">
      <c r="A250" s="154" t="s">
        <v>5111</v>
      </c>
      <c r="B250" s="490">
        <v>6222.9</v>
      </c>
      <c r="C250" s="490">
        <v>6222.9</v>
      </c>
      <c r="D250" s="490">
        <v>6222.9</v>
      </c>
      <c r="E250" s="490">
        <v>6222.9</v>
      </c>
      <c r="G250" s="226">
        <v>0.003</v>
      </c>
      <c r="K250" s="489">
        <v>45052.0</v>
      </c>
      <c r="L250" s="154">
        <v>68.1</v>
      </c>
      <c r="M250" s="154">
        <v>67.3</v>
      </c>
      <c r="N250" s="154">
        <v>69.9</v>
      </c>
      <c r="O250" s="154">
        <v>65.8</v>
      </c>
      <c r="P250" s="154" t="s">
        <v>2819</v>
      </c>
      <c r="Q250" s="226">
        <v>0.0365</v>
      </c>
      <c r="R250" s="489">
        <f>VLOOKUP(K250,'Downloaded Data'!A:A,1,TRUE)</f>
        <v>41677</v>
      </c>
    </row>
    <row r="251" ht="15.75" customHeight="1">
      <c r="A251" s="154" t="s">
        <v>5112</v>
      </c>
      <c r="B251" s="490">
        <v>6204.18</v>
      </c>
      <c r="C251" s="490">
        <v>6204.18</v>
      </c>
      <c r="D251" s="490">
        <v>6204.18</v>
      </c>
      <c r="E251" s="490">
        <v>6204.18</v>
      </c>
      <c r="G251" s="226">
        <v>-0.0026</v>
      </c>
      <c r="K251" s="489">
        <v>45022.0</v>
      </c>
      <c r="L251" s="154">
        <v>65.7</v>
      </c>
      <c r="M251" s="154">
        <v>64.3</v>
      </c>
      <c r="N251" s="154">
        <v>66.0</v>
      </c>
      <c r="O251" s="154">
        <v>63.9</v>
      </c>
      <c r="P251" s="154" t="s">
        <v>4825</v>
      </c>
      <c r="Q251" s="226">
        <v>0.0234</v>
      </c>
      <c r="R251" s="489">
        <f>VLOOKUP(K251,'Downloaded Data'!A:A,1,TRUE)</f>
        <v>41677</v>
      </c>
    </row>
    <row r="252" ht="15.75" customHeight="1">
      <c r="A252" s="154" t="s">
        <v>5113</v>
      </c>
      <c r="B252" s="490">
        <v>6220.24</v>
      </c>
      <c r="C252" s="490">
        <v>6220.24</v>
      </c>
      <c r="D252" s="490">
        <v>6220.24</v>
      </c>
      <c r="E252" s="490">
        <v>6220.24</v>
      </c>
      <c r="G252" s="226">
        <v>0.0011</v>
      </c>
      <c r="K252" s="489">
        <v>44932.0</v>
      </c>
      <c r="L252" s="154">
        <v>64.2</v>
      </c>
      <c r="M252" s="154">
        <v>63.9</v>
      </c>
      <c r="N252" s="154">
        <v>65.6</v>
      </c>
      <c r="O252" s="154">
        <v>63.9</v>
      </c>
      <c r="P252" s="154" t="s">
        <v>2820</v>
      </c>
      <c r="Q252" s="226">
        <v>0.0047</v>
      </c>
      <c r="R252" s="489">
        <f>VLOOKUP(K252,'Downloaded Data'!A:A,1,TRUE)</f>
        <v>41677</v>
      </c>
    </row>
    <row r="253" ht="15.75" customHeight="1">
      <c r="A253" s="154" t="s">
        <v>5114</v>
      </c>
      <c r="B253" s="490">
        <v>6213.37</v>
      </c>
      <c r="C253" s="490">
        <v>6213.37</v>
      </c>
      <c r="D253" s="490">
        <v>6213.37</v>
      </c>
      <c r="E253" s="490">
        <v>6213.37</v>
      </c>
      <c r="G253" s="226">
        <v>-0.003</v>
      </c>
      <c r="K253" s="154" t="s">
        <v>5082</v>
      </c>
      <c r="L253" s="154">
        <v>63.9</v>
      </c>
      <c r="M253" s="154">
        <v>63.9</v>
      </c>
      <c r="N253" s="154">
        <v>64.3</v>
      </c>
      <c r="O253" s="154">
        <v>63.9</v>
      </c>
      <c r="P253" s="154" t="s">
        <v>2821</v>
      </c>
      <c r="Q253" s="226">
        <v>0.0</v>
      </c>
      <c r="R253" s="489" t="str">
        <f>VLOOKUP(K253,'Downloaded Data'!A:A,1,TRUE)</f>
        <v>01/14/2018</v>
      </c>
    </row>
    <row r="254" ht="15.75" customHeight="1">
      <c r="A254" s="154" t="s">
        <v>5115</v>
      </c>
      <c r="B254" s="490">
        <v>6231.96</v>
      </c>
      <c r="C254" s="490">
        <v>6231.96</v>
      </c>
      <c r="D254" s="490">
        <v>6231.96</v>
      </c>
      <c r="E254" s="490">
        <v>6231.96</v>
      </c>
      <c r="G254" s="226">
        <v>-0.0019</v>
      </c>
      <c r="K254" s="154" t="s">
        <v>5083</v>
      </c>
      <c r="L254" s="154">
        <v>63.9</v>
      </c>
      <c r="M254" s="154">
        <v>63.9</v>
      </c>
      <c r="N254" s="154">
        <v>64.2</v>
      </c>
      <c r="O254" s="154">
        <v>63.9</v>
      </c>
      <c r="P254" s="154" t="s">
        <v>2822</v>
      </c>
      <c r="Q254" s="226">
        <v>0.0</v>
      </c>
      <c r="R254" s="489" t="str">
        <f>VLOOKUP(K254,'Downloaded Data'!A:A,1,TRUE)</f>
        <v>01/14/2018</v>
      </c>
    </row>
    <row r="255" ht="15.75" customHeight="1">
      <c r="A255" s="154" t="s">
        <v>5116</v>
      </c>
      <c r="B255" s="490">
        <v>6243.57</v>
      </c>
      <c r="C255" s="490">
        <v>6243.57</v>
      </c>
      <c r="D255" s="490">
        <v>6243.57</v>
      </c>
      <c r="E255" s="490">
        <v>6243.57</v>
      </c>
      <c r="G255" s="226">
        <v>-0.0027</v>
      </c>
      <c r="K255" s="154" t="s">
        <v>5085</v>
      </c>
      <c r="L255" s="154">
        <v>63.9</v>
      </c>
      <c r="M255" s="154">
        <v>63.9</v>
      </c>
      <c r="N255" s="154">
        <v>65.3</v>
      </c>
      <c r="O255" s="154">
        <v>63.9</v>
      </c>
      <c r="P255" s="154" t="s">
        <v>2823</v>
      </c>
      <c r="Q255" s="226">
        <v>0.0</v>
      </c>
      <c r="R255" s="489" t="str">
        <f>VLOOKUP(K255,'Downloaded Data'!A:A,1,TRUE)</f>
        <v>01/14/2018</v>
      </c>
    </row>
    <row r="256" ht="15.75" customHeight="1">
      <c r="A256" s="489">
        <v>45172.0</v>
      </c>
      <c r="B256" s="490">
        <v>6260.18</v>
      </c>
      <c r="C256" s="490">
        <v>6260.18</v>
      </c>
      <c r="D256" s="490">
        <v>6260.18</v>
      </c>
      <c r="E256" s="490">
        <v>6260.18</v>
      </c>
      <c r="G256" s="226">
        <v>-3.0E-4</v>
      </c>
      <c r="K256" s="154" t="s">
        <v>5117</v>
      </c>
      <c r="L256" s="154">
        <v>63.9</v>
      </c>
      <c r="M256" s="154">
        <v>63.9</v>
      </c>
      <c r="N256" s="154">
        <v>64.0</v>
      </c>
      <c r="O256" s="154">
        <v>63.9</v>
      </c>
      <c r="P256" s="154" t="s">
        <v>4827</v>
      </c>
      <c r="Q256" s="226">
        <v>0.0</v>
      </c>
      <c r="R256" s="489" t="str">
        <f>VLOOKUP(K256,'Downloaded Data'!A:A,1,TRUE)</f>
        <v>01/14/2018</v>
      </c>
    </row>
    <row r="257" ht="15.75" customHeight="1">
      <c r="A257" s="489">
        <v>45110.0</v>
      </c>
      <c r="B257" s="490">
        <v>6262.31</v>
      </c>
      <c r="C257" s="490">
        <v>6262.31</v>
      </c>
      <c r="D257" s="490">
        <v>6262.31</v>
      </c>
      <c r="E257" s="490">
        <v>6262.31</v>
      </c>
      <c r="G257" s="226">
        <v>5.0E-4</v>
      </c>
      <c r="K257" s="154" t="s">
        <v>5086</v>
      </c>
      <c r="L257" s="154">
        <v>63.9</v>
      </c>
      <c r="M257" s="154">
        <v>63.9</v>
      </c>
      <c r="N257" s="154">
        <v>63.9</v>
      </c>
      <c r="O257" s="154">
        <v>63.9</v>
      </c>
      <c r="P257" s="154" t="s">
        <v>2824</v>
      </c>
      <c r="Q257" s="226">
        <v>0.0</v>
      </c>
      <c r="R257" s="489" t="str">
        <f>VLOOKUP(K257,'Downloaded Data'!A:A,1,TRUE)</f>
        <v>01/14/2018</v>
      </c>
    </row>
    <row r="258" ht="15.75" customHeight="1">
      <c r="A258" s="489">
        <v>45080.0</v>
      </c>
      <c r="B258" s="490">
        <v>6259.48</v>
      </c>
      <c r="C258" s="490">
        <v>6259.48</v>
      </c>
      <c r="D258" s="490">
        <v>6259.48</v>
      </c>
      <c r="E258" s="490">
        <v>6259.48</v>
      </c>
      <c r="G258" s="226">
        <v>0.0074</v>
      </c>
      <c r="K258" s="154" t="s">
        <v>5087</v>
      </c>
      <c r="L258" s="154">
        <v>63.9</v>
      </c>
      <c r="M258" s="154">
        <v>63.9</v>
      </c>
      <c r="N258" s="154">
        <v>63.9</v>
      </c>
      <c r="O258" s="154">
        <v>63.9</v>
      </c>
      <c r="P258" s="154" t="s">
        <v>2825</v>
      </c>
      <c r="Q258" s="226">
        <v>0.0</v>
      </c>
      <c r="R258" s="489" t="str">
        <f>VLOOKUP(K258,'Downloaded Data'!A:A,1,TRUE)</f>
        <v>01/14/2018</v>
      </c>
    </row>
    <row r="259" ht="15.75" customHeight="1">
      <c r="A259" s="489">
        <v>44960.0</v>
      </c>
      <c r="B259" s="490">
        <v>6213.74</v>
      </c>
      <c r="C259" s="490">
        <v>6213.74</v>
      </c>
      <c r="D259" s="490">
        <v>6213.74</v>
      </c>
      <c r="E259" s="490">
        <v>6213.74</v>
      </c>
      <c r="G259" s="226">
        <v>-2.0E-4</v>
      </c>
      <c r="K259" s="154" t="s">
        <v>5088</v>
      </c>
      <c r="L259" s="154">
        <v>63.9</v>
      </c>
      <c r="M259" s="154">
        <v>63.9</v>
      </c>
      <c r="N259" s="154">
        <v>63.9</v>
      </c>
      <c r="O259" s="154">
        <v>63.9</v>
      </c>
      <c r="P259" s="154" t="s">
        <v>2826</v>
      </c>
      <c r="Q259" s="226">
        <v>0.0</v>
      </c>
      <c r="R259" s="489" t="str">
        <f>VLOOKUP(K259,'Downloaded Data'!A:A,1,TRUE)</f>
        <v>01/14/2018</v>
      </c>
    </row>
    <row r="260" ht="15.75" customHeight="1">
      <c r="A260" s="489">
        <v>44929.0</v>
      </c>
      <c r="B260" s="490">
        <v>6214.69</v>
      </c>
      <c r="C260" s="490">
        <v>6214.69</v>
      </c>
      <c r="D260" s="490">
        <v>6214.69</v>
      </c>
      <c r="E260" s="490">
        <v>6214.69</v>
      </c>
      <c r="G260" s="226">
        <v>-4.0E-4</v>
      </c>
      <c r="K260" s="154" t="s">
        <v>5089</v>
      </c>
      <c r="L260" s="154">
        <v>63.9</v>
      </c>
      <c r="M260" s="154">
        <v>63.9</v>
      </c>
      <c r="N260" s="154">
        <v>63.9</v>
      </c>
      <c r="O260" s="154">
        <v>63.9</v>
      </c>
      <c r="P260" s="154" t="s">
        <v>2827</v>
      </c>
      <c r="Q260" s="226">
        <v>0.0</v>
      </c>
      <c r="R260" s="489" t="str">
        <f>VLOOKUP(K260,'Downloaded Data'!A:A,1,TRUE)</f>
        <v>01/14/2018</v>
      </c>
    </row>
    <row r="261" ht="15.75" customHeight="1">
      <c r="A261" s="154" t="s">
        <v>5118</v>
      </c>
      <c r="B261" s="490">
        <v>6216.95</v>
      </c>
      <c r="C261" s="490">
        <v>6216.95</v>
      </c>
      <c r="D261" s="490">
        <v>6216.95</v>
      </c>
      <c r="E261" s="490">
        <v>6216.95</v>
      </c>
      <c r="G261" s="226">
        <v>0.0029</v>
      </c>
      <c r="K261" s="154" t="s">
        <v>5119</v>
      </c>
      <c r="L261" s="154">
        <v>63.9</v>
      </c>
      <c r="M261" s="154">
        <v>63.9</v>
      </c>
      <c r="N261" s="154">
        <v>63.9</v>
      </c>
      <c r="O261" s="154">
        <v>63.9</v>
      </c>
      <c r="P261" s="154" t="s">
        <v>4829</v>
      </c>
      <c r="Q261" s="226">
        <v>0.0</v>
      </c>
      <c r="R261" s="489" t="str">
        <f>VLOOKUP(K261,'Downloaded Data'!A:A,1,TRUE)</f>
        <v>01/14/2018</v>
      </c>
    </row>
    <row r="262" ht="15.75" customHeight="1">
      <c r="A262" s="154" t="s">
        <v>5120</v>
      </c>
      <c r="B262" s="490">
        <v>6199.2</v>
      </c>
      <c r="C262" s="490">
        <v>6199.2</v>
      </c>
      <c r="D262" s="490">
        <v>6199.2</v>
      </c>
      <c r="E262" s="490">
        <v>6199.2</v>
      </c>
      <c r="G262" s="226">
        <v>-0.001</v>
      </c>
      <c r="K262" s="154" t="s">
        <v>5091</v>
      </c>
      <c r="L262" s="154">
        <v>63.9</v>
      </c>
      <c r="M262" s="154">
        <v>63.9</v>
      </c>
      <c r="N262" s="154">
        <v>63.9</v>
      </c>
      <c r="O262" s="154">
        <v>63.9</v>
      </c>
      <c r="P262" s="154" t="s">
        <v>2824</v>
      </c>
      <c r="Q262" s="226">
        <v>0.0</v>
      </c>
      <c r="R262" s="489" t="str">
        <f>VLOOKUP(K262,'Downloaded Data'!A:A,1,TRUE)</f>
        <v>01/14/2018</v>
      </c>
    </row>
    <row r="263" ht="15.75" customHeight="1">
      <c r="A263" s="154" t="s">
        <v>5121</v>
      </c>
      <c r="B263" s="490">
        <v>6205.12</v>
      </c>
      <c r="C263" s="490">
        <v>6205.12</v>
      </c>
      <c r="D263" s="490">
        <v>6205.12</v>
      </c>
      <c r="E263" s="490">
        <v>6205.12</v>
      </c>
      <c r="G263" s="226">
        <v>-0.0021</v>
      </c>
      <c r="K263" s="154" t="s">
        <v>5092</v>
      </c>
      <c r="L263" s="154">
        <v>63.9</v>
      </c>
      <c r="M263" s="154">
        <v>63.9</v>
      </c>
      <c r="N263" s="154">
        <v>63.9</v>
      </c>
      <c r="O263" s="154">
        <v>63.9</v>
      </c>
      <c r="P263" s="154" t="s">
        <v>2828</v>
      </c>
      <c r="Q263" s="226">
        <v>0.0</v>
      </c>
      <c r="R263" s="489" t="str">
        <f>VLOOKUP(K263,'Downloaded Data'!A:A,1,TRUE)</f>
        <v>01/14/2018</v>
      </c>
    </row>
    <row r="264" ht="15.75" customHeight="1">
      <c r="A264" s="154" t="s">
        <v>5122</v>
      </c>
      <c r="B264" s="490">
        <v>6218.3</v>
      </c>
      <c r="C264" s="490">
        <v>6218.3</v>
      </c>
      <c r="D264" s="490">
        <v>6218.3</v>
      </c>
      <c r="E264" s="490">
        <v>6218.3</v>
      </c>
      <c r="G264" s="226">
        <v>-1.0E-4</v>
      </c>
      <c r="K264" s="154" t="s">
        <v>5093</v>
      </c>
      <c r="L264" s="154">
        <v>63.9</v>
      </c>
      <c r="M264" s="154">
        <v>63.9</v>
      </c>
      <c r="N264" s="154">
        <v>63.9</v>
      </c>
      <c r="O264" s="154">
        <v>63.9</v>
      </c>
      <c r="P264" s="154" t="s">
        <v>2829</v>
      </c>
      <c r="Q264" s="226">
        <v>0.0</v>
      </c>
      <c r="R264" s="489" t="str">
        <f>VLOOKUP(K264,'Downloaded Data'!A:A,1,TRUE)</f>
        <v>01/14/2018</v>
      </c>
    </row>
    <row r="265" ht="15.75" customHeight="1">
      <c r="A265" s="154" t="s">
        <v>5123</v>
      </c>
      <c r="B265" s="490">
        <v>6218.84</v>
      </c>
      <c r="C265" s="490">
        <v>6218.84</v>
      </c>
      <c r="D265" s="490">
        <v>6218.84</v>
      </c>
      <c r="E265" s="490">
        <v>6218.84</v>
      </c>
      <c r="G265" s="226">
        <v>-0.0044</v>
      </c>
      <c r="K265" s="154" t="s">
        <v>5094</v>
      </c>
      <c r="L265" s="154">
        <v>63.9</v>
      </c>
      <c r="M265" s="154">
        <v>63.9</v>
      </c>
      <c r="N265" s="154">
        <v>63.9</v>
      </c>
      <c r="O265" s="154">
        <v>63.9</v>
      </c>
      <c r="P265" s="154" t="s">
        <v>2830</v>
      </c>
      <c r="Q265" s="226">
        <v>0.0</v>
      </c>
      <c r="R265" s="489" t="str">
        <f>VLOOKUP(K265,'Downloaded Data'!A:A,1,TRUE)</f>
        <v>01/14/2018</v>
      </c>
    </row>
    <row r="266" ht="15.75" customHeight="1">
      <c r="A266" s="154" t="s">
        <v>5124</v>
      </c>
      <c r="B266" s="490">
        <v>6246.21</v>
      </c>
      <c r="C266" s="490">
        <v>6246.21</v>
      </c>
      <c r="D266" s="490">
        <v>6246.21</v>
      </c>
      <c r="E266" s="490">
        <v>6246.21</v>
      </c>
      <c r="G266" s="226">
        <v>2.0E-4</v>
      </c>
      <c r="K266" s="154" t="s">
        <v>5125</v>
      </c>
      <c r="L266" s="154">
        <v>63.9</v>
      </c>
      <c r="M266" s="154">
        <v>63.9</v>
      </c>
      <c r="N266" s="154">
        <v>63.9</v>
      </c>
      <c r="O266" s="154">
        <v>63.9</v>
      </c>
      <c r="P266" s="154" t="s">
        <v>4831</v>
      </c>
      <c r="Q266" s="226">
        <v>0.0</v>
      </c>
      <c r="R266" s="489" t="str">
        <f>VLOOKUP(K266,'Downloaded Data'!A:A,1,TRUE)</f>
        <v>01/14/2018</v>
      </c>
    </row>
    <row r="267" ht="15.75" customHeight="1">
      <c r="A267" s="154" t="s">
        <v>5126</v>
      </c>
      <c r="B267" s="490">
        <v>6245.02</v>
      </c>
      <c r="C267" s="490">
        <v>6245.02</v>
      </c>
      <c r="D267" s="490">
        <v>6245.02</v>
      </c>
      <c r="E267" s="490">
        <v>6245.02</v>
      </c>
      <c r="G267" s="226">
        <v>-0.0018</v>
      </c>
      <c r="K267" s="489">
        <v>45235.0</v>
      </c>
      <c r="L267" s="154">
        <v>63.9</v>
      </c>
      <c r="M267" s="154">
        <v>63.9</v>
      </c>
      <c r="N267" s="154">
        <v>63.9</v>
      </c>
      <c r="O267" s="154">
        <v>63.9</v>
      </c>
      <c r="P267" s="154" t="s">
        <v>2831</v>
      </c>
      <c r="Q267" s="226">
        <v>0.0</v>
      </c>
      <c r="R267" s="489">
        <f>VLOOKUP(K267,'Downloaded Data'!A:A,1,TRUE)</f>
        <v>41677</v>
      </c>
    </row>
    <row r="268" ht="15.75" customHeight="1">
      <c r="A268" s="154" t="s">
        <v>5127</v>
      </c>
      <c r="B268" s="490">
        <v>6256.17</v>
      </c>
      <c r="C268" s="490">
        <v>6256.17</v>
      </c>
      <c r="D268" s="490">
        <v>6256.17</v>
      </c>
      <c r="E268" s="490">
        <v>6256.17</v>
      </c>
      <c r="G268" s="226">
        <v>-0.0023</v>
      </c>
      <c r="K268" s="489">
        <v>45204.0</v>
      </c>
      <c r="L268" s="154">
        <v>63.9</v>
      </c>
      <c r="M268" s="154">
        <v>63.9</v>
      </c>
      <c r="N268" s="154">
        <v>63.9</v>
      </c>
      <c r="O268" s="154">
        <v>63.9</v>
      </c>
      <c r="P268" s="154" t="s">
        <v>2832</v>
      </c>
      <c r="Q268" s="226">
        <v>0.0</v>
      </c>
      <c r="R268" s="489">
        <f>VLOOKUP(K268,'Downloaded Data'!A:A,1,TRUE)</f>
        <v>41677</v>
      </c>
    </row>
    <row r="269" ht="15.75" customHeight="1">
      <c r="A269" s="154" t="s">
        <v>5128</v>
      </c>
      <c r="B269" s="490">
        <v>6270.87</v>
      </c>
      <c r="C269" s="490">
        <v>6270.87</v>
      </c>
      <c r="D269" s="490">
        <v>6270.87</v>
      </c>
      <c r="E269" s="490">
        <v>6270.87</v>
      </c>
      <c r="G269" s="226">
        <v>-0.002</v>
      </c>
      <c r="K269" s="489">
        <v>45174.0</v>
      </c>
      <c r="L269" s="154">
        <v>63.9</v>
      </c>
      <c r="M269" s="154">
        <v>63.9</v>
      </c>
      <c r="N269" s="154">
        <v>63.9</v>
      </c>
      <c r="O269" s="154">
        <v>63.9</v>
      </c>
      <c r="P269" s="154" t="s">
        <v>2833</v>
      </c>
      <c r="Q269" s="226">
        <v>0.0</v>
      </c>
      <c r="R269" s="489">
        <f>VLOOKUP(K269,'Downloaded Data'!A:A,1,TRUE)</f>
        <v>41677</v>
      </c>
    </row>
    <row r="270" ht="15.75" customHeight="1">
      <c r="A270" s="489">
        <v>45171.0</v>
      </c>
      <c r="B270" s="490">
        <v>6283.31</v>
      </c>
      <c r="C270" s="490">
        <v>6283.31</v>
      </c>
      <c r="D270" s="490">
        <v>6283.31</v>
      </c>
      <c r="E270" s="490">
        <v>6283.31</v>
      </c>
      <c r="G270" s="226">
        <v>-0.002</v>
      </c>
      <c r="K270" s="489">
        <v>45143.0</v>
      </c>
      <c r="L270" s="154">
        <v>63.9</v>
      </c>
      <c r="M270" s="154">
        <v>63.9</v>
      </c>
      <c r="N270" s="154">
        <v>63.9</v>
      </c>
      <c r="O270" s="154">
        <v>63.9</v>
      </c>
      <c r="P270" s="154" t="s">
        <v>2748</v>
      </c>
      <c r="Q270" s="226">
        <v>0.0</v>
      </c>
      <c r="R270" s="489">
        <f>VLOOKUP(K270,'Downloaded Data'!A:A,1,TRUE)</f>
        <v>41677</v>
      </c>
    </row>
    <row r="271" ht="15.75" customHeight="1">
      <c r="A271" s="489">
        <v>45140.0</v>
      </c>
      <c r="B271" s="490">
        <v>6295.66</v>
      </c>
      <c r="C271" s="490">
        <v>6295.66</v>
      </c>
      <c r="D271" s="490">
        <v>6295.66</v>
      </c>
      <c r="E271" s="490">
        <v>6295.66</v>
      </c>
      <c r="G271" s="226">
        <v>0.0016</v>
      </c>
      <c r="K271" s="489">
        <v>45112.0</v>
      </c>
      <c r="L271" s="154">
        <v>63.9</v>
      </c>
      <c r="M271" s="154">
        <v>63.9</v>
      </c>
      <c r="N271" s="154">
        <v>63.9</v>
      </c>
      <c r="O271" s="154">
        <v>63.9</v>
      </c>
      <c r="P271" s="154" t="s">
        <v>4833</v>
      </c>
      <c r="Q271" s="226">
        <v>0.0</v>
      </c>
      <c r="R271" s="489">
        <f>VLOOKUP(K271,'Downloaded Data'!A:A,1,TRUE)</f>
        <v>41677</v>
      </c>
    </row>
    <row r="272" ht="15.75" customHeight="1">
      <c r="A272" s="489">
        <v>45109.0</v>
      </c>
      <c r="B272" s="490">
        <v>6285.4</v>
      </c>
      <c r="C272" s="490">
        <v>6285.4</v>
      </c>
      <c r="D272" s="490">
        <v>6285.4</v>
      </c>
      <c r="E272" s="490">
        <v>6285.4</v>
      </c>
      <c r="G272" s="226">
        <v>7.0E-4</v>
      </c>
      <c r="K272" s="489">
        <v>44990.0</v>
      </c>
      <c r="L272" s="154">
        <v>63.9</v>
      </c>
      <c r="M272" s="154">
        <v>63.9</v>
      </c>
      <c r="N272" s="154">
        <v>63.9</v>
      </c>
      <c r="O272" s="154">
        <v>63.9</v>
      </c>
      <c r="P272" s="154" t="s">
        <v>2834</v>
      </c>
      <c r="Q272" s="226">
        <v>0.0</v>
      </c>
      <c r="R272" s="489">
        <f>VLOOKUP(K272,'Downloaded Data'!A:A,1,TRUE)</f>
        <v>41677</v>
      </c>
    </row>
    <row r="273" ht="15.75" customHeight="1">
      <c r="A273" s="489">
        <v>45079.0</v>
      </c>
      <c r="B273" s="490">
        <v>6280.72</v>
      </c>
      <c r="C273" s="490">
        <v>6280.72</v>
      </c>
      <c r="D273" s="490">
        <v>6280.72</v>
      </c>
      <c r="E273" s="490">
        <v>6280.72</v>
      </c>
      <c r="G273" s="226">
        <v>-0.0022</v>
      </c>
      <c r="K273" s="489">
        <v>44962.0</v>
      </c>
      <c r="L273" s="154">
        <v>63.9</v>
      </c>
      <c r="M273" s="154">
        <v>63.9</v>
      </c>
      <c r="N273" s="154">
        <v>63.9</v>
      </c>
      <c r="O273" s="154">
        <v>63.9</v>
      </c>
      <c r="P273" s="154" t="s">
        <v>2835</v>
      </c>
      <c r="Q273" s="226">
        <v>0.0</v>
      </c>
      <c r="R273" s="489">
        <f>VLOOKUP(K273,'Downloaded Data'!A:A,1,TRUE)</f>
        <v>41677</v>
      </c>
    </row>
    <row r="274" ht="15.75" customHeight="1">
      <c r="A274" s="489">
        <v>44959.0</v>
      </c>
      <c r="B274" s="490">
        <v>6294.73</v>
      </c>
      <c r="C274" s="490">
        <v>6294.73</v>
      </c>
      <c r="D274" s="490">
        <v>6294.73</v>
      </c>
      <c r="E274" s="490">
        <v>6294.73</v>
      </c>
      <c r="G274" s="226">
        <v>0.0028</v>
      </c>
      <c r="K274" s="154" t="s">
        <v>5129</v>
      </c>
      <c r="L274" s="154">
        <v>63.9</v>
      </c>
      <c r="M274" s="154">
        <v>63.9</v>
      </c>
      <c r="N274" s="154">
        <v>63.9</v>
      </c>
      <c r="O274" s="154">
        <v>63.9</v>
      </c>
      <c r="P274" s="154" t="s">
        <v>4835</v>
      </c>
      <c r="Q274" s="226">
        <v>0.0</v>
      </c>
      <c r="R274" s="489" t="str">
        <f>VLOOKUP(K274,'Downloaded Data'!A:A,1,TRUE)</f>
        <v>01/14/2018</v>
      </c>
    </row>
    <row r="275" ht="15.75" customHeight="1">
      <c r="A275" s="489">
        <v>44928.0</v>
      </c>
      <c r="B275" s="490">
        <v>6277.18</v>
      </c>
      <c r="C275" s="490">
        <v>6277.18</v>
      </c>
      <c r="D275" s="490">
        <v>6277.18</v>
      </c>
      <c r="E275" s="490">
        <v>6277.18</v>
      </c>
      <c r="G275" s="226">
        <v>0.0016</v>
      </c>
      <c r="K275" s="154" t="s">
        <v>5096</v>
      </c>
      <c r="L275" s="154">
        <v>63.9</v>
      </c>
      <c r="M275" s="154">
        <v>63.9</v>
      </c>
      <c r="N275" s="154">
        <v>63.9</v>
      </c>
      <c r="O275" s="154">
        <v>63.9</v>
      </c>
      <c r="P275" s="154" t="s">
        <v>2762</v>
      </c>
      <c r="Q275" s="226">
        <v>0.0</v>
      </c>
      <c r="R275" s="489" t="str">
        <f>VLOOKUP(K275,'Downloaded Data'!A:A,1,TRUE)</f>
        <v>01/14/2018</v>
      </c>
    </row>
    <row r="276" ht="15.75" customHeight="1">
      <c r="A276" s="154" t="s">
        <v>5130</v>
      </c>
      <c r="B276" s="490">
        <v>6267.05</v>
      </c>
      <c r="C276" s="490">
        <v>6267.05</v>
      </c>
      <c r="D276" s="490">
        <v>6267.05</v>
      </c>
      <c r="E276" s="490">
        <v>6267.05</v>
      </c>
      <c r="G276" s="226">
        <v>-0.0019</v>
      </c>
      <c r="K276" s="154" t="s">
        <v>5097</v>
      </c>
      <c r="L276" s="154">
        <v>63.9</v>
      </c>
      <c r="M276" s="154">
        <v>63.9</v>
      </c>
      <c r="N276" s="154">
        <v>63.9</v>
      </c>
      <c r="O276" s="154">
        <v>63.9</v>
      </c>
      <c r="P276" s="154" t="s">
        <v>2836</v>
      </c>
      <c r="Q276" s="226">
        <v>0.0</v>
      </c>
      <c r="R276" s="489" t="str">
        <f>VLOOKUP(K276,'Downloaded Data'!A:A,1,TRUE)</f>
        <v>01/14/2018</v>
      </c>
    </row>
    <row r="277" ht="15.75" customHeight="1">
      <c r="A277" s="154" t="s">
        <v>5131</v>
      </c>
      <c r="B277" s="490">
        <v>6278.84</v>
      </c>
      <c r="C277" s="490">
        <v>6278.84</v>
      </c>
      <c r="D277" s="490">
        <v>6278.84</v>
      </c>
      <c r="E277" s="490">
        <v>6278.84</v>
      </c>
      <c r="G277" s="226">
        <v>-0.0028</v>
      </c>
      <c r="K277" s="154" t="s">
        <v>5098</v>
      </c>
      <c r="L277" s="154">
        <v>63.9</v>
      </c>
      <c r="M277" s="154">
        <v>63.9</v>
      </c>
      <c r="N277" s="154">
        <v>63.9</v>
      </c>
      <c r="O277" s="154">
        <v>63.9</v>
      </c>
      <c r="P277" s="154" t="s">
        <v>2837</v>
      </c>
      <c r="Q277" s="226">
        <v>0.0</v>
      </c>
      <c r="R277" s="489" t="str">
        <f>VLOOKUP(K277,'Downloaded Data'!A:A,1,TRUE)</f>
        <v>01/14/2018</v>
      </c>
    </row>
    <row r="278" ht="15.75" customHeight="1">
      <c r="A278" s="154" t="s">
        <v>5132</v>
      </c>
      <c r="B278" s="490">
        <v>6296.26</v>
      </c>
      <c r="C278" s="490">
        <v>6296.26</v>
      </c>
      <c r="D278" s="490">
        <v>6296.26</v>
      </c>
      <c r="E278" s="490">
        <v>6296.26</v>
      </c>
      <c r="G278" s="226">
        <v>5.0E-4</v>
      </c>
      <c r="K278" s="154" t="s">
        <v>5099</v>
      </c>
      <c r="L278" s="154">
        <v>63.9</v>
      </c>
      <c r="M278" s="154">
        <v>63.9</v>
      </c>
      <c r="N278" s="154">
        <v>63.9</v>
      </c>
      <c r="O278" s="154">
        <v>63.9</v>
      </c>
      <c r="P278" s="154" t="s">
        <v>2838</v>
      </c>
      <c r="Q278" s="226">
        <v>0.0</v>
      </c>
      <c r="R278" s="489" t="str">
        <f>VLOOKUP(K278,'Downloaded Data'!A:A,1,TRUE)</f>
        <v>01/14/2018</v>
      </c>
    </row>
    <row r="279" ht="15.75" customHeight="1">
      <c r="A279" s="154" t="s">
        <v>5133</v>
      </c>
      <c r="B279" s="490">
        <v>6293.4</v>
      </c>
      <c r="C279" s="490">
        <v>6293.4</v>
      </c>
      <c r="D279" s="490">
        <v>6293.4</v>
      </c>
      <c r="E279" s="490">
        <v>6293.4</v>
      </c>
      <c r="G279" s="226">
        <v>3.0E-4</v>
      </c>
      <c r="K279" s="154" t="s">
        <v>5100</v>
      </c>
      <c r="L279" s="154">
        <v>63.9</v>
      </c>
      <c r="M279" s="154">
        <v>63.9</v>
      </c>
      <c r="N279" s="154">
        <v>63.9</v>
      </c>
      <c r="O279" s="154">
        <v>63.9</v>
      </c>
      <c r="P279" s="154" t="s">
        <v>2783</v>
      </c>
      <c r="Q279" s="226">
        <v>0.0</v>
      </c>
      <c r="R279" s="489" t="str">
        <f>VLOOKUP(K279,'Downloaded Data'!A:A,1,TRUE)</f>
        <v>01/14/2018</v>
      </c>
    </row>
    <row r="280" ht="15.75" customHeight="1">
      <c r="A280" s="154" t="s">
        <v>5134</v>
      </c>
      <c r="B280" s="490">
        <v>6291.3</v>
      </c>
      <c r="C280" s="490">
        <v>6291.3</v>
      </c>
      <c r="D280" s="490">
        <v>6291.3</v>
      </c>
      <c r="E280" s="490">
        <v>6291.3</v>
      </c>
      <c r="G280" s="226">
        <v>0.0044</v>
      </c>
      <c r="K280" s="154" t="s">
        <v>5101</v>
      </c>
      <c r="L280" s="154">
        <v>63.9</v>
      </c>
      <c r="M280" s="154">
        <v>63.9</v>
      </c>
      <c r="N280" s="154">
        <v>63.9</v>
      </c>
      <c r="O280" s="154">
        <v>63.9</v>
      </c>
      <c r="P280" s="154" t="s">
        <v>2783</v>
      </c>
      <c r="Q280" s="226">
        <v>0.0</v>
      </c>
      <c r="R280" s="489" t="str">
        <f>VLOOKUP(K280,'Downloaded Data'!A:A,1,TRUE)</f>
        <v>01/14/2018</v>
      </c>
    </row>
    <row r="281" ht="15.75" customHeight="1">
      <c r="A281" s="154" t="s">
        <v>5135</v>
      </c>
      <c r="B281" s="490">
        <v>6263.51</v>
      </c>
      <c r="C281" s="490">
        <v>6263.51</v>
      </c>
      <c r="D281" s="490">
        <v>6263.51</v>
      </c>
      <c r="E281" s="490">
        <v>6263.51</v>
      </c>
      <c r="G281" s="226">
        <v>-3.0E-4</v>
      </c>
      <c r="K281" s="154" t="s">
        <v>5136</v>
      </c>
      <c r="L281" s="154">
        <v>63.9</v>
      </c>
      <c r="M281" s="154">
        <v>63.9</v>
      </c>
      <c r="N281" s="154">
        <v>63.9</v>
      </c>
      <c r="O281" s="154">
        <v>63.9</v>
      </c>
      <c r="P281" s="154" t="s">
        <v>4837</v>
      </c>
      <c r="Q281" s="226">
        <v>0.0</v>
      </c>
      <c r="R281" s="489" t="str">
        <f>VLOOKUP(K281,'Downloaded Data'!A:A,1,TRUE)</f>
        <v>01/14/2018</v>
      </c>
    </row>
    <row r="282" ht="15.75" customHeight="1">
      <c r="A282" s="154" t="s">
        <v>5137</v>
      </c>
      <c r="B282" s="490">
        <v>6265.44</v>
      </c>
      <c r="C282" s="490">
        <v>6265.44</v>
      </c>
      <c r="D282" s="490">
        <v>6265.44</v>
      </c>
      <c r="E282" s="490">
        <v>6265.44</v>
      </c>
      <c r="G282" s="226">
        <v>0.0012</v>
      </c>
      <c r="K282" s="154" t="s">
        <v>5102</v>
      </c>
      <c r="L282" s="154">
        <v>63.9</v>
      </c>
      <c r="M282" s="154">
        <v>63.9</v>
      </c>
      <c r="N282" s="154">
        <v>63.9</v>
      </c>
      <c r="O282" s="154">
        <v>63.9</v>
      </c>
      <c r="P282" s="154" t="s">
        <v>2759</v>
      </c>
      <c r="Q282" s="226">
        <v>0.0</v>
      </c>
      <c r="R282" s="489" t="str">
        <f>VLOOKUP(K282,'Downloaded Data'!A:A,1,TRUE)</f>
        <v>01/14/2018</v>
      </c>
    </row>
    <row r="283" ht="15.75" customHeight="1">
      <c r="A283" s="154" t="s">
        <v>5138</v>
      </c>
      <c r="B283" s="490">
        <v>6258.17</v>
      </c>
      <c r="C283" s="490">
        <v>6258.17</v>
      </c>
      <c r="D283" s="490">
        <v>6258.17</v>
      </c>
      <c r="E283" s="490">
        <v>6258.17</v>
      </c>
      <c r="G283" s="226">
        <v>-0.0038</v>
      </c>
      <c r="K283" s="489">
        <v>45234.0</v>
      </c>
      <c r="L283" s="154">
        <v>63.9</v>
      </c>
      <c r="M283" s="154">
        <v>63.9</v>
      </c>
      <c r="N283" s="154">
        <v>63.9</v>
      </c>
      <c r="O283" s="154">
        <v>63.9</v>
      </c>
      <c r="P283" s="154" t="s">
        <v>2794</v>
      </c>
      <c r="Q283" s="226">
        <v>0.0</v>
      </c>
      <c r="R283" s="489">
        <f>VLOOKUP(K283,'Downloaded Data'!A:A,1,TRUE)</f>
        <v>41677</v>
      </c>
    </row>
    <row r="284" ht="15.75" customHeight="1">
      <c r="A284" s="154" t="s">
        <v>5139</v>
      </c>
      <c r="B284" s="490">
        <v>6281.74</v>
      </c>
      <c r="C284" s="490">
        <v>6281.74</v>
      </c>
      <c r="D284" s="490">
        <v>6281.74</v>
      </c>
      <c r="E284" s="490">
        <v>6281.74</v>
      </c>
      <c r="G284" s="226">
        <v>0.0057</v>
      </c>
      <c r="K284" s="489">
        <v>45203.0</v>
      </c>
      <c r="L284" s="154">
        <v>63.9</v>
      </c>
      <c r="M284" s="154">
        <v>63.9</v>
      </c>
      <c r="N284" s="154">
        <v>63.9</v>
      </c>
      <c r="O284" s="154">
        <v>63.9</v>
      </c>
      <c r="P284" s="154" t="s">
        <v>2762</v>
      </c>
      <c r="Q284" s="226">
        <v>0.0</v>
      </c>
      <c r="R284" s="489">
        <f>VLOOKUP(K284,'Downloaded Data'!A:A,1,TRUE)</f>
        <v>41677</v>
      </c>
    </row>
    <row r="285" ht="15.75" customHeight="1">
      <c r="A285" s="154" t="s">
        <v>5140</v>
      </c>
      <c r="B285" s="490">
        <v>6246.07</v>
      </c>
      <c r="C285" s="490">
        <v>6246.07</v>
      </c>
      <c r="D285" s="490">
        <v>6246.07</v>
      </c>
      <c r="E285" s="490">
        <v>6246.07</v>
      </c>
      <c r="G285" s="226">
        <v>0.0062</v>
      </c>
      <c r="K285" s="489">
        <v>45173.0</v>
      </c>
      <c r="L285" s="154">
        <v>63.9</v>
      </c>
      <c r="M285" s="154">
        <v>63.9</v>
      </c>
      <c r="N285" s="154">
        <v>63.9</v>
      </c>
      <c r="O285" s="154">
        <v>63.9</v>
      </c>
      <c r="P285" s="154" t="s">
        <v>2764</v>
      </c>
      <c r="Q285" s="226">
        <v>0.0</v>
      </c>
      <c r="R285" s="489">
        <f>VLOOKUP(K285,'Downloaded Data'!A:A,1,TRUE)</f>
        <v>41677</v>
      </c>
    </row>
    <row r="286" ht="15.75" customHeight="1">
      <c r="A286" s="489">
        <v>45261.0</v>
      </c>
      <c r="B286" s="490">
        <v>6207.29</v>
      </c>
      <c r="C286" s="490">
        <v>6207.29</v>
      </c>
      <c r="D286" s="490">
        <v>6207.29</v>
      </c>
      <c r="E286" s="490">
        <v>6207.29</v>
      </c>
      <c r="G286" s="226">
        <v>-4.0E-4</v>
      </c>
      <c r="K286" s="489">
        <v>45081.0</v>
      </c>
      <c r="L286" s="154">
        <v>63.9</v>
      </c>
      <c r="M286" s="154">
        <v>63.9</v>
      </c>
      <c r="N286" s="154">
        <v>63.9</v>
      </c>
      <c r="O286" s="154">
        <v>63.9</v>
      </c>
      <c r="P286" s="154" t="s">
        <v>2839</v>
      </c>
      <c r="Q286" s="226">
        <v>0.0</v>
      </c>
      <c r="R286" s="489">
        <f>VLOOKUP(K286,'Downloaded Data'!A:A,1,TRUE)</f>
        <v>41677</v>
      </c>
    </row>
    <row r="287" ht="15.75" customHeight="1">
      <c r="A287" s="489">
        <v>45231.0</v>
      </c>
      <c r="B287" s="490">
        <v>6209.52</v>
      </c>
      <c r="C287" s="490">
        <v>6209.52</v>
      </c>
      <c r="D287" s="490">
        <v>6209.52</v>
      </c>
      <c r="E287" s="490">
        <v>6209.52</v>
      </c>
      <c r="G287" s="226">
        <v>7.0E-4</v>
      </c>
      <c r="K287" s="489">
        <v>45050.0</v>
      </c>
      <c r="L287" s="154">
        <v>63.9</v>
      </c>
      <c r="M287" s="154">
        <v>63.9</v>
      </c>
      <c r="N287" s="154">
        <v>63.9</v>
      </c>
      <c r="O287" s="154">
        <v>63.9</v>
      </c>
      <c r="P287" s="154" t="s">
        <v>2762</v>
      </c>
      <c r="Q287" s="226">
        <v>0.0</v>
      </c>
      <c r="R287" s="489">
        <f>VLOOKUP(K287,'Downloaded Data'!A:A,1,TRUE)</f>
        <v>41677</v>
      </c>
    </row>
    <row r="288" ht="15.75" customHeight="1">
      <c r="A288" s="489">
        <v>45200.0</v>
      </c>
      <c r="B288" s="490">
        <v>6205.28</v>
      </c>
      <c r="C288" s="490">
        <v>6205.28</v>
      </c>
      <c r="D288" s="490">
        <v>6205.28</v>
      </c>
      <c r="E288" s="490">
        <v>6205.28</v>
      </c>
      <c r="G288" s="226">
        <v>0.0022</v>
      </c>
      <c r="K288" s="489">
        <v>45020.0</v>
      </c>
      <c r="L288" s="154">
        <v>63.9</v>
      </c>
      <c r="M288" s="154">
        <v>63.9</v>
      </c>
      <c r="N288" s="154">
        <v>63.9</v>
      </c>
      <c r="O288" s="154">
        <v>63.9</v>
      </c>
      <c r="P288" s="154" t="s">
        <v>2764</v>
      </c>
      <c r="Q288" s="226">
        <v>0.0</v>
      </c>
      <c r="R288" s="489">
        <f>VLOOKUP(K288,'Downloaded Data'!A:A,1,TRUE)</f>
        <v>41677</v>
      </c>
    </row>
    <row r="289" ht="15.75" customHeight="1">
      <c r="A289" s="489">
        <v>45170.0</v>
      </c>
      <c r="B289" s="490">
        <v>6191.55</v>
      </c>
      <c r="C289" s="490">
        <v>6191.55</v>
      </c>
      <c r="D289" s="490">
        <v>6191.55</v>
      </c>
      <c r="E289" s="490">
        <v>6191.55</v>
      </c>
      <c r="G289" s="226">
        <v>-4.0E-4</v>
      </c>
      <c r="K289" s="489">
        <v>44989.0</v>
      </c>
      <c r="L289" s="154">
        <v>63.9</v>
      </c>
      <c r="M289" s="154">
        <v>63.9</v>
      </c>
      <c r="N289" s="154">
        <v>63.9</v>
      </c>
      <c r="O289" s="154">
        <v>63.9</v>
      </c>
      <c r="P289" s="154" t="s">
        <v>2743</v>
      </c>
      <c r="Q289" s="226">
        <v>0.0</v>
      </c>
      <c r="R289" s="489">
        <f>VLOOKUP(K289,'Downloaded Data'!A:A,1,TRUE)</f>
        <v>41677</v>
      </c>
    </row>
    <row r="290" ht="15.75" customHeight="1">
      <c r="A290" s="489">
        <v>45047.0</v>
      </c>
      <c r="B290" s="490">
        <v>6193.96</v>
      </c>
      <c r="C290" s="490">
        <v>6193.96</v>
      </c>
      <c r="D290" s="490">
        <v>6193.96</v>
      </c>
      <c r="E290" s="490">
        <v>6193.96</v>
      </c>
      <c r="G290" s="226">
        <v>-0.0014</v>
      </c>
      <c r="K290" s="489">
        <v>44961.0</v>
      </c>
      <c r="L290" s="154">
        <v>63.9</v>
      </c>
      <c r="M290" s="154">
        <v>63.9</v>
      </c>
      <c r="N290" s="154">
        <v>63.9</v>
      </c>
      <c r="O290" s="154">
        <v>63.9</v>
      </c>
      <c r="P290" s="154" t="s">
        <v>2764</v>
      </c>
      <c r="Q290" s="226">
        <v>0.0</v>
      </c>
      <c r="R290" s="489">
        <f>VLOOKUP(K290,'Downloaded Data'!A:A,1,TRUE)</f>
        <v>41677</v>
      </c>
    </row>
    <row r="291" ht="15.75" customHeight="1">
      <c r="A291" s="489">
        <v>45017.0</v>
      </c>
      <c r="B291" s="490">
        <v>6202.63</v>
      </c>
      <c r="C291" s="490">
        <v>6202.63</v>
      </c>
      <c r="D291" s="490">
        <v>6202.63</v>
      </c>
      <c r="E291" s="490">
        <v>6202.63</v>
      </c>
      <c r="G291" s="226">
        <v>0.0028</v>
      </c>
      <c r="K291" s="154" t="s">
        <v>5105</v>
      </c>
      <c r="L291" s="154">
        <v>63.9</v>
      </c>
      <c r="M291" s="154">
        <v>63.9</v>
      </c>
      <c r="N291" s="154">
        <v>63.9</v>
      </c>
      <c r="O291" s="154">
        <v>63.9</v>
      </c>
      <c r="P291" s="154" t="s">
        <v>2781</v>
      </c>
      <c r="Q291" s="226">
        <v>0.0</v>
      </c>
      <c r="R291" s="489" t="str">
        <f>VLOOKUP(K291,'Downloaded Data'!A:A,1,TRUE)</f>
        <v>01/14/2018</v>
      </c>
    </row>
    <row r="292" ht="15.75" customHeight="1">
      <c r="A292" s="489">
        <v>44986.0</v>
      </c>
      <c r="B292" s="490">
        <v>6185.06</v>
      </c>
      <c r="C292" s="490">
        <v>6185.06</v>
      </c>
      <c r="D292" s="490">
        <v>6185.06</v>
      </c>
      <c r="E292" s="490">
        <v>6185.06</v>
      </c>
      <c r="G292" s="226">
        <v>0.0012</v>
      </c>
      <c r="K292" s="154" t="s">
        <v>5106</v>
      </c>
      <c r="L292" s="154">
        <v>63.9</v>
      </c>
      <c r="M292" s="154">
        <v>63.9</v>
      </c>
      <c r="N292" s="154">
        <v>63.9</v>
      </c>
      <c r="O292" s="154">
        <v>63.9</v>
      </c>
      <c r="P292" s="154" t="s">
        <v>2764</v>
      </c>
      <c r="Q292" s="226">
        <v>0.0</v>
      </c>
      <c r="R292" s="489" t="str">
        <f>VLOOKUP(K292,'Downloaded Data'!A:A,1,TRUE)</f>
        <v>01/14/2018</v>
      </c>
    </row>
    <row r="293" ht="15.75" customHeight="1">
      <c r="A293" s="489">
        <v>44958.0</v>
      </c>
      <c r="B293" s="490">
        <v>6177.88</v>
      </c>
      <c r="C293" s="490">
        <v>6177.88</v>
      </c>
      <c r="D293" s="490">
        <v>6177.88</v>
      </c>
      <c r="E293" s="490">
        <v>6177.88</v>
      </c>
      <c r="G293" s="226">
        <v>-0.0047</v>
      </c>
      <c r="K293" s="154" t="s">
        <v>5107</v>
      </c>
      <c r="L293" s="154">
        <v>63.9</v>
      </c>
      <c r="M293" s="154">
        <v>63.9</v>
      </c>
      <c r="N293" s="154">
        <v>63.9</v>
      </c>
      <c r="O293" s="154">
        <v>63.9</v>
      </c>
      <c r="P293" s="154" t="s">
        <v>2784</v>
      </c>
      <c r="Q293" s="226">
        <v>0.0</v>
      </c>
      <c r="R293" s="489" t="str">
        <f>VLOOKUP(K293,'Downloaded Data'!A:A,1,TRUE)</f>
        <v>01/14/2018</v>
      </c>
    </row>
    <row r="294" ht="15.75" customHeight="1">
      <c r="A294" s="154" t="s">
        <v>5141</v>
      </c>
      <c r="B294" s="490">
        <v>6206.81</v>
      </c>
      <c r="C294" s="490">
        <v>6206.81</v>
      </c>
      <c r="D294" s="490">
        <v>6206.81</v>
      </c>
      <c r="E294" s="490">
        <v>6206.81</v>
      </c>
      <c r="G294" s="226">
        <v>0.0018</v>
      </c>
      <c r="K294" s="154" t="s">
        <v>5109</v>
      </c>
      <c r="L294" s="154">
        <v>63.9</v>
      </c>
      <c r="M294" s="154">
        <v>63.9</v>
      </c>
      <c r="N294" s="154">
        <v>63.9</v>
      </c>
      <c r="O294" s="154">
        <v>63.9</v>
      </c>
      <c r="P294" s="154" t="s">
        <v>2764</v>
      </c>
      <c r="Q294" s="226">
        <v>0.0</v>
      </c>
      <c r="R294" s="489" t="str">
        <f>VLOOKUP(K294,'Downloaded Data'!A:A,1,TRUE)</f>
        <v>01/14/2018</v>
      </c>
    </row>
    <row r="295" ht="15.75" customHeight="1">
      <c r="A295" s="154" t="s">
        <v>5142</v>
      </c>
      <c r="B295" s="490">
        <v>6195.82</v>
      </c>
      <c r="C295" s="490">
        <v>6195.82</v>
      </c>
      <c r="D295" s="490">
        <v>6195.82</v>
      </c>
      <c r="E295" s="490">
        <v>6195.82</v>
      </c>
      <c r="G295" s="226">
        <v>0.0025</v>
      </c>
      <c r="K295" s="154" t="s">
        <v>5110</v>
      </c>
      <c r="L295" s="154">
        <v>63.9</v>
      </c>
      <c r="M295" s="154">
        <v>63.9</v>
      </c>
      <c r="N295" s="154">
        <v>63.9</v>
      </c>
      <c r="O295" s="154">
        <v>63.9</v>
      </c>
      <c r="P295" s="154" t="s">
        <v>2746</v>
      </c>
      <c r="Q295" s="226">
        <v>0.0</v>
      </c>
      <c r="R295" s="489" t="str">
        <f>VLOOKUP(K295,'Downloaded Data'!A:A,1,TRUE)</f>
        <v>01/14/2018</v>
      </c>
    </row>
    <row r="296" ht="15.75" customHeight="1">
      <c r="A296" s="154" t="s">
        <v>5143</v>
      </c>
      <c r="B296" s="490">
        <v>6180.27</v>
      </c>
      <c r="C296" s="490">
        <v>6180.27</v>
      </c>
      <c r="D296" s="490">
        <v>6180.27</v>
      </c>
      <c r="E296" s="490">
        <v>6180.27</v>
      </c>
      <c r="G296" s="226">
        <v>-0.0015</v>
      </c>
      <c r="K296" s="154" t="s">
        <v>5111</v>
      </c>
      <c r="L296" s="154">
        <v>63.9</v>
      </c>
      <c r="M296" s="154">
        <v>63.9</v>
      </c>
      <c r="N296" s="154">
        <v>63.9</v>
      </c>
      <c r="O296" s="154">
        <v>63.9</v>
      </c>
      <c r="P296" s="154" t="s">
        <v>2840</v>
      </c>
      <c r="Q296" s="226">
        <v>0.0</v>
      </c>
      <c r="R296" s="489" t="str">
        <f>VLOOKUP(K296,'Downloaded Data'!A:A,1,TRUE)</f>
        <v>01/14/2018</v>
      </c>
    </row>
    <row r="297" ht="15.75" customHeight="1">
      <c r="A297" s="154" t="s">
        <v>5144</v>
      </c>
      <c r="B297" s="490">
        <v>6189.7</v>
      </c>
      <c r="C297" s="490">
        <v>6189.7</v>
      </c>
      <c r="D297" s="490">
        <v>6189.7</v>
      </c>
      <c r="E297" s="490">
        <v>6189.7</v>
      </c>
      <c r="G297" s="226">
        <v>-0.002</v>
      </c>
      <c r="K297" s="154" t="s">
        <v>5112</v>
      </c>
      <c r="L297" s="154">
        <v>63.9</v>
      </c>
      <c r="M297" s="154">
        <v>63.9</v>
      </c>
      <c r="N297" s="154">
        <v>63.9</v>
      </c>
      <c r="O297" s="154">
        <v>63.9</v>
      </c>
      <c r="P297" s="154" t="s">
        <v>2764</v>
      </c>
      <c r="Q297" s="226">
        <v>0.0</v>
      </c>
      <c r="R297" s="489" t="str">
        <f>VLOOKUP(K297,'Downloaded Data'!A:A,1,TRUE)</f>
        <v>01/15/2024</v>
      </c>
    </row>
    <row r="298" ht="15.75" customHeight="1">
      <c r="A298" s="154" t="s">
        <v>5145</v>
      </c>
      <c r="B298" s="490">
        <v>6202.21</v>
      </c>
      <c r="C298" s="490">
        <v>6202.21</v>
      </c>
      <c r="D298" s="490">
        <v>6202.21</v>
      </c>
      <c r="E298" s="490">
        <v>6202.21</v>
      </c>
      <c r="G298" s="226">
        <v>5.0E-4</v>
      </c>
      <c r="K298" s="154" t="s">
        <v>5146</v>
      </c>
      <c r="L298" s="154">
        <v>63.9</v>
      </c>
      <c r="M298" s="154">
        <v>63.9</v>
      </c>
      <c r="N298" s="154">
        <v>63.9</v>
      </c>
      <c r="O298" s="154">
        <v>63.9</v>
      </c>
      <c r="P298" s="154" t="s">
        <v>4841</v>
      </c>
      <c r="Q298" s="226">
        <v>0.0</v>
      </c>
      <c r="R298" s="489" t="str">
        <f>VLOOKUP(K298,'Downloaded Data'!A:A,1,TRUE)</f>
        <v>01/15/2024</v>
      </c>
    </row>
    <row r="299" ht="15.75" customHeight="1">
      <c r="A299" s="154" t="s">
        <v>5147</v>
      </c>
      <c r="B299" s="490">
        <v>6198.82</v>
      </c>
      <c r="C299" s="490">
        <v>6198.82</v>
      </c>
      <c r="D299" s="490">
        <v>6198.82</v>
      </c>
      <c r="E299" s="490">
        <v>6198.82</v>
      </c>
      <c r="G299" s="226">
        <v>-0.0044</v>
      </c>
      <c r="K299" s="154" t="s">
        <v>5113</v>
      </c>
      <c r="L299" s="154">
        <v>63.9</v>
      </c>
      <c r="M299" s="154">
        <v>63.9</v>
      </c>
      <c r="N299" s="154">
        <v>63.9</v>
      </c>
      <c r="O299" s="154">
        <v>63.9</v>
      </c>
      <c r="P299" s="154" t="s">
        <v>2782</v>
      </c>
      <c r="Q299" s="226">
        <v>0.0</v>
      </c>
      <c r="R299" s="489" t="str">
        <f>VLOOKUP(K299,'Downloaded Data'!A:A,1,TRUE)</f>
        <v>01/15/2024</v>
      </c>
    </row>
    <row r="300" ht="15.75" customHeight="1">
      <c r="A300" s="154" t="s">
        <v>5148</v>
      </c>
      <c r="B300" s="490">
        <v>6226.5</v>
      </c>
      <c r="C300" s="490">
        <v>6226.5</v>
      </c>
      <c r="D300" s="490">
        <v>6226.5</v>
      </c>
      <c r="E300" s="490">
        <v>6226.5</v>
      </c>
      <c r="G300" s="226">
        <v>-0.002</v>
      </c>
      <c r="K300" s="154" t="s">
        <v>5114</v>
      </c>
      <c r="L300" s="154">
        <v>63.9</v>
      </c>
      <c r="M300" s="154">
        <v>63.9</v>
      </c>
      <c r="N300" s="154">
        <v>63.9</v>
      </c>
      <c r="O300" s="154">
        <v>63.9</v>
      </c>
      <c r="P300" s="154" t="s">
        <v>2743</v>
      </c>
      <c r="Q300" s="226">
        <v>0.0</v>
      </c>
      <c r="R300" s="489" t="str">
        <f>VLOOKUP(K300,'Downloaded Data'!A:A,1,TRUE)</f>
        <v>01/15/2024</v>
      </c>
    </row>
    <row r="301" ht="15.75" customHeight="1">
      <c r="A301" s="154" t="s">
        <v>5149</v>
      </c>
      <c r="B301" s="490">
        <v>6238.99</v>
      </c>
      <c r="C301" s="490">
        <v>6238.99</v>
      </c>
      <c r="D301" s="490">
        <v>6238.99</v>
      </c>
      <c r="E301" s="490">
        <v>6238.99</v>
      </c>
      <c r="G301" s="226">
        <v>-0.0029</v>
      </c>
      <c r="K301" s="154" t="s">
        <v>5115</v>
      </c>
      <c r="L301" s="154">
        <v>63.9</v>
      </c>
      <c r="M301" s="154">
        <v>63.9</v>
      </c>
      <c r="N301" s="154">
        <v>63.9</v>
      </c>
      <c r="O301" s="154">
        <v>63.9</v>
      </c>
      <c r="P301" s="154" t="s">
        <v>2743</v>
      </c>
      <c r="Q301" s="226">
        <v>0.0</v>
      </c>
      <c r="R301" s="489" t="str">
        <f>VLOOKUP(K301,'Downloaded Data'!A:A,1,TRUE)</f>
        <v>01/15/2024</v>
      </c>
    </row>
    <row r="302" ht="15.75" customHeight="1">
      <c r="A302" s="154" t="s">
        <v>5150</v>
      </c>
      <c r="B302" s="490">
        <v>6256.83</v>
      </c>
      <c r="C302" s="490">
        <v>6256.83</v>
      </c>
      <c r="D302" s="490">
        <v>6256.83</v>
      </c>
      <c r="E302" s="490">
        <v>6256.83</v>
      </c>
      <c r="G302" s="226">
        <v>-6.0E-4</v>
      </c>
      <c r="K302" s="154" t="s">
        <v>5116</v>
      </c>
      <c r="L302" s="154">
        <v>63.9</v>
      </c>
      <c r="M302" s="154">
        <v>63.9</v>
      </c>
      <c r="N302" s="154">
        <v>63.9</v>
      </c>
      <c r="O302" s="154">
        <v>63.9</v>
      </c>
      <c r="P302" s="154" t="s">
        <v>2841</v>
      </c>
      <c r="Q302" s="226">
        <v>0.0</v>
      </c>
      <c r="R302" s="489" t="str">
        <f>VLOOKUP(K302,'Downloaded Data'!A:A,1,TRUE)</f>
        <v>01/15/2024</v>
      </c>
    </row>
    <row r="303" ht="15.75" customHeight="1">
      <c r="A303" s="154" t="s">
        <v>5151</v>
      </c>
      <c r="B303" s="490">
        <v>6260.77</v>
      </c>
      <c r="C303" s="490">
        <v>6260.77</v>
      </c>
      <c r="D303" s="490">
        <v>6260.77</v>
      </c>
      <c r="E303" s="490">
        <v>6260.77</v>
      </c>
      <c r="G303" s="226">
        <v>-0.0017</v>
      </c>
      <c r="K303" s="489">
        <v>45263.0</v>
      </c>
      <c r="L303" s="154">
        <v>63.9</v>
      </c>
      <c r="M303" s="154">
        <v>63.9</v>
      </c>
      <c r="N303" s="154">
        <v>63.9</v>
      </c>
      <c r="O303" s="154">
        <v>63.9</v>
      </c>
      <c r="P303" s="154" t="s">
        <v>2762</v>
      </c>
      <c r="Q303" s="226">
        <v>0.0</v>
      </c>
      <c r="R303" s="489">
        <f>VLOOKUP(K303,'Downloaded Data'!A:A,1,TRUE)</f>
        <v>41677</v>
      </c>
    </row>
    <row r="304" ht="15.75" customHeight="1">
      <c r="A304" s="154" t="s">
        <v>5152</v>
      </c>
      <c r="B304" s="490">
        <v>6271.41</v>
      </c>
      <c r="C304" s="490">
        <v>6271.41</v>
      </c>
      <c r="D304" s="490">
        <v>6271.41</v>
      </c>
      <c r="E304" s="490">
        <v>6271.41</v>
      </c>
      <c r="G304" s="226">
        <v>7.0E-4</v>
      </c>
      <c r="K304" s="489">
        <v>45172.0</v>
      </c>
      <c r="L304" s="154">
        <v>63.9</v>
      </c>
      <c r="M304" s="154">
        <v>63.9</v>
      </c>
      <c r="N304" s="154">
        <v>63.9</v>
      </c>
      <c r="O304" s="154">
        <v>63.9</v>
      </c>
      <c r="P304" s="154" t="s">
        <v>2759</v>
      </c>
      <c r="Q304" s="226">
        <v>0.0</v>
      </c>
      <c r="R304" s="489">
        <f>VLOOKUP(K304,'Downloaded Data'!A:A,1,TRUE)</f>
        <v>41677</v>
      </c>
    </row>
    <row r="305" ht="15.75" customHeight="1">
      <c r="A305" s="489">
        <v>44907.0</v>
      </c>
      <c r="B305" s="490">
        <v>6266.96</v>
      </c>
      <c r="C305" s="490">
        <v>6266.96</v>
      </c>
      <c r="D305" s="490">
        <v>6266.96</v>
      </c>
      <c r="E305" s="490">
        <v>6266.96</v>
      </c>
      <c r="G305" s="226">
        <v>0.0063</v>
      </c>
      <c r="K305" s="489">
        <v>45110.0</v>
      </c>
      <c r="L305" s="154">
        <v>63.9</v>
      </c>
      <c r="M305" s="154">
        <v>63.9</v>
      </c>
      <c r="N305" s="154">
        <v>63.9</v>
      </c>
      <c r="O305" s="154">
        <v>63.9</v>
      </c>
      <c r="P305" s="154" t="s">
        <v>2743</v>
      </c>
      <c r="Q305" s="226">
        <v>0.0</v>
      </c>
      <c r="R305" s="489">
        <f>VLOOKUP(K305,'Downloaded Data'!A:A,1,TRUE)</f>
        <v>41677</v>
      </c>
    </row>
    <row r="306" ht="15.75" customHeight="1">
      <c r="A306" s="489">
        <v>44785.0</v>
      </c>
      <c r="B306" s="490">
        <v>6227.82</v>
      </c>
      <c r="C306" s="490">
        <v>6227.82</v>
      </c>
      <c r="D306" s="490">
        <v>6227.82</v>
      </c>
      <c r="E306" s="490">
        <v>6227.82</v>
      </c>
      <c r="G306" s="226">
        <v>-9.0E-4</v>
      </c>
      <c r="K306" s="489">
        <v>45080.0</v>
      </c>
      <c r="L306" s="154">
        <v>63.9</v>
      </c>
      <c r="M306" s="154">
        <v>63.9</v>
      </c>
      <c r="N306" s="154">
        <v>63.9</v>
      </c>
      <c r="O306" s="154">
        <v>63.9</v>
      </c>
      <c r="P306" s="154" t="s">
        <v>2759</v>
      </c>
      <c r="Q306" s="226">
        <v>0.0</v>
      </c>
      <c r="R306" s="489">
        <f>VLOOKUP(K306,'Downloaded Data'!A:A,1,TRUE)</f>
        <v>41677</v>
      </c>
    </row>
    <row r="307" ht="15.75" customHeight="1">
      <c r="A307" s="489">
        <v>44754.0</v>
      </c>
      <c r="B307" s="490">
        <v>6233.68</v>
      </c>
      <c r="C307" s="490">
        <v>6233.68</v>
      </c>
      <c r="D307" s="490">
        <v>6233.68</v>
      </c>
      <c r="E307" s="490">
        <v>6233.68</v>
      </c>
      <c r="G307" s="226">
        <v>7.0E-4</v>
      </c>
      <c r="K307" s="489">
        <v>44960.0</v>
      </c>
      <c r="L307" s="154">
        <v>63.9</v>
      </c>
      <c r="M307" s="154">
        <v>63.9</v>
      </c>
      <c r="N307" s="154">
        <v>63.9</v>
      </c>
      <c r="O307" s="154">
        <v>63.9</v>
      </c>
      <c r="P307" s="154" t="s">
        <v>2842</v>
      </c>
      <c r="Q307" s="226">
        <v>0.0</v>
      </c>
      <c r="R307" s="489">
        <f>VLOOKUP(K307,'Downloaded Data'!A:A,1,TRUE)</f>
        <v>41677</v>
      </c>
    </row>
    <row r="308" ht="15.75" customHeight="1">
      <c r="A308" s="489">
        <v>44724.0</v>
      </c>
      <c r="B308" s="490">
        <v>6229.01</v>
      </c>
      <c r="C308" s="490">
        <v>6229.01</v>
      </c>
      <c r="D308" s="490">
        <v>6229.01</v>
      </c>
      <c r="E308" s="490">
        <v>6229.01</v>
      </c>
      <c r="G308" s="226">
        <v>0.0026</v>
      </c>
      <c r="K308" s="489">
        <v>44929.0</v>
      </c>
      <c r="L308" s="154">
        <v>63.9</v>
      </c>
      <c r="M308" s="154">
        <v>63.9</v>
      </c>
      <c r="N308" s="154">
        <v>63.9</v>
      </c>
      <c r="O308" s="154">
        <v>63.9</v>
      </c>
      <c r="P308" s="154" t="s">
        <v>2759</v>
      </c>
      <c r="Q308" s="226">
        <v>0.0</v>
      </c>
      <c r="R308" s="489">
        <f>VLOOKUP(K308,'Downloaded Data'!A:A,1,TRUE)</f>
        <v>41677</v>
      </c>
    </row>
    <row r="309" ht="15.75" customHeight="1">
      <c r="A309" s="489">
        <v>44693.0</v>
      </c>
      <c r="B309" s="490">
        <v>6212.55</v>
      </c>
      <c r="C309" s="490">
        <v>6212.55</v>
      </c>
      <c r="D309" s="490">
        <v>6212.55</v>
      </c>
      <c r="E309" s="490">
        <v>6212.55</v>
      </c>
      <c r="G309" s="226">
        <v>-0.0053</v>
      </c>
      <c r="K309" s="154" t="s">
        <v>5120</v>
      </c>
      <c r="L309" s="154">
        <v>63.9</v>
      </c>
      <c r="M309" s="154">
        <v>63.9</v>
      </c>
      <c r="N309" s="154">
        <v>63.9</v>
      </c>
      <c r="O309" s="154">
        <v>63.9</v>
      </c>
      <c r="P309" s="154" t="s">
        <v>2843</v>
      </c>
      <c r="Q309" s="226">
        <v>0.0</v>
      </c>
      <c r="R309" s="489" t="str">
        <f>VLOOKUP(K309,'Downloaded Data'!A:A,1,TRUE)</f>
        <v>01/15/2024</v>
      </c>
    </row>
    <row r="310" ht="15.75" customHeight="1">
      <c r="A310" s="489">
        <v>44573.0</v>
      </c>
      <c r="B310" s="490">
        <v>6245.38</v>
      </c>
      <c r="C310" s="490">
        <v>6245.38</v>
      </c>
      <c r="D310" s="490">
        <v>6245.38</v>
      </c>
      <c r="E310" s="490">
        <v>6245.38</v>
      </c>
      <c r="G310" s="226">
        <v>0.0015</v>
      </c>
      <c r="K310" s="154" t="s">
        <v>5153</v>
      </c>
      <c r="L310" s="154">
        <v>63.9</v>
      </c>
      <c r="M310" s="154">
        <v>63.9</v>
      </c>
      <c r="N310" s="154">
        <v>63.9</v>
      </c>
      <c r="O310" s="154">
        <v>63.9</v>
      </c>
      <c r="P310" s="154" t="s">
        <v>2743</v>
      </c>
      <c r="Q310" s="226">
        <v>0.0</v>
      </c>
      <c r="R310" s="489" t="str">
        <f>VLOOKUP(K310,'Downloaded Data'!A:A,1,TRUE)</f>
        <v>01/15/2024</v>
      </c>
    </row>
    <row r="311" ht="15.75" customHeight="1">
      <c r="A311" s="154" t="s">
        <v>5154</v>
      </c>
      <c r="B311" s="490">
        <v>6235.95</v>
      </c>
      <c r="C311" s="490">
        <v>6235.95</v>
      </c>
      <c r="D311" s="490">
        <v>6235.95</v>
      </c>
      <c r="E311" s="490">
        <v>6235.95</v>
      </c>
      <c r="G311" s="226">
        <v>0.0038</v>
      </c>
      <c r="K311" s="154" t="s">
        <v>5122</v>
      </c>
      <c r="L311" s="154">
        <v>63.9</v>
      </c>
      <c r="M311" s="154">
        <v>63.9</v>
      </c>
      <c r="N311" s="154">
        <v>63.9</v>
      </c>
      <c r="O311" s="154">
        <v>63.9</v>
      </c>
      <c r="P311" s="154" t="s">
        <v>2764</v>
      </c>
      <c r="Q311" s="226">
        <v>0.0</v>
      </c>
      <c r="R311" s="489" t="str">
        <f>VLOOKUP(K311,'Downloaded Data'!A:A,1,TRUE)</f>
        <v>01/15/2024</v>
      </c>
    </row>
    <row r="312" ht="15.75" customHeight="1">
      <c r="A312" s="154" t="s">
        <v>5155</v>
      </c>
      <c r="B312" s="490">
        <v>6212.46</v>
      </c>
      <c r="C312" s="490">
        <v>6212.46</v>
      </c>
      <c r="D312" s="490">
        <v>6212.46</v>
      </c>
      <c r="E312" s="490">
        <v>6212.46</v>
      </c>
      <c r="G312" s="226">
        <v>0.0023</v>
      </c>
      <c r="K312" s="154" t="s">
        <v>5123</v>
      </c>
      <c r="L312" s="154">
        <v>63.9</v>
      </c>
      <c r="M312" s="154">
        <v>63.9</v>
      </c>
      <c r="N312" s="154">
        <v>63.9</v>
      </c>
      <c r="O312" s="154">
        <v>63.9</v>
      </c>
      <c r="P312" s="154" t="s">
        <v>2844</v>
      </c>
      <c r="Q312" s="226">
        <v>0.0</v>
      </c>
      <c r="R312" s="489" t="str">
        <f>VLOOKUP(K312,'Downloaded Data'!A:A,1,TRUE)</f>
        <v>01/15/2024</v>
      </c>
    </row>
    <row r="313" ht="15.75" customHeight="1">
      <c r="A313" s="154" t="s">
        <v>5156</v>
      </c>
      <c r="B313" s="490">
        <v>6197.94</v>
      </c>
      <c r="C313" s="490">
        <v>6197.94</v>
      </c>
      <c r="D313" s="490">
        <v>6197.94</v>
      </c>
      <c r="E313" s="490">
        <v>6197.94</v>
      </c>
      <c r="G313" s="226">
        <v>-0.0028</v>
      </c>
      <c r="K313" s="154" t="s">
        <v>5126</v>
      </c>
      <c r="L313" s="154">
        <v>63.9</v>
      </c>
      <c r="M313" s="154">
        <v>63.9</v>
      </c>
      <c r="N313" s="154">
        <v>63.9</v>
      </c>
      <c r="O313" s="154">
        <v>63.9</v>
      </c>
      <c r="P313" s="154" t="s">
        <v>2764</v>
      </c>
      <c r="Q313" s="226">
        <v>0.0</v>
      </c>
      <c r="R313" s="489" t="str">
        <f>VLOOKUP(K313,'Downloaded Data'!A:A,1,TRUE)</f>
        <v>#N/A</v>
      </c>
    </row>
    <row r="314" ht="15.75" customHeight="1">
      <c r="A314" s="154" t="s">
        <v>5157</v>
      </c>
      <c r="B314" s="490">
        <v>6215.12</v>
      </c>
      <c r="C314" s="490">
        <v>6215.12</v>
      </c>
      <c r="D314" s="490">
        <v>6215.12</v>
      </c>
      <c r="E314" s="490">
        <v>6215.12</v>
      </c>
      <c r="G314" s="226">
        <v>0.0012</v>
      </c>
      <c r="K314" s="154" t="s">
        <v>5128</v>
      </c>
      <c r="L314" s="154">
        <v>63.9</v>
      </c>
      <c r="M314" s="154">
        <v>63.9</v>
      </c>
      <c r="N314" s="154">
        <v>63.9</v>
      </c>
      <c r="O314" s="154">
        <v>63.9</v>
      </c>
      <c r="P314" s="154" t="s">
        <v>2743</v>
      </c>
      <c r="Q314" s="226">
        <v>0.0</v>
      </c>
      <c r="R314" s="489" t="str">
        <f>VLOOKUP(K314,'Downloaded Data'!A:A,1,TRUE)</f>
        <v>#N/A</v>
      </c>
    </row>
    <row r="315" ht="15.75" customHeight="1">
      <c r="A315" s="154" t="s">
        <v>5158</v>
      </c>
      <c r="B315" s="490">
        <v>6207.73</v>
      </c>
      <c r="C315" s="490">
        <v>6207.73</v>
      </c>
      <c r="D315" s="490">
        <v>6207.73</v>
      </c>
      <c r="E315" s="490">
        <v>6207.73</v>
      </c>
      <c r="G315" s="226">
        <v>-0.0037</v>
      </c>
      <c r="K315" s="489">
        <v>45262.0</v>
      </c>
      <c r="L315" s="154">
        <v>63.9</v>
      </c>
      <c r="M315" s="154">
        <v>63.9</v>
      </c>
      <c r="N315" s="154">
        <v>63.9</v>
      </c>
      <c r="O315" s="154">
        <v>63.9</v>
      </c>
      <c r="P315" s="154" t="s">
        <v>4802</v>
      </c>
      <c r="Q315" s="226">
        <v>0.0</v>
      </c>
      <c r="R315" s="489">
        <f>VLOOKUP(K315,'Downloaded Data'!A:A,1,TRUE)</f>
        <v>41677</v>
      </c>
    </row>
    <row r="316" ht="15.75" customHeight="1">
      <c r="A316" s="154" t="s">
        <v>5159</v>
      </c>
      <c r="B316" s="490">
        <v>6230.51</v>
      </c>
      <c r="C316" s="490">
        <v>6230.51</v>
      </c>
      <c r="D316" s="490">
        <v>6230.51</v>
      </c>
      <c r="E316" s="490">
        <v>6230.51</v>
      </c>
      <c r="G316" s="226">
        <v>0.0064</v>
      </c>
      <c r="K316" s="489">
        <v>45171.0</v>
      </c>
      <c r="L316" s="154">
        <v>63.9</v>
      </c>
      <c r="M316" s="154">
        <v>63.9</v>
      </c>
      <c r="N316" s="154">
        <v>63.9</v>
      </c>
      <c r="O316" s="154">
        <v>63.9</v>
      </c>
      <c r="P316" s="154" t="s">
        <v>2746</v>
      </c>
      <c r="Q316" s="226">
        <v>0.0</v>
      </c>
      <c r="R316" s="489">
        <f>VLOOKUP(K316,'Downloaded Data'!A:A,1,TRUE)</f>
        <v>41677</v>
      </c>
    </row>
    <row r="317" ht="15.75" customHeight="1">
      <c r="A317" s="154" t="s">
        <v>5160</v>
      </c>
      <c r="B317" s="490">
        <v>6190.99</v>
      </c>
      <c r="C317" s="490">
        <v>6190.99</v>
      </c>
      <c r="D317" s="490">
        <v>6190.99</v>
      </c>
      <c r="E317" s="490">
        <v>6190.99</v>
      </c>
      <c r="G317" s="226">
        <v>-0.012</v>
      </c>
      <c r="K317" s="489">
        <v>45109.0</v>
      </c>
      <c r="L317" s="154">
        <v>63.9</v>
      </c>
      <c r="M317" s="154">
        <v>63.9</v>
      </c>
      <c r="N317" s="154">
        <v>63.9</v>
      </c>
      <c r="O317" s="154">
        <v>63.9</v>
      </c>
      <c r="P317" s="154" t="s">
        <v>2782</v>
      </c>
      <c r="Q317" s="226">
        <v>0.0</v>
      </c>
      <c r="R317" s="489">
        <f>VLOOKUP(K317,'Downloaded Data'!A:A,1,TRUE)</f>
        <v>41677</v>
      </c>
    </row>
    <row r="318" ht="15.75" customHeight="1">
      <c r="A318" s="154" t="s">
        <v>5161</v>
      </c>
      <c r="B318" s="490">
        <v>6265.99</v>
      </c>
      <c r="C318" s="490">
        <v>6265.99</v>
      </c>
      <c r="D318" s="490">
        <v>6265.99</v>
      </c>
      <c r="E318" s="490">
        <v>6265.99</v>
      </c>
      <c r="G318" s="226">
        <v>0.002</v>
      </c>
      <c r="K318" s="489">
        <v>45079.0</v>
      </c>
      <c r="L318" s="154">
        <v>63.9</v>
      </c>
      <c r="M318" s="154">
        <v>63.9</v>
      </c>
      <c r="N318" s="154">
        <v>63.9</v>
      </c>
      <c r="O318" s="154">
        <v>63.9</v>
      </c>
      <c r="P318" s="154" t="s">
        <v>2845</v>
      </c>
      <c r="Q318" s="226">
        <v>0.0</v>
      </c>
      <c r="R318" s="489">
        <f>VLOOKUP(K318,'Downloaded Data'!A:A,1,TRUE)</f>
        <v>41677</v>
      </c>
    </row>
    <row r="319" ht="15.75" customHeight="1">
      <c r="A319" s="154" t="s">
        <v>5162</v>
      </c>
      <c r="B319" s="490">
        <v>6253.35</v>
      </c>
      <c r="C319" s="490">
        <v>6253.35</v>
      </c>
      <c r="D319" s="490">
        <v>6253.35</v>
      </c>
      <c r="E319" s="490">
        <v>6253.35</v>
      </c>
      <c r="G319" s="226">
        <v>0.0056</v>
      </c>
      <c r="K319" s="489">
        <v>45048.0</v>
      </c>
      <c r="L319" s="154">
        <v>63.9</v>
      </c>
      <c r="M319" s="154">
        <v>63.9</v>
      </c>
      <c r="N319" s="154">
        <v>63.9</v>
      </c>
      <c r="O319" s="154">
        <v>63.9</v>
      </c>
      <c r="P319" s="154" t="s">
        <v>2747</v>
      </c>
      <c r="Q319" s="226">
        <v>0.0</v>
      </c>
      <c r="R319" s="489">
        <f>VLOOKUP(K319,'Downloaded Data'!A:A,1,TRUE)</f>
        <v>41677</v>
      </c>
    </row>
    <row r="320" ht="15.75" customHeight="1">
      <c r="A320" s="154" t="s">
        <v>5163</v>
      </c>
      <c r="B320" s="490">
        <v>6218.32</v>
      </c>
      <c r="C320" s="490">
        <v>6218.32</v>
      </c>
      <c r="D320" s="490">
        <v>6218.32</v>
      </c>
      <c r="E320" s="490">
        <v>6218.32</v>
      </c>
      <c r="G320" s="226">
        <v>-0.0056</v>
      </c>
      <c r="K320" s="489">
        <v>44928.0</v>
      </c>
      <c r="L320" s="154">
        <v>63.9</v>
      </c>
      <c r="M320" s="154">
        <v>63.9</v>
      </c>
      <c r="N320" s="154">
        <v>63.9</v>
      </c>
      <c r="O320" s="154">
        <v>63.9</v>
      </c>
      <c r="P320" s="154" t="s">
        <v>2779</v>
      </c>
      <c r="Q320" s="226">
        <v>0.0</v>
      </c>
      <c r="R320" s="489">
        <f>VLOOKUP(K320,'Downloaded Data'!A:A,1,TRUE)</f>
        <v>41677</v>
      </c>
    </row>
    <row r="321" ht="15.75" customHeight="1">
      <c r="A321" s="154" t="s">
        <v>5164</v>
      </c>
      <c r="B321" s="490">
        <v>6253.49</v>
      </c>
      <c r="C321" s="490">
        <v>6253.49</v>
      </c>
      <c r="D321" s="490">
        <v>6253.49</v>
      </c>
      <c r="E321" s="490">
        <v>6253.49</v>
      </c>
      <c r="G321" s="226">
        <v>-0.0158</v>
      </c>
      <c r="K321" s="154" t="s">
        <v>5130</v>
      </c>
      <c r="L321" s="154">
        <v>63.9</v>
      </c>
      <c r="M321" s="154">
        <v>63.9</v>
      </c>
      <c r="N321" s="154">
        <v>63.9</v>
      </c>
      <c r="O321" s="154">
        <v>63.9</v>
      </c>
      <c r="P321" s="154" t="s">
        <v>2827</v>
      </c>
      <c r="Q321" s="226">
        <v>0.0</v>
      </c>
      <c r="R321" s="489" t="str">
        <f>VLOOKUP(K321,'Downloaded Data'!A:A,1,TRUE)</f>
        <v>#N/A</v>
      </c>
    </row>
    <row r="322" ht="15.75" customHeight="1">
      <c r="A322" s="489">
        <v>44845.0</v>
      </c>
      <c r="B322" s="490">
        <v>6353.77</v>
      </c>
      <c r="C322" s="490">
        <v>6353.77</v>
      </c>
      <c r="D322" s="490">
        <v>6353.77</v>
      </c>
      <c r="E322" s="490">
        <v>6353.77</v>
      </c>
      <c r="G322" s="226">
        <v>6.0E-4</v>
      </c>
      <c r="K322" s="154" t="s">
        <v>5131</v>
      </c>
      <c r="L322" s="154">
        <v>63.9</v>
      </c>
      <c r="M322" s="154">
        <v>63.9</v>
      </c>
      <c r="N322" s="154">
        <v>63.9</v>
      </c>
      <c r="O322" s="154">
        <v>63.9</v>
      </c>
      <c r="P322" s="154" t="s">
        <v>2758</v>
      </c>
      <c r="Q322" s="226">
        <v>0.0</v>
      </c>
      <c r="R322" s="489" t="str">
        <f>VLOOKUP(K322,'Downloaded Data'!A:A,1,TRUE)</f>
        <v>#N/A</v>
      </c>
    </row>
    <row r="323" ht="15.75" customHeight="1">
      <c r="A323" s="489">
        <v>44815.0</v>
      </c>
      <c r="B323" s="490">
        <v>6350.14</v>
      </c>
      <c r="C323" s="490">
        <v>6350.14</v>
      </c>
      <c r="D323" s="490">
        <v>6350.14</v>
      </c>
      <c r="E323" s="490">
        <v>6350.14</v>
      </c>
      <c r="G323" s="226">
        <v>-0.0053</v>
      </c>
      <c r="K323" s="154" t="s">
        <v>5165</v>
      </c>
      <c r="L323" s="154">
        <v>63.9</v>
      </c>
      <c r="M323" s="154">
        <v>63.9</v>
      </c>
      <c r="N323" s="154">
        <v>63.9</v>
      </c>
      <c r="O323" s="154">
        <v>63.9</v>
      </c>
      <c r="P323" s="154" t="s">
        <v>2856</v>
      </c>
      <c r="Q323" s="226">
        <v>0.0</v>
      </c>
      <c r="R323" s="489" t="str">
        <f>VLOOKUP(K323,'Downloaded Data'!A:A,1,TRUE)</f>
        <v>#N/A</v>
      </c>
    </row>
    <row r="324" ht="15.75" customHeight="1">
      <c r="A324" s="489">
        <v>44784.0</v>
      </c>
      <c r="B324" s="490">
        <v>6384.1</v>
      </c>
      <c r="C324" s="490">
        <v>6384.1</v>
      </c>
      <c r="D324" s="490">
        <v>6384.1</v>
      </c>
      <c r="E324" s="490">
        <v>6384.1</v>
      </c>
      <c r="G324" s="226">
        <v>-0.0014</v>
      </c>
      <c r="K324" s="154" t="s">
        <v>5132</v>
      </c>
      <c r="L324" s="154">
        <v>63.9</v>
      </c>
      <c r="M324" s="154">
        <v>63.9</v>
      </c>
      <c r="N324" s="154">
        <v>63.9</v>
      </c>
      <c r="O324" s="154">
        <v>63.9</v>
      </c>
      <c r="P324" s="154" t="s">
        <v>2846</v>
      </c>
      <c r="Q324" s="226">
        <v>0.0</v>
      </c>
      <c r="R324" s="489" t="str">
        <f>VLOOKUP(K324,'Downloaded Data'!A:A,1,TRUE)</f>
        <v>#N/A</v>
      </c>
    </row>
    <row r="325" ht="15.75" customHeight="1">
      <c r="A325" s="489">
        <v>44753.0</v>
      </c>
      <c r="B325" s="490">
        <v>6393.03</v>
      </c>
      <c r="C325" s="490">
        <v>6393.03</v>
      </c>
      <c r="D325" s="490">
        <v>6393.03</v>
      </c>
      <c r="E325" s="490">
        <v>6393.03</v>
      </c>
      <c r="G325" s="226">
        <v>-0.0028</v>
      </c>
      <c r="K325" s="154" t="s">
        <v>5133</v>
      </c>
      <c r="L325" s="154">
        <v>63.9</v>
      </c>
      <c r="M325" s="154">
        <v>63.9</v>
      </c>
      <c r="N325" s="154">
        <v>63.9</v>
      </c>
      <c r="O325" s="154">
        <v>63.9</v>
      </c>
      <c r="P325" s="154" t="s">
        <v>2847</v>
      </c>
      <c r="Q325" s="226">
        <v>0.0</v>
      </c>
      <c r="R325" s="489" t="str">
        <f>VLOOKUP(K325,'Downloaded Data'!A:A,1,TRUE)</f>
        <v>#N/A</v>
      </c>
    </row>
    <row r="326" ht="15.75" customHeight="1">
      <c r="A326" s="489">
        <v>44631.0</v>
      </c>
      <c r="B326" s="490">
        <v>6410.67</v>
      </c>
      <c r="C326" s="490">
        <v>6410.67</v>
      </c>
      <c r="D326" s="490">
        <v>6410.67</v>
      </c>
      <c r="E326" s="490">
        <v>6410.67</v>
      </c>
      <c r="G326" s="226">
        <v>0.0035</v>
      </c>
      <c r="K326" s="154" t="s">
        <v>5134</v>
      </c>
      <c r="L326" s="154">
        <v>63.9</v>
      </c>
      <c r="M326" s="154">
        <v>63.9</v>
      </c>
      <c r="N326" s="154">
        <v>63.9</v>
      </c>
      <c r="O326" s="154">
        <v>63.9</v>
      </c>
      <c r="P326" s="154" t="s">
        <v>2848</v>
      </c>
      <c r="Q326" s="226">
        <v>0.0</v>
      </c>
      <c r="R326" s="489" t="str">
        <f>VLOOKUP(K326,'Downloaded Data'!A:A,1,TRUE)</f>
        <v>#N/A</v>
      </c>
    </row>
    <row r="327" ht="15.75" customHeight="1">
      <c r="A327" s="489">
        <v>44603.0</v>
      </c>
      <c r="B327" s="490">
        <v>6388.56</v>
      </c>
      <c r="C327" s="490">
        <v>6388.56</v>
      </c>
      <c r="D327" s="490">
        <v>6388.56</v>
      </c>
      <c r="E327" s="490">
        <v>6388.56</v>
      </c>
      <c r="G327" s="226">
        <v>0.0056</v>
      </c>
      <c r="K327" s="154" t="s">
        <v>5135</v>
      </c>
      <c r="L327" s="154">
        <v>63.9</v>
      </c>
      <c r="M327" s="154">
        <v>63.9</v>
      </c>
      <c r="N327" s="154">
        <v>63.9</v>
      </c>
      <c r="O327" s="154">
        <v>63.9</v>
      </c>
      <c r="P327" s="154" t="s">
        <v>2849</v>
      </c>
      <c r="Q327" s="226">
        <v>0.0</v>
      </c>
      <c r="R327" s="489" t="str">
        <f>VLOOKUP(K327,'Downloaded Data'!A:A,1,TRUE)</f>
        <v>#N/A</v>
      </c>
    </row>
    <row r="328" ht="15.75" customHeight="1">
      <c r="A328" s="489">
        <v>44572.0</v>
      </c>
      <c r="B328" s="490">
        <v>6352.9</v>
      </c>
      <c r="C328" s="490">
        <v>6352.9</v>
      </c>
      <c r="D328" s="490">
        <v>6352.9</v>
      </c>
      <c r="E328" s="490">
        <v>6352.9</v>
      </c>
      <c r="G328" s="226">
        <v>0.0072</v>
      </c>
      <c r="K328" s="154" t="s">
        <v>5166</v>
      </c>
      <c r="L328" s="154">
        <v>63.9</v>
      </c>
      <c r="M328" s="154">
        <v>63.9</v>
      </c>
      <c r="N328" s="154">
        <v>63.9</v>
      </c>
      <c r="O328" s="154">
        <v>63.9</v>
      </c>
      <c r="P328" s="154" t="s">
        <v>2741</v>
      </c>
      <c r="Q328" s="226">
        <v>0.0</v>
      </c>
      <c r="R328" s="489" t="str">
        <f>VLOOKUP(K328,'Downloaded Data'!A:A,1,TRUE)</f>
        <v>#N/A</v>
      </c>
    </row>
    <row r="329" ht="15.75" customHeight="1">
      <c r="A329" s="154" t="s">
        <v>5167</v>
      </c>
      <c r="B329" s="490">
        <v>6307.34</v>
      </c>
      <c r="C329" s="490">
        <v>6307.34</v>
      </c>
      <c r="D329" s="490">
        <v>6307.34</v>
      </c>
      <c r="E329" s="490">
        <v>6307.34</v>
      </c>
      <c r="G329" s="226">
        <v>-0.0111</v>
      </c>
      <c r="K329" s="154" t="s">
        <v>5137</v>
      </c>
      <c r="L329" s="154">
        <v>63.9</v>
      </c>
      <c r="M329" s="154">
        <v>63.9</v>
      </c>
      <c r="N329" s="154">
        <v>63.9</v>
      </c>
      <c r="O329" s="154">
        <v>63.9</v>
      </c>
      <c r="P329" s="154" t="s">
        <v>2824</v>
      </c>
      <c r="Q329" s="226">
        <v>0.0</v>
      </c>
      <c r="R329" s="489" t="str">
        <f>VLOOKUP(K329,'Downloaded Data'!A:A,1,TRUE)</f>
        <v>#N/A</v>
      </c>
    </row>
    <row r="330" ht="15.75" customHeight="1">
      <c r="A330" s="154" t="s">
        <v>5168</v>
      </c>
      <c r="B330" s="490">
        <v>6378.0</v>
      </c>
      <c r="C330" s="490">
        <v>6378.0</v>
      </c>
      <c r="D330" s="490">
        <v>6378.0</v>
      </c>
      <c r="E330" s="490">
        <v>6378.0</v>
      </c>
      <c r="G330" s="226">
        <v>0.0053</v>
      </c>
      <c r="K330" s="154" t="s">
        <v>5138</v>
      </c>
      <c r="L330" s="154">
        <v>63.9</v>
      </c>
      <c r="M330" s="154">
        <v>63.9</v>
      </c>
      <c r="N330" s="154">
        <v>63.9</v>
      </c>
      <c r="O330" s="154">
        <v>63.9</v>
      </c>
      <c r="P330" s="154" t="s">
        <v>2850</v>
      </c>
      <c r="Q330" s="226">
        <v>0.0</v>
      </c>
      <c r="R330" s="489" t="str">
        <f>VLOOKUP(K330,'Downloaded Data'!A:A,1,TRUE)</f>
        <v>#N/A</v>
      </c>
    </row>
    <row r="331" ht="15.75" customHeight="1">
      <c r="A331" s="154" t="s">
        <v>5169</v>
      </c>
      <c r="B331" s="490">
        <v>6344.35</v>
      </c>
      <c r="C331" s="490">
        <v>6344.35</v>
      </c>
      <c r="D331" s="490">
        <v>6344.35</v>
      </c>
      <c r="E331" s="490">
        <v>6344.35</v>
      </c>
      <c r="G331" s="226">
        <v>0.0026</v>
      </c>
      <c r="K331" s="154" t="s">
        <v>5139</v>
      </c>
      <c r="L331" s="154">
        <v>63.9</v>
      </c>
      <c r="M331" s="154">
        <v>63.9</v>
      </c>
      <c r="N331" s="154">
        <v>63.9</v>
      </c>
      <c r="O331" s="154">
        <v>63.9</v>
      </c>
      <c r="P331" s="154" t="s">
        <v>2783</v>
      </c>
      <c r="Q331" s="226">
        <v>0.0</v>
      </c>
      <c r="R331" s="489" t="str">
        <f>VLOOKUP(K331,'Downloaded Data'!A:A,1,TRUE)</f>
        <v>#N/A</v>
      </c>
    </row>
    <row r="332" ht="15.75" customHeight="1">
      <c r="A332" s="154" t="s">
        <v>5170</v>
      </c>
      <c r="B332" s="490">
        <v>6328.2</v>
      </c>
      <c r="C332" s="490">
        <v>6328.2</v>
      </c>
      <c r="D332" s="490">
        <v>6328.2</v>
      </c>
      <c r="E332" s="490">
        <v>6328.2</v>
      </c>
      <c r="G332" s="226">
        <v>0.0027</v>
      </c>
      <c r="K332" s="154" t="s">
        <v>5140</v>
      </c>
      <c r="L332" s="154">
        <v>63.9</v>
      </c>
      <c r="M332" s="154">
        <v>63.9</v>
      </c>
      <c r="N332" s="154">
        <v>63.9</v>
      </c>
      <c r="O332" s="154">
        <v>63.9</v>
      </c>
      <c r="P332" s="154" t="s">
        <v>2828</v>
      </c>
      <c r="Q332" s="226">
        <v>0.0</v>
      </c>
      <c r="R332" s="489" t="str">
        <f>VLOOKUP(K332,'Downloaded Data'!A:A,1,TRUE)</f>
        <v>#N/A</v>
      </c>
    </row>
    <row r="333" ht="15.75" customHeight="1">
      <c r="A333" s="154" t="s">
        <v>5171</v>
      </c>
      <c r="B333" s="490">
        <v>6311.38</v>
      </c>
      <c r="C333" s="490">
        <v>6311.38</v>
      </c>
      <c r="D333" s="490">
        <v>6311.38</v>
      </c>
      <c r="E333" s="490">
        <v>6311.38</v>
      </c>
      <c r="G333" s="226">
        <v>-0.0127</v>
      </c>
      <c r="K333" s="154" t="s">
        <v>5172</v>
      </c>
      <c r="L333" s="154">
        <v>63.9</v>
      </c>
      <c r="M333" s="154">
        <v>63.9</v>
      </c>
      <c r="N333" s="154">
        <v>63.9</v>
      </c>
      <c r="O333" s="154">
        <v>63.9</v>
      </c>
      <c r="P333" s="154" t="s">
        <v>4848</v>
      </c>
      <c r="Q333" s="226">
        <v>0.0</v>
      </c>
      <c r="R333" s="489" t="str">
        <f>VLOOKUP(K333,'Downloaded Data'!A:A,1,TRUE)</f>
        <v>#N/A</v>
      </c>
    </row>
    <row r="334" ht="15.75" customHeight="1">
      <c r="A334" s="154" t="s">
        <v>5173</v>
      </c>
      <c r="B334" s="490">
        <v>6392.3</v>
      </c>
      <c r="C334" s="490">
        <v>6392.3</v>
      </c>
      <c r="D334" s="490">
        <v>6392.3</v>
      </c>
      <c r="E334" s="490">
        <v>6392.3</v>
      </c>
      <c r="G334" s="226">
        <v>3.0E-4</v>
      </c>
      <c r="K334" s="489">
        <v>45231.0</v>
      </c>
      <c r="L334" s="154">
        <v>63.9</v>
      </c>
      <c r="M334" s="154">
        <v>63.9</v>
      </c>
      <c r="N334" s="154">
        <v>63.9</v>
      </c>
      <c r="O334" s="154">
        <v>63.9</v>
      </c>
      <c r="P334" s="154" t="s">
        <v>2851</v>
      </c>
      <c r="Q334" s="226">
        <v>0.0</v>
      </c>
      <c r="R334" s="489">
        <f>VLOOKUP(K334,'Downloaded Data'!A:A,1,TRUE)</f>
        <v>41677</v>
      </c>
    </row>
    <row r="335" ht="15.75" customHeight="1">
      <c r="A335" s="154" t="s">
        <v>5174</v>
      </c>
      <c r="B335" s="490">
        <v>6390.18</v>
      </c>
      <c r="C335" s="490">
        <v>6390.18</v>
      </c>
      <c r="D335" s="490">
        <v>6390.18</v>
      </c>
      <c r="E335" s="490">
        <v>6390.18</v>
      </c>
      <c r="G335" s="226">
        <v>-0.0016</v>
      </c>
      <c r="K335" s="489">
        <v>45200.0</v>
      </c>
      <c r="L335" s="154">
        <v>63.9</v>
      </c>
      <c r="M335" s="154">
        <v>63.9</v>
      </c>
      <c r="N335" s="154">
        <v>63.9</v>
      </c>
      <c r="O335" s="154">
        <v>63.9</v>
      </c>
      <c r="P335" s="154" t="s">
        <v>2778</v>
      </c>
      <c r="Q335" s="226">
        <v>0.0</v>
      </c>
      <c r="R335" s="489">
        <f>VLOOKUP(K335,'Downloaded Data'!A:A,1,TRUE)</f>
        <v>41677</v>
      </c>
    </row>
    <row r="336" ht="15.75" customHeight="1">
      <c r="A336" s="154" t="s">
        <v>5175</v>
      </c>
      <c r="B336" s="490">
        <v>6400.71</v>
      </c>
      <c r="C336" s="490">
        <v>6400.71</v>
      </c>
      <c r="D336" s="490">
        <v>6400.71</v>
      </c>
      <c r="E336" s="490">
        <v>6400.71</v>
      </c>
      <c r="G336" s="226">
        <v>-0.0019</v>
      </c>
      <c r="K336" s="489">
        <v>45139.0</v>
      </c>
      <c r="L336" s="154">
        <v>63.9</v>
      </c>
      <c r="M336" s="154">
        <v>63.9</v>
      </c>
      <c r="N336" s="154">
        <v>63.9</v>
      </c>
      <c r="O336" s="154">
        <v>63.9</v>
      </c>
      <c r="P336" s="154" t="s">
        <v>2846</v>
      </c>
      <c r="Q336" s="226">
        <v>0.0</v>
      </c>
      <c r="R336" s="489">
        <f>VLOOKUP(K336,'Downloaded Data'!A:A,1,TRUE)</f>
        <v>41677</v>
      </c>
    </row>
    <row r="337" ht="15.75" customHeight="1">
      <c r="A337" s="154" t="s">
        <v>5176</v>
      </c>
      <c r="B337" s="490">
        <v>6413.02</v>
      </c>
      <c r="C337" s="490">
        <v>6413.02</v>
      </c>
      <c r="D337" s="490">
        <v>6413.02</v>
      </c>
      <c r="E337" s="490">
        <v>6413.02</v>
      </c>
      <c r="G337" s="226">
        <v>-0.0125</v>
      </c>
      <c r="K337" s="489">
        <v>45047.0</v>
      </c>
      <c r="L337" s="154">
        <v>63.9</v>
      </c>
      <c r="M337" s="154">
        <v>63.9</v>
      </c>
      <c r="N337" s="154">
        <v>63.9</v>
      </c>
      <c r="O337" s="154">
        <v>63.9</v>
      </c>
      <c r="P337" s="154" t="s">
        <v>2794</v>
      </c>
      <c r="Q337" s="226">
        <v>0.0</v>
      </c>
      <c r="R337" s="489">
        <f>VLOOKUP(K337,'Downloaded Data'!A:A,1,TRUE)</f>
        <v>41677</v>
      </c>
    </row>
    <row r="338" ht="15.75" customHeight="1">
      <c r="A338" s="154" t="s">
        <v>5177</v>
      </c>
      <c r="B338" s="490">
        <v>6494.25</v>
      </c>
      <c r="C338" s="490">
        <v>6494.25</v>
      </c>
      <c r="D338" s="490">
        <v>6494.25</v>
      </c>
      <c r="E338" s="490">
        <v>6494.25</v>
      </c>
      <c r="G338" s="226">
        <v>-0.001</v>
      </c>
      <c r="K338" s="489">
        <v>45017.0</v>
      </c>
      <c r="L338" s="154">
        <v>63.9</v>
      </c>
      <c r="M338" s="154">
        <v>63.9</v>
      </c>
      <c r="N338" s="154">
        <v>63.9</v>
      </c>
      <c r="O338" s="154">
        <v>63.9</v>
      </c>
      <c r="P338" s="154" t="s">
        <v>2789</v>
      </c>
      <c r="Q338" s="226">
        <v>0.0</v>
      </c>
      <c r="R338" s="489">
        <f>VLOOKUP(K338,'Downloaded Data'!A:A,1,TRUE)</f>
        <v>41677</v>
      </c>
    </row>
    <row r="339" ht="15.75" customHeight="1">
      <c r="A339" s="489">
        <v>44905.0</v>
      </c>
      <c r="B339" s="490">
        <v>6500.85</v>
      </c>
      <c r="C339" s="490">
        <v>6500.85</v>
      </c>
      <c r="D339" s="490">
        <v>6500.85</v>
      </c>
      <c r="E339" s="490">
        <v>6500.85</v>
      </c>
      <c r="G339" s="226">
        <v>0.0079</v>
      </c>
      <c r="K339" s="489">
        <v>44986.0</v>
      </c>
      <c r="L339" s="154">
        <v>63.9</v>
      </c>
      <c r="M339" s="154">
        <v>63.9</v>
      </c>
      <c r="N339" s="154">
        <v>63.9</v>
      </c>
      <c r="O339" s="154">
        <v>63.9</v>
      </c>
      <c r="P339" s="154" t="s">
        <v>2794</v>
      </c>
      <c r="Q339" s="226">
        <v>0.0</v>
      </c>
      <c r="R339" s="489">
        <f>VLOOKUP(K339,'Downloaded Data'!A:A,1,TRUE)</f>
        <v>41677</v>
      </c>
    </row>
    <row r="340" ht="15.75" customHeight="1">
      <c r="A340" s="489">
        <v>44875.0</v>
      </c>
      <c r="B340" s="490">
        <v>6449.92</v>
      </c>
      <c r="C340" s="490">
        <v>6449.92</v>
      </c>
      <c r="D340" s="490">
        <v>6449.92</v>
      </c>
      <c r="E340" s="490">
        <v>6449.92</v>
      </c>
      <c r="G340" s="226">
        <v>0.0</v>
      </c>
      <c r="K340" s="489">
        <v>44958.0</v>
      </c>
      <c r="L340" s="154">
        <v>63.9</v>
      </c>
      <c r="M340" s="154">
        <v>63.9</v>
      </c>
      <c r="N340" s="154">
        <v>63.9</v>
      </c>
      <c r="O340" s="154">
        <v>63.9</v>
      </c>
      <c r="P340" s="154" t="s">
        <v>2743</v>
      </c>
      <c r="Q340" s="226">
        <v>0.0</v>
      </c>
      <c r="R340" s="489">
        <f>VLOOKUP(K340,'Downloaded Data'!A:A,1,TRUE)</f>
        <v>41677</v>
      </c>
    </row>
    <row r="341" ht="15.75" customHeight="1">
      <c r="A341" s="489">
        <v>44844.0</v>
      </c>
      <c r="B341" s="490">
        <v>6449.63</v>
      </c>
      <c r="C341" s="490">
        <v>6449.63</v>
      </c>
      <c r="D341" s="490">
        <v>6449.63</v>
      </c>
      <c r="E341" s="490">
        <v>6449.63</v>
      </c>
      <c r="G341" s="226">
        <v>-0.0182</v>
      </c>
      <c r="K341" s="489">
        <v>44927.0</v>
      </c>
      <c r="L341" s="154">
        <v>63.9</v>
      </c>
      <c r="M341" s="154">
        <v>63.9</v>
      </c>
      <c r="N341" s="154">
        <v>63.9</v>
      </c>
      <c r="O341" s="154">
        <v>63.9</v>
      </c>
      <c r="P341" s="154" t="s">
        <v>2852</v>
      </c>
      <c r="Q341" s="226">
        <v>0.0</v>
      </c>
      <c r="R341" s="489">
        <f>VLOOKUP(K341,'Downloaded Data'!A:A,1,TRUE)</f>
        <v>41677</v>
      </c>
    </row>
    <row r="342" ht="15.75" customHeight="1">
      <c r="A342" s="489">
        <v>44722.0</v>
      </c>
      <c r="B342" s="490">
        <v>6569.51</v>
      </c>
      <c r="C342" s="490">
        <v>6569.51</v>
      </c>
      <c r="D342" s="490">
        <v>6569.51</v>
      </c>
      <c r="E342" s="490">
        <v>6569.51</v>
      </c>
      <c r="G342" s="226">
        <v>0.0038</v>
      </c>
      <c r="K342" s="154" t="s">
        <v>5141</v>
      </c>
      <c r="L342" s="154">
        <v>63.9</v>
      </c>
      <c r="M342" s="154">
        <v>63.9</v>
      </c>
      <c r="N342" s="154">
        <v>63.9</v>
      </c>
      <c r="O342" s="154">
        <v>63.9</v>
      </c>
      <c r="P342" s="154" t="s">
        <v>2852</v>
      </c>
      <c r="Q342" s="226">
        <v>0.0</v>
      </c>
      <c r="R342" s="489" t="str">
        <f>VLOOKUP(K342,'Downloaded Data'!A:A,1,TRUE)</f>
        <v>07/13/2014</v>
      </c>
    </row>
    <row r="343" ht="15.75" customHeight="1">
      <c r="A343" s="489">
        <v>44661.0</v>
      </c>
      <c r="B343" s="490">
        <v>6544.83</v>
      </c>
      <c r="C343" s="490">
        <v>6544.83</v>
      </c>
      <c r="D343" s="490">
        <v>6544.83</v>
      </c>
      <c r="E343" s="490">
        <v>6544.83</v>
      </c>
      <c r="G343" s="226">
        <v>0.0041</v>
      </c>
      <c r="K343" s="154" t="s">
        <v>5142</v>
      </c>
      <c r="L343" s="154">
        <v>63.9</v>
      </c>
      <c r="M343" s="154">
        <v>63.9</v>
      </c>
      <c r="N343" s="154">
        <v>63.9</v>
      </c>
      <c r="O343" s="154">
        <v>63.9</v>
      </c>
      <c r="P343" s="154" t="s">
        <v>2746</v>
      </c>
      <c r="Q343" s="226">
        <v>0.0</v>
      </c>
      <c r="R343" s="489" t="str">
        <f>VLOOKUP(K343,'Downloaded Data'!A:A,1,TRUE)</f>
        <v>07/13/2014</v>
      </c>
    </row>
    <row r="344" ht="15.75" customHeight="1">
      <c r="A344" s="489">
        <v>44630.0</v>
      </c>
      <c r="B344" s="490">
        <v>6518.35</v>
      </c>
      <c r="C344" s="490">
        <v>6518.35</v>
      </c>
      <c r="D344" s="490">
        <v>6518.35</v>
      </c>
      <c r="E344" s="490">
        <v>6518.35</v>
      </c>
      <c r="G344" s="226">
        <v>5.0E-4</v>
      </c>
      <c r="K344" s="154" t="s">
        <v>5144</v>
      </c>
      <c r="L344" s="154">
        <v>63.9</v>
      </c>
      <c r="M344" s="154">
        <v>63.9</v>
      </c>
      <c r="N344" s="154">
        <v>63.9</v>
      </c>
      <c r="O344" s="154">
        <v>63.9</v>
      </c>
      <c r="P344" s="154" t="s">
        <v>2794</v>
      </c>
      <c r="Q344" s="226">
        <v>0.0</v>
      </c>
      <c r="R344" s="489" t="str">
        <f>VLOOKUP(K344,'Downloaded Data'!A:A,1,TRUE)</f>
        <v>07/13/2014</v>
      </c>
    </row>
    <row r="345" ht="15.75" customHeight="1">
      <c r="A345" s="154" t="s">
        <v>5178</v>
      </c>
      <c r="B345" s="490">
        <v>6515.11</v>
      </c>
      <c r="C345" s="490">
        <v>6515.11</v>
      </c>
      <c r="D345" s="490">
        <v>6515.11</v>
      </c>
      <c r="E345" s="490">
        <v>6515.11</v>
      </c>
      <c r="G345" s="226">
        <v>0.0029</v>
      </c>
      <c r="K345" s="154" t="s">
        <v>5147</v>
      </c>
      <c r="L345" s="154">
        <v>63.9</v>
      </c>
      <c r="M345" s="154">
        <v>63.9</v>
      </c>
      <c r="N345" s="154">
        <v>63.9</v>
      </c>
      <c r="O345" s="154">
        <v>63.9</v>
      </c>
      <c r="P345" s="154" t="s">
        <v>2854</v>
      </c>
      <c r="Q345" s="226">
        <v>0.0</v>
      </c>
      <c r="R345" s="489" t="str">
        <f>VLOOKUP(K345,'Downloaded Data'!A:A,1,TRUE)</f>
        <v>07/13/2014</v>
      </c>
    </row>
    <row r="346" ht="15.75" customHeight="1">
      <c r="A346" s="154" t="s">
        <v>5179</v>
      </c>
      <c r="B346" s="490">
        <v>6496.39</v>
      </c>
      <c r="C346" s="490">
        <v>6496.39</v>
      </c>
      <c r="D346" s="490">
        <v>6496.39</v>
      </c>
      <c r="E346" s="490">
        <v>6496.39</v>
      </c>
      <c r="G346" s="226">
        <v>0.0011</v>
      </c>
      <c r="K346" s="154" t="s">
        <v>5149</v>
      </c>
      <c r="L346" s="154">
        <v>63.9</v>
      </c>
      <c r="M346" s="154">
        <v>63.9</v>
      </c>
      <c r="N346" s="154">
        <v>63.9</v>
      </c>
      <c r="O346" s="154">
        <v>63.9</v>
      </c>
      <c r="P346" s="154" t="s">
        <v>2769</v>
      </c>
      <c r="Q346" s="226">
        <v>0.0</v>
      </c>
      <c r="R346" s="489" t="str">
        <f>VLOOKUP(K346,'Downloaded Data'!A:A,1,TRUE)</f>
        <v>07/13/2014</v>
      </c>
    </row>
    <row r="347" ht="15.75" customHeight="1">
      <c r="A347" s="154" t="s">
        <v>5180</v>
      </c>
      <c r="B347" s="490">
        <v>6489.05</v>
      </c>
      <c r="C347" s="490">
        <v>6489.05</v>
      </c>
      <c r="D347" s="490">
        <v>6489.05</v>
      </c>
      <c r="E347" s="490">
        <v>6489.05</v>
      </c>
      <c r="G347" s="226">
        <v>-0.0034</v>
      </c>
      <c r="K347" s="154" t="s">
        <v>5181</v>
      </c>
      <c r="L347" s="154">
        <v>63.9</v>
      </c>
      <c r="M347" s="154">
        <v>63.9</v>
      </c>
      <c r="N347" s="154">
        <v>63.9</v>
      </c>
      <c r="O347" s="154">
        <v>63.9</v>
      </c>
      <c r="P347" s="154" t="s">
        <v>2824</v>
      </c>
      <c r="Q347" s="226">
        <v>0.0</v>
      </c>
      <c r="R347" s="489" t="str">
        <f>VLOOKUP(K347,'Downloaded Data'!A:A,1,TRUE)</f>
        <v>07/13/2014</v>
      </c>
    </row>
    <row r="348" ht="15.75" customHeight="1">
      <c r="A348" s="154" t="s">
        <v>5182</v>
      </c>
      <c r="B348" s="490">
        <v>6510.98</v>
      </c>
      <c r="C348" s="490">
        <v>6510.98</v>
      </c>
      <c r="D348" s="490">
        <v>6510.98</v>
      </c>
      <c r="E348" s="490">
        <v>6510.98</v>
      </c>
      <c r="G348" s="226">
        <v>-0.0081</v>
      </c>
      <c r="K348" s="154" t="s">
        <v>5150</v>
      </c>
      <c r="L348" s="154">
        <v>63.9</v>
      </c>
      <c r="M348" s="154">
        <v>63.9</v>
      </c>
      <c r="N348" s="154">
        <v>63.9</v>
      </c>
      <c r="O348" s="154">
        <v>63.9</v>
      </c>
      <c r="P348" s="154" t="s">
        <v>2747</v>
      </c>
      <c r="Q348" s="226">
        <v>0.0</v>
      </c>
      <c r="R348" s="489" t="str">
        <f>VLOOKUP(K348,'Downloaded Data'!A:A,1,TRUE)</f>
        <v>07/13/2014</v>
      </c>
    </row>
    <row r="349" ht="15.75" customHeight="1">
      <c r="A349" s="154" t="s">
        <v>5183</v>
      </c>
      <c r="B349" s="490">
        <v>6564.0</v>
      </c>
      <c r="C349" s="490">
        <v>6564.0</v>
      </c>
      <c r="D349" s="490">
        <v>6564.0</v>
      </c>
      <c r="E349" s="490">
        <v>6564.0</v>
      </c>
      <c r="G349" s="226">
        <v>0.0019</v>
      </c>
      <c r="K349" s="154" t="s">
        <v>5151</v>
      </c>
      <c r="L349" s="154">
        <v>63.9</v>
      </c>
      <c r="M349" s="154">
        <v>63.9</v>
      </c>
      <c r="N349" s="154">
        <v>63.9</v>
      </c>
      <c r="O349" s="154">
        <v>63.9</v>
      </c>
      <c r="P349" s="154" t="s">
        <v>2742</v>
      </c>
      <c r="Q349" s="226">
        <v>0.0</v>
      </c>
      <c r="R349" s="489" t="str">
        <f>VLOOKUP(K349,'Downloaded Data'!A:A,1,TRUE)</f>
        <v>07/13/2014</v>
      </c>
    </row>
    <row r="350" ht="15.75" customHeight="1">
      <c r="A350" s="154" t="s">
        <v>5184</v>
      </c>
      <c r="B350" s="490">
        <v>6551.44</v>
      </c>
      <c r="C350" s="490">
        <v>6551.44</v>
      </c>
      <c r="D350" s="490">
        <v>6551.44</v>
      </c>
      <c r="E350" s="490">
        <v>6551.44</v>
      </c>
      <c r="G350" s="226">
        <v>-0.0069</v>
      </c>
      <c r="K350" s="154" t="s">
        <v>5152</v>
      </c>
      <c r="L350" s="154">
        <v>63.9</v>
      </c>
      <c r="M350" s="154">
        <v>63.9</v>
      </c>
      <c r="N350" s="154">
        <v>63.9</v>
      </c>
      <c r="O350" s="154">
        <v>63.9</v>
      </c>
      <c r="P350" s="154" t="s">
        <v>2778</v>
      </c>
      <c r="Q350" s="226">
        <v>0.0</v>
      </c>
      <c r="R350" s="489" t="str">
        <f>VLOOKUP(K350,'Downloaded Data'!A:A,1,TRUE)</f>
        <v>07/13/2014</v>
      </c>
    </row>
    <row r="351" ht="15.75" customHeight="1">
      <c r="A351" s="154" t="s">
        <v>5185</v>
      </c>
      <c r="B351" s="490">
        <v>6596.66</v>
      </c>
      <c r="C351" s="490">
        <v>6596.66</v>
      </c>
      <c r="D351" s="490">
        <v>6596.66</v>
      </c>
      <c r="E351" s="490">
        <v>6596.66</v>
      </c>
      <c r="G351" s="226">
        <v>-6.0E-4</v>
      </c>
      <c r="K351" s="489">
        <v>44907.0</v>
      </c>
      <c r="L351" s="154">
        <v>63.9</v>
      </c>
      <c r="M351" s="154">
        <v>63.9</v>
      </c>
      <c r="N351" s="154">
        <v>63.9</v>
      </c>
      <c r="O351" s="154">
        <v>63.9</v>
      </c>
      <c r="P351" s="154" t="s">
        <v>2855</v>
      </c>
      <c r="Q351" s="226">
        <v>0.0</v>
      </c>
      <c r="R351" s="489">
        <f>VLOOKUP(K351,'Downloaded Data'!A:A,1,TRUE)</f>
        <v>41677</v>
      </c>
    </row>
    <row r="352" ht="15.75" customHeight="1">
      <c r="A352" s="154" t="s">
        <v>5186</v>
      </c>
      <c r="B352" s="490">
        <v>6600.88</v>
      </c>
      <c r="C352" s="490">
        <v>6600.88</v>
      </c>
      <c r="D352" s="490">
        <v>6600.88</v>
      </c>
      <c r="E352" s="490">
        <v>6600.88</v>
      </c>
      <c r="G352" s="226">
        <v>0.0132</v>
      </c>
      <c r="K352" s="489">
        <v>44877.0</v>
      </c>
      <c r="L352" s="154">
        <v>63.9</v>
      </c>
      <c r="M352" s="154">
        <v>63.9</v>
      </c>
      <c r="N352" s="154">
        <v>63.9</v>
      </c>
      <c r="O352" s="154">
        <v>63.9</v>
      </c>
      <c r="P352" s="154" t="s">
        <v>4853</v>
      </c>
      <c r="Q352" s="226">
        <v>0.0</v>
      </c>
      <c r="R352" s="489">
        <f>VLOOKUP(K352,'Downloaded Data'!A:A,1,TRUE)</f>
        <v>41677</v>
      </c>
    </row>
    <row r="353" ht="15.75" customHeight="1">
      <c r="A353" s="154" t="s">
        <v>5187</v>
      </c>
      <c r="B353" s="490">
        <v>6515.01</v>
      </c>
      <c r="C353" s="490">
        <v>6515.01</v>
      </c>
      <c r="D353" s="490">
        <v>6515.01</v>
      </c>
      <c r="E353" s="490">
        <v>6515.01</v>
      </c>
      <c r="G353" s="226">
        <v>0.0043</v>
      </c>
      <c r="K353" s="489">
        <v>44785.0</v>
      </c>
      <c r="L353" s="154">
        <v>63.9</v>
      </c>
      <c r="M353" s="154">
        <v>63.9</v>
      </c>
      <c r="N353" s="154">
        <v>63.9</v>
      </c>
      <c r="O353" s="154">
        <v>63.9</v>
      </c>
      <c r="P353" s="154" t="s">
        <v>2856</v>
      </c>
      <c r="Q353" s="226">
        <v>0.0</v>
      </c>
      <c r="R353" s="489">
        <f>VLOOKUP(K353,'Downloaded Data'!A:A,1,TRUE)</f>
        <v>41677</v>
      </c>
    </row>
    <row r="354" ht="15.75" customHeight="1">
      <c r="A354" s="154" t="s">
        <v>5188</v>
      </c>
      <c r="B354" s="490">
        <v>6487.18</v>
      </c>
      <c r="C354" s="490">
        <v>6487.18</v>
      </c>
      <c r="D354" s="490">
        <v>6487.18</v>
      </c>
      <c r="E354" s="490">
        <v>6487.18</v>
      </c>
      <c r="G354" s="226">
        <v>-0.0077</v>
      </c>
      <c r="K354" s="489">
        <v>44754.0</v>
      </c>
      <c r="L354" s="154">
        <v>63.9</v>
      </c>
      <c r="M354" s="154">
        <v>63.9</v>
      </c>
      <c r="N354" s="154">
        <v>63.9</v>
      </c>
      <c r="O354" s="154">
        <v>63.9</v>
      </c>
      <c r="P354" s="154" t="s">
        <v>2857</v>
      </c>
      <c r="Q354" s="226">
        <v>0.0</v>
      </c>
      <c r="R354" s="489">
        <f>VLOOKUP(K354,'Downloaded Data'!A:A,1,TRUE)</f>
        <v>41677</v>
      </c>
    </row>
    <row r="355" ht="15.75" customHeight="1">
      <c r="A355" s="154" t="s">
        <v>5189</v>
      </c>
      <c r="B355" s="490">
        <v>6537.6</v>
      </c>
      <c r="C355" s="490">
        <v>6537.6</v>
      </c>
      <c r="D355" s="490">
        <v>6537.6</v>
      </c>
      <c r="E355" s="490">
        <v>6537.6</v>
      </c>
      <c r="G355" s="226">
        <v>0.0014</v>
      </c>
      <c r="K355" s="489">
        <v>44724.0</v>
      </c>
      <c r="L355" s="154">
        <v>63.9</v>
      </c>
      <c r="M355" s="154">
        <v>63.9</v>
      </c>
      <c r="N355" s="154">
        <v>63.9</v>
      </c>
      <c r="O355" s="154">
        <v>63.9</v>
      </c>
      <c r="P355" s="154" t="s">
        <v>2858</v>
      </c>
      <c r="Q355" s="226">
        <v>0.0</v>
      </c>
      <c r="R355" s="489">
        <f>VLOOKUP(K355,'Downloaded Data'!A:A,1,TRUE)</f>
        <v>41677</v>
      </c>
    </row>
    <row r="356" ht="15.75" customHeight="1">
      <c r="A356" s="489">
        <v>44904.0</v>
      </c>
      <c r="B356" s="490">
        <v>6528.31</v>
      </c>
      <c r="C356" s="490">
        <v>6528.31</v>
      </c>
      <c r="D356" s="490">
        <v>6528.31</v>
      </c>
      <c r="E356" s="490">
        <v>6528.31</v>
      </c>
      <c r="G356" s="226">
        <v>-0.0048</v>
      </c>
      <c r="K356" s="489">
        <v>44693.0</v>
      </c>
      <c r="L356" s="154">
        <v>63.9</v>
      </c>
      <c r="M356" s="154">
        <v>63.9</v>
      </c>
      <c r="N356" s="154">
        <v>63.9</v>
      </c>
      <c r="O356" s="154">
        <v>63.9</v>
      </c>
      <c r="P356" s="154" t="s">
        <v>2859</v>
      </c>
      <c r="Q356" s="226">
        <v>0.0</v>
      </c>
      <c r="R356" s="489">
        <f>VLOOKUP(K356,'Downloaded Data'!A:A,1,TRUE)</f>
        <v>41677</v>
      </c>
    </row>
    <row r="357" ht="15.75" customHeight="1">
      <c r="A357" s="489">
        <v>44782.0</v>
      </c>
      <c r="B357" s="490">
        <v>6560.02</v>
      </c>
      <c r="C357" s="490">
        <v>6560.02</v>
      </c>
      <c r="D357" s="490">
        <v>6560.02</v>
      </c>
      <c r="E357" s="490">
        <v>6560.02</v>
      </c>
      <c r="G357" s="226">
        <v>0.0019</v>
      </c>
      <c r="K357" s="489">
        <v>44663.0</v>
      </c>
      <c r="L357" s="154">
        <v>63.9</v>
      </c>
      <c r="M357" s="154">
        <v>63.9</v>
      </c>
      <c r="N357" s="154">
        <v>63.9</v>
      </c>
      <c r="O357" s="154">
        <v>63.9</v>
      </c>
      <c r="P357" s="154" t="s">
        <v>4855</v>
      </c>
      <c r="Q357" s="226">
        <v>0.0</v>
      </c>
      <c r="R357" s="489">
        <f>VLOOKUP(K357,'Downloaded Data'!A:A,1,TRUE)</f>
        <v>41677</v>
      </c>
    </row>
    <row r="358" ht="15.75" customHeight="1">
      <c r="A358" s="489">
        <v>44751.0</v>
      </c>
      <c r="B358" s="490">
        <v>6547.46</v>
      </c>
      <c r="C358" s="490">
        <v>6547.46</v>
      </c>
      <c r="D358" s="490">
        <v>6547.46</v>
      </c>
      <c r="E358" s="490">
        <v>6547.46</v>
      </c>
      <c r="G358" s="226">
        <v>0.0118</v>
      </c>
      <c r="K358" s="489">
        <v>44573.0</v>
      </c>
      <c r="L358" s="154">
        <v>63.9</v>
      </c>
      <c r="M358" s="154">
        <v>63.9</v>
      </c>
      <c r="N358" s="154">
        <v>63.9</v>
      </c>
      <c r="O358" s="154">
        <v>63.9</v>
      </c>
      <c r="P358" s="154" t="s">
        <v>2860</v>
      </c>
      <c r="Q358" s="226">
        <v>0.0</v>
      </c>
      <c r="R358" s="489">
        <f>VLOOKUP(K358,'Downloaded Data'!A:A,1,TRUE)</f>
        <v>41677</v>
      </c>
    </row>
    <row r="359" ht="15.75" customHeight="1">
      <c r="A359" s="489">
        <v>44721.0</v>
      </c>
      <c r="B359" s="490">
        <v>6471.0</v>
      </c>
      <c r="C359" s="490">
        <v>6471.0</v>
      </c>
      <c r="D359" s="490">
        <v>6471.0</v>
      </c>
      <c r="E359" s="490">
        <v>6471.0</v>
      </c>
      <c r="G359" s="226">
        <v>0.0062</v>
      </c>
      <c r="K359" s="154" t="s">
        <v>5154</v>
      </c>
      <c r="L359" s="154">
        <v>63.9</v>
      </c>
      <c r="M359" s="154">
        <v>63.9</v>
      </c>
      <c r="N359" s="154">
        <v>63.9</v>
      </c>
      <c r="O359" s="154">
        <v>63.9</v>
      </c>
      <c r="P359" s="154" t="s">
        <v>2861</v>
      </c>
      <c r="Q359" s="226">
        <v>0.0</v>
      </c>
      <c r="R359" s="489" t="str">
        <f>VLOOKUP(K359,'Downloaded Data'!A:A,1,TRUE)</f>
        <v>07/13/2014</v>
      </c>
    </row>
    <row r="360" ht="15.75" customHeight="1">
      <c r="A360" s="489">
        <v>44690.0</v>
      </c>
      <c r="B360" s="490">
        <v>6431.35</v>
      </c>
      <c r="C360" s="490">
        <v>6431.35</v>
      </c>
      <c r="D360" s="490">
        <v>6431.35</v>
      </c>
      <c r="E360" s="490">
        <v>6431.35</v>
      </c>
      <c r="G360" s="226">
        <v>-0.0119</v>
      </c>
      <c r="K360" s="154" t="s">
        <v>5155</v>
      </c>
      <c r="L360" s="154">
        <v>63.9</v>
      </c>
      <c r="M360" s="154">
        <v>63.9</v>
      </c>
      <c r="N360" s="154">
        <v>63.9</v>
      </c>
      <c r="O360" s="154">
        <v>63.9</v>
      </c>
      <c r="P360" s="154" t="s">
        <v>2862</v>
      </c>
      <c r="Q360" s="226">
        <v>0.0</v>
      </c>
      <c r="R360" s="489" t="str">
        <f>VLOOKUP(K360,'Downloaded Data'!A:A,1,TRUE)</f>
        <v>07/13/2014</v>
      </c>
    </row>
    <row r="361" ht="15.75" customHeight="1">
      <c r="A361" s="489">
        <v>44570.0</v>
      </c>
      <c r="B361" s="490">
        <v>6508.61</v>
      </c>
      <c r="C361" s="490">
        <v>6508.61</v>
      </c>
      <c r="D361" s="490">
        <v>6508.61</v>
      </c>
      <c r="E361" s="490">
        <v>6508.61</v>
      </c>
      <c r="G361" s="226">
        <v>0.008</v>
      </c>
      <c r="K361" s="154" t="s">
        <v>5156</v>
      </c>
      <c r="L361" s="154">
        <v>63.9</v>
      </c>
      <c r="M361" s="154">
        <v>63.9</v>
      </c>
      <c r="N361" s="154">
        <v>63.9</v>
      </c>
      <c r="O361" s="154">
        <v>63.9</v>
      </c>
      <c r="P361" s="154" t="s">
        <v>2863</v>
      </c>
      <c r="Q361" s="226">
        <v>0.0</v>
      </c>
      <c r="R361" s="489" t="str">
        <f>VLOOKUP(K361,'Downloaded Data'!A:A,1,TRUE)</f>
        <v>07/13/2014</v>
      </c>
    </row>
    <row r="362" ht="15.75" customHeight="1">
      <c r="A362" s="154" t="s">
        <v>5190</v>
      </c>
      <c r="B362" s="490">
        <v>6457.22</v>
      </c>
      <c r="C362" s="490">
        <v>6457.22</v>
      </c>
      <c r="D362" s="490">
        <v>6457.22</v>
      </c>
      <c r="E362" s="490">
        <v>6457.22</v>
      </c>
      <c r="G362" s="226">
        <v>0.0038</v>
      </c>
      <c r="K362" s="154" t="s">
        <v>5191</v>
      </c>
      <c r="L362" s="154">
        <v>63.9</v>
      </c>
      <c r="M362" s="154">
        <v>63.9</v>
      </c>
      <c r="N362" s="154">
        <v>63.9</v>
      </c>
      <c r="O362" s="154">
        <v>63.9</v>
      </c>
      <c r="P362" s="154" t="s">
        <v>4857</v>
      </c>
      <c r="Q362" s="226">
        <v>0.0</v>
      </c>
      <c r="R362" s="489" t="str">
        <f>VLOOKUP(K362,'Downloaded Data'!A:A,1,TRUE)</f>
        <v>07/13/2014</v>
      </c>
    </row>
    <row r="363" ht="15.75" customHeight="1">
      <c r="A363" s="154" t="s">
        <v>5192</v>
      </c>
      <c r="B363" s="490">
        <v>6432.83</v>
      </c>
      <c r="C363" s="490">
        <v>6432.83</v>
      </c>
      <c r="D363" s="490">
        <v>6432.83</v>
      </c>
      <c r="E363" s="490">
        <v>6432.83</v>
      </c>
      <c r="G363" s="226">
        <v>0.0039</v>
      </c>
      <c r="K363" s="154" t="s">
        <v>5157</v>
      </c>
      <c r="L363" s="154">
        <v>63.9</v>
      </c>
      <c r="M363" s="154">
        <v>63.9</v>
      </c>
      <c r="N363" s="154">
        <v>63.9</v>
      </c>
      <c r="O363" s="154">
        <v>63.9</v>
      </c>
      <c r="P363" s="154" t="s">
        <v>2864</v>
      </c>
      <c r="Q363" s="226">
        <v>0.0</v>
      </c>
      <c r="R363" s="489" t="str">
        <f>VLOOKUP(K363,'Downloaded Data'!A:A,1,TRUE)</f>
        <v>07/13/2014</v>
      </c>
    </row>
    <row r="364" ht="15.75" customHeight="1">
      <c r="A364" s="154" t="s">
        <v>5193</v>
      </c>
      <c r="B364" s="490">
        <v>6407.98</v>
      </c>
      <c r="C364" s="490">
        <v>6407.98</v>
      </c>
      <c r="D364" s="490">
        <v>6407.98</v>
      </c>
      <c r="E364" s="490">
        <v>6407.98</v>
      </c>
      <c r="G364" s="226">
        <v>0.0083</v>
      </c>
      <c r="K364" s="154" t="s">
        <v>5159</v>
      </c>
      <c r="L364" s="154">
        <v>63.9</v>
      </c>
      <c r="M364" s="154">
        <v>63.9</v>
      </c>
      <c r="N364" s="154">
        <v>63.9</v>
      </c>
      <c r="O364" s="154">
        <v>63.9</v>
      </c>
      <c r="P364" s="154" t="s">
        <v>2865</v>
      </c>
      <c r="Q364" s="226">
        <v>0.0</v>
      </c>
      <c r="R364" s="489" t="str">
        <f>VLOOKUP(K364,'Downloaded Data'!A:A,1,TRUE)</f>
        <v>07/13/2014</v>
      </c>
    </row>
    <row r="365" ht="15.75" customHeight="1">
      <c r="A365" s="154" t="s">
        <v>5194</v>
      </c>
      <c r="B365" s="490">
        <v>6355.07</v>
      </c>
      <c r="C365" s="490">
        <v>6355.07</v>
      </c>
      <c r="D365" s="490">
        <v>6355.07</v>
      </c>
      <c r="E365" s="490">
        <v>6355.07</v>
      </c>
      <c r="G365" s="226">
        <v>0.0119</v>
      </c>
      <c r="K365" s="154" t="s">
        <v>5160</v>
      </c>
      <c r="L365" s="154">
        <v>63.9</v>
      </c>
      <c r="M365" s="154">
        <v>63.9</v>
      </c>
      <c r="N365" s="154">
        <v>63.9</v>
      </c>
      <c r="O365" s="154">
        <v>63.9</v>
      </c>
      <c r="P365" s="154" t="s">
        <v>2866</v>
      </c>
      <c r="Q365" s="226">
        <v>0.0</v>
      </c>
      <c r="R365" s="489" t="str">
        <f>VLOOKUP(K365,'Downloaded Data'!A:A,1,TRUE)</f>
        <v>07/13/2014</v>
      </c>
    </row>
    <row r="366" ht="15.75" customHeight="1">
      <c r="A366" s="154" t="s">
        <v>5195</v>
      </c>
      <c r="B366" s="490">
        <v>6280.35</v>
      </c>
      <c r="C366" s="490">
        <v>6280.35</v>
      </c>
      <c r="D366" s="490">
        <v>6280.35</v>
      </c>
      <c r="E366" s="490">
        <v>6280.35</v>
      </c>
      <c r="G366" s="226">
        <v>-0.0056</v>
      </c>
      <c r="K366" s="154" t="s">
        <v>5196</v>
      </c>
      <c r="L366" s="154">
        <v>63.9</v>
      </c>
      <c r="M366" s="154">
        <v>63.9</v>
      </c>
      <c r="N366" s="154">
        <v>63.9</v>
      </c>
      <c r="O366" s="154">
        <v>63.9</v>
      </c>
      <c r="P366" s="154" t="s">
        <v>3741</v>
      </c>
      <c r="Q366" s="226">
        <v>0.0</v>
      </c>
      <c r="R366" s="489" t="str">
        <f>VLOOKUP(K366,'Downloaded Data'!A:A,1,TRUE)</f>
        <v>07/13/2014</v>
      </c>
    </row>
    <row r="367" ht="15.75" customHeight="1">
      <c r="A367" s="154" t="s">
        <v>5197</v>
      </c>
      <c r="B367" s="490">
        <v>6315.83</v>
      </c>
      <c r="C367" s="490">
        <v>6315.83</v>
      </c>
      <c r="D367" s="490">
        <v>6315.83</v>
      </c>
      <c r="E367" s="490">
        <v>6315.83</v>
      </c>
      <c r="G367" s="226">
        <v>0.0025</v>
      </c>
      <c r="K367" s="154" t="s">
        <v>5161</v>
      </c>
      <c r="L367" s="154">
        <v>63.9</v>
      </c>
      <c r="M367" s="154">
        <v>63.9</v>
      </c>
      <c r="N367" s="154">
        <v>63.9</v>
      </c>
      <c r="O367" s="154">
        <v>63.9</v>
      </c>
      <c r="P367" s="154" t="s">
        <v>2867</v>
      </c>
      <c r="Q367" s="226">
        <v>0.0</v>
      </c>
      <c r="R367" s="489" t="str">
        <f>VLOOKUP(K367,'Downloaded Data'!A:A,1,TRUE)</f>
        <v>01/15/2017</v>
      </c>
    </row>
    <row r="368" ht="15.75" customHeight="1">
      <c r="A368" s="154" t="s">
        <v>5198</v>
      </c>
      <c r="B368" s="490">
        <v>6300.14</v>
      </c>
      <c r="C368" s="490">
        <v>6300.14</v>
      </c>
      <c r="D368" s="490">
        <v>6300.14</v>
      </c>
      <c r="E368" s="490">
        <v>6300.14</v>
      </c>
      <c r="G368" s="226">
        <v>0.0094</v>
      </c>
      <c r="K368" s="154" t="s">
        <v>5162</v>
      </c>
      <c r="L368" s="154">
        <v>63.9</v>
      </c>
      <c r="M368" s="154">
        <v>63.9</v>
      </c>
      <c r="N368" s="154">
        <v>63.9</v>
      </c>
      <c r="O368" s="154">
        <v>63.9</v>
      </c>
      <c r="P368" s="154" t="s">
        <v>2868</v>
      </c>
      <c r="Q368" s="226">
        <v>0.0</v>
      </c>
      <c r="R368" s="489" t="str">
        <f>VLOOKUP(K368,'Downloaded Data'!A:A,1,TRUE)</f>
        <v>01/15/2017</v>
      </c>
    </row>
    <row r="369" ht="15.75" customHeight="1">
      <c r="A369" s="154" t="s">
        <v>5199</v>
      </c>
      <c r="B369" s="490">
        <v>6241.44</v>
      </c>
      <c r="C369" s="490">
        <v>6241.44</v>
      </c>
      <c r="D369" s="490">
        <v>6241.44</v>
      </c>
      <c r="E369" s="490">
        <v>6241.44</v>
      </c>
      <c r="G369" s="226">
        <v>0.0025</v>
      </c>
      <c r="K369" s="154" t="s">
        <v>5163</v>
      </c>
      <c r="L369" s="154">
        <v>63.9</v>
      </c>
      <c r="M369" s="154">
        <v>63.9</v>
      </c>
      <c r="N369" s="154">
        <v>63.9</v>
      </c>
      <c r="O369" s="154">
        <v>63.9</v>
      </c>
      <c r="P369" s="154" t="s">
        <v>2869</v>
      </c>
      <c r="Q369" s="226">
        <v>0.0</v>
      </c>
      <c r="R369" s="489" t="str">
        <f>VLOOKUP(K369,'Downloaded Data'!A:A,1,TRUE)</f>
        <v>01/15/2017</v>
      </c>
    </row>
    <row r="370" ht="15.75" customHeight="1">
      <c r="A370" s="154" t="s">
        <v>5200</v>
      </c>
      <c r="B370" s="490">
        <v>6225.91</v>
      </c>
      <c r="C370" s="490">
        <v>6225.91</v>
      </c>
      <c r="D370" s="490">
        <v>6225.91</v>
      </c>
      <c r="E370" s="490">
        <v>6225.91</v>
      </c>
      <c r="G370" s="226">
        <v>0.0125</v>
      </c>
      <c r="K370" s="154" t="s">
        <v>5164</v>
      </c>
      <c r="L370" s="154">
        <v>63.9</v>
      </c>
      <c r="M370" s="154">
        <v>63.9</v>
      </c>
      <c r="N370" s="154">
        <v>63.9</v>
      </c>
      <c r="O370" s="154">
        <v>63.9</v>
      </c>
      <c r="P370" s="154" t="s">
        <v>2870</v>
      </c>
      <c r="Q370" s="226">
        <v>0.0</v>
      </c>
      <c r="R370" s="489" t="str">
        <f>VLOOKUP(K370,'Downloaded Data'!A:A,1,TRUE)</f>
        <v>01/15/2017</v>
      </c>
    </row>
    <row r="371" ht="15.75" customHeight="1">
      <c r="A371" s="489">
        <v>44873.0</v>
      </c>
      <c r="B371" s="490">
        <v>6148.77</v>
      </c>
      <c r="C371" s="490">
        <v>6148.77</v>
      </c>
      <c r="D371" s="490">
        <v>6148.77</v>
      </c>
      <c r="E371" s="490">
        <v>6148.77</v>
      </c>
      <c r="G371" s="226">
        <v>-0.0052</v>
      </c>
      <c r="K371" s="154" t="s">
        <v>5201</v>
      </c>
      <c r="L371" s="154">
        <v>63.9</v>
      </c>
      <c r="M371" s="154">
        <v>63.9</v>
      </c>
      <c r="N371" s="154">
        <v>63.9</v>
      </c>
      <c r="O371" s="154">
        <v>63.9</v>
      </c>
      <c r="P371" s="154" t="s">
        <v>3560</v>
      </c>
      <c r="Q371" s="226">
        <v>0.0</v>
      </c>
      <c r="R371" s="489" t="str">
        <f>VLOOKUP(K371,'Downloaded Data'!A:A,1,TRUE)</f>
        <v>01/15/2017</v>
      </c>
    </row>
    <row r="372" ht="15.75" customHeight="1">
      <c r="A372" s="489">
        <v>44842.0</v>
      </c>
      <c r="B372" s="490">
        <v>6180.9</v>
      </c>
      <c r="C372" s="490">
        <v>6180.9</v>
      </c>
      <c r="D372" s="490">
        <v>6180.9</v>
      </c>
      <c r="E372" s="490">
        <v>6180.9</v>
      </c>
      <c r="G372" s="226">
        <v>-0.0125</v>
      </c>
      <c r="K372" s="489">
        <v>44845.0</v>
      </c>
      <c r="L372" s="154">
        <v>63.9</v>
      </c>
      <c r="M372" s="154">
        <v>64.0</v>
      </c>
      <c r="N372" s="154">
        <v>64.0</v>
      </c>
      <c r="O372" s="154">
        <v>63.9</v>
      </c>
      <c r="P372" s="154" t="s">
        <v>2871</v>
      </c>
      <c r="Q372" s="226">
        <v>-0.0031</v>
      </c>
      <c r="R372" s="489">
        <f>VLOOKUP(K372,'Downloaded Data'!A:A,1,TRUE)</f>
        <v>41677</v>
      </c>
    </row>
    <row r="373" ht="15.75" customHeight="1">
      <c r="A373" s="489">
        <v>44781.0</v>
      </c>
      <c r="B373" s="490">
        <v>6258.95</v>
      </c>
      <c r="C373" s="490">
        <v>6258.95</v>
      </c>
      <c r="D373" s="490">
        <v>6258.95</v>
      </c>
      <c r="E373" s="490">
        <v>6258.95</v>
      </c>
      <c r="G373" s="226">
        <v>-0.0084</v>
      </c>
      <c r="K373" s="489">
        <v>44815.0</v>
      </c>
      <c r="L373" s="154">
        <v>64.1</v>
      </c>
      <c r="M373" s="154">
        <v>64.7</v>
      </c>
      <c r="N373" s="154">
        <v>64.7</v>
      </c>
      <c r="O373" s="154">
        <v>63.9</v>
      </c>
      <c r="P373" s="154" t="s">
        <v>2872</v>
      </c>
      <c r="Q373" s="226">
        <v>-0.0093</v>
      </c>
      <c r="R373" s="489">
        <f>VLOOKUP(K373,'Downloaded Data'!A:A,1,TRUE)</f>
        <v>41677</v>
      </c>
    </row>
    <row r="374" ht="15.75" customHeight="1">
      <c r="A374" s="489">
        <v>44659.0</v>
      </c>
      <c r="B374" s="490">
        <v>6312.25</v>
      </c>
      <c r="C374" s="490">
        <v>6312.25</v>
      </c>
      <c r="D374" s="490">
        <v>6312.25</v>
      </c>
      <c r="E374" s="490">
        <v>6312.25</v>
      </c>
      <c r="G374" s="226">
        <v>0.0019</v>
      </c>
      <c r="K374" s="489">
        <v>44784.0</v>
      </c>
      <c r="L374" s="154">
        <v>64.7</v>
      </c>
      <c r="M374" s="154">
        <v>64.0</v>
      </c>
      <c r="N374" s="154">
        <v>66.0</v>
      </c>
      <c r="O374" s="154">
        <v>63.9</v>
      </c>
      <c r="P374" s="154" t="s">
        <v>2873</v>
      </c>
      <c r="Q374" s="226">
        <v>0.0078</v>
      </c>
      <c r="R374" s="489">
        <f>VLOOKUP(K374,'Downloaded Data'!A:A,1,TRUE)</f>
        <v>41677</v>
      </c>
    </row>
    <row r="375" ht="15.75" customHeight="1">
      <c r="A375" s="489">
        <v>44628.0</v>
      </c>
      <c r="B375" s="490">
        <v>6300.11</v>
      </c>
      <c r="C375" s="490">
        <v>6300.11</v>
      </c>
      <c r="D375" s="490">
        <v>6300.11</v>
      </c>
      <c r="E375" s="490">
        <v>6300.11</v>
      </c>
      <c r="G375" s="226">
        <v>0.0081</v>
      </c>
      <c r="K375" s="489">
        <v>44753.0</v>
      </c>
      <c r="L375" s="154">
        <v>64.2</v>
      </c>
      <c r="M375" s="154">
        <v>64.0</v>
      </c>
      <c r="N375" s="154">
        <v>64.8</v>
      </c>
      <c r="O375" s="154">
        <v>63.9</v>
      </c>
      <c r="P375" s="154" t="s">
        <v>2874</v>
      </c>
      <c r="Q375" s="226">
        <v>-0.0123</v>
      </c>
      <c r="R375" s="489">
        <f>VLOOKUP(K375,'Downloaded Data'!A:A,1,TRUE)</f>
        <v>41677</v>
      </c>
    </row>
    <row r="376" ht="15.75" customHeight="1">
      <c r="A376" s="489">
        <v>44600.0</v>
      </c>
      <c r="B376" s="490">
        <v>6249.23</v>
      </c>
      <c r="C376" s="490">
        <v>6249.23</v>
      </c>
      <c r="D376" s="490">
        <v>6249.23</v>
      </c>
      <c r="E376" s="490">
        <v>6249.23</v>
      </c>
      <c r="G376" s="226">
        <v>0.0138</v>
      </c>
      <c r="K376" s="489">
        <v>44723.0</v>
      </c>
      <c r="L376" s="154">
        <v>65.0</v>
      </c>
      <c r="M376" s="154">
        <v>65.4</v>
      </c>
      <c r="N376" s="154">
        <v>65.4</v>
      </c>
      <c r="O376" s="154">
        <v>65.0</v>
      </c>
      <c r="P376" s="154" t="s">
        <v>4861</v>
      </c>
      <c r="Q376" s="226">
        <v>0.0015</v>
      </c>
      <c r="R376" s="489">
        <f>VLOOKUP(K376,'Downloaded Data'!A:A,1,TRUE)</f>
        <v>41677</v>
      </c>
    </row>
    <row r="377" ht="15.75" customHeight="1">
      <c r="A377" s="489">
        <v>44569.0</v>
      </c>
      <c r="B377" s="490">
        <v>6163.99</v>
      </c>
      <c r="C377" s="490">
        <v>6163.99</v>
      </c>
      <c r="D377" s="490">
        <v>6163.99</v>
      </c>
      <c r="E377" s="490">
        <v>6163.99</v>
      </c>
      <c r="G377" s="226">
        <v>0.0307</v>
      </c>
      <c r="K377" s="489">
        <v>44631.0</v>
      </c>
      <c r="L377" s="154">
        <v>64.9</v>
      </c>
      <c r="M377" s="154">
        <v>64.2</v>
      </c>
      <c r="N377" s="154">
        <v>65.0</v>
      </c>
      <c r="O377" s="154">
        <v>64.0</v>
      </c>
      <c r="P377" s="154" t="s">
        <v>2875</v>
      </c>
      <c r="Q377" s="226">
        <v>0.0109</v>
      </c>
      <c r="R377" s="489">
        <f>VLOOKUP(K377,'Downloaded Data'!A:A,1,TRUE)</f>
        <v>41677</v>
      </c>
    </row>
    <row r="378" ht="15.75" customHeight="1">
      <c r="A378" s="154" t="s">
        <v>5202</v>
      </c>
      <c r="B378" s="490">
        <v>5980.51</v>
      </c>
      <c r="C378" s="490">
        <v>5980.51</v>
      </c>
      <c r="D378" s="490">
        <v>5980.51</v>
      </c>
      <c r="E378" s="490">
        <v>5980.51</v>
      </c>
      <c r="G378" s="226">
        <v>-0.0095</v>
      </c>
      <c r="K378" s="489">
        <v>44603.0</v>
      </c>
      <c r="L378" s="154">
        <v>64.2</v>
      </c>
      <c r="M378" s="154">
        <v>66.9</v>
      </c>
      <c r="N378" s="154">
        <v>66.9</v>
      </c>
      <c r="O378" s="154">
        <v>64.0</v>
      </c>
      <c r="P378" s="154" t="s">
        <v>2876</v>
      </c>
      <c r="Q378" s="226">
        <v>0.0031</v>
      </c>
      <c r="R378" s="489">
        <f>VLOOKUP(K378,'Downloaded Data'!A:A,1,TRUE)</f>
        <v>41677</v>
      </c>
    </row>
    <row r="379" ht="15.75" customHeight="1">
      <c r="A379" s="154" t="s">
        <v>5203</v>
      </c>
      <c r="B379" s="490">
        <v>6038.0</v>
      </c>
      <c r="C379" s="490">
        <v>6038.0</v>
      </c>
      <c r="D379" s="490">
        <v>6038.0</v>
      </c>
      <c r="E379" s="490">
        <v>6038.0</v>
      </c>
      <c r="G379" s="226">
        <v>-0.0121</v>
      </c>
      <c r="K379" s="489">
        <v>44572.0</v>
      </c>
      <c r="L379" s="154">
        <v>64.0</v>
      </c>
      <c r="M379" s="154">
        <v>63.9</v>
      </c>
      <c r="N379" s="154">
        <v>64.5</v>
      </c>
      <c r="O379" s="154">
        <v>63.9</v>
      </c>
      <c r="P379" s="154" t="s">
        <v>2877</v>
      </c>
      <c r="Q379" s="226">
        <v>0.0016</v>
      </c>
      <c r="R379" s="489">
        <f>VLOOKUP(K379,'Downloaded Data'!A:A,1,TRUE)</f>
        <v>41677</v>
      </c>
    </row>
    <row r="380" ht="15.75" customHeight="1">
      <c r="A380" s="154" t="s">
        <v>5204</v>
      </c>
      <c r="B380" s="490">
        <v>6112.25</v>
      </c>
      <c r="C380" s="490">
        <v>6112.25</v>
      </c>
      <c r="D380" s="490">
        <v>6112.25</v>
      </c>
      <c r="E380" s="490">
        <v>6112.25</v>
      </c>
      <c r="G380" s="226">
        <v>0.0048</v>
      </c>
      <c r="K380" s="154" t="s">
        <v>5167</v>
      </c>
      <c r="L380" s="154">
        <v>63.9</v>
      </c>
      <c r="M380" s="154">
        <v>63.9</v>
      </c>
      <c r="N380" s="154">
        <v>63.9</v>
      </c>
      <c r="O380" s="154">
        <v>63.9</v>
      </c>
      <c r="P380" s="154" t="s">
        <v>2878</v>
      </c>
      <c r="Q380" s="226">
        <v>0.0</v>
      </c>
      <c r="R380" s="489" t="str">
        <f>VLOOKUP(K380,'Downloaded Data'!A:A,1,TRUE)</f>
        <v>01/15/2017</v>
      </c>
    </row>
    <row r="381" ht="15.75" customHeight="1">
      <c r="A381" s="154" t="s">
        <v>5205</v>
      </c>
      <c r="B381" s="490">
        <v>6082.9</v>
      </c>
      <c r="C381" s="490">
        <v>6082.9</v>
      </c>
      <c r="D381" s="490">
        <v>6082.9</v>
      </c>
      <c r="E381" s="490">
        <v>6082.9</v>
      </c>
      <c r="G381" s="226">
        <v>-0.0071</v>
      </c>
      <c r="K381" s="154" t="s">
        <v>5206</v>
      </c>
      <c r="L381" s="154">
        <v>63.9</v>
      </c>
      <c r="M381" s="154">
        <v>64.5</v>
      </c>
      <c r="N381" s="154">
        <v>64.5</v>
      </c>
      <c r="O381" s="154">
        <v>63.9</v>
      </c>
      <c r="P381" s="154" t="s">
        <v>4863</v>
      </c>
      <c r="Q381" s="226">
        <v>-0.0108</v>
      </c>
      <c r="R381" s="489" t="str">
        <f>VLOOKUP(K381,'Downloaded Data'!A:A,1,TRUE)</f>
        <v>01/15/2017</v>
      </c>
    </row>
    <row r="382" ht="15.75" customHeight="1">
      <c r="A382" s="154" t="s">
        <v>5207</v>
      </c>
      <c r="B382" s="490">
        <v>6126.52</v>
      </c>
      <c r="C382" s="490">
        <v>6126.52</v>
      </c>
      <c r="D382" s="490">
        <v>6126.52</v>
      </c>
      <c r="E382" s="490">
        <v>6126.52</v>
      </c>
      <c r="G382" s="226">
        <v>-0.002</v>
      </c>
      <c r="K382" s="154" t="s">
        <v>5168</v>
      </c>
      <c r="L382" s="154">
        <v>64.6</v>
      </c>
      <c r="M382" s="154">
        <v>64.0</v>
      </c>
      <c r="N382" s="154">
        <v>65.0</v>
      </c>
      <c r="O382" s="154">
        <v>64.0</v>
      </c>
      <c r="P382" s="154" t="s">
        <v>2879</v>
      </c>
      <c r="Q382" s="226">
        <v>0.0094</v>
      </c>
      <c r="R382" s="489" t="str">
        <f>VLOOKUP(K382,'Downloaded Data'!A:A,1,TRUE)</f>
        <v>01/15/2017</v>
      </c>
    </row>
    <row r="383" ht="15.75" customHeight="1">
      <c r="A383" s="154" t="s">
        <v>5208</v>
      </c>
      <c r="B383" s="490">
        <v>6138.79</v>
      </c>
      <c r="C383" s="490">
        <v>6138.79</v>
      </c>
      <c r="D383" s="490">
        <v>6138.79</v>
      </c>
      <c r="E383" s="490">
        <v>6138.79</v>
      </c>
      <c r="G383" s="226">
        <v>-0.0023</v>
      </c>
      <c r="K383" s="154" t="s">
        <v>5169</v>
      </c>
      <c r="L383" s="154">
        <v>64.0</v>
      </c>
      <c r="M383" s="154">
        <v>64.0</v>
      </c>
      <c r="N383" s="154">
        <v>65.0</v>
      </c>
      <c r="O383" s="154">
        <v>63.9</v>
      </c>
      <c r="P383" s="154" t="s">
        <v>2880</v>
      </c>
      <c r="Q383" s="226">
        <v>-0.0062</v>
      </c>
      <c r="R383" s="489" t="str">
        <f>VLOOKUP(K383,'Downloaded Data'!A:A,1,TRUE)</f>
        <v>01/15/2017</v>
      </c>
    </row>
    <row r="384" ht="15.75" customHeight="1">
      <c r="A384" s="154" t="s">
        <v>5209</v>
      </c>
      <c r="B384" s="490">
        <v>6153.18</v>
      </c>
      <c r="C384" s="490">
        <v>6153.18</v>
      </c>
      <c r="D384" s="490">
        <v>6153.18</v>
      </c>
      <c r="E384" s="490">
        <v>6153.18</v>
      </c>
      <c r="G384" s="226">
        <v>-0.0102</v>
      </c>
      <c r="K384" s="154" t="s">
        <v>5170</v>
      </c>
      <c r="L384" s="154">
        <v>64.4</v>
      </c>
      <c r="M384" s="154">
        <v>63.9</v>
      </c>
      <c r="N384" s="154">
        <v>65.2</v>
      </c>
      <c r="O384" s="154">
        <v>63.9</v>
      </c>
      <c r="P384" s="154" t="s">
        <v>2881</v>
      </c>
      <c r="Q384" s="226">
        <v>0.0078</v>
      </c>
      <c r="R384" s="489" t="str">
        <f>VLOOKUP(K384,'Downloaded Data'!A:A,1,TRUE)</f>
        <v>01/15/2017</v>
      </c>
    </row>
    <row r="385" ht="15.75" customHeight="1">
      <c r="A385" s="154" t="s">
        <v>5210</v>
      </c>
      <c r="B385" s="490">
        <v>6216.89</v>
      </c>
      <c r="C385" s="490">
        <v>6216.89</v>
      </c>
      <c r="D385" s="490">
        <v>6216.89</v>
      </c>
      <c r="E385" s="490">
        <v>6216.89</v>
      </c>
      <c r="G385" s="226">
        <v>-0.017</v>
      </c>
      <c r="K385" s="154" t="s">
        <v>5171</v>
      </c>
      <c r="L385" s="154">
        <v>63.9</v>
      </c>
      <c r="M385" s="154">
        <v>63.9</v>
      </c>
      <c r="N385" s="154">
        <v>64.5</v>
      </c>
      <c r="O385" s="154">
        <v>63.9</v>
      </c>
      <c r="P385" s="154" t="s">
        <v>2882</v>
      </c>
      <c r="Q385" s="226">
        <v>0.0</v>
      </c>
      <c r="R385" s="489" t="str">
        <f>VLOOKUP(K385,'Downloaded Data'!A:A,1,TRUE)</f>
        <v>01/15/2017</v>
      </c>
    </row>
    <row r="386" ht="15.75" customHeight="1">
      <c r="A386" s="154" t="s">
        <v>5211</v>
      </c>
      <c r="B386" s="490">
        <v>6324.5</v>
      </c>
      <c r="C386" s="490">
        <v>6324.5</v>
      </c>
      <c r="D386" s="490">
        <v>6324.5</v>
      </c>
      <c r="E386" s="490">
        <v>6324.5</v>
      </c>
      <c r="G386" s="226">
        <v>0.0</v>
      </c>
      <c r="K386" s="154" t="s">
        <v>5212</v>
      </c>
      <c r="L386" s="154">
        <v>63.9</v>
      </c>
      <c r="M386" s="154">
        <v>64.1</v>
      </c>
      <c r="N386" s="154">
        <v>64.2</v>
      </c>
      <c r="O386" s="154">
        <v>63.9</v>
      </c>
      <c r="P386" s="154" t="s">
        <v>4865</v>
      </c>
      <c r="Q386" s="226">
        <v>-0.0047</v>
      </c>
      <c r="R386" s="489" t="str">
        <f>VLOOKUP(K386,'Downloaded Data'!A:A,1,TRUE)</f>
        <v>01/15/2017</v>
      </c>
    </row>
    <row r="387" ht="15.75" customHeight="1">
      <c r="A387" s="154" t="s">
        <v>5213</v>
      </c>
      <c r="B387" s="490">
        <v>6324.81</v>
      </c>
      <c r="C387" s="490">
        <v>6324.81</v>
      </c>
      <c r="D387" s="490">
        <v>6324.81</v>
      </c>
      <c r="E387" s="490">
        <v>6324.81</v>
      </c>
      <c r="G387" s="226">
        <v>-0.0048</v>
      </c>
      <c r="K387" s="154" t="s">
        <v>5173</v>
      </c>
      <c r="L387" s="154">
        <v>64.2</v>
      </c>
      <c r="M387" s="154">
        <v>64.9</v>
      </c>
      <c r="N387" s="154">
        <v>64.9</v>
      </c>
      <c r="O387" s="154">
        <v>63.9</v>
      </c>
      <c r="P387" s="154" t="s">
        <v>2883</v>
      </c>
      <c r="Q387" s="226">
        <v>0.0016</v>
      </c>
      <c r="R387" s="489" t="str">
        <f>VLOOKUP(K387,'Downloaded Data'!A:A,1,TRUE)</f>
        <v>01/15/2017</v>
      </c>
    </row>
    <row r="388" ht="15.75" customHeight="1">
      <c r="A388" s="489">
        <v>44902.0</v>
      </c>
      <c r="B388" s="490">
        <v>6355.49</v>
      </c>
      <c r="C388" s="490">
        <v>6355.49</v>
      </c>
      <c r="D388" s="490">
        <v>6355.49</v>
      </c>
      <c r="E388" s="490">
        <v>6355.49</v>
      </c>
      <c r="G388" s="226">
        <v>-0.0018</v>
      </c>
      <c r="K388" s="154" t="s">
        <v>5174</v>
      </c>
      <c r="L388" s="154">
        <v>64.1</v>
      </c>
      <c r="M388" s="154">
        <v>63.9</v>
      </c>
      <c r="N388" s="154">
        <v>64.5</v>
      </c>
      <c r="O388" s="154">
        <v>63.9</v>
      </c>
      <c r="P388" s="154" t="s">
        <v>2884</v>
      </c>
      <c r="Q388" s="226">
        <v>0.0016</v>
      </c>
      <c r="R388" s="489" t="str">
        <f>VLOOKUP(K388,'Downloaded Data'!A:A,1,TRUE)</f>
        <v>01/15/2017</v>
      </c>
    </row>
    <row r="389" ht="15.75" customHeight="1">
      <c r="A389" s="489">
        <v>44749.0</v>
      </c>
      <c r="B389" s="490">
        <v>6366.95</v>
      </c>
      <c r="C389" s="490">
        <v>6364.07</v>
      </c>
      <c r="D389" s="490">
        <v>6386.49</v>
      </c>
      <c r="E389" s="490">
        <v>6360.75</v>
      </c>
      <c r="G389" s="226">
        <v>1.0E-4</v>
      </c>
      <c r="K389" s="154" t="s">
        <v>5175</v>
      </c>
      <c r="L389" s="154">
        <v>64.0</v>
      </c>
      <c r="M389" s="154">
        <v>63.9</v>
      </c>
      <c r="N389" s="154">
        <v>64.5</v>
      </c>
      <c r="O389" s="154">
        <v>63.9</v>
      </c>
      <c r="P389" s="154" t="s">
        <v>2885</v>
      </c>
      <c r="Q389" s="226">
        <v>0.0016</v>
      </c>
      <c r="R389" s="489" t="str">
        <f>VLOOKUP(K389,'Downloaded Data'!A:A,1,TRUE)</f>
        <v>01/15/2017</v>
      </c>
    </row>
    <row r="390" ht="15.75" customHeight="1">
      <c r="A390" s="489">
        <v>44719.0</v>
      </c>
      <c r="B390" s="490">
        <v>6366.05</v>
      </c>
      <c r="C390" s="490">
        <v>6384.2</v>
      </c>
      <c r="D390" s="490">
        <v>6400.41</v>
      </c>
      <c r="E390" s="490">
        <v>6360.97</v>
      </c>
      <c r="G390" s="226">
        <v>-0.001</v>
      </c>
      <c r="K390" s="154" t="s">
        <v>5176</v>
      </c>
      <c r="L390" s="154">
        <v>63.9</v>
      </c>
      <c r="M390" s="154">
        <v>64.0</v>
      </c>
      <c r="N390" s="154">
        <v>64.5</v>
      </c>
      <c r="O390" s="154">
        <v>63.9</v>
      </c>
      <c r="P390" s="154" t="s">
        <v>2886</v>
      </c>
      <c r="Q390" s="226">
        <v>-0.0184</v>
      </c>
      <c r="R390" s="489" t="str">
        <f>VLOOKUP(K390,'Downloaded Data'!A:A,1,TRUE)</f>
        <v>01/15/2017</v>
      </c>
    </row>
    <row r="391" ht="15.75" customHeight="1">
      <c r="A391" s="489">
        <v>44688.0</v>
      </c>
      <c r="B391" s="490">
        <v>6372.13</v>
      </c>
      <c r="C391" s="490">
        <v>6358.16</v>
      </c>
      <c r="D391" s="490">
        <v>6399.71</v>
      </c>
      <c r="E391" s="490">
        <v>6358.16</v>
      </c>
      <c r="G391" s="226">
        <v>0.004</v>
      </c>
      <c r="K391" s="154" t="s">
        <v>5214</v>
      </c>
      <c r="L391" s="154">
        <v>65.1</v>
      </c>
      <c r="M391" s="154">
        <v>65.2</v>
      </c>
      <c r="N391" s="154">
        <v>66.0</v>
      </c>
      <c r="O391" s="154">
        <v>63.9</v>
      </c>
      <c r="P391" s="154" t="s">
        <v>4867</v>
      </c>
      <c r="Q391" s="226">
        <v>-0.0031</v>
      </c>
      <c r="R391" s="489" t="str">
        <f>VLOOKUP(K391,'Downloaded Data'!A:A,1,TRUE)</f>
        <v>01/15/2017</v>
      </c>
    </row>
    <row r="392" ht="15.75" customHeight="1">
      <c r="A392" s="489">
        <v>44658.0</v>
      </c>
      <c r="B392" s="490">
        <v>6346.88</v>
      </c>
      <c r="C392" s="490">
        <v>6353.68</v>
      </c>
      <c r="D392" s="490">
        <v>6367.23</v>
      </c>
      <c r="E392" s="490">
        <v>6339.13</v>
      </c>
      <c r="G392" s="226">
        <v>-0.002</v>
      </c>
      <c r="K392" s="154" t="s">
        <v>5177</v>
      </c>
      <c r="L392" s="154">
        <v>65.3</v>
      </c>
      <c r="M392" s="154">
        <v>65.5</v>
      </c>
      <c r="N392" s="154">
        <v>66.6</v>
      </c>
      <c r="O392" s="154">
        <v>65.0</v>
      </c>
      <c r="P392" s="154" t="s">
        <v>2887</v>
      </c>
      <c r="Q392" s="226">
        <v>-0.0091</v>
      </c>
      <c r="R392" s="489" t="str">
        <f>VLOOKUP(K392,'Downloaded Data'!A:A,1,TRUE)</f>
        <v>01/15/2017</v>
      </c>
    </row>
    <row r="393" ht="15.75" customHeight="1">
      <c r="A393" s="489">
        <v>44627.0</v>
      </c>
      <c r="B393" s="490">
        <v>6359.77</v>
      </c>
      <c r="C393" s="490">
        <v>6381.49</v>
      </c>
      <c r="D393" s="490">
        <v>6387.24</v>
      </c>
      <c r="E393" s="490">
        <v>6352.58</v>
      </c>
      <c r="G393" s="226">
        <v>-0.0027</v>
      </c>
      <c r="K393" s="489">
        <v>44905.0</v>
      </c>
      <c r="L393" s="154">
        <v>65.9</v>
      </c>
      <c r="M393" s="154">
        <v>64.7</v>
      </c>
      <c r="N393" s="154">
        <v>66.2</v>
      </c>
      <c r="O393" s="154">
        <v>64.6</v>
      </c>
      <c r="P393" s="154" t="s">
        <v>2888</v>
      </c>
      <c r="Q393" s="226">
        <v>0.0107</v>
      </c>
      <c r="R393" s="489">
        <f>VLOOKUP(K393,'Downloaded Data'!A:A,1,TRUE)</f>
        <v>41677</v>
      </c>
    </row>
    <row r="394" ht="15.75" customHeight="1">
      <c r="A394" s="154" t="s">
        <v>5215</v>
      </c>
      <c r="B394" s="490">
        <v>6376.94</v>
      </c>
      <c r="C394" s="490">
        <v>6350.6</v>
      </c>
      <c r="D394" s="490">
        <v>6387.86</v>
      </c>
      <c r="E394" s="490">
        <v>6349.87</v>
      </c>
      <c r="G394" s="226">
        <v>0.0042</v>
      </c>
      <c r="K394" s="489">
        <v>44875.0</v>
      </c>
      <c r="L394" s="154">
        <v>65.2</v>
      </c>
      <c r="M394" s="154">
        <v>65.3</v>
      </c>
      <c r="N394" s="154">
        <v>66.0</v>
      </c>
      <c r="O394" s="154">
        <v>65.0</v>
      </c>
      <c r="P394" s="154" t="s">
        <v>2889</v>
      </c>
      <c r="Q394" s="226">
        <v>0.0</v>
      </c>
      <c r="R394" s="489">
        <f>VLOOKUP(K394,'Downloaded Data'!A:A,1,TRUE)</f>
        <v>41677</v>
      </c>
    </row>
    <row r="395" ht="15.75" customHeight="1">
      <c r="A395" s="154" t="s">
        <v>5216</v>
      </c>
      <c r="B395" s="490">
        <v>6350.46</v>
      </c>
      <c r="C395" s="490">
        <v>6353.58</v>
      </c>
      <c r="D395" s="490">
        <v>6370.62</v>
      </c>
      <c r="E395" s="490">
        <v>6342.45</v>
      </c>
      <c r="G395" s="226">
        <v>0.0012</v>
      </c>
      <c r="K395" s="489">
        <v>44844.0</v>
      </c>
      <c r="L395" s="154">
        <v>65.2</v>
      </c>
      <c r="M395" s="154">
        <v>66.5</v>
      </c>
      <c r="N395" s="154">
        <v>66.7</v>
      </c>
      <c r="O395" s="154">
        <v>65.0</v>
      </c>
      <c r="P395" s="154" t="s">
        <v>2890</v>
      </c>
      <c r="Q395" s="226">
        <v>-0.021</v>
      </c>
      <c r="R395" s="489">
        <f>VLOOKUP(K395,'Downloaded Data'!A:A,1,TRUE)</f>
        <v>41677</v>
      </c>
    </row>
    <row r="396" ht="15.75" customHeight="1">
      <c r="A396" s="154" t="s">
        <v>5217</v>
      </c>
      <c r="B396" s="490">
        <v>6342.59</v>
      </c>
      <c r="C396" s="490">
        <v>6330.87</v>
      </c>
      <c r="D396" s="490">
        <v>6354.27</v>
      </c>
      <c r="E396" s="490">
        <v>6330.87</v>
      </c>
      <c r="G396" s="226">
        <v>0.0035</v>
      </c>
      <c r="K396" s="489">
        <v>44722.0</v>
      </c>
      <c r="L396" s="154">
        <v>66.6</v>
      </c>
      <c r="M396" s="154">
        <v>67.4</v>
      </c>
      <c r="N396" s="154">
        <v>67.7</v>
      </c>
      <c r="O396" s="154">
        <v>66.5</v>
      </c>
      <c r="P396" s="154" t="s">
        <v>2891</v>
      </c>
      <c r="Q396" s="226">
        <v>-0.0133</v>
      </c>
      <c r="R396" s="489">
        <f>VLOOKUP(K396,'Downloaded Data'!A:A,1,TRUE)</f>
        <v>41677</v>
      </c>
    </row>
    <row r="397" ht="15.75" customHeight="1">
      <c r="A397" s="154" t="s">
        <v>5218</v>
      </c>
      <c r="B397" s="490">
        <v>6320.33</v>
      </c>
      <c r="C397" s="490">
        <v>6298.8</v>
      </c>
      <c r="D397" s="490">
        <v>6324.63</v>
      </c>
      <c r="E397" s="490">
        <v>6291.96</v>
      </c>
      <c r="G397" s="226">
        <v>0.0031</v>
      </c>
      <c r="K397" s="489">
        <v>44661.0</v>
      </c>
      <c r="L397" s="154">
        <v>67.5</v>
      </c>
      <c r="M397" s="154">
        <v>67.2</v>
      </c>
      <c r="N397" s="154">
        <v>68.0</v>
      </c>
      <c r="O397" s="154">
        <v>66.2</v>
      </c>
      <c r="P397" s="154" t="s">
        <v>2892</v>
      </c>
      <c r="Q397" s="226">
        <v>-0.003</v>
      </c>
      <c r="R397" s="489">
        <f>VLOOKUP(K397,'Downloaded Data'!A:A,1,TRUE)</f>
        <v>41677</v>
      </c>
    </row>
    <row r="398" ht="15.75" customHeight="1">
      <c r="A398" s="154" t="s">
        <v>5219</v>
      </c>
      <c r="B398" s="490">
        <v>6301.08</v>
      </c>
      <c r="C398" s="490">
        <v>6313.73</v>
      </c>
      <c r="D398" s="490">
        <v>6316.5</v>
      </c>
      <c r="E398" s="490">
        <v>6297.14</v>
      </c>
      <c r="G398" s="226">
        <v>-0.0042</v>
      </c>
      <c r="K398" s="489">
        <v>44630.0</v>
      </c>
      <c r="L398" s="154">
        <v>67.7</v>
      </c>
      <c r="M398" s="154">
        <v>67.0</v>
      </c>
      <c r="N398" s="154">
        <v>68.8</v>
      </c>
      <c r="O398" s="154">
        <v>67.0</v>
      </c>
      <c r="P398" s="154" t="s">
        <v>2893</v>
      </c>
      <c r="Q398" s="226">
        <v>0.0104</v>
      </c>
      <c r="R398" s="489">
        <f>VLOOKUP(K398,'Downloaded Data'!A:A,1,TRUE)</f>
        <v>41677</v>
      </c>
    </row>
    <row r="399" ht="15.75" customHeight="1">
      <c r="A399" s="154" t="s">
        <v>5220</v>
      </c>
      <c r="B399" s="490">
        <v>6327.65</v>
      </c>
      <c r="C399" s="490">
        <v>6331.83</v>
      </c>
      <c r="D399" s="490">
        <v>6369.31</v>
      </c>
      <c r="E399" s="490">
        <v>6318.44</v>
      </c>
      <c r="G399" s="226">
        <v>0.0016</v>
      </c>
      <c r="K399" s="489">
        <v>44602.0</v>
      </c>
      <c r="L399" s="154">
        <v>67.0</v>
      </c>
      <c r="M399" s="154">
        <v>65.8</v>
      </c>
      <c r="N399" s="154">
        <v>67.4</v>
      </c>
      <c r="O399" s="154">
        <v>65.0</v>
      </c>
      <c r="P399" s="154" t="s">
        <v>4869</v>
      </c>
      <c r="Q399" s="226">
        <v>0.0213</v>
      </c>
      <c r="R399" s="489">
        <f>VLOOKUP(K399,'Downloaded Data'!A:A,1,TRUE)</f>
        <v>41677</v>
      </c>
    </row>
    <row r="400" ht="15.75" customHeight="1">
      <c r="A400" s="154" t="s">
        <v>5221</v>
      </c>
      <c r="B400" s="490">
        <v>6317.8</v>
      </c>
      <c r="C400" s="490">
        <v>6323.51</v>
      </c>
      <c r="D400" s="490">
        <v>6329.5</v>
      </c>
      <c r="E400" s="490">
        <v>6299.23</v>
      </c>
      <c r="G400" s="226">
        <v>0.001</v>
      </c>
      <c r="K400" s="154" t="s">
        <v>5178</v>
      </c>
      <c r="L400" s="154">
        <v>65.6</v>
      </c>
      <c r="M400" s="154">
        <v>65.5</v>
      </c>
      <c r="N400" s="154">
        <v>66.5</v>
      </c>
      <c r="O400" s="154">
        <v>65.3</v>
      </c>
      <c r="P400" s="154" t="s">
        <v>2894</v>
      </c>
      <c r="Q400" s="226">
        <v>0.0031</v>
      </c>
      <c r="R400" s="489" t="str">
        <f>VLOOKUP(K400,'Downloaded Data'!A:A,1,TRUE)</f>
        <v>01/15/2017</v>
      </c>
    </row>
    <row r="401" ht="15.75" customHeight="1">
      <c r="A401" s="154" t="s">
        <v>5222</v>
      </c>
      <c r="B401" s="490">
        <v>6311.65</v>
      </c>
      <c r="C401" s="490">
        <v>6362.44</v>
      </c>
      <c r="D401" s="490">
        <v>6362.44</v>
      </c>
      <c r="E401" s="490">
        <v>6310.88</v>
      </c>
      <c r="G401" s="226">
        <v>-0.0072</v>
      </c>
      <c r="K401" s="154" t="s">
        <v>5179</v>
      </c>
      <c r="L401" s="154">
        <v>65.4</v>
      </c>
      <c r="M401" s="154">
        <v>66.8</v>
      </c>
      <c r="N401" s="154">
        <v>66.8</v>
      </c>
      <c r="O401" s="154">
        <v>65.0</v>
      </c>
      <c r="P401" s="154" t="s">
        <v>2895</v>
      </c>
      <c r="Q401" s="226">
        <v>-0.0091</v>
      </c>
      <c r="R401" s="489" t="str">
        <f>VLOOKUP(K401,'Downloaded Data'!A:A,1,TRUE)</f>
        <v>01/15/2017</v>
      </c>
    </row>
    <row r="402" ht="15.75" customHeight="1">
      <c r="A402" s="154" t="s">
        <v>5223</v>
      </c>
      <c r="B402" s="490">
        <v>6357.38</v>
      </c>
      <c r="C402" s="490">
        <v>6415.64</v>
      </c>
      <c r="D402" s="490">
        <v>6417.79</v>
      </c>
      <c r="E402" s="490">
        <v>6347.03</v>
      </c>
      <c r="G402" s="226">
        <v>-0.0078</v>
      </c>
      <c r="K402" s="154" t="s">
        <v>5180</v>
      </c>
      <c r="L402" s="154">
        <v>66.0</v>
      </c>
      <c r="M402" s="154">
        <v>67.0</v>
      </c>
      <c r="N402" s="154">
        <v>67.0</v>
      </c>
      <c r="O402" s="154">
        <v>65.7</v>
      </c>
      <c r="P402" s="154" t="s">
        <v>2896</v>
      </c>
      <c r="Q402" s="226">
        <v>-0.0105</v>
      </c>
      <c r="R402" s="489" t="str">
        <f>VLOOKUP(K402,'Downloaded Data'!A:A,1,TRUE)</f>
        <v>01/15/2017</v>
      </c>
    </row>
    <row r="403" ht="15.75" customHeight="1">
      <c r="A403" s="154" t="s">
        <v>5224</v>
      </c>
      <c r="B403" s="490">
        <v>6407.37</v>
      </c>
      <c r="C403" s="490">
        <v>6432.77</v>
      </c>
      <c r="D403" s="490">
        <v>6460.64</v>
      </c>
      <c r="E403" s="490">
        <v>6397.44</v>
      </c>
      <c r="G403" s="226">
        <v>-0.0029</v>
      </c>
      <c r="K403" s="154" t="s">
        <v>5182</v>
      </c>
      <c r="L403" s="154">
        <v>66.7</v>
      </c>
      <c r="M403" s="154">
        <v>67.6</v>
      </c>
      <c r="N403" s="154">
        <v>67.6</v>
      </c>
      <c r="O403" s="154">
        <v>66.5</v>
      </c>
      <c r="P403" s="154" t="s">
        <v>2897</v>
      </c>
      <c r="Q403" s="226">
        <v>-0.0133</v>
      </c>
      <c r="R403" s="489" t="str">
        <f>VLOOKUP(K403,'Downloaded Data'!A:A,1,TRUE)</f>
        <v>01/15/2017</v>
      </c>
    </row>
    <row r="404" ht="15.75" customHeight="1">
      <c r="A404" s="154" t="s">
        <v>5225</v>
      </c>
      <c r="B404" s="490">
        <v>6425.73</v>
      </c>
      <c r="C404" s="490">
        <v>6404.34</v>
      </c>
      <c r="D404" s="490">
        <v>6432.07</v>
      </c>
      <c r="E404" s="490">
        <v>6396.03</v>
      </c>
      <c r="G404" s="226">
        <v>0.008</v>
      </c>
      <c r="K404" s="154" t="s">
        <v>5226</v>
      </c>
      <c r="L404" s="154">
        <v>67.6</v>
      </c>
      <c r="M404" s="154">
        <v>66.4</v>
      </c>
      <c r="N404" s="154">
        <v>68.6</v>
      </c>
      <c r="O404" s="154">
        <v>66.4</v>
      </c>
      <c r="P404" s="154" t="s">
        <v>4871</v>
      </c>
      <c r="Q404" s="226">
        <v>0.0181</v>
      </c>
      <c r="R404" s="489" t="str">
        <f>VLOOKUP(K404,'Downloaded Data'!A:A,1,TRUE)</f>
        <v>01/15/2017</v>
      </c>
    </row>
    <row r="405" ht="15.75" customHeight="1">
      <c r="A405" s="154" t="s">
        <v>5227</v>
      </c>
      <c r="B405" s="490">
        <v>6374.51</v>
      </c>
      <c r="C405" s="490">
        <v>6377.23</v>
      </c>
      <c r="D405" s="490">
        <v>6416.54</v>
      </c>
      <c r="E405" s="490">
        <v>6366.19</v>
      </c>
      <c r="G405" s="226">
        <v>0.0021</v>
      </c>
      <c r="K405" s="154" t="s">
        <v>5183</v>
      </c>
      <c r="L405" s="154">
        <v>66.4</v>
      </c>
      <c r="M405" s="154">
        <v>66.7</v>
      </c>
      <c r="N405" s="154">
        <v>66.7</v>
      </c>
      <c r="O405" s="154">
        <v>64.2</v>
      </c>
      <c r="P405" s="154" t="s">
        <v>2898</v>
      </c>
      <c r="Q405" s="226">
        <v>0.0153</v>
      </c>
      <c r="R405" s="489" t="str">
        <f>VLOOKUP(K405,'Downloaded Data'!A:A,1,TRUE)</f>
        <v>01/15/2017</v>
      </c>
    </row>
    <row r="406" ht="15.75" customHeight="1">
      <c r="A406" s="154" t="s">
        <v>5228</v>
      </c>
      <c r="B406" s="490">
        <v>6361.39</v>
      </c>
      <c r="C406" s="490">
        <v>6405.74</v>
      </c>
      <c r="D406" s="490">
        <v>6411.21</v>
      </c>
      <c r="E406" s="490">
        <v>6357.43</v>
      </c>
      <c r="G406" s="226">
        <v>-0.0048</v>
      </c>
      <c r="K406" s="154" t="s">
        <v>5184</v>
      </c>
      <c r="L406" s="154">
        <v>65.4</v>
      </c>
      <c r="M406" s="154">
        <v>66.1</v>
      </c>
      <c r="N406" s="154">
        <v>66.4</v>
      </c>
      <c r="O406" s="154">
        <v>65.0</v>
      </c>
      <c r="P406" s="154" t="s">
        <v>2899</v>
      </c>
      <c r="Q406" s="226">
        <v>-0.0091</v>
      </c>
      <c r="R406" s="489" t="str">
        <f>VLOOKUP(K406,'Downloaded Data'!A:A,1,TRUE)</f>
        <v>01/15/2017</v>
      </c>
    </row>
    <row r="407" ht="15.75" customHeight="1">
      <c r="A407" s="154" t="s">
        <v>5229</v>
      </c>
      <c r="B407" s="490">
        <v>6391.99</v>
      </c>
      <c r="C407" s="490">
        <v>6431.82</v>
      </c>
      <c r="D407" s="490">
        <v>6442.85</v>
      </c>
      <c r="E407" s="490">
        <v>6391.99</v>
      </c>
      <c r="G407" s="226">
        <v>-0.0061</v>
      </c>
      <c r="K407" s="154" t="s">
        <v>5185</v>
      </c>
      <c r="L407" s="154">
        <v>66.0</v>
      </c>
      <c r="M407" s="154">
        <v>67.0</v>
      </c>
      <c r="N407" s="154">
        <v>68.5</v>
      </c>
      <c r="O407" s="154">
        <v>65.5</v>
      </c>
      <c r="P407" s="154" t="s">
        <v>2900</v>
      </c>
      <c r="Q407" s="226">
        <v>0.0107</v>
      </c>
      <c r="R407" s="489" t="str">
        <f>VLOOKUP(K407,'Downloaded Data'!A:A,1,TRUE)</f>
        <v>01/15/2017</v>
      </c>
    </row>
    <row r="408" ht="15.75" customHeight="1">
      <c r="A408" s="489">
        <v>44901.0</v>
      </c>
      <c r="B408" s="490">
        <v>6431.46</v>
      </c>
      <c r="C408" s="490">
        <v>6481.38</v>
      </c>
      <c r="D408" s="490">
        <v>6481.38</v>
      </c>
      <c r="E408" s="490">
        <v>6422.47</v>
      </c>
      <c r="G408" s="226">
        <v>-0.0075</v>
      </c>
      <c r="K408" s="154" t="s">
        <v>5186</v>
      </c>
      <c r="L408" s="154">
        <v>65.3</v>
      </c>
      <c r="M408" s="154">
        <v>66.2</v>
      </c>
      <c r="N408" s="154">
        <v>67.6</v>
      </c>
      <c r="O408" s="154">
        <v>64.0</v>
      </c>
      <c r="P408" s="154" t="s">
        <v>2901</v>
      </c>
      <c r="Q408" s="226">
        <v>-0.0195</v>
      </c>
      <c r="R408" s="489" t="str">
        <f>VLOOKUP(K408,'Downloaded Data'!A:A,1,TRUE)</f>
        <v>01/15/2017</v>
      </c>
    </row>
    <row r="409" ht="15.75" customHeight="1">
      <c r="A409" s="489">
        <v>44810.0</v>
      </c>
      <c r="B409" s="490">
        <v>6480.3</v>
      </c>
      <c r="C409" s="490">
        <v>6492.7</v>
      </c>
      <c r="D409" s="490">
        <v>6512.68</v>
      </c>
      <c r="E409" s="490">
        <v>6476.07</v>
      </c>
      <c r="G409" s="226">
        <v>-6.0E-4</v>
      </c>
      <c r="K409" s="154" t="s">
        <v>5230</v>
      </c>
      <c r="L409" s="154">
        <v>66.6</v>
      </c>
      <c r="M409" s="154">
        <v>67.6</v>
      </c>
      <c r="N409" s="154">
        <v>67.6</v>
      </c>
      <c r="O409" s="154">
        <v>66.2</v>
      </c>
      <c r="P409" s="154" t="s">
        <v>4873</v>
      </c>
      <c r="Q409" s="226">
        <v>-0.006</v>
      </c>
      <c r="R409" s="489" t="str">
        <f>VLOOKUP(K409,'Downloaded Data'!A:A,1,TRUE)</f>
        <v>01/15/2017</v>
      </c>
    </row>
    <row r="410" ht="15.75" customHeight="1">
      <c r="A410" s="489">
        <v>44779.0</v>
      </c>
      <c r="B410" s="490">
        <v>6484.24</v>
      </c>
      <c r="C410" s="490">
        <v>6472.38</v>
      </c>
      <c r="D410" s="490">
        <v>6500.25</v>
      </c>
      <c r="E410" s="490">
        <v>6469.15</v>
      </c>
      <c r="G410" s="226">
        <v>0.0024</v>
      </c>
      <c r="K410" s="154" t="s">
        <v>5187</v>
      </c>
      <c r="L410" s="154">
        <v>67.0</v>
      </c>
      <c r="M410" s="154">
        <v>67.7</v>
      </c>
      <c r="N410" s="154">
        <v>67.7</v>
      </c>
      <c r="O410" s="154">
        <v>66.7</v>
      </c>
      <c r="P410" s="154" t="s">
        <v>2902</v>
      </c>
      <c r="Q410" s="226">
        <v>0.0</v>
      </c>
      <c r="R410" s="489" t="str">
        <f>VLOOKUP(K410,'Downloaded Data'!A:A,1,TRUE)</f>
        <v>01/15/2017</v>
      </c>
    </row>
    <row r="411" ht="15.75" customHeight="1">
      <c r="A411" s="489">
        <v>44748.0</v>
      </c>
      <c r="B411" s="490">
        <v>6468.6</v>
      </c>
      <c r="C411" s="490">
        <v>6498.87</v>
      </c>
      <c r="D411" s="490">
        <v>6499.26</v>
      </c>
      <c r="E411" s="490">
        <v>6457.34</v>
      </c>
      <c r="G411" s="226">
        <v>-0.0032</v>
      </c>
      <c r="K411" s="154" t="s">
        <v>5188</v>
      </c>
      <c r="L411" s="154">
        <v>67.0</v>
      </c>
      <c r="M411" s="154">
        <v>68.0</v>
      </c>
      <c r="N411" s="154">
        <v>68.0</v>
      </c>
      <c r="O411" s="154">
        <v>66.7</v>
      </c>
      <c r="P411" s="154" t="s">
        <v>2903</v>
      </c>
      <c r="Q411" s="226">
        <v>-0.0089</v>
      </c>
      <c r="R411" s="489" t="str">
        <f>VLOOKUP(K411,'Downloaded Data'!A:A,1,TRUE)</f>
        <v>01/15/2017</v>
      </c>
    </row>
    <row r="412" ht="15.75" customHeight="1">
      <c r="A412" s="489">
        <v>44718.0</v>
      </c>
      <c r="B412" s="490">
        <v>6489.17</v>
      </c>
      <c r="C412" s="490">
        <v>6503.79</v>
      </c>
      <c r="D412" s="490">
        <v>6524.88</v>
      </c>
      <c r="E412" s="490">
        <v>6486.35</v>
      </c>
      <c r="G412" s="226">
        <v>-0.0013</v>
      </c>
      <c r="K412" s="154" t="s">
        <v>5189</v>
      </c>
      <c r="L412" s="154">
        <v>67.6</v>
      </c>
      <c r="M412" s="154">
        <v>67.8</v>
      </c>
      <c r="N412" s="154">
        <v>68.2</v>
      </c>
      <c r="O412" s="154">
        <v>67.0</v>
      </c>
      <c r="P412" s="154" t="s">
        <v>2904</v>
      </c>
      <c r="Q412" s="226">
        <v>-0.0015</v>
      </c>
      <c r="R412" s="489" t="str">
        <f>VLOOKUP(K412,'Downloaded Data'!A:A,1,TRUE)</f>
        <v>01/15/2017</v>
      </c>
    </row>
    <row r="413" ht="15.75" customHeight="1">
      <c r="A413" s="489">
        <v>44687.0</v>
      </c>
      <c r="B413" s="490">
        <v>6497.39</v>
      </c>
      <c r="C413" s="490">
        <v>6471.88</v>
      </c>
      <c r="D413" s="490">
        <v>6507.73</v>
      </c>
      <c r="E413" s="490">
        <v>6460.41</v>
      </c>
      <c r="G413" s="226">
        <v>0.0071</v>
      </c>
      <c r="K413" s="489">
        <v>44904.0</v>
      </c>
      <c r="L413" s="154">
        <v>67.7</v>
      </c>
      <c r="M413" s="154">
        <v>67.5</v>
      </c>
      <c r="N413" s="154">
        <v>68.2</v>
      </c>
      <c r="O413" s="154">
        <v>67.5</v>
      </c>
      <c r="P413" s="154" t="s">
        <v>2905</v>
      </c>
      <c r="Q413" s="226">
        <v>-0.0015</v>
      </c>
      <c r="R413" s="489">
        <f>VLOOKUP(K413,'Downloaded Data'!A:A,1,TRUE)</f>
        <v>41677</v>
      </c>
    </row>
    <row r="414" ht="15.75" customHeight="1">
      <c r="A414" s="489">
        <v>44598.0</v>
      </c>
      <c r="B414" s="490">
        <v>6451.53</v>
      </c>
      <c r="C414" s="490">
        <v>6430.44</v>
      </c>
      <c r="D414" s="490">
        <v>6490.91</v>
      </c>
      <c r="E414" s="490">
        <v>6430.44</v>
      </c>
      <c r="G414" s="226">
        <v>0.0029</v>
      </c>
      <c r="K414" s="489">
        <v>44874.0</v>
      </c>
      <c r="L414" s="154">
        <v>67.8</v>
      </c>
      <c r="M414" s="154">
        <v>69.0</v>
      </c>
      <c r="N414" s="154">
        <v>69.0</v>
      </c>
      <c r="O414" s="154">
        <v>67.5</v>
      </c>
      <c r="P414" s="154" t="s">
        <v>4875</v>
      </c>
      <c r="Q414" s="226">
        <v>-0.0044</v>
      </c>
      <c r="R414" s="489">
        <f>VLOOKUP(K414,'Downloaded Data'!A:A,1,TRUE)</f>
        <v>41677</v>
      </c>
    </row>
    <row r="415" ht="15.75" customHeight="1">
      <c r="A415" s="489">
        <v>44567.0</v>
      </c>
      <c r="B415" s="490">
        <v>6433.17</v>
      </c>
      <c r="C415" s="490">
        <v>6412.15</v>
      </c>
      <c r="D415" s="490">
        <v>6438.17</v>
      </c>
      <c r="E415" s="490">
        <v>6411.34</v>
      </c>
      <c r="G415" s="226">
        <v>0.0063</v>
      </c>
      <c r="K415" s="489">
        <v>44782.0</v>
      </c>
      <c r="L415" s="154">
        <v>68.1</v>
      </c>
      <c r="M415" s="154">
        <v>67.8</v>
      </c>
      <c r="N415" s="154">
        <v>69.4</v>
      </c>
      <c r="O415" s="154">
        <v>67.8</v>
      </c>
      <c r="P415" s="154" t="s">
        <v>2906</v>
      </c>
      <c r="Q415" s="226">
        <v>-0.0044</v>
      </c>
      <c r="R415" s="489">
        <f>VLOOKUP(K415,'Downloaded Data'!A:A,1,TRUE)</f>
        <v>41677</v>
      </c>
    </row>
    <row r="416" ht="15.75" customHeight="1">
      <c r="A416" s="154" t="s">
        <v>5231</v>
      </c>
      <c r="B416" s="490">
        <v>6392.85</v>
      </c>
      <c r="C416" s="490">
        <v>6392.2</v>
      </c>
      <c r="D416" s="490">
        <v>6409.69</v>
      </c>
      <c r="E416" s="490">
        <v>6367.55</v>
      </c>
      <c r="G416" s="226">
        <v>7.0E-4</v>
      </c>
      <c r="K416" s="489">
        <v>44751.0</v>
      </c>
      <c r="L416" s="154">
        <v>68.4</v>
      </c>
      <c r="M416" s="154">
        <v>67.2</v>
      </c>
      <c r="N416" s="154">
        <v>69.6</v>
      </c>
      <c r="O416" s="154">
        <v>66.4</v>
      </c>
      <c r="P416" s="154" t="s">
        <v>2907</v>
      </c>
      <c r="Q416" s="226">
        <v>0.0074</v>
      </c>
      <c r="R416" s="489">
        <f>VLOOKUP(K416,'Downloaded Data'!A:A,1,TRUE)</f>
        <v>41677</v>
      </c>
    </row>
    <row r="417" ht="15.75" customHeight="1">
      <c r="A417" s="154" t="s">
        <v>5232</v>
      </c>
      <c r="B417" s="490">
        <v>6388.65</v>
      </c>
      <c r="C417" s="490">
        <v>6383.23</v>
      </c>
      <c r="D417" s="490">
        <v>6426.84</v>
      </c>
      <c r="E417" s="490">
        <v>6365.04</v>
      </c>
      <c r="G417" s="226">
        <v>0.003</v>
      </c>
      <c r="K417" s="489">
        <v>44721.0</v>
      </c>
      <c r="L417" s="154">
        <v>67.9</v>
      </c>
      <c r="M417" s="154">
        <v>68.9</v>
      </c>
      <c r="N417" s="154">
        <v>68.9</v>
      </c>
      <c r="O417" s="154">
        <v>67.0</v>
      </c>
      <c r="P417" s="154" t="s">
        <v>2908</v>
      </c>
      <c r="Q417" s="226">
        <v>-0.0088</v>
      </c>
      <c r="R417" s="489">
        <f>VLOOKUP(K417,'Downloaded Data'!A:A,1,TRUE)</f>
        <v>41677</v>
      </c>
    </row>
    <row r="418" ht="15.75" customHeight="1">
      <c r="A418" s="154" t="s">
        <v>5233</v>
      </c>
      <c r="B418" s="490">
        <v>6369.33</v>
      </c>
      <c r="C418" s="490">
        <v>6279.35</v>
      </c>
      <c r="D418" s="490">
        <v>6375.88</v>
      </c>
      <c r="E418" s="490">
        <v>6279.35</v>
      </c>
      <c r="G418" s="226">
        <v>0.0211</v>
      </c>
      <c r="K418" s="489">
        <v>44690.0</v>
      </c>
      <c r="L418" s="154">
        <v>68.5</v>
      </c>
      <c r="M418" s="154">
        <v>70.0</v>
      </c>
      <c r="N418" s="154">
        <v>70.2</v>
      </c>
      <c r="O418" s="154">
        <v>68.1</v>
      </c>
      <c r="P418" s="154" t="s">
        <v>2909</v>
      </c>
      <c r="Q418" s="226">
        <v>-0.0214</v>
      </c>
      <c r="R418" s="489">
        <f>VLOOKUP(K418,'Downloaded Data'!A:A,1,TRUE)</f>
        <v>41677</v>
      </c>
    </row>
    <row r="419" ht="15.75" customHeight="1">
      <c r="A419" s="154" t="s">
        <v>5234</v>
      </c>
      <c r="B419" s="490">
        <v>6237.97</v>
      </c>
      <c r="C419" s="490">
        <v>6188.2</v>
      </c>
      <c r="D419" s="490">
        <v>6249.4</v>
      </c>
      <c r="E419" s="490">
        <v>6172.32</v>
      </c>
      <c r="G419" s="226">
        <v>0.0081</v>
      </c>
      <c r="K419" s="489">
        <v>44660.0</v>
      </c>
      <c r="L419" s="154">
        <v>70.0</v>
      </c>
      <c r="M419" s="154">
        <v>71.3</v>
      </c>
      <c r="N419" s="154">
        <v>72.6</v>
      </c>
      <c r="O419" s="154">
        <v>69.3</v>
      </c>
      <c r="P419" s="154" t="s">
        <v>4877</v>
      </c>
      <c r="Q419" s="226">
        <v>0.0</v>
      </c>
      <c r="R419" s="489">
        <f>VLOOKUP(K419,'Downloaded Data'!A:A,1,TRUE)</f>
        <v>41677</v>
      </c>
    </row>
    <row r="420" ht="15.75" customHeight="1">
      <c r="A420" s="154" t="s">
        <v>5235</v>
      </c>
      <c r="B420" s="490">
        <v>6187.64</v>
      </c>
      <c r="C420" s="490">
        <v>6210.36</v>
      </c>
      <c r="D420" s="490">
        <v>6216.15</v>
      </c>
      <c r="E420" s="490">
        <v>6139.65</v>
      </c>
      <c r="G420" s="226">
        <v>-0.0038</v>
      </c>
      <c r="K420" s="489">
        <v>44570.0</v>
      </c>
      <c r="L420" s="154">
        <v>70.0</v>
      </c>
      <c r="M420" s="154">
        <v>69.3</v>
      </c>
      <c r="N420" s="154">
        <v>70.4</v>
      </c>
      <c r="O420" s="154">
        <v>69.3</v>
      </c>
      <c r="P420" s="154" t="s">
        <v>2910</v>
      </c>
      <c r="Q420" s="226">
        <v>0.0101</v>
      </c>
      <c r="R420" s="489">
        <f>VLOOKUP(K420,'Downloaded Data'!A:A,1,TRUE)</f>
        <v>41677</v>
      </c>
    </row>
    <row r="421" ht="15.75" customHeight="1">
      <c r="A421" s="154" t="s">
        <v>5236</v>
      </c>
      <c r="B421" s="490">
        <v>6211.46</v>
      </c>
      <c r="C421" s="490">
        <v>6270.59</v>
      </c>
      <c r="D421" s="490">
        <v>6305.93</v>
      </c>
      <c r="E421" s="490">
        <v>6190.23</v>
      </c>
      <c r="G421" s="226">
        <v>-0.008</v>
      </c>
      <c r="K421" s="154" t="s">
        <v>5190</v>
      </c>
      <c r="L421" s="154">
        <v>69.3</v>
      </c>
      <c r="M421" s="154">
        <v>68.8</v>
      </c>
      <c r="N421" s="154">
        <v>69.8</v>
      </c>
      <c r="O421" s="154">
        <v>67.7</v>
      </c>
      <c r="P421" s="154" t="s">
        <v>2911</v>
      </c>
      <c r="Q421" s="226">
        <v>0.0146</v>
      </c>
      <c r="R421" s="489" t="str">
        <f>VLOOKUP(K421,'Downloaded Data'!A:A,1,TRUE)</f>
        <v>01/15/2017</v>
      </c>
    </row>
    <row r="422" ht="15.75" customHeight="1">
      <c r="A422" s="154" t="s">
        <v>5237</v>
      </c>
      <c r="B422" s="490">
        <v>6261.54</v>
      </c>
      <c r="C422" s="490">
        <v>6213.96</v>
      </c>
      <c r="D422" s="490">
        <v>6286.64</v>
      </c>
      <c r="E422" s="490">
        <v>6213.96</v>
      </c>
      <c r="G422" s="226">
        <v>0.0193</v>
      </c>
      <c r="K422" s="154" t="s">
        <v>5192</v>
      </c>
      <c r="L422" s="154">
        <v>68.3</v>
      </c>
      <c r="M422" s="154">
        <v>68.0</v>
      </c>
      <c r="N422" s="154">
        <v>69.1</v>
      </c>
      <c r="O422" s="154">
        <v>67.0</v>
      </c>
      <c r="P422" s="154" t="s">
        <v>2912</v>
      </c>
      <c r="Q422" s="226">
        <v>0.0044</v>
      </c>
      <c r="R422" s="489" t="str">
        <f>VLOOKUP(K422,'Downloaded Data'!A:A,1,TRUE)</f>
        <v>01/15/2017</v>
      </c>
    </row>
    <row r="423" ht="15.75" customHeight="1">
      <c r="A423" s="154" t="s">
        <v>5238</v>
      </c>
      <c r="B423" s="490">
        <v>6142.68</v>
      </c>
      <c r="C423" s="490">
        <v>6268.07</v>
      </c>
      <c r="D423" s="490">
        <v>6291.72</v>
      </c>
      <c r="E423" s="490">
        <v>6133.44</v>
      </c>
      <c r="G423" s="226">
        <v>-0.0185</v>
      </c>
      <c r="K423" s="154" t="s">
        <v>5193</v>
      </c>
      <c r="L423" s="154">
        <v>68.0</v>
      </c>
      <c r="M423" s="154">
        <v>68.2</v>
      </c>
      <c r="N423" s="154">
        <v>68.9</v>
      </c>
      <c r="O423" s="154">
        <v>67.7</v>
      </c>
      <c r="P423" s="154" t="s">
        <v>2913</v>
      </c>
      <c r="Q423" s="226">
        <v>-0.0029</v>
      </c>
      <c r="R423" s="489" t="str">
        <f>VLOOKUP(K423,'Downloaded Data'!A:A,1,TRUE)</f>
        <v>01/15/2017</v>
      </c>
    </row>
    <row r="424" ht="15.75" customHeight="1">
      <c r="A424" s="154" t="s">
        <v>5239</v>
      </c>
      <c r="B424" s="490">
        <v>6258.24</v>
      </c>
      <c r="C424" s="490">
        <v>6262.07</v>
      </c>
      <c r="D424" s="490">
        <v>6262.54</v>
      </c>
      <c r="E424" s="490">
        <v>6252.45</v>
      </c>
      <c r="G424" s="226">
        <v>-0.0082</v>
      </c>
      <c r="K424" s="154" t="s">
        <v>5240</v>
      </c>
      <c r="L424" s="154">
        <v>68.2</v>
      </c>
      <c r="M424" s="154">
        <v>66.6</v>
      </c>
      <c r="N424" s="154">
        <v>69.0</v>
      </c>
      <c r="O424" s="154">
        <v>66.6</v>
      </c>
      <c r="P424" s="154" t="s">
        <v>4879</v>
      </c>
      <c r="Q424" s="226">
        <v>0.0149</v>
      </c>
      <c r="R424" s="489" t="str">
        <f>VLOOKUP(K424,'Downloaded Data'!A:A,1,TRUE)</f>
        <v>01/15/2017</v>
      </c>
    </row>
    <row r="425" ht="15.75" customHeight="1">
      <c r="A425" s="154" t="s">
        <v>5241</v>
      </c>
      <c r="B425" s="490">
        <v>6309.91</v>
      </c>
      <c r="C425" s="490">
        <v>6403.57</v>
      </c>
      <c r="D425" s="490">
        <v>6447.05</v>
      </c>
      <c r="E425" s="490">
        <v>6262.07</v>
      </c>
      <c r="G425" s="226">
        <v>-0.0146</v>
      </c>
      <c r="K425" s="154" t="s">
        <v>5194</v>
      </c>
      <c r="L425" s="154">
        <v>67.2</v>
      </c>
      <c r="M425" s="154">
        <v>66.5</v>
      </c>
      <c r="N425" s="154">
        <v>67.5</v>
      </c>
      <c r="O425" s="154">
        <v>66.5</v>
      </c>
      <c r="P425" s="154" t="s">
        <v>2914</v>
      </c>
      <c r="Q425" s="226">
        <v>0.0045</v>
      </c>
      <c r="R425" s="489" t="str">
        <f>VLOOKUP(K425,'Downloaded Data'!A:A,1,TRUE)</f>
        <v>01/15/2017</v>
      </c>
    </row>
    <row r="426" ht="15.75" customHeight="1">
      <c r="A426" s="154" t="s">
        <v>5242</v>
      </c>
      <c r="B426" s="490">
        <v>6403.5</v>
      </c>
      <c r="C426" s="490">
        <v>6431.37</v>
      </c>
      <c r="D426" s="490">
        <v>6484.37</v>
      </c>
      <c r="E426" s="490">
        <v>6318.89</v>
      </c>
      <c r="G426" s="226">
        <v>-0.0043</v>
      </c>
      <c r="K426" s="154" t="s">
        <v>5195</v>
      </c>
      <c r="L426" s="154">
        <v>66.9</v>
      </c>
      <c r="M426" s="154">
        <v>66.8</v>
      </c>
      <c r="N426" s="154">
        <v>67.2</v>
      </c>
      <c r="O426" s="154">
        <v>66.5</v>
      </c>
      <c r="P426" s="154" t="s">
        <v>2915</v>
      </c>
      <c r="Q426" s="226">
        <v>0.0015</v>
      </c>
      <c r="R426" s="489" t="str">
        <f>VLOOKUP(K426,'Downloaded Data'!A:A,1,TRUE)</f>
        <v>01/15/2017</v>
      </c>
    </row>
    <row r="427" ht="15.75" customHeight="1">
      <c r="A427" s="154" t="s">
        <v>5243</v>
      </c>
      <c r="B427" s="490">
        <v>6430.93</v>
      </c>
      <c r="C427" s="490">
        <v>6430.93</v>
      </c>
      <c r="D427" s="490">
        <v>6430.93</v>
      </c>
      <c r="E427" s="490">
        <v>6430.93</v>
      </c>
      <c r="G427" s="226">
        <v>-0.0205</v>
      </c>
      <c r="K427" s="154" t="s">
        <v>5197</v>
      </c>
      <c r="L427" s="154">
        <v>66.8</v>
      </c>
      <c r="M427" s="154">
        <v>66.9</v>
      </c>
      <c r="N427" s="154">
        <v>67.2</v>
      </c>
      <c r="O427" s="154">
        <v>66.7</v>
      </c>
      <c r="P427" s="154" t="s">
        <v>2916</v>
      </c>
      <c r="Q427" s="226">
        <v>0.0015</v>
      </c>
      <c r="R427" s="489" t="str">
        <f>VLOOKUP(K427,'Downloaded Data'!A:A,1,TRUE)</f>
        <v>01/15/2017</v>
      </c>
    </row>
    <row r="428" ht="15.75" customHeight="1">
      <c r="A428" s="489">
        <v>44900.0</v>
      </c>
      <c r="B428" s="490">
        <v>6565.47</v>
      </c>
      <c r="C428" s="490">
        <v>6591.95</v>
      </c>
      <c r="D428" s="490">
        <v>6606.18</v>
      </c>
      <c r="E428" s="490">
        <v>6554.12</v>
      </c>
      <c r="G428" s="226">
        <v>-0.004</v>
      </c>
      <c r="K428" s="154" t="s">
        <v>5198</v>
      </c>
      <c r="L428" s="154">
        <v>66.7</v>
      </c>
      <c r="M428" s="154">
        <v>66.5</v>
      </c>
      <c r="N428" s="154">
        <v>67.3</v>
      </c>
      <c r="O428" s="154">
        <v>66.2</v>
      </c>
      <c r="P428" s="154" t="s">
        <v>2917</v>
      </c>
      <c r="Q428" s="226">
        <v>0.0106</v>
      </c>
      <c r="R428" s="489" t="str">
        <f>VLOOKUP(K428,'Downloaded Data'!A:A,1,TRUE)</f>
        <v>01/15/2017</v>
      </c>
    </row>
    <row r="429" ht="15.75" customHeight="1">
      <c r="A429" s="489">
        <v>44870.0</v>
      </c>
      <c r="B429" s="490">
        <v>6591.99</v>
      </c>
      <c r="C429" s="490">
        <v>6665.5</v>
      </c>
      <c r="D429" s="490">
        <v>6676.39</v>
      </c>
      <c r="E429" s="490">
        <v>6585.53</v>
      </c>
      <c r="G429" s="226">
        <v>-0.011</v>
      </c>
      <c r="K429" s="154" t="s">
        <v>5244</v>
      </c>
      <c r="L429" s="154">
        <v>66.0</v>
      </c>
      <c r="M429" s="154">
        <v>66.6</v>
      </c>
      <c r="N429" s="154">
        <v>66.9</v>
      </c>
      <c r="O429" s="154">
        <v>65.4</v>
      </c>
      <c r="P429" s="154" t="s">
        <v>4881</v>
      </c>
      <c r="Q429" s="226">
        <v>0.0</v>
      </c>
      <c r="R429" s="489" t="str">
        <f>VLOOKUP(K429,'Downloaded Data'!A:A,1,TRUE)</f>
        <v>01/15/2017</v>
      </c>
    </row>
    <row r="430" ht="15.75" customHeight="1">
      <c r="A430" s="489">
        <v>44839.0</v>
      </c>
      <c r="B430" s="490">
        <v>6665.61</v>
      </c>
      <c r="C430" s="490">
        <v>6708.04</v>
      </c>
      <c r="D430" s="490">
        <v>6726.06</v>
      </c>
      <c r="E430" s="490">
        <v>6653.74</v>
      </c>
      <c r="G430" s="226">
        <v>-0.0048</v>
      </c>
      <c r="K430" s="154" t="s">
        <v>5199</v>
      </c>
      <c r="L430" s="154">
        <v>66.0</v>
      </c>
      <c r="M430" s="154">
        <v>65.2</v>
      </c>
      <c r="N430" s="154">
        <v>66.9</v>
      </c>
      <c r="O430" s="154">
        <v>65.2</v>
      </c>
      <c r="P430" s="154" t="s">
        <v>2918</v>
      </c>
      <c r="Q430" s="226">
        <v>0.0123</v>
      </c>
      <c r="R430" s="489" t="str">
        <f>VLOOKUP(K430,'Downloaded Data'!A:A,1,TRUE)</f>
        <v>01/15/2017</v>
      </c>
    </row>
    <row r="431" ht="15.75" customHeight="1">
      <c r="A431" s="489">
        <v>44809.0</v>
      </c>
      <c r="B431" s="490">
        <v>6698.08</v>
      </c>
      <c r="C431" s="490">
        <v>6669.57</v>
      </c>
      <c r="D431" s="490">
        <v>6704.57</v>
      </c>
      <c r="E431" s="490">
        <v>6669.57</v>
      </c>
      <c r="G431" s="226">
        <v>0.0043</v>
      </c>
      <c r="K431" s="154" t="s">
        <v>5200</v>
      </c>
      <c r="L431" s="154">
        <v>65.2</v>
      </c>
      <c r="M431" s="154">
        <v>65.0</v>
      </c>
      <c r="N431" s="154">
        <v>66.7</v>
      </c>
      <c r="O431" s="154">
        <v>64.8</v>
      </c>
      <c r="P431" s="154" t="s">
        <v>2919</v>
      </c>
      <c r="Q431" s="226">
        <v>0.0031</v>
      </c>
      <c r="R431" s="489" t="str">
        <f>VLOOKUP(K431,'Downloaded Data'!A:A,1,TRUE)</f>
        <v>01/15/2017</v>
      </c>
    </row>
    <row r="432" ht="15.75" customHeight="1">
      <c r="A432" s="489">
        <v>44778.0</v>
      </c>
      <c r="B432" s="490">
        <v>6669.41</v>
      </c>
      <c r="C432" s="490">
        <v>6652.93</v>
      </c>
      <c r="D432" s="490">
        <v>6672.82</v>
      </c>
      <c r="E432" s="490">
        <v>6651.69</v>
      </c>
      <c r="G432" s="226">
        <v>0.004</v>
      </c>
      <c r="K432" s="154" t="s">
        <v>5245</v>
      </c>
      <c r="L432" s="154">
        <v>65.0</v>
      </c>
      <c r="M432" s="154">
        <v>65.5</v>
      </c>
      <c r="N432" s="154">
        <v>65.5</v>
      </c>
      <c r="O432" s="154">
        <v>64.5</v>
      </c>
      <c r="P432" s="154" t="s">
        <v>4883</v>
      </c>
      <c r="Q432" s="226">
        <v>0.0109</v>
      </c>
      <c r="R432" s="489" t="str">
        <f>VLOOKUP(K432,'Downloaded Data'!A:A,1,TRUE)</f>
        <v>01/15/2017</v>
      </c>
    </row>
    <row r="433" ht="15.75" customHeight="1">
      <c r="A433" s="489">
        <v>44686.0</v>
      </c>
      <c r="B433" s="490">
        <v>6643.16</v>
      </c>
      <c r="C433" s="490">
        <v>6631.01</v>
      </c>
      <c r="D433" s="490">
        <v>6647.4</v>
      </c>
      <c r="E433" s="490">
        <v>6629.54</v>
      </c>
      <c r="G433" s="226">
        <v>-0.0019</v>
      </c>
      <c r="K433" s="489">
        <v>44873.0</v>
      </c>
      <c r="L433" s="154">
        <v>64.3</v>
      </c>
      <c r="M433" s="154">
        <v>64.8</v>
      </c>
      <c r="N433" s="154">
        <v>65.3</v>
      </c>
      <c r="O433" s="154">
        <v>64.0</v>
      </c>
      <c r="P433" s="154" t="s">
        <v>2920</v>
      </c>
      <c r="Q433" s="226">
        <v>-0.0092</v>
      </c>
      <c r="R433" s="489">
        <f>VLOOKUP(K433,'Downloaded Data'!A:A,1,TRUE)</f>
        <v>41677</v>
      </c>
    </row>
    <row r="434" ht="15.75" customHeight="1">
      <c r="A434" s="154" t="s">
        <v>5246</v>
      </c>
      <c r="B434" s="490">
        <v>6655.66</v>
      </c>
      <c r="C434" s="490">
        <v>6655.66</v>
      </c>
      <c r="D434" s="490">
        <v>6655.66</v>
      </c>
      <c r="E434" s="490">
        <v>6655.66</v>
      </c>
      <c r="G434" s="226">
        <v>-0.0033</v>
      </c>
      <c r="K434" s="489">
        <v>44842.0</v>
      </c>
      <c r="L434" s="154">
        <v>64.9</v>
      </c>
      <c r="M434" s="154">
        <v>65.6</v>
      </c>
      <c r="N434" s="154">
        <v>66.0</v>
      </c>
      <c r="O434" s="154">
        <v>64.5</v>
      </c>
      <c r="P434" s="154" t="s">
        <v>2921</v>
      </c>
      <c r="Q434" s="226">
        <v>-0.0182</v>
      </c>
      <c r="R434" s="489">
        <f>VLOOKUP(K434,'Downloaded Data'!A:A,1,TRUE)</f>
        <v>41677</v>
      </c>
    </row>
    <row r="435" ht="15.75" customHeight="1">
      <c r="A435" s="154" t="s">
        <v>5247</v>
      </c>
      <c r="B435" s="490">
        <v>6677.64</v>
      </c>
      <c r="C435" s="490">
        <v>6677.59</v>
      </c>
      <c r="D435" s="490">
        <v>6691.71</v>
      </c>
      <c r="E435" s="490">
        <v>6670.92</v>
      </c>
      <c r="G435" s="226">
        <v>0.0</v>
      </c>
      <c r="K435" s="489">
        <v>44781.0</v>
      </c>
      <c r="L435" s="154">
        <v>66.1</v>
      </c>
      <c r="M435" s="154">
        <v>67.4</v>
      </c>
      <c r="N435" s="154">
        <v>67.4</v>
      </c>
      <c r="O435" s="154">
        <v>66.0</v>
      </c>
      <c r="P435" s="154" t="s">
        <v>2922</v>
      </c>
      <c r="Q435" s="226">
        <v>-0.0015</v>
      </c>
      <c r="R435" s="489">
        <f>VLOOKUP(K435,'Downloaded Data'!A:A,1,TRUE)</f>
        <v>41677</v>
      </c>
    </row>
    <row r="436" ht="15.75" customHeight="1">
      <c r="A436" s="154" t="s">
        <v>5248</v>
      </c>
      <c r="B436" s="490">
        <v>6677.56</v>
      </c>
      <c r="C436" s="490">
        <v>6667.11</v>
      </c>
      <c r="D436" s="490">
        <v>6685.7</v>
      </c>
      <c r="E436" s="490">
        <v>6652.82</v>
      </c>
      <c r="G436" s="226">
        <v>0.0016</v>
      </c>
      <c r="K436" s="489">
        <v>44750.0</v>
      </c>
      <c r="L436" s="154">
        <v>66.2</v>
      </c>
      <c r="M436" s="154">
        <v>66.0</v>
      </c>
      <c r="N436" s="154">
        <v>66.7</v>
      </c>
      <c r="O436" s="154">
        <v>65.0</v>
      </c>
      <c r="P436" s="154" t="s">
        <v>4885</v>
      </c>
      <c r="Q436" s="226">
        <v>0.003</v>
      </c>
      <c r="R436" s="489">
        <f>VLOOKUP(K436,'Downloaded Data'!A:A,1,TRUE)</f>
        <v>41677</v>
      </c>
    </row>
    <row r="437" ht="15.75" customHeight="1">
      <c r="A437" s="154" t="s">
        <v>5249</v>
      </c>
      <c r="B437" s="490">
        <v>6666.91</v>
      </c>
      <c r="C437" s="490">
        <v>6683.2</v>
      </c>
      <c r="D437" s="490">
        <v>6683.2</v>
      </c>
      <c r="E437" s="490">
        <v>6635.24</v>
      </c>
      <c r="G437" s="226">
        <v>-0.0024</v>
      </c>
      <c r="K437" s="489">
        <v>44659.0</v>
      </c>
      <c r="L437" s="154">
        <v>66.0</v>
      </c>
      <c r="M437" s="154">
        <v>66.0</v>
      </c>
      <c r="N437" s="154">
        <v>66.0</v>
      </c>
      <c r="O437" s="154">
        <v>65.6</v>
      </c>
      <c r="P437" s="154" t="s">
        <v>2923</v>
      </c>
      <c r="Q437" s="226">
        <v>0.0</v>
      </c>
      <c r="R437" s="489">
        <f>VLOOKUP(K437,'Downloaded Data'!A:A,1,TRUE)</f>
        <v>41677</v>
      </c>
    </row>
    <row r="438" ht="15.75" customHeight="1">
      <c r="A438" s="154" t="s">
        <v>5250</v>
      </c>
      <c r="B438" s="490">
        <v>6683.23</v>
      </c>
      <c r="C438" s="490">
        <v>6662.41</v>
      </c>
      <c r="D438" s="490">
        <v>6720.39</v>
      </c>
      <c r="E438" s="490">
        <v>6662.41</v>
      </c>
      <c r="G438" s="226">
        <v>0.0031</v>
      </c>
      <c r="K438" s="489">
        <v>44628.0</v>
      </c>
      <c r="L438" s="154">
        <v>66.0</v>
      </c>
      <c r="M438" s="154">
        <v>67.5</v>
      </c>
      <c r="N438" s="154">
        <v>67.5</v>
      </c>
      <c r="O438" s="154">
        <v>65.5</v>
      </c>
      <c r="P438" s="154" t="s">
        <v>2924</v>
      </c>
      <c r="Q438" s="226">
        <v>0.003</v>
      </c>
      <c r="R438" s="489">
        <f>VLOOKUP(K438,'Downloaded Data'!A:A,1,TRUE)</f>
        <v>41677</v>
      </c>
    </row>
    <row r="439" ht="15.75" customHeight="1">
      <c r="A439" s="154" t="s">
        <v>5251</v>
      </c>
      <c r="B439" s="490">
        <v>6662.36</v>
      </c>
      <c r="C439" s="490">
        <v>6606.58</v>
      </c>
      <c r="D439" s="490">
        <v>6670.73</v>
      </c>
      <c r="E439" s="490">
        <v>6606.58</v>
      </c>
      <c r="G439" s="226">
        <v>0.0085</v>
      </c>
      <c r="K439" s="489">
        <v>44600.0</v>
      </c>
      <c r="L439" s="154">
        <v>65.8</v>
      </c>
      <c r="M439" s="154">
        <v>65.7</v>
      </c>
      <c r="N439" s="154">
        <v>65.8</v>
      </c>
      <c r="O439" s="154">
        <v>64.9</v>
      </c>
      <c r="P439" s="154" t="s">
        <v>2657</v>
      </c>
      <c r="Q439" s="226">
        <v>0.0123</v>
      </c>
      <c r="R439" s="489">
        <f>VLOOKUP(K439,'Downloaded Data'!A:A,1,TRUE)</f>
        <v>41677</v>
      </c>
    </row>
    <row r="440" ht="15.75" customHeight="1">
      <c r="A440" s="154" t="s">
        <v>5252</v>
      </c>
      <c r="B440" s="490">
        <v>6606.41</v>
      </c>
      <c r="C440" s="490">
        <v>6530.24</v>
      </c>
      <c r="D440" s="490">
        <v>6618.1</v>
      </c>
      <c r="E440" s="490">
        <v>6530.24</v>
      </c>
      <c r="G440" s="226">
        <v>0.0117</v>
      </c>
      <c r="K440" s="489">
        <v>44569.0</v>
      </c>
      <c r="L440" s="154">
        <v>65.0</v>
      </c>
      <c r="M440" s="154">
        <v>67.1</v>
      </c>
      <c r="N440" s="154">
        <v>67.1</v>
      </c>
      <c r="O440" s="154">
        <v>65.0</v>
      </c>
      <c r="P440" s="154" t="s">
        <v>2925</v>
      </c>
      <c r="Q440" s="226">
        <v>0.0062</v>
      </c>
      <c r="R440" s="489">
        <f>VLOOKUP(K440,'Downloaded Data'!A:A,1,TRUE)</f>
        <v>41677</v>
      </c>
    </row>
    <row r="441" ht="15.75" customHeight="1">
      <c r="A441" s="154" t="s">
        <v>5253</v>
      </c>
      <c r="B441" s="490">
        <v>6530.06</v>
      </c>
      <c r="C441" s="490">
        <v>6464.44</v>
      </c>
      <c r="D441" s="490">
        <v>6544.73</v>
      </c>
      <c r="E441" s="490">
        <v>6422.46</v>
      </c>
      <c r="G441" s="226">
        <v>0.0074</v>
      </c>
      <c r="K441" s="154" t="s">
        <v>5254</v>
      </c>
      <c r="L441" s="154">
        <v>64.6</v>
      </c>
      <c r="M441" s="154">
        <v>64.0</v>
      </c>
      <c r="N441" s="154">
        <v>65.1</v>
      </c>
      <c r="O441" s="154">
        <v>64.0</v>
      </c>
      <c r="P441" s="154" t="s">
        <v>4887</v>
      </c>
      <c r="Q441" s="226">
        <v>0.0287</v>
      </c>
      <c r="R441" s="489" t="str">
        <f>VLOOKUP(K441,'Downloaded Data'!A:A,1,TRUE)</f>
        <v>01/15/2017</v>
      </c>
    </row>
    <row r="442" ht="15.75" customHeight="1">
      <c r="A442" s="154" t="s">
        <v>5255</v>
      </c>
      <c r="B442" s="490">
        <v>6482.38</v>
      </c>
      <c r="C442" s="490">
        <v>6554.52</v>
      </c>
      <c r="D442" s="490">
        <v>6554.52</v>
      </c>
      <c r="E442" s="490">
        <v>6471.05</v>
      </c>
      <c r="G442" s="226">
        <v>-0.0111</v>
      </c>
      <c r="K442" s="154" t="s">
        <v>5202</v>
      </c>
      <c r="L442" s="154">
        <v>62.8</v>
      </c>
      <c r="M442" s="154">
        <v>63.1</v>
      </c>
      <c r="N442" s="154">
        <v>63.8</v>
      </c>
      <c r="O442" s="154">
        <v>62.7</v>
      </c>
      <c r="P442" s="154" t="s">
        <v>2926</v>
      </c>
      <c r="Q442" s="226">
        <v>-0.0172</v>
      </c>
      <c r="R442" s="489" t="str">
        <f>VLOOKUP(K442,'Downloaded Data'!A:A,1,TRUE)</f>
        <v>01/15/2017</v>
      </c>
    </row>
    <row r="443" ht="15.75" customHeight="1">
      <c r="A443" s="154" t="s">
        <v>5256</v>
      </c>
      <c r="B443" s="490">
        <v>6554.87</v>
      </c>
      <c r="C443" s="490">
        <v>6585.03</v>
      </c>
      <c r="D443" s="490">
        <v>6611.36</v>
      </c>
      <c r="E443" s="490">
        <v>6549.71</v>
      </c>
      <c r="G443" s="226">
        <v>-0.0046</v>
      </c>
      <c r="K443" s="154" t="s">
        <v>5203</v>
      </c>
      <c r="L443" s="154">
        <v>63.9</v>
      </c>
      <c r="M443" s="154">
        <v>66.3</v>
      </c>
      <c r="N443" s="154">
        <v>66.3</v>
      </c>
      <c r="O443" s="154">
        <v>63.8</v>
      </c>
      <c r="P443" s="154" t="s">
        <v>2927</v>
      </c>
      <c r="Q443" s="226">
        <v>-0.0154</v>
      </c>
      <c r="R443" s="489" t="str">
        <f>VLOOKUP(K443,'Downloaded Data'!A:A,1,TRUE)</f>
        <v>01/15/2017</v>
      </c>
    </row>
    <row r="444" ht="15.75" customHeight="1">
      <c r="A444" s="154" t="s">
        <v>5257</v>
      </c>
      <c r="B444" s="490">
        <v>6584.97</v>
      </c>
      <c r="C444" s="490">
        <v>6574.09</v>
      </c>
      <c r="D444" s="490">
        <v>6592.3</v>
      </c>
      <c r="E444" s="490">
        <v>6515.88</v>
      </c>
      <c r="G444" s="226">
        <v>0.0017</v>
      </c>
      <c r="K444" s="154" t="s">
        <v>5204</v>
      </c>
      <c r="L444" s="154">
        <v>64.9</v>
      </c>
      <c r="M444" s="154">
        <v>66.5</v>
      </c>
      <c r="N444" s="154">
        <v>66.5</v>
      </c>
      <c r="O444" s="154">
        <v>64.5</v>
      </c>
      <c r="P444" s="154" t="s">
        <v>2928</v>
      </c>
      <c r="Q444" s="226">
        <v>0.0031</v>
      </c>
      <c r="R444" s="489" t="str">
        <f>VLOOKUP(K444,'Downloaded Data'!A:A,1,TRUE)</f>
        <v>01/15/2017</v>
      </c>
    </row>
    <row r="445" ht="15.75" customHeight="1">
      <c r="A445" s="489">
        <v>44899.0</v>
      </c>
      <c r="B445" s="490">
        <v>6574.07</v>
      </c>
      <c r="C445" s="490">
        <v>6638.63</v>
      </c>
      <c r="D445" s="490">
        <v>6647.2</v>
      </c>
      <c r="E445" s="490">
        <v>6567.28</v>
      </c>
      <c r="G445" s="226">
        <v>-0.0097</v>
      </c>
      <c r="K445" s="154" t="s">
        <v>5205</v>
      </c>
      <c r="L445" s="154">
        <v>64.7</v>
      </c>
      <c r="M445" s="154">
        <v>63.0</v>
      </c>
      <c r="N445" s="154">
        <v>65.0</v>
      </c>
      <c r="O445" s="154">
        <v>62.3</v>
      </c>
      <c r="P445" s="154" t="s">
        <v>2929</v>
      </c>
      <c r="Q445" s="226">
        <v>0.0205</v>
      </c>
      <c r="R445" s="489" t="str">
        <f>VLOOKUP(K445,'Downloaded Data'!A:A,1,TRUE)</f>
        <v>01/15/2017</v>
      </c>
    </row>
    <row r="446" ht="15.75" customHeight="1">
      <c r="A446" s="489">
        <v>44869.0</v>
      </c>
      <c r="B446" s="490">
        <v>6638.56</v>
      </c>
      <c r="C446" s="490">
        <v>6662.47</v>
      </c>
      <c r="D446" s="490">
        <v>6677.72</v>
      </c>
      <c r="E446" s="490">
        <v>6636.95</v>
      </c>
      <c r="G446" s="226">
        <v>-0.0036</v>
      </c>
      <c r="K446" s="154" t="s">
        <v>5258</v>
      </c>
      <c r="L446" s="154">
        <v>63.4</v>
      </c>
      <c r="M446" s="154">
        <v>65.8</v>
      </c>
      <c r="N446" s="154">
        <v>65.8</v>
      </c>
      <c r="O446" s="154">
        <v>63.3</v>
      </c>
      <c r="P446" s="154" t="s">
        <v>4889</v>
      </c>
      <c r="Q446" s="226">
        <v>-0.014</v>
      </c>
      <c r="R446" s="489" t="str">
        <f>VLOOKUP(K446,'Downloaded Data'!A:A,1,TRUE)</f>
        <v>01/15/2017</v>
      </c>
    </row>
    <row r="447" ht="15.75" customHeight="1">
      <c r="A447" s="489">
        <v>44838.0</v>
      </c>
      <c r="B447" s="490">
        <v>6662.45</v>
      </c>
      <c r="C447" s="490">
        <v>6641.23</v>
      </c>
      <c r="D447" s="490">
        <v>6673.59</v>
      </c>
      <c r="E447" s="490">
        <v>6635.92</v>
      </c>
      <c r="G447" s="226">
        <v>0.0032</v>
      </c>
      <c r="K447" s="154" t="s">
        <v>5207</v>
      </c>
      <c r="L447" s="154">
        <v>64.3</v>
      </c>
      <c r="M447" s="154">
        <v>66.0</v>
      </c>
      <c r="N447" s="154">
        <v>66.0</v>
      </c>
      <c r="O447" s="154">
        <v>63.9</v>
      </c>
      <c r="P447" s="154" t="s">
        <v>2930</v>
      </c>
      <c r="Q447" s="226">
        <v>0.0063</v>
      </c>
      <c r="R447" s="489" t="str">
        <f>VLOOKUP(K447,'Downloaded Data'!A:A,1,TRUE)</f>
        <v>01/15/2017</v>
      </c>
    </row>
    <row r="448" ht="15.75" customHeight="1">
      <c r="A448" s="489">
        <v>44746.0</v>
      </c>
      <c r="B448" s="490">
        <v>6641.23</v>
      </c>
      <c r="C448" s="490">
        <v>6637.23</v>
      </c>
      <c r="D448" s="490">
        <v>6652.47</v>
      </c>
      <c r="E448" s="490">
        <v>6634.08</v>
      </c>
      <c r="G448" s="226">
        <v>-0.0032</v>
      </c>
      <c r="K448" s="154" t="s">
        <v>5208</v>
      </c>
      <c r="L448" s="154">
        <v>63.9</v>
      </c>
      <c r="M448" s="154">
        <v>65.8</v>
      </c>
      <c r="N448" s="154">
        <v>65.8</v>
      </c>
      <c r="O448" s="154">
        <v>63.6</v>
      </c>
      <c r="P448" s="154" t="s">
        <v>2931</v>
      </c>
      <c r="Q448" s="226">
        <v>-0.0124</v>
      </c>
      <c r="R448" s="489" t="str">
        <f>VLOOKUP(K448,'Downloaded Data'!A:A,1,TRUE)</f>
        <v>01/15/2017</v>
      </c>
    </row>
    <row r="449" ht="15.75" customHeight="1">
      <c r="A449" s="489">
        <v>44716.0</v>
      </c>
      <c r="B449" s="490">
        <v>6662.48</v>
      </c>
      <c r="C449" s="490">
        <v>6694.3</v>
      </c>
      <c r="D449" s="490">
        <v>6700.71</v>
      </c>
      <c r="E449" s="490">
        <v>6652.45</v>
      </c>
      <c r="G449" s="226">
        <v>-0.0048</v>
      </c>
      <c r="K449" s="154" t="s">
        <v>5209</v>
      </c>
      <c r="L449" s="154">
        <v>64.7</v>
      </c>
      <c r="M449" s="154">
        <v>64.6</v>
      </c>
      <c r="N449" s="154">
        <v>65.5</v>
      </c>
      <c r="O449" s="154">
        <v>64.6</v>
      </c>
      <c r="P449" s="154" t="s">
        <v>2932</v>
      </c>
      <c r="Q449" s="226">
        <v>-0.0182</v>
      </c>
      <c r="R449" s="489" t="str">
        <f>VLOOKUP(K449,'Downloaded Data'!A:A,1,TRUE)</f>
        <v>01/15/2017</v>
      </c>
    </row>
    <row r="450" ht="15.75" customHeight="1">
      <c r="A450" s="489">
        <v>44685.0</v>
      </c>
      <c r="B450" s="490">
        <v>6694.3</v>
      </c>
      <c r="C450" s="490">
        <v>6718.91</v>
      </c>
      <c r="D450" s="490">
        <v>6718.91</v>
      </c>
      <c r="E450" s="490">
        <v>6684.41</v>
      </c>
      <c r="G450" s="226">
        <v>-0.0037</v>
      </c>
      <c r="K450" s="154" t="s">
        <v>5210</v>
      </c>
      <c r="L450" s="154">
        <v>65.9</v>
      </c>
      <c r="M450" s="154">
        <v>67.7</v>
      </c>
      <c r="N450" s="154">
        <v>67.7</v>
      </c>
      <c r="O450" s="154">
        <v>65.9</v>
      </c>
      <c r="P450" s="154" t="s">
        <v>2933</v>
      </c>
      <c r="Q450" s="226">
        <v>-0.0193</v>
      </c>
      <c r="R450" s="489" t="str">
        <f>VLOOKUP(K450,'Downloaded Data'!A:A,1,TRUE)</f>
        <v>01/15/2017</v>
      </c>
    </row>
    <row r="451" ht="15.75" customHeight="1">
      <c r="A451" s="489">
        <v>44655.0</v>
      </c>
      <c r="B451" s="490">
        <v>6718.91</v>
      </c>
      <c r="C451" s="490">
        <v>6771.91</v>
      </c>
      <c r="D451" s="490">
        <v>6774.59</v>
      </c>
      <c r="E451" s="490">
        <v>6713.25</v>
      </c>
      <c r="G451" s="226">
        <v>-0.0078</v>
      </c>
      <c r="K451" s="154" t="s">
        <v>5259</v>
      </c>
      <c r="L451" s="154">
        <v>67.2</v>
      </c>
      <c r="M451" s="154">
        <v>67.9</v>
      </c>
      <c r="N451" s="154">
        <v>67.9</v>
      </c>
      <c r="O451" s="154">
        <v>66.7</v>
      </c>
      <c r="P451" s="154" t="s">
        <v>3886</v>
      </c>
      <c r="Q451" s="226">
        <v>-0.003</v>
      </c>
      <c r="R451" s="489" t="str">
        <f>VLOOKUP(K451,'Downloaded Data'!A:A,1,TRUE)</f>
        <v>01/15/2017</v>
      </c>
    </row>
    <row r="452" ht="15.75" customHeight="1">
      <c r="A452" s="489">
        <v>44624.0</v>
      </c>
      <c r="B452" s="490">
        <v>6771.91</v>
      </c>
      <c r="C452" s="490">
        <v>6757.83</v>
      </c>
      <c r="D452" s="490">
        <v>6789.9</v>
      </c>
      <c r="E452" s="490">
        <v>6757.83</v>
      </c>
      <c r="G452" s="226">
        <v>0.0021</v>
      </c>
      <c r="K452" s="154" t="s">
        <v>5211</v>
      </c>
      <c r="L452" s="154">
        <v>67.4</v>
      </c>
      <c r="M452" s="154">
        <v>67.0</v>
      </c>
      <c r="N452" s="154">
        <v>67.8</v>
      </c>
      <c r="O452" s="154">
        <v>66.3</v>
      </c>
      <c r="P452" s="154" t="s">
        <v>2934</v>
      </c>
      <c r="Q452" s="226">
        <v>0.0151</v>
      </c>
      <c r="R452" s="489" t="str">
        <f>VLOOKUP(K452,'Downloaded Data'!A:A,1,TRUE)</f>
        <v>01/15/2017</v>
      </c>
    </row>
    <row r="453" ht="15.75" customHeight="1">
      <c r="A453" s="154" t="s">
        <v>5260</v>
      </c>
      <c r="B453" s="490">
        <v>6757.83</v>
      </c>
      <c r="C453" s="490">
        <v>6753.76</v>
      </c>
      <c r="D453" s="490">
        <v>6766.1</v>
      </c>
      <c r="E453" s="490">
        <v>6730.32</v>
      </c>
      <c r="G453" s="226">
        <v>6.0E-4</v>
      </c>
      <c r="K453" s="154" t="s">
        <v>5213</v>
      </c>
      <c r="L453" s="154">
        <v>66.4</v>
      </c>
      <c r="M453" s="154">
        <v>67.0</v>
      </c>
      <c r="N453" s="154">
        <v>67.1</v>
      </c>
      <c r="O453" s="154">
        <v>66.1</v>
      </c>
      <c r="P453" s="154" t="s">
        <v>2935</v>
      </c>
      <c r="Q453" s="226">
        <v>-0.0104</v>
      </c>
      <c r="R453" s="489" t="str">
        <f>VLOOKUP(K453,'Downloaded Data'!A:A,1,TRUE)</f>
        <v>01/15/2017</v>
      </c>
    </row>
    <row r="454" ht="15.75" customHeight="1">
      <c r="A454" s="154" t="s">
        <v>5261</v>
      </c>
      <c r="B454" s="490">
        <v>6753.76</v>
      </c>
      <c r="C454" s="490">
        <v>6765.3</v>
      </c>
      <c r="D454" s="490">
        <v>6784.81</v>
      </c>
      <c r="E454" s="490">
        <v>6752.27</v>
      </c>
      <c r="G454" s="226">
        <v>-0.0017</v>
      </c>
      <c r="K454" s="489">
        <v>44902.0</v>
      </c>
      <c r="L454" s="154">
        <v>67.1</v>
      </c>
      <c r="M454" s="154">
        <v>66.1</v>
      </c>
      <c r="N454" s="154">
        <v>67.8</v>
      </c>
      <c r="O454" s="154">
        <v>66.0</v>
      </c>
      <c r="P454" s="154" t="s">
        <v>2936</v>
      </c>
      <c r="Q454" s="226">
        <v>0.0</v>
      </c>
      <c r="R454" s="489">
        <f>VLOOKUP(K454,'Downloaded Data'!A:A,1,TRUE)</f>
        <v>41677</v>
      </c>
    </row>
    <row r="455" ht="15.75" customHeight="1">
      <c r="A455" s="154" t="s">
        <v>5262</v>
      </c>
      <c r="B455" s="490">
        <v>6765.3</v>
      </c>
      <c r="C455" s="490">
        <v>6758.16</v>
      </c>
      <c r="D455" s="490">
        <v>6783.48</v>
      </c>
      <c r="E455" s="490">
        <v>6758.16</v>
      </c>
      <c r="G455" s="226">
        <v>0.0011</v>
      </c>
      <c r="K455" s="489">
        <v>44749.0</v>
      </c>
      <c r="L455" s="154">
        <v>67.1</v>
      </c>
      <c r="M455" s="154">
        <v>66.5</v>
      </c>
      <c r="N455" s="154">
        <v>67.5</v>
      </c>
      <c r="O455" s="154">
        <v>66.5</v>
      </c>
      <c r="P455" s="154" t="s">
        <v>2937</v>
      </c>
      <c r="Q455" s="226">
        <v>0.003</v>
      </c>
      <c r="R455" s="489">
        <f>VLOOKUP(K455,'Downloaded Data'!A:A,1,TRUE)</f>
        <v>41677</v>
      </c>
    </row>
    <row r="456" ht="15.75" customHeight="1">
      <c r="A456" s="154" t="s">
        <v>5263</v>
      </c>
      <c r="B456" s="490">
        <v>6758.16</v>
      </c>
      <c r="C456" s="490">
        <v>6741.55</v>
      </c>
      <c r="D456" s="490">
        <v>6772.47</v>
      </c>
      <c r="E456" s="490">
        <v>6741.44</v>
      </c>
      <c r="G456" s="226">
        <v>0.0025</v>
      </c>
      <c r="K456" s="489">
        <v>44719.0</v>
      </c>
      <c r="L456" s="154">
        <v>66.9</v>
      </c>
      <c r="M456" s="154">
        <v>67.0</v>
      </c>
      <c r="N456" s="154">
        <v>67.5</v>
      </c>
      <c r="O456" s="154">
        <v>66.7</v>
      </c>
      <c r="P456" s="154" t="s">
        <v>2938</v>
      </c>
      <c r="Q456" s="226">
        <v>-0.0015</v>
      </c>
      <c r="R456" s="489">
        <f>VLOOKUP(K456,'Downloaded Data'!A:A,1,TRUE)</f>
        <v>41677</v>
      </c>
    </row>
    <row r="457" ht="15.75" customHeight="1">
      <c r="A457" s="154" t="s">
        <v>5264</v>
      </c>
      <c r="B457" s="490">
        <v>6741.55</v>
      </c>
      <c r="C457" s="490">
        <v>6752.87</v>
      </c>
      <c r="D457" s="490">
        <v>6765.3</v>
      </c>
      <c r="E457" s="490">
        <v>6738.66</v>
      </c>
      <c r="G457" s="226">
        <v>-0.0017</v>
      </c>
      <c r="K457" s="489">
        <v>44688.0</v>
      </c>
      <c r="L457" s="154">
        <v>67.0</v>
      </c>
      <c r="M457" s="154">
        <v>67.3</v>
      </c>
      <c r="N457" s="154">
        <v>67.7</v>
      </c>
      <c r="O457" s="154">
        <v>66.5</v>
      </c>
      <c r="P457" s="154" t="s">
        <v>2939</v>
      </c>
      <c r="Q457" s="226">
        <v>0.0</v>
      </c>
      <c r="R457" s="489">
        <f>VLOOKUP(K457,'Downloaded Data'!A:A,1,TRUE)</f>
        <v>41677</v>
      </c>
    </row>
    <row r="458" ht="15.75" customHeight="1">
      <c r="A458" s="154" t="s">
        <v>5265</v>
      </c>
      <c r="B458" s="490">
        <v>6752.87</v>
      </c>
      <c r="C458" s="490">
        <v>6750.4</v>
      </c>
      <c r="D458" s="490">
        <v>6764.31</v>
      </c>
      <c r="E458" s="490">
        <v>6733.04</v>
      </c>
      <c r="G458" s="226">
        <v>4.0E-4</v>
      </c>
      <c r="K458" s="489">
        <v>44658.0</v>
      </c>
      <c r="L458" s="154">
        <v>67.0</v>
      </c>
      <c r="M458" s="154">
        <v>68.0</v>
      </c>
      <c r="N458" s="154">
        <v>68.0</v>
      </c>
      <c r="O458" s="154">
        <v>66.8</v>
      </c>
      <c r="P458" s="154" t="s">
        <v>2940</v>
      </c>
      <c r="Q458" s="226">
        <v>0.0015</v>
      </c>
      <c r="R458" s="489">
        <f>VLOOKUP(K458,'Downloaded Data'!A:A,1,TRUE)</f>
        <v>41677</v>
      </c>
    </row>
    <row r="459" ht="15.75" customHeight="1">
      <c r="A459" s="154" t="s">
        <v>5266</v>
      </c>
      <c r="B459" s="490">
        <v>6750.4</v>
      </c>
      <c r="C459" s="490">
        <v>6771.66</v>
      </c>
      <c r="D459" s="490">
        <v>6807.47</v>
      </c>
      <c r="E459" s="490">
        <v>6745.04</v>
      </c>
      <c r="G459" s="226">
        <v>-0.0031</v>
      </c>
      <c r="K459" s="489">
        <v>44627.0</v>
      </c>
      <c r="L459" s="154">
        <v>66.9</v>
      </c>
      <c r="M459" s="154">
        <v>67.0</v>
      </c>
      <c r="N459" s="154">
        <v>67.2</v>
      </c>
      <c r="O459" s="154">
        <v>66.8</v>
      </c>
      <c r="P459" s="154" t="s">
        <v>2941</v>
      </c>
      <c r="Q459" s="226">
        <v>-0.0045</v>
      </c>
      <c r="R459" s="489">
        <f>VLOOKUP(K459,'Downloaded Data'!A:A,1,TRUE)</f>
        <v>41677</v>
      </c>
    </row>
    <row r="460" ht="15.75" customHeight="1">
      <c r="A460" s="154" t="s">
        <v>5267</v>
      </c>
      <c r="B460" s="490">
        <v>6771.66</v>
      </c>
      <c r="C460" s="490">
        <v>6691.77</v>
      </c>
      <c r="D460" s="490">
        <v>6783.25</v>
      </c>
      <c r="E460" s="490">
        <v>6691.7</v>
      </c>
      <c r="G460" s="226">
        <v>0.0119</v>
      </c>
      <c r="K460" s="154" t="s">
        <v>5215</v>
      </c>
      <c r="L460" s="154">
        <v>67.2</v>
      </c>
      <c r="M460" s="154">
        <v>66.3</v>
      </c>
      <c r="N460" s="154">
        <v>67.7</v>
      </c>
      <c r="O460" s="154">
        <v>66.3</v>
      </c>
      <c r="P460" s="154" t="s">
        <v>2942</v>
      </c>
      <c r="Q460" s="226">
        <v>0.0136</v>
      </c>
      <c r="R460" s="489" t="str">
        <f>VLOOKUP(K460,'Downloaded Data'!A:A,1,TRUE)</f>
        <v>01/15/2017</v>
      </c>
    </row>
    <row r="461" ht="15.75" customHeight="1">
      <c r="A461" s="154" t="s">
        <v>5268</v>
      </c>
      <c r="B461" s="490">
        <v>6691.77</v>
      </c>
      <c r="C461" s="490">
        <v>6698.04</v>
      </c>
      <c r="D461" s="490">
        <v>6711.83</v>
      </c>
      <c r="E461" s="490">
        <v>6652.65</v>
      </c>
      <c r="G461" s="226">
        <v>-9.0E-4</v>
      </c>
      <c r="K461" s="154" t="s">
        <v>5216</v>
      </c>
      <c r="L461" s="154">
        <v>66.3</v>
      </c>
      <c r="M461" s="154">
        <v>67.3</v>
      </c>
      <c r="N461" s="154">
        <v>67.5</v>
      </c>
      <c r="O461" s="154">
        <v>66.0</v>
      </c>
      <c r="P461" s="154" t="s">
        <v>2943</v>
      </c>
      <c r="Q461" s="226">
        <v>-0.006</v>
      </c>
      <c r="R461" s="489" t="str">
        <f>VLOOKUP(K461,'Downloaded Data'!A:A,1,TRUE)</f>
        <v>01/15/2017</v>
      </c>
    </row>
    <row r="462" ht="15.75" customHeight="1">
      <c r="A462" s="154" t="s">
        <v>5269</v>
      </c>
      <c r="B462" s="490">
        <v>6698.04</v>
      </c>
      <c r="C462" s="490">
        <v>6765.58</v>
      </c>
      <c r="D462" s="490">
        <v>6774.56</v>
      </c>
      <c r="E462" s="490">
        <v>6690.25</v>
      </c>
      <c r="G462" s="226">
        <v>-0.01</v>
      </c>
      <c r="K462" s="154" t="s">
        <v>5217</v>
      </c>
      <c r="L462" s="154">
        <v>66.7</v>
      </c>
      <c r="M462" s="154">
        <v>67.0</v>
      </c>
      <c r="N462" s="154">
        <v>67.4</v>
      </c>
      <c r="O462" s="154">
        <v>66.4</v>
      </c>
      <c r="P462" s="154" t="s">
        <v>2944</v>
      </c>
      <c r="Q462" s="226">
        <v>0.006</v>
      </c>
      <c r="R462" s="489" t="str">
        <f>VLOOKUP(K462,'Downloaded Data'!A:A,1,TRUE)</f>
        <v>01/15/2017</v>
      </c>
    </row>
    <row r="463" ht="15.75" customHeight="1">
      <c r="A463" s="154" t="s">
        <v>5270</v>
      </c>
      <c r="B463" s="490">
        <v>6765.58</v>
      </c>
      <c r="C463" s="490">
        <v>6765.47</v>
      </c>
      <c r="D463" s="490">
        <v>6788.55</v>
      </c>
      <c r="E463" s="490">
        <v>6761.14</v>
      </c>
      <c r="G463" s="226">
        <v>0.0</v>
      </c>
      <c r="K463" s="154" t="s">
        <v>5218</v>
      </c>
      <c r="L463" s="154">
        <v>66.3</v>
      </c>
      <c r="M463" s="154">
        <v>66.8</v>
      </c>
      <c r="N463" s="154">
        <v>67.2</v>
      </c>
      <c r="O463" s="154">
        <v>66.1</v>
      </c>
      <c r="P463" s="154" t="s">
        <v>2945</v>
      </c>
      <c r="Q463" s="226">
        <v>-0.0075</v>
      </c>
      <c r="R463" s="489" t="str">
        <f>VLOOKUP(K463,'Downloaded Data'!A:A,1,TRUE)</f>
        <v>01/15/2017</v>
      </c>
    </row>
    <row r="464" ht="15.75" customHeight="1">
      <c r="A464" s="154" t="s">
        <v>5271</v>
      </c>
      <c r="B464" s="490">
        <v>6765.47</v>
      </c>
      <c r="C464" s="490">
        <v>6763.93</v>
      </c>
      <c r="D464" s="490">
        <v>6783.34</v>
      </c>
      <c r="E464" s="490">
        <v>6749.32</v>
      </c>
      <c r="G464" s="226">
        <v>2.0E-4</v>
      </c>
      <c r="K464" s="154" t="s">
        <v>5219</v>
      </c>
      <c r="L464" s="154">
        <v>66.8</v>
      </c>
      <c r="M464" s="154">
        <v>66.5</v>
      </c>
      <c r="N464" s="154">
        <v>67.2</v>
      </c>
      <c r="O464" s="154">
        <v>66.5</v>
      </c>
      <c r="P464" s="154" t="s">
        <v>2946</v>
      </c>
      <c r="Q464" s="226">
        <v>-0.0015</v>
      </c>
      <c r="R464" s="489" t="str">
        <f>VLOOKUP(K464,'Downloaded Data'!A:A,1,TRUE)</f>
        <v>01/15/2017</v>
      </c>
    </row>
    <row r="465" ht="15.75" customHeight="1">
      <c r="A465" s="154" t="s">
        <v>5272</v>
      </c>
      <c r="B465" s="490">
        <v>6763.93</v>
      </c>
      <c r="C465" s="490">
        <v>6765.73</v>
      </c>
      <c r="D465" s="490">
        <v>6789.59</v>
      </c>
      <c r="E465" s="490">
        <v>6745.81</v>
      </c>
      <c r="G465" s="226">
        <v>-3.0E-4</v>
      </c>
      <c r="K465" s="154" t="s">
        <v>5220</v>
      </c>
      <c r="L465" s="154">
        <v>66.9</v>
      </c>
      <c r="M465" s="154">
        <v>67.3</v>
      </c>
      <c r="N465" s="154">
        <v>68.0</v>
      </c>
      <c r="O465" s="154">
        <v>66.5</v>
      </c>
      <c r="P465" s="154" t="s">
        <v>2947</v>
      </c>
      <c r="Q465" s="226">
        <v>0.0106</v>
      </c>
      <c r="R465" s="489" t="str">
        <f>VLOOKUP(K465,'Downloaded Data'!A:A,1,TRUE)</f>
        <v>01/15/2017</v>
      </c>
    </row>
    <row r="466" ht="15.75" customHeight="1">
      <c r="A466" s="154" t="s">
        <v>5273</v>
      </c>
      <c r="B466" s="490">
        <v>6765.73</v>
      </c>
      <c r="C466" s="490">
        <v>6668.14</v>
      </c>
      <c r="D466" s="490">
        <v>6773.11</v>
      </c>
      <c r="E466" s="490">
        <v>6668.14</v>
      </c>
      <c r="G466" s="226">
        <v>0.0146</v>
      </c>
      <c r="K466" s="154" t="s">
        <v>5221</v>
      </c>
      <c r="L466" s="154">
        <v>66.2</v>
      </c>
      <c r="M466" s="154">
        <v>66.3</v>
      </c>
      <c r="N466" s="154">
        <v>66.6</v>
      </c>
      <c r="O466" s="154">
        <v>66.0</v>
      </c>
      <c r="P466" s="154" t="s">
        <v>2948</v>
      </c>
      <c r="Q466" s="226">
        <v>0.0</v>
      </c>
      <c r="R466" s="489" t="str">
        <f>VLOOKUP(K466,'Downloaded Data'!A:A,1,TRUE)</f>
        <v>01/15/2017</v>
      </c>
    </row>
    <row r="467" ht="15.75" customHeight="1">
      <c r="A467" s="489">
        <v>44837.0</v>
      </c>
      <c r="B467" s="490">
        <v>6668.14</v>
      </c>
      <c r="C467" s="490">
        <v>6630.02</v>
      </c>
      <c r="D467" s="490">
        <v>6740.8</v>
      </c>
      <c r="E467" s="490">
        <v>6629.94</v>
      </c>
      <c r="G467" s="226">
        <v>0.0057</v>
      </c>
      <c r="K467" s="154" t="s">
        <v>5222</v>
      </c>
      <c r="L467" s="154">
        <v>66.2</v>
      </c>
      <c r="M467" s="154">
        <v>66.2</v>
      </c>
      <c r="N467" s="154">
        <v>66.6</v>
      </c>
      <c r="O467" s="154">
        <v>66.1</v>
      </c>
      <c r="P467" s="154" t="s">
        <v>2949</v>
      </c>
      <c r="Q467" s="226">
        <v>-0.006</v>
      </c>
      <c r="R467" s="489" t="str">
        <f>VLOOKUP(K467,'Downloaded Data'!A:A,1,TRUE)</f>
        <v>01/15/2017</v>
      </c>
    </row>
    <row r="468" ht="15.75" customHeight="1">
      <c r="A468" s="489">
        <v>44807.0</v>
      </c>
      <c r="B468" s="490">
        <v>6630.02</v>
      </c>
      <c r="C468" s="490">
        <v>6474.28</v>
      </c>
      <c r="D468" s="490">
        <v>6646.45</v>
      </c>
      <c r="E468" s="490">
        <v>6474.28</v>
      </c>
      <c r="G468" s="226">
        <v>0.0241</v>
      </c>
      <c r="K468" s="154" t="s">
        <v>5223</v>
      </c>
      <c r="L468" s="154">
        <v>66.6</v>
      </c>
      <c r="M468" s="154">
        <v>67.9</v>
      </c>
      <c r="N468" s="154">
        <v>67.9</v>
      </c>
      <c r="O468" s="154">
        <v>66.4</v>
      </c>
      <c r="P468" s="154" t="s">
        <v>2950</v>
      </c>
      <c r="Q468" s="226">
        <v>-0.003</v>
      </c>
      <c r="R468" s="489" t="str">
        <f>VLOOKUP(K468,'Downloaded Data'!A:A,1,TRUE)</f>
        <v>01/15/2017</v>
      </c>
    </row>
    <row r="469" ht="15.75" customHeight="1">
      <c r="A469" s="489">
        <v>44776.0</v>
      </c>
      <c r="B469" s="490">
        <v>6474.28</v>
      </c>
      <c r="C469" s="490">
        <v>6456.51</v>
      </c>
      <c r="D469" s="490">
        <v>6498.7</v>
      </c>
      <c r="E469" s="490">
        <v>6318.61</v>
      </c>
      <c r="G469" s="226">
        <v>0.0028</v>
      </c>
      <c r="K469" s="154" t="s">
        <v>5224</v>
      </c>
      <c r="L469" s="154">
        <v>66.8</v>
      </c>
      <c r="M469" s="154">
        <v>67.2</v>
      </c>
      <c r="N469" s="154">
        <v>67.9</v>
      </c>
      <c r="O469" s="154">
        <v>66.5</v>
      </c>
      <c r="P469" s="154" t="s">
        <v>2951</v>
      </c>
      <c r="Q469" s="226">
        <v>-0.006</v>
      </c>
      <c r="R469" s="489" t="str">
        <f>VLOOKUP(K469,'Downloaded Data'!A:A,1,TRUE)</f>
        <v>01/15/2017</v>
      </c>
    </row>
    <row r="470" ht="15.75" customHeight="1">
      <c r="A470" s="489">
        <v>44745.0</v>
      </c>
      <c r="B470" s="490">
        <v>6456.51</v>
      </c>
      <c r="C470" s="490">
        <v>6638.63</v>
      </c>
      <c r="D470" s="490">
        <v>6647.18</v>
      </c>
      <c r="E470" s="490">
        <v>6454.01</v>
      </c>
      <c r="G470" s="226">
        <v>-0.0274</v>
      </c>
      <c r="K470" s="154" t="s">
        <v>5225</v>
      </c>
      <c r="L470" s="154">
        <v>67.2</v>
      </c>
      <c r="M470" s="154">
        <v>67.5</v>
      </c>
      <c r="N470" s="154">
        <v>67.5</v>
      </c>
      <c r="O470" s="154">
        <v>66.5</v>
      </c>
      <c r="P470" s="154" t="s">
        <v>2952</v>
      </c>
      <c r="Q470" s="226">
        <v>-0.0015</v>
      </c>
      <c r="R470" s="489" t="str">
        <f>VLOOKUP(K470,'Downloaded Data'!A:A,1,TRUE)</f>
        <v>01/14/2018</v>
      </c>
    </row>
    <row r="471" ht="15.75" customHeight="1">
      <c r="A471" s="489">
        <v>44715.0</v>
      </c>
      <c r="B471" s="490">
        <v>6638.63</v>
      </c>
      <c r="C471" s="490">
        <v>6696.52</v>
      </c>
      <c r="D471" s="490">
        <v>6711.47</v>
      </c>
      <c r="E471" s="490">
        <v>6633.57</v>
      </c>
      <c r="G471" s="226">
        <v>-0.0086</v>
      </c>
      <c r="K471" s="154" t="s">
        <v>5227</v>
      </c>
      <c r="L471" s="154">
        <v>67.3</v>
      </c>
      <c r="M471" s="154">
        <v>67.1</v>
      </c>
      <c r="N471" s="154">
        <v>67.5</v>
      </c>
      <c r="O471" s="154">
        <v>67.0</v>
      </c>
      <c r="P471" s="154" t="s">
        <v>2953</v>
      </c>
      <c r="Q471" s="226">
        <v>0.0045</v>
      </c>
      <c r="R471" s="489" t="str">
        <f>VLOOKUP(K471,'Downloaded Data'!A:A,1,TRUE)</f>
        <v>01/14/2018</v>
      </c>
    </row>
    <row r="472" ht="15.75" customHeight="1">
      <c r="A472" s="489">
        <v>44623.0</v>
      </c>
      <c r="B472" s="490">
        <v>6696.52</v>
      </c>
      <c r="C472" s="490">
        <v>6699.83</v>
      </c>
      <c r="D472" s="490">
        <v>6712.47</v>
      </c>
      <c r="E472" s="490">
        <v>6647.54</v>
      </c>
      <c r="G472" s="226">
        <v>-5.0E-4</v>
      </c>
      <c r="K472" s="154" t="s">
        <v>5228</v>
      </c>
      <c r="L472" s="154">
        <v>67.0</v>
      </c>
      <c r="M472" s="154">
        <v>68.1</v>
      </c>
      <c r="N472" s="154">
        <v>68.1</v>
      </c>
      <c r="O472" s="154">
        <v>66.7</v>
      </c>
      <c r="P472" s="154" t="s">
        <v>2954</v>
      </c>
      <c r="Q472" s="226">
        <v>-0.003</v>
      </c>
      <c r="R472" s="489" t="str">
        <f>VLOOKUP(K472,'Downloaded Data'!A:A,1,TRUE)</f>
        <v>01/14/2018</v>
      </c>
    </row>
    <row r="473" ht="15.75" customHeight="1">
      <c r="A473" s="489">
        <v>44595.0</v>
      </c>
      <c r="B473" s="490">
        <v>6699.83</v>
      </c>
      <c r="C473" s="490">
        <v>6753.78</v>
      </c>
      <c r="D473" s="490">
        <v>6773.02</v>
      </c>
      <c r="E473" s="490">
        <v>6672.69</v>
      </c>
      <c r="G473" s="226">
        <v>-0.008</v>
      </c>
      <c r="K473" s="154" t="s">
        <v>5229</v>
      </c>
      <c r="L473" s="154">
        <v>67.2</v>
      </c>
      <c r="M473" s="154">
        <v>68.3</v>
      </c>
      <c r="N473" s="154">
        <v>68.3</v>
      </c>
      <c r="O473" s="154">
        <v>66.8</v>
      </c>
      <c r="P473" s="154" t="s">
        <v>2955</v>
      </c>
      <c r="Q473" s="226">
        <v>-0.003</v>
      </c>
      <c r="R473" s="489" t="str">
        <f>VLOOKUP(K473,'Downloaded Data'!A:A,1,TRUE)</f>
        <v>01/14/2018</v>
      </c>
    </row>
    <row r="474" ht="15.75" customHeight="1">
      <c r="A474" s="489">
        <v>44564.0</v>
      </c>
      <c r="B474" s="490">
        <v>6753.78</v>
      </c>
      <c r="C474" s="490">
        <v>6739.44</v>
      </c>
      <c r="D474" s="490">
        <v>6821.15</v>
      </c>
      <c r="E474" s="490">
        <v>6739.12</v>
      </c>
      <c r="G474" s="226">
        <v>0.0021</v>
      </c>
      <c r="K474" s="489">
        <v>44901.0</v>
      </c>
      <c r="L474" s="154">
        <v>67.4</v>
      </c>
      <c r="M474" s="154">
        <v>68.0</v>
      </c>
      <c r="N474" s="154">
        <v>68.2</v>
      </c>
      <c r="O474" s="154">
        <v>67.2</v>
      </c>
      <c r="P474" s="154" t="s">
        <v>2956</v>
      </c>
      <c r="Q474" s="226">
        <v>-0.0117</v>
      </c>
      <c r="R474" s="489">
        <f>VLOOKUP(K474,'Downloaded Data'!A:A,1,TRUE)</f>
        <v>41677</v>
      </c>
    </row>
    <row r="475" ht="15.75" customHeight="1">
      <c r="A475" s="154" t="s">
        <v>5274</v>
      </c>
      <c r="B475" s="490">
        <v>6739.44</v>
      </c>
      <c r="C475" s="490">
        <v>6676.14</v>
      </c>
      <c r="D475" s="490">
        <v>6764.89</v>
      </c>
      <c r="E475" s="490">
        <v>6676.14</v>
      </c>
      <c r="G475" s="226">
        <v>0.0095</v>
      </c>
      <c r="K475" s="489">
        <v>44810.0</v>
      </c>
      <c r="L475" s="154">
        <v>68.2</v>
      </c>
      <c r="M475" s="154">
        <v>69.2</v>
      </c>
      <c r="N475" s="154">
        <v>69.3</v>
      </c>
      <c r="O475" s="154">
        <v>68.0</v>
      </c>
      <c r="P475" s="154" t="s">
        <v>2957</v>
      </c>
      <c r="Q475" s="226">
        <v>-0.0116</v>
      </c>
      <c r="R475" s="489">
        <f>VLOOKUP(K475,'Downloaded Data'!A:A,1,TRUE)</f>
        <v>41677</v>
      </c>
    </row>
    <row r="476" ht="15.75" customHeight="1">
      <c r="A476" s="154" t="s">
        <v>5275</v>
      </c>
      <c r="B476" s="490">
        <v>6676.14</v>
      </c>
      <c r="C476" s="490">
        <v>6839.44</v>
      </c>
      <c r="D476" s="490">
        <v>6839.57</v>
      </c>
      <c r="E476" s="490">
        <v>6663.95</v>
      </c>
      <c r="G476" s="226">
        <v>-0.0239</v>
      </c>
      <c r="K476" s="489">
        <v>44779.0</v>
      </c>
      <c r="L476" s="154">
        <v>69.0</v>
      </c>
      <c r="M476" s="154">
        <v>68.3</v>
      </c>
      <c r="N476" s="154">
        <v>69.5</v>
      </c>
      <c r="O476" s="154">
        <v>68.0</v>
      </c>
      <c r="P476" s="154" t="s">
        <v>2958</v>
      </c>
      <c r="Q476" s="226">
        <v>0.0162</v>
      </c>
      <c r="R476" s="489">
        <f>VLOOKUP(K476,'Downloaded Data'!A:A,1,TRUE)</f>
        <v>41677</v>
      </c>
    </row>
    <row r="477" ht="15.75" customHeight="1">
      <c r="A477" s="154" t="s">
        <v>5276</v>
      </c>
      <c r="B477" s="490">
        <v>6839.44</v>
      </c>
      <c r="C477" s="490">
        <v>6948.67</v>
      </c>
      <c r="D477" s="490">
        <v>6970.22</v>
      </c>
      <c r="E477" s="490">
        <v>6830.99</v>
      </c>
      <c r="G477" s="226">
        <v>-0.0157</v>
      </c>
      <c r="K477" s="489">
        <v>44748.0</v>
      </c>
      <c r="L477" s="154">
        <v>67.9</v>
      </c>
      <c r="M477" s="154">
        <v>67.4</v>
      </c>
      <c r="N477" s="154">
        <v>68.2</v>
      </c>
      <c r="O477" s="154">
        <v>67.2</v>
      </c>
      <c r="P477" s="154" t="s">
        <v>2959</v>
      </c>
      <c r="Q477" s="226">
        <v>0.0074</v>
      </c>
      <c r="R477" s="489">
        <f>VLOOKUP(K477,'Downloaded Data'!A:A,1,TRUE)</f>
        <v>41677</v>
      </c>
    </row>
    <row r="478" ht="15.75" customHeight="1">
      <c r="A478" s="154" t="s">
        <v>5277</v>
      </c>
      <c r="B478" s="490">
        <v>6948.67</v>
      </c>
      <c r="C478" s="490">
        <v>6917.9</v>
      </c>
      <c r="D478" s="490">
        <v>6962.63</v>
      </c>
      <c r="E478" s="490">
        <v>6917.9</v>
      </c>
      <c r="G478" s="226">
        <v>0.0044</v>
      </c>
      <c r="K478" s="489">
        <v>44718.0</v>
      </c>
      <c r="L478" s="154">
        <v>67.4</v>
      </c>
      <c r="M478" s="154">
        <v>67.4</v>
      </c>
      <c r="N478" s="154">
        <v>68.2</v>
      </c>
      <c r="O478" s="154">
        <v>66.9</v>
      </c>
      <c r="P478" s="154" t="s">
        <v>2960</v>
      </c>
      <c r="Q478" s="226">
        <v>0.006</v>
      </c>
      <c r="R478" s="489">
        <f>VLOOKUP(K478,'Downloaded Data'!A:A,1,TRUE)</f>
        <v>41677</v>
      </c>
    </row>
    <row r="479" ht="15.75" customHeight="1">
      <c r="A479" s="154" t="s">
        <v>5278</v>
      </c>
      <c r="B479" s="490">
        <v>6917.9</v>
      </c>
      <c r="C479" s="490">
        <v>6926.62</v>
      </c>
      <c r="D479" s="490">
        <v>6956.39</v>
      </c>
      <c r="E479" s="490">
        <v>6895.31</v>
      </c>
      <c r="G479" s="226">
        <v>-0.0013</v>
      </c>
      <c r="K479" s="489">
        <v>44687.0</v>
      </c>
      <c r="L479" s="154">
        <v>67.0</v>
      </c>
      <c r="M479" s="154">
        <v>67.1</v>
      </c>
      <c r="N479" s="154">
        <v>67.8</v>
      </c>
      <c r="O479" s="154">
        <v>65.8</v>
      </c>
      <c r="P479" s="154" t="s">
        <v>2961</v>
      </c>
      <c r="Q479" s="226">
        <v>-0.0015</v>
      </c>
      <c r="R479" s="489">
        <f>VLOOKUP(K479,'Downloaded Data'!A:A,1,TRUE)</f>
        <v>41677</v>
      </c>
    </row>
    <row r="480" ht="15.75" customHeight="1">
      <c r="A480" s="154" t="s">
        <v>5279</v>
      </c>
      <c r="B480" s="490">
        <v>6926.62</v>
      </c>
      <c r="C480" s="490">
        <v>6926.62</v>
      </c>
      <c r="D480" s="490">
        <v>6926.62</v>
      </c>
      <c r="E480" s="490">
        <v>6926.62</v>
      </c>
      <c r="G480" s="226">
        <v>-0.0093</v>
      </c>
      <c r="K480" s="489">
        <v>44598.0</v>
      </c>
      <c r="L480" s="154">
        <v>67.1</v>
      </c>
      <c r="M480" s="154">
        <v>68.7</v>
      </c>
      <c r="N480" s="154">
        <v>68.7</v>
      </c>
      <c r="O480" s="154">
        <v>66.5</v>
      </c>
      <c r="P480" s="154" t="s">
        <v>2962</v>
      </c>
      <c r="Q480" s="226">
        <v>-0.003</v>
      </c>
      <c r="R480" s="489">
        <f>VLOOKUP(K480,'Downloaded Data'!A:A,1,TRUE)</f>
        <v>41677</v>
      </c>
    </row>
    <row r="481" ht="15.75" customHeight="1">
      <c r="A481" s="154" t="s">
        <v>5280</v>
      </c>
      <c r="B481" s="490">
        <v>6991.35</v>
      </c>
      <c r="C481" s="490">
        <v>7043.69</v>
      </c>
      <c r="D481" s="490">
        <v>7049.87</v>
      </c>
      <c r="E481" s="490">
        <v>6978.98</v>
      </c>
      <c r="G481" s="226">
        <v>-0.0074</v>
      </c>
      <c r="K481" s="489">
        <v>44567.0</v>
      </c>
      <c r="L481" s="154">
        <v>67.3</v>
      </c>
      <c r="M481" s="154">
        <v>67.6</v>
      </c>
      <c r="N481" s="154">
        <v>67.7</v>
      </c>
      <c r="O481" s="154">
        <v>66.9</v>
      </c>
      <c r="P481" s="154" t="s">
        <v>2963</v>
      </c>
      <c r="Q481" s="226">
        <v>0.0015</v>
      </c>
      <c r="R481" s="489">
        <f>VLOOKUP(K481,'Downloaded Data'!A:A,1,TRUE)</f>
        <v>41677</v>
      </c>
    </row>
    <row r="482" ht="15.75" customHeight="1">
      <c r="A482" s="154" t="s">
        <v>5281</v>
      </c>
      <c r="B482" s="490">
        <v>7043.69</v>
      </c>
      <c r="C482" s="490">
        <v>7036.77</v>
      </c>
      <c r="D482" s="490">
        <v>7077.72</v>
      </c>
      <c r="E482" s="490">
        <v>7036.77</v>
      </c>
      <c r="G482" s="226">
        <v>0.001</v>
      </c>
      <c r="K482" s="154" t="s">
        <v>5231</v>
      </c>
      <c r="L482" s="154">
        <v>67.2</v>
      </c>
      <c r="M482" s="154">
        <v>68.3</v>
      </c>
      <c r="N482" s="154">
        <v>68.3</v>
      </c>
      <c r="O482" s="154">
        <v>66.9</v>
      </c>
      <c r="P482" s="154" t="s">
        <v>2964</v>
      </c>
      <c r="Q482" s="226">
        <v>-0.0044</v>
      </c>
      <c r="R482" s="489" t="str">
        <f>VLOOKUP(K482,'Downloaded Data'!A:A,1,TRUE)</f>
        <v>01/14/2018</v>
      </c>
    </row>
    <row r="483" ht="15.75" customHeight="1">
      <c r="A483" s="154" t="s">
        <v>5282</v>
      </c>
      <c r="B483" s="490">
        <v>7036.77</v>
      </c>
      <c r="C483" s="490">
        <v>7060.73</v>
      </c>
      <c r="D483" s="490">
        <v>7066.75</v>
      </c>
      <c r="E483" s="490">
        <v>7033.09</v>
      </c>
      <c r="G483" s="226">
        <v>-0.0034</v>
      </c>
      <c r="K483" s="154" t="s">
        <v>5232</v>
      </c>
      <c r="L483" s="154">
        <v>67.5</v>
      </c>
      <c r="M483" s="154">
        <v>69.3</v>
      </c>
      <c r="N483" s="154">
        <v>69.3</v>
      </c>
      <c r="O483" s="154">
        <v>67.3</v>
      </c>
      <c r="P483" s="154" t="s">
        <v>2965</v>
      </c>
      <c r="Q483" s="226">
        <v>-0.0074</v>
      </c>
      <c r="R483" s="489" t="str">
        <f>VLOOKUP(K483,'Downloaded Data'!A:A,1,TRUE)</f>
        <v>01/14/2018</v>
      </c>
    </row>
    <row r="484" ht="15.75" customHeight="1">
      <c r="A484" s="154" t="s">
        <v>5283</v>
      </c>
      <c r="B484" s="490">
        <v>7060.73</v>
      </c>
      <c r="C484" s="490">
        <v>7089.52</v>
      </c>
      <c r="D484" s="490">
        <v>7118.4</v>
      </c>
      <c r="E484" s="490">
        <v>7051.69</v>
      </c>
      <c r="G484" s="226">
        <v>-0.0041</v>
      </c>
      <c r="K484" s="154" t="s">
        <v>5233</v>
      </c>
      <c r="L484" s="154">
        <v>68.0</v>
      </c>
      <c r="M484" s="154">
        <v>70.0</v>
      </c>
      <c r="N484" s="154">
        <v>70.0</v>
      </c>
      <c r="O484" s="154">
        <v>67.0</v>
      </c>
      <c r="P484" s="154" t="s">
        <v>2966</v>
      </c>
      <c r="Q484" s="226">
        <v>0.0241</v>
      </c>
      <c r="R484" s="489" t="str">
        <f>VLOOKUP(K484,'Downloaded Data'!A:A,1,TRUE)</f>
        <v>01/14/2018</v>
      </c>
    </row>
    <row r="485" ht="15.75" customHeight="1">
      <c r="A485" s="154" t="s">
        <v>5284</v>
      </c>
      <c r="B485" s="490">
        <v>7089.52</v>
      </c>
      <c r="C485" s="490">
        <v>7085.94</v>
      </c>
      <c r="D485" s="490">
        <v>7114.2</v>
      </c>
      <c r="E485" s="490">
        <v>7080.97</v>
      </c>
      <c r="G485" s="226">
        <v>5.0E-4</v>
      </c>
      <c r="K485" s="154" t="s">
        <v>5234</v>
      </c>
      <c r="L485" s="154">
        <v>66.4</v>
      </c>
      <c r="M485" s="154">
        <v>67.1</v>
      </c>
      <c r="N485" s="154">
        <v>67.1</v>
      </c>
      <c r="O485" s="154">
        <v>66.0</v>
      </c>
      <c r="P485" s="154" t="s">
        <v>2967</v>
      </c>
      <c r="Q485" s="226">
        <v>-0.0075</v>
      </c>
      <c r="R485" s="489" t="str">
        <f>VLOOKUP(K485,'Downloaded Data'!A:A,1,TRUE)</f>
        <v>01/14/2018</v>
      </c>
    </row>
    <row r="486" ht="15.75" customHeight="1">
      <c r="A486" s="489">
        <v>44836.0</v>
      </c>
      <c r="B486" s="490">
        <v>7085.94</v>
      </c>
      <c r="C486" s="490">
        <v>7081.38</v>
      </c>
      <c r="D486" s="490">
        <v>7100.97</v>
      </c>
      <c r="E486" s="490">
        <v>7078.52</v>
      </c>
      <c r="G486" s="226">
        <v>6.0E-4</v>
      </c>
      <c r="K486" s="154" t="s">
        <v>5235</v>
      </c>
      <c r="L486" s="154">
        <v>66.9</v>
      </c>
      <c r="M486" s="154">
        <v>66.4</v>
      </c>
      <c r="N486" s="154">
        <v>67.3</v>
      </c>
      <c r="O486" s="154">
        <v>65.9</v>
      </c>
      <c r="P486" s="154" t="s">
        <v>2968</v>
      </c>
      <c r="Q486" s="226">
        <v>0.009</v>
      </c>
      <c r="R486" s="489" t="str">
        <f>VLOOKUP(K486,'Downloaded Data'!A:A,1,TRUE)</f>
        <v>01/14/2018</v>
      </c>
    </row>
    <row r="487" ht="15.75" customHeight="1">
      <c r="A487" s="489">
        <v>44806.0</v>
      </c>
      <c r="B487" s="490">
        <v>7081.38</v>
      </c>
      <c r="C487" s="490">
        <v>7072.78</v>
      </c>
      <c r="D487" s="490">
        <v>7098.46</v>
      </c>
      <c r="E487" s="490">
        <v>7065.62</v>
      </c>
      <c r="G487" s="226">
        <v>0.0012</v>
      </c>
      <c r="K487" s="154" t="s">
        <v>5236</v>
      </c>
      <c r="L487" s="154">
        <v>66.3</v>
      </c>
      <c r="M487" s="154">
        <v>69.0</v>
      </c>
      <c r="N487" s="154">
        <v>69.0</v>
      </c>
      <c r="O487" s="154">
        <v>65.5</v>
      </c>
      <c r="P487" s="154" t="s">
        <v>2969</v>
      </c>
      <c r="Q487" s="226">
        <v>-0.0321</v>
      </c>
      <c r="R487" s="489" t="str">
        <f>VLOOKUP(K487,'Downloaded Data'!A:A,1,TRUE)</f>
        <v>01/14/2018</v>
      </c>
    </row>
    <row r="488" ht="15.75" customHeight="1">
      <c r="A488" s="489">
        <v>44775.0</v>
      </c>
      <c r="B488" s="490">
        <v>7072.78</v>
      </c>
      <c r="C488" s="490">
        <v>7051.8</v>
      </c>
      <c r="D488" s="490">
        <v>7085.24</v>
      </c>
      <c r="E488" s="490">
        <v>7051.65</v>
      </c>
      <c r="G488" s="226">
        <v>0.003</v>
      </c>
      <c r="K488" s="154" t="s">
        <v>5237</v>
      </c>
      <c r="L488" s="154">
        <v>68.5</v>
      </c>
      <c r="M488" s="154">
        <v>68.7</v>
      </c>
      <c r="N488" s="154">
        <v>68.9</v>
      </c>
      <c r="O488" s="154">
        <v>66.9</v>
      </c>
      <c r="P488" s="154" t="s">
        <v>2970</v>
      </c>
      <c r="Q488" s="226">
        <v>0.0379</v>
      </c>
      <c r="R488" s="489" t="str">
        <f>VLOOKUP(K488,'Downloaded Data'!A:A,1,TRUE)</f>
        <v>01/14/2018</v>
      </c>
    </row>
    <row r="489" ht="15.75" customHeight="1">
      <c r="A489" s="489">
        <v>44744.0</v>
      </c>
      <c r="B489" s="490">
        <v>7051.8</v>
      </c>
      <c r="C489" s="490">
        <v>7064.29</v>
      </c>
      <c r="D489" s="490">
        <v>7107.92</v>
      </c>
      <c r="E489" s="490">
        <v>7043.7</v>
      </c>
      <c r="G489" s="226">
        <v>-0.0018</v>
      </c>
      <c r="K489" s="154" t="s">
        <v>5238</v>
      </c>
      <c r="L489" s="154">
        <v>66.0</v>
      </c>
      <c r="M489" s="154">
        <v>68.7</v>
      </c>
      <c r="N489" s="154">
        <v>68.7</v>
      </c>
      <c r="O489" s="154">
        <v>65.2</v>
      </c>
      <c r="P489" s="154" t="s">
        <v>2971</v>
      </c>
      <c r="Q489" s="226">
        <v>-0.0379</v>
      </c>
      <c r="R489" s="489" t="str">
        <f>VLOOKUP(K489,'Downloaded Data'!A:A,1,TRUE)</f>
        <v>01/14/2018</v>
      </c>
    </row>
    <row r="490" ht="15.75" customHeight="1">
      <c r="A490" s="489">
        <v>44714.0</v>
      </c>
      <c r="B490" s="490">
        <v>7064.29</v>
      </c>
      <c r="C490" s="490">
        <v>7023.52</v>
      </c>
      <c r="D490" s="490">
        <v>7082.58</v>
      </c>
      <c r="E490" s="490">
        <v>7023.52</v>
      </c>
      <c r="G490" s="226">
        <v>0.0058</v>
      </c>
      <c r="K490" s="154" t="s">
        <v>5239</v>
      </c>
      <c r="L490" s="154">
        <v>68.6</v>
      </c>
      <c r="M490" s="154">
        <v>70.0</v>
      </c>
      <c r="N490" s="154">
        <v>70.9</v>
      </c>
      <c r="O490" s="154">
        <v>68.3</v>
      </c>
      <c r="P490" s="154" t="s">
        <v>2972</v>
      </c>
      <c r="Q490" s="226">
        <v>-0.0242</v>
      </c>
      <c r="R490" s="489" t="str">
        <f>VLOOKUP(K490,'Downloaded Data'!A:A,1,TRUE)</f>
        <v>01/14/2018</v>
      </c>
    </row>
    <row r="491" ht="15.75" customHeight="1">
      <c r="A491" s="489">
        <v>44622.0</v>
      </c>
      <c r="B491" s="490">
        <v>7023.52</v>
      </c>
      <c r="C491" s="490">
        <v>7016.75</v>
      </c>
      <c r="D491" s="490">
        <v>7036.42</v>
      </c>
      <c r="E491" s="490">
        <v>6996.95</v>
      </c>
      <c r="G491" s="226">
        <v>0.001</v>
      </c>
      <c r="K491" s="154" t="s">
        <v>5241</v>
      </c>
      <c r="L491" s="154">
        <v>70.3</v>
      </c>
      <c r="M491" s="154">
        <v>72.6</v>
      </c>
      <c r="N491" s="154">
        <v>74.7</v>
      </c>
      <c r="O491" s="154">
        <v>69.3</v>
      </c>
      <c r="P491" s="154" t="s">
        <v>2973</v>
      </c>
      <c r="Q491" s="226">
        <v>-0.0357</v>
      </c>
      <c r="R491" s="489" t="str">
        <f>VLOOKUP(K491,'Downloaded Data'!A:A,1,TRUE)</f>
        <v>01/14/2018</v>
      </c>
    </row>
    <row r="492" ht="15.75" customHeight="1">
      <c r="A492" s="489">
        <v>44594.0</v>
      </c>
      <c r="B492" s="490">
        <v>7016.75</v>
      </c>
      <c r="C492" s="490">
        <v>6997.6</v>
      </c>
      <c r="D492" s="490">
        <v>7056.94</v>
      </c>
      <c r="E492" s="490">
        <v>6997.56</v>
      </c>
      <c r="G492" s="226">
        <v>0.0027</v>
      </c>
      <c r="K492" s="154" t="s">
        <v>5242</v>
      </c>
      <c r="L492" s="154">
        <v>72.9</v>
      </c>
      <c r="M492" s="154">
        <v>74.0</v>
      </c>
      <c r="N492" s="154">
        <v>74.1</v>
      </c>
      <c r="O492" s="154">
        <v>71.5</v>
      </c>
      <c r="P492" s="154" t="s">
        <v>2974</v>
      </c>
      <c r="Q492" s="226">
        <v>-0.0135</v>
      </c>
      <c r="R492" s="489" t="str">
        <f>VLOOKUP(K492,'Downloaded Data'!A:A,1,TRUE)</f>
        <v>01/14/2018</v>
      </c>
    </row>
    <row r="493" ht="15.75" customHeight="1">
      <c r="A493" s="489">
        <v>44563.0</v>
      </c>
      <c r="B493" s="490">
        <v>6997.6</v>
      </c>
      <c r="C493" s="490">
        <v>6926.29</v>
      </c>
      <c r="D493" s="490">
        <v>7007.15</v>
      </c>
      <c r="E493" s="490">
        <v>6926.29</v>
      </c>
      <c r="G493" s="226">
        <v>0.0103</v>
      </c>
      <c r="K493" s="154" t="s">
        <v>5243</v>
      </c>
      <c r="L493" s="154">
        <v>73.9</v>
      </c>
      <c r="M493" s="154">
        <v>74.6</v>
      </c>
      <c r="N493" s="154">
        <v>75.7</v>
      </c>
      <c r="O493" s="154">
        <v>73.0</v>
      </c>
      <c r="P493" s="154" t="s">
        <v>2975</v>
      </c>
      <c r="Q493" s="226">
        <v>-0.0134</v>
      </c>
      <c r="R493" s="489" t="str">
        <f>VLOOKUP(K493,'Downloaded Data'!A:A,1,TRUE)</f>
        <v>01/14/2018</v>
      </c>
    </row>
    <row r="494" ht="15.75" customHeight="1">
      <c r="A494" s="154" t="s">
        <v>5285</v>
      </c>
      <c r="B494" s="490">
        <v>6926.29</v>
      </c>
      <c r="C494" s="490">
        <v>6991.55</v>
      </c>
      <c r="D494" s="490">
        <v>7007.55</v>
      </c>
      <c r="E494" s="490">
        <v>6924.25</v>
      </c>
      <c r="G494" s="226">
        <v>-0.0093</v>
      </c>
      <c r="K494" s="489">
        <v>44900.0</v>
      </c>
      <c r="L494" s="154">
        <v>74.9</v>
      </c>
      <c r="M494" s="154">
        <v>75.2</v>
      </c>
      <c r="N494" s="154">
        <v>75.8</v>
      </c>
      <c r="O494" s="154">
        <v>74.2</v>
      </c>
      <c r="P494" s="154" t="s">
        <v>2976</v>
      </c>
      <c r="Q494" s="226">
        <v>-0.0053</v>
      </c>
      <c r="R494" s="489">
        <f>VLOOKUP(K494,'Downloaded Data'!A:A,1,TRUE)</f>
        <v>41677</v>
      </c>
    </row>
    <row r="495" ht="15.75" customHeight="1">
      <c r="A495" s="154" t="s">
        <v>5286</v>
      </c>
      <c r="B495" s="490">
        <v>6991.55</v>
      </c>
      <c r="C495" s="490">
        <v>7027.55</v>
      </c>
      <c r="D495" s="490">
        <v>7052.68</v>
      </c>
      <c r="E495" s="490">
        <v>6986.96</v>
      </c>
      <c r="G495" s="226">
        <v>-0.0051</v>
      </c>
      <c r="K495" s="489">
        <v>44870.0</v>
      </c>
      <c r="L495" s="154">
        <v>75.3</v>
      </c>
      <c r="M495" s="154">
        <v>76.4</v>
      </c>
      <c r="N495" s="154">
        <v>76.4</v>
      </c>
      <c r="O495" s="154">
        <v>75.0</v>
      </c>
      <c r="P495" s="154" t="s">
        <v>2977</v>
      </c>
      <c r="Q495" s="226">
        <v>-0.0079</v>
      </c>
      <c r="R495" s="489">
        <f>VLOOKUP(K495,'Downloaded Data'!A:A,1,TRUE)</f>
        <v>41677</v>
      </c>
    </row>
    <row r="496" ht="15.75" customHeight="1">
      <c r="A496" s="154" t="s">
        <v>5287</v>
      </c>
      <c r="B496" s="490">
        <v>7027.55</v>
      </c>
      <c r="C496" s="490">
        <v>7032.44</v>
      </c>
      <c r="D496" s="490">
        <v>7060.64</v>
      </c>
      <c r="E496" s="490">
        <v>7025.01</v>
      </c>
      <c r="G496" s="226">
        <v>-7.0E-4</v>
      </c>
      <c r="K496" s="489">
        <v>44839.0</v>
      </c>
      <c r="L496" s="154">
        <v>75.9</v>
      </c>
      <c r="M496" s="154">
        <v>76.5</v>
      </c>
      <c r="N496" s="154">
        <v>77.0</v>
      </c>
      <c r="O496" s="154">
        <v>75.6</v>
      </c>
      <c r="P496" s="154" t="s">
        <v>2978</v>
      </c>
      <c r="Q496" s="226">
        <v>0.0013</v>
      </c>
      <c r="R496" s="489">
        <f>VLOOKUP(K496,'Downloaded Data'!A:A,1,TRUE)</f>
        <v>41677</v>
      </c>
    </row>
    <row r="497" ht="15.75" customHeight="1">
      <c r="A497" s="154" t="s">
        <v>5288</v>
      </c>
      <c r="B497" s="490">
        <v>7032.44</v>
      </c>
      <c r="C497" s="490">
        <v>7032.57</v>
      </c>
      <c r="D497" s="490">
        <v>7072.29</v>
      </c>
      <c r="E497" s="490">
        <v>7032.44</v>
      </c>
      <c r="G497" s="226">
        <v>0.0</v>
      </c>
      <c r="K497" s="489">
        <v>44809.0</v>
      </c>
      <c r="L497" s="154">
        <v>75.8</v>
      </c>
      <c r="M497" s="154">
        <v>76.0</v>
      </c>
      <c r="N497" s="154">
        <v>76.4</v>
      </c>
      <c r="O497" s="154">
        <v>75.3</v>
      </c>
      <c r="P497" s="154" t="s">
        <v>2979</v>
      </c>
      <c r="Q497" s="226">
        <v>-0.0013</v>
      </c>
      <c r="R497" s="489">
        <f>VLOOKUP(K497,'Downloaded Data'!A:A,1,TRUE)</f>
        <v>41677</v>
      </c>
    </row>
    <row r="498" ht="15.75" customHeight="1">
      <c r="A498" s="154" t="s">
        <v>5289</v>
      </c>
      <c r="B498" s="490">
        <v>7032.57</v>
      </c>
      <c r="C498" s="490">
        <v>7019.25</v>
      </c>
      <c r="D498" s="490">
        <v>7078.73</v>
      </c>
      <c r="E498" s="490">
        <v>7019.25</v>
      </c>
      <c r="G498" s="226">
        <v>0.0019</v>
      </c>
      <c r="K498" s="489">
        <v>44778.0</v>
      </c>
      <c r="L498" s="154">
        <v>75.9</v>
      </c>
      <c r="M498" s="154">
        <v>75.3</v>
      </c>
      <c r="N498" s="154">
        <v>76.8</v>
      </c>
      <c r="O498" s="154">
        <v>75.3</v>
      </c>
      <c r="P498" s="154" t="s">
        <v>2980</v>
      </c>
      <c r="Q498" s="226">
        <v>0.0</v>
      </c>
      <c r="R498" s="489">
        <f>VLOOKUP(K498,'Downloaded Data'!A:A,1,TRUE)</f>
        <v>41677</v>
      </c>
    </row>
    <row r="499" ht="15.75" customHeight="1">
      <c r="A499" s="154" t="s">
        <v>5290</v>
      </c>
      <c r="B499" s="490">
        <v>7019.25</v>
      </c>
      <c r="C499" s="490">
        <v>7073.0</v>
      </c>
      <c r="D499" s="490">
        <v>7101.56</v>
      </c>
      <c r="E499" s="490">
        <v>7015.16</v>
      </c>
      <c r="G499" s="226">
        <v>-0.0076</v>
      </c>
      <c r="K499" s="489">
        <v>44686.0</v>
      </c>
      <c r="L499" s="154">
        <v>75.9</v>
      </c>
      <c r="M499" s="154">
        <v>76.0</v>
      </c>
      <c r="N499" s="154">
        <v>76.7</v>
      </c>
      <c r="O499" s="154">
        <v>75.6</v>
      </c>
      <c r="P499" s="154" t="s">
        <v>2981</v>
      </c>
      <c r="Q499" s="226">
        <v>-0.0026</v>
      </c>
      <c r="R499" s="489">
        <f>VLOOKUP(K499,'Downloaded Data'!A:A,1,TRUE)</f>
        <v>41677</v>
      </c>
    </row>
    <row r="500" ht="15.75" customHeight="1">
      <c r="A500" s="154" t="s">
        <v>5291</v>
      </c>
      <c r="B500" s="490">
        <v>7073.0</v>
      </c>
      <c r="C500" s="490">
        <v>7105.69</v>
      </c>
      <c r="D500" s="490">
        <v>7133.79</v>
      </c>
      <c r="E500" s="490">
        <v>7069.06</v>
      </c>
      <c r="G500" s="226">
        <v>-0.0046</v>
      </c>
      <c r="K500" s="154" t="s">
        <v>5246</v>
      </c>
      <c r="L500" s="154">
        <v>76.1</v>
      </c>
      <c r="M500" s="154">
        <v>75.9</v>
      </c>
      <c r="N500" s="154">
        <v>76.4</v>
      </c>
      <c r="O500" s="154">
        <v>75.9</v>
      </c>
      <c r="P500" s="154" t="s">
        <v>2982</v>
      </c>
      <c r="Q500" s="226">
        <v>-0.0013</v>
      </c>
      <c r="R500" s="489" t="str">
        <f>VLOOKUP(K500,'Downloaded Data'!A:A,1,TRUE)</f>
        <v>01/14/2018</v>
      </c>
    </row>
    <row r="501" ht="15.75" customHeight="1">
      <c r="A501" s="154" t="s">
        <v>5292</v>
      </c>
      <c r="B501" s="490">
        <v>7105.69</v>
      </c>
      <c r="C501" s="490">
        <v>7089.43</v>
      </c>
      <c r="D501" s="490">
        <v>7136.31</v>
      </c>
      <c r="E501" s="490">
        <v>7089.43</v>
      </c>
      <c r="G501" s="226">
        <v>0.0023</v>
      </c>
      <c r="K501" s="154" t="s">
        <v>5247</v>
      </c>
      <c r="L501" s="154">
        <v>76.2</v>
      </c>
      <c r="M501" s="154">
        <v>76.1</v>
      </c>
      <c r="N501" s="154">
        <v>76.7</v>
      </c>
      <c r="O501" s="154">
        <v>75.8</v>
      </c>
      <c r="P501" s="154" t="s">
        <v>2983</v>
      </c>
      <c r="Q501" s="226">
        <v>0.0026</v>
      </c>
      <c r="R501" s="489" t="str">
        <f>VLOOKUP(K501,'Downloaded Data'!A:A,1,TRUE)</f>
        <v>01/14/2018</v>
      </c>
    </row>
    <row r="502" ht="15.75" customHeight="1">
      <c r="A502" s="154" t="s">
        <v>5293</v>
      </c>
      <c r="B502" s="490">
        <v>7089.43</v>
      </c>
      <c r="C502" s="490">
        <v>7055.7</v>
      </c>
      <c r="D502" s="490">
        <v>7098.42</v>
      </c>
      <c r="E502" s="490">
        <v>7055.7</v>
      </c>
      <c r="G502" s="226">
        <v>0.0048</v>
      </c>
      <c r="K502" s="154" t="s">
        <v>5248</v>
      </c>
      <c r="L502" s="154">
        <v>76.0</v>
      </c>
      <c r="M502" s="154">
        <v>77.0</v>
      </c>
      <c r="N502" s="154">
        <v>77.2</v>
      </c>
      <c r="O502" s="154">
        <v>75.2</v>
      </c>
      <c r="P502" s="154" t="s">
        <v>2984</v>
      </c>
      <c r="Q502" s="226">
        <v>-0.0256</v>
      </c>
      <c r="R502" s="489" t="str">
        <f>VLOOKUP(K502,'Downloaded Data'!A:A,1,TRUE)</f>
        <v>01/14/2018</v>
      </c>
    </row>
    <row r="503" ht="15.75" customHeight="1">
      <c r="A503" s="154" t="s">
        <v>5294</v>
      </c>
      <c r="B503" s="490">
        <v>7055.7</v>
      </c>
      <c r="C503" s="490">
        <v>7055.27</v>
      </c>
      <c r="D503" s="490">
        <v>7104.18</v>
      </c>
      <c r="E503" s="490">
        <v>7055.27</v>
      </c>
      <c r="G503" s="226">
        <v>1.0E-4</v>
      </c>
      <c r="K503" s="154" t="s">
        <v>5249</v>
      </c>
      <c r="L503" s="154">
        <v>78.0</v>
      </c>
      <c r="M503" s="154">
        <v>77.8</v>
      </c>
      <c r="N503" s="154">
        <v>78.6</v>
      </c>
      <c r="O503" s="154">
        <v>77.7</v>
      </c>
      <c r="P503" s="154" t="s">
        <v>2985</v>
      </c>
      <c r="Q503" s="226">
        <v>0.0</v>
      </c>
      <c r="R503" s="489" t="str">
        <f>VLOOKUP(K503,'Downloaded Data'!A:A,1,TRUE)</f>
        <v>01/14/2018</v>
      </c>
    </row>
    <row r="504" ht="15.75" customHeight="1">
      <c r="A504" s="154" t="s">
        <v>5295</v>
      </c>
      <c r="B504" s="490">
        <v>7055.27</v>
      </c>
      <c r="C504" s="490">
        <v>7019.59</v>
      </c>
      <c r="D504" s="490">
        <v>7066.82</v>
      </c>
      <c r="E504" s="490">
        <v>7019.59</v>
      </c>
      <c r="G504" s="226">
        <v>0.0051</v>
      </c>
      <c r="K504" s="154" t="s">
        <v>5250</v>
      </c>
      <c r="L504" s="154">
        <v>78.0</v>
      </c>
      <c r="M504" s="154">
        <v>78.4</v>
      </c>
      <c r="N504" s="154">
        <v>79.0</v>
      </c>
      <c r="O504" s="154">
        <v>77.6</v>
      </c>
      <c r="P504" s="154" t="s">
        <v>2986</v>
      </c>
      <c r="Q504" s="226">
        <v>-0.0051</v>
      </c>
      <c r="R504" s="489" t="str">
        <f>VLOOKUP(K504,'Downloaded Data'!A:A,1,TRUE)</f>
        <v>01/14/2018</v>
      </c>
    </row>
    <row r="505" ht="15.75" customHeight="1">
      <c r="A505" s="154" t="s">
        <v>5296</v>
      </c>
      <c r="B505" s="490">
        <v>7019.59</v>
      </c>
      <c r="C505" s="490">
        <v>7017.22</v>
      </c>
      <c r="D505" s="490">
        <v>7072.96</v>
      </c>
      <c r="E505" s="490">
        <v>7017.22</v>
      </c>
      <c r="G505" s="226">
        <v>3.0E-4</v>
      </c>
      <c r="K505" s="154" t="s">
        <v>5251</v>
      </c>
      <c r="L505" s="154">
        <v>78.4</v>
      </c>
      <c r="M505" s="154">
        <v>77.2</v>
      </c>
      <c r="N505" s="154">
        <v>78.9</v>
      </c>
      <c r="O505" s="154">
        <v>77.1</v>
      </c>
      <c r="P505" s="154" t="s">
        <v>2987</v>
      </c>
      <c r="Q505" s="226">
        <v>0.009</v>
      </c>
      <c r="R505" s="489" t="str">
        <f>VLOOKUP(K505,'Downloaded Data'!A:A,1,TRUE)</f>
        <v>01/14/2018</v>
      </c>
    </row>
    <row r="506" ht="15.75" customHeight="1">
      <c r="A506" s="154" t="s">
        <v>5297</v>
      </c>
      <c r="B506" s="490">
        <v>7017.22</v>
      </c>
      <c r="C506" s="490">
        <v>6996.06</v>
      </c>
      <c r="D506" s="490">
        <v>7036.14</v>
      </c>
      <c r="E506" s="490">
        <v>6994.96</v>
      </c>
      <c r="G506" s="226">
        <v>0.003</v>
      </c>
      <c r="K506" s="154" t="s">
        <v>5252</v>
      </c>
      <c r="L506" s="154">
        <v>77.7</v>
      </c>
      <c r="M506" s="154">
        <v>76.4</v>
      </c>
      <c r="N506" s="154">
        <v>78.0</v>
      </c>
      <c r="O506" s="154">
        <v>76.4</v>
      </c>
      <c r="P506" s="154" t="s">
        <v>2988</v>
      </c>
      <c r="Q506" s="226">
        <v>0.0197</v>
      </c>
      <c r="R506" s="489" t="str">
        <f>VLOOKUP(K506,'Downloaded Data'!A:A,1,TRUE)</f>
        <v>01/14/2018</v>
      </c>
    </row>
    <row r="507" ht="15.75" customHeight="1">
      <c r="A507" s="489">
        <v>44896.0</v>
      </c>
      <c r="B507" s="490">
        <v>6996.06</v>
      </c>
      <c r="C507" s="490">
        <v>7049.15</v>
      </c>
      <c r="D507" s="490">
        <v>7090.39</v>
      </c>
      <c r="E507" s="490">
        <v>6988.66</v>
      </c>
      <c r="G507" s="226">
        <v>-0.0075</v>
      </c>
      <c r="K507" s="154" t="s">
        <v>5253</v>
      </c>
      <c r="L507" s="154">
        <v>76.2</v>
      </c>
      <c r="M507" s="154">
        <v>74.7</v>
      </c>
      <c r="N507" s="154">
        <v>76.9</v>
      </c>
      <c r="O507" s="154">
        <v>74.6</v>
      </c>
      <c r="P507" s="154" t="s">
        <v>2989</v>
      </c>
      <c r="Q507" s="226">
        <v>0.0013</v>
      </c>
      <c r="R507" s="489" t="str">
        <f>VLOOKUP(K507,'Downloaded Data'!A:A,1,TRUE)</f>
        <v>01/14/2018</v>
      </c>
    </row>
    <row r="508" ht="15.75" customHeight="1">
      <c r="A508" s="489">
        <v>44866.0</v>
      </c>
      <c r="B508" s="490">
        <v>7049.15</v>
      </c>
      <c r="C508" s="490">
        <v>6994.15</v>
      </c>
      <c r="D508" s="490">
        <v>7098.52</v>
      </c>
      <c r="E508" s="490">
        <v>6994.15</v>
      </c>
      <c r="G508" s="226">
        <v>0.0079</v>
      </c>
      <c r="K508" s="154" t="s">
        <v>5255</v>
      </c>
      <c r="L508" s="154">
        <v>76.1</v>
      </c>
      <c r="M508" s="154">
        <v>76.7</v>
      </c>
      <c r="N508" s="154">
        <v>76.7</v>
      </c>
      <c r="O508" s="154">
        <v>75.7</v>
      </c>
      <c r="P508" s="154" t="s">
        <v>2990</v>
      </c>
      <c r="Q508" s="226">
        <v>-0.0104</v>
      </c>
      <c r="R508" s="489" t="str">
        <f>VLOOKUP(K508,'Downloaded Data'!A:A,1,TRUE)</f>
        <v>01/14/2018</v>
      </c>
    </row>
    <row r="509" ht="15.75" customHeight="1">
      <c r="A509" s="489">
        <v>44835.0</v>
      </c>
      <c r="B509" s="490">
        <v>6994.15</v>
      </c>
      <c r="C509" s="490">
        <v>6932.61</v>
      </c>
      <c r="D509" s="490">
        <v>7000.26</v>
      </c>
      <c r="E509" s="490">
        <v>6927.08</v>
      </c>
      <c r="G509" s="226">
        <v>0.001</v>
      </c>
      <c r="K509" s="154" t="s">
        <v>5256</v>
      </c>
      <c r="L509" s="154">
        <v>76.9</v>
      </c>
      <c r="M509" s="154">
        <v>76.8</v>
      </c>
      <c r="N509" s="154">
        <v>77.3</v>
      </c>
      <c r="O509" s="154">
        <v>76.6</v>
      </c>
      <c r="P509" s="154" t="s">
        <v>2991</v>
      </c>
      <c r="Q509" s="226">
        <v>-0.009</v>
      </c>
      <c r="R509" s="489" t="str">
        <f>VLOOKUP(K509,'Downloaded Data'!A:A,1,TRUE)</f>
        <v>01/14/2018</v>
      </c>
    </row>
    <row r="510" ht="15.75" customHeight="1">
      <c r="A510" s="489">
        <v>44713.0</v>
      </c>
      <c r="B510" s="490">
        <v>6987.45</v>
      </c>
      <c r="C510" s="490">
        <v>6929.93</v>
      </c>
      <c r="D510" s="490">
        <v>7003.89</v>
      </c>
      <c r="E510" s="490">
        <v>6929.84</v>
      </c>
      <c r="G510" s="226">
        <v>0.0083</v>
      </c>
      <c r="K510" s="154" t="s">
        <v>5257</v>
      </c>
      <c r="L510" s="154">
        <v>77.6</v>
      </c>
      <c r="M510" s="154">
        <v>77.9</v>
      </c>
      <c r="N510" s="154">
        <v>77.9</v>
      </c>
      <c r="O510" s="154">
        <v>75.9</v>
      </c>
      <c r="P510" s="154" t="s">
        <v>2992</v>
      </c>
      <c r="Q510" s="226">
        <v>0.0078</v>
      </c>
      <c r="R510" s="489" t="str">
        <f>VLOOKUP(K510,'Downloaded Data'!A:A,1,TRUE)</f>
        <v>01/14/2018</v>
      </c>
    </row>
    <row r="511" ht="15.75" customHeight="1">
      <c r="A511" s="489">
        <v>44682.0</v>
      </c>
      <c r="B511" s="490">
        <v>6929.93</v>
      </c>
      <c r="C511" s="490">
        <v>6892.99</v>
      </c>
      <c r="D511" s="490">
        <v>6947.42</v>
      </c>
      <c r="E511" s="490">
        <v>6892.99</v>
      </c>
      <c r="G511" s="226">
        <v>0.0054</v>
      </c>
      <c r="K511" s="489">
        <v>44899.0</v>
      </c>
      <c r="L511" s="154">
        <v>77.0</v>
      </c>
      <c r="M511" s="154">
        <v>77.8</v>
      </c>
      <c r="N511" s="154">
        <v>77.8</v>
      </c>
      <c r="O511" s="154">
        <v>76.9</v>
      </c>
      <c r="P511" s="154" t="s">
        <v>2993</v>
      </c>
      <c r="Q511" s="226">
        <v>-0.0141</v>
      </c>
      <c r="R511" s="489">
        <f>VLOOKUP(K511,'Downloaded Data'!A:A,1,TRUE)</f>
        <v>41677</v>
      </c>
    </row>
    <row r="512" ht="15.75" customHeight="1">
      <c r="A512" s="489">
        <v>44652.0</v>
      </c>
      <c r="B512" s="490">
        <v>6892.99</v>
      </c>
      <c r="C512" s="490">
        <v>6882.3</v>
      </c>
      <c r="D512" s="490">
        <v>6899.37</v>
      </c>
      <c r="E512" s="490">
        <v>6853.7</v>
      </c>
      <c r="G512" s="226">
        <v>0.0016</v>
      </c>
      <c r="K512" s="489">
        <v>44869.0</v>
      </c>
      <c r="L512" s="154">
        <v>78.1</v>
      </c>
      <c r="M512" s="154">
        <v>77.8</v>
      </c>
      <c r="N512" s="154">
        <v>79.2</v>
      </c>
      <c r="O512" s="154">
        <v>77.5</v>
      </c>
      <c r="P512" s="154" t="s">
        <v>2994</v>
      </c>
      <c r="Q512" s="226">
        <v>0.0064</v>
      </c>
      <c r="R512" s="489">
        <f>VLOOKUP(K512,'Downloaded Data'!A:A,1,TRUE)</f>
        <v>41677</v>
      </c>
    </row>
    <row r="513" ht="15.75" customHeight="1">
      <c r="A513" s="489">
        <v>44621.0</v>
      </c>
      <c r="B513" s="490">
        <v>6882.3</v>
      </c>
      <c r="C513" s="490">
        <v>6853.13</v>
      </c>
      <c r="D513" s="490">
        <v>6923.44</v>
      </c>
      <c r="E513" s="490">
        <v>6853.13</v>
      </c>
      <c r="G513" s="226">
        <v>0.0043</v>
      </c>
      <c r="K513" s="489">
        <v>44838.0</v>
      </c>
      <c r="L513" s="154">
        <v>77.6</v>
      </c>
      <c r="M513" s="154">
        <v>77.5</v>
      </c>
      <c r="N513" s="154">
        <v>77.9</v>
      </c>
      <c r="O513" s="154">
        <v>77.1</v>
      </c>
      <c r="P513" s="154" t="s">
        <v>2995</v>
      </c>
      <c r="Q513" s="226">
        <v>0.0013</v>
      </c>
      <c r="R513" s="489">
        <f>VLOOKUP(K513,'Downloaded Data'!A:A,1,TRUE)</f>
        <v>41677</v>
      </c>
    </row>
    <row r="514" ht="15.75" customHeight="1">
      <c r="A514" s="489">
        <v>44593.0</v>
      </c>
      <c r="B514" s="490">
        <v>6853.13</v>
      </c>
      <c r="C514" s="490">
        <v>6756.65</v>
      </c>
      <c r="D514" s="490">
        <v>6861.39</v>
      </c>
      <c r="E514" s="490">
        <v>6756.65</v>
      </c>
      <c r="G514" s="226">
        <v>0.0143</v>
      </c>
      <c r="K514" s="489">
        <v>44746.0</v>
      </c>
      <c r="L514" s="154">
        <v>77.5</v>
      </c>
      <c r="M514" s="154">
        <v>77.4</v>
      </c>
      <c r="N514" s="154">
        <v>77.8</v>
      </c>
      <c r="O514" s="154">
        <v>76.9</v>
      </c>
      <c r="P514" s="154" t="s">
        <v>2996</v>
      </c>
      <c r="Q514" s="226">
        <v>-0.0013</v>
      </c>
      <c r="R514" s="489">
        <f>VLOOKUP(K514,'Downloaded Data'!A:A,1,TRUE)</f>
        <v>41677</v>
      </c>
    </row>
    <row r="515" ht="15.75" customHeight="1">
      <c r="A515" s="154" t="s">
        <v>5298</v>
      </c>
      <c r="B515" s="490">
        <v>6756.65</v>
      </c>
      <c r="C515" s="490">
        <v>6731.14</v>
      </c>
      <c r="D515" s="490">
        <v>6761.65</v>
      </c>
      <c r="E515" s="490">
        <v>6731.14</v>
      </c>
      <c r="G515" s="226">
        <v>0.0038</v>
      </c>
      <c r="K515" s="489">
        <v>44716.0</v>
      </c>
      <c r="L515" s="154">
        <v>77.6</v>
      </c>
      <c r="M515" s="154">
        <v>78.1</v>
      </c>
      <c r="N515" s="154">
        <v>78.1</v>
      </c>
      <c r="O515" s="154">
        <v>76.5</v>
      </c>
      <c r="P515" s="154" t="s">
        <v>2997</v>
      </c>
      <c r="Q515" s="226">
        <v>0.0</v>
      </c>
      <c r="R515" s="489">
        <f>VLOOKUP(K515,'Downloaded Data'!A:A,1,TRUE)</f>
        <v>41677</v>
      </c>
    </row>
    <row r="516" ht="15.75" customHeight="1">
      <c r="A516" s="154" t="s">
        <v>5299</v>
      </c>
      <c r="B516" s="490">
        <v>6731.14</v>
      </c>
      <c r="C516" s="490">
        <v>6742.63</v>
      </c>
      <c r="D516" s="490">
        <v>6777.83</v>
      </c>
      <c r="E516" s="490">
        <v>6721.72</v>
      </c>
      <c r="G516" s="226">
        <v>-0.0017</v>
      </c>
      <c r="K516" s="489">
        <v>44685.0</v>
      </c>
      <c r="L516" s="154">
        <v>77.6</v>
      </c>
      <c r="M516" s="154">
        <v>76.5</v>
      </c>
      <c r="N516" s="154">
        <v>78.0</v>
      </c>
      <c r="O516" s="154">
        <v>76.1</v>
      </c>
      <c r="P516" s="154" t="s">
        <v>2998</v>
      </c>
      <c r="Q516" s="226">
        <v>0.0091</v>
      </c>
      <c r="R516" s="489">
        <f>VLOOKUP(K516,'Downloaded Data'!A:A,1,TRUE)</f>
        <v>41677</v>
      </c>
    </row>
    <row r="517" ht="15.75" customHeight="1">
      <c r="A517" s="154" t="s">
        <v>5300</v>
      </c>
      <c r="B517" s="490">
        <v>6742.63</v>
      </c>
      <c r="C517" s="490">
        <v>6669.21</v>
      </c>
      <c r="D517" s="490">
        <v>6748.37</v>
      </c>
      <c r="E517" s="490">
        <v>6669.21</v>
      </c>
      <c r="G517" s="226">
        <v>0.011</v>
      </c>
      <c r="K517" s="489">
        <v>44655.0</v>
      </c>
      <c r="L517" s="154">
        <v>76.9</v>
      </c>
      <c r="M517" s="154">
        <v>76.5</v>
      </c>
      <c r="N517" s="154">
        <v>77.1</v>
      </c>
      <c r="O517" s="154">
        <v>76.0</v>
      </c>
      <c r="P517" s="154" t="s">
        <v>2999</v>
      </c>
      <c r="Q517" s="226">
        <v>0.0</v>
      </c>
      <c r="R517" s="489">
        <f>VLOOKUP(K517,'Downloaded Data'!A:A,1,TRUE)</f>
        <v>41677</v>
      </c>
    </row>
    <row r="518" ht="15.75" customHeight="1">
      <c r="A518" s="154" t="s">
        <v>5301</v>
      </c>
      <c r="B518" s="490">
        <v>6669.21</v>
      </c>
      <c r="C518" s="490">
        <v>6629.87</v>
      </c>
      <c r="D518" s="490">
        <v>6694.15</v>
      </c>
      <c r="E518" s="490">
        <v>6629.87</v>
      </c>
      <c r="G518" s="226">
        <v>0.0059</v>
      </c>
      <c r="K518" s="489">
        <v>44624.0</v>
      </c>
      <c r="L518" s="154">
        <v>76.9</v>
      </c>
      <c r="M518" s="154">
        <v>75.3</v>
      </c>
      <c r="N518" s="154">
        <v>76.6</v>
      </c>
      <c r="O518" s="154">
        <v>75.3</v>
      </c>
      <c r="P518" s="154" t="s">
        <v>3000</v>
      </c>
      <c r="Q518" s="226">
        <v>0.0226</v>
      </c>
      <c r="R518" s="489">
        <f>VLOOKUP(K518,'Downloaded Data'!A:A,1,TRUE)</f>
        <v>41677</v>
      </c>
    </row>
    <row r="519" ht="15.75" customHeight="1">
      <c r="A519" s="154" t="s">
        <v>5302</v>
      </c>
      <c r="B519" s="490">
        <v>6629.87</v>
      </c>
      <c r="C519" s="490">
        <v>6702.61</v>
      </c>
      <c r="D519" s="490">
        <v>6717.22</v>
      </c>
      <c r="E519" s="490">
        <v>6610.17</v>
      </c>
      <c r="G519" s="226">
        <v>-0.0109</v>
      </c>
      <c r="K519" s="154" t="s">
        <v>5260</v>
      </c>
      <c r="L519" s="154">
        <v>75.2</v>
      </c>
      <c r="M519" s="154">
        <v>75.5</v>
      </c>
      <c r="N519" s="154">
        <v>75.8</v>
      </c>
      <c r="O519" s="154">
        <v>74.2</v>
      </c>
      <c r="P519" s="154" t="s">
        <v>3001</v>
      </c>
      <c r="Q519" s="226">
        <v>-0.0066</v>
      </c>
      <c r="R519" s="489" t="str">
        <f>VLOOKUP(K519,'Downloaded Data'!A:A,1,TRUE)</f>
        <v>01/14/2018</v>
      </c>
    </row>
    <row r="520" ht="15.75" customHeight="1">
      <c r="A520" s="154" t="s">
        <v>5303</v>
      </c>
      <c r="B520" s="490">
        <v>6702.61</v>
      </c>
      <c r="C520" s="490">
        <v>6754.44</v>
      </c>
      <c r="D520" s="490">
        <v>6767.48</v>
      </c>
      <c r="E520" s="490">
        <v>6700.07</v>
      </c>
      <c r="G520" s="226">
        <v>-0.0077</v>
      </c>
      <c r="K520" s="154" t="s">
        <v>5261</v>
      </c>
      <c r="L520" s="154">
        <v>75.7</v>
      </c>
      <c r="M520" s="154">
        <v>75.3</v>
      </c>
      <c r="N520" s="154">
        <v>76.0</v>
      </c>
      <c r="O520" s="154">
        <v>75.1</v>
      </c>
      <c r="P520" s="154" t="s">
        <v>3002</v>
      </c>
      <c r="Q520" s="226">
        <v>0.0093</v>
      </c>
      <c r="R520" s="489" t="str">
        <f>VLOOKUP(K520,'Downloaded Data'!A:A,1,TRUE)</f>
        <v>01/14/2018</v>
      </c>
    </row>
    <row r="521" ht="15.75" customHeight="1">
      <c r="A521" s="154" t="s">
        <v>5304</v>
      </c>
      <c r="B521" s="490">
        <v>6754.44</v>
      </c>
      <c r="C521" s="490">
        <v>6757.25</v>
      </c>
      <c r="D521" s="490">
        <v>6790.91</v>
      </c>
      <c r="E521" s="490">
        <v>6751.5</v>
      </c>
      <c r="G521" s="226">
        <v>-4.0E-4</v>
      </c>
      <c r="K521" s="154" t="s">
        <v>5262</v>
      </c>
      <c r="L521" s="154">
        <v>75.0</v>
      </c>
      <c r="M521" s="154">
        <v>76.0</v>
      </c>
      <c r="N521" s="154">
        <v>76.9</v>
      </c>
      <c r="O521" s="154">
        <v>74.8</v>
      </c>
      <c r="P521" s="154" t="s">
        <v>3003</v>
      </c>
      <c r="Q521" s="226">
        <v>-0.0106</v>
      </c>
      <c r="R521" s="489" t="str">
        <f>VLOOKUP(K521,'Downloaded Data'!A:A,1,TRUE)</f>
        <v>01/14/2018</v>
      </c>
    </row>
    <row r="522" ht="15.75" customHeight="1">
      <c r="A522" s="154" t="s">
        <v>5305</v>
      </c>
      <c r="B522" s="490">
        <v>6757.25</v>
      </c>
      <c r="C522" s="490">
        <v>6736.55</v>
      </c>
      <c r="D522" s="490">
        <v>6792.2</v>
      </c>
      <c r="E522" s="490">
        <v>6736.55</v>
      </c>
      <c r="G522" s="226">
        <v>0.0031</v>
      </c>
      <c r="K522" s="154" t="s">
        <v>5263</v>
      </c>
      <c r="L522" s="154">
        <v>75.8</v>
      </c>
      <c r="M522" s="154">
        <v>75.0</v>
      </c>
      <c r="N522" s="154">
        <v>76.0</v>
      </c>
      <c r="O522" s="154">
        <v>74.7</v>
      </c>
      <c r="P522" s="154" t="s">
        <v>3004</v>
      </c>
      <c r="Q522" s="226">
        <v>0.0107</v>
      </c>
      <c r="R522" s="489" t="str">
        <f>VLOOKUP(K522,'Downloaded Data'!A:A,1,TRUE)</f>
        <v>01/14/2018</v>
      </c>
    </row>
    <row r="523" ht="15.75" customHeight="1">
      <c r="A523" s="154" t="s">
        <v>5306</v>
      </c>
      <c r="B523" s="490">
        <v>6736.55</v>
      </c>
      <c r="C523" s="490">
        <v>6783.19</v>
      </c>
      <c r="D523" s="490">
        <v>6794.14</v>
      </c>
      <c r="E523" s="490">
        <v>6716.55</v>
      </c>
      <c r="G523" s="226">
        <v>-0.0069</v>
      </c>
      <c r="K523" s="154" t="s">
        <v>5264</v>
      </c>
      <c r="L523" s="154">
        <v>75.0</v>
      </c>
      <c r="M523" s="154">
        <v>73.5</v>
      </c>
      <c r="N523" s="154">
        <v>75.6</v>
      </c>
      <c r="O523" s="154">
        <v>73.5</v>
      </c>
      <c r="P523" s="154" t="s">
        <v>3005</v>
      </c>
      <c r="Q523" s="226">
        <v>0.0163</v>
      </c>
      <c r="R523" s="489" t="str">
        <f>VLOOKUP(K523,'Downloaded Data'!A:A,1,TRUE)</f>
        <v>01/14/2018</v>
      </c>
    </row>
    <row r="524" ht="15.75" customHeight="1">
      <c r="A524" s="154" t="s">
        <v>5307</v>
      </c>
      <c r="B524" s="490">
        <v>6783.19</v>
      </c>
      <c r="C524" s="490">
        <v>6868.17</v>
      </c>
      <c r="D524" s="490">
        <v>6872.82</v>
      </c>
      <c r="E524" s="490">
        <v>6774.61</v>
      </c>
      <c r="G524" s="226">
        <v>-0.0124</v>
      </c>
      <c r="K524" s="154" t="s">
        <v>5265</v>
      </c>
      <c r="L524" s="154">
        <v>73.8</v>
      </c>
      <c r="M524" s="154">
        <v>73.7</v>
      </c>
      <c r="N524" s="154">
        <v>74.0</v>
      </c>
      <c r="O524" s="154">
        <v>73.5</v>
      </c>
      <c r="P524" s="154" t="s">
        <v>3006</v>
      </c>
      <c r="Q524" s="226">
        <v>0.0014</v>
      </c>
      <c r="R524" s="489" t="str">
        <f>VLOOKUP(K524,'Downloaded Data'!A:A,1,TRUE)</f>
        <v>01/14/2018</v>
      </c>
    </row>
    <row r="525" ht="15.75" customHeight="1">
      <c r="A525" s="154" t="s">
        <v>5308</v>
      </c>
      <c r="B525" s="490">
        <v>6868.17</v>
      </c>
      <c r="C525" s="490">
        <v>6837.8</v>
      </c>
      <c r="D525" s="490">
        <v>6876.97</v>
      </c>
      <c r="E525" s="490">
        <v>6824.63</v>
      </c>
      <c r="G525" s="226">
        <v>0.0044</v>
      </c>
      <c r="K525" s="154" t="s">
        <v>5266</v>
      </c>
      <c r="L525" s="154">
        <v>73.7</v>
      </c>
      <c r="M525" s="154">
        <v>73.5</v>
      </c>
      <c r="N525" s="154">
        <v>74.1</v>
      </c>
      <c r="O525" s="154">
        <v>73.2</v>
      </c>
      <c r="P525" s="154" t="s">
        <v>3007</v>
      </c>
      <c r="Q525" s="226">
        <v>0.0055</v>
      </c>
      <c r="R525" s="489" t="str">
        <f>VLOOKUP(K525,'Downloaded Data'!A:A,1,TRUE)</f>
        <v>01/14/2018</v>
      </c>
    </row>
    <row r="526" ht="15.75" customHeight="1">
      <c r="A526" s="154" t="s">
        <v>5309</v>
      </c>
      <c r="B526" s="490">
        <v>6837.8</v>
      </c>
      <c r="C526" s="490">
        <v>6882.02</v>
      </c>
      <c r="D526" s="490">
        <v>6923.43</v>
      </c>
      <c r="E526" s="490">
        <v>6835.37</v>
      </c>
      <c r="G526" s="226">
        <v>-0.0064</v>
      </c>
      <c r="K526" s="154" t="s">
        <v>5267</v>
      </c>
      <c r="L526" s="154">
        <v>73.3</v>
      </c>
      <c r="M526" s="154">
        <v>73.4</v>
      </c>
      <c r="N526" s="154">
        <v>73.5</v>
      </c>
      <c r="O526" s="154">
        <v>72.9</v>
      </c>
      <c r="P526" s="154" t="s">
        <v>3008</v>
      </c>
      <c r="Q526" s="226">
        <v>0.0152</v>
      </c>
      <c r="R526" s="489" t="str">
        <f>VLOOKUP(K526,'Downloaded Data'!A:A,1,TRUE)</f>
        <v>01/14/2018</v>
      </c>
    </row>
    <row r="527" ht="15.75" customHeight="1">
      <c r="A527" s="154" t="s">
        <v>5310</v>
      </c>
      <c r="B527" s="490">
        <v>6882.02</v>
      </c>
      <c r="C527" s="490">
        <v>6920.35</v>
      </c>
      <c r="D527" s="490">
        <v>6929.96</v>
      </c>
      <c r="E527" s="490">
        <v>6855.76</v>
      </c>
      <c r="G527" s="226">
        <v>-0.0055</v>
      </c>
      <c r="K527" s="154" t="s">
        <v>5268</v>
      </c>
      <c r="L527" s="154">
        <v>72.2</v>
      </c>
      <c r="M527" s="154">
        <v>72.6</v>
      </c>
      <c r="N527" s="154">
        <v>73.3</v>
      </c>
      <c r="O527" s="154">
        <v>72.0</v>
      </c>
      <c r="P527" s="154" t="s">
        <v>3009</v>
      </c>
      <c r="Q527" s="226">
        <v>-0.011</v>
      </c>
      <c r="R527" s="489" t="str">
        <f>VLOOKUP(K527,'Downloaded Data'!A:A,1,TRUE)</f>
        <v>01/14/2018</v>
      </c>
    </row>
    <row r="528" ht="15.75" customHeight="1">
      <c r="A528" s="489">
        <v>44542.0</v>
      </c>
      <c r="B528" s="490">
        <v>6920.35</v>
      </c>
      <c r="C528" s="490">
        <v>6984.74</v>
      </c>
      <c r="D528" s="490">
        <v>7021.18</v>
      </c>
      <c r="E528" s="490">
        <v>6915.24</v>
      </c>
      <c r="G528" s="226">
        <v>-0.0092</v>
      </c>
      <c r="K528" s="154" t="s">
        <v>5269</v>
      </c>
      <c r="L528" s="154">
        <v>73.0</v>
      </c>
      <c r="M528" s="154">
        <v>74.7</v>
      </c>
      <c r="N528" s="154">
        <v>74.7</v>
      </c>
      <c r="O528" s="154">
        <v>72.7</v>
      </c>
      <c r="P528" s="154" t="s">
        <v>3010</v>
      </c>
      <c r="Q528" s="226">
        <v>-0.0108</v>
      </c>
      <c r="R528" s="489" t="str">
        <f>VLOOKUP(K528,'Downloaded Data'!A:A,1,TRUE)</f>
        <v>01/15/2024</v>
      </c>
    </row>
    <row r="529" ht="15.75" customHeight="1">
      <c r="A529" s="489">
        <v>44451.0</v>
      </c>
      <c r="B529" s="490">
        <v>6984.74</v>
      </c>
      <c r="C529" s="490">
        <v>6952.13</v>
      </c>
      <c r="D529" s="490">
        <v>7022.95</v>
      </c>
      <c r="E529" s="490">
        <v>6952.13</v>
      </c>
      <c r="G529" s="226">
        <v>0.0047</v>
      </c>
      <c r="K529" s="154" t="s">
        <v>5270</v>
      </c>
      <c r="L529" s="154">
        <v>73.8</v>
      </c>
      <c r="M529" s="154">
        <v>74.3</v>
      </c>
      <c r="N529" s="154">
        <v>74.5</v>
      </c>
      <c r="O529" s="154">
        <v>73.6</v>
      </c>
      <c r="P529" s="154" t="s">
        <v>3011</v>
      </c>
      <c r="Q529" s="226">
        <v>-0.0054</v>
      </c>
      <c r="R529" s="489" t="str">
        <f>VLOOKUP(K529,'Downloaded Data'!A:A,1,TRUE)</f>
        <v>01/15/2024</v>
      </c>
    </row>
    <row r="530" ht="15.75" customHeight="1">
      <c r="A530" s="489">
        <v>44420.0</v>
      </c>
      <c r="B530" s="490">
        <v>6952.13</v>
      </c>
      <c r="C530" s="490">
        <v>7048.99</v>
      </c>
      <c r="D530" s="490">
        <v>7052.02</v>
      </c>
      <c r="E530" s="490">
        <v>6946.62</v>
      </c>
      <c r="G530" s="226">
        <v>-0.0137</v>
      </c>
      <c r="K530" s="154" t="s">
        <v>5271</v>
      </c>
      <c r="L530" s="154">
        <v>74.2</v>
      </c>
      <c r="M530" s="154">
        <v>74.4</v>
      </c>
      <c r="N530" s="154">
        <v>74.4</v>
      </c>
      <c r="O530" s="154">
        <v>73.8</v>
      </c>
      <c r="P530" s="154" t="s">
        <v>3012</v>
      </c>
      <c r="Q530" s="226">
        <v>-0.0027</v>
      </c>
      <c r="R530" s="489" t="str">
        <f>VLOOKUP(K530,'Downloaded Data'!A:A,1,TRUE)</f>
        <v>01/15/2024</v>
      </c>
    </row>
    <row r="531" ht="15.75" customHeight="1">
      <c r="A531" s="489">
        <v>44389.0</v>
      </c>
      <c r="B531" s="490">
        <v>7048.99</v>
      </c>
      <c r="C531" s="490">
        <v>6978.53</v>
      </c>
      <c r="D531" s="490">
        <v>7055.46</v>
      </c>
      <c r="E531" s="490">
        <v>6978.53</v>
      </c>
      <c r="G531" s="226">
        <v>0.0101</v>
      </c>
      <c r="K531" s="154" t="s">
        <v>5272</v>
      </c>
      <c r="L531" s="154">
        <v>74.4</v>
      </c>
      <c r="M531" s="154">
        <v>74.1</v>
      </c>
      <c r="N531" s="154">
        <v>74.7</v>
      </c>
      <c r="O531" s="154">
        <v>73.8</v>
      </c>
      <c r="P531" s="154" t="s">
        <v>3013</v>
      </c>
      <c r="Q531" s="226">
        <v>0.004</v>
      </c>
      <c r="R531" s="489" t="str">
        <f>VLOOKUP(K531,'Downloaded Data'!A:A,1,TRUE)</f>
        <v>01/15/2024</v>
      </c>
    </row>
    <row r="532" ht="15.75" customHeight="1">
      <c r="A532" s="489">
        <v>44359.0</v>
      </c>
      <c r="B532" s="490">
        <v>6978.53</v>
      </c>
      <c r="C532" s="490">
        <v>6965.63</v>
      </c>
      <c r="D532" s="490">
        <v>6985.73</v>
      </c>
      <c r="E532" s="490">
        <v>6939.05</v>
      </c>
      <c r="G532" s="226">
        <v>0.0019</v>
      </c>
      <c r="K532" s="154" t="s">
        <v>5273</v>
      </c>
      <c r="L532" s="154">
        <v>74.1</v>
      </c>
      <c r="M532" s="154">
        <v>73.3</v>
      </c>
      <c r="N532" s="154">
        <v>74.6</v>
      </c>
      <c r="O532" s="154">
        <v>72.4</v>
      </c>
      <c r="P532" s="154" t="s">
        <v>3014</v>
      </c>
      <c r="Q532" s="226">
        <v>0.0263</v>
      </c>
      <c r="R532" s="489" t="str">
        <f>VLOOKUP(K532,'Downloaded Data'!A:A,1,TRUE)</f>
        <v>01/15/2024</v>
      </c>
    </row>
    <row r="533" ht="15.75" customHeight="1">
      <c r="A533" s="489">
        <v>44328.0</v>
      </c>
      <c r="B533" s="490">
        <v>6965.63</v>
      </c>
      <c r="C533" s="490">
        <v>6936.2</v>
      </c>
      <c r="D533" s="490">
        <v>6984.17</v>
      </c>
      <c r="E533" s="490">
        <v>6931.19</v>
      </c>
      <c r="G533" s="226">
        <v>0.0042</v>
      </c>
      <c r="K533" s="489">
        <v>44837.0</v>
      </c>
      <c r="L533" s="154">
        <v>72.2</v>
      </c>
      <c r="M533" s="154">
        <v>72.7</v>
      </c>
      <c r="N533" s="154">
        <v>75.0</v>
      </c>
      <c r="O533" s="154">
        <v>71.2</v>
      </c>
      <c r="P533" s="154" t="s">
        <v>3015</v>
      </c>
      <c r="Q533" s="226">
        <v>0.0084</v>
      </c>
      <c r="R533" s="489">
        <f>VLOOKUP(K533,'Downloaded Data'!A:A,1,TRUE)</f>
        <v>41677</v>
      </c>
    </row>
    <row r="534" ht="15.75" customHeight="1">
      <c r="A534" s="489">
        <v>44239.0</v>
      </c>
      <c r="B534" s="490">
        <v>6936.2</v>
      </c>
      <c r="C534" s="490">
        <v>6847.0</v>
      </c>
      <c r="D534" s="490">
        <v>6948.06</v>
      </c>
      <c r="E534" s="490">
        <v>6758.29</v>
      </c>
      <c r="G534" s="226">
        <v>0.013</v>
      </c>
      <c r="K534" s="489">
        <v>44807.0</v>
      </c>
      <c r="L534" s="154">
        <v>71.6</v>
      </c>
      <c r="M534" s="154">
        <v>69.0</v>
      </c>
      <c r="N534" s="154">
        <v>72.0</v>
      </c>
      <c r="O534" s="154">
        <v>69.0</v>
      </c>
      <c r="P534" s="154" t="s">
        <v>3016</v>
      </c>
      <c r="Q534" s="226">
        <v>0.0437</v>
      </c>
      <c r="R534" s="489">
        <f>VLOOKUP(K534,'Downloaded Data'!A:A,1,TRUE)</f>
        <v>41677</v>
      </c>
    </row>
    <row r="535" ht="15.75" customHeight="1">
      <c r="A535" s="489">
        <v>44208.0</v>
      </c>
      <c r="B535" s="490">
        <v>6847.0</v>
      </c>
      <c r="C535" s="490">
        <v>6703.25</v>
      </c>
      <c r="D535" s="490">
        <v>6857.88</v>
      </c>
      <c r="E535" s="490">
        <v>6703.25</v>
      </c>
      <c r="G535" s="226">
        <v>0.0214</v>
      </c>
      <c r="K535" s="489">
        <v>44776.0</v>
      </c>
      <c r="L535" s="154">
        <v>68.6</v>
      </c>
      <c r="M535" s="154">
        <v>69.0</v>
      </c>
      <c r="N535" s="154">
        <v>69.5</v>
      </c>
      <c r="O535" s="154">
        <v>66.0</v>
      </c>
      <c r="P535" s="154" t="s">
        <v>3017</v>
      </c>
      <c r="Q535" s="226">
        <v>0.0044</v>
      </c>
      <c r="R535" s="489">
        <f>VLOOKUP(K535,'Downloaded Data'!A:A,1,TRUE)</f>
        <v>41677</v>
      </c>
    </row>
    <row r="536" ht="15.75" customHeight="1">
      <c r="A536" s="154" t="s">
        <v>5311</v>
      </c>
      <c r="B536" s="490">
        <v>6703.25</v>
      </c>
      <c r="C536" s="490">
        <v>6795.51</v>
      </c>
      <c r="D536" s="490">
        <v>6850.81</v>
      </c>
      <c r="E536" s="490">
        <v>6699.16</v>
      </c>
      <c r="G536" s="226">
        <v>-0.0136</v>
      </c>
      <c r="K536" s="489">
        <v>44745.0</v>
      </c>
      <c r="L536" s="154">
        <v>68.3</v>
      </c>
      <c r="M536" s="154">
        <v>70.9</v>
      </c>
      <c r="N536" s="154">
        <v>71.3</v>
      </c>
      <c r="O536" s="154">
        <v>68.2</v>
      </c>
      <c r="P536" s="154" t="s">
        <v>3018</v>
      </c>
      <c r="Q536" s="226">
        <v>-0.0367</v>
      </c>
      <c r="R536" s="489">
        <f>VLOOKUP(K536,'Downloaded Data'!A:A,1,TRUE)</f>
        <v>41677</v>
      </c>
    </row>
    <row r="537" ht="15.75" customHeight="1">
      <c r="A537" s="154" t="s">
        <v>5312</v>
      </c>
      <c r="B537" s="490">
        <v>6795.51</v>
      </c>
      <c r="C537" s="490">
        <v>6773.89</v>
      </c>
      <c r="D537" s="490">
        <v>6843.65</v>
      </c>
      <c r="E537" s="490">
        <v>6773.57</v>
      </c>
      <c r="G537" s="226">
        <v>0.0032</v>
      </c>
      <c r="K537" s="489">
        <v>44715.0</v>
      </c>
      <c r="L537" s="154">
        <v>70.9</v>
      </c>
      <c r="M537" s="154">
        <v>71.2</v>
      </c>
      <c r="N537" s="154">
        <v>72.5</v>
      </c>
      <c r="O537" s="154">
        <v>70.8</v>
      </c>
      <c r="P537" s="154" t="s">
        <v>3019</v>
      </c>
      <c r="Q537" s="226">
        <v>-0.0028</v>
      </c>
      <c r="R537" s="489">
        <f>VLOOKUP(K537,'Downloaded Data'!A:A,1,TRUE)</f>
        <v>41677</v>
      </c>
    </row>
    <row r="538" ht="15.75" customHeight="1">
      <c r="A538" s="154" t="s">
        <v>5313</v>
      </c>
      <c r="B538" s="490">
        <v>6773.89</v>
      </c>
      <c r="C538" s="490">
        <v>6852.08</v>
      </c>
      <c r="D538" s="490">
        <v>6871.09</v>
      </c>
      <c r="E538" s="490">
        <v>6768.39</v>
      </c>
      <c r="G538" s="226">
        <v>-0.0114</v>
      </c>
      <c r="K538" s="489">
        <v>44623.0</v>
      </c>
      <c r="L538" s="154">
        <v>71.1</v>
      </c>
      <c r="M538" s="154">
        <v>71.8</v>
      </c>
      <c r="N538" s="154">
        <v>71.8</v>
      </c>
      <c r="O538" s="154">
        <v>70.9</v>
      </c>
      <c r="P538" s="154" t="s">
        <v>3020</v>
      </c>
      <c r="Q538" s="226">
        <v>-0.0097</v>
      </c>
      <c r="R538" s="489">
        <f>VLOOKUP(K538,'Downloaded Data'!A:A,1,TRUE)</f>
        <v>41677</v>
      </c>
    </row>
    <row r="539" ht="15.75" customHeight="1">
      <c r="A539" s="154" t="s">
        <v>5314</v>
      </c>
      <c r="B539" s="490">
        <v>6852.08</v>
      </c>
      <c r="C539" s="490">
        <v>6917.91</v>
      </c>
      <c r="D539" s="490">
        <v>6922.81</v>
      </c>
      <c r="E539" s="490">
        <v>6845.61</v>
      </c>
      <c r="G539" s="226">
        <v>-0.0095</v>
      </c>
      <c r="K539" s="489">
        <v>44595.0</v>
      </c>
      <c r="L539" s="154">
        <v>71.8</v>
      </c>
      <c r="M539" s="154">
        <v>72.8</v>
      </c>
      <c r="N539" s="154">
        <v>73.0</v>
      </c>
      <c r="O539" s="154">
        <v>71.5</v>
      </c>
      <c r="P539" s="154" t="s">
        <v>3021</v>
      </c>
      <c r="Q539" s="226">
        <v>-0.0137</v>
      </c>
      <c r="R539" s="489">
        <f>VLOOKUP(K539,'Downloaded Data'!A:A,1,TRUE)</f>
        <v>41677</v>
      </c>
    </row>
    <row r="540" ht="15.75" customHeight="1">
      <c r="A540" s="154" t="s">
        <v>5315</v>
      </c>
      <c r="B540" s="490">
        <v>6917.91</v>
      </c>
      <c r="C540" s="490">
        <v>7013.0</v>
      </c>
      <c r="D540" s="490">
        <v>7058.33</v>
      </c>
      <c r="E540" s="490">
        <v>6916.79</v>
      </c>
      <c r="G540" s="226">
        <v>-0.0136</v>
      </c>
      <c r="K540" s="489">
        <v>44564.0</v>
      </c>
      <c r="L540" s="154">
        <v>72.8</v>
      </c>
      <c r="M540" s="154">
        <v>73.3</v>
      </c>
      <c r="N540" s="154">
        <v>73.8</v>
      </c>
      <c r="O540" s="154">
        <v>72.8</v>
      </c>
      <c r="P540" s="154" t="s">
        <v>3022</v>
      </c>
      <c r="Q540" s="226">
        <v>-0.0041</v>
      </c>
      <c r="R540" s="489">
        <f>VLOOKUP(K540,'Downloaded Data'!A:A,1,TRUE)</f>
        <v>41677</v>
      </c>
    </row>
    <row r="541" ht="15.75" customHeight="1">
      <c r="A541" s="154" t="s">
        <v>5316</v>
      </c>
      <c r="B541" s="490">
        <v>7013.0</v>
      </c>
      <c r="C541" s="490">
        <v>7022.29</v>
      </c>
      <c r="D541" s="490">
        <v>7082.45</v>
      </c>
      <c r="E541" s="490">
        <v>6995.98</v>
      </c>
      <c r="G541" s="226">
        <v>-0.0013</v>
      </c>
      <c r="K541" s="154" t="s">
        <v>5274</v>
      </c>
      <c r="L541" s="154">
        <v>73.1</v>
      </c>
      <c r="M541" s="154">
        <v>72.8</v>
      </c>
      <c r="N541" s="154">
        <v>73.9</v>
      </c>
      <c r="O541" s="154">
        <v>72.8</v>
      </c>
      <c r="P541" s="154" t="s">
        <v>3023</v>
      </c>
      <c r="Q541" s="226">
        <v>0.0041</v>
      </c>
      <c r="R541" s="489" t="str">
        <f>VLOOKUP(K541,'Downloaded Data'!A:A,1,TRUE)</f>
        <v>01/15/2024</v>
      </c>
    </row>
    <row r="542" ht="15.75" customHeight="1">
      <c r="A542" s="154" t="s">
        <v>5317</v>
      </c>
      <c r="B542" s="490">
        <v>7022.29</v>
      </c>
      <c r="C542" s="490">
        <v>7085.67</v>
      </c>
      <c r="D542" s="490">
        <v>7097.2</v>
      </c>
      <c r="E542" s="490">
        <v>7019.22</v>
      </c>
      <c r="G542" s="226">
        <v>-0.0089</v>
      </c>
      <c r="K542" s="154" t="s">
        <v>5275</v>
      </c>
      <c r="L542" s="154">
        <v>72.8</v>
      </c>
      <c r="M542" s="154">
        <v>73.8</v>
      </c>
      <c r="N542" s="154">
        <v>73.8</v>
      </c>
      <c r="O542" s="154">
        <v>72.3</v>
      </c>
      <c r="P542" s="154" t="s">
        <v>3024</v>
      </c>
      <c r="Q542" s="226">
        <v>-0.0149</v>
      </c>
      <c r="R542" s="489" t="str">
        <f>VLOOKUP(K542,'Downloaded Data'!A:A,1,TRUE)</f>
        <v>01/15/2024</v>
      </c>
    </row>
    <row r="543" ht="15.75" customHeight="1">
      <c r="A543" s="154" t="s">
        <v>5318</v>
      </c>
      <c r="B543" s="490">
        <v>7085.67</v>
      </c>
      <c r="C543" s="490">
        <v>7091.81</v>
      </c>
      <c r="D543" s="490">
        <v>7134.75</v>
      </c>
      <c r="E543" s="490">
        <v>7080.72</v>
      </c>
      <c r="G543" s="226">
        <v>-9.0E-4</v>
      </c>
      <c r="K543" s="154" t="s">
        <v>5276</v>
      </c>
      <c r="L543" s="154">
        <v>73.9</v>
      </c>
      <c r="M543" s="154">
        <v>77.2</v>
      </c>
      <c r="N543" s="154">
        <v>77.2</v>
      </c>
      <c r="O543" s="154">
        <v>73.7</v>
      </c>
      <c r="P543" s="154" t="s">
        <v>3025</v>
      </c>
      <c r="Q543" s="226">
        <v>-0.0302</v>
      </c>
      <c r="R543" s="489" t="str">
        <f>VLOOKUP(K543,'Downloaded Data'!A:A,1,TRUE)</f>
        <v>01/15/2024</v>
      </c>
    </row>
    <row r="544" ht="15.75" customHeight="1">
      <c r="A544" s="154" t="s">
        <v>5319</v>
      </c>
      <c r="B544" s="490">
        <v>7091.81</v>
      </c>
      <c r="C544" s="490">
        <v>7060.77</v>
      </c>
      <c r="D544" s="490">
        <v>7100.37</v>
      </c>
      <c r="E544" s="490">
        <v>7045.25</v>
      </c>
      <c r="G544" s="226">
        <v>0.0044</v>
      </c>
      <c r="K544" s="154" t="s">
        <v>5277</v>
      </c>
      <c r="L544" s="154">
        <v>76.2</v>
      </c>
      <c r="M544" s="154">
        <v>75.7</v>
      </c>
      <c r="N544" s="154">
        <v>76.4</v>
      </c>
      <c r="O544" s="154">
        <v>75.7</v>
      </c>
      <c r="P544" s="154" t="s">
        <v>3026</v>
      </c>
      <c r="Q544" s="226">
        <v>0.004</v>
      </c>
      <c r="R544" s="489" t="str">
        <f>VLOOKUP(K544,'Downloaded Data'!A:A,1,TRUE)</f>
        <v>01/15/2024</v>
      </c>
    </row>
    <row r="545" ht="15.75" customHeight="1">
      <c r="A545" s="154" t="s">
        <v>5320</v>
      </c>
      <c r="B545" s="490">
        <v>7060.77</v>
      </c>
      <c r="C545" s="490">
        <v>7056.57</v>
      </c>
      <c r="D545" s="490">
        <v>7093.71</v>
      </c>
      <c r="E545" s="490">
        <v>7020.8</v>
      </c>
      <c r="G545" s="226">
        <v>6.0E-4</v>
      </c>
      <c r="K545" s="154" t="s">
        <v>5278</v>
      </c>
      <c r="L545" s="154">
        <v>75.9</v>
      </c>
      <c r="M545" s="154">
        <v>76.1</v>
      </c>
      <c r="N545" s="154">
        <v>76.5</v>
      </c>
      <c r="O545" s="154">
        <v>75.6</v>
      </c>
      <c r="P545" s="154" t="s">
        <v>3027</v>
      </c>
      <c r="Q545" s="226">
        <v>-0.0052</v>
      </c>
      <c r="R545" s="489" t="str">
        <f>VLOOKUP(K545,'Downloaded Data'!A:A,1,TRUE)</f>
        <v>01/15/2024</v>
      </c>
    </row>
    <row r="546" ht="15.75" customHeight="1">
      <c r="A546" s="154" t="s">
        <v>5321</v>
      </c>
      <c r="B546" s="490">
        <v>7056.57</v>
      </c>
      <c r="C546" s="490">
        <v>6941.36</v>
      </c>
      <c r="D546" s="490">
        <v>7066.72</v>
      </c>
      <c r="E546" s="490">
        <v>6941.36</v>
      </c>
      <c r="G546" s="226">
        <v>0.0166</v>
      </c>
      <c r="K546" s="154" t="s">
        <v>5322</v>
      </c>
      <c r="L546" s="154">
        <v>76.3</v>
      </c>
      <c r="M546" s="154">
        <v>76.3</v>
      </c>
      <c r="N546" s="154">
        <v>76.9</v>
      </c>
      <c r="O546" s="154">
        <v>75.8</v>
      </c>
      <c r="P546" s="154" t="s">
        <v>3029</v>
      </c>
      <c r="Q546" s="226">
        <v>-0.0039</v>
      </c>
      <c r="R546" s="489" t="str">
        <f>VLOOKUP(K546,'Downloaded Data'!A:A,1,TRUE)</f>
        <v>01/15/2024</v>
      </c>
    </row>
    <row r="547" ht="15.75" customHeight="1">
      <c r="A547" s="154" t="s">
        <v>5323</v>
      </c>
      <c r="B547" s="490">
        <v>6941.36</v>
      </c>
      <c r="C547" s="490">
        <v>6930.07</v>
      </c>
      <c r="D547" s="490">
        <v>6992.1</v>
      </c>
      <c r="E547" s="490">
        <v>6918.85</v>
      </c>
      <c r="G547" s="226">
        <v>0.0016</v>
      </c>
      <c r="K547" s="154" t="s">
        <v>5280</v>
      </c>
      <c r="L547" s="154">
        <v>76.6</v>
      </c>
      <c r="M547" s="154">
        <v>76.4</v>
      </c>
      <c r="N547" s="154">
        <v>77.4</v>
      </c>
      <c r="O547" s="154">
        <v>76.4</v>
      </c>
      <c r="P547" s="154" t="s">
        <v>3030</v>
      </c>
      <c r="Q547" s="226">
        <v>-0.0026</v>
      </c>
      <c r="R547" s="489" t="str">
        <f>VLOOKUP(K547,'Downloaded Data'!A:A,1,TRUE)</f>
        <v>01/15/2024</v>
      </c>
    </row>
    <row r="548" ht="15.75" customHeight="1">
      <c r="A548" s="154" t="s">
        <v>5324</v>
      </c>
      <c r="B548" s="490">
        <v>6930.07</v>
      </c>
      <c r="C548" s="490">
        <v>6995.92</v>
      </c>
      <c r="D548" s="490">
        <v>7024.05</v>
      </c>
      <c r="E548" s="490">
        <v>6922.83</v>
      </c>
      <c r="G548" s="226">
        <v>-0.0094</v>
      </c>
      <c r="K548" s="154" t="s">
        <v>5281</v>
      </c>
      <c r="L548" s="154">
        <v>76.8</v>
      </c>
      <c r="M548" s="154">
        <v>76.1</v>
      </c>
      <c r="N548" s="154">
        <v>76.9</v>
      </c>
      <c r="O548" s="154">
        <v>76.1</v>
      </c>
      <c r="P548" s="154" t="s">
        <v>3031</v>
      </c>
      <c r="Q548" s="226">
        <v>0.0066</v>
      </c>
      <c r="R548" s="489" t="str">
        <f>VLOOKUP(K548,'Downloaded Data'!A:A,1,TRUE)</f>
        <v>01/15/2024</v>
      </c>
    </row>
    <row r="549" ht="15.75" customHeight="1">
      <c r="A549" s="489">
        <v>44511.0</v>
      </c>
      <c r="B549" s="490">
        <v>6995.92</v>
      </c>
      <c r="C549" s="490">
        <v>6982.18</v>
      </c>
      <c r="D549" s="490">
        <v>7051.94</v>
      </c>
      <c r="E549" s="490">
        <v>6982.14</v>
      </c>
      <c r="G549" s="226">
        <v>0.002</v>
      </c>
      <c r="K549" s="154" t="s">
        <v>5282</v>
      </c>
      <c r="L549" s="154">
        <v>76.3</v>
      </c>
      <c r="M549" s="154">
        <v>76.1</v>
      </c>
      <c r="N549" s="154">
        <v>76.9</v>
      </c>
      <c r="O549" s="154">
        <v>75.8</v>
      </c>
      <c r="P549" s="154" t="s">
        <v>3032</v>
      </c>
      <c r="Q549" s="226">
        <v>-0.0013</v>
      </c>
      <c r="R549" s="489" t="str">
        <f>VLOOKUP(K549,'Downloaded Data'!A:A,1,TRUE)</f>
        <v>#N/A</v>
      </c>
    </row>
    <row r="550" ht="15.75" customHeight="1">
      <c r="A550" s="489">
        <v>44480.0</v>
      </c>
      <c r="B550" s="490">
        <v>6982.18</v>
      </c>
      <c r="C550" s="490">
        <v>6868.08</v>
      </c>
      <c r="D550" s="490">
        <v>6991.24</v>
      </c>
      <c r="E550" s="490">
        <v>6868.08</v>
      </c>
      <c r="G550" s="226">
        <v>0.0166</v>
      </c>
      <c r="K550" s="154" t="s">
        <v>5283</v>
      </c>
      <c r="L550" s="154">
        <v>76.4</v>
      </c>
      <c r="M550" s="154">
        <v>76.2</v>
      </c>
      <c r="N550" s="154">
        <v>76.8</v>
      </c>
      <c r="O550" s="154">
        <v>76.0</v>
      </c>
      <c r="P550" s="154" t="s">
        <v>3033</v>
      </c>
      <c r="Q550" s="226">
        <v>-0.0013</v>
      </c>
      <c r="R550" s="489" t="str">
        <f>VLOOKUP(K550,'Downloaded Data'!A:A,1,TRUE)</f>
        <v>#N/A</v>
      </c>
    </row>
    <row r="551" ht="15.75" customHeight="1">
      <c r="A551" s="489">
        <v>44450.0</v>
      </c>
      <c r="B551" s="490">
        <v>6868.08</v>
      </c>
      <c r="C551" s="490">
        <v>6799.64</v>
      </c>
      <c r="D551" s="490">
        <v>6885.73</v>
      </c>
      <c r="E551" s="490">
        <v>6799.64</v>
      </c>
      <c r="G551" s="226">
        <v>0.0101</v>
      </c>
      <c r="K551" s="154" t="s">
        <v>5284</v>
      </c>
      <c r="L551" s="154">
        <v>76.5</v>
      </c>
      <c r="M551" s="154">
        <v>77.0</v>
      </c>
      <c r="N551" s="154">
        <v>77.0</v>
      </c>
      <c r="O551" s="154">
        <v>76.0</v>
      </c>
      <c r="P551" s="154" t="s">
        <v>3034</v>
      </c>
      <c r="Q551" s="226">
        <v>-0.0039</v>
      </c>
      <c r="R551" s="489" t="str">
        <f>VLOOKUP(K551,'Downloaded Data'!A:A,1,TRUE)</f>
        <v>#N/A</v>
      </c>
    </row>
    <row r="552" ht="15.75" customHeight="1">
      <c r="A552" s="489">
        <v>44419.0</v>
      </c>
      <c r="B552" s="490">
        <v>6799.64</v>
      </c>
      <c r="C552" s="490">
        <v>6855.87</v>
      </c>
      <c r="D552" s="490">
        <v>6885.19</v>
      </c>
      <c r="E552" s="490">
        <v>6785.2</v>
      </c>
      <c r="G552" s="226">
        <v>-0.0082</v>
      </c>
      <c r="K552" s="489">
        <v>44836.0</v>
      </c>
      <c r="L552" s="154">
        <v>76.8</v>
      </c>
      <c r="M552" s="154">
        <v>76.1</v>
      </c>
      <c r="N552" s="154">
        <v>77.0</v>
      </c>
      <c r="O552" s="154">
        <v>76.1</v>
      </c>
      <c r="P552" s="154" t="s">
        <v>3035</v>
      </c>
      <c r="Q552" s="226">
        <v>0.0052</v>
      </c>
      <c r="R552" s="489">
        <f>VLOOKUP(K552,'Downloaded Data'!A:A,1,TRUE)</f>
        <v>41677</v>
      </c>
    </row>
    <row r="553" ht="15.75" customHeight="1">
      <c r="A553" s="489">
        <v>44388.0</v>
      </c>
      <c r="B553" s="490">
        <v>6855.87</v>
      </c>
      <c r="C553" s="490">
        <v>6906.71</v>
      </c>
      <c r="D553" s="490">
        <v>6950.46</v>
      </c>
      <c r="E553" s="490">
        <v>6850.98</v>
      </c>
      <c r="G553" s="226">
        <v>-0.0074</v>
      </c>
      <c r="K553" s="489">
        <v>44806.0</v>
      </c>
      <c r="L553" s="154">
        <v>76.4</v>
      </c>
      <c r="M553" s="154">
        <v>76.3</v>
      </c>
      <c r="N553" s="154">
        <v>77.3</v>
      </c>
      <c r="O553" s="154">
        <v>75.8</v>
      </c>
      <c r="P553" s="154" t="s">
        <v>3036</v>
      </c>
      <c r="Q553" s="226">
        <v>0.0013</v>
      </c>
      <c r="R553" s="489">
        <f>VLOOKUP(K553,'Downloaded Data'!A:A,1,TRUE)</f>
        <v>41677</v>
      </c>
    </row>
    <row r="554" ht="15.75" customHeight="1">
      <c r="A554" s="489">
        <v>44297.0</v>
      </c>
      <c r="B554" s="490">
        <v>6906.71</v>
      </c>
      <c r="C554" s="490">
        <v>6898.27</v>
      </c>
      <c r="D554" s="490">
        <v>6931.89</v>
      </c>
      <c r="E554" s="490">
        <v>6863.78</v>
      </c>
      <c r="G554" s="226">
        <v>0.0012</v>
      </c>
      <c r="K554" s="489">
        <v>44775.0</v>
      </c>
      <c r="L554" s="154">
        <v>76.3</v>
      </c>
      <c r="M554" s="154">
        <v>76.0</v>
      </c>
      <c r="N554" s="154">
        <v>76.5</v>
      </c>
      <c r="O554" s="154">
        <v>75.5</v>
      </c>
      <c r="P554" s="154" t="s">
        <v>3037</v>
      </c>
      <c r="Q554" s="226">
        <v>0.0053</v>
      </c>
      <c r="R554" s="489">
        <f>VLOOKUP(K554,'Downloaded Data'!A:A,1,TRUE)</f>
        <v>41677</v>
      </c>
    </row>
    <row r="555" ht="15.75" customHeight="1">
      <c r="A555" s="489">
        <v>44266.0</v>
      </c>
      <c r="B555" s="490">
        <v>6898.27</v>
      </c>
      <c r="C555" s="490">
        <v>6954.35</v>
      </c>
      <c r="D555" s="490">
        <v>6984.08</v>
      </c>
      <c r="E555" s="490">
        <v>6894.3</v>
      </c>
      <c r="G555" s="226">
        <v>-0.0081</v>
      </c>
      <c r="K555" s="489">
        <v>44744.0</v>
      </c>
      <c r="L555" s="154">
        <v>75.9</v>
      </c>
      <c r="M555" s="154">
        <v>76.2</v>
      </c>
      <c r="N555" s="154">
        <v>76.5</v>
      </c>
      <c r="O555" s="154">
        <v>75.7</v>
      </c>
      <c r="P555" s="154" t="s">
        <v>3038</v>
      </c>
      <c r="Q555" s="226">
        <v>-0.0039</v>
      </c>
      <c r="R555" s="489">
        <f>VLOOKUP(K555,'Downloaded Data'!A:A,1,TRUE)</f>
        <v>41677</v>
      </c>
    </row>
    <row r="556" ht="15.75" customHeight="1">
      <c r="A556" s="489">
        <v>44238.0</v>
      </c>
      <c r="B556" s="490">
        <v>6954.35</v>
      </c>
      <c r="C556" s="490">
        <v>6998.03</v>
      </c>
      <c r="D556" s="490">
        <v>7028.38</v>
      </c>
      <c r="E556" s="490">
        <v>6948.71</v>
      </c>
      <c r="G556" s="226">
        <v>-0.0062</v>
      </c>
      <c r="K556" s="489">
        <v>44714.0</v>
      </c>
      <c r="L556" s="154">
        <v>76.2</v>
      </c>
      <c r="M556" s="154">
        <v>76.0</v>
      </c>
      <c r="N556" s="154">
        <v>76.5</v>
      </c>
      <c r="O556" s="154">
        <v>75.5</v>
      </c>
      <c r="P556" s="154" t="s">
        <v>3039</v>
      </c>
      <c r="Q556" s="226">
        <v>0.0093</v>
      </c>
      <c r="R556" s="489">
        <f>VLOOKUP(K556,'Downloaded Data'!A:A,1,TRUE)</f>
        <v>41677</v>
      </c>
    </row>
    <row r="557" ht="15.75" customHeight="1">
      <c r="A557" s="489">
        <v>44207.0</v>
      </c>
      <c r="B557" s="490">
        <v>6998.03</v>
      </c>
      <c r="C557" s="490">
        <v>7000.94</v>
      </c>
      <c r="D557" s="490">
        <v>7039.49</v>
      </c>
      <c r="E557" s="490">
        <v>6984.93</v>
      </c>
      <c r="G557" s="226">
        <v>-4.0E-4</v>
      </c>
      <c r="K557" s="489">
        <v>44622.0</v>
      </c>
      <c r="L557" s="154">
        <v>75.5</v>
      </c>
      <c r="M557" s="154">
        <v>76.5</v>
      </c>
      <c r="N557" s="154">
        <v>77.2</v>
      </c>
      <c r="O557" s="154">
        <v>75.1</v>
      </c>
      <c r="P557" s="154" t="s">
        <v>3040</v>
      </c>
      <c r="Q557" s="226">
        <v>-0.0169</v>
      </c>
      <c r="R557" s="489">
        <f>VLOOKUP(K557,'Downloaded Data'!A:A,1,TRUE)</f>
        <v>41677</v>
      </c>
    </row>
    <row r="558" ht="15.75" customHeight="1">
      <c r="A558" s="154" t="s">
        <v>5325</v>
      </c>
      <c r="B558" s="490">
        <v>7000.94</v>
      </c>
      <c r="C558" s="490">
        <v>7062.35</v>
      </c>
      <c r="D558" s="490">
        <v>7090.48</v>
      </c>
      <c r="E558" s="490">
        <v>6994.83</v>
      </c>
      <c r="G558" s="226">
        <v>-0.0087</v>
      </c>
      <c r="K558" s="489">
        <v>44594.0</v>
      </c>
      <c r="L558" s="154">
        <v>76.8</v>
      </c>
      <c r="M558" s="154">
        <v>77.4</v>
      </c>
      <c r="N558" s="154">
        <v>77.6</v>
      </c>
      <c r="O558" s="154">
        <v>76.5</v>
      </c>
      <c r="P558" s="154" t="s">
        <v>3041</v>
      </c>
      <c r="Q558" s="226">
        <v>-0.0039</v>
      </c>
      <c r="R558" s="489">
        <f>VLOOKUP(K558,'Downloaded Data'!A:A,1,TRUE)</f>
        <v>41677</v>
      </c>
    </row>
    <row r="559" ht="15.75" customHeight="1">
      <c r="A559" s="154" t="s">
        <v>5326</v>
      </c>
      <c r="B559" s="490">
        <v>7062.35</v>
      </c>
      <c r="C559" s="490">
        <v>7011.88</v>
      </c>
      <c r="D559" s="490">
        <v>7067.48</v>
      </c>
      <c r="E559" s="490">
        <v>7003.91</v>
      </c>
      <c r="G559" s="226">
        <v>0.0072</v>
      </c>
      <c r="K559" s="489">
        <v>44563.0</v>
      </c>
      <c r="L559" s="154">
        <v>77.1</v>
      </c>
      <c r="M559" s="154">
        <v>74.7</v>
      </c>
      <c r="N559" s="154">
        <v>77.5</v>
      </c>
      <c r="O559" s="154">
        <v>74.7</v>
      </c>
      <c r="P559" s="154" t="s">
        <v>3042</v>
      </c>
      <c r="Q559" s="226">
        <v>0.0185</v>
      </c>
      <c r="R559" s="489">
        <f>VLOOKUP(K559,'Downloaded Data'!A:A,1,TRUE)</f>
        <v>41677</v>
      </c>
    </row>
    <row r="560" ht="15.75" customHeight="1">
      <c r="A560" s="154" t="s">
        <v>5327</v>
      </c>
      <c r="B560" s="490">
        <v>7011.88</v>
      </c>
      <c r="C560" s="490">
        <v>7005.78</v>
      </c>
      <c r="D560" s="490">
        <v>7065.95</v>
      </c>
      <c r="E560" s="490">
        <v>6993.14</v>
      </c>
      <c r="G560" s="226">
        <v>9.0E-4</v>
      </c>
      <c r="K560" s="154" t="s">
        <v>5285</v>
      </c>
      <c r="L560" s="154">
        <v>75.7</v>
      </c>
      <c r="M560" s="154">
        <v>76.1</v>
      </c>
      <c r="N560" s="154">
        <v>76.3</v>
      </c>
      <c r="O560" s="154">
        <v>75.5</v>
      </c>
      <c r="P560" s="154" t="s">
        <v>3043</v>
      </c>
      <c r="Q560" s="226">
        <v>-0.0039</v>
      </c>
      <c r="R560" s="489" t="str">
        <f>VLOOKUP(K560,'Downloaded Data'!A:A,1,TRUE)</f>
        <v>#N/A</v>
      </c>
    </row>
    <row r="561" ht="15.75" customHeight="1">
      <c r="A561" s="154" t="s">
        <v>5328</v>
      </c>
      <c r="B561" s="490">
        <v>7005.78</v>
      </c>
      <c r="C561" s="490">
        <v>6885.29</v>
      </c>
      <c r="D561" s="490">
        <v>7015.34</v>
      </c>
      <c r="E561" s="490">
        <v>6856.99</v>
      </c>
      <c r="G561" s="226">
        <v>0.0175</v>
      </c>
      <c r="K561" s="154" t="s">
        <v>5286</v>
      </c>
      <c r="L561" s="154">
        <v>76.0</v>
      </c>
      <c r="M561" s="154">
        <v>77.5</v>
      </c>
      <c r="N561" s="154">
        <v>77.5</v>
      </c>
      <c r="O561" s="154">
        <v>75.3</v>
      </c>
      <c r="P561" s="154" t="s">
        <v>3044</v>
      </c>
      <c r="Q561" s="226">
        <v>-0.0181</v>
      </c>
      <c r="R561" s="489" t="str">
        <f>VLOOKUP(K561,'Downloaded Data'!A:A,1,TRUE)</f>
        <v>#N/A</v>
      </c>
    </row>
    <row r="562" ht="15.75" customHeight="1">
      <c r="A562" s="154" t="s">
        <v>5329</v>
      </c>
      <c r="B562" s="490">
        <v>6885.29</v>
      </c>
      <c r="C562" s="490">
        <v>7005.7</v>
      </c>
      <c r="D562" s="490">
        <v>7005.7</v>
      </c>
      <c r="E562" s="490">
        <v>6841.29</v>
      </c>
      <c r="G562" s="226">
        <v>-0.0172</v>
      </c>
      <c r="K562" s="154" t="s">
        <v>5287</v>
      </c>
      <c r="L562" s="154">
        <v>77.4</v>
      </c>
      <c r="M562" s="154">
        <v>79.9</v>
      </c>
      <c r="N562" s="154">
        <v>79.9</v>
      </c>
      <c r="O562" s="154">
        <v>76.8</v>
      </c>
      <c r="P562" s="154" t="s">
        <v>3045</v>
      </c>
      <c r="Q562" s="226">
        <v>-0.0178</v>
      </c>
      <c r="R562" s="489" t="str">
        <f>VLOOKUP(K562,'Downloaded Data'!A:A,1,TRUE)</f>
        <v>#N/A</v>
      </c>
    </row>
    <row r="563" ht="15.75" customHeight="1">
      <c r="A563" s="154" t="s">
        <v>5330</v>
      </c>
      <c r="B563" s="490">
        <v>7005.7</v>
      </c>
      <c r="C563" s="490">
        <v>7076.23</v>
      </c>
      <c r="D563" s="490">
        <v>7138.48</v>
      </c>
      <c r="E563" s="490">
        <v>6994.41</v>
      </c>
      <c r="G563" s="226">
        <v>-0.01</v>
      </c>
      <c r="K563" s="154" t="s">
        <v>5288</v>
      </c>
      <c r="L563" s="154">
        <v>78.8</v>
      </c>
      <c r="M563" s="154">
        <v>79.4</v>
      </c>
      <c r="N563" s="154">
        <v>79.9</v>
      </c>
      <c r="O563" s="154">
        <v>78.1</v>
      </c>
      <c r="P563" s="154" t="s">
        <v>3046</v>
      </c>
      <c r="Q563" s="226">
        <v>-0.0038</v>
      </c>
      <c r="R563" s="489" t="str">
        <f>VLOOKUP(K563,'Downloaded Data'!A:A,1,TRUE)</f>
        <v>#N/A</v>
      </c>
    </row>
    <row r="564" ht="15.75" customHeight="1">
      <c r="A564" s="154" t="s">
        <v>5331</v>
      </c>
      <c r="B564" s="490">
        <v>7076.23</v>
      </c>
      <c r="C564" s="490">
        <v>7020.61</v>
      </c>
      <c r="D564" s="490">
        <v>7096.48</v>
      </c>
      <c r="E564" s="490">
        <v>6986.64</v>
      </c>
      <c r="G564" s="226">
        <v>0.0079</v>
      </c>
      <c r="K564" s="154" t="s">
        <v>5289</v>
      </c>
      <c r="L564" s="154">
        <v>79.1</v>
      </c>
      <c r="M564" s="154">
        <v>77.9</v>
      </c>
      <c r="N564" s="154">
        <v>79.4</v>
      </c>
      <c r="O564" s="154">
        <v>76.6</v>
      </c>
      <c r="P564" s="154" t="s">
        <v>3047</v>
      </c>
      <c r="Q564" s="226">
        <v>0.0246</v>
      </c>
      <c r="R564" s="489" t="str">
        <f>VLOOKUP(K564,'Downloaded Data'!A:A,1,TRUE)</f>
        <v>#N/A</v>
      </c>
    </row>
    <row r="565" ht="15.75" customHeight="1">
      <c r="A565" s="154" t="s">
        <v>5332</v>
      </c>
      <c r="B565" s="490">
        <v>7020.61</v>
      </c>
      <c r="C565" s="490">
        <v>7097.27</v>
      </c>
      <c r="D565" s="490">
        <v>7186.36</v>
      </c>
      <c r="E565" s="490">
        <v>7009.05</v>
      </c>
      <c r="G565" s="226">
        <v>-0.0108</v>
      </c>
      <c r="K565" s="154" t="s">
        <v>5290</v>
      </c>
      <c r="L565" s="154">
        <v>77.2</v>
      </c>
      <c r="M565" s="154">
        <v>77.2</v>
      </c>
      <c r="N565" s="154">
        <v>78.6</v>
      </c>
      <c r="O565" s="154">
        <v>76.5</v>
      </c>
      <c r="P565" s="154" t="s">
        <v>3048</v>
      </c>
      <c r="Q565" s="226">
        <v>-0.009</v>
      </c>
      <c r="R565" s="489" t="str">
        <f>VLOOKUP(K565,'Downloaded Data'!A:A,1,TRUE)</f>
        <v>#N/A</v>
      </c>
    </row>
    <row r="566" ht="15.75" customHeight="1">
      <c r="A566" s="154" t="s">
        <v>5333</v>
      </c>
      <c r="B566" s="490">
        <v>7097.27</v>
      </c>
      <c r="C566" s="490">
        <v>7186.46</v>
      </c>
      <c r="D566" s="490">
        <v>7203.59</v>
      </c>
      <c r="E566" s="490">
        <v>7057.91</v>
      </c>
      <c r="G566" s="226">
        <v>-0.0124</v>
      </c>
      <c r="K566" s="154" t="s">
        <v>5291</v>
      </c>
      <c r="L566" s="154">
        <v>77.9</v>
      </c>
      <c r="M566" s="154">
        <v>77.8</v>
      </c>
      <c r="N566" s="154">
        <v>79.2</v>
      </c>
      <c r="O566" s="154">
        <v>76.2</v>
      </c>
      <c r="P566" s="154" t="s">
        <v>3049</v>
      </c>
      <c r="Q566" s="226">
        <v>-0.0013</v>
      </c>
      <c r="R566" s="489" t="str">
        <f>VLOOKUP(K566,'Downloaded Data'!A:A,1,TRUE)</f>
        <v>#N/A</v>
      </c>
    </row>
    <row r="567" ht="15.75" customHeight="1">
      <c r="A567" s="154" t="s">
        <v>5334</v>
      </c>
      <c r="B567" s="490">
        <v>7186.46</v>
      </c>
      <c r="C567" s="490">
        <v>7243.26</v>
      </c>
      <c r="D567" s="490">
        <v>7283.89</v>
      </c>
      <c r="E567" s="490">
        <v>7170.76</v>
      </c>
      <c r="G567" s="226">
        <v>-0.0078</v>
      </c>
      <c r="K567" s="154" t="s">
        <v>5292</v>
      </c>
      <c r="L567" s="154">
        <v>78.0</v>
      </c>
      <c r="M567" s="154">
        <v>78.7</v>
      </c>
      <c r="N567" s="154">
        <v>79.2</v>
      </c>
      <c r="O567" s="154">
        <v>77.8</v>
      </c>
      <c r="P567" s="154" t="s">
        <v>3050</v>
      </c>
      <c r="Q567" s="226">
        <v>-0.0038</v>
      </c>
      <c r="R567" s="489" t="str">
        <f>VLOOKUP(K567,'Downloaded Data'!A:A,1,TRUE)</f>
        <v>#N/A</v>
      </c>
    </row>
    <row r="568" ht="15.75" customHeight="1">
      <c r="A568" s="154" t="s">
        <v>5335</v>
      </c>
      <c r="B568" s="490">
        <v>7243.26</v>
      </c>
      <c r="C568" s="490">
        <v>7248.44</v>
      </c>
      <c r="D568" s="490">
        <v>7267.9</v>
      </c>
      <c r="E568" s="490">
        <v>7195.1</v>
      </c>
      <c r="G568" s="226">
        <v>-7.0E-4</v>
      </c>
      <c r="K568" s="154" t="s">
        <v>5293</v>
      </c>
      <c r="L568" s="154">
        <v>78.3</v>
      </c>
      <c r="M568" s="154">
        <v>77.9</v>
      </c>
      <c r="N568" s="154">
        <v>79.9</v>
      </c>
      <c r="O568" s="154">
        <v>77.8</v>
      </c>
      <c r="P568" s="154" t="s">
        <v>3051</v>
      </c>
      <c r="Q568" s="226">
        <v>0.0142</v>
      </c>
      <c r="R568" s="489" t="str">
        <f>VLOOKUP(K568,'Downloaded Data'!A:A,1,TRUE)</f>
        <v>#N/A</v>
      </c>
    </row>
    <row r="569" ht="15.75" customHeight="1">
      <c r="A569" s="154" t="s">
        <v>5336</v>
      </c>
      <c r="B569" s="490">
        <v>7248.44</v>
      </c>
      <c r="C569" s="490">
        <v>7313.98</v>
      </c>
      <c r="D569" s="490">
        <v>7347.76</v>
      </c>
      <c r="E569" s="490">
        <v>7241.97</v>
      </c>
      <c r="G569" s="226">
        <v>-0.009</v>
      </c>
      <c r="K569" s="154" t="s">
        <v>5294</v>
      </c>
      <c r="L569" s="154">
        <v>77.2</v>
      </c>
      <c r="M569" s="154">
        <v>76.2</v>
      </c>
      <c r="N569" s="154">
        <v>78.2</v>
      </c>
      <c r="O569" s="154">
        <v>76.2</v>
      </c>
      <c r="P569" s="154" t="s">
        <v>3052</v>
      </c>
      <c r="Q569" s="226">
        <v>0.0145</v>
      </c>
      <c r="R569" s="489" t="str">
        <f>VLOOKUP(K569,'Downloaded Data'!A:A,1,TRUE)</f>
        <v>#N/A</v>
      </c>
    </row>
    <row r="570" ht="15.75" customHeight="1">
      <c r="A570" s="489">
        <v>44540.0</v>
      </c>
      <c r="B570" s="490">
        <v>7313.98</v>
      </c>
      <c r="C570" s="490">
        <v>7345.57</v>
      </c>
      <c r="D570" s="490">
        <v>7374.54</v>
      </c>
      <c r="E570" s="490">
        <v>7303.18</v>
      </c>
      <c r="G570" s="226">
        <v>-0.0043</v>
      </c>
      <c r="K570" s="154" t="s">
        <v>5295</v>
      </c>
      <c r="L570" s="154">
        <v>76.1</v>
      </c>
      <c r="M570" s="154">
        <v>75.3</v>
      </c>
      <c r="N570" s="154">
        <v>77.7</v>
      </c>
      <c r="O570" s="154">
        <v>75.3</v>
      </c>
      <c r="P570" s="154" t="s">
        <v>3053</v>
      </c>
      <c r="Q570" s="226">
        <v>0.012</v>
      </c>
      <c r="R570" s="489" t="str">
        <f>VLOOKUP(K570,'Downloaded Data'!A:A,1,TRUE)</f>
        <v>#N/A</v>
      </c>
    </row>
    <row r="571" ht="15.75" customHeight="1">
      <c r="A571" s="489">
        <v>44510.0</v>
      </c>
      <c r="B571" s="490">
        <v>7345.57</v>
      </c>
      <c r="C571" s="490">
        <v>7367.99</v>
      </c>
      <c r="D571" s="490">
        <v>7410.62</v>
      </c>
      <c r="E571" s="490">
        <v>7344.9</v>
      </c>
      <c r="G571" s="226">
        <v>-0.003</v>
      </c>
      <c r="K571" s="154" t="s">
        <v>5296</v>
      </c>
      <c r="L571" s="154">
        <v>75.2</v>
      </c>
      <c r="M571" s="154">
        <v>74.0</v>
      </c>
      <c r="N571" s="154">
        <v>75.7</v>
      </c>
      <c r="O571" s="154">
        <v>74.0</v>
      </c>
      <c r="P571" s="154" t="s">
        <v>3054</v>
      </c>
      <c r="Q571" s="226">
        <v>0.0094</v>
      </c>
      <c r="R571" s="489" t="str">
        <f>VLOOKUP(K571,'Downloaded Data'!A:A,1,TRUE)</f>
        <v>#N/A</v>
      </c>
    </row>
    <row r="572" ht="15.75" customHeight="1">
      <c r="A572" s="489">
        <v>44479.0</v>
      </c>
      <c r="B572" s="490">
        <v>7367.99</v>
      </c>
      <c r="C572" s="490">
        <v>7342.96</v>
      </c>
      <c r="D572" s="490">
        <v>7398.04</v>
      </c>
      <c r="E572" s="490">
        <v>7341.26</v>
      </c>
      <c r="G572" s="226">
        <v>0.0034</v>
      </c>
      <c r="K572" s="154" t="s">
        <v>5297</v>
      </c>
      <c r="L572" s="154">
        <v>74.5</v>
      </c>
      <c r="M572" s="154">
        <v>74.0</v>
      </c>
      <c r="N572" s="154">
        <v>75.0</v>
      </c>
      <c r="O572" s="154">
        <v>73.3</v>
      </c>
      <c r="P572" s="154" t="s">
        <v>3055</v>
      </c>
      <c r="Q572" s="226">
        <v>0.0136</v>
      </c>
      <c r="R572" s="489" t="str">
        <f>VLOOKUP(K572,'Downloaded Data'!A:A,1,TRUE)</f>
        <v>#N/A</v>
      </c>
    </row>
    <row r="573" ht="15.75" customHeight="1">
      <c r="A573" s="489">
        <v>44387.0</v>
      </c>
      <c r="B573" s="490">
        <v>7342.96</v>
      </c>
      <c r="C573" s="490">
        <v>7351.04</v>
      </c>
      <c r="D573" s="490">
        <v>7402.48</v>
      </c>
      <c r="E573" s="490">
        <v>7323.7</v>
      </c>
      <c r="G573" s="226">
        <v>-0.0011</v>
      </c>
      <c r="K573" s="489">
        <v>44896.0</v>
      </c>
      <c r="L573" s="154">
        <v>73.5</v>
      </c>
      <c r="M573" s="154">
        <v>75.8</v>
      </c>
      <c r="N573" s="154">
        <v>75.9</v>
      </c>
      <c r="O573" s="154">
        <v>72.1</v>
      </c>
      <c r="P573" s="154" t="s">
        <v>3056</v>
      </c>
      <c r="Q573" s="226">
        <v>-0.0252</v>
      </c>
      <c r="R573" s="489">
        <f>VLOOKUP(K573,'Downloaded Data'!A:A,1,TRUE)</f>
        <v>41677</v>
      </c>
    </row>
    <row r="574" ht="15.75" customHeight="1">
      <c r="A574" s="489">
        <v>44357.0</v>
      </c>
      <c r="B574" s="490">
        <v>7351.04</v>
      </c>
      <c r="C574" s="490">
        <v>7331.39</v>
      </c>
      <c r="D574" s="490">
        <v>7406.98</v>
      </c>
      <c r="E574" s="490">
        <v>7331.39</v>
      </c>
      <c r="G574" s="226">
        <v>0.0027</v>
      </c>
      <c r="K574" s="489">
        <v>44866.0</v>
      </c>
      <c r="L574" s="154">
        <v>75.4</v>
      </c>
      <c r="M574" s="154">
        <v>76.9</v>
      </c>
      <c r="N574" s="154">
        <v>77.6</v>
      </c>
      <c r="O574" s="154">
        <v>75.3</v>
      </c>
      <c r="P574" s="154" t="s">
        <v>3057</v>
      </c>
      <c r="Q574" s="226">
        <v>-0.0053</v>
      </c>
      <c r="R574" s="489">
        <f>VLOOKUP(K574,'Downloaded Data'!A:A,1,TRUE)</f>
        <v>41677</v>
      </c>
    </row>
    <row r="575" ht="15.75" customHeight="1">
      <c r="A575" s="489">
        <v>44326.0</v>
      </c>
      <c r="B575" s="490">
        <v>7331.39</v>
      </c>
      <c r="C575" s="490">
        <v>7327.54</v>
      </c>
      <c r="D575" s="490">
        <v>7358.89</v>
      </c>
      <c r="E575" s="490">
        <v>7277.34</v>
      </c>
      <c r="G575" s="226">
        <v>5.0E-4</v>
      </c>
      <c r="K575" s="489">
        <v>44835.0</v>
      </c>
      <c r="L575" s="154">
        <v>75.8</v>
      </c>
      <c r="M575" s="154">
        <v>73.3</v>
      </c>
      <c r="N575" s="154">
        <v>77.1</v>
      </c>
      <c r="O575" s="154">
        <v>72.7</v>
      </c>
      <c r="P575" s="154" t="s">
        <v>3058</v>
      </c>
      <c r="Q575" s="226">
        <v>0.0355</v>
      </c>
      <c r="R575" s="489">
        <f>VLOOKUP(K575,'Downloaded Data'!A:A,1,TRUE)</f>
        <v>41677</v>
      </c>
    </row>
    <row r="576" ht="15.75" customHeight="1">
      <c r="A576" s="489">
        <v>44296.0</v>
      </c>
      <c r="B576" s="490">
        <v>7327.54</v>
      </c>
      <c r="C576" s="490">
        <v>7356.04</v>
      </c>
      <c r="D576" s="490">
        <v>7402.8</v>
      </c>
      <c r="E576" s="490">
        <v>7322.19</v>
      </c>
      <c r="G576" s="226">
        <v>-0.0039</v>
      </c>
      <c r="K576" s="489">
        <v>44713.0</v>
      </c>
      <c r="L576" s="154">
        <v>73.2</v>
      </c>
      <c r="M576" s="154">
        <v>72.4</v>
      </c>
      <c r="N576" s="154">
        <v>73.6</v>
      </c>
      <c r="O576" s="154">
        <v>72.1</v>
      </c>
      <c r="P576" s="154" t="s">
        <v>3059</v>
      </c>
      <c r="Q576" s="226">
        <v>0.0055</v>
      </c>
      <c r="R576" s="489">
        <f>VLOOKUP(K576,'Downloaded Data'!A:A,1,TRUE)</f>
        <v>41677</v>
      </c>
    </row>
    <row r="577" ht="15.75" customHeight="1">
      <c r="A577" s="489">
        <v>44265.0</v>
      </c>
      <c r="B577" s="490">
        <v>7356.04</v>
      </c>
      <c r="C577" s="490">
        <v>7329.03</v>
      </c>
      <c r="D577" s="490">
        <v>7381.91</v>
      </c>
      <c r="E577" s="490">
        <v>7329.03</v>
      </c>
      <c r="G577" s="226">
        <v>0.0037</v>
      </c>
      <c r="K577" s="489">
        <v>44682.0</v>
      </c>
      <c r="L577" s="154">
        <v>72.8</v>
      </c>
      <c r="M577" s="154">
        <v>72.4</v>
      </c>
      <c r="N577" s="154">
        <v>72.9</v>
      </c>
      <c r="O577" s="154">
        <v>72.0</v>
      </c>
      <c r="P577" s="154" t="s">
        <v>3060</v>
      </c>
      <c r="Q577" s="226">
        <v>0.0125</v>
      </c>
      <c r="R577" s="489">
        <f>VLOOKUP(K577,'Downloaded Data'!A:A,1,TRUE)</f>
        <v>41677</v>
      </c>
    </row>
    <row r="578" ht="15.75" customHeight="1">
      <c r="A578" s="154" t="s">
        <v>5337</v>
      </c>
      <c r="B578" s="490">
        <v>7329.03</v>
      </c>
      <c r="C578" s="490">
        <v>7302.85</v>
      </c>
      <c r="D578" s="490">
        <v>7344.05</v>
      </c>
      <c r="E578" s="490">
        <v>7302.85</v>
      </c>
      <c r="G578" s="226">
        <v>0.0036</v>
      </c>
      <c r="K578" s="489">
        <v>44652.0</v>
      </c>
      <c r="L578" s="154">
        <v>71.9</v>
      </c>
      <c r="M578" s="154">
        <v>71.4</v>
      </c>
      <c r="N578" s="154">
        <v>72.5</v>
      </c>
      <c r="O578" s="154">
        <v>71.4</v>
      </c>
      <c r="P578" s="154" t="s">
        <v>3061</v>
      </c>
      <c r="Q578" s="226">
        <v>0.007</v>
      </c>
      <c r="R578" s="489">
        <f>VLOOKUP(K578,'Downloaded Data'!A:A,1,TRUE)</f>
        <v>41677</v>
      </c>
    </row>
    <row r="579" ht="15.75" customHeight="1">
      <c r="A579" s="154" t="s">
        <v>5338</v>
      </c>
      <c r="B579" s="490">
        <v>7302.85</v>
      </c>
      <c r="C579" s="490">
        <v>7297.24</v>
      </c>
      <c r="D579" s="490">
        <v>7331.23</v>
      </c>
      <c r="E579" s="490">
        <v>7294.59</v>
      </c>
      <c r="G579" s="226">
        <v>8.0E-4</v>
      </c>
      <c r="K579" s="489">
        <v>44621.0</v>
      </c>
      <c r="L579" s="154">
        <v>71.4</v>
      </c>
      <c r="M579" s="154">
        <v>72.0</v>
      </c>
      <c r="N579" s="154">
        <v>72.5</v>
      </c>
      <c r="O579" s="154">
        <v>71.1</v>
      </c>
      <c r="P579" s="154" t="s">
        <v>3062</v>
      </c>
      <c r="Q579" s="226">
        <v>0.0</v>
      </c>
      <c r="R579" s="489">
        <f>VLOOKUP(K579,'Downloaded Data'!A:A,1,TRUE)</f>
        <v>41677</v>
      </c>
    </row>
    <row r="580" ht="15.75" customHeight="1">
      <c r="A580" s="154" t="s">
        <v>5339</v>
      </c>
      <c r="B580" s="490">
        <v>7297.24</v>
      </c>
      <c r="C580" s="490">
        <v>7251.71</v>
      </c>
      <c r="D580" s="490">
        <v>7306.37</v>
      </c>
      <c r="E580" s="490">
        <v>7251.69</v>
      </c>
      <c r="G580" s="226">
        <v>0.0063</v>
      </c>
      <c r="K580" s="489">
        <v>44593.0</v>
      </c>
      <c r="L580" s="154">
        <v>71.4</v>
      </c>
      <c r="M580" s="154">
        <v>72.0</v>
      </c>
      <c r="N580" s="154">
        <v>72.0</v>
      </c>
      <c r="O580" s="154">
        <v>71.0</v>
      </c>
      <c r="P580" s="154" t="s">
        <v>3063</v>
      </c>
      <c r="Q580" s="226">
        <v>0.0042</v>
      </c>
      <c r="R580" s="489">
        <f>VLOOKUP(K580,'Downloaded Data'!A:A,1,TRUE)</f>
        <v>41677</v>
      </c>
    </row>
    <row r="581" ht="15.75" customHeight="1">
      <c r="A581" s="154" t="s">
        <v>5340</v>
      </c>
      <c r="B581" s="490">
        <v>7251.71</v>
      </c>
      <c r="C581" s="490">
        <v>7237.14</v>
      </c>
      <c r="D581" s="490">
        <v>7281.78</v>
      </c>
      <c r="E581" s="490">
        <v>7237.14</v>
      </c>
      <c r="G581" s="226">
        <v>0.002</v>
      </c>
      <c r="K581" s="154" t="s">
        <v>5298</v>
      </c>
      <c r="L581" s="154">
        <v>71.1</v>
      </c>
      <c r="M581" s="154">
        <v>70.5</v>
      </c>
      <c r="N581" s="154">
        <v>71.5</v>
      </c>
      <c r="O581" s="154">
        <v>70.2</v>
      </c>
      <c r="P581" s="154" t="s">
        <v>3064</v>
      </c>
      <c r="Q581" s="226">
        <v>0.0085</v>
      </c>
      <c r="R581" s="489" t="str">
        <f>VLOOKUP(K581,'Downloaded Data'!A:A,1,TRUE)</f>
        <v>07/13/2014</v>
      </c>
    </row>
    <row r="582" ht="15.75" customHeight="1">
      <c r="A582" s="154" t="s">
        <v>5341</v>
      </c>
      <c r="B582" s="490">
        <v>7237.14</v>
      </c>
      <c r="C582" s="490">
        <v>7250.6</v>
      </c>
      <c r="D582" s="490">
        <v>7278.67</v>
      </c>
      <c r="E582" s="490">
        <v>7233.41</v>
      </c>
      <c r="G582" s="226">
        <v>-0.0019</v>
      </c>
      <c r="K582" s="154" t="s">
        <v>5299</v>
      </c>
      <c r="L582" s="154">
        <v>70.5</v>
      </c>
      <c r="M582" s="154">
        <v>70.6</v>
      </c>
      <c r="N582" s="154">
        <v>71.0</v>
      </c>
      <c r="O582" s="154">
        <v>70.4</v>
      </c>
      <c r="P582" s="154" t="s">
        <v>3065</v>
      </c>
      <c r="Q582" s="226">
        <v>0.0014</v>
      </c>
      <c r="R582" s="489" t="str">
        <f>VLOOKUP(K582,'Downloaded Data'!A:A,1,TRUE)</f>
        <v>07/13/2014</v>
      </c>
    </row>
    <row r="583" ht="15.75" customHeight="1">
      <c r="A583" s="154" t="s">
        <v>5342</v>
      </c>
      <c r="B583" s="490">
        <v>7250.6</v>
      </c>
      <c r="C583" s="490">
        <v>7241.84</v>
      </c>
      <c r="D583" s="490">
        <v>7273.47</v>
      </c>
      <c r="E583" s="490">
        <v>7237.81</v>
      </c>
      <c r="G583" s="226">
        <v>0.0012</v>
      </c>
      <c r="K583" s="154" t="s">
        <v>5300</v>
      </c>
      <c r="L583" s="154">
        <v>70.4</v>
      </c>
      <c r="M583" s="154">
        <v>70.3</v>
      </c>
      <c r="N583" s="154">
        <v>71.2</v>
      </c>
      <c r="O583" s="154">
        <v>70.2</v>
      </c>
      <c r="P583" s="154" t="s">
        <v>3066</v>
      </c>
      <c r="Q583" s="226">
        <v>0.0014</v>
      </c>
      <c r="R583" s="489" t="str">
        <f>VLOOKUP(K583,'Downloaded Data'!A:A,1,TRUE)</f>
        <v>07/13/2014</v>
      </c>
    </row>
    <row r="584" ht="15.75" customHeight="1">
      <c r="A584" s="154" t="s">
        <v>5343</v>
      </c>
      <c r="B584" s="490">
        <v>7241.84</v>
      </c>
      <c r="C584" s="490">
        <v>7258.57</v>
      </c>
      <c r="D584" s="490">
        <v>7306.76</v>
      </c>
      <c r="E584" s="490">
        <v>7239.94</v>
      </c>
      <c r="G584" s="226">
        <v>-0.0023</v>
      </c>
      <c r="K584" s="154" t="s">
        <v>5301</v>
      </c>
      <c r="L584" s="154">
        <v>70.3</v>
      </c>
      <c r="M584" s="154">
        <v>70.0</v>
      </c>
      <c r="N584" s="154">
        <v>71.0</v>
      </c>
      <c r="O584" s="154">
        <v>69.7</v>
      </c>
      <c r="P584" s="154" t="s">
        <v>3067</v>
      </c>
      <c r="Q584" s="226">
        <v>0.0072</v>
      </c>
      <c r="R584" s="489" t="str">
        <f>VLOOKUP(K584,'Downloaded Data'!A:A,1,TRUE)</f>
        <v>07/13/2014</v>
      </c>
    </row>
    <row r="585" ht="15.75" customHeight="1">
      <c r="A585" s="154" t="s">
        <v>5344</v>
      </c>
      <c r="B585" s="490">
        <v>7258.57</v>
      </c>
      <c r="C585" s="490">
        <v>7205.82</v>
      </c>
      <c r="D585" s="490">
        <v>7275.71</v>
      </c>
      <c r="E585" s="490">
        <v>7205.82</v>
      </c>
      <c r="G585" s="226">
        <v>0.0073</v>
      </c>
      <c r="K585" s="154" t="s">
        <v>5302</v>
      </c>
      <c r="L585" s="154">
        <v>69.8</v>
      </c>
      <c r="M585" s="154">
        <v>70.0</v>
      </c>
      <c r="N585" s="154">
        <v>70.5</v>
      </c>
      <c r="O585" s="154">
        <v>69.6</v>
      </c>
      <c r="P585" s="154" t="s">
        <v>3068</v>
      </c>
      <c r="Q585" s="226">
        <v>0.0029</v>
      </c>
      <c r="R585" s="489" t="str">
        <f>VLOOKUP(K585,'Downloaded Data'!A:A,1,TRUE)</f>
        <v>07/13/2014</v>
      </c>
    </row>
    <row r="586" ht="15.75" customHeight="1">
      <c r="A586" s="154" t="s">
        <v>5345</v>
      </c>
      <c r="B586" s="490">
        <v>7205.82</v>
      </c>
      <c r="C586" s="490">
        <v>7191.8</v>
      </c>
      <c r="D586" s="490">
        <v>7241.41</v>
      </c>
      <c r="E586" s="490">
        <v>7191.8</v>
      </c>
      <c r="G586" s="226">
        <v>0.0019</v>
      </c>
      <c r="K586" s="154" t="s">
        <v>5303</v>
      </c>
      <c r="L586" s="154">
        <v>69.6</v>
      </c>
      <c r="M586" s="154">
        <v>71.1</v>
      </c>
      <c r="N586" s="154">
        <v>71.3</v>
      </c>
      <c r="O586" s="154">
        <v>69.2</v>
      </c>
      <c r="P586" s="154" t="s">
        <v>3069</v>
      </c>
      <c r="Q586" s="226">
        <v>-0.0225</v>
      </c>
      <c r="R586" s="489" t="str">
        <f>VLOOKUP(K586,'Downloaded Data'!A:A,1,TRUE)</f>
        <v>07/13/2014</v>
      </c>
    </row>
    <row r="587" ht="15.75" customHeight="1">
      <c r="A587" s="154" t="s">
        <v>5346</v>
      </c>
      <c r="B587" s="490">
        <v>7191.8</v>
      </c>
      <c r="C587" s="490">
        <v>7228.31</v>
      </c>
      <c r="D587" s="490">
        <v>7256.25</v>
      </c>
      <c r="E587" s="490">
        <v>7187.41</v>
      </c>
      <c r="G587" s="226">
        <v>-0.0051</v>
      </c>
      <c r="K587" s="154" t="s">
        <v>5304</v>
      </c>
      <c r="L587" s="154">
        <v>71.2</v>
      </c>
      <c r="M587" s="154">
        <v>71.4</v>
      </c>
      <c r="N587" s="154">
        <v>71.8</v>
      </c>
      <c r="O587" s="154">
        <v>71.0</v>
      </c>
      <c r="P587" s="154" t="s">
        <v>3070</v>
      </c>
      <c r="Q587" s="226">
        <v>-0.0028</v>
      </c>
      <c r="R587" s="489" t="str">
        <f>VLOOKUP(K587,'Downloaded Data'!A:A,1,TRUE)</f>
        <v>07/13/2014</v>
      </c>
    </row>
    <row r="588" ht="15.75" customHeight="1">
      <c r="A588" s="154" t="s">
        <v>5347</v>
      </c>
      <c r="B588" s="490">
        <v>7228.31</v>
      </c>
      <c r="C588" s="490">
        <v>7196.55</v>
      </c>
      <c r="D588" s="490">
        <v>7274.74</v>
      </c>
      <c r="E588" s="490">
        <v>7196.55</v>
      </c>
      <c r="G588" s="226">
        <v>0.0044</v>
      </c>
      <c r="K588" s="154" t="s">
        <v>5305</v>
      </c>
      <c r="L588" s="154">
        <v>71.4</v>
      </c>
      <c r="M588" s="154">
        <v>71.5</v>
      </c>
      <c r="N588" s="154">
        <v>72.4</v>
      </c>
      <c r="O588" s="154">
        <v>71.3</v>
      </c>
      <c r="P588" s="154" t="s">
        <v>3071</v>
      </c>
      <c r="Q588" s="226">
        <v>-0.0014</v>
      </c>
      <c r="R588" s="489" t="str">
        <f>VLOOKUP(K588,'Downloaded Data'!A:A,1,TRUE)</f>
        <v>07/13/2014</v>
      </c>
    </row>
    <row r="589" ht="15.75" customHeight="1">
      <c r="A589" s="154" t="s">
        <v>5348</v>
      </c>
      <c r="B589" s="490">
        <v>7196.55</v>
      </c>
      <c r="C589" s="490">
        <v>7140.5</v>
      </c>
      <c r="D589" s="490">
        <v>7203.65</v>
      </c>
      <c r="E589" s="490">
        <v>7104.1</v>
      </c>
      <c r="G589" s="226">
        <v>0.0078</v>
      </c>
      <c r="K589" s="154" t="s">
        <v>5306</v>
      </c>
      <c r="L589" s="154">
        <v>71.5</v>
      </c>
      <c r="M589" s="154">
        <v>72.0</v>
      </c>
      <c r="N589" s="154">
        <v>72.3</v>
      </c>
      <c r="O589" s="154">
        <v>71.4</v>
      </c>
      <c r="P589" s="154" t="s">
        <v>3072</v>
      </c>
      <c r="Q589" s="226">
        <v>-0.0111</v>
      </c>
      <c r="R589" s="489" t="str">
        <f>VLOOKUP(K589,'Downloaded Data'!A:A,1,TRUE)</f>
        <v>07/13/2014</v>
      </c>
    </row>
    <row r="590" ht="15.75" customHeight="1">
      <c r="A590" s="154" t="s">
        <v>5349</v>
      </c>
      <c r="B590" s="490">
        <v>7140.5</v>
      </c>
      <c r="C590" s="490">
        <v>7218.05</v>
      </c>
      <c r="D590" s="490">
        <v>7261.81</v>
      </c>
      <c r="E590" s="490">
        <v>7135.85</v>
      </c>
      <c r="G590" s="226">
        <v>-0.0107</v>
      </c>
      <c r="K590" s="154" t="s">
        <v>5307</v>
      </c>
      <c r="L590" s="154">
        <v>72.3</v>
      </c>
      <c r="M590" s="154">
        <v>72.0</v>
      </c>
      <c r="N590" s="154">
        <v>73.5</v>
      </c>
      <c r="O590" s="154">
        <v>72.0</v>
      </c>
      <c r="P590" s="154" t="s">
        <v>3073</v>
      </c>
      <c r="Q590" s="226">
        <v>-0.0082</v>
      </c>
      <c r="R590" s="489" t="str">
        <f>VLOOKUP(K590,'Downloaded Data'!A:A,1,TRUE)</f>
        <v>07/13/2014</v>
      </c>
    </row>
    <row r="591" ht="15.75" customHeight="1">
      <c r="A591" s="154" t="s">
        <v>5350</v>
      </c>
      <c r="B591" s="490">
        <v>7218.05</v>
      </c>
      <c r="C591" s="490">
        <v>7202.09</v>
      </c>
      <c r="D591" s="490">
        <v>7252.1</v>
      </c>
      <c r="E591" s="490">
        <v>7171.1</v>
      </c>
      <c r="G591" s="226">
        <v>0.0022</v>
      </c>
      <c r="K591" s="154" t="s">
        <v>5308</v>
      </c>
      <c r="L591" s="154">
        <v>72.9</v>
      </c>
      <c r="M591" s="154">
        <v>71.5</v>
      </c>
      <c r="N591" s="154">
        <v>73.4</v>
      </c>
      <c r="O591" s="154">
        <v>71.5</v>
      </c>
      <c r="P591" s="154" t="s">
        <v>3074</v>
      </c>
      <c r="Q591" s="226">
        <v>0.0167</v>
      </c>
      <c r="R591" s="489" t="str">
        <f>VLOOKUP(K591,'Downloaded Data'!A:A,1,TRUE)</f>
        <v>07/13/2014</v>
      </c>
    </row>
    <row r="592" ht="15.75" customHeight="1">
      <c r="A592" s="489">
        <v>44539.0</v>
      </c>
      <c r="B592" s="490">
        <v>7202.09</v>
      </c>
      <c r="C592" s="490">
        <v>7258.74</v>
      </c>
      <c r="D592" s="490">
        <v>7334.41</v>
      </c>
      <c r="E592" s="490">
        <v>7198.73</v>
      </c>
      <c r="G592" s="226">
        <v>-0.0078</v>
      </c>
      <c r="K592" s="154" t="s">
        <v>5309</v>
      </c>
      <c r="L592" s="154">
        <v>71.7</v>
      </c>
      <c r="M592" s="154">
        <v>72.5</v>
      </c>
      <c r="N592" s="154">
        <v>72.5</v>
      </c>
      <c r="O592" s="154">
        <v>70.5</v>
      </c>
      <c r="P592" s="154" t="s">
        <v>3075</v>
      </c>
      <c r="Q592" s="226">
        <v>0.0042</v>
      </c>
      <c r="R592" s="489" t="str">
        <f>VLOOKUP(K592,'Downloaded Data'!A:A,1,TRUE)</f>
        <v>07/13/2014</v>
      </c>
    </row>
    <row r="593" ht="15.75" customHeight="1">
      <c r="A593" s="489">
        <v>44448.0</v>
      </c>
      <c r="B593" s="490">
        <v>7258.74</v>
      </c>
      <c r="C593" s="490">
        <v>7196.32</v>
      </c>
      <c r="D593" s="490">
        <v>7275.79</v>
      </c>
      <c r="E593" s="490">
        <v>7171.4</v>
      </c>
      <c r="G593" s="226">
        <v>0.0087</v>
      </c>
      <c r="K593" s="154" t="s">
        <v>5310</v>
      </c>
      <c r="L593" s="154">
        <v>71.4</v>
      </c>
      <c r="M593" s="154">
        <v>72.4</v>
      </c>
      <c r="N593" s="154">
        <v>72.4</v>
      </c>
      <c r="O593" s="154">
        <v>70.7</v>
      </c>
      <c r="P593" s="154" t="s">
        <v>3076</v>
      </c>
      <c r="Q593" s="226">
        <v>-0.0083</v>
      </c>
      <c r="R593" s="489" t="str">
        <f>VLOOKUP(K593,'Downloaded Data'!A:A,1,TRUE)</f>
        <v>07/13/2014</v>
      </c>
    </row>
    <row r="594" ht="15.75" customHeight="1">
      <c r="A594" s="489">
        <v>44417.0</v>
      </c>
      <c r="B594" s="490">
        <v>7196.32</v>
      </c>
      <c r="C594" s="490">
        <v>7140.87</v>
      </c>
      <c r="D594" s="490">
        <v>7207.22</v>
      </c>
      <c r="E594" s="490">
        <v>7140.87</v>
      </c>
      <c r="G594" s="226">
        <v>0.0078</v>
      </c>
      <c r="K594" s="489">
        <v>44542.0</v>
      </c>
      <c r="L594" s="154">
        <v>72.0</v>
      </c>
      <c r="M594" s="154">
        <v>72.1</v>
      </c>
      <c r="N594" s="154">
        <v>73.0</v>
      </c>
      <c r="O594" s="154">
        <v>71.7</v>
      </c>
      <c r="P594" s="154" t="s">
        <v>3077</v>
      </c>
      <c r="Q594" s="226">
        <v>-0.0083</v>
      </c>
      <c r="R594" s="489">
        <f>VLOOKUP(K594,'Downloaded Data'!A:A,1,TRUE)</f>
        <v>41677</v>
      </c>
    </row>
    <row r="595" ht="15.75" customHeight="1">
      <c r="A595" s="489">
        <v>44386.0</v>
      </c>
      <c r="B595" s="490">
        <v>7140.87</v>
      </c>
      <c r="C595" s="490">
        <v>7075.49</v>
      </c>
      <c r="D595" s="490">
        <v>7154.18</v>
      </c>
      <c r="E595" s="490">
        <v>7075.49</v>
      </c>
      <c r="G595" s="226">
        <v>0.0092</v>
      </c>
      <c r="K595" s="489">
        <v>44451.0</v>
      </c>
      <c r="L595" s="154">
        <v>72.6</v>
      </c>
      <c r="M595" s="154">
        <v>72.5</v>
      </c>
      <c r="N595" s="154">
        <v>73.5</v>
      </c>
      <c r="O595" s="154">
        <v>72.3</v>
      </c>
      <c r="P595" s="154" t="s">
        <v>3078</v>
      </c>
      <c r="Q595" s="226">
        <v>0.0055</v>
      </c>
      <c r="R595" s="489">
        <f>VLOOKUP(K595,'Downloaded Data'!A:A,1,TRUE)</f>
        <v>41677</v>
      </c>
    </row>
    <row r="596" ht="15.75" customHeight="1">
      <c r="A596" s="489">
        <v>44356.0</v>
      </c>
      <c r="B596" s="490">
        <v>7075.49</v>
      </c>
      <c r="C596" s="490">
        <v>7052.82</v>
      </c>
      <c r="D596" s="490">
        <v>7090.74</v>
      </c>
      <c r="E596" s="490">
        <v>7045.83</v>
      </c>
      <c r="G596" s="226">
        <v>0.0032</v>
      </c>
      <c r="K596" s="489">
        <v>44420.0</v>
      </c>
      <c r="L596" s="154">
        <v>72.2</v>
      </c>
      <c r="M596" s="154">
        <v>72.2</v>
      </c>
      <c r="N596" s="154">
        <v>73.4</v>
      </c>
      <c r="O596" s="154">
        <v>72.0</v>
      </c>
      <c r="P596" s="154" t="s">
        <v>3079</v>
      </c>
      <c r="Q596" s="226">
        <v>-0.0082</v>
      </c>
      <c r="R596" s="489">
        <f>VLOOKUP(K596,'Downloaded Data'!A:A,1,TRUE)</f>
        <v>41677</v>
      </c>
    </row>
    <row r="597" ht="15.75" customHeight="1">
      <c r="A597" s="489">
        <v>44325.0</v>
      </c>
      <c r="B597" s="490">
        <v>7052.82</v>
      </c>
      <c r="C597" s="490">
        <v>7057.22</v>
      </c>
      <c r="D597" s="490">
        <v>7059.09</v>
      </c>
      <c r="E597" s="490">
        <v>7049.26</v>
      </c>
      <c r="G597" s="226">
        <v>0.0103</v>
      </c>
      <c r="K597" s="489">
        <v>44389.0</v>
      </c>
      <c r="L597" s="154">
        <v>72.8</v>
      </c>
      <c r="M597" s="154">
        <v>72.9</v>
      </c>
      <c r="N597" s="154">
        <v>73.0</v>
      </c>
      <c r="O597" s="154">
        <v>72.2</v>
      </c>
      <c r="P597" s="154" t="s">
        <v>3080</v>
      </c>
      <c r="Q597" s="226">
        <v>0.0111</v>
      </c>
      <c r="R597" s="489">
        <f>VLOOKUP(K597,'Downloaded Data'!A:A,1,TRUE)</f>
        <v>41677</v>
      </c>
    </row>
    <row r="598" ht="15.75" customHeight="1">
      <c r="A598" s="489">
        <v>44236.0</v>
      </c>
      <c r="B598" s="490">
        <v>6981.05</v>
      </c>
      <c r="C598" s="490">
        <v>6916.38</v>
      </c>
      <c r="D598" s="490">
        <v>6991.66</v>
      </c>
      <c r="E598" s="490">
        <v>6916.38</v>
      </c>
      <c r="G598" s="226">
        <v>0.0094</v>
      </c>
      <c r="K598" s="489">
        <v>44359.0</v>
      </c>
      <c r="L598" s="154">
        <v>72.0</v>
      </c>
      <c r="M598" s="154">
        <v>72.9</v>
      </c>
      <c r="N598" s="154">
        <v>73.0</v>
      </c>
      <c r="O598" s="154">
        <v>71.9</v>
      </c>
      <c r="P598" s="154" t="s">
        <v>3081</v>
      </c>
      <c r="Q598" s="226">
        <v>-0.0123</v>
      </c>
      <c r="R598" s="489">
        <f>VLOOKUP(K598,'Downloaded Data'!A:A,1,TRUE)</f>
        <v>41677</v>
      </c>
    </row>
    <row r="599" ht="15.75" customHeight="1">
      <c r="A599" s="489">
        <v>44205.0</v>
      </c>
      <c r="B599" s="490">
        <v>6916.38</v>
      </c>
      <c r="C599" s="490">
        <v>6869.24</v>
      </c>
      <c r="D599" s="490">
        <v>6939.23</v>
      </c>
      <c r="E599" s="490">
        <v>6869.24</v>
      </c>
      <c r="G599" s="226">
        <v>0.0069</v>
      </c>
      <c r="K599" s="489">
        <v>44328.0</v>
      </c>
      <c r="L599" s="154">
        <v>72.9</v>
      </c>
      <c r="M599" s="154">
        <v>73.0</v>
      </c>
      <c r="N599" s="154">
        <v>73.4</v>
      </c>
      <c r="O599" s="154">
        <v>71.6</v>
      </c>
      <c r="P599" s="154" t="s">
        <v>3082</v>
      </c>
      <c r="Q599" s="226">
        <v>-0.0109</v>
      </c>
      <c r="R599" s="489">
        <f>VLOOKUP(K599,'Downloaded Data'!A:A,1,TRUE)</f>
        <v>41677</v>
      </c>
    </row>
    <row r="600" ht="15.75" customHeight="1">
      <c r="A600" s="154" t="s">
        <v>5351</v>
      </c>
      <c r="B600" s="490">
        <v>6869.24</v>
      </c>
      <c r="C600" s="490">
        <v>6823.6</v>
      </c>
      <c r="D600" s="490">
        <v>6884.16</v>
      </c>
      <c r="E600" s="490">
        <v>6823.6</v>
      </c>
      <c r="G600" s="226">
        <v>0.0067</v>
      </c>
      <c r="K600" s="489">
        <v>44239.0</v>
      </c>
      <c r="L600" s="154">
        <v>73.7</v>
      </c>
      <c r="M600" s="154">
        <v>66.2</v>
      </c>
      <c r="N600" s="154">
        <v>74.0</v>
      </c>
      <c r="O600" s="154">
        <v>66.2</v>
      </c>
      <c r="P600" s="154" t="s">
        <v>3083</v>
      </c>
      <c r="Q600" s="226">
        <v>0.0854</v>
      </c>
      <c r="R600" s="489">
        <f>VLOOKUP(K600,'Downloaded Data'!A:A,1,TRUE)</f>
        <v>41677</v>
      </c>
    </row>
    <row r="601" ht="15.75" customHeight="1">
      <c r="A601" s="154" t="s">
        <v>5352</v>
      </c>
      <c r="B601" s="490">
        <v>6823.6</v>
      </c>
      <c r="C601" s="490">
        <v>6851.32</v>
      </c>
      <c r="D601" s="490">
        <v>6874.69</v>
      </c>
      <c r="E601" s="490">
        <v>6819.21</v>
      </c>
      <c r="G601" s="226">
        <v>-0.004</v>
      </c>
      <c r="K601" s="489">
        <v>44208.0</v>
      </c>
      <c r="L601" s="154">
        <v>67.9</v>
      </c>
      <c r="M601" s="154">
        <v>69.0</v>
      </c>
      <c r="N601" s="154">
        <v>69.0</v>
      </c>
      <c r="O601" s="154">
        <v>67.7</v>
      </c>
      <c r="P601" s="154" t="s">
        <v>3084</v>
      </c>
      <c r="Q601" s="226">
        <v>0.0104</v>
      </c>
      <c r="R601" s="489">
        <f>VLOOKUP(K601,'Downloaded Data'!A:A,1,TRUE)</f>
        <v>41677</v>
      </c>
    </row>
    <row r="602" ht="15.75" customHeight="1">
      <c r="A602" s="154" t="s">
        <v>5353</v>
      </c>
      <c r="B602" s="490">
        <v>6851.32</v>
      </c>
      <c r="C602" s="490">
        <v>6878.75</v>
      </c>
      <c r="D602" s="490">
        <v>6897.66</v>
      </c>
      <c r="E602" s="490">
        <v>6845.4</v>
      </c>
      <c r="G602" s="226">
        <v>-0.004</v>
      </c>
      <c r="K602" s="154" t="s">
        <v>5311</v>
      </c>
      <c r="L602" s="154">
        <v>67.2</v>
      </c>
      <c r="M602" s="154">
        <v>68.4</v>
      </c>
      <c r="N602" s="154">
        <v>68.4</v>
      </c>
      <c r="O602" s="154">
        <v>67.0</v>
      </c>
      <c r="P602" s="154" t="s">
        <v>3085</v>
      </c>
      <c r="Q602" s="226">
        <v>-0.0044</v>
      </c>
      <c r="R602" s="489" t="str">
        <f>VLOOKUP(K602,'Downloaded Data'!A:A,1,TRUE)</f>
        <v>07/13/2014</v>
      </c>
    </row>
    <row r="603" ht="15.75" customHeight="1">
      <c r="A603" s="154" t="s">
        <v>5354</v>
      </c>
      <c r="B603" s="490">
        <v>6878.75</v>
      </c>
      <c r="C603" s="490">
        <v>6884.67</v>
      </c>
      <c r="D603" s="490">
        <v>6923.0</v>
      </c>
      <c r="E603" s="490">
        <v>6873.22</v>
      </c>
      <c r="G603" s="226">
        <v>-9.0E-4</v>
      </c>
      <c r="K603" s="154" t="s">
        <v>5312</v>
      </c>
      <c r="L603" s="154">
        <v>67.5</v>
      </c>
      <c r="M603" s="154">
        <v>67.5</v>
      </c>
      <c r="N603" s="154">
        <v>67.7</v>
      </c>
      <c r="O603" s="154">
        <v>66.8</v>
      </c>
      <c r="P603" s="154" t="s">
        <v>3086</v>
      </c>
      <c r="Q603" s="226">
        <v>0.003</v>
      </c>
      <c r="R603" s="489" t="str">
        <f>VLOOKUP(K603,'Downloaded Data'!A:A,1,TRUE)</f>
        <v>07/13/2014</v>
      </c>
    </row>
    <row r="604" ht="15.75" customHeight="1">
      <c r="A604" s="154" t="s">
        <v>5355</v>
      </c>
      <c r="B604" s="490">
        <v>6884.67</v>
      </c>
      <c r="C604" s="490">
        <v>6862.41</v>
      </c>
      <c r="D604" s="490">
        <v>6903.03</v>
      </c>
      <c r="E604" s="490">
        <v>6858.96</v>
      </c>
      <c r="G604" s="226">
        <v>0.0032</v>
      </c>
      <c r="K604" s="154" t="s">
        <v>5313</v>
      </c>
      <c r="L604" s="154">
        <v>67.3</v>
      </c>
      <c r="M604" s="154">
        <v>68.5</v>
      </c>
      <c r="N604" s="154">
        <v>69.0</v>
      </c>
      <c r="O604" s="154">
        <v>67.2</v>
      </c>
      <c r="P604" s="154" t="s">
        <v>3087</v>
      </c>
      <c r="Q604" s="226">
        <v>-0.0204</v>
      </c>
      <c r="R604" s="489" t="str">
        <f>VLOOKUP(K604,'Downloaded Data'!A:A,1,TRUE)</f>
        <v>07/13/2014</v>
      </c>
    </row>
    <row r="605" ht="15.75" customHeight="1">
      <c r="A605" s="154" t="s">
        <v>5356</v>
      </c>
      <c r="B605" s="490">
        <v>6862.41</v>
      </c>
      <c r="C605" s="490">
        <v>6842.23</v>
      </c>
      <c r="D605" s="490">
        <v>6886.69</v>
      </c>
      <c r="E605" s="490">
        <v>6842.23</v>
      </c>
      <c r="G605" s="226">
        <v>0.0029</v>
      </c>
      <c r="K605" s="154" t="s">
        <v>5314</v>
      </c>
      <c r="L605" s="154">
        <v>68.7</v>
      </c>
      <c r="M605" s="154">
        <v>68.8</v>
      </c>
      <c r="N605" s="154">
        <v>69.6</v>
      </c>
      <c r="O605" s="154">
        <v>68.1</v>
      </c>
      <c r="P605" s="154" t="s">
        <v>3088</v>
      </c>
      <c r="Q605" s="226">
        <v>-0.0058</v>
      </c>
      <c r="R605" s="489" t="str">
        <f>VLOOKUP(K605,'Downloaded Data'!A:A,1,TRUE)</f>
        <v>07/13/2014</v>
      </c>
    </row>
    <row r="606" ht="15.75" customHeight="1">
      <c r="A606" s="154" t="s">
        <v>5357</v>
      </c>
      <c r="B606" s="490">
        <v>6842.23</v>
      </c>
      <c r="C606" s="490">
        <v>6760.61</v>
      </c>
      <c r="D606" s="490">
        <v>6858.58</v>
      </c>
      <c r="E606" s="490">
        <v>6760.61</v>
      </c>
      <c r="G606" s="226">
        <v>0.0121</v>
      </c>
      <c r="K606" s="154" t="s">
        <v>5315</v>
      </c>
      <c r="L606" s="154">
        <v>69.1</v>
      </c>
      <c r="M606" s="154">
        <v>69.3</v>
      </c>
      <c r="N606" s="154">
        <v>69.9</v>
      </c>
      <c r="O606" s="154">
        <v>68.9</v>
      </c>
      <c r="P606" s="154" t="s">
        <v>3089</v>
      </c>
      <c r="Q606" s="226">
        <v>-0.0014</v>
      </c>
      <c r="R606" s="489" t="str">
        <f>VLOOKUP(K606,'Downloaded Data'!A:A,1,TRUE)</f>
        <v>07/13/2014</v>
      </c>
    </row>
    <row r="607" ht="15.75" customHeight="1">
      <c r="A607" s="154" t="s">
        <v>5358</v>
      </c>
      <c r="B607" s="490">
        <v>6760.61</v>
      </c>
      <c r="C607" s="490">
        <v>6771.84</v>
      </c>
      <c r="D607" s="490">
        <v>6780.69</v>
      </c>
      <c r="E607" s="490">
        <v>6726.16</v>
      </c>
      <c r="G607" s="226">
        <v>-0.0017</v>
      </c>
      <c r="K607" s="154" t="s">
        <v>5316</v>
      </c>
      <c r="L607" s="154">
        <v>69.2</v>
      </c>
      <c r="M607" s="154">
        <v>70.2</v>
      </c>
      <c r="N607" s="154">
        <v>71.1</v>
      </c>
      <c r="O607" s="154">
        <v>69.0</v>
      </c>
      <c r="P607" s="154" t="s">
        <v>3090</v>
      </c>
      <c r="Q607" s="226">
        <v>-0.0142</v>
      </c>
      <c r="R607" s="489" t="str">
        <f>VLOOKUP(K607,'Downloaded Data'!A:A,1,TRUE)</f>
        <v>07/13/2014</v>
      </c>
    </row>
    <row r="608" ht="15.75" customHeight="1">
      <c r="A608" s="154" t="s">
        <v>5359</v>
      </c>
      <c r="B608" s="490">
        <v>6771.84</v>
      </c>
      <c r="C608" s="490">
        <v>6787.16</v>
      </c>
      <c r="D608" s="490">
        <v>6821.75</v>
      </c>
      <c r="E608" s="490">
        <v>6766.31</v>
      </c>
      <c r="G608" s="226">
        <v>-0.0023</v>
      </c>
      <c r="K608" s="154" t="s">
        <v>5317</v>
      </c>
      <c r="L608" s="154">
        <v>70.2</v>
      </c>
      <c r="M608" s="154">
        <v>69.9</v>
      </c>
      <c r="N608" s="154">
        <v>71.0</v>
      </c>
      <c r="O608" s="154">
        <v>69.0</v>
      </c>
      <c r="P608" s="154" t="s">
        <v>3091</v>
      </c>
      <c r="Q608" s="226">
        <v>0.0043</v>
      </c>
      <c r="R608" s="489" t="str">
        <f>VLOOKUP(K608,'Downloaded Data'!A:A,1,TRUE)</f>
        <v>07/13/2014</v>
      </c>
    </row>
    <row r="609" ht="15.75" customHeight="1">
      <c r="A609" s="154" t="s">
        <v>5360</v>
      </c>
      <c r="B609" s="490">
        <v>6787.16</v>
      </c>
      <c r="C609" s="490">
        <v>6748.92</v>
      </c>
      <c r="D609" s="490">
        <v>6796.78</v>
      </c>
      <c r="E609" s="490">
        <v>6748.92</v>
      </c>
      <c r="G609" s="226">
        <v>0.0057</v>
      </c>
      <c r="K609" s="154" t="s">
        <v>5318</v>
      </c>
      <c r="L609" s="154">
        <v>69.9</v>
      </c>
      <c r="M609" s="154">
        <v>71.0</v>
      </c>
      <c r="N609" s="154">
        <v>72.0</v>
      </c>
      <c r="O609" s="154">
        <v>69.8</v>
      </c>
      <c r="P609" s="154" t="s">
        <v>3092</v>
      </c>
      <c r="Q609" s="226">
        <v>-0.0398</v>
      </c>
      <c r="R609" s="489" t="str">
        <f>VLOOKUP(K609,'Downloaded Data'!A:A,1,TRUE)</f>
        <v>07/13/2014</v>
      </c>
    </row>
    <row r="610" ht="15.75" customHeight="1">
      <c r="A610" s="154" t="s">
        <v>5361</v>
      </c>
      <c r="B610" s="490">
        <v>6748.92</v>
      </c>
      <c r="C610" s="490">
        <v>6699.39</v>
      </c>
      <c r="D610" s="490">
        <v>6752.7</v>
      </c>
      <c r="E610" s="490">
        <v>6698.45</v>
      </c>
      <c r="G610" s="226">
        <v>0.0074</v>
      </c>
      <c r="K610" s="154" t="s">
        <v>5320</v>
      </c>
      <c r="L610" s="154">
        <v>72.8</v>
      </c>
      <c r="M610" s="154">
        <v>71.0</v>
      </c>
      <c r="N610" s="154">
        <v>73.2</v>
      </c>
      <c r="O610" s="154">
        <v>70.5</v>
      </c>
      <c r="P610" s="154" t="s">
        <v>3093</v>
      </c>
      <c r="Q610" s="226">
        <v>0.0254</v>
      </c>
      <c r="R610" s="489" t="str">
        <f>VLOOKUP(K610,'Downloaded Data'!A:A,1,TRUE)</f>
        <v>01/15/2017</v>
      </c>
    </row>
    <row r="611" ht="15.75" customHeight="1">
      <c r="A611" s="489">
        <v>44538.0</v>
      </c>
      <c r="B611" s="490">
        <v>6699.39</v>
      </c>
      <c r="C611" s="490">
        <v>6623.31</v>
      </c>
      <c r="D611" s="490">
        <v>6705.89</v>
      </c>
      <c r="E611" s="490">
        <v>6623.31</v>
      </c>
      <c r="G611" s="226">
        <v>0.0115</v>
      </c>
      <c r="K611" s="154" t="s">
        <v>5321</v>
      </c>
      <c r="L611" s="154">
        <v>71.0</v>
      </c>
      <c r="M611" s="154">
        <v>71.3</v>
      </c>
      <c r="N611" s="154">
        <v>71.9</v>
      </c>
      <c r="O611" s="154">
        <v>69.5</v>
      </c>
      <c r="P611" s="154" t="s">
        <v>3094</v>
      </c>
      <c r="Q611" s="226">
        <v>-0.0028</v>
      </c>
      <c r="R611" s="489" t="str">
        <f>VLOOKUP(K611,'Downloaded Data'!A:A,1,TRUE)</f>
        <v>01/15/2017</v>
      </c>
    </row>
    <row r="612" ht="15.75" customHeight="1">
      <c r="A612" s="489">
        <v>44508.0</v>
      </c>
      <c r="B612" s="490">
        <v>6623.31</v>
      </c>
      <c r="C612" s="490">
        <v>6617.83</v>
      </c>
      <c r="D612" s="490">
        <v>6654.08</v>
      </c>
      <c r="E612" s="490">
        <v>6540.69</v>
      </c>
      <c r="G612" s="226">
        <v>8.0E-4</v>
      </c>
      <c r="K612" s="154" t="s">
        <v>5323</v>
      </c>
      <c r="L612" s="154">
        <v>71.2</v>
      </c>
      <c r="M612" s="154">
        <v>70.4</v>
      </c>
      <c r="N612" s="154">
        <v>71.8</v>
      </c>
      <c r="O612" s="154">
        <v>69.4</v>
      </c>
      <c r="P612" s="154" t="s">
        <v>3095</v>
      </c>
      <c r="Q612" s="226">
        <v>0.0142</v>
      </c>
      <c r="R612" s="489" t="str">
        <f>VLOOKUP(K612,'Downloaded Data'!A:A,1,TRUE)</f>
        <v>01/15/2017</v>
      </c>
    </row>
    <row r="613" ht="15.75" customHeight="1">
      <c r="A613" s="489">
        <v>44477.0</v>
      </c>
      <c r="B613" s="490">
        <v>6617.83</v>
      </c>
      <c r="C613" s="490">
        <v>6628.14</v>
      </c>
      <c r="D613" s="490">
        <v>6667.32</v>
      </c>
      <c r="E613" s="490">
        <v>6610.39</v>
      </c>
      <c r="G613" s="226">
        <v>-0.0016</v>
      </c>
      <c r="K613" s="154" t="s">
        <v>5324</v>
      </c>
      <c r="L613" s="154">
        <v>70.2</v>
      </c>
      <c r="M613" s="154">
        <v>69.1</v>
      </c>
      <c r="N613" s="154">
        <v>70.5</v>
      </c>
      <c r="O613" s="154">
        <v>68.5</v>
      </c>
      <c r="P613" s="154" t="s">
        <v>3096</v>
      </c>
      <c r="Q613" s="226">
        <v>0.04</v>
      </c>
      <c r="R613" s="489" t="str">
        <f>VLOOKUP(K613,'Downloaded Data'!A:A,1,TRUE)</f>
        <v>01/15/2017</v>
      </c>
    </row>
    <row r="614" ht="15.75" customHeight="1">
      <c r="A614" s="489">
        <v>44447.0</v>
      </c>
      <c r="B614" s="490">
        <v>6628.14</v>
      </c>
      <c r="C614" s="490">
        <v>6596.07</v>
      </c>
      <c r="D614" s="490">
        <v>6633.22</v>
      </c>
      <c r="E614" s="490">
        <v>6523.46</v>
      </c>
      <c r="G614" s="226">
        <v>0.0049</v>
      </c>
      <c r="K614" s="489">
        <v>44511.0</v>
      </c>
      <c r="L614" s="154">
        <v>67.5</v>
      </c>
      <c r="M614" s="154">
        <v>68.1</v>
      </c>
      <c r="N614" s="154">
        <v>69.2</v>
      </c>
      <c r="O614" s="154">
        <v>67.2</v>
      </c>
      <c r="P614" s="154" t="s">
        <v>3097</v>
      </c>
      <c r="Q614" s="226">
        <v>-0.0117</v>
      </c>
      <c r="R614" s="489">
        <f>VLOOKUP(K614,'Downloaded Data'!A:A,1,TRUE)</f>
        <v>41677</v>
      </c>
    </row>
    <row r="615" ht="15.75" customHeight="1">
      <c r="A615" s="489">
        <v>44324.0</v>
      </c>
      <c r="B615" s="490">
        <v>6596.07</v>
      </c>
      <c r="C615" s="490">
        <v>6535.87</v>
      </c>
      <c r="D615" s="490">
        <v>6600.72</v>
      </c>
      <c r="E615" s="490">
        <v>6535.87</v>
      </c>
      <c r="G615" s="226">
        <v>0.0092</v>
      </c>
      <c r="K615" s="489">
        <v>44480.0</v>
      </c>
      <c r="L615" s="154">
        <v>68.3</v>
      </c>
      <c r="M615" s="154">
        <v>66.9</v>
      </c>
      <c r="N615" s="154">
        <v>68.9</v>
      </c>
      <c r="O615" s="154">
        <v>66.9</v>
      </c>
      <c r="P615" s="154" t="s">
        <v>3098</v>
      </c>
      <c r="Q615" s="226">
        <v>0.024</v>
      </c>
      <c r="R615" s="489">
        <f>VLOOKUP(K615,'Downloaded Data'!A:A,1,TRUE)</f>
        <v>41677</v>
      </c>
    </row>
    <row r="616" ht="15.75" customHeight="1">
      <c r="A616" s="489">
        <v>44263.0</v>
      </c>
      <c r="B616" s="490">
        <v>6535.87</v>
      </c>
      <c r="C616" s="490">
        <v>6481.56</v>
      </c>
      <c r="D616" s="490">
        <v>6546.86</v>
      </c>
      <c r="E616" s="490">
        <v>6481.56</v>
      </c>
      <c r="G616" s="226">
        <v>0.0084</v>
      </c>
      <c r="K616" s="489">
        <v>44450.0</v>
      </c>
      <c r="L616" s="154">
        <v>66.7</v>
      </c>
      <c r="M616" s="154">
        <v>64.5</v>
      </c>
      <c r="N616" s="154">
        <v>67.0</v>
      </c>
      <c r="O616" s="154">
        <v>64.4</v>
      </c>
      <c r="P616" s="154" t="s">
        <v>3099</v>
      </c>
      <c r="Q616" s="226">
        <v>0.0357</v>
      </c>
      <c r="R616" s="489">
        <f>VLOOKUP(K616,'Downloaded Data'!A:A,1,TRUE)</f>
        <v>41677</v>
      </c>
    </row>
    <row r="617" ht="15.75" customHeight="1">
      <c r="A617" s="489">
        <v>44235.0</v>
      </c>
      <c r="B617" s="490">
        <v>6481.56</v>
      </c>
      <c r="C617" s="490">
        <v>6425.25</v>
      </c>
      <c r="D617" s="490">
        <v>6489.05</v>
      </c>
      <c r="E617" s="490">
        <v>6425.25</v>
      </c>
      <c r="G617" s="226">
        <v>0.0088</v>
      </c>
      <c r="K617" s="489">
        <v>44419.0</v>
      </c>
      <c r="L617" s="154">
        <v>64.4</v>
      </c>
      <c r="M617" s="154">
        <v>64.8</v>
      </c>
      <c r="N617" s="154">
        <v>65.0</v>
      </c>
      <c r="O617" s="154">
        <v>64.0</v>
      </c>
      <c r="P617" s="154" t="s">
        <v>3100</v>
      </c>
      <c r="Q617" s="226">
        <v>-0.0062</v>
      </c>
      <c r="R617" s="489">
        <f>VLOOKUP(K617,'Downloaded Data'!A:A,1,TRUE)</f>
        <v>41677</v>
      </c>
    </row>
    <row r="618" ht="15.75" customHeight="1">
      <c r="A618" s="154" t="s">
        <v>5362</v>
      </c>
      <c r="B618" s="490">
        <v>6425.25</v>
      </c>
      <c r="C618" s="490">
        <v>6417.19</v>
      </c>
      <c r="D618" s="490">
        <v>6438.16</v>
      </c>
      <c r="E618" s="490">
        <v>6405.91</v>
      </c>
      <c r="G618" s="226">
        <v>0.0013</v>
      </c>
      <c r="K618" s="489">
        <v>44388.0</v>
      </c>
      <c r="L618" s="154">
        <v>64.8</v>
      </c>
      <c r="M618" s="154">
        <v>64.1</v>
      </c>
      <c r="N618" s="154">
        <v>65.2</v>
      </c>
      <c r="O618" s="154">
        <v>64.1</v>
      </c>
      <c r="P618" s="154" t="s">
        <v>3101</v>
      </c>
      <c r="Q618" s="226">
        <v>0.0109</v>
      </c>
      <c r="R618" s="489">
        <f>VLOOKUP(K618,'Downloaded Data'!A:A,1,TRUE)</f>
        <v>41677</v>
      </c>
    </row>
    <row r="619" ht="15.75" customHeight="1">
      <c r="A619" s="154" t="s">
        <v>5363</v>
      </c>
      <c r="B619" s="490">
        <v>6417.19</v>
      </c>
      <c r="C619" s="490">
        <v>6379.67</v>
      </c>
      <c r="D619" s="490">
        <v>6422.13</v>
      </c>
      <c r="E619" s="490">
        <v>6379.67</v>
      </c>
      <c r="G619" s="226">
        <v>0.0059</v>
      </c>
      <c r="K619" s="489">
        <v>44297.0</v>
      </c>
      <c r="L619" s="154">
        <v>64.1</v>
      </c>
      <c r="M619" s="154">
        <v>63.6</v>
      </c>
      <c r="N619" s="154">
        <v>64.9</v>
      </c>
      <c r="O619" s="154">
        <v>63.1</v>
      </c>
      <c r="P619" s="154" t="s">
        <v>3102</v>
      </c>
      <c r="Q619" s="226">
        <v>0.0031</v>
      </c>
      <c r="R619" s="489">
        <f>VLOOKUP(K619,'Downloaded Data'!A:A,1,TRUE)</f>
        <v>41677</v>
      </c>
    </row>
    <row r="620" ht="15.75" customHeight="1">
      <c r="A620" s="154" t="s">
        <v>5364</v>
      </c>
      <c r="B620" s="490">
        <v>6379.67</v>
      </c>
      <c r="C620" s="490">
        <v>6404.03</v>
      </c>
      <c r="D620" s="490">
        <v>6417.04</v>
      </c>
      <c r="E620" s="490">
        <v>6375.04</v>
      </c>
      <c r="G620" s="226">
        <v>-0.0038</v>
      </c>
      <c r="K620" s="489">
        <v>44266.0</v>
      </c>
      <c r="L620" s="154">
        <v>63.9</v>
      </c>
      <c r="M620" s="154">
        <v>66.6</v>
      </c>
      <c r="N620" s="154">
        <v>67.9</v>
      </c>
      <c r="O620" s="154">
        <v>63.2</v>
      </c>
      <c r="P620" s="154" t="s">
        <v>3103</v>
      </c>
      <c r="Q620" s="226">
        <v>-0.0377</v>
      </c>
      <c r="R620" s="489">
        <f>VLOOKUP(K620,'Downloaded Data'!A:A,1,TRUE)</f>
        <v>41677</v>
      </c>
    </row>
    <row r="621" ht="15.75" customHeight="1">
      <c r="A621" s="154" t="s">
        <v>5365</v>
      </c>
      <c r="B621" s="490">
        <v>6404.03</v>
      </c>
      <c r="C621" s="490">
        <v>6424.21</v>
      </c>
      <c r="D621" s="490">
        <v>6447.2</v>
      </c>
      <c r="E621" s="490">
        <v>6389.27</v>
      </c>
      <c r="G621" s="226">
        <v>-0.0031</v>
      </c>
      <c r="K621" s="489">
        <v>44238.0</v>
      </c>
      <c r="L621" s="154">
        <v>66.4</v>
      </c>
      <c r="M621" s="154">
        <v>66.6</v>
      </c>
      <c r="N621" s="154">
        <v>67.8</v>
      </c>
      <c r="O621" s="154">
        <v>65.9</v>
      </c>
      <c r="P621" s="154" t="s">
        <v>3104</v>
      </c>
      <c r="Q621" s="226">
        <v>-0.003</v>
      </c>
      <c r="R621" s="489">
        <f>VLOOKUP(K621,'Downloaded Data'!A:A,1,TRUE)</f>
        <v>41677</v>
      </c>
    </row>
    <row r="622" ht="15.75" customHeight="1">
      <c r="A622" s="154" t="s">
        <v>5366</v>
      </c>
      <c r="B622" s="490">
        <v>6424.21</v>
      </c>
      <c r="C622" s="490">
        <v>6425.27</v>
      </c>
      <c r="D622" s="490">
        <v>6430.9</v>
      </c>
      <c r="E622" s="490">
        <v>6424.21</v>
      </c>
      <c r="G622" s="226">
        <v>0.003</v>
      </c>
      <c r="K622" s="489">
        <v>44207.0</v>
      </c>
      <c r="L622" s="154">
        <v>66.6</v>
      </c>
      <c r="M622" s="154">
        <v>67.7</v>
      </c>
      <c r="N622" s="154">
        <v>67.7</v>
      </c>
      <c r="O622" s="154">
        <v>66.5</v>
      </c>
      <c r="P622" s="154" t="s">
        <v>3105</v>
      </c>
      <c r="Q622" s="226">
        <v>-0.0162</v>
      </c>
      <c r="R622" s="489">
        <f>VLOOKUP(K622,'Downloaded Data'!A:A,1,TRUE)</f>
        <v>41677</v>
      </c>
    </row>
    <row r="623" ht="15.75" customHeight="1">
      <c r="A623" s="154" t="s">
        <v>5367</v>
      </c>
      <c r="B623" s="490">
        <v>6405.04</v>
      </c>
      <c r="C623" s="490">
        <v>6365.11</v>
      </c>
      <c r="D623" s="490">
        <v>6407.2</v>
      </c>
      <c r="E623" s="490">
        <v>6351.33</v>
      </c>
      <c r="G623" s="226">
        <v>0.0092</v>
      </c>
      <c r="K623" s="154" t="s">
        <v>5325</v>
      </c>
      <c r="L623" s="154">
        <v>67.7</v>
      </c>
      <c r="M623" s="154">
        <v>68.5</v>
      </c>
      <c r="N623" s="154">
        <v>69.0</v>
      </c>
      <c r="O623" s="154">
        <v>67.5</v>
      </c>
      <c r="P623" s="154" t="s">
        <v>3106</v>
      </c>
      <c r="Q623" s="226">
        <v>-0.0073</v>
      </c>
      <c r="R623" s="489" t="str">
        <f>VLOOKUP(K623,'Downloaded Data'!A:A,1,TRUE)</f>
        <v>01/15/2017</v>
      </c>
    </row>
    <row r="624" ht="15.75" customHeight="1">
      <c r="A624" s="154" t="s">
        <v>5368</v>
      </c>
      <c r="B624" s="490">
        <v>6346.52</v>
      </c>
      <c r="C624" s="490">
        <v>6307.35</v>
      </c>
      <c r="D624" s="490">
        <v>6347.86</v>
      </c>
      <c r="E624" s="490">
        <v>6307.35</v>
      </c>
      <c r="G624" s="226">
        <v>0.0062</v>
      </c>
      <c r="K624" s="154" t="s">
        <v>5326</v>
      </c>
      <c r="L624" s="154">
        <v>68.2</v>
      </c>
      <c r="M624" s="154">
        <v>68.0</v>
      </c>
      <c r="N624" s="154">
        <v>69.0</v>
      </c>
      <c r="O624" s="154">
        <v>67.5</v>
      </c>
      <c r="P624" s="154" t="s">
        <v>3107</v>
      </c>
      <c r="Q624" s="226">
        <v>0.0089</v>
      </c>
      <c r="R624" s="489" t="str">
        <f>VLOOKUP(K624,'Downloaded Data'!A:A,1,TRUE)</f>
        <v>01/15/2017</v>
      </c>
    </row>
    <row r="625" ht="15.75" customHeight="1">
      <c r="A625" s="154" t="s">
        <v>5369</v>
      </c>
      <c r="B625" s="490">
        <v>6307.35</v>
      </c>
      <c r="C625" s="490">
        <v>6273.33</v>
      </c>
      <c r="D625" s="490">
        <v>6310.23</v>
      </c>
      <c r="E625" s="490">
        <v>6273.33</v>
      </c>
      <c r="G625" s="226">
        <v>0.0054</v>
      </c>
      <c r="K625" s="154" t="s">
        <v>5327</v>
      </c>
      <c r="L625" s="154">
        <v>67.6</v>
      </c>
      <c r="M625" s="154">
        <v>70.7</v>
      </c>
      <c r="N625" s="154">
        <v>71.0</v>
      </c>
      <c r="O625" s="154">
        <v>67.4</v>
      </c>
      <c r="P625" s="154" t="s">
        <v>3108</v>
      </c>
      <c r="Q625" s="226">
        <v>-0.0398</v>
      </c>
      <c r="R625" s="489" t="str">
        <f>VLOOKUP(K625,'Downloaded Data'!A:A,1,TRUE)</f>
        <v>01/15/2017</v>
      </c>
    </row>
    <row r="626" ht="15.75" customHeight="1">
      <c r="A626" s="154" t="s">
        <v>5370</v>
      </c>
      <c r="B626" s="490">
        <v>6273.33</v>
      </c>
      <c r="C626" s="490">
        <v>6266.01</v>
      </c>
      <c r="D626" s="490">
        <v>6295.98</v>
      </c>
      <c r="E626" s="490">
        <v>6256.59</v>
      </c>
      <c r="G626" s="226">
        <v>0.0012</v>
      </c>
      <c r="K626" s="154" t="s">
        <v>5328</v>
      </c>
      <c r="L626" s="154">
        <v>70.4</v>
      </c>
      <c r="M626" s="154">
        <v>70.5</v>
      </c>
      <c r="N626" s="154">
        <v>71.7</v>
      </c>
      <c r="O626" s="154">
        <v>69.1</v>
      </c>
      <c r="P626" s="154" t="s">
        <v>3109</v>
      </c>
      <c r="Q626" s="226">
        <v>0.0043</v>
      </c>
      <c r="R626" s="489" t="str">
        <f>VLOOKUP(K626,'Downloaded Data'!A:A,1,TRUE)</f>
        <v>01/15/2017</v>
      </c>
    </row>
    <row r="627" ht="15.75" customHeight="1">
      <c r="A627" s="154" t="s">
        <v>5371</v>
      </c>
      <c r="B627" s="490">
        <v>6266.01</v>
      </c>
      <c r="C627" s="490">
        <v>6208.39</v>
      </c>
      <c r="D627" s="490">
        <v>6275.01</v>
      </c>
      <c r="E627" s="490">
        <v>6208.39</v>
      </c>
      <c r="G627" s="226">
        <v>0.0093</v>
      </c>
      <c r="K627" s="154" t="s">
        <v>5329</v>
      </c>
      <c r="L627" s="154">
        <v>70.1</v>
      </c>
      <c r="M627" s="154">
        <v>72.0</v>
      </c>
      <c r="N627" s="154">
        <v>72.0</v>
      </c>
      <c r="O627" s="154">
        <v>69.4</v>
      </c>
      <c r="P627" s="154" t="s">
        <v>3110</v>
      </c>
      <c r="Q627" s="226">
        <v>-0.0264</v>
      </c>
      <c r="R627" s="489" t="str">
        <f>VLOOKUP(K627,'Downloaded Data'!A:A,1,TRUE)</f>
        <v>01/15/2017</v>
      </c>
    </row>
    <row r="628" ht="15.75" customHeight="1">
      <c r="A628" s="489">
        <v>44537.0</v>
      </c>
      <c r="B628" s="490">
        <v>6208.39</v>
      </c>
      <c r="C628" s="490">
        <v>6212.76</v>
      </c>
      <c r="D628" s="490">
        <v>6234.4</v>
      </c>
      <c r="E628" s="490">
        <v>6196.76</v>
      </c>
      <c r="G628" s="226">
        <v>-7.0E-4</v>
      </c>
      <c r="K628" s="154" t="s">
        <v>5330</v>
      </c>
      <c r="L628" s="154">
        <v>72.0</v>
      </c>
      <c r="M628" s="154">
        <v>72.6</v>
      </c>
      <c r="N628" s="154">
        <v>74.8</v>
      </c>
      <c r="O628" s="154">
        <v>71.7</v>
      </c>
      <c r="P628" s="154" t="s">
        <v>3111</v>
      </c>
      <c r="Q628" s="226">
        <v>0.03</v>
      </c>
      <c r="R628" s="489" t="str">
        <f>VLOOKUP(K628,'Downloaded Data'!A:A,1,TRUE)</f>
        <v>01/15/2017</v>
      </c>
    </row>
    <row r="629" ht="15.75" customHeight="1">
      <c r="A629" s="489">
        <v>44415.0</v>
      </c>
      <c r="B629" s="490">
        <v>6212.76</v>
      </c>
      <c r="C629" s="490">
        <v>6177.21</v>
      </c>
      <c r="D629" s="490">
        <v>6216.28</v>
      </c>
      <c r="E629" s="490">
        <v>6168.36</v>
      </c>
      <c r="G629" s="226">
        <v>0.0058</v>
      </c>
      <c r="K629" s="154" t="s">
        <v>5331</v>
      </c>
      <c r="L629" s="154">
        <v>69.9</v>
      </c>
      <c r="M629" s="154">
        <v>72.3</v>
      </c>
      <c r="N629" s="154">
        <v>72.4</v>
      </c>
      <c r="O629" s="154">
        <v>68.1</v>
      </c>
      <c r="P629" s="154" t="s">
        <v>3112</v>
      </c>
      <c r="Q629" s="226">
        <v>-0.0305</v>
      </c>
      <c r="R629" s="489" t="str">
        <f>VLOOKUP(K629,'Downloaded Data'!A:A,1,TRUE)</f>
        <v>01/15/2017</v>
      </c>
    </row>
    <row r="630" ht="15.75" customHeight="1">
      <c r="A630" s="489">
        <v>44384.0</v>
      </c>
      <c r="B630" s="490">
        <v>6177.21</v>
      </c>
      <c r="C630" s="490">
        <v>6196.57</v>
      </c>
      <c r="D630" s="490">
        <v>6235.78</v>
      </c>
      <c r="E630" s="490">
        <v>6168.47</v>
      </c>
      <c r="G630" s="226">
        <v>-0.0031</v>
      </c>
      <c r="K630" s="154" t="s">
        <v>5332</v>
      </c>
      <c r="L630" s="154">
        <v>72.1</v>
      </c>
      <c r="M630" s="154">
        <v>73.0</v>
      </c>
      <c r="N630" s="154">
        <v>74.6</v>
      </c>
      <c r="O630" s="154">
        <v>71.5</v>
      </c>
      <c r="P630" s="154" t="s">
        <v>3113</v>
      </c>
      <c r="Q630" s="226">
        <v>-0.0055</v>
      </c>
      <c r="R630" s="489" t="str">
        <f>VLOOKUP(K630,'Downloaded Data'!A:A,1,TRUE)</f>
        <v>01/15/2017</v>
      </c>
    </row>
    <row r="631" ht="15.75" customHeight="1">
      <c r="A631" s="489">
        <v>44354.0</v>
      </c>
      <c r="B631" s="490">
        <v>6196.57</v>
      </c>
      <c r="C631" s="490">
        <v>6219.94</v>
      </c>
      <c r="D631" s="490">
        <v>6239.66</v>
      </c>
      <c r="E631" s="490">
        <v>6187.72</v>
      </c>
      <c r="G631" s="226">
        <v>-0.0038</v>
      </c>
      <c r="K631" s="154" t="s">
        <v>5333</v>
      </c>
      <c r="L631" s="154">
        <v>72.5</v>
      </c>
      <c r="M631" s="154">
        <v>71.9</v>
      </c>
      <c r="N631" s="154">
        <v>74.9</v>
      </c>
      <c r="O631" s="154">
        <v>70.2</v>
      </c>
      <c r="P631" s="154" t="s">
        <v>3114</v>
      </c>
      <c r="Q631" s="226">
        <v>0.0055</v>
      </c>
      <c r="R631" s="489" t="str">
        <f>VLOOKUP(K631,'Downloaded Data'!A:A,1,TRUE)</f>
        <v>01/15/2017</v>
      </c>
    </row>
    <row r="632" ht="15.75" customHeight="1">
      <c r="A632" s="489">
        <v>44323.0</v>
      </c>
      <c r="B632" s="490">
        <v>6219.94</v>
      </c>
      <c r="C632" s="490">
        <v>6150.48</v>
      </c>
      <c r="D632" s="490">
        <v>6226.01</v>
      </c>
      <c r="E632" s="490">
        <v>6150.48</v>
      </c>
      <c r="G632" s="226">
        <v>0.0113</v>
      </c>
      <c r="K632" s="154" t="s">
        <v>5334</v>
      </c>
      <c r="L632" s="154">
        <v>72.1</v>
      </c>
      <c r="M632" s="154">
        <v>73.2</v>
      </c>
      <c r="N632" s="154">
        <v>74.0</v>
      </c>
      <c r="O632" s="154">
        <v>71.9</v>
      </c>
      <c r="P632" s="154" t="s">
        <v>3115</v>
      </c>
      <c r="Q632" s="226">
        <v>-0.0014</v>
      </c>
      <c r="R632" s="489" t="str">
        <f>VLOOKUP(K632,'Downloaded Data'!A:A,1,TRUE)</f>
        <v>01/15/2017</v>
      </c>
    </row>
    <row r="633" ht="15.75" customHeight="1">
      <c r="A633" s="489">
        <v>44293.0</v>
      </c>
      <c r="B633" s="490">
        <v>6150.48</v>
      </c>
      <c r="C633" s="490">
        <v>6150.48</v>
      </c>
      <c r="D633" s="490">
        <v>6150.48</v>
      </c>
      <c r="E633" s="490">
        <v>6150.48</v>
      </c>
      <c r="G633" s="226">
        <v>0.0</v>
      </c>
      <c r="K633" s="154" t="s">
        <v>5335</v>
      </c>
      <c r="L633" s="154">
        <v>72.2</v>
      </c>
      <c r="M633" s="154">
        <v>73.1</v>
      </c>
      <c r="N633" s="154">
        <v>73.9</v>
      </c>
      <c r="O633" s="154">
        <v>71.9</v>
      </c>
      <c r="P633" s="154" t="s">
        <v>3116</v>
      </c>
      <c r="Q633" s="226">
        <v>-0.019</v>
      </c>
      <c r="R633" s="489" t="str">
        <f>VLOOKUP(K633,'Downloaded Data'!A:A,1,TRUE)</f>
        <v>01/15/2017</v>
      </c>
    </row>
    <row r="634" ht="15.75" customHeight="1">
      <c r="A634" s="154" t="s">
        <v>5372</v>
      </c>
      <c r="B634" s="490">
        <v>6150.48</v>
      </c>
      <c r="C634" s="490">
        <v>6042.49</v>
      </c>
      <c r="D634" s="490">
        <v>6156.59</v>
      </c>
      <c r="E634" s="490">
        <v>6042.49</v>
      </c>
      <c r="G634" s="226">
        <v>0.0179</v>
      </c>
      <c r="K634" s="154" t="s">
        <v>5336</v>
      </c>
      <c r="L634" s="154">
        <v>73.6</v>
      </c>
      <c r="M634" s="154">
        <v>75.2</v>
      </c>
      <c r="N634" s="154">
        <v>76.7</v>
      </c>
      <c r="O634" s="154">
        <v>73.3</v>
      </c>
      <c r="P634" s="154" t="s">
        <v>3117</v>
      </c>
      <c r="Q634" s="226">
        <v>-0.02</v>
      </c>
      <c r="R634" s="489" t="str">
        <f>VLOOKUP(K634,'Downloaded Data'!A:A,1,TRUE)</f>
        <v>01/15/2017</v>
      </c>
    </row>
    <row r="635" ht="15.75" customHeight="1">
      <c r="A635" s="154" t="s">
        <v>5373</v>
      </c>
      <c r="B635" s="490">
        <v>6042.49</v>
      </c>
      <c r="C635" s="490">
        <v>6026.64</v>
      </c>
      <c r="D635" s="490">
        <v>6068.08</v>
      </c>
      <c r="E635" s="490">
        <v>6010.87</v>
      </c>
      <c r="G635" s="226">
        <v>0.0026</v>
      </c>
      <c r="K635" s="489">
        <v>44540.0</v>
      </c>
      <c r="L635" s="154">
        <v>75.1</v>
      </c>
      <c r="M635" s="154">
        <v>78.0</v>
      </c>
      <c r="N635" s="154">
        <v>78.3</v>
      </c>
      <c r="O635" s="154">
        <v>74.7</v>
      </c>
      <c r="P635" s="154" t="s">
        <v>3118</v>
      </c>
      <c r="Q635" s="226">
        <v>-0.0359</v>
      </c>
      <c r="R635" s="489">
        <f>VLOOKUP(K635,'Downloaded Data'!A:A,1,TRUE)</f>
        <v>41677</v>
      </c>
    </row>
    <row r="636" ht="15.75" customHeight="1">
      <c r="A636" s="154" t="s">
        <v>5374</v>
      </c>
      <c r="B636" s="490">
        <v>6026.64</v>
      </c>
      <c r="C636" s="490">
        <v>5992.73</v>
      </c>
      <c r="D636" s="490">
        <v>6055.98</v>
      </c>
      <c r="E636" s="490">
        <v>5992.73</v>
      </c>
      <c r="G636" s="226">
        <v>0.0057</v>
      </c>
      <c r="K636" s="489">
        <v>44510.0</v>
      </c>
      <c r="L636" s="154">
        <v>77.9</v>
      </c>
      <c r="M636" s="154">
        <v>78.5</v>
      </c>
      <c r="N636" s="154">
        <v>79.3</v>
      </c>
      <c r="O636" s="154">
        <v>77.5</v>
      </c>
      <c r="P636" s="154" t="s">
        <v>3119</v>
      </c>
      <c r="Q636" s="226">
        <v>-0.0026</v>
      </c>
      <c r="R636" s="489">
        <f>VLOOKUP(K636,'Downloaded Data'!A:A,1,TRUE)</f>
        <v>41677</v>
      </c>
    </row>
    <row r="637" ht="15.75" customHeight="1">
      <c r="A637" s="154" t="s">
        <v>5375</v>
      </c>
      <c r="B637" s="490">
        <v>5992.73</v>
      </c>
      <c r="C637" s="490">
        <v>6092.83</v>
      </c>
      <c r="D637" s="490">
        <v>6092.83</v>
      </c>
      <c r="E637" s="490">
        <v>5982.68</v>
      </c>
      <c r="G637" s="226">
        <v>-0.0164</v>
      </c>
      <c r="K637" s="489">
        <v>44479.0</v>
      </c>
      <c r="L637" s="154">
        <v>78.1</v>
      </c>
      <c r="M637" s="154">
        <v>77.0</v>
      </c>
      <c r="N637" s="154">
        <v>79.1</v>
      </c>
      <c r="O637" s="154">
        <v>77.0</v>
      </c>
      <c r="P637" s="154" t="s">
        <v>3120</v>
      </c>
      <c r="Q637" s="226">
        <v>-0.0114</v>
      </c>
      <c r="R637" s="489">
        <f>VLOOKUP(K637,'Downloaded Data'!A:A,1,TRUE)</f>
        <v>41677</v>
      </c>
    </row>
    <row r="638" ht="15.75" customHeight="1">
      <c r="A638" s="154" t="s">
        <v>5376</v>
      </c>
      <c r="B638" s="490">
        <v>6092.83</v>
      </c>
      <c r="C638" s="490">
        <v>6035.84</v>
      </c>
      <c r="D638" s="490">
        <v>6094.8</v>
      </c>
      <c r="E638" s="490">
        <v>6000.92</v>
      </c>
      <c r="G638" s="226">
        <v>0.0094</v>
      </c>
      <c r="K638" s="489">
        <v>44387.0</v>
      </c>
      <c r="L638" s="154">
        <v>79.0</v>
      </c>
      <c r="M638" s="154">
        <v>80.6</v>
      </c>
      <c r="N638" s="154">
        <v>81.7</v>
      </c>
      <c r="O638" s="154">
        <v>78.2</v>
      </c>
      <c r="P638" s="154" t="s">
        <v>3121</v>
      </c>
      <c r="Q638" s="226">
        <v>-0.0113</v>
      </c>
      <c r="R638" s="489">
        <f>VLOOKUP(K638,'Downloaded Data'!A:A,1,TRUE)</f>
        <v>41677</v>
      </c>
    </row>
    <row r="639" ht="15.75" customHeight="1">
      <c r="A639" s="154" t="s">
        <v>5377</v>
      </c>
      <c r="B639" s="490">
        <v>6035.84</v>
      </c>
      <c r="C639" s="490">
        <v>6105.73</v>
      </c>
      <c r="D639" s="490">
        <v>6124.64</v>
      </c>
      <c r="E639" s="490">
        <v>6028.9</v>
      </c>
      <c r="G639" s="226">
        <v>-0.0114</v>
      </c>
      <c r="K639" s="489">
        <v>44357.0</v>
      </c>
      <c r="L639" s="154">
        <v>79.9</v>
      </c>
      <c r="M639" s="154">
        <v>78.2</v>
      </c>
      <c r="N639" s="154">
        <v>82.5</v>
      </c>
      <c r="O639" s="154">
        <v>78.2</v>
      </c>
      <c r="P639" s="154" t="s">
        <v>3122</v>
      </c>
      <c r="Q639" s="226">
        <v>0.0296</v>
      </c>
      <c r="R639" s="489">
        <f>VLOOKUP(K639,'Downloaded Data'!A:A,1,TRUE)</f>
        <v>41677</v>
      </c>
    </row>
    <row r="640" ht="15.75" customHeight="1">
      <c r="A640" s="154" t="s">
        <v>5378</v>
      </c>
      <c r="B640" s="490">
        <v>6105.73</v>
      </c>
      <c r="C640" s="490">
        <v>6125.41</v>
      </c>
      <c r="D640" s="490">
        <v>6144.76</v>
      </c>
      <c r="E640" s="490">
        <v>6094.29</v>
      </c>
      <c r="G640" s="226">
        <v>-0.0032</v>
      </c>
      <c r="K640" s="489">
        <v>44326.0</v>
      </c>
      <c r="L640" s="154">
        <v>77.6</v>
      </c>
      <c r="M640" s="154">
        <v>75.8</v>
      </c>
      <c r="N640" s="154">
        <v>77.9</v>
      </c>
      <c r="O640" s="154">
        <v>74.4</v>
      </c>
      <c r="P640" s="154" t="s">
        <v>3123</v>
      </c>
      <c r="Q640" s="226">
        <v>0.0251</v>
      </c>
      <c r="R640" s="489">
        <f>VLOOKUP(K640,'Downloaded Data'!A:A,1,TRUE)</f>
        <v>41677</v>
      </c>
    </row>
    <row r="641" ht="15.75" customHeight="1">
      <c r="A641" s="154" t="s">
        <v>5379</v>
      </c>
      <c r="B641" s="490">
        <v>6125.41</v>
      </c>
      <c r="C641" s="490">
        <v>6069.4</v>
      </c>
      <c r="D641" s="490">
        <v>6141.15</v>
      </c>
      <c r="E641" s="490">
        <v>6069.4</v>
      </c>
      <c r="G641" s="226">
        <v>0.0092</v>
      </c>
      <c r="K641" s="489">
        <v>44296.0</v>
      </c>
      <c r="L641" s="154">
        <v>75.7</v>
      </c>
      <c r="M641" s="154">
        <v>74.3</v>
      </c>
      <c r="N641" s="154">
        <v>77.6</v>
      </c>
      <c r="O641" s="154">
        <v>74.3</v>
      </c>
      <c r="P641" s="154" t="s">
        <v>3124</v>
      </c>
      <c r="Q641" s="226">
        <v>0.0244</v>
      </c>
      <c r="R641" s="489">
        <f>VLOOKUP(K641,'Downloaded Data'!A:A,1,TRUE)</f>
        <v>41677</v>
      </c>
    </row>
    <row r="642" ht="15.75" customHeight="1">
      <c r="A642" s="154" t="s">
        <v>5380</v>
      </c>
      <c r="B642" s="490">
        <v>6069.4</v>
      </c>
      <c r="C642" s="490">
        <v>6052.75</v>
      </c>
      <c r="D642" s="490">
        <v>6071.92</v>
      </c>
      <c r="E642" s="490">
        <v>6010.45</v>
      </c>
      <c r="G642" s="226">
        <v>0.0028</v>
      </c>
      <c r="K642" s="489">
        <v>44265.0</v>
      </c>
      <c r="L642" s="154">
        <v>73.9</v>
      </c>
      <c r="M642" s="154">
        <v>72.5</v>
      </c>
      <c r="N642" s="154">
        <v>74.1</v>
      </c>
      <c r="O642" s="154">
        <v>72.5</v>
      </c>
      <c r="P642" s="154" t="s">
        <v>3125</v>
      </c>
      <c r="Q642" s="226">
        <v>0.0207</v>
      </c>
      <c r="R642" s="489">
        <f>VLOOKUP(K642,'Downloaded Data'!A:A,1,TRUE)</f>
        <v>41677</v>
      </c>
    </row>
    <row r="643" ht="15.75" customHeight="1">
      <c r="A643" s="154" t="s">
        <v>5381</v>
      </c>
      <c r="B643" s="490">
        <v>6052.75</v>
      </c>
      <c r="C643" s="490">
        <v>6051.73</v>
      </c>
      <c r="D643" s="490">
        <v>6094.28</v>
      </c>
      <c r="E643" s="490">
        <v>6047.58</v>
      </c>
      <c r="G643" s="226">
        <v>2.0E-4</v>
      </c>
      <c r="K643" s="154" t="s">
        <v>5337</v>
      </c>
      <c r="L643" s="154">
        <v>72.4</v>
      </c>
      <c r="M643" s="154">
        <v>72.8</v>
      </c>
      <c r="N643" s="154">
        <v>72.9</v>
      </c>
      <c r="O643" s="154">
        <v>71.8</v>
      </c>
      <c r="P643" s="154" t="s">
        <v>3126</v>
      </c>
      <c r="Q643" s="226">
        <v>0.0014</v>
      </c>
      <c r="R643" s="489" t="str">
        <f>VLOOKUP(K643,'Downloaded Data'!A:A,1,TRUE)</f>
        <v>01/15/2017</v>
      </c>
    </row>
    <row r="644" ht="15.75" customHeight="1">
      <c r="A644" s="154" t="s">
        <v>5382</v>
      </c>
      <c r="B644" s="490">
        <v>6051.73</v>
      </c>
      <c r="C644" s="490">
        <v>6022.31</v>
      </c>
      <c r="D644" s="490">
        <v>6071.0</v>
      </c>
      <c r="E644" s="490">
        <v>6022.31</v>
      </c>
      <c r="G644" s="226">
        <v>0.0049</v>
      </c>
      <c r="K644" s="154" t="s">
        <v>5338</v>
      </c>
      <c r="L644" s="154">
        <v>72.3</v>
      </c>
      <c r="M644" s="154">
        <v>73.0</v>
      </c>
      <c r="N644" s="154">
        <v>73.4</v>
      </c>
      <c r="O644" s="154">
        <v>71.4</v>
      </c>
      <c r="P644" s="154" t="s">
        <v>3127</v>
      </c>
      <c r="Q644" s="226">
        <v>-0.0096</v>
      </c>
      <c r="R644" s="489" t="str">
        <f>VLOOKUP(K644,'Downloaded Data'!A:A,1,TRUE)</f>
        <v>01/15/2017</v>
      </c>
    </row>
    <row r="645" ht="15.75" customHeight="1">
      <c r="A645" s="154" t="s">
        <v>5383</v>
      </c>
      <c r="B645" s="490">
        <v>6022.31</v>
      </c>
      <c r="C645" s="490">
        <v>6013.61</v>
      </c>
      <c r="D645" s="490">
        <v>6048.06</v>
      </c>
      <c r="E645" s="490">
        <v>6013.61</v>
      </c>
      <c r="G645" s="226">
        <v>0.0014</v>
      </c>
      <c r="K645" s="154" t="s">
        <v>5339</v>
      </c>
      <c r="L645" s="154">
        <v>73.0</v>
      </c>
      <c r="M645" s="154">
        <v>72.0</v>
      </c>
      <c r="N645" s="154">
        <v>73.5</v>
      </c>
      <c r="O645" s="154">
        <v>72.0</v>
      </c>
      <c r="P645" s="154" t="s">
        <v>3128</v>
      </c>
      <c r="Q645" s="226">
        <v>0.0196</v>
      </c>
      <c r="R645" s="489" t="str">
        <f>VLOOKUP(K645,'Downloaded Data'!A:A,1,TRUE)</f>
        <v>01/15/2017</v>
      </c>
    </row>
    <row r="646" ht="15.75" customHeight="1">
      <c r="A646" s="154" t="s">
        <v>5384</v>
      </c>
      <c r="B646" s="490">
        <v>6013.61</v>
      </c>
      <c r="C646" s="490">
        <v>6036.05</v>
      </c>
      <c r="D646" s="490">
        <v>6062.24</v>
      </c>
      <c r="E646" s="490">
        <v>5985.85</v>
      </c>
      <c r="G646" s="226">
        <v>-0.0037</v>
      </c>
      <c r="K646" s="154" t="s">
        <v>5340</v>
      </c>
      <c r="L646" s="154">
        <v>71.6</v>
      </c>
      <c r="M646" s="154">
        <v>70.0</v>
      </c>
      <c r="N646" s="154">
        <v>72.3</v>
      </c>
      <c r="O646" s="154">
        <v>70.0</v>
      </c>
      <c r="P646" s="154" t="s">
        <v>3129</v>
      </c>
      <c r="Q646" s="226">
        <v>0.0229</v>
      </c>
      <c r="R646" s="489" t="str">
        <f>VLOOKUP(K646,'Downloaded Data'!A:A,1,TRUE)</f>
        <v>01/15/2017</v>
      </c>
    </row>
    <row r="647" ht="15.75" customHeight="1">
      <c r="A647" s="154" t="s">
        <v>5385</v>
      </c>
      <c r="B647" s="490">
        <v>6036.05</v>
      </c>
      <c r="C647" s="490">
        <v>6066.64</v>
      </c>
      <c r="D647" s="490">
        <v>6098.51</v>
      </c>
      <c r="E647" s="490">
        <v>6026.03</v>
      </c>
      <c r="G647" s="226">
        <v>-0.005</v>
      </c>
      <c r="K647" s="154" t="s">
        <v>5341</v>
      </c>
      <c r="L647" s="154">
        <v>70.0</v>
      </c>
      <c r="M647" s="154">
        <v>70.0</v>
      </c>
      <c r="N647" s="154">
        <v>70.2</v>
      </c>
      <c r="O647" s="154">
        <v>69.8</v>
      </c>
      <c r="P647" s="154" t="s">
        <v>3130</v>
      </c>
      <c r="Q647" s="226">
        <v>0.0029</v>
      </c>
      <c r="R647" s="489" t="str">
        <f>VLOOKUP(K647,'Downloaded Data'!A:A,1,TRUE)</f>
        <v>01/15/2017</v>
      </c>
    </row>
    <row r="648" ht="15.75" customHeight="1">
      <c r="A648" s="489">
        <v>44475.0</v>
      </c>
      <c r="B648" s="490">
        <v>6066.64</v>
      </c>
      <c r="C648" s="490">
        <v>6055.05</v>
      </c>
      <c r="D648" s="490">
        <v>6111.84</v>
      </c>
      <c r="E648" s="490">
        <v>6055.05</v>
      </c>
      <c r="G648" s="226">
        <v>0.0019</v>
      </c>
      <c r="K648" s="154" t="s">
        <v>5342</v>
      </c>
      <c r="L648" s="154">
        <v>69.8</v>
      </c>
      <c r="M648" s="154">
        <v>70.6</v>
      </c>
      <c r="N648" s="154">
        <v>70.6</v>
      </c>
      <c r="O648" s="154">
        <v>69.5</v>
      </c>
      <c r="P648" s="154" t="s">
        <v>3131</v>
      </c>
      <c r="Q648" s="226">
        <v>0.0</v>
      </c>
      <c r="R648" s="489" t="str">
        <f>VLOOKUP(K648,'Downloaded Data'!A:A,1,TRUE)</f>
        <v>01/15/2017</v>
      </c>
    </row>
    <row r="649" ht="15.75" customHeight="1">
      <c r="A649" s="489">
        <v>44445.0</v>
      </c>
      <c r="B649" s="490">
        <v>6055.05</v>
      </c>
      <c r="C649" s="490">
        <v>6023.15</v>
      </c>
      <c r="D649" s="490">
        <v>6094.72</v>
      </c>
      <c r="E649" s="490">
        <v>6023.15</v>
      </c>
      <c r="G649" s="226">
        <v>0.0053</v>
      </c>
      <c r="K649" s="154" t="s">
        <v>5343</v>
      </c>
      <c r="L649" s="154">
        <v>69.8</v>
      </c>
      <c r="M649" s="154">
        <v>71.0</v>
      </c>
      <c r="N649" s="154">
        <v>71.0</v>
      </c>
      <c r="O649" s="154">
        <v>69.7</v>
      </c>
      <c r="P649" s="154" t="s">
        <v>3132</v>
      </c>
      <c r="Q649" s="226">
        <v>-0.0071</v>
      </c>
      <c r="R649" s="489" t="str">
        <f>VLOOKUP(K649,'Downloaded Data'!A:A,1,TRUE)</f>
        <v>01/15/2017</v>
      </c>
    </row>
    <row r="650" ht="15.75" customHeight="1">
      <c r="A650" s="489">
        <v>44414.0</v>
      </c>
      <c r="B650" s="490">
        <v>6023.15</v>
      </c>
      <c r="C650" s="490">
        <v>5975.89</v>
      </c>
      <c r="D650" s="490">
        <v>6035.84</v>
      </c>
      <c r="E650" s="490">
        <v>5938.98</v>
      </c>
      <c r="G650" s="226">
        <v>0.0079</v>
      </c>
      <c r="K650" s="154" t="s">
        <v>5344</v>
      </c>
      <c r="L650" s="154">
        <v>70.3</v>
      </c>
      <c r="M650" s="154">
        <v>70.7</v>
      </c>
      <c r="N650" s="154">
        <v>70.7</v>
      </c>
      <c r="O650" s="154">
        <v>69.2</v>
      </c>
      <c r="P650" s="154" t="s">
        <v>3133</v>
      </c>
      <c r="Q650" s="226">
        <v>0.0057</v>
      </c>
      <c r="R650" s="489" t="str">
        <f>VLOOKUP(K650,'Downloaded Data'!A:A,1,TRUE)</f>
        <v>01/15/2017</v>
      </c>
    </row>
    <row r="651" ht="15.75" customHeight="1">
      <c r="A651" s="489">
        <v>44383.0</v>
      </c>
      <c r="B651" s="490">
        <v>5975.89</v>
      </c>
      <c r="C651" s="490">
        <v>6038.29</v>
      </c>
      <c r="D651" s="490">
        <v>6062.55</v>
      </c>
      <c r="E651" s="490">
        <v>5954.6</v>
      </c>
      <c r="G651" s="226">
        <v>-0.0103</v>
      </c>
      <c r="K651" s="154" t="s">
        <v>5345</v>
      </c>
      <c r="L651" s="154">
        <v>69.9</v>
      </c>
      <c r="M651" s="154">
        <v>70.9</v>
      </c>
      <c r="N651" s="154">
        <v>70.9</v>
      </c>
      <c r="O651" s="154">
        <v>69.7</v>
      </c>
      <c r="P651" s="154" t="s">
        <v>3134</v>
      </c>
      <c r="Q651" s="226">
        <v>-0.0029</v>
      </c>
      <c r="R651" s="489" t="str">
        <f>VLOOKUP(K651,'Downloaded Data'!A:A,1,TRUE)</f>
        <v>01/15/2017</v>
      </c>
    </row>
    <row r="652" ht="15.75" customHeight="1">
      <c r="A652" s="489">
        <v>44353.0</v>
      </c>
      <c r="B652" s="490">
        <v>6038.29</v>
      </c>
      <c r="C652" s="490">
        <v>6053.42</v>
      </c>
      <c r="D652" s="490">
        <v>6084.32</v>
      </c>
      <c r="E652" s="490">
        <v>6030.75</v>
      </c>
      <c r="G652" s="226">
        <v>-0.0025</v>
      </c>
      <c r="K652" s="154" t="s">
        <v>5346</v>
      </c>
      <c r="L652" s="154">
        <v>70.1</v>
      </c>
      <c r="M652" s="154">
        <v>70.1</v>
      </c>
      <c r="N652" s="154">
        <v>71.0</v>
      </c>
      <c r="O652" s="154">
        <v>70.0</v>
      </c>
      <c r="P652" s="154" t="s">
        <v>3135</v>
      </c>
      <c r="Q652" s="226">
        <v>0.0014</v>
      </c>
      <c r="R652" s="489" t="str">
        <f>VLOOKUP(K652,'Downloaded Data'!A:A,1,TRUE)</f>
        <v>01/15/2017</v>
      </c>
    </row>
    <row r="653" ht="15.75" customHeight="1">
      <c r="A653" s="489">
        <v>44261.0</v>
      </c>
      <c r="B653" s="490">
        <v>6053.42</v>
      </c>
      <c r="C653" s="490">
        <v>6019.0</v>
      </c>
      <c r="D653" s="490">
        <v>6074.58</v>
      </c>
      <c r="E653" s="490">
        <v>6019.0</v>
      </c>
      <c r="G653" s="226">
        <v>0.0057</v>
      </c>
      <c r="K653" s="154" t="s">
        <v>5347</v>
      </c>
      <c r="L653" s="154">
        <v>70.0</v>
      </c>
      <c r="M653" s="154">
        <v>71.2</v>
      </c>
      <c r="N653" s="154">
        <v>72.2</v>
      </c>
      <c r="O653" s="154">
        <v>69.8</v>
      </c>
      <c r="P653" s="154" t="s">
        <v>3136</v>
      </c>
      <c r="Q653" s="226">
        <v>-0.0155</v>
      </c>
      <c r="R653" s="489" t="str">
        <f>VLOOKUP(K653,'Downloaded Data'!A:A,1,TRUE)</f>
        <v>01/15/2017</v>
      </c>
    </row>
    <row r="654" ht="15.75" customHeight="1">
      <c r="A654" s="489">
        <v>44233.0</v>
      </c>
      <c r="B654" s="490">
        <v>6019.0</v>
      </c>
      <c r="C654" s="490">
        <v>5993.33</v>
      </c>
      <c r="D654" s="490">
        <v>6022.94</v>
      </c>
      <c r="E654" s="490">
        <v>5972.83</v>
      </c>
      <c r="G654" s="226">
        <v>0.0043</v>
      </c>
      <c r="K654" s="154" t="s">
        <v>5348</v>
      </c>
      <c r="L654" s="154">
        <v>71.1</v>
      </c>
      <c r="M654" s="154">
        <v>71.0</v>
      </c>
      <c r="N654" s="154">
        <v>72.0</v>
      </c>
      <c r="O654" s="154">
        <v>69.8</v>
      </c>
      <c r="P654" s="154" t="s">
        <v>3137</v>
      </c>
      <c r="Q654" s="226">
        <v>0.0028</v>
      </c>
      <c r="R654" s="489" t="str">
        <f>VLOOKUP(K654,'Downloaded Data'!A:A,1,TRUE)</f>
        <v>01/15/2017</v>
      </c>
    </row>
    <row r="655" ht="15.75" customHeight="1">
      <c r="A655" s="489">
        <v>44202.0</v>
      </c>
      <c r="B655" s="490">
        <v>5993.33</v>
      </c>
      <c r="C655" s="490">
        <v>5990.98</v>
      </c>
      <c r="D655" s="490">
        <v>6040.08</v>
      </c>
      <c r="E655" s="490">
        <v>5990.19</v>
      </c>
      <c r="G655" s="226">
        <v>4.0E-4</v>
      </c>
      <c r="K655" s="154" t="s">
        <v>5349</v>
      </c>
      <c r="L655" s="154">
        <v>70.9</v>
      </c>
      <c r="M655" s="154">
        <v>74.2</v>
      </c>
      <c r="N655" s="154">
        <v>74.3</v>
      </c>
      <c r="O655" s="154">
        <v>70.6</v>
      </c>
      <c r="P655" s="154" t="s">
        <v>3138</v>
      </c>
      <c r="Q655" s="226">
        <v>-0.0327</v>
      </c>
      <c r="R655" s="489" t="str">
        <f>VLOOKUP(K655,'Downloaded Data'!A:A,1,TRUE)</f>
        <v>01/15/2017</v>
      </c>
    </row>
    <row r="656" ht="15.75" customHeight="1">
      <c r="A656" s="154" t="s">
        <v>5386</v>
      </c>
      <c r="B656" s="490">
        <v>5990.98</v>
      </c>
      <c r="C656" s="490">
        <v>6008.69</v>
      </c>
      <c r="D656" s="490">
        <v>6021.31</v>
      </c>
      <c r="E656" s="490">
        <v>5959.83</v>
      </c>
      <c r="G656" s="226">
        <v>-0.0029</v>
      </c>
      <c r="K656" s="154" t="s">
        <v>5350</v>
      </c>
      <c r="L656" s="154">
        <v>73.3</v>
      </c>
      <c r="M656" s="154">
        <v>72.4</v>
      </c>
      <c r="N656" s="154">
        <v>73.6</v>
      </c>
      <c r="O656" s="154">
        <v>70.6</v>
      </c>
      <c r="P656" s="154" t="s">
        <v>3139</v>
      </c>
      <c r="Q656" s="226">
        <v>0.0152</v>
      </c>
      <c r="R656" s="489" t="str">
        <f>VLOOKUP(K656,'Downloaded Data'!A:A,1,TRUE)</f>
        <v>01/15/2017</v>
      </c>
    </row>
    <row r="657" ht="15.75" customHeight="1">
      <c r="A657" s="154" t="s">
        <v>5387</v>
      </c>
      <c r="B657" s="490">
        <v>6008.69</v>
      </c>
      <c r="C657" s="490">
        <v>5985.81</v>
      </c>
      <c r="D657" s="490">
        <v>6039.12</v>
      </c>
      <c r="E657" s="490">
        <v>5972.68</v>
      </c>
      <c r="G657" s="226">
        <v>0.0038</v>
      </c>
      <c r="K657" s="489">
        <v>44539.0</v>
      </c>
      <c r="L657" s="154">
        <v>72.2</v>
      </c>
      <c r="M657" s="154">
        <v>73.8</v>
      </c>
      <c r="N657" s="154">
        <v>75.6</v>
      </c>
      <c r="O657" s="154">
        <v>72.0</v>
      </c>
      <c r="P657" s="154" t="s">
        <v>3140</v>
      </c>
      <c r="Q657" s="226">
        <v>-0.0123</v>
      </c>
      <c r="R657" s="489">
        <f>VLOOKUP(K657,'Downloaded Data'!A:A,1,TRUE)</f>
        <v>41677</v>
      </c>
    </row>
    <row r="658" ht="15.75" customHeight="1">
      <c r="A658" s="154" t="s">
        <v>5388</v>
      </c>
      <c r="B658" s="490">
        <v>5985.81</v>
      </c>
      <c r="C658" s="490">
        <v>5884.78</v>
      </c>
      <c r="D658" s="490">
        <v>5988.52</v>
      </c>
      <c r="E658" s="490">
        <v>5884.78</v>
      </c>
      <c r="G658" s="226">
        <v>0.0172</v>
      </c>
      <c r="K658" s="489">
        <v>44448.0</v>
      </c>
      <c r="L658" s="154">
        <v>73.1</v>
      </c>
      <c r="M658" s="154">
        <v>70.1</v>
      </c>
      <c r="N658" s="154">
        <v>74.0</v>
      </c>
      <c r="O658" s="154">
        <v>69.7</v>
      </c>
      <c r="P658" s="154" t="s">
        <v>3141</v>
      </c>
      <c r="Q658" s="226">
        <v>0.0428</v>
      </c>
      <c r="R658" s="489">
        <f>VLOOKUP(K658,'Downloaded Data'!A:A,1,TRUE)</f>
        <v>41677</v>
      </c>
    </row>
    <row r="659" ht="15.75" customHeight="1">
      <c r="A659" s="154" t="s">
        <v>5389</v>
      </c>
      <c r="B659" s="490">
        <v>5884.78</v>
      </c>
      <c r="C659" s="490">
        <v>5842.91</v>
      </c>
      <c r="D659" s="490">
        <v>5891.21</v>
      </c>
      <c r="E659" s="490">
        <v>5842.91</v>
      </c>
      <c r="G659" s="226">
        <v>0.0072</v>
      </c>
      <c r="K659" s="489">
        <v>44417.0</v>
      </c>
      <c r="L659" s="154">
        <v>70.1</v>
      </c>
      <c r="M659" s="154">
        <v>70.3</v>
      </c>
      <c r="N659" s="154">
        <v>70.9</v>
      </c>
      <c r="O659" s="154">
        <v>70.0</v>
      </c>
      <c r="P659" s="154" t="s">
        <v>3142</v>
      </c>
      <c r="Q659" s="226">
        <v>-0.0085</v>
      </c>
      <c r="R659" s="489">
        <f>VLOOKUP(K659,'Downloaded Data'!A:A,1,TRUE)</f>
        <v>41677</v>
      </c>
    </row>
    <row r="660" ht="15.75" customHeight="1">
      <c r="A660" s="154" t="s">
        <v>5390</v>
      </c>
      <c r="B660" s="490">
        <v>5842.91</v>
      </c>
      <c r="C660" s="490">
        <v>5787.59</v>
      </c>
      <c r="D660" s="490">
        <v>5853.67</v>
      </c>
      <c r="E660" s="490">
        <v>5787.59</v>
      </c>
      <c r="G660" s="226">
        <v>0.0096</v>
      </c>
      <c r="K660" s="489">
        <v>44386.0</v>
      </c>
      <c r="L660" s="154">
        <v>70.7</v>
      </c>
      <c r="M660" s="154">
        <v>69.0</v>
      </c>
      <c r="N660" s="154">
        <v>71.5</v>
      </c>
      <c r="O660" s="154">
        <v>69.0</v>
      </c>
      <c r="P660" s="154" t="s">
        <v>3143</v>
      </c>
      <c r="Q660" s="226">
        <v>0.0246</v>
      </c>
      <c r="R660" s="489">
        <f>VLOOKUP(K660,'Downloaded Data'!A:A,1,TRUE)</f>
        <v>41677</v>
      </c>
    </row>
    <row r="661" ht="15.75" customHeight="1">
      <c r="A661" s="154" t="s">
        <v>5391</v>
      </c>
      <c r="B661" s="490">
        <v>5787.59</v>
      </c>
      <c r="C661" s="490">
        <v>5813.06</v>
      </c>
      <c r="D661" s="490">
        <v>5832.14</v>
      </c>
      <c r="E661" s="490">
        <v>5775.26</v>
      </c>
      <c r="G661" s="226">
        <v>-0.0044</v>
      </c>
      <c r="K661" s="489">
        <v>44356.0</v>
      </c>
      <c r="L661" s="154">
        <v>69.0</v>
      </c>
      <c r="M661" s="154">
        <v>69.1</v>
      </c>
      <c r="N661" s="154">
        <v>69.6</v>
      </c>
      <c r="O661" s="154">
        <v>68.1</v>
      </c>
      <c r="P661" s="154" t="s">
        <v>3144</v>
      </c>
      <c r="Q661" s="226">
        <v>-0.0014</v>
      </c>
      <c r="R661" s="489">
        <f>VLOOKUP(K661,'Downloaded Data'!A:A,1,TRUE)</f>
        <v>41677</v>
      </c>
    </row>
    <row r="662" ht="15.75" customHeight="1">
      <c r="A662" s="154" t="s">
        <v>5392</v>
      </c>
      <c r="B662" s="490">
        <v>5813.06</v>
      </c>
      <c r="C662" s="490">
        <v>5873.13</v>
      </c>
      <c r="D662" s="490">
        <v>5901.58</v>
      </c>
      <c r="E662" s="490">
        <v>5807.1</v>
      </c>
      <c r="G662" s="226">
        <v>-0.0102</v>
      </c>
      <c r="K662" s="489">
        <v>44325.0</v>
      </c>
      <c r="L662" s="154">
        <v>69.1</v>
      </c>
      <c r="M662" s="154">
        <v>68.3</v>
      </c>
      <c r="N662" s="154">
        <v>69.4</v>
      </c>
      <c r="O662" s="154">
        <v>68.1</v>
      </c>
      <c r="P662" s="154" t="s">
        <v>3145</v>
      </c>
      <c r="Q662" s="226">
        <v>0.0162</v>
      </c>
      <c r="R662" s="489">
        <f>VLOOKUP(K662,'Downloaded Data'!A:A,1,TRUE)</f>
        <v>41677</v>
      </c>
    </row>
    <row r="663" ht="15.75" customHeight="1">
      <c r="A663" s="154" t="s">
        <v>5393</v>
      </c>
      <c r="B663" s="490">
        <v>5873.13</v>
      </c>
      <c r="C663" s="490">
        <v>5829.23</v>
      </c>
      <c r="D663" s="490">
        <v>5907.01</v>
      </c>
      <c r="E663" s="490">
        <v>5829.23</v>
      </c>
      <c r="G663" s="226">
        <v>0.0075</v>
      </c>
      <c r="K663" s="489">
        <v>44236.0</v>
      </c>
      <c r="L663" s="154">
        <v>68.0</v>
      </c>
      <c r="M663" s="154">
        <v>67.2</v>
      </c>
      <c r="N663" s="154">
        <v>68.4</v>
      </c>
      <c r="O663" s="154">
        <v>67.2</v>
      </c>
      <c r="P663" s="154" t="s">
        <v>3146</v>
      </c>
      <c r="Q663" s="226">
        <v>0.018</v>
      </c>
      <c r="R663" s="489">
        <f>VLOOKUP(K663,'Downloaded Data'!A:A,1,TRUE)</f>
        <v>41677</v>
      </c>
    </row>
    <row r="664" ht="15.75" customHeight="1">
      <c r="A664" s="154" t="s">
        <v>5394</v>
      </c>
      <c r="B664" s="490">
        <v>5829.23</v>
      </c>
      <c r="C664" s="490">
        <v>5840.08</v>
      </c>
      <c r="D664" s="490">
        <v>5862.34</v>
      </c>
      <c r="E664" s="490">
        <v>5806.83</v>
      </c>
      <c r="G664" s="226">
        <v>-0.0019</v>
      </c>
      <c r="K664" s="489">
        <v>44205.0</v>
      </c>
      <c r="L664" s="154">
        <v>66.8</v>
      </c>
      <c r="M664" s="154">
        <v>67.0</v>
      </c>
      <c r="N664" s="154">
        <v>67.2</v>
      </c>
      <c r="O664" s="154">
        <v>66.4</v>
      </c>
      <c r="P664" s="154" t="s">
        <v>3147</v>
      </c>
      <c r="Q664" s="226">
        <v>0.003</v>
      </c>
      <c r="R664" s="489">
        <f>VLOOKUP(K664,'Downloaded Data'!A:A,1,TRUE)</f>
        <v>41677</v>
      </c>
    </row>
    <row r="665" ht="15.75" customHeight="1">
      <c r="A665" s="154" t="s">
        <v>5395</v>
      </c>
      <c r="B665" s="490">
        <v>5840.08</v>
      </c>
      <c r="C665" s="490">
        <v>5813.16</v>
      </c>
      <c r="D665" s="490">
        <v>5861.43</v>
      </c>
      <c r="E665" s="490">
        <v>5809.14</v>
      </c>
      <c r="G665" s="226">
        <v>0.0046</v>
      </c>
      <c r="K665" s="154" t="s">
        <v>5351</v>
      </c>
      <c r="L665" s="154">
        <v>66.6</v>
      </c>
      <c r="M665" s="154">
        <v>66.0</v>
      </c>
      <c r="N665" s="154">
        <v>67.2</v>
      </c>
      <c r="O665" s="154">
        <v>65.1</v>
      </c>
      <c r="P665" s="154" t="s">
        <v>3148</v>
      </c>
      <c r="Q665" s="226">
        <v>0.0168</v>
      </c>
      <c r="R665" s="489" t="str">
        <f>VLOOKUP(K665,'Downloaded Data'!A:A,1,TRUE)</f>
        <v>01/15/2017</v>
      </c>
    </row>
    <row r="666" ht="15.75" customHeight="1">
      <c r="A666" s="154" t="s">
        <v>5396</v>
      </c>
      <c r="B666" s="490">
        <v>5813.16</v>
      </c>
      <c r="C666" s="490">
        <v>5750.49</v>
      </c>
      <c r="D666" s="490">
        <v>5818.32</v>
      </c>
      <c r="E666" s="490">
        <v>5750.49</v>
      </c>
      <c r="G666" s="226">
        <v>0.0109</v>
      </c>
      <c r="K666" s="154" t="s">
        <v>5352</v>
      </c>
      <c r="L666" s="154">
        <v>65.5</v>
      </c>
      <c r="M666" s="154">
        <v>65.8</v>
      </c>
      <c r="N666" s="154">
        <v>66.0</v>
      </c>
      <c r="O666" s="154">
        <v>65.1</v>
      </c>
      <c r="P666" s="154" t="s">
        <v>3149</v>
      </c>
      <c r="Q666" s="226">
        <v>-0.0046</v>
      </c>
      <c r="R666" s="489" t="str">
        <f>VLOOKUP(K666,'Downloaded Data'!A:A,1,TRUE)</f>
        <v>01/15/2017</v>
      </c>
    </row>
    <row r="667" ht="15.75" customHeight="1">
      <c r="A667" s="489">
        <v>44535.0</v>
      </c>
      <c r="B667" s="490">
        <v>5750.49</v>
      </c>
      <c r="C667" s="490">
        <v>5724.36</v>
      </c>
      <c r="D667" s="490">
        <v>5754.16</v>
      </c>
      <c r="E667" s="490">
        <v>5706.56</v>
      </c>
      <c r="G667" s="226">
        <v>0.0046</v>
      </c>
      <c r="K667" s="154" t="s">
        <v>5353</v>
      </c>
      <c r="L667" s="154">
        <v>65.8</v>
      </c>
      <c r="M667" s="154">
        <v>65.6</v>
      </c>
      <c r="N667" s="154">
        <v>66.4</v>
      </c>
      <c r="O667" s="154">
        <v>65.6</v>
      </c>
      <c r="P667" s="154" t="s">
        <v>3150</v>
      </c>
      <c r="Q667" s="226">
        <v>-0.0045</v>
      </c>
      <c r="R667" s="489" t="str">
        <f>VLOOKUP(K667,'Downloaded Data'!A:A,1,TRUE)</f>
        <v>01/15/2017</v>
      </c>
    </row>
    <row r="668" ht="15.75" customHeight="1">
      <c r="A668" s="489">
        <v>44505.0</v>
      </c>
      <c r="B668" s="490">
        <v>5724.36</v>
      </c>
      <c r="C668" s="490">
        <v>5645.69</v>
      </c>
      <c r="D668" s="490">
        <v>5727.69</v>
      </c>
      <c r="E668" s="490">
        <v>5645.69</v>
      </c>
      <c r="G668" s="226">
        <v>0.0139</v>
      </c>
      <c r="K668" s="154" t="s">
        <v>5354</v>
      </c>
      <c r="L668" s="154">
        <v>66.1</v>
      </c>
      <c r="M668" s="154">
        <v>66.6</v>
      </c>
      <c r="N668" s="154">
        <v>67.1</v>
      </c>
      <c r="O668" s="154">
        <v>65.8</v>
      </c>
      <c r="P668" s="154" t="s">
        <v>3151</v>
      </c>
      <c r="Q668" s="226">
        <v>-0.0075</v>
      </c>
      <c r="R668" s="489" t="str">
        <f>VLOOKUP(K668,'Downloaded Data'!A:A,1,TRUE)</f>
        <v>01/15/2017</v>
      </c>
    </row>
    <row r="669" ht="15.75" customHeight="1">
      <c r="A669" s="489">
        <v>44444.0</v>
      </c>
      <c r="B669" s="490">
        <v>5645.69</v>
      </c>
      <c r="C669" s="490">
        <v>5606.01</v>
      </c>
      <c r="D669" s="490">
        <v>5649.19</v>
      </c>
      <c r="E669" s="490">
        <v>5582.42</v>
      </c>
      <c r="G669" s="226">
        <v>0.0071</v>
      </c>
      <c r="K669" s="154" t="s">
        <v>5355</v>
      </c>
      <c r="L669" s="154">
        <v>66.6</v>
      </c>
      <c r="M669" s="154">
        <v>67.0</v>
      </c>
      <c r="N669" s="154">
        <v>67.5</v>
      </c>
      <c r="O669" s="154">
        <v>66.5</v>
      </c>
      <c r="P669" s="154" t="s">
        <v>3152</v>
      </c>
      <c r="Q669" s="226">
        <v>0.0015</v>
      </c>
      <c r="R669" s="489" t="str">
        <f>VLOOKUP(K669,'Downloaded Data'!A:A,1,TRUE)</f>
        <v>01/15/2017</v>
      </c>
    </row>
    <row r="670" ht="15.75" customHeight="1">
      <c r="A670" s="489">
        <v>44352.0</v>
      </c>
      <c r="B670" s="490">
        <v>5606.01</v>
      </c>
      <c r="C670" s="490">
        <v>5588.83</v>
      </c>
      <c r="D670" s="490">
        <v>5625.91</v>
      </c>
      <c r="E670" s="490">
        <v>5588.83</v>
      </c>
      <c r="G670" s="226">
        <v>0.0031</v>
      </c>
      <c r="K670" s="154" t="s">
        <v>5356</v>
      </c>
      <c r="L670" s="154">
        <v>66.5</v>
      </c>
      <c r="M670" s="154">
        <v>67.5</v>
      </c>
      <c r="N670" s="154">
        <v>67.5</v>
      </c>
      <c r="O670" s="154">
        <v>66.2</v>
      </c>
      <c r="P670" s="154" t="s">
        <v>3153</v>
      </c>
      <c r="Q670" s="226">
        <v>-0.0119</v>
      </c>
      <c r="R670" s="489" t="str">
        <f>VLOOKUP(K670,'Downloaded Data'!A:A,1,TRUE)</f>
        <v>01/15/2017</v>
      </c>
    </row>
    <row r="671" ht="15.75" customHeight="1">
      <c r="A671" s="489">
        <v>44321.0</v>
      </c>
      <c r="B671" s="490">
        <v>5588.83</v>
      </c>
      <c r="C671" s="490">
        <v>5556.5</v>
      </c>
      <c r="D671" s="490">
        <v>5601.93</v>
      </c>
      <c r="E671" s="490">
        <v>5556.5</v>
      </c>
      <c r="G671" s="226">
        <v>0.0096</v>
      </c>
      <c r="K671" s="154" t="s">
        <v>5357</v>
      </c>
      <c r="L671" s="154">
        <v>67.3</v>
      </c>
      <c r="M671" s="154">
        <v>66.0</v>
      </c>
      <c r="N671" s="154">
        <v>68.1</v>
      </c>
      <c r="O671" s="154">
        <v>66.0</v>
      </c>
      <c r="P671" s="154" t="s">
        <v>3154</v>
      </c>
      <c r="Q671" s="226">
        <v>0.0228</v>
      </c>
      <c r="R671" s="489" t="str">
        <f>VLOOKUP(K671,'Downloaded Data'!A:A,1,TRUE)</f>
        <v>01/15/2017</v>
      </c>
    </row>
    <row r="672" ht="15.75" customHeight="1">
      <c r="A672" s="489">
        <v>44291.0</v>
      </c>
      <c r="B672" s="490">
        <v>5535.48</v>
      </c>
      <c r="C672" s="490">
        <v>5511.36</v>
      </c>
      <c r="D672" s="490">
        <v>5543.61</v>
      </c>
      <c r="E672" s="490">
        <v>5511.27</v>
      </c>
      <c r="G672" s="226">
        <v>0.0044</v>
      </c>
      <c r="K672" s="154" t="s">
        <v>5358</v>
      </c>
      <c r="L672" s="154">
        <v>65.8</v>
      </c>
      <c r="M672" s="154">
        <v>66.3</v>
      </c>
      <c r="N672" s="154">
        <v>67.0</v>
      </c>
      <c r="O672" s="154">
        <v>65.0</v>
      </c>
      <c r="P672" s="154" t="s">
        <v>3155</v>
      </c>
      <c r="Q672" s="226">
        <v>-0.003</v>
      </c>
      <c r="R672" s="489" t="str">
        <f>VLOOKUP(K672,'Downloaded Data'!A:A,1,TRUE)</f>
        <v>01/15/2017</v>
      </c>
    </row>
    <row r="673" ht="15.75" customHeight="1">
      <c r="A673" s="489">
        <v>44260.0</v>
      </c>
      <c r="B673" s="490">
        <v>5511.36</v>
      </c>
      <c r="C673" s="490">
        <v>5517.01</v>
      </c>
      <c r="D673" s="490">
        <v>5546.12</v>
      </c>
      <c r="E673" s="490">
        <v>5504.86</v>
      </c>
      <c r="G673" s="226">
        <v>-0.001</v>
      </c>
      <c r="K673" s="154" t="s">
        <v>5359</v>
      </c>
      <c r="L673" s="154">
        <v>66.0</v>
      </c>
      <c r="M673" s="154">
        <v>67.4</v>
      </c>
      <c r="N673" s="154">
        <v>68.5</v>
      </c>
      <c r="O673" s="154">
        <v>65.8</v>
      </c>
      <c r="P673" s="154" t="s">
        <v>3156</v>
      </c>
      <c r="Q673" s="226">
        <v>-0.0149</v>
      </c>
      <c r="R673" s="489" t="str">
        <f>VLOOKUP(K673,'Downloaded Data'!A:A,1,TRUE)</f>
        <v>01/15/2017</v>
      </c>
    </row>
    <row r="674" ht="15.75" customHeight="1">
      <c r="A674" s="489">
        <v>44232.0</v>
      </c>
      <c r="B674" s="490">
        <v>5517.01</v>
      </c>
      <c r="C674" s="490">
        <v>5479.61</v>
      </c>
      <c r="D674" s="490">
        <v>5524.0</v>
      </c>
      <c r="E674" s="490">
        <v>5479.61</v>
      </c>
      <c r="G674" s="226">
        <v>0.0068</v>
      </c>
      <c r="K674" s="154" t="s">
        <v>5360</v>
      </c>
      <c r="L674" s="154">
        <v>67.0</v>
      </c>
      <c r="M674" s="154">
        <v>67.0</v>
      </c>
      <c r="N674" s="154">
        <v>69.4</v>
      </c>
      <c r="O674" s="154">
        <v>66.1</v>
      </c>
      <c r="P674" s="154" t="s">
        <v>3157</v>
      </c>
      <c r="Q674" s="226">
        <v>0.0015</v>
      </c>
      <c r="R674" s="489" t="str">
        <f>VLOOKUP(K674,'Downloaded Data'!A:A,1,TRUE)</f>
        <v>01/15/2017</v>
      </c>
    </row>
    <row r="675" ht="15.75" customHeight="1">
      <c r="A675" s="154" t="s">
        <v>5397</v>
      </c>
      <c r="B675" s="490">
        <v>5479.61</v>
      </c>
      <c r="C675" s="490">
        <v>5461.34</v>
      </c>
      <c r="D675" s="490">
        <v>5498.84</v>
      </c>
      <c r="E675" s="490">
        <v>5461.34</v>
      </c>
      <c r="G675" s="226">
        <v>0.0033</v>
      </c>
      <c r="K675" s="154" t="s">
        <v>5361</v>
      </c>
      <c r="L675" s="154">
        <v>66.9</v>
      </c>
      <c r="M675" s="154">
        <v>66.0</v>
      </c>
      <c r="N675" s="154">
        <v>67.2</v>
      </c>
      <c r="O675" s="154">
        <v>65.0</v>
      </c>
      <c r="P675" s="154" t="s">
        <v>3158</v>
      </c>
      <c r="Q675" s="226">
        <v>0.0261</v>
      </c>
      <c r="R675" s="489" t="str">
        <f>VLOOKUP(K675,'Downloaded Data'!A:A,1,TRUE)</f>
        <v>01/15/2017</v>
      </c>
    </row>
    <row r="676" ht="15.75" customHeight="1">
      <c r="A676" s="154" t="s">
        <v>5398</v>
      </c>
      <c r="B676" s="490">
        <v>5461.34</v>
      </c>
      <c r="C676" s="490">
        <v>5422.38</v>
      </c>
      <c r="D676" s="490">
        <v>5465.33</v>
      </c>
      <c r="E676" s="490">
        <v>5413.12</v>
      </c>
      <c r="G676" s="226">
        <v>0.0072</v>
      </c>
      <c r="K676" s="489">
        <v>44538.0</v>
      </c>
      <c r="L676" s="154">
        <v>65.2</v>
      </c>
      <c r="M676" s="154">
        <v>63.9</v>
      </c>
      <c r="N676" s="154">
        <v>67.0</v>
      </c>
      <c r="O676" s="154">
        <v>63.1</v>
      </c>
      <c r="P676" s="154" t="s">
        <v>3159</v>
      </c>
      <c r="Q676" s="226">
        <v>0.03</v>
      </c>
      <c r="R676" s="489">
        <f>VLOOKUP(K676,'Downloaded Data'!A:A,1,TRUE)</f>
        <v>41677</v>
      </c>
    </row>
    <row r="677" ht="15.75" customHeight="1">
      <c r="A677" s="154" t="s">
        <v>5399</v>
      </c>
      <c r="B677" s="490">
        <v>5422.38</v>
      </c>
      <c r="C677" s="490">
        <v>5485.86</v>
      </c>
      <c r="D677" s="490">
        <v>5485.91</v>
      </c>
      <c r="E677" s="490">
        <v>5413.01</v>
      </c>
      <c r="G677" s="226">
        <v>-0.0116</v>
      </c>
      <c r="K677" s="489">
        <v>44508.0</v>
      </c>
      <c r="L677" s="154">
        <v>63.3</v>
      </c>
      <c r="M677" s="154">
        <v>63.0</v>
      </c>
      <c r="N677" s="154">
        <v>64.2</v>
      </c>
      <c r="O677" s="154">
        <v>62.0</v>
      </c>
      <c r="P677" s="154" t="s">
        <v>3160</v>
      </c>
      <c r="Q677" s="226">
        <v>-0.0078</v>
      </c>
      <c r="R677" s="489">
        <f>VLOOKUP(K677,'Downloaded Data'!A:A,1,TRUE)</f>
        <v>41677</v>
      </c>
    </row>
    <row r="678" ht="15.75" customHeight="1">
      <c r="A678" s="154" t="s">
        <v>5400</v>
      </c>
      <c r="B678" s="490">
        <v>5485.86</v>
      </c>
      <c r="C678" s="490">
        <v>5498.21</v>
      </c>
      <c r="D678" s="490">
        <v>5525.58</v>
      </c>
      <c r="E678" s="490">
        <v>5475.65</v>
      </c>
      <c r="G678" s="226">
        <v>-0.0022</v>
      </c>
      <c r="K678" s="489">
        <v>44477.0</v>
      </c>
      <c r="L678" s="154">
        <v>63.8</v>
      </c>
      <c r="M678" s="154">
        <v>64.9</v>
      </c>
      <c r="N678" s="154">
        <v>64.9</v>
      </c>
      <c r="O678" s="154">
        <v>62.8</v>
      </c>
      <c r="P678" s="154" t="s">
        <v>3161</v>
      </c>
      <c r="Q678" s="226">
        <v>-0.0139</v>
      </c>
      <c r="R678" s="489">
        <f>VLOOKUP(K678,'Downloaded Data'!A:A,1,TRUE)</f>
        <v>41677</v>
      </c>
    </row>
    <row r="679" ht="15.75" customHeight="1">
      <c r="A679" s="154" t="s">
        <v>5401</v>
      </c>
      <c r="B679" s="490">
        <v>5498.21</v>
      </c>
      <c r="C679" s="490">
        <v>5435.03</v>
      </c>
      <c r="D679" s="490">
        <v>5508.83</v>
      </c>
      <c r="E679" s="490">
        <v>5435.03</v>
      </c>
      <c r="G679" s="226">
        <v>0.0116</v>
      </c>
      <c r="K679" s="489">
        <v>44447.0</v>
      </c>
      <c r="L679" s="154">
        <v>64.7</v>
      </c>
      <c r="M679" s="154">
        <v>62.0</v>
      </c>
      <c r="N679" s="154">
        <v>65.1</v>
      </c>
      <c r="O679" s="154">
        <v>61.3</v>
      </c>
      <c r="P679" s="154" t="s">
        <v>3051</v>
      </c>
      <c r="Q679" s="226">
        <v>0.0469</v>
      </c>
      <c r="R679" s="489">
        <f>VLOOKUP(K679,'Downloaded Data'!A:A,1,TRUE)</f>
        <v>41677</v>
      </c>
    </row>
    <row r="680" ht="15.75" customHeight="1">
      <c r="A680" s="154" t="s">
        <v>5402</v>
      </c>
      <c r="B680" s="490">
        <v>5435.03</v>
      </c>
      <c r="C680" s="490">
        <v>5423.22</v>
      </c>
      <c r="D680" s="490">
        <v>5440.96</v>
      </c>
      <c r="E680" s="490">
        <v>5414.42</v>
      </c>
      <c r="G680" s="226">
        <v>0.0022</v>
      </c>
      <c r="K680" s="489">
        <v>44324.0</v>
      </c>
      <c r="L680" s="154">
        <v>61.8</v>
      </c>
      <c r="M680" s="154">
        <v>61.0</v>
      </c>
      <c r="N680" s="154">
        <v>62.1</v>
      </c>
      <c r="O680" s="154">
        <v>60.0</v>
      </c>
      <c r="P680" s="154" t="s">
        <v>3162</v>
      </c>
      <c r="Q680" s="226">
        <v>0.0049</v>
      </c>
      <c r="R680" s="489">
        <f>VLOOKUP(K680,'Downloaded Data'!A:A,1,TRUE)</f>
        <v>41677</v>
      </c>
    </row>
    <row r="681" ht="15.75" customHeight="1">
      <c r="A681" s="154" t="s">
        <v>5403</v>
      </c>
      <c r="B681" s="490">
        <v>5423.22</v>
      </c>
      <c r="C681" s="490">
        <v>5421.78</v>
      </c>
      <c r="D681" s="490">
        <v>5456.64</v>
      </c>
      <c r="E681" s="490">
        <v>5417.04</v>
      </c>
      <c r="G681" s="226">
        <v>3.0E-4</v>
      </c>
      <c r="K681" s="489">
        <v>44263.0</v>
      </c>
      <c r="L681" s="154">
        <v>61.5</v>
      </c>
      <c r="M681" s="154">
        <v>61.9</v>
      </c>
      <c r="N681" s="154">
        <v>61.9</v>
      </c>
      <c r="O681" s="154">
        <v>60.7</v>
      </c>
      <c r="P681" s="154" t="s">
        <v>3163</v>
      </c>
      <c r="Q681" s="226">
        <v>-0.0032</v>
      </c>
      <c r="R681" s="489">
        <f>VLOOKUP(K681,'Downloaded Data'!A:A,1,TRUE)</f>
        <v>41677</v>
      </c>
    </row>
    <row r="682" ht="15.75" customHeight="1">
      <c r="A682" s="154" t="s">
        <v>5404</v>
      </c>
      <c r="B682" s="490">
        <v>5421.78</v>
      </c>
      <c r="C682" s="490">
        <v>5349.91</v>
      </c>
      <c r="D682" s="490">
        <v>5431.46</v>
      </c>
      <c r="E682" s="490">
        <v>5348.72</v>
      </c>
      <c r="G682" s="226">
        <v>0.0134</v>
      </c>
      <c r="K682" s="489">
        <v>44235.0</v>
      </c>
      <c r="L682" s="154">
        <v>61.7</v>
      </c>
      <c r="M682" s="154">
        <v>59.5</v>
      </c>
      <c r="N682" s="154">
        <v>61.9</v>
      </c>
      <c r="O682" s="154">
        <v>59.5</v>
      </c>
      <c r="P682" s="154" t="s">
        <v>3164</v>
      </c>
      <c r="Q682" s="226">
        <v>0.0422</v>
      </c>
      <c r="R682" s="489">
        <f>VLOOKUP(K682,'Downloaded Data'!A:A,1,TRUE)</f>
        <v>41677</v>
      </c>
    </row>
    <row r="683" ht="15.75" customHeight="1">
      <c r="A683" s="154" t="s">
        <v>5405</v>
      </c>
      <c r="B683" s="490">
        <v>5349.91</v>
      </c>
      <c r="C683" s="490">
        <v>5331.42</v>
      </c>
      <c r="D683" s="490">
        <v>5354.87</v>
      </c>
      <c r="E683" s="490">
        <v>5324.52</v>
      </c>
      <c r="G683" s="226">
        <v>0.0035</v>
      </c>
      <c r="K683" s="154" t="s">
        <v>5362</v>
      </c>
      <c r="L683" s="154">
        <v>59.2</v>
      </c>
      <c r="M683" s="154">
        <v>59.2</v>
      </c>
      <c r="N683" s="154">
        <v>59.7</v>
      </c>
      <c r="O683" s="154">
        <v>58.6</v>
      </c>
      <c r="P683" s="154" t="s">
        <v>3165</v>
      </c>
      <c r="Q683" s="226">
        <v>0.0034</v>
      </c>
      <c r="R683" s="489" t="str">
        <f>VLOOKUP(K683,'Downloaded Data'!A:A,1,TRUE)</f>
        <v>01/15/2017</v>
      </c>
    </row>
    <row r="684" ht="15.75" customHeight="1">
      <c r="A684" s="154" t="s">
        <v>5406</v>
      </c>
      <c r="B684" s="490">
        <v>5331.42</v>
      </c>
      <c r="C684" s="490">
        <v>5310.18</v>
      </c>
      <c r="D684" s="490">
        <v>5337.2</v>
      </c>
      <c r="E684" s="490">
        <v>5293.23</v>
      </c>
      <c r="G684" s="226">
        <v>0.004</v>
      </c>
      <c r="K684" s="154" t="s">
        <v>5363</v>
      </c>
      <c r="L684" s="154">
        <v>59.0</v>
      </c>
      <c r="M684" s="154">
        <v>59.4</v>
      </c>
      <c r="N684" s="154">
        <v>60.8</v>
      </c>
      <c r="O684" s="154">
        <v>58.8</v>
      </c>
      <c r="P684" s="154" t="s">
        <v>3166</v>
      </c>
      <c r="Q684" s="226">
        <v>-0.0051</v>
      </c>
      <c r="R684" s="489" t="str">
        <f>VLOOKUP(K684,'Downloaded Data'!A:A,1,TRUE)</f>
        <v>01/15/2017</v>
      </c>
    </row>
    <row r="685" ht="15.75" customHeight="1">
      <c r="A685" s="154" t="s">
        <v>5407</v>
      </c>
      <c r="B685" s="490">
        <v>5310.18</v>
      </c>
      <c r="C685" s="490">
        <v>5258.5</v>
      </c>
      <c r="D685" s="490">
        <v>5313.95</v>
      </c>
      <c r="E685" s="490">
        <v>5258.5</v>
      </c>
      <c r="G685" s="226">
        <v>0.0098</v>
      </c>
      <c r="K685" s="154" t="s">
        <v>5364</v>
      </c>
      <c r="L685" s="154">
        <v>59.3</v>
      </c>
      <c r="M685" s="154">
        <v>59.9</v>
      </c>
      <c r="N685" s="154">
        <v>60.2</v>
      </c>
      <c r="O685" s="154">
        <v>58.0</v>
      </c>
      <c r="P685" s="154" t="s">
        <v>3167</v>
      </c>
      <c r="Q685" s="226">
        <v>-0.01</v>
      </c>
      <c r="R685" s="489" t="str">
        <f>VLOOKUP(K685,'Downloaded Data'!A:A,1,TRUE)</f>
        <v>01/15/2017</v>
      </c>
    </row>
    <row r="686" ht="15.75" customHeight="1">
      <c r="A686" s="154" t="s">
        <v>5408</v>
      </c>
      <c r="B686" s="490">
        <v>5258.5</v>
      </c>
      <c r="C686" s="490">
        <v>5188.27</v>
      </c>
      <c r="D686" s="490">
        <v>5269.68</v>
      </c>
      <c r="E686" s="490">
        <v>5158.36</v>
      </c>
      <c r="G686" s="226">
        <v>0.0135</v>
      </c>
      <c r="K686" s="154" t="s">
        <v>5365</v>
      </c>
      <c r="L686" s="154">
        <v>59.9</v>
      </c>
      <c r="M686" s="154">
        <v>61.0</v>
      </c>
      <c r="N686" s="154">
        <v>61.6</v>
      </c>
      <c r="O686" s="154">
        <v>58.5</v>
      </c>
      <c r="P686" s="154" t="s">
        <v>3168</v>
      </c>
      <c r="Q686" s="226">
        <v>0.0034</v>
      </c>
      <c r="R686" s="489" t="str">
        <f>VLOOKUP(K686,'Downloaded Data'!A:A,1,TRUE)</f>
        <v>01/15/2017</v>
      </c>
    </row>
    <row r="687" ht="15.75" customHeight="1">
      <c r="A687" s="489">
        <v>44534.0</v>
      </c>
      <c r="B687" s="490">
        <v>5188.27</v>
      </c>
      <c r="C687" s="490">
        <v>5164.69</v>
      </c>
      <c r="D687" s="490">
        <v>5220.93</v>
      </c>
      <c r="E687" s="490">
        <v>5164.69</v>
      </c>
      <c r="G687" s="226">
        <v>0.0046</v>
      </c>
      <c r="K687" s="154" t="s">
        <v>5366</v>
      </c>
      <c r="L687" s="154">
        <v>59.7</v>
      </c>
      <c r="M687" s="154">
        <v>58.0</v>
      </c>
      <c r="N687" s="154">
        <v>60.9</v>
      </c>
      <c r="O687" s="154">
        <v>57.5</v>
      </c>
      <c r="P687" s="154" t="s">
        <v>3169</v>
      </c>
      <c r="Q687" s="226">
        <v>0.0437</v>
      </c>
      <c r="R687" s="489" t="str">
        <f>VLOOKUP(K687,'Downloaded Data'!A:A,1,TRUE)</f>
        <v>01/15/2017</v>
      </c>
    </row>
    <row r="688" ht="15.75" customHeight="1">
      <c r="A688" s="489">
        <v>44504.0</v>
      </c>
      <c r="B688" s="490">
        <v>5164.69</v>
      </c>
      <c r="C688" s="490">
        <v>5254.77</v>
      </c>
      <c r="D688" s="490">
        <v>5254.77</v>
      </c>
      <c r="E688" s="490">
        <v>5150.25</v>
      </c>
      <c r="G688" s="226">
        <v>-0.0171</v>
      </c>
      <c r="K688" s="154" t="s">
        <v>5367</v>
      </c>
      <c r="L688" s="154">
        <v>57.2</v>
      </c>
      <c r="M688" s="154">
        <v>56.8</v>
      </c>
      <c r="N688" s="154">
        <v>57.7</v>
      </c>
      <c r="O688" s="154">
        <v>56.8</v>
      </c>
      <c r="P688" s="154" t="s">
        <v>3170</v>
      </c>
      <c r="Q688" s="226">
        <v>0.0035</v>
      </c>
      <c r="R688" s="489" t="str">
        <f>VLOOKUP(K688,'Downloaded Data'!A:A,1,TRUE)</f>
        <v>01/15/2017</v>
      </c>
    </row>
    <row r="689" ht="15.75" customHeight="1">
      <c r="A689" s="489">
        <v>44412.0</v>
      </c>
      <c r="B689" s="490">
        <v>5254.77</v>
      </c>
      <c r="C689" s="490">
        <v>5337.33</v>
      </c>
      <c r="D689" s="490">
        <v>5337.33</v>
      </c>
      <c r="E689" s="490">
        <v>5245.93</v>
      </c>
      <c r="G689" s="226">
        <v>-0.0155</v>
      </c>
      <c r="K689" s="154" t="s">
        <v>5368</v>
      </c>
      <c r="L689" s="154">
        <v>57.0</v>
      </c>
      <c r="M689" s="154">
        <v>56.9</v>
      </c>
      <c r="N689" s="154">
        <v>57.0</v>
      </c>
      <c r="O689" s="154">
        <v>56.4</v>
      </c>
      <c r="P689" s="154" t="s">
        <v>3171</v>
      </c>
      <c r="Q689" s="226">
        <v>0.0124</v>
      </c>
      <c r="R689" s="489" t="str">
        <f>VLOOKUP(K689,'Downloaded Data'!A:A,1,TRUE)</f>
        <v>01/15/2017</v>
      </c>
    </row>
    <row r="690" ht="15.75" customHeight="1">
      <c r="A690" s="489">
        <v>44381.0</v>
      </c>
      <c r="B690" s="490">
        <v>5337.33</v>
      </c>
      <c r="C690" s="490">
        <v>5281.37</v>
      </c>
      <c r="D690" s="490">
        <v>5360.38</v>
      </c>
      <c r="E690" s="490">
        <v>5281.37</v>
      </c>
      <c r="G690" s="226">
        <v>0.0106</v>
      </c>
      <c r="K690" s="154" t="s">
        <v>5369</v>
      </c>
      <c r="L690" s="154">
        <v>56.3</v>
      </c>
      <c r="M690" s="154">
        <v>55.6</v>
      </c>
      <c r="N690" s="154">
        <v>56.5</v>
      </c>
      <c r="O690" s="154">
        <v>55.4</v>
      </c>
      <c r="P690" s="154" t="s">
        <v>3172</v>
      </c>
      <c r="Q690" s="226">
        <v>0.0108</v>
      </c>
      <c r="R690" s="489" t="str">
        <f>VLOOKUP(K690,'Downloaded Data'!A:A,1,TRUE)</f>
        <v>01/15/2017</v>
      </c>
    </row>
    <row r="691" ht="15.75" customHeight="1">
      <c r="A691" s="489">
        <v>44351.0</v>
      </c>
      <c r="B691" s="490">
        <v>5281.37</v>
      </c>
      <c r="C691" s="490">
        <v>5177.48</v>
      </c>
      <c r="D691" s="490">
        <v>5305.68</v>
      </c>
      <c r="E691" s="490">
        <v>5177.48</v>
      </c>
      <c r="G691" s="226">
        <v>0.0201</v>
      </c>
      <c r="K691" s="154" t="s">
        <v>5370</v>
      </c>
      <c r="L691" s="154">
        <v>55.7</v>
      </c>
      <c r="M691" s="154">
        <v>56.0</v>
      </c>
      <c r="N691" s="154">
        <v>56.2</v>
      </c>
      <c r="O691" s="154">
        <v>55.6</v>
      </c>
      <c r="P691" s="154" t="s">
        <v>3173</v>
      </c>
      <c r="Q691" s="226">
        <v>-0.0036</v>
      </c>
      <c r="R691" s="489" t="str">
        <f>VLOOKUP(K691,'Downloaded Data'!A:A,1,TRUE)</f>
        <v>01/15/2017</v>
      </c>
    </row>
    <row r="692" ht="15.75" customHeight="1">
      <c r="A692" s="489">
        <v>44320.0</v>
      </c>
      <c r="B692" s="490">
        <v>5177.48</v>
      </c>
      <c r="C692" s="490">
        <v>5088.98</v>
      </c>
      <c r="D692" s="490">
        <v>5184.01</v>
      </c>
      <c r="E692" s="490">
        <v>5088.98</v>
      </c>
      <c r="G692" s="226">
        <v>0.0174</v>
      </c>
      <c r="K692" s="154" t="s">
        <v>5371</v>
      </c>
      <c r="L692" s="154">
        <v>55.9</v>
      </c>
      <c r="M692" s="154">
        <v>56.0</v>
      </c>
      <c r="N692" s="154">
        <v>56.6</v>
      </c>
      <c r="O692" s="154">
        <v>55.6</v>
      </c>
      <c r="P692" s="154" t="s">
        <v>3174</v>
      </c>
      <c r="Q692" s="226">
        <v>-0.0071</v>
      </c>
      <c r="R692" s="489" t="str">
        <f>VLOOKUP(K692,'Downloaded Data'!A:A,1,TRUE)</f>
        <v>01/15/2017</v>
      </c>
    </row>
    <row r="693" ht="15.75" customHeight="1">
      <c r="A693" s="489">
        <v>44290.0</v>
      </c>
      <c r="B693" s="490">
        <v>5088.98</v>
      </c>
      <c r="C693" s="490">
        <v>5270.53</v>
      </c>
      <c r="D693" s="490">
        <v>5270.53</v>
      </c>
      <c r="E693" s="490">
        <v>5080.4</v>
      </c>
      <c r="G693" s="226">
        <v>-0.0344</v>
      </c>
      <c r="K693" s="489">
        <v>44537.0</v>
      </c>
      <c r="L693" s="154">
        <v>56.3</v>
      </c>
      <c r="M693" s="154">
        <v>56.9</v>
      </c>
      <c r="N693" s="154">
        <v>57.0</v>
      </c>
      <c r="O693" s="154">
        <v>56.1</v>
      </c>
      <c r="P693" s="154" t="s">
        <v>3175</v>
      </c>
      <c r="Q693" s="226">
        <v>-0.0053</v>
      </c>
      <c r="R693" s="489">
        <f>VLOOKUP(K693,'Downloaded Data'!A:A,1,TRUE)</f>
        <v>41677</v>
      </c>
    </row>
    <row r="694" ht="15.75" customHeight="1">
      <c r="A694" s="489">
        <v>44200.0</v>
      </c>
      <c r="B694" s="490">
        <v>5270.53</v>
      </c>
      <c r="C694" s="490">
        <v>5278.16</v>
      </c>
      <c r="D694" s="490">
        <v>5285.99</v>
      </c>
      <c r="E694" s="490">
        <v>5208.7</v>
      </c>
      <c r="G694" s="226">
        <v>-0.0014</v>
      </c>
      <c r="K694" s="489">
        <v>44415.0</v>
      </c>
      <c r="L694" s="154">
        <v>56.6</v>
      </c>
      <c r="M694" s="154">
        <v>57.0</v>
      </c>
      <c r="N694" s="154">
        <v>57.1</v>
      </c>
      <c r="O694" s="154">
        <v>56.4</v>
      </c>
      <c r="P694" s="154" t="s">
        <v>3176</v>
      </c>
      <c r="Q694" s="226">
        <v>-0.0018</v>
      </c>
      <c r="R694" s="489">
        <f>VLOOKUP(K694,'Downloaded Data'!A:A,1,TRUE)</f>
        <v>41677</v>
      </c>
    </row>
    <row r="695" ht="15.75" customHeight="1">
      <c r="A695" s="154" t="s">
        <v>5409</v>
      </c>
      <c r="B695" s="490">
        <v>5278.16</v>
      </c>
      <c r="C695" s="490">
        <v>5373.12</v>
      </c>
      <c r="D695" s="490">
        <v>5373.32</v>
      </c>
      <c r="E695" s="490">
        <v>5270.61</v>
      </c>
      <c r="G695" s="226">
        <v>-0.0177</v>
      </c>
      <c r="K695" s="489">
        <v>44384.0</v>
      </c>
      <c r="L695" s="154">
        <v>56.7</v>
      </c>
      <c r="M695" s="154">
        <v>56.6</v>
      </c>
      <c r="N695" s="154">
        <v>57.4</v>
      </c>
      <c r="O695" s="154">
        <v>56.5</v>
      </c>
      <c r="P695" s="154" t="s">
        <v>3177</v>
      </c>
      <c r="Q695" s="226">
        <v>0.0</v>
      </c>
      <c r="R695" s="489">
        <f>VLOOKUP(K695,'Downloaded Data'!A:A,1,TRUE)</f>
        <v>41677</v>
      </c>
    </row>
    <row r="696" ht="15.75" customHeight="1">
      <c r="A696" s="154" t="s">
        <v>5410</v>
      </c>
      <c r="B696" s="490">
        <v>5373.12</v>
      </c>
      <c r="C696" s="490">
        <v>5343.94</v>
      </c>
      <c r="D696" s="490">
        <v>5399.36</v>
      </c>
      <c r="E696" s="490">
        <v>5343.94</v>
      </c>
      <c r="G696" s="226">
        <v>0.0055</v>
      </c>
      <c r="K696" s="489">
        <v>44354.0</v>
      </c>
      <c r="L696" s="154">
        <v>56.7</v>
      </c>
      <c r="M696" s="154">
        <v>58.4</v>
      </c>
      <c r="N696" s="154">
        <v>58.4</v>
      </c>
      <c r="O696" s="154">
        <v>56.4</v>
      </c>
      <c r="P696" s="154" t="s">
        <v>3178</v>
      </c>
      <c r="Q696" s="226">
        <v>-0.0173</v>
      </c>
      <c r="R696" s="489">
        <f>VLOOKUP(K696,'Downloaded Data'!A:A,1,TRUE)</f>
        <v>41677</v>
      </c>
    </row>
    <row r="697" ht="15.75" customHeight="1">
      <c r="A697" s="154" t="s">
        <v>5411</v>
      </c>
      <c r="B697" s="490">
        <v>5343.94</v>
      </c>
      <c r="C697" s="490">
        <v>5327.21</v>
      </c>
      <c r="D697" s="490">
        <v>5353.33</v>
      </c>
      <c r="E697" s="490">
        <v>5321.99</v>
      </c>
      <c r="G697" s="226">
        <v>0.0031</v>
      </c>
      <c r="K697" s="489">
        <v>44323.0</v>
      </c>
      <c r="L697" s="154">
        <v>57.7</v>
      </c>
      <c r="M697" s="154">
        <v>55.7</v>
      </c>
      <c r="N697" s="154">
        <v>57.9</v>
      </c>
      <c r="O697" s="154">
        <v>55.7</v>
      </c>
      <c r="P697" s="154" t="s">
        <v>3179</v>
      </c>
      <c r="Q697" s="226">
        <v>0.0304</v>
      </c>
      <c r="R697" s="489">
        <f>VLOOKUP(K697,'Downloaded Data'!A:A,1,TRUE)</f>
        <v>41677</v>
      </c>
    </row>
    <row r="698" ht="15.75" customHeight="1">
      <c r="A698" s="154" t="s">
        <v>5412</v>
      </c>
      <c r="B698" s="490">
        <v>5327.21</v>
      </c>
      <c r="C698" s="490">
        <v>5330.12</v>
      </c>
      <c r="D698" s="490">
        <v>5355.81</v>
      </c>
      <c r="E698" s="490">
        <v>5306.78</v>
      </c>
      <c r="G698" s="226">
        <v>-5.0E-4</v>
      </c>
      <c r="K698" s="489">
        <v>44293.0</v>
      </c>
      <c r="L698" s="154">
        <v>56.0</v>
      </c>
      <c r="M698" s="154">
        <v>56.0</v>
      </c>
      <c r="N698" s="154">
        <v>56.5</v>
      </c>
      <c r="O698" s="154">
        <v>55.1</v>
      </c>
      <c r="P698" s="154" t="s">
        <v>3180</v>
      </c>
      <c r="Q698" s="226">
        <v>0.0</v>
      </c>
      <c r="R698" s="489">
        <f>VLOOKUP(K698,'Downloaded Data'!A:A,1,TRUE)</f>
        <v>41677</v>
      </c>
    </row>
    <row r="699" ht="15.75" customHeight="1">
      <c r="A699" s="154" t="s">
        <v>5413</v>
      </c>
      <c r="B699" s="490">
        <v>5330.12</v>
      </c>
      <c r="C699" s="490">
        <v>5413.73</v>
      </c>
      <c r="D699" s="490">
        <v>5413.73</v>
      </c>
      <c r="E699" s="490">
        <v>5322.52</v>
      </c>
      <c r="G699" s="226">
        <v>-0.0154</v>
      </c>
      <c r="K699" s="154" t="s">
        <v>5372</v>
      </c>
      <c r="L699" s="154">
        <v>56.0</v>
      </c>
      <c r="M699" s="154">
        <v>55.8</v>
      </c>
      <c r="N699" s="154">
        <v>56.5</v>
      </c>
      <c r="O699" s="154">
        <v>55.1</v>
      </c>
      <c r="P699" s="154" t="s">
        <v>3180</v>
      </c>
      <c r="Q699" s="226">
        <v>0.0072</v>
      </c>
      <c r="R699" s="489" t="str">
        <f>VLOOKUP(K699,'Downloaded Data'!A:A,1,TRUE)</f>
        <v>01/15/2017</v>
      </c>
    </row>
    <row r="700" ht="15.75" customHeight="1">
      <c r="A700" s="154" t="s">
        <v>5414</v>
      </c>
      <c r="B700" s="490">
        <v>5413.73</v>
      </c>
      <c r="C700" s="490">
        <v>5412.19</v>
      </c>
      <c r="D700" s="490">
        <v>5451.92</v>
      </c>
      <c r="E700" s="490">
        <v>5400.68</v>
      </c>
      <c r="G700" s="226">
        <v>3.0E-4</v>
      </c>
      <c r="K700" s="154" t="s">
        <v>5373</v>
      </c>
      <c r="L700" s="154">
        <v>55.6</v>
      </c>
      <c r="M700" s="154">
        <v>56.2</v>
      </c>
      <c r="N700" s="154">
        <v>56.5</v>
      </c>
      <c r="O700" s="154">
        <v>55.5</v>
      </c>
      <c r="P700" s="154" t="s">
        <v>3181</v>
      </c>
      <c r="Q700" s="226">
        <v>-0.0107</v>
      </c>
      <c r="R700" s="489" t="str">
        <f>VLOOKUP(K700,'Downloaded Data'!A:A,1,TRUE)</f>
        <v>01/15/2017</v>
      </c>
    </row>
    <row r="701" ht="15.75" customHeight="1">
      <c r="A701" s="154" t="s">
        <v>5415</v>
      </c>
      <c r="B701" s="490">
        <v>5412.19</v>
      </c>
      <c r="C701" s="490">
        <v>5349.77</v>
      </c>
      <c r="D701" s="490">
        <v>5418.69</v>
      </c>
      <c r="E701" s="490">
        <v>5289.81</v>
      </c>
      <c r="G701" s="226">
        <v>0.0117</v>
      </c>
      <c r="K701" s="154" t="s">
        <v>5374</v>
      </c>
      <c r="L701" s="154">
        <v>56.2</v>
      </c>
      <c r="M701" s="154">
        <v>56.0</v>
      </c>
      <c r="N701" s="154">
        <v>57.0</v>
      </c>
      <c r="O701" s="154">
        <v>55.3</v>
      </c>
      <c r="P701" s="154" t="s">
        <v>3182</v>
      </c>
      <c r="Q701" s="226">
        <v>0.0036</v>
      </c>
      <c r="R701" s="489" t="str">
        <f>VLOOKUP(K701,'Downloaded Data'!A:A,1,TRUE)</f>
        <v>01/15/2017</v>
      </c>
    </row>
    <row r="702" ht="15.75" customHeight="1">
      <c r="A702" s="154" t="s">
        <v>5416</v>
      </c>
      <c r="B702" s="490">
        <v>5349.77</v>
      </c>
      <c r="C702" s="490">
        <v>5434.69</v>
      </c>
      <c r="D702" s="490">
        <v>5434.69</v>
      </c>
      <c r="E702" s="490">
        <v>5337.38</v>
      </c>
      <c r="G702" s="226">
        <v>-0.0156</v>
      </c>
      <c r="K702" s="154" t="s">
        <v>5375</v>
      </c>
      <c r="L702" s="154">
        <v>56.0</v>
      </c>
      <c r="M702" s="154">
        <v>56.4</v>
      </c>
      <c r="N702" s="154">
        <v>56.6</v>
      </c>
      <c r="O702" s="154">
        <v>55.7</v>
      </c>
      <c r="P702" s="154" t="s">
        <v>3183</v>
      </c>
      <c r="Q702" s="226">
        <v>-0.0158</v>
      </c>
      <c r="R702" s="489" t="str">
        <f>VLOOKUP(K702,'Downloaded Data'!A:A,1,TRUE)</f>
        <v>01/15/2017</v>
      </c>
    </row>
    <row r="703" ht="15.75" customHeight="1">
      <c r="A703" s="154" t="s">
        <v>5417</v>
      </c>
      <c r="B703" s="490">
        <v>5434.69</v>
      </c>
      <c r="C703" s="490">
        <v>5516.4</v>
      </c>
      <c r="D703" s="490">
        <v>5516.4</v>
      </c>
      <c r="E703" s="490">
        <v>5414.96</v>
      </c>
      <c r="G703" s="226">
        <v>-0.0148</v>
      </c>
      <c r="K703" s="154" t="s">
        <v>5376</v>
      </c>
      <c r="L703" s="154">
        <v>56.9</v>
      </c>
      <c r="M703" s="154">
        <v>57.1</v>
      </c>
      <c r="N703" s="154">
        <v>58.0</v>
      </c>
      <c r="O703" s="154">
        <v>56.1</v>
      </c>
      <c r="P703" s="154" t="s">
        <v>3184</v>
      </c>
      <c r="Q703" s="226">
        <v>0.0018</v>
      </c>
      <c r="R703" s="489" t="str">
        <f>VLOOKUP(K703,'Downloaded Data'!A:A,1,TRUE)</f>
        <v>01/15/2017</v>
      </c>
    </row>
    <row r="704" ht="15.75" customHeight="1">
      <c r="A704" s="154" t="s">
        <v>5418</v>
      </c>
      <c r="B704" s="490">
        <v>5516.4</v>
      </c>
      <c r="C704" s="490">
        <v>5532.97</v>
      </c>
      <c r="D704" s="490">
        <v>5572.42</v>
      </c>
      <c r="E704" s="490">
        <v>5503.38</v>
      </c>
      <c r="G704" s="226">
        <v>-0.003</v>
      </c>
      <c r="K704" s="154" t="s">
        <v>5377</v>
      </c>
      <c r="L704" s="154">
        <v>56.8</v>
      </c>
      <c r="M704" s="154">
        <v>59.0</v>
      </c>
      <c r="N704" s="154">
        <v>59.3</v>
      </c>
      <c r="O704" s="154">
        <v>56.4</v>
      </c>
      <c r="P704" s="154" t="s">
        <v>3185</v>
      </c>
      <c r="Q704" s="226">
        <v>-0.0357</v>
      </c>
      <c r="R704" s="489" t="str">
        <f>VLOOKUP(K704,'Downloaded Data'!A:A,1,TRUE)</f>
        <v>01/15/2017</v>
      </c>
    </row>
    <row r="705" ht="15.75" customHeight="1">
      <c r="A705" s="154" t="s">
        <v>5419</v>
      </c>
      <c r="B705" s="490">
        <v>5532.97</v>
      </c>
      <c r="C705" s="490">
        <v>5519.15</v>
      </c>
      <c r="D705" s="490">
        <v>5542.76</v>
      </c>
      <c r="E705" s="490">
        <v>5510.16</v>
      </c>
      <c r="G705" s="226">
        <v>0.0025</v>
      </c>
      <c r="K705" s="154" t="s">
        <v>5378</v>
      </c>
      <c r="L705" s="154">
        <v>58.9</v>
      </c>
      <c r="M705" s="154">
        <v>59.0</v>
      </c>
      <c r="N705" s="154">
        <v>59.4</v>
      </c>
      <c r="O705" s="154">
        <v>57.8</v>
      </c>
      <c r="P705" s="154" t="s">
        <v>3186</v>
      </c>
      <c r="Q705" s="226">
        <v>0.0068</v>
      </c>
      <c r="R705" s="489" t="str">
        <f>VLOOKUP(K705,'Downloaded Data'!A:A,1,TRUE)</f>
        <v>01/15/2017</v>
      </c>
    </row>
    <row r="706" ht="15.75" customHeight="1">
      <c r="A706" s="154" t="s">
        <v>5420</v>
      </c>
      <c r="B706" s="490">
        <v>5519.15</v>
      </c>
      <c r="C706" s="490">
        <v>5568.85</v>
      </c>
      <c r="D706" s="490">
        <v>5591.3</v>
      </c>
      <c r="E706" s="490">
        <v>5515.73</v>
      </c>
      <c r="G706" s="226">
        <v>-0.0089</v>
      </c>
      <c r="K706" s="154" t="s">
        <v>5379</v>
      </c>
      <c r="L706" s="154">
        <v>58.5</v>
      </c>
      <c r="M706" s="154">
        <v>59.5</v>
      </c>
      <c r="N706" s="154">
        <v>60.3</v>
      </c>
      <c r="O706" s="154">
        <v>58.2</v>
      </c>
      <c r="P706" s="154" t="s">
        <v>3187</v>
      </c>
      <c r="Q706" s="226">
        <v>-0.0017</v>
      </c>
      <c r="R706" s="489" t="str">
        <f>VLOOKUP(K706,'Downloaded Data'!A:A,1,TRUE)</f>
        <v>01/15/2017</v>
      </c>
    </row>
    <row r="707" ht="15.75" customHeight="1">
      <c r="A707" s="489">
        <v>44503.0</v>
      </c>
      <c r="B707" s="490">
        <v>5568.85</v>
      </c>
      <c r="C707" s="490">
        <v>5563.66</v>
      </c>
      <c r="D707" s="490">
        <v>5594.22</v>
      </c>
      <c r="E707" s="490">
        <v>5557.57</v>
      </c>
      <c r="G707" s="226">
        <v>9.0E-4</v>
      </c>
      <c r="K707" s="154" t="s">
        <v>5380</v>
      </c>
      <c r="L707" s="154">
        <v>58.6</v>
      </c>
      <c r="M707" s="154">
        <v>59.3</v>
      </c>
      <c r="N707" s="154">
        <v>59.8</v>
      </c>
      <c r="O707" s="154">
        <v>57.2</v>
      </c>
      <c r="P707" s="154" t="s">
        <v>3188</v>
      </c>
      <c r="Q707" s="226">
        <v>-0.0118</v>
      </c>
      <c r="R707" s="489" t="str">
        <f>VLOOKUP(K707,'Downloaded Data'!A:A,1,TRUE)</f>
        <v>01/15/2017</v>
      </c>
    </row>
    <row r="708" ht="15.75" customHeight="1">
      <c r="A708" s="489">
        <v>44472.0</v>
      </c>
      <c r="B708" s="490">
        <v>5563.66</v>
      </c>
      <c r="C708" s="490">
        <v>5591.38</v>
      </c>
      <c r="D708" s="490">
        <v>5602.77</v>
      </c>
      <c r="E708" s="490">
        <v>5547.4</v>
      </c>
      <c r="G708" s="226">
        <v>-0.005</v>
      </c>
      <c r="K708" s="154" t="s">
        <v>5381</v>
      </c>
      <c r="L708" s="154">
        <v>59.3</v>
      </c>
      <c r="M708" s="154">
        <v>64.0</v>
      </c>
      <c r="N708" s="154">
        <v>64.1</v>
      </c>
      <c r="O708" s="154">
        <v>58.5</v>
      </c>
      <c r="P708" s="154" t="s">
        <v>3189</v>
      </c>
      <c r="Q708" s="226">
        <v>0.0017</v>
      </c>
      <c r="R708" s="489" t="str">
        <f>VLOOKUP(K708,'Downloaded Data'!A:A,1,TRUE)</f>
        <v>01/14/2018</v>
      </c>
    </row>
    <row r="709" ht="15.75" customHeight="1">
      <c r="A709" s="489">
        <v>44442.0</v>
      </c>
      <c r="B709" s="490">
        <v>5591.38</v>
      </c>
      <c r="C709" s="490">
        <v>5604.38</v>
      </c>
      <c r="D709" s="490">
        <v>5616.63</v>
      </c>
      <c r="E709" s="490">
        <v>5584.51</v>
      </c>
      <c r="G709" s="226">
        <v>-0.0023</v>
      </c>
      <c r="K709" s="154" t="s">
        <v>5382</v>
      </c>
      <c r="L709" s="154">
        <v>59.2</v>
      </c>
      <c r="M709" s="154">
        <v>59.2</v>
      </c>
      <c r="N709" s="154">
        <v>59.2</v>
      </c>
      <c r="O709" s="154">
        <v>59.2</v>
      </c>
      <c r="P709" s="154" t="s">
        <v>3190</v>
      </c>
      <c r="Q709" s="226">
        <v>0.0983</v>
      </c>
      <c r="R709" s="489" t="str">
        <f>VLOOKUP(K709,'Downloaded Data'!A:A,1,TRUE)</f>
        <v>01/14/2018</v>
      </c>
    </row>
    <row r="710" ht="15.75" customHeight="1">
      <c r="A710" s="489">
        <v>44411.0</v>
      </c>
      <c r="B710" s="490">
        <v>5604.38</v>
      </c>
      <c r="C710" s="490">
        <v>5584.29</v>
      </c>
      <c r="D710" s="490">
        <v>5614.91</v>
      </c>
      <c r="E710" s="490">
        <v>5583.91</v>
      </c>
      <c r="G710" s="226">
        <v>0.0036</v>
      </c>
      <c r="K710" s="154" t="s">
        <v>5383</v>
      </c>
      <c r="L710" s="154">
        <v>53.9</v>
      </c>
      <c r="M710" s="154">
        <v>53.7</v>
      </c>
      <c r="N710" s="154">
        <v>55.7</v>
      </c>
      <c r="O710" s="154">
        <v>53.2</v>
      </c>
      <c r="P710" s="154" t="s">
        <v>3191</v>
      </c>
      <c r="Q710" s="226">
        <v>0.0019</v>
      </c>
      <c r="R710" s="489" t="str">
        <f>VLOOKUP(K710,'Downloaded Data'!A:A,1,TRUE)</f>
        <v>01/14/2018</v>
      </c>
    </row>
    <row r="711" ht="15.75" customHeight="1">
      <c r="A711" s="489">
        <v>44380.0</v>
      </c>
      <c r="B711" s="490">
        <v>5584.29</v>
      </c>
      <c r="C711" s="490">
        <v>5515.78</v>
      </c>
      <c r="D711" s="490">
        <v>5589.78</v>
      </c>
      <c r="E711" s="490">
        <v>5515.78</v>
      </c>
      <c r="G711" s="226">
        <v>0.0124</v>
      </c>
      <c r="K711" s="154" t="s">
        <v>5384</v>
      </c>
      <c r="L711" s="154">
        <v>53.8</v>
      </c>
      <c r="M711" s="154">
        <v>55.7</v>
      </c>
      <c r="N711" s="154">
        <v>55.7</v>
      </c>
      <c r="O711" s="154">
        <v>53.5</v>
      </c>
      <c r="P711" s="154" t="s">
        <v>3192</v>
      </c>
      <c r="Q711" s="226">
        <v>-0.0341</v>
      </c>
      <c r="R711" s="489" t="str">
        <f>VLOOKUP(K711,'Downloaded Data'!A:A,1,TRUE)</f>
        <v>01/14/2018</v>
      </c>
    </row>
    <row r="712" ht="15.75" customHeight="1">
      <c r="A712" s="489">
        <v>44289.0</v>
      </c>
      <c r="B712" s="490">
        <v>5515.78</v>
      </c>
      <c r="C712" s="490">
        <v>5488.07</v>
      </c>
      <c r="D712" s="490">
        <v>5523.41</v>
      </c>
      <c r="E712" s="490">
        <v>5488.07</v>
      </c>
      <c r="G712" s="226">
        <v>0.005</v>
      </c>
      <c r="K712" s="154" t="s">
        <v>5385</v>
      </c>
      <c r="L712" s="154">
        <v>55.7</v>
      </c>
      <c r="M712" s="154">
        <v>56.4</v>
      </c>
      <c r="N712" s="154">
        <v>57.8</v>
      </c>
      <c r="O712" s="154">
        <v>55.2</v>
      </c>
      <c r="P712" s="154" t="s">
        <v>3193</v>
      </c>
      <c r="Q712" s="226">
        <v>0.0</v>
      </c>
      <c r="R712" s="489" t="str">
        <f>VLOOKUP(K712,'Downloaded Data'!A:A,1,TRUE)</f>
        <v>01/14/2018</v>
      </c>
    </row>
    <row r="713" ht="15.75" customHeight="1">
      <c r="A713" s="489">
        <v>44258.0</v>
      </c>
      <c r="B713" s="490">
        <v>5488.07</v>
      </c>
      <c r="C713" s="490">
        <v>5508.26</v>
      </c>
      <c r="D713" s="490">
        <v>5537.7</v>
      </c>
      <c r="E713" s="490">
        <v>5479.38</v>
      </c>
      <c r="G713" s="226">
        <v>-0.0037</v>
      </c>
      <c r="K713" s="489">
        <v>44475.0</v>
      </c>
      <c r="L713" s="154">
        <v>55.7</v>
      </c>
      <c r="M713" s="154">
        <v>52.5</v>
      </c>
      <c r="N713" s="154">
        <v>57.8</v>
      </c>
      <c r="O713" s="154">
        <v>52.5</v>
      </c>
      <c r="P713" s="154" t="s">
        <v>3194</v>
      </c>
      <c r="Q713" s="226">
        <v>0.0569</v>
      </c>
      <c r="R713" s="489">
        <f>VLOOKUP(K713,'Downloaded Data'!A:A,1,TRUE)</f>
        <v>41677</v>
      </c>
    </row>
    <row r="714" ht="15.75" customHeight="1">
      <c r="A714" s="489">
        <v>44230.0</v>
      </c>
      <c r="B714" s="490">
        <v>5508.26</v>
      </c>
      <c r="C714" s="490">
        <v>5426.82</v>
      </c>
      <c r="D714" s="490">
        <v>5515.43</v>
      </c>
      <c r="E714" s="490">
        <v>5426.82</v>
      </c>
      <c r="G714" s="226">
        <v>0.015</v>
      </c>
      <c r="K714" s="489">
        <v>44445.0</v>
      </c>
      <c r="L714" s="154">
        <v>52.7</v>
      </c>
      <c r="M714" s="154">
        <v>51.4</v>
      </c>
      <c r="N714" s="154">
        <v>54.3</v>
      </c>
      <c r="O714" s="154">
        <v>51.0</v>
      </c>
      <c r="P714" s="154" t="s">
        <v>3195</v>
      </c>
      <c r="Q714" s="226">
        <v>0.0374</v>
      </c>
      <c r="R714" s="489">
        <f>VLOOKUP(K714,'Downloaded Data'!A:A,1,TRUE)</f>
        <v>41677</v>
      </c>
    </row>
    <row r="715" ht="15.75" customHeight="1">
      <c r="A715" s="489">
        <v>44199.0</v>
      </c>
      <c r="B715" s="490">
        <v>5426.82</v>
      </c>
      <c r="C715" s="490">
        <v>5404.79</v>
      </c>
      <c r="D715" s="490">
        <v>5433.79</v>
      </c>
      <c r="E715" s="490">
        <v>5384.22</v>
      </c>
      <c r="G715" s="226">
        <v>0.0041</v>
      </c>
      <c r="K715" s="489">
        <v>44414.0</v>
      </c>
      <c r="L715" s="154">
        <v>50.8</v>
      </c>
      <c r="M715" s="154">
        <v>51.6</v>
      </c>
      <c r="N715" s="154">
        <v>52.0</v>
      </c>
      <c r="O715" s="154">
        <v>50.6</v>
      </c>
      <c r="P715" s="154" t="s">
        <v>3196</v>
      </c>
      <c r="Q715" s="226">
        <v>-0.0268</v>
      </c>
      <c r="R715" s="489">
        <f>VLOOKUP(K715,'Downloaded Data'!A:A,1,TRUE)</f>
        <v>41677</v>
      </c>
    </row>
    <row r="716" ht="15.75" customHeight="1">
      <c r="A716" s="154" t="s">
        <v>5421</v>
      </c>
      <c r="B716" s="490">
        <v>5404.79</v>
      </c>
      <c r="C716" s="490">
        <v>5416.39</v>
      </c>
      <c r="D716" s="490">
        <v>5452.7</v>
      </c>
      <c r="E716" s="490">
        <v>5399.32</v>
      </c>
      <c r="G716" s="226">
        <v>-0.0021</v>
      </c>
      <c r="K716" s="489">
        <v>44383.0</v>
      </c>
      <c r="L716" s="154">
        <v>52.2</v>
      </c>
      <c r="M716" s="154">
        <v>53.5</v>
      </c>
      <c r="N716" s="154">
        <v>53.5</v>
      </c>
      <c r="O716" s="154">
        <v>51.9</v>
      </c>
      <c r="P716" s="154" t="s">
        <v>3197</v>
      </c>
      <c r="Q716" s="226">
        <v>-0.0114</v>
      </c>
      <c r="R716" s="489">
        <f>VLOOKUP(K716,'Downloaded Data'!A:A,1,TRUE)</f>
        <v>41677</v>
      </c>
    </row>
    <row r="717" ht="15.75" customHeight="1">
      <c r="A717" s="154" t="s">
        <v>5422</v>
      </c>
      <c r="B717" s="490">
        <v>5416.39</v>
      </c>
      <c r="C717" s="490">
        <v>5385.64</v>
      </c>
      <c r="D717" s="490">
        <v>5437.5</v>
      </c>
      <c r="E717" s="490">
        <v>5372.74</v>
      </c>
      <c r="G717" s="226">
        <v>0.0057</v>
      </c>
      <c r="K717" s="489">
        <v>44353.0</v>
      </c>
      <c r="L717" s="154">
        <v>52.8</v>
      </c>
      <c r="M717" s="154">
        <v>50.7</v>
      </c>
      <c r="N717" s="154">
        <v>53.1</v>
      </c>
      <c r="O717" s="154">
        <v>50.7</v>
      </c>
      <c r="P717" s="154" t="s">
        <v>3198</v>
      </c>
      <c r="Q717" s="226">
        <v>0.0455</v>
      </c>
      <c r="R717" s="489">
        <f>VLOOKUP(K717,'Downloaded Data'!A:A,1,TRUE)</f>
        <v>41677</v>
      </c>
    </row>
    <row r="718" ht="15.75" customHeight="1">
      <c r="A718" s="154" t="s">
        <v>5423</v>
      </c>
      <c r="B718" s="490">
        <v>5385.64</v>
      </c>
      <c r="C718" s="490">
        <v>5317.71</v>
      </c>
      <c r="D718" s="490">
        <v>5398.03</v>
      </c>
      <c r="E718" s="490">
        <v>5317.71</v>
      </c>
      <c r="G718" s="226">
        <v>0.0128</v>
      </c>
      <c r="K718" s="489">
        <v>44261.0</v>
      </c>
      <c r="L718" s="154">
        <v>50.5</v>
      </c>
      <c r="M718" s="154">
        <v>50.9</v>
      </c>
      <c r="N718" s="154">
        <v>51.0</v>
      </c>
      <c r="O718" s="154">
        <v>50.3</v>
      </c>
      <c r="P718" s="154" t="s">
        <v>3199</v>
      </c>
      <c r="Q718" s="226">
        <v>-0.0079</v>
      </c>
      <c r="R718" s="489">
        <f>VLOOKUP(K718,'Downloaded Data'!A:A,1,TRUE)</f>
        <v>41677</v>
      </c>
    </row>
    <row r="719" ht="15.75" customHeight="1">
      <c r="A719" s="154" t="s">
        <v>5424</v>
      </c>
      <c r="B719" s="490">
        <v>5317.71</v>
      </c>
      <c r="C719" s="490">
        <v>5385.21</v>
      </c>
      <c r="D719" s="490">
        <v>5406.26</v>
      </c>
      <c r="E719" s="490">
        <v>5313.22</v>
      </c>
      <c r="G719" s="226">
        <v>-0.0125</v>
      </c>
      <c r="K719" s="489">
        <v>44233.0</v>
      </c>
      <c r="L719" s="154">
        <v>50.9</v>
      </c>
      <c r="M719" s="154">
        <v>50.2</v>
      </c>
      <c r="N719" s="154">
        <v>51.6</v>
      </c>
      <c r="O719" s="154">
        <v>50.2</v>
      </c>
      <c r="P719" s="154" t="s">
        <v>3200</v>
      </c>
      <c r="Q719" s="226">
        <v>-0.0039</v>
      </c>
      <c r="R719" s="489">
        <f>VLOOKUP(K719,'Downloaded Data'!A:A,1,TRUE)</f>
        <v>41677</v>
      </c>
    </row>
    <row r="720" ht="15.75" customHeight="1">
      <c r="A720" s="154" t="s">
        <v>5425</v>
      </c>
      <c r="B720" s="490">
        <v>5385.21</v>
      </c>
      <c r="C720" s="490">
        <v>5475.98</v>
      </c>
      <c r="D720" s="490">
        <v>5482.56</v>
      </c>
      <c r="E720" s="490">
        <v>5376.64</v>
      </c>
      <c r="G720" s="226">
        <v>-0.0166</v>
      </c>
      <c r="K720" s="489">
        <v>44202.0</v>
      </c>
      <c r="L720" s="154">
        <v>51.1</v>
      </c>
      <c r="M720" s="154">
        <v>52.0</v>
      </c>
      <c r="N720" s="154">
        <v>52.5</v>
      </c>
      <c r="O720" s="154">
        <v>50.6</v>
      </c>
      <c r="P720" s="154" t="s">
        <v>3201</v>
      </c>
      <c r="Q720" s="226">
        <v>0.0039</v>
      </c>
      <c r="R720" s="489">
        <f>VLOOKUP(K720,'Downloaded Data'!A:A,1,TRUE)</f>
        <v>41677</v>
      </c>
    </row>
    <row r="721" ht="15.75" customHeight="1">
      <c r="A721" s="154" t="s">
        <v>5426</v>
      </c>
      <c r="B721" s="490">
        <v>5475.98</v>
      </c>
      <c r="C721" s="490">
        <v>5503.67</v>
      </c>
      <c r="D721" s="490">
        <v>5518.21</v>
      </c>
      <c r="E721" s="490">
        <v>5475.62</v>
      </c>
      <c r="G721" s="226">
        <v>-0.005</v>
      </c>
      <c r="K721" s="154" t="s">
        <v>5386</v>
      </c>
      <c r="L721" s="154">
        <v>50.9</v>
      </c>
      <c r="M721" s="154">
        <v>52.5</v>
      </c>
      <c r="N721" s="154">
        <v>52.5</v>
      </c>
      <c r="O721" s="154">
        <v>50.3</v>
      </c>
      <c r="P721" s="154" t="s">
        <v>3202</v>
      </c>
      <c r="Q721" s="226">
        <v>-0.0212</v>
      </c>
      <c r="R721" s="489" t="str">
        <f>VLOOKUP(K721,'Downloaded Data'!A:A,1,TRUE)</f>
        <v>01/14/2018</v>
      </c>
    </row>
    <row r="722" ht="15.75" customHeight="1">
      <c r="A722" s="154" t="s">
        <v>5427</v>
      </c>
      <c r="B722" s="490">
        <v>5503.67</v>
      </c>
      <c r="C722" s="490">
        <v>5527.39</v>
      </c>
      <c r="D722" s="490">
        <v>5548.58</v>
      </c>
      <c r="E722" s="490">
        <v>5493.67</v>
      </c>
      <c r="G722" s="226">
        <v>-0.0043</v>
      </c>
      <c r="K722" s="154" t="s">
        <v>5387</v>
      </c>
      <c r="L722" s="154">
        <v>52.0</v>
      </c>
      <c r="M722" s="154">
        <v>52.0</v>
      </c>
      <c r="N722" s="154">
        <v>52.5</v>
      </c>
      <c r="O722" s="154">
        <v>50.0</v>
      </c>
      <c r="P722" s="154" t="s">
        <v>3203</v>
      </c>
      <c r="Q722" s="226">
        <v>0.0176</v>
      </c>
      <c r="R722" s="489" t="str">
        <f>VLOOKUP(K722,'Downloaded Data'!A:A,1,TRUE)</f>
        <v>01/14/2018</v>
      </c>
    </row>
    <row r="723" ht="15.75" customHeight="1">
      <c r="A723" s="154" t="s">
        <v>5428</v>
      </c>
      <c r="B723" s="490">
        <v>5527.39</v>
      </c>
      <c r="C723" s="490">
        <v>5545.09</v>
      </c>
      <c r="D723" s="490">
        <v>5597.79</v>
      </c>
      <c r="E723" s="490">
        <v>5521.32</v>
      </c>
      <c r="G723" s="226">
        <v>-0.0032</v>
      </c>
      <c r="K723" s="154" t="s">
        <v>5388</v>
      </c>
      <c r="L723" s="154">
        <v>51.1</v>
      </c>
      <c r="M723" s="154">
        <v>48.9</v>
      </c>
      <c r="N723" s="154">
        <v>51.9</v>
      </c>
      <c r="O723" s="154">
        <v>48.8</v>
      </c>
      <c r="P723" s="154" t="s">
        <v>3204</v>
      </c>
      <c r="Q723" s="226">
        <v>0.045</v>
      </c>
      <c r="R723" s="489" t="str">
        <f>VLOOKUP(K723,'Downloaded Data'!A:A,1,TRUE)</f>
        <v>01/14/2018</v>
      </c>
    </row>
    <row r="724" ht="15.75" customHeight="1">
      <c r="A724" s="154" t="s">
        <v>5429</v>
      </c>
      <c r="B724" s="490">
        <v>5545.09</v>
      </c>
      <c r="C724" s="490">
        <v>5447.64</v>
      </c>
      <c r="D724" s="490">
        <v>5553.28</v>
      </c>
      <c r="E724" s="490">
        <v>5447.64</v>
      </c>
      <c r="G724" s="226">
        <v>0.0179</v>
      </c>
      <c r="K724" s="154" t="s">
        <v>5389</v>
      </c>
      <c r="L724" s="154">
        <v>48.9</v>
      </c>
      <c r="M724" s="154">
        <v>49.5</v>
      </c>
      <c r="N724" s="154">
        <v>49.5</v>
      </c>
      <c r="O724" s="154">
        <v>48.8</v>
      </c>
      <c r="P724" s="154" t="s">
        <v>3205</v>
      </c>
      <c r="Q724" s="226">
        <v>-0.0181</v>
      </c>
      <c r="R724" s="489" t="str">
        <f>VLOOKUP(K724,'Downloaded Data'!A:A,1,TRUE)</f>
        <v>01/14/2018</v>
      </c>
    </row>
    <row r="725" ht="15.75" customHeight="1">
      <c r="A725" s="154" t="s">
        <v>5430</v>
      </c>
      <c r="B725" s="490">
        <v>5447.64</v>
      </c>
      <c r="C725" s="490">
        <v>5485.01</v>
      </c>
      <c r="D725" s="490">
        <v>5511.04</v>
      </c>
      <c r="E725" s="490">
        <v>5419.46</v>
      </c>
      <c r="G725" s="226">
        <v>-0.0068</v>
      </c>
      <c r="K725" s="154" t="s">
        <v>5390</v>
      </c>
      <c r="L725" s="154">
        <v>49.8</v>
      </c>
      <c r="M725" s="154">
        <v>48.5</v>
      </c>
      <c r="N725" s="154">
        <v>49.9</v>
      </c>
      <c r="O725" s="154">
        <v>48.1</v>
      </c>
      <c r="P725" s="154" t="s">
        <v>3206</v>
      </c>
      <c r="Q725" s="226">
        <v>0.0268</v>
      </c>
      <c r="R725" s="489" t="str">
        <f>VLOOKUP(K725,'Downloaded Data'!A:A,1,TRUE)</f>
        <v>01/14/2018</v>
      </c>
    </row>
    <row r="726" ht="15.75" customHeight="1">
      <c r="A726" s="489">
        <v>44502.0</v>
      </c>
      <c r="B726" s="490">
        <v>5485.01</v>
      </c>
      <c r="C726" s="490">
        <v>5509.4</v>
      </c>
      <c r="D726" s="490">
        <v>5542.69</v>
      </c>
      <c r="E726" s="490">
        <v>5458.17</v>
      </c>
      <c r="G726" s="226">
        <v>-0.0044</v>
      </c>
      <c r="K726" s="154" t="s">
        <v>5391</v>
      </c>
      <c r="L726" s="154">
        <v>48.5</v>
      </c>
      <c r="M726" s="154">
        <v>50.0</v>
      </c>
      <c r="N726" s="154">
        <v>50.3</v>
      </c>
      <c r="O726" s="154">
        <v>48.2</v>
      </c>
      <c r="P726" s="154" t="s">
        <v>3207</v>
      </c>
      <c r="Q726" s="226">
        <v>-0.0222</v>
      </c>
      <c r="R726" s="489" t="str">
        <f>VLOOKUP(K726,'Downloaded Data'!A:A,1,TRUE)</f>
        <v>01/14/2018</v>
      </c>
    </row>
    <row r="727" ht="15.75" customHeight="1">
      <c r="A727" s="489">
        <v>44471.0</v>
      </c>
      <c r="B727" s="490">
        <v>5509.4</v>
      </c>
      <c r="C727" s="490">
        <v>5498.54</v>
      </c>
      <c r="D727" s="490">
        <v>5565.81</v>
      </c>
      <c r="E727" s="490">
        <v>5498.54</v>
      </c>
      <c r="G727" s="226">
        <v>0.002</v>
      </c>
      <c r="K727" s="154" t="s">
        <v>5392</v>
      </c>
      <c r="L727" s="154">
        <v>49.6</v>
      </c>
      <c r="M727" s="154">
        <v>49.1</v>
      </c>
      <c r="N727" s="154">
        <v>50.0</v>
      </c>
      <c r="O727" s="154">
        <v>49.1</v>
      </c>
      <c r="P727" s="154" t="s">
        <v>3208</v>
      </c>
      <c r="Q727" s="226">
        <v>-0.002</v>
      </c>
      <c r="R727" s="489" t="str">
        <f>VLOOKUP(K727,'Downloaded Data'!A:A,1,TRUE)</f>
        <v>01/14/2018</v>
      </c>
    </row>
    <row r="728" ht="15.75" customHeight="1">
      <c r="A728" s="489">
        <v>44441.0</v>
      </c>
      <c r="B728" s="490">
        <v>5498.54</v>
      </c>
      <c r="C728" s="490">
        <v>5376.45</v>
      </c>
      <c r="D728" s="490">
        <v>5504.84</v>
      </c>
      <c r="E728" s="490">
        <v>5375.65</v>
      </c>
      <c r="G728" s="226">
        <v>0.0227</v>
      </c>
      <c r="K728" s="154" t="s">
        <v>5393</v>
      </c>
      <c r="L728" s="154">
        <v>49.7</v>
      </c>
      <c r="M728" s="154">
        <v>49.8</v>
      </c>
      <c r="N728" s="154">
        <v>50.1</v>
      </c>
      <c r="O728" s="154">
        <v>49.0</v>
      </c>
      <c r="P728" s="154" t="s">
        <v>3209</v>
      </c>
      <c r="Q728" s="226">
        <v>-0.002</v>
      </c>
      <c r="R728" s="489" t="str">
        <f>VLOOKUP(K728,'Downloaded Data'!A:A,1,TRUE)</f>
        <v>01/14/2018</v>
      </c>
    </row>
    <row r="729" ht="15.75" customHeight="1">
      <c r="A729" s="489">
        <v>44410.0</v>
      </c>
      <c r="B729" s="490">
        <v>5376.45</v>
      </c>
      <c r="C729" s="490">
        <v>5504.78</v>
      </c>
      <c r="D729" s="490">
        <v>5522.38</v>
      </c>
      <c r="E729" s="490">
        <v>5353.35</v>
      </c>
      <c r="G729" s="226">
        <v>-0.0233</v>
      </c>
      <c r="K729" s="154" t="s">
        <v>5394</v>
      </c>
      <c r="L729" s="154">
        <v>49.8</v>
      </c>
      <c r="M729" s="154">
        <v>50.1</v>
      </c>
      <c r="N729" s="154">
        <v>50.1</v>
      </c>
      <c r="O729" s="154">
        <v>49.1</v>
      </c>
      <c r="P729" s="154" t="s">
        <v>3210</v>
      </c>
      <c r="Q729" s="226">
        <v>-0.004</v>
      </c>
      <c r="R729" s="489" t="str">
        <f>VLOOKUP(K729,'Downloaded Data'!A:A,1,TRUE)</f>
        <v>01/14/2018</v>
      </c>
    </row>
    <row r="730" ht="15.75" customHeight="1">
      <c r="A730" s="489">
        <v>44379.0</v>
      </c>
      <c r="B730" s="490">
        <v>5504.78</v>
      </c>
      <c r="C730" s="490">
        <v>5647.67</v>
      </c>
      <c r="D730" s="490">
        <v>5666.62</v>
      </c>
      <c r="E730" s="490">
        <v>5497.65</v>
      </c>
      <c r="G730" s="226">
        <v>-0.0253</v>
      </c>
      <c r="K730" s="154" t="s">
        <v>5395</v>
      </c>
      <c r="L730" s="154">
        <v>50.0</v>
      </c>
      <c r="M730" s="154">
        <v>50.8</v>
      </c>
      <c r="N730" s="154">
        <v>50.8</v>
      </c>
      <c r="O730" s="154">
        <v>50.0</v>
      </c>
      <c r="P730" s="154" t="s">
        <v>3211</v>
      </c>
      <c r="Q730" s="226">
        <v>-0.0157</v>
      </c>
      <c r="R730" s="489" t="str">
        <f>VLOOKUP(K730,'Downloaded Data'!A:A,1,TRUE)</f>
        <v>01/14/2018</v>
      </c>
    </row>
    <row r="731" ht="15.75" customHeight="1">
      <c r="A731" s="489">
        <v>44288.0</v>
      </c>
      <c r="B731" s="490">
        <v>5647.67</v>
      </c>
      <c r="C731" s="490">
        <v>5581.86</v>
      </c>
      <c r="D731" s="490">
        <v>5655.82</v>
      </c>
      <c r="E731" s="490">
        <v>5581.86</v>
      </c>
      <c r="G731" s="226">
        <v>0.0118</v>
      </c>
      <c r="K731" s="154" t="s">
        <v>5396</v>
      </c>
      <c r="L731" s="154">
        <v>50.8</v>
      </c>
      <c r="M731" s="154">
        <v>51.8</v>
      </c>
      <c r="N731" s="154">
        <v>51.8</v>
      </c>
      <c r="O731" s="154">
        <v>50.4</v>
      </c>
      <c r="P731" s="154" t="s">
        <v>3212</v>
      </c>
      <c r="Q731" s="226">
        <v>-0.002</v>
      </c>
      <c r="R731" s="489" t="str">
        <f>VLOOKUP(K731,'Downloaded Data'!A:A,1,TRUE)</f>
        <v>01/14/2018</v>
      </c>
    </row>
    <row r="732" ht="15.75" customHeight="1">
      <c r="A732" s="489">
        <v>44257.0</v>
      </c>
      <c r="B732" s="490">
        <v>5581.86</v>
      </c>
      <c r="C732" s="490">
        <v>5564.69</v>
      </c>
      <c r="D732" s="490">
        <v>5605.9</v>
      </c>
      <c r="E732" s="490">
        <v>5547.14</v>
      </c>
      <c r="G732" s="226">
        <v>0.0031</v>
      </c>
      <c r="K732" s="489">
        <v>44535.0</v>
      </c>
      <c r="L732" s="154">
        <v>50.9</v>
      </c>
      <c r="M732" s="154">
        <v>49.7</v>
      </c>
      <c r="N732" s="154">
        <v>51.0</v>
      </c>
      <c r="O732" s="154">
        <v>48.8</v>
      </c>
      <c r="P732" s="154" t="s">
        <v>3213</v>
      </c>
      <c r="Q732" s="226">
        <v>0.0409</v>
      </c>
      <c r="R732" s="489">
        <f>VLOOKUP(K732,'Downloaded Data'!A:A,1,TRUE)</f>
        <v>41677</v>
      </c>
    </row>
    <row r="733" ht="15.75" customHeight="1">
      <c r="A733" s="489">
        <v>44229.0</v>
      </c>
      <c r="B733" s="490">
        <v>5564.69</v>
      </c>
      <c r="C733" s="490">
        <v>5599.8</v>
      </c>
      <c r="D733" s="490">
        <v>5619.91</v>
      </c>
      <c r="E733" s="490">
        <v>5555.9</v>
      </c>
      <c r="G733" s="226">
        <v>-0.0063</v>
      </c>
      <c r="K733" s="489">
        <v>44505.0</v>
      </c>
      <c r="L733" s="154">
        <v>48.9</v>
      </c>
      <c r="M733" s="154">
        <v>50.0</v>
      </c>
      <c r="N733" s="154">
        <v>50.0</v>
      </c>
      <c r="O733" s="154">
        <v>48.6</v>
      </c>
      <c r="P733" s="154" t="s">
        <v>3214</v>
      </c>
      <c r="Q733" s="226">
        <v>-0.002</v>
      </c>
      <c r="R733" s="489">
        <f>VLOOKUP(K733,'Downloaded Data'!A:A,1,TRUE)</f>
        <v>41677</v>
      </c>
    </row>
    <row r="734" ht="15.75" customHeight="1">
      <c r="A734" s="489">
        <v>44198.0</v>
      </c>
      <c r="B734" s="490">
        <v>5599.8</v>
      </c>
      <c r="C734" s="490">
        <v>5649.86</v>
      </c>
      <c r="D734" s="490">
        <v>5684.58</v>
      </c>
      <c r="E734" s="490">
        <v>5599.02</v>
      </c>
      <c r="G734" s="226">
        <v>-0.0089</v>
      </c>
      <c r="K734" s="489">
        <v>44444.0</v>
      </c>
      <c r="L734" s="154">
        <v>49.0</v>
      </c>
      <c r="M734" s="154">
        <v>50.0</v>
      </c>
      <c r="N734" s="154">
        <v>50.0</v>
      </c>
      <c r="O734" s="154">
        <v>48.0</v>
      </c>
      <c r="P734" s="154" t="s">
        <v>3215</v>
      </c>
      <c r="Q734" s="226">
        <v>-0.0061</v>
      </c>
      <c r="R734" s="489">
        <f>VLOOKUP(K734,'Downloaded Data'!A:A,1,TRUE)</f>
        <v>41677</v>
      </c>
    </row>
    <row r="735" ht="15.75" customHeight="1">
      <c r="A735" s="154" t="s">
        <v>5431</v>
      </c>
      <c r="B735" s="490">
        <v>5649.86</v>
      </c>
      <c r="C735" s="490">
        <v>5724.35</v>
      </c>
      <c r="D735" s="490">
        <v>5756.99</v>
      </c>
      <c r="E735" s="490">
        <v>5648.14</v>
      </c>
      <c r="G735" s="226">
        <v>-0.013</v>
      </c>
      <c r="K735" s="489">
        <v>44352.0</v>
      </c>
      <c r="L735" s="154">
        <v>49.3</v>
      </c>
      <c r="M735" s="154">
        <v>48.0</v>
      </c>
      <c r="N735" s="154">
        <v>50.0</v>
      </c>
      <c r="O735" s="154">
        <v>48.0</v>
      </c>
      <c r="P735" s="154" t="s">
        <v>3216</v>
      </c>
      <c r="Q735" s="226">
        <v>0.0249</v>
      </c>
      <c r="R735" s="489">
        <f>VLOOKUP(K735,'Downloaded Data'!A:A,1,TRUE)</f>
        <v>41677</v>
      </c>
    </row>
    <row r="736" ht="15.75" customHeight="1">
      <c r="A736" s="154" t="s">
        <v>5432</v>
      </c>
      <c r="B736" s="490">
        <v>5724.35</v>
      </c>
      <c r="C736" s="490">
        <v>5714.74</v>
      </c>
      <c r="D736" s="490">
        <v>5786.3</v>
      </c>
      <c r="E736" s="490">
        <v>5713.89</v>
      </c>
      <c r="G736" s="226">
        <v>0.0017</v>
      </c>
      <c r="K736" s="489">
        <v>44321.0</v>
      </c>
      <c r="L736" s="154">
        <v>48.1</v>
      </c>
      <c r="M736" s="154">
        <v>47.9</v>
      </c>
      <c r="N736" s="154">
        <v>49.0</v>
      </c>
      <c r="O736" s="154">
        <v>47.0</v>
      </c>
      <c r="P736" s="154" t="s">
        <v>3217</v>
      </c>
      <c r="Q736" s="226">
        <v>0.0191</v>
      </c>
      <c r="R736" s="489">
        <f>VLOOKUP(K736,'Downloaded Data'!A:A,1,TRUE)</f>
        <v>41677</v>
      </c>
    </row>
    <row r="737" ht="15.75" customHeight="1">
      <c r="A737" s="154" t="s">
        <v>5433</v>
      </c>
      <c r="B737" s="490">
        <v>5714.74</v>
      </c>
      <c r="C737" s="490">
        <v>5695.37</v>
      </c>
      <c r="D737" s="490">
        <v>5748.87</v>
      </c>
      <c r="E737" s="490">
        <v>5688.88</v>
      </c>
      <c r="G737" s="226">
        <v>0.0034</v>
      </c>
      <c r="K737" s="489">
        <v>44291.0</v>
      </c>
      <c r="L737" s="154">
        <v>47.2</v>
      </c>
      <c r="M737" s="154">
        <v>47.1</v>
      </c>
      <c r="N737" s="154">
        <v>47.8</v>
      </c>
      <c r="O737" s="154">
        <v>47.1</v>
      </c>
      <c r="P737" s="154" t="s">
        <v>3218</v>
      </c>
      <c r="Q737" s="226">
        <v>-0.0021</v>
      </c>
      <c r="R737" s="489">
        <f>VLOOKUP(K737,'Downloaded Data'!A:A,1,TRUE)</f>
        <v>41677</v>
      </c>
    </row>
    <row r="738" ht="15.75" customHeight="1">
      <c r="A738" s="154" t="s">
        <v>5434</v>
      </c>
      <c r="B738" s="490">
        <v>5695.37</v>
      </c>
      <c r="C738" s="490">
        <v>5789.92</v>
      </c>
      <c r="D738" s="490">
        <v>5789.92</v>
      </c>
      <c r="E738" s="490">
        <v>5685.7</v>
      </c>
      <c r="G738" s="226">
        <v>-0.0163</v>
      </c>
      <c r="K738" s="489">
        <v>44260.0</v>
      </c>
      <c r="L738" s="154">
        <v>47.3</v>
      </c>
      <c r="M738" s="154">
        <v>48.2</v>
      </c>
      <c r="N738" s="154">
        <v>48.3</v>
      </c>
      <c r="O738" s="154">
        <v>47.1</v>
      </c>
      <c r="P738" s="154" t="s">
        <v>3219</v>
      </c>
      <c r="Q738" s="226">
        <v>-0.0187</v>
      </c>
      <c r="R738" s="489">
        <f>VLOOKUP(K738,'Downloaded Data'!A:A,1,TRUE)</f>
        <v>41677</v>
      </c>
    </row>
    <row r="739" ht="15.75" customHeight="1">
      <c r="A739" s="154" t="s">
        <v>5435</v>
      </c>
      <c r="B739" s="490">
        <v>5789.92</v>
      </c>
      <c r="C739" s="490">
        <v>5815.54</v>
      </c>
      <c r="D739" s="490">
        <v>5844.37</v>
      </c>
      <c r="E739" s="490">
        <v>5762.93</v>
      </c>
      <c r="G739" s="226">
        <v>-0.0044</v>
      </c>
      <c r="K739" s="489">
        <v>44232.0</v>
      </c>
      <c r="L739" s="154">
        <v>48.2</v>
      </c>
      <c r="M739" s="154">
        <v>47.8</v>
      </c>
      <c r="N739" s="154">
        <v>49.0</v>
      </c>
      <c r="O739" s="154">
        <v>46.2</v>
      </c>
      <c r="P739" s="154" t="s">
        <v>3220</v>
      </c>
      <c r="Q739" s="226">
        <v>0.0084</v>
      </c>
      <c r="R739" s="489">
        <f>VLOOKUP(K739,'Downloaded Data'!A:A,1,TRUE)</f>
        <v>41677</v>
      </c>
    </row>
    <row r="740" ht="15.75" customHeight="1">
      <c r="A740" s="154" t="s">
        <v>5436</v>
      </c>
      <c r="B740" s="490">
        <v>5815.54</v>
      </c>
      <c r="C740" s="490">
        <v>5836.18</v>
      </c>
      <c r="D740" s="490">
        <v>5853.46</v>
      </c>
      <c r="E740" s="490">
        <v>5809.38</v>
      </c>
      <c r="G740" s="226">
        <v>-0.0035</v>
      </c>
      <c r="K740" s="154" t="s">
        <v>5397</v>
      </c>
      <c r="L740" s="154">
        <v>47.8</v>
      </c>
      <c r="M740" s="154">
        <v>47.7</v>
      </c>
      <c r="N740" s="154">
        <v>48.0</v>
      </c>
      <c r="O740" s="154">
        <v>46.3</v>
      </c>
      <c r="P740" s="154" t="s">
        <v>3221</v>
      </c>
      <c r="Q740" s="226">
        <v>0.0084</v>
      </c>
      <c r="R740" s="489" t="str">
        <f>VLOOKUP(K740,'Downloaded Data'!A:A,1,TRUE)</f>
        <v>01/14/2018</v>
      </c>
    </row>
    <row r="741" ht="15.75" customHeight="1">
      <c r="A741" s="154" t="s">
        <v>5437</v>
      </c>
      <c r="B741" s="490">
        <v>5836.18</v>
      </c>
      <c r="C741" s="490">
        <v>5827.56</v>
      </c>
      <c r="D741" s="490">
        <v>5861.49</v>
      </c>
      <c r="E741" s="490">
        <v>5825.2</v>
      </c>
      <c r="G741" s="226">
        <v>0.0015</v>
      </c>
      <c r="K741" s="154" t="s">
        <v>5398</v>
      </c>
      <c r="L741" s="154">
        <v>47.4</v>
      </c>
      <c r="M741" s="154">
        <v>44.2</v>
      </c>
      <c r="N741" s="154">
        <v>47.7</v>
      </c>
      <c r="O741" s="154">
        <v>44.2</v>
      </c>
      <c r="P741" s="154" t="s">
        <v>3222</v>
      </c>
      <c r="Q741" s="226">
        <v>0.0395</v>
      </c>
      <c r="R741" s="489" t="str">
        <f>VLOOKUP(K741,'Downloaded Data'!A:A,1,TRUE)</f>
        <v>01/14/2018</v>
      </c>
    </row>
    <row r="742" ht="15.75" customHeight="1">
      <c r="A742" s="154" t="s">
        <v>5438</v>
      </c>
      <c r="B742" s="490">
        <v>5827.56</v>
      </c>
      <c r="C742" s="490">
        <v>5820.8</v>
      </c>
      <c r="D742" s="490">
        <v>5861.88</v>
      </c>
      <c r="E742" s="490">
        <v>5806.73</v>
      </c>
      <c r="G742" s="226">
        <v>0.0012</v>
      </c>
      <c r="K742" s="154" t="s">
        <v>5399</v>
      </c>
      <c r="L742" s="154">
        <v>45.6</v>
      </c>
      <c r="M742" s="154">
        <v>46.0</v>
      </c>
      <c r="N742" s="154">
        <v>46.0</v>
      </c>
      <c r="O742" s="154">
        <v>45.5</v>
      </c>
      <c r="P742" s="154" t="s">
        <v>3223</v>
      </c>
      <c r="Q742" s="226">
        <v>-0.0236</v>
      </c>
      <c r="R742" s="489" t="str">
        <f>VLOOKUP(K742,'Downloaded Data'!A:A,1,TRUE)</f>
        <v>01/14/2018</v>
      </c>
    </row>
    <row r="743" ht="15.75" customHeight="1">
      <c r="A743" s="154" t="s">
        <v>5439</v>
      </c>
      <c r="B743" s="490">
        <v>5820.8</v>
      </c>
      <c r="C743" s="490">
        <v>5801.72</v>
      </c>
      <c r="D743" s="490">
        <v>5863.3</v>
      </c>
      <c r="E743" s="490">
        <v>5789.5</v>
      </c>
      <c r="G743" s="226">
        <v>0.0033</v>
      </c>
      <c r="K743" s="154" t="s">
        <v>5400</v>
      </c>
      <c r="L743" s="154">
        <v>46.7</v>
      </c>
      <c r="M743" s="154">
        <v>47.5</v>
      </c>
      <c r="N743" s="154">
        <v>48.4</v>
      </c>
      <c r="O743" s="154">
        <v>46.0</v>
      </c>
      <c r="P743" s="154" t="s">
        <v>3224</v>
      </c>
      <c r="Q743" s="226">
        <v>-0.0064</v>
      </c>
      <c r="R743" s="489" t="str">
        <f>VLOOKUP(K743,'Downloaded Data'!A:A,1,TRUE)</f>
        <v>01/14/2018</v>
      </c>
    </row>
    <row r="744" ht="15.75" customHeight="1">
      <c r="A744" s="154" t="s">
        <v>5440</v>
      </c>
      <c r="B744" s="490">
        <v>5801.72</v>
      </c>
      <c r="C744" s="490">
        <v>5850.43</v>
      </c>
      <c r="D744" s="490">
        <v>5874.47</v>
      </c>
      <c r="E744" s="490">
        <v>5725.67</v>
      </c>
      <c r="G744" s="226">
        <v>-0.0083</v>
      </c>
      <c r="K744" s="154" t="s">
        <v>5401</v>
      </c>
      <c r="L744" s="154">
        <v>47.0</v>
      </c>
      <c r="M744" s="154">
        <v>44.7</v>
      </c>
      <c r="N744" s="154">
        <v>47.4</v>
      </c>
      <c r="O744" s="154">
        <v>44.7</v>
      </c>
      <c r="P744" s="154" t="s">
        <v>3225</v>
      </c>
      <c r="Q744" s="226">
        <v>0.0515</v>
      </c>
      <c r="R744" s="489" t="str">
        <f>VLOOKUP(K744,'Downloaded Data'!A:A,1,TRUE)</f>
        <v>01/14/2018</v>
      </c>
    </row>
    <row r="745" ht="15.75" customHeight="1">
      <c r="A745" s="154" t="s">
        <v>5441</v>
      </c>
      <c r="B745" s="490">
        <v>5850.43</v>
      </c>
      <c r="C745" s="490">
        <v>5909.3</v>
      </c>
      <c r="D745" s="490">
        <v>5971.79</v>
      </c>
      <c r="E745" s="490">
        <v>5836.21</v>
      </c>
      <c r="G745" s="226">
        <v>-0.01</v>
      </c>
      <c r="K745" s="154" t="s">
        <v>5402</v>
      </c>
      <c r="L745" s="154">
        <v>44.7</v>
      </c>
      <c r="M745" s="154">
        <v>45.5</v>
      </c>
      <c r="N745" s="154">
        <v>45.5</v>
      </c>
      <c r="O745" s="154">
        <v>44.0</v>
      </c>
      <c r="P745" s="154" t="s">
        <v>3226</v>
      </c>
      <c r="Q745" s="226">
        <v>-0.0022</v>
      </c>
      <c r="R745" s="489" t="str">
        <f>VLOOKUP(K745,'Downloaded Data'!A:A,1,TRUE)</f>
        <v>01/14/2018</v>
      </c>
    </row>
    <row r="746" ht="15.75" customHeight="1">
      <c r="A746" s="154" t="s">
        <v>5442</v>
      </c>
      <c r="B746" s="490">
        <v>5909.3</v>
      </c>
      <c r="C746" s="490">
        <v>5770.0</v>
      </c>
      <c r="D746" s="490">
        <v>5939.59</v>
      </c>
      <c r="E746" s="490">
        <v>5770.0</v>
      </c>
      <c r="G746" s="226">
        <v>0.0241</v>
      </c>
      <c r="K746" s="154" t="s">
        <v>5403</v>
      </c>
      <c r="L746" s="154">
        <v>44.8</v>
      </c>
      <c r="M746" s="154">
        <v>45.8</v>
      </c>
      <c r="N746" s="154">
        <v>46.8</v>
      </c>
      <c r="O746" s="154">
        <v>44.5</v>
      </c>
      <c r="P746" s="154" t="s">
        <v>3227</v>
      </c>
      <c r="Q746" s="226">
        <v>-0.0088</v>
      </c>
      <c r="R746" s="489" t="str">
        <f>VLOOKUP(K746,'Downloaded Data'!A:A,1,TRUE)</f>
        <v>01/14/2018</v>
      </c>
    </row>
    <row r="747" ht="15.75" customHeight="1">
      <c r="A747" s="154" t="s">
        <v>5443</v>
      </c>
      <c r="B747" s="490">
        <v>5770.0</v>
      </c>
      <c r="C747" s="490">
        <v>5861.02</v>
      </c>
      <c r="D747" s="490">
        <v>5861.02</v>
      </c>
      <c r="E747" s="490">
        <v>5758.88</v>
      </c>
      <c r="G747" s="226">
        <v>-0.0155</v>
      </c>
      <c r="K747" s="154" t="s">
        <v>5404</v>
      </c>
      <c r="L747" s="154">
        <v>45.2</v>
      </c>
      <c r="M747" s="154">
        <v>44.0</v>
      </c>
      <c r="N747" s="154">
        <v>45.8</v>
      </c>
      <c r="O747" s="154">
        <v>43.0</v>
      </c>
      <c r="P747" s="154" t="s">
        <v>3228</v>
      </c>
      <c r="Q747" s="226">
        <v>0.0296</v>
      </c>
      <c r="R747" s="489" t="str">
        <f>VLOOKUP(K747,'Downloaded Data'!A:A,1,TRUE)</f>
        <v>01/14/2018</v>
      </c>
    </row>
    <row r="748" ht="15.75" customHeight="1">
      <c r="A748" s="489">
        <v>44531.0</v>
      </c>
      <c r="B748" s="490">
        <v>5861.02</v>
      </c>
      <c r="C748" s="490">
        <v>5718.75</v>
      </c>
      <c r="D748" s="490">
        <v>5863.5</v>
      </c>
      <c r="E748" s="490">
        <v>5718.75</v>
      </c>
      <c r="G748" s="226">
        <v>0.0249</v>
      </c>
      <c r="K748" s="154" t="s">
        <v>5405</v>
      </c>
      <c r="L748" s="154">
        <v>43.9</v>
      </c>
      <c r="M748" s="154">
        <v>43.7</v>
      </c>
      <c r="N748" s="154">
        <v>44.4</v>
      </c>
      <c r="O748" s="154">
        <v>43.6</v>
      </c>
      <c r="P748" s="154" t="s">
        <v>3229</v>
      </c>
      <c r="Q748" s="226">
        <v>-0.0045</v>
      </c>
      <c r="R748" s="489" t="str">
        <f>VLOOKUP(K748,'Downloaded Data'!A:A,1,TRUE)</f>
        <v>01/14/2018</v>
      </c>
    </row>
    <row r="749" ht="15.75" customHeight="1">
      <c r="A749" s="489">
        <v>44501.0</v>
      </c>
      <c r="B749" s="490">
        <v>5718.75</v>
      </c>
      <c r="C749" s="490">
        <v>5634.04</v>
      </c>
      <c r="D749" s="490">
        <v>5729.7</v>
      </c>
      <c r="E749" s="490">
        <v>5634.04</v>
      </c>
      <c r="G749" s="226">
        <v>0.015</v>
      </c>
      <c r="K749" s="154" t="s">
        <v>5406</v>
      </c>
      <c r="L749" s="154">
        <v>44.1</v>
      </c>
      <c r="M749" s="154">
        <v>43.5</v>
      </c>
      <c r="N749" s="154">
        <v>44.5</v>
      </c>
      <c r="O749" s="154">
        <v>43.1</v>
      </c>
      <c r="P749" s="154" t="s">
        <v>3230</v>
      </c>
      <c r="Q749" s="226">
        <v>0.0092</v>
      </c>
      <c r="R749" s="489" t="str">
        <f>VLOOKUP(K749,'Downloaded Data'!A:A,1,TRUE)</f>
        <v>01/14/2018</v>
      </c>
    </row>
    <row r="750" ht="15.75" customHeight="1">
      <c r="A750" s="489">
        <v>44470.0</v>
      </c>
      <c r="B750" s="490">
        <v>5634.04</v>
      </c>
      <c r="C750" s="490">
        <v>5621.76</v>
      </c>
      <c r="D750" s="490">
        <v>5678.65</v>
      </c>
      <c r="E750" s="490">
        <v>5616.35</v>
      </c>
      <c r="G750" s="226">
        <v>0.0022</v>
      </c>
      <c r="K750" s="154" t="s">
        <v>5407</v>
      </c>
      <c r="L750" s="154">
        <v>43.7</v>
      </c>
      <c r="M750" s="154">
        <v>42.5</v>
      </c>
      <c r="N750" s="154">
        <v>43.7</v>
      </c>
      <c r="O750" s="154">
        <v>42.0</v>
      </c>
      <c r="P750" s="154" t="s">
        <v>3231</v>
      </c>
      <c r="Q750" s="226">
        <v>0.0116</v>
      </c>
      <c r="R750" s="489" t="str">
        <f>VLOOKUP(K750,'Downloaded Data'!A:A,1,TRUE)</f>
        <v>01/14/2018</v>
      </c>
    </row>
    <row r="751" ht="15.75" customHeight="1">
      <c r="A751" s="489">
        <v>44378.0</v>
      </c>
      <c r="B751" s="490">
        <v>5621.76</v>
      </c>
      <c r="C751" s="490">
        <v>5640.19</v>
      </c>
      <c r="D751" s="490">
        <v>5716.37</v>
      </c>
      <c r="E751" s="490">
        <v>5608.46</v>
      </c>
      <c r="G751" s="226">
        <v>-0.0033</v>
      </c>
      <c r="K751" s="154" t="s">
        <v>5408</v>
      </c>
      <c r="L751" s="154">
        <v>43.2</v>
      </c>
      <c r="M751" s="154">
        <v>41.3</v>
      </c>
      <c r="N751" s="154">
        <v>44.0</v>
      </c>
      <c r="O751" s="154">
        <v>41.3</v>
      </c>
      <c r="P751" s="154" t="s">
        <v>3232</v>
      </c>
      <c r="Q751" s="226">
        <v>0.046</v>
      </c>
      <c r="R751" s="489" t="str">
        <f>VLOOKUP(K751,'Downloaded Data'!A:A,1,TRUE)</f>
        <v>01/14/2018</v>
      </c>
    </row>
    <row r="752" ht="15.75" customHeight="1">
      <c r="A752" s="489">
        <v>44348.0</v>
      </c>
      <c r="B752" s="490">
        <v>5640.19</v>
      </c>
      <c r="C752" s="490">
        <v>5609.7</v>
      </c>
      <c r="D752" s="490">
        <v>5654.23</v>
      </c>
      <c r="E752" s="490">
        <v>5558.08</v>
      </c>
      <c r="G752" s="226">
        <v>0.0054</v>
      </c>
      <c r="K752" s="489">
        <v>44534.0</v>
      </c>
      <c r="L752" s="154">
        <v>41.3</v>
      </c>
      <c r="M752" s="154">
        <v>42.8</v>
      </c>
      <c r="N752" s="154">
        <v>43.5</v>
      </c>
      <c r="O752" s="154">
        <v>40.8</v>
      </c>
      <c r="P752" s="154" t="s">
        <v>3233</v>
      </c>
      <c r="Q752" s="226">
        <v>-0.0328</v>
      </c>
      <c r="R752" s="489">
        <f>VLOOKUP(K752,'Downloaded Data'!A:A,1,TRUE)</f>
        <v>41677</v>
      </c>
    </row>
    <row r="753" ht="15.75" customHeight="1">
      <c r="A753" s="489">
        <v>44317.0</v>
      </c>
      <c r="B753" s="490">
        <v>5609.7</v>
      </c>
      <c r="C753" s="490">
        <v>5652.32</v>
      </c>
      <c r="D753" s="490">
        <v>5831.83</v>
      </c>
      <c r="E753" s="490">
        <v>5596.24</v>
      </c>
      <c r="G753" s="226">
        <v>-0.0075</v>
      </c>
      <c r="K753" s="489">
        <v>44504.0</v>
      </c>
      <c r="L753" s="154">
        <v>42.7</v>
      </c>
      <c r="M753" s="154">
        <v>41.5</v>
      </c>
      <c r="N753" s="154">
        <v>43.9</v>
      </c>
      <c r="O753" s="154">
        <v>40.7</v>
      </c>
      <c r="P753" s="154" t="s">
        <v>3011</v>
      </c>
      <c r="Q753" s="226">
        <v>-0.007</v>
      </c>
      <c r="R753" s="489">
        <f>VLOOKUP(K753,'Downloaded Data'!A:A,1,TRUE)</f>
        <v>41677</v>
      </c>
    </row>
    <row r="754" ht="15.75" customHeight="1">
      <c r="A754" s="489">
        <v>44287.0</v>
      </c>
      <c r="B754" s="490">
        <v>5652.32</v>
      </c>
      <c r="C754" s="490">
        <v>5618.95</v>
      </c>
      <c r="D754" s="490">
        <v>5680.62</v>
      </c>
      <c r="E754" s="490">
        <v>5574.2</v>
      </c>
      <c r="G754" s="226">
        <v>0.0059</v>
      </c>
      <c r="K754" s="489">
        <v>44412.0</v>
      </c>
      <c r="L754" s="154">
        <v>43.0</v>
      </c>
      <c r="M754" s="154">
        <v>43.0</v>
      </c>
      <c r="N754" s="154">
        <v>44.5</v>
      </c>
      <c r="O754" s="154">
        <v>42.6</v>
      </c>
      <c r="P754" s="154" t="s">
        <v>3234</v>
      </c>
      <c r="Q754" s="226">
        <v>0.0023</v>
      </c>
      <c r="R754" s="489">
        <f>VLOOKUP(K754,'Downloaded Data'!A:A,1,TRUE)</f>
        <v>41677</v>
      </c>
    </row>
    <row r="755" ht="15.75" customHeight="1">
      <c r="A755" s="489">
        <v>44256.0</v>
      </c>
      <c r="B755" s="490">
        <v>5618.95</v>
      </c>
      <c r="C755" s="490">
        <v>5402.06</v>
      </c>
      <c r="D755" s="490">
        <v>5622.22</v>
      </c>
      <c r="E755" s="490">
        <v>5402.06</v>
      </c>
      <c r="G755" s="226">
        <v>0.0401</v>
      </c>
      <c r="K755" s="489">
        <v>44381.0</v>
      </c>
      <c r="L755" s="154">
        <v>42.9</v>
      </c>
      <c r="M755" s="154">
        <v>42.8</v>
      </c>
      <c r="N755" s="154">
        <v>43.1</v>
      </c>
      <c r="O755" s="154">
        <v>42.0</v>
      </c>
      <c r="P755" s="154" t="s">
        <v>3235</v>
      </c>
      <c r="Q755" s="226">
        <v>0.0313</v>
      </c>
      <c r="R755" s="489">
        <f>VLOOKUP(K755,'Downloaded Data'!A:A,1,TRUE)</f>
        <v>41677</v>
      </c>
    </row>
    <row r="756" ht="15.75" customHeight="1">
      <c r="A756" s="154" t="s">
        <v>5444</v>
      </c>
      <c r="B756" s="490">
        <v>5402.06</v>
      </c>
      <c r="C756" s="490">
        <v>5358.25</v>
      </c>
      <c r="D756" s="490">
        <v>5407.1</v>
      </c>
      <c r="E756" s="490">
        <v>5358.25</v>
      </c>
      <c r="G756" s="226">
        <v>0.0082</v>
      </c>
      <c r="K756" s="489">
        <v>44351.0</v>
      </c>
      <c r="L756" s="154">
        <v>41.6</v>
      </c>
      <c r="M756" s="154">
        <v>41.0</v>
      </c>
      <c r="N756" s="154">
        <v>43.8</v>
      </c>
      <c r="O756" s="154">
        <v>40.5</v>
      </c>
      <c r="P756" s="154" t="s">
        <v>3236</v>
      </c>
      <c r="Q756" s="226">
        <v>0.0171</v>
      </c>
      <c r="R756" s="489">
        <f>VLOOKUP(K756,'Downloaded Data'!A:A,1,TRUE)</f>
        <v>41677</v>
      </c>
    </row>
    <row r="757" ht="15.75" customHeight="1">
      <c r="A757" s="154" t="s">
        <v>5445</v>
      </c>
      <c r="B757" s="490">
        <v>5358.25</v>
      </c>
      <c r="C757" s="490">
        <v>5344.01</v>
      </c>
      <c r="D757" s="490">
        <v>5379.75</v>
      </c>
      <c r="E757" s="490">
        <v>5334.93</v>
      </c>
      <c r="G757" s="226">
        <v>0.0027</v>
      </c>
      <c r="K757" s="489">
        <v>44320.0</v>
      </c>
      <c r="L757" s="154">
        <v>40.9</v>
      </c>
      <c r="M757" s="154">
        <v>40.6</v>
      </c>
      <c r="N757" s="154">
        <v>41.7</v>
      </c>
      <c r="O757" s="154">
        <v>40.6</v>
      </c>
      <c r="P757" s="154" t="s">
        <v>3237</v>
      </c>
      <c r="Q757" s="226">
        <v>0.0099</v>
      </c>
      <c r="R757" s="489">
        <f>VLOOKUP(K757,'Downloaded Data'!A:A,1,TRUE)</f>
        <v>41677</v>
      </c>
    </row>
    <row r="758" ht="15.75" customHeight="1">
      <c r="A758" s="154" t="s">
        <v>5446</v>
      </c>
      <c r="B758" s="490">
        <v>5344.01</v>
      </c>
      <c r="C758" s="490">
        <v>5328.27</v>
      </c>
      <c r="D758" s="490">
        <v>5352.45</v>
      </c>
      <c r="E758" s="490">
        <v>5297.59</v>
      </c>
      <c r="G758" s="226">
        <v>0.003</v>
      </c>
      <c r="K758" s="489">
        <v>44290.0</v>
      </c>
      <c r="L758" s="154">
        <v>40.5</v>
      </c>
      <c r="M758" s="154">
        <v>41.9</v>
      </c>
      <c r="N758" s="154">
        <v>41.9</v>
      </c>
      <c r="O758" s="154">
        <v>40.4</v>
      </c>
      <c r="P758" s="154" t="s">
        <v>3238</v>
      </c>
      <c r="Q758" s="226">
        <v>-0.0493</v>
      </c>
      <c r="R758" s="489">
        <f>VLOOKUP(K758,'Downloaded Data'!A:A,1,TRUE)</f>
        <v>41677</v>
      </c>
    </row>
    <row r="759" ht="15.75" customHeight="1">
      <c r="A759" s="154" t="s">
        <v>5447</v>
      </c>
      <c r="B759" s="490">
        <v>5328.27</v>
      </c>
      <c r="C759" s="490">
        <v>5326.64</v>
      </c>
      <c r="D759" s="490">
        <v>5332.96</v>
      </c>
      <c r="E759" s="490">
        <v>5326.52</v>
      </c>
      <c r="G759" s="226">
        <v>0.0211</v>
      </c>
      <c r="K759" s="489">
        <v>44200.0</v>
      </c>
      <c r="L759" s="154">
        <v>42.6</v>
      </c>
      <c r="M759" s="154">
        <v>42.6</v>
      </c>
      <c r="N759" s="154">
        <v>42.6</v>
      </c>
      <c r="O759" s="154">
        <v>41.9</v>
      </c>
      <c r="P759" s="154" t="s">
        <v>3239</v>
      </c>
      <c r="Q759" s="226">
        <v>0.0</v>
      </c>
      <c r="R759" s="489">
        <f>VLOOKUP(K759,'Downloaded Data'!A:A,1,TRUE)</f>
        <v>41677</v>
      </c>
    </row>
    <row r="760" ht="15.75" customHeight="1">
      <c r="A760" s="154" t="s">
        <v>5448</v>
      </c>
      <c r="B760" s="490">
        <v>5218.36</v>
      </c>
      <c r="C760" s="490">
        <v>5133.29</v>
      </c>
      <c r="D760" s="490">
        <v>5223.51</v>
      </c>
      <c r="E760" s="490">
        <v>5133.1</v>
      </c>
      <c r="G760" s="226">
        <v>0.0166</v>
      </c>
      <c r="K760" s="154" t="s">
        <v>5409</v>
      </c>
      <c r="L760" s="154">
        <v>42.6</v>
      </c>
      <c r="M760" s="154">
        <v>43.5</v>
      </c>
      <c r="N760" s="154">
        <v>43.6</v>
      </c>
      <c r="O760" s="154">
        <v>42.5</v>
      </c>
      <c r="P760" s="154" t="s">
        <v>3240</v>
      </c>
      <c r="Q760" s="226">
        <v>-0.0318</v>
      </c>
      <c r="R760" s="489" t="str">
        <f>VLOOKUP(K760,'Downloaded Data'!A:A,1,TRUE)</f>
        <v>01/14/2018</v>
      </c>
    </row>
    <row r="761" ht="15.75" customHeight="1">
      <c r="A761" s="154" t="s">
        <v>5449</v>
      </c>
      <c r="B761" s="490">
        <v>5133.29</v>
      </c>
      <c r="C761" s="490">
        <v>5098.48</v>
      </c>
      <c r="D761" s="490">
        <v>5133.8</v>
      </c>
      <c r="E761" s="490">
        <v>5088.26</v>
      </c>
      <c r="G761" s="226">
        <v>0.0068</v>
      </c>
      <c r="K761" s="154" t="s">
        <v>5410</v>
      </c>
      <c r="L761" s="154">
        <v>44.0</v>
      </c>
      <c r="M761" s="154">
        <v>43.6</v>
      </c>
      <c r="N761" s="154">
        <v>45.1</v>
      </c>
      <c r="O761" s="154">
        <v>43.2</v>
      </c>
      <c r="P761" s="154" t="s">
        <v>3241</v>
      </c>
      <c r="Q761" s="226">
        <v>0.0233</v>
      </c>
      <c r="R761" s="489" t="str">
        <f>VLOOKUP(K761,'Downloaded Data'!A:A,1,TRUE)</f>
        <v>01/14/2018</v>
      </c>
    </row>
    <row r="762" ht="15.75" customHeight="1">
      <c r="A762" s="154" t="s">
        <v>5450</v>
      </c>
      <c r="B762" s="490">
        <v>5098.48</v>
      </c>
      <c r="C762" s="490">
        <v>5115.19</v>
      </c>
      <c r="D762" s="490">
        <v>5125.47</v>
      </c>
      <c r="E762" s="490">
        <v>5098.48</v>
      </c>
      <c r="G762" s="226">
        <v>-0.0033</v>
      </c>
      <c r="K762" s="154" t="s">
        <v>5411</v>
      </c>
      <c r="L762" s="154">
        <v>43.0</v>
      </c>
      <c r="M762" s="154">
        <v>43.5</v>
      </c>
      <c r="N762" s="154">
        <v>43.5</v>
      </c>
      <c r="O762" s="154">
        <v>42.0</v>
      </c>
      <c r="P762" s="154" t="s">
        <v>3242</v>
      </c>
      <c r="Q762" s="226">
        <v>-0.0115</v>
      </c>
      <c r="R762" s="489" t="str">
        <f>VLOOKUP(K762,'Downloaded Data'!A:A,1,TRUE)</f>
        <v>01/14/2018</v>
      </c>
    </row>
    <row r="763" ht="15.75" customHeight="1">
      <c r="A763" s="154" t="s">
        <v>5451</v>
      </c>
      <c r="B763" s="490">
        <v>5115.19</v>
      </c>
      <c r="C763" s="490">
        <v>5074.58</v>
      </c>
      <c r="D763" s="490">
        <v>5119.94</v>
      </c>
      <c r="E763" s="490">
        <v>5074.58</v>
      </c>
      <c r="G763" s="226">
        <v>0.008</v>
      </c>
      <c r="K763" s="154" t="s">
        <v>5412</v>
      </c>
      <c r="L763" s="154">
        <v>43.5</v>
      </c>
      <c r="M763" s="154">
        <v>43.7</v>
      </c>
      <c r="N763" s="154">
        <v>43.7</v>
      </c>
      <c r="O763" s="154">
        <v>42.2</v>
      </c>
      <c r="P763" s="154" t="s">
        <v>3235</v>
      </c>
      <c r="Q763" s="226">
        <v>0.0023</v>
      </c>
      <c r="R763" s="489" t="str">
        <f>VLOOKUP(K763,'Downloaded Data'!A:A,1,TRUE)</f>
        <v>01/14/2018</v>
      </c>
    </row>
    <row r="764" ht="15.75" customHeight="1">
      <c r="A764" s="154" t="s">
        <v>5452</v>
      </c>
      <c r="B764" s="490">
        <v>5074.58</v>
      </c>
      <c r="C764" s="490">
        <v>5108.03</v>
      </c>
      <c r="D764" s="490">
        <v>5115.15</v>
      </c>
      <c r="E764" s="490">
        <v>5062.7</v>
      </c>
      <c r="G764" s="226">
        <v>-0.0065</v>
      </c>
      <c r="K764" s="154" t="s">
        <v>5413</v>
      </c>
      <c r="L764" s="154">
        <v>43.4</v>
      </c>
      <c r="M764" s="154">
        <v>44.3</v>
      </c>
      <c r="N764" s="154">
        <v>44.4</v>
      </c>
      <c r="O764" s="154">
        <v>43.2</v>
      </c>
      <c r="P764" s="154" t="s">
        <v>3243</v>
      </c>
      <c r="Q764" s="226">
        <v>-0.0181</v>
      </c>
      <c r="R764" s="489" t="str">
        <f>VLOOKUP(K764,'Downloaded Data'!A:A,1,TRUE)</f>
        <v>01/14/2018</v>
      </c>
    </row>
    <row r="765" ht="15.75" customHeight="1">
      <c r="A765" s="154" t="s">
        <v>5453</v>
      </c>
      <c r="B765" s="490">
        <v>5108.03</v>
      </c>
      <c r="C765" s="490">
        <v>5123.06</v>
      </c>
      <c r="D765" s="490">
        <v>5135.38</v>
      </c>
      <c r="E765" s="490">
        <v>5099.36</v>
      </c>
      <c r="G765" s="226">
        <v>-0.0029</v>
      </c>
      <c r="K765" s="154" t="s">
        <v>5414</v>
      </c>
      <c r="L765" s="154">
        <v>44.2</v>
      </c>
      <c r="M765" s="154">
        <v>45.6</v>
      </c>
      <c r="N765" s="154">
        <v>45.6</v>
      </c>
      <c r="O765" s="154">
        <v>44.0</v>
      </c>
      <c r="P765" s="154" t="s">
        <v>3244</v>
      </c>
      <c r="Q765" s="226">
        <v>-0.0156</v>
      </c>
      <c r="R765" s="489" t="str">
        <f>VLOOKUP(K765,'Downloaded Data'!A:A,1,TRUE)</f>
        <v>01/14/2018</v>
      </c>
    </row>
    <row r="766" ht="15.75" customHeight="1">
      <c r="A766" s="154" t="s">
        <v>5454</v>
      </c>
      <c r="B766" s="490">
        <v>5123.06</v>
      </c>
      <c r="C766" s="490">
        <v>5147.02</v>
      </c>
      <c r="D766" s="490">
        <v>5182.64</v>
      </c>
      <c r="E766" s="490">
        <v>5120.58</v>
      </c>
      <c r="G766" s="226">
        <v>-0.0047</v>
      </c>
      <c r="K766" s="154" t="s">
        <v>5415</v>
      </c>
      <c r="L766" s="154">
        <v>44.9</v>
      </c>
      <c r="M766" s="154">
        <v>46.0</v>
      </c>
      <c r="N766" s="154">
        <v>46.0</v>
      </c>
      <c r="O766" s="154">
        <v>43.6</v>
      </c>
      <c r="P766" s="154" t="s">
        <v>3245</v>
      </c>
      <c r="Q766" s="226">
        <v>0.0181</v>
      </c>
      <c r="R766" s="489" t="str">
        <f>VLOOKUP(K766,'Downloaded Data'!A:A,1,TRUE)</f>
        <v>01/14/2018</v>
      </c>
    </row>
    <row r="767" ht="15.75" customHeight="1">
      <c r="A767" s="154" t="s">
        <v>5455</v>
      </c>
      <c r="B767" s="490">
        <v>5147.02</v>
      </c>
      <c r="C767" s="490">
        <v>5126.43</v>
      </c>
      <c r="D767" s="490">
        <v>5161.02</v>
      </c>
      <c r="E767" s="490">
        <v>5122.17</v>
      </c>
      <c r="G767" s="226">
        <v>0.004</v>
      </c>
      <c r="K767" s="154" t="s">
        <v>5416</v>
      </c>
      <c r="L767" s="154">
        <v>44.1</v>
      </c>
      <c r="M767" s="154">
        <v>45.3</v>
      </c>
      <c r="N767" s="154">
        <v>45.3</v>
      </c>
      <c r="O767" s="154">
        <v>43.9</v>
      </c>
      <c r="P767" s="154" t="s">
        <v>3246</v>
      </c>
      <c r="Q767" s="226">
        <v>-0.0265</v>
      </c>
      <c r="R767" s="489" t="str">
        <f>VLOOKUP(K767,'Downloaded Data'!A:A,1,TRUE)</f>
        <v>01/14/2018</v>
      </c>
    </row>
    <row r="768" ht="15.75" customHeight="1">
      <c r="A768" s="154" t="s">
        <v>5456</v>
      </c>
      <c r="B768" s="490">
        <v>5126.43</v>
      </c>
      <c r="C768" s="490">
        <v>5094.66</v>
      </c>
      <c r="D768" s="490">
        <v>5129.66</v>
      </c>
      <c r="E768" s="490">
        <v>5086.56</v>
      </c>
      <c r="G768" s="226">
        <v>0.0062</v>
      </c>
      <c r="K768" s="154" t="s">
        <v>5417</v>
      </c>
      <c r="L768" s="154">
        <v>45.3</v>
      </c>
      <c r="M768" s="154">
        <v>45.2</v>
      </c>
      <c r="N768" s="154">
        <v>46.5</v>
      </c>
      <c r="O768" s="154">
        <v>45.2</v>
      </c>
      <c r="P768" s="154" t="s">
        <v>3247</v>
      </c>
      <c r="Q768" s="226">
        <v>-0.0152</v>
      </c>
      <c r="R768" s="489" t="str">
        <f>VLOOKUP(K768,'Downloaded Data'!A:A,1,TRUE)</f>
        <v>01/15/2024</v>
      </c>
    </row>
    <row r="769" ht="15.75" customHeight="1">
      <c r="A769" s="489">
        <v>44116.0</v>
      </c>
      <c r="B769" s="490">
        <v>5094.66</v>
      </c>
      <c r="C769" s="490">
        <v>5069.88</v>
      </c>
      <c r="D769" s="490">
        <v>5101.73</v>
      </c>
      <c r="E769" s="490">
        <v>5069.88</v>
      </c>
      <c r="G769" s="226">
        <v>0.0049</v>
      </c>
      <c r="K769" s="154" t="s">
        <v>5418</v>
      </c>
      <c r="L769" s="154">
        <v>46.0</v>
      </c>
      <c r="M769" s="154">
        <v>46.3</v>
      </c>
      <c r="N769" s="154">
        <v>46.8</v>
      </c>
      <c r="O769" s="154">
        <v>45.9</v>
      </c>
      <c r="P769" s="154" t="s">
        <v>3248</v>
      </c>
      <c r="Q769" s="226">
        <v>0.0</v>
      </c>
      <c r="R769" s="489" t="str">
        <f>VLOOKUP(K769,'Downloaded Data'!A:A,1,TRUE)</f>
        <v>01/15/2024</v>
      </c>
    </row>
    <row r="770" ht="15.75" customHeight="1">
      <c r="A770" s="489">
        <v>44086.0</v>
      </c>
      <c r="B770" s="490">
        <v>5069.88</v>
      </c>
      <c r="C770" s="490">
        <v>5049.8</v>
      </c>
      <c r="D770" s="490">
        <v>5074.38</v>
      </c>
      <c r="E770" s="490">
        <v>5041.98</v>
      </c>
      <c r="G770" s="226">
        <v>0.004</v>
      </c>
      <c r="K770" s="154" t="s">
        <v>5419</v>
      </c>
      <c r="L770" s="154">
        <v>46.0</v>
      </c>
      <c r="M770" s="154">
        <v>46.6</v>
      </c>
      <c r="N770" s="154">
        <v>46.8</v>
      </c>
      <c r="O770" s="154">
        <v>45.8</v>
      </c>
      <c r="P770" s="154" t="s">
        <v>3249</v>
      </c>
      <c r="Q770" s="226">
        <v>-0.0129</v>
      </c>
      <c r="R770" s="489" t="str">
        <f>VLOOKUP(K770,'Downloaded Data'!A:A,1,TRUE)</f>
        <v>01/15/2024</v>
      </c>
    </row>
    <row r="771" ht="15.75" customHeight="1">
      <c r="A771" s="489">
        <v>44055.0</v>
      </c>
      <c r="B771" s="490">
        <v>5049.8</v>
      </c>
      <c r="C771" s="490">
        <v>5053.49</v>
      </c>
      <c r="D771" s="490">
        <v>5066.42</v>
      </c>
      <c r="E771" s="490">
        <v>5036.28</v>
      </c>
      <c r="G771" s="226">
        <v>-7.0E-4</v>
      </c>
      <c r="K771" s="154" t="s">
        <v>5420</v>
      </c>
      <c r="L771" s="154">
        <v>46.6</v>
      </c>
      <c r="M771" s="154">
        <v>48.0</v>
      </c>
      <c r="N771" s="154">
        <v>48.0</v>
      </c>
      <c r="O771" s="154">
        <v>44.0</v>
      </c>
      <c r="P771" s="154" t="s">
        <v>3250</v>
      </c>
      <c r="Q771" s="226">
        <v>-0.021</v>
      </c>
      <c r="R771" s="489" t="str">
        <f>VLOOKUP(K771,'Downloaded Data'!A:A,1,TRUE)</f>
        <v>01/15/2024</v>
      </c>
    </row>
    <row r="772" ht="15.75" customHeight="1">
      <c r="A772" s="489">
        <v>44024.0</v>
      </c>
      <c r="B772" s="490">
        <v>5053.49</v>
      </c>
      <c r="C772" s="490">
        <v>5024.38</v>
      </c>
      <c r="D772" s="490">
        <v>5064.58</v>
      </c>
      <c r="E772" s="490">
        <v>5024.38</v>
      </c>
      <c r="G772" s="226">
        <v>0.0058</v>
      </c>
      <c r="K772" s="489">
        <v>44503.0</v>
      </c>
      <c r="L772" s="154">
        <v>47.6</v>
      </c>
      <c r="M772" s="154">
        <v>48.0</v>
      </c>
      <c r="N772" s="154">
        <v>48.4</v>
      </c>
      <c r="O772" s="154">
        <v>47.4</v>
      </c>
      <c r="P772" s="154" t="s">
        <v>3251</v>
      </c>
      <c r="Q772" s="226">
        <v>-0.0042</v>
      </c>
      <c r="R772" s="489">
        <f>VLOOKUP(K772,'Downloaded Data'!A:A,1,TRUE)</f>
        <v>41677</v>
      </c>
    </row>
    <row r="773" ht="15.75" customHeight="1">
      <c r="A773" s="489">
        <v>43994.0</v>
      </c>
      <c r="B773" s="490">
        <v>5024.38</v>
      </c>
      <c r="C773" s="490">
        <v>4974.83</v>
      </c>
      <c r="D773" s="490">
        <v>5026.32</v>
      </c>
      <c r="E773" s="490">
        <v>4974.83</v>
      </c>
      <c r="G773" s="226">
        <v>0.01</v>
      </c>
      <c r="K773" s="489">
        <v>44472.0</v>
      </c>
      <c r="L773" s="154">
        <v>47.8</v>
      </c>
      <c r="M773" s="154">
        <v>48.2</v>
      </c>
      <c r="N773" s="154">
        <v>48.5</v>
      </c>
      <c r="O773" s="154">
        <v>47.7</v>
      </c>
      <c r="P773" s="154" t="s">
        <v>3252</v>
      </c>
      <c r="Q773" s="226">
        <v>-0.0185</v>
      </c>
      <c r="R773" s="489">
        <f>VLOOKUP(K773,'Downloaded Data'!A:A,1,TRUE)</f>
        <v>41677</v>
      </c>
    </row>
    <row r="774" ht="15.75" customHeight="1">
      <c r="A774" s="489">
        <v>43902.0</v>
      </c>
      <c r="B774" s="490">
        <v>4974.83</v>
      </c>
      <c r="C774" s="490">
        <v>4934.86</v>
      </c>
      <c r="D774" s="490">
        <v>4976.56</v>
      </c>
      <c r="E774" s="490">
        <v>4934.82</v>
      </c>
      <c r="G774" s="226">
        <v>0.0081</v>
      </c>
      <c r="K774" s="489">
        <v>44442.0</v>
      </c>
      <c r="L774" s="154">
        <v>48.7</v>
      </c>
      <c r="M774" s="154">
        <v>49.5</v>
      </c>
      <c r="N774" s="154">
        <v>49.5</v>
      </c>
      <c r="O774" s="154">
        <v>47.8</v>
      </c>
      <c r="P774" s="154" t="s">
        <v>3253</v>
      </c>
      <c r="Q774" s="226">
        <v>0.0041</v>
      </c>
      <c r="R774" s="489">
        <f>VLOOKUP(K774,'Downloaded Data'!A:A,1,TRUE)</f>
        <v>41677</v>
      </c>
    </row>
    <row r="775" ht="15.75" customHeight="1">
      <c r="A775" s="489">
        <v>43873.0</v>
      </c>
      <c r="B775" s="490">
        <v>4934.86</v>
      </c>
      <c r="C775" s="490">
        <v>4903.95</v>
      </c>
      <c r="D775" s="490">
        <v>4940.3</v>
      </c>
      <c r="E775" s="490">
        <v>4903.95</v>
      </c>
      <c r="G775" s="226">
        <v>0.0063</v>
      </c>
      <c r="K775" s="489">
        <v>44411.0</v>
      </c>
      <c r="L775" s="154">
        <v>48.5</v>
      </c>
      <c r="M775" s="154">
        <v>49.0</v>
      </c>
      <c r="N775" s="154">
        <v>49.7</v>
      </c>
      <c r="O775" s="154">
        <v>48.4</v>
      </c>
      <c r="P775" s="154" t="s">
        <v>3254</v>
      </c>
      <c r="Q775" s="226">
        <v>0.0021</v>
      </c>
      <c r="R775" s="489">
        <f>VLOOKUP(K775,'Downloaded Data'!A:A,1,TRUE)</f>
        <v>41677</v>
      </c>
    </row>
    <row r="776" ht="15.75" customHeight="1">
      <c r="A776" s="489">
        <v>43842.0</v>
      </c>
      <c r="B776" s="490">
        <v>4903.95</v>
      </c>
      <c r="C776" s="490">
        <v>4866.84</v>
      </c>
      <c r="D776" s="490">
        <v>4912.56</v>
      </c>
      <c r="E776" s="490">
        <v>4866.84</v>
      </c>
      <c r="G776" s="226">
        <v>0.0076</v>
      </c>
      <c r="K776" s="489">
        <v>44380.0</v>
      </c>
      <c r="L776" s="154">
        <v>48.4</v>
      </c>
      <c r="M776" s="154">
        <v>48.0</v>
      </c>
      <c r="N776" s="154">
        <v>49.1</v>
      </c>
      <c r="O776" s="154">
        <v>47.0</v>
      </c>
      <c r="P776" s="154" t="s">
        <v>3255</v>
      </c>
      <c r="Q776" s="226">
        <v>0.0386</v>
      </c>
      <c r="R776" s="489">
        <f>VLOOKUP(K776,'Downloaded Data'!A:A,1,TRUE)</f>
        <v>41677</v>
      </c>
    </row>
    <row r="777" ht="15.75" customHeight="1">
      <c r="A777" s="154" t="s">
        <v>5457</v>
      </c>
      <c r="B777" s="490">
        <v>4866.84</v>
      </c>
      <c r="C777" s="490">
        <v>4881.82</v>
      </c>
      <c r="D777" s="490">
        <v>4886.29</v>
      </c>
      <c r="E777" s="490">
        <v>4863.24</v>
      </c>
      <c r="G777" s="226">
        <v>-0.0031</v>
      </c>
      <c r="K777" s="489">
        <v>44289.0</v>
      </c>
      <c r="L777" s="154">
        <v>46.6</v>
      </c>
      <c r="M777" s="154">
        <v>46.8</v>
      </c>
      <c r="N777" s="154">
        <v>46.9</v>
      </c>
      <c r="O777" s="154">
        <v>46.2</v>
      </c>
      <c r="P777" s="154" t="s">
        <v>3256</v>
      </c>
      <c r="Q777" s="226">
        <v>0.0022</v>
      </c>
      <c r="R777" s="489">
        <f>VLOOKUP(K777,'Downloaded Data'!A:A,1,TRUE)</f>
        <v>41677</v>
      </c>
    </row>
    <row r="778" ht="15.75" customHeight="1">
      <c r="A778" s="154" t="s">
        <v>5458</v>
      </c>
      <c r="B778" s="490">
        <v>4881.82</v>
      </c>
      <c r="C778" s="490">
        <v>4869.09</v>
      </c>
      <c r="D778" s="490">
        <v>4889.68</v>
      </c>
      <c r="E778" s="490">
        <v>4866.42</v>
      </c>
      <c r="G778" s="226">
        <v>0.0026</v>
      </c>
      <c r="K778" s="489">
        <v>44258.0</v>
      </c>
      <c r="L778" s="154">
        <v>46.5</v>
      </c>
      <c r="M778" s="154">
        <v>47.4</v>
      </c>
      <c r="N778" s="154">
        <v>47.8</v>
      </c>
      <c r="O778" s="154">
        <v>46.2</v>
      </c>
      <c r="P778" s="154" t="s">
        <v>3257</v>
      </c>
      <c r="Q778" s="226">
        <v>-0.0169</v>
      </c>
      <c r="R778" s="489">
        <f>VLOOKUP(K778,'Downloaded Data'!A:A,1,TRUE)</f>
        <v>41677</v>
      </c>
    </row>
    <row r="779" ht="15.75" customHeight="1">
      <c r="A779" s="154" t="s">
        <v>5459</v>
      </c>
      <c r="B779" s="490">
        <v>4869.09</v>
      </c>
      <c r="C779" s="490">
        <v>4861.87</v>
      </c>
      <c r="D779" s="490">
        <v>4879.49</v>
      </c>
      <c r="E779" s="490">
        <v>4859.9</v>
      </c>
      <c r="G779" s="226">
        <v>0.0015</v>
      </c>
      <c r="K779" s="489">
        <v>44230.0</v>
      </c>
      <c r="L779" s="154">
        <v>47.3</v>
      </c>
      <c r="M779" s="154">
        <v>45.5</v>
      </c>
      <c r="N779" s="154">
        <v>47.5</v>
      </c>
      <c r="O779" s="154">
        <v>45.2</v>
      </c>
      <c r="P779" s="154" t="s">
        <v>3258</v>
      </c>
      <c r="Q779" s="226">
        <v>0.0511</v>
      </c>
      <c r="R779" s="489">
        <f>VLOOKUP(K779,'Downloaded Data'!A:A,1,TRUE)</f>
        <v>41677</v>
      </c>
    </row>
    <row r="780" ht="15.75" customHeight="1">
      <c r="A780" s="154" t="s">
        <v>5460</v>
      </c>
      <c r="B780" s="490">
        <v>4861.87</v>
      </c>
      <c r="C780" s="490">
        <v>4833.19</v>
      </c>
      <c r="D780" s="490">
        <v>4865.56</v>
      </c>
      <c r="E780" s="490">
        <v>4833.19</v>
      </c>
      <c r="G780" s="226">
        <v>0.0059</v>
      </c>
      <c r="K780" s="489">
        <v>44199.0</v>
      </c>
      <c r="L780" s="154">
        <v>45.0</v>
      </c>
      <c r="M780" s="154">
        <v>43.5</v>
      </c>
      <c r="N780" s="154">
        <v>45.4</v>
      </c>
      <c r="O780" s="154">
        <v>43.5</v>
      </c>
      <c r="P780" s="154" t="s">
        <v>3259</v>
      </c>
      <c r="Q780" s="226">
        <v>-0.011</v>
      </c>
      <c r="R780" s="489">
        <f>VLOOKUP(K780,'Downloaded Data'!A:A,1,TRUE)</f>
        <v>41677</v>
      </c>
    </row>
    <row r="781" ht="15.75" customHeight="1">
      <c r="A781" s="154" t="s">
        <v>5461</v>
      </c>
      <c r="B781" s="490">
        <v>4833.19</v>
      </c>
      <c r="C781" s="490">
        <v>4817.7</v>
      </c>
      <c r="D781" s="490">
        <v>4847.24</v>
      </c>
      <c r="E781" s="490">
        <v>4817.7</v>
      </c>
      <c r="G781" s="226">
        <v>0.0032</v>
      </c>
      <c r="K781" s="154" t="s">
        <v>5422</v>
      </c>
      <c r="L781" s="154">
        <v>45.5</v>
      </c>
      <c r="M781" s="154">
        <v>45.9</v>
      </c>
      <c r="N781" s="154">
        <v>46.3</v>
      </c>
      <c r="O781" s="154">
        <v>45.0</v>
      </c>
      <c r="P781" s="154" t="s">
        <v>3260</v>
      </c>
      <c r="Q781" s="226">
        <v>-0.0087</v>
      </c>
      <c r="R781" s="489" t="str">
        <f>VLOOKUP(K781,'Downloaded Data'!A:A,1,TRUE)</f>
        <v>01/15/2024</v>
      </c>
    </row>
    <row r="782" ht="15.75" customHeight="1">
      <c r="A782" s="154" t="s">
        <v>5462</v>
      </c>
      <c r="B782" s="490">
        <v>4817.7</v>
      </c>
      <c r="C782" s="490">
        <v>4845.09</v>
      </c>
      <c r="D782" s="490">
        <v>4845.09</v>
      </c>
      <c r="E782" s="490">
        <v>4780.04</v>
      </c>
      <c r="G782" s="226">
        <v>-0.0057</v>
      </c>
      <c r="K782" s="154" t="s">
        <v>5423</v>
      </c>
      <c r="L782" s="154">
        <v>45.9</v>
      </c>
      <c r="M782" s="154">
        <v>45.8</v>
      </c>
      <c r="N782" s="154">
        <v>46.0</v>
      </c>
      <c r="O782" s="154">
        <v>45.0</v>
      </c>
      <c r="P782" s="154" t="s">
        <v>3261</v>
      </c>
      <c r="Q782" s="226">
        <v>0.0223</v>
      </c>
      <c r="R782" s="489" t="str">
        <f>VLOOKUP(K782,'Downloaded Data'!A:A,1,TRUE)</f>
        <v>01/15/2024</v>
      </c>
    </row>
    <row r="783" ht="15.75" customHeight="1">
      <c r="A783" s="154" t="s">
        <v>5463</v>
      </c>
      <c r="B783" s="490">
        <v>4845.09</v>
      </c>
      <c r="C783" s="490">
        <v>4851.96</v>
      </c>
      <c r="D783" s="490">
        <v>4853.84</v>
      </c>
      <c r="E783" s="490">
        <v>4843.2</v>
      </c>
      <c r="G783" s="226">
        <v>-0.0071</v>
      </c>
      <c r="K783" s="154" t="s">
        <v>5424</v>
      </c>
      <c r="L783" s="154">
        <v>44.9</v>
      </c>
      <c r="M783" s="154">
        <v>45.2</v>
      </c>
      <c r="N783" s="154">
        <v>45.6</v>
      </c>
      <c r="O783" s="154">
        <v>44.8</v>
      </c>
      <c r="P783" s="154" t="s">
        <v>3262</v>
      </c>
      <c r="Q783" s="226">
        <v>-0.0066</v>
      </c>
      <c r="R783" s="489" t="str">
        <f>VLOOKUP(K783,'Downloaded Data'!A:A,1,TRUE)</f>
        <v>01/15/2024</v>
      </c>
    </row>
    <row r="784" ht="15.75" customHeight="1">
      <c r="A784" s="154" t="s">
        <v>5464</v>
      </c>
      <c r="B784" s="490">
        <v>4879.96</v>
      </c>
      <c r="C784" s="490">
        <v>4887.12</v>
      </c>
      <c r="D784" s="490">
        <v>4902.73</v>
      </c>
      <c r="E784" s="490">
        <v>4873.95</v>
      </c>
      <c r="G784" s="226">
        <v>-0.0015</v>
      </c>
      <c r="K784" s="154" t="s">
        <v>5425</v>
      </c>
      <c r="L784" s="154">
        <v>45.2</v>
      </c>
      <c r="M784" s="154">
        <v>45.9</v>
      </c>
      <c r="N784" s="154">
        <v>45.9</v>
      </c>
      <c r="O784" s="154">
        <v>44.9</v>
      </c>
      <c r="P784" s="154" t="s">
        <v>3263</v>
      </c>
      <c r="Q784" s="226">
        <v>-0.0153</v>
      </c>
      <c r="R784" s="489" t="str">
        <f>VLOOKUP(K784,'Downloaded Data'!A:A,1,TRUE)</f>
        <v>01/15/2024</v>
      </c>
    </row>
    <row r="785" ht="15.75" customHeight="1">
      <c r="A785" s="154" t="s">
        <v>5465</v>
      </c>
      <c r="B785" s="490">
        <v>4887.12</v>
      </c>
      <c r="C785" s="490">
        <v>4905.09</v>
      </c>
      <c r="D785" s="490">
        <v>4916.71</v>
      </c>
      <c r="E785" s="490">
        <v>4877.31</v>
      </c>
      <c r="G785" s="226">
        <v>-0.0037</v>
      </c>
      <c r="K785" s="154" t="s">
        <v>5426</v>
      </c>
      <c r="L785" s="154">
        <v>45.9</v>
      </c>
      <c r="M785" s="154">
        <v>45.6</v>
      </c>
      <c r="N785" s="154">
        <v>46.8</v>
      </c>
      <c r="O785" s="154">
        <v>45.2</v>
      </c>
      <c r="P785" s="154" t="s">
        <v>3264</v>
      </c>
      <c r="Q785" s="226">
        <v>0.0066</v>
      </c>
      <c r="R785" s="489" t="str">
        <f>VLOOKUP(K785,'Downloaded Data'!A:A,1,TRUE)</f>
        <v>01/15/2024</v>
      </c>
    </row>
    <row r="786" ht="15.75" customHeight="1">
      <c r="A786" s="154" t="s">
        <v>5466</v>
      </c>
      <c r="B786" s="490">
        <v>4905.09</v>
      </c>
      <c r="C786" s="490">
        <v>4871.41</v>
      </c>
      <c r="D786" s="490">
        <v>4909.02</v>
      </c>
      <c r="E786" s="490">
        <v>4864.84</v>
      </c>
      <c r="G786" s="226">
        <v>0.0069</v>
      </c>
      <c r="K786" s="154" t="s">
        <v>5427</v>
      </c>
      <c r="L786" s="154">
        <v>45.6</v>
      </c>
      <c r="M786" s="154">
        <v>46.3</v>
      </c>
      <c r="N786" s="154">
        <v>47.0</v>
      </c>
      <c r="O786" s="154">
        <v>45.1</v>
      </c>
      <c r="P786" s="154" t="s">
        <v>3265</v>
      </c>
      <c r="Q786" s="226">
        <v>-0.0151</v>
      </c>
      <c r="R786" s="489" t="str">
        <f>VLOOKUP(K786,'Downloaded Data'!A:A,1,TRUE)</f>
        <v>01/15/2024</v>
      </c>
    </row>
    <row r="787" ht="15.75" customHeight="1">
      <c r="A787" s="154" t="s">
        <v>5467</v>
      </c>
      <c r="B787" s="490">
        <v>4871.41</v>
      </c>
      <c r="C787" s="490">
        <v>4867.73</v>
      </c>
      <c r="D787" s="490">
        <v>4881.55</v>
      </c>
      <c r="E787" s="490">
        <v>4862.77</v>
      </c>
      <c r="G787" s="226">
        <v>8.0E-4</v>
      </c>
      <c r="K787" s="154" t="s">
        <v>5428</v>
      </c>
      <c r="L787" s="154">
        <v>46.3</v>
      </c>
      <c r="M787" s="154">
        <v>47.1</v>
      </c>
      <c r="N787" s="154">
        <v>48.0</v>
      </c>
      <c r="O787" s="154">
        <v>46.0</v>
      </c>
      <c r="P787" s="154" t="s">
        <v>3266</v>
      </c>
      <c r="Q787" s="226">
        <v>-0.0149</v>
      </c>
      <c r="R787" s="489" t="str">
        <f>VLOOKUP(K787,'Downloaded Data'!A:A,1,TRUE)</f>
        <v>01/15/2024</v>
      </c>
    </row>
    <row r="788" ht="15.75" customHeight="1">
      <c r="A788" s="154" t="s">
        <v>5468</v>
      </c>
      <c r="B788" s="490">
        <v>4867.73</v>
      </c>
      <c r="C788" s="490">
        <v>4905.03</v>
      </c>
      <c r="D788" s="490">
        <v>4919.41</v>
      </c>
      <c r="E788" s="490">
        <v>4864.54</v>
      </c>
      <c r="G788" s="226">
        <v>-0.0076</v>
      </c>
      <c r="K788" s="154" t="s">
        <v>5429</v>
      </c>
      <c r="L788" s="154">
        <v>47.0</v>
      </c>
      <c r="M788" s="154">
        <v>46.9</v>
      </c>
      <c r="N788" s="154">
        <v>48.0</v>
      </c>
      <c r="O788" s="154">
        <v>46.0</v>
      </c>
      <c r="P788" s="154" t="s">
        <v>3267</v>
      </c>
      <c r="Q788" s="226">
        <v>0.0398</v>
      </c>
      <c r="R788" s="489" t="str">
        <f>VLOOKUP(K788,'Downloaded Data'!A:A,1,TRUE)</f>
        <v>#N/A</v>
      </c>
    </row>
    <row r="789" ht="15.75" customHeight="1">
      <c r="A789" s="489">
        <v>44176.0</v>
      </c>
      <c r="B789" s="490">
        <v>4905.03</v>
      </c>
      <c r="C789" s="490">
        <v>4883.69</v>
      </c>
      <c r="D789" s="490">
        <v>4905.27</v>
      </c>
      <c r="E789" s="490">
        <v>4878.39</v>
      </c>
      <c r="G789" s="226">
        <v>0.0044</v>
      </c>
      <c r="K789" s="154" t="s">
        <v>5430</v>
      </c>
      <c r="L789" s="154">
        <v>45.2</v>
      </c>
      <c r="M789" s="154">
        <v>46.0</v>
      </c>
      <c r="N789" s="154">
        <v>46.5</v>
      </c>
      <c r="O789" s="154">
        <v>44.7</v>
      </c>
      <c r="P789" s="154" t="s">
        <v>3268</v>
      </c>
      <c r="Q789" s="226">
        <v>-0.0321</v>
      </c>
      <c r="R789" s="489" t="str">
        <f>VLOOKUP(K789,'Downloaded Data'!A:A,1,TRUE)</f>
        <v>#N/A</v>
      </c>
    </row>
    <row r="790" ht="15.75" customHeight="1">
      <c r="A790" s="489">
        <v>44146.0</v>
      </c>
      <c r="B790" s="490">
        <v>4883.69</v>
      </c>
      <c r="C790" s="490">
        <v>4899.64</v>
      </c>
      <c r="D790" s="490">
        <v>4902.78</v>
      </c>
      <c r="E790" s="490">
        <v>4873.1</v>
      </c>
      <c r="G790" s="226">
        <v>-0.0033</v>
      </c>
      <c r="K790" s="489">
        <v>44502.0</v>
      </c>
      <c r="L790" s="154">
        <v>46.7</v>
      </c>
      <c r="M790" s="154">
        <v>48.5</v>
      </c>
      <c r="N790" s="154">
        <v>48.5</v>
      </c>
      <c r="O790" s="154">
        <v>46.3</v>
      </c>
      <c r="P790" s="154" t="s">
        <v>3269</v>
      </c>
      <c r="Q790" s="226">
        <v>-0.0489</v>
      </c>
      <c r="R790" s="489">
        <f>VLOOKUP(K790,'Downloaded Data'!A:A,1,TRUE)</f>
        <v>41677</v>
      </c>
    </row>
    <row r="791" ht="15.75" customHeight="1">
      <c r="A791" s="489">
        <v>44115.0</v>
      </c>
      <c r="B791" s="490">
        <v>4899.64</v>
      </c>
      <c r="C791" s="490">
        <v>4928.07</v>
      </c>
      <c r="D791" s="490">
        <v>4939.32</v>
      </c>
      <c r="E791" s="490">
        <v>4894.9</v>
      </c>
      <c r="G791" s="226">
        <v>-0.0058</v>
      </c>
      <c r="K791" s="489">
        <v>44471.0</v>
      </c>
      <c r="L791" s="154">
        <v>49.1</v>
      </c>
      <c r="M791" s="154">
        <v>47.8</v>
      </c>
      <c r="N791" s="154">
        <v>49.7</v>
      </c>
      <c r="O791" s="154">
        <v>47.0</v>
      </c>
      <c r="P791" s="154" t="s">
        <v>3270</v>
      </c>
      <c r="Q791" s="226">
        <v>0.0315</v>
      </c>
      <c r="R791" s="489">
        <f>VLOOKUP(K791,'Downloaded Data'!A:A,1,TRUE)</f>
        <v>41677</v>
      </c>
    </row>
    <row r="792" ht="15.75" customHeight="1">
      <c r="A792" s="489">
        <v>44085.0</v>
      </c>
      <c r="B792" s="490">
        <v>4928.07</v>
      </c>
      <c r="C792" s="490">
        <v>4923.65</v>
      </c>
      <c r="D792" s="490">
        <v>4937.59</v>
      </c>
      <c r="E792" s="490">
        <v>4917.48</v>
      </c>
      <c r="G792" s="226">
        <v>9.0E-4</v>
      </c>
      <c r="K792" s="489">
        <v>44441.0</v>
      </c>
      <c r="L792" s="154">
        <v>47.6</v>
      </c>
      <c r="M792" s="154">
        <v>45.9</v>
      </c>
      <c r="N792" s="154">
        <v>47.9</v>
      </c>
      <c r="O792" s="154">
        <v>45.9</v>
      </c>
      <c r="P792" s="154" t="s">
        <v>3271</v>
      </c>
      <c r="Q792" s="226">
        <v>0.0416</v>
      </c>
      <c r="R792" s="489">
        <f>VLOOKUP(K792,'Downloaded Data'!A:A,1,TRUE)</f>
        <v>41677</v>
      </c>
    </row>
    <row r="793" ht="15.75" customHeight="1">
      <c r="A793" s="489">
        <v>44054.0</v>
      </c>
      <c r="B793" s="490">
        <v>4923.65</v>
      </c>
      <c r="C793" s="490">
        <v>4942.12</v>
      </c>
      <c r="D793" s="490">
        <v>4954.82</v>
      </c>
      <c r="E793" s="490">
        <v>4921.14</v>
      </c>
      <c r="G793" s="226">
        <v>-0.0037</v>
      </c>
      <c r="K793" s="489">
        <v>44410.0</v>
      </c>
      <c r="L793" s="154">
        <v>45.7</v>
      </c>
      <c r="M793" s="154">
        <v>47.3</v>
      </c>
      <c r="N793" s="154">
        <v>48.1</v>
      </c>
      <c r="O793" s="154">
        <v>45.5</v>
      </c>
      <c r="P793" s="154" t="s">
        <v>3272</v>
      </c>
      <c r="Q793" s="226">
        <v>-0.0479</v>
      </c>
      <c r="R793" s="489">
        <f>VLOOKUP(K793,'Downloaded Data'!A:A,1,TRUE)</f>
        <v>41677</v>
      </c>
    </row>
    <row r="794" ht="15.75" customHeight="1">
      <c r="A794" s="489">
        <v>43962.0</v>
      </c>
      <c r="B794" s="490">
        <v>4942.12</v>
      </c>
      <c r="C794" s="490">
        <v>4919.6</v>
      </c>
      <c r="D794" s="490">
        <v>4958.67</v>
      </c>
      <c r="E794" s="490">
        <v>4919.6</v>
      </c>
      <c r="G794" s="226">
        <v>0.0046</v>
      </c>
      <c r="K794" s="489">
        <v>44379.0</v>
      </c>
      <c r="L794" s="154">
        <v>48.0</v>
      </c>
      <c r="M794" s="154">
        <v>49.9</v>
      </c>
      <c r="N794" s="154">
        <v>49.9</v>
      </c>
      <c r="O794" s="154">
        <v>47.6</v>
      </c>
      <c r="P794" s="154" t="s">
        <v>3273</v>
      </c>
      <c r="Q794" s="226">
        <v>-0.0381</v>
      </c>
      <c r="R794" s="489">
        <f>VLOOKUP(K794,'Downloaded Data'!A:A,1,TRUE)</f>
        <v>41677</v>
      </c>
    </row>
    <row r="795" ht="15.75" customHeight="1">
      <c r="A795" s="489">
        <v>43932.0</v>
      </c>
      <c r="B795" s="490">
        <v>4919.6</v>
      </c>
      <c r="C795" s="490">
        <v>4928.01</v>
      </c>
      <c r="D795" s="490">
        <v>4945.02</v>
      </c>
      <c r="E795" s="490">
        <v>4902.59</v>
      </c>
      <c r="G795" s="226">
        <v>-0.0017</v>
      </c>
      <c r="K795" s="489">
        <v>44288.0</v>
      </c>
      <c r="L795" s="154">
        <v>49.9</v>
      </c>
      <c r="M795" s="154">
        <v>48.9</v>
      </c>
      <c r="N795" s="154">
        <v>50.1</v>
      </c>
      <c r="O795" s="154">
        <v>48.9</v>
      </c>
      <c r="P795" s="154" t="s">
        <v>3274</v>
      </c>
      <c r="Q795" s="226">
        <v>0.0204</v>
      </c>
      <c r="R795" s="489">
        <f>VLOOKUP(K795,'Downloaded Data'!A:A,1,TRUE)</f>
        <v>41677</v>
      </c>
    </row>
    <row r="796" ht="15.75" customHeight="1">
      <c r="A796" s="489">
        <v>43901.0</v>
      </c>
      <c r="B796" s="490">
        <v>4928.01</v>
      </c>
      <c r="C796" s="490">
        <v>4918.38</v>
      </c>
      <c r="D796" s="490">
        <v>4954.65</v>
      </c>
      <c r="E796" s="490">
        <v>4918.38</v>
      </c>
      <c r="G796" s="226">
        <v>0.002</v>
      </c>
      <c r="K796" s="489">
        <v>44257.0</v>
      </c>
      <c r="L796" s="154">
        <v>48.9</v>
      </c>
      <c r="M796" s="154">
        <v>49.3</v>
      </c>
      <c r="N796" s="154">
        <v>49.9</v>
      </c>
      <c r="O796" s="154">
        <v>48.1</v>
      </c>
      <c r="P796" s="154" t="s">
        <v>3275</v>
      </c>
      <c r="Q796" s="226">
        <v>-0.0121</v>
      </c>
      <c r="R796" s="489">
        <f>VLOOKUP(K796,'Downloaded Data'!A:A,1,TRUE)</f>
        <v>41677</v>
      </c>
    </row>
    <row r="797" ht="15.75" customHeight="1">
      <c r="A797" s="489">
        <v>43872.0</v>
      </c>
      <c r="B797" s="490">
        <v>4918.38</v>
      </c>
      <c r="C797" s="490">
        <v>4896.68</v>
      </c>
      <c r="D797" s="490">
        <v>4944.47</v>
      </c>
      <c r="E797" s="490">
        <v>4896.68</v>
      </c>
      <c r="G797" s="226">
        <v>0.0044</v>
      </c>
      <c r="K797" s="489">
        <v>44229.0</v>
      </c>
      <c r="L797" s="154">
        <v>49.5</v>
      </c>
      <c r="M797" s="154">
        <v>49.7</v>
      </c>
      <c r="N797" s="154">
        <v>52.3</v>
      </c>
      <c r="O797" s="154">
        <v>49.0</v>
      </c>
      <c r="P797" s="154" t="s">
        <v>3276</v>
      </c>
      <c r="Q797" s="226">
        <v>-0.008</v>
      </c>
      <c r="R797" s="489">
        <f>VLOOKUP(K797,'Downloaded Data'!A:A,1,TRUE)</f>
        <v>41677</v>
      </c>
    </row>
    <row r="798" ht="15.75" customHeight="1">
      <c r="A798" s="489">
        <v>43841.0</v>
      </c>
      <c r="B798" s="490">
        <v>4896.68</v>
      </c>
      <c r="C798" s="490">
        <v>4846.1</v>
      </c>
      <c r="D798" s="490">
        <v>4903.55</v>
      </c>
      <c r="E798" s="490">
        <v>4846.1</v>
      </c>
      <c r="G798" s="226">
        <v>0.0104</v>
      </c>
      <c r="K798" s="489">
        <v>44198.0</v>
      </c>
      <c r="L798" s="154">
        <v>49.9</v>
      </c>
      <c r="M798" s="154">
        <v>52.0</v>
      </c>
      <c r="N798" s="154">
        <v>53.0</v>
      </c>
      <c r="O798" s="154">
        <v>49.8</v>
      </c>
      <c r="P798" s="154" t="s">
        <v>3277</v>
      </c>
      <c r="Q798" s="226">
        <v>-0.0254</v>
      </c>
      <c r="R798" s="489">
        <f>VLOOKUP(K798,'Downloaded Data'!A:A,1,TRUE)</f>
        <v>41677</v>
      </c>
    </row>
    <row r="799" ht="15.75" customHeight="1">
      <c r="A799" s="154" t="s">
        <v>5469</v>
      </c>
      <c r="B799" s="490">
        <v>4846.1</v>
      </c>
      <c r="C799" s="490">
        <v>4838.52</v>
      </c>
      <c r="D799" s="490">
        <v>4867.99</v>
      </c>
      <c r="E799" s="490">
        <v>4824.86</v>
      </c>
      <c r="G799" s="226">
        <v>0.0016</v>
      </c>
      <c r="K799" s="154" t="s">
        <v>5431</v>
      </c>
      <c r="L799" s="154">
        <v>51.2</v>
      </c>
      <c r="M799" s="154">
        <v>52.9</v>
      </c>
      <c r="N799" s="154">
        <v>55.8</v>
      </c>
      <c r="O799" s="154">
        <v>50.6</v>
      </c>
      <c r="P799" s="154" t="s">
        <v>3278</v>
      </c>
      <c r="Q799" s="226">
        <v>0.0689</v>
      </c>
      <c r="R799" s="489" t="str">
        <f>VLOOKUP(K799,'Downloaded Data'!A:A,1,TRUE)</f>
        <v>#N/A</v>
      </c>
    </row>
    <row r="800" ht="15.75" customHeight="1">
      <c r="A800" s="154" t="s">
        <v>5470</v>
      </c>
      <c r="B800" s="490">
        <v>4838.52</v>
      </c>
      <c r="C800" s="490">
        <v>4867.96</v>
      </c>
      <c r="D800" s="490">
        <v>4878.07</v>
      </c>
      <c r="E800" s="490">
        <v>4811.45</v>
      </c>
      <c r="G800" s="226">
        <v>-0.006</v>
      </c>
      <c r="K800" s="154" t="s">
        <v>5432</v>
      </c>
      <c r="L800" s="154">
        <v>47.9</v>
      </c>
      <c r="M800" s="154">
        <v>47.9</v>
      </c>
      <c r="N800" s="154">
        <v>48.7</v>
      </c>
      <c r="O800" s="154">
        <v>46.1</v>
      </c>
      <c r="P800" s="154" t="s">
        <v>3279</v>
      </c>
      <c r="Q800" s="226">
        <v>0.017</v>
      </c>
      <c r="R800" s="489" t="str">
        <f>VLOOKUP(K800,'Downloaded Data'!A:A,1,TRUE)</f>
        <v>#N/A</v>
      </c>
    </row>
    <row r="801" ht="15.75" customHeight="1">
      <c r="A801" s="154" t="s">
        <v>5471</v>
      </c>
      <c r="B801" s="490">
        <v>4867.96</v>
      </c>
      <c r="C801" s="490">
        <v>4892.01</v>
      </c>
      <c r="D801" s="490">
        <v>4908.18</v>
      </c>
      <c r="E801" s="490">
        <v>4861.69</v>
      </c>
      <c r="G801" s="226">
        <v>-0.0049</v>
      </c>
      <c r="K801" s="154" t="s">
        <v>5433</v>
      </c>
      <c r="L801" s="154">
        <v>47.1</v>
      </c>
      <c r="M801" s="154">
        <v>47.2</v>
      </c>
      <c r="N801" s="154">
        <v>49.0</v>
      </c>
      <c r="O801" s="154">
        <v>46.5</v>
      </c>
      <c r="P801" s="154" t="s">
        <v>3280</v>
      </c>
      <c r="Q801" s="226">
        <v>-0.0021</v>
      </c>
      <c r="R801" s="489" t="str">
        <f>VLOOKUP(K801,'Downloaded Data'!A:A,1,TRUE)</f>
        <v>#N/A</v>
      </c>
    </row>
    <row r="802" ht="15.75" customHeight="1">
      <c r="A802" s="154" t="s">
        <v>5472</v>
      </c>
      <c r="B802" s="490">
        <v>4892.01</v>
      </c>
      <c r="C802" s="490">
        <v>4914.03</v>
      </c>
      <c r="D802" s="490">
        <v>4926.36</v>
      </c>
      <c r="E802" s="490">
        <v>4886.7</v>
      </c>
      <c r="G802" s="226">
        <v>-0.0045</v>
      </c>
      <c r="K802" s="154" t="s">
        <v>5434</v>
      </c>
      <c r="L802" s="154">
        <v>47.2</v>
      </c>
      <c r="M802" s="154">
        <v>47.5</v>
      </c>
      <c r="N802" s="154">
        <v>49.8</v>
      </c>
      <c r="O802" s="154">
        <v>46.6</v>
      </c>
      <c r="P802" s="154" t="s">
        <v>3281</v>
      </c>
      <c r="Q802" s="226">
        <v>-0.0146</v>
      </c>
      <c r="R802" s="489" t="str">
        <f>VLOOKUP(K802,'Downloaded Data'!A:A,1,TRUE)</f>
        <v>#N/A</v>
      </c>
    </row>
    <row r="803" ht="15.75" customHeight="1">
      <c r="A803" s="154" t="s">
        <v>5473</v>
      </c>
      <c r="B803" s="490">
        <v>4914.03</v>
      </c>
      <c r="C803" s="490">
        <v>4916.85</v>
      </c>
      <c r="D803" s="490">
        <v>4934.31</v>
      </c>
      <c r="E803" s="490">
        <v>4898.92</v>
      </c>
      <c r="G803" s="226">
        <v>-6.0E-4</v>
      </c>
      <c r="K803" s="154" t="s">
        <v>5435</v>
      </c>
      <c r="L803" s="154">
        <v>47.9</v>
      </c>
      <c r="M803" s="154">
        <v>48.5</v>
      </c>
      <c r="N803" s="154">
        <v>49.0</v>
      </c>
      <c r="O803" s="154">
        <v>47.6</v>
      </c>
      <c r="P803" s="154" t="s">
        <v>3282</v>
      </c>
      <c r="Q803" s="226">
        <v>-0.0204</v>
      </c>
      <c r="R803" s="489" t="str">
        <f>VLOOKUP(K803,'Downloaded Data'!A:A,1,TRUE)</f>
        <v>#N/A</v>
      </c>
    </row>
    <row r="804" ht="15.75" customHeight="1">
      <c r="A804" s="154" t="s">
        <v>5474</v>
      </c>
      <c r="B804" s="490">
        <v>4916.85</v>
      </c>
      <c r="C804" s="490">
        <v>4917.25</v>
      </c>
      <c r="D804" s="490">
        <v>4934.54</v>
      </c>
      <c r="E804" s="490">
        <v>4908.82</v>
      </c>
      <c r="G804" s="226">
        <v>-1.0E-4</v>
      </c>
      <c r="K804" s="154" t="s">
        <v>5436</v>
      </c>
      <c r="L804" s="154">
        <v>48.9</v>
      </c>
      <c r="M804" s="154">
        <v>51.2</v>
      </c>
      <c r="N804" s="154">
        <v>51.2</v>
      </c>
      <c r="O804" s="154">
        <v>47.3</v>
      </c>
      <c r="P804" s="154" t="s">
        <v>3084</v>
      </c>
      <c r="Q804" s="226">
        <v>-0.0431</v>
      </c>
      <c r="R804" s="489" t="str">
        <f>VLOOKUP(K804,'Downloaded Data'!A:A,1,TRUE)</f>
        <v>#N/A</v>
      </c>
    </row>
    <row r="805" ht="15.75" customHeight="1">
      <c r="A805" s="154" t="s">
        <v>5475</v>
      </c>
      <c r="B805" s="490">
        <v>4917.25</v>
      </c>
      <c r="C805" s="490">
        <v>4902.15</v>
      </c>
      <c r="D805" s="490">
        <v>4945.67</v>
      </c>
      <c r="E805" s="490">
        <v>4902.15</v>
      </c>
      <c r="G805" s="226">
        <v>0.0031</v>
      </c>
      <c r="K805" s="154" t="s">
        <v>5437</v>
      </c>
      <c r="L805" s="154">
        <v>51.1</v>
      </c>
      <c r="M805" s="154">
        <v>52.5</v>
      </c>
      <c r="N805" s="154">
        <v>54.7</v>
      </c>
      <c r="O805" s="154">
        <v>49.9</v>
      </c>
      <c r="P805" s="154" t="s">
        <v>3283</v>
      </c>
      <c r="Q805" s="226">
        <v>0.022</v>
      </c>
      <c r="R805" s="489" t="str">
        <f>VLOOKUP(K805,'Downloaded Data'!A:A,1,TRUE)</f>
        <v>#N/A</v>
      </c>
    </row>
    <row r="806" ht="15.75" customHeight="1">
      <c r="A806" s="154" t="s">
        <v>5476</v>
      </c>
      <c r="B806" s="490">
        <v>4902.15</v>
      </c>
      <c r="C806" s="490">
        <v>4877.65</v>
      </c>
      <c r="D806" s="490">
        <v>4905.95</v>
      </c>
      <c r="E806" s="490">
        <v>4856.72</v>
      </c>
      <c r="G806" s="226">
        <v>0.005</v>
      </c>
      <c r="K806" s="154" t="s">
        <v>5438</v>
      </c>
      <c r="L806" s="154">
        <v>50.0</v>
      </c>
      <c r="M806" s="154">
        <v>50.8</v>
      </c>
      <c r="N806" s="154">
        <v>50.8</v>
      </c>
      <c r="O806" s="154">
        <v>49.3</v>
      </c>
      <c r="P806" s="154" t="s">
        <v>3284</v>
      </c>
      <c r="Q806" s="226">
        <v>0.0101</v>
      </c>
      <c r="R806" s="489" t="str">
        <f>VLOOKUP(K806,'Downloaded Data'!A:A,1,TRUE)</f>
        <v>#N/A</v>
      </c>
    </row>
    <row r="807" ht="15.75" customHeight="1">
      <c r="A807" s="154" t="s">
        <v>5477</v>
      </c>
      <c r="B807" s="490">
        <v>4877.65</v>
      </c>
      <c r="C807" s="490">
        <v>4872.29</v>
      </c>
      <c r="D807" s="490">
        <v>4918.73</v>
      </c>
      <c r="E807" s="490">
        <v>4871.34</v>
      </c>
      <c r="G807" s="226">
        <v>0.0011</v>
      </c>
      <c r="K807" s="154" t="s">
        <v>5439</v>
      </c>
      <c r="L807" s="154">
        <v>49.5</v>
      </c>
      <c r="M807" s="154">
        <v>51.5</v>
      </c>
      <c r="N807" s="154">
        <v>51.5</v>
      </c>
      <c r="O807" s="154">
        <v>48.0</v>
      </c>
      <c r="P807" s="154" t="s">
        <v>3285</v>
      </c>
      <c r="Q807" s="226">
        <v>-0.0139</v>
      </c>
      <c r="R807" s="489" t="str">
        <f>VLOOKUP(K807,'Downloaded Data'!A:A,1,TRUE)</f>
        <v>#N/A</v>
      </c>
    </row>
    <row r="808" ht="15.75" customHeight="1">
      <c r="A808" s="154" t="s">
        <v>5478</v>
      </c>
      <c r="B808" s="490">
        <v>4872.29</v>
      </c>
      <c r="C808" s="490">
        <v>4839.05</v>
      </c>
      <c r="D808" s="490">
        <v>4878.29</v>
      </c>
      <c r="E808" s="490">
        <v>4839.05</v>
      </c>
      <c r="G808" s="226">
        <v>0.0069</v>
      </c>
      <c r="K808" s="154" t="s">
        <v>5440</v>
      </c>
      <c r="L808" s="154">
        <v>50.2</v>
      </c>
      <c r="M808" s="154">
        <v>52.0</v>
      </c>
      <c r="N808" s="154">
        <v>52.7</v>
      </c>
      <c r="O808" s="154">
        <v>49.2</v>
      </c>
      <c r="P808" s="154" t="s">
        <v>3286</v>
      </c>
      <c r="Q808" s="226">
        <v>-0.0195</v>
      </c>
      <c r="R808" s="489" t="str">
        <f>VLOOKUP(K808,'Downloaded Data'!A:A,1,TRUE)</f>
        <v>#N/A</v>
      </c>
    </row>
    <row r="809" ht="15.75" customHeight="1">
      <c r="A809" s="154" t="s">
        <v>5479</v>
      </c>
      <c r="B809" s="490">
        <v>4839.05</v>
      </c>
      <c r="C809" s="490">
        <v>4839.85</v>
      </c>
      <c r="D809" s="490">
        <v>4886.12</v>
      </c>
      <c r="E809" s="490">
        <v>4827.9</v>
      </c>
      <c r="G809" s="226">
        <v>-2.0E-4</v>
      </c>
      <c r="K809" s="154" t="s">
        <v>5441</v>
      </c>
      <c r="L809" s="154">
        <v>51.2</v>
      </c>
      <c r="M809" s="154">
        <v>53.3</v>
      </c>
      <c r="N809" s="154">
        <v>55.0</v>
      </c>
      <c r="O809" s="154">
        <v>51.0</v>
      </c>
      <c r="P809" s="154" t="s">
        <v>3287</v>
      </c>
      <c r="Q809" s="226">
        <v>-0.0536</v>
      </c>
      <c r="R809" s="489" t="str">
        <f>VLOOKUP(K809,'Downloaded Data'!A:A,1,TRUE)</f>
        <v>#N/A</v>
      </c>
    </row>
    <row r="810" ht="15.75" customHeight="1">
      <c r="A810" s="154" t="s">
        <v>5480</v>
      </c>
      <c r="B810" s="490">
        <v>4839.85</v>
      </c>
      <c r="C810" s="490">
        <v>4809.7</v>
      </c>
      <c r="D810" s="490">
        <v>4869.98</v>
      </c>
      <c r="E810" s="490">
        <v>4803.58</v>
      </c>
      <c r="G810" s="226">
        <v>0.0063</v>
      </c>
      <c r="K810" s="154" t="s">
        <v>5442</v>
      </c>
      <c r="L810" s="154">
        <v>54.1</v>
      </c>
      <c r="M810" s="154">
        <v>52.9</v>
      </c>
      <c r="N810" s="154">
        <v>56.5</v>
      </c>
      <c r="O810" s="154">
        <v>52.9</v>
      </c>
      <c r="P810" s="154" t="s">
        <v>3288</v>
      </c>
      <c r="Q810" s="226">
        <v>0.0464</v>
      </c>
      <c r="R810" s="489" t="str">
        <f>VLOOKUP(K810,'Downloaded Data'!A:A,1,TRUE)</f>
        <v>#N/A</v>
      </c>
    </row>
    <row r="811" ht="15.75" customHeight="1">
      <c r="A811" s="489">
        <v>44175.0</v>
      </c>
      <c r="B811" s="490">
        <v>4809.7</v>
      </c>
      <c r="C811" s="490">
        <v>4858.36</v>
      </c>
      <c r="D811" s="490">
        <v>4864.71</v>
      </c>
      <c r="E811" s="490">
        <v>4804.95</v>
      </c>
      <c r="G811" s="226">
        <v>-0.01</v>
      </c>
      <c r="K811" s="154" t="s">
        <v>5443</v>
      </c>
      <c r="L811" s="154">
        <v>51.7</v>
      </c>
      <c r="M811" s="154">
        <v>54.5</v>
      </c>
      <c r="N811" s="154">
        <v>54.5</v>
      </c>
      <c r="O811" s="154">
        <v>50.3</v>
      </c>
      <c r="P811" s="154" t="s">
        <v>3289</v>
      </c>
      <c r="Q811" s="226">
        <v>-0.0514</v>
      </c>
      <c r="R811" s="489" t="str">
        <f>VLOOKUP(K811,'Downloaded Data'!A:A,1,TRUE)</f>
        <v>#N/A</v>
      </c>
    </row>
    <row r="812" ht="15.75" customHeight="1">
      <c r="A812" s="489">
        <v>44145.0</v>
      </c>
      <c r="B812" s="490">
        <v>4858.36</v>
      </c>
      <c r="C812" s="490">
        <v>4916.97</v>
      </c>
      <c r="D812" s="490">
        <v>4928.67</v>
      </c>
      <c r="E812" s="490">
        <v>4852.46</v>
      </c>
      <c r="G812" s="226">
        <v>-0.0119</v>
      </c>
      <c r="K812" s="489">
        <v>44531.0</v>
      </c>
      <c r="L812" s="154">
        <v>54.5</v>
      </c>
      <c r="M812" s="154">
        <v>50.2</v>
      </c>
      <c r="N812" s="154">
        <v>54.5</v>
      </c>
      <c r="O812" s="154">
        <v>49.9</v>
      </c>
      <c r="P812" s="154" t="s">
        <v>3290</v>
      </c>
      <c r="Q812" s="226">
        <v>0.0988</v>
      </c>
      <c r="R812" s="489">
        <f>VLOOKUP(K812,'Downloaded Data'!A:A,1,TRUE)</f>
        <v>41677</v>
      </c>
    </row>
    <row r="813" ht="15.75" customHeight="1">
      <c r="A813" s="489">
        <v>44053.0</v>
      </c>
      <c r="B813" s="490">
        <v>4916.97</v>
      </c>
      <c r="C813" s="490">
        <v>4934.46</v>
      </c>
      <c r="D813" s="490">
        <v>4955.01</v>
      </c>
      <c r="E813" s="490">
        <v>4910.1</v>
      </c>
      <c r="G813" s="226">
        <v>-0.0035</v>
      </c>
      <c r="K813" s="489">
        <v>44501.0</v>
      </c>
      <c r="L813" s="154">
        <v>49.6</v>
      </c>
      <c r="M813" s="154">
        <v>45.5</v>
      </c>
      <c r="N813" s="154">
        <v>50.4</v>
      </c>
      <c r="O813" s="154">
        <v>45.5</v>
      </c>
      <c r="P813" s="154" t="s">
        <v>3291</v>
      </c>
      <c r="Q813" s="226">
        <v>0.0806</v>
      </c>
      <c r="R813" s="489">
        <f>VLOOKUP(K813,'Downloaded Data'!A:A,1,TRUE)</f>
        <v>41677</v>
      </c>
    </row>
    <row r="814" ht="15.75" customHeight="1">
      <c r="A814" s="489">
        <v>44022.0</v>
      </c>
      <c r="B814" s="490">
        <v>4934.46</v>
      </c>
      <c r="C814" s="490">
        <v>4928.86</v>
      </c>
      <c r="D814" s="490">
        <v>4957.94</v>
      </c>
      <c r="E814" s="490">
        <v>4928.86</v>
      </c>
      <c r="G814" s="226">
        <v>0.0011</v>
      </c>
      <c r="K814" s="489">
        <v>44470.0</v>
      </c>
      <c r="L814" s="154">
        <v>45.9</v>
      </c>
      <c r="M814" s="154">
        <v>44.9</v>
      </c>
      <c r="N814" s="154">
        <v>46.0</v>
      </c>
      <c r="O814" s="154">
        <v>44.3</v>
      </c>
      <c r="P814" s="154" t="s">
        <v>3292</v>
      </c>
      <c r="Q814" s="226">
        <v>0.0223</v>
      </c>
      <c r="R814" s="489">
        <f>VLOOKUP(K814,'Downloaded Data'!A:A,1,TRUE)</f>
        <v>41677</v>
      </c>
    </row>
    <row r="815" ht="15.75" customHeight="1">
      <c r="A815" s="489">
        <v>43992.0</v>
      </c>
      <c r="B815" s="490">
        <v>4928.86</v>
      </c>
      <c r="C815" s="490">
        <v>4946.67</v>
      </c>
      <c r="D815" s="490">
        <v>4954.91</v>
      </c>
      <c r="E815" s="490">
        <v>4918.98</v>
      </c>
      <c r="G815" s="226">
        <v>-0.0036</v>
      </c>
      <c r="K815" s="489">
        <v>44378.0</v>
      </c>
      <c r="L815" s="154">
        <v>44.9</v>
      </c>
      <c r="M815" s="154">
        <v>43.2</v>
      </c>
      <c r="N815" s="154">
        <v>46.0</v>
      </c>
      <c r="O815" s="154">
        <v>43.2</v>
      </c>
      <c r="P815" s="154" t="s">
        <v>3293</v>
      </c>
      <c r="Q815" s="226">
        <v>0.0275</v>
      </c>
      <c r="R815" s="489">
        <f>VLOOKUP(K815,'Downloaded Data'!A:A,1,TRUE)</f>
        <v>41677</v>
      </c>
    </row>
    <row r="816" ht="15.75" customHeight="1">
      <c r="A816" s="489">
        <v>43961.0</v>
      </c>
      <c r="B816" s="490">
        <v>4946.67</v>
      </c>
      <c r="C816" s="490">
        <v>4997.99</v>
      </c>
      <c r="D816" s="490">
        <v>5009.17</v>
      </c>
      <c r="E816" s="490">
        <v>4942.61</v>
      </c>
      <c r="G816" s="226">
        <v>-0.0103</v>
      </c>
      <c r="K816" s="489">
        <v>44348.0</v>
      </c>
      <c r="L816" s="154">
        <v>43.7</v>
      </c>
      <c r="M816" s="154">
        <v>44.2</v>
      </c>
      <c r="N816" s="154">
        <v>44.9</v>
      </c>
      <c r="O816" s="154">
        <v>43.0</v>
      </c>
      <c r="P816" s="154" t="s">
        <v>3294</v>
      </c>
      <c r="Q816" s="226">
        <v>-0.0246</v>
      </c>
      <c r="R816" s="489">
        <f>VLOOKUP(K816,'Downloaded Data'!A:A,1,TRUE)</f>
        <v>41677</v>
      </c>
    </row>
    <row r="817" ht="15.75" customHeight="1">
      <c r="A817" s="489">
        <v>43931.0</v>
      </c>
      <c r="B817" s="490">
        <v>4997.99</v>
      </c>
      <c r="C817" s="490">
        <v>4995.31</v>
      </c>
      <c r="D817" s="490">
        <v>5014.25</v>
      </c>
      <c r="E817" s="490">
        <v>4980.26</v>
      </c>
      <c r="G817" s="226">
        <v>5.0E-4</v>
      </c>
      <c r="K817" s="489">
        <v>44317.0</v>
      </c>
      <c r="L817" s="154">
        <v>44.8</v>
      </c>
      <c r="M817" s="154">
        <v>44.2</v>
      </c>
      <c r="N817" s="154">
        <v>46.5</v>
      </c>
      <c r="O817" s="154">
        <v>43.6</v>
      </c>
      <c r="P817" s="154" t="s">
        <v>3295</v>
      </c>
      <c r="Q817" s="226">
        <v>0.0136</v>
      </c>
      <c r="R817" s="489">
        <f>VLOOKUP(K817,'Downloaded Data'!A:A,1,TRUE)</f>
        <v>41677</v>
      </c>
    </row>
    <row r="818" ht="15.75" customHeight="1">
      <c r="A818" s="489">
        <v>43840.0</v>
      </c>
      <c r="B818" s="490">
        <v>4995.31</v>
      </c>
      <c r="C818" s="490">
        <v>4963.29</v>
      </c>
      <c r="D818" s="490">
        <v>5002.82</v>
      </c>
      <c r="E818" s="490">
        <v>4963.29</v>
      </c>
      <c r="G818" s="226">
        <v>0.0065</v>
      </c>
      <c r="K818" s="489">
        <v>44287.0</v>
      </c>
      <c r="L818" s="154">
        <v>44.2</v>
      </c>
      <c r="M818" s="154">
        <v>45.0</v>
      </c>
      <c r="N818" s="154">
        <v>45.0</v>
      </c>
      <c r="O818" s="154">
        <v>43.7</v>
      </c>
      <c r="P818" s="154" t="s">
        <v>3296</v>
      </c>
      <c r="Q818" s="226">
        <v>0.0</v>
      </c>
      <c r="R818" s="489">
        <f>VLOOKUP(K818,'Downloaded Data'!A:A,1,TRUE)</f>
        <v>41677</v>
      </c>
    </row>
    <row r="819" ht="15.75" customHeight="1">
      <c r="A819" s="154" t="s">
        <v>5481</v>
      </c>
      <c r="B819" s="490">
        <v>4963.29</v>
      </c>
      <c r="C819" s="490">
        <v>4982.37</v>
      </c>
      <c r="D819" s="490">
        <v>4995.83</v>
      </c>
      <c r="E819" s="490">
        <v>4961.19</v>
      </c>
      <c r="G819" s="226">
        <v>-0.0038</v>
      </c>
      <c r="K819" s="489">
        <v>44256.0</v>
      </c>
      <c r="L819" s="154">
        <v>44.2</v>
      </c>
      <c r="M819" s="154">
        <v>42.6</v>
      </c>
      <c r="N819" s="154">
        <v>44.4</v>
      </c>
      <c r="O819" s="154">
        <v>42.4</v>
      </c>
      <c r="P819" s="154" t="s">
        <v>3297</v>
      </c>
      <c r="Q819" s="226">
        <v>0.04</v>
      </c>
      <c r="R819" s="489">
        <f>VLOOKUP(K819,'Downloaded Data'!A:A,1,TRUE)</f>
        <v>41677</v>
      </c>
    </row>
    <row r="820" ht="15.75" customHeight="1">
      <c r="A820" s="154" t="s">
        <v>5482</v>
      </c>
      <c r="B820" s="490">
        <v>4982.37</v>
      </c>
      <c r="C820" s="490">
        <v>5003.62</v>
      </c>
      <c r="D820" s="490">
        <v>5027.86</v>
      </c>
      <c r="E820" s="490">
        <v>4978.26</v>
      </c>
      <c r="G820" s="226">
        <v>-0.0042</v>
      </c>
      <c r="K820" s="154" t="s">
        <v>5444</v>
      </c>
      <c r="L820" s="154">
        <v>42.5</v>
      </c>
      <c r="M820" s="154">
        <v>43.1</v>
      </c>
      <c r="N820" s="154">
        <v>43.1</v>
      </c>
      <c r="O820" s="154">
        <v>42.1</v>
      </c>
      <c r="P820" s="154" t="s">
        <v>3298</v>
      </c>
      <c r="Q820" s="226">
        <v>-0.023</v>
      </c>
      <c r="R820" s="489" t="str">
        <f>VLOOKUP(K820,'Downloaded Data'!A:A,1,TRUE)</f>
        <v>07/13/2014</v>
      </c>
    </row>
    <row r="821" ht="15.75" customHeight="1">
      <c r="A821" s="154" t="s">
        <v>5483</v>
      </c>
      <c r="B821" s="490">
        <v>5003.62</v>
      </c>
      <c r="C821" s="490">
        <v>4971.61</v>
      </c>
      <c r="D821" s="490">
        <v>5029.44</v>
      </c>
      <c r="E821" s="490">
        <v>4971.61</v>
      </c>
      <c r="G821" s="226">
        <v>0.0064</v>
      </c>
      <c r="K821" s="154" t="s">
        <v>5445</v>
      </c>
      <c r="L821" s="154">
        <v>43.5</v>
      </c>
      <c r="M821" s="154">
        <v>42.4</v>
      </c>
      <c r="N821" s="154">
        <v>43.9</v>
      </c>
      <c r="O821" s="154">
        <v>42.4</v>
      </c>
      <c r="P821" s="154" t="s">
        <v>3299</v>
      </c>
      <c r="Q821" s="226">
        <v>0.0093</v>
      </c>
      <c r="R821" s="489" t="str">
        <f>VLOOKUP(K821,'Downloaded Data'!A:A,1,TRUE)</f>
        <v>07/13/2014</v>
      </c>
    </row>
    <row r="822" ht="15.75" customHeight="1">
      <c r="A822" s="154" t="s">
        <v>5484</v>
      </c>
      <c r="B822" s="490">
        <v>4971.61</v>
      </c>
      <c r="C822" s="490">
        <v>4978.77</v>
      </c>
      <c r="D822" s="490">
        <v>5016.0</v>
      </c>
      <c r="E822" s="490">
        <v>4953.73</v>
      </c>
      <c r="G822" s="226">
        <v>-0.0014</v>
      </c>
      <c r="K822" s="154" t="s">
        <v>5446</v>
      </c>
      <c r="L822" s="154">
        <v>43.1</v>
      </c>
      <c r="M822" s="154">
        <v>43.8</v>
      </c>
      <c r="N822" s="154">
        <v>43.8</v>
      </c>
      <c r="O822" s="154">
        <v>42.5</v>
      </c>
      <c r="P822" s="154" t="s">
        <v>3300</v>
      </c>
      <c r="Q822" s="226">
        <v>-0.016</v>
      </c>
      <c r="R822" s="489" t="str">
        <f>VLOOKUP(K822,'Downloaded Data'!A:A,1,TRUE)</f>
        <v>07/13/2014</v>
      </c>
    </row>
    <row r="823" ht="15.75" customHeight="1">
      <c r="A823" s="154" t="s">
        <v>5485</v>
      </c>
      <c r="B823" s="490">
        <v>4978.77</v>
      </c>
      <c r="C823" s="490">
        <v>4972.13</v>
      </c>
      <c r="D823" s="490">
        <v>4999.76</v>
      </c>
      <c r="E823" s="490">
        <v>4964.48</v>
      </c>
      <c r="G823" s="226">
        <v>0.0013</v>
      </c>
      <c r="K823" s="154" t="s">
        <v>5447</v>
      </c>
      <c r="L823" s="154">
        <v>43.8</v>
      </c>
      <c r="M823" s="154">
        <v>41.0</v>
      </c>
      <c r="N823" s="154">
        <v>44.4</v>
      </c>
      <c r="O823" s="154">
        <v>41.0</v>
      </c>
      <c r="P823" s="154" t="s">
        <v>3301</v>
      </c>
      <c r="Q823" s="226">
        <v>0.0788</v>
      </c>
      <c r="R823" s="489" t="str">
        <f>VLOOKUP(K823,'Downloaded Data'!A:A,1,TRUE)</f>
        <v>07/13/2014</v>
      </c>
    </row>
    <row r="824" ht="15.75" customHeight="1">
      <c r="A824" s="154" t="s">
        <v>5486</v>
      </c>
      <c r="B824" s="490">
        <v>4972.13</v>
      </c>
      <c r="C824" s="490">
        <v>4970.1</v>
      </c>
      <c r="D824" s="490">
        <v>5029.92</v>
      </c>
      <c r="E824" s="490">
        <v>4964.95</v>
      </c>
      <c r="G824" s="226">
        <v>4.0E-4</v>
      </c>
      <c r="K824" s="154" t="s">
        <v>5448</v>
      </c>
      <c r="L824" s="154">
        <v>40.6</v>
      </c>
      <c r="M824" s="154">
        <v>39.1</v>
      </c>
      <c r="N824" s="154">
        <v>41.5</v>
      </c>
      <c r="O824" s="154">
        <v>39.0</v>
      </c>
      <c r="P824" s="154" t="s">
        <v>3302</v>
      </c>
      <c r="Q824" s="226">
        <v>0.0437</v>
      </c>
      <c r="R824" s="489" t="str">
        <f>VLOOKUP(K824,'Downloaded Data'!A:A,1,TRUE)</f>
        <v>07/13/2014</v>
      </c>
    </row>
    <row r="825" ht="15.75" customHeight="1">
      <c r="A825" s="154" t="s">
        <v>5487</v>
      </c>
      <c r="B825" s="490">
        <v>4970.1</v>
      </c>
      <c r="C825" s="490">
        <v>5012.12</v>
      </c>
      <c r="D825" s="490">
        <v>5017.29</v>
      </c>
      <c r="E825" s="490">
        <v>4957.07</v>
      </c>
      <c r="G825" s="226">
        <v>-0.0084</v>
      </c>
      <c r="K825" s="154" t="s">
        <v>5449</v>
      </c>
      <c r="L825" s="154">
        <v>38.9</v>
      </c>
      <c r="M825" s="154">
        <v>39.2</v>
      </c>
      <c r="N825" s="154">
        <v>39.8</v>
      </c>
      <c r="O825" s="154">
        <v>38.7</v>
      </c>
      <c r="P825" s="154" t="s">
        <v>3303</v>
      </c>
      <c r="Q825" s="226">
        <v>-0.0051</v>
      </c>
      <c r="R825" s="489" t="str">
        <f>VLOOKUP(K825,'Downloaded Data'!A:A,1,TRUE)</f>
        <v>07/13/2014</v>
      </c>
    </row>
    <row r="826" ht="15.75" customHeight="1">
      <c r="A826" s="154" t="s">
        <v>5488</v>
      </c>
      <c r="B826" s="490">
        <v>5012.12</v>
      </c>
      <c r="C826" s="490">
        <v>5088.87</v>
      </c>
      <c r="D826" s="490">
        <v>5103.23</v>
      </c>
      <c r="E826" s="490">
        <v>5004.57</v>
      </c>
      <c r="G826" s="226">
        <v>-0.0151</v>
      </c>
      <c r="K826" s="154" t="s">
        <v>5450</v>
      </c>
      <c r="L826" s="154">
        <v>39.1</v>
      </c>
      <c r="M826" s="154">
        <v>40.0</v>
      </c>
      <c r="N826" s="154">
        <v>40.3</v>
      </c>
      <c r="O826" s="154">
        <v>39.0</v>
      </c>
      <c r="P826" s="154" t="s">
        <v>3304</v>
      </c>
      <c r="Q826" s="226">
        <v>-0.0225</v>
      </c>
      <c r="R826" s="489" t="str">
        <f>VLOOKUP(K826,'Downloaded Data'!A:A,1,TRUE)</f>
        <v>07/13/2014</v>
      </c>
    </row>
    <row r="827" ht="15.75" customHeight="1">
      <c r="A827" s="154" t="s">
        <v>5489</v>
      </c>
      <c r="B827" s="490">
        <v>5088.87</v>
      </c>
      <c r="C827" s="490">
        <v>5104.65</v>
      </c>
      <c r="D827" s="490">
        <v>5131.05</v>
      </c>
      <c r="E827" s="490">
        <v>5083.33</v>
      </c>
      <c r="G827" s="226">
        <v>-0.0031</v>
      </c>
      <c r="K827" s="154" t="s">
        <v>5451</v>
      </c>
      <c r="L827" s="154">
        <v>40.0</v>
      </c>
      <c r="M827" s="154">
        <v>38.8</v>
      </c>
      <c r="N827" s="154">
        <v>40.0</v>
      </c>
      <c r="O827" s="154">
        <v>38.8</v>
      </c>
      <c r="P827" s="154" t="s">
        <v>3305</v>
      </c>
      <c r="Q827" s="226">
        <v>0.023</v>
      </c>
      <c r="R827" s="489" t="str">
        <f>VLOOKUP(K827,'Downloaded Data'!A:A,1,TRUE)</f>
        <v>07/13/2014</v>
      </c>
    </row>
    <row r="828" ht="15.75" customHeight="1">
      <c r="A828" s="154" t="s">
        <v>5490</v>
      </c>
      <c r="B828" s="490">
        <v>5104.65</v>
      </c>
      <c r="C828" s="490">
        <v>5116.81</v>
      </c>
      <c r="D828" s="490">
        <v>5134.89</v>
      </c>
      <c r="E828" s="490">
        <v>5098.06</v>
      </c>
      <c r="G828" s="226">
        <v>-0.0024</v>
      </c>
      <c r="K828" s="154" t="s">
        <v>5452</v>
      </c>
      <c r="L828" s="154">
        <v>39.1</v>
      </c>
      <c r="M828" s="154">
        <v>39.2</v>
      </c>
      <c r="N828" s="154">
        <v>39.4</v>
      </c>
      <c r="O828" s="154">
        <v>39.0</v>
      </c>
      <c r="P828" s="154" t="s">
        <v>3306</v>
      </c>
      <c r="Q828" s="226">
        <v>-0.0076</v>
      </c>
      <c r="R828" s="489" t="str">
        <f>VLOOKUP(K828,'Downloaded Data'!A:A,1,TRUE)</f>
        <v>07/13/2014</v>
      </c>
    </row>
    <row r="829" ht="15.75" customHeight="1">
      <c r="A829" s="154" t="s">
        <v>5491</v>
      </c>
      <c r="B829" s="490">
        <v>5116.81</v>
      </c>
      <c r="C829" s="490">
        <v>5100.54</v>
      </c>
      <c r="D829" s="490">
        <v>5128.4</v>
      </c>
      <c r="E829" s="490">
        <v>5100.54</v>
      </c>
      <c r="G829" s="226">
        <v>0.0032</v>
      </c>
      <c r="K829" s="154" t="s">
        <v>5453</v>
      </c>
      <c r="L829" s="154">
        <v>39.4</v>
      </c>
      <c r="M829" s="154">
        <v>40.0</v>
      </c>
      <c r="N829" s="154">
        <v>40.1</v>
      </c>
      <c r="O829" s="154">
        <v>39.1</v>
      </c>
      <c r="P829" s="154" t="s">
        <v>3307</v>
      </c>
      <c r="Q829" s="226">
        <v>-0.0175</v>
      </c>
      <c r="R829" s="489" t="str">
        <f>VLOOKUP(K829,'Downloaded Data'!A:A,1,TRUE)</f>
        <v>07/13/2014</v>
      </c>
    </row>
    <row r="830" ht="15.75" customHeight="1">
      <c r="A830" s="154" t="s">
        <v>5492</v>
      </c>
      <c r="B830" s="490">
        <v>5100.54</v>
      </c>
      <c r="C830" s="490">
        <v>5092.14</v>
      </c>
      <c r="D830" s="490">
        <v>5101.66</v>
      </c>
      <c r="E830" s="490">
        <v>5074.35</v>
      </c>
      <c r="G830" s="226">
        <v>0.0016</v>
      </c>
      <c r="K830" s="154" t="s">
        <v>5454</v>
      </c>
      <c r="L830" s="154">
        <v>40.1</v>
      </c>
      <c r="M830" s="154">
        <v>40.4</v>
      </c>
      <c r="N830" s="154">
        <v>41.0</v>
      </c>
      <c r="O830" s="154">
        <v>40.0</v>
      </c>
      <c r="P830" s="154" t="s">
        <v>3308</v>
      </c>
      <c r="Q830" s="226">
        <v>-0.0123</v>
      </c>
      <c r="R830" s="489" t="str">
        <f>VLOOKUP(K830,'Downloaded Data'!A:A,1,TRUE)</f>
        <v>07/13/2014</v>
      </c>
    </row>
    <row r="831" ht="15.75" customHeight="1">
      <c r="A831" s="154" t="s">
        <v>5493</v>
      </c>
      <c r="B831" s="490">
        <v>5092.14</v>
      </c>
      <c r="C831" s="490">
        <v>5094.05</v>
      </c>
      <c r="D831" s="490">
        <v>5127.17</v>
      </c>
      <c r="E831" s="490">
        <v>5072.86</v>
      </c>
      <c r="G831" s="226">
        <v>-4.0E-4</v>
      </c>
      <c r="K831" s="154" t="s">
        <v>5455</v>
      </c>
      <c r="L831" s="154">
        <v>40.6</v>
      </c>
      <c r="M831" s="154">
        <v>40.5</v>
      </c>
      <c r="N831" s="154">
        <v>40.8</v>
      </c>
      <c r="O831" s="154">
        <v>40.3</v>
      </c>
      <c r="P831" s="154" t="s">
        <v>3309</v>
      </c>
      <c r="Q831" s="226">
        <v>-0.0098</v>
      </c>
      <c r="R831" s="489" t="str">
        <f>VLOOKUP(K831,'Downloaded Data'!A:A,1,TRUE)</f>
        <v>07/13/2014</v>
      </c>
    </row>
    <row r="832" ht="15.75" customHeight="1">
      <c r="A832" s="154" t="s">
        <v>5494</v>
      </c>
      <c r="B832" s="490">
        <v>5094.05</v>
      </c>
      <c r="C832" s="490">
        <v>5105.97</v>
      </c>
      <c r="D832" s="490">
        <v>5105.97</v>
      </c>
      <c r="E832" s="490">
        <v>5091.33</v>
      </c>
      <c r="G832" s="226">
        <v>0.0165</v>
      </c>
      <c r="K832" s="154" t="s">
        <v>5456</v>
      </c>
      <c r="L832" s="154">
        <v>41.0</v>
      </c>
      <c r="M832" s="154">
        <v>41.3</v>
      </c>
      <c r="N832" s="154">
        <v>41.4</v>
      </c>
      <c r="O832" s="154">
        <v>40.7</v>
      </c>
      <c r="P832" s="154" t="s">
        <v>3310</v>
      </c>
      <c r="Q832" s="226">
        <v>-0.0049</v>
      </c>
      <c r="R832" s="489" t="str">
        <f>VLOOKUP(K832,'Downloaded Data'!A:A,1,TRUE)</f>
        <v>07/13/2014</v>
      </c>
    </row>
    <row r="833" ht="15.75" customHeight="1">
      <c r="A833" s="489">
        <v>44113.0</v>
      </c>
      <c r="B833" s="490">
        <v>5011.29</v>
      </c>
      <c r="C833" s="490">
        <v>4971.68</v>
      </c>
      <c r="D833" s="490">
        <v>5016.51</v>
      </c>
      <c r="E833" s="490">
        <v>4971.68</v>
      </c>
      <c r="G833" s="226">
        <v>0.008</v>
      </c>
      <c r="K833" s="489">
        <v>44116.0</v>
      </c>
      <c r="L833" s="154">
        <v>41.2</v>
      </c>
      <c r="M833" s="154">
        <v>41.1</v>
      </c>
      <c r="N833" s="154">
        <v>41.7</v>
      </c>
      <c r="O833" s="154">
        <v>40.6</v>
      </c>
      <c r="P833" s="154" t="s">
        <v>3311</v>
      </c>
      <c r="Q833" s="226">
        <v>0.0049</v>
      </c>
      <c r="R833" s="489">
        <f>VLOOKUP(K833,'Downloaded Data'!A:A,1,TRUE)</f>
        <v>41677</v>
      </c>
    </row>
    <row r="834" ht="15.75" customHeight="1">
      <c r="A834" s="489">
        <v>44083.0</v>
      </c>
      <c r="B834" s="490">
        <v>4971.68</v>
      </c>
      <c r="C834" s="490">
        <v>4978.32</v>
      </c>
      <c r="D834" s="490">
        <v>4999.77</v>
      </c>
      <c r="E834" s="490">
        <v>4957.81</v>
      </c>
      <c r="G834" s="226">
        <v>-0.0013</v>
      </c>
      <c r="K834" s="489">
        <v>44086.0</v>
      </c>
      <c r="L834" s="154">
        <v>41.0</v>
      </c>
      <c r="M834" s="154">
        <v>41.5</v>
      </c>
      <c r="N834" s="154">
        <v>41.5</v>
      </c>
      <c r="O834" s="154">
        <v>40.8</v>
      </c>
      <c r="P834" s="154" t="s">
        <v>3312</v>
      </c>
      <c r="Q834" s="226">
        <v>-0.012</v>
      </c>
      <c r="R834" s="489">
        <f>VLOOKUP(K834,'Downloaded Data'!A:A,1,TRUE)</f>
        <v>41677</v>
      </c>
    </row>
    <row r="835" ht="15.75" customHeight="1">
      <c r="A835" s="489">
        <v>44052.0</v>
      </c>
      <c r="B835" s="490">
        <v>4978.32</v>
      </c>
      <c r="C835" s="490">
        <v>4959.18</v>
      </c>
      <c r="D835" s="490">
        <v>4990.42</v>
      </c>
      <c r="E835" s="490">
        <v>4959.18</v>
      </c>
      <c r="G835" s="226">
        <v>0.0039</v>
      </c>
      <c r="K835" s="489">
        <v>44055.0</v>
      </c>
      <c r="L835" s="154">
        <v>41.5</v>
      </c>
      <c r="M835" s="154">
        <v>41.2</v>
      </c>
      <c r="N835" s="154">
        <v>42.0</v>
      </c>
      <c r="O835" s="154">
        <v>41.2</v>
      </c>
      <c r="P835" s="154" t="s">
        <v>3313</v>
      </c>
      <c r="Q835" s="226">
        <v>0.0197</v>
      </c>
      <c r="R835" s="489">
        <f>VLOOKUP(K835,'Downloaded Data'!A:A,1,TRUE)</f>
        <v>41677</v>
      </c>
    </row>
    <row r="836" ht="15.75" customHeight="1">
      <c r="A836" s="489">
        <v>44021.0</v>
      </c>
      <c r="B836" s="490">
        <v>4959.18</v>
      </c>
      <c r="C836" s="490">
        <v>4948.56</v>
      </c>
      <c r="D836" s="490">
        <v>4983.23</v>
      </c>
      <c r="E836" s="490">
        <v>4940.32</v>
      </c>
      <c r="G836" s="226">
        <v>0.0021</v>
      </c>
      <c r="K836" s="489">
        <v>44024.0</v>
      </c>
      <c r="L836" s="154">
        <v>40.7</v>
      </c>
      <c r="M836" s="154">
        <v>40.8</v>
      </c>
      <c r="N836" s="154">
        <v>41.0</v>
      </c>
      <c r="O836" s="154">
        <v>40.5</v>
      </c>
      <c r="P836" s="154" t="s">
        <v>3314</v>
      </c>
      <c r="Q836" s="226">
        <v>-0.0049</v>
      </c>
      <c r="R836" s="489">
        <f>VLOOKUP(K836,'Downloaded Data'!A:A,1,TRUE)</f>
        <v>41677</v>
      </c>
    </row>
    <row r="837" ht="15.75" customHeight="1">
      <c r="A837" s="489">
        <v>43991.0</v>
      </c>
      <c r="B837" s="490">
        <v>4948.56</v>
      </c>
      <c r="C837" s="490">
        <v>4927.82</v>
      </c>
      <c r="D837" s="490">
        <v>4967.95</v>
      </c>
      <c r="E837" s="490">
        <v>4927.82</v>
      </c>
      <c r="G837" s="226">
        <v>0.0042</v>
      </c>
      <c r="K837" s="489">
        <v>43994.0</v>
      </c>
      <c r="L837" s="154">
        <v>40.9</v>
      </c>
      <c r="M837" s="154">
        <v>40.2</v>
      </c>
      <c r="N837" s="154">
        <v>41.5</v>
      </c>
      <c r="O837" s="154">
        <v>40.2</v>
      </c>
      <c r="P837" s="154" t="s">
        <v>3315</v>
      </c>
      <c r="Q837" s="226">
        <v>0.0124</v>
      </c>
      <c r="R837" s="489">
        <f>VLOOKUP(K837,'Downloaded Data'!A:A,1,TRUE)</f>
        <v>41677</v>
      </c>
    </row>
    <row r="838" ht="15.75" customHeight="1">
      <c r="A838" s="489">
        <v>43899.0</v>
      </c>
      <c r="B838" s="490">
        <v>4927.82</v>
      </c>
      <c r="C838" s="490">
        <v>4891.53</v>
      </c>
      <c r="D838" s="490">
        <v>4947.09</v>
      </c>
      <c r="E838" s="490">
        <v>4891.53</v>
      </c>
      <c r="G838" s="226">
        <v>0.0074</v>
      </c>
      <c r="K838" s="489">
        <v>43902.0</v>
      </c>
      <c r="L838" s="154">
        <v>40.4</v>
      </c>
      <c r="M838" s="154">
        <v>40.9</v>
      </c>
      <c r="N838" s="154">
        <v>41.7</v>
      </c>
      <c r="O838" s="154">
        <v>40.0</v>
      </c>
      <c r="P838" s="154" t="s">
        <v>3316</v>
      </c>
      <c r="Q838" s="226">
        <v>-0.0049</v>
      </c>
      <c r="R838" s="489">
        <f>VLOOKUP(K838,'Downloaded Data'!A:A,1,TRUE)</f>
        <v>41677</v>
      </c>
    </row>
    <row r="839" ht="15.75" customHeight="1">
      <c r="A839" s="489">
        <v>43870.0</v>
      </c>
      <c r="B839" s="490">
        <v>4891.53</v>
      </c>
      <c r="C839" s="490">
        <v>4878.67</v>
      </c>
      <c r="D839" s="490">
        <v>4900.03</v>
      </c>
      <c r="E839" s="490">
        <v>4855.56</v>
      </c>
      <c r="G839" s="226">
        <v>0.006</v>
      </c>
      <c r="K839" s="489">
        <v>43873.0</v>
      </c>
      <c r="L839" s="154">
        <v>40.6</v>
      </c>
      <c r="M839" s="154">
        <v>38.7</v>
      </c>
      <c r="N839" s="154">
        <v>41.0</v>
      </c>
      <c r="O839" s="154">
        <v>38.6</v>
      </c>
      <c r="P839" s="154" t="s">
        <v>3317</v>
      </c>
      <c r="Q839" s="226">
        <v>0.0601</v>
      </c>
      <c r="R839" s="489">
        <f>VLOOKUP(K839,'Downloaded Data'!A:A,1,TRUE)</f>
        <v>41677</v>
      </c>
    </row>
    <row r="840" ht="15.75" customHeight="1">
      <c r="A840" s="489">
        <v>43839.0</v>
      </c>
      <c r="B840" s="490">
        <v>4862.22</v>
      </c>
      <c r="C840" s="490">
        <v>4879.14</v>
      </c>
      <c r="D840" s="490">
        <v>4909.64</v>
      </c>
      <c r="E840" s="490">
        <v>4839.97</v>
      </c>
      <c r="G840" s="226">
        <v>-0.0035</v>
      </c>
      <c r="K840" s="489">
        <v>43842.0</v>
      </c>
      <c r="L840" s="154">
        <v>38.3</v>
      </c>
      <c r="M840" s="154">
        <v>38.1</v>
      </c>
      <c r="N840" s="154">
        <v>38.5</v>
      </c>
      <c r="O840" s="154">
        <v>37.8</v>
      </c>
      <c r="P840" s="154" t="s">
        <v>3318</v>
      </c>
      <c r="Q840" s="226">
        <v>0.0186</v>
      </c>
      <c r="R840" s="489">
        <f>VLOOKUP(K840,'Downloaded Data'!A:A,1,TRUE)</f>
        <v>41677</v>
      </c>
    </row>
    <row r="841" ht="15.75" customHeight="1">
      <c r="A841" s="154" t="s">
        <v>5495</v>
      </c>
      <c r="B841" s="490">
        <v>4879.14</v>
      </c>
      <c r="C841" s="490">
        <v>4873.17</v>
      </c>
      <c r="D841" s="490">
        <v>4946.69</v>
      </c>
      <c r="E841" s="490">
        <v>4873.17</v>
      </c>
      <c r="G841" s="226">
        <v>0.0012</v>
      </c>
      <c r="K841" s="154" t="s">
        <v>5457</v>
      </c>
      <c r="L841" s="154">
        <v>37.6</v>
      </c>
      <c r="M841" s="154">
        <v>38.4</v>
      </c>
      <c r="N841" s="154">
        <v>38.4</v>
      </c>
      <c r="O841" s="154">
        <v>37.5</v>
      </c>
      <c r="P841" s="154" t="s">
        <v>3319</v>
      </c>
      <c r="Q841" s="226">
        <v>-0.0157</v>
      </c>
      <c r="R841" s="489" t="str">
        <f>VLOOKUP(K841,'Downloaded Data'!A:A,1,TRUE)</f>
        <v>07/13/2014</v>
      </c>
    </row>
    <row r="842" ht="15.75" customHeight="1">
      <c r="A842" s="154" t="s">
        <v>5496</v>
      </c>
      <c r="B842" s="490">
        <v>4873.17</v>
      </c>
      <c r="C842" s="490">
        <v>4827.57</v>
      </c>
      <c r="D842" s="490">
        <v>4884.31</v>
      </c>
      <c r="E842" s="490">
        <v>4827.57</v>
      </c>
      <c r="G842" s="226">
        <v>0.0094</v>
      </c>
      <c r="K842" s="154" t="s">
        <v>5458</v>
      </c>
      <c r="L842" s="154">
        <v>38.2</v>
      </c>
      <c r="M842" s="154">
        <v>38.9</v>
      </c>
      <c r="N842" s="154">
        <v>38.9</v>
      </c>
      <c r="O842" s="154">
        <v>38.0</v>
      </c>
      <c r="P842" s="154" t="s">
        <v>3320</v>
      </c>
      <c r="Q842" s="226">
        <v>-0.0052</v>
      </c>
      <c r="R842" s="489" t="str">
        <f>VLOOKUP(K842,'Downloaded Data'!A:A,1,TRUE)</f>
        <v>07/13/2014</v>
      </c>
    </row>
    <row r="843" ht="15.75" customHeight="1">
      <c r="A843" s="154" t="s">
        <v>5497</v>
      </c>
      <c r="B843" s="490">
        <v>4827.57</v>
      </c>
      <c r="C843" s="490">
        <v>4781.57</v>
      </c>
      <c r="D843" s="490">
        <v>4838.35</v>
      </c>
      <c r="E843" s="490">
        <v>4781.57</v>
      </c>
      <c r="G843" s="226">
        <v>0.0096</v>
      </c>
      <c r="K843" s="154" t="s">
        <v>5459</v>
      </c>
      <c r="L843" s="154">
        <v>38.4</v>
      </c>
      <c r="M843" s="154">
        <v>38.0</v>
      </c>
      <c r="N843" s="154">
        <v>38.9</v>
      </c>
      <c r="O843" s="154">
        <v>37.7</v>
      </c>
      <c r="P843" s="154" t="s">
        <v>3321</v>
      </c>
      <c r="Q843" s="226">
        <v>0.0132</v>
      </c>
      <c r="R843" s="489" t="str">
        <f>VLOOKUP(K843,'Downloaded Data'!A:A,1,TRUE)</f>
        <v>07/13/2014</v>
      </c>
    </row>
    <row r="844" ht="15.75" customHeight="1">
      <c r="A844" s="154" t="s">
        <v>5498</v>
      </c>
      <c r="B844" s="490">
        <v>4781.57</v>
      </c>
      <c r="C844" s="490">
        <v>4762.43</v>
      </c>
      <c r="D844" s="490">
        <v>4812.8</v>
      </c>
      <c r="E844" s="490">
        <v>4759.54</v>
      </c>
      <c r="G844" s="226">
        <v>0.004</v>
      </c>
      <c r="K844" s="154" t="s">
        <v>5460</v>
      </c>
      <c r="L844" s="154">
        <v>37.9</v>
      </c>
      <c r="M844" s="154">
        <v>38.0</v>
      </c>
      <c r="N844" s="154">
        <v>38.3</v>
      </c>
      <c r="O844" s="154">
        <v>37.9</v>
      </c>
      <c r="P844" s="154" t="s">
        <v>3322</v>
      </c>
      <c r="Q844" s="226">
        <v>-0.0026</v>
      </c>
      <c r="R844" s="489" t="str">
        <f>VLOOKUP(K844,'Downloaded Data'!A:A,1,TRUE)</f>
        <v>07/13/2014</v>
      </c>
    </row>
    <row r="845" ht="15.75" customHeight="1">
      <c r="A845" s="154" t="s">
        <v>5499</v>
      </c>
      <c r="B845" s="490">
        <v>4762.43</v>
      </c>
      <c r="C845" s="490">
        <v>4794.92</v>
      </c>
      <c r="D845" s="490">
        <v>4814.83</v>
      </c>
      <c r="E845" s="490">
        <v>4713.4</v>
      </c>
      <c r="G845" s="226">
        <v>-0.0068</v>
      </c>
      <c r="K845" s="154" t="s">
        <v>5461</v>
      </c>
      <c r="L845" s="154">
        <v>38.0</v>
      </c>
      <c r="M845" s="154">
        <v>37.9</v>
      </c>
      <c r="N845" s="154">
        <v>38.4</v>
      </c>
      <c r="O845" s="154">
        <v>37.5</v>
      </c>
      <c r="P845" s="154" t="s">
        <v>3323</v>
      </c>
      <c r="Q845" s="226">
        <v>0.0133</v>
      </c>
      <c r="R845" s="489" t="str">
        <f>VLOOKUP(K845,'Downloaded Data'!A:A,1,TRUE)</f>
        <v>07/13/2014</v>
      </c>
    </row>
    <row r="846" ht="15.75" customHeight="1">
      <c r="A846" s="154" t="s">
        <v>5500</v>
      </c>
      <c r="B846" s="490">
        <v>4794.92</v>
      </c>
      <c r="C846" s="490">
        <v>4794.06</v>
      </c>
      <c r="D846" s="490">
        <v>4849.55</v>
      </c>
      <c r="E846" s="490">
        <v>4788.19</v>
      </c>
      <c r="G846" s="226">
        <v>2.0E-4</v>
      </c>
      <c r="K846" s="154" t="s">
        <v>5462</v>
      </c>
      <c r="L846" s="154">
        <v>37.5</v>
      </c>
      <c r="M846" s="154">
        <v>38.0</v>
      </c>
      <c r="N846" s="154">
        <v>39.0</v>
      </c>
      <c r="O846" s="154">
        <v>37.0</v>
      </c>
      <c r="P846" s="154" t="s">
        <v>3324</v>
      </c>
      <c r="Q846" s="226">
        <v>-0.0157</v>
      </c>
      <c r="R846" s="489" t="str">
        <f>VLOOKUP(K846,'Downloaded Data'!A:A,1,TRUE)</f>
        <v>07/13/2014</v>
      </c>
    </row>
    <row r="847" ht="15.75" customHeight="1">
      <c r="A847" s="154" t="s">
        <v>5501</v>
      </c>
      <c r="B847" s="490">
        <v>4794.06</v>
      </c>
      <c r="C847" s="490">
        <v>4790.67</v>
      </c>
      <c r="D847" s="490">
        <v>4819.66</v>
      </c>
      <c r="E847" s="490">
        <v>4771.37</v>
      </c>
      <c r="G847" s="226">
        <v>0.001</v>
      </c>
      <c r="K847" s="154" t="s">
        <v>5463</v>
      </c>
      <c r="L847" s="154">
        <v>38.1</v>
      </c>
      <c r="M847" s="154">
        <v>38.7</v>
      </c>
      <c r="N847" s="154">
        <v>38.9</v>
      </c>
      <c r="O847" s="154">
        <v>38.0</v>
      </c>
      <c r="P847" s="154" t="s">
        <v>3325</v>
      </c>
      <c r="Q847" s="226">
        <v>-0.0231</v>
      </c>
      <c r="R847" s="489" t="str">
        <f>VLOOKUP(K847,'Downloaded Data'!A:A,1,TRUE)</f>
        <v>07/13/2014</v>
      </c>
    </row>
    <row r="848" ht="15.75" customHeight="1">
      <c r="A848" s="154" t="s">
        <v>5502</v>
      </c>
      <c r="B848" s="490">
        <v>4789.37</v>
      </c>
      <c r="C848" s="490">
        <v>4720.1</v>
      </c>
      <c r="D848" s="490">
        <v>4846.03</v>
      </c>
      <c r="E848" s="490">
        <v>4720.1</v>
      </c>
      <c r="G848" s="226">
        <v>0.0147</v>
      </c>
      <c r="K848" s="154" t="s">
        <v>5464</v>
      </c>
      <c r="L848" s="154">
        <v>39.0</v>
      </c>
      <c r="M848" s="154">
        <v>38.5</v>
      </c>
      <c r="N848" s="154">
        <v>39.5</v>
      </c>
      <c r="O848" s="154">
        <v>38.5</v>
      </c>
      <c r="P848" s="154" t="s">
        <v>3326</v>
      </c>
      <c r="Q848" s="226">
        <v>-0.0102</v>
      </c>
      <c r="R848" s="489" t="str">
        <f>VLOOKUP(K848,'Downloaded Data'!A:A,1,TRUE)</f>
        <v>01/15/2017</v>
      </c>
    </row>
    <row r="849" ht="15.75" customHeight="1">
      <c r="A849" s="154" t="s">
        <v>5503</v>
      </c>
      <c r="B849" s="490">
        <v>4720.1</v>
      </c>
      <c r="C849" s="490">
        <v>4785.04</v>
      </c>
      <c r="D849" s="490">
        <v>4813.38</v>
      </c>
      <c r="E849" s="490">
        <v>4686.55</v>
      </c>
      <c r="G849" s="226">
        <v>-0.0136</v>
      </c>
      <c r="K849" s="154" t="s">
        <v>5465</v>
      </c>
      <c r="L849" s="154">
        <v>39.4</v>
      </c>
      <c r="M849" s="154">
        <v>41.0</v>
      </c>
      <c r="N849" s="154">
        <v>41.7</v>
      </c>
      <c r="O849" s="154">
        <v>39.2</v>
      </c>
      <c r="P849" s="154" t="s">
        <v>3327</v>
      </c>
      <c r="Q849" s="226">
        <v>-0.0343</v>
      </c>
      <c r="R849" s="489" t="str">
        <f>VLOOKUP(K849,'Downloaded Data'!A:A,1,TRUE)</f>
        <v>01/15/2017</v>
      </c>
    </row>
    <row r="850" ht="15.75" customHeight="1">
      <c r="A850" s="154" t="s">
        <v>5504</v>
      </c>
      <c r="B850" s="490">
        <v>4785.04</v>
      </c>
      <c r="C850" s="490">
        <v>4859.48</v>
      </c>
      <c r="D850" s="490">
        <v>4952.85</v>
      </c>
      <c r="E850" s="490">
        <v>4780.57</v>
      </c>
      <c r="G850" s="226">
        <v>-0.0153</v>
      </c>
      <c r="K850" s="154" t="s">
        <v>5466</v>
      </c>
      <c r="L850" s="154">
        <v>40.8</v>
      </c>
      <c r="M850" s="154">
        <v>39.0</v>
      </c>
      <c r="N850" s="154">
        <v>41.3</v>
      </c>
      <c r="O850" s="154">
        <v>38.2</v>
      </c>
      <c r="P850" s="154" t="s">
        <v>3328</v>
      </c>
      <c r="Q850" s="226">
        <v>0.0515</v>
      </c>
      <c r="R850" s="489" t="str">
        <f>VLOOKUP(K850,'Downloaded Data'!A:A,1,TRUE)</f>
        <v>01/15/2017</v>
      </c>
    </row>
    <row r="851" ht="15.75" customHeight="1">
      <c r="A851" s="154" t="s">
        <v>5505</v>
      </c>
      <c r="B851" s="490">
        <v>4859.48</v>
      </c>
      <c r="C851" s="490">
        <v>4703.32</v>
      </c>
      <c r="D851" s="490">
        <v>4863.69</v>
      </c>
      <c r="E851" s="490">
        <v>4703.32</v>
      </c>
      <c r="G851" s="226">
        <v>0.0332</v>
      </c>
      <c r="K851" s="154" t="s">
        <v>5467</v>
      </c>
      <c r="L851" s="154">
        <v>38.8</v>
      </c>
      <c r="M851" s="154">
        <v>38.7</v>
      </c>
      <c r="N851" s="154">
        <v>39.0</v>
      </c>
      <c r="O851" s="154">
        <v>37.5</v>
      </c>
      <c r="P851" s="154" t="s">
        <v>2721</v>
      </c>
      <c r="Q851" s="226">
        <v>0.0</v>
      </c>
      <c r="R851" s="489" t="str">
        <f>VLOOKUP(K851,'Downloaded Data'!A:A,1,TRUE)</f>
        <v>01/15/2017</v>
      </c>
    </row>
    <row r="852" ht="15.75" customHeight="1">
      <c r="A852" s="154" t="s">
        <v>5506</v>
      </c>
      <c r="B852" s="490">
        <v>4703.32</v>
      </c>
      <c r="C852" s="490">
        <v>4633.37</v>
      </c>
      <c r="D852" s="490">
        <v>4739.67</v>
      </c>
      <c r="E852" s="490">
        <v>4633.37</v>
      </c>
      <c r="G852" s="226">
        <v>0.0151</v>
      </c>
      <c r="K852" s="489">
        <v>44176.0</v>
      </c>
      <c r="L852" s="154">
        <v>38.8</v>
      </c>
      <c r="M852" s="154">
        <v>38.7</v>
      </c>
      <c r="N852" s="154">
        <v>39.2</v>
      </c>
      <c r="O852" s="154">
        <v>38.7</v>
      </c>
      <c r="P852" s="154" t="s">
        <v>3329</v>
      </c>
      <c r="Q852" s="226">
        <v>-0.0026</v>
      </c>
      <c r="R852" s="489">
        <f>VLOOKUP(K852,'Downloaded Data'!A:A,1,TRUE)</f>
        <v>41677</v>
      </c>
    </row>
    <row r="853" ht="15.75" customHeight="1">
      <c r="A853" s="489">
        <v>44173.0</v>
      </c>
      <c r="B853" s="490">
        <v>4633.37</v>
      </c>
      <c r="C853" s="490">
        <v>4533.05</v>
      </c>
      <c r="D853" s="490">
        <v>4639.57</v>
      </c>
      <c r="E853" s="490">
        <v>4533.05</v>
      </c>
      <c r="G853" s="226">
        <v>0.0221</v>
      </c>
      <c r="K853" s="489">
        <v>44146.0</v>
      </c>
      <c r="L853" s="154">
        <v>38.9</v>
      </c>
      <c r="M853" s="154">
        <v>39.5</v>
      </c>
      <c r="N853" s="154">
        <v>39.5</v>
      </c>
      <c r="O853" s="154">
        <v>38.7</v>
      </c>
      <c r="P853" s="154" t="s">
        <v>3330</v>
      </c>
      <c r="Q853" s="226">
        <v>-0.0102</v>
      </c>
      <c r="R853" s="489">
        <f>VLOOKUP(K853,'Downloaded Data'!A:A,1,TRUE)</f>
        <v>41677</v>
      </c>
    </row>
    <row r="854" ht="15.75" customHeight="1">
      <c r="A854" s="489">
        <v>44112.0</v>
      </c>
      <c r="B854" s="490">
        <v>4533.05</v>
      </c>
      <c r="C854" s="490">
        <v>4545.15</v>
      </c>
      <c r="D854" s="490">
        <v>4579.98</v>
      </c>
      <c r="E854" s="490">
        <v>4510.88</v>
      </c>
      <c r="G854" s="226">
        <v>-0.0027</v>
      </c>
      <c r="K854" s="489">
        <v>44115.0</v>
      </c>
      <c r="L854" s="154">
        <v>39.3</v>
      </c>
      <c r="M854" s="154">
        <v>39.1</v>
      </c>
      <c r="N854" s="154">
        <v>39.6</v>
      </c>
      <c r="O854" s="154">
        <v>39.0</v>
      </c>
      <c r="P854" s="154" t="s">
        <v>3331</v>
      </c>
      <c r="Q854" s="226">
        <v>0.0051</v>
      </c>
      <c r="R854" s="489">
        <f>VLOOKUP(K854,'Downloaded Data'!A:A,1,TRUE)</f>
        <v>41677</v>
      </c>
    </row>
    <row r="855" ht="15.75" customHeight="1">
      <c r="A855" s="489">
        <v>44082.0</v>
      </c>
      <c r="B855" s="490">
        <v>4545.15</v>
      </c>
      <c r="C855" s="490">
        <v>4364.83</v>
      </c>
      <c r="D855" s="490">
        <v>4557.18</v>
      </c>
      <c r="E855" s="490">
        <v>4364.83</v>
      </c>
      <c r="G855" s="226">
        <v>0.0413</v>
      </c>
      <c r="K855" s="489">
        <v>44085.0</v>
      </c>
      <c r="L855" s="154">
        <v>39.1</v>
      </c>
      <c r="M855" s="154">
        <v>39.2</v>
      </c>
      <c r="N855" s="154">
        <v>39.8</v>
      </c>
      <c r="O855" s="154">
        <v>38.5</v>
      </c>
      <c r="P855" s="154" t="s">
        <v>3332</v>
      </c>
      <c r="Q855" s="226">
        <v>-0.0026</v>
      </c>
      <c r="R855" s="489">
        <f>VLOOKUP(K855,'Downloaded Data'!A:A,1,TRUE)</f>
        <v>41677</v>
      </c>
    </row>
    <row r="856" ht="15.75" customHeight="1">
      <c r="A856" s="489">
        <v>43990.0</v>
      </c>
      <c r="B856" s="490">
        <v>4364.83</v>
      </c>
      <c r="C856" s="490">
        <v>4307.15</v>
      </c>
      <c r="D856" s="490">
        <v>4368.34</v>
      </c>
      <c r="E856" s="490">
        <v>4307.15</v>
      </c>
      <c r="G856" s="226">
        <v>0.0134</v>
      </c>
      <c r="K856" s="489">
        <v>44054.0</v>
      </c>
      <c r="L856" s="154">
        <v>39.2</v>
      </c>
      <c r="M856" s="154">
        <v>40.0</v>
      </c>
      <c r="N856" s="154">
        <v>40.0</v>
      </c>
      <c r="O856" s="154">
        <v>39.0</v>
      </c>
      <c r="P856" s="154" t="s">
        <v>3333</v>
      </c>
      <c r="Q856" s="226">
        <v>-0.0051</v>
      </c>
      <c r="R856" s="489">
        <f>VLOOKUP(K856,'Downloaded Data'!A:A,1,TRUE)</f>
        <v>41677</v>
      </c>
    </row>
    <row r="857" ht="15.75" customHeight="1">
      <c r="A857" s="489">
        <v>43959.0</v>
      </c>
      <c r="B857" s="490">
        <v>4307.15</v>
      </c>
      <c r="C857" s="490">
        <v>4299.1</v>
      </c>
      <c r="D857" s="490">
        <v>4327.98</v>
      </c>
      <c r="E857" s="490">
        <v>4294.33</v>
      </c>
      <c r="G857" s="226">
        <v>0.0019</v>
      </c>
      <c r="K857" s="489">
        <v>43962.0</v>
      </c>
      <c r="L857" s="154">
        <v>39.4</v>
      </c>
      <c r="M857" s="154">
        <v>39.3</v>
      </c>
      <c r="N857" s="154">
        <v>39.8</v>
      </c>
      <c r="O857" s="154">
        <v>38.9</v>
      </c>
      <c r="P857" s="154" t="s">
        <v>3334</v>
      </c>
      <c r="Q857" s="226">
        <v>0.0025</v>
      </c>
      <c r="R857" s="489">
        <f>VLOOKUP(K857,'Downloaded Data'!A:A,1,TRUE)</f>
        <v>41677</v>
      </c>
    </row>
    <row r="858" ht="15.75" customHeight="1">
      <c r="A858" s="489">
        <v>43929.0</v>
      </c>
      <c r="B858" s="490">
        <v>4299.1</v>
      </c>
      <c r="C858" s="490">
        <v>4271.81</v>
      </c>
      <c r="D858" s="490">
        <v>4300.82</v>
      </c>
      <c r="E858" s="490">
        <v>4257.97</v>
      </c>
      <c r="G858" s="226">
        <v>0.0064</v>
      </c>
      <c r="K858" s="489">
        <v>43932.0</v>
      </c>
      <c r="L858" s="154">
        <v>39.3</v>
      </c>
      <c r="M858" s="154">
        <v>39.5</v>
      </c>
      <c r="N858" s="154">
        <v>42.9</v>
      </c>
      <c r="O858" s="154">
        <v>39.0</v>
      </c>
      <c r="P858" s="154" t="s">
        <v>3335</v>
      </c>
      <c r="Q858" s="226">
        <v>0.0026</v>
      </c>
      <c r="R858" s="489">
        <f>VLOOKUP(K858,'Downloaded Data'!A:A,1,TRUE)</f>
        <v>41677</v>
      </c>
    </row>
    <row r="859" ht="15.75" customHeight="1">
      <c r="A859" s="489">
        <v>43898.0</v>
      </c>
      <c r="B859" s="490">
        <v>4271.81</v>
      </c>
      <c r="C859" s="490">
        <v>4214.42</v>
      </c>
      <c r="D859" s="490">
        <v>4273.65</v>
      </c>
      <c r="E859" s="490">
        <v>4214.42</v>
      </c>
      <c r="G859" s="226">
        <v>0.0136</v>
      </c>
      <c r="K859" s="489">
        <v>43901.0</v>
      </c>
      <c r="L859" s="154">
        <v>39.2</v>
      </c>
      <c r="M859" s="154">
        <v>39.5</v>
      </c>
      <c r="N859" s="154">
        <v>39.5</v>
      </c>
      <c r="O859" s="154">
        <v>38.9</v>
      </c>
      <c r="P859" s="154" t="s">
        <v>3336</v>
      </c>
      <c r="Q859" s="226">
        <v>-0.0051</v>
      </c>
      <c r="R859" s="489">
        <f>VLOOKUP(K859,'Downloaded Data'!A:A,1,TRUE)</f>
        <v>41677</v>
      </c>
    </row>
    <row r="860" ht="15.75" customHeight="1">
      <c r="A860" s="154" t="s">
        <v>5507</v>
      </c>
      <c r="B860" s="490">
        <v>4214.42</v>
      </c>
      <c r="C860" s="490">
        <v>4171.2</v>
      </c>
      <c r="D860" s="490">
        <v>4218.49</v>
      </c>
      <c r="E860" s="490">
        <v>4169.64</v>
      </c>
      <c r="G860" s="226">
        <v>0.0104</v>
      </c>
      <c r="K860" s="489">
        <v>43872.0</v>
      </c>
      <c r="L860" s="154">
        <v>39.4</v>
      </c>
      <c r="M860" s="154">
        <v>39.3</v>
      </c>
      <c r="N860" s="154">
        <v>39.8</v>
      </c>
      <c r="O860" s="154">
        <v>38.5</v>
      </c>
      <c r="P860" s="154" t="s">
        <v>3337</v>
      </c>
      <c r="Q860" s="226">
        <v>0.0181</v>
      </c>
      <c r="R860" s="489">
        <f>VLOOKUP(K860,'Downloaded Data'!A:A,1,TRUE)</f>
        <v>41677</v>
      </c>
    </row>
    <row r="861" ht="15.75" customHeight="1">
      <c r="A861" s="154" t="s">
        <v>5508</v>
      </c>
      <c r="B861" s="490">
        <v>4171.2</v>
      </c>
      <c r="C861" s="490">
        <v>4156.54</v>
      </c>
      <c r="D861" s="490">
        <v>4176.06</v>
      </c>
      <c r="E861" s="490">
        <v>4150.2</v>
      </c>
      <c r="G861" s="226">
        <v>0.0035</v>
      </c>
      <c r="K861" s="489">
        <v>43841.0</v>
      </c>
      <c r="L861" s="154">
        <v>38.7</v>
      </c>
      <c r="M861" s="154">
        <v>38.9</v>
      </c>
      <c r="N861" s="154">
        <v>39.3</v>
      </c>
      <c r="O861" s="154">
        <v>38.5</v>
      </c>
      <c r="P861" s="154" t="s">
        <v>3338</v>
      </c>
      <c r="Q861" s="226">
        <v>-0.0051</v>
      </c>
      <c r="R861" s="489">
        <f>VLOOKUP(K861,'Downloaded Data'!A:A,1,TRUE)</f>
        <v>41677</v>
      </c>
    </row>
    <row r="862" ht="15.75" customHeight="1">
      <c r="A862" s="154" t="s">
        <v>5509</v>
      </c>
      <c r="B862" s="490">
        <v>4156.54</v>
      </c>
      <c r="C862" s="490">
        <v>4145.38</v>
      </c>
      <c r="D862" s="490">
        <v>4160.81</v>
      </c>
      <c r="E862" s="490">
        <v>4143.44</v>
      </c>
      <c r="G862" s="226">
        <v>0.0027</v>
      </c>
      <c r="K862" s="154" t="s">
        <v>5469</v>
      </c>
      <c r="L862" s="154">
        <v>38.9</v>
      </c>
      <c r="M862" s="154">
        <v>38.6</v>
      </c>
      <c r="N862" s="154">
        <v>39.4</v>
      </c>
      <c r="O862" s="154">
        <v>38.6</v>
      </c>
      <c r="P862" s="154" t="s">
        <v>3339</v>
      </c>
      <c r="Q862" s="226">
        <v>-0.0026</v>
      </c>
      <c r="R862" s="489" t="str">
        <f>VLOOKUP(K862,'Downloaded Data'!A:A,1,TRUE)</f>
        <v>01/15/2017</v>
      </c>
    </row>
    <row r="863" ht="15.75" customHeight="1">
      <c r="A863" s="154" t="s">
        <v>5510</v>
      </c>
      <c r="B863" s="490">
        <v>4145.38</v>
      </c>
      <c r="C863" s="490">
        <v>4129.07</v>
      </c>
      <c r="D863" s="490">
        <v>4146.28</v>
      </c>
      <c r="E863" s="490">
        <v>4123.49</v>
      </c>
      <c r="G863" s="226">
        <v>0.004</v>
      </c>
      <c r="K863" s="154" t="s">
        <v>5470</v>
      </c>
      <c r="L863" s="154">
        <v>39.0</v>
      </c>
      <c r="M863" s="154">
        <v>40.8</v>
      </c>
      <c r="N863" s="154">
        <v>40.8</v>
      </c>
      <c r="O863" s="154">
        <v>38.7</v>
      </c>
      <c r="P863" s="154" t="s">
        <v>3340</v>
      </c>
      <c r="Q863" s="226">
        <v>-0.0201</v>
      </c>
      <c r="R863" s="489" t="str">
        <f>VLOOKUP(K863,'Downloaded Data'!A:A,1,TRUE)</f>
        <v>01/15/2017</v>
      </c>
    </row>
    <row r="864" ht="15.75" customHeight="1">
      <c r="A864" s="154" t="s">
        <v>5511</v>
      </c>
      <c r="B864" s="490">
        <v>4129.07</v>
      </c>
      <c r="C864" s="490">
        <v>4080.93</v>
      </c>
      <c r="D864" s="490">
        <v>4130.25</v>
      </c>
      <c r="E864" s="490">
        <v>4080.87</v>
      </c>
      <c r="G864" s="226">
        <v>0.0118</v>
      </c>
      <c r="K864" s="154" t="s">
        <v>5471</v>
      </c>
      <c r="L864" s="154">
        <v>39.8</v>
      </c>
      <c r="M864" s="154">
        <v>40.4</v>
      </c>
      <c r="N864" s="154">
        <v>40.4</v>
      </c>
      <c r="O864" s="154">
        <v>39.4</v>
      </c>
      <c r="P864" s="154" t="s">
        <v>3341</v>
      </c>
      <c r="Q864" s="226">
        <v>0.0</v>
      </c>
      <c r="R864" s="489" t="str">
        <f>VLOOKUP(K864,'Downloaded Data'!A:A,1,TRUE)</f>
        <v>01/15/2017</v>
      </c>
    </row>
    <row r="865" ht="15.75" customHeight="1">
      <c r="A865" s="154" t="s">
        <v>5512</v>
      </c>
      <c r="B865" s="490">
        <v>4080.93</v>
      </c>
      <c r="C865" s="490">
        <v>4076.79</v>
      </c>
      <c r="D865" s="490">
        <v>4081.56</v>
      </c>
      <c r="E865" s="490">
        <v>4073.81</v>
      </c>
      <c r="G865" s="226">
        <v>0.001</v>
      </c>
      <c r="K865" s="154" t="s">
        <v>5472</v>
      </c>
      <c r="L865" s="154">
        <v>39.8</v>
      </c>
      <c r="M865" s="154">
        <v>39.4</v>
      </c>
      <c r="N865" s="154">
        <v>40.7</v>
      </c>
      <c r="O865" s="154">
        <v>39.0</v>
      </c>
      <c r="P865" s="154" t="s">
        <v>3342</v>
      </c>
      <c r="Q865" s="226">
        <v>0.0102</v>
      </c>
      <c r="R865" s="489" t="str">
        <f>VLOOKUP(K865,'Downloaded Data'!A:A,1,TRUE)</f>
        <v>01/15/2017</v>
      </c>
    </row>
    <row r="866" ht="15.75" customHeight="1">
      <c r="A866" s="154" t="s">
        <v>5513</v>
      </c>
      <c r="B866" s="490">
        <v>4076.79</v>
      </c>
      <c r="C866" s="490">
        <v>4085.79</v>
      </c>
      <c r="D866" s="490">
        <v>4088.44</v>
      </c>
      <c r="E866" s="490">
        <v>4070.93</v>
      </c>
      <c r="G866" s="226">
        <v>-0.0022</v>
      </c>
      <c r="K866" s="154" t="s">
        <v>5473</v>
      </c>
      <c r="L866" s="154">
        <v>39.4</v>
      </c>
      <c r="M866" s="154">
        <v>39.5</v>
      </c>
      <c r="N866" s="154">
        <v>39.8</v>
      </c>
      <c r="O866" s="154">
        <v>39.1</v>
      </c>
      <c r="P866" s="154" t="s">
        <v>3343</v>
      </c>
      <c r="Q866" s="226">
        <v>-0.0025</v>
      </c>
      <c r="R866" s="489" t="str">
        <f>VLOOKUP(K866,'Downloaded Data'!A:A,1,TRUE)</f>
        <v>01/15/2017</v>
      </c>
    </row>
    <row r="867" ht="15.75" customHeight="1">
      <c r="A867" s="154" t="s">
        <v>5514</v>
      </c>
      <c r="B867" s="490">
        <v>4085.79</v>
      </c>
      <c r="C867" s="490">
        <v>4074.09</v>
      </c>
      <c r="D867" s="490">
        <v>4086.83</v>
      </c>
      <c r="E867" s="490">
        <v>4069.54</v>
      </c>
      <c r="G867" s="226">
        <v>0.0038</v>
      </c>
      <c r="K867" s="154" t="s">
        <v>5474</v>
      </c>
      <c r="L867" s="154">
        <v>39.5</v>
      </c>
      <c r="M867" s="154">
        <v>40.7</v>
      </c>
      <c r="N867" s="154">
        <v>40.7</v>
      </c>
      <c r="O867" s="154">
        <v>39.3</v>
      </c>
      <c r="P867" s="154" t="s">
        <v>3344</v>
      </c>
      <c r="Q867" s="226">
        <v>-0.005</v>
      </c>
      <c r="R867" s="489" t="str">
        <f>VLOOKUP(K867,'Downloaded Data'!A:A,1,TRUE)</f>
        <v>01/15/2017</v>
      </c>
    </row>
    <row r="868" ht="15.75" customHeight="1">
      <c r="A868" s="154" t="s">
        <v>5515</v>
      </c>
      <c r="B868" s="490">
        <v>4070.15</v>
      </c>
      <c r="C868" s="490">
        <v>4050.64</v>
      </c>
      <c r="D868" s="490">
        <v>4073.76</v>
      </c>
      <c r="E868" s="490">
        <v>4041.38</v>
      </c>
      <c r="G868" s="226">
        <v>0.0048</v>
      </c>
      <c r="K868" s="154" t="s">
        <v>5475</v>
      </c>
      <c r="L868" s="154">
        <v>39.7</v>
      </c>
      <c r="M868" s="154">
        <v>39.0</v>
      </c>
      <c r="N868" s="154">
        <v>40.2</v>
      </c>
      <c r="O868" s="154">
        <v>39.0</v>
      </c>
      <c r="P868" s="154" t="s">
        <v>3345</v>
      </c>
      <c r="Q868" s="226">
        <v>0.0206</v>
      </c>
      <c r="R868" s="489" t="str">
        <f>VLOOKUP(K868,'Downloaded Data'!A:A,1,TRUE)</f>
        <v>01/15/2017</v>
      </c>
    </row>
    <row r="869" ht="15.75" customHeight="1">
      <c r="A869" s="154" t="s">
        <v>5516</v>
      </c>
      <c r="B869" s="490">
        <v>4050.64</v>
      </c>
      <c r="C869" s="490">
        <v>4043.97</v>
      </c>
      <c r="D869" s="490">
        <v>4051.94</v>
      </c>
      <c r="E869" s="490">
        <v>4039.58</v>
      </c>
      <c r="G869" s="226">
        <v>-0.0045</v>
      </c>
      <c r="K869" s="154" t="s">
        <v>5476</v>
      </c>
      <c r="L869" s="154">
        <v>38.9</v>
      </c>
      <c r="M869" s="154">
        <v>39.2</v>
      </c>
      <c r="N869" s="154">
        <v>40.0</v>
      </c>
      <c r="O869" s="154">
        <v>38.5</v>
      </c>
      <c r="P869" s="154" t="s">
        <v>3346</v>
      </c>
      <c r="Q869" s="226">
        <v>-0.0077</v>
      </c>
      <c r="R869" s="489" t="str">
        <f>VLOOKUP(K869,'Downloaded Data'!A:A,1,TRUE)</f>
        <v>01/15/2017</v>
      </c>
    </row>
    <row r="870" ht="15.75" customHeight="1">
      <c r="A870" s="154" t="s">
        <v>5517</v>
      </c>
      <c r="B870" s="490">
        <v>4069.11</v>
      </c>
      <c r="C870" s="490">
        <v>4068.27</v>
      </c>
      <c r="D870" s="490">
        <v>4071.75</v>
      </c>
      <c r="E870" s="490">
        <v>4058.43</v>
      </c>
      <c r="G870" s="226">
        <v>-0.0024</v>
      </c>
      <c r="K870" s="154" t="s">
        <v>5477</v>
      </c>
      <c r="L870" s="154">
        <v>39.2</v>
      </c>
      <c r="M870" s="154">
        <v>39.4</v>
      </c>
      <c r="N870" s="154">
        <v>40.8</v>
      </c>
      <c r="O870" s="154">
        <v>39.0</v>
      </c>
      <c r="P870" s="154" t="s">
        <v>3347</v>
      </c>
      <c r="Q870" s="226">
        <v>-0.0051</v>
      </c>
      <c r="R870" s="489" t="str">
        <f>VLOOKUP(K870,'Downloaded Data'!A:A,1,TRUE)</f>
        <v>01/15/2017</v>
      </c>
    </row>
    <row r="871" ht="15.75" customHeight="1">
      <c r="A871" s="154" t="s">
        <v>5518</v>
      </c>
      <c r="B871" s="490">
        <v>4079.07</v>
      </c>
      <c r="C871" s="490">
        <v>4082.14</v>
      </c>
      <c r="D871" s="490">
        <v>4088.25</v>
      </c>
      <c r="E871" s="490">
        <v>4073.42</v>
      </c>
      <c r="G871" s="226">
        <v>-8.0E-4</v>
      </c>
      <c r="K871" s="154" t="s">
        <v>5478</v>
      </c>
      <c r="L871" s="154">
        <v>39.4</v>
      </c>
      <c r="M871" s="154">
        <v>40.6</v>
      </c>
      <c r="N871" s="154">
        <v>40.6</v>
      </c>
      <c r="O871" s="154">
        <v>39.2</v>
      </c>
      <c r="P871" s="154" t="s">
        <v>3348</v>
      </c>
      <c r="Q871" s="226">
        <v>-0.0025</v>
      </c>
      <c r="R871" s="489" t="str">
        <f>VLOOKUP(K871,'Downloaded Data'!A:A,1,TRUE)</f>
        <v>01/15/2017</v>
      </c>
    </row>
    <row r="872" ht="15.75" customHeight="1">
      <c r="A872" s="154" t="s">
        <v>5519</v>
      </c>
      <c r="B872" s="490">
        <v>4082.14</v>
      </c>
      <c r="C872" s="490">
        <v>4089.51</v>
      </c>
      <c r="D872" s="490">
        <v>4095.92</v>
      </c>
      <c r="E872" s="490">
        <v>4073.21</v>
      </c>
      <c r="G872" s="226">
        <v>-0.0018</v>
      </c>
      <c r="K872" s="154" t="s">
        <v>5479</v>
      </c>
      <c r="L872" s="154">
        <v>39.5</v>
      </c>
      <c r="M872" s="154">
        <v>39.9</v>
      </c>
      <c r="N872" s="154">
        <v>40.2</v>
      </c>
      <c r="O872" s="154">
        <v>39.5</v>
      </c>
      <c r="P872" s="154" t="s">
        <v>3349</v>
      </c>
      <c r="Q872" s="226">
        <v>-0.0075</v>
      </c>
      <c r="R872" s="489" t="str">
        <f>VLOOKUP(K872,'Downloaded Data'!A:A,1,TRUE)</f>
        <v>01/15/2017</v>
      </c>
    </row>
    <row r="873" ht="15.75" customHeight="1">
      <c r="A873" s="154" t="s">
        <v>5520</v>
      </c>
      <c r="B873" s="490">
        <v>4089.51</v>
      </c>
      <c r="C873" s="490">
        <v>4099.42</v>
      </c>
      <c r="D873" s="490">
        <v>4111.27</v>
      </c>
      <c r="E873" s="490">
        <v>4073.26</v>
      </c>
      <c r="G873" s="226">
        <v>-0.0024</v>
      </c>
      <c r="K873" s="154" t="s">
        <v>5480</v>
      </c>
      <c r="L873" s="154">
        <v>39.8</v>
      </c>
      <c r="M873" s="154">
        <v>39.9</v>
      </c>
      <c r="N873" s="154">
        <v>40.8</v>
      </c>
      <c r="O873" s="154">
        <v>39.5</v>
      </c>
      <c r="P873" s="154" t="s">
        <v>3350</v>
      </c>
      <c r="Q873" s="226">
        <v>-0.0025</v>
      </c>
      <c r="R873" s="489" t="str">
        <f>VLOOKUP(K873,'Downloaded Data'!A:A,1,TRUE)</f>
        <v>01/15/2017</v>
      </c>
    </row>
    <row r="874" ht="15.75" customHeight="1">
      <c r="A874" s="489">
        <v>44172.0</v>
      </c>
      <c r="B874" s="490">
        <v>4099.42</v>
      </c>
      <c r="C874" s="490">
        <v>4077.82</v>
      </c>
      <c r="D874" s="490">
        <v>4102.75</v>
      </c>
      <c r="E874" s="490">
        <v>4077.82</v>
      </c>
      <c r="G874" s="226">
        <v>0.0093</v>
      </c>
      <c r="K874" s="489">
        <v>44175.0</v>
      </c>
      <c r="L874" s="154">
        <v>39.9</v>
      </c>
      <c r="M874" s="154">
        <v>39.7</v>
      </c>
      <c r="N874" s="154">
        <v>40.8</v>
      </c>
      <c r="O874" s="154">
        <v>39.6</v>
      </c>
      <c r="P874" s="154" t="s">
        <v>3351</v>
      </c>
      <c r="Q874" s="226">
        <v>0.0</v>
      </c>
      <c r="R874" s="489">
        <f>VLOOKUP(K874,'Downloaded Data'!A:A,1,TRUE)</f>
        <v>41677</v>
      </c>
    </row>
    <row r="875" ht="15.75" customHeight="1">
      <c r="A875" s="489">
        <v>44081.0</v>
      </c>
      <c r="B875" s="490">
        <v>4061.56</v>
      </c>
      <c r="C875" s="490">
        <v>4034.65</v>
      </c>
      <c r="D875" s="490">
        <v>4063.23</v>
      </c>
      <c r="E875" s="490">
        <v>4034.65</v>
      </c>
      <c r="G875" s="226">
        <v>0.0067</v>
      </c>
      <c r="K875" s="489">
        <v>44145.0</v>
      </c>
      <c r="L875" s="154">
        <v>39.9</v>
      </c>
      <c r="M875" s="154">
        <v>41.2</v>
      </c>
      <c r="N875" s="154">
        <v>42.7</v>
      </c>
      <c r="O875" s="154">
        <v>39.6</v>
      </c>
      <c r="P875" s="154" t="s">
        <v>3352</v>
      </c>
      <c r="Q875" s="226">
        <v>-0.0268</v>
      </c>
      <c r="R875" s="489">
        <f>VLOOKUP(K875,'Downloaded Data'!A:A,1,TRUE)</f>
        <v>41677</v>
      </c>
    </row>
    <row r="876" ht="15.75" customHeight="1">
      <c r="A876" s="489">
        <v>44050.0</v>
      </c>
      <c r="B876" s="490">
        <v>4034.65</v>
      </c>
      <c r="C876" s="490">
        <v>4001.81</v>
      </c>
      <c r="D876" s="490">
        <v>4037.77</v>
      </c>
      <c r="E876" s="490">
        <v>4001.81</v>
      </c>
      <c r="G876" s="226">
        <v>0.0082</v>
      </c>
      <c r="K876" s="489">
        <v>44053.0</v>
      </c>
      <c r="L876" s="154">
        <v>41.0</v>
      </c>
      <c r="M876" s="154">
        <v>42.2</v>
      </c>
      <c r="N876" s="154">
        <v>42.2</v>
      </c>
      <c r="O876" s="154">
        <v>40.9</v>
      </c>
      <c r="P876" s="154" t="s">
        <v>3353</v>
      </c>
      <c r="Q876" s="226">
        <v>-0.0168</v>
      </c>
      <c r="R876" s="489">
        <f>VLOOKUP(K876,'Downloaded Data'!A:A,1,TRUE)</f>
        <v>41677</v>
      </c>
    </row>
    <row r="877" ht="15.75" customHeight="1">
      <c r="A877" s="489">
        <v>44019.0</v>
      </c>
      <c r="B877" s="490">
        <v>4001.81</v>
      </c>
      <c r="C877" s="490">
        <v>3994.65</v>
      </c>
      <c r="D877" s="490">
        <v>4003.71</v>
      </c>
      <c r="E877" s="490">
        <v>3994.65</v>
      </c>
      <c r="G877" s="226">
        <v>0.0018</v>
      </c>
      <c r="K877" s="489">
        <v>44022.0</v>
      </c>
      <c r="L877" s="154">
        <v>41.7</v>
      </c>
      <c r="M877" s="154">
        <v>40.4</v>
      </c>
      <c r="N877" s="154">
        <v>42.8</v>
      </c>
      <c r="O877" s="154">
        <v>40.2</v>
      </c>
      <c r="P877" s="154" t="s">
        <v>3354</v>
      </c>
      <c r="Q877" s="226">
        <v>0.0322</v>
      </c>
      <c r="R877" s="489">
        <f>VLOOKUP(K877,'Downloaded Data'!A:A,1,TRUE)</f>
        <v>41677</v>
      </c>
    </row>
    <row r="878" ht="15.75" customHeight="1">
      <c r="A878" s="489">
        <v>43989.0</v>
      </c>
      <c r="B878" s="490">
        <v>3994.65</v>
      </c>
      <c r="C878" s="490">
        <v>3981.52</v>
      </c>
      <c r="D878" s="490">
        <v>3998.02</v>
      </c>
      <c r="E878" s="490">
        <v>3977.36</v>
      </c>
      <c r="G878" s="226">
        <v>0.0033</v>
      </c>
      <c r="K878" s="489">
        <v>43992.0</v>
      </c>
      <c r="L878" s="154">
        <v>40.4</v>
      </c>
      <c r="M878" s="154">
        <v>40.8</v>
      </c>
      <c r="N878" s="154">
        <v>41.0</v>
      </c>
      <c r="O878" s="154">
        <v>40.2</v>
      </c>
      <c r="P878" s="154" t="s">
        <v>3355</v>
      </c>
      <c r="Q878" s="226">
        <v>-0.0122</v>
      </c>
      <c r="R878" s="489">
        <f>VLOOKUP(K878,'Downloaded Data'!A:A,1,TRUE)</f>
        <v>41677</v>
      </c>
    </row>
    <row r="879" ht="15.75" customHeight="1">
      <c r="A879" s="489">
        <v>43958.0</v>
      </c>
      <c r="B879" s="490">
        <v>3981.52</v>
      </c>
      <c r="C879" s="490">
        <v>3986.73</v>
      </c>
      <c r="D879" s="490">
        <v>3986.73</v>
      </c>
      <c r="E879" s="490">
        <v>3977.1</v>
      </c>
      <c r="G879" s="226">
        <v>-0.0013</v>
      </c>
      <c r="K879" s="489">
        <v>43961.0</v>
      </c>
      <c r="L879" s="154">
        <v>40.9</v>
      </c>
      <c r="M879" s="154">
        <v>41.3</v>
      </c>
      <c r="N879" s="154">
        <v>41.5</v>
      </c>
      <c r="O879" s="154">
        <v>40.8</v>
      </c>
      <c r="P879" s="154" t="s">
        <v>3356</v>
      </c>
      <c r="Q879" s="226">
        <v>-0.0121</v>
      </c>
      <c r="R879" s="489">
        <f>VLOOKUP(K879,'Downloaded Data'!A:A,1,TRUE)</f>
        <v>41677</v>
      </c>
    </row>
    <row r="880" ht="15.75" customHeight="1">
      <c r="A880" s="489">
        <v>43868.0</v>
      </c>
      <c r="B880" s="490">
        <v>3986.73</v>
      </c>
      <c r="C880" s="490">
        <v>3989.08</v>
      </c>
      <c r="D880" s="490">
        <v>3989.08</v>
      </c>
      <c r="E880" s="490">
        <v>3978.92</v>
      </c>
      <c r="G880" s="226">
        <v>-6.0E-4</v>
      </c>
      <c r="K880" s="489">
        <v>43931.0</v>
      </c>
      <c r="L880" s="154">
        <v>41.4</v>
      </c>
      <c r="M880" s="154">
        <v>41.2</v>
      </c>
      <c r="N880" s="154">
        <v>41.9</v>
      </c>
      <c r="O880" s="154">
        <v>40.7</v>
      </c>
      <c r="P880" s="154" t="s">
        <v>3357</v>
      </c>
      <c r="Q880" s="226">
        <v>0.0073</v>
      </c>
      <c r="R880" s="489">
        <f>VLOOKUP(K880,'Downloaded Data'!A:A,1,TRUE)</f>
        <v>41677</v>
      </c>
    </row>
    <row r="881" ht="15.75" customHeight="1">
      <c r="A881" s="154" t="s">
        <v>5521</v>
      </c>
      <c r="B881" s="490">
        <v>3989.08</v>
      </c>
      <c r="C881" s="490">
        <v>3981.64</v>
      </c>
      <c r="D881" s="490">
        <v>3989.53</v>
      </c>
      <c r="E881" s="490">
        <v>3979.72</v>
      </c>
      <c r="G881" s="226">
        <v>0.0019</v>
      </c>
      <c r="K881" s="489">
        <v>43840.0</v>
      </c>
      <c r="L881" s="154">
        <v>41.1</v>
      </c>
      <c r="M881" s="154">
        <v>42.0</v>
      </c>
      <c r="N881" s="154">
        <v>42.0</v>
      </c>
      <c r="O881" s="154">
        <v>41.0</v>
      </c>
      <c r="P881" s="154" t="s">
        <v>3358</v>
      </c>
      <c r="Q881" s="226">
        <v>-0.0048</v>
      </c>
      <c r="R881" s="489">
        <f>VLOOKUP(K881,'Downloaded Data'!A:A,1,TRUE)</f>
        <v>41677</v>
      </c>
    </row>
    <row r="882" ht="15.75" customHeight="1">
      <c r="A882" s="154" t="s">
        <v>5522</v>
      </c>
      <c r="B882" s="490">
        <v>3981.64</v>
      </c>
      <c r="C882" s="490">
        <v>3974.22</v>
      </c>
      <c r="D882" s="490">
        <v>3983.06</v>
      </c>
      <c r="E882" s="490">
        <v>3974.22</v>
      </c>
      <c r="G882" s="226">
        <v>0.0019</v>
      </c>
      <c r="K882" s="154" t="s">
        <v>5481</v>
      </c>
      <c r="L882" s="154">
        <v>41.3</v>
      </c>
      <c r="M882" s="154">
        <v>41.9</v>
      </c>
      <c r="N882" s="154">
        <v>41.9</v>
      </c>
      <c r="O882" s="154">
        <v>41.2</v>
      </c>
      <c r="P882" s="154" t="s">
        <v>3359</v>
      </c>
      <c r="Q882" s="226">
        <v>0.0</v>
      </c>
      <c r="R882" s="489" t="str">
        <f>VLOOKUP(K882,'Downloaded Data'!A:A,1,TRUE)</f>
        <v>01/15/2017</v>
      </c>
    </row>
    <row r="883" ht="15.75" customHeight="1">
      <c r="A883" s="154" t="s">
        <v>5523</v>
      </c>
      <c r="B883" s="490">
        <v>3974.22</v>
      </c>
      <c r="C883" s="490">
        <v>3969.28</v>
      </c>
      <c r="D883" s="490">
        <v>3976.14</v>
      </c>
      <c r="E883" s="490">
        <v>3965.55</v>
      </c>
      <c r="G883" s="226">
        <v>0.0012</v>
      </c>
      <c r="K883" s="154" t="s">
        <v>5482</v>
      </c>
      <c r="L883" s="154">
        <v>41.3</v>
      </c>
      <c r="M883" s="154">
        <v>42.0</v>
      </c>
      <c r="N883" s="154">
        <v>42.0</v>
      </c>
      <c r="O883" s="154">
        <v>41.1</v>
      </c>
      <c r="P883" s="154" t="s">
        <v>3360</v>
      </c>
      <c r="Q883" s="226">
        <v>-0.0143</v>
      </c>
      <c r="R883" s="489" t="str">
        <f>VLOOKUP(K883,'Downloaded Data'!A:A,1,TRUE)</f>
        <v>01/15/2017</v>
      </c>
    </row>
    <row r="884" ht="15.75" customHeight="1">
      <c r="A884" s="154" t="s">
        <v>5524</v>
      </c>
      <c r="B884" s="490">
        <v>3969.28</v>
      </c>
      <c r="C884" s="490">
        <v>3964.83</v>
      </c>
      <c r="D884" s="490">
        <v>3970.22</v>
      </c>
      <c r="E884" s="490">
        <v>3964.83</v>
      </c>
      <c r="G884" s="226">
        <v>0.0011</v>
      </c>
      <c r="K884" s="154" t="s">
        <v>5483</v>
      </c>
      <c r="L884" s="154">
        <v>41.9</v>
      </c>
      <c r="M884" s="154">
        <v>42.0</v>
      </c>
      <c r="N884" s="154">
        <v>42.4</v>
      </c>
      <c r="O884" s="154">
        <v>41.8</v>
      </c>
      <c r="P884" s="154" t="s">
        <v>3361</v>
      </c>
      <c r="Q884" s="226">
        <v>-0.0048</v>
      </c>
      <c r="R884" s="489" t="str">
        <f>VLOOKUP(K884,'Downloaded Data'!A:A,1,TRUE)</f>
        <v>01/15/2017</v>
      </c>
    </row>
    <row r="885" ht="15.75" customHeight="1">
      <c r="A885" s="154" t="s">
        <v>5525</v>
      </c>
      <c r="B885" s="490">
        <v>3964.83</v>
      </c>
      <c r="C885" s="490">
        <v>3963.35</v>
      </c>
      <c r="D885" s="490">
        <v>3966.34</v>
      </c>
      <c r="E885" s="490">
        <v>3961.56</v>
      </c>
      <c r="G885" s="226">
        <v>4.0E-4</v>
      </c>
      <c r="K885" s="154" t="s">
        <v>5484</v>
      </c>
      <c r="L885" s="154">
        <v>42.1</v>
      </c>
      <c r="M885" s="154">
        <v>41.8</v>
      </c>
      <c r="N885" s="154">
        <v>42.8</v>
      </c>
      <c r="O885" s="154">
        <v>41.8</v>
      </c>
      <c r="P885" s="154" t="s">
        <v>3362</v>
      </c>
      <c r="Q885" s="226">
        <v>0.0072</v>
      </c>
      <c r="R885" s="489" t="str">
        <f>VLOOKUP(K885,'Downloaded Data'!A:A,1,TRUE)</f>
        <v>01/15/2017</v>
      </c>
    </row>
    <row r="886" ht="15.75" customHeight="1">
      <c r="A886" s="154" t="s">
        <v>5526</v>
      </c>
      <c r="B886" s="490">
        <v>3963.35</v>
      </c>
      <c r="C886" s="490">
        <v>3962.04</v>
      </c>
      <c r="D886" s="490">
        <v>3965.26</v>
      </c>
      <c r="E886" s="490">
        <v>3960.97</v>
      </c>
      <c r="G886" s="226">
        <v>3.0E-4</v>
      </c>
      <c r="K886" s="154" t="s">
        <v>5485</v>
      </c>
      <c r="L886" s="154">
        <v>41.8</v>
      </c>
      <c r="M886" s="154">
        <v>42.1</v>
      </c>
      <c r="N886" s="154">
        <v>42.5</v>
      </c>
      <c r="O886" s="154">
        <v>41.7</v>
      </c>
      <c r="P886" s="154" t="s">
        <v>3363</v>
      </c>
      <c r="Q886" s="226">
        <v>-0.0095</v>
      </c>
      <c r="R886" s="489" t="str">
        <f>VLOOKUP(K886,'Downloaded Data'!A:A,1,TRUE)</f>
        <v>01/15/2017</v>
      </c>
    </row>
    <row r="887" ht="15.75" customHeight="1">
      <c r="A887" s="154" t="s">
        <v>5527</v>
      </c>
      <c r="B887" s="490">
        <v>3962.04</v>
      </c>
      <c r="C887" s="490">
        <v>3962.98</v>
      </c>
      <c r="D887" s="490">
        <v>3963.7</v>
      </c>
      <c r="E887" s="490">
        <v>3959.9</v>
      </c>
      <c r="G887" s="226">
        <v>-2.0E-4</v>
      </c>
      <c r="K887" s="154" t="s">
        <v>5486</v>
      </c>
      <c r="L887" s="154">
        <v>42.2</v>
      </c>
      <c r="M887" s="154">
        <v>42.7</v>
      </c>
      <c r="N887" s="154">
        <v>43.6</v>
      </c>
      <c r="O887" s="154">
        <v>41.8</v>
      </c>
      <c r="P887" s="154" t="s">
        <v>3364</v>
      </c>
      <c r="Q887" s="226">
        <v>-0.0321</v>
      </c>
      <c r="R887" s="489" t="str">
        <f>VLOOKUP(K887,'Downloaded Data'!A:A,1,TRUE)</f>
        <v>01/15/2017</v>
      </c>
    </row>
    <row r="888" ht="15.75" customHeight="1">
      <c r="A888" s="154" t="s">
        <v>5528</v>
      </c>
      <c r="B888" s="490">
        <v>3962.98</v>
      </c>
      <c r="C888" s="490">
        <v>3960.57</v>
      </c>
      <c r="D888" s="490">
        <v>3963.14</v>
      </c>
      <c r="E888" s="490">
        <v>3959.66</v>
      </c>
      <c r="G888" s="226">
        <v>6.0E-4</v>
      </c>
      <c r="K888" s="154" t="s">
        <v>5487</v>
      </c>
      <c r="L888" s="154">
        <v>43.6</v>
      </c>
      <c r="M888" s="154">
        <v>42.3</v>
      </c>
      <c r="N888" s="154">
        <v>44.0</v>
      </c>
      <c r="O888" s="154">
        <v>42.0</v>
      </c>
      <c r="P888" s="154" t="s">
        <v>3365</v>
      </c>
      <c r="Q888" s="226">
        <v>0.0187</v>
      </c>
      <c r="R888" s="489" t="str">
        <f>VLOOKUP(K888,'Downloaded Data'!A:A,1,TRUE)</f>
        <v>01/15/2017</v>
      </c>
    </row>
    <row r="889" ht="15.75" customHeight="1">
      <c r="A889" s="154" t="s">
        <v>5529</v>
      </c>
      <c r="B889" s="490">
        <v>3960.57</v>
      </c>
      <c r="C889" s="490">
        <v>3961.9</v>
      </c>
      <c r="D889" s="490">
        <v>3961.9</v>
      </c>
      <c r="E889" s="490">
        <v>3958.16</v>
      </c>
      <c r="G889" s="226">
        <v>-3.0E-4</v>
      </c>
      <c r="K889" s="154" t="s">
        <v>5488</v>
      </c>
      <c r="L889" s="154">
        <v>42.8</v>
      </c>
      <c r="M889" s="154">
        <v>43.4</v>
      </c>
      <c r="N889" s="154">
        <v>44.4</v>
      </c>
      <c r="O889" s="154">
        <v>42.5</v>
      </c>
      <c r="P889" s="154" t="s">
        <v>3366</v>
      </c>
      <c r="Q889" s="226">
        <v>-0.007</v>
      </c>
      <c r="R889" s="489" t="str">
        <f>VLOOKUP(K889,'Downloaded Data'!A:A,1,TRUE)</f>
        <v>01/15/2017</v>
      </c>
    </row>
    <row r="890" ht="15.75" customHeight="1">
      <c r="A890" s="154" t="s">
        <v>5530</v>
      </c>
      <c r="B890" s="490">
        <v>3961.9</v>
      </c>
      <c r="C890" s="490">
        <v>3960.65</v>
      </c>
      <c r="D890" s="490">
        <v>3963.92</v>
      </c>
      <c r="E890" s="490">
        <v>3958.33</v>
      </c>
      <c r="G890" s="226">
        <v>3.0E-4</v>
      </c>
      <c r="K890" s="154" t="s">
        <v>5489</v>
      </c>
      <c r="L890" s="154">
        <v>43.1</v>
      </c>
      <c r="M890" s="154">
        <v>43.8</v>
      </c>
      <c r="N890" s="154">
        <v>43.8</v>
      </c>
      <c r="O890" s="154">
        <v>43.0</v>
      </c>
      <c r="P890" s="154" t="s">
        <v>3367</v>
      </c>
      <c r="Q890" s="226">
        <v>-0.0137</v>
      </c>
      <c r="R890" s="489" t="str">
        <f>VLOOKUP(K890,'Downloaded Data'!A:A,1,TRUE)</f>
        <v>01/15/2017</v>
      </c>
    </row>
    <row r="891" ht="15.75" customHeight="1">
      <c r="A891" s="154" t="s">
        <v>5531</v>
      </c>
      <c r="B891" s="490">
        <v>3960.65</v>
      </c>
      <c r="C891" s="490">
        <v>3958.36</v>
      </c>
      <c r="D891" s="490">
        <v>3963.62</v>
      </c>
      <c r="E891" s="490">
        <v>3954.32</v>
      </c>
      <c r="G891" s="226">
        <v>6.0E-4</v>
      </c>
      <c r="K891" s="154" t="s">
        <v>5490</v>
      </c>
      <c r="L891" s="154">
        <v>43.7</v>
      </c>
      <c r="M891" s="154">
        <v>44.6</v>
      </c>
      <c r="N891" s="154">
        <v>44.9</v>
      </c>
      <c r="O891" s="154">
        <v>43.5</v>
      </c>
      <c r="P891" s="154" t="s">
        <v>2727</v>
      </c>
      <c r="Q891" s="226">
        <v>-0.0158</v>
      </c>
      <c r="R891" s="489" t="str">
        <f>VLOOKUP(K891,'Downloaded Data'!A:A,1,TRUE)</f>
        <v>01/15/2017</v>
      </c>
    </row>
    <row r="892" ht="15.75" customHeight="1">
      <c r="A892" s="154" t="s">
        <v>5532</v>
      </c>
      <c r="B892" s="490">
        <v>3958.36</v>
      </c>
      <c r="C892" s="490">
        <v>3964.28</v>
      </c>
      <c r="D892" s="490">
        <v>3964.28</v>
      </c>
      <c r="E892" s="490">
        <v>3957.92</v>
      </c>
      <c r="G892" s="226">
        <v>-0.0015</v>
      </c>
      <c r="K892" s="154" t="s">
        <v>5491</v>
      </c>
      <c r="L892" s="154">
        <v>44.4</v>
      </c>
      <c r="M892" s="154">
        <v>44.5</v>
      </c>
      <c r="N892" s="154">
        <v>45.5</v>
      </c>
      <c r="O892" s="154">
        <v>43.2</v>
      </c>
      <c r="P892" s="154" t="s">
        <v>3368</v>
      </c>
      <c r="Q892" s="226">
        <v>0.0023</v>
      </c>
      <c r="R892" s="489" t="str">
        <f>VLOOKUP(K892,'Downloaded Data'!A:A,1,TRUE)</f>
        <v>01/15/2017</v>
      </c>
    </row>
    <row r="893" ht="15.75" customHeight="1">
      <c r="A893" s="154" t="s">
        <v>5533</v>
      </c>
      <c r="B893" s="490">
        <v>3964.28</v>
      </c>
      <c r="C893" s="490">
        <v>3967.31</v>
      </c>
      <c r="D893" s="490">
        <v>3971.13</v>
      </c>
      <c r="E893" s="490">
        <v>3962.93</v>
      </c>
      <c r="G893" s="226">
        <v>-8.0E-4</v>
      </c>
      <c r="K893" s="154" t="s">
        <v>5492</v>
      </c>
      <c r="L893" s="154">
        <v>44.3</v>
      </c>
      <c r="M893" s="154">
        <v>43.1</v>
      </c>
      <c r="N893" s="154">
        <v>44.5</v>
      </c>
      <c r="O893" s="154">
        <v>42.0</v>
      </c>
      <c r="P893" s="154" t="s">
        <v>3369</v>
      </c>
      <c r="Q893" s="226">
        <v>0.0278</v>
      </c>
      <c r="R893" s="489" t="str">
        <f>VLOOKUP(K893,'Downloaded Data'!A:A,1,TRUE)</f>
        <v>01/15/2017</v>
      </c>
    </row>
    <row r="894" ht="15.75" customHeight="1">
      <c r="A894" s="489">
        <v>44141.0</v>
      </c>
      <c r="B894" s="490">
        <v>3967.31</v>
      </c>
      <c r="C894" s="490">
        <v>3968.26</v>
      </c>
      <c r="D894" s="490">
        <v>3969.47</v>
      </c>
      <c r="E894" s="490">
        <v>3963.62</v>
      </c>
      <c r="G894" s="226">
        <v>1.0E-4</v>
      </c>
      <c r="K894" s="154" t="s">
        <v>5493</v>
      </c>
      <c r="L894" s="154">
        <v>43.1</v>
      </c>
      <c r="M894" s="154">
        <v>41.0</v>
      </c>
      <c r="N894" s="154">
        <v>43.4</v>
      </c>
      <c r="O894" s="154">
        <v>40.9</v>
      </c>
      <c r="P894" s="154" t="s">
        <v>3370</v>
      </c>
      <c r="Q894" s="226">
        <v>0.059</v>
      </c>
      <c r="R894" s="489" t="str">
        <f>VLOOKUP(K894,'Downloaded Data'!A:A,1,TRUE)</f>
        <v>01/15/2017</v>
      </c>
    </row>
    <row r="895" ht="15.75" customHeight="1">
      <c r="A895" s="489">
        <v>44110.0</v>
      </c>
      <c r="B895" s="490">
        <v>3966.75</v>
      </c>
      <c r="C895" s="490">
        <v>3962.37</v>
      </c>
      <c r="D895" s="490">
        <v>3967.97</v>
      </c>
      <c r="E895" s="490">
        <v>3959.59</v>
      </c>
      <c r="G895" s="226">
        <v>0.0011</v>
      </c>
      <c r="K895" s="154" t="s">
        <v>5494</v>
      </c>
      <c r="L895" s="154">
        <v>40.7</v>
      </c>
      <c r="M895" s="154">
        <v>40.9</v>
      </c>
      <c r="N895" s="154">
        <v>41.5</v>
      </c>
      <c r="O895" s="154">
        <v>40.4</v>
      </c>
      <c r="P895" s="154" t="s">
        <v>3371</v>
      </c>
      <c r="Q895" s="226">
        <v>0.015</v>
      </c>
      <c r="R895" s="489" t="str">
        <f>VLOOKUP(K895,'Downloaded Data'!A:A,1,TRUE)</f>
        <v>01/15/2017</v>
      </c>
    </row>
    <row r="896" ht="15.75" customHeight="1">
      <c r="A896" s="489">
        <v>44080.0</v>
      </c>
      <c r="B896" s="490">
        <v>3962.37</v>
      </c>
      <c r="C896" s="490">
        <v>3956.1</v>
      </c>
      <c r="D896" s="490">
        <v>3962.37</v>
      </c>
      <c r="E896" s="490">
        <v>3956.1</v>
      </c>
      <c r="G896" s="226">
        <v>0.0016</v>
      </c>
      <c r="K896" s="489">
        <v>44113.0</v>
      </c>
      <c r="L896" s="154">
        <v>40.1</v>
      </c>
      <c r="M896" s="154">
        <v>40.5</v>
      </c>
      <c r="N896" s="154">
        <v>40.6</v>
      </c>
      <c r="O896" s="154">
        <v>40.0</v>
      </c>
      <c r="P896" s="154" t="s">
        <v>3372</v>
      </c>
      <c r="Q896" s="226">
        <v>0.0025</v>
      </c>
      <c r="R896" s="489">
        <f>VLOOKUP(K896,'Downloaded Data'!A:A,1,TRUE)</f>
        <v>41677</v>
      </c>
    </row>
    <row r="897" ht="15.75" customHeight="1">
      <c r="A897" s="489">
        <v>44049.0</v>
      </c>
      <c r="B897" s="490">
        <v>3956.1</v>
      </c>
      <c r="C897" s="490">
        <v>3961.51</v>
      </c>
      <c r="D897" s="490">
        <v>3961.61</v>
      </c>
      <c r="E897" s="490">
        <v>3955.71</v>
      </c>
      <c r="G897" s="226">
        <v>-0.0014</v>
      </c>
      <c r="K897" s="489">
        <v>44083.0</v>
      </c>
      <c r="L897" s="154">
        <v>40.0</v>
      </c>
      <c r="M897" s="154">
        <v>40.8</v>
      </c>
      <c r="N897" s="154">
        <v>41.0</v>
      </c>
      <c r="O897" s="154">
        <v>39.8</v>
      </c>
      <c r="P897" s="154" t="s">
        <v>3373</v>
      </c>
      <c r="Q897" s="226">
        <v>-0.0196</v>
      </c>
      <c r="R897" s="489">
        <f>VLOOKUP(K897,'Downloaded Data'!A:A,1,TRUE)</f>
        <v>41677</v>
      </c>
    </row>
    <row r="898" ht="15.75" customHeight="1">
      <c r="A898" s="489">
        <v>44018.0</v>
      </c>
      <c r="B898" s="490">
        <v>3961.51</v>
      </c>
      <c r="C898" s="490">
        <v>3953.38</v>
      </c>
      <c r="D898" s="490">
        <v>3962.69</v>
      </c>
      <c r="E898" s="490">
        <v>3953.38</v>
      </c>
      <c r="G898" s="226">
        <v>0.0021</v>
      </c>
      <c r="K898" s="489">
        <v>44052.0</v>
      </c>
      <c r="L898" s="154">
        <v>40.8</v>
      </c>
      <c r="M898" s="154">
        <v>41.1</v>
      </c>
      <c r="N898" s="154">
        <v>41.2</v>
      </c>
      <c r="O898" s="154">
        <v>40.6</v>
      </c>
      <c r="P898" s="154" t="s">
        <v>3374</v>
      </c>
      <c r="Q898" s="226">
        <v>-0.0049</v>
      </c>
      <c r="R898" s="489">
        <f>VLOOKUP(K898,'Downloaded Data'!A:A,1,TRUE)</f>
        <v>41677</v>
      </c>
    </row>
    <row r="899" ht="15.75" customHeight="1">
      <c r="A899" s="489">
        <v>43927.0</v>
      </c>
      <c r="B899" s="490">
        <v>3953.38</v>
      </c>
      <c r="C899" s="490">
        <v>3963.4</v>
      </c>
      <c r="D899" s="490">
        <v>3963.4</v>
      </c>
      <c r="E899" s="490">
        <v>3952.47</v>
      </c>
      <c r="G899" s="226">
        <v>-0.0025</v>
      </c>
      <c r="K899" s="489">
        <v>44021.0</v>
      </c>
      <c r="L899" s="154">
        <v>41.0</v>
      </c>
      <c r="M899" s="154">
        <v>41.1</v>
      </c>
      <c r="N899" s="154">
        <v>41.5</v>
      </c>
      <c r="O899" s="154">
        <v>40.4</v>
      </c>
      <c r="P899" s="154" t="s">
        <v>3375</v>
      </c>
      <c r="Q899" s="226">
        <v>0.0123</v>
      </c>
      <c r="R899" s="489">
        <f>VLOOKUP(K899,'Downloaded Data'!A:A,1,TRUE)</f>
        <v>41677</v>
      </c>
    </row>
    <row r="900" ht="15.75" customHeight="1">
      <c r="A900" s="489">
        <v>43896.0</v>
      </c>
      <c r="B900" s="490">
        <v>3963.4</v>
      </c>
      <c r="C900" s="490">
        <v>3969.58</v>
      </c>
      <c r="D900" s="490">
        <v>3973.25</v>
      </c>
      <c r="E900" s="490">
        <v>3961.8</v>
      </c>
      <c r="G900" s="226">
        <v>-0.0016</v>
      </c>
      <c r="K900" s="489">
        <v>43991.0</v>
      </c>
      <c r="L900" s="154">
        <v>40.5</v>
      </c>
      <c r="M900" s="154">
        <v>39.8</v>
      </c>
      <c r="N900" s="154">
        <v>41.4</v>
      </c>
      <c r="O900" s="154">
        <v>39.7</v>
      </c>
      <c r="P900" s="154" t="s">
        <v>3376</v>
      </c>
      <c r="Q900" s="226">
        <v>0.0227</v>
      </c>
      <c r="R900" s="489">
        <f>VLOOKUP(K900,'Downloaded Data'!A:A,1,TRUE)</f>
        <v>41677</v>
      </c>
    </row>
    <row r="901" ht="15.75" customHeight="1">
      <c r="A901" s="489">
        <v>43867.0</v>
      </c>
      <c r="B901" s="490">
        <v>3969.58</v>
      </c>
      <c r="C901" s="490">
        <v>3999.49</v>
      </c>
      <c r="D901" s="490">
        <v>3999.49</v>
      </c>
      <c r="E901" s="490">
        <v>3965.27</v>
      </c>
      <c r="G901" s="226">
        <v>-0.0075</v>
      </c>
      <c r="K901" s="489">
        <v>43899.0</v>
      </c>
      <c r="L901" s="154">
        <v>39.6</v>
      </c>
      <c r="M901" s="154">
        <v>40.0</v>
      </c>
      <c r="N901" s="154">
        <v>40.2</v>
      </c>
      <c r="O901" s="154">
        <v>39.2</v>
      </c>
      <c r="P901" s="154" t="s">
        <v>3377</v>
      </c>
      <c r="Q901" s="226">
        <v>0.0102</v>
      </c>
      <c r="R901" s="489">
        <f>VLOOKUP(K901,'Downloaded Data'!A:A,1,TRUE)</f>
        <v>41677</v>
      </c>
    </row>
    <row r="902" ht="15.75" customHeight="1">
      <c r="A902" s="489">
        <v>43836.0</v>
      </c>
      <c r="B902" s="490">
        <v>3999.49</v>
      </c>
      <c r="C902" s="490">
        <v>4060.44</v>
      </c>
      <c r="D902" s="490">
        <v>4102.76</v>
      </c>
      <c r="E902" s="490">
        <v>3991.79</v>
      </c>
      <c r="G902" s="226">
        <v>-0.015</v>
      </c>
      <c r="K902" s="489">
        <v>43870.0</v>
      </c>
      <c r="L902" s="154">
        <v>39.2</v>
      </c>
      <c r="M902" s="154">
        <v>39.7</v>
      </c>
      <c r="N902" s="154">
        <v>40.1</v>
      </c>
      <c r="O902" s="154">
        <v>39.0</v>
      </c>
      <c r="P902" s="154" t="s">
        <v>3378</v>
      </c>
      <c r="Q902" s="226">
        <v>-0.0101</v>
      </c>
      <c r="R902" s="489">
        <f>VLOOKUP(K902,'Downloaded Data'!A:A,1,TRUE)</f>
        <v>41677</v>
      </c>
    </row>
    <row r="903" ht="15.75" customHeight="1">
      <c r="A903" s="154" t="s">
        <v>5534</v>
      </c>
      <c r="B903" s="490">
        <v>4060.44</v>
      </c>
      <c r="C903" s="490">
        <v>4008.28</v>
      </c>
      <c r="D903" s="490">
        <v>4060.44</v>
      </c>
      <c r="E903" s="490">
        <v>3998.43</v>
      </c>
      <c r="G903" s="226">
        <v>0.013</v>
      </c>
      <c r="K903" s="489">
        <v>43839.0</v>
      </c>
      <c r="L903" s="154">
        <v>39.6</v>
      </c>
      <c r="M903" s="154">
        <v>39.7</v>
      </c>
      <c r="N903" s="154">
        <v>41.5</v>
      </c>
      <c r="O903" s="154">
        <v>39.5</v>
      </c>
      <c r="P903" s="154" t="s">
        <v>3379</v>
      </c>
      <c r="Q903" s="226">
        <v>-0.0025</v>
      </c>
      <c r="R903" s="489">
        <f>VLOOKUP(K903,'Downloaded Data'!A:A,1,TRUE)</f>
        <v>41677</v>
      </c>
    </row>
    <row r="904" ht="15.75" customHeight="1">
      <c r="A904" s="154" t="s">
        <v>5535</v>
      </c>
      <c r="B904" s="490">
        <v>4008.28</v>
      </c>
      <c r="C904" s="490">
        <v>4008.28</v>
      </c>
      <c r="D904" s="490">
        <v>4008.28</v>
      </c>
      <c r="E904" s="490">
        <v>4008.28</v>
      </c>
      <c r="G904" s="226">
        <v>0.0</v>
      </c>
      <c r="K904" s="154" t="s">
        <v>5495</v>
      </c>
      <c r="L904" s="154">
        <v>39.7</v>
      </c>
      <c r="M904" s="154">
        <v>40.1</v>
      </c>
      <c r="N904" s="154">
        <v>40.6</v>
      </c>
      <c r="O904" s="154">
        <v>39.6</v>
      </c>
      <c r="P904" s="154" t="s">
        <v>3380</v>
      </c>
      <c r="Q904" s="226">
        <v>-0.0025</v>
      </c>
      <c r="R904" s="489" t="str">
        <f>VLOOKUP(K904,'Downloaded Data'!A:A,1,TRUE)</f>
        <v>01/15/2017</v>
      </c>
    </row>
    <row r="905" ht="15.75" customHeight="1">
      <c r="A905" s="154" t="s">
        <v>5536</v>
      </c>
      <c r="B905" s="490">
        <v>4008.28</v>
      </c>
      <c r="C905" s="490">
        <v>3976.56</v>
      </c>
      <c r="D905" s="490">
        <v>4013.75</v>
      </c>
      <c r="E905" s="490">
        <v>3976.56</v>
      </c>
      <c r="G905" s="226">
        <v>0.008</v>
      </c>
      <c r="K905" s="154" t="s">
        <v>5496</v>
      </c>
      <c r="L905" s="154">
        <v>39.8</v>
      </c>
      <c r="M905" s="154">
        <v>39.9</v>
      </c>
      <c r="N905" s="154">
        <v>40.3</v>
      </c>
      <c r="O905" s="154">
        <v>39.0</v>
      </c>
      <c r="P905" s="154" t="s">
        <v>3381</v>
      </c>
      <c r="Q905" s="226">
        <v>0.0051</v>
      </c>
      <c r="R905" s="489" t="str">
        <f>VLOOKUP(K905,'Downloaded Data'!A:A,1,TRUE)</f>
        <v>01/15/2017</v>
      </c>
    </row>
    <row r="906" ht="15.75" customHeight="1">
      <c r="A906" s="154" t="s">
        <v>5537</v>
      </c>
      <c r="B906" s="490">
        <v>3976.56</v>
      </c>
      <c r="C906" s="490">
        <v>3984.75</v>
      </c>
      <c r="D906" s="490">
        <v>3985.72</v>
      </c>
      <c r="E906" s="490">
        <v>3962.76</v>
      </c>
      <c r="G906" s="226">
        <v>-0.0021</v>
      </c>
      <c r="K906" s="154" t="s">
        <v>5497</v>
      </c>
      <c r="L906" s="154">
        <v>39.6</v>
      </c>
      <c r="M906" s="154">
        <v>40.2</v>
      </c>
      <c r="N906" s="154">
        <v>40.8</v>
      </c>
      <c r="O906" s="154">
        <v>39.4</v>
      </c>
      <c r="P906" s="154" t="s">
        <v>3382</v>
      </c>
      <c r="Q906" s="226">
        <v>-0.01</v>
      </c>
      <c r="R906" s="489" t="str">
        <f>VLOOKUP(K906,'Downloaded Data'!A:A,1,TRUE)</f>
        <v>01/15/2017</v>
      </c>
    </row>
    <row r="907" ht="15.75" customHeight="1">
      <c r="A907" s="154" t="s">
        <v>5538</v>
      </c>
      <c r="B907" s="490">
        <v>3984.75</v>
      </c>
      <c r="C907" s="490">
        <v>3960.17</v>
      </c>
      <c r="D907" s="490">
        <v>3987.17</v>
      </c>
      <c r="E907" s="490">
        <v>3960.17</v>
      </c>
      <c r="G907" s="226">
        <v>0.0062</v>
      </c>
      <c r="K907" s="154" t="s">
        <v>5498</v>
      </c>
      <c r="L907" s="154">
        <v>40.0</v>
      </c>
      <c r="M907" s="154">
        <v>40.0</v>
      </c>
      <c r="N907" s="154">
        <v>40.8</v>
      </c>
      <c r="O907" s="154">
        <v>39.5</v>
      </c>
      <c r="P907" s="154" t="s">
        <v>3383</v>
      </c>
      <c r="Q907" s="226">
        <v>-0.0025</v>
      </c>
      <c r="R907" s="489" t="str">
        <f>VLOOKUP(K907,'Downloaded Data'!A:A,1,TRUE)</f>
        <v>01/15/2017</v>
      </c>
    </row>
    <row r="908" ht="15.75" customHeight="1">
      <c r="A908" s="154" t="s">
        <v>5539</v>
      </c>
      <c r="B908" s="490">
        <v>3960.17</v>
      </c>
      <c r="C908" s="490">
        <v>3974.96</v>
      </c>
      <c r="D908" s="490">
        <v>3980.14</v>
      </c>
      <c r="E908" s="490">
        <v>3949.8</v>
      </c>
      <c r="G908" s="226">
        <v>-0.0037</v>
      </c>
      <c r="K908" s="154" t="s">
        <v>5499</v>
      </c>
      <c r="L908" s="154">
        <v>40.1</v>
      </c>
      <c r="M908" s="154">
        <v>41.5</v>
      </c>
      <c r="N908" s="154">
        <v>41.6</v>
      </c>
      <c r="O908" s="154">
        <v>39.5</v>
      </c>
      <c r="P908" s="154" t="s">
        <v>3384</v>
      </c>
      <c r="Q908" s="226">
        <v>-0.0243</v>
      </c>
      <c r="R908" s="489" t="str">
        <f>VLOOKUP(K908,'Downloaded Data'!A:A,1,TRUE)</f>
        <v>01/15/2017</v>
      </c>
    </row>
    <row r="909" ht="15.75" customHeight="1">
      <c r="A909" s="154" t="s">
        <v>5540</v>
      </c>
      <c r="B909" s="490">
        <v>3974.96</v>
      </c>
      <c r="C909" s="490">
        <v>3603.95</v>
      </c>
      <c r="D909" s="490">
        <v>3976.23</v>
      </c>
      <c r="E909" s="490">
        <v>3603.95</v>
      </c>
      <c r="G909" s="226">
        <v>0.1029</v>
      </c>
      <c r="K909" s="154" t="s">
        <v>5500</v>
      </c>
      <c r="L909" s="154">
        <v>41.1</v>
      </c>
      <c r="M909" s="154">
        <v>39.0</v>
      </c>
      <c r="N909" s="154">
        <v>42.0</v>
      </c>
      <c r="O909" s="154">
        <v>38.6</v>
      </c>
      <c r="P909" s="154" t="s">
        <v>3385</v>
      </c>
      <c r="Q909" s="226">
        <v>0.062</v>
      </c>
      <c r="R909" s="489" t="str">
        <f>VLOOKUP(K909,'Downloaded Data'!A:A,1,TRUE)</f>
        <v>01/15/2017</v>
      </c>
    </row>
    <row r="910" ht="15.75" customHeight="1">
      <c r="A910" s="154" t="s">
        <v>5541</v>
      </c>
      <c r="B910" s="490">
        <v>3603.95</v>
      </c>
      <c r="C910" s="490">
        <v>3838.84</v>
      </c>
      <c r="D910" s="490">
        <v>3844.63</v>
      </c>
      <c r="E910" s="490">
        <v>3593.15</v>
      </c>
      <c r="G910" s="226">
        <v>-0.0447</v>
      </c>
      <c r="K910" s="154" t="s">
        <v>5501</v>
      </c>
      <c r="L910" s="154">
        <v>38.7</v>
      </c>
      <c r="M910" s="154">
        <v>39.0</v>
      </c>
      <c r="N910" s="154">
        <v>39.3</v>
      </c>
      <c r="O910" s="154">
        <v>38.3</v>
      </c>
      <c r="P910" s="154" t="s">
        <v>3386</v>
      </c>
      <c r="Q910" s="226">
        <v>0.0078</v>
      </c>
      <c r="R910" s="489" t="str">
        <f>VLOOKUP(K910,'Downloaded Data'!A:A,1,TRUE)</f>
        <v>01/15/2017</v>
      </c>
    </row>
    <row r="911" ht="15.75" customHeight="1">
      <c r="A911" s="154" t="s">
        <v>5542</v>
      </c>
      <c r="B911" s="490">
        <v>3772.55</v>
      </c>
      <c r="C911" s="490">
        <v>3969.31</v>
      </c>
      <c r="D911" s="490">
        <v>4028.58</v>
      </c>
      <c r="E911" s="490">
        <v>3760.39</v>
      </c>
      <c r="G911" s="226">
        <v>-0.0496</v>
      </c>
      <c r="K911" s="154" t="s">
        <v>5502</v>
      </c>
      <c r="L911" s="154">
        <v>38.4</v>
      </c>
      <c r="M911" s="154">
        <v>39.0</v>
      </c>
      <c r="N911" s="154">
        <v>39.1</v>
      </c>
      <c r="O911" s="154">
        <v>38.2</v>
      </c>
      <c r="P911" s="154" t="s">
        <v>3387</v>
      </c>
      <c r="Q911" s="226">
        <v>-0.0052</v>
      </c>
      <c r="R911" s="489" t="str">
        <f>VLOOKUP(K911,'Downloaded Data'!A:A,1,TRUE)</f>
        <v>01/15/2017</v>
      </c>
    </row>
    <row r="912" ht="15.75" customHeight="1">
      <c r="A912" s="154" t="s">
        <v>5543</v>
      </c>
      <c r="B912" s="490">
        <v>3969.31</v>
      </c>
      <c r="C912" s="490">
        <v>4129.96</v>
      </c>
      <c r="D912" s="490">
        <v>4129.96</v>
      </c>
      <c r="E912" s="490">
        <v>3897.62</v>
      </c>
      <c r="G912" s="226">
        <v>-0.0389</v>
      </c>
      <c r="K912" s="154" t="s">
        <v>5503</v>
      </c>
      <c r="L912" s="154">
        <v>38.6</v>
      </c>
      <c r="M912" s="154">
        <v>39.5</v>
      </c>
      <c r="N912" s="154">
        <v>40.1</v>
      </c>
      <c r="O912" s="154">
        <v>38.4</v>
      </c>
      <c r="P912" s="154" t="s">
        <v>3388</v>
      </c>
      <c r="Q912" s="226">
        <v>-0.0128</v>
      </c>
      <c r="R912" s="489" t="str">
        <f>VLOOKUP(K912,'Downloaded Data'!A:A,1,TRUE)</f>
        <v>01/15/2017</v>
      </c>
    </row>
    <row r="913" ht="15.75" customHeight="1">
      <c r="A913" s="489">
        <v>44168.0</v>
      </c>
      <c r="B913" s="490">
        <v>4129.96</v>
      </c>
      <c r="C913" s="490">
        <v>4231.48</v>
      </c>
      <c r="D913" s="490">
        <v>4238.06</v>
      </c>
      <c r="E913" s="490">
        <v>4105.97</v>
      </c>
      <c r="G913" s="226">
        <v>-0.024</v>
      </c>
      <c r="K913" s="154" t="s">
        <v>5504</v>
      </c>
      <c r="L913" s="154">
        <v>39.1</v>
      </c>
      <c r="M913" s="154">
        <v>40.1</v>
      </c>
      <c r="N913" s="154">
        <v>40.5</v>
      </c>
      <c r="O913" s="154">
        <v>39.0</v>
      </c>
      <c r="P913" s="154" t="s">
        <v>3389</v>
      </c>
      <c r="Q913" s="226">
        <v>-0.0249</v>
      </c>
      <c r="R913" s="489" t="str">
        <f>VLOOKUP(K913,'Downloaded Data'!A:A,1,TRUE)</f>
        <v>01/15/2017</v>
      </c>
    </row>
    <row r="914" ht="15.75" customHeight="1">
      <c r="A914" s="489">
        <v>44138.0</v>
      </c>
      <c r="B914" s="490">
        <v>4231.48</v>
      </c>
      <c r="C914" s="490">
        <v>4156.32</v>
      </c>
      <c r="D914" s="490">
        <v>4254.08</v>
      </c>
      <c r="E914" s="490">
        <v>4156.32</v>
      </c>
      <c r="G914" s="226">
        <v>0.0181</v>
      </c>
      <c r="K914" s="154" t="s">
        <v>5505</v>
      </c>
      <c r="L914" s="154">
        <v>40.1</v>
      </c>
      <c r="M914" s="154">
        <v>40.9</v>
      </c>
      <c r="N914" s="154">
        <v>41.8</v>
      </c>
      <c r="O914" s="154">
        <v>39.5</v>
      </c>
      <c r="P914" s="154" t="s">
        <v>3390</v>
      </c>
      <c r="Q914" s="226">
        <v>-0.0074</v>
      </c>
      <c r="R914" s="489" t="str">
        <f>VLOOKUP(K914,'Downloaded Data'!A:A,1,TRUE)</f>
        <v>01/15/2017</v>
      </c>
    </row>
    <row r="915" ht="15.75" customHeight="1">
      <c r="A915" s="489">
        <v>44107.0</v>
      </c>
      <c r="B915" s="490">
        <v>4156.32</v>
      </c>
      <c r="C915" s="490">
        <v>4008.05</v>
      </c>
      <c r="D915" s="490">
        <v>4167.85</v>
      </c>
      <c r="E915" s="490">
        <v>4002.11</v>
      </c>
      <c r="G915" s="226">
        <v>0.037</v>
      </c>
      <c r="K915" s="154" t="s">
        <v>5506</v>
      </c>
      <c r="L915" s="154">
        <v>40.4</v>
      </c>
      <c r="M915" s="154">
        <v>41.0</v>
      </c>
      <c r="N915" s="154">
        <v>41.5</v>
      </c>
      <c r="O915" s="154">
        <v>40.0</v>
      </c>
      <c r="P915" s="154" t="s">
        <v>3391</v>
      </c>
      <c r="Q915" s="226">
        <v>0.0</v>
      </c>
      <c r="R915" s="489" t="str">
        <f>VLOOKUP(K915,'Downloaded Data'!A:A,1,TRUE)</f>
        <v>01/15/2017</v>
      </c>
    </row>
    <row r="916" ht="15.75" customHeight="1">
      <c r="A916" s="489">
        <v>44077.0</v>
      </c>
      <c r="B916" s="490">
        <v>4008.05</v>
      </c>
      <c r="C916" s="490">
        <v>4287.38</v>
      </c>
      <c r="D916" s="490">
        <v>4287.38</v>
      </c>
      <c r="E916" s="490">
        <v>3998.39</v>
      </c>
      <c r="G916" s="226">
        <v>-0.0652</v>
      </c>
      <c r="K916" s="489">
        <v>44173.0</v>
      </c>
      <c r="L916" s="154">
        <v>40.4</v>
      </c>
      <c r="M916" s="154">
        <v>73.1</v>
      </c>
      <c r="N916" s="154">
        <v>40.6</v>
      </c>
      <c r="O916" s="154">
        <v>38.6</v>
      </c>
      <c r="P916" s="154" t="s">
        <v>3392</v>
      </c>
      <c r="Q916" s="226">
        <v>0.0412</v>
      </c>
      <c r="R916" s="489">
        <f>VLOOKUP(K916,'Downloaded Data'!A:A,1,TRUE)</f>
        <v>41677</v>
      </c>
    </row>
    <row r="917" ht="15.75" customHeight="1">
      <c r="A917" s="489">
        <v>44046.0</v>
      </c>
      <c r="B917" s="490">
        <v>4287.38</v>
      </c>
      <c r="C917" s="490">
        <v>4384.48</v>
      </c>
      <c r="D917" s="490">
        <v>4393.78</v>
      </c>
      <c r="E917" s="490">
        <v>4283.05</v>
      </c>
      <c r="G917" s="226">
        <v>-0.0221</v>
      </c>
      <c r="K917" s="489">
        <v>44112.0</v>
      </c>
      <c r="L917" s="154">
        <v>38.8</v>
      </c>
      <c r="M917" s="154">
        <v>39.8</v>
      </c>
      <c r="N917" s="154">
        <v>39.8</v>
      </c>
      <c r="O917" s="154">
        <v>38.5</v>
      </c>
      <c r="P917" s="154" t="s">
        <v>3393</v>
      </c>
      <c r="Q917" s="226">
        <v>-0.0251</v>
      </c>
      <c r="R917" s="489">
        <f>VLOOKUP(K917,'Downloaded Data'!A:A,1,TRUE)</f>
        <v>41677</v>
      </c>
    </row>
    <row r="918" ht="15.75" customHeight="1">
      <c r="A918" s="489">
        <v>43954.0</v>
      </c>
      <c r="B918" s="490">
        <v>4384.48</v>
      </c>
      <c r="C918" s="490">
        <v>4409.62</v>
      </c>
      <c r="D918" s="490">
        <v>4425.73</v>
      </c>
      <c r="E918" s="490">
        <v>4378.18</v>
      </c>
      <c r="G918" s="226">
        <v>-0.0057</v>
      </c>
      <c r="K918" s="489">
        <v>44082.0</v>
      </c>
      <c r="L918" s="154">
        <v>39.8</v>
      </c>
      <c r="M918" s="154">
        <v>38.8</v>
      </c>
      <c r="N918" s="154">
        <v>40.0</v>
      </c>
      <c r="O918" s="154">
        <v>38.0</v>
      </c>
      <c r="P918" s="154" t="s">
        <v>3394</v>
      </c>
      <c r="Q918" s="226">
        <v>0.0258</v>
      </c>
      <c r="R918" s="489">
        <f>VLOOKUP(K918,'Downloaded Data'!A:A,1,TRUE)</f>
        <v>41677</v>
      </c>
    </row>
    <row r="919" ht="15.75" customHeight="1">
      <c r="A919" s="489">
        <v>43924.0</v>
      </c>
      <c r="B919" s="490">
        <v>4409.62</v>
      </c>
      <c r="C919" s="490">
        <v>4466.07</v>
      </c>
      <c r="D919" s="490">
        <v>4511.25</v>
      </c>
      <c r="E919" s="490">
        <v>4407.18</v>
      </c>
      <c r="G919" s="226">
        <v>-0.0126</v>
      </c>
      <c r="K919" s="489">
        <v>43990.0</v>
      </c>
      <c r="L919" s="154">
        <v>38.8</v>
      </c>
      <c r="M919" s="154">
        <v>36.0</v>
      </c>
      <c r="N919" s="154">
        <v>39.1</v>
      </c>
      <c r="O919" s="154">
        <v>35.1</v>
      </c>
      <c r="P919" s="154" t="s">
        <v>3395</v>
      </c>
      <c r="Q919" s="226">
        <v>0.0808</v>
      </c>
      <c r="R919" s="489">
        <f>VLOOKUP(K919,'Downloaded Data'!A:A,1,TRUE)</f>
        <v>41677</v>
      </c>
    </row>
    <row r="920" ht="15.75" customHeight="1">
      <c r="A920" s="489">
        <v>43893.0</v>
      </c>
      <c r="B920" s="490">
        <v>4466.07</v>
      </c>
      <c r="C920" s="490">
        <v>4434.81</v>
      </c>
      <c r="D920" s="490">
        <v>4508.0</v>
      </c>
      <c r="E920" s="490">
        <v>4434.81</v>
      </c>
      <c r="G920" s="226">
        <v>0.007</v>
      </c>
      <c r="K920" s="489">
        <v>43959.0</v>
      </c>
      <c r="L920" s="154">
        <v>35.9</v>
      </c>
      <c r="M920" s="154">
        <v>35.1</v>
      </c>
      <c r="N920" s="154">
        <v>36.0</v>
      </c>
      <c r="O920" s="154">
        <v>34.7</v>
      </c>
      <c r="P920" s="154" t="s">
        <v>3396</v>
      </c>
      <c r="Q920" s="226">
        <v>0.017</v>
      </c>
      <c r="R920" s="489">
        <f>VLOOKUP(K920,'Downloaded Data'!A:A,1,TRUE)</f>
        <v>41677</v>
      </c>
    </row>
    <row r="921" ht="15.75" customHeight="1">
      <c r="A921" s="489">
        <v>43864.0</v>
      </c>
      <c r="B921" s="490">
        <v>4434.81</v>
      </c>
      <c r="C921" s="490">
        <v>4409.91</v>
      </c>
      <c r="D921" s="490">
        <v>4460.06</v>
      </c>
      <c r="E921" s="490">
        <v>4387.81</v>
      </c>
      <c r="G921" s="226">
        <v>0.0056</v>
      </c>
      <c r="K921" s="489">
        <v>43929.0</v>
      </c>
      <c r="L921" s="154">
        <v>35.3</v>
      </c>
      <c r="M921" s="154">
        <v>36.0</v>
      </c>
      <c r="N921" s="154">
        <v>36.0</v>
      </c>
      <c r="O921" s="154">
        <v>34.8</v>
      </c>
      <c r="P921" s="154" t="s">
        <v>3397</v>
      </c>
      <c r="Q921" s="226">
        <v>-0.0084</v>
      </c>
      <c r="R921" s="489">
        <f>VLOOKUP(K921,'Downloaded Data'!A:A,1,TRUE)</f>
        <v>41677</v>
      </c>
    </row>
    <row r="922" ht="15.75" customHeight="1">
      <c r="A922" s="489">
        <v>43833.0</v>
      </c>
      <c r="B922" s="490">
        <v>4409.91</v>
      </c>
      <c r="C922" s="490">
        <v>4480.22</v>
      </c>
      <c r="D922" s="490">
        <v>4483.31</v>
      </c>
      <c r="E922" s="490">
        <v>4372.75</v>
      </c>
      <c r="G922" s="226">
        <v>-0.0157</v>
      </c>
      <c r="K922" s="489">
        <v>43898.0</v>
      </c>
      <c r="L922" s="154">
        <v>35.6</v>
      </c>
      <c r="M922" s="154">
        <v>34.5</v>
      </c>
      <c r="N922" s="154">
        <v>36.3</v>
      </c>
      <c r="O922" s="154">
        <v>34.1</v>
      </c>
      <c r="P922" s="154" t="s">
        <v>3398</v>
      </c>
      <c r="Q922" s="226">
        <v>0.0471</v>
      </c>
      <c r="R922" s="489">
        <f>VLOOKUP(K922,'Downloaded Data'!A:A,1,TRUE)</f>
        <v>41677</v>
      </c>
    </row>
    <row r="923" ht="15.75" customHeight="1">
      <c r="A923" s="154" t="s">
        <v>5544</v>
      </c>
      <c r="B923" s="490">
        <v>4480.22</v>
      </c>
      <c r="C923" s="490">
        <v>4549.11</v>
      </c>
      <c r="D923" s="490">
        <v>4575.85</v>
      </c>
      <c r="E923" s="490">
        <v>4476.5</v>
      </c>
      <c r="G923" s="226">
        <v>-0.0151</v>
      </c>
      <c r="K923" s="154" t="s">
        <v>5507</v>
      </c>
      <c r="L923" s="154">
        <v>34.0</v>
      </c>
      <c r="M923" s="154">
        <v>33.8</v>
      </c>
      <c r="N923" s="154">
        <v>34.5</v>
      </c>
      <c r="O923" s="154">
        <v>33.7</v>
      </c>
      <c r="P923" s="154" t="s">
        <v>3399</v>
      </c>
      <c r="Q923" s="226">
        <v>0.0059</v>
      </c>
      <c r="R923" s="489" t="str">
        <f>VLOOKUP(K923,'Downloaded Data'!A:A,1,TRUE)</f>
        <v>01/15/2017</v>
      </c>
    </row>
    <row r="924" ht="15.75" customHeight="1">
      <c r="A924" s="154" t="s">
        <v>5545</v>
      </c>
      <c r="B924" s="490">
        <v>4549.11</v>
      </c>
      <c r="C924" s="490">
        <v>4621.19</v>
      </c>
      <c r="D924" s="490">
        <v>4643.9</v>
      </c>
      <c r="E924" s="490">
        <v>4541.04</v>
      </c>
      <c r="G924" s="226">
        <v>-0.0156</v>
      </c>
      <c r="K924" s="154" t="s">
        <v>5508</v>
      </c>
      <c r="L924" s="154">
        <v>33.8</v>
      </c>
      <c r="M924" s="154">
        <v>33.6</v>
      </c>
      <c r="N924" s="154">
        <v>33.8</v>
      </c>
      <c r="O924" s="154">
        <v>33.6</v>
      </c>
      <c r="P924" s="154" t="s">
        <v>3400</v>
      </c>
      <c r="Q924" s="226">
        <v>0.003</v>
      </c>
      <c r="R924" s="489" t="str">
        <f>VLOOKUP(K924,'Downloaded Data'!A:A,1,TRUE)</f>
        <v>01/15/2017</v>
      </c>
    </row>
    <row r="925" ht="15.75" customHeight="1">
      <c r="A925" s="154" t="s">
        <v>5546</v>
      </c>
      <c r="B925" s="490">
        <v>4621.19</v>
      </c>
      <c r="C925" s="490">
        <v>4650.89</v>
      </c>
      <c r="D925" s="490">
        <v>4662.64</v>
      </c>
      <c r="E925" s="490">
        <v>4612.38</v>
      </c>
      <c r="G925" s="226">
        <v>-0.0064</v>
      </c>
      <c r="K925" s="154" t="s">
        <v>5509</v>
      </c>
      <c r="L925" s="154">
        <v>33.7</v>
      </c>
      <c r="M925" s="154">
        <v>33.8</v>
      </c>
      <c r="N925" s="154">
        <v>34.0</v>
      </c>
      <c r="O925" s="154">
        <v>33.6</v>
      </c>
      <c r="P925" s="154" t="s">
        <v>3401</v>
      </c>
      <c r="Q925" s="226">
        <v>-0.003</v>
      </c>
      <c r="R925" s="489" t="str">
        <f>VLOOKUP(K925,'Downloaded Data'!A:A,1,TRUE)</f>
        <v>01/15/2017</v>
      </c>
    </row>
    <row r="926" ht="15.75" customHeight="1">
      <c r="A926" s="154" t="s">
        <v>5547</v>
      </c>
      <c r="B926" s="490">
        <v>4650.89</v>
      </c>
      <c r="C926" s="490">
        <v>4698.89</v>
      </c>
      <c r="D926" s="490">
        <v>4708.58</v>
      </c>
      <c r="E926" s="490">
        <v>4647.37</v>
      </c>
      <c r="G926" s="226">
        <v>-0.0102</v>
      </c>
      <c r="K926" s="154" t="s">
        <v>5510</v>
      </c>
      <c r="L926" s="154">
        <v>33.8</v>
      </c>
      <c r="M926" s="154">
        <v>33.6</v>
      </c>
      <c r="N926" s="154">
        <v>33.8</v>
      </c>
      <c r="O926" s="154">
        <v>33.6</v>
      </c>
      <c r="P926" s="154" t="s">
        <v>3402</v>
      </c>
      <c r="Q926" s="226">
        <v>0.006</v>
      </c>
      <c r="R926" s="489" t="str">
        <f>VLOOKUP(K926,'Downloaded Data'!A:A,1,TRUE)</f>
        <v>01/15/2017</v>
      </c>
    </row>
    <row r="927" ht="15.75" customHeight="1">
      <c r="A927" s="154" t="s">
        <v>5548</v>
      </c>
      <c r="B927" s="490">
        <v>4698.89</v>
      </c>
      <c r="C927" s="490">
        <v>4698.89</v>
      </c>
      <c r="D927" s="490">
        <v>4698.89</v>
      </c>
      <c r="E927" s="490">
        <v>4698.89</v>
      </c>
      <c r="G927" s="226">
        <v>-0.0072</v>
      </c>
      <c r="K927" s="154" t="s">
        <v>5511</v>
      </c>
      <c r="L927" s="154">
        <v>33.6</v>
      </c>
      <c r="M927" s="154">
        <v>33.6</v>
      </c>
      <c r="N927" s="154">
        <v>33.6</v>
      </c>
      <c r="O927" s="154">
        <v>33.6</v>
      </c>
      <c r="P927" s="154" t="s">
        <v>3403</v>
      </c>
      <c r="Q927" s="226">
        <v>0.0</v>
      </c>
      <c r="R927" s="489" t="str">
        <f>VLOOKUP(K927,'Downloaded Data'!A:A,1,TRUE)</f>
        <v>01/15/2017</v>
      </c>
    </row>
    <row r="928" ht="15.75" customHeight="1">
      <c r="A928" s="154" t="s">
        <v>5549</v>
      </c>
      <c r="B928" s="490">
        <v>4733.14</v>
      </c>
      <c r="C928" s="490">
        <v>4758.0</v>
      </c>
      <c r="D928" s="490">
        <v>4784.14</v>
      </c>
      <c r="E928" s="490">
        <v>4729.31</v>
      </c>
      <c r="G928" s="226">
        <v>-0.0052</v>
      </c>
      <c r="K928" s="154" t="s">
        <v>5512</v>
      </c>
      <c r="L928" s="154">
        <v>33.6</v>
      </c>
      <c r="M928" s="154">
        <v>33.6</v>
      </c>
      <c r="N928" s="154">
        <v>33.6</v>
      </c>
      <c r="O928" s="154">
        <v>33.6</v>
      </c>
      <c r="P928" s="154" t="s">
        <v>3404</v>
      </c>
      <c r="Q928" s="226">
        <v>0.0</v>
      </c>
      <c r="R928" s="489" t="str">
        <f>VLOOKUP(K928,'Downloaded Data'!A:A,1,TRUE)</f>
        <v>01/15/2017</v>
      </c>
    </row>
    <row r="929" ht="15.75" customHeight="1">
      <c r="A929" s="154" t="s">
        <v>5550</v>
      </c>
      <c r="B929" s="490">
        <v>4758.0</v>
      </c>
      <c r="C929" s="490">
        <v>4740.4</v>
      </c>
      <c r="D929" s="490">
        <v>4777.98</v>
      </c>
      <c r="E929" s="490">
        <v>4705.82</v>
      </c>
      <c r="G929" s="226">
        <v>0.0037</v>
      </c>
      <c r="K929" s="154" t="s">
        <v>5513</v>
      </c>
      <c r="L929" s="154">
        <v>33.6</v>
      </c>
      <c r="M929" s="154">
        <v>33.6</v>
      </c>
      <c r="N929" s="154">
        <v>33.6</v>
      </c>
      <c r="O929" s="154">
        <v>33.6</v>
      </c>
      <c r="P929" s="154" t="s">
        <v>3405</v>
      </c>
      <c r="Q929" s="226">
        <v>0.0</v>
      </c>
      <c r="R929" s="489" t="str">
        <f>VLOOKUP(K929,'Downloaded Data'!A:A,1,TRUE)</f>
        <v>01/15/2017</v>
      </c>
    </row>
    <row r="930" ht="15.75" customHeight="1">
      <c r="A930" s="154" t="s">
        <v>5551</v>
      </c>
      <c r="B930" s="490">
        <v>4740.4</v>
      </c>
      <c r="C930" s="490">
        <v>4768.13</v>
      </c>
      <c r="D930" s="490">
        <v>4826.57</v>
      </c>
      <c r="E930" s="490">
        <v>4732.17</v>
      </c>
      <c r="G930" s="226">
        <v>-0.0058</v>
      </c>
      <c r="K930" s="154" t="s">
        <v>5514</v>
      </c>
      <c r="L930" s="154">
        <v>33.6</v>
      </c>
      <c r="M930" s="154">
        <v>33.6</v>
      </c>
      <c r="N930" s="154">
        <v>33.6</v>
      </c>
      <c r="O930" s="154">
        <v>33.6</v>
      </c>
      <c r="P930" s="154" t="s">
        <v>3406</v>
      </c>
      <c r="Q930" s="226">
        <v>0.0</v>
      </c>
      <c r="R930" s="489" t="str">
        <f>VLOOKUP(K930,'Downloaded Data'!A:A,1,TRUE)</f>
        <v>01/15/2017</v>
      </c>
    </row>
    <row r="931" ht="15.75" customHeight="1">
      <c r="A931" s="154" t="s">
        <v>5552</v>
      </c>
      <c r="B931" s="490">
        <v>4768.13</v>
      </c>
      <c r="C931" s="490">
        <v>4734.15</v>
      </c>
      <c r="D931" s="490">
        <v>4776.87</v>
      </c>
      <c r="E931" s="490">
        <v>4705.12</v>
      </c>
      <c r="G931" s="226">
        <v>0.0072</v>
      </c>
      <c r="K931" s="154" t="s">
        <v>5515</v>
      </c>
      <c r="L931" s="154">
        <v>33.6</v>
      </c>
      <c r="M931" s="154">
        <v>33.6</v>
      </c>
      <c r="N931" s="154">
        <v>33.6</v>
      </c>
      <c r="O931" s="154">
        <v>33.6</v>
      </c>
      <c r="P931" s="154" t="s">
        <v>3407</v>
      </c>
      <c r="Q931" s="226">
        <v>0.0</v>
      </c>
      <c r="R931" s="489" t="str">
        <f>VLOOKUP(K931,'Downloaded Data'!A:A,1,TRUE)</f>
        <v>01/15/2017</v>
      </c>
    </row>
    <row r="932" ht="15.75" customHeight="1">
      <c r="A932" s="154" t="s">
        <v>5553</v>
      </c>
      <c r="B932" s="490">
        <v>4734.15</v>
      </c>
      <c r="C932" s="490">
        <v>4564.61</v>
      </c>
      <c r="D932" s="490">
        <v>4742.71</v>
      </c>
      <c r="E932" s="490">
        <v>4564.61</v>
      </c>
      <c r="G932" s="226">
        <v>0.0371</v>
      </c>
      <c r="K932" s="154" t="s">
        <v>5516</v>
      </c>
      <c r="L932" s="154">
        <v>33.6</v>
      </c>
      <c r="M932" s="154">
        <v>33.6</v>
      </c>
      <c r="N932" s="154">
        <v>33.8</v>
      </c>
      <c r="O932" s="154">
        <v>33.6</v>
      </c>
      <c r="P932" s="154" t="s">
        <v>3408</v>
      </c>
      <c r="Q932" s="226">
        <v>0.0</v>
      </c>
      <c r="R932" s="489" t="str">
        <f>VLOOKUP(K932,'Downloaded Data'!A:A,1,TRUE)</f>
        <v>01/15/2017</v>
      </c>
    </row>
    <row r="933" ht="15.75" customHeight="1">
      <c r="A933" s="154" t="s">
        <v>5554</v>
      </c>
      <c r="B933" s="490">
        <v>4564.61</v>
      </c>
      <c r="C933" s="490">
        <v>4480.83</v>
      </c>
      <c r="D933" s="490">
        <v>4569.72</v>
      </c>
      <c r="E933" s="490">
        <v>4480.83</v>
      </c>
      <c r="G933" s="226">
        <v>0.0187</v>
      </c>
      <c r="K933" s="154" t="s">
        <v>5517</v>
      </c>
      <c r="L933" s="154">
        <v>33.6</v>
      </c>
      <c r="M933" s="154">
        <v>33.6</v>
      </c>
      <c r="N933" s="154">
        <v>33.6</v>
      </c>
      <c r="O933" s="154">
        <v>33.6</v>
      </c>
      <c r="P933" s="154" t="s">
        <v>3409</v>
      </c>
      <c r="Q933" s="226">
        <v>0.0</v>
      </c>
      <c r="R933" s="489" t="str">
        <f>VLOOKUP(K933,'Downloaded Data'!A:A,1,TRUE)</f>
        <v>01/15/2017</v>
      </c>
    </row>
    <row r="934" ht="15.75" customHeight="1">
      <c r="A934" s="489">
        <v>44167.0</v>
      </c>
      <c r="B934" s="490">
        <v>4480.83</v>
      </c>
      <c r="C934" s="490">
        <v>4471.51</v>
      </c>
      <c r="D934" s="490">
        <v>4506.71</v>
      </c>
      <c r="E934" s="490">
        <v>4470.92</v>
      </c>
      <c r="G934" s="226">
        <v>0.0021</v>
      </c>
      <c r="K934" s="154" t="s">
        <v>5518</v>
      </c>
      <c r="L934" s="154">
        <v>33.6</v>
      </c>
      <c r="M934" s="154">
        <v>33.6</v>
      </c>
      <c r="N934" s="154">
        <v>33.7</v>
      </c>
      <c r="O934" s="154">
        <v>33.6</v>
      </c>
      <c r="P934" s="154" t="s">
        <v>3410</v>
      </c>
      <c r="Q934" s="226">
        <v>-0.003</v>
      </c>
      <c r="R934" s="489" t="str">
        <f>VLOOKUP(K934,'Downloaded Data'!A:A,1,TRUE)</f>
        <v>01/15/2017</v>
      </c>
    </row>
    <row r="935" ht="15.75" customHeight="1">
      <c r="A935" s="489">
        <v>44137.0</v>
      </c>
      <c r="B935" s="490">
        <v>4471.51</v>
      </c>
      <c r="C935" s="490">
        <v>4385.54</v>
      </c>
      <c r="D935" s="490">
        <v>4492.26</v>
      </c>
      <c r="E935" s="490">
        <v>4385.54</v>
      </c>
      <c r="G935" s="226">
        <v>0.0196</v>
      </c>
      <c r="K935" s="154" t="s">
        <v>5519</v>
      </c>
      <c r="L935" s="154">
        <v>33.7</v>
      </c>
      <c r="M935" s="154">
        <v>33.6</v>
      </c>
      <c r="N935" s="154">
        <v>34.0</v>
      </c>
      <c r="O935" s="154">
        <v>33.6</v>
      </c>
      <c r="P935" s="154" t="s">
        <v>3411</v>
      </c>
      <c r="Q935" s="226">
        <v>0.003</v>
      </c>
      <c r="R935" s="489" t="str">
        <f>VLOOKUP(K935,'Downloaded Data'!A:A,1,TRUE)</f>
        <v>01/15/2017</v>
      </c>
    </row>
    <row r="936" ht="15.75" customHeight="1">
      <c r="A936" s="489">
        <v>44106.0</v>
      </c>
      <c r="B936" s="490">
        <v>4385.54</v>
      </c>
      <c r="C936" s="490">
        <v>4388.75</v>
      </c>
      <c r="D936" s="490">
        <v>4421.4</v>
      </c>
      <c r="E936" s="490">
        <v>4374.67</v>
      </c>
      <c r="G936" s="226">
        <v>-7.0E-4</v>
      </c>
      <c r="K936" s="154" t="s">
        <v>5520</v>
      </c>
      <c r="L936" s="154">
        <v>33.6</v>
      </c>
      <c r="M936" s="154">
        <v>34.0</v>
      </c>
      <c r="N936" s="154">
        <v>34.3</v>
      </c>
      <c r="O936" s="154">
        <v>33.6</v>
      </c>
      <c r="P936" s="154" t="s">
        <v>3412</v>
      </c>
      <c r="Q936" s="226">
        <v>-0.0088</v>
      </c>
      <c r="R936" s="489" t="str">
        <f>VLOOKUP(K936,'Downloaded Data'!A:A,1,TRUE)</f>
        <v>01/15/2017</v>
      </c>
    </row>
    <row r="937" ht="15.75" customHeight="1">
      <c r="A937" s="489">
        <v>44076.0</v>
      </c>
      <c r="B937" s="490">
        <v>4388.75</v>
      </c>
      <c r="C937" s="490">
        <v>4452.96</v>
      </c>
      <c r="D937" s="490">
        <v>4462.1</v>
      </c>
      <c r="E937" s="490">
        <v>4384.36</v>
      </c>
      <c r="G937" s="226">
        <v>-0.0144</v>
      </c>
      <c r="K937" s="489">
        <v>44172.0</v>
      </c>
      <c r="L937" s="154">
        <v>33.9</v>
      </c>
      <c r="M937" s="154">
        <v>33.6</v>
      </c>
      <c r="N937" s="154">
        <v>34.0</v>
      </c>
      <c r="O937" s="154">
        <v>33.6</v>
      </c>
      <c r="P937" s="154" t="s">
        <v>3413</v>
      </c>
      <c r="Q937" s="226">
        <v>0.0089</v>
      </c>
      <c r="R937" s="489">
        <f>VLOOKUP(K937,'Downloaded Data'!A:A,1,TRUE)</f>
        <v>41677</v>
      </c>
    </row>
    <row r="938" ht="15.75" customHeight="1">
      <c r="A938" s="489">
        <v>43984.0</v>
      </c>
      <c r="B938" s="490">
        <v>4452.96</v>
      </c>
      <c r="C938" s="490">
        <v>4465.89</v>
      </c>
      <c r="D938" s="490">
        <v>4477.49</v>
      </c>
      <c r="E938" s="490">
        <v>4447.55</v>
      </c>
      <c r="G938" s="226">
        <v>-0.0029</v>
      </c>
      <c r="K938" s="489">
        <v>44081.0</v>
      </c>
      <c r="L938" s="154">
        <v>33.6</v>
      </c>
      <c r="M938" s="154">
        <v>33.6</v>
      </c>
      <c r="N938" s="154">
        <v>34.3</v>
      </c>
      <c r="O938" s="154">
        <v>33.6</v>
      </c>
      <c r="P938" s="154" t="s">
        <v>3414</v>
      </c>
      <c r="Q938" s="226">
        <v>0.0</v>
      </c>
      <c r="R938" s="489">
        <f>VLOOKUP(K938,'Downloaded Data'!A:A,1,TRUE)</f>
        <v>41677</v>
      </c>
    </row>
    <row r="939" ht="15.75" customHeight="1">
      <c r="A939" s="489">
        <v>43953.0</v>
      </c>
      <c r="B939" s="490">
        <v>4465.89</v>
      </c>
      <c r="C939" s="490">
        <v>4479.4</v>
      </c>
      <c r="D939" s="490">
        <v>4483.35</v>
      </c>
      <c r="E939" s="490">
        <v>4443.74</v>
      </c>
      <c r="G939" s="226">
        <v>-0.003</v>
      </c>
      <c r="K939" s="489">
        <v>44050.0</v>
      </c>
      <c r="L939" s="154">
        <v>33.6</v>
      </c>
      <c r="M939" s="154">
        <v>33.6</v>
      </c>
      <c r="N939" s="154">
        <v>33.6</v>
      </c>
      <c r="O939" s="154">
        <v>33.6</v>
      </c>
      <c r="P939" s="154" t="s">
        <v>3415</v>
      </c>
      <c r="Q939" s="226">
        <v>0.0</v>
      </c>
      <c r="R939" s="489">
        <f>VLOOKUP(K939,'Downloaded Data'!A:A,1,TRUE)</f>
        <v>41677</v>
      </c>
    </row>
    <row r="940" ht="15.75" customHeight="1">
      <c r="A940" s="489">
        <v>43923.0</v>
      </c>
      <c r="B940" s="490">
        <v>4479.4</v>
      </c>
      <c r="C940" s="490">
        <v>4506.87</v>
      </c>
      <c r="D940" s="490">
        <v>4526.95</v>
      </c>
      <c r="E940" s="490">
        <v>4473.74</v>
      </c>
      <c r="G940" s="226">
        <v>-0.0061</v>
      </c>
      <c r="K940" s="489">
        <v>44019.0</v>
      </c>
      <c r="L940" s="154">
        <v>33.6</v>
      </c>
      <c r="M940" s="154">
        <v>33.6</v>
      </c>
      <c r="N940" s="154">
        <v>33.6</v>
      </c>
      <c r="O940" s="154">
        <v>33.6</v>
      </c>
      <c r="P940" s="154" t="s">
        <v>3416</v>
      </c>
      <c r="Q940" s="226">
        <v>0.0</v>
      </c>
      <c r="R940" s="489">
        <f>VLOOKUP(K940,'Downloaded Data'!A:A,1,TRUE)</f>
        <v>41677</v>
      </c>
    </row>
    <row r="941" ht="15.75" customHeight="1">
      <c r="A941" s="489">
        <v>43892.0</v>
      </c>
      <c r="B941" s="490">
        <v>4506.87</v>
      </c>
      <c r="C941" s="490">
        <v>4481.51</v>
      </c>
      <c r="D941" s="490">
        <v>4511.44</v>
      </c>
      <c r="E941" s="490">
        <v>4481.51</v>
      </c>
      <c r="G941" s="226">
        <v>0.0057</v>
      </c>
      <c r="K941" s="489">
        <v>43958.0</v>
      </c>
      <c r="L941" s="154">
        <v>33.6</v>
      </c>
      <c r="M941" s="154">
        <v>33.6</v>
      </c>
      <c r="N941" s="154">
        <v>33.6</v>
      </c>
      <c r="O941" s="154">
        <v>33.6</v>
      </c>
      <c r="P941" s="154" t="s">
        <v>3417</v>
      </c>
      <c r="Q941" s="226">
        <v>0.0</v>
      </c>
      <c r="R941" s="489">
        <f>VLOOKUP(K941,'Downloaded Data'!A:A,1,TRUE)</f>
        <v>41677</v>
      </c>
    </row>
    <row r="942" ht="15.75" customHeight="1">
      <c r="A942" s="489">
        <v>43863.0</v>
      </c>
      <c r="B942" s="490">
        <v>4481.51</v>
      </c>
      <c r="C942" s="490">
        <v>4469.65</v>
      </c>
      <c r="D942" s="490">
        <v>4497.02</v>
      </c>
      <c r="E942" s="490">
        <v>4469.07</v>
      </c>
      <c r="G942" s="226">
        <v>0.0027</v>
      </c>
      <c r="K942" s="489">
        <v>43868.0</v>
      </c>
      <c r="L942" s="154">
        <v>33.6</v>
      </c>
      <c r="M942" s="154">
        <v>33.6</v>
      </c>
      <c r="N942" s="154">
        <v>33.6</v>
      </c>
      <c r="O942" s="154">
        <v>33.6</v>
      </c>
      <c r="P942" s="154" t="s">
        <v>2789</v>
      </c>
      <c r="Q942" s="226">
        <v>0.0</v>
      </c>
      <c r="R942" s="489">
        <f>VLOOKUP(K942,'Downloaded Data'!A:A,1,TRUE)</f>
        <v>41677</v>
      </c>
    </row>
    <row r="943" ht="15.75" customHeight="1">
      <c r="A943" s="154" t="s">
        <v>5555</v>
      </c>
      <c r="B943" s="490">
        <v>4469.65</v>
      </c>
      <c r="C943" s="490">
        <v>4481.79</v>
      </c>
      <c r="D943" s="490">
        <v>4497.83</v>
      </c>
      <c r="E943" s="490">
        <v>4457.77</v>
      </c>
      <c r="G943" s="226">
        <v>-0.0027</v>
      </c>
      <c r="K943" s="154" t="s">
        <v>5521</v>
      </c>
      <c r="L943" s="154">
        <v>33.6</v>
      </c>
      <c r="M943" s="154">
        <v>33.6</v>
      </c>
      <c r="N943" s="154">
        <v>33.6</v>
      </c>
      <c r="O943" s="154">
        <v>33.6</v>
      </c>
      <c r="P943" s="154" t="s">
        <v>3418</v>
      </c>
      <c r="Q943" s="226">
        <v>0.0</v>
      </c>
      <c r="R943" s="489" t="str">
        <f>VLOOKUP(K943,'Downloaded Data'!A:A,1,TRUE)</f>
        <v>01/15/2017</v>
      </c>
    </row>
    <row r="944" ht="15.75" customHeight="1">
      <c r="A944" s="154" t="s">
        <v>5556</v>
      </c>
      <c r="B944" s="490">
        <v>4481.79</v>
      </c>
      <c r="C944" s="490">
        <v>4510.77</v>
      </c>
      <c r="D944" s="490">
        <v>4528.67</v>
      </c>
      <c r="E944" s="490">
        <v>4478.33</v>
      </c>
      <c r="G944" s="226">
        <v>-0.0064</v>
      </c>
      <c r="K944" s="154" t="s">
        <v>5522</v>
      </c>
      <c r="L944" s="154">
        <v>33.6</v>
      </c>
      <c r="M944" s="154">
        <v>33.6</v>
      </c>
      <c r="N944" s="154">
        <v>33.6</v>
      </c>
      <c r="O944" s="154">
        <v>33.6</v>
      </c>
      <c r="P944" s="154" t="s">
        <v>3419</v>
      </c>
      <c r="Q944" s="226">
        <v>0.0</v>
      </c>
      <c r="R944" s="489" t="str">
        <f>VLOOKUP(K944,'Downloaded Data'!A:A,1,TRUE)</f>
        <v>01/15/2017</v>
      </c>
    </row>
    <row r="945" ht="15.75" customHeight="1">
      <c r="A945" s="154" t="s">
        <v>5557</v>
      </c>
      <c r="B945" s="490">
        <v>4510.77</v>
      </c>
      <c r="C945" s="490">
        <v>4493.01</v>
      </c>
      <c r="D945" s="490">
        <v>4515.37</v>
      </c>
      <c r="E945" s="490">
        <v>4484.69</v>
      </c>
      <c r="G945" s="226">
        <v>0.004</v>
      </c>
      <c r="K945" s="154" t="s">
        <v>5523</v>
      </c>
      <c r="L945" s="154">
        <v>33.6</v>
      </c>
      <c r="M945" s="154">
        <v>33.6</v>
      </c>
      <c r="N945" s="154">
        <v>33.6</v>
      </c>
      <c r="O945" s="154">
        <v>33.6</v>
      </c>
      <c r="P945" s="154" t="s">
        <v>2843</v>
      </c>
      <c r="Q945" s="226">
        <v>0.0</v>
      </c>
      <c r="R945" s="489" t="str">
        <f>VLOOKUP(K945,'Downloaded Data'!A:A,1,TRUE)</f>
        <v>01/15/2017</v>
      </c>
    </row>
    <row r="946" ht="15.75" customHeight="1">
      <c r="A946" s="154" t="s">
        <v>5558</v>
      </c>
      <c r="B946" s="490">
        <v>4493.01</v>
      </c>
      <c r="C946" s="490">
        <v>4528.2</v>
      </c>
      <c r="D946" s="490">
        <v>4531.45</v>
      </c>
      <c r="E946" s="490">
        <v>4469.43</v>
      </c>
      <c r="G946" s="226">
        <v>-0.0078</v>
      </c>
      <c r="K946" s="154" t="s">
        <v>5524</v>
      </c>
      <c r="L946" s="154">
        <v>33.6</v>
      </c>
      <c r="M946" s="154">
        <v>33.6</v>
      </c>
      <c r="N946" s="154">
        <v>33.6</v>
      </c>
      <c r="O946" s="154">
        <v>33.6</v>
      </c>
      <c r="P946" s="154" t="s">
        <v>3420</v>
      </c>
      <c r="Q946" s="226">
        <v>0.0</v>
      </c>
      <c r="R946" s="489" t="str">
        <f>VLOOKUP(K946,'Downloaded Data'!A:A,1,TRUE)</f>
        <v>01/15/2017</v>
      </c>
    </row>
    <row r="947" ht="15.75" customHeight="1">
      <c r="A947" s="154" t="s">
        <v>5559</v>
      </c>
      <c r="B947" s="490">
        <v>4528.2</v>
      </c>
      <c r="C947" s="490">
        <v>4513.89</v>
      </c>
      <c r="D947" s="490">
        <v>4549.79</v>
      </c>
      <c r="E947" s="490">
        <v>4503.79</v>
      </c>
      <c r="G947" s="226">
        <v>0.0032</v>
      </c>
      <c r="K947" s="154" t="s">
        <v>5526</v>
      </c>
      <c r="L947" s="154">
        <v>33.6</v>
      </c>
      <c r="M947" s="154">
        <v>33.6</v>
      </c>
      <c r="N947" s="154">
        <v>33.6</v>
      </c>
      <c r="O947" s="154">
        <v>33.6</v>
      </c>
      <c r="P947" s="154" t="s">
        <v>3422</v>
      </c>
      <c r="Q947" s="226">
        <v>0.0</v>
      </c>
      <c r="R947" s="489" t="str">
        <f>VLOOKUP(K947,'Downloaded Data'!A:A,1,TRUE)</f>
        <v>01/15/2017</v>
      </c>
    </row>
    <row r="948" ht="15.75" customHeight="1">
      <c r="A948" s="154" t="s">
        <v>5560</v>
      </c>
      <c r="B948" s="490">
        <v>4513.89</v>
      </c>
      <c r="C948" s="490">
        <v>4440.29</v>
      </c>
      <c r="D948" s="490">
        <v>4519.84</v>
      </c>
      <c r="E948" s="490">
        <v>4440.29</v>
      </c>
      <c r="G948" s="226">
        <v>0.0166</v>
      </c>
      <c r="K948" s="154" t="s">
        <v>5527</v>
      </c>
      <c r="L948" s="154">
        <v>33.6</v>
      </c>
      <c r="M948" s="154">
        <v>33.6</v>
      </c>
      <c r="N948" s="154">
        <v>33.6</v>
      </c>
      <c r="O948" s="154">
        <v>33.6</v>
      </c>
      <c r="P948" s="154" t="s">
        <v>2764</v>
      </c>
      <c r="Q948" s="226">
        <v>0.0</v>
      </c>
      <c r="R948" s="489" t="str">
        <f>VLOOKUP(K948,'Downloaded Data'!A:A,1,TRUE)</f>
        <v>01/15/2017</v>
      </c>
    </row>
    <row r="949" ht="15.75" customHeight="1">
      <c r="A949" s="154" t="s">
        <v>5561</v>
      </c>
      <c r="B949" s="490">
        <v>4440.29</v>
      </c>
      <c r="C949" s="490">
        <v>4408.1</v>
      </c>
      <c r="D949" s="490">
        <v>4446.05</v>
      </c>
      <c r="E949" s="490">
        <v>4407.28</v>
      </c>
      <c r="G949" s="226">
        <v>0.0073</v>
      </c>
      <c r="K949" s="154" t="s">
        <v>5528</v>
      </c>
      <c r="L949" s="154">
        <v>33.6</v>
      </c>
      <c r="M949" s="154">
        <v>33.6</v>
      </c>
      <c r="N949" s="154">
        <v>33.6</v>
      </c>
      <c r="O949" s="154">
        <v>33.6</v>
      </c>
      <c r="P949" s="154" t="s">
        <v>3423</v>
      </c>
      <c r="Q949" s="226">
        <v>0.0</v>
      </c>
      <c r="R949" s="489" t="str">
        <f>VLOOKUP(K949,'Downloaded Data'!A:A,1,TRUE)</f>
        <v>01/15/2017</v>
      </c>
    </row>
    <row r="950" ht="15.75" customHeight="1">
      <c r="A950" s="154" t="s">
        <v>5562</v>
      </c>
      <c r="B950" s="490">
        <v>4408.1</v>
      </c>
      <c r="C950" s="490">
        <v>4434.24</v>
      </c>
      <c r="D950" s="490">
        <v>4445.86</v>
      </c>
      <c r="E950" s="490">
        <v>4380.76</v>
      </c>
      <c r="G950" s="226">
        <v>-0.0065</v>
      </c>
      <c r="K950" s="154" t="s">
        <v>5529</v>
      </c>
      <c r="L950" s="154">
        <v>33.6</v>
      </c>
      <c r="M950" s="154">
        <v>33.6</v>
      </c>
      <c r="N950" s="154">
        <v>33.6</v>
      </c>
      <c r="O950" s="154">
        <v>33.6</v>
      </c>
      <c r="P950" s="154" t="s">
        <v>2830</v>
      </c>
      <c r="Q950" s="226">
        <v>0.0</v>
      </c>
      <c r="R950" s="489" t="str">
        <f>VLOOKUP(K950,'Downloaded Data'!A:A,1,TRUE)</f>
        <v>01/15/2017</v>
      </c>
    </row>
    <row r="951" ht="15.75" customHeight="1">
      <c r="A951" s="154" t="s">
        <v>5563</v>
      </c>
      <c r="B951" s="490">
        <v>4436.79</v>
      </c>
      <c r="C951" s="490">
        <v>4382.06</v>
      </c>
      <c r="D951" s="490">
        <v>4467.52</v>
      </c>
      <c r="E951" s="490">
        <v>4382.06</v>
      </c>
      <c r="G951" s="226">
        <v>0.0125</v>
      </c>
      <c r="K951" s="154" t="s">
        <v>5530</v>
      </c>
      <c r="L951" s="154">
        <v>33.6</v>
      </c>
      <c r="M951" s="154">
        <v>33.6</v>
      </c>
      <c r="N951" s="154">
        <v>33.6</v>
      </c>
      <c r="O951" s="154">
        <v>33.6</v>
      </c>
      <c r="P951" s="154" t="s">
        <v>3424</v>
      </c>
      <c r="Q951" s="226">
        <v>0.0</v>
      </c>
      <c r="R951" s="489" t="str">
        <f>VLOOKUP(K951,'Downloaded Data'!A:A,1,TRUE)</f>
        <v>01/14/2018</v>
      </c>
    </row>
    <row r="952" ht="15.75" customHeight="1">
      <c r="A952" s="154" t="s">
        <v>5564</v>
      </c>
      <c r="B952" s="490">
        <v>4382.06</v>
      </c>
      <c r="C952" s="490">
        <v>4149.82</v>
      </c>
      <c r="D952" s="490">
        <v>4384.8</v>
      </c>
      <c r="E952" s="490">
        <v>4149.82</v>
      </c>
      <c r="G952" s="226">
        <v>0.056</v>
      </c>
      <c r="K952" s="154" t="s">
        <v>5531</v>
      </c>
      <c r="L952" s="154">
        <v>33.6</v>
      </c>
      <c r="M952" s="154">
        <v>33.6</v>
      </c>
      <c r="N952" s="154">
        <v>33.6</v>
      </c>
      <c r="O952" s="154">
        <v>33.6</v>
      </c>
      <c r="P952" s="154" t="s">
        <v>3425</v>
      </c>
      <c r="Q952" s="226">
        <v>0.0</v>
      </c>
      <c r="R952" s="489" t="str">
        <f>VLOOKUP(K952,'Downloaded Data'!A:A,1,TRUE)</f>
        <v>01/14/2018</v>
      </c>
    </row>
    <row r="953" ht="15.75" customHeight="1">
      <c r="A953" s="154" t="s">
        <v>5565</v>
      </c>
      <c r="B953" s="490">
        <v>4149.82</v>
      </c>
      <c r="C953" s="490">
        <v>4068.2</v>
      </c>
      <c r="D953" s="490">
        <v>4161.75</v>
      </c>
      <c r="E953" s="490">
        <v>4066.64</v>
      </c>
      <c r="G953" s="226">
        <v>0.0201</v>
      </c>
      <c r="K953" s="154" t="s">
        <v>5532</v>
      </c>
      <c r="L953" s="154">
        <v>33.6</v>
      </c>
      <c r="M953" s="154">
        <v>33.6</v>
      </c>
      <c r="N953" s="154">
        <v>33.6</v>
      </c>
      <c r="O953" s="154">
        <v>33.6</v>
      </c>
      <c r="P953" s="154" t="s">
        <v>2748</v>
      </c>
      <c r="Q953" s="226">
        <v>0.0</v>
      </c>
      <c r="R953" s="489" t="str">
        <f>VLOOKUP(K953,'Downloaded Data'!A:A,1,TRUE)</f>
        <v>01/14/2018</v>
      </c>
    </row>
    <row r="954" ht="15.75" customHeight="1">
      <c r="A954" s="154" t="s">
        <v>5566</v>
      </c>
      <c r="B954" s="490">
        <v>4068.2</v>
      </c>
      <c r="C954" s="490">
        <v>4036.23</v>
      </c>
      <c r="D954" s="490">
        <v>4119.47</v>
      </c>
      <c r="E954" s="490">
        <v>4036.23</v>
      </c>
      <c r="G954" s="226">
        <v>0.0079</v>
      </c>
      <c r="K954" s="154" t="s">
        <v>5533</v>
      </c>
      <c r="L954" s="154">
        <v>33.6</v>
      </c>
      <c r="M954" s="154">
        <v>33.6</v>
      </c>
      <c r="N954" s="154">
        <v>33.6</v>
      </c>
      <c r="O954" s="154">
        <v>33.6</v>
      </c>
      <c r="P954" s="154" t="s">
        <v>3426</v>
      </c>
      <c r="Q954" s="226">
        <v>0.0</v>
      </c>
      <c r="R954" s="489" t="str">
        <f>VLOOKUP(K954,'Downloaded Data'!A:A,1,TRUE)</f>
        <v>01/14/2018</v>
      </c>
    </row>
    <row r="955" ht="15.75" customHeight="1">
      <c r="A955" s="154" t="s">
        <v>5567</v>
      </c>
      <c r="B955" s="490">
        <v>4036.23</v>
      </c>
      <c r="C955" s="490">
        <v>4123.48</v>
      </c>
      <c r="D955" s="490">
        <v>4123.87</v>
      </c>
      <c r="E955" s="490">
        <v>4009.7</v>
      </c>
      <c r="G955" s="226">
        <v>-0.0212</v>
      </c>
      <c r="K955" s="489">
        <v>44141.0</v>
      </c>
      <c r="L955" s="154">
        <v>33.6</v>
      </c>
      <c r="M955" s="154">
        <v>33.6</v>
      </c>
      <c r="N955" s="154">
        <v>33.6</v>
      </c>
      <c r="O955" s="154">
        <v>33.6</v>
      </c>
      <c r="P955" s="154" t="s">
        <v>3427</v>
      </c>
      <c r="Q955" s="226">
        <v>0.0</v>
      </c>
      <c r="R955" s="489">
        <f>VLOOKUP(K955,'Downloaded Data'!A:A,1,TRUE)</f>
        <v>41677</v>
      </c>
    </row>
    <row r="956" ht="15.75" customHeight="1">
      <c r="A956" s="154" t="s">
        <v>5568</v>
      </c>
      <c r="B956" s="490">
        <v>4123.48</v>
      </c>
      <c r="C956" s="490">
        <v>4212.44</v>
      </c>
      <c r="D956" s="490">
        <v>4217.49</v>
      </c>
      <c r="E956" s="490">
        <v>4111.61</v>
      </c>
      <c r="G956" s="226">
        <v>-0.0211</v>
      </c>
      <c r="K956" s="489">
        <v>44110.0</v>
      </c>
      <c r="L956" s="154">
        <v>33.6</v>
      </c>
      <c r="M956" s="154">
        <v>33.6</v>
      </c>
      <c r="N956" s="154">
        <v>33.6</v>
      </c>
      <c r="O956" s="154">
        <v>33.6</v>
      </c>
      <c r="P956" s="154" t="s">
        <v>2758</v>
      </c>
      <c r="Q956" s="226">
        <v>0.0</v>
      </c>
      <c r="R956" s="489">
        <f>VLOOKUP(K956,'Downloaded Data'!A:A,1,TRUE)</f>
        <v>41677</v>
      </c>
    </row>
    <row r="957" ht="15.75" customHeight="1">
      <c r="A957" s="489">
        <v>44166.0</v>
      </c>
      <c r="B957" s="490">
        <v>4212.44</v>
      </c>
      <c r="C957" s="490">
        <v>4197.39</v>
      </c>
      <c r="D957" s="490">
        <v>4241.73</v>
      </c>
      <c r="E957" s="490">
        <v>4197.39</v>
      </c>
      <c r="G957" s="226">
        <v>0.0036</v>
      </c>
      <c r="K957" s="489">
        <v>44080.0</v>
      </c>
      <c r="L957" s="154">
        <v>33.6</v>
      </c>
      <c r="M957" s="154">
        <v>33.6</v>
      </c>
      <c r="N957" s="154">
        <v>33.6</v>
      </c>
      <c r="O957" s="154">
        <v>33.6</v>
      </c>
      <c r="P957" s="154" t="s">
        <v>3428</v>
      </c>
      <c r="Q957" s="226">
        <v>0.0</v>
      </c>
      <c r="R957" s="489">
        <f>VLOOKUP(K957,'Downloaded Data'!A:A,1,TRUE)</f>
        <v>41677</v>
      </c>
    </row>
    <row r="958" ht="15.75" customHeight="1">
      <c r="A958" s="489">
        <v>44075.0</v>
      </c>
      <c r="B958" s="490">
        <v>4197.39</v>
      </c>
      <c r="C958" s="490">
        <v>4228.36</v>
      </c>
      <c r="D958" s="490">
        <v>4235.49</v>
      </c>
      <c r="E958" s="490">
        <v>4187.48</v>
      </c>
      <c r="G958" s="226">
        <v>-0.0073</v>
      </c>
      <c r="K958" s="489">
        <v>44049.0</v>
      </c>
      <c r="L958" s="154">
        <v>33.6</v>
      </c>
      <c r="M958" s="154">
        <v>33.6</v>
      </c>
      <c r="N958" s="154">
        <v>33.6</v>
      </c>
      <c r="O958" s="154">
        <v>33.6</v>
      </c>
      <c r="P958" s="154" t="s">
        <v>2778</v>
      </c>
      <c r="Q958" s="226">
        <v>0.0</v>
      </c>
      <c r="R958" s="489">
        <f>VLOOKUP(K958,'Downloaded Data'!A:A,1,TRUE)</f>
        <v>41677</v>
      </c>
    </row>
    <row r="959" ht="15.75" customHeight="1">
      <c r="A959" s="489">
        <v>44044.0</v>
      </c>
      <c r="B959" s="490">
        <v>4228.36</v>
      </c>
      <c r="C959" s="490">
        <v>4281.43</v>
      </c>
      <c r="D959" s="490">
        <v>4317.66</v>
      </c>
      <c r="E959" s="490">
        <v>4224.49</v>
      </c>
      <c r="G959" s="226">
        <v>-0.0124</v>
      </c>
      <c r="K959" s="489">
        <v>44018.0</v>
      </c>
      <c r="L959" s="154">
        <v>33.6</v>
      </c>
      <c r="M959" s="154">
        <v>33.6</v>
      </c>
      <c r="N959" s="154">
        <v>33.6</v>
      </c>
      <c r="O959" s="154">
        <v>33.6</v>
      </c>
      <c r="P959" s="154" t="s">
        <v>3429</v>
      </c>
      <c r="Q959" s="226">
        <v>0.0</v>
      </c>
      <c r="R959" s="489">
        <f>VLOOKUP(K959,'Downloaded Data'!A:A,1,TRUE)</f>
        <v>41677</v>
      </c>
    </row>
    <row r="960" ht="15.75" customHeight="1">
      <c r="A960" s="489">
        <v>44013.0</v>
      </c>
      <c r="B960" s="490">
        <v>4281.43</v>
      </c>
      <c r="C960" s="490">
        <v>4331.95</v>
      </c>
      <c r="D960" s="490">
        <v>4348.33</v>
      </c>
      <c r="E960" s="490">
        <v>4272.58</v>
      </c>
      <c r="G960" s="226">
        <v>-0.0117</v>
      </c>
      <c r="K960" s="489">
        <v>43927.0</v>
      </c>
      <c r="L960" s="154">
        <v>33.6</v>
      </c>
      <c r="M960" s="154">
        <v>33.6</v>
      </c>
      <c r="N960" s="154">
        <v>33.6</v>
      </c>
      <c r="O960" s="154">
        <v>33.6</v>
      </c>
      <c r="P960" s="154" t="s">
        <v>3430</v>
      </c>
      <c r="Q960" s="226">
        <v>0.0</v>
      </c>
      <c r="R960" s="489">
        <f>VLOOKUP(K960,'Downloaded Data'!A:A,1,TRUE)</f>
        <v>41677</v>
      </c>
    </row>
    <row r="961" ht="15.75" customHeight="1">
      <c r="A961" s="489">
        <v>43983.0</v>
      </c>
      <c r="B961" s="490">
        <v>4331.95</v>
      </c>
      <c r="C961" s="490">
        <v>4400.14</v>
      </c>
      <c r="D961" s="490">
        <v>4414.44</v>
      </c>
      <c r="E961" s="490">
        <v>4320.83</v>
      </c>
      <c r="G961" s="226">
        <v>-0.0155</v>
      </c>
      <c r="K961" s="489">
        <v>43896.0</v>
      </c>
      <c r="L961" s="154">
        <v>33.6</v>
      </c>
      <c r="M961" s="154">
        <v>33.6</v>
      </c>
      <c r="N961" s="154">
        <v>33.6</v>
      </c>
      <c r="O961" s="154">
        <v>33.6</v>
      </c>
      <c r="P961" s="154" t="s">
        <v>3431</v>
      </c>
      <c r="Q961" s="226">
        <v>0.0</v>
      </c>
      <c r="R961" s="489">
        <f>VLOOKUP(K961,'Downloaded Data'!A:A,1,TRUE)</f>
        <v>41677</v>
      </c>
    </row>
    <row r="962" ht="15.75" customHeight="1">
      <c r="A962" s="489">
        <v>43952.0</v>
      </c>
      <c r="B962" s="490">
        <v>4400.14</v>
      </c>
      <c r="C962" s="490">
        <v>4459.29</v>
      </c>
      <c r="D962" s="490">
        <v>4465.04</v>
      </c>
      <c r="E962" s="490">
        <v>4399.6</v>
      </c>
      <c r="G962" s="226">
        <v>-0.0133</v>
      </c>
      <c r="K962" s="489">
        <v>43867.0</v>
      </c>
      <c r="L962" s="154">
        <v>33.6</v>
      </c>
      <c r="M962" s="154">
        <v>33.6</v>
      </c>
      <c r="N962" s="154">
        <v>33.6</v>
      </c>
      <c r="O962" s="154">
        <v>33.6</v>
      </c>
      <c r="P962" s="154" t="s">
        <v>3432</v>
      </c>
      <c r="Q962" s="226">
        <v>0.0</v>
      </c>
      <c r="R962" s="489">
        <f>VLOOKUP(K962,'Downloaded Data'!A:A,1,TRUE)</f>
        <v>41677</v>
      </c>
    </row>
    <row r="963" ht="15.75" customHeight="1">
      <c r="A963" s="489">
        <v>43862.0</v>
      </c>
      <c r="B963" s="490">
        <v>4459.29</v>
      </c>
      <c r="C963" s="490">
        <v>4453.29</v>
      </c>
      <c r="D963" s="490">
        <v>4480.39</v>
      </c>
      <c r="E963" s="490">
        <v>4453.29</v>
      </c>
      <c r="G963" s="226">
        <v>0.0013</v>
      </c>
      <c r="K963" s="489">
        <v>43836.0</v>
      </c>
      <c r="L963" s="154">
        <v>33.6</v>
      </c>
      <c r="M963" s="154">
        <v>33.6</v>
      </c>
      <c r="N963" s="154">
        <v>33.6</v>
      </c>
      <c r="O963" s="154">
        <v>33.6</v>
      </c>
      <c r="P963" s="154" t="s">
        <v>2869</v>
      </c>
      <c r="Q963" s="226">
        <v>0.0</v>
      </c>
      <c r="R963" s="489">
        <f>VLOOKUP(K963,'Downloaded Data'!A:A,1,TRUE)</f>
        <v>41677</v>
      </c>
    </row>
    <row r="964" ht="15.75" customHeight="1">
      <c r="A964" s="489">
        <v>43831.0</v>
      </c>
      <c r="B964" s="490">
        <v>4453.29</v>
      </c>
      <c r="C964" s="490">
        <v>4453.29</v>
      </c>
      <c r="D964" s="490">
        <v>4453.29</v>
      </c>
      <c r="E964" s="490">
        <v>4453.29</v>
      </c>
      <c r="G964" s="226">
        <v>1.0E-4</v>
      </c>
      <c r="K964" s="154" t="s">
        <v>5534</v>
      </c>
      <c r="L964" s="154">
        <v>33.6</v>
      </c>
      <c r="M964" s="154">
        <v>33.6</v>
      </c>
      <c r="N964" s="154">
        <v>33.6</v>
      </c>
      <c r="O964" s="154">
        <v>33.6</v>
      </c>
      <c r="P964" s="154" t="s">
        <v>3433</v>
      </c>
      <c r="Q964" s="226">
        <v>0.0</v>
      </c>
      <c r="R964" s="489" t="str">
        <f>VLOOKUP(K964,'Downloaded Data'!A:A,1,TRUE)</f>
        <v>01/14/2018</v>
      </c>
    </row>
    <row r="965" ht="15.75" customHeight="1">
      <c r="A965" s="154" t="s">
        <v>5569</v>
      </c>
      <c r="B965" s="490">
        <v>4452.93</v>
      </c>
      <c r="C965" s="490">
        <v>4452.93</v>
      </c>
      <c r="D965" s="490">
        <v>4452.93</v>
      </c>
      <c r="E965" s="490">
        <v>4452.93</v>
      </c>
      <c r="G965" s="226">
        <v>0.0043</v>
      </c>
      <c r="K965" s="154" t="s">
        <v>5535</v>
      </c>
      <c r="L965" s="154">
        <v>33.6</v>
      </c>
      <c r="M965" s="154">
        <v>33.6</v>
      </c>
      <c r="N965" s="154">
        <v>33.6</v>
      </c>
      <c r="O965" s="154">
        <v>33.6</v>
      </c>
      <c r="P965" s="154" t="s">
        <v>3434</v>
      </c>
      <c r="Q965" s="226">
        <v>0.0</v>
      </c>
      <c r="R965" s="489" t="str">
        <f>VLOOKUP(K965,'Downloaded Data'!A:A,1,TRUE)</f>
        <v>01/14/2018</v>
      </c>
    </row>
    <row r="966" ht="15.75" customHeight="1">
      <c r="A966" s="154" t="s">
        <v>5570</v>
      </c>
      <c r="B966" s="490">
        <v>4433.94</v>
      </c>
      <c r="C966" s="490">
        <v>4433.94</v>
      </c>
      <c r="D966" s="490">
        <v>4433.94</v>
      </c>
      <c r="E966" s="490">
        <v>4433.94</v>
      </c>
      <c r="G966" s="226">
        <v>0.0034</v>
      </c>
      <c r="K966" s="154" t="s">
        <v>5536</v>
      </c>
      <c r="L966" s="154">
        <v>33.6</v>
      </c>
      <c r="M966" s="154">
        <v>33.6</v>
      </c>
      <c r="N966" s="154">
        <v>33.6</v>
      </c>
      <c r="O966" s="154">
        <v>33.6</v>
      </c>
      <c r="P966" s="154" t="s">
        <v>3434</v>
      </c>
      <c r="Q966" s="226">
        <v>0.0</v>
      </c>
      <c r="R966" s="489" t="str">
        <f>VLOOKUP(K966,'Downloaded Data'!A:A,1,TRUE)</f>
        <v>01/14/2018</v>
      </c>
    </row>
    <row r="967" ht="15.75" customHeight="1">
      <c r="A967" s="154" t="s">
        <v>5571</v>
      </c>
      <c r="B967" s="490">
        <v>4418.83</v>
      </c>
      <c r="C967" s="490">
        <v>4418.83</v>
      </c>
      <c r="D967" s="490">
        <v>4418.83</v>
      </c>
      <c r="E967" s="490">
        <v>4418.83</v>
      </c>
      <c r="G967" s="226">
        <v>0.0064</v>
      </c>
      <c r="K967" s="154" t="s">
        <v>5537</v>
      </c>
      <c r="L967" s="154">
        <v>33.6</v>
      </c>
      <c r="M967" s="154">
        <v>33.6</v>
      </c>
      <c r="N967" s="154">
        <v>33.6</v>
      </c>
      <c r="O967" s="154">
        <v>33.6</v>
      </c>
      <c r="P967" s="154" t="s">
        <v>3435</v>
      </c>
      <c r="Q967" s="226">
        <v>0.0</v>
      </c>
      <c r="R967" s="489" t="str">
        <f>VLOOKUP(K967,'Downloaded Data'!A:A,1,TRUE)</f>
        <v>01/14/2018</v>
      </c>
    </row>
    <row r="968" ht="15.75" customHeight="1">
      <c r="A968" s="154" t="s">
        <v>5572</v>
      </c>
      <c r="B968" s="490">
        <v>4390.67</v>
      </c>
      <c r="C968" s="490">
        <v>4390.67</v>
      </c>
      <c r="D968" s="490">
        <v>4390.67</v>
      </c>
      <c r="E968" s="490">
        <v>4390.67</v>
      </c>
      <c r="G968" s="226">
        <v>-9.0E-4</v>
      </c>
      <c r="K968" s="154" t="s">
        <v>5538</v>
      </c>
      <c r="L968" s="154">
        <v>33.6</v>
      </c>
      <c r="M968" s="154">
        <v>33.6</v>
      </c>
      <c r="N968" s="154">
        <v>33.6</v>
      </c>
      <c r="O968" s="154">
        <v>33.6</v>
      </c>
      <c r="P968" s="154" t="s">
        <v>3436</v>
      </c>
      <c r="Q968" s="226">
        <v>0.0</v>
      </c>
      <c r="R968" s="489" t="str">
        <f>VLOOKUP(K968,'Downloaded Data'!A:A,1,TRUE)</f>
        <v>01/14/2018</v>
      </c>
    </row>
    <row r="969" ht="15.75" customHeight="1">
      <c r="A969" s="154" t="s">
        <v>5573</v>
      </c>
      <c r="B969" s="490">
        <v>4394.44</v>
      </c>
      <c r="C969" s="490">
        <v>4394.44</v>
      </c>
      <c r="D969" s="490">
        <v>4394.44</v>
      </c>
      <c r="E969" s="490">
        <v>4394.44</v>
      </c>
      <c r="G969" s="226">
        <v>-0.0082</v>
      </c>
      <c r="K969" s="154" t="s">
        <v>5539</v>
      </c>
      <c r="L969" s="154">
        <v>33.6</v>
      </c>
      <c r="M969" s="154">
        <v>34.9</v>
      </c>
      <c r="N969" s="154">
        <v>34.9</v>
      </c>
      <c r="O969" s="154">
        <v>33.6</v>
      </c>
      <c r="P969" s="154" t="s">
        <v>3437</v>
      </c>
      <c r="Q969" s="226">
        <v>-0.0372</v>
      </c>
      <c r="R969" s="489" t="str">
        <f>VLOOKUP(K969,'Downloaded Data'!A:A,1,TRUE)</f>
        <v>01/14/2018</v>
      </c>
    </row>
    <row r="970" ht="15.75" customHeight="1">
      <c r="A970" s="154" t="s">
        <v>5574</v>
      </c>
      <c r="B970" s="490">
        <v>4430.95</v>
      </c>
      <c r="C970" s="490">
        <v>4430.95</v>
      </c>
      <c r="D970" s="490">
        <v>4430.95</v>
      </c>
      <c r="E970" s="490">
        <v>4430.95</v>
      </c>
      <c r="G970" s="226">
        <v>-0.0058</v>
      </c>
      <c r="K970" s="154" t="s">
        <v>5540</v>
      </c>
      <c r="L970" s="154">
        <v>34.9</v>
      </c>
      <c r="M970" s="154">
        <v>34.9</v>
      </c>
      <c r="N970" s="154">
        <v>34.9</v>
      </c>
      <c r="O970" s="154">
        <v>34.9</v>
      </c>
      <c r="P970" s="154" t="s">
        <v>2839</v>
      </c>
      <c r="Q970" s="226">
        <v>0.1186</v>
      </c>
      <c r="R970" s="489" t="str">
        <f>VLOOKUP(K970,'Downloaded Data'!A:A,1,TRUE)</f>
        <v>01/15/2024</v>
      </c>
    </row>
    <row r="971" ht="15.75" customHeight="1">
      <c r="A971" s="154" t="s">
        <v>5575</v>
      </c>
      <c r="B971" s="490">
        <v>4456.83</v>
      </c>
      <c r="C971" s="490">
        <v>4456.83</v>
      </c>
      <c r="D971" s="490">
        <v>4456.83</v>
      </c>
      <c r="E971" s="490">
        <v>4456.83</v>
      </c>
      <c r="G971" s="226">
        <v>0.0088</v>
      </c>
      <c r="K971" s="154" t="s">
        <v>5541</v>
      </c>
      <c r="L971" s="154">
        <v>31.2</v>
      </c>
      <c r="M971" s="154">
        <v>33.0</v>
      </c>
      <c r="N971" s="154">
        <v>33.4</v>
      </c>
      <c r="O971" s="154">
        <v>31.0</v>
      </c>
      <c r="P971" s="154" t="s">
        <v>3438</v>
      </c>
      <c r="Q971" s="226">
        <v>-0.028</v>
      </c>
      <c r="R971" s="489" t="str">
        <f>VLOOKUP(K971,'Downloaded Data'!A:A,1,TRUE)</f>
        <v>01/15/2024</v>
      </c>
    </row>
    <row r="972" ht="15.75" customHeight="1">
      <c r="A972" s="154" t="s">
        <v>5576</v>
      </c>
      <c r="B972" s="490">
        <v>4417.95</v>
      </c>
      <c r="C972" s="490">
        <v>4417.95</v>
      </c>
      <c r="D972" s="490">
        <v>4417.95</v>
      </c>
      <c r="E972" s="490">
        <v>4417.95</v>
      </c>
      <c r="G972" s="226">
        <v>-4.0E-4</v>
      </c>
      <c r="K972" s="154" t="s">
        <v>5542</v>
      </c>
      <c r="L972" s="154">
        <v>32.1</v>
      </c>
      <c r="M972" s="154">
        <v>34.6</v>
      </c>
      <c r="N972" s="154">
        <v>35.0</v>
      </c>
      <c r="O972" s="154">
        <v>31.6</v>
      </c>
      <c r="P972" s="154" t="s">
        <v>3439</v>
      </c>
      <c r="Q972" s="226">
        <v>-0.0446</v>
      </c>
      <c r="R972" s="489" t="str">
        <f>VLOOKUP(K972,'Downloaded Data'!A:A,1,TRUE)</f>
        <v>01/15/2024</v>
      </c>
    </row>
    <row r="973" ht="15.75" customHeight="1">
      <c r="A973" s="154" t="s">
        <v>5577</v>
      </c>
      <c r="B973" s="490">
        <v>4419.82</v>
      </c>
      <c r="C973" s="490">
        <v>4419.82</v>
      </c>
      <c r="D973" s="490">
        <v>4419.82</v>
      </c>
      <c r="E973" s="490">
        <v>4419.82</v>
      </c>
      <c r="G973" s="226">
        <v>-0.0175</v>
      </c>
      <c r="K973" s="154" t="s">
        <v>5543</v>
      </c>
      <c r="L973" s="154">
        <v>33.6</v>
      </c>
      <c r="M973" s="154">
        <v>35.0</v>
      </c>
      <c r="N973" s="154">
        <v>35.0</v>
      </c>
      <c r="O973" s="154">
        <v>32.4</v>
      </c>
      <c r="P973" s="154" t="s">
        <v>3440</v>
      </c>
      <c r="Q973" s="226">
        <v>-0.04</v>
      </c>
      <c r="R973" s="489" t="str">
        <f>VLOOKUP(K973,'Downloaded Data'!A:A,1,TRUE)</f>
        <v>01/15/2024</v>
      </c>
    </row>
    <row r="974" ht="15.75" customHeight="1">
      <c r="A974" s="154" t="s">
        <v>5578</v>
      </c>
      <c r="B974" s="490">
        <v>4498.49</v>
      </c>
      <c r="C974" s="490">
        <v>4498.49</v>
      </c>
      <c r="D974" s="490">
        <v>4498.49</v>
      </c>
      <c r="E974" s="490">
        <v>4498.49</v>
      </c>
      <c r="G974" s="226">
        <v>-0.0035</v>
      </c>
      <c r="K974" s="489">
        <v>44168.0</v>
      </c>
      <c r="L974" s="154">
        <v>35.0</v>
      </c>
      <c r="M974" s="154">
        <v>36.4</v>
      </c>
      <c r="N974" s="154">
        <v>36.4</v>
      </c>
      <c r="O974" s="154">
        <v>34.8</v>
      </c>
      <c r="P974" s="154" t="s">
        <v>3441</v>
      </c>
      <c r="Q974" s="226">
        <v>-0.0331</v>
      </c>
      <c r="R974" s="489">
        <f>VLOOKUP(K974,'Downloaded Data'!A:A,1,TRUE)</f>
        <v>41677</v>
      </c>
    </row>
    <row r="975" ht="15.75" customHeight="1">
      <c r="A975" s="489">
        <v>43811.0</v>
      </c>
      <c r="B975" s="490">
        <v>4514.44</v>
      </c>
      <c r="C975" s="490">
        <v>4514.44</v>
      </c>
      <c r="D975" s="490">
        <v>4514.44</v>
      </c>
      <c r="E975" s="490">
        <v>4514.44</v>
      </c>
      <c r="G975" s="226">
        <v>5.0E-4</v>
      </c>
      <c r="K975" s="489">
        <v>44138.0</v>
      </c>
      <c r="L975" s="154">
        <v>36.2</v>
      </c>
      <c r="M975" s="154">
        <v>36.1</v>
      </c>
      <c r="N975" s="154">
        <v>37.0</v>
      </c>
      <c r="O975" s="154">
        <v>35.6</v>
      </c>
      <c r="P975" s="154" t="s">
        <v>3442</v>
      </c>
      <c r="Q975" s="226">
        <v>0.0028</v>
      </c>
      <c r="R975" s="489">
        <f>VLOOKUP(K975,'Downloaded Data'!A:A,1,TRUE)</f>
        <v>41677</v>
      </c>
    </row>
    <row r="976" ht="15.75" customHeight="1">
      <c r="A976" s="489">
        <v>43781.0</v>
      </c>
      <c r="B976" s="490">
        <v>4512.39</v>
      </c>
      <c r="C976" s="490">
        <v>4512.39</v>
      </c>
      <c r="D976" s="490">
        <v>4512.39</v>
      </c>
      <c r="E976" s="490">
        <v>4512.39</v>
      </c>
      <c r="G976" s="226">
        <v>0.0012</v>
      </c>
      <c r="K976" s="489">
        <v>44107.0</v>
      </c>
      <c r="L976" s="154">
        <v>36.1</v>
      </c>
      <c r="M976" s="154">
        <v>37.0</v>
      </c>
      <c r="N976" s="154">
        <v>37.0</v>
      </c>
      <c r="O976" s="154">
        <v>35.0</v>
      </c>
      <c r="P976" s="154" t="s">
        <v>3443</v>
      </c>
      <c r="Q976" s="226">
        <v>0.0285</v>
      </c>
      <c r="R976" s="489">
        <f>VLOOKUP(K976,'Downloaded Data'!A:A,1,TRUE)</f>
        <v>41677</v>
      </c>
    </row>
    <row r="977" ht="15.75" customHeight="1">
      <c r="A977" s="489">
        <v>43750.0</v>
      </c>
      <c r="B977" s="490">
        <v>4506.93</v>
      </c>
      <c r="C977" s="490">
        <v>4506.93</v>
      </c>
      <c r="D977" s="490">
        <v>4506.93</v>
      </c>
      <c r="E977" s="490">
        <v>4506.93</v>
      </c>
      <c r="G977" s="226">
        <v>-0.0059</v>
      </c>
      <c r="K977" s="489">
        <v>44077.0</v>
      </c>
      <c r="L977" s="154">
        <v>35.1</v>
      </c>
      <c r="M977" s="154">
        <v>37.3</v>
      </c>
      <c r="N977" s="154">
        <v>37.8</v>
      </c>
      <c r="O977" s="154">
        <v>34.6</v>
      </c>
      <c r="P977" s="154" t="s">
        <v>3444</v>
      </c>
      <c r="Q977" s="226">
        <v>-0.0787</v>
      </c>
      <c r="R977" s="489">
        <f>VLOOKUP(K977,'Downloaded Data'!A:A,1,TRUE)</f>
        <v>41677</v>
      </c>
    </row>
    <row r="978" ht="15.75" customHeight="1">
      <c r="A978" s="489">
        <v>43720.0</v>
      </c>
      <c r="B978" s="490">
        <v>4533.75</v>
      </c>
      <c r="C978" s="490">
        <v>4533.75</v>
      </c>
      <c r="D978" s="490">
        <v>4533.75</v>
      </c>
      <c r="E978" s="490">
        <v>4533.75</v>
      </c>
      <c r="G978" s="226">
        <v>-0.0135</v>
      </c>
      <c r="K978" s="489">
        <v>44046.0</v>
      </c>
      <c r="L978" s="154">
        <v>38.1</v>
      </c>
      <c r="M978" s="154">
        <v>38.3</v>
      </c>
      <c r="N978" s="154">
        <v>38.7</v>
      </c>
      <c r="O978" s="154">
        <v>38.0</v>
      </c>
      <c r="P978" s="154" t="s">
        <v>3445</v>
      </c>
      <c r="Q978" s="226">
        <v>-0.0231</v>
      </c>
      <c r="R978" s="489">
        <f>VLOOKUP(K978,'Downloaded Data'!A:A,1,TRUE)</f>
        <v>41677</v>
      </c>
    </row>
    <row r="979" ht="15.75" customHeight="1">
      <c r="A979" s="489">
        <v>43689.0</v>
      </c>
      <c r="B979" s="490">
        <v>4596.0</v>
      </c>
      <c r="C979" s="490">
        <v>4596.0</v>
      </c>
      <c r="D979" s="490">
        <v>4596.0</v>
      </c>
      <c r="E979" s="490">
        <v>4596.0</v>
      </c>
      <c r="G979" s="226">
        <v>-0.0161</v>
      </c>
      <c r="K979" s="489">
        <v>43954.0</v>
      </c>
      <c r="L979" s="154">
        <v>39.0</v>
      </c>
      <c r="M979" s="154">
        <v>40.0</v>
      </c>
      <c r="N979" s="154">
        <v>40.0</v>
      </c>
      <c r="O979" s="154">
        <v>39.0</v>
      </c>
      <c r="P979" s="154" t="s">
        <v>3446</v>
      </c>
      <c r="Q979" s="226">
        <v>-0.0102</v>
      </c>
      <c r="R979" s="489">
        <f>VLOOKUP(K979,'Downloaded Data'!A:A,1,TRUE)</f>
        <v>41677</v>
      </c>
    </row>
    <row r="980" ht="15.75" customHeight="1">
      <c r="A980" s="489">
        <v>43597.0</v>
      </c>
      <c r="B980" s="490">
        <v>4671.33</v>
      </c>
      <c r="C980" s="490">
        <v>4671.33</v>
      </c>
      <c r="D980" s="490">
        <v>4671.33</v>
      </c>
      <c r="E980" s="490">
        <v>4671.33</v>
      </c>
      <c r="G980" s="226">
        <v>-0.0067</v>
      </c>
      <c r="K980" s="489">
        <v>43924.0</v>
      </c>
      <c r="L980" s="154">
        <v>39.4</v>
      </c>
      <c r="M980" s="154">
        <v>41.0</v>
      </c>
      <c r="N980" s="154">
        <v>41.4</v>
      </c>
      <c r="O980" s="154">
        <v>39.0</v>
      </c>
      <c r="P980" s="154" t="s">
        <v>3447</v>
      </c>
      <c r="Q980" s="226">
        <v>-0.0414</v>
      </c>
      <c r="R980" s="489">
        <f>VLOOKUP(K980,'Downloaded Data'!A:A,1,TRUE)</f>
        <v>41677</v>
      </c>
    </row>
    <row r="981" ht="15.75" customHeight="1">
      <c r="A981" s="489">
        <v>43567.0</v>
      </c>
      <c r="B981" s="490">
        <v>4702.98</v>
      </c>
      <c r="C981" s="490">
        <v>4702.98</v>
      </c>
      <c r="D981" s="490">
        <v>4702.98</v>
      </c>
      <c r="E981" s="490">
        <v>4702.98</v>
      </c>
      <c r="G981" s="226">
        <v>0.0012</v>
      </c>
      <c r="K981" s="489">
        <v>43893.0</v>
      </c>
      <c r="L981" s="154">
        <v>41.1</v>
      </c>
      <c r="M981" s="154">
        <v>40.6</v>
      </c>
      <c r="N981" s="154">
        <v>41.9</v>
      </c>
      <c r="O981" s="154">
        <v>40.0</v>
      </c>
      <c r="P981" s="154" t="s">
        <v>3448</v>
      </c>
      <c r="Q981" s="226">
        <v>0.0301</v>
      </c>
      <c r="R981" s="489">
        <f>VLOOKUP(K981,'Downloaded Data'!A:A,1,TRUE)</f>
        <v>41677</v>
      </c>
    </row>
    <row r="982" ht="15.75" customHeight="1">
      <c r="A982" s="489">
        <v>43536.0</v>
      </c>
      <c r="B982" s="490">
        <v>4697.35</v>
      </c>
      <c r="C982" s="490">
        <v>4697.35</v>
      </c>
      <c r="D982" s="490">
        <v>4697.35</v>
      </c>
      <c r="E982" s="490">
        <v>4697.35</v>
      </c>
      <c r="G982" s="226">
        <v>-0.0079</v>
      </c>
      <c r="K982" s="489">
        <v>43864.0</v>
      </c>
      <c r="L982" s="154">
        <v>39.9</v>
      </c>
      <c r="M982" s="154">
        <v>38.9</v>
      </c>
      <c r="N982" s="154">
        <v>40.1</v>
      </c>
      <c r="O982" s="154">
        <v>38.4</v>
      </c>
      <c r="P982" s="154" t="s">
        <v>3449</v>
      </c>
      <c r="Q982" s="226">
        <v>0.0257</v>
      </c>
      <c r="R982" s="489">
        <f>VLOOKUP(K982,'Downloaded Data'!A:A,1,TRUE)</f>
        <v>41677</v>
      </c>
    </row>
    <row r="983" ht="15.75" customHeight="1">
      <c r="A983" s="489">
        <v>43508.0</v>
      </c>
      <c r="B983" s="490">
        <v>4734.59</v>
      </c>
      <c r="C983" s="490">
        <v>4734.59</v>
      </c>
      <c r="D983" s="490">
        <v>4734.59</v>
      </c>
      <c r="E983" s="490">
        <v>4734.59</v>
      </c>
      <c r="G983" s="226">
        <v>-0.0051</v>
      </c>
      <c r="K983" s="489">
        <v>43833.0</v>
      </c>
      <c r="L983" s="154">
        <v>38.9</v>
      </c>
      <c r="M983" s="154">
        <v>39.6</v>
      </c>
      <c r="N983" s="154">
        <v>39.6</v>
      </c>
      <c r="O983" s="154">
        <v>38.1</v>
      </c>
      <c r="P983" s="154" t="s">
        <v>3450</v>
      </c>
      <c r="Q983" s="226">
        <v>-0.0275</v>
      </c>
      <c r="R983" s="489">
        <f>VLOOKUP(K983,'Downloaded Data'!A:A,1,TRUE)</f>
        <v>41677</v>
      </c>
    </row>
    <row r="984" ht="15.75" customHeight="1">
      <c r="A984" s="489">
        <v>43477.0</v>
      </c>
      <c r="B984" s="490">
        <v>4758.81</v>
      </c>
      <c r="C984" s="490">
        <v>4758.81</v>
      </c>
      <c r="D984" s="490">
        <v>4758.81</v>
      </c>
      <c r="E984" s="490">
        <v>4758.81</v>
      </c>
      <c r="G984" s="226">
        <v>0.0058</v>
      </c>
      <c r="K984" s="154" t="s">
        <v>5544</v>
      </c>
      <c r="L984" s="154">
        <v>40.0</v>
      </c>
      <c r="M984" s="154">
        <v>41.3</v>
      </c>
      <c r="N984" s="154">
        <v>42.0</v>
      </c>
      <c r="O984" s="154">
        <v>39.8</v>
      </c>
      <c r="P984" s="154" t="s">
        <v>3451</v>
      </c>
      <c r="Q984" s="226">
        <v>-0.0315</v>
      </c>
      <c r="R984" s="489" t="str">
        <f>VLOOKUP(K984,'Downloaded Data'!A:A,1,TRUE)</f>
        <v>01/15/2024</v>
      </c>
    </row>
    <row r="985" ht="15.75" customHeight="1">
      <c r="A985" s="154" t="s">
        <v>5579</v>
      </c>
      <c r="B985" s="490">
        <v>4731.43</v>
      </c>
      <c r="C985" s="490">
        <v>4731.43</v>
      </c>
      <c r="D985" s="490">
        <v>4731.43</v>
      </c>
      <c r="E985" s="490">
        <v>4731.43</v>
      </c>
      <c r="G985" s="226">
        <v>2.0E-4</v>
      </c>
      <c r="K985" s="154" t="s">
        <v>5545</v>
      </c>
      <c r="L985" s="154">
        <v>41.3</v>
      </c>
      <c r="M985" s="154">
        <v>42.6</v>
      </c>
      <c r="N985" s="154">
        <v>43.6</v>
      </c>
      <c r="O985" s="154">
        <v>41.1</v>
      </c>
      <c r="P985" s="154" t="s">
        <v>3452</v>
      </c>
      <c r="Q985" s="226">
        <v>-0.0373</v>
      </c>
      <c r="R985" s="489" t="str">
        <f>VLOOKUP(K985,'Downloaded Data'!A:A,1,TRUE)</f>
        <v>01/15/2024</v>
      </c>
    </row>
    <row r="986" ht="15.75" customHeight="1">
      <c r="A986" s="154" t="s">
        <v>5580</v>
      </c>
      <c r="B986" s="490">
        <v>4730.34</v>
      </c>
      <c r="C986" s="490">
        <v>4730.34</v>
      </c>
      <c r="D986" s="490">
        <v>4730.34</v>
      </c>
      <c r="E986" s="490">
        <v>4730.34</v>
      </c>
      <c r="G986" s="226">
        <v>0.0017</v>
      </c>
      <c r="K986" s="154" t="s">
        <v>5546</v>
      </c>
      <c r="L986" s="154">
        <v>42.9</v>
      </c>
      <c r="M986" s="154">
        <v>43.9</v>
      </c>
      <c r="N986" s="154">
        <v>44.6</v>
      </c>
      <c r="O986" s="154">
        <v>42.3</v>
      </c>
      <c r="P986" s="154" t="s">
        <v>3453</v>
      </c>
      <c r="Q986" s="226">
        <v>-0.0228</v>
      </c>
      <c r="R986" s="489" t="str">
        <f>VLOOKUP(K986,'Downloaded Data'!A:A,1,TRUE)</f>
        <v>01/15/2024</v>
      </c>
    </row>
    <row r="987" ht="15.75" customHeight="1">
      <c r="A987" s="154" t="s">
        <v>5581</v>
      </c>
      <c r="B987" s="490">
        <v>4722.3</v>
      </c>
      <c r="C987" s="490">
        <v>4722.3</v>
      </c>
      <c r="D987" s="490">
        <v>4722.3</v>
      </c>
      <c r="E987" s="490">
        <v>4722.3</v>
      </c>
      <c r="G987" s="226">
        <v>0.0061</v>
      </c>
      <c r="K987" s="154" t="s">
        <v>5547</v>
      </c>
      <c r="L987" s="154">
        <v>43.9</v>
      </c>
      <c r="M987" s="154">
        <v>44.2</v>
      </c>
      <c r="N987" s="154">
        <v>46.0</v>
      </c>
      <c r="O987" s="154">
        <v>43.5</v>
      </c>
      <c r="P987" s="154" t="s">
        <v>3454</v>
      </c>
      <c r="Q987" s="226">
        <v>-0.009</v>
      </c>
      <c r="R987" s="489" t="str">
        <f>VLOOKUP(K987,'Downloaded Data'!A:A,1,TRUE)</f>
        <v>01/15/2024</v>
      </c>
    </row>
    <row r="988" ht="15.75" customHeight="1">
      <c r="A988" s="154" t="s">
        <v>5582</v>
      </c>
      <c r="B988" s="490">
        <v>4693.62</v>
      </c>
      <c r="C988" s="490">
        <v>4693.62</v>
      </c>
      <c r="D988" s="490">
        <v>4693.62</v>
      </c>
      <c r="E988" s="490">
        <v>4693.62</v>
      </c>
      <c r="G988" s="226">
        <v>0.0011</v>
      </c>
      <c r="K988" s="154" t="s">
        <v>5548</v>
      </c>
      <c r="L988" s="154">
        <v>44.3</v>
      </c>
      <c r="M988" s="154">
        <v>47.4</v>
      </c>
      <c r="N988" s="154">
        <v>47.5</v>
      </c>
      <c r="O988" s="154">
        <v>43.9</v>
      </c>
      <c r="P988" s="154" t="s">
        <v>3455</v>
      </c>
      <c r="Q988" s="226">
        <v>-0.0634</v>
      </c>
      <c r="R988" s="489" t="str">
        <f>VLOOKUP(K988,'Downloaded Data'!A:A,1,TRUE)</f>
        <v>01/15/2024</v>
      </c>
    </row>
    <row r="989" ht="15.75" customHeight="1">
      <c r="A989" s="154" t="s">
        <v>5583</v>
      </c>
      <c r="B989" s="490">
        <v>4688.42</v>
      </c>
      <c r="C989" s="490">
        <v>4688.42</v>
      </c>
      <c r="D989" s="490">
        <v>4688.42</v>
      </c>
      <c r="E989" s="490">
        <v>4688.42</v>
      </c>
      <c r="G989" s="226">
        <v>-0.0039</v>
      </c>
      <c r="K989" s="154" t="s">
        <v>5549</v>
      </c>
      <c r="L989" s="154">
        <v>47.3</v>
      </c>
      <c r="M989" s="154">
        <v>44.0</v>
      </c>
      <c r="N989" s="154">
        <v>47.4</v>
      </c>
      <c r="O989" s="154">
        <v>44.0</v>
      </c>
      <c r="P989" s="154" t="s">
        <v>3456</v>
      </c>
      <c r="Q989" s="226">
        <v>0.0974</v>
      </c>
      <c r="R989" s="489" t="str">
        <f>VLOOKUP(K989,'Downloaded Data'!A:A,1,TRUE)</f>
        <v>01/15/2024</v>
      </c>
    </row>
    <row r="990" ht="15.75" customHeight="1">
      <c r="A990" s="154" t="s">
        <v>5584</v>
      </c>
      <c r="B990" s="490">
        <v>4706.66</v>
      </c>
      <c r="C990" s="490">
        <v>4706.66</v>
      </c>
      <c r="D990" s="490">
        <v>4706.66</v>
      </c>
      <c r="E990" s="490">
        <v>4706.66</v>
      </c>
      <c r="G990" s="226">
        <v>0.0031</v>
      </c>
      <c r="K990" s="154" t="s">
        <v>5550</v>
      </c>
      <c r="L990" s="154">
        <v>43.1</v>
      </c>
      <c r="M990" s="154">
        <v>38.9</v>
      </c>
      <c r="N990" s="154">
        <v>43.1</v>
      </c>
      <c r="O990" s="154">
        <v>38.8</v>
      </c>
      <c r="P990" s="154" t="s">
        <v>3457</v>
      </c>
      <c r="Q990" s="226">
        <v>0.0995</v>
      </c>
      <c r="R990" s="489" t="str">
        <f>VLOOKUP(K990,'Downloaded Data'!A:A,1,TRUE)</f>
        <v>01/15/2024</v>
      </c>
    </row>
    <row r="991" ht="15.75" customHeight="1">
      <c r="A991" s="154" t="s">
        <v>5585</v>
      </c>
      <c r="B991" s="490">
        <v>4691.93</v>
      </c>
      <c r="C991" s="490">
        <v>4691.93</v>
      </c>
      <c r="D991" s="490">
        <v>4691.93</v>
      </c>
      <c r="E991" s="490">
        <v>4691.93</v>
      </c>
      <c r="G991" s="226">
        <v>-0.0064</v>
      </c>
      <c r="K991" s="154" t="s">
        <v>5551</v>
      </c>
      <c r="L991" s="154">
        <v>39.2</v>
      </c>
      <c r="M991" s="154">
        <v>40.3</v>
      </c>
      <c r="N991" s="154">
        <v>40.9</v>
      </c>
      <c r="O991" s="154">
        <v>38.9</v>
      </c>
      <c r="P991" s="154" t="s">
        <v>3458</v>
      </c>
      <c r="Q991" s="226">
        <v>-0.02</v>
      </c>
      <c r="R991" s="489" t="str">
        <f>VLOOKUP(K991,'Downloaded Data'!A:A,1,TRUE)</f>
        <v>01/15/2024</v>
      </c>
    </row>
    <row r="992" ht="15.75" customHeight="1">
      <c r="A992" s="154" t="s">
        <v>5586</v>
      </c>
      <c r="B992" s="490">
        <v>4722.37</v>
      </c>
      <c r="C992" s="490">
        <v>4722.37</v>
      </c>
      <c r="D992" s="490">
        <v>4722.37</v>
      </c>
      <c r="E992" s="490">
        <v>4722.37</v>
      </c>
      <c r="G992" s="226">
        <v>1.0E-4</v>
      </c>
      <c r="K992" s="154" t="s">
        <v>5552</v>
      </c>
      <c r="L992" s="154">
        <v>40.0</v>
      </c>
      <c r="M992" s="154">
        <v>40.7</v>
      </c>
      <c r="N992" s="154">
        <v>40.7</v>
      </c>
      <c r="O992" s="154">
        <v>38.5</v>
      </c>
      <c r="P992" s="154" t="s">
        <v>3459</v>
      </c>
      <c r="Q992" s="226">
        <v>-0.0074</v>
      </c>
      <c r="R992" s="489" t="str">
        <f>VLOOKUP(K992,'Downloaded Data'!A:A,1,TRUE)</f>
        <v>01/15/2024</v>
      </c>
    </row>
    <row r="993" ht="15.75" customHeight="1">
      <c r="A993" s="154" t="s">
        <v>5587</v>
      </c>
      <c r="B993" s="490">
        <v>4722.01</v>
      </c>
      <c r="C993" s="490">
        <v>4722.01</v>
      </c>
      <c r="D993" s="490">
        <v>4722.01</v>
      </c>
      <c r="E993" s="490">
        <v>4722.01</v>
      </c>
      <c r="G993" s="226">
        <v>0.001</v>
      </c>
      <c r="K993" s="154" t="s">
        <v>5553</v>
      </c>
      <c r="L993" s="154">
        <v>40.3</v>
      </c>
      <c r="M993" s="154">
        <v>39.5</v>
      </c>
      <c r="N993" s="154">
        <v>40.8</v>
      </c>
      <c r="O993" s="154">
        <v>39.5</v>
      </c>
      <c r="P993" s="154" t="s">
        <v>3460</v>
      </c>
      <c r="Q993" s="226">
        <v>0.0333</v>
      </c>
      <c r="R993" s="489" t="str">
        <f>VLOOKUP(K993,'Downloaded Data'!A:A,1,TRUE)</f>
        <v>01/15/2024</v>
      </c>
    </row>
    <row r="994" ht="15.75" customHeight="1">
      <c r="A994" s="154" t="s">
        <v>5588</v>
      </c>
      <c r="B994" s="490">
        <v>4717.39</v>
      </c>
      <c r="C994" s="490">
        <v>4717.39</v>
      </c>
      <c r="D994" s="490">
        <v>4717.39</v>
      </c>
      <c r="E994" s="490">
        <v>4717.39</v>
      </c>
      <c r="G994" s="226">
        <v>0.0015</v>
      </c>
      <c r="K994" s="154" t="s">
        <v>5554</v>
      </c>
      <c r="L994" s="154">
        <v>39.0</v>
      </c>
      <c r="M994" s="154">
        <v>36.8</v>
      </c>
      <c r="N994" s="154">
        <v>39.3</v>
      </c>
      <c r="O994" s="154">
        <v>36.8</v>
      </c>
      <c r="P994" s="154" t="s">
        <v>3461</v>
      </c>
      <c r="Q994" s="226">
        <v>0.0656</v>
      </c>
      <c r="R994" s="489" t="str">
        <f>VLOOKUP(K994,'Downloaded Data'!A:A,1,TRUE)</f>
        <v>#N/A</v>
      </c>
    </row>
    <row r="995" ht="15.75" customHeight="1">
      <c r="A995" s="154" t="s">
        <v>5589</v>
      </c>
      <c r="B995" s="490">
        <v>4710.36</v>
      </c>
      <c r="C995" s="490">
        <v>4710.36</v>
      </c>
      <c r="D995" s="490">
        <v>4710.36</v>
      </c>
      <c r="E995" s="490">
        <v>4710.36</v>
      </c>
      <c r="G995" s="226">
        <v>-0.0057</v>
      </c>
      <c r="K995" s="489">
        <v>44167.0</v>
      </c>
      <c r="L995" s="154">
        <v>36.6</v>
      </c>
      <c r="M995" s="154">
        <v>36.8</v>
      </c>
      <c r="N995" s="154">
        <v>37.0</v>
      </c>
      <c r="O995" s="154">
        <v>36.4</v>
      </c>
      <c r="P995" s="154" t="s">
        <v>3462</v>
      </c>
      <c r="Q995" s="226">
        <v>-0.0027</v>
      </c>
      <c r="R995" s="489">
        <f>VLOOKUP(K995,'Downloaded Data'!A:A,1,TRUE)</f>
        <v>41677</v>
      </c>
    </row>
    <row r="996" ht="15.75" customHeight="1">
      <c r="A996" s="154" t="s">
        <v>5590</v>
      </c>
      <c r="B996" s="490">
        <v>4737.17</v>
      </c>
      <c r="C996" s="490">
        <v>4737.17</v>
      </c>
      <c r="D996" s="490">
        <v>4737.17</v>
      </c>
      <c r="E996" s="490">
        <v>4737.17</v>
      </c>
      <c r="G996" s="226">
        <v>-0.0088</v>
      </c>
      <c r="K996" s="489">
        <v>44137.0</v>
      </c>
      <c r="L996" s="154">
        <v>36.7</v>
      </c>
      <c r="M996" s="154">
        <v>36.5</v>
      </c>
      <c r="N996" s="154">
        <v>36.9</v>
      </c>
      <c r="O996" s="154">
        <v>36.5</v>
      </c>
      <c r="P996" s="154" t="s">
        <v>3463</v>
      </c>
      <c r="Q996" s="226">
        <v>0.0166</v>
      </c>
      <c r="R996" s="489">
        <f>VLOOKUP(K996,'Downloaded Data'!A:A,1,TRUE)</f>
        <v>41677</v>
      </c>
    </row>
    <row r="997" ht="15.75" customHeight="1">
      <c r="A997" s="489">
        <v>43810.0</v>
      </c>
      <c r="B997" s="490">
        <v>4779.18</v>
      </c>
      <c r="C997" s="490">
        <v>4779.18</v>
      </c>
      <c r="D997" s="490">
        <v>4779.18</v>
      </c>
      <c r="E997" s="490">
        <v>4779.18</v>
      </c>
      <c r="G997" s="226">
        <v>-5.0E-4</v>
      </c>
      <c r="K997" s="489">
        <v>44106.0</v>
      </c>
      <c r="L997" s="154">
        <v>36.1</v>
      </c>
      <c r="M997" s="154">
        <v>35.8</v>
      </c>
      <c r="N997" s="154">
        <v>36.4</v>
      </c>
      <c r="O997" s="154">
        <v>35.8</v>
      </c>
      <c r="P997" s="154" t="s">
        <v>3464</v>
      </c>
      <c r="Q997" s="226">
        <v>0.0084</v>
      </c>
      <c r="R997" s="489">
        <f>VLOOKUP(K997,'Downloaded Data'!A:A,1,TRUE)</f>
        <v>41677</v>
      </c>
    </row>
    <row r="998" ht="15.75" customHeight="1">
      <c r="A998" s="489">
        <v>43780.0</v>
      </c>
      <c r="B998" s="490">
        <v>4781.47</v>
      </c>
      <c r="C998" s="490">
        <v>4781.47</v>
      </c>
      <c r="D998" s="490">
        <v>4781.47</v>
      </c>
      <c r="E998" s="490">
        <v>4781.47</v>
      </c>
      <c r="G998" s="226">
        <v>0.002</v>
      </c>
      <c r="K998" s="489">
        <v>44076.0</v>
      </c>
      <c r="L998" s="154">
        <v>35.8</v>
      </c>
      <c r="M998" s="154">
        <v>36.1</v>
      </c>
      <c r="N998" s="154">
        <v>36.2</v>
      </c>
      <c r="O998" s="154">
        <v>35.6</v>
      </c>
      <c r="P998" s="154" t="s">
        <v>3465</v>
      </c>
      <c r="Q998" s="226">
        <v>-0.0083</v>
      </c>
      <c r="R998" s="489">
        <f>VLOOKUP(K998,'Downloaded Data'!A:A,1,TRUE)</f>
        <v>41677</v>
      </c>
    </row>
    <row r="999" ht="15.75" customHeight="1">
      <c r="A999" s="489">
        <v>43657.0</v>
      </c>
      <c r="B999" s="490">
        <v>4771.91</v>
      </c>
      <c r="C999" s="490">
        <v>4771.91</v>
      </c>
      <c r="D999" s="490">
        <v>4771.91</v>
      </c>
      <c r="E999" s="490">
        <v>4771.91</v>
      </c>
      <c r="G999" s="226">
        <v>0.0036</v>
      </c>
      <c r="K999" s="489">
        <v>43984.0</v>
      </c>
      <c r="L999" s="154">
        <v>36.1</v>
      </c>
      <c r="M999" s="154">
        <v>36.1</v>
      </c>
      <c r="N999" s="154">
        <v>36.7</v>
      </c>
      <c r="O999" s="154">
        <v>36.0</v>
      </c>
      <c r="P999" s="154" t="s">
        <v>3466</v>
      </c>
      <c r="Q999" s="226">
        <v>-0.0137</v>
      </c>
      <c r="R999" s="489">
        <f>VLOOKUP(K999,'Downloaded Data'!A:A,1,TRUE)</f>
        <v>41677</v>
      </c>
    </row>
    <row r="1000" ht="15.75" customHeight="1">
      <c r="A1000" s="489">
        <v>43627.0</v>
      </c>
      <c r="B1000" s="490">
        <v>4754.69</v>
      </c>
      <c r="C1000" s="490">
        <v>4754.69</v>
      </c>
      <c r="D1000" s="490">
        <v>4754.69</v>
      </c>
      <c r="E1000" s="490">
        <v>4754.69</v>
      </c>
      <c r="G1000" s="226">
        <v>0.0108</v>
      </c>
      <c r="K1000" s="489">
        <v>43953.0</v>
      </c>
      <c r="L1000" s="154">
        <v>36.6</v>
      </c>
      <c r="M1000" s="154">
        <v>36.7</v>
      </c>
      <c r="N1000" s="154">
        <v>36.7</v>
      </c>
      <c r="O1000" s="154">
        <v>36.3</v>
      </c>
      <c r="P1000" s="154" t="s">
        <v>3467</v>
      </c>
      <c r="Q1000" s="226">
        <v>-0.0027</v>
      </c>
      <c r="R1000" s="489">
        <f>VLOOKUP(K1000,'Downloaded Data'!A:A,1,TRUE)</f>
        <v>41677</v>
      </c>
    </row>
    <row r="1001" ht="15.75" customHeight="1">
      <c r="A1001" s="489">
        <v>43596.0</v>
      </c>
      <c r="B1001" s="490">
        <v>4703.7</v>
      </c>
      <c r="C1001" s="490">
        <v>4703.7</v>
      </c>
      <c r="D1001" s="490">
        <v>4703.7</v>
      </c>
      <c r="E1001" s="490">
        <v>4703.7</v>
      </c>
      <c r="G1001" s="226">
        <v>0.0054</v>
      </c>
      <c r="K1001" s="489">
        <v>43923.0</v>
      </c>
      <c r="L1001" s="154">
        <v>36.7</v>
      </c>
      <c r="M1001" s="154">
        <v>36.7</v>
      </c>
      <c r="N1001" s="154">
        <v>37.0</v>
      </c>
      <c r="O1001" s="154">
        <v>36.4</v>
      </c>
      <c r="P1001" s="154" t="s">
        <v>3468</v>
      </c>
      <c r="Q1001" s="226">
        <v>0.0</v>
      </c>
      <c r="R1001" s="489">
        <f>VLOOKUP(K1001,'Downloaded Data'!A:A,1,TRUE)</f>
        <v>41677</v>
      </c>
    </row>
    <row r="1002" ht="15.75" customHeight="1">
      <c r="A1002" s="489">
        <v>43566.0</v>
      </c>
      <c r="B1002" s="490">
        <v>4678.36</v>
      </c>
      <c r="C1002" s="490">
        <v>4678.36</v>
      </c>
      <c r="D1002" s="490">
        <v>4678.36</v>
      </c>
      <c r="E1002" s="490">
        <v>4678.36</v>
      </c>
      <c r="G1002" s="226">
        <v>-0.0072</v>
      </c>
      <c r="K1002" s="489">
        <v>43892.0</v>
      </c>
      <c r="L1002" s="154">
        <v>36.7</v>
      </c>
      <c r="M1002" s="154">
        <v>36.5</v>
      </c>
      <c r="N1002" s="154">
        <v>36.8</v>
      </c>
      <c r="O1002" s="154">
        <v>36.2</v>
      </c>
      <c r="P1002" s="154" t="s">
        <v>3469</v>
      </c>
      <c r="Q1002" s="226">
        <v>0.0138</v>
      </c>
      <c r="R1002" s="489">
        <f>VLOOKUP(K1002,'Downloaded Data'!A:A,1,TRUE)</f>
        <v>41677</v>
      </c>
    </row>
    <row r="1003" ht="15.75" customHeight="1">
      <c r="A1003" s="489">
        <v>43535.0</v>
      </c>
      <c r="B1003" s="490">
        <v>4712.08</v>
      </c>
      <c r="C1003" s="490">
        <v>4712.08</v>
      </c>
      <c r="D1003" s="490">
        <v>4712.08</v>
      </c>
      <c r="E1003" s="490">
        <v>4712.08</v>
      </c>
      <c r="G1003" s="226">
        <v>0.0062</v>
      </c>
      <c r="K1003" s="489">
        <v>43863.0</v>
      </c>
      <c r="L1003" s="154">
        <v>36.2</v>
      </c>
      <c r="M1003" s="154">
        <v>35.9</v>
      </c>
      <c r="N1003" s="154">
        <v>36.8</v>
      </c>
      <c r="O1003" s="154">
        <v>35.9</v>
      </c>
      <c r="P1003" s="154" t="s">
        <v>3470</v>
      </c>
      <c r="Q1003" s="226">
        <v>0.0028</v>
      </c>
      <c r="R1003" s="489">
        <f>VLOOKUP(K1003,'Downloaded Data'!A:A,1,TRUE)</f>
        <v>41677</v>
      </c>
    </row>
    <row r="1004" ht="15.75" customHeight="1">
      <c r="A1004" s="154" t="s">
        <v>5591</v>
      </c>
      <c r="B1004" s="490">
        <v>4682.9</v>
      </c>
      <c r="C1004" s="490">
        <v>4682.9</v>
      </c>
      <c r="D1004" s="490">
        <v>4682.9</v>
      </c>
      <c r="E1004" s="490">
        <v>4682.9</v>
      </c>
      <c r="G1004" s="226">
        <v>-1.0E-4</v>
      </c>
      <c r="K1004" s="154" t="s">
        <v>5555</v>
      </c>
      <c r="L1004" s="154">
        <v>36.1</v>
      </c>
      <c r="M1004" s="154">
        <v>37.0</v>
      </c>
      <c r="N1004" s="154">
        <v>37.0</v>
      </c>
      <c r="O1004" s="154">
        <v>36.0</v>
      </c>
      <c r="P1004" s="154" t="s">
        <v>3471</v>
      </c>
      <c r="Q1004" s="226">
        <v>-0.0163</v>
      </c>
      <c r="R1004" s="489" t="str">
        <f>VLOOKUP(K1004,'Downloaded Data'!A:A,1,TRUE)</f>
        <v>#N/A</v>
      </c>
    </row>
    <row r="1005" ht="15.75" customHeight="1">
      <c r="A1005" s="154" t="s">
        <v>5592</v>
      </c>
      <c r="B1005" s="490">
        <v>4683.2</v>
      </c>
      <c r="C1005" s="490">
        <v>4683.2</v>
      </c>
      <c r="D1005" s="490">
        <v>4683.2</v>
      </c>
      <c r="E1005" s="490">
        <v>4683.2</v>
      </c>
      <c r="G1005" s="226">
        <v>0.0027</v>
      </c>
      <c r="K1005" s="154" t="s">
        <v>5556</v>
      </c>
      <c r="L1005" s="154">
        <v>36.7</v>
      </c>
      <c r="M1005" s="154">
        <v>36.8</v>
      </c>
      <c r="N1005" s="154">
        <v>37.0</v>
      </c>
      <c r="O1005" s="154">
        <v>36.1</v>
      </c>
      <c r="P1005" s="154" t="s">
        <v>3472</v>
      </c>
      <c r="Q1005" s="226">
        <v>-0.0081</v>
      </c>
      <c r="R1005" s="489" t="str">
        <f>VLOOKUP(K1005,'Downloaded Data'!A:A,1,TRUE)</f>
        <v>#N/A</v>
      </c>
    </row>
    <row r="1006" ht="15.75" customHeight="1">
      <c r="A1006" s="154" t="s">
        <v>5593</v>
      </c>
      <c r="B1006" s="490">
        <v>4670.74</v>
      </c>
      <c r="C1006" s="490">
        <v>4670.74</v>
      </c>
      <c r="D1006" s="490">
        <v>4670.74</v>
      </c>
      <c r="E1006" s="490">
        <v>4670.74</v>
      </c>
      <c r="G1006" s="226">
        <v>-0.0061</v>
      </c>
      <c r="K1006" s="154" t="s">
        <v>5557</v>
      </c>
      <c r="L1006" s="154">
        <v>37.0</v>
      </c>
      <c r="M1006" s="154">
        <v>37.9</v>
      </c>
      <c r="N1006" s="154">
        <v>37.9</v>
      </c>
      <c r="O1006" s="154">
        <v>36.9</v>
      </c>
      <c r="P1006" s="154" t="s">
        <v>3473</v>
      </c>
      <c r="Q1006" s="226">
        <v>-0.0237</v>
      </c>
      <c r="R1006" s="489" t="str">
        <f>VLOOKUP(K1006,'Downloaded Data'!A:A,1,TRUE)</f>
        <v>#N/A</v>
      </c>
    </row>
    <row r="1007" ht="15.75" customHeight="1">
      <c r="A1007" s="154" t="s">
        <v>5594</v>
      </c>
      <c r="B1007" s="490">
        <v>4699.22</v>
      </c>
      <c r="C1007" s="490">
        <v>4699.22</v>
      </c>
      <c r="D1007" s="490">
        <v>4699.22</v>
      </c>
      <c r="E1007" s="490">
        <v>4699.22</v>
      </c>
      <c r="G1007" s="226">
        <v>-0.0112</v>
      </c>
      <c r="K1007" s="154" t="s">
        <v>5558</v>
      </c>
      <c r="L1007" s="154">
        <v>37.9</v>
      </c>
      <c r="M1007" s="154">
        <v>40.9</v>
      </c>
      <c r="N1007" s="154">
        <v>40.9</v>
      </c>
      <c r="O1007" s="154">
        <v>37.1</v>
      </c>
      <c r="P1007" s="154" t="s">
        <v>3474</v>
      </c>
      <c r="Q1007" s="226">
        <v>-0.0801</v>
      </c>
      <c r="R1007" s="489" t="str">
        <f>VLOOKUP(K1007,'Downloaded Data'!A:A,1,TRUE)</f>
        <v>#N/A</v>
      </c>
    </row>
    <row r="1008" ht="15.75" customHeight="1">
      <c r="A1008" s="154" t="s">
        <v>5595</v>
      </c>
      <c r="B1008" s="490">
        <v>4752.64</v>
      </c>
      <c r="C1008" s="490">
        <v>4752.64</v>
      </c>
      <c r="D1008" s="490">
        <v>4752.64</v>
      </c>
      <c r="E1008" s="490">
        <v>4752.64</v>
      </c>
      <c r="G1008" s="226">
        <v>-0.0041</v>
      </c>
      <c r="K1008" s="154" t="s">
        <v>5559</v>
      </c>
      <c r="L1008" s="154">
        <v>41.2</v>
      </c>
      <c r="M1008" s="154">
        <v>41.6</v>
      </c>
      <c r="N1008" s="154">
        <v>41.6</v>
      </c>
      <c r="O1008" s="154">
        <v>40.3</v>
      </c>
      <c r="P1008" s="154" t="s">
        <v>3475</v>
      </c>
      <c r="Q1008" s="226">
        <v>-0.0096</v>
      </c>
      <c r="R1008" s="489" t="str">
        <f>VLOOKUP(K1008,'Downloaded Data'!A:A,1,TRUE)</f>
        <v>#N/A</v>
      </c>
    </row>
    <row r="1009" ht="15.75" customHeight="1">
      <c r="A1009" s="154" t="s">
        <v>5596</v>
      </c>
      <c r="B1009" s="490">
        <v>4772.0</v>
      </c>
      <c r="C1009" s="490">
        <v>4772.0</v>
      </c>
      <c r="D1009" s="490">
        <v>4772.0</v>
      </c>
      <c r="E1009" s="490">
        <v>4772.0</v>
      </c>
      <c r="G1009" s="226">
        <v>0.0096</v>
      </c>
      <c r="K1009" s="154" t="s">
        <v>5560</v>
      </c>
      <c r="L1009" s="154">
        <v>41.6</v>
      </c>
      <c r="M1009" s="154">
        <v>40.0</v>
      </c>
      <c r="N1009" s="154">
        <v>42.0</v>
      </c>
      <c r="O1009" s="154">
        <v>39.9</v>
      </c>
      <c r="P1009" s="154" t="s">
        <v>3476</v>
      </c>
      <c r="Q1009" s="226">
        <v>0.0479</v>
      </c>
      <c r="R1009" s="489" t="str">
        <f>VLOOKUP(K1009,'Downloaded Data'!A:A,1,TRUE)</f>
        <v>#N/A</v>
      </c>
    </row>
    <row r="1010" ht="15.75" customHeight="1">
      <c r="A1010" s="154" t="s">
        <v>5597</v>
      </c>
      <c r="B1010" s="490">
        <v>4726.62</v>
      </c>
      <c r="C1010" s="490">
        <v>4726.62</v>
      </c>
      <c r="D1010" s="490">
        <v>4726.62</v>
      </c>
      <c r="E1010" s="490">
        <v>4726.62</v>
      </c>
      <c r="G1010" s="226">
        <v>0.0038</v>
      </c>
      <c r="K1010" s="154" t="s">
        <v>5561</v>
      </c>
      <c r="L1010" s="154">
        <v>39.7</v>
      </c>
      <c r="M1010" s="154">
        <v>39.1</v>
      </c>
      <c r="N1010" s="154">
        <v>39.8</v>
      </c>
      <c r="O1010" s="154">
        <v>38.8</v>
      </c>
      <c r="P1010" s="154" t="s">
        <v>3477</v>
      </c>
      <c r="Q1010" s="226">
        <v>0.0128</v>
      </c>
      <c r="R1010" s="489" t="str">
        <f>VLOOKUP(K1010,'Downloaded Data'!A:A,1,TRUE)</f>
        <v>#N/A</v>
      </c>
    </row>
    <row r="1011" ht="15.75" customHeight="1">
      <c r="A1011" s="154" t="s">
        <v>5598</v>
      </c>
      <c r="B1011" s="490">
        <v>4708.68</v>
      </c>
      <c r="C1011" s="490">
        <v>4708.68</v>
      </c>
      <c r="D1011" s="490">
        <v>4708.68</v>
      </c>
      <c r="E1011" s="490">
        <v>4708.68</v>
      </c>
      <c r="G1011" s="226">
        <v>-0.0111</v>
      </c>
      <c r="K1011" s="154" t="s">
        <v>5562</v>
      </c>
      <c r="L1011" s="154">
        <v>39.2</v>
      </c>
      <c r="M1011" s="154">
        <v>38.8</v>
      </c>
      <c r="N1011" s="154">
        <v>39.4</v>
      </c>
      <c r="O1011" s="154">
        <v>38.8</v>
      </c>
      <c r="P1011" s="154" t="s">
        <v>3478</v>
      </c>
      <c r="Q1011" s="226">
        <v>0.0</v>
      </c>
      <c r="R1011" s="489" t="str">
        <f>VLOOKUP(K1011,'Downloaded Data'!A:A,1,TRUE)</f>
        <v>#N/A</v>
      </c>
    </row>
    <row r="1012" ht="15.75" customHeight="1">
      <c r="A1012" s="154" t="s">
        <v>5599</v>
      </c>
      <c r="B1012" s="490">
        <v>4761.42</v>
      </c>
      <c r="C1012" s="490">
        <v>4761.42</v>
      </c>
      <c r="D1012" s="490">
        <v>4761.42</v>
      </c>
      <c r="E1012" s="490">
        <v>4761.42</v>
      </c>
      <c r="G1012" s="226">
        <v>-0.0043</v>
      </c>
      <c r="K1012" s="154" t="s">
        <v>5563</v>
      </c>
      <c r="L1012" s="154">
        <v>39.2</v>
      </c>
      <c r="M1012" s="154">
        <v>38.0</v>
      </c>
      <c r="N1012" s="154">
        <v>39.4</v>
      </c>
      <c r="O1012" s="154">
        <v>37.7</v>
      </c>
      <c r="P1012" s="154" t="s">
        <v>3479</v>
      </c>
      <c r="Q1012" s="226">
        <v>0.0316</v>
      </c>
      <c r="R1012" s="489" t="str">
        <f>VLOOKUP(K1012,'Downloaded Data'!A:A,1,TRUE)</f>
        <v>#N/A</v>
      </c>
    </row>
    <row r="1013" ht="15.75" customHeight="1">
      <c r="A1013" s="154" t="s">
        <v>5600</v>
      </c>
      <c r="B1013" s="490">
        <v>4782.09</v>
      </c>
      <c r="C1013" s="490">
        <v>4782.09</v>
      </c>
      <c r="D1013" s="490">
        <v>4782.09</v>
      </c>
      <c r="E1013" s="490">
        <v>4782.09</v>
      </c>
      <c r="G1013" s="226">
        <v>0.0023</v>
      </c>
      <c r="K1013" s="154" t="s">
        <v>5564</v>
      </c>
      <c r="L1013" s="154">
        <v>38.0</v>
      </c>
      <c r="M1013" s="154">
        <v>37.6</v>
      </c>
      <c r="N1013" s="154">
        <v>38.2</v>
      </c>
      <c r="O1013" s="154">
        <v>37.6</v>
      </c>
      <c r="P1013" s="154" t="s">
        <v>3480</v>
      </c>
      <c r="Q1013" s="226">
        <v>0.0326</v>
      </c>
      <c r="R1013" s="489" t="str">
        <f>VLOOKUP(K1013,'Downloaded Data'!A:A,1,TRUE)</f>
        <v>#N/A</v>
      </c>
    </row>
    <row r="1014" ht="15.75" customHeight="1">
      <c r="A1014" s="154" t="s">
        <v>5601</v>
      </c>
      <c r="B1014" s="490">
        <v>4770.99</v>
      </c>
      <c r="C1014" s="490">
        <v>4770.99</v>
      </c>
      <c r="D1014" s="490">
        <v>4770.99</v>
      </c>
      <c r="E1014" s="490">
        <v>4770.99</v>
      </c>
      <c r="G1014" s="226">
        <v>-0.0022</v>
      </c>
      <c r="K1014" s="154" t="s">
        <v>5565</v>
      </c>
      <c r="L1014" s="154">
        <v>36.8</v>
      </c>
      <c r="M1014" s="154">
        <v>37.0</v>
      </c>
      <c r="N1014" s="154">
        <v>37.4</v>
      </c>
      <c r="O1014" s="154">
        <v>36.5</v>
      </c>
      <c r="P1014" s="154" t="s">
        <v>3481</v>
      </c>
      <c r="Q1014" s="226">
        <v>-0.0108</v>
      </c>
      <c r="R1014" s="489" t="str">
        <f>VLOOKUP(K1014,'Downloaded Data'!A:A,1,TRUE)</f>
        <v>#N/A</v>
      </c>
    </row>
    <row r="1015" ht="15.75" customHeight="1">
      <c r="A1015" s="154" t="s">
        <v>5602</v>
      </c>
      <c r="B1015" s="490">
        <v>4781.62</v>
      </c>
      <c r="C1015" s="490">
        <v>4781.62</v>
      </c>
      <c r="D1015" s="490">
        <v>4781.62</v>
      </c>
      <c r="E1015" s="490">
        <v>4781.62</v>
      </c>
      <c r="G1015" s="226">
        <v>-0.0083</v>
      </c>
      <c r="K1015" s="154" t="s">
        <v>5566</v>
      </c>
      <c r="L1015" s="154">
        <v>37.2</v>
      </c>
      <c r="M1015" s="154">
        <v>37.9</v>
      </c>
      <c r="N1015" s="154">
        <v>38.9</v>
      </c>
      <c r="O1015" s="154">
        <v>36.9</v>
      </c>
      <c r="P1015" s="154" t="s">
        <v>3482</v>
      </c>
      <c r="Q1015" s="226">
        <v>0.0362</v>
      </c>
      <c r="R1015" s="489" t="str">
        <f>VLOOKUP(K1015,'Downloaded Data'!A:A,1,TRUE)</f>
        <v>#N/A</v>
      </c>
    </row>
    <row r="1016" ht="15.75" customHeight="1">
      <c r="A1016" s="154" t="s">
        <v>5603</v>
      </c>
      <c r="B1016" s="490">
        <v>4821.64</v>
      </c>
      <c r="C1016" s="490">
        <v>4821.64</v>
      </c>
      <c r="D1016" s="490">
        <v>4821.64</v>
      </c>
      <c r="E1016" s="490">
        <v>4821.64</v>
      </c>
      <c r="G1016" s="226">
        <v>0.0234</v>
      </c>
      <c r="K1016" s="154" t="s">
        <v>5567</v>
      </c>
      <c r="L1016" s="154">
        <v>35.9</v>
      </c>
      <c r="M1016" s="154">
        <v>36.1</v>
      </c>
      <c r="N1016" s="154">
        <v>36.6</v>
      </c>
      <c r="O1016" s="154">
        <v>35.6</v>
      </c>
      <c r="P1016" s="154" t="s">
        <v>3483</v>
      </c>
      <c r="Q1016" s="226">
        <v>-0.0375</v>
      </c>
      <c r="R1016" s="489" t="str">
        <f>VLOOKUP(K1016,'Downloaded Data'!A:A,1,TRUE)</f>
        <v>#N/A</v>
      </c>
    </row>
    <row r="1017" ht="15.75" customHeight="1">
      <c r="A1017" s="154" t="s">
        <v>5604</v>
      </c>
      <c r="B1017" s="490">
        <v>4711.3</v>
      </c>
      <c r="C1017" s="490">
        <v>4711.3</v>
      </c>
      <c r="D1017" s="490">
        <v>4711.3</v>
      </c>
      <c r="E1017" s="490">
        <v>4711.3</v>
      </c>
      <c r="G1017" s="226">
        <v>-0.0106</v>
      </c>
      <c r="K1017" s="154" t="s">
        <v>5568</v>
      </c>
      <c r="L1017" s="154">
        <v>37.3</v>
      </c>
      <c r="M1017" s="154">
        <v>37.5</v>
      </c>
      <c r="N1017" s="154">
        <v>38.1</v>
      </c>
      <c r="O1017" s="154">
        <v>36.1</v>
      </c>
      <c r="P1017" s="154" t="s">
        <v>3484</v>
      </c>
      <c r="Q1017" s="226">
        <v>-0.0027</v>
      </c>
      <c r="R1017" s="489" t="str">
        <f>VLOOKUP(K1017,'Downloaded Data'!A:A,1,TRUE)</f>
        <v>#N/A</v>
      </c>
    </row>
    <row r="1018" ht="15.75" customHeight="1">
      <c r="A1018" s="154" t="s">
        <v>5605</v>
      </c>
      <c r="B1018" s="490">
        <v>4761.87</v>
      </c>
      <c r="C1018" s="490">
        <v>4761.87</v>
      </c>
      <c r="D1018" s="490">
        <v>4761.87</v>
      </c>
      <c r="E1018" s="490">
        <v>4761.87</v>
      </c>
      <c r="G1018" s="226">
        <v>-0.01</v>
      </c>
      <c r="K1018" s="489">
        <v>44166.0</v>
      </c>
      <c r="L1018" s="154">
        <v>37.4</v>
      </c>
      <c r="M1018" s="154">
        <v>38.0</v>
      </c>
      <c r="N1018" s="154">
        <v>38.9</v>
      </c>
      <c r="O1018" s="154">
        <v>37.4</v>
      </c>
      <c r="P1018" s="154" t="s">
        <v>3485</v>
      </c>
      <c r="Q1018" s="226">
        <v>-0.0106</v>
      </c>
      <c r="R1018" s="489">
        <f>VLOOKUP(K1018,'Downloaded Data'!A:A,1,TRUE)</f>
        <v>41677</v>
      </c>
    </row>
    <row r="1019" ht="15.75" customHeight="1">
      <c r="A1019" s="489">
        <v>43748.0</v>
      </c>
      <c r="B1019" s="490">
        <v>4810.21</v>
      </c>
      <c r="C1019" s="490">
        <v>4810.21</v>
      </c>
      <c r="D1019" s="490">
        <v>4810.21</v>
      </c>
      <c r="E1019" s="490">
        <v>4810.21</v>
      </c>
      <c r="G1019" s="226">
        <v>-0.0107</v>
      </c>
      <c r="K1019" s="489">
        <v>44075.0</v>
      </c>
      <c r="L1019" s="154">
        <v>37.8</v>
      </c>
      <c r="M1019" s="154">
        <v>38.8</v>
      </c>
      <c r="N1019" s="154">
        <v>38.8</v>
      </c>
      <c r="O1019" s="154">
        <v>37.6</v>
      </c>
      <c r="P1019" s="154" t="s">
        <v>2671</v>
      </c>
      <c r="Q1019" s="226">
        <v>-0.0079</v>
      </c>
      <c r="R1019" s="489">
        <f>VLOOKUP(K1019,'Downloaded Data'!A:A,1,TRUE)</f>
        <v>41677</v>
      </c>
    </row>
    <row r="1020" ht="15.75" customHeight="1">
      <c r="A1020" s="489">
        <v>43718.0</v>
      </c>
      <c r="B1020" s="490">
        <v>4862.25</v>
      </c>
      <c r="C1020" s="490">
        <v>4862.25</v>
      </c>
      <c r="D1020" s="490">
        <v>4862.25</v>
      </c>
      <c r="E1020" s="490">
        <v>4862.25</v>
      </c>
      <c r="G1020" s="226">
        <v>-0.0066</v>
      </c>
      <c r="K1020" s="489">
        <v>44044.0</v>
      </c>
      <c r="L1020" s="154">
        <v>38.1</v>
      </c>
      <c r="M1020" s="154">
        <v>38.0</v>
      </c>
      <c r="N1020" s="154">
        <v>39.5</v>
      </c>
      <c r="O1020" s="154">
        <v>37.8</v>
      </c>
      <c r="P1020" s="154" t="s">
        <v>3308</v>
      </c>
      <c r="Q1020" s="226">
        <v>-0.033</v>
      </c>
      <c r="R1020" s="489">
        <f>VLOOKUP(K1020,'Downloaded Data'!A:A,1,TRUE)</f>
        <v>41677</v>
      </c>
    </row>
    <row r="1021" ht="15.75" customHeight="1">
      <c r="A1021" s="489">
        <v>43656.0</v>
      </c>
      <c r="B1021" s="490">
        <v>4894.31</v>
      </c>
      <c r="C1021" s="490">
        <v>4894.31</v>
      </c>
      <c r="D1021" s="490">
        <v>4894.31</v>
      </c>
      <c r="E1021" s="490">
        <v>4894.31</v>
      </c>
      <c r="G1021" s="226">
        <v>-0.0045</v>
      </c>
      <c r="K1021" s="489">
        <v>44013.0</v>
      </c>
      <c r="L1021" s="154">
        <v>39.4</v>
      </c>
      <c r="M1021" s="154">
        <v>39.2</v>
      </c>
      <c r="N1021" s="154">
        <v>39.5</v>
      </c>
      <c r="O1021" s="154">
        <v>37.7</v>
      </c>
      <c r="P1021" s="154" t="s">
        <v>3486</v>
      </c>
      <c r="Q1021" s="226">
        <v>-0.0076</v>
      </c>
      <c r="R1021" s="489">
        <f>VLOOKUP(K1021,'Downloaded Data'!A:A,1,TRUE)</f>
        <v>41677</v>
      </c>
    </row>
    <row r="1022" ht="15.75" customHeight="1">
      <c r="A1022" s="489">
        <v>43626.0</v>
      </c>
      <c r="B1022" s="490">
        <v>4916.68</v>
      </c>
      <c r="C1022" s="490">
        <v>4916.68</v>
      </c>
      <c r="D1022" s="490">
        <v>4916.68</v>
      </c>
      <c r="E1022" s="490">
        <v>4916.68</v>
      </c>
      <c r="G1022" s="226">
        <v>-0.0043</v>
      </c>
      <c r="K1022" s="489">
        <v>43983.0</v>
      </c>
      <c r="L1022" s="154">
        <v>39.7</v>
      </c>
      <c r="M1022" s="154">
        <v>39.1</v>
      </c>
      <c r="N1022" s="154">
        <v>39.8</v>
      </c>
      <c r="O1022" s="154">
        <v>39.1</v>
      </c>
      <c r="P1022" s="154" t="s">
        <v>3487</v>
      </c>
      <c r="Q1022" s="226">
        <v>0.0025</v>
      </c>
      <c r="R1022" s="489">
        <f>VLOOKUP(K1022,'Downloaded Data'!A:A,1,TRUE)</f>
        <v>41677</v>
      </c>
    </row>
    <row r="1023" ht="15.75" customHeight="1">
      <c r="A1023" s="489">
        <v>43534.0</v>
      </c>
      <c r="B1023" s="490">
        <v>4937.82</v>
      </c>
      <c r="C1023" s="490">
        <v>4937.82</v>
      </c>
      <c r="D1023" s="490">
        <v>4937.82</v>
      </c>
      <c r="E1023" s="490">
        <v>4937.82</v>
      </c>
      <c r="G1023" s="226">
        <v>3.0E-4</v>
      </c>
      <c r="K1023" s="489">
        <v>43952.0</v>
      </c>
      <c r="L1023" s="154">
        <v>39.6</v>
      </c>
      <c r="M1023" s="154">
        <v>40.2</v>
      </c>
      <c r="N1023" s="154">
        <v>40.2</v>
      </c>
      <c r="O1023" s="154">
        <v>39.5</v>
      </c>
      <c r="P1023" s="154" t="s">
        <v>3488</v>
      </c>
      <c r="Q1023" s="226">
        <v>-0.0149</v>
      </c>
      <c r="R1023" s="489">
        <f>VLOOKUP(K1023,'Downloaded Data'!A:A,1,TRUE)</f>
        <v>41677</v>
      </c>
    </row>
    <row r="1024" ht="15.75" customHeight="1">
      <c r="A1024" s="489">
        <v>43506.0</v>
      </c>
      <c r="B1024" s="490">
        <v>4936.37</v>
      </c>
      <c r="C1024" s="490">
        <v>4936.37</v>
      </c>
      <c r="D1024" s="490">
        <v>4936.37</v>
      </c>
      <c r="E1024" s="490">
        <v>4936.37</v>
      </c>
      <c r="G1024" s="226">
        <v>-0.0026</v>
      </c>
      <c r="K1024" s="489">
        <v>43862.0</v>
      </c>
      <c r="L1024" s="154">
        <v>40.2</v>
      </c>
      <c r="M1024" s="154">
        <v>40.4</v>
      </c>
      <c r="N1024" s="154">
        <v>40.7</v>
      </c>
      <c r="O1024" s="154">
        <v>39.5</v>
      </c>
      <c r="P1024" s="154" t="s">
        <v>3489</v>
      </c>
      <c r="Q1024" s="226">
        <v>0.0101</v>
      </c>
      <c r="R1024" s="489">
        <f>VLOOKUP(K1024,'Downloaded Data'!A:A,1,TRUE)</f>
        <v>41677</v>
      </c>
    </row>
    <row r="1025" ht="15.75" customHeight="1">
      <c r="A1025" s="489">
        <v>43475.0</v>
      </c>
      <c r="B1025" s="490">
        <v>4949.39</v>
      </c>
      <c r="C1025" s="490">
        <v>4949.39</v>
      </c>
      <c r="D1025" s="490">
        <v>4949.39</v>
      </c>
      <c r="E1025" s="490">
        <v>4949.39</v>
      </c>
      <c r="G1025" s="226">
        <v>4.0E-4</v>
      </c>
      <c r="K1025" s="489">
        <v>43831.0</v>
      </c>
      <c r="L1025" s="154">
        <v>39.8</v>
      </c>
      <c r="M1025" s="154">
        <v>40.5</v>
      </c>
      <c r="N1025" s="154">
        <v>40.5</v>
      </c>
      <c r="O1025" s="154">
        <v>39.4</v>
      </c>
      <c r="P1025" s="154" t="s">
        <v>3490</v>
      </c>
      <c r="Q1025" s="226">
        <v>0.0153</v>
      </c>
      <c r="R1025" s="489">
        <f>VLOOKUP(K1025,'Downloaded Data'!A:A,1,TRUE)</f>
        <v>41677</v>
      </c>
    </row>
    <row r="1026" ht="15.75" customHeight="1">
      <c r="A1026" s="154" t="s">
        <v>5606</v>
      </c>
      <c r="B1026" s="490">
        <v>4947.63</v>
      </c>
      <c r="C1026" s="490">
        <v>4947.63</v>
      </c>
      <c r="D1026" s="490">
        <v>4947.63</v>
      </c>
      <c r="E1026" s="490">
        <v>4947.63</v>
      </c>
      <c r="G1026" s="226">
        <v>-0.0056</v>
      </c>
      <c r="K1026" s="154" t="s">
        <v>5569</v>
      </c>
      <c r="L1026" s="154">
        <v>39.2</v>
      </c>
      <c r="M1026" s="154">
        <v>39.0</v>
      </c>
      <c r="N1026" s="154">
        <v>39.7</v>
      </c>
      <c r="O1026" s="154">
        <v>38.4</v>
      </c>
      <c r="P1026" s="154" t="s">
        <v>3491</v>
      </c>
      <c r="Q1026" s="226">
        <v>0.0129</v>
      </c>
      <c r="R1026" s="489" t="str">
        <f>VLOOKUP(K1026,'Downloaded Data'!A:A,1,TRUE)</f>
        <v>07/13/2014</v>
      </c>
    </row>
    <row r="1027" ht="15.75" customHeight="1">
      <c r="A1027" s="154" t="s">
        <v>5607</v>
      </c>
      <c r="B1027" s="490">
        <v>4975.73</v>
      </c>
      <c r="C1027" s="490">
        <v>4975.73</v>
      </c>
      <c r="D1027" s="490">
        <v>4975.73</v>
      </c>
      <c r="E1027" s="490">
        <v>4975.73</v>
      </c>
      <c r="G1027" s="226">
        <v>0.0015</v>
      </c>
      <c r="K1027" s="154" t="s">
        <v>5570</v>
      </c>
      <c r="L1027" s="154">
        <v>38.7</v>
      </c>
      <c r="M1027" s="154">
        <v>39.8</v>
      </c>
      <c r="N1027" s="154">
        <v>39.9</v>
      </c>
      <c r="O1027" s="154">
        <v>38.3</v>
      </c>
      <c r="P1027" s="154" t="s">
        <v>3492</v>
      </c>
      <c r="Q1027" s="226">
        <v>-0.0397</v>
      </c>
      <c r="R1027" s="489" t="str">
        <f>VLOOKUP(K1027,'Downloaded Data'!A:A,1,TRUE)</f>
        <v>07/13/2014</v>
      </c>
    </row>
    <row r="1028" ht="15.75" customHeight="1">
      <c r="A1028" s="154" t="s">
        <v>5608</v>
      </c>
      <c r="B1028" s="490">
        <v>4968.46</v>
      </c>
      <c r="C1028" s="490">
        <v>4968.46</v>
      </c>
      <c r="D1028" s="490">
        <v>4968.46</v>
      </c>
      <c r="E1028" s="490">
        <v>4968.46</v>
      </c>
      <c r="G1028" s="226">
        <v>0.0034</v>
      </c>
      <c r="K1028" s="154" t="s">
        <v>5571</v>
      </c>
      <c r="L1028" s="154">
        <v>40.3</v>
      </c>
      <c r="M1028" s="154">
        <v>39.2</v>
      </c>
      <c r="N1028" s="154">
        <v>40.3</v>
      </c>
      <c r="O1028" s="154">
        <v>39.2</v>
      </c>
      <c r="P1028" s="154" t="s">
        <v>3493</v>
      </c>
      <c r="Q1028" s="226">
        <v>0.0177</v>
      </c>
      <c r="R1028" s="489" t="str">
        <f>VLOOKUP(K1028,'Downloaded Data'!A:A,1,TRUE)</f>
        <v>07/13/2014</v>
      </c>
    </row>
    <row r="1029" ht="15.75" customHeight="1">
      <c r="A1029" s="154" t="s">
        <v>5609</v>
      </c>
      <c r="B1029" s="490">
        <v>4951.73</v>
      </c>
      <c r="C1029" s="490">
        <v>4951.73</v>
      </c>
      <c r="D1029" s="490">
        <v>4951.73</v>
      </c>
      <c r="E1029" s="490">
        <v>4951.73</v>
      </c>
      <c r="G1029" s="226">
        <v>-0.0014</v>
      </c>
      <c r="K1029" s="154" t="s">
        <v>5572</v>
      </c>
      <c r="L1029" s="154">
        <v>39.6</v>
      </c>
      <c r="M1029" s="154">
        <v>39.3</v>
      </c>
      <c r="N1029" s="154">
        <v>39.9</v>
      </c>
      <c r="O1029" s="154">
        <v>39.3</v>
      </c>
      <c r="P1029" s="154" t="s">
        <v>3494</v>
      </c>
      <c r="Q1029" s="226">
        <v>0.0076</v>
      </c>
      <c r="R1029" s="489" t="str">
        <f>VLOOKUP(K1029,'Downloaded Data'!A:A,1,TRUE)</f>
        <v>07/13/2014</v>
      </c>
    </row>
    <row r="1030" ht="15.75" customHeight="1">
      <c r="A1030" s="154" t="s">
        <v>5610</v>
      </c>
      <c r="B1030" s="490">
        <v>4958.72</v>
      </c>
      <c r="C1030" s="490">
        <v>4958.72</v>
      </c>
      <c r="D1030" s="490">
        <v>4958.72</v>
      </c>
      <c r="E1030" s="490">
        <v>4958.72</v>
      </c>
      <c r="G1030" s="226">
        <v>-0.0083</v>
      </c>
      <c r="K1030" s="154" t="s">
        <v>5573</v>
      </c>
      <c r="L1030" s="154">
        <v>39.3</v>
      </c>
      <c r="M1030" s="154">
        <v>39.7</v>
      </c>
      <c r="N1030" s="154">
        <v>40.2</v>
      </c>
      <c r="O1030" s="154">
        <v>39.0</v>
      </c>
      <c r="P1030" s="154" t="s">
        <v>3495</v>
      </c>
      <c r="Q1030" s="226">
        <v>-0.0076</v>
      </c>
      <c r="R1030" s="489" t="str">
        <f>VLOOKUP(K1030,'Downloaded Data'!A:A,1,TRUE)</f>
        <v>07/13/2014</v>
      </c>
    </row>
    <row r="1031" ht="15.75" customHeight="1">
      <c r="A1031" s="154" t="s">
        <v>5611</v>
      </c>
      <c r="B1031" s="490">
        <v>5000.23</v>
      </c>
      <c r="C1031" s="490">
        <v>5000.23</v>
      </c>
      <c r="D1031" s="490">
        <v>5000.23</v>
      </c>
      <c r="E1031" s="490">
        <v>5000.23</v>
      </c>
      <c r="G1031" s="226">
        <v>0.0161</v>
      </c>
      <c r="K1031" s="154" t="s">
        <v>5574</v>
      </c>
      <c r="L1031" s="154">
        <v>39.6</v>
      </c>
      <c r="M1031" s="154">
        <v>40.4</v>
      </c>
      <c r="N1031" s="154">
        <v>40.4</v>
      </c>
      <c r="O1031" s="154">
        <v>39.1</v>
      </c>
      <c r="P1031" s="154" t="s">
        <v>3496</v>
      </c>
      <c r="Q1031" s="226">
        <v>-0.0198</v>
      </c>
      <c r="R1031" s="489" t="str">
        <f>VLOOKUP(K1031,'Downloaded Data'!A:A,1,TRUE)</f>
        <v>07/13/2014</v>
      </c>
    </row>
    <row r="1032" ht="15.75" customHeight="1">
      <c r="A1032" s="154" t="s">
        <v>5612</v>
      </c>
      <c r="B1032" s="490">
        <v>4920.96</v>
      </c>
      <c r="C1032" s="490">
        <v>4920.96</v>
      </c>
      <c r="D1032" s="490">
        <v>4920.96</v>
      </c>
      <c r="E1032" s="490">
        <v>4920.96</v>
      </c>
      <c r="G1032" s="226">
        <v>0.0134</v>
      </c>
      <c r="K1032" s="154" t="s">
        <v>5575</v>
      </c>
      <c r="L1032" s="154">
        <v>40.4</v>
      </c>
      <c r="M1032" s="154">
        <v>40.5</v>
      </c>
      <c r="N1032" s="154">
        <v>40.5</v>
      </c>
      <c r="O1032" s="154">
        <v>40.4</v>
      </c>
      <c r="P1032" s="154" t="s">
        <v>3497</v>
      </c>
      <c r="Q1032" s="226">
        <v>0.005</v>
      </c>
      <c r="R1032" s="489" t="str">
        <f>VLOOKUP(K1032,'Downloaded Data'!A:A,1,TRUE)</f>
        <v>07/13/2014</v>
      </c>
    </row>
    <row r="1033" ht="15.75" customHeight="1">
      <c r="A1033" s="154" t="s">
        <v>5613</v>
      </c>
      <c r="B1033" s="490">
        <v>4855.98</v>
      </c>
      <c r="C1033" s="490">
        <v>4855.98</v>
      </c>
      <c r="D1033" s="490">
        <v>4855.98</v>
      </c>
      <c r="E1033" s="490">
        <v>4855.98</v>
      </c>
      <c r="G1033" s="226">
        <v>-0.0066</v>
      </c>
      <c r="K1033" s="154" t="s">
        <v>5576</v>
      </c>
      <c r="L1033" s="154">
        <v>40.2</v>
      </c>
      <c r="M1033" s="154">
        <v>40.0</v>
      </c>
      <c r="N1033" s="154">
        <v>40.7</v>
      </c>
      <c r="O1033" s="154">
        <v>40.0</v>
      </c>
      <c r="P1033" s="154" t="s">
        <v>3498</v>
      </c>
      <c r="Q1033" s="226">
        <v>0.005</v>
      </c>
      <c r="R1033" s="489" t="str">
        <f>VLOOKUP(K1033,'Downloaded Data'!A:A,1,TRUE)</f>
        <v>07/13/2014</v>
      </c>
    </row>
    <row r="1034" ht="15.75" customHeight="1">
      <c r="A1034" s="154" t="s">
        <v>5614</v>
      </c>
      <c r="B1034" s="490">
        <v>4888.01</v>
      </c>
      <c r="C1034" s="490">
        <v>4888.01</v>
      </c>
      <c r="D1034" s="490">
        <v>4888.01</v>
      </c>
      <c r="E1034" s="490">
        <v>4888.01</v>
      </c>
      <c r="G1034" s="226">
        <v>-0.0083</v>
      </c>
      <c r="K1034" s="154" t="s">
        <v>5577</v>
      </c>
      <c r="L1034" s="154">
        <v>40.0</v>
      </c>
      <c r="M1034" s="154">
        <v>41.1</v>
      </c>
      <c r="N1034" s="154">
        <v>41.2</v>
      </c>
      <c r="O1034" s="154">
        <v>40.0</v>
      </c>
      <c r="P1034" s="154" t="s">
        <v>3499</v>
      </c>
      <c r="Q1034" s="226">
        <v>-0.0268</v>
      </c>
      <c r="R1034" s="489" t="str">
        <f>VLOOKUP(K1034,'Downloaded Data'!A:A,1,TRUE)</f>
        <v>07/13/2014</v>
      </c>
    </row>
    <row r="1035" ht="15.75" customHeight="1">
      <c r="A1035" s="154" t="s">
        <v>5615</v>
      </c>
      <c r="B1035" s="490">
        <v>4928.98</v>
      </c>
      <c r="C1035" s="490">
        <v>4928.98</v>
      </c>
      <c r="D1035" s="490">
        <v>4928.98</v>
      </c>
      <c r="E1035" s="490">
        <v>4928.98</v>
      </c>
      <c r="G1035" s="226">
        <v>-0.0062</v>
      </c>
      <c r="K1035" s="154" t="s">
        <v>5578</v>
      </c>
      <c r="L1035" s="154">
        <v>41.1</v>
      </c>
      <c r="M1035" s="154">
        <v>41.5</v>
      </c>
      <c r="N1035" s="154">
        <v>41.5</v>
      </c>
      <c r="O1035" s="154">
        <v>41.0</v>
      </c>
      <c r="P1035" s="154" t="s">
        <v>3500</v>
      </c>
      <c r="Q1035" s="226">
        <v>-0.0191</v>
      </c>
      <c r="R1035" s="489" t="str">
        <f>VLOOKUP(K1035,'Downloaded Data'!A:A,1,TRUE)</f>
        <v>07/13/2014</v>
      </c>
    </row>
    <row r="1036" ht="15.75" customHeight="1">
      <c r="A1036" s="154" t="s">
        <v>5616</v>
      </c>
      <c r="B1036" s="490">
        <v>4959.73</v>
      </c>
      <c r="C1036" s="490">
        <v>4959.73</v>
      </c>
      <c r="D1036" s="490">
        <v>4959.73</v>
      </c>
      <c r="E1036" s="490">
        <v>4959.73</v>
      </c>
      <c r="G1036" s="226">
        <v>0.0035</v>
      </c>
      <c r="K1036" s="489">
        <v>43811.0</v>
      </c>
      <c r="L1036" s="154">
        <v>41.9</v>
      </c>
      <c r="M1036" s="154">
        <v>41.8</v>
      </c>
      <c r="N1036" s="154">
        <v>41.9</v>
      </c>
      <c r="O1036" s="154">
        <v>41.6</v>
      </c>
      <c r="P1036" s="154" t="s">
        <v>3501</v>
      </c>
      <c r="Q1036" s="226">
        <v>0.0024</v>
      </c>
      <c r="R1036" s="489">
        <f>VLOOKUP(K1036,'Downloaded Data'!A:A,1,TRUE)</f>
        <v>41677</v>
      </c>
    </row>
    <row r="1037" ht="15.75" customHeight="1">
      <c r="A1037" s="154" t="s">
        <v>5617</v>
      </c>
      <c r="B1037" s="490">
        <v>4942.23</v>
      </c>
      <c r="C1037" s="490">
        <v>4942.23</v>
      </c>
      <c r="D1037" s="490">
        <v>4942.23</v>
      </c>
      <c r="E1037" s="490">
        <v>4942.23</v>
      </c>
      <c r="G1037" s="226">
        <v>0.0017</v>
      </c>
      <c r="K1037" s="489">
        <v>43781.0</v>
      </c>
      <c r="L1037" s="154">
        <v>41.8</v>
      </c>
      <c r="M1037" s="154">
        <v>42.2</v>
      </c>
      <c r="N1037" s="154">
        <v>43.0</v>
      </c>
      <c r="O1037" s="154">
        <v>41.4</v>
      </c>
      <c r="P1037" s="154" t="s">
        <v>3502</v>
      </c>
      <c r="Q1037" s="226">
        <v>-0.0095</v>
      </c>
      <c r="R1037" s="489" t="str">
        <f>VLOOKUP(K1037,'Downloaded Data'!A:A,1,TRUE)</f>
        <v>#N/A</v>
      </c>
    </row>
    <row r="1038" ht="15.75" customHeight="1">
      <c r="A1038" s="489">
        <v>43808.0</v>
      </c>
      <c r="B1038" s="490">
        <v>4933.89</v>
      </c>
      <c r="C1038" s="490">
        <v>4933.89</v>
      </c>
      <c r="D1038" s="490">
        <v>4933.89</v>
      </c>
      <c r="E1038" s="490">
        <v>4933.89</v>
      </c>
      <c r="G1038" s="226">
        <v>1.0E-4</v>
      </c>
      <c r="K1038" s="489">
        <v>43750.0</v>
      </c>
      <c r="L1038" s="154">
        <v>42.2</v>
      </c>
      <c r="M1038" s="154">
        <v>42.4</v>
      </c>
      <c r="N1038" s="154">
        <v>42.4</v>
      </c>
      <c r="O1038" s="154">
        <v>41.7</v>
      </c>
      <c r="P1038" s="154" t="s">
        <v>2690</v>
      </c>
      <c r="Q1038" s="226">
        <v>-0.0047</v>
      </c>
      <c r="R1038" s="489" t="str">
        <f>VLOOKUP(K1038,'Downloaded Data'!A:A,1,TRUE)</f>
        <v>#N/A</v>
      </c>
    </row>
    <row r="1039" ht="15.75" customHeight="1">
      <c r="A1039" s="489">
        <v>43778.0</v>
      </c>
      <c r="B1039" s="490">
        <v>4933.17</v>
      </c>
      <c r="C1039" s="490">
        <v>4933.17</v>
      </c>
      <c r="D1039" s="490">
        <v>4933.17</v>
      </c>
      <c r="E1039" s="490">
        <v>4933.17</v>
      </c>
      <c r="G1039" s="226">
        <v>-0.0151</v>
      </c>
      <c r="K1039" s="489">
        <v>43720.0</v>
      </c>
      <c r="L1039" s="154">
        <v>42.4</v>
      </c>
      <c r="M1039" s="154">
        <v>44.5</v>
      </c>
      <c r="N1039" s="154">
        <v>44.9</v>
      </c>
      <c r="O1039" s="154">
        <v>42.2</v>
      </c>
      <c r="P1039" s="154" t="s">
        <v>3503</v>
      </c>
      <c r="Q1039" s="226">
        <v>-0.0342</v>
      </c>
      <c r="R1039" s="489" t="str">
        <f>VLOOKUP(K1039,'Downloaded Data'!A:A,1,TRUE)</f>
        <v>#N/A</v>
      </c>
    </row>
    <row r="1040" ht="15.75" customHeight="1">
      <c r="A1040" s="489">
        <v>43717.0</v>
      </c>
      <c r="B1040" s="490">
        <v>5008.96</v>
      </c>
      <c r="C1040" s="490">
        <v>5008.96</v>
      </c>
      <c r="D1040" s="490">
        <v>5008.96</v>
      </c>
      <c r="E1040" s="490">
        <v>5008.96</v>
      </c>
      <c r="G1040" s="226">
        <v>-0.0049</v>
      </c>
      <c r="K1040" s="489">
        <v>43689.0</v>
      </c>
      <c r="L1040" s="154">
        <v>43.9</v>
      </c>
      <c r="M1040" s="154">
        <v>42.1</v>
      </c>
      <c r="N1040" s="154">
        <v>44.9</v>
      </c>
      <c r="O1040" s="154">
        <v>42.1</v>
      </c>
      <c r="P1040" s="154" t="s">
        <v>3504</v>
      </c>
      <c r="Q1040" s="226">
        <v>0.0257</v>
      </c>
      <c r="R1040" s="489" t="str">
        <f>VLOOKUP(K1040,'Downloaded Data'!A:A,1,TRUE)</f>
        <v>#N/A</v>
      </c>
    </row>
    <row r="1041" ht="15.75" customHeight="1">
      <c r="A1041" s="489">
        <v>43686.0</v>
      </c>
      <c r="B1041" s="490">
        <v>5033.79</v>
      </c>
      <c r="C1041" s="490">
        <v>5033.79</v>
      </c>
      <c r="D1041" s="490">
        <v>5033.79</v>
      </c>
      <c r="E1041" s="490">
        <v>5033.79</v>
      </c>
      <c r="G1041" s="226">
        <v>0.0041</v>
      </c>
      <c r="K1041" s="489">
        <v>43597.0</v>
      </c>
      <c r="L1041" s="154">
        <v>42.8</v>
      </c>
      <c r="M1041" s="154">
        <v>43.0</v>
      </c>
      <c r="N1041" s="154">
        <v>43.3</v>
      </c>
      <c r="O1041" s="154">
        <v>42.3</v>
      </c>
      <c r="P1041" s="154" t="s">
        <v>3505</v>
      </c>
      <c r="Q1041" s="226">
        <v>-0.007</v>
      </c>
      <c r="R1041" s="489" t="str">
        <f>VLOOKUP(K1041,'Downloaded Data'!A:A,1,TRUE)</f>
        <v>#N/A</v>
      </c>
    </row>
    <row r="1042" ht="15.75" customHeight="1">
      <c r="A1042" s="489">
        <v>43594.0</v>
      </c>
      <c r="B1042" s="490">
        <v>5013.01</v>
      </c>
      <c r="C1042" s="490">
        <v>5013.01</v>
      </c>
      <c r="D1042" s="490">
        <v>5013.01</v>
      </c>
      <c r="E1042" s="490">
        <v>5013.01</v>
      </c>
      <c r="G1042" s="226">
        <v>0.0053</v>
      </c>
      <c r="K1042" s="489">
        <v>43567.0</v>
      </c>
      <c r="L1042" s="154">
        <v>43.1</v>
      </c>
      <c r="M1042" s="154">
        <v>43.0</v>
      </c>
      <c r="N1042" s="154">
        <v>43.8</v>
      </c>
      <c r="O1042" s="154">
        <v>43.0</v>
      </c>
      <c r="P1042" s="154" t="s">
        <v>3506</v>
      </c>
      <c r="Q1042" s="226">
        <v>-0.0069</v>
      </c>
      <c r="R1042" s="489" t="str">
        <f>VLOOKUP(K1042,'Downloaded Data'!A:A,1,TRUE)</f>
        <v>#N/A</v>
      </c>
    </row>
    <row r="1043" ht="15.75" customHeight="1">
      <c r="A1043" s="489">
        <v>43564.0</v>
      </c>
      <c r="B1043" s="490">
        <v>4986.37</v>
      </c>
      <c r="C1043" s="490">
        <v>4986.37</v>
      </c>
      <c r="D1043" s="490">
        <v>4986.37</v>
      </c>
      <c r="E1043" s="490">
        <v>4986.37</v>
      </c>
      <c r="G1043" s="226">
        <v>-0.0041</v>
      </c>
      <c r="K1043" s="489">
        <v>43536.0</v>
      </c>
      <c r="L1043" s="154">
        <v>43.4</v>
      </c>
      <c r="M1043" s="154">
        <v>43.3</v>
      </c>
      <c r="N1043" s="154">
        <v>43.6</v>
      </c>
      <c r="O1043" s="154">
        <v>43.0</v>
      </c>
      <c r="P1043" s="154" t="s">
        <v>3507</v>
      </c>
      <c r="Q1043" s="226">
        <v>0.0046</v>
      </c>
      <c r="R1043" s="489" t="str">
        <f>VLOOKUP(K1043,'Downloaded Data'!A:A,1,TRUE)</f>
        <v>#N/A</v>
      </c>
    </row>
    <row r="1044" ht="15.75" customHeight="1">
      <c r="A1044" s="489">
        <v>43533.0</v>
      </c>
      <c r="B1044" s="490">
        <v>5007.05</v>
      </c>
      <c r="C1044" s="490">
        <v>5007.05</v>
      </c>
      <c r="D1044" s="490">
        <v>5007.05</v>
      </c>
      <c r="E1044" s="490">
        <v>5007.05</v>
      </c>
      <c r="G1044" s="226">
        <v>-0.0053</v>
      </c>
      <c r="K1044" s="489">
        <v>43508.0</v>
      </c>
      <c r="L1044" s="154">
        <v>43.2</v>
      </c>
      <c r="M1044" s="154">
        <v>44.0</v>
      </c>
      <c r="N1044" s="154">
        <v>44.0</v>
      </c>
      <c r="O1044" s="154">
        <v>43.1</v>
      </c>
      <c r="P1044" s="154" t="s">
        <v>3508</v>
      </c>
      <c r="Q1044" s="226">
        <v>-0.0159</v>
      </c>
      <c r="R1044" s="489" t="str">
        <f>VLOOKUP(K1044,'Downloaded Data'!A:A,1,TRUE)</f>
        <v>#N/A</v>
      </c>
    </row>
    <row r="1045" ht="15.75" customHeight="1">
      <c r="A1045" s="489">
        <v>43505.0</v>
      </c>
      <c r="B1045" s="490">
        <v>5033.53</v>
      </c>
      <c r="C1045" s="490">
        <v>5033.53</v>
      </c>
      <c r="D1045" s="490">
        <v>5033.53</v>
      </c>
      <c r="E1045" s="490">
        <v>5033.53</v>
      </c>
      <c r="G1045" s="226">
        <v>-0.0073</v>
      </c>
      <c r="K1045" s="489">
        <v>43477.0</v>
      </c>
      <c r="L1045" s="154">
        <v>43.9</v>
      </c>
      <c r="M1045" s="154">
        <v>43.8</v>
      </c>
      <c r="N1045" s="154">
        <v>44.0</v>
      </c>
      <c r="O1045" s="154">
        <v>43.1</v>
      </c>
      <c r="P1045" s="154" t="s">
        <v>3509</v>
      </c>
      <c r="Q1045" s="226">
        <v>0.0023</v>
      </c>
      <c r="R1045" s="489" t="str">
        <f>VLOOKUP(K1045,'Downloaded Data'!A:A,1,TRUE)</f>
        <v>#N/A</v>
      </c>
    </row>
    <row r="1046" ht="15.75" customHeight="1">
      <c r="A1046" s="489">
        <v>43474.0</v>
      </c>
      <c r="B1046" s="490">
        <v>5070.68</v>
      </c>
      <c r="C1046" s="490">
        <v>5070.68</v>
      </c>
      <c r="D1046" s="490">
        <v>5070.68</v>
      </c>
      <c r="E1046" s="490">
        <v>5070.68</v>
      </c>
      <c r="G1046" s="226">
        <v>-0.0049</v>
      </c>
      <c r="K1046" s="154" t="s">
        <v>5579</v>
      </c>
      <c r="L1046" s="154">
        <v>43.8</v>
      </c>
      <c r="M1046" s="154">
        <v>43.5</v>
      </c>
      <c r="N1046" s="154">
        <v>44.2</v>
      </c>
      <c r="O1046" s="154">
        <v>42.9</v>
      </c>
      <c r="P1046" s="154" t="s">
        <v>3510</v>
      </c>
      <c r="Q1046" s="226">
        <v>0.0046</v>
      </c>
      <c r="R1046" s="489" t="str">
        <f>VLOOKUP(K1046,'Downloaded Data'!A:A,1,TRUE)</f>
        <v>07/13/2014</v>
      </c>
    </row>
    <row r="1047" ht="15.75" customHeight="1">
      <c r="A1047" s="154" t="s">
        <v>5618</v>
      </c>
      <c r="B1047" s="490">
        <v>5095.77</v>
      </c>
      <c r="C1047" s="490">
        <v>5095.77</v>
      </c>
      <c r="D1047" s="490">
        <v>5095.77</v>
      </c>
      <c r="E1047" s="490">
        <v>5095.77</v>
      </c>
      <c r="G1047" s="226">
        <v>-0.0086</v>
      </c>
      <c r="K1047" s="154" t="s">
        <v>5580</v>
      </c>
      <c r="L1047" s="154">
        <v>43.6</v>
      </c>
      <c r="M1047" s="154">
        <v>43.0</v>
      </c>
      <c r="N1047" s="154">
        <v>44.7</v>
      </c>
      <c r="O1047" s="154">
        <v>42.5</v>
      </c>
      <c r="P1047" s="154" t="s">
        <v>3511</v>
      </c>
      <c r="Q1047" s="226">
        <v>0.0023</v>
      </c>
      <c r="R1047" s="489" t="str">
        <f>VLOOKUP(K1047,'Downloaded Data'!A:A,1,TRUE)</f>
        <v>07/13/2014</v>
      </c>
    </row>
    <row r="1048" ht="15.75" customHeight="1">
      <c r="A1048" s="154" t="s">
        <v>5619</v>
      </c>
      <c r="B1048" s="490">
        <v>5139.99</v>
      </c>
      <c r="C1048" s="490">
        <v>5139.99</v>
      </c>
      <c r="D1048" s="490">
        <v>5139.99</v>
      </c>
      <c r="E1048" s="490">
        <v>5139.99</v>
      </c>
      <c r="G1048" s="226">
        <v>-0.0075</v>
      </c>
      <c r="K1048" s="154" t="s">
        <v>5581</v>
      </c>
      <c r="L1048" s="154">
        <v>43.5</v>
      </c>
      <c r="M1048" s="154">
        <v>44.3</v>
      </c>
      <c r="N1048" s="154">
        <v>45.9</v>
      </c>
      <c r="O1048" s="154">
        <v>42.9</v>
      </c>
      <c r="P1048" s="154" t="s">
        <v>3512</v>
      </c>
      <c r="Q1048" s="226">
        <v>-0.0225</v>
      </c>
      <c r="R1048" s="489" t="str">
        <f>VLOOKUP(K1048,'Downloaded Data'!A:A,1,TRUE)</f>
        <v>07/13/2014</v>
      </c>
    </row>
    <row r="1049" ht="15.75" customHeight="1">
      <c r="A1049" s="154" t="s">
        <v>5620</v>
      </c>
      <c r="B1049" s="490">
        <v>5178.7</v>
      </c>
      <c r="C1049" s="490">
        <v>5178.7</v>
      </c>
      <c r="D1049" s="490">
        <v>5178.7</v>
      </c>
      <c r="E1049" s="490">
        <v>5178.7</v>
      </c>
      <c r="G1049" s="226">
        <v>0.0025</v>
      </c>
      <c r="K1049" s="154" t="s">
        <v>5582</v>
      </c>
      <c r="L1049" s="154">
        <v>44.5</v>
      </c>
      <c r="M1049" s="154">
        <v>44.7</v>
      </c>
      <c r="N1049" s="154">
        <v>45.4</v>
      </c>
      <c r="O1049" s="154">
        <v>44.2</v>
      </c>
      <c r="P1049" s="154" t="s">
        <v>3513</v>
      </c>
      <c r="Q1049" s="226">
        <v>-0.0133</v>
      </c>
      <c r="R1049" s="489" t="str">
        <f>VLOOKUP(K1049,'Downloaded Data'!A:A,1,TRUE)</f>
        <v>07/13/2014</v>
      </c>
    </row>
    <row r="1050" ht="15.75" customHeight="1">
      <c r="A1050" s="154" t="s">
        <v>5621</v>
      </c>
      <c r="B1050" s="490">
        <v>5165.76</v>
      </c>
      <c r="C1050" s="490">
        <v>5165.76</v>
      </c>
      <c r="D1050" s="490">
        <v>5165.76</v>
      </c>
      <c r="E1050" s="490">
        <v>5165.76</v>
      </c>
      <c r="G1050" s="226">
        <v>-0.0111</v>
      </c>
      <c r="K1050" s="154" t="s">
        <v>5583</v>
      </c>
      <c r="L1050" s="154">
        <v>45.1</v>
      </c>
      <c r="M1050" s="154">
        <v>47.0</v>
      </c>
      <c r="N1050" s="154">
        <v>47.0</v>
      </c>
      <c r="O1050" s="154">
        <v>44.6</v>
      </c>
      <c r="P1050" s="154" t="s">
        <v>3514</v>
      </c>
      <c r="Q1050" s="226">
        <v>-0.0343</v>
      </c>
      <c r="R1050" s="489" t="str">
        <f>VLOOKUP(K1050,'Downloaded Data'!A:A,1,TRUE)</f>
        <v>07/13/2014</v>
      </c>
    </row>
    <row r="1051" ht="15.75" customHeight="1">
      <c r="A1051" s="154" t="s">
        <v>5622</v>
      </c>
      <c r="B1051" s="490">
        <v>5223.72</v>
      </c>
      <c r="C1051" s="490">
        <v>5223.72</v>
      </c>
      <c r="D1051" s="490">
        <v>5223.72</v>
      </c>
      <c r="E1051" s="490">
        <v>5223.72</v>
      </c>
      <c r="G1051" s="226">
        <v>-0.0025</v>
      </c>
      <c r="K1051" s="154" t="s">
        <v>5584</v>
      </c>
      <c r="L1051" s="154">
        <v>46.7</v>
      </c>
      <c r="M1051" s="154">
        <v>47.0</v>
      </c>
      <c r="N1051" s="154">
        <v>47.0</v>
      </c>
      <c r="O1051" s="154">
        <v>46.0</v>
      </c>
      <c r="P1051" s="154" t="s">
        <v>3515</v>
      </c>
      <c r="Q1051" s="226">
        <v>0.013</v>
      </c>
      <c r="R1051" s="489" t="str">
        <f>VLOOKUP(K1051,'Downloaded Data'!A:A,1,TRUE)</f>
        <v>07/13/2014</v>
      </c>
    </row>
    <row r="1052" ht="15.75" customHeight="1">
      <c r="A1052" s="154" t="s">
        <v>5623</v>
      </c>
      <c r="B1052" s="490">
        <v>5236.85</v>
      </c>
      <c r="C1052" s="490">
        <v>5236.85</v>
      </c>
      <c r="D1052" s="490">
        <v>5236.85</v>
      </c>
      <c r="E1052" s="490">
        <v>5236.85</v>
      </c>
      <c r="G1052" s="226">
        <v>0.0026</v>
      </c>
      <c r="K1052" s="154" t="s">
        <v>5585</v>
      </c>
      <c r="L1052" s="154">
        <v>46.1</v>
      </c>
      <c r="M1052" s="154">
        <v>47.3</v>
      </c>
      <c r="N1052" s="154">
        <v>47.5</v>
      </c>
      <c r="O1052" s="154">
        <v>45.0</v>
      </c>
      <c r="P1052" s="154" t="s">
        <v>3501</v>
      </c>
      <c r="Q1052" s="226">
        <v>-0.0128</v>
      </c>
      <c r="R1052" s="489" t="str">
        <f>VLOOKUP(K1052,'Downloaded Data'!A:A,1,TRUE)</f>
        <v>07/13/2014</v>
      </c>
    </row>
    <row r="1053" ht="15.75" customHeight="1">
      <c r="A1053" s="154" t="s">
        <v>5624</v>
      </c>
      <c r="B1053" s="490">
        <v>5223.41</v>
      </c>
      <c r="C1053" s="490">
        <v>5223.41</v>
      </c>
      <c r="D1053" s="490">
        <v>5223.41</v>
      </c>
      <c r="E1053" s="490">
        <v>5223.41</v>
      </c>
      <c r="G1053" s="226">
        <v>-8.0E-4</v>
      </c>
      <c r="K1053" s="154" t="s">
        <v>5586</v>
      </c>
      <c r="L1053" s="154">
        <v>46.7</v>
      </c>
      <c r="M1053" s="154">
        <v>47.6</v>
      </c>
      <c r="N1053" s="154">
        <v>47.6</v>
      </c>
      <c r="O1053" s="154">
        <v>46.0</v>
      </c>
      <c r="P1053" s="154" t="s">
        <v>3516</v>
      </c>
      <c r="Q1053" s="226">
        <v>-0.0127</v>
      </c>
      <c r="R1053" s="489" t="str">
        <f>VLOOKUP(K1053,'Downloaded Data'!A:A,1,TRUE)</f>
        <v>01/15/2017</v>
      </c>
    </row>
    <row r="1054" ht="15.75" customHeight="1">
      <c r="A1054" s="154" t="s">
        <v>5625</v>
      </c>
      <c r="B1054" s="490">
        <v>5227.49</v>
      </c>
      <c r="C1054" s="490">
        <v>5227.49</v>
      </c>
      <c r="D1054" s="490">
        <v>5227.49</v>
      </c>
      <c r="E1054" s="490">
        <v>5227.49</v>
      </c>
      <c r="G1054" s="226">
        <v>0.0</v>
      </c>
      <c r="K1054" s="154" t="s">
        <v>5587</v>
      </c>
      <c r="L1054" s="154">
        <v>47.3</v>
      </c>
      <c r="M1054" s="154">
        <v>47.0</v>
      </c>
      <c r="N1054" s="154">
        <v>47.4</v>
      </c>
      <c r="O1054" s="154">
        <v>46.2</v>
      </c>
      <c r="P1054" s="154" t="s">
        <v>3517</v>
      </c>
      <c r="Q1054" s="226">
        <v>0.0107</v>
      </c>
      <c r="R1054" s="489" t="str">
        <f>VLOOKUP(K1054,'Downloaded Data'!A:A,1,TRUE)</f>
        <v>01/15/2017</v>
      </c>
    </row>
    <row r="1055" ht="15.75" customHeight="1">
      <c r="A1055" s="154" t="s">
        <v>5626</v>
      </c>
      <c r="B1055" s="490">
        <v>5227.26</v>
      </c>
      <c r="C1055" s="490">
        <v>5227.26</v>
      </c>
      <c r="D1055" s="490">
        <v>5227.26</v>
      </c>
      <c r="E1055" s="490">
        <v>5227.26</v>
      </c>
      <c r="G1055" s="226">
        <v>0.0021</v>
      </c>
      <c r="K1055" s="154" t="s">
        <v>5588</v>
      </c>
      <c r="L1055" s="154">
        <v>46.8</v>
      </c>
      <c r="M1055" s="154">
        <v>46.6</v>
      </c>
      <c r="N1055" s="154">
        <v>47.5</v>
      </c>
      <c r="O1055" s="154">
        <v>46.5</v>
      </c>
      <c r="P1055" s="154" t="s">
        <v>3518</v>
      </c>
      <c r="Q1055" s="226">
        <v>0.0086</v>
      </c>
      <c r="R1055" s="489" t="str">
        <f>VLOOKUP(K1055,'Downloaded Data'!A:A,1,TRUE)</f>
        <v>01/15/2017</v>
      </c>
    </row>
    <row r="1056" ht="15.75" customHeight="1">
      <c r="A1056" s="154" t="s">
        <v>5627</v>
      </c>
      <c r="B1056" s="490">
        <v>5216.53</v>
      </c>
      <c r="C1056" s="490">
        <v>5216.53</v>
      </c>
      <c r="D1056" s="490">
        <v>5216.53</v>
      </c>
      <c r="E1056" s="490">
        <v>5216.53</v>
      </c>
      <c r="G1056" s="226">
        <v>0.0029</v>
      </c>
      <c r="K1056" s="154" t="s">
        <v>5589</v>
      </c>
      <c r="L1056" s="154">
        <v>46.4</v>
      </c>
      <c r="M1056" s="154">
        <v>47.7</v>
      </c>
      <c r="N1056" s="154">
        <v>48.8</v>
      </c>
      <c r="O1056" s="154">
        <v>46.2</v>
      </c>
      <c r="P1056" s="154" t="s">
        <v>3519</v>
      </c>
      <c r="Q1056" s="226">
        <v>-0.0169</v>
      </c>
      <c r="R1056" s="489" t="str">
        <f>VLOOKUP(K1056,'Downloaded Data'!A:A,1,TRUE)</f>
        <v>01/15/2017</v>
      </c>
    </row>
    <row r="1057" ht="15.75" customHeight="1">
      <c r="A1057" s="489">
        <v>43685.0</v>
      </c>
      <c r="B1057" s="490">
        <v>5201.42</v>
      </c>
      <c r="C1057" s="490">
        <v>5201.42</v>
      </c>
      <c r="D1057" s="490">
        <v>5201.42</v>
      </c>
      <c r="E1057" s="490">
        <v>5201.42</v>
      </c>
      <c r="G1057" s="226">
        <v>0.0027</v>
      </c>
      <c r="K1057" s="154" t="s">
        <v>5590</v>
      </c>
      <c r="L1057" s="154">
        <v>47.2</v>
      </c>
      <c r="M1057" s="154">
        <v>48.4</v>
      </c>
      <c r="N1057" s="154">
        <v>49.2</v>
      </c>
      <c r="O1057" s="154">
        <v>46.2</v>
      </c>
      <c r="P1057" s="154" t="s">
        <v>3520</v>
      </c>
      <c r="Q1057" s="226">
        <v>-0.0407</v>
      </c>
      <c r="R1057" s="489" t="str">
        <f>VLOOKUP(K1057,'Downloaded Data'!A:A,1,TRUE)</f>
        <v>01/15/2017</v>
      </c>
    </row>
    <row r="1058" ht="15.75" customHeight="1">
      <c r="A1058" s="489">
        <v>43654.0</v>
      </c>
      <c r="B1058" s="490">
        <v>5187.2</v>
      </c>
      <c r="C1058" s="490">
        <v>5187.2</v>
      </c>
      <c r="D1058" s="490">
        <v>5187.2</v>
      </c>
      <c r="E1058" s="490">
        <v>5187.2</v>
      </c>
      <c r="G1058" s="226">
        <v>0.0</v>
      </c>
      <c r="K1058" s="489">
        <v>43810.0</v>
      </c>
      <c r="L1058" s="154">
        <v>49.2</v>
      </c>
      <c r="M1058" s="154">
        <v>48.1</v>
      </c>
      <c r="N1058" s="154">
        <v>49.6</v>
      </c>
      <c r="O1058" s="154">
        <v>47.6</v>
      </c>
      <c r="P1058" s="154" t="s">
        <v>3521</v>
      </c>
      <c r="Q1058" s="226">
        <v>0.0186</v>
      </c>
      <c r="R1058" s="489">
        <f>VLOOKUP(K1058,'Downloaded Data'!A:A,1,TRUE)</f>
        <v>41677</v>
      </c>
    </row>
    <row r="1059" ht="15.75" customHeight="1">
      <c r="A1059" s="489">
        <v>43624.0</v>
      </c>
      <c r="B1059" s="490">
        <v>5187.29</v>
      </c>
      <c r="C1059" s="490">
        <v>5187.29</v>
      </c>
      <c r="D1059" s="490">
        <v>5187.29</v>
      </c>
      <c r="E1059" s="490">
        <v>5187.29</v>
      </c>
      <c r="G1059" s="226">
        <v>0.0052</v>
      </c>
      <c r="K1059" s="489">
        <v>43780.0</v>
      </c>
      <c r="L1059" s="154">
        <v>48.3</v>
      </c>
      <c r="M1059" s="154">
        <v>48.0</v>
      </c>
      <c r="N1059" s="154">
        <v>49.0</v>
      </c>
      <c r="O1059" s="154">
        <v>47.5</v>
      </c>
      <c r="P1059" s="154" t="s">
        <v>3522</v>
      </c>
      <c r="Q1059" s="226">
        <v>0.0062</v>
      </c>
      <c r="R1059" s="489" t="str">
        <f>VLOOKUP(K1059,'Downloaded Data'!A:A,1,TRUE)</f>
        <v>#N/A</v>
      </c>
    </row>
    <row r="1060" ht="15.75" customHeight="1">
      <c r="A1060" s="489">
        <v>43593.0</v>
      </c>
      <c r="B1060" s="490">
        <v>5160.37</v>
      </c>
      <c r="C1060" s="490">
        <v>5160.37</v>
      </c>
      <c r="D1060" s="490">
        <v>5160.37</v>
      </c>
      <c r="E1060" s="490">
        <v>5160.37</v>
      </c>
      <c r="G1060" s="226">
        <v>-0.0024</v>
      </c>
      <c r="K1060" s="489">
        <v>43657.0</v>
      </c>
      <c r="L1060" s="154">
        <v>48.0</v>
      </c>
      <c r="M1060" s="154">
        <v>47.4</v>
      </c>
      <c r="N1060" s="154">
        <v>48.4</v>
      </c>
      <c r="O1060" s="154">
        <v>47.4</v>
      </c>
      <c r="P1060" s="154" t="s">
        <v>3523</v>
      </c>
      <c r="Q1060" s="226">
        <v>0.0127</v>
      </c>
      <c r="R1060" s="489" t="str">
        <f>VLOOKUP(K1060,'Downloaded Data'!A:A,1,TRUE)</f>
        <v>#N/A</v>
      </c>
    </row>
    <row r="1061" ht="15.75" customHeight="1">
      <c r="A1061" s="489">
        <v>43563.0</v>
      </c>
      <c r="B1061" s="490">
        <v>5172.86</v>
      </c>
      <c r="C1061" s="490">
        <v>5172.86</v>
      </c>
      <c r="D1061" s="490">
        <v>5172.86</v>
      </c>
      <c r="E1061" s="490">
        <v>5172.86</v>
      </c>
      <c r="G1061" s="226">
        <v>6.0E-4</v>
      </c>
      <c r="K1061" s="489">
        <v>43627.0</v>
      </c>
      <c r="L1061" s="154">
        <v>47.4</v>
      </c>
      <c r="M1061" s="154">
        <v>47.0</v>
      </c>
      <c r="N1061" s="154">
        <v>47.8</v>
      </c>
      <c r="O1061" s="154">
        <v>46.8</v>
      </c>
      <c r="P1061" s="154" t="s">
        <v>3524</v>
      </c>
      <c r="Q1061" s="226">
        <v>-0.0021</v>
      </c>
      <c r="R1061" s="489" t="str">
        <f>VLOOKUP(K1061,'Downloaded Data'!A:A,1,TRUE)</f>
        <v>#N/A</v>
      </c>
    </row>
    <row r="1062" ht="15.75" customHeight="1">
      <c r="A1062" s="489">
        <v>43473.0</v>
      </c>
      <c r="B1062" s="490">
        <v>5169.73</v>
      </c>
      <c r="C1062" s="490">
        <v>5169.73</v>
      </c>
      <c r="D1062" s="490">
        <v>5169.73</v>
      </c>
      <c r="E1062" s="490">
        <v>5169.73</v>
      </c>
      <c r="G1062" s="226">
        <v>0.006</v>
      </c>
      <c r="K1062" s="489">
        <v>43596.0</v>
      </c>
      <c r="L1062" s="154">
        <v>47.5</v>
      </c>
      <c r="M1062" s="154">
        <v>48.0</v>
      </c>
      <c r="N1062" s="154">
        <v>49.0</v>
      </c>
      <c r="O1062" s="154">
        <v>46.8</v>
      </c>
      <c r="P1062" s="154" t="s">
        <v>3525</v>
      </c>
      <c r="Q1062" s="226">
        <v>0.0106</v>
      </c>
      <c r="R1062" s="489" t="str">
        <f>VLOOKUP(K1062,'Downloaded Data'!A:A,1,TRUE)</f>
        <v>#N/A</v>
      </c>
    </row>
    <row r="1063" ht="15.75" customHeight="1">
      <c r="A1063" s="154" t="s">
        <v>5628</v>
      </c>
      <c r="B1063" s="490">
        <v>5138.79</v>
      </c>
      <c r="C1063" s="490">
        <v>5138.79</v>
      </c>
      <c r="D1063" s="490">
        <v>5138.79</v>
      </c>
      <c r="E1063" s="490">
        <v>5138.79</v>
      </c>
      <c r="G1063" s="226">
        <v>0.0027</v>
      </c>
      <c r="K1063" s="489">
        <v>43566.0</v>
      </c>
      <c r="L1063" s="154">
        <v>47.0</v>
      </c>
      <c r="M1063" s="154">
        <v>47.0</v>
      </c>
      <c r="N1063" s="154">
        <v>51.0</v>
      </c>
      <c r="O1063" s="154">
        <v>46.7</v>
      </c>
      <c r="P1063" s="154" t="s">
        <v>3526</v>
      </c>
      <c r="Q1063" s="226">
        <v>-0.0105</v>
      </c>
      <c r="R1063" s="489" t="str">
        <f>VLOOKUP(K1063,'Downloaded Data'!A:A,1,TRUE)</f>
        <v>#N/A</v>
      </c>
    </row>
    <row r="1064" ht="15.75" customHeight="1">
      <c r="A1064" s="154" t="s">
        <v>5629</v>
      </c>
      <c r="B1064" s="490">
        <v>5125.02</v>
      </c>
      <c r="C1064" s="490">
        <v>5125.02</v>
      </c>
      <c r="D1064" s="490">
        <v>5125.02</v>
      </c>
      <c r="E1064" s="490">
        <v>5125.02</v>
      </c>
      <c r="G1064" s="226">
        <v>-0.0069</v>
      </c>
      <c r="K1064" s="489">
        <v>43535.0</v>
      </c>
      <c r="L1064" s="154">
        <v>47.5</v>
      </c>
      <c r="M1064" s="154">
        <v>47.0</v>
      </c>
      <c r="N1064" s="154">
        <v>48.0</v>
      </c>
      <c r="O1064" s="154">
        <v>46.8</v>
      </c>
      <c r="P1064" s="154" t="s">
        <v>2991</v>
      </c>
      <c r="Q1064" s="226">
        <v>-0.0021</v>
      </c>
      <c r="R1064" s="489" t="str">
        <f>VLOOKUP(K1064,'Downloaded Data'!A:A,1,TRUE)</f>
        <v>#N/A</v>
      </c>
    </row>
    <row r="1065" ht="15.75" customHeight="1">
      <c r="A1065" s="154" t="s">
        <v>5630</v>
      </c>
      <c r="B1065" s="490">
        <v>5160.74</v>
      </c>
      <c r="C1065" s="490">
        <v>5160.74</v>
      </c>
      <c r="D1065" s="490">
        <v>5160.74</v>
      </c>
      <c r="E1065" s="490">
        <v>5160.74</v>
      </c>
      <c r="G1065" s="226">
        <v>0.0052</v>
      </c>
      <c r="K1065" s="154" t="s">
        <v>5591</v>
      </c>
      <c r="L1065" s="154">
        <v>47.6</v>
      </c>
      <c r="M1065" s="154">
        <v>47.2</v>
      </c>
      <c r="N1065" s="154">
        <v>47.6</v>
      </c>
      <c r="O1065" s="154">
        <v>46.6</v>
      </c>
      <c r="P1065" s="154" t="s">
        <v>3527</v>
      </c>
      <c r="Q1065" s="226">
        <v>0.0085</v>
      </c>
      <c r="R1065" s="489" t="str">
        <f>VLOOKUP(K1065,'Downloaded Data'!A:A,1,TRUE)</f>
        <v>01/15/2017</v>
      </c>
    </row>
    <row r="1066" ht="15.75" customHeight="1">
      <c r="A1066" s="154" t="s">
        <v>5631</v>
      </c>
      <c r="B1066" s="490">
        <v>5133.93</v>
      </c>
      <c r="C1066" s="490">
        <v>5133.93</v>
      </c>
      <c r="D1066" s="490">
        <v>5133.93</v>
      </c>
      <c r="E1066" s="490">
        <v>5133.93</v>
      </c>
      <c r="G1066" s="226">
        <v>1.0E-4</v>
      </c>
      <c r="K1066" s="154" t="s">
        <v>5592</v>
      </c>
      <c r="L1066" s="154">
        <v>47.2</v>
      </c>
      <c r="M1066" s="154">
        <v>47.0</v>
      </c>
      <c r="N1066" s="154">
        <v>47.4</v>
      </c>
      <c r="O1066" s="154">
        <v>46.5</v>
      </c>
      <c r="P1066" s="154" t="s">
        <v>3528</v>
      </c>
      <c r="Q1066" s="226">
        <v>0.0043</v>
      </c>
      <c r="R1066" s="489" t="str">
        <f>VLOOKUP(K1066,'Downloaded Data'!A:A,1,TRUE)</f>
        <v>01/15/2017</v>
      </c>
    </row>
    <row r="1067" ht="15.75" customHeight="1">
      <c r="A1067" s="154" t="s">
        <v>5632</v>
      </c>
      <c r="B1067" s="490">
        <v>5133.25</v>
      </c>
      <c r="C1067" s="490">
        <v>5133.25</v>
      </c>
      <c r="D1067" s="490">
        <v>5133.25</v>
      </c>
      <c r="E1067" s="490">
        <v>5133.25</v>
      </c>
      <c r="G1067" s="226">
        <v>0.011</v>
      </c>
      <c r="K1067" s="154" t="s">
        <v>5593</v>
      </c>
      <c r="L1067" s="154">
        <v>47.0</v>
      </c>
      <c r="M1067" s="154">
        <v>46.5</v>
      </c>
      <c r="N1067" s="154">
        <v>47.4</v>
      </c>
      <c r="O1067" s="154">
        <v>46.0</v>
      </c>
      <c r="P1067" s="154" t="s">
        <v>3529</v>
      </c>
      <c r="Q1067" s="226">
        <v>0.0108</v>
      </c>
      <c r="R1067" s="489" t="str">
        <f>VLOOKUP(K1067,'Downloaded Data'!A:A,1,TRUE)</f>
        <v>01/15/2017</v>
      </c>
    </row>
    <row r="1068" ht="15.75" customHeight="1">
      <c r="A1068" s="154" t="s">
        <v>5633</v>
      </c>
      <c r="B1068" s="490">
        <v>5077.28</v>
      </c>
      <c r="C1068" s="490">
        <v>5077.28</v>
      </c>
      <c r="D1068" s="490">
        <v>5077.28</v>
      </c>
      <c r="E1068" s="490">
        <v>5077.28</v>
      </c>
      <c r="G1068" s="226">
        <v>-1.0E-4</v>
      </c>
      <c r="K1068" s="154" t="s">
        <v>5594</v>
      </c>
      <c r="L1068" s="154">
        <v>46.5</v>
      </c>
      <c r="M1068" s="154">
        <v>48.2</v>
      </c>
      <c r="N1068" s="154">
        <v>48.6</v>
      </c>
      <c r="O1068" s="154">
        <v>46.0</v>
      </c>
      <c r="P1068" s="154" t="s">
        <v>3530</v>
      </c>
      <c r="Q1068" s="226">
        <v>-0.081</v>
      </c>
      <c r="R1068" s="489" t="str">
        <f>VLOOKUP(K1068,'Downloaded Data'!A:A,1,TRUE)</f>
        <v>01/15/2017</v>
      </c>
    </row>
    <row r="1069" ht="15.75" customHeight="1">
      <c r="A1069" s="154" t="s">
        <v>5634</v>
      </c>
      <c r="B1069" s="490">
        <v>5077.75</v>
      </c>
      <c r="C1069" s="490">
        <v>5077.75</v>
      </c>
      <c r="D1069" s="490">
        <v>5077.75</v>
      </c>
      <c r="E1069" s="490">
        <v>5077.75</v>
      </c>
      <c r="G1069" s="226">
        <v>0.0224</v>
      </c>
      <c r="K1069" s="154" t="s">
        <v>5596</v>
      </c>
      <c r="L1069" s="154">
        <v>50.6</v>
      </c>
      <c r="M1069" s="154">
        <v>48.4</v>
      </c>
      <c r="N1069" s="154">
        <v>51.0</v>
      </c>
      <c r="O1069" s="154">
        <v>48.4</v>
      </c>
      <c r="P1069" s="154" t="s">
        <v>3531</v>
      </c>
      <c r="Q1069" s="226">
        <v>0.0348</v>
      </c>
      <c r="R1069" s="489" t="str">
        <f>VLOOKUP(K1069,'Downloaded Data'!A:A,1,TRUE)</f>
        <v>01/15/2017</v>
      </c>
    </row>
    <row r="1070" ht="15.75" customHeight="1">
      <c r="A1070" s="154" t="s">
        <v>5635</v>
      </c>
      <c r="B1070" s="490">
        <v>4966.44</v>
      </c>
      <c r="C1070" s="490">
        <v>4966.44</v>
      </c>
      <c r="D1070" s="490">
        <v>4966.44</v>
      </c>
      <c r="E1070" s="490">
        <v>4966.44</v>
      </c>
      <c r="G1070" s="226">
        <v>-0.0134</v>
      </c>
      <c r="K1070" s="154" t="s">
        <v>5597</v>
      </c>
      <c r="L1070" s="154">
        <v>48.9</v>
      </c>
      <c r="M1070" s="154">
        <v>48.0</v>
      </c>
      <c r="N1070" s="154">
        <v>49.5</v>
      </c>
      <c r="O1070" s="154">
        <v>47.2</v>
      </c>
      <c r="P1070" s="154" t="s">
        <v>2894</v>
      </c>
      <c r="Q1070" s="226">
        <v>0.0209</v>
      </c>
      <c r="R1070" s="489" t="str">
        <f>VLOOKUP(K1070,'Downloaded Data'!A:A,1,TRUE)</f>
        <v>01/15/2017</v>
      </c>
    </row>
    <row r="1071" ht="15.75" customHeight="1">
      <c r="A1071" s="154" t="s">
        <v>5636</v>
      </c>
      <c r="B1071" s="490">
        <v>5033.74</v>
      </c>
      <c r="C1071" s="490">
        <v>5033.74</v>
      </c>
      <c r="D1071" s="490">
        <v>5033.74</v>
      </c>
      <c r="E1071" s="490">
        <v>5033.74</v>
      </c>
      <c r="G1071" s="226">
        <v>-0.0189</v>
      </c>
      <c r="K1071" s="154" t="s">
        <v>5598</v>
      </c>
      <c r="L1071" s="154">
        <v>47.9</v>
      </c>
      <c r="M1071" s="154">
        <v>47.9</v>
      </c>
      <c r="N1071" s="154">
        <v>48.5</v>
      </c>
      <c r="O1071" s="154">
        <v>47.5</v>
      </c>
      <c r="P1071" s="154" t="s">
        <v>3532</v>
      </c>
      <c r="Q1071" s="226">
        <v>-0.0042</v>
      </c>
      <c r="R1071" s="489" t="str">
        <f>VLOOKUP(K1071,'Downloaded Data'!A:A,1,TRUE)</f>
        <v>01/15/2017</v>
      </c>
    </row>
    <row r="1072" ht="15.75" customHeight="1">
      <c r="A1072" s="154" t="s">
        <v>5637</v>
      </c>
      <c r="B1072" s="490">
        <v>5130.69</v>
      </c>
      <c r="C1072" s="490">
        <v>5130.69</v>
      </c>
      <c r="D1072" s="490">
        <v>5130.69</v>
      </c>
      <c r="E1072" s="490">
        <v>5130.69</v>
      </c>
      <c r="G1072" s="226">
        <v>-5.0E-4</v>
      </c>
      <c r="K1072" s="154" t="s">
        <v>5599</v>
      </c>
      <c r="L1072" s="154">
        <v>48.1</v>
      </c>
      <c r="M1072" s="154">
        <v>48.9</v>
      </c>
      <c r="N1072" s="154">
        <v>49.0</v>
      </c>
      <c r="O1072" s="154">
        <v>47.9</v>
      </c>
      <c r="P1072" s="154" t="s">
        <v>3533</v>
      </c>
      <c r="Q1072" s="226">
        <v>-0.0143</v>
      </c>
      <c r="R1072" s="489" t="str">
        <f>VLOOKUP(K1072,'Downloaded Data'!A:A,1,TRUE)</f>
        <v>01/15/2017</v>
      </c>
    </row>
    <row r="1073" ht="15.75" customHeight="1">
      <c r="A1073" s="154" t="s">
        <v>5638</v>
      </c>
      <c r="B1073" s="490">
        <v>5133.13</v>
      </c>
      <c r="C1073" s="490">
        <v>5133.13</v>
      </c>
      <c r="D1073" s="490">
        <v>5133.13</v>
      </c>
      <c r="E1073" s="490">
        <v>5133.13</v>
      </c>
      <c r="G1073" s="226">
        <v>0.0017</v>
      </c>
      <c r="K1073" s="154" t="s">
        <v>5600</v>
      </c>
      <c r="L1073" s="154">
        <v>48.8</v>
      </c>
      <c r="M1073" s="154">
        <v>49.0</v>
      </c>
      <c r="N1073" s="154">
        <v>49.2</v>
      </c>
      <c r="O1073" s="154">
        <v>48.6</v>
      </c>
      <c r="P1073" s="154" t="s">
        <v>3534</v>
      </c>
      <c r="Q1073" s="226">
        <v>-0.0081</v>
      </c>
      <c r="R1073" s="489" t="str">
        <f>VLOOKUP(K1073,'Downloaded Data'!A:A,1,TRUE)</f>
        <v>01/15/2017</v>
      </c>
    </row>
    <row r="1074" ht="15.75" customHeight="1">
      <c r="A1074" s="154" t="s">
        <v>5639</v>
      </c>
      <c r="B1074" s="490">
        <v>5124.44</v>
      </c>
      <c r="C1074" s="490">
        <v>5124.44</v>
      </c>
      <c r="D1074" s="490">
        <v>5124.44</v>
      </c>
      <c r="E1074" s="490">
        <v>5124.44</v>
      </c>
      <c r="G1074" s="226">
        <v>0.0065</v>
      </c>
      <c r="K1074" s="154" t="s">
        <v>5601</v>
      </c>
      <c r="L1074" s="154">
        <v>49.2</v>
      </c>
      <c r="M1074" s="154">
        <v>48.1</v>
      </c>
      <c r="N1074" s="154">
        <v>49.4</v>
      </c>
      <c r="O1074" s="154">
        <v>48.1</v>
      </c>
      <c r="P1074" s="154" t="s">
        <v>3535</v>
      </c>
      <c r="Q1074" s="226">
        <v>0.0061</v>
      </c>
      <c r="R1074" s="489" t="str">
        <f>VLOOKUP(K1074,'Downloaded Data'!A:A,1,TRUE)</f>
        <v>01/15/2017</v>
      </c>
    </row>
    <row r="1075" ht="15.75" customHeight="1">
      <c r="A1075" s="154" t="s">
        <v>5640</v>
      </c>
      <c r="B1075" s="490">
        <v>5091.48</v>
      </c>
      <c r="C1075" s="490">
        <v>5091.48</v>
      </c>
      <c r="D1075" s="490">
        <v>5091.48</v>
      </c>
      <c r="E1075" s="490">
        <v>5091.48</v>
      </c>
      <c r="G1075" s="226">
        <v>-0.017</v>
      </c>
      <c r="K1075" s="154" t="s">
        <v>5602</v>
      </c>
      <c r="L1075" s="154">
        <v>48.9</v>
      </c>
      <c r="M1075" s="154">
        <v>49.9</v>
      </c>
      <c r="N1075" s="154">
        <v>49.9</v>
      </c>
      <c r="O1075" s="154">
        <v>48.7</v>
      </c>
      <c r="P1075" s="154" t="s">
        <v>3536</v>
      </c>
      <c r="Q1075" s="226">
        <v>-0.0141</v>
      </c>
      <c r="R1075" s="489" t="str">
        <f>VLOOKUP(K1075,'Downloaded Data'!A:A,1,TRUE)</f>
        <v>01/15/2017</v>
      </c>
    </row>
    <row r="1076" ht="15.75" customHeight="1">
      <c r="A1076" s="154" t="s">
        <v>5641</v>
      </c>
      <c r="B1076" s="490">
        <v>5179.49</v>
      </c>
      <c r="C1076" s="490">
        <v>5179.49</v>
      </c>
      <c r="D1076" s="490">
        <v>5179.49</v>
      </c>
      <c r="E1076" s="490">
        <v>5179.49</v>
      </c>
      <c r="G1076" s="226">
        <v>-0.0082</v>
      </c>
      <c r="K1076" s="154" t="s">
        <v>5603</v>
      </c>
      <c r="L1076" s="154">
        <v>49.6</v>
      </c>
      <c r="M1076" s="154">
        <v>49.0</v>
      </c>
      <c r="N1076" s="154">
        <v>50.4</v>
      </c>
      <c r="O1076" s="154">
        <v>47.9</v>
      </c>
      <c r="P1076" s="154" t="s">
        <v>3537</v>
      </c>
      <c r="Q1076" s="226">
        <v>0.0553</v>
      </c>
      <c r="R1076" s="489" t="str">
        <f>VLOOKUP(K1076,'Downloaded Data'!A:A,1,TRUE)</f>
        <v>01/15/2017</v>
      </c>
    </row>
    <row r="1077" ht="15.75" customHeight="1">
      <c r="A1077" s="489">
        <v>43776.0</v>
      </c>
      <c r="B1077" s="490">
        <v>5222.3</v>
      </c>
      <c r="C1077" s="490">
        <v>5222.3</v>
      </c>
      <c r="D1077" s="490">
        <v>5222.3</v>
      </c>
      <c r="E1077" s="490">
        <v>5222.3</v>
      </c>
      <c r="G1077" s="226">
        <v>-0.0016</v>
      </c>
      <c r="K1077" s="154" t="s">
        <v>5604</v>
      </c>
      <c r="L1077" s="154">
        <v>47.0</v>
      </c>
      <c r="M1077" s="154">
        <v>47.4</v>
      </c>
      <c r="N1077" s="154">
        <v>47.8</v>
      </c>
      <c r="O1077" s="154">
        <v>46.9</v>
      </c>
      <c r="P1077" s="154" t="s">
        <v>3538</v>
      </c>
      <c r="Q1077" s="226">
        <v>-0.0188</v>
      </c>
      <c r="R1077" s="489" t="str">
        <f>VLOOKUP(K1077,'Downloaded Data'!A:A,1,TRUE)</f>
        <v>01/15/2017</v>
      </c>
    </row>
    <row r="1078" ht="15.75" customHeight="1">
      <c r="A1078" s="489">
        <v>43745.0</v>
      </c>
      <c r="B1078" s="490">
        <v>5230.63</v>
      </c>
      <c r="C1078" s="490">
        <v>5230.63</v>
      </c>
      <c r="D1078" s="490">
        <v>5230.63</v>
      </c>
      <c r="E1078" s="490">
        <v>5230.63</v>
      </c>
      <c r="G1078" s="226">
        <v>-0.0094</v>
      </c>
      <c r="K1078" s="154" t="s">
        <v>5605</v>
      </c>
      <c r="L1078" s="154">
        <v>47.9</v>
      </c>
      <c r="M1078" s="154">
        <v>49.2</v>
      </c>
      <c r="N1078" s="154">
        <v>49.6</v>
      </c>
      <c r="O1078" s="154">
        <v>47.8</v>
      </c>
      <c r="P1078" s="154" t="s">
        <v>3539</v>
      </c>
      <c r="Q1078" s="226">
        <v>-0.0204</v>
      </c>
      <c r="R1078" s="489" t="str">
        <f>VLOOKUP(K1078,'Downloaded Data'!A:A,1,TRUE)</f>
        <v>01/15/2017</v>
      </c>
    </row>
    <row r="1079" ht="15.75" customHeight="1">
      <c r="A1079" s="489">
        <v>43715.0</v>
      </c>
      <c r="B1079" s="490">
        <v>5280.04</v>
      </c>
      <c r="C1079" s="490">
        <v>5280.04</v>
      </c>
      <c r="D1079" s="490">
        <v>5280.04</v>
      </c>
      <c r="E1079" s="490">
        <v>5280.04</v>
      </c>
      <c r="G1079" s="226">
        <v>-0.0073</v>
      </c>
      <c r="K1079" s="489">
        <v>43748.0</v>
      </c>
      <c r="L1079" s="154">
        <v>48.9</v>
      </c>
      <c r="M1079" s="154">
        <v>49.6</v>
      </c>
      <c r="N1079" s="154">
        <v>50.3</v>
      </c>
      <c r="O1079" s="154">
        <v>48.7</v>
      </c>
      <c r="P1079" s="154" t="s">
        <v>3540</v>
      </c>
      <c r="Q1079" s="226">
        <v>-0.0141</v>
      </c>
      <c r="R1079" s="489" t="str">
        <f>VLOOKUP(K1079,'Downloaded Data'!A:A,1,TRUE)</f>
        <v>#N/A</v>
      </c>
    </row>
    <row r="1080" ht="15.75" customHeight="1">
      <c r="A1080" s="489">
        <v>43684.0</v>
      </c>
      <c r="B1080" s="490">
        <v>5318.61</v>
      </c>
      <c r="C1080" s="490">
        <v>5318.61</v>
      </c>
      <c r="D1080" s="490">
        <v>5318.61</v>
      </c>
      <c r="E1080" s="490">
        <v>5318.61</v>
      </c>
      <c r="G1080" s="226">
        <v>-0.0027</v>
      </c>
      <c r="K1080" s="489">
        <v>43718.0</v>
      </c>
      <c r="L1080" s="154">
        <v>49.6</v>
      </c>
      <c r="M1080" s="154">
        <v>50.0</v>
      </c>
      <c r="N1080" s="154">
        <v>50.0</v>
      </c>
      <c r="O1080" s="154">
        <v>49.5</v>
      </c>
      <c r="P1080" s="154" t="s">
        <v>3541</v>
      </c>
      <c r="Q1080" s="226">
        <v>-0.012</v>
      </c>
      <c r="R1080" s="489" t="str">
        <f>VLOOKUP(K1080,'Downloaded Data'!A:A,1,TRUE)</f>
        <v>#N/A</v>
      </c>
    </row>
    <row r="1081" ht="15.75" customHeight="1">
      <c r="A1081" s="489">
        <v>43653.0</v>
      </c>
      <c r="B1081" s="490">
        <v>5333.08</v>
      </c>
      <c r="C1081" s="490">
        <v>5333.08</v>
      </c>
      <c r="D1081" s="490">
        <v>5333.08</v>
      </c>
      <c r="E1081" s="490">
        <v>5333.08</v>
      </c>
      <c r="G1081" s="226">
        <v>-0.0089</v>
      </c>
      <c r="K1081" s="489">
        <v>43656.0</v>
      </c>
      <c r="L1081" s="154">
        <v>50.2</v>
      </c>
      <c r="M1081" s="154">
        <v>50.8</v>
      </c>
      <c r="N1081" s="154">
        <v>50.8</v>
      </c>
      <c r="O1081" s="154">
        <v>49.6</v>
      </c>
      <c r="P1081" s="154" t="s">
        <v>3542</v>
      </c>
      <c r="Q1081" s="226">
        <v>-0.0118</v>
      </c>
      <c r="R1081" s="489" t="str">
        <f>VLOOKUP(K1081,'Downloaded Data'!A:A,1,TRUE)</f>
        <v>#N/A</v>
      </c>
    </row>
    <row r="1082" ht="15.75" customHeight="1">
      <c r="A1082" s="489">
        <v>43562.0</v>
      </c>
      <c r="B1082" s="490">
        <v>5380.79</v>
      </c>
      <c r="C1082" s="490">
        <v>5380.79</v>
      </c>
      <c r="D1082" s="490">
        <v>5380.79</v>
      </c>
      <c r="E1082" s="490">
        <v>5380.79</v>
      </c>
      <c r="G1082" s="226">
        <v>0.0016</v>
      </c>
      <c r="K1082" s="489">
        <v>43626.0</v>
      </c>
      <c r="L1082" s="154">
        <v>50.8</v>
      </c>
      <c r="M1082" s="154">
        <v>51.1</v>
      </c>
      <c r="N1082" s="154">
        <v>51.1</v>
      </c>
      <c r="O1082" s="154">
        <v>50.7</v>
      </c>
      <c r="P1082" s="154" t="s">
        <v>3543</v>
      </c>
      <c r="Q1082" s="226">
        <v>-0.0078</v>
      </c>
      <c r="R1082" s="489" t="str">
        <f>VLOOKUP(K1082,'Downloaded Data'!A:A,1,TRUE)</f>
        <v>#N/A</v>
      </c>
    </row>
    <row r="1083" ht="15.75" customHeight="1">
      <c r="A1083" s="489">
        <v>43531.0</v>
      </c>
      <c r="B1083" s="490">
        <v>5372.21</v>
      </c>
      <c r="C1083" s="490">
        <v>5372.21</v>
      </c>
      <c r="D1083" s="490">
        <v>5372.21</v>
      </c>
      <c r="E1083" s="490">
        <v>5372.21</v>
      </c>
      <c r="G1083" s="226">
        <v>-0.0024</v>
      </c>
      <c r="K1083" s="489">
        <v>43534.0</v>
      </c>
      <c r="L1083" s="154">
        <v>51.2</v>
      </c>
      <c r="M1083" s="154">
        <v>50.5</v>
      </c>
      <c r="N1083" s="154">
        <v>51.3</v>
      </c>
      <c r="O1083" s="154">
        <v>50.5</v>
      </c>
      <c r="P1083" s="154" t="s">
        <v>3544</v>
      </c>
      <c r="Q1083" s="226">
        <v>0.002</v>
      </c>
      <c r="R1083" s="489" t="str">
        <f>VLOOKUP(K1083,'Downloaded Data'!A:A,1,TRUE)</f>
        <v>#N/A</v>
      </c>
    </row>
    <row r="1084" ht="15.75" customHeight="1">
      <c r="A1084" s="489">
        <v>43503.0</v>
      </c>
      <c r="B1084" s="490">
        <v>5384.92</v>
      </c>
      <c r="C1084" s="490">
        <v>5384.92</v>
      </c>
      <c r="D1084" s="490">
        <v>5384.92</v>
      </c>
      <c r="E1084" s="490">
        <v>5384.92</v>
      </c>
      <c r="G1084" s="226">
        <v>-0.0068</v>
      </c>
      <c r="K1084" s="489">
        <v>43506.0</v>
      </c>
      <c r="L1084" s="154">
        <v>51.1</v>
      </c>
      <c r="M1084" s="154">
        <v>50.7</v>
      </c>
      <c r="N1084" s="154">
        <v>51.4</v>
      </c>
      <c r="O1084" s="154">
        <v>50.4</v>
      </c>
      <c r="P1084" s="154" t="s">
        <v>3545</v>
      </c>
      <c r="Q1084" s="226">
        <v>-0.002</v>
      </c>
      <c r="R1084" s="489" t="str">
        <f>VLOOKUP(K1084,'Downloaded Data'!A:A,1,TRUE)</f>
        <v>#N/A</v>
      </c>
    </row>
    <row r="1085" ht="15.75" customHeight="1">
      <c r="A1085" s="154" t="s">
        <v>5642</v>
      </c>
      <c r="B1085" s="490">
        <v>5421.62</v>
      </c>
      <c r="C1085" s="490">
        <v>5421.62</v>
      </c>
      <c r="D1085" s="490">
        <v>5421.62</v>
      </c>
      <c r="E1085" s="490">
        <v>5421.62</v>
      </c>
      <c r="G1085" s="226">
        <v>-0.0016</v>
      </c>
      <c r="K1085" s="489">
        <v>43475.0</v>
      </c>
      <c r="L1085" s="154">
        <v>51.2</v>
      </c>
      <c r="M1085" s="154">
        <v>51.5</v>
      </c>
      <c r="N1085" s="154">
        <v>51.5</v>
      </c>
      <c r="O1085" s="154">
        <v>50.1</v>
      </c>
      <c r="P1085" s="154" t="s">
        <v>3546</v>
      </c>
      <c r="Q1085" s="226">
        <v>0.0159</v>
      </c>
      <c r="R1085" s="489" t="str">
        <f>VLOOKUP(K1085,'Downloaded Data'!A:A,1,TRUE)</f>
        <v>#N/A</v>
      </c>
    </row>
    <row r="1086" ht="15.75" customHeight="1">
      <c r="A1086" s="154" t="s">
        <v>5643</v>
      </c>
      <c r="B1086" s="490">
        <v>5430.04</v>
      </c>
      <c r="C1086" s="490">
        <v>5430.04</v>
      </c>
      <c r="D1086" s="490">
        <v>5430.04</v>
      </c>
      <c r="E1086" s="490">
        <v>5430.04</v>
      </c>
      <c r="G1086" s="226">
        <v>0.0036</v>
      </c>
      <c r="K1086" s="154" t="s">
        <v>5606</v>
      </c>
      <c r="L1086" s="154">
        <v>50.4</v>
      </c>
      <c r="M1086" s="154">
        <v>51.9</v>
      </c>
      <c r="N1086" s="154">
        <v>52.0</v>
      </c>
      <c r="O1086" s="154">
        <v>50.0</v>
      </c>
      <c r="P1086" s="154" t="s">
        <v>2687</v>
      </c>
      <c r="Q1086" s="226">
        <v>-0.0118</v>
      </c>
      <c r="R1086" s="489" t="str">
        <f>VLOOKUP(K1086,'Downloaded Data'!A:A,1,TRUE)</f>
        <v>01/15/2017</v>
      </c>
    </row>
    <row r="1087" ht="15.75" customHeight="1">
      <c r="A1087" s="154" t="s">
        <v>5644</v>
      </c>
      <c r="B1087" s="490">
        <v>5410.7</v>
      </c>
      <c r="C1087" s="490">
        <v>5410.7</v>
      </c>
      <c r="D1087" s="490">
        <v>5410.7</v>
      </c>
      <c r="E1087" s="490">
        <v>5410.7</v>
      </c>
      <c r="G1087" s="226">
        <v>0.0055</v>
      </c>
      <c r="K1087" s="154" t="s">
        <v>5607</v>
      </c>
      <c r="L1087" s="154">
        <v>51.0</v>
      </c>
      <c r="M1087" s="154">
        <v>51.7</v>
      </c>
      <c r="N1087" s="154">
        <v>52.5</v>
      </c>
      <c r="O1087" s="154">
        <v>50.9</v>
      </c>
      <c r="P1087" s="154" t="s">
        <v>3547</v>
      </c>
      <c r="Q1087" s="226">
        <v>-0.0135</v>
      </c>
      <c r="R1087" s="489" t="str">
        <f>VLOOKUP(K1087,'Downloaded Data'!A:A,1,TRUE)</f>
        <v>01/15/2017</v>
      </c>
    </row>
    <row r="1088" ht="15.75" customHeight="1">
      <c r="A1088" s="154" t="s">
        <v>5645</v>
      </c>
      <c r="B1088" s="490">
        <v>5380.96</v>
      </c>
      <c r="C1088" s="490">
        <v>5380.96</v>
      </c>
      <c r="D1088" s="490">
        <v>5380.96</v>
      </c>
      <c r="E1088" s="490">
        <v>5380.96</v>
      </c>
      <c r="G1088" s="226">
        <v>-0.0011</v>
      </c>
      <c r="K1088" s="154" t="s">
        <v>5608</v>
      </c>
      <c r="L1088" s="154">
        <v>51.7</v>
      </c>
      <c r="M1088" s="154">
        <v>50.9</v>
      </c>
      <c r="N1088" s="154">
        <v>52.0</v>
      </c>
      <c r="O1088" s="154">
        <v>50.8</v>
      </c>
      <c r="P1088" s="154" t="s">
        <v>3548</v>
      </c>
      <c r="Q1088" s="226">
        <v>0.0078</v>
      </c>
      <c r="R1088" s="489" t="str">
        <f>VLOOKUP(K1088,'Downloaded Data'!A:A,1,TRUE)</f>
        <v>01/15/2017</v>
      </c>
    </row>
    <row r="1089" ht="15.75" customHeight="1">
      <c r="A1089" s="154" t="s">
        <v>5646</v>
      </c>
      <c r="B1089" s="490">
        <v>5386.87</v>
      </c>
      <c r="C1089" s="490">
        <v>5386.87</v>
      </c>
      <c r="D1089" s="490">
        <v>5386.87</v>
      </c>
      <c r="E1089" s="490">
        <v>5386.87</v>
      </c>
      <c r="G1089" s="226">
        <v>6.0E-4</v>
      </c>
      <c r="K1089" s="154" t="s">
        <v>5609</v>
      </c>
      <c r="L1089" s="154">
        <v>51.3</v>
      </c>
      <c r="M1089" s="154">
        <v>50.7</v>
      </c>
      <c r="N1089" s="154">
        <v>51.5</v>
      </c>
      <c r="O1089" s="154">
        <v>50.6</v>
      </c>
      <c r="P1089" s="154" t="s">
        <v>3549</v>
      </c>
      <c r="Q1089" s="226">
        <v>0.0118</v>
      </c>
      <c r="R1089" s="489" t="str">
        <f>VLOOKUP(K1089,'Downloaded Data'!A:A,1,TRUE)</f>
        <v>01/15/2017</v>
      </c>
    </row>
    <row r="1090" ht="15.75" customHeight="1">
      <c r="A1090" s="154" t="s">
        <v>5647</v>
      </c>
      <c r="B1090" s="490">
        <v>5383.89</v>
      </c>
      <c r="C1090" s="490">
        <v>5383.89</v>
      </c>
      <c r="D1090" s="490">
        <v>5383.89</v>
      </c>
      <c r="E1090" s="490">
        <v>5383.89</v>
      </c>
      <c r="G1090" s="226">
        <v>-0.0022</v>
      </c>
      <c r="K1090" s="154" t="s">
        <v>5610</v>
      </c>
      <c r="L1090" s="154">
        <v>50.7</v>
      </c>
      <c r="M1090" s="154">
        <v>51.3</v>
      </c>
      <c r="N1090" s="154">
        <v>51.6</v>
      </c>
      <c r="O1090" s="154">
        <v>50.4</v>
      </c>
      <c r="P1090" s="154" t="s">
        <v>3550</v>
      </c>
      <c r="Q1090" s="226">
        <v>-0.0078</v>
      </c>
      <c r="R1090" s="489" t="str">
        <f>VLOOKUP(K1090,'Downloaded Data'!A:A,1,TRUE)</f>
        <v>01/15/2017</v>
      </c>
    </row>
    <row r="1091" ht="15.75" customHeight="1">
      <c r="A1091" s="154" t="s">
        <v>5648</v>
      </c>
      <c r="B1091" s="490">
        <v>5395.62</v>
      </c>
      <c r="C1091" s="490">
        <v>5395.62</v>
      </c>
      <c r="D1091" s="490">
        <v>5395.62</v>
      </c>
      <c r="E1091" s="490">
        <v>5395.62</v>
      </c>
      <c r="G1091" s="226">
        <v>-0.0029</v>
      </c>
      <c r="K1091" s="154" t="s">
        <v>5611</v>
      </c>
      <c r="L1091" s="154">
        <v>51.1</v>
      </c>
      <c r="M1091" s="154">
        <v>50.5</v>
      </c>
      <c r="N1091" s="154">
        <v>51.8</v>
      </c>
      <c r="O1091" s="154">
        <v>50.4</v>
      </c>
      <c r="P1091" s="154" t="s">
        <v>3551</v>
      </c>
      <c r="Q1091" s="226">
        <v>0.0139</v>
      </c>
      <c r="R1091" s="489" t="str">
        <f>VLOOKUP(K1091,'Downloaded Data'!A:A,1,TRUE)</f>
        <v>01/15/2017</v>
      </c>
    </row>
    <row r="1092" ht="15.75" customHeight="1">
      <c r="A1092" s="154" t="s">
        <v>5649</v>
      </c>
      <c r="B1092" s="490">
        <v>5411.4</v>
      </c>
      <c r="C1092" s="490">
        <v>5411.4</v>
      </c>
      <c r="D1092" s="490">
        <v>5411.4</v>
      </c>
      <c r="E1092" s="490">
        <v>5411.4</v>
      </c>
      <c r="G1092" s="226">
        <v>0.0021</v>
      </c>
      <c r="K1092" s="154" t="s">
        <v>5612</v>
      </c>
      <c r="L1092" s="154">
        <v>50.4</v>
      </c>
      <c r="M1092" s="154">
        <v>51.0</v>
      </c>
      <c r="N1092" s="154">
        <v>51.4</v>
      </c>
      <c r="O1092" s="154">
        <v>50.1</v>
      </c>
      <c r="P1092" s="154" t="s">
        <v>3552</v>
      </c>
      <c r="Q1092" s="226">
        <v>-0.0118</v>
      </c>
      <c r="R1092" s="489" t="str">
        <f>VLOOKUP(K1092,'Downloaded Data'!A:A,1,TRUE)</f>
        <v>01/15/2017</v>
      </c>
    </row>
    <row r="1093" ht="15.75" customHeight="1">
      <c r="A1093" s="154" t="s">
        <v>5650</v>
      </c>
      <c r="B1093" s="490">
        <v>5400.23</v>
      </c>
      <c r="C1093" s="490">
        <v>5400.23</v>
      </c>
      <c r="D1093" s="490">
        <v>5400.23</v>
      </c>
      <c r="E1093" s="490">
        <v>5400.23</v>
      </c>
      <c r="G1093" s="226">
        <v>0.0046</v>
      </c>
      <c r="K1093" s="154" t="s">
        <v>5613</v>
      </c>
      <c r="L1093" s="154">
        <v>51.0</v>
      </c>
      <c r="M1093" s="154">
        <v>50.7</v>
      </c>
      <c r="N1093" s="154">
        <v>52.8</v>
      </c>
      <c r="O1093" s="154">
        <v>49.8</v>
      </c>
      <c r="P1093" s="154" t="s">
        <v>3553</v>
      </c>
      <c r="Q1093" s="226">
        <v>0.002</v>
      </c>
      <c r="R1093" s="489" t="str">
        <f>VLOOKUP(K1093,'Downloaded Data'!A:A,1,TRUE)</f>
        <v>01/15/2017</v>
      </c>
    </row>
    <row r="1094" ht="15.75" customHeight="1">
      <c r="A1094" s="154" t="s">
        <v>5651</v>
      </c>
      <c r="B1094" s="490">
        <v>5375.29</v>
      </c>
      <c r="C1094" s="490">
        <v>5375.29</v>
      </c>
      <c r="D1094" s="490">
        <v>5375.29</v>
      </c>
      <c r="E1094" s="490">
        <v>5375.29</v>
      </c>
      <c r="G1094" s="226">
        <v>-0.0102</v>
      </c>
      <c r="K1094" s="154" t="s">
        <v>5614</v>
      </c>
      <c r="L1094" s="154">
        <v>50.9</v>
      </c>
      <c r="M1094" s="154">
        <v>52.9</v>
      </c>
      <c r="N1094" s="154">
        <v>53.3</v>
      </c>
      <c r="O1094" s="154">
        <v>50.7</v>
      </c>
      <c r="P1094" s="154" t="s">
        <v>3554</v>
      </c>
      <c r="Q1094" s="226">
        <v>-0.0193</v>
      </c>
      <c r="R1094" s="489" t="str">
        <f>VLOOKUP(K1094,'Downloaded Data'!A:A,1,TRUE)</f>
        <v>01/15/2017</v>
      </c>
    </row>
    <row r="1095" ht="15.75" customHeight="1">
      <c r="A1095" s="154" t="s">
        <v>5652</v>
      </c>
      <c r="B1095" s="490">
        <v>5430.83</v>
      </c>
      <c r="C1095" s="490">
        <v>5430.83</v>
      </c>
      <c r="D1095" s="490">
        <v>5430.83</v>
      </c>
      <c r="E1095" s="490">
        <v>5430.83</v>
      </c>
      <c r="G1095" s="226">
        <v>-0.0079</v>
      </c>
      <c r="K1095" s="154" t="s">
        <v>5615</v>
      </c>
      <c r="L1095" s="154">
        <v>51.9</v>
      </c>
      <c r="M1095" s="154">
        <v>55.9</v>
      </c>
      <c r="N1095" s="154">
        <v>55.9</v>
      </c>
      <c r="O1095" s="154">
        <v>51.6</v>
      </c>
      <c r="P1095" s="154" t="s">
        <v>3555</v>
      </c>
      <c r="Q1095" s="226">
        <v>0.0176</v>
      </c>
      <c r="R1095" s="489" t="str">
        <f>VLOOKUP(K1095,'Downloaded Data'!A:A,1,TRUE)</f>
        <v>01/15/2017</v>
      </c>
    </row>
    <row r="1096" ht="15.75" customHeight="1">
      <c r="A1096" s="154" t="s">
        <v>5653</v>
      </c>
      <c r="B1096" s="490">
        <v>5474.3</v>
      </c>
      <c r="C1096" s="490">
        <v>5474.3</v>
      </c>
      <c r="D1096" s="490">
        <v>5474.3</v>
      </c>
      <c r="E1096" s="490">
        <v>5474.3</v>
      </c>
      <c r="G1096" s="226">
        <v>9.0E-4</v>
      </c>
      <c r="K1096" s="154" t="s">
        <v>5616</v>
      </c>
      <c r="L1096" s="154">
        <v>51.0</v>
      </c>
      <c r="M1096" s="154">
        <v>50.7</v>
      </c>
      <c r="N1096" s="154">
        <v>51.4</v>
      </c>
      <c r="O1096" s="154">
        <v>50.7</v>
      </c>
      <c r="P1096" s="154" t="s">
        <v>3556</v>
      </c>
      <c r="Q1096" s="226">
        <v>0.0059</v>
      </c>
      <c r="R1096" s="489" t="str">
        <f>VLOOKUP(K1096,'Downloaded Data'!A:A,1,TRUE)</f>
        <v>01/15/2017</v>
      </c>
    </row>
    <row r="1097" ht="15.75" customHeight="1">
      <c r="A1097" s="489">
        <v>43805.0</v>
      </c>
      <c r="B1097" s="490">
        <v>5469.63</v>
      </c>
      <c r="C1097" s="490">
        <v>5469.63</v>
      </c>
      <c r="D1097" s="490">
        <v>5469.63</v>
      </c>
      <c r="E1097" s="490">
        <v>5469.63</v>
      </c>
      <c r="G1097" s="226">
        <v>-0.0012</v>
      </c>
      <c r="K1097" s="154" t="s">
        <v>5617</v>
      </c>
      <c r="L1097" s="154">
        <v>50.7</v>
      </c>
      <c r="M1097" s="154">
        <v>50.0</v>
      </c>
      <c r="N1097" s="154">
        <v>51.0</v>
      </c>
      <c r="O1097" s="154">
        <v>50.0</v>
      </c>
      <c r="P1097" s="154" t="s">
        <v>3557</v>
      </c>
      <c r="Q1097" s="226">
        <v>0.0</v>
      </c>
      <c r="R1097" s="489" t="str">
        <f>VLOOKUP(K1097,'Downloaded Data'!A:A,1,TRUE)</f>
        <v>01/15/2017</v>
      </c>
    </row>
    <row r="1098" ht="15.75" customHeight="1">
      <c r="A1098" s="489">
        <v>43775.0</v>
      </c>
      <c r="B1098" s="490">
        <v>5475.98</v>
      </c>
      <c r="C1098" s="490">
        <v>5475.98</v>
      </c>
      <c r="D1098" s="490">
        <v>5475.98</v>
      </c>
      <c r="E1098" s="490">
        <v>5475.98</v>
      </c>
      <c r="G1098" s="226">
        <v>0.0082</v>
      </c>
      <c r="K1098" s="489">
        <v>43808.0</v>
      </c>
      <c r="L1098" s="154">
        <v>50.7</v>
      </c>
      <c r="M1098" s="154">
        <v>51.8</v>
      </c>
      <c r="N1098" s="154">
        <v>51.9</v>
      </c>
      <c r="O1098" s="154">
        <v>50.1</v>
      </c>
      <c r="P1098" s="154" t="s">
        <v>3558</v>
      </c>
      <c r="Q1098" s="226">
        <v>-0.025</v>
      </c>
      <c r="R1098" s="489">
        <f>VLOOKUP(K1098,'Downloaded Data'!A:A,1,TRUE)</f>
        <v>41677</v>
      </c>
    </row>
    <row r="1099" ht="15.75" customHeight="1">
      <c r="A1099" s="489">
        <v>43744.0</v>
      </c>
      <c r="B1099" s="490">
        <v>5431.59</v>
      </c>
      <c r="C1099" s="490">
        <v>5431.59</v>
      </c>
      <c r="D1099" s="490">
        <v>5431.59</v>
      </c>
      <c r="E1099" s="490">
        <v>5431.59</v>
      </c>
      <c r="G1099" s="226">
        <v>0.0053</v>
      </c>
      <c r="K1099" s="489">
        <v>43778.0</v>
      </c>
      <c r="L1099" s="154">
        <v>52.0</v>
      </c>
      <c r="M1099" s="154">
        <v>53.2</v>
      </c>
      <c r="N1099" s="154">
        <v>53.2</v>
      </c>
      <c r="O1099" s="154">
        <v>51.9</v>
      </c>
      <c r="P1099" s="154" t="s">
        <v>3559</v>
      </c>
      <c r="Q1099" s="226">
        <v>-0.0114</v>
      </c>
      <c r="R1099" s="489" t="str">
        <f>VLOOKUP(K1099,'Downloaded Data'!A:A,1,TRUE)</f>
        <v>#N/A</v>
      </c>
    </row>
    <row r="1100" ht="15.75" customHeight="1">
      <c r="A1100" s="489">
        <v>43714.0</v>
      </c>
      <c r="B1100" s="490">
        <v>5402.96</v>
      </c>
      <c r="C1100" s="490">
        <v>5402.96</v>
      </c>
      <c r="D1100" s="490">
        <v>5402.96</v>
      </c>
      <c r="E1100" s="490">
        <v>5402.96</v>
      </c>
      <c r="G1100" s="226">
        <v>0.0047</v>
      </c>
      <c r="K1100" s="489">
        <v>43717.0</v>
      </c>
      <c r="L1100" s="154">
        <v>52.6</v>
      </c>
      <c r="M1100" s="154">
        <v>52.4</v>
      </c>
      <c r="N1100" s="154">
        <v>53.4</v>
      </c>
      <c r="O1100" s="154">
        <v>52.4</v>
      </c>
      <c r="P1100" s="154" t="s">
        <v>3560</v>
      </c>
      <c r="Q1100" s="226">
        <v>-0.0075</v>
      </c>
      <c r="R1100" s="489" t="str">
        <f>VLOOKUP(K1100,'Downloaded Data'!A:A,1,TRUE)</f>
        <v>#N/A</v>
      </c>
    </row>
    <row r="1101" ht="15.75" customHeight="1">
      <c r="A1101" s="154" t="s">
        <v>5654</v>
      </c>
      <c r="B1101" s="490">
        <v>5377.74</v>
      </c>
      <c r="C1101" s="490">
        <v>5377.74</v>
      </c>
      <c r="D1101" s="490">
        <v>5377.74</v>
      </c>
      <c r="E1101" s="490">
        <v>5377.74</v>
      </c>
      <c r="G1101" s="226">
        <v>0.0044</v>
      </c>
      <c r="K1101" s="489">
        <v>43686.0</v>
      </c>
      <c r="L1101" s="154">
        <v>53.0</v>
      </c>
      <c r="M1101" s="154">
        <v>53.4</v>
      </c>
      <c r="N1101" s="154">
        <v>53.4</v>
      </c>
      <c r="O1101" s="154">
        <v>52.4</v>
      </c>
      <c r="P1101" s="154" t="s">
        <v>3561</v>
      </c>
      <c r="Q1101" s="226">
        <v>-0.0038</v>
      </c>
      <c r="R1101" s="489" t="str">
        <f>VLOOKUP(K1101,'Downloaded Data'!A:A,1,TRUE)</f>
        <v>#N/A</v>
      </c>
    </row>
    <row r="1102" ht="15.75" customHeight="1">
      <c r="A1102" s="154" t="s">
        <v>5655</v>
      </c>
      <c r="B1102" s="490">
        <v>5354.19</v>
      </c>
      <c r="C1102" s="490">
        <v>5354.19</v>
      </c>
      <c r="D1102" s="490">
        <v>5354.19</v>
      </c>
      <c r="E1102" s="490">
        <v>5354.19</v>
      </c>
      <c r="G1102" s="226">
        <v>0.0048</v>
      </c>
      <c r="K1102" s="489">
        <v>43594.0</v>
      </c>
      <c r="L1102" s="154">
        <v>53.2</v>
      </c>
      <c r="M1102" s="154">
        <v>52.4</v>
      </c>
      <c r="N1102" s="154">
        <v>53.5</v>
      </c>
      <c r="O1102" s="154">
        <v>52.4</v>
      </c>
      <c r="P1102" s="154" t="s">
        <v>3562</v>
      </c>
      <c r="Q1102" s="226">
        <v>0.0076</v>
      </c>
      <c r="R1102" s="489" t="str">
        <f>VLOOKUP(K1102,'Downloaded Data'!A:A,1,TRUE)</f>
        <v>#N/A</v>
      </c>
    </row>
    <row r="1103" ht="15.75" customHeight="1">
      <c r="A1103" s="154" t="s">
        <v>5656</v>
      </c>
      <c r="B1103" s="490">
        <v>5328.76</v>
      </c>
      <c r="C1103" s="490">
        <v>5328.76</v>
      </c>
      <c r="D1103" s="490">
        <v>5328.76</v>
      </c>
      <c r="E1103" s="490">
        <v>5328.76</v>
      </c>
      <c r="G1103" s="226">
        <v>0.0143</v>
      </c>
      <c r="K1103" s="489">
        <v>43564.0</v>
      </c>
      <c r="L1103" s="154">
        <v>52.8</v>
      </c>
      <c r="M1103" s="154">
        <v>52.7</v>
      </c>
      <c r="N1103" s="154">
        <v>52.8</v>
      </c>
      <c r="O1103" s="154">
        <v>52.1</v>
      </c>
      <c r="P1103" s="154" t="s">
        <v>3563</v>
      </c>
      <c r="Q1103" s="226">
        <v>-0.0056</v>
      </c>
      <c r="R1103" s="489" t="str">
        <f>VLOOKUP(K1103,'Downloaded Data'!A:A,1,TRUE)</f>
        <v>#N/A</v>
      </c>
    </row>
    <row r="1104" ht="15.75" customHeight="1">
      <c r="A1104" s="154" t="s">
        <v>5657</v>
      </c>
      <c r="B1104" s="490">
        <v>5253.54</v>
      </c>
      <c r="C1104" s="490">
        <v>5253.54</v>
      </c>
      <c r="D1104" s="490">
        <v>5253.54</v>
      </c>
      <c r="E1104" s="490">
        <v>5253.54</v>
      </c>
      <c r="G1104" s="226">
        <v>0.0</v>
      </c>
      <c r="K1104" s="489">
        <v>43533.0</v>
      </c>
      <c r="L1104" s="154">
        <v>53.1</v>
      </c>
      <c r="M1104" s="154">
        <v>53.9</v>
      </c>
      <c r="N1104" s="154">
        <v>53.9</v>
      </c>
      <c r="O1104" s="154">
        <v>52.5</v>
      </c>
      <c r="P1104" s="154" t="s">
        <v>3564</v>
      </c>
      <c r="Q1104" s="226">
        <v>-0.0148</v>
      </c>
      <c r="R1104" s="489" t="str">
        <f>VLOOKUP(K1104,'Downloaded Data'!A:A,1,TRUE)</f>
        <v>#N/A</v>
      </c>
    </row>
    <row r="1105" ht="15.75" customHeight="1">
      <c r="A1105" s="154" t="s">
        <v>5658</v>
      </c>
      <c r="B1105" s="490">
        <v>5253.32</v>
      </c>
      <c r="C1105" s="490">
        <v>5253.32</v>
      </c>
      <c r="D1105" s="490">
        <v>5253.32</v>
      </c>
      <c r="E1105" s="490">
        <v>5253.32</v>
      </c>
      <c r="G1105" s="226">
        <v>5.0E-4</v>
      </c>
      <c r="K1105" s="489">
        <v>43505.0</v>
      </c>
      <c r="L1105" s="154">
        <v>53.9</v>
      </c>
      <c r="M1105" s="154">
        <v>52.7</v>
      </c>
      <c r="N1105" s="154">
        <v>54.0</v>
      </c>
      <c r="O1105" s="154">
        <v>52.7</v>
      </c>
      <c r="P1105" s="154" t="s">
        <v>3565</v>
      </c>
      <c r="Q1105" s="226">
        <v>0.0189</v>
      </c>
      <c r="R1105" s="489" t="str">
        <f>VLOOKUP(K1105,'Downloaded Data'!A:A,1,TRUE)</f>
        <v>#N/A</v>
      </c>
    </row>
    <row r="1106" ht="15.75" customHeight="1">
      <c r="A1106" s="154" t="s">
        <v>5659</v>
      </c>
      <c r="B1106" s="490">
        <v>5250.59</v>
      </c>
      <c r="C1106" s="490">
        <v>5250.59</v>
      </c>
      <c r="D1106" s="490">
        <v>5250.59</v>
      </c>
      <c r="E1106" s="490">
        <v>5250.59</v>
      </c>
      <c r="G1106" s="226">
        <v>-1.0E-4</v>
      </c>
      <c r="K1106" s="489">
        <v>43474.0</v>
      </c>
      <c r="L1106" s="154">
        <v>52.9</v>
      </c>
      <c r="M1106" s="154">
        <v>54.8</v>
      </c>
      <c r="N1106" s="154">
        <v>54.8</v>
      </c>
      <c r="O1106" s="154">
        <v>52.8</v>
      </c>
      <c r="P1106" s="154" t="s">
        <v>3566</v>
      </c>
      <c r="Q1106" s="226">
        <v>-0.0347</v>
      </c>
      <c r="R1106" s="489" t="str">
        <f>VLOOKUP(K1106,'Downloaded Data'!A:A,1,TRUE)</f>
        <v>#N/A</v>
      </c>
    </row>
    <row r="1107" ht="15.75" customHeight="1">
      <c r="A1107" s="154" t="s">
        <v>5660</v>
      </c>
      <c r="B1107" s="490">
        <v>5250.94</v>
      </c>
      <c r="C1107" s="490">
        <v>5250.94</v>
      </c>
      <c r="D1107" s="490">
        <v>5250.94</v>
      </c>
      <c r="E1107" s="490">
        <v>5250.94</v>
      </c>
      <c r="G1107" s="226">
        <v>0.0027</v>
      </c>
      <c r="K1107" s="154" t="s">
        <v>5618</v>
      </c>
      <c r="L1107" s="154">
        <v>54.8</v>
      </c>
      <c r="M1107" s="154">
        <v>54.7</v>
      </c>
      <c r="N1107" s="154">
        <v>54.9</v>
      </c>
      <c r="O1107" s="154">
        <v>54.0</v>
      </c>
      <c r="P1107" s="154" t="s">
        <v>3567</v>
      </c>
      <c r="Q1107" s="226">
        <v>-0.009</v>
      </c>
      <c r="R1107" s="489" t="str">
        <f>VLOOKUP(K1107,'Downloaded Data'!A:A,1,TRUE)</f>
        <v>01/15/2017</v>
      </c>
    </row>
    <row r="1108" ht="15.75" customHeight="1">
      <c r="A1108" s="154" t="s">
        <v>5661</v>
      </c>
      <c r="B1108" s="490">
        <v>5236.84</v>
      </c>
      <c r="C1108" s="490">
        <v>5236.84</v>
      </c>
      <c r="D1108" s="490">
        <v>5236.84</v>
      </c>
      <c r="E1108" s="490">
        <v>5236.84</v>
      </c>
      <c r="G1108" s="226">
        <v>-0.0074</v>
      </c>
      <c r="K1108" s="154" t="s">
        <v>5619</v>
      </c>
      <c r="L1108" s="154">
        <v>55.3</v>
      </c>
      <c r="M1108" s="154">
        <v>55.8</v>
      </c>
      <c r="N1108" s="154">
        <v>55.8</v>
      </c>
      <c r="O1108" s="154">
        <v>54.8</v>
      </c>
      <c r="P1108" s="154" t="s">
        <v>3568</v>
      </c>
      <c r="Q1108" s="226">
        <v>-0.009</v>
      </c>
      <c r="R1108" s="489" t="str">
        <f>VLOOKUP(K1108,'Downloaded Data'!A:A,1,TRUE)</f>
        <v>01/15/2017</v>
      </c>
    </row>
    <row r="1109" ht="15.75" customHeight="1">
      <c r="A1109" s="154" t="s">
        <v>5662</v>
      </c>
      <c r="B1109" s="490">
        <v>5276.14</v>
      </c>
      <c r="C1109" s="490">
        <v>5276.14</v>
      </c>
      <c r="D1109" s="490">
        <v>5276.14</v>
      </c>
      <c r="E1109" s="490">
        <v>5276.14</v>
      </c>
      <c r="G1109" s="226">
        <v>-0.0112</v>
      </c>
      <c r="K1109" s="154" t="s">
        <v>5620</v>
      </c>
      <c r="L1109" s="154">
        <v>55.8</v>
      </c>
      <c r="M1109" s="154">
        <v>55.1</v>
      </c>
      <c r="N1109" s="154">
        <v>55.9</v>
      </c>
      <c r="O1109" s="154">
        <v>54.6</v>
      </c>
      <c r="P1109" s="154" t="s">
        <v>2896</v>
      </c>
      <c r="Q1109" s="226">
        <v>0.0127</v>
      </c>
      <c r="R1109" s="489" t="str">
        <f>VLOOKUP(K1109,'Downloaded Data'!A:A,1,TRUE)</f>
        <v>01/15/2017</v>
      </c>
    </row>
    <row r="1110" ht="15.75" customHeight="1">
      <c r="A1110" s="154" t="s">
        <v>5663</v>
      </c>
      <c r="B1110" s="490">
        <v>5335.7</v>
      </c>
      <c r="C1110" s="490">
        <v>5335.7</v>
      </c>
      <c r="D1110" s="490">
        <v>5335.7</v>
      </c>
      <c r="E1110" s="490">
        <v>5335.7</v>
      </c>
      <c r="G1110" s="226">
        <v>0.0201</v>
      </c>
      <c r="K1110" s="154" t="s">
        <v>5621</v>
      </c>
      <c r="L1110" s="154">
        <v>55.1</v>
      </c>
      <c r="M1110" s="154">
        <v>55.9</v>
      </c>
      <c r="N1110" s="154">
        <v>55.9</v>
      </c>
      <c r="O1110" s="154">
        <v>54.5</v>
      </c>
      <c r="P1110" s="154" t="s">
        <v>3569</v>
      </c>
      <c r="Q1110" s="226">
        <v>0.0036</v>
      </c>
      <c r="R1110" s="489" t="str">
        <f>VLOOKUP(K1110,'Downloaded Data'!A:A,1,TRUE)</f>
        <v>01/15/2017</v>
      </c>
    </row>
    <row r="1111" ht="15.75" customHeight="1">
      <c r="A1111" s="154" t="s">
        <v>5664</v>
      </c>
      <c r="B1111" s="490">
        <v>5230.78</v>
      </c>
      <c r="C1111" s="490">
        <v>5230.78</v>
      </c>
      <c r="D1111" s="490">
        <v>5230.78</v>
      </c>
      <c r="E1111" s="490">
        <v>5230.78</v>
      </c>
      <c r="G1111" s="226">
        <v>0.0067</v>
      </c>
      <c r="K1111" s="154" t="s">
        <v>5622</v>
      </c>
      <c r="L1111" s="154">
        <v>54.9</v>
      </c>
      <c r="M1111" s="154">
        <v>56.0</v>
      </c>
      <c r="N1111" s="154">
        <v>56.0</v>
      </c>
      <c r="O1111" s="154">
        <v>54.8</v>
      </c>
      <c r="P1111" s="154" t="s">
        <v>3570</v>
      </c>
      <c r="Q1111" s="226">
        <v>-0.009</v>
      </c>
      <c r="R1111" s="489" t="str">
        <f>VLOOKUP(K1111,'Downloaded Data'!A:A,1,TRUE)</f>
        <v>01/15/2017</v>
      </c>
    </row>
    <row r="1112" ht="15.75" customHeight="1">
      <c r="A1112" s="154" t="s">
        <v>5665</v>
      </c>
      <c r="B1112" s="490">
        <v>5196.03</v>
      </c>
      <c r="C1112" s="490">
        <v>5196.03</v>
      </c>
      <c r="D1112" s="490">
        <v>5196.03</v>
      </c>
      <c r="E1112" s="490">
        <v>5196.03</v>
      </c>
      <c r="G1112" s="226">
        <v>-0.0042</v>
      </c>
      <c r="K1112" s="154" t="s">
        <v>5623</v>
      </c>
      <c r="L1112" s="154">
        <v>55.4</v>
      </c>
      <c r="M1112" s="154">
        <v>55.5</v>
      </c>
      <c r="N1112" s="154">
        <v>55.7</v>
      </c>
      <c r="O1112" s="154">
        <v>55.2</v>
      </c>
      <c r="P1112" s="154" t="s">
        <v>3571</v>
      </c>
      <c r="Q1112" s="226">
        <v>-0.0018</v>
      </c>
      <c r="R1112" s="489" t="str">
        <f>VLOOKUP(K1112,'Downloaded Data'!A:A,1,TRUE)</f>
        <v>01/15/2017</v>
      </c>
    </row>
    <row r="1113" ht="15.75" customHeight="1">
      <c r="A1113" s="154" t="s">
        <v>5666</v>
      </c>
      <c r="B1113" s="490">
        <v>5217.91</v>
      </c>
      <c r="C1113" s="490">
        <v>5217.91</v>
      </c>
      <c r="D1113" s="490">
        <v>5217.91</v>
      </c>
      <c r="E1113" s="490">
        <v>5217.91</v>
      </c>
      <c r="G1113" s="226">
        <v>-0.0057</v>
      </c>
      <c r="K1113" s="154" t="s">
        <v>5624</v>
      </c>
      <c r="L1113" s="154">
        <v>55.5</v>
      </c>
      <c r="M1113" s="154">
        <v>56.0</v>
      </c>
      <c r="N1113" s="154">
        <v>56.0</v>
      </c>
      <c r="O1113" s="154">
        <v>54.9</v>
      </c>
      <c r="P1113" s="154" t="s">
        <v>3572</v>
      </c>
      <c r="Q1113" s="226">
        <v>0.0054</v>
      </c>
      <c r="R1113" s="489" t="str">
        <f>VLOOKUP(K1113,'Downloaded Data'!A:A,1,TRUE)</f>
        <v>01/15/2017</v>
      </c>
    </row>
    <row r="1114" ht="15.75" customHeight="1">
      <c r="A1114" s="154" t="s">
        <v>5667</v>
      </c>
      <c r="B1114" s="490">
        <v>5247.82</v>
      </c>
      <c r="C1114" s="490">
        <v>5247.82</v>
      </c>
      <c r="D1114" s="490">
        <v>5247.82</v>
      </c>
      <c r="E1114" s="490">
        <v>5247.82</v>
      </c>
      <c r="G1114" s="226">
        <v>-0.0049</v>
      </c>
      <c r="K1114" s="154" t="s">
        <v>5625</v>
      </c>
      <c r="L1114" s="154">
        <v>55.2</v>
      </c>
      <c r="M1114" s="154">
        <v>55.4</v>
      </c>
      <c r="N1114" s="154">
        <v>55.9</v>
      </c>
      <c r="O1114" s="154">
        <v>55.0</v>
      </c>
      <c r="P1114" s="154" t="s">
        <v>3573</v>
      </c>
      <c r="Q1114" s="226">
        <v>0.0036</v>
      </c>
      <c r="R1114" s="489" t="str">
        <f>VLOOKUP(K1114,'Downloaded Data'!A:A,1,TRUE)</f>
        <v>01/15/2017</v>
      </c>
    </row>
    <row r="1115" ht="15.75" customHeight="1">
      <c r="A1115" s="489">
        <v>43804.0</v>
      </c>
      <c r="B1115" s="490">
        <v>5273.92</v>
      </c>
      <c r="C1115" s="490">
        <v>5273.92</v>
      </c>
      <c r="D1115" s="490">
        <v>5273.92</v>
      </c>
      <c r="E1115" s="490">
        <v>5273.92</v>
      </c>
      <c r="G1115" s="226">
        <v>-4.0E-4</v>
      </c>
      <c r="K1115" s="154" t="s">
        <v>5626</v>
      </c>
      <c r="L1115" s="154">
        <v>55.0</v>
      </c>
      <c r="M1115" s="154">
        <v>55.5</v>
      </c>
      <c r="N1115" s="154">
        <v>55.5</v>
      </c>
      <c r="O1115" s="154">
        <v>54.4</v>
      </c>
      <c r="P1115" s="154" t="s">
        <v>3574</v>
      </c>
      <c r="Q1115" s="226">
        <v>-0.0018</v>
      </c>
      <c r="R1115" s="489" t="str">
        <f>VLOOKUP(K1115,'Downloaded Data'!A:A,1,TRUE)</f>
        <v>01/15/2017</v>
      </c>
    </row>
    <row r="1116" ht="15.75" customHeight="1">
      <c r="A1116" s="489">
        <v>43713.0</v>
      </c>
      <c r="B1116" s="490">
        <v>5275.83</v>
      </c>
      <c r="C1116" s="490">
        <v>5275.83</v>
      </c>
      <c r="D1116" s="490">
        <v>5275.83</v>
      </c>
      <c r="E1116" s="490">
        <v>5275.83</v>
      </c>
      <c r="G1116" s="226">
        <v>7.0E-4</v>
      </c>
      <c r="K1116" s="154" t="s">
        <v>5627</v>
      </c>
      <c r="L1116" s="154">
        <v>55.1</v>
      </c>
      <c r="M1116" s="154">
        <v>54.2</v>
      </c>
      <c r="N1116" s="154">
        <v>55.4</v>
      </c>
      <c r="O1116" s="154">
        <v>54.2</v>
      </c>
      <c r="P1116" s="154" t="s">
        <v>3575</v>
      </c>
      <c r="Q1116" s="226">
        <v>0.0092</v>
      </c>
      <c r="R1116" s="489" t="str">
        <f>VLOOKUP(K1116,'Downloaded Data'!A:A,1,TRUE)</f>
        <v>01/15/2017</v>
      </c>
    </row>
    <row r="1117" ht="15.75" customHeight="1">
      <c r="A1117" s="489">
        <v>43682.0</v>
      </c>
      <c r="B1117" s="490">
        <v>5272.38</v>
      </c>
      <c r="C1117" s="490">
        <v>5272.38</v>
      </c>
      <c r="D1117" s="490">
        <v>5272.38</v>
      </c>
      <c r="E1117" s="490">
        <v>5272.38</v>
      </c>
      <c r="G1117" s="226">
        <v>-0.0033</v>
      </c>
      <c r="K1117" s="489">
        <v>43685.0</v>
      </c>
      <c r="L1117" s="154">
        <v>54.6</v>
      </c>
      <c r="M1117" s="154">
        <v>54.3</v>
      </c>
      <c r="N1117" s="154">
        <v>55.0</v>
      </c>
      <c r="O1117" s="154">
        <v>54.3</v>
      </c>
      <c r="P1117" s="154" t="s">
        <v>3576</v>
      </c>
      <c r="Q1117" s="226">
        <v>0.0018</v>
      </c>
      <c r="R1117" s="489" t="str">
        <f>VLOOKUP(K1117,'Downloaded Data'!A:A,1,TRUE)</f>
        <v>#N/A</v>
      </c>
    </row>
    <row r="1118" ht="15.75" customHeight="1">
      <c r="A1118" s="489">
        <v>43651.0</v>
      </c>
      <c r="B1118" s="490">
        <v>5289.99</v>
      </c>
      <c r="C1118" s="490">
        <v>5289.99</v>
      </c>
      <c r="D1118" s="490">
        <v>5289.99</v>
      </c>
      <c r="E1118" s="490">
        <v>5289.99</v>
      </c>
      <c r="G1118" s="226">
        <v>-0.0098</v>
      </c>
      <c r="K1118" s="489">
        <v>43654.0</v>
      </c>
      <c r="L1118" s="154">
        <v>54.5</v>
      </c>
      <c r="M1118" s="154">
        <v>55.0</v>
      </c>
      <c r="N1118" s="154">
        <v>55.5</v>
      </c>
      <c r="O1118" s="154">
        <v>54.3</v>
      </c>
      <c r="P1118" s="154" t="s">
        <v>3577</v>
      </c>
      <c r="Q1118" s="226">
        <v>-0.0091</v>
      </c>
      <c r="R1118" s="489" t="str">
        <f>VLOOKUP(K1118,'Downloaded Data'!A:A,1,TRUE)</f>
        <v>#N/A</v>
      </c>
    </row>
    <row r="1119" ht="15.75" customHeight="1">
      <c r="A1119" s="489">
        <v>43621.0</v>
      </c>
      <c r="B1119" s="490">
        <v>5342.08</v>
      </c>
      <c r="C1119" s="490">
        <v>5342.08</v>
      </c>
      <c r="D1119" s="490">
        <v>5342.08</v>
      </c>
      <c r="E1119" s="490">
        <v>5342.08</v>
      </c>
      <c r="G1119" s="226">
        <v>-0.0098</v>
      </c>
      <c r="K1119" s="489">
        <v>43624.0</v>
      </c>
      <c r="L1119" s="154">
        <v>55.0</v>
      </c>
      <c r="M1119" s="154">
        <v>55.3</v>
      </c>
      <c r="N1119" s="154">
        <v>56.1</v>
      </c>
      <c r="O1119" s="154">
        <v>54.1</v>
      </c>
      <c r="P1119" s="154" t="s">
        <v>3578</v>
      </c>
      <c r="Q1119" s="226">
        <v>-0.0054</v>
      </c>
      <c r="R1119" s="489" t="str">
        <f>VLOOKUP(K1119,'Downloaded Data'!A:A,1,TRUE)</f>
        <v>#N/A</v>
      </c>
    </row>
    <row r="1120" ht="15.75" customHeight="1">
      <c r="A1120" s="489">
        <v>43590.0</v>
      </c>
      <c r="B1120" s="490">
        <v>5394.9</v>
      </c>
      <c r="C1120" s="490">
        <v>5394.9</v>
      </c>
      <c r="D1120" s="490">
        <v>5394.9</v>
      </c>
      <c r="E1120" s="490">
        <v>5394.9</v>
      </c>
      <c r="G1120" s="226">
        <v>0.0205</v>
      </c>
      <c r="K1120" s="489">
        <v>43593.0</v>
      </c>
      <c r="L1120" s="154">
        <v>55.3</v>
      </c>
      <c r="M1120" s="154">
        <v>55.5</v>
      </c>
      <c r="N1120" s="154">
        <v>55.5</v>
      </c>
      <c r="O1120" s="154">
        <v>54.4</v>
      </c>
      <c r="P1120" s="154" t="s">
        <v>3579</v>
      </c>
      <c r="Q1120" s="226">
        <v>-0.0036</v>
      </c>
      <c r="R1120" s="489" t="str">
        <f>VLOOKUP(K1120,'Downloaded Data'!A:A,1,TRUE)</f>
        <v>#N/A</v>
      </c>
    </row>
    <row r="1121" ht="15.75" customHeight="1">
      <c r="A1121" s="489">
        <v>43501.0</v>
      </c>
      <c r="B1121" s="490">
        <v>5286.75</v>
      </c>
      <c r="C1121" s="490">
        <v>5286.75</v>
      </c>
      <c r="D1121" s="490">
        <v>5286.75</v>
      </c>
      <c r="E1121" s="490">
        <v>5286.75</v>
      </c>
      <c r="G1121" s="226">
        <v>0.0161</v>
      </c>
      <c r="K1121" s="489">
        <v>43563.0</v>
      </c>
      <c r="L1121" s="154">
        <v>55.5</v>
      </c>
      <c r="M1121" s="154">
        <v>55.3</v>
      </c>
      <c r="N1121" s="154">
        <v>55.9</v>
      </c>
      <c r="O1121" s="154">
        <v>55.3</v>
      </c>
      <c r="P1121" s="154" t="s">
        <v>3580</v>
      </c>
      <c r="Q1121" s="226">
        <v>0.0036</v>
      </c>
      <c r="R1121" s="489" t="str">
        <f>VLOOKUP(K1121,'Downloaded Data'!A:A,1,TRUE)</f>
        <v>#N/A</v>
      </c>
    </row>
    <row r="1122" ht="15.75" customHeight="1">
      <c r="A1122" s="154" t="s">
        <v>5668</v>
      </c>
      <c r="B1122" s="490">
        <v>5202.85</v>
      </c>
      <c r="C1122" s="490">
        <v>5202.85</v>
      </c>
      <c r="D1122" s="490">
        <v>5202.85</v>
      </c>
      <c r="E1122" s="490">
        <v>5202.85</v>
      </c>
      <c r="G1122" s="226">
        <v>0.0053</v>
      </c>
      <c r="K1122" s="489">
        <v>43473.0</v>
      </c>
      <c r="L1122" s="154">
        <v>55.3</v>
      </c>
      <c r="M1122" s="154">
        <v>55.5</v>
      </c>
      <c r="N1122" s="154">
        <v>55.8</v>
      </c>
      <c r="O1122" s="154">
        <v>55.2</v>
      </c>
      <c r="P1122" s="154" t="s">
        <v>3581</v>
      </c>
      <c r="Q1122" s="226">
        <v>0.0</v>
      </c>
      <c r="R1122" s="489" t="str">
        <f>VLOOKUP(K1122,'Downloaded Data'!A:A,1,TRUE)</f>
        <v>#N/A</v>
      </c>
    </row>
    <row r="1123" ht="15.75" customHeight="1">
      <c r="A1123" s="154" t="s">
        <v>5669</v>
      </c>
      <c r="B1123" s="490">
        <v>5175.46</v>
      </c>
      <c r="C1123" s="490">
        <v>5175.46</v>
      </c>
      <c r="D1123" s="490">
        <v>5175.46</v>
      </c>
      <c r="E1123" s="490">
        <v>5175.46</v>
      </c>
      <c r="G1123" s="226">
        <v>-0.012</v>
      </c>
      <c r="K1123" s="154" t="s">
        <v>5628</v>
      </c>
      <c r="L1123" s="154">
        <v>55.3</v>
      </c>
      <c r="M1123" s="154">
        <v>56.0</v>
      </c>
      <c r="N1123" s="154">
        <v>56.4</v>
      </c>
      <c r="O1123" s="154">
        <v>54.5</v>
      </c>
      <c r="P1123" s="154" t="s">
        <v>3582</v>
      </c>
      <c r="Q1123" s="226">
        <v>-0.0143</v>
      </c>
      <c r="R1123" s="489" t="str">
        <f>VLOOKUP(K1123,'Downloaded Data'!A:A,1,TRUE)</f>
        <v>01/15/2017</v>
      </c>
    </row>
    <row r="1124" ht="15.75" customHeight="1">
      <c r="A1124" s="154" t="s">
        <v>5670</v>
      </c>
      <c r="B1124" s="490">
        <v>5238.19</v>
      </c>
      <c r="C1124" s="490">
        <v>5238.19</v>
      </c>
      <c r="D1124" s="490">
        <v>5238.19</v>
      </c>
      <c r="E1124" s="490">
        <v>5238.19</v>
      </c>
      <c r="G1124" s="226">
        <v>-0.0053</v>
      </c>
      <c r="K1124" s="154" t="s">
        <v>5629</v>
      </c>
      <c r="L1124" s="154">
        <v>56.1</v>
      </c>
      <c r="M1124" s="154">
        <v>56.3</v>
      </c>
      <c r="N1124" s="154">
        <v>56.5</v>
      </c>
      <c r="O1124" s="154">
        <v>55.7</v>
      </c>
      <c r="P1124" s="154" t="s">
        <v>3583</v>
      </c>
      <c r="Q1124" s="226">
        <v>-0.0036</v>
      </c>
      <c r="R1124" s="489" t="str">
        <f>VLOOKUP(K1124,'Downloaded Data'!A:A,1,TRUE)</f>
        <v>01/15/2017</v>
      </c>
    </row>
    <row r="1125" ht="15.75" customHeight="1">
      <c r="A1125" s="154" t="s">
        <v>5671</v>
      </c>
      <c r="B1125" s="490">
        <v>5266.17</v>
      </c>
      <c r="C1125" s="490">
        <v>5266.17</v>
      </c>
      <c r="D1125" s="490">
        <v>5266.17</v>
      </c>
      <c r="E1125" s="490">
        <v>5266.17</v>
      </c>
      <c r="G1125" s="226">
        <v>0.0049</v>
      </c>
      <c r="K1125" s="154" t="s">
        <v>5630</v>
      </c>
      <c r="L1125" s="154">
        <v>56.3</v>
      </c>
      <c r="M1125" s="154">
        <v>53.7</v>
      </c>
      <c r="N1125" s="154">
        <v>56.5</v>
      </c>
      <c r="O1125" s="154">
        <v>53.6</v>
      </c>
      <c r="P1125" s="154" t="s">
        <v>3584</v>
      </c>
      <c r="Q1125" s="226">
        <v>0.033</v>
      </c>
      <c r="R1125" s="489" t="str">
        <f>VLOOKUP(K1125,'Downloaded Data'!A:A,1,TRUE)</f>
        <v>01/15/2017</v>
      </c>
    </row>
    <row r="1126" ht="15.75" customHeight="1">
      <c r="A1126" s="154" t="s">
        <v>5672</v>
      </c>
      <c r="B1126" s="490">
        <v>5240.36</v>
      </c>
      <c r="C1126" s="490">
        <v>5240.36</v>
      </c>
      <c r="D1126" s="490">
        <v>5240.36</v>
      </c>
      <c r="E1126" s="490">
        <v>5240.36</v>
      </c>
      <c r="G1126" s="226">
        <v>-0.0039</v>
      </c>
      <c r="K1126" s="154" t="s">
        <v>5631</v>
      </c>
      <c r="L1126" s="154">
        <v>54.5</v>
      </c>
      <c r="M1126" s="154">
        <v>54.0</v>
      </c>
      <c r="N1126" s="154">
        <v>54.9</v>
      </c>
      <c r="O1126" s="154">
        <v>53.9</v>
      </c>
      <c r="P1126" s="154" t="s">
        <v>3585</v>
      </c>
      <c r="Q1126" s="226">
        <v>-0.0055</v>
      </c>
      <c r="R1126" s="489" t="str">
        <f>VLOOKUP(K1126,'Downloaded Data'!A:A,1,TRUE)</f>
        <v>01/15/2017</v>
      </c>
    </row>
    <row r="1127" ht="15.75" customHeight="1">
      <c r="A1127" s="154" t="s">
        <v>5673</v>
      </c>
      <c r="B1127" s="490">
        <v>5260.85</v>
      </c>
      <c r="C1127" s="490">
        <v>5260.85</v>
      </c>
      <c r="D1127" s="490">
        <v>5260.85</v>
      </c>
      <c r="E1127" s="490">
        <v>5260.85</v>
      </c>
      <c r="G1127" s="226">
        <v>-0.0118</v>
      </c>
      <c r="K1127" s="154" t="s">
        <v>5632</v>
      </c>
      <c r="L1127" s="154">
        <v>54.8</v>
      </c>
      <c r="M1127" s="154">
        <v>53.0</v>
      </c>
      <c r="N1127" s="154">
        <v>55.0</v>
      </c>
      <c r="O1127" s="154">
        <v>53.0</v>
      </c>
      <c r="P1127" s="154" t="s">
        <v>3586</v>
      </c>
      <c r="Q1127" s="226">
        <v>0.0281</v>
      </c>
      <c r="R1127" s="489" t="str">
        <f>VLOOKUP(K1127,'Downloaded Data'!A:A,1,TRUE)</f>
        <v>01/15/2017</v>
      </c>
    </row>
    <row r="1128" ht="15.75" customHeight="1">
      <c r="A1128" s="154" t="s">
        <v>5674</v>
      </c>
      <c r="B1128" s="490">
        <v>5323.73</v>
      </c>
      <c r="C1128" s="490">
        <v>5323.73</v>
      </c>
      <c r="D1128" s="490">
        <v>5323.73</v>
      </c>
      <c r="E1128" s="490">
        <v>5323.73</v>
      </c>
      <c r="G1128" s="226">
        <v>4.0E-4</v>
      </c>
      <c r="K1128" s="154" t="s">
        <v>5633</v>
      </c>
      <c r="L1128" s="154">
        <v>53.3</v>
      </c>
      <c r="M1128" s="154">
        <v>52.7</v>
      </c>
      <c r="N1128" s="154">
        <v>54.1</v>
      </c>
      <c r="O1128" s="154">
        <v>52.6</v>
      </c>
      <c r="P1128" s="154" t="s">
        <v>3587</v>
      </c>
      <c r="Q1128" s="226">
        <v>0.0076</v>
      </c>
      <c r="R1128" s="489" t="str">
        <f>VLOOKUP(K1128,'Downloaded Data'!A:A,1,TRUE)</f>
        <v>01/15/2017</v>
      </c>
    </row>
    <row r="1129" ht="15.75" customHeight="1">
      <c r="A1129" s="154" t="s">
        <v>5675</v>
      </c>
      <c r="B1129" s="490">
        <v>5321.41</v>
      </c>
      <c r="C1129" s="490">
        <v>5321.41</v>
      </c>
      <c r="D1129" s="490">
        <v>5321.41</v>
      </c>
      <c r="E1129" s="490">
        <v>5321.41</v>
      </c>
      <c r="G1129" s="226">
        <v>0.0118</v>
      </c>
      <c r="K1129" s="154" t="s">
        <v>5634</v>
      </c>
      <c r="L1129" s="154">
        <v>52.9</v>
      </c>
      <c r="M1129" s="154">
        <v>51.8</v>
      </c>
      <c r="N1129" s="154">
        <v>54.8</v>
      </c>
      <c r="O1129" s="154">
        <v>51.7</v>
      </c>
      <c r="P1129" s="154" t="s">
        <v>3588</v>
      </c>
      <c r="Q1129" s="226">
        <v>0.0252</v>
      </c>
      <c r="R1129" s="489" t="str">
        <f>VLOOKUP(K1129,'Downloaded Data'!A:A,1,TRUE)</f>
        <v>01/15/2017</v>
      </c>
    </row>
    <row r="1130" ht="15.75" customHeight="1">
      <c r="A1130" s="154" t="s">
        <v>5676</v>
      </c>
      <c r="B1130" s="490">
        <v>5259.41</v>
      </c>
      <c r="C1130" s="490">
        <v>5259.41</v>
      </c>
      <c r="D1130" s="490">
        <v>5259.41</v>
      </c>
      <c r="E1130" s="490">
        <v>5259.41</v>
      </c>
      <c r="G1130" s="226">
        <v>0.002</v>
      </c>
      <c r="K1130" s="154" t="s">
        <v>5635</v>
      </c>
      <c r="L1130" s="154">
        <v>51.6</v>
      </c>
      <c r="M1130" s="154">
        <v>52.1</v>
      </c>
      <c r="N1130" s="154">
        <v>52.1</v>
      </c>
      <c r="O1130" s="154">
        <v>51.0</v>
      </c>
      <c r="P1130" s="154" t="s">
        <v>3589</v>
      </c>
      <c r="Q1130" s="226">
        <v>-0.0264</v>
      </c>
      <c r="R1130" s="489" t="str">
        <f>VLOOKUP(K1130,'Downloaded Data'!A:A,1,TRUE)</f>
        <v>01/15/2017</v>
      </c>
    </row>
    <row r="1131" ht="15.75" customHeight="1">
      <c r="A1131" s="154" t="s">
        <v>5677</v>
      </c>
      <c r="B1131" s="490">
        <v>5248.91</v>
      </c>
      <c r="C1131" s="490">
        <v>5248.91</v>
      </c>
      <c r="D1131" s="490">
        <v>5248.91</v>
      </c>
      <c r="E1131" s="490">
        <v>5248.91</v>
      </c>
      <c r="G1131" s="226">
        <v>-0.0114</v>
      </c>
      <c r="K1131" s="154" t="s">
        <v>5636</v>
      </c>
      <c r="L1131" s="154">
        <v>53.0</v>
      </c>
      <c r="M1131" s="154">
        <v>52.0</v>
      </c>
      <c r="N1131" s="154">
        <v>53.8</v>
      </c>
      <c r="O1131" s="154">
        <v>52.0</v>
      </c>
      <c r="P1131" s="154" t="s">
        <v>3590</v>
      </c>
      <c r="Q1131" s="226">
        <v>-0.013</v>
      </c>
      <c r="R1131" s="489" t="str">
        <f>VLOOKUP(K1131,'Downloaded Data'!A:A,1,TRUE)</f>
        <v>01/15/2017</v>
      </c>
    </row>
    <row r="1132" ht="15.75" customHeight="1">
      <c r="A1132" s="154" t="s">
        <v>5678</v>
      </c>
      <c r="B1132" s="490">
        <v>5309.47</v>
      </c>
      <c r="C1132" s="490">
        <v>5309.47</v>
      </c>
      <c r="D1132" s="490">
        <v>5309.47</v>
      </c>
      <c r="E1132" s="490">
        <v>5309.47</v>
      </c>
      <c r="G1132" s="226">
        <v>-0.0032</v>
      </c>
      <c r="K1132" s="154" t="s">
        <v>5637</v>
      </c>
      <c r="L1132" s="154">
        <v>53.7</v>
      </c>
      <c r="M1132" s="154">
        <v>55.0</v>
      </c>
      <c r="N1132" s="154">
        <v>55.0</v>
      </c>
      <c r="O1132" s="154">
        <v>53.5</v>
      </c>
      <c r="P1132" s="154" t="s">
        <v>3591</v>
      </c>
      <c r="Q1132" s="226">
        <v>-0.0147</v>
      </c>
      <c r="R1132" s="489" t="str">
        <f>VLOOKUP(K1132,'Downloaded Data'!A:A,1,TRUE)</f>
        <v>01/15/2017</v>
      </c>
    </row>
    <row r="1133" ht="15.75" customHeight="1">
      <c r="A1133" s="489">
        <v>43773.0</v>
      </c>
      <c r="B1133" s="490">
        <v>5326.39</v>
      </c>
      <c r="C1133" s="490">
        <v>5326.39</v>
      </c>
      <c r="D1133" s="490">
        <v>5326.39</v>
      </c>
      <c r="E1133" s="490">
        <v>5326.39</v>
      </c>
      <c r="G1133" s="226">
        <v>0.0123</v>
      </c>
      <c r="K1133" s="154" t="s">
        <v>5638</v>
      </c>
      <c r="L1133" s="154">
        <v>54.5</v>
      </c>
      <c r="M1133" s="154">
        <v>54.6</v>
      </c>
      <c r="N1133" s="154">
        <v>55.5</v>
      </c>
      <c r="O1133" s="154">
        <v>54.0</v>
      </c>
      <c r="P1133" s="154" t="s">
        <v>3592</v>
      </c>
      <c r="Q1133" s="226">
        <v>-0.0198</v>
      </c>
      <c r="R1133" s="489" t="str">
        <f>VLOOKUP(K1133,'Downloaded Data'!A:A,1,TRUE)</f>
        <v>01/15/2017</v>
      </c>
    </row>
    <row r="1134" ht="15.75" customHeight="1">
      <c r="A1134" s="489">
        <v>43742.0</v>
      </c>
      <c r="B1134" s="490">
        <v>5261.6</v>
      </c>
      <c r="C1134" s="490">
        <v>5261.6</v>
      </c>
      <c r="D1134" s="490">
        <v>5261.6</v>
      </c>
      <c r="E1134" s="490">
        <v>5261.6</v>
      </c>
      <c r="G1134" s="226">
        <v>-0.0107</v>
      </c>
      <c r="K1134" s="154" t="s">
        <v>5639</v>
      </c>
      <c r="L1134" s="154">
        <v>55.6</v>
      </c>
      <c r="M1134" s="154">
        <v>55.0</v>
      </c>
      <c r="N1134" s="154">
        <v>55.8</v>
      </c>
      <c r="O1134" s="154">
        <v>54.0</v>
      </c>
      <c r="P1134" s="154" t="s">
        <v>3593</v>
      </c>
      <c r="Q1134" s="226">
        <v>0.0128</v>
      </c>
      <c r="R1134" s="489" t="str">
        <f>VLOOKUP(K1134,'Downloaded Data'!A:A,1,TRUE)</f>
        <v>01/15/2017</v>
      </c>
    </row>
    <row r="1135" ht="15.75" customHeight="1">
      <c r="A1135" s="489">
        <v>43712.0</v>
      </c>
      <c r="B1135" s="490">
        <v>5318.75</v>
      </c>
      <c r="C1135" s="490">
        <v>5318.75</v>
      </c>
      <c r="D1135" s="490">
        <v>5318.75</v>
      </c>
      <c r="E1135" s="490">
        <v>5318.75</v>
      </c>
      <c r="G1135" s="226">
        <v>-0.01</v>
      </c>
      <c r="K1135" s="154" t="s">
        <v>5640</v>
      </c>
      <c r="L1135" s="154">
        <v>54.9</v>
      </c>
      <c r="M1135" s="154">
        <v>55.2</v>
      </c>
      <c r="N1135" s="154">
        <v>56.4</v>
      </c>
      <c r="O1135" s="154">
        <v>54.2</v>
      </c>
      <c r="P1135" s="154" t="s">
        <v>3594</v>
      </c>
      <c r="Q1135" s="226">
        <v>-0.03</v>
      </c>
      <c r="R1135" s="489" t="str">
        <f>VLOOKUP(K1135,'Downloaded Data'!A:A,1,TRUE)</f>
        <v>01/15/2017</v>
      </c>
    </row>
    <row r="1136" ht="15.75" customHeight="1">
      <c r="A1136" s="489">
        <v>43681.0</v>
      </c>
      <c r="B1136" s="490">
        <v>5372.23</v>
      </c>
      <c r="C1136" s="490">
        <v>5372.23</v>
      </c>
      <c r="D1136" s="490">
        <v>5372.23</v>
      </c>
      <c r="E1136" s="490">
        <v>5372.23</v>
      </c>
      <c r="G1136" s="226">
        <v>-0.0113</v>
      </c>
      <c r="K1136" s="154" t="s">
        <v>5641</v>
      </c>
      <c r="L1136" s="154">
        <v>56.6</v>
      </c>
      <c r="M1136" s="154">
        <v>55.5</v>
      </c>
      <c r="N1136" s="154">
        <v>56.9</v>
      </c>
      <c r="O1136" s="154">
        <v>55.4</v>
      </c>
      <c r="P1136" s="154" t="s">
        <v>3595</v>
      </c>
      <c r="Q1136" s="226">
        <v>0.0107</v>
      </c>
      <c r="R1136" s="489" t="str">
        <f>VLOOKUP(K1136,'Downloaded Data'!A:A,1,TRUE)</f>
        <v>01/15/2017</v>
      </c>
    </row>
    <row r="1137" ht="15.75" customHeight="1">
      <c r="A1137" s="489">
        <v>43650.0</v>
      </c>
      <c r="B1137" s="490">
        <v>5433.89</v>
      </c>
      <c r="C1137" s="490">
        <v>5433.89</v>
      </c>
      <c r="D1137" s="490">
        <v>5433.89</v>
      </c>
      <c r="E1137" s="490">
        <v>5433.89</v>
      </c>
      <c r="G1137" s="226">
        <v>-0.0048</v>
      </c>
      <c r="K1137" s="489">
        <v>43776.0</v>
      </c>
      <c r="L1137" s="154">
        <v>56.0</v>
      </c>
      <c r="M1137" s="154">
        <v>56.2</v>
      </c>
      <c r="N1137" s="154">
        <v>57.2</v>
      </c>
      <c r="O1137" s="154">
        <v>55.4</v>
      </c>
      <c r="P1137" s="154" t="s">
        <v>3596</v>
      </c>
      <c r="Q1137" s="226">
        <v>-0.0071</v>
      </c>
      <c r="R1137" s="489" t="str">
        <f>VLOOKUP(K1137,'Downloaded Data'!A:A,1,TRUE)</f>
        <v>#N/A</v>
      </c>
    </row>
    <row r="1138" ht="15.75" customHeight="1">
      <c r="A1138" s="489">
        <v>43559.0</v>
      </c>
      <c r="B1138" s="490">
        <v>5459.91</v>
      </c>
      <c r="C1138" s="490">
        <v>5459.91</v>
      </c>
      <c r="D1138" s="490">
        <v>5459.91</v>
      </c>
      <c r="E1138" s="490">
        <v>5459.91</v>
      </c>
      <c r="G1138" s="226">
        <v>0.0014</v>
      </c>
      <c r="K1138" s="489">
        <v>43745.0</v>
      </c>
      <c r="L1138" s="154">
        <v>56.4</v>
      </c>
      <c r="M1138" s="154">
        <v>56.7</v>
      </c>
      <c r="N1138" s="154">
        <v>56.8</v>
      </c>
      <c r="O1138" s="154">
        <v>56.0</v>
      </c>
      <c r="P1138" s="154" t="s">
        <v>3597</v>
      </c>
      <c r="Q1138" s="226">
        <v>-0.0053</v>
      </c>
      <c r="R1138" s="489" t="str">
        <f>VLOOKUP(K1138,'Downloaded Data'!A:A,1,TRUE)</f>
        <v>#N/A</v>
      </c>
    </row>
    <row r="1139" ht="15.75" customHeight="1">
      <c r="A1139" s="489">
        <v>43528.0</v>
      </c>
      <c r="B1139" s="490">
        <v>5452.19</v>
      </c>
      <c r="C1139" s="490">
        <v>5452.19</v>
      </c>
      <c r="D1139" s="490">
        <v>5452.19</v>
      </c>
      <c r="E1139" s="490">
        <v>5452.19</v>
      </c>
      <c r="G1139" s="226">
        <v>-0.0127</v>
      </c>
      <c r="K1139" s="489">
        <v>43715.0</v>
      </c>
      <c r="L1139" s="154">
        <v>56.7</v>
      </c>
      <c r="M1139" s="154">
        <v>56.9</v>
      </c>
      <c r="N1139" s="154">
        <v>57.4</v>
      </c>
      <c r="O1139" s="154">
        <v>56.4</v>
      </c>
      <c r="P1139" s="154" t="s">
        <v>3598</v>
      </c>
      <c r="Q1139" s="226">
        <v>-0.0139</v>
      </c>
      <c r="R1139" s="489" t="str">
        <f>VLOOKUP(K1139,'Downloaded Data'!A:A,1,TRUE)</f>
        <v>#N/A</v>
      </c>
    </row>
    <row r="1140" ht="15.75" customHeight="1">
      <c r="A1140" s="489">
        <v>43500.0</v>
      </c>
      <c r="B1140" s="490">
        <v>5522.17</v>
      </c>
      <c r="C1140" s="490">
        <v>5522.17</v>
      </c>
      <c r="D1140" s="490">
        <v>5522.17</v>
      </c>
      <c r="E1140" s="490">
        <v>5522.17</v>
      </c>
      <c r="G1140" s="226">
        <v>0.0035</v>
      </c>
      <c r="K1140" s="489">
        <v>43684.0</v>
      </c>
      <c r="L1140" s="154">
        <v>57.5</v>
      </c>
      <c r="M1140" s="154">
        <v>57.6</v>
      </c>
      <c r="N1140" s="154">
        <v>58.0</v>
      </c>
      <c r="O1140" s="154">
        <v>57.0</v>
      </c>
      <c r="P1140" s="154" t="s">
        <v>3599</v>
      </c>
      <c r="Q1140" s="226">
        <v>0.0</v>
      </c>
      <c r="R1140" s="489" t="str">
        <f>VLOOKUP(K1140,'Downloaded Data'!A:A,1,TRUE)</f>
        <v>#N/A</v>
      </c>
    </row>
    <row r="1141" ht="15.75" customHeight="1">
      <c r="A1141" s="489">
        <v>43469.0</v>
      </c>
      <c r="B1141" s="490">
        <v>5503.08</v>
      </c>
      <c r="C1141" s="490">
        <v>5503.08</v>
      </c>
      <c r="D1141" s="490">
        <v>5503.08</v>
      </c>
      <c r="E1141" s="490">
        <v>5503.08</v>
      </c>
      <c r="G1141" s="226">
        <v>0.002</v>
      </c>
      <c r="K1141" s="489">
        <v>43653.0</v>
      </c>
      <c r="L1141" s="154">
        <v>57.5</v>
      </c>
      <c r="M1141" s="154">
        <v>57.0</v>
      </c>
      <c r="N1141" s="154">
        <v>57.7</v>
      </c>
      <c r="O1141" s="154">
        <v>56.9</v>
      </c>
      <c r="P1141" s="154" t="s">
        <v>2737</v>
      </c>
      <c r="Q1141" s="226">
        <v>0.0017</v>
      </c>
      <c r="R1141" s="489" t="str">
        <f>VLOOKUP(K1141,'Downloaded Data'!A:A,1,TRUE)</f>
        <v>#N/A</v>
      </c>
    </row>
    <row r="1142" ht="15.75" customHeight="1">
      <c r="A1142" s="154" t="s">
        <v>5679</v>
      </c>
      <c r="B1142" s="490">
        <v>5491.9</v>
      </c>
      <c r="C1142" s="490">
        <v>5491.9</v>
      </c>
      <c r="D1142" s="490">
        <v>5491.9</v>
      </c>
      <c r="E1142" s="490">
        <v>5491.9</v>
      </c>
      <c r="G1142" s="226">
        <v>-0.0025</v>
      </c>
      <c r="K1142" s="489">
        <v>43562.0</v>
      </c>
      <c r="L1142" s="154">
        <v>57.4</v>
      </c>
      <c r="M1142" s="154">
        <v>58.2</v>
      </c>
      <c r="N1142" s="154">
        <v>58.2</v>
      </c>
      <c r="O1142" s="154">
        <v>57.0</v>
      </c>
      <c r="P1142" s="154" t="s">
        <v>3600</v>
      </c>
      <c r="Q1142" s="226">
        <v>0.0017</v>
      </c>
      <c r="R1142" s="489" t="str">
        <f>VLOOKUP(K1142,'Downloaded Data'!A:A,1,TRUE)</f>
        <v>#N/A</v>
      </c>
    </row>
    <row r="1143" ht="15.75" customHeight="1">
      <c r="A1143" s="154" t="s">
        <v>5680</v>
      </c>
      <c r="B1143" s="490">
        <v>5505.49</v>
      </c>
      <c r="C1143" s="490">
        <v>5505.49</v>
      </c>
      <c r="D1143" s="490">
        <v>5505.49</v>
      </c>
      <c r="E1143" s="490">
        <v>5505.49</v>
      </c>
      <c r="G1143" s="226">
        <v>5.0E-4</v>
      </c>
      <c r="K1143" s="489">
        <v>43531.0</v>
      </c>
      <c r="L1143" s="154">
        <v>57.3</v>
      </c>
      <c r="M1143" s="154">
        <v>57.5</v>
      </c>
      <c r="N1143" s="154">
        <v>58.0</v>
      </c>
      <c r="O1143" s="154">
        <v>56.9</v>
      </c>
      <c r="P1143" s="154" t="s">
        <v>3601</v>
      </c>
      <c r="Q1143" s="226">
        <v>-0.0035</v>
      </c>
      <c r="R1143" s="489" t="str">
        <f>VLOOKUP(K1143,'Downloaded Data'!A:A,1,TRUE)</f>
        <v>#N/A</v>
      </c>
    </row>
    <row r="1144" ht="15.75" customHeight="1">
      <c r="A1144" s="154" t="s">
        <v>5681</v>
      </c>
      <c r="B1144" s="490">
        <v>5502.48</v>
      </c>
      <c r="C1144" s="490">
        <v>5502.48</v>
      </c>
      <c r="D1144" s="490">
        <v>5502.48</v>
      </c>
      <c r="E1144" s="490">
        <v>5502.48</v>
      </c>
      <c r="G1144" s="226">
        <v>-0.005</v>
      </c>
      <c r="K1144" s="489">
        <v>43503.0</v>
      </c>
      <c r="L1144" s="154">
        <v>57.5</v>
      </c>
      <c r="M1144" s="154">
        <v>57.6</v>
      </c>
      <c r="N1144" s="154">
        <v>57.9</v>
      </c>
      <c r="O1144" s="154">
        <v>56.9</v>
      </c>
      <c r="P1144" s="154" t="s">
        <v>3602</v>
      </c>
      <c r="Q1144" s="226">
        <v>-0.0137</v>
      </c>
      <c r="R1144" s="489" t="str">
        <f>VLOOKUP(K1144,'Downloaded Data'!A:A,1,TRUE)</f>
        <v>#N/A</v>
      </c>
    </row>
    <row r="1145" ht="15.75" customHeight="1">
      <c r="A1145" s="154" t="s">
        <v>5682</v>
      </c>
      <c r="B1145" s="490">
        <v>5530.07</v>
      </c>
      <c r="C1145" s="490">
        <v>5530.07</v>
      </c>
      <c r="D1145" s="490">
        <v>5530.07</v>
      </c>
      <c r="E1145" s="490">
        <v>5530.07</v>
      </c>
      <c r="G1145" s="226">
        <v>0.0033</v>
      </c>
      <c r="K1145" s="154" t="s">
        <v>5642</v>
      </c>
      <c r="L1145" s="154">
        <v>58.3</v>
      </c>
      <c r="M1145" s="154">
        <v>57.4</v>
      </c>
      <c r="N1145" s="154">
        <v>58.6</v>
      </c>
      <c r="O1145" s="154">
        <v>57.4</v>
      </c>
      <c r="P1145" s="154" t="s">
        <v>3603</v>
      </c>
      <c r="Q1145" s="226">
        <v>0.0157</v>
      </c>
      <c r="R1145" s="489" t="str">
        <f>VLOOKUP(K1145,'Downloaded Data'!A:A,1,TRUE)</f>
        <v>01/15/2017</v>
      </c>
    </row>
    <row r="1146" ht="15.75" customHeight="1">
      <c r="A1146" s="154" t="s">
        <v>5683</v>
      </c>
      <c r="B1146" s="490">
        <v>5512.07</v>
      </c>
      <c r="C1146" s="490">
        <v>5512.07</v>
      </c>
      <c r="D1146" s="490">
        <v>5512.07</v>
      </c>
      <c r="E1146" s="490">
        <v>5512.07</v>
      </c>
      <c r="G1146" s="226">
        <v>-0.0104</v>
      </c>
      <c r="K1146" s="154" t="s">
        <v>5643</v>
      </c>
      <c r="L1146" s="154">
        <v>57.4</v>
      </c>
      <c r="M1146" s="154">
        <v>57.1</v>
      </c>
      <c r="N1146" s="154">
        <v>57.7</v>
      </c>
      <c r="O1146" s="154">
        <v>56.8</v>
      </c>
      <c r="P1146" s="154" t="s">
        <v>3604</v>
      </c>
      <c r="Q1146" s="226">
        <v>0.0053</v>
      </c>
      <c r="R1146" s="489" t="str">
        <f>VLOOKUP(K1146,'Downloaded Data'!A:A,1,TRUE)</f>
        <v>01/15/2017</v>
      </c>
    </row>
    <row r="1147" ht="15.75" customHeight="1">
      <c r="A1147" s="154" t="s">
        <v>5684</v>
      </c>
      <c r="B1147" s="490">
        <v>5570.15</v>
      </c>
      <c r="C1147" s="490">
        <v>5570.15</v>
      </c>
      <c r="D1147" s="490">
        <v>5570.15</v>
      </c>
      <c r="E1147" s="490">
        <v>5570.15</v>
      </c>
      <c r="G1147" s="226">
        <v>-0.0054</v>
      </c>
      <c r="K1147" s="154" t="s">
        <v>5644</v>
      </c>
      <c r="L1147" s="154">
        <v>57.1</v>
      </c>
      <c r="M1147" s="154">
        <v>57.1</v>
      </c>
      <c r="N1147" s="154">
        <v>57.5</v>
      </c>
      <c r="O1147" s="154">
        <v>56.5</v>
      </c>
      <c r="P1147" s="154" t="s">
        <v>3605</v>
      </c>
      <c r="Q1147" s="226">
        <v>0.0</v>
      </c>
      <c r="R1147" s="489" t="str">
        <f>VLOOKUP(K1147,'Downloaded Data'!A:A,1,TRUE)</f>
        <v>01/15/2017</v>
      </c>
    </row>
    <row r="1148" ht="15.75" customHeight="1">
      <c r="A1148" s="154" t="s">
        <v>5685</v>
      </c>
      <c r="B1148" s="490">
        <v>5600.55</v>
      </c>
      <c r="C1148" s="490">
        <v>5600.55</v>
      </c>
      <c r="D1148" s="490">
        <v>5600.55</v>
      </c>
      <c r="E1148" s="490">
        <v>5600.55</v>
      </c>
      <c r="G1148" s="226">
        <v>-0.0055</v>
      </c>
      <c r="K1148" s="154" t="s">
        <v>5645</v>
      </c>
      <c r="L1148" s="154">
        <v>57.1</v>
      </c>
      <c r="M1148" s="154">
        <v>56.2</v>
      </c>
      <c r="N1148" s="154">
        <v>57.3</v>
      </c>
      <c r="O1148" s="154">
        <v>56.2</v>
      </c>
      <c r="P1148" s="154" t="s">
        <v>3606</v>
      </c>
      <c r="Q1148" s="226">
        <v>0.016</v>
      </c>
      <c r="R1148" s="489" t="str">
        <f>VLOOKUP(K1148,'Downloaded Data'!A:A,1,TRUE)</f>
        <v>01/15/2017</v>
      </c>
    </row>
    <row r="1149" ht="15.75" customHeight="1">
      <c r="A1149" s="154" t="s">
        <v>5686</v>
      </c>
      <c r="B1149" s="490">
        <v>5631.29</v>
      </c>
      <c r="C1149" s="490">
        <v>5631.29</v>
      </c>
      <c r="D1149" s="490">
        <v>5631.29</v>
      </c>
      <c r="E1149" s="490">
        <v>5631.29</v>
      </c>
      <c r="G1149" s="226">
        <v>0.0047</v>
      </c>
      <c r="K1149" s="154" t="s">
        <v>5646</v>
      </c>
      <c r="L1149" s="154">
        <v>56.2</v>
      </c>
      <c r="M1149" s="154">
        <v>57.3</v>
      </c>
      <c r="N1149" s="154">
        <v>57.4</v>
      </c>
      <c r="O1149" s="154">
        <v>55.6</v>
      </c>
      <c r="P1149" s="154" t="s">
        <v>3607</v>
      </c>
      <c r="Q1149" s="226">
        <v>-0.0175</v>
      </c>
      <c r="R1149" s="489" t="str">
        <f>VLOOKUP(K1149,'Downloaded Data'!A:A,1,TRUE)</f>
        <v>01/15/2017</v>
      </c>
    </row>
    <row r="1150" ht="15.75" customHeight="1">
      <c r="A1150" s="154" t="s">
        <v>5687</v>
      </c>
      <c r="B1150" s="490">
        <v>5604.9</v>
      </c>
      <c r="C1150" s="490">
        <v>5604.9</v>
      </c>
      <c r="D1150" s="490">
        <v>5604.9</v>
      </c>
      <c r="E1150" s="490">
        <v>5604.9</v>
      </c>
      <c r="G1150" s="226">
        <v>-0.009</v>
      </c>
      <c r="K1150" s="154" t="s">
        <v>5647</v>
      </c>
      <c r="L1150" s="154">
        <v>57.2</v>
      </c>
      <c r="M1150" s="154">
        <v>56.6</v>
      </c>
      <c r="N1150" s="154">
        <v>57.3</v>
      </c>
      <c r="O1150" s="154">
        <v>56.0</v>
      </c>
      <c r="P1150" s="154" t="s">
        <v>3608</v>
      </c>
      <c r="Q1150" s="226">
        <v>0.0053</v>
      </c>
      <c r="R1150" s="489" t="str">
        <f>VLOOKUP(K1150,'Downloaded Data'!A:A,1,TRUE)</f>
        <v>01/15/2017</v>
      </c>
    </row>
    <row r="1151" ht="15.75" customHeight="1">
      <c r="A1151" s="154" t="s">
        <v>5688</v>
      </c>
      <c r="B1151" s="490">
        <v>5655.81</v>
      </c>
      <c r="C1151" s="490">
        <v>5655.81</v>
      </c>
      <c r="D1151" s="490">
        <v>5655.81</v>
      </c>
      <c r="E1151" s="490">
        <v>5655.81</v>
      </c>
      <c r="G1151" s="226">
        <v>5.0E-4</v>
      </c>
      <c r="K1151" s="154" t="s">
        <v>5648</v>
      </c>
      <c r="L1151" s="154">
        <v>56.9</v>
      </c>
      <c r="M1151" s="154">
        <v>57.6</v>
      </c>
      <c r="N1151" s="154">
        <v>57.6</v>
      </c>
      <c r="O1151" s="154">
        <v>56.7</v>
      </c>
      <c r="P1151" s="154" t="s">
        <v>3609</v>
      </c>
      <c r="Q1151" s="226">
        <v>-0.0122</v>
      </c>
      <c r="R1151" s="489" t="str">
        <f>VLOOKUP(K1151,'Downloaded Data'!A:A,1,TRUE)</f>
        <v>01/15/2017</v>
      </c>
    </row>
    <row r="1152" ht="15.75" customHeight="1">
      <c r="A1152" s="154" t="s">
        <v>5689</v>
      </c>
      <c r="B1152" s="490">
        <v>5653.21</v>
      </c>
      <c r="C1152" s="490">
        <v>5653.21</v>
      </c>
      <c r="D1152" s="490">
        <v>5653.21</v>
      </c>
      <c r="E1152" s="490">
        <v>5653.21</v>
      </c>
      <c r="G1152" s="226">
        <v>-0.0051</v>
      </c>
      <c r="K1152" s="154" t="s">
        <v>5649</v>
      </c>
      <c r="L1152" s="154">
        <v>57.6</v>
      </c>
      <c r="M1152" s="154">
        <v>57.9</v>
      </c>
      <c r="N1152" s="154">
        <v>58.0</v>
      </c>
      <c r="O1152" s="154">
        <v>56.8</v>
      </c>
      <c r="P1152" s="154" t="s">
        <v>3266</v>
      </c>
      <c r="Q1152" s="226">
        <v>-0.0017</v>
      </c>
      <c r="R1152" s="489" t="str">
        <f>VLOOKUP(K1152,'Downloaded Data'!A:A,1,TRUE)</f>
        <v>01/15/2017</v>
      </c>
    </row>
    <row r="1153" ht="15.75" customHeight="1">
      <c r="A1153" s="489">
        <v>43802.0</v>
      </c>
      <c r="B1153" s="490">
        <v>5682.43</v>
      </c>
      <c r="C1153" s="490">
        <v>5682.43</v>
      </c>
      <c r="D1153" s="490">
        <v>5682.43</v>
      </c>
      <c r="E1153" s="490">
        <v>5682.43</v>
      </c>
      <c r="G1153" s="226">
        <v>-0.0015</v>
      </c>
      <c r="K1153" s="154" t="s">
        <v>5650</v>
      </c>
      <c r="L1153" s="154">
        <v>57.7</v>
      </c>
      <c r="M1153" s="154">
        <v>57.9</v>
      </c>
      <c r="N1153" s="154">
        <v>57.9</v>
      </c>
      <c r="O1153" s="154">
        <v>57.6</v>
      </c>
      <c r="P1153" s="154" t="s">
        <v>3610</v>
      </c>
      <c r="Q1153" s="226">
        <v>0.0</v>
      </c>
      <c r="R1153" s="489" t="str">
        <f>VLOOKUP(K1153,'Downloaded Data'!A:A,1,TRUE)</f>
        <v>01/15/2017</v>
      </c>
    </row>
    <row r="1154" ht="15.75" customHeight="1">
      <c r="A1154" s="489">
        <v>43772.0</v>
      </c>
      <c r="B1154" s="490">
        <v>5690.82</v>
      </c>
      <c r="C1154" s="490">
        <v>5690.82</v>
      </c>
      <c r="D1154" s="490">
        <v>5690.82</v>
      </c>
      <c r="E1154" s="490">
        <v>5690.82</v>
      </c>
      <c r="G1154" s="226">
        <v>-0.0034</v>
      </c>
      <c r="K1154" s="154" t="s">
        <v>5651</v>
      </c>
      <c r="L1154" s="154">
        <v>57.7</v>
      </c>
      <c r="M1154" s="154">
        <v>57.9</v>
      </c>
      <c r="N1154" s="154">
        <v>58.0</v>
      </c>
      <c r="O1154" s="154">
        <v>57.7</v>
      </c>
      <c r="P1154" s="154" t="s">
        <v>3611</v>
      </c>
      <c r="Q1154" s="226">
        <v>-0.0017</v>
      </c>
      <c r="R1154" s="489" t="str">
        <f>VLOOKUP(K1154,'Downloaded Data'!A:A,1,TRUE)</f>
        <v>01/14/2018</v>
      </c>
    </row>
    <row r="1155" ht="15.75" customHeight="1">
      <c r="A1155" s="489">
        <v>43741.0</v>
      </c>
      <c r="B1155" s="490">
        <v>5710.06</v>
      </c>
      <c r="C1155" s="490">
        <v>5710.06</v>
      </c>
      <c r="D1155" s="490">
        <v>5710.06</v>
      </c>
      <c r="E1155" s="490">
        <v>5710.06</v>
      </c>
      <c r="G1155" s="226">
        <v>0.0038</v>
      </c>
      <c r="K1155" s="154" t="s">
        <v>5652</v>
      </c>
      <c r="L1155" s="154">
        <v>57.8</v>
      </c>
      <c r="M1155" s="154">
        <v>58.2</v>
      </c>
      <c r="N1155" s="154">
        <v>58.9</v>
      </c>
      <c r="O1155" s="154">
        <v>57.1</v>
      </c>
      <c r="P1155" s="154" t="s">
        <v>3612</v>
      </c>
      <c r="Q1155" s="226">
        <v>-0.0086</v>
      </c>
      <c r="R1155" s="489" t="str">
        <f>VLOOKUP(K1155,'Downloaded Data'!A:A,1,TRUE)</f>
        <v>01/14/2018</v>
      </c>
    </row>
    <row r="1156" ht="15.75" customHeight="1">
      <c r="A1156" s="489">
        <v>43649.0</v>
      </c>
      <c r="B1156" s="490">
        <v>5688.45</v>
      </c>
      <c r="C1156" s="490">
        <v>5688.45</v>
      </c>
      <c r="D1156" s="490">
        <v>5688.45</v>
      </c>
      <c r="E1156" s="490">
        <v>5688.45</v>
      </c>
      <c r="G1156" s="226">
        <v>4.0E-4</v>
      </c>
      <c r="K1156" s="154" t="s">
        <v>5653</v>
      </c>
      <c r="L1156" s="154">
        <v>58.3</v>
      </c>
      <c r="M1156" s="154">
        <v>58.5</v>
      </c>
      <c r="N1156" s="154">
        <v>58.7</v>
      </c>
      <c r="O1156" s="154">
        <v>57.7</v>
      </c>
      <c r="P1156" s="154" t="s">
        <v>3613</v>
      </c>
      <c r="Q1156" s="226">
        <v>-0.0034</v>
      </c>
      <c r="R1156" s="489" t="str">
        <f>VLOOKUP(K1156,'Downloaded Data'!A:A,1,TRUE)</f>
        <v>01/14/2018</v>
      </c>
    </row>
    <row r="1157" ht="15.75" customHeight="1">
      <c r="A1157" s="489">
        <v>43619.0</v>
      </c>
      <c r="B1157" s="490">
        <v>5686.38</v>
      </c>
      <c r="C1157" s="490">
        <v>5686.38</v>
      </c>
      <c r="D1157" s="490">
        <v>5686.38</v>
      </c>
      <c r="E1157" s="490">
        <v>5686.38</v>
      </c>
      <c r="G1157" s="226">
        <v>-2.0E-4</v>
      </c>
      <c r="K1157" s="489">
        <v>43805.0</v>
      </c>
      <c r="L1157" s="154">
        <v>58.5</v>
      </c>
      <c r="M1157" s="154">
        <v>58.5</v>
      </c>
      <c r="N1157" s="154">
        <v>58.9</v>
      </c>
      <c r="O1157" s="154">
        <v>58.1</v>
      </c>
      <c r="P1157" s="154" t="s">
        <v>3614</v>
      </c>
      <c r="Q1157" s="226">
        <v>-0.0017</v>
      </c>
      <c r="R1157" s="489">
        <f>VLOOKUP(K1157,'Downloaded Data'!A:A,1,TRUE)</f>
        <v>41677</v>
      </c>
    </row>
    <row r="1158" ht="15.75" customHeight="1">
      <c r="A1158" s="489">
        <v>43588.0</v>
      </c>
      <c r="B1158" s="490">
        <v>5687.48</v>
      </c>
      <c r="C1158" s="490">
        <v>5687.48</v>
      </c>
      <c r="D1158" s="490">
        <v>5687.48</v>
      </c>
      <c r="E1158" s="490">
        <v>5687.48</v>
      </c>
      <c r="G1158" s="226">
        <v>9.0E-4</v>
      </c>
      <c r="K1158" s="489">
        <v>43775.0</v>
      </c>
      <c r="L1158" s="154">
        <v>58.6</v>
      </c>
      <c r="M1158" s="154">
        <v>58.9</v>
      </c>
      <c r="N1158" s="154">
        <v>59.0</v>
      </c>
      <c r="O1158" s="154">
        <v>58.0</v>
      </c>
      <c r="P1158" s="154" t="s">
        <v>3615</v>
      </c>
      <c r="Q1158" s="226">
        <v>0.0086</v>
      </c>
      <c r="R1158" s="489" t="str">
        <f>VLOOKUP(K1158,'Downloaded Data'!A:A,1,TRUE)</f>
        <v>#N/A</v>
      </c>
    </row>
    <row r="1159" ht="15.75" customHeight="1">
      <c r="A1159" s="489">
        <v>43558.0</v>
      </c>
      <c r="B1159" s="490">
        <v>5682.41</v>
      </c>
      <c r="C1159" s="490">
        <v>5682.41</v>
      </c>
      <c r="D1159" s="490">
        <v>5682.41</v>
      </c>
      <c r="E1159" s="490">
        <v>5682.41</v>
      </c>
      <c r="G1159" s="226">
        <v>-0.0071</v>
      </c>
      <c r="K1159" s="489">
        <v>43744.0</v>
      </c>
      <c r="L1159" s="154">
        <v>58.1</v>
      </c>
      <c r="M1159" s="154">
        <v>57.6</v>
      </c>
      <c r="N1159" s="154">
        <v>58.9</v>
      </c>
      <c r="O1159" s="154">
        <v>57.3</v>
      </c>
      <c r="P1159" s="154" t="s">
        <v>3616</v>
      </c>
      <c r="Q1159" s="226">
        <v>0.0087</v>
      </c>
      <c r="R1159" s="489" t="str">
        <f>VLOOKUP(K1159,'Downloaded Data'!A:A,1,TRUE)</f>
        <v>#N/A</v>
      </c>
    </row>
    <row r="1160" ht="15.75" customHeight="1">
      <c r="A1160" s="489">
        <v>43527.0</v>
      </c>
      <c r="B1160" s="490">
        <v>5723.07</v>
      </c>
      <c r="C1160" s="490">
        <v>5723.07</v>
      </c>
      <c r="D1160" s="490">
        <v>5723.07</v>
      </c>
      <c r="E1160" s="490">
        <v>5723.07</v>
      </c>
      <c r="G1160" s="226">
        <v>0.002</v>
      </c>
      <c r="K1160" s="489">
        <v>43714.0</v>
      </c>
      <c r="L1160" s="154">
        <v>57.6</v>
      </c>
      <c r="M1160" s="154">
        <v>57.6</v>
      </c>
      <c r="N1160" s="154">
        <v>58.0</v>
      </c>
      <c r="O1160" s="154">
        <v>56.9</v>
      </c>
      <c r="P1160" s="154" t="s">
        <v>3617</v>
      </c>
      <c r="Q1160" s="226">
        <v>0.0123</v>
      </c>
      <c r="R1160" s="489" t="str">
        <f>VLOOKUP(K1160,'Downloaded Data'!A:A,1,TRUE)</f>
        <v>#N/A</v>
      </c>
    </row>
    <row r="1161" ht="15.75" customHeight="1">
      <c r="A1161" s="154" t="s">
        <v>5690</v>
      </c>
      <c r="B1161" s="490">
        <v>5711.82</v>
      </c>
      <c r="C1161" s="490">
        <v>5711.82</v>
      </c>
      <c r="D1161" s="490">
        <v>5711.82</v>
      </c>
      <c r="E1161" s="490">
        <v>5711.82</v>
      </c>
      <c r="G1161" s="226">
        <v>0.0</v>
      </c>
      <c r="K1161" s="154" t="s">
        <v>5654</v>
      </c>
      <c r="L1161" s="154">
        <v>56.9</v>
      </c>
      <c r="M1161" s="154">
        <v>57.1</v>
      </c>
      <c r="N1161" s="154">
        <v>57.5</v>
      </c>
      <c r="O1161" s="154">
        <v>56.6</v>
      </c>
      <c r="P1161" s="154" t="s">
        <v>3618</v>
      </c>
      <c r="Q1161" s="226">
        <v>-0.0035</v>
      </c>
      <c r="R1161" s="489" t="str">
        <f>VLOOKUP(K1161,'Downloaded Data'!A:A,1,TRUE)</f>
        <v>01/14/2018</v>
      </c>
    </row>
    <row r="1162" ht="15.75" customHeight="1">
      <c r="A1162" s="154" t="s">
        <v>5691</v>
      </c>
      <c r="B1162" s="490">
        <v>5711.82</v>
      </c>
      <c r="C1162" s="490">
        <v>5711.82</v>
      </c>
      <c r="D1162" s="490">
        <v>5711.82</v>
      </c>
      <c r="E1162" s="490">
        <v>5711.82</v>
      </c>
      <c r="G1162" s="226">
        <v>-0.0047</v>
      </c>
      <c r="K1162" s="154" t="s">
        <v>5655</v>
      </c>
      <c r="L1162" s="154">
        <v>57.1</v>
      </c>
      <c r="M1162" s="154">
        <v>57.0</v>
      </c>
      <c r="N1162" s="154">
        <v>58.0</v>
      </c>
      <c r="O1162" s="154">
        <v>56.8</v>
      </c>
      <c r="P1162" s="154" t="s">
        <v>3619</v>
      </c>
      <c r="Q1162" s="226">
        <v>0.0053</v>
      </c>
      <c r="R1162" s="489" t="str">
        <f>VLOOKUP(K1162,'Downloaded Data'!A:A,1,TRUE)</f>
        <v>01/14/2018</v>
      </c>
    </row>
    <row r="1163" ht="15.75" customHeight="1">
      <c r="A1163" s="154" t="s">
        <v>5692</v>
      </c>
      <c r="B1163" s="490">
        <v>5738.64</v>
      </c>
      <c r="C1163" s="490">
        <v>5738.64</v>
      </c>
      <c r="D1163" s="490">
        <v>5738.64</v>
      </c>
      <c r="E1163" s="490">
        <v>5738.64</v>
      </c>
      <c r="G1163" s="226">
        <v>-0.003</v>
      </c>
      <c r="K1163" s="154" t="s">
        <v>5656</v>
      </c>
      <c r="L1163" s="154">
        <v>56.8</v>
      </c>
      <c r="M1163" s="154">
        <v>57.3</v>
      </c>
      <c r="N1163" s="154">
        <v>57.9</v>
      </c>
      <c r="O1163" s="154">
        <v>56.4</v>
      </c>
      <c r="P1163" s="154" t="s">
        <v>3620</v>
      </c>
      <c r="Q1163" s="226">
        <v>-0.0087</v>
      </c>
      <c r="R1163" s="489" t="str">
        <f>VLOOKUP(K1163,'Downloaded Data'!A:A,1,TRUE)</f>
        <v>01/14/2018</v>
      </c>
    </row>
    <row r="1164" ht="15.75" customHeight="1">
      <c r="A1164" s="154" t="s">
        <v>5693</v>
      </c>
      <c r="B1164" s="490">
        <v>5755.79</v>
      </c>
      <c r="C1164" s="490">
        <v>5755.79</v>
      </c>
      <c r="D1164" s="490">
        <v>5755.79</v>
      </c>
      <c r="E1164" s="490">
        <v>5755.79</v>
      </c>
      <c r="G1164" s="226">
        <v>0.0073</v>
      </c>
      <c r="K1164" s="154" t="s">
        <v>5657</v>
      </c>
      <c r="L1164" s="154">
        <v>57.3</v>
      </c>
      <c r="M1164" s="154">
        <v>56.8</v>
      </c>
      <c r="N1164" s="154">
        <v>57.6</v>
      </c>
      <c r="O1164" s="154">
        <v>56.5</v>
      </c>
      <c r="P1164" s="154" t="s">
        <v>3621</v>
      </c>
      <c r="Q1164" s="226">
        <v>0.0035</v>
      </c>
      <c r="R1164" s="489" t="str">
        <f>VLOOKUP(K1164,'Downloaded Data'!A:A,1,TRUE)</f>
        <v>01/14/2018</v>
      </c>
    </row>
    <row r="1165" ht="15.75" customHeight="1">
      <c r="A1165" s="154" t="s">
        <v>5694</v>
      </c>
      <c r="B1165" s="490">
        <v>5714.27</v>
      </c>
      <c r="C1165" s="490">
        <v>5714.27</v>
      </c>
      <c r="D1165" s="490">
        <v>5714.27</v>
      </c>
      <c r="E1165" s="490">
        <v>5714.27</v>
      </c>
      <c r="G1165" s="226">
        <v>-0.0055</v>
      </c>
      <c r="K1165" s="154" t="s">
        <v>5658</v>
      </c>
      <c r="L1165" s="154">
        <v>57.1</v>
      </c>
      <c r="M1165" s="154">
        <v>57.1</v>
      </c>
      <c r="N1165" s="154">
        <v>57.9</v>
      </c>
      <c r="O1165" s="154">
        <v>56.6</v>
      </c>
      <c r="P1165" s="154" t="s">
        <v>3622</v>
      </c>
      <c r="Q1165" s="226">
        <v>-0.0121</v>
      </c>
      <c r="R1165" s="489" t="str">
        <f>VLOOKUP(K1165,'Downloaded Data'!A:A,1,TRUE)</f>
        <v>01/14/2018</v>
      </c>
    </row>
    <row r="1166" ht="15.75" customHeight="1">
      <c r="A1166" s="154" t="s">
        <v>5695</v>
      </c>
      <c r="B1166" s="490">
        <v>5745.83</v>
      </c>
      <c r="C1166" s="490">
        <v>5745.83</v>
      </c>
      <c r="D1166" s="490">
        <v>5745.83</v>
      </c>
      <c r="E1166" s="490">
        <v>5745.83</v>
      </c>
      <c r="G1166" s="226">
        <v>0.0017</v>
      </c>
      <c r="K1166" s="154" t="s">
        <v>5659</v>
      </c>
      <c r="L1166" s="154">
        <v>57.8</v>
      </c>
      <c r="M1166" s="154">
        <v>56.6</v>
      </c>
      <c r="N1166" s="154">
        <v>58.0</v>
      </c>
      <c r="O1166" s="154">
        <v>56.6</v>
      </c>
      <c r="P1166" s="154" t="s">
        <v>3623</v>
      </c>
      <c r="Q1166" s="226">
        <v>0.0035</v>
      </c>
      <c r="R1166" s="489" t="str">
        <f>VLOOKUP(K1166,'Downloaded Data'!A:A,1,TRUE)</f>
        <v>01/14/2018</v>
      </c>
    </row>
    <row r="1167" ht="15.75" customHeight="1">
      <c r="A1167" s="154" t="s">
        <v>5696</v>
      </c>
      <c r="B1167" s="490">
        <v>5735.92</v>
      </c>
      <c r="C1167" s="490">
        <v>5735.92</v>
      </c>
      <c r="D1167" s="490">
        <v>5735.92</v>
      </c>
      <c r="E1167" s="490">
        <v>5735.92</v>
      </c>
      <c r="G1167" s="226">
        <v>0.002</v>
      </c>
      <c r="K1167" s="154" t="s">
        <v>5660</v>
      </c>
      <c r="L1167" s="154">
        <v>57.6</v>
      </c>
      <c r="M1167" s="154">
        <v>57.7</v>
      </c>
      <c r="N1167" s="154">
        <v>57.7</v>
      </c>
      <c r="O1167" s="154">
        <v>56.7</v>
      </c>
      <c r="P1167" s="154" t="s">
        <v>3624</v>
      </c>
      <c r="Q1167" s="226">
        <v>0.0088</v>
      </c>
      <c r="R1167" s="489" t="str">
        <f>VLOOKUP(K1167,'Downloaded Data'!A:A,1,TRUE)</f>
        <v>01/14/2018</v>
      </c>
    </row>
    <row r="1168" ht="15.75" customHeight="1">
      <c r="A1168" s="154" t="s">
        <v>5697</v>
      </c>
      <c r="B1168" s="490">
        <v>5724.52</v>
      </c>
      <c r="C1168" s="490">
        <v>5724.52</v>
      </c>
      <c r="D1168" s="490">
        <v>5724.52</v>
      </c>
      <c r="E1168" s="490">
        <v>5724.52</v>
      </c>
      <c r="G1168" s="226">
        <v>-0.0089</v>
      </c>
      <c r="K1168" s="154" t="s">
        <v>5661</v>
      </c>
      <c r="L1168" s="154">
        <v>57.1</v>
      </c>
      <c r="M1168" s="154">
        <v>57.8</v>
      </c>
      <c r="N1168" s="154">
        <v>57.8</v>
      </c>
      <c r="O1168" s="154">
        <v>57.0</v>
      </c>
      <c r="P1168" s="154" t="s">
        <v>3577</v>
      </c>
      <c r="Q1168" s="226">
        <v>-0.0121</v>
      </c>
      <c r="R1168" s="489" t="str">
        <f>VLOOKUP(K1168,'Downloaded Data'!A:A,1,TRUE)</f>
        <v>01/14/2018</v>
      </c>
    </row>
    <row r="1169" ht="15.75" customHeight="1">
      <c r="A1169" s="154" t="s">
        <v>5698</v>
      </c>
      <c r="B1169" s="490">
        <v>5775.82</v>
      </c>
      <c r="C1169" s="490">
        <v>5775.82</v>
      </c>
      <c r="D1169" s="490">
        <v>5775.82</v>
      </c>
      <c r="E1169" s="490">
        <v>5775.82</v>
      </c>
      <c r="G1169" s="226">
        <v>0.0044</v>
      </c>
      <c r="K1169" s="154" t="s">
        <v>5662</v>
      </c>
      <c r="L1169" s="154">
        <v>57.8</v>
      </c>
      <c r="M1169" s="154">
        <v>58.0</v>
      </c>
      <c r="N1169" s="154">
        <v>58.0</v>
      </c>
      <c r="O1169" s="154">
        <v>57.7</v>
      </c>
      <c r="P1169" s="154" t="s">
        <v>2890</v>
      </c>
      <c r="Q1169" s="226">
        <v>-0.0017</v>
      </c>
      <c r="R1169" s="489" t="str">
        <f>VLOOKUP(K1169,'Downloaded Data'!A:A,1,TRUE)</f>
        <v>01/14/2018</v>
      </c>
    </row>
    <row r="1170" ht="15.75" customHeight="1">
      <c r="A1170" s="154" t="s">
        <v>5699</v>
      </c>
      <c r="B1170" s="490">
        <v>5750.29</v>
      </c>
      <c r="C1170" s="490">
        <v>5750.29</v>
      </c>
      <c r="D1170" s="490">
        <v>5750.29</v>
      </c>
      <c r="E1170" s="490">
        <v>5750.29</v>
      </c>
      <c r="G1170" s="226">
        <v>3.0E-4</v>
      </c>
      <c r="K1170" s="154" t="s">
        <v>5663</v>
      </c>
      <c r="L1170" s="154">
        <v>57.9</v>
      </c>
      <c r="M1170" s="154">
        <v>58.5</v>
      </c>
      <c r="N1170" s="154">
        <v>58.5</v>
      </c>
      <c r="O1170" s="154">
        <v>57.7</v>
      </c>
      <c r="P1170" s="154" t="s">
        <v>3625</v>
      </c>
      <c r="Q1170" s="226">
        <v>0.007</v>
      </c>
      <c r="R1170" s="489" t="str">
        <f>VLOOKUP(K1170,'Downloaded Data'!A:A,1,TRUE)</f>
        <v>01/14/2018</v>
      </c>
    </row>
    <row r="1171" ht="15.75" customHeight="1">
      <c r="A1171" s="154" t="s">
        <v>5700</v>
      </c>
      <c r="B1171" s="490">
        <v>5748.31</v>
      </c>
      <c r="C1171" s="490">
        <v>5748.31</v>
      </c>
      <c r="D1171" s="490">
        <v>5748.31</v>
      </c>
      <c r="E1171" s="490">
        <v>5748.31</v>
      </c>
      <c r="G1171" s="226">
        <v>0.0029</v>
      </c>
      <c r="K1171" s="154" t="s">
        <v>5664</v>
      </c>
      <c r="L1171" s="154">
        <v>57.5</v>
      </c>
      <c r="M1171" s="154">
        <v>57.2</v>
      </c>
      <c r="N1171" s="154">
        <v>58.3</v>
      </c>
      <c r="O1171" s="154">
        <v>57.2</v>
      </c>
      <c r="P1171" s="154" t="s">
        <v>3626</v>
      </c>
      <c r="Q1171" s="226">
        <v>0.0017</v>
      </c>
      <c r="R1171" s="489" t="str">
        <f>VLOOKUP(K1171,'Downloaded Data'!A:A,1,TRUE)</f>
        <v>01/14/2018</v>
      </c>
    </row>
    <row r="1172" ht="15.75" customHeight="1">
      <c r="A1172" s="489">
        <v>43801.0</v>
      </c>
      <c r="B1172" s="490">
        <v>5731.95</v>
      </c>
      <c r="C1172" s="490">
        <v>5731.95</v>
      </c>
      <c r="D1172" s="490">
        <v>5731.95</v>
      </c>
      <c r="E1172" s="490">
        <v>5731.95</v>
      </c>
      <c r="G1172" s="226">
        <v>-3.0E-4</v>
      </c>
      <c r="K1172" s="154" t="s">
        <v>5665</v>
      </c>
      <c r="L1172" s="154">
        <v>57.4</v>
      </c>
      <c r="M1172" s="154">
        <v>57.6</v>
      </c>
      <c r="N1172" s="154">
        <v>58.0</v>
      </c>
      <c r="O1172" s="154">
        <v>57.1</v>
      </c>
      <c r="P1172" s="154" t="s">
        <v>3627</v>
      </c>
      <c r="Q1172" s="226">
        <v>-0.0035</v>
      </c>
      <c r="R1172" s="489" t="str">
        <f>VLOOKUP(K1172,'Downloaded Data'!A:A,1,TRUE)</f>
        <v>01/14/2018</v>
      </c>
    </row>
    <row r="1173" ht="15.75" customHeight="1">
      <c r="A1173" s="489">
        <v>43771.0</v>
      </c>
      <c r="B1173" s="490">
        <v>5733.91</v>
      </c>
      <c r="C1173" s="490">
        <v>5733.91</v>
      </c>
      <c r="D1173" s="490">
        <v>5733.91</v>
      </c>
      <c r="E1173" s="490">
        <v>5733.91</v>
      </c>
      <c r="G1173" s="226">
        <v>-0.0052</v>
      </c>
      <c r="K1173" s="154" t="s">
        <v>5666</v>
      </c>
      <c r="L1173" s="154">
        <v>57.6</v>
      </c>
      <c r="M1173" s="154">
        <v>57.9</v>
      </c>
      <c r="N1173" s="154">
        <v>58.3</v>
      </c>
      <c r="O1173" s="154">
        <v>57.5</v>
      </c>
      <c r="P1173" s="154" t="s">
        <v>3628</v>
      </c>
      <c r="Q1173" s="226">
        <v>-0.0052</v>
      </c>
      <c r="R1173" s="489" t="str">
        <f>VLOOKUP(K1173,'Downloaded Data'!A:A,1,TRUE)</f>
        <v>01/14/2018</v>
      </c>
    </row>
    <row r="1174" ht="15.75" customHeight="1">
      <c r="A1174" s="489">
        <v>43740.0</v>
      </c>
      <c r="B1174" s="490">
        <v>5763.73</v>
      </c>
      <c r="C1174" s="490">
        <v>5763.73</v>
      </c>
      <c r="D1174" s="490">
        <v>5763.73</v>
      </c>
      <c r="E1174" s="490">
        <v>5763.73</v>
      </c>
      <c r="G1174" s="226">
        <v>-0.0083</v>
      </c>
      <c r="K1174" s="154" t="s">
        <v>5667</v>
      </c>
      <c r="L1174" s="154">
        <v>57.9</v>
      </c>
      <c r="M1174" s="154">
        <v>58.1</v>
      </c>
      <c r="N1174" s="154">
        <v>58.4</v>
      </c>
      <c r="O1174" s="154">
        <v>57.8</v>
      </c>
      <c r="P1174" s="154" t="s">
        <v>3629</v>
      </c>
      <c r="Q1174" s="226">
        <v>0.0</v>
      </c>
      <c r="R1174" s="489" t="str">
        <f>VLOOKUP(K1174,'Downloaded Data'!A:A,1,TRUE)</f>
        <v>01/14/2018</v>
      </c>
    </row>
    <row r="1175" ht="15.75" customHeight="1">
      <c r="A1175" s="489">
        <v>43648.0</v>
      </c>
      <c r="B1175" s="490">
        <v>5811.92</v>
      </c>
      <c r="C1175" s="490">
        <v>5811.92</v>
      </c>
      <c r="D1175" s="490">
        <v>5811.92</v>
      </c>
      <c r="E1175" s="490">
        <v>5811.92</v>
      </c>
      <c r="G1175" s="226">
        <v>0.0045</v>
      </c>
      <c r="K1175" s="489">
        <v>43804.0</v>
      </c>
      <c r="L1175" s="154">
        <v>57.9</v>
      </c>
      <c r="M1175" s="154">
        <v>57.0</v>
      </c>
      <c r="N1175" s="154">
        <v>58.3</v>
      </c>
      <c r="O1175" s="154">
        <v>57.0</v>
      </c>
      <c r="P1175" s="154" t="s">
        <v>3630</v>
      </c>
      <c r="Q1175" s="226">
        <v>-0.0052</v>
      </c>
      <c r="R1175" s="489">
        <f>VLOOKUP(K1175,'Downloaded Data'!A:A,1,TRUE)</f>
        <v>41677</v>
      </c>
    </row>
    <row r="1176" ht="15.75" customHeight="1">
      <c r="A1176" s="489">
        <v>43618.0</v>
      </c>
      <c r="B1176" s="490">
        <v>5786.0</v>
      </c>
      <c r="C1176" s="490">
        <v>5786.0</v>
      </c>
      <c r="D1176" s="490">
        <v>5786.0</v>
      </c>
      <c r="E1176" s="490">
        <v>5786.0</v>
      </c>
      <c r="G1176" s="226">
        <v>-0.0025</v>
      </c>
      <c r="K1176" s="489">
        <v>43713.0</v>
      </c>
      <c r="L1176" s="154">
        <v>58.2</v>
      </c>
      <c r="M1176" s="154">
        <v>57.9</v>
      </c>
      <c r="N1176" s="154">
        <v>58.5</v>
      </c>
      <c r="O1176" s="154">
        <v>57.7</v>
      </c>
      <c r="P1176" s="154" t="s">
        <v>3631</v>
      </c>
      <c r="Q1176" s="226">
        <v>0.0052</v>
      </c>
      <c r="R1176" s="489" t="str">
        <f>VLOOKUP(K1176,'Downloaded Data'!A:A,1,TRUE)</f>
        <v>#N/A</v>
      </c>
    </row>
    <row r="1177" ht="15.75" customHeight="1">
      <c r="A1177" s="489">
        <v>43587.0</v>
      </c>
      <c r="B1177" s="490">
        <v>5800.24</v>
      </c>
      <c r="C1177" s="490">
        <v>5800.24</v>
      </c>
      <c r="D1177" s="490">
        <v>5800.24</v>
      </c>
      <c r="E1177" s="490">
        <v>5800.24</v>
      </c>
      <c r="G1177" s="226">
        <v>-0.0048</v>
      </c>
      <c r="K1177" s="489">
        <v>43682.0</v>
      </c>
      <c r="L1177" s="154">
        <v>57.9</v>
      </c>
      <c r="M1177" s="154">
        <v>58.4</v>
      </c>
      <c r="N1177" s="154">
        <v>58.4</v>
      </c>
      <c r="O1177" s="154">
        <v>57.7</v>
      </c>
      <c r="P1177" s="154" t="s">
        <v>3632</v>
      </c>
      <c r="Q1177" s="226">
        <v>-0.0086</v>
      </c>
      <c r="R1177" s="489" t="str">
        <f>VLOOKUP(K1177,'Downloaded Data'!A:A,1,TRUE)</f>
        <v>#N/A</v>
      </c>
    </row>
    <row r="1178" ht="15.75" customHeight="1">
      <c r="A1178" s="489">
        <v>43557.0</v>
      </c>
      <c r="B1178" s="490">
        <v>5828.07</v>
      </c>
      <c r="C1178" s="490">
        <v>5828.07</v>
      </c>
      <c r="D1178" s="490">
        <v>5828.07</v>
      </c>
      <c r="E1178" s="490">
        <v>5828.07</v>
      </c>
      <c r="G1178" s="226">
        <v>0.0046</v>
      </c>
      <c r="K1178" s="489">
        <v>43651.0</v>
      </c>
      <c r="L1178" s="154">
        <v>58.4</v>
      </c>
      <c r="M1178" s="154">
        <v>58.8</v>
      </c>
      <c r="N1178" s="154">
        <v>58.9</v>
      </c>
      <c r="O1178" s="154">
        <v>57.9</v>
      </c>
      <c r="P1178" s="154" t="s">
        <v>3633</v>
      </c>
      <c r="Q1178" s="226">
        <v>-0.0068</v>
      </c>
      <c r="R1178" s="489" t="str">
        <f>VLOOKUP(K1178,'Downloaded Data'!A:A,1,TRUE)</f>
        <v>#N/A</v>
      </c>
    </row>
    <row r="1179" ht="15.75" customHeight="1">
      <c r="A1179" s="489">
        <v>43526.0</v>
      </c>
      <c r="B1179" s="490">
        <v>5801.33</v>
      </c>
      <c r="C1179" s="490">
        <v>5801.33</v>
      </c>
      <c r="D1179" s="490">
        <v>5801.33</v>
      </c>
      <c r="E1179" s="490">
        <v>5801.33</v>
      </c>
      <c r="G1179" s="226">
        <v>-0.0034</v>
      </c>
      <c r="K1179" s="489">
        <v>43621.0</v>
      </c>
      <c r="L1179" s="154">
        <v>58.8</v>
      </c>
      <c r="M1179" s="154">
        <v>59.0</v>
      </c>
      <c r="N1179" s="154">
        <v>59.1</v>
      </c>
      <c r="O1179" s="154">
        <v>58.5</v>
      </c>
      <c r="P1179" s="154" t="s">
        <v>3634</v>
      </c>
      <c r="Q1179" s="226">
        <v>-0.0084</v>
      </c>
      <c r="R1179" s="489" t="str">
        <f>VLOOKUP(K1179,'Downloaded Data'!A:A,1,TRUE)</f>
        <v>#N/A</v>
      </c>
    </row>
    <row r="1180" ht="15.75" customHeight="1">
      <c r="A1180" s="154" t="s">
        <v>5701</v>
      </c>
      <c r="B1180" s="490">
        <v>5821.01</v>
      </c>
      <c r="C1180" s="490">
        <v>5821.01</v>
      </c>
      <c r="D1180" s="490">
        <v>5821.01</v>
      </c>
      <c r="E1180" s="490">
        <v>5821.01</v>
      </c>
      <c r="G1180" s="226">
        <v>-0.0107</v>
      </c>
      <c r="K1180" s="489">
        <v>43590.0</v>
      </c>
      <c r="L1180" s="154">
        <v>59.3</v>
      </c>
      <c r="M1180" s="154">
        <v>58.9</v>
      </c>
      <c r="N1180" s="154">
        <v>59.7</v>
      </c>
      <c r="O1180" s="154">
        <v>58.8</v>
      </c>
      <c r="P1180" s="154" t="s">
        <v>3635</v>
      </c>
      <c r="Q1180" s="226">
        <v>0.0207</v>
      </c>
      <c r="R1180" s="489" t="str">
        <f>VLOOKUP(K1180,'Downloaded Data'!A:A,1,TRUE)</f>
        <v>#N/A</v>
      </c>
    </row>
    <row r="1181" ht="15.75" customHeight="1">
      <c r="A1181" s="154" t="s">
        <v>5702</v>
      </c>
      <c r="B1181" s="490">
        <v>5884.11</v>
      </c>
      <c r="C1181" s="490">
        <v>5884.11</v>
      </c>
      <c r="D1181" s="490">
        <v>5884.11</v>
      </c>
      <c r="E1181" s="490">
        <v>5884.11</v>
      </c>
      <c r="G1181" s="226">
        <v>-0.0068</v>
      </c>
      <c r="K1181" s="489">
        <v>43501.0</v>
      </c>
      <c r="L1181" s="154">
        <v>58.1</v>
      </c>
      <c r="M1181" s="154">
        <v>57.9</v>
      </c>
      <c r="N1181" s="154">
        <v>58.9</v>
      </c>
      <c r="O1181" s="154">
        <v>57.8</v>
      </c>
      <c r="P1181" s="154" t="s">
        <v>3636</v>
      </c>
      <c r="Q1181" s="226">
        <v>0.0052</v>
      </c>
      <c r="R1181" s="489" t="str">
        <f>VLOOKUP(K1181,'Downloaded Data'!A:A,1,TRUE)</f>
        <v>#N/A</v>
      </c>
    </row>
    <row r="1182" ht="15.75" customHeight="1">
      <c r="A1182" s="154" t="s">
        <v>5703</v>
      </c>
      <c r="B1182" s="490">
        <v>5924.53</v>
      </c>
      <c r="C1182" s="490">
        <v>5924.53</v>
      </c>
      <c r="D1182" s="490">
        <v>5924.53</v>
      </c>
      <c r="E1182" s="490">
        <v>5924.53</v>
      </c>
      <c r="G1182" s="226">
        <v>0.0034</v>
      </c>
      <c r="K1182" s="154" t="s">
        <v>5668</v>
      </c>
      <c r="L1182" s="154">
        <v>57.8</v>
      </c>
      <c r="M1182" s="154">
        <v>56.5</v>
      </c>
      <c r="N1182" s="154">
        <v>58.3</v>
      </c>
      <c r="O1182" s="154">
        <v>56.5</v>
      </c>
      <c r="P1182" s="154" t="s">
        <v>3637</v>
      </c>
      <c r="Q1182" s="226">
        <v>-0.0086</v>
      </c>
      <c r="R1182" s="489" t="str">
        <f>VLOOKUP(K1182,'Downloaded Data'!A:A,1,TRUE)</f>
        <v>01/14/2018</v>
      </c>
    </row>
    <row r="1183" ht="15.75" customHeight="1">
      <c r="A1183" s="154" t="s">
        <v>5704</v>
      </c>
      <c r="B1183" s="490">
        <v>5904.22</v>
      </c>
      <c r="C1183" s="490">
        <v>5904.22</v>
      </c>
      <c r="D1183" s="490">
        <v>5904.22</v>
      </c>
      <c r="E1183" s="490">
        <v>5904.22</v>
      </c>
      <c r="G1183" s="226">
        <v>-0.0059</v>
      </c>
      <c r="K1183" s="154" t="s">
        <v>5669</v>
      </c>
      <c r="L1183" s="154">
        <v>58.3</v>
      </c>
      <c r="M1183" s="154">
        <v>57.0</v>
      </c>
      <c r="N1183" s="154">
        <v>58.4</v>
      </c>
      <c r="O1183" s="154">
        <v>57.0</v>
      </c>
      <c r="P1183" s="154" t="s">
        <v>3638</v>
      </c>
      <c r="Q1183" s="226">
        <v>-0.0068</v>
      </c>
      <c r="R1183" s="489" t="str">
        <f>VLOOKUP(K1183,'Downloaded Data'!A:A,1,TRUE)</f>
        <v>01/14/2018</v>
      </c>
    </row>
    <row r="1184" ht="15.75" customHeight="1">
      <c r="A1184" s="154" t="s">
        <v>5705</v>
      </c>
      <c r="B1184" s="490">
        <v>5939.45</v>
      </c>
      <c r="C1184" s="490">
        <v>5939.45</v>
      </c>
      <c r="D1184" s="490">
        <v>5939.45</v>
      </c>
      <c r="E1184" s="490">
        <v>5939.45</v>
      </c>
      <c r="G1184" s="226">
        <v>-0.0018</v>
      </c>
      <c r="K1184" s="154" t="s">
        <v>5670</v>
      </c>
      <c r="L1184" s="154">
        <v>58.7</v>
      </c>
      <c r="M1184" s="154">
        <v>58.5</v>
      </c>
      <c r="N1184" s="154">
        <v>59.1</v>
      </c>
      <c r="O1184" s="154">
        <v>58.5</v>
      </c>
      <c r="P1184" s="154" t="s">
        <v>3639</v>
      </c>
      <c r="Q1184" s="226">
        <v>-0.0034</v>
      </c>
      <c r="R1184" s="489" t="str">
        <f>VLOOKUP(K1184,'Downloaded Data'!A:A,1,TRUE)</f>
        <v>01/14/2018</v>
      </c>
    </row>
    <row r="1185" ht="15.75" customHeight="1">
      <c r="A1185" s="154" t="s">
        <v>5706</v>
      </c>
      <c r="B1185" s="490">
        <v>5950.01</v>
      </c>
      <c r="C1185" s="490">
        <v>5950.01</v>
      </c>
      <c r="D1185" s="490">
        <v>5950.01</v>
      </c>
      <c r="E1185" s="490">
        <v>5950.01</v>
      </c>
      <c r="G1185" s="226">
        <v>0.0042</v>
      </c>
      <c r="K1185" s="154" t="s">
        <v>5671</v>
      </c>
      <c r="L1185" s="154">
        <v>58.9</v>
      </c>
      <c r="M1185" s="154">
        <v>59.2</v>
      </c>
      <c r="N1185" s="154">
        <v>59.2</v>
      </c>
      <c r="O1185" s="154">
        <v>58.8</v>
      </c>
      <c r="P1185" s="154" t="s">
        <v>3640</v>
      </c>
      <c r="Q1185" s="226">
        <v>0.0017</v>
      </c>
      <c r="R1185" s="489" t="str">
        <f>VLOOKUP(K1185,'Downloaded Data'!A:A,1,TRUE)</f>
        <v>01/14/2018</v>
      </c>
    </row>
    <row r="1186" ht="15.75" customHeight="1">
      <c r="A1186" s="154" t="s">
        <v>5707</v>
      </c>
      <c r="B1186" s="490">
        <v>5925.24</v>
      </c>
      <c r="C1186" s="490">
        <v>5925.24</v>
      </c>
      <c r="D1186" s="490">
        <v>5925.24</v>
      </c>
      <c r="E1186" s="490">
        <v>5925.24</v>
      </c>
      <c r="G1186" s="226">
        <v>0.0102</v>
      </c>
      <c r="K1186" s="154" t="s">
        <v>5672</v>
      </c>
      <c r="L1186" s="154">
        <v>58.8</v>
      </c>
      <c r="M1186" s="154">
        <v>58.0</v>
      </c>
      <c r="N1186" s="154">
        <v>59.0</v>
      </c>
      <c r="O1186" s="154">
        <v>58.0</v>
      </c>
      <c r="P1186" s="154" t="s">
        <v>3641</v>
      </c>
      <c r="Q1186" s="226">
        <v>-0.0034</v>
      </c>
      <c r="R1186" s="489" t="str">
        <f>VLOOKUP(K1186,'Downloaded Data'!A:A,1,TRUE)</f>
        <v>01/14/2018</v>
      </c>
    </row>
    <row r="1187" ht="15.75" customHeight="1">
      <c r="A1187" s="154" t="s">
        <v>5708</v>
      </c>
      <c r="B1187" s="490">
        <v>5865.46</v>
      </c>
      <c r="C1187" s="490">
        <v>5865.46</v>
      </c>
      <c r="D1187" s="490">
        <v>5865.46</v>
      </c>
      <c r="E1187" s="490">
        <v>5865.46</v>
      </c>
      <c r="G1187" s="226">
        <v>0.0011</v>
      </c>
      <c r="K1187" s="154" t="s">
        <v>5673</v>
      </c>
      <c r="L1187" s="154">
        <v>59.0</v>
      </c>
      <c r="M1187" s="154">
        <v>59.9</v>
      </c>
      <c r="N1187" s="154">
        <v>59.9</v>
      </c>
      <c r="O1187" s="154">
        <v>58.9</v>
      </c>
      <c r="P1187" s="154" t="s">
        <v>3642</v>
      </c>
      <c r="Q1187" s="226">
        <v>-0.0134</v>
      </c>
      <c r="R1187" s="489" t="str">
        <f>VLOOKUP(K1187,'Downloaded Data'!A:A,1,TRUE)</f>
        <v>01/14/2018</v>
      </c>
    </row>
    <row r="1188" ht="15.75" customHeight="1">
      <c r="A1188" s="154" t="s">
        <v>5709</v>
      </c>
      <c r="B1188" s="490">
        <v>5859.3</v>
      </c>
      <c r="C1188" s="490">
        <v>5859.3</v>
      </c>
      <c r="D1188" s="490">
        <v>5859.3</v>
      </c>
      <c r="E1188" s="490">
        <v>5859.3</v>
      </c>
      <c r="G1188" s="226">
        <v>-0.0048</v>
      </c>
      <c r="K1188" s="154" t="s">
        <v>5674</v>
      </c>
      <c r="L1188" s="154">
        <v>59.8</v>
      </c>
      <c r="M1188" s="154">
        <v>60.1</v>
      </c>
      <c r="N1188" s="154">
        <v>60.6</v>
      </c>
      <c r="O1188" s="154">
        <v>59.5</v>
      </c>
      <c r="P1188" s="154" t="s">
        <v>3643</v>
      </c>
      <c r="Q1188" s="226">
        <v>0.0</v>
      </c>
      <c r="R1188" s="489" t="str">
        <f>VLOOKUP(K1188,'Downloaded Data'!A:A,1,TRUE)</f>
        <v>01/14/2018</v>
      </c>
    </row>
    <row r="1189" ht="15.75" customHeight="1">
      <c r="A1189" s="154" t="s">
        <v>5710</v>
      </c>
      <c r="B1189" s="490">
        <v>5887.27</v>
      </c>
      <c r="C1189" s="490">
        <v>5887.27</v>
      </c>
      <c r="D1189" s="490">
        <v>5887.27</v>
      </c>
      <c r="E1189" s="490">
        <v>5887.27</v>
      </c>
      <c r="G1189" s="226">
        <v>0.0106</v>
      </c>
      <c r="K1189" s="154" t="s">
        <v>5675</v>
      </c>
      <c r="L1189" s="154">
        <v>59.8</v>
      </c>
      <c r="M1189" s="154">
        <v>57.7</v>
      </c>
      <c r="N1189" s="154">
        <v>60.1</v>
      </c>
      <c r="O1189" s="154">
        <v>57.7</v>
      </c>
      <c r="P1189" s="154" t="s">
        <v>3644</v>
      </c>
      <c r="Q1189" s="226">
        <v>0.005</v>
      </c>
      <c r="R1189" s="489" t="str">
        <f>VLOOKUP(K1189,'Downloaded Data'!A:A,1,TRUE)</f>
        <v>01/14/2018</v>
      </c>
    </row>
    <row r="1190" ht="15.75" customHeight="1">
      <c r="A1190" s="154" t="s">
        <v>5711</v>
      </c>
      <c r="B1190" s="490">
        <v>5825.57</v>
      </c>
      <c r="C1190" s="490">
        <v>5825.57</v>
      </c>
      <c r="D1190" s="490">
        <v>5825.57</v>
      </c>
      <c r="E1190" s="490">
        <v>5825.57</v>
      </c>
      <c r="G1190" s="226">
        <v>-0.0024</v>
      </c>
      <c r="K1190" s="154" t="s">
        <v>5676</v>
      </c>
      <c r="L1190" s="154">
        <v>59.5</v>
      </c>
      <c r="M1190" s="154">
        <v>59.5</v>
      </c>
      <c r="N1190" s="154">
        <v>59.5</v>
      </c>
      <c r="O1190" s="154">
        <v>58.8</v>
      </c>
      <c r="P1190" s="154" t="s">
        <v>3645</v>
      </c>
      <c r="Q1190" s="226">
        <v>0.0085</v>
      </c>
      <c r="R1190" s="489" t="str">
        <f>VLOOKUP(K1190,'Downloaded Data'!A:A,1,TRUE)</f>
        <v>01/14/2018</v>
      </c>
    </row>
    <row r="1191" ht="15.75" customHeight="1">
      <c r="A1191" s="154" t="s">
        <v>5712</v>
      </c>
      <c r="B1191" s="490">
        <v>5839.48</v>
      </c>
      <c r="C1191" s="490">
        <v>5839.48</v>
      </c>
      <c r="D1191" s="490">
        <v>5839.48</v>
      </c>
      <c r="E1191" s="490">
        <v>5839.48</v>
      </c>
      <c r="G1191" s="226">
        <v>-0.0041</v>
      </c>
      <c r="K1191" s="154" t="s">
        <v>5677</v>
      </c>
      <c r="L1191" s="154">
        <v>59.0</v>
      </c>
      <c r="M1191" s="154">
        <v>59.0</v>
      </c>
      <c r="N1191" s="154">
        <v>59.3</v>
      </c>
      <c r="O1191" s="154">
        <v>57.8</v>
      </c>
      <c r="P1191" s="154" t="s">
        <v>3646</v>
      </c>
      <c r="Q1191" s="226">
        <v>0.0068</v>
      </c>
      <c r="R1191" s="489" t="str">
        <f>VLOOKUP(K1191,'Downloaded Data'!A:A,1,TRUE)</f>
        <v>01/14/2018</v>
      </c>
    </row>
    <row r="1192" ht="15.75" customHeight="1">
      <c r="A1192" s="154" t="s">
        <v>5713</v>
      </c>
      <c r="B1192" s="490">
        <v>5863.27</v>
      </c>
      <c r="C1192" s="490">
        <v>5863.27</v>
      </c>
      <c r="D1192" s="490">
        <v>5863.27</v>
      </c>
      <c r="E1192" s="490">
        <v>5863.27</v>
      </c>
      <c r="G1192" s="226">
        <v>0.0046</v>
      </c>
      <c r="K1192" s="154" t="s">
        <v>5678</v>
      </c>
      <c r="L1192" s="154">
        <v>58.6</v>
      </c>
      <c r="M1192" s="154">
        <v>58.0</v>
      </c>
      <c r="N1192" s="154">
        <v>58.7</v>
      </c>
      <c r="O1192" s="154">
        <v>57.3</v>
      </c>
      <c r="P1192" s="154" t="s">
        <v>3647</v>
      </c>
      <c r="Q1192" s="226">
        <v>0.0138</v>
      </c>
      <c r="R1192" s="489" t="str">
        <f>VLOOKUP(K1192,'Downloaded Data'!A:A,1,TRUE)</f>
        <v>01/14/2018</v>
      </c>
    </row>
    <row r="1193" ht="15.75" customHeight="1">
      <c r="A1193" s="154" t="s">
        <v>5714</v>
      </c>
      <c r="B1193" s="490">
        <v>5836.23</v>
      </c>
      <c r="C1193" s="490">
        <v>5836.23</v>
      </c>
      <c r="D1193" s="490">
        <v>5836.23</v>
      </c>
      <c r="E1193" s="490">
        <v>5836.23</v>
      </c>
      <c r="G1193" s="226">
        <v>-0.0041</v>
      </c>
      <c r="K1193" s="489">
        <v>43773.0</v>
      </c>
      <c r="L1193" s="154">
        <v>57.8</v>
      </c>
      <c r="M1193" s="154">
        <v>57.6</v>
      </c>
      <c r="N1193" s="154">
        <v>58.9</v>
      </c>
      <c r="O1193" s="154">
        <v>56.6</v>
      </c>
      <c r="P1193" s="154" t="s">
        <v>3648</v>
      </c>
      <c r="Q1193" s="226">
        <v>0.0123</v>
      </c>
      <c r="R1193" s="489" t="str">
        <f>VLOOKUP(K1193,'Downloaded Data'!A:A,1,TRUE)</f>
        <v>#N/A</v>
      </c>
    </row>
    <row r="1194" ht="15.75" customHeight="1">
      <c r="A1194" s="154" t="s">
        <v>5715</v>
      </c>
      <c r="B1194" s="490">
        <v>5860.21</v>
      </c>
      <c r="C1194" s="490">
        <v>5860.21</v>
      </c>
      <c r="D1194" s="490">
        <v>5860.21</v>
      </c>
      <c r="E1194" s="490">
        <v>5860.21</v>
      </c>
      <c r="G1194" s="226">
        <v>0.0109</v>
      </c>
      <c r="K1194" s="489">
        <v>43742.0</v>
      </c>
      <c r="L1194" s="154">
        <v>57.1</v>
      </c>
      <c r="M1194" s="154">
        <v>57.5</v>
      </c>
      <c r="N1194" s="154">
        <v>57.8</v>
      </c>
      <c r="O1194" s="154">
        <v>56.9</v>
      </c>
      <c r="P1194" s="154" t="s">
        <v>3649</v>
      </c>
      <c r="Q1194" s="226">
        <v>0.0071</v>
      </c>
      <c r="R1194" s="489" t="str">
        <f>VLOOKUP(K1194,'Downloaded Data'!A:A,1,TRUE)</f>
        <v>#N/A</v>
      </c>
    </row>
    <row r="1195" ht="15.75" customHeight="1">
      <c r="A1195" s="489">
        <v>43739.0</v>
      </c>
      <c r="B1195" s="490">
        <v>5797.3</v>
      </c>
      <c r="C1195" s="490">
        <v>5797.3</v>
      </c>
      <c r="D1195" s="490">
        <v>5797.3</v>
      </c>
      <c r="E1195" s="490">
        <v>5797.3</v>
      </c>
      <c r="G1195" s="226">
        <v>-2.0E-4</v>
      </c>
      <c r="K1195" s="489">
        <v>43712.0</v>
      </c>
      <c r="L1195" s="154">
        <v>56.7</v>
      </c>
      <c r="M1195" s="154">
        <v>57.3</v>
      </c>
      <c r="N1195" s="154">
        <v>58.4</v>
      </c>
      <c r="O1195" s="154">
        <v>54.0</v>
      </c>
      <c r="P1195" s="154" t="s">
        <v>3650</v>
      </c>
      <c r="Q1195" s="226">
        <v>-0.0139</v>
      </c>
      <c r="R1195" s="489" t="str">
        <f>VLOOKUP(K1195,'Downloaded Data'!A:A,1,TRUE)</f>
        <v>#N/A</v>
      </c>
    </row>
    <row r="1196" ht="15.75" customHeight="1">
      <c r="A1196" s="489">
        <v>43709.0</v>
      </c>
      <c r="B1196" s="490">
        <v>5798.59</v>
      </c>
      <c r="C1196" s="490">
        <v>5798.59</v>
      </c>
      <c r="D1196" s="490">
        <v>5798.59</v>
      </c>
      <c r="E1196" s="490">
        <v>5798.59</v>
      </c>
      <c r="G1196" s="226">
        <v>0.0048</v>
      </c>
      <c r="K1196" s="489">
        <v>43681.0</v>
      </c>
      <c r="L1196" s="154">
        <v>57.5</v>
      </c>
      <c r="M1196" s="154">
        <v>58.4</v>
      </c>
      <c r="N1196" s="154">
        <v>58.4</v>
      </c>
      <c r="O1196" s="154">
        <v>57.2</v>
      </c>
      <c r="P1196" s="154" t="s">
        <v>3651</v>
      </c>
      <c r="Q1196" s="226">
        <v>-0.0154</v>
      </c>
      <c r="R1196" s="489" t="str">
        <f>VLOOKUP(K1196,'Downloaded Data'!A:A,1,TRUE)</f>
        <v>#N/A</v>
      </c>
    </row>
    <row r="1197" ht="15.75" customHeight="1">
      <c r="A1197" s="489">
        <v>43678.0</v>
      </c>
      <c r="B1197" s="490">
        <v>5770.77</v>
      </c>
      <c r="C1197" s="490">
        <v>5770.77</v>
      </c>
      <c r="D1197" s="490">
        <v>5770.77</v>
      </c>
      <c r="E1197" s="490">
        <v>5770.77</v>
      </c>
      <c r="G1197" s="226">
        <v>0.0204</v>
      </c>
      <c r="K1197" s="489">
        <v>43650.0</v>
      </c>
      <c r="L1197" s="154">
        <v>58.4</v>
      </c>
      <c r="M1197" s="154">
        <v>59.1</v>
      </c>
      <c r="N1197" s="154">
        <v>59.1</v>
      </c>
      <c r="O1197" s="154">
        <v>58.3</v>
      </c>
      <c r="P1197" s="154" t="s">
        <v>3652</v>
      </c>
      <c r="Q1197" s="226">
        <v>-0.0118</v>
      </c>
      <c r="R1197" s="489" t="str">
        <f>VLOOKUP(K1197,'Downloaded Data'!A:A,1,TRUE)</f>
        <v>#N/A</v>
      </c>
    </row>
    <row r="1198" ht="15.75" customHeight="1">
      <c r="A1198" s="489">
        <v>43647.0</v>
      </c>
      <c r="B1198" s="490">
        <v>5655.18</v>
      </c>
      <c r="C1198" s="490">
        <v>5655.18</v>
      </c>
      <c r="D1198" s="490">
        <v>5655.18</v>
      </c>
      <c r="E1198" s="490">
        <v>5655.18</v>
      </c>
      <c r="G1198" s="226">
        <v>-0.0056</v>
      </c>
      <c r="K1198" s="489">
        <v>43559.0</v>
      </c>
      <c r="L1198" s="154">
        <v>59.1</v>
      </c>
      <c r="M1198" s="154">
        <v>59.3</v>
      </c>
      <c r="N1198" s="154">
        <v>59.6</v>
      </c>
      <c r="O1198" s="154">
        <v>58.5</v>
      </c>
      <c r="P1198" s="154" t="s">
        <v>3653</v>
      </c>
      <c r="Q1198" s="226">
        <v>-0.0034</v>
      </c>
      <c r="R1198" s="489" t="str">
        <f>VLOOKUP(K1198,'Downloaded Data'!A:A,1,TRUE)</f>
        <v>#N/A</v>
      </c>
    </row>
    <row r="1199" ht="15.75" customHeight="1">
      <c r="A1199" s="489">
        <v>43617.0</v>
      </c>
      <c r="B1199" s="490">
        <v>5687.0</v>
      </c>
      <c r="C1199" s="490">
        <v>5687.0</v>
      </c>
      <c r="D1199" s="490">
        <v>5687.0</v>
      </c>
      <c r="E1199" s="490">
        <v>5687.0</v>
      </c>
      <c r="G1199" s="226">
        <v>0.0173</v>
      </c>
      <c r="K1199" s="489">
        <v>43528.0</v>
      </c>
      <c r="L1199" s="154">
        <v>59.3</v>
      </c>
      <c r="M1199" s="154">
        <v>59.7</v>
      </c>
      <c r="N1199" s="154">
        <v>59.9</v>
      </c>
      <c r="O1199" s="154">
        <v>59.0</v>
      </c>
      <c r="P1199" s="154" t="s">
        <v>3654</v>
      </c>
      <c r="Q1199" s="226">
        <v>-0.0067</v>
      </c>
      <c r="R1199" s="489" t="str">
        <f>VLOOKUP(K1199,'Downloaded Data'!A:A,1,TRUE)</f>
        <v>#N/A</v>
      </c>
    </row>
    <row r="1200" ht="15.75" customHeight="1">
      <c r="A1200" s="489">
        <v>43525.0</v>
      </c>
      <c r="B1200" s="490">
        <v>5590.47</v>
      </c>
      <c r="C1200" s="490">
        <v>5590.47</v>
      </c>
      <c r="D1200" s="490">
        <v>5590.47</v>
      </c>
      <c r="E1200" s="490">
        <v>5590.47</v>
      </c>
      <c r="G1200" s="226">
        <v>0.0171</v>
      </c>
      <c r="K1200" s="489">
        <v>43500.0</v>
      </c>
      <c r="L1200" s="154">
        <v>59.7</v>
      </c>
      <c r="M1200" s="154">
        <v>59.3</v>
      </c>
      <c r="N1200" s="154">
        <v>59.9</v>
      </c>
      <c r="O1200" s="154">
        <v>58.7</v>
      </c>
      <c r="P1200" s="154" t="s">
        <v>3655</v>
      </c>
      <c r="Q1200" s="226">
        <v>0.0102</v>
      </c>
      <c r="R1200" s="489" t="str">
        <f>VLOOKUP(K1200,'Downloaded Data'!A:A,1,TRUE)</f>
        <v>#N/A</v>
      </c>
    </row>
    <row r="1201" ht="15.75" customHeight="1">
      <c r="A1201" s="489">
        <v>43497.0</v>
      </c>
      <c r="B1201" s="490">
        <v>5496.43</v>
      </c>
      <c r="C1201" s="490">
        <v>5496.43</v>
      </c>
      <c r="D1201" s="490">
        <v>5496.43</v>
      </c>
      <c r="E1201" s="490">
        <v>5496.43</v>
      </c>
      <c r="G1201" s="226">
        <v>0.0057</v>
      </c>
      <c r="K1201" s="489">
        <v>43469.0</v>
      </c>
      <c r="L1201" s="154">
        <v>59.1</v>
      </c>
      <c r="M1201" s="154">
        <v>59.3</v>
      </c>
      <c r="N1201" s="154">
        <v>59.4</v>
      </c>
      <c r="O1201" s="154">
        <v>59.0</v>
      </c>
      <c r="P1201" s="154" t="s">
        <v>3656</v>
      </c>
      <c r="Q1201" s="226">
        <v>-0.0051</v>
      </c>
      <c r="R1201" s="489" t="str">
        <f>VLOOKUP(K1201,'Downloaded Data'!A:A,1,TRUE)</f>
        <v>#N/A</v>
      </c>
    </row>
    <row r="1202" ht="15.75" customHeight="1">
      <c r="A1202" s="489">
        <v>43466.0</v>
      </c>
      <c r="B1202" s="490">
        <v>5465.25</v>
      </c>
      <c r="C1202" s="490">
        <v>5465.25</v>
      </c>
      <c r="D1202" s="490">
        <v>5465.25</v>
      </c>
      <c r="E1202" s="490">
        <v>5465.25</v>
      </c>
      <c r="G1202" s="226">
        <v>0.0148</v>
      </c>
      <c r="K1202" s="154" t="s">
        <v>5679</v>
      </c>
      <c r="L1202" s="154">
        <v>59.4</v>
      </c>
      <c r="M1202" s="154">
        <v>59.5</v>
      </c>
      <c r="N1202" s="154">
        <v>59.9</v>
      </c>
      <c r="O1202" s="154">
        <v>58.8</v>
      </c>
      <c r="P1202" s="154" t="s">
        <v>3657</v>
      </c>
      <c r="Q1202" s="226">
        <v>-0.0067</v>
      </c>
      <c r="R1202" s="489" t="str">
        <f>VLOOKUP(K1202,'Downloaded Data'!A:A,1,TRUE)</f>
        <v>01/14/2018</v>
      </c>
    </row>
    <row r="1203" ht="15.75" customHeight="1">
      <c r="A1203" s="154" t="s">
        <v>5716</v>
      </c>
      <c r="B1203" s="490">
        <v>5385.64</v>
      </c>
      <c r="C1203" s="490">
        <v>5385.64</v>
      </c>
      <c r="D1203" s="490">
        <v>5385.64</v>
      </c>
      <c r="E1203" s="490">
        <v>5385.64</v>
      </c>
      <c r="G1203" s="226">
        <v>0.0068</v>
      </c>
      <c r="K1203" s="154" t="s">
        <v>5680</v>
      </c>
      <c r="L1203" s="154">
        <v>59.8</v>
      </c>
      <c r="M1203" s="154">
        <v>59.8</v>
      </c>
      <c r="N1203" s="154">
        <v>59.9</v>
      </c>
      <c r="O1203" s="154">
        <v>59.7</v>
      </c>
      <c r="P1203" s="154" t="s">
        <v>3658</v>
      </c>
      <c r="Q1203" s="226">
        <v>0.0</v>
      </c>
      <c r="R1203" s="489" t="str">
        <f>VLOOKUP(K1203,'Downloaded Data'!A:A,1,TRUE)</f>
        <v>01/14/2018</v>
      </c>
    </row>
    <row r="1204" ht="15.75" customHeight="1">
      <c r="A1204" s="154" t="s">
        <v>5717</v>
      </c>
      <c r="B1204" s="490">
        <v>5349.18</v>
      </c>
      <c r="C1204" s="490">
        <v>5349.18</v>
      </c>
      <c r="D1204" s="490">
        <v>5349.18</v>
      </c>
      <c r="E1204" s="490">
        <v>5349.18</v>
      </c>
      <c r="G1204" s="226">
        <v>0.0093</v>
      </c>
      <c r="K1204" s="154" t="s">
        <v>5681</v>
      </c>
      <c r="L1204" s="154">
        <v>59.8</v>
      </c>
      <c r="M1204" s="154">
        <v>60.8</v>
      </c>
      <c r="N1204" s="154">
        <v>60.8</v>
      </c>
      <c r="O1204" s="154">
        <v>59.6</v>
      </c>
      <c r="P1204" s="154" t="s">
        <v>3659</v>
      </c>
      <c r="Q1204" s="226">
        <v>-0.0033</v>
      </c>
      <c r="R1204" s="489" t="str">
        <f>VLOOKUP(K1204,'Downloaded Data'!A:A,1,TRUE)</f>
        <v>01/14/2018</v>
      </c>
    </row>
    <row r="1205" ht="15.75" customHeight="1">
      <c r="A1205" s="154" t="s">
        <v>5718</v>
      </c>
      <c r="B1205" s="490">
        <v>5300.09</v>
      </c>
      <c r="C1205" s="490">
        <v>5300.09</v>
      </c>
      <c r="D1205" s="490">
        <v>5300.09</v>
      </c>
      <c r="E1205" s="490">
        <v>5300.09</v>
      </c>
      <c r="G1205" s="226">
        <v>0.0035</v>
      </c>
      <c r="K1205" s="154" t="s">
        <v>5682</v>
      </c>
      <c r="L1205" s="154">
        <v>60.0</v>
      </c>
      <c r="M1205" s="154">
        <v>60.0</v>
      </c>
      <c r="N1205" s="154">
        <v>60.9</v>
      </c>
      <c r="O1205" s="154">
        <v>59.6</v>
      </c>
      <c r="P1205" s="154" t="s">
        <v>3660</v>
      </c>
      <c r="Q1205" s="226">
        <v>0.0101</v>
      </c>
      <c r="R1205" s="489" t="str">
        <f>VLOOKUP(K1205,'Downloaded Data'!A:A,1,TRUE)</f>
        <v>01/14/2018</v>
      </c>
    </row>
    <row r="1206" ht="15.75" customHeight="1">
      <c r="A1206" s="154" t="s">
        <v>5719</v>
      </c>
      <c r="B1206" s="490">
        <v>5281.77</v>
      </c>
      <c r="C1206" s="490">
        <v>5281.77</v>
      </c>
      <c r="D1206" s="490">
        <v>5281.77</v>
      </c>
      <c r="E1206" s="490">
        <v>5281.77</v>
      </c>
      <c r="G1206" s="226">
        <v>0.0031</v>
      </c>
      <c r="K1206" s="154" t="s">
        <v>5683</v>
      </c>
      <c r="L1206" s="154">
        <v>59.4</v>
      </c>
      <c r="M1206" s="154">
        <v>59.4</v>
      </c>
      <c r="N1206" s="154">
        <v>60.0</v>
      </c>
      <c r="O1206" s="154">
        <v>59.4</v>
      </c>
      <c r="P1206" s="154" t="s">
        <v>3661</v>
      </c>
      <c r="Q1206" s="226">
        <v>0.0</v>
      </c>
      <c r="R1206" s="489" t="str">
        <f>VLOOKUP(K1206,'Downloaded Data'!A:A,1,TRUE)</f>
        <v>01/14/2018</v>
      </c>
    </row>
    <row r="1207" ht="15.75" customHeight="1">
      <c r="A1207" s="154" t="s">
        <v>5720</v>
      </c>
      <c r="B1207" s="490">
        <v>5265.31</v>
      </c>
      <c r="C1207" s="490">
        <v>5265.31</v>
      </c>
      <c r="D1207" s="490">
        <v>5265.31</v>
      </c>
      <c r="E1207" s="490">
        <v>5265.31</v>
      </c>
      <c r="G1207" s="226">
        <v>0.0043</v>
      </c>
      <c r="K1207" s="154" t="s">
        <v>5684</v>
      </c>
      <c r="L1207" s="154">
        <v>59.4</v>
      </c>
      <c r="M1207" s="154">
        <v>59.4</v>
      </c>
      <c r="N1207" s="154">
        <v>59.9</v>
      </c>
      <c r="O1207" s="154">
        <v>59.1</v>
      </c>
      <c r="P1207" s="154" t="s">
        <v>3662</v>
      </c>
      <c r="Q1207" s="226">
        <v>0.0017</v>
      </c>
      <c r="R1207" s="489" t="str">
        <f>VLOOKUP(K1207,'Downloaded Data'!A:A,1,TRUE)</f>
        <v>01/14/2018</v>
      </c>
    </row>
    <row r="1208" ht="15.75" customHeight="1">
      <c r="A1208" s="154" t="s">
        <v>5721</v>
      </c>
      <c r="B1208" s="490">
        <v>5242.56</v>
      </c>
      <c r="C1208" s="490">
        <v>5242.56</v>
      </c>
      <c r="D1208" s="490">
        <v>5242.56</v>
      </c>
      <c r="E1208" s="490">
        <v>5242.56</v>
      </c>
      <c r="G1208" s="226">
        <v>0.0017</v>
      </c>
      <c r="K1208" s="154" t="s">
        <v>5685</v>
      </c>
      <c r="L1208" s="154">
        <v>59.3</v>
      </c>
      <c r="M1208" s="154">
        <v>58.9</v>
      </c>
      <c r="N1208" s="154">
        <v>59.4</v>
      </c>
      <c r="O1208" s="154">
        <v>58.9</v>
      </c>
      <c r="P1208" s="154" t="s">
        <v>3663</v>
      </c>
      <c r="Q1208" s="226">
        <v>0.0017</v>
      </c>
      <c r="R1208" s="489" t="str">
        <f>VLOOKUP(K1208,'Downloaded Data'!A:A,1,TRUE)</f>
        <v>01/15/2024</v>
      </c>
    </row>
    <row r="1209" ht="15.75" customHeight="1">
      <c r="A1209" s="154" t="s">
        <v>5722</v>
      </c>
      <c r="B1209" s="490">
        <v>5233.59</v>
      </c>
      <c r="C1209" s="490">
        <v>5233.59</v>
      </c>
      <c r="D1209" s="490">
        <v>5233.59</v>
      </c>
      <c r="E1209" s="490">
        <v>5233.59</v>
      </c>
      <c r="G1209" s="226">
        <v>0.003</v>
      </c>
      <c r="K1209" s="154" t="s">
        <v>5686</v>
      </c>
      <c r="L1209" s="154">
        <v>59.2</v>
      </c>
      <c r="M1209" s="154">
        <v>59.0</v>
      </c>
      <c r="N1209" s="154">
        <v>59.5</v>
      </c>
      <c r="O1209" s="154">
        <v>58.6</v>
      </c>
      <c r="P1209" s="154" t="s">
        <v>3664</v>
      </c>
      <c r="Q1209" s="226">
        <v>0.0034</v>
      </c>
      <c r="R1209" s="489" t="str">
        <f>VLOOKUP(K1209,'Downloaded Data'!A:A,1,TRUE)</f>
        <v>01/15/2024</v>
      </c>
    </row>
    <row r="1210" ht="15.75" customHeight="1">
      <c r="A1210" s="154" t="s">
        <v>5723</v>
      </c>
      <c r="B1210" s="490">
        <v>5218.01</v>
      </c>
      <c r="C1210" s="490">
        <v>5218.01</v>
      </c>
      <c r="D1210" s="490">
        <v>5218.01</v>
      </c>
      <c r="E1210" s="490">
        <v>5218.01</v>
      </c>
      <c r="G1210" s="226">
        <v>-0.0063</v>
      </c>
      <c r="K1210" s="154" t="s">
        <v>5687</v>
      </c>
      <c r="L1210" s="154">
        <v>59.0</v>
      </c>
      <c r="M1210" s="154">
        <v>59.0</v>
      </c>
      <c r="N1210" s="154">
        <v>59.9</v>
      </c>
      <c r="O1210" s="154">
        <v>58.7</v>
      </c>
      <c r="P1210" s="154" t="s">
        <v>3665</v>
      </c>
      <c r="Q1210" s="226">
        <v>-0.0067</v>
      </c>
      <c r="R1210" s="489" t="str">
        <f>VLOOKUP(K1210,'Downloaded Data'!A:A,1,TRUE)</f>
        <v>01/15/2024</v>
      </c>
    </row>
    <row r="1211" ht="15.75" customHeight="1">
      <c r="A1211" s="154" t="s">
        <v>5724</v>
      </c>
      <c r="B1211" s="490">
        <v>5251.01</v>
      </c>
      <c r="C1211" s="490">
        <v>5251.01</v>
      </c>
      <c r="D1211" s="490">
        <v>5251.01</v>
      </c>
      <c r="E1211" s="490">
        <v>5251.01</v>
      </c>
      <c r="G1211" s="226">
        <v>-0.0028</v>
      </c>
      <c r="K1211" s="154" t="s">
        <v>5688</v>
      </c>
      <c r="L1211" s="154">
        <v>59.4</v>
      </c>
      <c r="M1211" s="154">
        <v>59.5</v>
      </c>
      <c r="N1211" s="154">
        <v>60.0</v>
      </c>
      <c r="O1211" s="154">
        <v>59.2</v>
      </c>
      <c r="P1211" s="154" t="s">
        <v>3666</v>
      </c>
      <c r="Q1211" s="226">
        <v>-0.005</v>
      </c>
      <c r="R1211" s="489" t="str">
        <f>VLOOKUP(K1211,'Downloaded Data'!A:A,1,TRUE)</f>
        <v>01/15/2024</v>
      </c>
    </row>
    <row r="1212" ht="15.75" customHeight="1">
      <c r="A1212" s="489">
        <v>43446.0</v>
      </c>
      <c r="B1212" s="490">
        <v>5265.84</v>
      </c>
      <c r="C1212" s="490">
        <v>5265.84</v>
      </c>
      <c r="D1212" s="490">
        <v>5265.84</v>
      </c>
      <c r="E1212" s="490">
        <v>5265.84</v>
      </c>
      <c r="G1212" s="226">
        <v>-0.0019</v>
      </c>
      <c r="K1212" s="154" t="s">
        <v>5689</v>
      </c>
      <c r="L1212" s="154">
        <v>59.7</v>
      </c>
      <c r="M1212" s="154">
        <v>59.5</v>
      </c>
      <c r="N1212" s="154">
        <v>59.9</v>
      </c>
      <c r="O1212" s="154">
        <v>59.3</v>
      </c>
      <c r="P1212" s="154" t="s">
        <v>3667</v>
      </c>
      <c r="Q1212" s="226">
        <v>-0.005</v>
      </c>
      <c r="R1212" s="489" t="str">
        <f>VLOOKUP(K1212,'Downloaded Data'!A:A,1,TRUE)</f>
        <v>01/15/2024</v>
      </c>
    </row>
    <row r="1213" ht="15.75" customHeight="1">
      <c r="A1213" s="489">
        <v>43416.0</v>
      </c>
      <c r="B1213" s="490">
        <v>5275.76</v>
      </c>
      <c r="C1213" s="490">
        <v>5275.76</v>
      </c>
      <c r="D1213" s="490">
        <v>5275.76</v>
      </c>
      <c r="E1213" s="490">
        <v>5275.76</v>
      </c>
      <c r="G1213" s="226">
        <v>-0.0038</v>
      </c>
      <c r="K1213" s="489">
        <v>43802.0</v>
      </c>
      <c r="L1213" s="154">
        <v>60.0</v>
      </c>
      <c r="M1213" s="154">
        <v>60.0</v>
      </c>
      <c r="N1213" s="154">
        <v>60.8</v>
      </c>
      <c r="O1213" s="154">
        <v>60.0</v>
      </c>
      <c r="P1213" s="154" t="s">
        <v>3243</v>
      </c>
      <c r="Q1213" s="226">
        <v>-0.0083</v>
      </c>
      <c r="R1213" s="489">
        <f>VLOOKUP(K1213,'Downloaded Data'!A:A,1,TRUE)</f>
        <v>41677</v>
      </c>
    </row>
    <row r="1214" ht="15.75" customHeight="1">
      <c r="A1214" s="489">
        <v>43385.0</v>
      </c>
      <c r="B1214" s="490">
        <v>5295.69</v>
      </c>
      <c r="C1214" s="490">
        <v>5295.69</v>
      </c>
      <c r="D1214" s="490">
        <v>5295.69</v>
      </c>
      <c r="E1214" s="490">
        <v>5295.69</v>
      </c>
      <c r="G1214" s="226">
        <v>-0.002</v>
      </c>
      <c r="K1214" s="489">
        <v>43772.0</v>
      </c>
      <c r="L1214" s="154">
        <v>60.5</v>
      </c>
      <c r="M1214" s="154">
        <v>60.3</v>
      </c>
      <c r="N1214" s="154">
        <v>61.0</v>
      </c>
      <c r="O1214" s="154">
        <v>60.2</v>
      </c>
      <c r="P1214" s="154" t="s">
        <v>3668</v>
      </c>
      <c r="Q1214" s="226">
        <v>0.005</v>
      </c>
      <c r="R1214" s="489" t="str">
        <f>VLOOKUP(K1214,'Downloaded Data'!A:A,1,TRUE)</f>
        <v>#N/A</v>
      </c>
    </row>
    <row r="1215" ht="15.75" customHeight="1">
      <c r="A1215" s="489">
        <v>43355.0</v>
      </c>
      <c r="B1215" s="490">
        <v>5306.22</v>
      </c>
      <c r="C1215" s="490">
        <v>5306.22</v>
      </c>
      <c r="D1215" s="490">
        <v>5306.22</v>
      </c>
      <c r="E1215" s="490">
        <v>5306.22</v>
      </c>
      <c r="G1215" s="226">
        <v>-0.005</v>
      </c>
      <c r="K1215" s="489">
        <v>43741.0</v>
      </c>
      <c r="L1215" s="154">
        <v>60.2</v>
      </c>
      <c r="M1215" s="154">
        <v>61.5</v>
      </c>
      <c r="N1215" s="154">
        <v>61.7</v>
      </c>
      <c r="O1215" s="154">
        <v>59.9</v>
      </c>
      <c r="P1215" s="154" t="s">
        <v>3669</v>
      </c>
      <c r="Q1215" s="226">
        <v>0.005</v>
      </c>
      <c r="R1215" s="489" t="str">
        <f>VLOOKUP(K1215,'Downloaded Data'!A:A,1,TRUE)</f>
        <v>#N/A</v>
      </c>
    </row>
    <row r="1216" ht="15.75" customHeight="1">
      <c r="A1216" s="489">
        <v>43263.0</v>
      </c>
      <c r="B1216" s="490">
        <v>5332.8</v>
      </c>
      <c r="C1216" s="490">
        <v>5332.8</v>
      </c>
      <c r="D1216" s="490">
        <v>5332.8</v>
      </c>
      <c r="E1216" s="490">
        <v>5332.8</v>
      </c>
      <c r="G1216" s="226">
        <v>-0.0053</v>
      </c>
      <c r="K1216" s="489">
        <v>43649.0</v>
      </c>
      <c r="L1216" s="154">
        <v>59.9</v>
      </c>
      <c r="M1216" s="154">
        <v>59.4</v>
      </c>
      <c r="N1216" s="154">
        <v>60.9</v>
      </c>
      <c r="O1216" s="154">
        <v>59.3</v>
      </c>
      <c r="P1216" s="154" t="s">
        <v>3670</v>
      </c>
      <c r="Q1216" s="226">
        <v>0.0017</v>
      </c>
      <c r="R1216" s="489" t="str">
        <f>VLOOKUP(K1216,'Downloaded Data'!A:A,1,TRUE)</f>
        <v>#N/A</v>
      </c>
    </row>
    <row r="1217" ht="15.75" customHeight="1">
      <c r="A1217" s="489">
        <v>43232.0</v>
      </c>
      <c r="B1217" s="490">
        <v>5361.11</v>
      </c>
      <c r="C1217" s="490">
        <v>5361.11</v>
      </c>
      <c r="D1217" s="490">
        <v>5361.11</v>
      </c>
      <c r="E1217" s="490">
        <v>5361.11</v>
      </c>
      <c r="G1217" s="226">
        <v>0.0029</v>
      </c>
      <c r="K1217" s="489">
        <v>43619.0</v>
      </c>
      <c r="L1217" s="154">
        <v>59.8</v>
      </c>
      <c r="M1217" s="154">
        <v>60.6</v>
      </c>
      <c r="N1217" s="154">
        <v>61.0</v>
      </c>
      <c r="O1217" s="154">
        <v>59.7</v>
      </c>
      <c r="P1217" s="154" t="s">
        <v>3671</v>
      </c>
      <c r="Q1217" s="226">
        <v>-0.0099</v>
      </c>
      <c r="R1217" s="489" t="str">
        <f>VLOOKUP(K1217,'Downloaded Data'!A:A,1,TRUE)</f>
        <v>#N/A</v>
      </c>
    </row>
    <row r="1218" ht="15.75" customHeight="1">
      <c r="A1218" s="489">
        <v>43202.0</v>
      </c>
      <c r="B1218" s="490">
        <v>5345.42</v>
      </c>
      <c r="C1218" s="490">
        <v>5345.42</v>
      </c>
      <c r="D1218" s="490">
        <v>5345.42</v>
      </c>
      <c r="E1218" s="490">
        <v>5345.42</v>
      </c>
      <c r="G1218" s="226">
        <v>0.0092</v>
      </c>
      <c r="K1218" s="489">
        <v>43588.0</v>
      </c>
      <c r="L1218" s="154">
        <v>60.4</v>
      </c>
      <c r="M1218" s="154">
        <v>60.1</v>
      </c>
      <c r="N1218" s="154">
        <v>61.3</v>
      </c>
      <c r="O1218" s="154">
        <v>60.0</v>
      </c>
      <c r="P1218" s="154" t="s">
        <v>3672</v>
      </c>
      <c r="Q1218" s="226">
        <v>-0.0049</v>
      </c>
      <c r="R1218" s="489" t="str">
        <f>VLOOKUP(K1218,'Downloaded Data'!A:A,1,TRUE)</f>
        <v>#N/A</v>
      </c>
    </row>
    <row r="1219" ht="15.75" customHeight="1">
      <c r="A1219" s="489">
        <v>43171.0</v>
      </c>
      <c r="B1219" s="490">
        <v>5296.55</v>
      </c>
      <c r="C1219" s="490">
        <v>5296.55</v>
      </c>
      <c r="D1219" s="490">
        <v>5296.55</v>
      </c>
      <c r="E1219" s="490">
        <v>5296.55</v>
      </c>
      <c r="G1219" s="226">
        <v>0.0011</v>
      </c>
      <c r="K1219" s="489">
        <v>43558.0</v>
      </c>
      <c r="L1219" s="154">
        <v>60.7</v>
      </c>
      <c r="M1219" s="154">
        <v>60.8</v>
      </c>
      <c r="N1219" s="154">
        <v>61.0</v>
      </c>
      <c r="O1219" s="154">
        <v>60.1</v>
      </c>
      <c r="P1219" s="154" t="s">
        <v>3673</v>
      </c>
      <c r="Q1219" s="226">
        <v>0.005</v>
      </c>
      <c r="R1219" s="489" t="str">
        <f>VLOOKUP(K1219,'Downloaded Data'!A:A,1,TRUE)</f>
        <v>#N/A</v>
      </c>
    </row>
    <row r="1220" ht="15.75" customHeight="1">
      <c r="A1220" s="489">
        <v>43143.0</v>
      </c>
      <c r="B1220" s="490">
        <v>5290.76</v>
      </c>
      <c r="C1220" s="490">
        <v>5290.76</v>
      </c>
      <c r="D1220" s="490">
        <v>5290.76</v>
      </c>
      <c r="E1220" s="490">
        <v>5290.76</v>
      </c>
      <c r="G1220" s="226">
        <v>0.0018</v>
      </c>
      <c r="K1220" s="489">
        <v>43527.0</v>
      </c>
      <c r="L1220" s="154">
        <v>60.4</v>
      </c>
      <c r="M1220" s="154">
        <v>60.0</v>
      </c>
      <c r="N1220" s="154">
        <v>62.1</v>
      </c>
      <c r="O1220" s="154">
        <v>60.0</v>
      </c>
      <c r="P1220" s="154" t="s">
        <v>3674</v>
      </c>
      <c r="Q1220" s="226">
        <v>0.0067</v>
      </c>
      <c r="R1220" s="489" t="str">
        <f>VLOOKUP(K1220,'Downloaded Data'!A:A,1,TRUE)</f>
        <v>#N/A</v>
      </c>
    </row>
    <row r="1221" ht="15.75" customHeight="1">
      <c r="A1221" s="154" t="s">
        <v>5725</v>
      </c>
      <c r="B1221" s="490">
        <v>5281.25</v>
      </c>
      <c r="C1221" s="490">
        <v>5281.25</v>
      </c>
      <c r="D1221" s="490">
        <v>5281.25</v>
      </c>
      <c r="E1221" s="490">
        <v>5281.25</v>
      </c>
      <c r="G1221" s="226">
        <v>-0.001</v>
      </c>
      <c r="K1221" s="154" t="s">
        <v>5691</v>
      </c>
      <c r="L1221" s="154">
        <v>60.0</v>
      </c>
      <c r="M1221" s="154">
        <v>60.8</v>
      </c>
      <c r="N1221" s="154">
        <v>61.6</v>
      </c>
      <c r="O1221" s="154">
        <v>59.8</v>
      </c>
      <c r="P1221" s="154" t="s">
        <v>3675</v>
      </c>
      <c r="Q1221" s="226">
        <v>-0.0066</v>
      </c>
      <c r="R1221" s="489" t="str">
        <f>VLOOKUP(K1221,'Downloaded Data'!A:A,1,TRUE)</f>
        <v>01/15/2024</v>
      </c>
    </row>
    <row r="1222" ht="15.75" customHeight="1">
      <c r="A1222" s="154" t="s">
        <v>5726</v>
      </c>
      <c r="B1222" s="490">
        <v>5286.72</v>
      </c>
      <c r="C1222" s="490">
        <v>5286.72</v>
      </c>
      <c r="D1222" s="490">
        <v>5286.72</v>
      </c>
      <c r="E1222" s="490">
        <v>5286.72</v>
      </c>
      <c r="G1222" s="226">
        <v>-3.0E-4</v>
      </c>
      <c r="K1222" s="154" t="s">
        <v>5692</v>
      </c>
      <c r="L1222" s="154">
        <v>60.4</v>
      </c>
      <c r="M1222" s="154">
        <v>61.9</v>
      </c>
      <c r="N1222" s="154">
        <v>62.2</v>
      </c>
      <c r="O1222" s="154">
        <v>59.3</v>
      </c>
      <c r="P1222" s="154" t="s">
        <v>3676</v>
      </c>
      <c r="Q1222" s="226">
        <v>-0.0227</v>
      </c>
      <c r="R1222" s="489" t="str">
        <f>VLOOKUP(K1222,'Downloaded Data'!A:A,1,TRUE)</f>
        <v>01/15/2024</v>
      </c>
    </row>
    <row r="1223" ht="15.75" customHeight="1">
      <c r="A1223" s="154" t="s">
        <v>5727</v>
      </c>
      <c r="B1223" s="490">
        <v>5288.54</v>
      </c>
      <c r="C1223" s="490">
        <v>5288.54</v>
      </c>
      <c r="D1223" s="490">
        <v>5288.54</v>
      </c>
      <c r="E1223" s="490">
        <v>5288.54</v>
      </c>
      <c r="G1223" s="226">
        <v>0.0018</v>
      </c>
      <c r="K1223" s="154" t="s">
        <v>5693</v>
      </c>
      <c r="L1223" s="154">
        <v>61.8</v>
      </c>
      <c r="M1223" s="154">
        <v>61.7</v>
      </c>
      <c r="N1223" s="154">
        <v>62.3</v>
      </c>
      <c r="O1223" s="154">
        <v>57.1</v>
      </c>
      <c r="P1223" s="154" t="s">
        <v>3677</v>
      </c>
      <c r="Q1223" s="226">
        <v>0.0032</v>
      </c>
      <c r="R1223" s="489" t="str">
        <f>VLOOKUP(K1223,'Downloaded Data'!A:A,1,TRUE)</f>
        <v>01/15/2024</v>
      </c>
    </row>
    <row r="1224" ht="15.75" customHeight="1">
      <c r="A1224" s="154" t="s">
        <v>5728</v>
      </c>
      <c r="B1224" s="490">
        <v>5279.25</v>
      </c>
      <c r="C1224" s="490">
        <v>5279.25</v>
      </c>
      <c r="D1224" s="490">
        <v>5279.25</v>
      </c>
      <c r="E1224" s="490">
        <v>5279.25</v>
      </c>
      <c r="G1224" s="226">
        <v>6.0E-4</v>
      </c>
      <c r="K1224" s="154" t="s">
        <v>5694</v>
      </c>
      <c r="L1224" s="154">
        <v>61.6</v>
      </c>
      <c r="M1224" s="154">
        <v>62.5</v>
      </c>
      <c r="N1224" s="154">
        <v>62.5</v>
      </c>
      <c r="O1224" s="154">
        <v>61.1</v>
      </c>
      <c r="P1224" s="154" t="s">
        <v>3678</v>
      </c>
      <c r="Q1224" s="226">
        <v>0.0016</v>
      </c>
      <c r="R1224" s="489" t="str">
        <f>VLOOKUP(K1224,'Downloaded Data'!A:A,1,TRUE)</f>
        <v>01/15/2024</v>
      </c>
    </row>
    <row r="1225" ht="15.75" customHeight="1">
      <c r="A1225" s="154" t="s">
        <v>5729</v>
      </c>
      <c r="B1225" s="490">
        <v>5276.24</v>
      </c>
      <c r="C1225" s="490">
        <v>5276.24</v>
      </c>
      <c r="D1225" s="490">
        <v>5276.24</v>
      </c>
      <c r="E1225" s="490">
        <v>5276.24</v>
      </c>
      <c r="G1225" s="226">
        <v>-0.0056</v>
      </c>
      <c r="K1225" s="154" t="s">
        <v>5695</v>
      </c>
      <c r="L1225" s="154">
        <v>61.5</v>
      </c>
      <c r="M1225" s="154">
        <v>62.1</v>
      </c>
      <c r="N1225" s="154">
        <v>62.3</v>
      </c>
      <c r="O1225" s="154">
        <v>61.4</v>
      </c>
      <c r="P1225" s="154" t="s">
        <v>3679</v>
      </c>
      <c r="Q1225" s="226">
        <v>-0.0113</v>
      </c>
      <c r="R1225" s="489" t="str">
        <f>VLOOKUP(K1225,'Downloaded Data'!A:A,1,TRUE)</f>
        <v>01/15/2024</v>
      </c>
    </row>
    <row r="1226" ht="15.75" customHeight="1">
      <c r="A1226" s="154" t="s">
        <v>5730</v>
      </c>
      <c r="B1226" s="490">
        <v>5305.95</v>
      </c>
      <c r="C1226" s="490">
        <v>5305.95</v>
      </c>
      <c r="D1226" s="490">
        <v>5305.95</v>
      </c>
      <c r="E1226" s="490">
        <v>5305.95</v>
      </c>
      <c r="G1226" s="226">
        <v>0.0013</v>
      </c>
      <c r="K1226" s="154" t="s">
        <v>5696</v>
      </c>
      <c r="L1226" s="154">
        <v>62.2</v>
      </c>
      <c r="M1226" s="154">
        <v>63.3</v>
      </c>
      <c r="N1226" s="154">
        <v>63.4</v>
      </c>
      <c r="O1226" s="154">
        <v>62.1</v>
      </c>
      <c r="P1226" s="154" t="s">
        <v>3680</v>
      </c>
      <c r="Q1226" s="226">
        <v>-0.0048</v>
      </c>
      <c r="R1226" s="489" t="str">
        <f>VLOOKUP(K1226,'Downloaded Data'!A:A,1,TRUE)</f>
        <v>01/15/2024</v>
      </c>
    </row>
    <row r="1227" ht="15.75" customHeight="1">
      <c r="A1227" s="154" t="s">
        <v>5731</v>
      </c>
      <c r="B1227" s="490">
        <v>5298.83</v>
      </c>
      <c r="C1227" s="490">
        <v>5298.83</v>
      </c>
      <c r="D1227" s="490">
        <v>5298.83</v>
      </c>
      <c r="E1227" s="490">
        <v>5298.83</v>
      </c>
      <c r="G1227" s="226">
        <v>0.0079</v>
      </c>
      <c r="K1227" s="154" t="s">
        <v>5697</v>
      </c>
      <c r="L1227" s="154">
        <v>62.5</v>
      </c>
      <c r="M1227" s="154">
        <v>63.2</v>
      </c>
      <c r="N1227" s="154">
        <v>63.9</v>
      </c>
      <c r="O1227" s="154">
        <v>62.0</v>
      </c>
      <c r="P1227" s="154" t="s">
        <v>3681</v>
      </c>
      <c r="Q1227" s="226">
        <v>-0.0111</v>
      </c>
      <c r="R1227" s="489" t="str">
        <f>VLOOKUP(K1227,'Downloaded Data'!A:A,1,TRUE)</f>
        <v>01/15/2024</v>
      </c>
    </row>
    <row r="1228" ht="15.75" customHeight="1">
      <c r="A1228" s="154" t="s">
        <v>5732</v>
      </c>
      <c r="B1228" s="490">
        <v>5257.1</v>
      </c>
      <c r="C1228" s="490">
        <v>5257.1</v>
      </c>
      <c r="D1228" s="490">
        <v>5257.1</v>
      </c>
      <c r="E1228" s="490">
        <v>5257.1</v>
      </c>
      <c r="G1228" s="226">
        <v>2.0E-4</v>
      </c>
      <c r="K1228" s="154" t="s">
        <v>5698</v>
      </c>
      <c r="L1228" s="154">
        <v>63.2</v>
      </c>
      <c r="M1228" s="154">
        <v>63.2</v>
      </c>
      <c r="N1228" s="154">
        <v>63.4</v>
      </c>
      <c r="O1228" s="154">
        <v>63.0</v>
      </c>
      <c r="P1228" s="154" t="s">
        <v>3682</v>
      </c>
      <c r="Q1228" s="226">
        <v>0.0064</v>
      </c>
      <c r="R1228" s="489" t="str">
        <f>VLOOKUP(K1228,'Downloaded Data'!A:A,1,TRUE)</f>
        <v>01/15/2024</v>
      </c>
    </row>
    <row r="1229" ht="15.75" customHeight="1">
      <c r="A1229" s="154" t="s">
        <v>5733</v>
      </c>
      <c r="B1229" s="490">
        <v>5256.06</v>
      </c>
      <c r="C1229" s="490">
        <v>5256.06</v>
      </c>
      <c r="D1229" s="490">
        <v>5256.06</v>
      </c>
      <c r="E1229" s="490">
        <v>5256.06</v>
      </c>
      <c r="G1229" s="226">
        <v>0.0022</v>
      </c>
      <c r="K1229" s="154" t="s">
        <v>5699</v>
      </c>
      <c r="L1229" s="154">
        <v>62.8</v>
      </c>
      <c r="M1229" s="154">
        <v>62.0</v>
      </c>
      <c r="N1229" s="154">
        <v>63.2</v>
      </c>
      <c r="O1229" s="154">
        <v>62.0</v>
      </c>
      <c r="P1229" s="154" t="s">
        <v>3683</v>
      </c>
      <c r="Q1229" s="226">
        <v>0.0032</v>
      </c>
      <c r="R1229" s="489" t="str">
        <f>VLOOKUP(K1229,'Downloaded Data'!A:A,1,TRUE)</f>
        <v>#N/A</v>
      </c>
    </row>
    <row r="1230" ht="15.75" customHeight="1">
      <c r="A1230" s="154" t="s">
        <v>5734</v>
      </c>
      <c r="B1230" s="490">
        <v>5244.62</v>
      </c>
      <c r="C1230" s="490">
        <v>5244.62</v>
      </c>
      <c r="D1230" s="490">
        <v>5244.62</v>
      </c>
      <c r="E1230" s="490">
        <v>5244.62</v>
      </c>
      <c r="G1230" s="226">
        <v>-2.0E-4</v>
      </c>
      <c r="K1230" s="154" t="s">
        <v>5700</v>
      </c>
      <c r="L1230" s="154">
        <v>62.6</v>
      </c>
      <c r="M1230" s="154">
        <v>62.4</v>
      </c>
      <c r="N1230" s="154">
        <v>63.0</v>
      </c>
      <c r="O1230" s="154">
        <v>61.7</v>
      </c>
      <c r="P1230" s="154" t="s">
        <v>3684</v>
      </c>
      <c r="Q1230" s="226">
        <v>0.0146</v>
      </c>
      <c r="R1230" s="489" t="str">
        <f>VLOOKUP(K1230,'Downloaded Data'!A:A,1,TRUE)</f>
        <v>#N/A</v>
      </c>
    </row>
    <row r="1231" ht="15.75" customHeight="1">
      <c r="A1231" s="154" t="s">
        <v>5735</v>
      </c>
      <c r="B1231" s="490">
        <v>5245.58</v>
      </c>
      <c r="C1231" s="490">
        <v>5245.58</v>
      </c>
      <c r="D1231" s="490">
        <v>5245.58</v>
      </c>
      <c r="E1231" s="490">
        <v>5245.58</v>
      </c>
      <c r="G1231" s="226">
        <v>-0.0025</v>
      </c>
      <c r="K1231" s="489">
        <v>43801.0</v>
      </c>
      <c r="L1231" s="154">
        <v>61.7</v>
      </c>
      <c r="M1231" s="154">
        <v>61.5</v>
      </c>
      <c r="N1231" s="154">
        <v>62.5</v>
      </c>
      <c r="O1231" s="154">
        <v>61.5</v>
      </c>
      <c r="P1231" s="154" t="s">
        <v>3685</v>
      </c>
      <c r="Q1231" s="226">
        <v>0.0</v>
      </c>
      <c r="R1231" s="489" t="str">
        <f>VLOOKUP(K1231,'Downloaded Data'!A:A,1,TRUE)</f>
        <v>#N/A</v>
      </c>
    </row>
    <row r="1232" ht="15.75" customHeight="1">
      <c r="A1232" s="154" t="s">
        <v>5736</v>
      </c>
      <c r="B1232" s="490">
        <v>5258.58</v>
      </c>
      <c r="C1232" s="490">
        <v>5258.58</v>
      </c>
      <c r="D1232" s="490">
        <v>5258.58</v>
      </c>
      <c r="E1232" s="490">
        <v>5258.58</v>
      </c>
      <c r="G1232" s="226">
        <v>0.0037</v>
      </c>
      <c r="K1232" s="489">
        <v>43771.0</v>
      </c>
      <c r="L1232" s="154">
        <v>61.7</v>
      </c>
      <c r="M1232" s="154">
        <v>62.0</v>
      </c>
      <c r="N1232" s="154">
        <v>62.7</v>
      </c>
      <c r="O1232" s="154">
        <v>61.6</v>
      </c>
      <c r="P1232" s="154" t="s">
        <v>2652</v>
      </c>
      <c r="Q1232" s="226">
        <v>-0.0064</v>
      </c>
      <c r="R1232" s="489" t="str">
        <f>VLOOKUP(K1232,'Downloaded Data'!A:A,1,TRUE)</f>
        <v>#N/A</v>
      </c>
    </row>
    <row r="1233" ht="15.75" customHeight="1">
      <c r="A1233" s="489">
        <v>43445.0</v>
      </c>
      <c r="B1233" s="490">
        <v>5239.06</v>
      </c>
      <c r="C1233" s="490">
        <v>5239.06</v>
      </c>
      <c r="D1233" s="490">
        <v>5239.06</v>
      </c>
      <c r="E1233" s="490">
        <v>5239.06</v>
      </c>
      <c r="G1233" s="226">
        <v>-0.0076</v>
      </c>
      <c r="K1233" s="489">
        <v>43740.0</v>
      </c>
      <c r="L1233" s="154">
        <v>62.1</v>
      </c>
      <c r="M1233" s="154">
        <v>62.3</v>
      </c>
      <c r="N1233" s="154">
        <v>62.7</v>
      </c>
      <c r="O1233" s="154">
        <v>62.0</v>
      </c>
      <c r="P1233" s="154" t="s">
        <v>3686</v>
      </c>
      <c r="Q1233" s="226">
        <v>-0.0032</v>
      </c>
      <c r="R1233" s="489" t="str">
        <f>VLOOKUP(K1233,'Downloaded Data'!A:A,1,TRUE)</f>
        <v>#N/A</v>
      </c>
    </row>
    <row r="1234" ht="15.75" customHeight="1">
      <c r="A1234" s="489">
        <v>43415.0</v>
      </c>
      <c r="B1234" s="490">
        <v>5278.97</v>
      </c>
      <c r="C1234" s="490">
        <v>5278.97</v>
      </c>
      <c r="D1234" s="490">
        <v>5278.97</v>
      </c>
      <c r="E1234" s="490">
        <v>5278.97</v>
      </c>
      <c r="G1234" s="226">
        <v>0.0038</v>
      </c>
      <c r="K1234" s="489">
        <v>43648.0</v>
      </c>
      <c r="L1234" s="154">
        <v>62.3</v>
      </c>
      <c r="M1234" s="154">
        <v>63.0</v>
      </c>
      <c r="N1234" s="154">
        <v>63.5</v>
      </c>
      <c r="O1234" s="154">
        <v>62.3</v>
      </c>
      <c r="P1234" s="154" t="s">
        <v>3687</v>
      </c>
      <c r="Q1234" s="226">
        <v>-0.0032</v>
      </c>
      <c r="R1234" s="489" t="str">
        <f>VLOOKUP(K1234,'Downloaded Data'!A:A,1,TRUE)</f>
        <v>#N/A</v>
      </c>
    </row>
    <row r="1235" ht="15.75" customHeight="1">
      <c r="A1235" s="489">
        <v>43323.0</v>
      </c>
      <c r="B1235" s="490">
        <v>5259.11</v>
      </c>
      <c r="C1235" s="490">
        <v>5259.11</v>
      </c>
      <c r="D1235" s="490">
        <v>5259.11</v>
      </c>
      <c r="E1235" s="490">
        <v>5259.11</v>
      </c>
      <c r="G1235" s="226">
        <v>0.0032</v>
      </c>
      <c r="K1235" s="489">
        <v>43618.0</v>
      </c>
      <c r="L1235" s="154">
        <v>62.5</v>
      </c>
      <c r="M1235" s="154">
        <v>63.0</v>
      </c>
      <c r="N1235" s="154">
        <v>63.0</v>
      </c>
      <c r="O1235" s="154">
        <v>62.5</v>
      </c>
      <c r="P1235" s="154" t="s">
        <v>3688</v>
      </c>
      <c r="Q1235" s="226">
        <v>-0.0048</v>
      </c>
      <c r="R1235" s="489" t="str">
        <f>VLOOKUP(K1235,'Downloaded Data'!A:A,1,TRUE)</f>
        <v>#N/A</v>
      </c>
    </row>
    <row r="1236" ht="15.75" customHeight="1">
      <c r="A1236" s="489">
        <v>43292.0</v>
      </c>
      <c r="B1236" s="490">
        <v>5242.21</v>
      </c>
      <c r="C1236" s="490">
        <v>5242.21</v>
      </c>
      <c r="D1236" s="490">
        <v>5242.21</v>
      </c>
      <c r="E1236" s="490">
        <v>5242.21</v>
      </c>
      <c r="G1236" s="226">
        <v>0.0073</v>
      </c>
      <c r="K1236" s="489">
        <v>43587.0</v>
      </c>
      <c r="L1236" s="154">
        <v>62.8</v>
      </c>
      <c r="M1236" s="154">
        <v>63.9</v>
      </c>
      <c r="N1236" s="154">
        <v>63.9</v>
      </c>
      <c r="O1236" s="154">
        <v>62.5</v>
      </c>
      <c r="P1236" s="154" t="s">
        <v>3689</v>
      </c>
      <c r="Q1236" s="226">
        <v>-0.0032</v>
      </c>
      <c r="R1236" s="489" t="str">
        <f>VLOOKUP(K1236,'Downloaded Data'!A:A,1,TRUE)</f>
        <v>#N/A</v>
      </c>
    </row>
    <row r="1237" ht="15.75" customHeight="1">
      <c r="A1237" s="489">
        <v>43262.0</v>
      </c>
      <c r="B1237" s="490">
        <v>5204.35</v>
      </c>
      <c r="C1237" s="490">
        <v>5204.35</v>
      </c>
      <c r="D1237" s="490">
        <v>5204.35</v>
      </c>
      <c r="E1237" s="490">
        <v>5204.35</v>
      </c>
      <c r="G1237" s="226">
        <v>-0.0039</v>
      </c>
      <c r="K1237" s="489">
        <v>43557.0</v>
      </c>
      <c r="L1237" s="154">
        <v>63.0</v>
      </c>
      <c r="M1237" s="154">
        <v>63.2</v>
      </c>
      <c r="N1237" s="154">
        <v>64.2</v>
      </c>
      <c r="O1237" s="154">
        <v>62.9</v>
      </c>
      <c r="P1237" s="154" t="s">
        <v>3690</v>
      </c>
      <c r="Q1237" s="226">
        <v>-0.0032</v>
      </c>
      <c r="R1237" s="489" t="str">
        <f>VLOOKUP(K1237,'Downloaded Data'!A:A,1,TRUE)</f>
        <v>#N/A</v>
      </c>
    </row>
    <row r="1238" ht="15.75" customHeight="1">
      <c r="A1238" s="489">
        <v>43231.0</v>
      </c>
      <c r="B1238" s="490">
        <v>5224.94</v>
      </c>
      <c r="C1238" s="490">
        <v>5224.94</v>
      </c>
      <c r="D1238" s="490">
        <v>5224.94</v>
      </c>
      <c r="E1238" s="490">
        <v>5224.94</v>
      </c>
      <c r="G1238" s="226">
        <v>-0.0027</v>
      </c>
      <c r="K1238" s="489">
        <v>43526.0</v>
      </c>
      <c r="L1238" s="154">
        <v>63.2</v>
      </c>
      <c r="M1238" s="154">
        <v>62.5</v>
      </c>
      <c r="N1238" s="154">
        <v>63.9</v>
      </c>
      <c r="O1238" s="154">
        <v>62.5</v>
      </c>
      <c r="P1238" s="154" t="s">
        <v>3691</v>
      </c>
      <c r="Q1238" s="226">
        <v>0.0048</v>
      </c>
      <c r="R1238" s="489" t="str">
        <f>VLOOKUP(K1238,'Downloaded Data'!A:A,1,TRUE)</f>
        <v>#N/A</v>
      </c>
    </row>
    <row r="1239" ht="15.75" customHeight="1">
      <c r="A1239" s="489">
        <v>43201.0</v>
      </c>
      <c r="B1239" s="490">
        <v>5238.98</v>
      </c>
      <c r="C1239" s="490">
        <v>5238.98</v>
      </c>
      <c r="D1239" s="490">
        <v>5238.98</v>
      </c>
      <c r="E1239" s="490">
        <v>5238.98</v>
      </c>
      <c r="G1239" s="226">
        <v>-0.0037</v>
      </c>
      <c r="K1239" s="154" t="s">
        <v>5701</v>
      </c>
      <c r="L1239" s="154">
        <v>62.9</v>
      </c>
      <c r="M1239" s="154">
        <v>63.4</v>
      </c>
      <c r="N1239" s="154">
        <v>63.6</v>
      </c>
      <c r="O1239" s="154">
        <v>62.7</v>
      </c>
      <c r="P1239" s="154" t="s">
        <v>3692</v>
      </c>
      <c r="Q1239" s="226">
        <v>-0.0094</v>
      </c>
      <c r="R1239" s="489" t="str">
        <f>VLOOKUP(K1239,'Downloaded Data'!A:A,1,TRUE)</f>
        <v>#N/A</v>
      </c>
    </row>
    <row r="1240" ht="15.75" customHeight="1">
      <c r="A1240" s="489">
        <v>43111.0</v>
      </c>
      <c r="B1240" s="490">
        <v>5258.47</v>
      </c>
      <c r="C1240" s="490">
        <v>5258.47</v>
      </c>
      <c r="D1240" s="490">
        <v>5258.47</v>
      </c>
      <c r="E1240" s="490">
        <v>5258.47</v>
      </c>
      <c r="G1240" s="226">
        <v>-0.0049</v>
      </c>
      <c r="K1240" s="154" t="s">
        <v>5702</v>
      </c>
      <c r="L1240" s="154">
        <v>63.5</v>
      </c>
      <c r="M1240" s="154">
        <v>63.5</v>
      </c>
      <c r="N1240" s="154">
        <v>64.5</v>
      </c>
      <c r="O1240" s="154">
        <v>63.5</v>
      </c>
      <c r="P1240" s="154" t="s">
        <v>3693</v>
      </c>
      <c r="Q1240" s="226">
        <v>-0.0047</v>
      </c>
      <c r="R1240" s="489" t="str">
        <f>VLOOKUP(K1240,'Downloaded Data'!A:A,1,TRUE)</f>
        <v>#N/A</v>
      </c>
    </row>
    <row r="1241" ht="15.75" customHeight="1">
      <c r="A1241" s="154" t="s">
        <v>5737</v>
      </c>
      <c r="B1241" s="490">
        <v>5284.12</v>
      </c>
      <c r="C1241" s="490">
        <v>5284.12</v>
      </c>
      <c r="D1241" s="490">
        <v>5284.12</v>
      </c>
      <c r="E1241" s="490">
        <v>5284.12</v>
      </c>
      <c r="G1241" s="226">
        <v>-0.0028</v>
      </c>
      <c r="K1241" s="154" t="s">
        <v>5703</v>
      </c>
      <c r="L1241" s="154">
        <v>63.8</v>
      </c>
      <c r="M1241" s="154">
        <v>63.8</v>
      </c>
      <c r="N1241" s="154">
        <v>64.0</v>
      </c>
      <c r="O1241" s="154">
        <v>63.5</v>
      </c>
      <c r="P1241" s="154" t="s">
        <v>3694</v>
      </c>
      <c r="Q1241" s="226">
        <v>0.0</v>
      </c>
      <c r="R1241" s="489" t="str">
        <f>VLOOKUP(K1241,'Downloaded Data'!A:A,1,TRUE)</f>
        <v>#N/A</v>
      </c>
    </row>
    <row r="1242" ht="15.75" customHeight="1">
      <c r="A1242" s="154" t="s">
        <v>5738</v>
      </c>
      <c r="B1242" s="490">
        <v>5299.07</v>
      </c>
      <c r="C1242" s="490">
        <v>5299.07</v>
      </c>
      <c r="D1242" s="490">
        <v>5299.07</v>
      </c>
      <c r="E1242" s="490">
        <v>5299.07</v>
      </c>
      <c r="G1242" s="226">
        <v>0.01</v>
      </c>
      <c r="K1242" s="154" t="s">
        <v>5704</v>
      </c>
      <c r="L1242" s="154">
        <v>63.8</v>
      </c>
      <c r="M1242" s="154">
        <v>63.4</v>
      </c>
      <c r="N1242" s="154">
        <v>64.0</v>
      </c>
      <c r="O1242" s="154">
        <v>63.2</v>
      </c>
      <c r="P1242" s="154" t="s">
        <v>3695</v>
      </c>
      <c r="Q1242" s="226">
        <v>0.0063</v>
      </c>
      <c r="R1242" s="489" t="str">
        <f>VLOOKUP(K1242,'Downloaded Data'!A:A,1,TRUE)</f>
        <v>#N/A</v>
      </c>
    </row>
    <row r="1243" ht="15.75" customHeight="1">
      <c r="A1243" s="154" t="s">
        <v>5739</v>
      </c>
      <c r="B1243" s="490">
        <v>5246.51</v>
      </c>
      <c r="C1243" s="490">
        <v>5246.51</v>
      </c>
      <c r="D1243" s="490">
        <v>5246.51</v>
      </c>
      <c r="E1243" s="490">
        <v>5246.51</v>
      </c>
      <c r="G1243" s="226">
        <v>0.0066</v>
      </c>
      <c r="K1243" s="154" t="s">
        <v>5705</v>
      </c>
      <c r="L1243" s="154">
        <v>63.4</v>
      </c>
      <c r="M1243" s="154">
        <v>63.1</v>
      </c>
      <c r="N1243" s="154">
        <v>64.0</v>
      </c>
      <c r="O1243" s="154">
        <v>63.0</v>
      </c>
      <c r="P1243" s="154" t="s">
        <v>3696</v>
      </c>
      <c r="Q1243" s="226">
        <v>0.0</v>
      </c>
      <c r="R1243" s="489" t="str">
        <f>VLOOKUP(K1243,'Downloaded Data'!A:A,1,TRUE)</f>
        <v>#N/A</v>
      </c>
    </row>
    <row r="1244" ht="15.75" customHeight="1">
      <c r="A1244" s="154" t="s">
        <v>5740</v>
      </c>
      <c r="B1244" s="490">
        <v>5212.23</v>
      </c>
      <c r="C1244" s="490">
        <v>5212.23</v>
      </c>
      <c r="D1244" s="490">
        <v>5212.23</v>
      </c>
      <c r="E1244" s="490">
        <v>5212.23</v>
      </c>
      <c r="G1244" s="226">
        <v>-0.0132</v>
      </c>
      <c r="K1244" s="154" t="s">
        <v>5706</v>
      </c>
      <c r="L1244" s="154">
        <v>63.4</v>
      </c>
      <c r="M1244" s="154">
        <v>64.0</v>
      </c>
      <c r="N1244" s="154">
        <v>64.0</v>
      </c>
      <c r="O1244" s="154">
        <v>62.9</v>
      </c>
      <c r="P1244" s="154" t="s">
        <v>3697</v>
      </c>
      <c r="Q1244" s="226">
        <v>-0.0094</v>
      </c>
      <c r="R1244" s="489" t="str">
        <f>VLOOKUP(K1244,'Downloaded Data'!A:A,1,TRUE)</f>
        <v>#N/A</v>
      </c>
    </row>
    <row r="1245" ht="15.75" customHeight="1">
      <c r="A1245" s="154" t="s">
        <v>5741</v>
      </c>
      <c r="B1245" s="490">
        <v>5282.04</v>
      </c>
      <c r="C1245" s="490">
        <v>5282.04</v>
      </c>
      <c r="D1245" s="490">
        <v>5282.04</v>
      </c>
      <c r="E1245" s="490">
        <v>5282.04</v>
      </c>
      <c r="G1245" s="226">
        <v>0.0011</v>
      </c>
      <c r="K1245" s="154" t="s">
        <v>5707</v>
      </c>
      <c r="L1245" s="154">
        <v>64.0</v>
      </c>
      <c r="M1245" s="154">
        <v>64.4</v>
      </c>
      <c r="N1245" s="154">
        <v>64.5</v>
      </c>
      <c r="O1245" s="154">
        <v>63.8</v>
      </c>
      <c r="P1245" s="154" t="s">
        <v>3698</v>
      </c>
      <c r="Q1245" s="226">
        <v>-0.0093</v>
      </c>
      <c r="R1245" s="489" t="str">
        <f>VLOOKUP(K1245,'Downloaded Data'!A:A,1,TRUE)</f>
        <v>#N/A</v>
      </c>
    </row>
    <row r="1246" ht="15.75" customHeight="1">
      <c r="A1246" s="154" t="s">
        <v>5742</v>
      </c>
      <c r="B1246" s="490">
        <v>5276.33</v>
      </c>
      <c r="C1246" s="490">
        <v>5276.33</v>
      </c>
      <c r="D1246" s="490">
        <v>5276.33</v>
      </c>
      <c r="E1246" s="490">
        <v>5276.33</v>
      </c>
      <c r="G1246" s="226">
        <v>0.0045</v>
      </c>
      <c r="K1246" s="154" t="s">
        <v>5708</v>
      </c>
      <c r="L1246" s="154">
        <v>64.6</v>
      </c>
      <c r="M1246" s="154">
        <v>65.9</v>
      </c>
      <c r="N1246" s="154">
        <v>65.9</v>
      </c>
      <c r="O1246" s="154">
        <v>64.4</v>
      </c>
      <c r="P1246" s="154" t="s">
        <v>3192</v>
      </c>
      <c r="Q1246" s="226">
        <v>-0.0046</v>
      </c>
      <c r="R1246" s="489" t="str">
        <f>VLOOKUP(K1246,'Downloaded Data'!A:A,1,TRUE)</f>
        <v>#N/A</v>
      </c>
    </row>
    <row r="1247" ht="15.75" customHeight="1">
      <c r="A1247" s="154" t="s">
        <v>5743</v>
      </c>
      <c r="B1247" s="490">
        <v>5252.67</v>
      </c>
      <c r="C1247" s="490">
        <v>5252.67</v>
      </c>
      <c r="D1247" s="490">
        <v>5252.67</v>
      </c>
      <c r="E1247" s="490">
        <v>5252.67</v>
      </c>
      <c r="G1247" s="226">
        <v>1.0E-4</v>
      </c>
      <c r="K1247" s="154" t="s">
        <v>5709</v>
      </c>
      <c r="L1247" s="154">
        <v>64.9</v>
      </c>
      <c r="M1247" s="154">
        <v>64.5</v>
      </c>
      <c r="N1247" s="154">
        <v>65.3</v>
      </c>
      <c r="O1247" s="154">
        <v>64.4</v>
      </c>
      <c r="P1247" s="154" t="s">
        <v>3699</v>
      </c>
      <c r="Q1247" s="226">
        <v>0.0015</v>
      </c>
      <c r="R1247" s="489" t="str">
        <f>VLOOKUP(K1247,'Downloaded Data'!A:A,1,TRUE)</f>
        <v>#N/A</v>
      </c>
    </row>
    <row r="1248" ht="15.75" customHeight="1">
      <c r="A1248" s="154" t="s">
        <v>5744</v>
      </c>
      <c r="B1248" s="490">
        <v>5251.95</v>
      </c>
      <c r="C1248" s="490">
        <v>5251.95</v>
      </c>
      <c r="D1248" s="490">
        <v>5251.95</v>
      </c>
      <c r="E1248" s="490">
        <v>5251.95</v>
      </c>
      <c r="G1248" s="226">
        <v>-0.0149</v>
      </c>
      <c r="K1248" s="154" t="s">
        <v>5710</v>
      </c>
      <c r="L1248" s="154">
        <v>64.8</v>
      </c>
      <c r="M1248" s="154">
        <v>64.1</v>
      </c>
      <c r="N1248" s="154">
        <v>65.0</v>
      </c>
      <c r="O1248" s="154">
        <v>64.1</v>
      </c>
      <c r="P1248" s="154" t="s">
        <v>3700</v>
      </c>
      <c r="Q1248" s="226">
        <v>-0.0015</v>
      </c>
      <c r="R1248" s="489" t="str">
        <f>VLOOKUP(K1248,'Downloaded Data'!A:A,1,TRUE)</f>
        <v>#N/A</v>
      </c>
    </row>
    <row r="1249" ht="15.75" customHeight="1">
      <c r="A1249" s="154" t="s">
        <v>5745</v>
      </c>
      <c r="B1249" s="490">
        <v>5331.16</v>
      </c>
      <c r="C1249" s="490">
        <v>5331.16</v>
      </c>
      <c r="D1249" s="490">
        <v>5331.16</v>
      </c>
      <c r="E1249" s="490">
        <v>5331.16</v>
      </c>
      <c r="G1249" s="226">
        <v>-0.0094</v>
      </c>
      <c r="K1249" s="154" t="s">
        <v>5711</v>
      </c>
      <c r="L1249" s="154">
        <v>64.9</v>
      </c>
      <c r="M1249" s="154">
        <v>65.1</v>
      </c>
      <c r="N1249" s="154">
        <v>65.1</v>
      </c>
      <c r="O1249" s="154">
        <v>64.0</v>
      </c>
      <c r="P1249" s="154" t="s">
        <v>3701</v>
      </c>
      <c r="Q1249" s="226">
        <v>-0.0137</v>
      </c>
      <c r="R1249" s="489" t="str">
        <f>VLOOKUP(K1249,'Downloaded Data'!A:A,1,TRUE)</f>
        <v>#N/A</v>
      </c>
    </row>
    <row r="1250" ht="15.75" customHeight="1">
      <c r="A1250" s="154" t="s">
        <v>5746</v>
      </c>
      <c r="B1250" s="490">
        <v>5381.51</v>
      </c>
      <c r="C1250" s="490">
        <v>5381.51</v>
      </c>
      <c r="D1250" s="490">
        <v>5381.51</v>
      </c>
      <c r="E1250" s="490">
        <v>5381.51</v>
      </c>
      <c r="G1250" s="226">
        <v>1.0E-4</v>
      </c>
      <c r="K1250" s="154" t="s">
        <v>5712</v>
      </c>
      <c r="L1250" s="154">
        <v>65.8</v>
      </c>
      <c r="M1250" s="154">
        <v>64.6</v>
      </c>
      <c r="N1250" s="154">
        <v>66.1</v>
      </c>
      <c r="O1250" s="154">
        <v>64.6</v>
      </c>
      <c r="P1250" s="154" t="s">
        <v>3702</v>
      </c>
      <c r="Q1250" s="226">
        <v>0.017</v>
      </c>
      <c r="R1250" s="489" t="str">
        <f>VLOOKUP(K1250,'Downloaded Data'!A:A,1,TRUE)</f>
        <v>#N/A</v>
      </c>
    </row>
    <row r="1251" ht="15.75" customHeight="1">
      <c r="A1251" s="154" t="s">
        <v>5747</v>
      </c>
      <c r="B1251" s="490">
        <v>5380.78</v>
      </c>
      <c r="C1251" s="490">
        <v>5380.78</v>
      </c>
      <c r="D1251" s="490">
        <v>5380.78</v>
      </c>
      <c r="E1251" s="490">
        <v>5380.78</v>
      </c>
      <c r="G1251" s="226">
        <v>-0.0035</v>
      </c>
      <c r="K1251" s="154" t="s">
        <v>5713</v>
      </c>
      <c r="L1251" s="154">
        <v>64.7</v>
      </c>
      <c r="M1251" s="154">
        <v>64.2</v>
      </c>
      <c r="N1251" s="154">
        <v>64.7</v>
      </c>
      <c r="O1251" s="154">
        <v>64.0</v>
      </c>
      <c r="P1251" s="154" t="s">
        <v>3703</v>
      </c>
      <c r="Q1251" s="226">
        <v>0.0078</v>
      </c>
      <c r="R1251" s="489" t="str">
        <f>VLOOKUP(K1251,'Downloaded Data'!A:A,1,TRUE)</f>
        <v>#N/A</v>
      </c>
    </row>
    <row r="1252" ht="15.75" customHeight="1">
      <c r="A1252" s="154" t="s">
        <v>5748</v>
      </c>
      <c r="B1252" s="490">
        <v>5399.88</v>
      </c>
      <c r="C1252" s="490">
        <v>5399.88</v>
      </c>
      <c r="D1252" s="490">
        <v>5399.88</v>
      </c>
      <c r="E1252" s="490">
        <v>5399.88</v>
      </c>
      <c r="G1252" s="226">
        <v>0.0029</v>
      </c>
      <c r="K1252" s="154" t="s">
        <v>5714</v>
      </c>
      <c r="L1252" s="154">
        <v>64.2</v>
      </c>
      <c r="M1252" s="154">
        <v>63.7</v>
      </c>
      <c r="N1252" s="154">
        <v>64.5</v>
      </c>
      <c r="O1252" s="154">
        <v>63.7</v>
      </c>
      <c r="P1252" s="154" t="s">
        <v>3704</v>
      </c>
      <c r="Q1252" s="226">
        <v>0.0031</v>
      </c>
      <c r="R1252" s="489" t="str">
        <f>VLOOKUP(K1252,'Downloaded Data'!A:A,1,TRUE)</f>
        <v>#N/A</v>
      </c>
    </row>
    <row r="1253" ht="15.75" customHeight="1">
      <c r="A1253" s="154" t="s">
        <v>5749</v>
      </c>
      <c r="B1253" s="490">
        <v>5384.41</v>
      </c>
      <c r="C1253" s="490">
        <v>5384.41</v>
      </c>
      <c r="D1253" s="490">
        <v>5384.41</v>
      </c>
      <c r="E1253" s="490">
        <v>5384.41</v>
      </c>
      <c r="G1253" s="226">
        <v>-0.0114</v>
      </c>
      <c r="K1253" s="154" t="s">
        <v>5715</v>
      </c>
      <c r="L1253" s="154">
        <v>64.0</v>
      </c>
      <c r="M1253" s="154">
        <v>64.2</v>
      </c>
      <c r="N1253" s="154">
        <v>64.7</v>
      </c>
      <c r="O1253" s="154">
        <v>63.5</v>
      </c>
      <c r="P1253" s="154" t="s">
        <v>3705</v>
      </c>
      <c r="Q1253" s="226">
        <v>-0.0031</v>
      </c>
      <c r="R1253" s="489" t="str">
        <f>VLOOKUP(K1253,'Downloaded Data'!A:A,1,TRUE)</f>
        <v>#N/A</v>
      </c>
    </row>
    <row r="1254" ht="15.75" customHeight="1">
      <c r="A1254" s="154" t="s">
        <v>5750</v>
      </c>
      <c r="B1254" s="490">
        <v>5446.4</v>
      </c>
      <c r="C1254" s="490">
        <v>5446.4</v>
      </c>
      <c r="D1254" s="490">
        <v>5446.4</v>
      </c>
      <c r="E1254" s="490">
        <v>5446.4</v>
      </c>
      <c r="G1254" s="226">
        <v>0.0021</v>
      </c>
      <c r="K1254" s="489">
        <v>43739.0</v>
      </c>
      <c r="L1254" s="154">
        <v>64.2</v>
      </c>
      <c r="M1254" s="154">
        <v>63.5</v>
      </c>
      <c r="N1254" s="154">
        <v>64.6</v>
      </c>
      <c r="O1254" s="154">
        <v>63.5</v>
      </c>
      <c r="P1254" s="154" t="s">
        <v>3706</v>
      </c>
      <c r="Q1254" s="226">
        <v>0.0031</v>
      </c>
      <c r="R1254" s="489" t="str">
        <f>VLOOKUP(K1254,'Downloaded Data'!A:A,1,TRUE)</f>
        <v>#N/A</v>
      </c>
    </row>
    <row r="1255" ht="15.75" customHeight="1">
      <c r="A1255" s="489">
        <v>43414.0</v>
      </c>
      <c r="B1255" s="490">
        <v>5435.01</v>
      </c>
      <c r="C1255" s="490">
        <v>5435.01</v>
      </c>
      <c r="D1255" s="490">
        <v>5435.01</v>
      </c>
      <c r="E1255" s="490">
        <v>5435.01</v>
      </c>
      <c r="G1255" s="226">
        <v>-2.0E-4</v>
      </c>
      <c r="K1255" s="489">
        <v>43709.0</v>
      </c>
      <c r="L1255" s="154">
        <v>64.0</v>
      </c>
      <c r="M1255" s="154">
        <v>64.3</v>
      </c>
      <c r="N1255" s="154">
        <v>64.5</v>
      </c>
      <c r="O1255" s="154">
        <v>63.5</v>
      </c>
      <c r="P1255" s="154" t="s">
        <v>3707</v>
      </c>
      <c r="Q1255" s="226">
        <v>-0.0047</v>
      </c>
      <c r="R1255" s="489" t="str">
        <f>VLOOKUP(K1255,'Downloaded Data'!A:A,1,TRUE)</f>
        <v>#N/A</v>
      </c>
    </row>
    <row r="1256" ht="15.75" customHeight="1">
      <c r="A1256" s="489">
        <v>43383.0</v>
      </c>
      <c r="B1256" s="490">
        <v>5436.15</v>
      </c>
      <c r="C1256" s="490">
        <v>5436.15</v>
      </c>
      <c r="D1256" s="490">
        <v>5436.15</v>
      </c>
      <c r="E1256" s="490">
        <v>5436.15</v>
      </c>
      <c r="G1256" s="226">
        <v>-0.0036</v>
      </c>
      <c r="K1256" s="489">
        <v>43678.0</v>
      </c>
      <c r="L1256" s="154">
        <v>64.3</v>
      </c>
      <c r="M1256" s="154">
        <v>63.3</v>
      </c>
      <c r="N1256" s="154">
        <v>64.8</v>
      </c>
      <c r="O1256" s="154">
        <v>62.9</v>
      </c>
      <c r="P1256" s="154" t="s">
        <v>3708</v>
      </c>
      <c r="Q1256" s="226">
        <v>0.0158</v>
      </c>
      <c r="R1256" s="489" t="str">
        <f>VLOOKUP(K1256,'Downloaded Data'!A:A,1,TRUE)</f>
        <v>#N/A</v>
      </c>
    </row>
    <row r="1257" ht="15.75" customHeight="1">
      <c r="A1257" s="489">
        <v>43353.0</v>
      </c>
      <c r="B1257" s="490">
        <v>5455.81</v>
      </c>
      <c r="C1257" s="490">
        <v>5455.81</v>
      </c>
      <c r="D1257" s="490">
        <v>5455.81</v>
      </c>
      <c r="E1257" s="490">
        <v>5455.81</v>
      </c>
      <c r="G1257" s="226">
        <v>0.0027</v>
      </c>
      <c r="K1257" s="489">
        <v>43647.0</v>
      </c>
      <c r="L1257" s="154">
        <v>63.3</v>
      </c>
      <c r="M1257" s="154">
        <v>63.4</v>
      </c>
      <c r="N1257" s="154">
        <v>64.2</v>
      </c>
      <c r="O1257" s="154">
        <v>63.0</v>
      </c>
      <c r="P1257" s="154" t="s">
        <v>3709</v>
      </c>
      <c r="Q1257" s="226">
        <v>0.0016</v>
      </c>
      <c r="R1257" s="489" t="str">
        <f>VLOOKUP(K1257,'Downloaded Data'!A:A,1,TRUE)</f>
        <v>#N/A</v>
      </c>
    </row>
    <row r="1258" ht="15.75" customHeight="1">
      <c r="A1258" s="489">
        <v>43322.0</v>
      </c>
      <c r="B1258" s="490">
        <v>5440.94</v>
      </c>
      <c r="C1258" s="490">
        <v>5440.94</v>
      </c>
      <c r="D1258" s="490">
        <v>5440.94</v>
      </c>
      <c r="E1258" s="490">
        <v>5440.94</v>
      </c>
      <c r="G1258" s="226">
        <v>0.0056</v>
      </c>
      <c r="K1258" s="489">
        <v>43617.0</v>
      </c>
      <c r="L1258" s="154">
        <v>63.2</v>
      </c>
      <c r="M1258" s="154">
        <v>62.9</v>
      </c>
      <c r="N1258" s="154">
        <v>63.9</v>
      </c>
      <c r="O1258" s="154">
        <v>62.0</v>
      </c>
      <c r="P1258" s="154" t="s">
        <v>3710</v>
      </c>
      <c r="Q1258" s="226">
        <v>0.0048</v>
      </c>
      <c r="R1258" s="489" t="str">
        <f>VLOOKUP(K1258,'Downloaded Data'!A:A,1,TRUE)</f>
        <v>#N/A</v>
      </c>
    </row>
    <row r="1259" ht="15.75" customHeight="1">
      <c r="A1259" s="489">
        <v>43291.0</v>
      </c>
      <c r="B1259" s="490">
        <v>5410.81</v>
      </c>
      <c r="C1259" s="490">
        <v>5410.81</v>
      </c>
      <c r="D1259" s="490">
        <v>5410.81</v>
      </c>
      <c r="E1259" s="490">
        <v>5410.81</v>
      </c>
      <c r="G1259" s="226">
        <v>-0.0014</v>
      </c>
      <c r="K1259" s="489">
        <v>43525.0</v>
      </c>
      <c r="L1259" s="154">
        <v>62.9</v>
      </c>
      <c r="M1259" s="154">
        <v>61.8</v>
      </c>
      <c r="N1259" s="154">
        <v>63.0</v>
      </c>
      <c r="O1259" s="154">
        <v>61.6</v>
      </c>
      <c r="P1259" s="154" t="s">
        <v>3711</v>
      </c>
      <c r="Q1259" s="226">
        <v>0.0211</v>
      </c>
      <c r="R1259" s="489" t="str">
        <f>VLOOKUP(K1259,'Downloaded Data'!A:A,1,TRUE)</f>
        <v>#N/A</v>
      </c>
    </row>
    <row r="1260" ht="15.75" customHeight="1">
      <c r="A1260" s="489">
        <v>43200.0</v>
      </c>
      <c r="B1260" s="490">
        <v>5418.27</v>
      </c>
      <c r="C1260" s="490">
        <v>5418.27</v>
      </c>
      <c r="D1260" s="490">
        <v>5418.27</v>
      </c>
      <c r="E1260" s="490">
        <v>5418.27</v>
      </c>
      <c r="G1260" s="226">
        <v>-8.0E-4</v>
      </c>
      <c r="K1260" s="489">
        <v>43497.0</v>
      </c>
      <c r="L1260" s="154">
        <v>61.6</v>
      </c>
      <c r="M1260" s="154">
        <v>61.4</v>
      </c>
      <c r="N1260" s="154">
        <v>62.0</v>
      </c>
      <c r="O1260" s="154">
        <v>61.3</v>
      </c>
      <c r="P1260" s="154" t="s">
        <v>3712</v>
      </c>
      <c r="Q1260" s="226">
        <v>-0.0016</v>
      </c>
      <c r="R1260" s="489" t="str">
        <f>VLOOKUP(K1260,'Downloaded Data'!A:A,1,TRUE)</f>
        <v>#N/A</v>
      </c>
    </row>
    <row r="1261" ht="15.75" customHeight="1">
      <c r="A1261" s="489">
        <v>43169.0</v>
      </c>
      <c r="B1261" s="490">
        <v>5422.65</v>
      </c>
      <c r="C1261" s="490">
        <v>5422.65</v>
      </c>
      <c r="D1261" s="490">
        <v>5422.65</v>
      </c>
      <c r="E1261" s="490">
        <v>5422.65</v>
      </c>
      <c r="G1261" s="226">
        <v>0.0078</v>
      </c>
      <c r="K1261" s="489">
        <v>43466.0</v>
      </c>
      <c r="L1261" s="154">
        <v>61.7</v>
      </c>
      <c r="M1261" s="154">
        <v>60.2</v>
      </c>
      <c r="N1261" s="154">
        <v>61.8</v>
      </c>
      <c r="O1261" s="154">
        <v>60.2</v>
      </c>
      <c r="P1261" s="154" t="s">
        <v>3713</v>
      </c>
      <c r="Q1261" s="226">
        <v>0.0301</v>
      </c>
      <c r="R1261" s="489" t="str">
        <f>VLOOKUP(K1261,'Downloaded Data'!A:A,1,TRUE)</f>
        <v>#N/A</v>
      </c>
    </row>
    <row r="1262" ht="15.75" customHeight="1">
      <c r="A1262" s="489">
        <v>43141.0</v>
      </c>
      <c r="B1262" s="490">
        <v>5380.93</v>
      </c>
      <c r="C1262" s="490">
        <v>5380.93</v>
      </c>
      <c r="D1262" s="490">
        <v>5380.93</v>
      </c>
      <c r="E1262" s="490">
        <v>5380.93</v>
      </c>
      <c r="G1262" s="226">
        <v>0.0021</v>
      </c>
      <c r="K1262" s="154" t="s">
        <v>5716</v>
      </c>
      <c r="L1262" s="154">
        <v>59.9</v>
      </c>
      <c r="M1262" s="154">
        <v>60.5</v>
      </c>
      <c r="N1262" s="154">
        <v>60.5</v>
      </c>
      <c r="O1262" s="154">
        <v>59.6</v>
      </c>
      <c r="P1262" s="154" t="s">
        <v>3714</v>
      </c>
      <c r="Q1262" s="226">
        <v>-0.0033</v>
      </c>
      <c r="R1262" s="489" t="str">
        <f>VLOOKUP(K1262,'Downloaded Data'!A:A,1,TRUE)</f>
        <v>07/13/2014</v>
      </c>
    </row>
    <row r="1263" ht="15.75" customHeight="1">
      <c r="A1263" s="489">
        <v>43110.0</v>
      </c>
      <c r="B1263" s="490">
        <v>5369.91</v>
      </c>
      <c r="C1263" s="490">
        <v>5369.91</v>
      </c>
      <c r="D1263" s="490">
        <v>5369.91</v>
      </c>
      <c r="E1263" s="490">
        <v>5369.91</v>
      </c>
      <c r="G1263" s="226">
        <v>2.0E-4</v>
      </c>
      <c r="K1263" s="154" t="s">
        <v>5717</v>
      </c>
      <c r="L1263" s="154">
        <v>60.1</v>
      </c>
      <c r="M1263" s="154">
        <v>60.1</v>
      </c>
      <c r="N1263" s="154">
        <v>60.7</v>
      </c>
      <c r="O1263" s="154">
        <v>59.8</v>
      </c>
      <c r="P1263" s="154" t="s">
        <v>3715</v>
      </c>
      <c r="Q1263" s="226">
        <v>0.0017</v>
      </c>
      <c r="R1263" s="489" t="str">
        <f>VLOOKUP(K1263,'Downloaded Data'!A:A,1,TRUE)</f>
        <v>07/13/2014</v>
      </c>
    </row>
    <row r="1264" ht="15.75" customHeight="1">
      <c r="A1264" s="154" t="s">
        <v>5751</v>
      </c>
      <c r="B1264" s="490">
        <v>5368.95</v>
      </c>
      <c r="C1264" s="490">
        <v>5368.95</v>
      </c>
      <c r="D1264" s="490">
        <v>5368.95</v>
      </c>
      <c r="E1264" s="490">
        <v>5368.95</v>
      </c>
      <c r="G1264" s="226">
        <v>0.0049</v>
      </c>
      <c r="K1264" s="154" t="s">
        <v>5718</v>
      </c>
      <c r="L1264" s="154">
        <v>60.0</v>
      </c>
      <c r="M1264" s="154">
        <v>60.1</v>
      </c>
      <c r="N1264" s="154">
        <v>60.4</v>
      </c>
      <c r="O1264" s="154">
        <v>59.8</v>
      </c>
      <c r="P1264" s="154" t="s">
        <v>3716</v>
      </c>
      <c r="Q1264" s="226">
        <v>0.005</v>
      </c>
      <c r="R1264" s="489" t="str">
        <f>VLOOKUP(K1264,'Downloaded Data'!A:A,1,TRUE)</f>
        <v>07/13/2014</v>
      </c>
    </row>
    <row r="1265" ht="15.75" customHeight="1">
      <c r="A1265" s="154" t="s">
        <v>5752</v>
      </c>
      <c r="B1265" s="490">
        <v>5342.88</v>
      </c>
      <c r="C1265" s="490">
        <v>5342.88</v>
      </c>
      <c r="D1265" s="490">
        <v>5342.88</v>
      </c>
      <c r="E1265" s="490">
        <v>5342.88</v>
      </c>
      <c r="G1265" s="226">
        <v>-0.0089</v>
      </c>
      <c r="K1265" s="154" t="s">
        <v>5719</v>
      </c>
      <c r="L1265" s="154">
        <v>59.7</v>
      </c>
      <c r="M1265" s="154">
        <v>60.7</v>
      </c>
      <c r="N1265" s="154">
        <v>60.7</v>
      </c>
      <c r="O1265" s="154">
        <v>59.5</v>
      </c>
      <c r="P1265" s="154" t="s">
        <v>3717</v>
      </c>
      <c r="Q1265" s="226">
        <v>-0.0017</v>
      </c>
      <c r="R1265" s="489" t="str">
        <f>VLOOKUP(K1265,'Downloaded Data'!A:A,1,TRUE)</f>
        <v>07/13/2014</v>
      </c>
    </row>
    <row r="1266" ht="15.75" customHeight="1">
      <c r="A1266" s="154" t="s">
        <v>5753</v>
      </c>
      <c r="B1266" s="490">
        <v>5390.85</v>
      </c>
      <c r="C1266" s="490">
        <v>5390.85</v>
      </c>
      <c r="D1266" s="490">
        <v>5390.85</v>
      </c>
      <c r="E1266" s="490">
        <v>5390.85</v>
      </c>
      <c r="G1266" s="226">
        <v>7.0E-4</v>
      </c>
      <c r="K1266" s="154" t="s">
        <v>5720</v>
      </c>
      <c r="L1266" s="154">
        <v>59.8</v>
      </c>
      <c r="M1266" s="154">
        <v>59.9</v>
      </c>
      <c r="N1266" s="154">
        <v>60.5</v>
      </c>
      <c r="O1266" s="154">
        <v>59.7</v>
      </c>
      <c r="P1266" s="154" t="s">
        <v>3718</v>
      </c>
      <c r="Q1266" s="226">
        <v>-0.0017</v>
      </c>
      <c r="R1266" s="489" t="str">
        <f>VLOOKUP(K1266,'Downloaded Data'!A:A,1,TRUE)</f>
        <v>07/13/2014</v>
      </c>
    </row>
    <row r="1267" ht="15.75" customHeight="1">
      <c r="A1267" s="154" t="s">
        <v>5754</v>
      </c>
      <c r="B1267" s="490">
        <v>5386.88</v>
      </c>
      <c r="C1267" s="490">
        <v>5386.88</v>
      </c>
      <c r="D1267" s="490">
        <v>5386.88</v>
      </c>
      <c r="E1267" s="490">
        <v>5386.88</v>
      </c>
      <c r="G1267" s="226">
        <v>0.0055</v>
      </c>
      <c r="K1267" s="154" t="s">
        <v>5721</v>
      </c>
      <c r="L1267" s="154">
        <v>59.9</v>
      </c>
      <c r="M1267" s="154">
        <v>59.7</v>
      </c>
      <c r="N1267" s="154">
        <v>60.5</v>
      </c>
      <c r="O1267" s="154">
        <v>59.7</v>
      </c>
      <c r="P1267" s="154" t="s">
        <v>3719</v>
      </c>
      <c r="Q1267" s="226">
        <v>0.0</v>
      </c>
      <c r="R1267" s="489" t="str">
        <f>VLOOKUP(K1267,'Downloaded Data'!A:A,1,TRUE)</f>
        <v>07/13/2014</v>
      </c>
    </row>
    <row r="1268" ht="15.75" customHeight="1">
      <c r="A1268" s="154" t="s">
        <v>5755</v>
      </c>
      <c r="B1268" s="490">
        <v>5357.54</v>
      </c>
      <c r="C1268" s="490">
        <v>5357.54</v>
      </c>
      <c r="D1268" s="490">
        <v>5357.54</v>
      </c>
      <c r="E1268" s="490">
        <v>5357.54</v>
      </c>
      <c r="G1268" s="226">
        <v>-0.0107</v>
      </c>
      <c r="K1268" s="154" t="s">
        <v>5722</v>
      </c>
      <c r="L1268" s="154">
        <v>59.9</v>
      </c>
      <c r="M1268" s="154">
        <v>60.6</v>
      </c>
      <c r="N1268" s="154">
        <v>60.6</v>
      </c>
      <c r="O1268" s="154">
        <v>59.7</v>
      </c>
      <c r="P1268" s="154" t="s">
        <v>3720</v>
      </c>
      <c r="Q1268" s="226">
        <v>-0.0099</v>
      </c>
      <c r="R1268" s="489" t="str">
        <f>VLOOKUP(K1268,'Downloaded Data'!A:A,1,TRUE)</f>
        <v>07/13/2014</v>
      </c>
    </row>
    <row r="1269" ht="15.75" customHeight="1">
      <c r="A1269" s="154" t="s">
        <v>5756</v>
      </c>
      <c r="B1269" s="490">
        <v>5415.24</v>
      </c>
      <c r="C1269" s="490">
        <v>5415.24</v>
      </c>
      <c r="D1269" s="490">
        <v>5415.24</v>
      </c>
      <c r="E1269" s="490">
        <v>5415.24</v>
      </c>
      <c r="G1269" s="226">
        <v>-0.0095</v>
      </c>
      <c r="K1269" s="154" t="s">
        <v>5723</v>
      </c>
      <c r="L1269" s="154">
        <v>60.5</v>
      </c>
      <c r="M1269" s="154">
        <v>60.1</v>
      </c>
      <c r="N1269" s="154">
        <v>60.8</v>
      </c>
      <c r="O1269" s="154">
        <v>60.1</v>
      </c>
      <c r="P1269" s="154" t="s">
        <v>3721</v>
      </c>
      <c r="Q1269" s="226">
        <v>0.0</v>
      </c>
      <c r="R1269" s="489" t="str">
        <f>VLOOKUP(K1269,'Downloaded Data'!A:A,1,TRUE)</f>
        <v>07/13/2014</v>
      </c>
    </row>
    <row r="1270" ht="15.75" customHeight="1">
      <c r="A1270" s="154" t="s">
        <v>5757</v>
      </c>
      <c r="B1270" s="490">
        <v>5467.05</v>
      </c>
      <c r="C1270" s="490">
        <v>5467.05</v>
      </c>
      <c r="D1270" s="490">
        <v>5467.05</v>
      </c>
      <c r="E1270" s="490">
        <v>5467.05</v>
      </c>
      <c r="G1270" s="226">
        <v>-0.009</v>
      </c>
      <c r="K1270" s="154" t="s">
        <v>5724</v>
      </c>
      <c r="L1270" s="154">
        <v>60.5</v>
      </c>
      <c r="M1270" s="154">
        <v>59.8</v>
      </c>
      <c r="N1270" s="154">
        <v>60.6</v>
      </c>
      <c r="O1270" s="154">
        <v>59.8</v>
      </c>
      <c r="P1270" s="154" t="s">
        <v>3722</v>
      </c>
      <c r="Q1270" s="226">
        <v>0.01</v>
      </c>
      <c r="R1270" s="489" t="str">
        <f>VLOOKUP(K1270,'Downloaded Data'!A:A,1,TRUE)</f>
        <v>07/13/2014</v>
      </c>
    </row>
    <row r="1271" ht="15.75" customHeight="1">
      <c r="A1271" s="154" t="s">
        <v>5758</v>
      </c>
      <c r="B1271" s="490">
        <v>5516.5</v>
      </c>
      <c r="C1271" s="490">
        <v>5516.5</v>
      </c>
      <c r="D1271" s="490">
        <v>5516.5</v>
      </c>
      <c r="E1271" s="490">
        <v>5516.5</v>
      </c>
      <c r="G1271" s="226">
        <v>0.008</v>
      </c>
      <c r="K1271" s="489">
        <v>43446.0</v>
      </c>
      <c r="L1271" s="154">
        <v>59.9</v>
      </c>
      <c r="M1271" s="154">
        <v>60.5</v>
      </c>
      <c r="N1271" s="154">
        <v>60.8</v>
      </c>
      <c r="O1271" s="154">
        <v>59.7</v>
      </c>
      <c r="P1271" s="154" t="s">
        <v>3723</v>
      </c>
      <c r="Q1271" s="226">
        <v>0.0017</v>
      </c>
      <c r="R1271" s="489" t="str">
        <f>VLOOKUP(K1271,'Downloaded Data'!A:A,1,TRUE)</f>
        <v>#N/A</v>
      </c>
    </row>
    <row r="1272" ht="15.75" customHeight="1">
      <c r="A1272" s="154" t="s">
        <v>5759</v>
      </c>
      <c r="B1272" s="490">
        <v>5472.6</v>
      </c>
      <c r="C1272" s="490">
        <v>5472.6</v>
      </c>
      <c r="D1272" s="490">
        <v>5472.6</v>
      </c>
      <c r="E1272" s="490">
        <v>5472.6</v>
      </c>
      <c r="G1272" s="226">
        <v>0.0053</v>
      </c>
      <c r="K1272" s="489">
        <v>43416.0</v>
      </c>
      <c r="L1272" s="154">
        <v>59.8</v>
      </c>
      <c r="M1272" s="154">
        <v>60.4</v>
      </c>
      <c r="N1272" s="154">
        <v>60.4</v>
      </c>
      <c r="O1272" s="154">
        <v>59.7</v>
      </c>
      <c r="P1272" s="154" t="s">
        <v>3724</v>
      </c>
      <c r="Q1272" s="226">
        <v>0.0034</v>
      </c>
      <c r="R1272" s="489" t="str">
        <f>VLOOKUP(K1272,'Downloaded Data'!A:A,1,TRUE)</f>
        <v>#N/A</v>
      </c>
    </row>
    <row r="1273" ht="15.75" customHeight="1">
      <c r="A1273" s="154" t="s">
        <v>5760</v>
      </c>
      <c r="B1273" s="490">
        <v>5443.8</v>
      </c>
      <c r="C1273" s="490">
        <v>5443.8</v>
      </c>
      <c r="D1273" s="490">
        <v>5443.8</v>
      </c>
      <c r="E1273" s="490">
        <v>5443.8</v>
      </c>
      <c r="G1273" s="226">
        <v>-0.0037</v>
      </c>
      <c r="K1273" s="489">
        <v>43385.0</v>
      </c>
      <c r="L1273" s="154">
        <v>59.6</v>
      </c>
      <c r="M1273" s="154">
        <v>60.0</v>
      </c>
      <c r="N1273" s="154">
        <v>60.7</v>
      </c>
      <c r="O1273" s="154">
        <v>59.3</v>
      </c>
      <c r="P1273" s="154" t="s">
        <v>3725</v>
      </c>
      <c r="Q1273" s="226">
        <v>-0.0083</v>
      </c>
      <c r="R1273" s="489" t="str">
        <f>VLOOKUP(K1273,'Downloaded Data'!A:A,1,TRUE)</f>
        <v>#N/A</v>
      </c>
    </row>
    <row r="1274" ht="15.75" customHeight="1">
      <c r="A1274" s="154" t="s">
        <v>5761</v>
      </c>
      <c r="B1274" s="490">
        <v>5464.17</v>
      </c>
      <c r="C1274" s="490">
        <v>5464.17</v>
      </c>
      <c r="D1274" s="490">
        <v>5464.17</v>
      </c>
      <c r="E1274" s="490">
        <v>5464.17</v>
      </c>
      <c r="G1274" s="226">
        <v>-0.0066</v>
      </c>
      <c r="K1274" s="489">
        <v>43355.0</v>
      </c>
      <c r="L1274" s="154">
        <v>60.1</v>
      </c>
      <c r="M1274" s="154">
        <v>60.0</v>
      </c>
      <c r="N1274" s="154">
        <v>60.9</v>
      </c>
      <c r="O1274" s="154">
        <v>59.6</v>
      </c>
      <c r="P1274" s="154" t="s">
        <v>3011</v>
      </c>
      <c r="Q1274" s="226">
        <v>0.0</v>
      </c>
      <c r="R1274" s="489" t="str">
        <f>VLOOKUP(K1274,'Downloaded Data'!A:A,1,TRUE)</f>
        <v>#N/A</v>
      </c>
    </row>
    <row r="1275" ht="15.75" customHeight="1">
      <c r="A1275" s="154" t="s">
        <v>5762</v>
      </c>
      <c r="B1275" s="490">
        <v>5500.61</v>
      </c>
      <c r="C1275" s="490">
        <v>5500.61</v>
      </c>
      <c r="D1275" s="490">
        <v>5500.61</v>
      </c>
      <c r="E1275" s="490">
        <v>5500.61</v>
      </c>
      <c r="G1275" s="226">
        <v>-0.0051</v>
      </c>
      <c r="K1275" s="489">
        <v>43263.0</v>
      </c>
      <c r="L1275" s="154">
        <v>60.1</v>
      </c>
      <c r="M1275" s="154">
        <v>60.8</v>
      </c>
      <c r="N1275" s="154">
        <v>60.8</v>
      </c>
      <c r="O1275" s="154">
        <v>60.0</v>
      </c>
      <c r="P1275" s="154" t="s">
        <v>3726</v>
      </c>
      <c r="Q1275" s="226">
        <v>-0.0033</v>
      </c>
      <c r="R1275" s="489" t="str">
        <f>VLOOKUP(K1275,'Downloaded Data'!A:A,1,TRUE)</f>
        <v>#N/A</v>
      </c>
    </row>
    <row r="1276" ht="15.75" customHeight="1">
      <c r="A1276" s="489">
        <v>43443.0</v>
      </c>
      <c r="B1276" s="490">
        <v>5528.85</v>
      </c>
      <c r="C1276" s="490">
        <v>5528.85</v>
      </c>
      <c r="D1276" s="490">
        <v>5528.85</v>
      </c>
      <c r="E1276" s="490">
        <v>5528.85</v>
      </c>
      <c r="G1276" s="226">
        <v>-0.0027</v>
      </c>
      <c r="K1276" s="489">
        <v>43232.0</v>
      </c>
      <c r="L1276" s="154">
        <v>60.3</v>
      </c>
      <c r="M1276" s="154">
        <v>61.0</v>
      </c>
      <c r="N1276" s="154">
        <v>61.0</v>
      </c>
      <c r="O1276" s="154">
        <v>60.0</v>
      </c>
      <c r="P1276" s="154" t="s">
        <v>3727</v>
      </c>
      <c r="Q1276" s="226">
        <v>0.0033</v>
      </c>
      <c r="R1276" s="489" t="str">
        <f>VLOOKUP(K1276,'Downloaded Data'!A:A,1,TRUE)</f>
        <v>#N/A</v>
      </c>
    </row>
    <row r="1277" ht="15.75" customHeight="1">
      <c r="A1277" s="489">
        <v>43413.0</v>
      </c>
      <c r="B1277" s="490">
        <v>5543.93</v>
      </c>
      <c r="C1277" s="490">
        <v>5543.93</v>
      </c>
      <c r="D1277" s="490">
        <v>5543.93</v>
      </c>
      <c r="E1277" s="490">
        <v>5543.93</v>
      </c>
      <c r="G1277" s="226">
        <v>7.0E-4</v>
      </c>
      <c r="K1277" s="489">
        <v>43202.0</v>
      </c>
      <c r="L1277" s="154">
        <v>60.1</v>
      </c>
      <c r="M1277" s="154">
        <v>60.6</v>
      </c>
      <c r="N1277" s="154">
        <v>60.7</v>
      </c>
      <c r="O1277" s="154">
        <v>60.0</v>
      </c>
      <c r="P1277" s="154" t="s">
        <v>3728</v>
      </c>
      <c r="Q1277" s="226">
        <v>-0.0083</v>
      </c>
      <c r="R1277" s="489" t="str">
        <f>VLOOKUP(K1277,'Downloaded Data'!A:A,1,TRUE)</f>
        <v>#N/A</v>
      </c>
    </row>
    <row r="1278" ht="15.75" customHeight="1">
      <c r="A1278" s="489">
        <v>43382.0</v>
      </c>
      <c r="B1278" s="490">
        <v>5540.11</v>
      </c>
      <c r="C1278" s="490">
        <v>5540.11</v>
      </c>
      <c r="D1278" s="490">
        <v>5540.11</v>
      </c>
      <c r="E1278" s="490">
        <v>5540.11</v>
      </c>
      <c r="G1278" s="226">
        <v>-0.0017</v>
      </c>
      <c r="K1278" s="489">
        <v>43171.0</v>
      </c>
      <c r="L1278" s="154">
        <v>60.6</v>
      </c>
      <c r="M1278" s="154">
        <v>60.9</v>
      </c>
      <c r="N1278" s="154">
        <v>61.0</v>
      </c>
      <c r="O1278" s="154">
        <v>60.0</v>
      </c>
      <c r="P1278" s="154" t="s">
        <v>3729</v>
      </c>
      <c r="Q1278" s="226">
        <v>0.005</v>
      </c>
      <c r="R1278" s="489" t="str">
        <f>VLOOKUP(K1278,'Downloaded Data'!A:A,1,TRUE)</f>
        <v>#N/A</v>
      </c>
    </row>
    <row r="1279" ht="15.75" customHeight="1">
      <c r="A1279" s="489">
        <v>43352.0</v>
      </c>
      <c r="B1279" s="490">
        <v>5549.78</v>
      </c>
      <c r="C1279" s="490">
        <v>5549.78</v>
      </c>
      <c r="D1279" s="490">
        <v>5549.78</v>
      </c>
      <c r="E1279" s="490">
        <v>5549.78</v>
      </c>
      <c r="G1279" s="226">
        <v>-0.0044</v>
      </c>
      <c r="K1279" s="489">
        <v>43143.0</v>
      </c>
      <c r="L1279" s="154">
        <v>60.3</v>
      </c>
      <c r="M1279" s="154">
        <v>60.5</v>
      </c>
      <c r="N1279" s="154">
        <v>60.8</v>
      </c>
      <c r="O1279" s="154">
        <v>60.1</v>
      </c>
      <c r="P1279" s="154" t="s">
        <v>3730</v>
      </c>
      <c r="Q1279" s="226">
        <v>-0.0082</v>
      </c>
      <c r="R1279" s="489" t="str">
        <f>VLOOKUP(K1279,'Downloaded Data'!A:A,1,TRUE)</f>
        <v>#N/A</v>
      </c>
    </row>
    <row r="1280" ht="15.75" customHeight="1">
      <c r="A1280" s="489">
        <v>43260.0</v>
      </c>
      <c r="B1280" s="490">
        <v>5574.24</v>
      </c>
      <c r="C1280" s="490">
        <v>5574.24</v>
      </c>
      <c r="D1280" s="490">
        <v>5574.24</v>
      </c>
      <c r="E1280" s="490">
        <v>5574.24</v>
      </c>
      <c r="G1280" s="226">
        <v>0.0022</v>
      </c>
      <c r="K1280" s="154" t="s">
        <v>5725</v>
      </c>
      <c r="L1280" s="154">
        <v>60.8</v>
      </c>
      <c r="M1280" s="154">
        <v>61.0</v>
      </c>
      <c r="N1280" s="154">
        <v>61.8</v>
      </c>
      <c r="O1280" s="154">
        <v>60.3</v>
      </c>
      <c r="P1280" s="154" t="s">
        <v>3731</v>
      </c>
      <c r="Q1280" s="226">
        <v>0.0033</v>
      </c>
      <c r="R1280" s="489" t="str">
        <f>VLOOKUP(K1280,'Downloaded Data'!A:A,1,TRUE)</f>
        <v>07/13/2014</v>
      </c>
    </row>
    <row r="1281" ht="15.75" customHeight="1">
      <c r="A1281" s="489">
        <v>43229.0</v>
      </c>
      <c r="B1281" s="490">
        <v>5562.23</v>
      </c>
      <c r="C1281" s="490">
        <v>5562.23</v>
      </c>
      <c r="D1281" s="490">
        <v>5562.23</v>
      </c>
      <c r="E1281" s="490">
        <v>5562.23</v>
      </c>
      <c r="G1281" s="226">
        <v>0.0017</v>
      </c>
      <c r="K1281" s="154" t="s">
        <v>5726</v>
      </c>
      <c r="L1281" s="154">
        <v>60.6</v>
      </c>
      <c r="M1281" s="154">
        <v>60.5</v>
      </c>
      <c r="N1281" s="154">
        <v>61.1</v>
      </c>
      <c r="O1281" s="154">
        <v>60.2</v>
      </c>
      <c r="P1281" s="154" t="s">
        <v>3732</v>
      </c>
      <c r="Q1281" s="226">
        <v>0.0017</v>
      </c>
      <c r="R1281" s="489" t="str">
        <f>VLOOKUP(K1281,'Downloaded Data'!A:A,1,TRUE)</f>
        <v>07/13/2014</v>
      </c>
    </row>
    <row r="1282" ht="15.75" customHeight="1">
      <c r="A1282" s="489">
        <v>43199.0</v>
      </c>
      <c r="B1282" s="490">
        <v>5552.8</v>
      </c>
      <c r="C1282" s="490">
        <v>5552.8</v>
      </c>
      <c r="D1282" s="490">
        <v>5552.8</v>
      </c>
      <c r="E1282" s="490">
        <v>5552.8</v>
      </c>
      <c r="G1282" s="226">
        <v>-0.0067</v>
      </c>
      <c r="K1282" s="154" t="s">
        <v>5727</v>
      </c>
      <c r="L1282" s="154">
        <v>60.5</v>
      </c>
      <c r="M1282" s="154">
        <v>60.7</v>
      </c>
      <c r="N1282" s="154">
        <v>61.8</v>
      </c>
      <c r="O1282" s="154">
        <v>60.3</v>
      </c>
      <c r="P1282" s="154" t="s">
        <v>3572</v>
      </c>
      <c r="Q1282" s="226">
        <v>-0.0033</v>
      </c>
      <c r="R1282" s="489" t="str">
        <f>VLOOKUP(K1282,'Downloaded Data'!A:A,1,TRUE)</f>
        <v>07/13/2014</v>
      </c>
    </row>
    <row r="1283" ht="15.75" customHeight="1">
      <c r="A1283" s="489">
        <v>43168.0</v>
      </c>
      <c r="B1283" s="490">
        <v>5590.42</v>
      </c>
      <c r="C1283" s="490">
        <v>5590.42</v>
      </c>
      <c r="D1283" s="490">
        <v>5590.42</v>
      </c>
      <c r="E1283" s="490">
        <v>5590.42</v>
      </c>
      <c r="G1283" s="226">
        <v>-0.0018</v>
      </c>
      <c r="K1283" s="154" t="s">
        <v>5728</v>
      </c>
      <c r="L1283" s="154">
        <v>60.7</v>
      </c>
      <c r="M1283" s="154">
        <v>60.8</v>
      </c>
      <c r="N1283" s="154">
        <v>61.1</v>
      </c>
      <c r="O1283" s="154">
        <v>60.2</v>
      </c>
      <c r="P1283" s="154" t="s">
        <v>3733</v>
      </c>
      <c r="Q1283" s="226">
        <v>-0.0016</v>
      </c>
      <c r="R1283" s="489" t="str">
        <f>VLOOKUP(K1283,'Downloaded Data'!A:A,1,TRUE)</f>
        <v>07/13/2014</v>
      </c>
    </row>
    <row r="1284" ht="15.75" customHeight="1">
      <c r="A1284" s="154" t="s">
        <v>5763</v>
      </c>
      <c r="B1284" s="490">
        <v>5600.64</v>
      </c>
      <c r="C1284" s="490">
        <v>5600.64</v>
      </c>
      <c r="D1284" s="490">
        <v>5600.64</v>
      </c>
      <c r="E1284" s="490">
        <v>5600.64</v>
      </c>
      <c r="G1284" s="226">
        <v>-0.0018</v>
      </c>
      <c r="K1284" s="154" t="s">
        <v>5729</v>
      </c>
      <c r="L1284" s="154">
        <v>60.8</v>
      </c>
      <c r="M1284" s="154">
        <v>61.3</v>
      </c>
      <c r="N1284" s="154">
        <v>62.0</v>
      </c>
      <c r="O1284" s="154">
        <v>60.2</v>
      </c>
      <c r="P1284" s="154" t="s">
        <v>3734</v>
      </c>
      <c r="Q1284" s="226">
        <v>0.01</v>
      </c>
      <c r="R1284" s="489" t="str">
        <f>VLOOKUP(K1284,'Downloaded Data'!A:A,1,TRUE)</f>
        <v>07/13/2014</v>
      </c>
    </row>
    <row r="1285" ht="15.75" customHeight="1">
      <c r="A1285" s="154" t="s">
        <v>5764</v>
      </c>
      <c r="B1285" s="490">
        <v>5610.79</v>
      </c>
      <c r="C1285" s="490">
        <v>5610.79</v>
      </c>
      <c r="D1285" s="490">
        <v>5610.79</v>
      </c>
      <c r="E1285" s="490">
        <v>5610.79</v>
      </c>
      <c r="G1285" s="226">
        <v>-0.0015</v>
      </c>
      <c r="K1285" s="154" t="s">
        <v>5730</v>
      </c>
      <c r="L1285" s="154">
        <v>60.2</v>
      </c>
      <c r="M1285" s="154">
        <v>60.1</v>
      </c>
      <c r="N1285" s="154">
        <v>60.5</v>
      </c>
      <c r="O1285" s="154">
        <v>60.0</v>
      </c>
      <c r="P1285" s="154" t="s">
        <v>3735</v>
      </c>
      <c r="Q1285" s="226">
        <v>0.0017</v>
      </c>
      <c r="R1285" s="489" t="str">
        <f>VLOOKUP(K1285,'Downloaded Data'!A:A,1,TRUE)</f>
        <v>07/13/2014</v>
      </c>
    </row>
    <row r="1286" ht="15.75" customHeight="1">
      <c r="A1286" s="154" t="s">
        <v>5765</v>
      </c>
      <c r="B1286" s="490">
        <v>5619.41</v>
      </c>
      <c r="C1286" s="490">
        <v>5619.41</v>
      </c>
      <c r="D1286" s="490">
        <v>5619.41</v>
      </c>
      <c r="E1286" s="490">
        <v>5619.41</v>
      </c>
      <c r="G1286" s="226">
        <v>0.0062</v>
      </c>
      <c r="K1286" s="154" t="s">
        <v>5731</v>
      </c>
      <c r="L1286" s="154">
        <v>60.1</v>
      </c>
      <c r="M1286" s="154">
        <v>60.3</v>
      </c>
      <c r="N1286" s="154">
        <v>60.7</v>
      </c>
      <c r="O1286" s="154">
        <v>60.0</v>
      </c>
      <c r="P1286" s="154" t="s">
        <v>3736</v>
      </c>
      <c r="Q1286" s="226">
        <v>-0.0033</v>
      </c>
      <c r="R1286" s="489" t="str">
        <f>VLOOKUP(K1286,'Downloaded Data'!A:A,1,TRUE)</f>
        <v>07/13/2014</v>
      </c>
    </row>
    <row r="1287" ht="15.75" customHeight="1">
      <c r="A1287" s="154" t="s">
        <v>5766</v>
      </c>
      <c r="B1287" s="490">
        <v>5584.97</v>
      </c>
      <c r="C1287" s="490">
        <v>5584.97</v>
      </c>
      <c r="D1287" s="490">
        <v>5584.97</v>
      </c>
      <c r="E1287" s="490">
        <v>5584.97</v>
      </c>
      <c r="G1287" s="226">
        <v>-0.0021</v>
      </c>
      <c r="K1287" s="154" t="s">
        <v>5732</v>
      </c>
      <c r="L1287" s="154">
        <v>60.3</v>
      </c>
      <c r="M1287" s="154">
        <v>60.8</v>
      </c>
      <c r="N1287" s="154">
        <v>61.0</v>
      </c>
      <c r="O1287" s="154">
        <v>59.8</v>
      </c>
      <c r="P1287" s="154" t="s">
        <v>3737</v>
      </c>
      <c r="Q1287" s="226">
        <v>-0.0082</v>
      </c>
      <c r="R1287" s="489" t="str">
        <f>VLOOKUP(K1287,'Downloaded Data'!A:A,1,TRUE)</f>
        <v>01/15/2017</v>
      </c>
    </row>
    <row r="1288" ht="15.75" customHeight="1">
      <c r="A1288" s="154" t="s">
        <v>5767</v>
      </c>
      <c r="B1288" s="490">
        <v>5596.91</v>
      </c>
      <c r="C1288" s="490">
        <v>5596.91</v>
      </c>
      <c r="D1288" s="490">
        <v>5596.91</v>
      </c>
      <c r="E1288" s="490">
        <v>5596.91</v>
      </c>
      <c r="G1288" s="226">
        <v>0.0046</v>
      </c>
      <c r="K1288" s="154" t="s">
        <v>5733</v>
      </c>
      <c r="L1288" s="154">
        <v>60.8</v>
      </c>
      <c r="M1288" s="154">
        <v>60.2</v>
      </c>
      <c r="N1288" s="154">
        <v>61.0</v>
      </c>
      <c r="O1288" s="154">
        <v>60.2</v>
      </c>
      <c r="P1288" s="154" t="s">
        <v>3738</v>
      </c>
      <c r="Q1288" s="226">
        <v>0.0033</v>
      </c>
      <c r="R1288" s="489" t="str">
        <f>VLOOKUP(K1288,'Downloaded Data'!A:A,1,TRUE)</f>
        <v>01/15/2017</v>
      </c>
    </row>
    <row r="1289" ht="15.75" customHeight="1">
      <c r="A1289" s="154" t="s">
        <v>5768</v>
      </c>
      <c r="B1289" s="490">
        <v>5571.19</v>
      </c>
      <c r="C1289" s="490">
        <v>5571.19</v>
      </c>
      <c r="D1289" s="490">
        <v>5571.19</v>
      </c>
      <c r="E1289" s="490">
        <v>5571.19</v>
      </c>
      <c r="G1289" s="226">
        <v>0.0059</v>
      </c>
      <c r="K1289" s="154" t="s">
        <v>5734</v>
      </c>
      <c r="L1289" s="154">
        <v>60.6</v>
      </c>
      <c r="M1289" s="154">
        <v>61.2</v>
      </c>
      <c r="N1289" s="154">
        <v>61.6</v>
      </c>
      <c r="O1289" s="154">
        <v>59.9</v>
      </c>
      <c r="P1289" s="154" t="s">
        <v>3739</v>
      </c>
      <c r="Q1289" s="226">
        <v>0.0066</v>
      </c>
      <c r="R1289" s="489" t="str">
        <f>VLOOKUP(K1289,'Downloaded Data'!A:A,1,TRUE)</f>
        <v>01/15/2017</v>
      </c>
    </row>
    <row r="1290" ht="15.75" customHeight="1">
      <c r="A1290" s="154" t="s">
        <v>5769</v>
      </c>
      <c r="B1290" s="490">
        <v>5538.5</v>
      </c>
      <c r="C1290" s="490">
        <v>5538.5</v>
      </c>
      <c r="D1290" s="490">
        <v>5538.5</v>
      </c>
      <c r="E1290" s="490">
        <v>5538.5</v>
      </c>
      <c r="G1290" s="226">
        <v>0.0129</v>
      </c>
      <c r="K1290" s="154" t="s">
        <v>5735</v>
      </c>
      <c r="L1290" s="154">
        <v>60.2</v>
      </c>
      <c r="M1290" s="154">
        <v>60.6</v>
      </c>
      <c r="N1290" s="154">
        <v>61.6</v>
      </c>
      <c r="O1290" s="154">
        <v>59.7</v>
      </c>
      <c r="P1290" s="154" t="s">
        <v>3740</v>
      </c>
      <c r="Q1290" s="226">
        <v>-0.0082</v>
      </c>
      <c r="R1290" s="489" t="str">
        <f>VLOOKUP(K1290,'Downloaded Data'!A:A,1,TRUE)</f>
        <v>01/15/2017</v>
      </c>
    </row>
    <row r="1291" ht="15.75" customHeight="1">
      <c r="A1291" s="154" t="s">
        <v>5770</v>
      </c>
      <c r="B1291" s="490">
        <v>5467.74</v>
      </c>
      <c r="C1291" s="490">
        <v>5467.74</v>
      </c>
      <c r="D1291" s="490">
        <v>5467.74</v>
      </c>
      <c r="E1291" s="490">
        <v>5467.74</v>
      </c>
      <c r="G1291" s="226">
        <v>0.011</v>
      </c>
      <c r="K1291" s="154" t="s">
        <v>5736</v>
      </c>
      <c r="L1291" s="154">
        <v>60.7</v>
      </c>
      <c r="M1291" s="154">
        <v>62.0</v>
      </c>
      <c r="N1291" s="154">
        <v>62.5</v>
      </c>
      <c r="O1291" s="154">
        <v>60.6</v>
      </c>
      <c r="P1291" s="154" t="s">
        <v>3741</v>
      </c>
      <c r="Q1291" s="226">
        <v>-0.0098</v>
      </c>
      <c r="R1291" s="489" t="str">
        <f>VLOOKUP(K1291,'Downloaded Data'!A:A,1,TRUE)</f>
        <v>01/15/2017</v>
      </c>
    </row>
    <row r="1292" ht="15.75" customHeight="1">
      <c r="A1292" s="154" t="s">
        <v>5771</v>
      </c>
      <c r="B1292" s="490">
        <v>5408.45</v>
      </c>
      <c r="C1292" s="490">
        <v>5408.45</v>
      </c>
      <c r="D1292" s="490">
        <v>5408.45</v>
      </c>
      <c r="E1292" s="490">
        <v>5408.45</v>
      </c>
      <c r="G1292" s="226">
        <v>0.0055</v>
      </c>
      <c r="K1292" s="489">
        <v>43445.0</v>
      </c>
      <c r="L1292" s="154">
        <v>61.3</v>
      </c>
      <c r="M1292" s="154">
        <v>62.7</v>
      </c>
      <c r="N1292" s="154">
        <v>62.7</v>
      </c>
      <c r="O1292" s="154">
        <v>61.1</v>
      </c>
      <c r="P1292" s="154" t="s">
        <v>3742</v>
      </c>
      <c r="Q1292" s="226">
        <v>-0.0065</v>
      </c>
      <c r="R1292" s="489" t="str">
        <f>VLOOKUP(K1292,'Downloaded Data'!A:A,1,TRUE)</f>
        <v>#N/A</v>
      </c>
    </row>
    <row r="1293" ht="15.75" customHeight="1">
      <c r="A1293" s="154" t="s">
        <v>5772</v>
      </c>
      <c r="B1293" s="490">
        <v>5378.72</v>
      </c>
      <c r="C1293" s="490">
        <v>5378.72</v>
      </c>
      <c r="D1293" s="490">
        <v>5378.72</v>
      </c>
      <c r="E1293" s="490">
        <v>5378.72</v>
      </c>
      <c r="G1293" s="226">
        <v>-0.0053</v>
      </c>
      <c r="K1293" s="489">
        <v>43415.0</v>
      </c>
      <c r="L1293" s="154">
        <v>61.7</v>
      </c>
      <c r="M1293" s="154">
        <v>63.0</v>
      </c>
      <c r="N1293" s="154">
        <v>63.3</v>
      </c>
      <c r="O1293" s="154">
        <v>61.5</v>
      </c>
      <c r="P1293" s="154" t="s">
        <v>3743</v>
      </c>
      <c r="Q1293" s="226">
        <v>-0.0048</v>
      </c>
      <c r="R1293" s="489" t="str">
        <f>VLOOKUP(K1293,'Downloaded Data'!A:A,1,TRUE)</f>
        <v>#N/A</v>
      </c>
    </row>
    <row r="1294" ht="15.75" customHeight="1">
      <c r="A1294" s="489">
        <v>43442.0</v>
      </c>
      <c r="B1294" s="490">
        <v>5407.18</v>
      </c>
      <c r="C1294" s="490">
        <v>5407.18</v>
      </c>
      <c r="D1294" s="490">
        <v>5407.18</v>
      </c>
      <c r="E1294" s="490">
        <v>5407.18</v>
      </c>
      <c r="G1294" s="226">
        <v>0.0</v>
      </c>
      <c r="K1294" s="489">
        <v>43323.0</v>
      </c>
      <c r="L1294" s="154">
        <v>62.0</v>
      </c>
      <c r="M1294" s="154">
        <v>62.1</v>
      </c>
      <c r="N1294" s="154">
        <v>62.5</v>
      </c>
      <c r="O1294" s="154">
        <v>61.9</v>
      </c>
      <c r="P1294" s="154" t="s">
        <v>3744</v>
      </c>
      <c r="Q1294" s="226">
        <v>0.0</v>
      </c>
      <c r="R1294" s="489" t="str">
        <f>VLOOKUP(K1294,'Downloaded Data'!A:A,1,TRUE)</f>
        <v>#N/A</v>
      </c>
    </row>
    <row r="1295" ht="15.75" customHeight="1">
      <c r="A1295" s="489">
        <v>43351.0</v>
      </c>
      <c r="B1295" s="490">
        <v>5407.0</v>
      </c>
      <c r="C1295" s="490">
        <v>5407.0</v>
      </c>
      <c r="D1295" s="490">
        <v>5407.0</v>
      </c>
      <c r="E1295" s="490">
        <v>5407.0</v>
      </c>
      <c r="G1295" s="226">
        <v>2.0E-4</v>
      </c>
      <c r="K1295" s="489">
        <v>43292.0</v>
      </c>
      <c r="L1295" s="154">
        <v>62.0</v>
      </c>
      <c r="M1295" s="154">
        <v>62.9</v>
      </c>
      <c r="N1295" s="154">
        <v>62.9</v>
      </c>
      <c r="O1295" s="154">
        <v>61.4</v>
      </c>
      <c r="P1295" s="154" t="s">
        <v>3745</v>
      </c>
      <c r="Q1295" s="226">
        <v>0.0</v>
      </c>
      <c r="R1295" s="489" t="str">
        <f>VLOOKUP(K1295,'Downloaded Data'!A:A,1,TRUE)</f>
        <v>#N/A</v>
      </c>
    </row>
    <row r="1296" ht="15.75" customHeight="1">
      <c r="A1296" s="489">
        <v>43320.0</v>
      </c>
      <c r="B1296" s="490">
        <v>5405.95</v>
      </c>
      <c r="C1296" s="490">
        <v>5405.95</v>
      </c>
      <c r="D1296" s="490">
        <v>5405.95</v>
      </c>
      <c r="E1296" s="490">
        <v>5405.95</v>
      </c>
      <c r="G1296" s="226">
        <v>0.0045</v>
      </c>
      <c r="K1296" s="489">
        <v>43262.0</v>
      </c>
      <c r="L1296" s="154">
        <v>62.0</v>
      </c>
      <c r="M1296" s="154">
        <v>61.6</v>
      </c>
      <c r="N1296" s="154">
        <v>62.5</v>
      </c>
      <c r="O1296" s="154">
        <v>61.6</v>
      </c>
      <c r="P1296" s="154" t="s">
        <v>3746</v>
      </c>
      <c r="Q1296" s="226">
        <v>0.0032</v>
      </c>
      <c r="R1296" s="489" t="str">
        <f>VLOOKUP(K1296,'Downloaded Data'!A:A,1,TRUE)</f>
        <v>#N/A</v>
      </c>
    </row>
    <row r="1297" ht="15.75" customHeight="1">
      <c r="A1297" s="489">
        <v>43289.0</v>
      </c>
      <c r="B1297" s="490">
        <v>5381.88</v>
      </c>
      <c r="C1297" s="490">
        <v>5381.88</v>
      </c>
      <c r="D1297" s="490">
        <v>5381.88</v>
      </c>
      <c r="E1297" s="490">
        <v>5381.88</v>
      </c>
      <c r="G1297" s="226">
        <v>0.0053</v>
      </c>
      <c r="K1297" s="489">
        <v>43231.0</v>
      </c>
      <c r="L1297" s="154">
        <v>61.8</v>
      </c>
      <c r="M1297" s="154">
        <v>62.6</v>
      </c>
      <c r="N1297" s="154">
        <v>63.5</v>
      </c>
      <c r="O1297" s="154">
        <v>61.3</v>
      </c>
      <c r="P1297" s="154" t="s">
        <v>3747</v>
      </c>
      <c r="Q1297" s="226">
        <v>-0.0128</v>
      </c>
      <c r="R1297" s="489" t="str">
        <f>VLOOKUP(K1297,'Downloaded Data'!A:A,1,TRUE)</f>
        <v>#N/A</v>
      </c>
    </row>
    <row r="1298" ht="15.75" customHeight="1">
      <c r="A1298" s="489">
        <v>43259.0</v>
      </c>
      <c r="B1298" s="490">
        <v>5353.41</v>
      </c>
      <c r="C1298" s="490">
        <v>5353.41</v>
      </c>
      <c r="D1298" s="490">
        <v>5353.41</v>
      </c>
      <c r="E1298" s="490">
        <v>5353.41</v>
      </c>
      <c r="G1298" s="226">
        <v>-7.0E-4</v>
      </c>
      <c r="K1298" s="489">
        <v>43201.0</v>
      </c>
      <c r="L1298" s="154">
        <v>62.6</v>
      </c>
      <c r="M1298" s="154">
        <v>61.7</v>
      </c>
      <c r="N1298" s="154">
        <v>62.8</v>
      </c>
      <c r="O1298" s="154">
        <v>61.7</v>
      </c>
      <c r="P1298" s="154" t="s">
        <v>3748</v>
      </c>
      <c r="Q1298" s="226">
        <v>0.0032</v>
      </c>
      <c r="R1298" s="489" t="str">
        <f>VLOOKUP(K1298,'Downloaded Data'!A:A,1,TRUE)</f>
        <v>#N/A</v>
      </c>
    </row>
    <row r="1299" ht="15.75" customHeight="1">
      <c r="A1299" s="489">
        <v>43228.0</v>
      </c>
      <c r="B1299" s="490">
        <v>5357.02</v>
      </c>
      <c r="C1299" s="490">
        <v>5357.02</v>
      </c>
      <c r="D1299" s="490">
        <v>5357.02</v>
      </c>
      <c r="E1299" s="490">
        <v>5357.02</v>
      </c>
      <c r="G1299" s="226">
        <v>-0.0079</v>
      </c>
      <c r="K1299" s="489">
        <v>43111.0</v>
      </c>
      <c r="L1299" s="154">
        <v>62.4</v>
      </c>
      <c r="M1299" s="154">
        <v>61.7</v>
      </c>
      <c r="N1299" s="154">
        <v>63.0</v>
      </c>
      <c r="O1299" s="154">
        <v>61.5</v>
      </c>
      <c r="P1299" s="154" t="s">
        <v>3749</v>
      </c>
      <c r="Q1299" s="226">
        <v>0.0</v>
      </c>
      <c r="R1299" s="489" t="str">
        <f>VLOOKUP(K1299,'Downloaded Data'!A:A,1,TRUE)</f>
        <v>#N/A</v>
      </c>
    </row>
    <row r="1300" ht="15.75" customHeight="1">
      <c r="A1300" s="489">
        <v>43139.0</v>
      </c>
      <c r="B1300" s="490">
        <v>5399.79</v>
      </c>
      <c r="C1300" s="490">
        <v>5399.79</v>
      </c>
      <c r="D1300" s="490">
        <v>5399.79</v>
      </c>
      <c r="E1300" s="490">
        <v>5399.79</v>
      </c>
      <c r="G1300" s="226">
        <v>0.0096</v>
      </c>
      <c r="K1300" s="154" t="s">
        <v>5737</v>
      </c>
      <c r="L1300" s="154">
        <v>62.4</v>
      </c>
      <c r="M1300" s="154">
        <v>61.7</v>
      </c>
      <c r="N1300" s="154">
        <v>62.8</v>
      </c>
      <c r="O1300" s="154">
        <v>61.0</v>
      </c>
      <c r="P1300" s="154" t="s">
        <v>3750</v>
      </c>
      <c r="Q1300" s="226">
        <v>0.0097</v>
      </c>
      <c r="R1300" s="489" t="str">
        <f>VLOOKUP(K1300,'Downloaded Data'!A:A,1,TRUE)</f>
        <v>01/15/2017</v>
      </c>
    </row>
    <row r="1301" ht="15.75" customHeight="1">
      <c r="A1301" s="489">
        <v>43108.0</v>
      </c>
      <c r="B1301" s="490">
        <v>5348.2</v>
      </c>
      <c r="C1301" s="490">
        <v>5348.2</v>
      </c>
      <c r="D1301" s="490">
        <v>5348.2</v>
      </c>
      <c r="E1301" s="490">
        <v>5348.2</v>
      </c>
      <c r="G1301" s="226">
        <v>0.0086</v>
      </c>
      <c r="K1301" s="154" t="s">
        <v>5738</v>
      </c>
      <c r="L1301" s="154">
        <v>61.8</v>
      </c>
      <c r="M1301" s="154">
        <v>61.8</v>
      </c>
      <c r="N1301" s="154">
        <v>63.0</v>
      </c>
      <c r="O1301" s="154">
        <v>60.3</v>
      </c>
      <c r="P1301" s="154" t="s">
        <v>3751</v>
      </c>
      <c r="Q1301" s="226">
        <v>0.0266</v>
      </c>
      <c r="R1301" s="489" t="str">
        <f>VLOOKUP(K1301,'Downloaded Data'!A:A,1,TRUE)</f>
        <v>01/15/2017</v>
      </c>
    </row>
    <row r="1302" ht="15.75" customHeight="1">
      <c r="A1302" s="154" t="s">
        <v>5773</v>
      </c>
      <c r="B1302" s="490">
        <v>5302.63</v>
      </c>
      <c r="C1302" s="490">
        <v>5302.63</v>
      </c>
      <c r="D1302" s="490">
        <v>5302.63</v>
      </c>
      <c r="E1302" s="490">
        <v>5302.63</v>
      </c>
      <c r="G1302" s="226">
        <v>0.0075</v>
      </c>
      <c r="K1302" s="154" t="s">
        <v>5739</v>
      </c>
      <c r="L1302" s="154">
        <v>60.2</v>
      </c>
      <c r="M1302" s="154">
        <v>61.3</v>
      </c>
      <c r="N1302" s="154">
        <v>61.3</v>
      </c>
      <c r="O1302" s="154">
        <v>60.0</v>
      </c>
      <c r="P1302" s="154" t="s">
        <v>3752</v>
      </c>
      <c r="Q1302" s="226">
        <v>-0.0195</v>
      </c>
      <c r="R1302" s="489" t="str">
        <f>VLOOKUP(K1302,'Downloaded Data'!A:A,1,TRUE)</f>
        <v>01/15/2017</v>
      </c>
    </row>
    <row r="1303" ht="15.75" customHeight="1">
      <c r="A1303" s="154" t="s">
        <v>5774</v>
      </c>
      <c r="B1303" s="490">
        <v>5262.91</v>
      </c>
      <c r="C1303" s="490">
        <v>5262.91</v>
      </c>
      <c r="D1303" s="490">
        <v>5262.91</v>
      </c>
      <c r="E1303" s="490">
        <v>5262.91</v>
      </c>
      <c r="G1303" s="226">
        <v>-0.0032</v>
      </c>
      <c r="K1303" s="154" t="s">
        <v>5740</v>
      </c>
      <c r="L1303" s="154">
        <v>61.4</v>
      </c>
      <c r="M1303" s="154">
        <v>62.4</v>
      </c>
      <c r="N1303" s="154">
        <v>62.5</v>
      </c>
      <c r="O1303" s="154">
        <v>61.3</v>
      </c>
      <c r="P1303" s="154" t="s">
        <v>3753</v>
      </c>
      <c r="Q1303" s="226">
        <v>-0.0049</v>
      </c>
      <c r="R1303" s="489" t="str">
        <f>VLOOKUP(K1303,'Downloaded Data'!A:A,1,TRUE)</f>
        <v>01/15/2017</v>
      </c>
    </row>
    <row r="1304" ht="15.75" customHeight="1">
      <c r="A1304" s="154" t="s">
        <v>5775</v>
      </c>
      <c r="B1304" s="490">
        <v>5280.07</v>
      </c>
      <c r="C1304" s="490">
        <v>5280.07</v>
      </c>
      <c r="D1304" s="490">
        <v>5280.07</v>
      </c>
      <c r="E1304" s="490">
        <v>5280.07</v>
      </c>
      <c r="G1304" s="226">
        <v>-0.0047</v>
      </c>
      <c r="K1304" s="154" t="s">
        <v>5741</v>
      </c>
      <c r="L1304" s="154">
        <v>61.7</v>
      </c>
      <c r="M1304" s="154">
        <v>61.5</v>
      </c>
      <c r="N1304" s="154">
        <v>62.4</v>
      </c>
      <c r="O1304" s="154">
        <v>61.0</v>
      </c>
      <c r="P1304" s="154" t="s">
        <v>3754</v>
      </c>
      <c r="Q1304" s="226">
        <v>-0.008</v>
      </c>
      <c r="R1304" s="489" t="str">
        <f>VLOOKUP(K1304,'Downloaded Data'!A:A,1,TRUE)</f>
        <v>01/15/2017</v>
      </c>
    </row>
    <row r="1305" ht="15.75" customHeight="1">
      <c r="A1305" s="154" t="s">
        <v>5776</v>
      </c>
      <c r="B1305" s="490">
        <v>5305.17</v>
      </c>
      <c r="C1305" s="490">
        <v>5305.17</v>
      </c>
      <c r="D1305" s="490">
        <v>5305.17</v>
      </c>
      <c r="E1305" s="490">
        <v>5305.17</v>
      </c>
      <c r="G1305" s="226">
        <v>-0.0027</v>
      </c>
      <c r="K1305" s="154" t="s">
        <v>5742</v>
      </c>
      <c r="L1305" s="154">
        <v>62.2</v>
      </c>
      <c r="M1305" s="154">
        <v>62.8</v>
      </c>
      <c r="N1305" s="154">
        <v>62.8</v>
      </c>
      <c r="O1305" s="154">
        <v>62.0</v>
      </c>
      <c r="P1305" s="154" t="s">
        <v>3755</v>
      </c>
      <c r="Q1305" s="226">
        <v>-0.0096</v>
      </c>
      <c r="R1305" s="489" t="str">
        <f>VLOOKUP(K1305,'Downloaded Data'!A:A,1,TRUE)</f>
        <v>01/15/2017</v>
      </c>
    </row>
    <row r="1306" ht="15.75" customHeight="1">
      <c r="A1306" s="154" t="s">
        <v>5777</v>
      </c>
      <c r="B1306" s="490">
        <v>5319.44</v>
      </c>
      <c r="C1306" s="490">
        <v>5319.44</v>
      </c>
      <c r="D1306" s="490">
        <v>5319.44</v>
      </c>
      <c r="E1306" s="490">
        <v>5319.44</v>
      </c>
      <c r="G1306" s="226">
        <v>-0.003</v>
      </c>
      <c r="K1306" s="154" t="s">
        <v>5743</v>
      </c>
      <c r="L1306" s="154">
        <v>62.8</v>
      </c>
      <c r="M1306" s="154">
        <v>62.5</v>
      </c>
      <c r="N1306" s="154">
        <v>63.2</v>
      </c>
      <c r="O1306" s="154">
        <v>61.5</v>
      </c>
      <c r="P1306" s="154" t="s">
        <v>3756</v>
      </c>
      <c r="Q1306" s="226">
        <v>0.0048</v>
      </c>
      <c r="R1306" s="489" t="str">
        <f>VLOOKUP(K1306,'Downloaded Data'!A:A,1,TRUE)</f>
        <v>01/15/2017</v>
      </c>
    </row>
    <row r="1307" ht="15.75" customHeight="1">
      <c r="A1307" s="154" t="s">
        <v>5778</v>
      </c>
      <c r="B1307" s="490">
        <v>5335.38</v>
      </c>
      <c r="C1307" s="490">
        <v>5335.38</v>
      </c>
      <c r="D1307" s="490">
        <v>5335.38</v>
      </c>
      <c r="E1307" s="490">
        <v>5335.38</v>
      </c>
      <c r="G1307" s="226">
        <v>-0.0024</v>
      </c>
      <c r="K1307" s="154" t="s">
        <v>5744</v>
      </c>
      <c r="L1307" s="154">
        <v>62.5</v>
      </c>
      <c r="M1307" s="154">
        <v>68.0</v>
      </c>
      <c r="N1307" s="154">
        <v>68.0</v>
      </c>
      <c r="O1307" s="154">
        <v>60.6</v>
      </c>
      <c r="P1307" s="154" t="s">
        <v>3757</v>
      </c>
      <c r="Q1307" s="226">
        <v>-0.015</v>
      </c>
      <c r="R1307" s="489" t="str">
        <f>VLOOKUP(K1307,'Downloaded Data'!A:A,1,TRUE)</f>
        <v>01/15/2017</v>
      </c>
    </row>
    <row r="1308" ht="15.75" customHeight="1">
      <c r="A1308" s="154" t="s">
        <v>5779</v>
      </c>
      <c r="B1308" s="490">
        <v>5348.06</v>
      </c>
      <c r="C1308" s="490">
        <v>5348.06</v>
      </c>
      <c r="D1308" s="490">
        <v>5348.06</v>
      </c>
      <c r="E1308" s="490">
        <v>5348.06</v>
      </c>
      <c r="G1308" s="226">
        <v>0.0017</v>
      </c>
      <c r="K1308" s="154" t="s">
        <v>5745</v>
      </c>
      <c r="L1308" s="154">
        <v>63.45</v>
      </c>
      <c r="M1308" s="154">
        <v>63.45</v>
      </c>
      <c r="N1308" s="154">
        <v>63.45</v>
      </c>
      <c r="O1308" s="154">
        <v>63.45</v>
      </c>
      <c r="Q1308" s="226">
        <v>0.0</v>
      </c>
      <c r="R1308" s="489" t="str">
        <f>VLOOKUP(K1308,'Downloaded Data'!A:A,1,TRUE)</f>
        <v>01/15/2017</v>
      </c>
    </row>
    <row r="1309" ht="15.75" customHeight="1">
      <c r="A1309" s="154" t="s">
        <v>5780</v>
      </c>
      <c r="B1309" s="490">
        <v>5339.18</v>
      </c>
      <c r="C1309" s="490">
        <v>5339.18</v>
      </c>
      <c r="D1309" s="490">
        <v>5339.18</v>
      </c>
      <c r="E1309" s="490">
        <v>5339.18</v>
      </c>
      <c r="G1309" s="226">
        <v>3.0E-4</v>
      </c>
      <c r="K1309" s="154" t="s">
        <v>5746</v>
      </c>
      <c r="L1309" s="154">
        <v>63.45</v>
      </c>
      <c r="M1309" s="154">
        <v>63.55</v>
      </c>
      <c r="N1309" s="154">
        <v>63.64</v>
      </c>
      <c r="O1309" s="154">
        <v>62.64</v>
      </c>
      <c r="P1309" s="154" t="s">
        <v>3758</v>
      </c>
      <c r="Q1309" s="226">
        <v>-0.0058</v>
      </c>
      <c r="R1309" s="489" t="str">
        <f>VLOOKUP(K1309,'Downloaded Data'!A:A,1,TRUE)</f>
        <v>01/15/2017</v>
      </c>
    </row>
    <row r="1310" ht="15.75" customHeight="1">
      <c r="A1310" s="154" t="s">
        <v>5781</v>
      </c>
      <c r="B1310" s="490">
        <v>5337.42</v>
      </c>
      <c r="C1310" s="490">
        <v>5337.42</v>
      </c>
      <c r="D1310" s="490">
        <v>5337.42</v>
      </c>
      <c r="E1310" s="490">
        <v>5337.42</v>
      </c>
      <c r="G1310" s="226">
        <v>6.0E-4</v>
      </c>
      <c r="K1310" s="154" t="s">
        <v>5747</v>
      </c>
      <c r="L1310" s="154">
        <v>63.82</v>
      </c>
      <c r="M1310" s="154">
        <v>63.55</v>
      </c>
      <c r="N1310" s="154">
        <v>63.91</v>
      </c>
      <c r="O1310" s="154">
        <v>62.73</v>
      </c>
      <c r="P1310" s="154" t="s">
        <v>3759</v>
      </c>
      <c r="Q1310" s="226">
        <v>-0.0028</v>
      </c>
      <c r="R1310" s="489" t="str">
        <f>VLOOKUP(K1310,'Downloaded Data'!A:A,1,TRUE)</f>
        <v>01/15/2017</v>
      </c>
    </row>
    <row r="1311" ht="15.75" customHeight="1">
      <c r="A1311" s="154" t="s">
        <v>5782</v>
      </c>
      <c r="B1311" s="490">
        <v>5334.18</v>
      </c>
      <c r="C1311" s="490">
        <v>5334.18</v>
      </c>
      <c r="D1311" s="490">
        <v>5334.18</v>
      </c>
      <c r="E1311" s="490">
        <v>5334.18</v>
      </c>
      <c r="G1311" s="226">
        <v>0.0016</v>
      </c>
      <c r="K1311" s="154" t="s">
        <v>5748</v>
      </c>
      <c r="L1311" s="154">
        <v>64.0</v>
      </c>
      <c r="M1311" s="154">
        <v>64.45</v>
      </c>
      <c r="N1311" s="154">
        <v>64.45</v>
      </c>
      <c r="O1311" s="154">
        <v>62.73</v>
      </c>
      <c r="P1311" s="154" t="s">
        <v>3760</v>
      </c>
      <c r="Q1311" s="226">
        <v>0.0087</v>
      </c>
      <c r="R1311" s="489" t="str">
        <f>VLOOKUP(K1311,'Downloaded Data'!A:A,1,TRUE)</f>
        <v>01/15/2017</v>
      </c>
    </row>
    <row r="1312" ht="15.75" customHeight="1">
      <c r="A1312" s="154" t="s">
        <v>5783</v>
      </c>
      <c r="B1312" s="490">
        <v>5325.48</v>
      </c>
      <c r="C1312" s="490">
        <v>5325.48</v>
      </c>
      <c r="D1312" s="490">
        <v>5325.48</v>
      </c>
      <c r="E1312" s="490">
        <v>5325.48</v>
      </c>
      <c r="G1312" s="226">
        <v>-0.0027</v>
      </c>
      <c r="K1312" s="154" t="s">
        <v>5749</v>
      </c>
      <c r="L1312" s="154">
        <v>63.45</v>
      </c>
      <c r="M1312" s="154">
        <v>64.18</v>
      </c>
      <c r="N1312" s="154">
        <v>64.45</v>
      </c>
      <c r="O1312" s="154">
        <v>63.27</v>
      </c>
      <c r="P1312" s="154" t="s">
        <v>3761</v>
      </c>
      <c r="Q1312" s="226">
        <v>-0.01</v>
      </c>
      <c r="R1312" s="489" t="str">
        <f>VLOOKUP(K1312,'Downloaded Data'!A:A,1,TRUE)</f>
        <v>01/15/2017</v>
      </c>
    </row>
    <row r="1313" ht="15.75" customHeight="1">
      <c r="A1313" s="154" t="s">
        <v>5784</v>
      </c>
      <c r="B1313" s="490">
        <v>5339.91</v>
      </c>
      <c r="C1313" s="490">
        <v>5339.91</v>
      </c>
      <c r="D1313" s="490">
        <v>5339.91</v>
      </c>
      <c r="E1313" s="490">
        <v>5339.91</v>
      </c>
      <c r="G1313" s="226">
        <v>6.0E-4</v>
      </c>
      <c r="K1313" s="154" t="s">
        <v>5750</v>
      </c>
      <c r="L1313" s="154">
        <v>64.09</v>
      </c>
      <c r="M1313" s="154">
        <v>64.73</v>
      </c>
      <c r="N1313" s="154">
        <v>64.82</v>
      </c>
      <c r="O1313" s="154">
        <v>63.36</v>
      </c>
      <c r="P1313" s="154" t="s">
        <v>3762</v>
      </c>
      <c r="Q1313" s="226">
        <v>-0.0181</v>
      </c>
      <c r="R1313" s="489" t="str">
        <f>VLOOKUP(K1313,'Downloaded Data'!A:A,1,TRUE)</f>
        <v>01/15/2017</v>
      </c>
    </row>
    <row r="1314" ht="15.75" customHeight="1">
      <c r="A1314" s="154" t="s">
        <v>5785</v>
      </c>
      <c r="B1314" s="490">
        <v>5336.74</v>
      </c>
      <c r="C1314" s="490">
        <v>5336.74</v>
      </c>
      <c r="D1314" s="490">
        <v>5336.74</v>
      </c>
      <c r="E1314" s="490">
        <v>5336.74</v>
      </c>
      <c r="G1314" s="226">
        <v>-0.0041</v>
      </c>
      <c r="K1314" s="489">
        <v>43414.0</v>
      </c>
      <c r="L1314" s="154">
        <v>65.27</v>
      </c>
      <c r="M1314" s="154">
        <v>64.0</v>
      </c>
      <c r="N1314" s="154">
        <v>65.45</v>
      </c>
      <c r="O1314" s="154">
        <v>63.0</v>
      </c>
      <c r="P1314" s="154" t="s">
        <v>3763</v>
      </c>
      <c r="Q1314" s="226">
        <v>0.0271</v>
      </c>
      <c r="R1314" s="489" t="str">
        <f>VLOOKUP(K1314,'Downloaded Data'!A:A,1,TRUE)</f>
        <v>#N/A</v>
      </c>
    </row>
    <row r="1315" ht="15.75" customHeight="1">
      <c r="A1315" s="489">
        <v>43441.0</v>
      </c>
      <c r="B1315" s="490">
        <v>5358.9</v>
      </c>
      <c r="C1315" s="490">
        <v>5358.9</v>
      </c>
      <c r="D1315" s="490">
        <v>5358.9</v>
      </c>
      <c r="E1315" s="490">
        <v>5358.9</v>
      </c>
      <c r="G1315" s="226">
        <v>-0.0038</v>
      </c>
      <c r="K1315" s="489">
        <v>43383.0</v>
      </c>
      <c r="L1315" s="154">
        <v>63.55</v>
      </c>
      <c r="M1315" s="154">
        <v>63.55</v>
      </c>
      <c r="N1315" s="154">
        <v>64.0</v>
      </c>
      <c r="O1315" s="154">
        <v>63.0</v>
      </c>
      <c r="P1315" s="154" t="s">
        <v>3764</v>
      </c>
      <c r="Q1315" s="226">
        <v>0.003</v>
      </c>
      <c r="R1315" s="489" t="str">
        <f>VLOOKUP(K1315,'Downloaded Data'!A:A,1,TRUE)</f>
        <v>#N/A</v>
      </c>
    </row>
    <row r="1316" ht="15.75" customHeight="1">
      <c r="A1316" s="489">
        <v>43411.0</v>
      </c>
      <c r="B1316" s="490">
        <v>5379.24</v>
      </c>
      <c r="C1316" s="490">
        <v>5379.24</v>
      </c>
      <c r="D1316" s="490">
        <v>5379.24</v>
      </c>
      <c r="E1316" s="490">
        <v>5379.24</v>
      </c>
      <c r="G1316" s="226">
        <v>0.0015</v>
      </c>
      <c r="K1316" s="489">
        <v>43353.0</v>
      </c>
      <c r="L1316" s="154">
        <v>63.36</v>
      </c>
      <c r="M1316" s="154">
        <v>63.64</v>
      </c>
      <c r="N1316" s="154">
        <v>63.64</v>
      </c>
      <c r="O1316" s="154">
        <v>63.18</v>
      </c>
      <c r="P1316" s="154" t="s">
        <v>3765</v>
      </c>
      <c r="Q1316" s="226">
        <v>0.0043</v>
      </c>
      <c r="R1316" s="489" t="str">
        <f>VLOOKUP(K1316,'Downloaded Data'!A:A,1,TRUE)</f>
        <v>#N/A</v>
      </c>
    </row>
    <row r="1317" ht="15.75" customHeight="1">
      <c r="A1317" s="489">
        <v>43380.0</v>
      </c>
      <c r="B1317" s="490">
        <v>5371.3</v>
      </c>
      <c r="C1317" s="490">
        <v>5371.3</v>
      </c>
      <c r="D1317" s="490">
        <v>5371.3</v>
      </c>
      <c r="E1317" s="490">
        <v>5371.3</v>
      </c>
      <c r="G1317" s="226">
        <v>0.0056</v>
      </c>
      <c r="K1317" s="489">
        <v>43322.0</v>
      </c>
      <c r="L1317" s="154">
        <v>63.09</v>
      </c>
      <c r="M1317" s="154">
        <v>63.18</v>
      </c>
      <c r="N1317" s="154">
        <v>63.64</v>
      </c>
      <c r="O1317" s="154">
        <v>62.73</v>
      </c>
      <c r="P1317" s="154" t="s">
        <v>3766</v>
      </c>
      <c r="Q1317" s="226">
        <v>0.0</v>
      </c>
      <c r="R1317" s="489" t="str">
        <f>VLOOKUP(K1317,'Downloaded Data'!A:A,1,TRUE)</f>
        <v>#N/A</v>
      </c>
    </row>
    <row r="1318" ht="15.75" customHeight="1">
      <c r="A1318" s="489">
        <v>43350.0</v>
      </c>
      <c r="B1318" s="490">
        <v>5341.27</v>
      </c>
      <c r="C1318" s="490">
        <v>5341.27</v>
      </c>
      <c r="D1318" s="490">
        <v>5341.27</v>
      </c>
      <c r="E1318" s="490">
        <v>5341.27</v>
      </c>
      <c r="G1318" s="226">
        <v>-0.0046</v>
      </c>
      <c r="K1318" s="489">
        <v>43291.0</v>
      </c>
      <c r="L1318" s="154">
        <v>63.09</v>
      </c>
      <c r="M1318" s="154">
        <v>63.27</v>
      </c>
      <c r="N1318" s="154">
        <v>64.45</v>
      </c>
      <c r="O1318" s="154">
        <v>62.55</v>
      </c>
      <c r="P1318" s="154" t="s">
        <v>3767</v>
      </c>
      <c r="Q1318" s="226">
        <v>-0.01</v>
      </c>
      <c r="R1318" s="489" t="str">
        <f>VLOOKUP(K1318,'Downloaded Data'!A:A,1,TRUE)</f>
        <v>#N/A</v>
      </c>
    </row>
    <row r="1319" ht="15.75" customHeight="1">
      <c r="A1319" s="489">
        <v>43319.0</v>
      </c>
      <c r="B1319" s="490">
        <v>5366.02</v>
      </c>
      <c r="C1319" s="490">
        <v>5366.02</v>
      </c>
      <c r="D1319" s="490">
        <v>5366.02</v>
      </c>
      <c r="E1319" s="490">
        <v>5366.02</v>
      </c>
      <c r="G1319" s="226">
        <v>7.0E-4</v>
      </c>
      <c r="K1319" s="489">
        <v>43200.0</v>
      </c>
      <c r="L1319" s="154">
        <v>63.73</v>
      </c>
      <c r="M1319" s="154">
        <v>63.64</v>
      </c>
      <c r="N1319" s="154">
        <v>64.45</v>
      </c>
      <c r="O1319" s="154">
        <v>63.09</v>
      </c>
      <c r="P1319" s="154" t="s">
        <v>3768</v>
      </c>
      <c r="Q1319" s="226">
        <v>0.0014</v>
      </c>
      <c r="R1319" s="489" t="str">
        <f>VLOOKUP(K1319,'Downloaded Data'!A:A,1,TRUE)</f>
        <v>#N/A</v>
      </c>
    </row>
    <row r="1320" ht="15.75" customHeight="1">
      <c r="A1320" s="489">
        <v>43227.0</v>
      </c>
      <c r="B1320" s="490">
        <v>5362.27</v>
      </c>
      <c r="C1320" s="490">
        <v>5362.27</v>
      </c>
      <c r="D1320" s="490">
        <v>5362.27</v>
      </c>
      <c r="E1320" s="490">
        <v>5362.27</v>
      </c>
      <c r="G1320" s="226">
        <v>0.01</v>
      </c>
      <c r="K1320" s="489">
        <v>43169.0</v>
      </c>
      <c r="L1320" s="154">
        <v>63.64</v>
      </c>
      <c r="M1320" s="154">
        <v>63.73</v>
      </c>
      <c r="N1320" s="154">
        <v>64.36</v>
      </c>
      <c r="O1320" s="154">
        <v>63.18</v>
      </c>
      <c r="P1320" s="154" t="s">
        <v>3769</v>
      </c>
      <c r="Q1320" s="226">
        <v>-0.0014</v>
      </c>
      <c r="R1320" s="489" t="str">
        <f>VLOOKUP(K1320,'Downloaded Data'!A:A,1,TRUE)</f>
        <v>#N/A</v>
      </c>
    </row>
    <row r="1321" ht="15.75" customHeight="1">
      <c r="A1321" s="489">
        <v>43197.0</v>
      </c>
      <c r="B1321" s="490">
        <v>5309.11</v>
      </c>
      <c r="C1321" s="490">
        <v>5309.11</v>
      </c>
      <c r="D1321" s="490">
        <v>5309.11</v>
      </c>
      <c r="E1321" s="490">
        <v>5309.11</v>
      </c>
      <c r="G1321" s="226">
        <v>0.0068</v>
      </c>
      <c r="K1321" s="489">
        <v>43141.0</v>
      </c>
      <c r="L1321" s="154">
        <v>63.73</v>
      </c>
      <c r="M1321" s="154">
        <v>63.18</v>
      </c>
      <c r="N1321" s="154">
        <v>64.0</v>
      </c>
      <c r="O1321" s="154">
        <v>63.18</v>
      </c>
      <c r="P1321" s="154" t="s">
        <v>3770</v>
      </c>
      <c r="Q1321" s="226">
        <v>0.0044</v>
      </c>
      <c r="R1321" s="489" t="str">
        <f>VLOOKUP(K1321,'Downloaded Data'!A:A,1,TRUE)</f>
        <v>#N/A</v>
      </c>
    </row>
    <row r="1322" ht="15.75" customHeight="1">
      <c r="A1322" s="489">
        <v>43166.0</v>
      </c>
      <c r="B1322" s="490">
        <v>5273.16</v>
      </c>
      <c r="C1322" s="490">
        <v>5273.16</v>
      </c>
      <c r="D1322" s="490">
        <v>5273.16</v>
      </c>
      <c r="E1322" s="490">
        <v>5273.16</v>
      </c>
      <c r="G1322" s="226">
        <v>-0.0093</v>
      </c>
      <c r="K1322" s="489">
        <v>43110.0</v>
      </c>
      <c r="L1322" s="154">
        <v>63.45</v>
      </c>
      <c r="M1322" s="154">
        <v>64.18</v>
      </c>
      <c r="N1322" s="154">
        <v>64.55</v>
      </c>
      <c r="O1322" s="154">
        <v>63.18</v>
      </c>
      <c r="P1322" s="154" t="s">
        <v>3771</v>
      </c>
      <c r="Q1322" s="226">
        <v>-0.0058</v>
      </c>
      <c r="R1322" s="489" t="str">
        <f>VLOOKUP(K1322,'Downloaded Data'!A:A,1,TRUE)</f>
        <v>#N/A</v>
      </c>
    </row>
    <row r="1323" ht="15.75" customHeight="1">
      <c r="A1323" s="489">
        <v>43138.0</v>
      </c>
      <c r="B1323" s="490">
        <v>5322.41</v>
      </c>
      <c r="C1323" s="490">
        <v>5322.41</v>
      </c>
      <c r="D1323" s="490">
        <v>5322.41</v>
      </c>
      <c r="E1323" s="490">
        <v>5322.41</v>
      </c>
      <c r="G1323" s="226">
        <v>-0.0154</v>
      </c>
      <c r="K1323" s="154" t="s">
        <v>5751</v>
      </c>
      <c r="L1323" s="154">
        <v>63.82</v>
      </c>
      <c r="M1323" s="154">
        <v>62.73</v>
      </c>
      <c r="N1323" s="154">
        <v>64.09</v>
      </c>
      <c r="O1323" s="154">
        <v>62.64</v>
      </c>
      <c r="P1323" s="154" t="s">
        <v>3772</v>
      </c>
      <c r="Q1323" s="226">
        <v>0.0042</v>
      </c>
      <c r="R1323" s="489" t="str">
        <f>VLOOKUP(K1323,'Downloaded Data'!A:A,1,TRUE)</f>
        <v>01/15/2017</v>
      </c>
    </row>
    <row r="1324" ht="15.75" customHeight="1">
      <c r="A1324" s="154" t="s">
        <v>5786</v>
      </c>
      <c r="B1324" s="490">
        <v>5405.46</v>
      </c>
      <c r="C1324" s="490">
        <v>5405.46</v>
      </c>
      <c r="D1324" s="490">
        <v>5405.46</v>
      </c>
      <c r="E1324" s="490">
        <v>5405.46</v>
      </c>
      <c r="G1324" s="226">
        <v>-0.0043</v>
      </c>
      <c r="K1324" s="154" t="s">
        <v>5752</v>
      </c>
      <c r="L1324" s="154">
        <v>63.55</v>
      </c>
      <c r="M1324" s="154">
        <v>64.09</v>
      </c>
      <c r="N1324" s="154">
        <v>65.0</v>
      </c>
      <c r="O1324" s="154">
        <v>62.36</v>
      </c>
      <c r="P1324" s="154" t="s">
        <v>3773</v>
      </c>
      <c r="Q1324" s="226">
        <v>-0.0112</v>
      </c>
      <c r="R1324" s="489" t="str">
        <f>VLOOKUP(K1324,'Downloaded Data'!A:A,1,TRUE)</f>
        <v>01/15/2017</v>
      </c>
    </row>
    <row r="1325" ht="15.75" customHeight="1">
      <c r="A1325" s="154" t="s">
        <v>5787</v>
      </c>
      <c r="B1325" s="490">
        <v>5429.04</v>
      </c>
      <c r="C1325" s="490">
        <v>5429.04</v>
      </c>
      <c r="D1325" s="490">
        <v>5429.04</v>
      </c>
      <c r="E1325" s="490">
        <v>5429.04</v>
      </c>
      <c r="G1325" s="226">
        <v>0.0033</v>
      </c>
      <c r="K1325" s="154" t="s">
        <v>5753</v>
      </c>
      <c r="L1325" s="154">
        <v>64.27</v>
      </c>
      <c r="M1325" s="154">
        <v>64.55</v>
      </c>
      <c r="N1325" s="154">
        <v>65.0</v>
      </c>
      <c r="O1325" s="154">
        <v>64.09</v>
      </c>
      <c r="P1325" s="154" t="s">
        <v>3774</v>
      </c>
      <c r="Q1325" s="226">
        <v>0.0366</v>
      </c>
      <c r="R1325" s="489" t="str">
        <f>VLOOKUP(K1325,'Downloaded Data'!A:A,1,TRUE)</f>
        <v>01/15/2017</v>
      </c>
    </row>
    <row r="1326" ht="15.75" customHeight="1">
      <c r="A1326" s="154" t="s">
        <v>5788</v>
      </c>
      <c r="B1326" s="490">
        <v>5411.27</v>
      </c>
      <c r="C1326" s="490">
        <v>5411.27</v>
      </c>
      <c r="D1326" s="490">
        <v>5411.27</v>
      </c>
      <c r="E1326" s="490">
        <v>5411.27</v>
      </c>
      <c r="G1326" s="226">
        <v>-0.0041</v>
      </c>
      <c r="K1326" s="154" t="s">
        <v>5754</v>
      </c>
      <c r="L1326" s="154">
        <v>62.0</v>
      </c>
      <c r="M1326" s="154">
        <v>62.45</v>
      </c>
      <c r="N1326" s="154">
        <v>62.73</v>
      </c>
      <c r="O1326" s="154">
        <v>61.82</v>
      </c>
      <c r="P1326" s="154" t="s">
        <v>3775</v>
      </c>
      <c r="Q1326" s="226">
        <v>-0.0029</v>
      </c>
      <c r="R1326" s="489" t="str">
        <f>VLOOKUP(K1326,'Downloaded Data'!A:A,1,TRUE)</f>
        <v>01/15/2017</v>
      </c>
    </row>
    <row r="1327" ht="15.75" customHeight="1">
      <c r="A1327" s="154" t="s">
        <v>5789</v>
      </c>
      <c r="B1327" s="490">
        <v>5433.78</v>
      </c>
      <c r="C1327" s="490">
        <v>5433.78</v>
      </c>
      <c r="D1327" s="490">
        <v>5433.78</v>
      </c>
      <c r="E1327" s="490">
        <v>5433.78</v>
      </c>
      <c r="G1327" s="226">
        <v>-0.016</v>
      </c>
      <c r="K1327" s="154" t="s">
        <v>5755</v>
      </c>
      <c r="L1327" s="154">
        <v>62.18</v>
      </c>
      <c r="M1327" s="154">
        <v>63.82</v>
      </c>
      <c r="N1327" s="154">
        <v>63.91</v>
      </c>
      <c r="O1327" s="154">
        <v>61.82</v>
      </c>
      <c r="P1327" s="154" t="s">
        <v>3776</v>
      </c>
      <c r="Q1327" s="226">
        <v>-0.0312</v>
      </c>
      <c r="R1327" s="489" t="str">
        <f>VLOOKUP(K1327,'Downloaded Data'!A:A,1,TRUE)</f>
        <v>01/15/2017</v>
      </c>
    </row>
    <row r="1328" ht="15.75" customHeight="1">
      <c r="A1328" s="154" t="s">
        <v>5790</v>
      </c>
      <c r="B1328" s="490">
        <v>5521.99</v>
      </c>
      <c r="C1328" s="490">
        <v>5521.99</v>
      </c>
      <c r="D1328" s="490">
        <v>5521.99</v>
      </c>
      <c r="E1328" s="490">
        <v>5521.99</v>
      </c>
      <c r="G1328" s="226">
        <v>0.0147</v>
      </c>
      <c r="K1328" s="154" t="s">
        <v>5756</v>
      </c>
      <c r="L1328" s="154">
        <v>64.18</v>
      </c>
      <c r="M1328" s="154">
        <v>63.73</v>
      </c>
      <c r="N1328" s="154">
        <v>64.64</v>
      </c>
      <c r="O1328" s="154">
        <v>63.73</v>
      </c>
      <c r="P1328" s="154" t="s">
        <v>3777</v>
      </c>
      <c r="Q1328" s="226">
        <v>0.0014</v>
      </c>
      <c r="R1328" s="489" t="str">
        <f>VLOOKUP(K1328,'Downloaded Data'!A:A,1,TRUE)</f>
        <v>01/15/2017</v>
      </c>
    </row>
    <row r="1329" ht="15.75" customHeight="1">
      <c r="A1329" s="154" t="s">
        <v>5791</v>
      </c>
      <c r="B1329" s="490">
        <v>5441.75</v>
      </c>
      <c r="C1329" s="490">
        <v>5441.75</v>
      </c>
      <c r="D1329" s="490">
        <v>5441.75</v>
      </c>
      <c r="E1329" s="490">
        <v>5441.75</v>
      </c>
      <c r="G1329" s="226">
        <v>0.0106</v>
      </c>
      <c r="K1329" s="154" t="s">
        <v>5757</v>
      </c>
      <c r="L1329" s="154">
        <v>64.09</v>
      </c>
      <c r="M1329" s="154">
        <v>64.27</v>
      </c>
      <c r="N1329" s="154">
        <v>64.91</v>
      </c>
      <c r="O1329" s="154">
        <v>62.82</v>
      </c>
      <c r="P1329" s="154" t="s">
        <v>3778</v>
      </c>
      <c r="Q1329" s="226">
        <v>-0.0028</v>
      </c>
      <c r="R1329" s="489" t="str">
        <f>VLOOKUP(K1329,'Downloaded Data'!A:A,1,TRUE)</f>
        <v>01/15/2017</v>
      </c>
    </row>
    <row r="1330" ht="15.75" customHeight="1">
      <c r="A1330" s="154" t="s">
        <v>5792</v>
      </c>
      <c r="B1330" s="490">
        <v>5384.87</v>
      </c>
      <c r="C1330" s="490">
        <v>5384.87</v>
      </c>
      <c r="D1330" s="490">
        <v>5384.87</v>
      </c>
      <c r="E1330" s="490">
        <v>5384.87</v>
      </c>
      <c r="G1330" s="226">
        <v>0.0075</v>
      </c>
      <c r="K1330" s="154" t="s">
        <v>5758</v>
      </c>
      <c r="L1330" s="154">
        <v>64.27</v>
      </c>
      <c r="M1330" s="154">
        <v>65.0</v>
      </c>
      <c r="N1330" s="154">
        <v>65.0</v>
      </c>
      <c r="O1330" s="154">
        <v>64.0</v>
      </c>
      <c r="P1330" s="154" t="s">
        <v>3779</v>
      </c>
      <c r="Q1330" s="226">
        <v>-0.0028</v>
      </c>
      <c r="R1330" s="489" t="str">
        <f>VLOOKUP(K1330,'Downloaded Data'!A:A,1,TRUE)</f>
        <v>01/15/2017</v>
      </c>
    </row>
    <row r="1331" ht="15.75" customHeight="1">
      <c r="A1331" s="154" t="s">
        <v>5793</v>
      </c>
      <c r="B1331" s="490">
        <v>5344.96</v>
      </c>
      <c r="C1331" s="490">
        <v>5344.96</v>
      </c>
      <c r="D1331" s="490">
        <v>5344.96</v>
      </c>
      <c r="E1331" s="490">
        <v>5344.96</v>
      </c>
      <c r="G1331" s="226">
        <v>7.0E-4</v>
      </c>
      <c r="K1331" s="154" t="s">
        <v>5759</v>
      </c>
      <c r="L1331" s="154">
        <v>64.45</v>
      </c>
      <c r="M1331" s="154">
        <v>64.45</v>
      </c>
      <c r="N1331" s="154">
        <v>65.55</v>
      </c>
      <c r="O1331" s="154">
        <v>64.0</v>
      </c>
      <c r="P1331" s="154" t="s">
        <v>3780</v>
      </c>
      <c r="Q1331" s="226">
        <v>0.0</v>
      </c>
      <c r="R1331" s="489" t="str">
        <f>VLOOKUP(K1331,'Downloaded Data'!A:A,1,TRUE)</f>
        <v>01/15/2017</v>
      </c>
    </row>
    <row r="1332" ht="15.75" customHeight="1">
      <c r="A1332" s="154" t="s">
        <v>5794</v>
      </c>
      <c r="B1332" s="490">
        <v>5341.29</v>
      </c>
      <c r="C1332" s="490">
        <v>5341.29</v>
      </c>
      <c r="D1332" s="490">
        <v>5341.29</v>
      </c>
      <c r="E1332" s="490">
        <v>5341.29</v>
      </c>
      <c r="G1332" s="226">
        <v>-0.0045</v>
      </c>
      <c r="K1332" s="154" t="s">
        <v>5760</v>
      </c>
      <c r="L1332" s="154">
        <v>64.45</v>
      </c>
      <c r="M1332" s="154">
        <v>65.73</v>
      </c>
      <c r="N1332" s="154">
        <v>65.82</v>
      </c>
      <c r="O1332" s="154">
        <v>64.09</v>
      </c>
      <c r="P1332" s="154" t="s">
        <v>3781</v>
      </c>
      <c r="Q1332" s="226">
        <v>-0.0126</v>
      </c>
      <c r="R1332" s="489" t="str">
        <f>VLOOKUP(K1332,'Downloaded Data'!A:A,1,TRUE)</f>
        <v>01/15/2017</v>
      </c>
    </row>
    <row r="1333" ht="15.75" customHeight="1">
      <c r="A1333" s="489">
        <v>43440.0</v>
      </c>
      <c r="B1333" s="490">
        <v>5365.22</v>
      </c>
      <c r="C1333" s="490">
        <v>5365.22</v>
      </c>
      <c r="D1333" s="490">
        <v>5365.22</v>
      </c>
      <c r="E1333" s="490">
        <v>5365.22</v>
      </c>
      <c r="G1333" s="226">
        <v>0.0073</v>
      </c>
      <c r="K1333" s="154" t="s">
        <v>5761</v>
      </c>
      <c r="L1333" s="154">
        <v>65.27</v>
      </c>
      <c r="M1333" s="154">
        <v>66.09</v>
      </c>
      <c r="N1333" s="154">
        <v>66.09</v>
      </c>
      <c r="O1333" s="154">
        <v>64.91</v>
      </c>
      <c r="P1333" s="154" t="s">
        <v>3782</v>
      </c>
      <c r="Q1333" s="226">
        <v>0.0</v>
      </c>
      <c r="R1333" s="489" t="str">
        <f>VLOOKUP(K1333,'Downloaded Data'!A:A,1,TRUE)</f>
        <v>01/15/2017</v>
      </c>
    </row>
    <row r="1334" ht="15.75" customHeight="1">
      <c r="A1334" s="489">
        <v>43410.0</v>
      </c>
      <c r="B1334" s="490">
        <v>5326.44</v>
      </c>
      <c r="C1334" s="490">
        <v>5326.44</v>
      </c>
      <c r="D1334" s="490">
        <v>5326.44</v>
      </c>
      <c r="E1334" s="490">
        <v>5326.44</v>
      </c>
      <c r="G1334" s="226">
        <v>6.0E-4</v>
      </c>
      <c r="K1334" s="154" t="s">
        <v>5762</v>
      </c>
      <c r="L1334" s="154">
        <v>65.27</v>
      </c>
      <c r="M1334" s="154">
        <v>64.82</v>
      </c>
      <c r="N1334" s="154">
        <v>66.27</v>
      </c>
      <c r="O1334" s="154">
        <v>64.45</v>
      </c>
      <c r="P1334" s="154" t="s">
        <v>3783</v>
      </c>
      <c r="Q1334" s="226">
        <v>0.0055</v>
      </c>
      <c r="R1334" s="489" t="str">
        <f>VLOOKUP(K1334,'Downloaded Data'!A:A,1,TRUE)</f>
        <v>01/15/2017</v>
      </c>
    </row>
    <row r="1335" ht="15.75" customHeight="1">
      <c r="A1335" s="489">
        <v>43379.0</v>
      </c>
      <c r="B1335" s="490">
        <v>5323.29</v>
      </c>
      <c r="C1335" s="490">
        <v>5323.29</v>
      </c>
      <c r="D1335" s="490">
        <v>5323.29</v>
      </c>
      <c r="E1335" s="490">
        <v>5323.29</v>
      </c>
      <c r="G1335" s="226">
        <v>-0.0081</v>
      </c>
      <c r="K1335" s="489">
        <v>43443.0</v>
      </c>
      <c r="L1335" s="154">
        <v>64.91</v>
      </c>
      <c r="M1335" s="154">
        <v>65.55</v>
      </c>
      <c r="N1335" s="154">
        <v>66.0</v>
      </c>
      <c r="O1335" s="154">
        <v>64.82</v>
      </c>
      <c r="P1335" s="154" t="s">
        <v>3784</v>
      </c>
      <c r="Q1335" s="226">
        <v>-0.0179</v>
      </c>
      <c r="R1335" s="489" t="str">
        <f>VLOOKUP(K1335,'Downloaded Data'!A:A,1,TRUE)</f>
        <v>#N/A</v>
      </c>
    </row>
    <row r="1336" ht="15.75" customHeight="1">
      <c r="A1336" s="489">
        <v>43287.0</v>
      </c>
      <c r="B1336" s="490">
        <v>5366.66</v>
      </c>
      <c r="C1336" s="490">
        <v>5366.66</v>
      </c>
      <c r="D1336" s="490">
        <v>5366.66</v>
      </c>
      <c r="E1336" s="490">
        <v>5366.66</v>
      </c>
      <c r="G1336" s="226">
        <v>-0.0059</v>
      </c>
      <c r="K1336" s="489">
        <v>43413.0</v>
      </c>
      <c r="L1336" s="154">
        <v>66.09</v>
      </c>
      <c r="M1336" s="154">
        <v>66.27</v>
      </c>
      <c r="N1336" s="154">
        <v>67.18</v>
      </c>
      <c r="O1336" s="154">
        <v>65.55</v>
      </c>
      <c r="P1336" s="154" t="s">
        <v>3785</v>
      </c>
      <c r="Q1336" s="226">
        <v>-0.0014</v>
      </c>
      <c r="R1336" s="489" t="str">
        <f>VLOOKUP(K1336,'Downloaded Data'!A:A,1,TRUE)</f>
        <v>#N/A</v>
      </c>
    </row>
    <row r="1337" ht="15.75" customHeight="1">
      <c r="A1337" s="489">
        <v>43257.0</v>
      </c>
      <c r="B1337" s="490">
        <v>5398.75</v>
      </c>
      <c r="C1337" s="490">
        <v>5398.75</v>
      </c>
      <c r="D1337" s="490">
        <v>5398.75</v>
      </c>
      <c r="E1337" s="490">
        <v>5398.75</v>
      </c>
      <c r="G1337" s="226">
        <v>0.0097</v>
      </c>
      <c r="K1337" s="489">
        <v>43382.0</v>
      </c>
      <c r="L1337" s="154">
        <v>66.18</v>
      </c>
      <c r="M1337" s="154">
        <v>65.18</v>
      </c>
      <c r="N1337" s="154">
        <v>66.45</v>
      </c>
      <c r="O1337" s="154">
        <v>65.18</v>
      </c>
      <c r="P1337" s="154" t="s">
        <v>3786</v>
      </c>
      <c r="Q1337" s="226">
        <v>0.0082</v>
      </c>
      <c r="R1337" s="489" t="str">
        <f>VLOOKUP(K1337,'Downloaded Data'!A:A,1,TRUE)</f>
        <v>#N/A</v>
      </c>
    </row>
    <row r="1338" ht="15.75" customHeight="1">
      <c r="A1338" s="489">
        <v>43226.0</v>
      </c>
      <c r="B1338" s="490">
        <v>5346.8</v>
      </c>
      <c r="C1338" s="490">
        <v>5346.8</v>
      </c>
      <c r="D1338" s="490">
        <v>5346.8</v>
      </c>
      <c r="E1338" s="490">
        <v>5346.8</v>
      </c>
      <c r="G1338" s="226">
        <v>0.0062</v>
      </c>
      <c r="K1338" s="489">
        <v>43352.0</v>
      </c>
      <c r="L1338" s="154">
        <v>65.64</v>
      </c>
      <c r="M1338" s="154">
        <v>66.45</v>
      </c>
      <c r="N1338" s="154">
        <v>66.45</v>
      </c>
      <c r="O1338" s="154">
        <v>65.09</v>
      </c>
      <c r="P1338" s="154" t="s">
        <v>3787</v>
      </c>
      <c r="Q1338" s="226">
        <v>-0.0068</v>
      </c>
      <c r="R1338" s="489" t="str">
        <f>VLOOKUP(K1338,'Downloaded Data'!A:A,1,TRUE)</f>
        <v>#N/A</v>
      </c>
    </row>
    <row r="1339" ht="15.75" customHeight="1">
      <c r="A1339" s="489">
        <v>43196.0</v>
      </c>
      <c r="B1339" s="490">
        <v>5313.7</v>
      </c>
      <c r="C1339" s="490">
        <v>5313.7</v>
      </c>
      <c r="D1339" s="490">
        <v>5313.7</v>
      </c>
      <c r="E1339" s="490">
        <v>5313.7</v>
      </c>
      <c r="G1339" s="226">
        <v>-6.0E-4</v>
      </c>
      <c r="K1339" s="489">
        <v>43260.0</v>
      </c>
      <c r="L1339" s="154">
        <v>66.09</v>
      </c>
      <c r="M1339" s="154">
        <v>66.36</v>
      </c>
      <c r="N1339" s="154">
        <v>67.0</v>
      </c>
      <c r="O1339" s="154">
        <v>65.73</v>
      </c>
      <c r="P1339" s="154" t="s">
        <v>3788</v>
      </c>
      <c r="Q1339" s="226">
        <v>-0.0027</v>
      </c>
      <c r="R1339" s="489" t="str">
        <f>VLOOKUP(K1339,'Downloaded Data'!A:A,1,TRUE)</f>
        <v>#N/A</v>
      </c>
    </row>
    <row r="1340" ht="15.75" customHeight="1">
      <c r="A1340" s="489">
        <v>43165.0</v>
      </c>
      <c r="B1340" s="490">
        <v>5316.96</v>
      </c>
      <c r="C1340" s="490">
        <v>5316.96</v>
      </c>
      <c r="D1340" s="490">
        <v>5316.96</v>
      </c>
      <c r="E1340" s="490">
        <v>5316.96</v>
      </c>
      <c r="G1340" s="226">
        <v>-0.005</v>
      </c>
      <c r="K1340" s="489">
        <v>43229.0</v>
      </c>
      <c r="L1340" s="154">
        <v>66.27</v>
      </c>
      <c r="M1340" s="154">
        <v>64.55</v>
      </c>
      <c r="N1340" s="154">
        <v>66.55</v>
      </c>
      <c r="O1340" s="154">
        <v>64.36</v>
      </c>
      <c r="P1340" s="154" t="s">
        <v>3789</v>
      </c>
      <c r="Q1340" s="226">
        <v>0.0224</v>
      </c>
      <c r="R1340" s="489" t="str">
        <f>VLOOKUP(K1340,'Downloaded Data'!A:A,1,TRUE)</f>
        <v>#N/A</v>
      </c>
    </row>
    <row r="1341" ht="15.75" customHeight="1">
      <c r="A1341" s="154" t="s">
        <v>5795</v>
      </c>
      <c r="B1341" s="490">
        <v>5343.87</v>
      </c>
      <c r="C1341" s="490">
        <v>5343.87</v>
      </c>
      <c r="D1341" s="490">
        <v>5343.87</v>
      </c>
      <c r="E1341" s="490">
        <v>5343.87</v>
      </c>
      <c r="G1341" s="226">
        <v>-0.0096</v>
      </c>
      <c r="K1341" s="489">
        <v>43199.0</v>
      </c>
      <c r="L1341" s="154">
        <v>64.82</v>
      </c>
      <c r="M1341" s="154">
        <v>64.82</v>
      </c>
      <c r="N1341" s="154">
        <v>65.0</v>
      </c>
      <c r="O1341" s="154">
        <v>64.73</v>
      </c>
      <c r="P1341" s="154" t="s">
        <v>3790</v>
      </c>
      <c r="Q1341" s="226">
        <v>-0.0028</v>
      </c>
      <c r="R1341" s="489" t="str">
        <f>VLOOKUP(K1341,'Downloaded Data'!A:A,1,TRUE)</f>
        <v>#N/A</v>
      </c>
    </row>
    <row r="1342" ht="15.75" customHeight="1">
      <c r="A1342" s="154" t="s">
        <v>5796</v>
      </c>
      <c r="B1342" s="490">
        <v>5395.75</v>
      </c>
      <c r="C1342" s="490">
        <v>5395.75</v>
      </c>
      <c r="D1342" s="490">
        <v>5395.75</v>
      </c>
      <c r="E1342" s="490">
        <v>5395.75</v>
      </c>
      <c r="G1342" s="226">
        <v>-0.0026</v>
      </c>
      <c r="K1342" s="489">
        <v>43168.0</v>
      </c>
      <c r="L1342" s="154">
        <v>65.0</v>
      </c>
      <c r="M1342" s="154">
        <v>65.45</v>
      </c>
      <c r="N1342" s="154">
        <v>66.27</v>
      </c>
      <c r="O1342" s="154">
        <v>61.09</v>
      </c>
      <c r="P1342" s="154" t="s">
        <v>3791</v>
      </c>
      <c r="Q1342" s="226">
        <v>-0.0084</v>
      </c>
      <c r="R1342" s="489" t="str">
        <f>VLOOKUP(K1342,'Downloaded Data'!A:A,1,TRUE)</f>
        <v>#N/A</v>
      </c>
    </row>
    <row r="1343" ht="15.75" customHeight="1">
      <c r="A1343" s="154" t="s">
        <v>5797</v>
      </c>
      <c r="B1343" s="490">
        <v>5409.69</v>
      </c>
      <c r="C1343" s="490">
        <v>5409.69</v>
      </c>
      <c r="D1343" s="490">
        <v>5409.69</v>
      </c>
      <c r="E1343" s="490">
        <v>5409.69</v>
      </c>
      <c r="G1343" s="226">
        <v>-0.0014</v>
      </c>
      <c r="K1343" s="154" t="s">
        <v>5763</v>
      </c>
      <c r="L1343" s="154">
        <v>65.55</v>
      </c>
      <c r="M1343" s="154">
        <v>65.73</v>
      </c>
      <c r="N1343" s="154">
        <v>66.0</v>
      </c>
      <c r="O1343" s="154">
        <v>65.18</v>
      </c>
      <c r="P1343" s="154" t="s">
        <v>3792</v>
      </c>
      <c r="Q1343" s="226">
        <v>-0.0041</v>
      </c>
      <c r="R1343" s="489" t="str">
        <f>VLOOKUP(K1343,'Downloaded Data'!A:A,1,TRUE)</f>
        <v>01/15/2017</v>
      </c>
    </row>
    <row r="1344" ht="15.75" customHeight="1">
      <c r="A1344" s="154" t="s">
        <v>5798</v>
      </c>
      <c r="B1344" s="490">
        <v>5417.42</v>
      </c>
      <c r="C1344" s="490">
        <v>5417.42</v>
      </c>
      <c r="D1344" s="490">
        <v>5417.42</v>
      </c>
      <c r="E1344" s="490">
        <v>5417.42</v>
      </c>
      <c r="G1344" s="226">
        <v>-0.0072</v>
      </c>
      <c r="K1344" s="154" t="s">
        <v>5764</v>
      </c>
      <c r="L1344" s="154">
        <v>65.82</v>
      </c>
      <c r="M1344" s="154">
        <v>65.55</v>
      </c>
      <c r="N1344" s="154">
        <v>66.18</v>
      </c>
      <c r="O1344" s="154">
        <v>65.18</v>
      </c>
      <c r="P1344" s="154" t="s">
        <v>3793</v>
      </c>
      <c r="Q1344" s="226">
        <v>0.0041</v>
      </c>
      <c r="R1344" s="489" t="str">
        <f>VLOOKUP(K1344,'Downloaded Data'!A:A,1,TRUE)</f>
        <v>01/15/2017</v>
      </c>
    </row>
    <row r="1345" ht="15.75" customHeight="1">
      <c r="A1345" s="154" t="s">
        <v>5799</v>
      </c>
      <c r="B1345" s="490">
        <v>5456.82</v>
      </c>
      <c r="C1345" s="490">
        <v>5456.82</v>
      </c>
      <c r="D1345" s="490">
        <v>5456.82</v>
      </c>
      <c r="E1345" s="490">
        <v>5456.82</v>
      </c>
      <c r="G1345" s="226">
        <v>0.005</v>
      </c>
      <c r="K1345" s="154" t="s">
        <v>5765</v>
      </c>
      <c r="L1345" s="154">
        <v>65.55</v>
      </c>
      <c r="M1345" s="154">
        <v>64.82</v>
      </c>
      <c r="N1345" s="154">
        <v>65.64</v>
      </c>
      <c r="O1345" s="154">
        <v>64.73</v>
      </c>
      <c r="P1345" s="154" t="s">
        <v>3794</v>
      </c>
      <c r="Q1345" s="226">
        <v>0.0113</v>
      </c>
      <c r="R1345" s="489" t="str">
        <f>VLOOKUP(K1345,'Downloaded Data'!A:A,1,TRUE)</f>
        <v>01/15/2017</v>
      </c>
    </row>
    <row r="1346" ht="15.75" customHeight="1">
      <c r="A1346" s="154" t="s">
        <v>5800</v>
      </c>
      <c r="B1346" s="490">
        <v>5429.69</v>
      </c>
      <c r="C1346" s="490">
        <v>5429.69</v>
      </c>
      <c r="D1346" s="490">
        <v>5429.69</v>
      </c>
      <c r="E1346" s="490">
        <v>5429.69</v>
      </c>
      <c r="G1346" s="226">
        <v>0.0128</v>
      </c>
      <c r="K1346" s="154" t="s">
        <v>5766</v>
      </c>
      <c r="L1346" s="154">
        <v>64.82</v>
      </c>
      <c r="M1346" s="154">
        <v>64.55</v>
      </c>
      <c r="N1346" s="154">
        <v>65.18</v>
      </c>
      <c r="O1346" s="154">
        <v>64.45</v>
      </c>
      <c r="P1346" s="154" t="s">
        <v>3795</v>
      </c>
      <c r="Q1346" s="226">
        <v>0.0071</v>
      </c>
      <c r="R1346" s="489" t="str">
        <f>VLOOKUP(K1346,'Downloaded Data'!A:A,1,TRUE)</f>
        <v>01/15/2017</v>
      </c>
    </row>
    <row r="1347" ht="15.75" customHeight="1">
      <c r="A1347" s="154" t="s">
        <v>5801</v>
      </c>
      <c r="B1347" s="490">
        <v>5361.09</v>
      </c>
      <c r="C1347" s="490">
        <v>5361.09</v>
      </c>
      <c r="D1347" s="490">
        <v>5361.09</v>
      </c>
      <c r="E1347" s="490">
        <v>5361.09</v>
      </c>
      <c r="G1347" s="226">
        <v>-0.0057</v>
      </c>
      <c r="K1347" s="154" t="s">
        <v>5767</v>
      </c>
      <c r="L1347" s="154">
        <v>64.36</v>
      </c>
      <c r="M1347" s="154">
        <v>64.64</v>
      </c>
      <c r="N1347" s="154">
        <v>64.73</v>
      </c>
      <c r="O1347" s="154">
        <v>64.0</v>
      </c>
      <c r="P1347" s="154" t="s">
        <v>3796</v>
      </c>
      <c r="Q1347" s="226">
        <v>-0.0043</v>
      </c>
      <c r="R1347" s="489" t="str">
        <f>VLOOKUP(K1347,'Downloaded Data'!A:A,1,TRUE)</f>
        <v>01/15/2017</v>
      </c>
    </row>
    <row r="1348" ht="15.75" customHeight="1">
      <c r="A1348" s="154" t="s">
        <v>5802</v>
      </c>
      <c r="B1348" s="490">
        <v>5391.89</v>
      </c>
      <c r="C1348" s="490">
        <v>5391.89</v>
      </c>
      <c r="D1348" s="490">
        <v>5391.89</v>
      </c>
      <c r="E1348" s="490">
        <v>5391.89</v>
      </c>
      <c r="G1348" s="226">
        <v>-0.004</v>
      </c>
      <c r="K1348" s="154" t="s">
        <v>5768</v>
      </c>
      <c r="L1348" s="154">
        <v>64.64</v>
      </c>
      <c r="M1348" s="154">
        <v>64.09</v>
      </c>
      <c r="N1348" s="154">
        <v>65.09</v>
      </c>
      <c r="O1348" s="154">
        <v>63.91</v>
      </c>
      <c r="P1348" s="154" t="s">
        <v>3797</v>
      </c>
      <c r="Q1348" s="226">
        <v>0.0029</v>
      </c>
      <c r="R1348" s="489" t="str">
        <f>VLOOKUP(K1348,'Downloaded Data'!A:A,1,TRUE)</f>
        <v>01/15/2017</v>
      </c>
    </row>
    <row r="1349" ht="15.75" customHeight="1">
      <c r="A1349" s="154" t="s">
        <v>5803</v>
      </c>
      <c r="B1349" s="490">
        <v>5413.28</v>
      </c>
      <c r="C1349" s="490">
        <v>5413.28</v>
      </c>
      <c r="D1349" s="490">
        <v>5413.28</v>
      </c>
      <c r="E1349" s="490">
        <v>5413.28</v>
      </c>
      <c r="G1349" s="226">
        <v>0.0042</v>
      </c>
      <c r="K1349" s="154" t="s">
        <v>5769</v>
      </c>
      <c r="L1349" s="154">
        <v>64.45</v>
      </c>
      <c r="M1349" s="154">
        <v>64.45</v>
      </c>
      <c r="N1349" s="154">
        <v>64.82</v>
      </c>
      <c r="O1349" s="154">
        <v>64.0</v>
      </c>
      <c r="P1349" s="154" t="s">
        <v>3700</v>
      </c>
      <c r="Q1349" s="226">
        <v>0.0</v>
      </c>
      <c r="R1349" s="489" t="str">
        <f>VLOOKUP(K1349,'Downloaded Data'!A:A,1,TRUE)</f>
        <v>01/15/2017</v>
      </c>
    </row>
    <row r="1350" ht="15.75" customHeight="1">
      <c r="A1350" s="154" t="s">
        <v>5804</v>
      </c>
      <c r="B1350" s="490">
        <v>5390.7</v>
      </c>
      <c r="C1350" s="490">
        <v>5390.7</v>
      </c>
      <c r="D1350" s="490">
        <v>5390.7</v>
      </c>
      <c r="E1350" s="490">
        <v>5390.7</v>
      </c>
      <c r="G1350" s="226">
        <v>-0.0097</v>
      </c>
      <c r="K1350" s="154" t="s">
        <v>5770</v>
      </c>
      <c r="L1350" s="154">
        <v>64.45</v>
      </c>
      <c r="M1350" s="154">
        <v>64.0</v>
      </c>
      <c r="N1350" s="154">
        <v>64.55</v>
      </c>
      <c r="O1350" s="154">
        <v>63.91</v>
      </c>
      <c r="P1350" s="154" t="s">
        <v>3798</v>
      </c>
      <c r="Q1350" s="226">
        <v>0.0042</v>
      </c>
      <c r="R1350" s="489" t="str">
        <f>VLOOKUP(K1350,'Downloaded Data'!A:A,1,TRUE)</f>
        <v>01/15/2017</v>
      </c>
    </row>
    <row r="1351" ht="15.75" customHeight="1">
      <c r="A1351" s="154" t="s">
        <v>5805</v>
      </c>
      <c r="B1351" s="490">
        <v>5443.3</v>
      </c>
      <c r="C1351" s="490">
        <v>5443.3</v>
      </c>
      <c r="D1351" s="490">
        <v>5443.3</v>
      </c>
      <c r="E1351" s="490">
        <v>5443.3</v>
      </c>
      <c r="G1351" s="226">
        <v>-0.0124</v>
      </c>
      <c r="K1351" s="154" t="s">
        <v>5771</v>
      </c>
      <c r="L1351" s="154">
        <v>64.18</v>
      </c>
      <c r="M1351" s="154">
        <v>64.18</v>
      </c>
      <c r="N1351" s="154">
        <v>64.55</v>
      </c>
      <c r="O1351" s="154">
        <v>63.64</v>
      </c>
      <c r="P1351" s="154" t="s">
        <v>3799</v>
      </c>
      <c r="Q1351" s="226">
        <v>0.0</v>
      </c>
      <c r="R1351" s="489" t="str">
        <f>VLOOKUP(K1351,'Downloaded Data'!A:A,1,TRUE)</f>
        <v>01/15/2017</v>
      </c>
    </row>
    <row r="1352" ht="15.75" customHeight="1">
      <c r="A1352" s="154" t="s">
        <v>5806</v>
      </c>
      <c r="B1352" s="490">
        <v>5511.76</v>
      </c>
      <c r="C1352" s="490">
        <v>5511.76</v>
      </c>
      <c r="D1352" s="490">
        <v>5511.76</v>
      </c>
      <c r="E1352" s="490">
        <v>5511.76</v>
      </c>
      <c r="G1352" s="226">
        <v>-0.0067</v>
      </c>
      <c r="K1352" s="154" t="s">
        <v>5772</v>
      </c>
      <c r="L1352" s="154">
        <v>64.18</v>
      </c>
      <c r="M1352" s="154">
        <v>64.09</v>
      </c>
      <c r="N1352" s="154">
        <v>64.91</v>
      </c>
      <c r="O1352" s="154">
        <v>63.64</v>
      </c>
      <c r="P1352" s="154" t="s">
        <v>3800</v>
      </c>
      <c r="Q1352" s="226">
        <v>0.0028</v>
      </c>
      <c r="R1352" s="489" t="str">
        <f>VLOOKUP(K1352,'Downloaded Data'!A:A,1,TRUE)</f>
        <v>01/15/2017</v>
      </c>
    </row>
    <row r="1353" ht="15.75" customHeight="1">
      <c r="A1353" s="154" t="s">
        <v>5807</v>
      </c>
      <c r="B1353" s="490">
        <v>5548.89</v>
      </c>
      <c r="C1353" s="490">
        <v>5548.89</v>
      </c>
      <c r="D1353" s="490">
        <v>5548.89</v>
      </c>
      <c r="E1353" s="490">
        <v>5548.89</v>
      </c>
      <c r="G1353" s="226">
        <v>-0.0016</v>
      </c>
      <c r="K1353" s="489">
        <v>43442.0</v>
      </c>
      <c r="L1353" s="154">
        <v>64.0</v>
      </c>
      <c r="M1353" s="154">
        <v>64.09</v>
      </c>
      <c r="N1353" s="154">
        <v>64.55</v>
      </c>
      <c r="O1353" s="154">
        <v>63.64</v>
      </c>
      <c r="P1353" s="154" t="s">
        <v>3349</v>
      </c>
      <c r="Q1353" s="226">
        <v>-0.0042</v>
      </c>
      <c r="R1353" s="489" t="str">
        <f>VLOOKUP(K1353,'Downloaded Data'!A:A,1,TRUE)</f>
        <v>#N/A</v>
      </c>
    </row>
    <row r="1354" ht="15.75" customHeight="1">
      <c r="A1354" s="154" t="s">
        <v>5808</v>
      </c>
      <c r="B1354" s="490">
        <v>5557.57</v>
      </c>
      <c r="C1354" s="490">
        <v>5557.57</v>
      </c>
      <c r="D1354" s="490">
        <v>5557.57</v>
      </c>
      <c r="E1354" s="490">
        <v>5557.57</v>
      </c>
      <c r="G1354" s="226">
        <v>-2.0E-4</v>
      </c>
      <c r="K1354" s="489">
        <v>43351.0</v>
      </c>
      <c r="L1354" s="154">
        <v>64.27</v>
      </c>
      <c r="M1354" s="154">
        <v>64.27</v>
      </c>
      <c r="N1354" s="154">
        <v>64.36</v>
      </c>
      <c r="O1354" s="154">
        <v>63.64</v>
      </c>
      <c r="P1354" s="154" t="s">
        <v>3801</v>
      </c>
      <c r="Q1354" s="226">
        <v>0.0</v>
      </c>
      <c r="R1354" s="489" t="str">
        <f>VLOOKUP(K1354,'Downloaded Data'!A:A,1,TRUE)</f>
        <v>#N/A</v>
      </c>
    </row>
    <row r="1355" ht="15.75" customHeight="1">
      <c r="A1355" s="154" t="s">
        <v>5809</v>
      </c>
      <c r="B1355" s="490">
        <v>5558.66</v>
      </c>
      <c r="C1355" s="490">
        <v>5558.66</v>
      </c>
      <c r="D1355" s="490">
        <v>5558.66</v>
      </c>
      <c r="E1355" s="490">
        <v>5558.66</v>
      </c>
      <c r="G1355" s="226">
        <v>-0.0051</v>
      </c>
      <c r="K1355" s="489">
        <v>43320.0</v>
      </c>
      <c r="L1355" s="154">
        <v>64.27</v>
      </c>
      <c r="M1355" s="154">
        <v>64.64</v>
      </c>
      <c r="N1355" s="154">
        <v>64.73</v>
      </c>
      <c r="O1355" s="154">
        <v>64.18</v>
      </c>
      <c r="P1355" s="154" t="s">
        <v>3802</v>
      </c>
      <c r="Q1355" s="226">
        <v>-0.0057</v>
      </c>
      <c r="R1355" s="489" t="str">
        <f>VLOOKUP(K1355,'Downloaded Data'!A:A,1,TRUE)</f>
        <v>#N/A</v>
      </c>
    </row>
    <row r="1356" ht="15.75" customHeight="1">
      <c r="A1356" s="489">
        <v>43378.0</v>
      </c>
      <c r="B1356" s="490">
        <v>5587.21</v>
      </c>
      <c r="C1356" s="490">
        <v>5587.21</v>
      </c>
      <c r="D1356" s="490">
        <v>5587.21</v>
      </c>
      <c r="E1356" s="490">
        <v>5587.21</v>
      </c>
      <c r="G1356" s="226">
        <v>-0.0071</v>
      </c>
      <c r="K1356" s="489">
        <v>43289.0</v>
      </c>
      <c r="L1356" s="154">
        <v>64.64</v>
      </c>
      <c r="M1356" s="154">
        <v>63.73</v>
      </c>
      <c r="N1356" s="154">
        <v>65.18</v>
      </c>
      <c r="O1356" s="154">
        <v>63.73</v>
      </c>
      <c r="P1356" s="154" t="s">
        <v>3803</v>
      </c>
      <c r="Q1356" s="226">
        <v>0.01</v>
      </c>
      <c r="R1356" s="489" t="str">
        <f>VLOOKUP(K1356,'Downloaded Data'!A:A,1,TRUE)</f>
        <v>#N/A</v>
      </c>
    </row>
    <row r="1357" ht="15.75" customHeight="1">
      <c r="A1357" s="489">
        <v>43348.0</v>
      </c>
      <c r="B1357" s="490">
        <v>5627.33</v>
      </c>
      <c r="C1357" s="490">
        <v>5627.33</v>
      </c>
      <c r="D1357" s="490">
        <v>5627.33</v>
      </c>
      <c r="E1357" s="490">
        <v>5627.33</v>
      </c>
      <c r="G1357" s="226">
        <v>-0.0027</v>
      </c>
      <c r="K1357" s="489">
        <v>43259.0</v>
      </c>
      <c r="L1357" s="154">
        <v>64.0</v>
      </c>
      <c r="M1357" s="154">
        <v>63.91</v>
      </c>
      <c r="N1357" s="154">
        <v>64.09</v>
      </c>
      <c r="O1357" s="154">
        <v>63.73</v>
      </c>
      <c r="P1357" s="154" t="s">
        <v>3804</v>
      </c>
      <c r="Q1357" s="226">
        <v>-0.0014</v>
      </c>
      <c r="R1357" s="489" t="str">
        <f>VLOOKUP(K1357,'Downloaded Data'!A:A,1,TRUE)</f>
        <v>#N/A</v>
      </c>
    </row>
    <row r="1358" ht="15.75" customHeight="1">
      <c r="A1358" s="489">
        <v>43317.0</v>
      </c>
      <c r="B1358" s="490">
        <v>5642.46</v>
      </c>
      <c r="C1358" s="490">
        <v>5642.46</v>
      </c>
      <c r="D1358" s="490">
        <v>5642.46</v>
      </c>
      <c r="E1358" s="490">
        <v>5642.46</v>
      </c>
      <c r="G1358" s="226">
        <v>-0.0072</v>
      </c>
      <c r="K1358" s="489">
        <v>43228.0</v>
      </c>
      <c r="L1358" s="154">
        <v>64.09</v>
      </c>
      <c r="M1358" s="154">
        <v>64.18</v>
      </c>
      <c r="N1358" s="154">
        <v>64.36</v>
      </c>
      <c r="O1358" s="154">
        <v>63.73</v>
      </c>
      <c r="P1358" s="154" t="s">
        <v>3805</v>
      </c>
      <c r="Q1358" s="226">
        <v>-0.0014</v>
      </c>
      <c r="R1358" s="489" t="str">
        <f>VLOOKUP(K1358,'Downloaded Data'!A:A,1,TRUE)</f>
        <v>#N/A</v>
      </c>
    </row>
    <row r="1359" ht="15.75" customHeight="1">
      <c r="A1359" s="489">
        <v>43286.0</v>
      </c>
      <c r="B1359" s="490">
        <v>5683.53</v>
      </c>
      <c r="C1359" s="490">
        <v>5683.53</v>
      </c>
      <c r="D1359" s="490">
        <v>5683.53</v>
      </c>
      <c r="E1359" s="490">
        <v>5683.53</v>
      </c>
      <c r="G1359" s="226">
        <v>-0.0019</v>
      </c>
      <c r="K1359" s="489">
        <v>43139.0</v>
      </c>
      <c r="L1359" s="154">
        <v>64.18</v>
      </c>
      <c r="M1359" s="154">
        <v>64.18</v>
      </c>
      <c r="N1359" s="154">
        <v>64.82</v>
      </c>
      <c r="O1359" s="154">
        <v>63.73</v>
      </c>
      <c r="P1359" s="154" t="s">
        <v>3806</v>
      </c>
      <c r="Q1359" s="226">
        <v>0.0</v>
      </c>
      <c r="R1359" s="489" t="str">
        <f>VLOOKUP(K1359,'Downloaded Data'!A:A,1,TRUE)</f>
        <v>#N/A</v>
      </c>
    </row>
    <row r="1360" ht="15.75" customHeight="1">
      <c r="A1360" s="489">
        <v>43256.0</v>
      </c>
      <c r="B1360" s="490">
        <v>5694.27</v>
      </c>
      <c r="C1360" s="490">
        <v>5694.27</v>
      </c>
      <c r="D1360" s="490">
        <v>5694.27</v>
      </c>
      <c r="E1360" s="490">
        <v>5694.27</v>
      </c>
      <c r="G1360" s="226">
        <v>-8.0E-4</v>
      </c>
      <c r="K1360" s="489">
        <v>43108.0</v>
      </c>
      <c r="L1360" s="154">
        <v>64.18</v>
      </c>
      <c r="M1360" s="154">
        <v>64.55</v>
      </c>
      <c r="N1360" s="154">
        <v>64.73</v>
      </c>
      <c r="O1360" s="154">
        <v>64.09</v>
      </c>
      <c r="P1360" s="154" t="s">
        <v>3807</v>
      </c>
      <c r="Q1360" s="226">
        <v>-0.0014</v>
      </c>
      <c r="R1360" s="489" t="str">
        <f>VLOOKUP(K1360,'Downloaded Data'!A:A,1,TRUE)</f>
        <v>#N/A</v>
      </c>
    </row>
    <row r="1361" ht="15.75" customHeight="1">
      <c r="A1361" s="489">
        <v>43164.0</v>
      </c>
      <c r="B1361" s="490">
        <v>5698.68</v>
      </c>
      <c r="C1361" s="490">
        <v>5698.68</v>
      </c>
      <c r="D1361" s="490">
        <v>5698.68</v>
      </c>
      <c r="E1361" s="490">
        <v>5698.68</v>
      </c>
      <c r="G1361" s="226">
        <v>-0.0071</v>
      </c>
      <c r="K1361" s="154" t="s">
        <v>5773</v>
      </c>
      <c r="L1361" s="154">
        <v>64.27</v>
      </c>
      <c r="M1361" s="154">
        <v>64.73</v>
      </c>
      <c r="N1361" s="154">
        <v>64.73</v>
      </c>
      <c r="O1361" s="154">
        <v>63.82</v>
      </c>
      <c r="P1361" s="154" t="s">
        <v>3808</v>
      </c>
      <c r="Q1361" s="226">
        <v>0.0099</v>
      </c>
      <c r="R1361" s="489" t="str">
        <f>VLOOKUP(K1361,'Downloaded Data'!A:A,1,TRUE)</f>
        <v>01/15/2017</v>
      </c>
    </row>
    <row r="1362" ht="15.75" customHeight="1">
      <c r="A1362" s="154" t="s">
        <v>5810</v>
      </c>
      <c r="B1362" s="490">
        <v>5739.22</v>
      </c>
      <c r="C1362" s="490">
        <v>5739.22</v>
      </c>
      <c r="D1362" s="490">
        <v>5739.22</v>
      </c>
      <c r="E1362" s="490">
        <v>5739.22</v>
      </c>
      <c r="G1362" s="226">
        <v>-0.0128</v>
      </c>
      <c r="K1362" s="154" t="s">
        <v>5774</v>
      </c>
      <c r="L1362" s="154">
        <v>63.64</v>
      </c>
      <c r="M1362" s="154">
        <v>64.64</v>
      </c>
      <c r="N1362" s="154">
        <v>64.82</v>
      </c>
      <c r="O1362" s="154">
        <v>63.55</v>
      </c>
      <c r="P1362" s="154" t="s">
        <v>3809</v>
      </c>
      <c r="Q1362" s="226">
        <v>0.0</v>
      </c>
      <c r="R1362" s="489" t="str">
        <f>VLOOKUP(K1362,'Downloaded Data'!A:A,1,TRUE)</f>
        <v>01/15/2017</v>
      </c>
    </row>
    <row r="1363" ht="15.75" customHeight="1">
      <c r="A1363" s="154" t="s">
        <v>5811</v>
      </c>
      <c r="B1363" s="490">
        <v>5813.79</v>
      </c>
      <c r="C1363" s="490">
        <v>5813.79</v>
      </c>
      <c r="D1363" s="490">
        <v>5813.79</v>
      </c>
      <c r="E1363" s="490">
        <v>5813.79</v>
      </c>
      <c r="G1363" s="226">
        <v>0.002</v>
      </c>
      <c r="K1363" s="154" t="s">
        <v>5775</v>
      </c>
      <c r="L1363" s="154">
        <v>63.64</v>
      </c>
      <c r="M1363" s="154">
        <v>63.91</v>
      </c>
      <c r="N1363" s="154">
        <v>64.91</v>
      </c>
      <c r="O1363" s="154">
        <v>63.27</v>
      </c>
      <c r="P1363" s="154" t="s">
        <v>3810</v>
      </c>
      <c r="Q1363" s="226">
        <v>-0.0126</v>
      </c>
      <c r="R1363" s="489" t="str">
        <f>VLOOKUP(K1363,'Downloaded Data'!A:A,1,TRUE)</f>
        <v>01/15/2017</v>
      </c>
    </row>
    <row r="1364" ht="15.75" customHeight="1">
      <c r="A1364" s="154" t="s">
        <v>5812</v>
      </c>
      <c r="B1364" s="490">
        <v>5802.02</v>
      </c>
      <c r="C1364" s="490">
        <v>5802.02</v>
      </c>
      <c r="D1364" s="490">
        <v>5802.02</v>
      </c>
      <c r="E1364" s="490">
        <v>5802.02</v>
      </c>
      <c r="G1364" s="226">
        <v>0.0043</v>
      </c>
      <c r="K1364" s="154" t="s">
        <v>5776</v>
      </c>
      <c r="L1364" s="154">
        <v>64.45</v>
      </c>
      <c r="M1364" s="154">
        <v>64.55</v>
      </c>
      <c r="N1364" s="154">
        <v>65.0</v>
      </c>
      <c r="O1364" s="154">
        <v>64.0</v>
      </c>
      <c r="P1364" s="154" t="s">
        <v>3811</v>
      </c>
      <c r="Q1364" s="226">
        <v>0.007</v>
      </c>
      <c r="R1364" s="489" t="str">
        <f>VLOOKUP(K1364,'Downloaded Data'!A:A,1,TRUE)</f>
        <v>01/15/2017</v>
      </c>
    </row>
    <row r="1365" ht="15.75" customHeight="1">
      <c r="A1365" s="154" t="s">
        <v>5813</v>
      </c>
      <c r="B1365" s="490">
        <v>5777.35</v>
      </c>
      <c r="C1365" s="490">
        <v>5777.35</v>
      </c>
      <c r="D1365" s="490">
        <v>5777.35</v>
      </c>
      <c r="E1365" s="490">
        <v>5777.35</v>
      </c>
      <c r="G1365" s="226">
        <v>-0.005</v>
      </c>
      <c r="K1365" s="154" t="s">
        <v>5777</v>
      </c>
      <c r="L1365" s="154">
        <v>64.0</v>
      </c>
      <c r="M1365" s="154">
        <v>64.36</v>
      </c>
      <c r="N1365" s="154">
        <v>64.91</v>
      </c>
      <c r="O1365" s="154">
        <v>63.64</v>
      </c>
      <c r="P1365" s="154" t="s">
        <v>3812</v>
      </c>
      <c r="Q1365" s="226">
        <v>-0.0028</v>
      </c>
      <c r="R1365" s="489" t="str">
        <f>VLOOKUP(K1365,'Downloaded Data'!A:A,1,TRUE)</f>
        <v>01/15/2017</v>
      </c>
    </row>
    <row r="1366" ht="15.75" customHeight="1">
      <c r="A1366" s="154" t="s">
        <v>5814</v>
      </c>
      <c r="B1366" s="490">
        <v>5806.13</v>
      </c>
      <c r="C1366" s="490">
        <v>5806.13</v>
      </c>
      <c r="D1366" s="490">
        <v>5806.13</v>
      </c>
      <c r="E1366" s="490">
        <v>5806.13</v>
      </c>
      <c r="G1366" s="226">
        <v>-0.0012</v>
      </c>
      <c r="K1366" s="154" t="s">
        <v>5778</v>
      </c>
      <c r="L1366" s="154">
        <v>64.18</v>
      </c>
      <c r="M1366" s="154">
        <v>65.82</v>
      </c>
      <c r="N1366" s="154">
        <v>65.82</v>
      </c>
      <c r="O1366" s="154">
        <v>63.91</v>
      </c>
      <c r="P1366" s="154" t="s">
        <v>3813</v>
      </c>
      <c r="Q1366" s="226">
        <v>-0.0126</v>
      </c>
      <c r="R1366" s="489" t="str">
        <f>VLOOKUP(K1366,'Downloaded Data'!A:A,1,TRUE)</f>
        <v>01/15/2017</v>
      </c>
    </row>
    <row r="1367" ht="15.75" customHeight="1">
      <c r="A1367" s="154" t="s">
        <v>5815</v>
      </c>
      <c r="B1367" s="490">
        <v>5813.28</v>
      </c>
      <c r="C1367" s="490">
        <v>5813.28</v>
      </c>
      <c r="D1367" s="490">
        <v>5813.28</v>
      </c>
      <c r="E1367" s="490">
        <v>5813.28</v>
      </c>
      <c r="G1367" s="226">
        <v>-0.0052</v>
      </c>
      <c r="K1367" s="154" t="s">
        <v>5779</v>
      </c>
      <c r="L1367" s="154">
        <v>65.0</v>
      </c>
      <c r="M1367" s="154">
        <v>65.64</v>
      </c>
      <c r="N1367" s="154">
        <v>66.09</v>
      </c>
      <c r="O1367" s="154">
        <v>64.73</v>
      </c>
      <c r="P1367" s="154" t="s">
        <v>3814</v>
      </c>
      <c r="Q1367" s="226">
        <v>-0.0028</v>
      </c>
      <c r="R1367" s="489" t="str">
        <f>VLOOKUP(K1367,'Downloaded Data'!A:A,1,TRUE)</f>
        <v>01/15/2017</v>
      </c>
    </row>
    <row r="1368" ht="15.75" customHeight="1">
      <c r="A1368" s="154" t="s">
        <v>5816</v>
      </c>
      <c r="B1368" s="490">
        <v>5843.46</v>
      </c>
      <c r="C1368" s="490">
        <v>5843.46</v>
      </c>
      <c r="D1368" s="490">
        <v>5843.46</v>
      </c>
      <c r="E1368" s="490">
        <v>5843.46</v>
      </c>
      <c r="G1368" s="226">
        <v>0.0035</v>
      </c>
      <c r="K1368" s="154" t="s">
        <v>5780</v>
      </c>
      <c r="L1368" s="154">
        <v>65.18</v>
      </c>
      <c r="M1368" s="154">
        <v>64.55</v>
      </c>
      <c r="N1368" s="154">
        <v>65.91</v>
      </c>
      <c r="O1368" s="154">
        <v>64.36</v>
      </c>
      <c r="P1368" s="154" t="s">
        <v>3815</v>
      </c>
      <c r="Q1368" s="226">
        <v>0.0156</v>
      </c>
      <c r="R1368" s="489" t="str">
        <f>VLOOKUP(K1368,'Downloaded Data'!A:A,1,TRUE)</f>
        <v>01/15/2017</v>
      </c>
    </row>
    <row r="1369" ht="15.75" customHeight="1">
      <c r="A1369" s="154" t="s">
        <v>5817</v>
      </c>
      <c r="B1369" s="490">
        <v>5822.99</v>
      </c>
      <c r="C1369" s="490">
        <v>5822.99</v>
      </c>
      <c r="D1369" s="490">
        <v>5822.99</v>
      </c>
      <c r="E1369" s="490">
        <v>5822.99</v>
      </c>
      <c r="G1369" s="226">
        <v>0.0078</v>
      </c>
      <c r="K1369" s="154" t="s">
        <v>5781</v>
      </c>
      <c r="L1369" s="154">
        <v>64.18</v>
      </c>
      <c r="M1369" s="154">
        <v>63.91</v>
      </c>
      <c r="N1369" s="154">
        <v>64.91</v>
      </c>
      <c r="O1369" s="154">
        <v>63.64</v>
      </c>
      <c r="P1369" s="154" t="s">
        <v>3816</v>
      </c>
      <c r="Q1369" s="226">
        <v>0.0042</v>
      </c>
      <c r="R1369" s="489" t="str">
        <f>VLOOKUP(K1369,'Downloaded Data'!A:A,1,TRUE)</f>
        <v>01/15/2017</v>
      </c>
    </row>
    <row r="1370" ht="15.75" customHeight="1">
      <c r="A1370" s="154" t="s">
        <v>5818</v>
      </c>
      <c r="B1370" s="490">
        <v>5777.95</v>
      </c>
      <c r="C1370" s="490">
        <v>5777.95</v>
      </c>
      <c r="D1370" s="490">
        <v>5777.95</v>
      </c>
      <c r="E1370" s="490">
        <v>5777.95</v>
      </c>
      <c r="G1370" s="226">
        <v>-0.0012</v>
      </c>
      <c r="K1370" s="154" t="s">
        <v>5782</v>
      </c>
      <c r="L1370" s="154">
        <v>63.91</v>
      </c>
      <c r="M1370" s="154">
        <v>64.36</v>
      </c>
      <c r="N1370" s="154">
        <v>65.0</v>
      </c>
      <c r="O1370" s="154">
        <v>63.82</v>
      </c>
      <c r="P1370" s="154" t="s">
        <v>3817</v>
      </c>
      <c r="Q1370" s="226">
        <v>-0.014</v>
      </c>
      <c r="R1370" s="489" t="str">
        <f>VLOOKUP(K1370,'Downloaded Data'!A:A,1,TRUE)</f>
        <v>01/15/2017</v>
      </c>
    </row>
    <row r="1371" ht="15.75" customHeight="1">
      <c r="A1371" s="154" t="s">
        <v>5819</v>
      </c>
      <c r="B1371" s="490">
        <v>5784.67</v>
      </c>
      <c r="C1371" s="490">
        <v>5784.67</v>
      </c>
      <c r="D1371" s="490">
        <v>5784.67</v>
      </c>
      <c r="E1371" s="490">
        <v>5784.67</v>
      </c>
      <c r="G1371" s="226">
        <v>0.0019</v>
      </c>
      <c r="K1371" s="154" t="s">
        <v>5783</v>
      </c>
      <c r="L1371" s="154">
        <v>64.82</v>
      </c>
      <c r="M1371" s="154">
        <v>64.55</v>
      </c>
      <c r="N1371" s="154">
        <v>65.73</v>
      </c>
      <c r="O1371" s="154">
        <v>64.55</v>
      </c>
      <c r="P1371" s="154" t="s">
        <v>3818</v>
      </c>
      <c r="Q1371" s="226">
        <v>0.0042</v>
      </c>
      <c r="R1371" s="489" t="str">
        <f>VLOOKUP(K1371,'Downloaded Data'!A:A,1,TRUE)</f>
        <v>01/15/2017</v>
      </c>
    </row>
    <row r="1372" ht="15.75" customHeight="1">
      <c r="A1372" s="154" t="s">
        <v>5820</v>
      </c>
      <c r="B1372" s="490">
        <v>5773.6</v>
      </c>
      <c r="C1372" s="490">
        <v>5773.6</v>
      </c>
      <c r="D1372" s="490">
        <v>5773.6</v>
      </c>
      <c r="E1372" s="490">
        <v>5773.6</v>
      </c>
      <c r="G1372" s="226">
        <v>-0.0068</v>
      </c>
      <c r="K1372" s="154" t="s">
        <v>5784</v>
      </c>
      <c r="L1372" s="154">
        <v>64.55</v>
      </c>
      <c r="M1372" s="154">
        <v>64.27</v>
      </c>
      <c r="N1372" s="154">
        <v>65.27</v>
      </c>
      <c r="O1372" s="154">
        <v>64.27</v>
      </c>
      <c r="P1372" s="154" t="s">
        <v>3819</v>
      </c>
      <c r="Q1372" s="226">
        <v>0.0044</v>
      </c>
      <c r="R1372" s="489" t="str">
        <f>VLOOKUP(K1372,'Downloaded Data'!A:A,1,TRUE)</f>
        <v>01/15/2017</v>
      </c>
    </row>
    <row r="1373" ht="15.75" customHeight="1">
      <c r="A1373" s="489">
        <v>43438.0</v>
      </c>
      <c r="B1373" s="490">
        <v>5813.13</v>
      </c>
      <c r="C1373" s="490">
        <v>5813.13</v>
      </c>
      <c r="D1373" s="490">
        <v>5813.13</v>
      </c>
      <c r="E1373" s="490">
        <v>5813.13</v>
      </c>
      <c r="G1373" s="226">
        <v>-0.0035</v>
      </c>
      <c r="K1373" s="154" t="s">
        <v>5785</v>
      </c>
      <c r="L1373" s="154">
        <v>64.27</v>
      </c>
      <c r="M1373" s="154">
        <v>64.55</v>
      </c>
      <c r="N1373" s="154">
        <v>65.27</v>
      </c>
      <c r="O1373" s="154">
        <v>64.0</v>
      </c>
      <c r="P1373" s="154" t="s">
        <v>3820</v>
      </c>
      <c r="Q1373" s="226">
        <v>-0.0071</v>
      </c>
      <c r="R1373" s="489" t="str">
        <f>VLOOKUP(K1373,'Downloaded Data'!A:A,1,TRUE)</f>
        <v>01/15/2017</v>
      </c>
    </row>
    <row r="1374" ht="15.75" customHeight="1">
      <c r="A1374" s="489">
        <v>43408.0</v>
      </c>
      <c r="B1374" s="490">
        <v>5833.26</v>
      </c>
      <c r="C1374" s="490">
        <v>5833.26</v>
      </c>
      <c r="D1374" s="490">
        <v>5833.26</v>
      </c>
      <c r="E1374" s="490">
        <v>5833.26</v>
      </c>
      <c r="G1374" s="226">
        <v>-0.0045</v>
      </c>
      <c r="K1374" s="489">
        <v>43441.0</v>
      </c>
      <c r="L1374" s="154">
        <v>64.73</v>
      </c>
      <c r="M1374" s="154">
        <v>65.55</v>
      </c>
      <c r="N1374" s="154">
        <v>65.55</v>
      </c>
      <c r="O1374" s="154">
        <v>64.27</v>
      </c>
      <c r="P1374" s="154" t="s">
        <v>3821</v>
      </c>
      <c r="Q1374" s="226">
        <v>-0.0139</v>
      </c>
      <c r="R1374" s="489" t="str">
        <f>VLOOKUP(K1374,'Downloaded Data'!A:A,1,TRUE)</f>
        <v>#N/A</v>
      </c>
    </row>
    <row r="1375" ht="15.75" customHeight="1">
      <c r="A1375" s="489">
        <v>43377.0</v>
      </c>
      <c r="B1375" s="490">
        <v>5859.6</v>
      </c>
      <c r="C1375" s="490">
        <v>5859.6</v>
      </c>
      <c r="D1375" s="490">
        <v>5859.6</v>
      </c>
      <c r="E1375" s="490">
        <v>5859.6</v>
      </c>
      <c r="G1375" s="226">
        <v>-0.0034</v>
      </c>
      <c r="K1375" s="489">
        <v>43411.0</v>
      </c>
      <c r="L1375" s="154">
        <v>65.64</v>
      </c>
      <c r="M1375" s="154">
        <v>65.64</v>
      </c>
      <c r="N1375" s="154">
        <v>66.73</v>
      </c>
      <c r="O1375" s="154">
        <v>65.36</v>
      </c>
      <c r="P1375" s="154" t="s">
        <v>3822</v>
      </c>
      <c r="Q1375" s="226">
        <v>0.0043</v>
      </c>
      <c r="R1375" s="489" t="str">
        <f>VLOOKUP(K1375,'Downloaded Data'!A:A,1,TRUE)</f>
        <v>#N/A</v>
      </c>
    </row>
    <row r="1376" ht="15.75" customHeight="1">
      <c r="A1376" s="489">
        <v>43347.0</v>
      </c>
      <c r="B1376" s="490">
        <v>5879.41</v>
      </c>
      <c r="C1376" s="490">
        <v>5879.41</v>
      </c>
      <c r="D1376" s="490">
        <v>5879.41</v>
      </c>
      <c r="E1376" s="490">
        <v>5879.41</v>
      </c>
      <c r="G1376" s="226">
        <v>0.0024</v>
      </c>
      <c r="K1376" s="489">
        <v>43380.0</v>
      </c>
      <c r="L1376" s="154">
        <v>65.36</v>
      </c>
      <c r="M1376" s="154">
        <v>64.82</v>
      </c>
      <c r="N1376" s="154">
        <v>66.27</v>
      </c>
      <c r="O1376" s="154">
        <v>64.09</v>
      </c>
      <c r="P1376" s="154" t="s">
        <v>3823</v>
      </c>
      <c r="Q1376" s="226">
        <v>0.0184</v>
      </c>
      <c r="R1376" s="489" t="str">
        <f>VLOOKUP(K1376,'Downloaded Data'!A:A,1,TRUE)</f>
        <v>#N/A</v>
      </c>
    </row>
    <row r="1377" ht="15.75" customHeight="1">
      <c r="A1377" s="489">
        <v>43316.0</v>
      </c>
      <c r="B1377" s="490">
        <v>5865.38</v>
      </c>
      <c r="C1377" s="490">
        <v>5865.38</v>
      </c>
      <c r="D1377" s="490">
        <v>5865.38</v>
      </c>
      <c r="E1377" s="490">
        <v>5865.38</v>
      </c>
      <c r="G1377" s="226">
        <v>0.0041</v>
      </c>
      <c r="K1377" s="489">
        <v>43350.0</v>
      </c>
      <c r="L1377" s="154">
        <v>64.18</v>
      </c>
      <c r="M1377" s="154">
        <v>65.91</v>
      </c>
      <c r="N1377" s="154">
        <v>66.18</v>
      </c>
      <c r="O1377" s="154">
        <v>63.64</v>
      </c>
      <c r="P1377" s="154" t="s">
        <v>3824</v>
      </c>
      <c r="Q1377" s="226">
        <v>-0.0222</v>
      </c>
      <c r="R1377" s="489" t="str">
        <f>VLOOKUP(K1377,'Downloaded Data'!A:A,1,TRUE)</f>
        <v>#N/A</v>
      </c>
    </row>
    <row r="1378" ht="15.75" customHeight="1">
      <c r="A1378" s="489">
        <v>43224.0</v>
      </c>
      <c r="B1378" s="490">
        <v>5841.19</v>
      </c>
      <c r="C1378" s="490">
        <v>5841.19</v>
      </c>
      <c r="D1378" s="490">
        <v>5841.19</v>
      </c>
      <c r="E1378" s="490">
        <v>5841.19</v>
      </c>
      <c r="G1378" s="226">
        <v>0.0083</v>
      </c>
      <c r="K1378" s="489">
        <v>43319.0</v>
      </c>
      <c r="L1378" s="154">
        <v>65.64</v>
      </c>
      <c r="M1378" s="154">
        <v>65.91</v>
      </c>
      <c r="N1378" s="154">
        <v>66.82</v>
      </c>
      <c r="O1378" s="154">
        <v>65.45</v>
      </c>
      <c r="P1378" s="154" t="s">
        <v>3825</v>
      </c>
      <c r="Q1378" s="226">
        <v>0.0029</v>
      </c>
      <c r="R1378" s="489" t="str">
        <f>VLOOKUP(K1378,'Downloaded Data'!A:A,1,TRUE)</f>
        <v>#N/A</v>
      </c>
    </row>
    <row r="1379" ht="15.75" customHeight="1">
      <c r="A1379" s="489">
        <v>43194.0</v>
      </c>
      <c r="B1379" s="490">
        <v>5793.05</v>
      </c>
      <c r="C1379" s="490">
        <v>5793.05</v>
      </c>
      <c r="D1379" s="490">
        <v>5793.05</v>
      </c>
      <c r="E1379" s="490">
        <v>5793.05</v>
      </c>
      <c r="G1379" s="226">
        <v>5.0E-4</v>
      </c>
      <c r="K1379" s="489">
        <v>43227.0</v>
      </c>
      <c r="L1379" s="154">
        <v>65.45</v>
      </c>
      <c r="M1379" s="154">
        <v>65.18</v>
      </c>
      <c r="N1379" s="154">
        <v>65.91</v>
      </c>
      <c r="O1379" s="154">
        <v>64.64</v>
      </c>
      <c r="P1379" s="154" t="s">
        <v>3826</v>
      </c>
      <c r="Q1379" s="226">
        <v>0.0184</v>
      </c>
      <c r="R1379" s="489" t="str">
        <f>VLOOKUP(K1379,'Downloaded Data'!A:A,1,TRUE)</f>
        <v>#N/A</v>
      </c>
    </row>
    <row r="1380" ht="15.75" customHeight="1">
      <c r="A1380" s="489">
        <v>43163.0</v>
      </c>
      <c r="B1380" s="490">
        <v>5790.28</v>
      </c>
      <c r="C1380" s="490">
        <v>5790.28</v>
      </c>
      <c r="D1380" s="490">
        <v>5790.28</v>
      </c>
      <c r="E1380" s="490">
        <v>5790.28</v>
      </c>
      <c r="G1380" s="226">
        <v>-0.0064</v>
      </c>
      <c r="K1380" s="489">
        <v>43197.0</v>
      </c>
      <c r="L1380" s="154">
        <v>64.27</v>
      </c>
      <c r="M1380" s="154">
        <v>65.36</v>
      </c>
      <c r="N1380" s="154">
        <v>65.36</v>
      </c>
      <c r="O1380" s="154">
        <v>63.82</v>
      </c>
      <c r="P1380" s="154" t="s">
        <v>3827</v>
      </c>
      <c r="Q1380" s="226">
        <v>0.0042</v>
      </c>
      <c r="R1380" s="489" t="str">
        <f>VLOOKUP(K1380,'Downloaded Data'!A:A,1,TRUE)</f>
        <v>#N/A</v>
      </c>
    </row>
    <row r="1381" ht="15.75" customHeight="1">
      <c r="A1381" s="489">
        <v>43135.0</v>
      </c>
      <c r="B1381" s="490">
        <v>5827.51</v>
      </c>
      <c r="C1381" s="490">
        <v>5827.51</v>
      </c>
      <c r="D1381" s="490">
        <v>5827.51</v>
      </c>
      <c r="E1381" s="490">
        <v>5827.51</v>
      </c>
      <c r="G1381" s="226">
        <v>0.014</v>
      </c>
      <c r="K1381" s="489">
        <v>43166.0</v>
      </c>
      <c r="L1381" s="154">
        <v>64.0</v>
      </c>
      <c r="M1381" s="154">
        <v>65.55</v>
      </c>
      <c r="N1381" s="154">
        <v>65.55</v>
      </c>
      <c r="O1381" s="154">
        <v>63.73</v>
      </c>
      <c r="P1381" s="154" t="s">
        <v>3828</v>
      </c>
      <c r="Q1381" s="226">
        <v>-0.0085</v>
      </c>
      <c r="R1381" s="489" t="str">
        <f>VLOOKUP(K1381,'Downloaded Data'!A:A,1,TRUE)</f>
        <v>#N/A</v>
      </c>
    </row>
    <row r="1382" ht="15.75" customHeight="1">
      <c r="A1382" s="489">
        <v>43104.0</v>
      </c>
      <c r="B1382" s="490">
        <v>5747.14</v>
      </c>
      <c r="C1382" s="490">
        <v>5747.14</v>
      </c>
      <c r="D1382" s="490">
        <v>5747.14</v>
      </c>
      <c r="E1382" s="490">
        <v>5747.14</v>
      </c>
      <c r="G1382" s="226">
        <v>0.0267</v>
      </c>
      <c r="K1382" s="489">
        <v>43138.0</v>
      </c>
      <c r="L1382" s="154">
        <v>64.55</v>
      </c>
      <c r="M1382" s="154">
        <v>66.64</v>
      </c>
      <c r="N1382" s="154">
        <v>66.64</v>
      </c>
      <c r="O1382" s="154">
        <v>64.09</v>
      </c>
      <c r="P1382" s="154" t="s">
        <v>3829</v>
      </c>
      <c r="Q1382" s="226">
        <v>-0.0153</v>
      </c>
      <c r="R1382" s="489" t="str">
        <f>VLOOKUP(K1382,'Downloaded Data'!A:A,1,TRUE)</f>
        <v>#N/A</v>
      </c>
    </row>
    <row r="1383" ht="15.75" customHeight="1">
      <c r="A1383" s="154" t="s">
        <v>5821</v>
      </c>
      <c r="B1383" s="490">
        <v>5597.44</v>
      </c>
      <c r="C1383" s="490">
        <v>5597.44</v>
      </c>
      <c r="D1383" s="490">
        <v>5597.44</v>
      </c>
      <c r="E1383" s="490">
        <v>5597.44</v>
      </c>
      <c r="G1383" s="226">
        <v>0.0198</v>
      </c>
      <c r="K1383" s="154" t="s">
        <v>5786</v>
      </c>
      <c r="L1383" s="154">
        <v>65.55</v>
      </c>
      <c r="M1383" s="154">
        <v>65.55</v>
      </c>
      <c r="N1383" s="154">
        <v>66.82</v>
      </c>
      <c r="O1383" s="154">
        <v>65.09</v>
      </c>
      <c r="P1383" s="154" t="s">
        <v>3830</v>
      </c>
      <c r="Q1383" s="226">
        <v>-0.0014</v>
      </c>
      <c r="R1383" s="489" t="str">
        <f>VLOOKUP(K1383,'Downloaded Data'!A:A,1,TRUE)</f>
        <v>01/15/2017</v>
      </c>
    </row>
    <row r="1384" ht="15.75" customHeight="1">
      <c r="A1384" s="154" t="s">
        <v>5822</v>
      </c>
      <c r="B1384" s="490">
        <v>5488.86</v>
      </c>
      <c r="C1384" s="490">
        <v>5488.86</v>
      </c>
      <c r="D1384" s="490">
        <v>5488.86</v>
      </c>
      <c r="E1384" s="490">
        <v>5488.86</v>
      </c>
      <c r="G1384" s="226">
        <v>-5.0E-4</v>
      </c>
      <c r="K1384" s="154" t="s">
        <v>5787</v>
      </c>
      <c r="L1384" s="154">
        <v>65.64</v>
      </c>
      <c r="M1384" s="154">
        <v>65.18</v>
      </c>
      <c r="N1384" s="154">
        <v>67.27</v>
      </c>
      <c r="O1384" s="154">
        <v>65.18</v>
      </c>
      <c r="P1384" s="154" t="s">
        <v>3831</v>
      </c>
      <c r="Q1384" s="226">
        <v>0.0098</v>
      </c>
      <c r="R1384" s="489" t="str">
        <f>VLOOKUP(K1384,'Downloaded Data'!A:A,1,TRUE)</f>
        <v>01/15/2017</v>
      </c>
    </row>
    <row r="1385" ht="15.75" customHeight="1">
      <c r="A1385" s="154" t="s">
        <v>5823</v>
      </c>
      <c r="B1385" s="490">
        <v>5491.79</v>
      </c>
      <c r="C1385" s="490">
        <v>5491.79</v>
      </c>
      <c r="D1385" s="490">
        <v>5491.79</v>
      </c>
      <c r="E1385" s="490">
        <v>5491.79</v>
      </c>
      <c r="G1385" s="226">
        <v>-0.0141</v>
      </c>
      <c r="K1385" s="154" t="s">
        <v>5788</v>
      </c>
      <c r="L1385" s="154">
        <v>65.0</v>
      </c>
      <c r="M1385" s="154">
        <v>65.18</v>
      </c>
      <c r="N1385" s="154">
        <v>66.09</v>
      </c>
      <c r="O1385" s="154">
        <v>64.73</v>
      </c>
      <c r="P1385" s="154" t="s">
        <v>3832</v>
      </c>
      <c r="Q1385" s="226">
        <v>0.0014</v>
      </c>
      <c r="R1385" s="489" t="str">
        <f>VLOOKUP(K1385,'Downloaded Data'!A:A,1,TRUE)</f>
        <v>01/15/2017</v>
      </c>
    </row>
    <row r="1386" ht="15.75" customHeight="1">
      <c r="A1386" s="154" t="s">
        <v>5824</v>
      </c>
      <c r="B1386" s="490">
        <v>5570.18</v>
      </c>
      <c r="C1386" s="490">
        <v>5570.18</v>
      </c>
      <c r="D1386" s="490">
        <v>5570.18</v>
      </c>
      <c r="E1386" s="490">
        <v>5570.18</v>
      </c>
      <c r="G1386" s="226">
        <v>-0.0019</v>
      </c>
      <c r="K1386" s="154" t="s">
        <v>5789</v>
      </c>
      <c r="L1386" s="154">
        <v>64.91</v>
      </c>
      <c r="M1386" s="154">
        <v>68.09</v>
      </c>
      <c r="N1386" s="154">
        <v>68.18</v>
      </c>
      <c r="O1386" s="154">
        <v>64.18</v>
      </c>
      <c r="P1386" s="154" t="s">
        <v>3833</v>
      </c>
      <c r="Q1386" s="226">
        <v>-0.0467</v>
      </c>
      <c r="R1386" s="489" t="str">
        <f>VLOOKUP(K1386,'Downloaded Data'!A:A,1,TRUE)</f>
        <v>01/15/2017</v>
      </c>
    </row>
    <row r="1387" ht="15.75" customHeight="1">
      <c r="A1387" s="154" t="s">
        <v>5825</v>
      </c>
      <c r="B1387" s="490">
        <v>5580.58</v>
      </c>
      <c r="C1387" s="490">
        <v>5580.58</v>
      </c>
      <c r="D1387" s="490">
        <v>5580.58</v>
      </c>
      <c r="E1387" s="490">
        <v>5580.58</v>
      </c>
      <c r="G1387" s="226">
        <v>0.0015</v>
      </c>
      <c r="K1387" s="154" t="s">
        <v>5790</v>
      </c>
      <c r="L1387" s="154">
        <v>68.09</v>
      </c>
      <c r="M1387" s="154">
        <v>67.0</v>
      </c>
      <c r="N1387" s="154">
        <v>69.0</v>
      </c>
      <c r="O1387" s="154">
        <v>66.36</v>
      </c>
      <c r="P1387" s="154" t="s">
        <v>3834</v>
      </c>
      <c r="Q1387" s="226">
        <v>0.0275</v>
      </c>
      <c r="R1387" s="489" t="str">
        <f>VLOOKUP(K1387,'Downloaded Data'!A:A,1,TRUE)</f>
        <v>01/15/2017</v>
      </c>
    </row>
    <row r="1388" ht="15.75" customHeight="1">
      <c r="A1388" s="154" t="s">
        <v>5826</v>
      </c>
      <c r="B1388" s="490">
        <v>5572.05</v>
      </c>
      <c r="C1388" s="490">
        <v>5572.05</v>
      </c>
      <c r="D1388" s="490">
        <v>5572.05</v>
      </c>
      <c r="E1388" s="490">
        <v>5572.05</v>
      </c>
      <c r="G1388" s="226">
        <v>-0.0136</v>
      </c>
      <c r="K1388" s="154" t="s">
        <v>5791</v>
      </c>
      <c r="L1388" s="154">
        <v>66.27</v>
      </c>
      <c r="M1388" s="154">
        <v>65.45</v>
      </c>
      <c r="N1388" s="154">
        <v>67.0</v>
      </c>
      <c r="O1388" s="154">
        <v>65.36</v>
      </c>
      <c r="P1388" s="154" t="s">
        <v>3835</v>
      </c>
      <c r="Q1388" s="226">
        <v>0.0139</v>
      </c>
      <c r="R1388" s="489" t="str">
        <f>VLOOKUP(K1388,'Downloaded Data'!A:A,1,TRUE)</f>
        <v>01/15/2017</v>
      </c>
    </row>
    <row r="1389" ht="15.75" customHeight="1">
      <c r="A1389" s="154" t="s">
        <v>5827</v>
      </c>
      <c r="B1389" s="490">
        <v>5648.9</v>
      </c>
      <c r="C1389" s="490">
        <v>5648.9</v>
      </c>
      <c r="D1389" s="490">
        <v>5648.9</v>
      </c>
      <c r="E1389" s="490">
        <v>5648.9</v>
      </c>
      <c r="G1389" s="226">
        <v>-0.0026</v>
      </c>
      <c r="K1389" s="154" t="s">
        <v>5792</v>
      </c>
      <c r="L1389" s="154">
        <v>65.36</v>
      </c>
      <c r="M1389" s="154">
        <v>64.36</v>
      </c>
      <c r="N1389" s="154">
        <v>67.0</v>
      </c>
      <c r="O1389" s="154">
        <v>63.73</v>
      </c>
      <c r="P1389" s="154" t="s">
        <v>3836</v>
      </c>
      <c r="Q1389" s="226">
        <v>0.0241</v>
      </c>
      <c r="R1389" s="489" t="str">
        <f>VLOOKUP(K1389,'Downloaded Data'!A:A,1,TRUE)</f>
        <v>01/15/2017</v>
      </c>
    </row>
    <row r="1390" ht="15.75" customHeight="1">
      <c r="A1390" s="154" t="s">
        <v>5828</v>
      </c>
      <c r="B1390" s="490">
        <v>5663.76</v>
      </c>
      <c r="C1390" s="490">
        <v>5663.76</v>
      </c>
      <c r="D1390" s="490">
        <v>5663.76</v>
      </c>
      <c r="E1390" s="490">
        <v>5663.76</v>
      </c>
      <c r="G1390" s="226">
        <v>-0.0101</v>
      </c>
      <c r="K1390" s="154" t="s">
        <v>5793</v>
      </c>
      <c r="L1390" s="154">
        <v>63.82</v>
      </c>
      <c r="M1390" s="154">
        <v>63.64</v>
      </c>
      <c r="N1390" s="154">
        <v>64.91</v>
      </c>
      <c r="O1390" s="154">
        <v>62.73</v>
      </c>
      <c r="P1390" s="154" t="s">
        <v>3837</v>
      </c>
      <c r="Q1390" s="226">
        <v>-0.0014</v>
      </c>
      <c r="R1390" s="489" t="str">
        <f>VLOOKUP(K1390,'Downloaded Data'!A:A,1,TRUE)</f>
        <v>01/15/2017</v>
      </c>
    </row>
    <row r="1391" ht="15.75" customHeight="1">
      <c r="A1391" s="154" t="s">
        <v>5829</v>
      </c>
      <c r="B1391" s="490">
        <v>5721.69</v>
      </c>
      <c r="C1391" s="490">
        <v>5721.69</v>
      </c>
      <c r="D1391" s="490">
        <v>5721.69</v>
      </c>
      <c r="E1391" s="490">
        <v>5721.69</v>
      </c>
      <c r="G1391" s="226">
        <v>2.0E-4</v>
      </c>
      <c r="K1391" s="154" t="s">
        <v>5794</v>
      </c>
      <c r="L1391" s="154">
        <v>63.91</v>
      </c>
      <c r="M1391" s="154">
        <v>64.82</v>
      </c>
      <c r="N1391" s="154">
        <v>65.18</v>
      </c>
      <c r="O1391" s="154">
        <v>63.55</v>
      </c>
      <c r="P1391" s="154" t="s">
        <v>3838</v>
      </c>
      <c r="Q1391" s="226">
        <v>-0.0014</v>
      </c>
      <c r="R1391" s="489" t="str">
        <f>VLOOKUP(K1391,'Downloaded Data'!A:A,1,TRUE)</f>
        <v>01/15/2017</v>
      </c>
    </row>
    <row r="1392" ht="15.75" customHeight="1">
      <c r="A1392" s="154" t="s">
        <v>5830</v>
      </c>
      <c r="B1392" s="490">
        <v>5720.59</v>
      </c>
      <c r="C1392" s="490">
        <v>5720.59</v>
      </c>
      <c r="D1392" s="490">
        <v>5720.59</v>
      </c>
      <c r="E1392" s="490">
        <v>5720.59</v>
      </c>
      <c r="G1392" s="226">
        <v>0.0152</v>
      </c>
      <c r="K1392" s="489">
        <v>43440.0</v>
      </c>
      <c r="L1392" s="154">
        <v>64.0</v>
      </c>
      <c r="M1392" s="154">
        <v>64.36</v>
      </c>
      <c r="N1392" s="154">
        <v>64.64</v>
      </c>
      <c r="O1392" s="154">
        <v>63.73</v>
      </c>
      <c r="P1392" s="154" t="s">
        <v>3839</v>
      </c>
      <c r="Q1392" s="226">
        <v>-0.0127</v>
      </c>
      <c r="R1392" s="489" t="str">
        <f>VLOOKUP(K1392,'Downloaded Data'!A:A,1,TRUE)</f>
        <v>#N/A</v>
      </c>
    </row>
    <row r="1393" ht="15.75" customHeight="1">
      <c r="A1393" s="154" t="s">
        <v>5831</v>
      </c>
      <c r="B1393" s="490">
        <v>5635.05</v>
      </c>
      <c r="C1393" s="490">
        <v>5635.05</v>
      </c>
      <c r="D1393" s="490">
        <v>5635.05</v>
      </c>
      <c r="E1393" s="490">
        <v>5635.05</v>
      </c>
      <c r="G1393" s="226">
        <v>0.002</v>
      </c>
      <c r="K1393" s="489">
        <v>43410.0</v>
      </c>
      <c r="L1393" s="154">
        <v>64.82</v>
      </c>
      <c r="M1393" s="154">
        <v>64.45</v>
      </c>
      <c r="N1393" s="154">
        <v>65.18</v>
      </c>
      <c r="O1393" s="154">
        <v>64.0</v>
      </c>
      <c r="P1393" s="154" t="s">
        <v>3840</v>
      </c>
      <c r="Q1393" s="226">
        <v>0.0185</v>
      </c>
      <c r="R1393" s="489" t="str">
        <f>VLOOKUP(K1393,'Downloaded Data'!A:A,1,TRUE)</f>
        <v>#N/A</v>
      </c>
    </row>
    <row r="1394" ht="15.75" customHeight="1">
      <c r="A1394" s="154" t="s">
        <v>5832</v>
      </c>
      <c r="B1394" s="490">
        <v>5623.64</v>
      </c>
      <c r="C1394" s="490">
        <v>5623.64</v>
      </c>
      <c r="D1394" s="490">
        <v>5623.64</v>
      </c>
      <c r="E1394" s="490">
        <v>5623.64</v>
      </c>
      <c r="G1394" s="226">
        <v>-0.0144</v>
      </c>
      <c r="K1394" s="489">
        <v>43379.0</v>
      </c>
      <c r="L1394" s="154">
        <v>63.64</v>
      </c>
      <c r="M1394" s="154">
        <v>65.27</v>
      </c>
      <c r="N1394" s="154">
        <v>65.27</v>
      </c>
      <c r="O1394" s="154">
        <v>63.36</v>
      </c>
      <c r="P1394" s="154" t="s">
        <v>3841</v>
      </c>
      <c r="Q1394" s="226">
        <v>-0.0112</v>
      </c>
      <c r="R1394" s="489" t="str">
        <f>VLOOKUP(K1394,'Downloaded Data'!A:A,1,TRUE)</f>
        <v>#N/A</v>
      </c>
    </row>
    <row r="1395" ht="15.75" customHeight="1">
      <c r="A1395" s="489">
        <v>43437.0</v>
      </c>
      <c r="B1395" s="490">
        <v>5705.57</v>
      </c>
      <c r="C1395" s="490">
        <v>5705.57</v>
      </c>
      <c r="D1395" s="490">
        <v>5705.57</v>
      </c>
      <c r="E1395" s="490">
        <v>5705.57</v>
      </c>
      <c r="G1395" s="226">
        <v>-0.0117</v>
      </c>
      <c r="K1395" s="489">
        <v>43287.0</v>
      </c>
      <c r="L1395" s="154">
        <v>64.36</v>
      </c>
      <c r="M1395" s="154">
        <v>65.09</v>
      </c>
      <c r="N1395" s="154">
        <v>65.09</v>
      </c>
      <c r="O1395" s="154">
        <v>64.18</v>
      </c>
      <c r="P1395" s="154" t="s">
        <v>3842</v>
      </c>
      <c r="Q1395" s="226">
        <v>-0.0112</v>
      </c>
      <c r="R1395" s="489" t="str">
        <f>VLOOKUP(K1395,'Downloaded Data'!A:A,1,TRUE)</f>
        <v>#N/A</v>
      </c>
    </row>
    <row r="1396" ht="15.75" customHeight="1">
      <c r="A1396" s="489">
        <v>43407.0</v>
      </c>
      <c r="B1396" s="490">
        <v>5773.36</v>
      </c>
      <c r="C1396" s="490">
        <v>5773.36</v>
      </c>
      <c r="D1396" s="490">
        <v>5773.36</v>
      </c>
      <c r="E1396" s="490">
        <v>5773.36</v>
      </c>
      <c r="G1396" s="226">
        <v>-0.0094</v>
      </c>
      <c r="K1396" s="489">
        <v>43257.0</v>
      </c>
      <c r="L1396" s="154">
        <v>65.09</v>
      </c>
      <c r="M1396" s="154">
        <v>65.27</v>
      </c>
      <c r="N1396" s="154">
        <v>65.82</v>
      </c>
      <c r="O1396" s="154">
        <v>63.82</v>
      </c>
      <c r="P1396" s="154" t="s">
        <v>3843</v>
      </c>
      <c r="Q1396" s="226">
        <v>0.0084</v>
      </c>
      <c r="R1396" s="489" t="str">
        <f>VLOOKUP(K1396,'Downloaded Data'!A:A,1,TRUE)</f>
        <v>#N/A</v>
      </c>
    </row>
    <row r="1397" ht="15.75" customHeight="1">
      <c r="A1397" s="489">
        <v>43315.0</v>
      </c>
      <c r="B1397" s="490">
        <v>5827.98</v>
      </c>
      <c r="C1397" s="490">
        <v>5827.98</v>
      </c>
      <c r="D1397" s="490">
        <v>5827.98</v>
      </c>
      <c r="E1397" s="490">
        <v>5827.98</v>
      </c>
      <c r="G1397" s="226">
        <v>0.001</v>
      </c>
      <c r="K1397" s="489">
        <v>43226.0</v>
      </c>
      <c r="L1397" s="154">
        <v>64.55</v>
      </c>
      <c r="M1397" s="154">
        <v>62.91</v>
      </c>
      <c r="N1397" s="154">
        <v>66.09</v>
      </c>
      <c r="O1397" s="154">
        <v>62.91</v>
      </c>
      <c r="P1397" s="154" t="s">
        <v>3844</v>
      </c>
      <c r="Q1397" s="226">
        <v>0.0231</v>
      </c>
      <c r="R1397" s="489" t="str">
        <f>VLOOKUP(K1397,'Downloaded Data'!A:A,1,TRUE)</f>
        <v>#N/A</v>
      </c>
    </row>
    <row r="1398" ht="15.75" customHeight="1">
      <c r="A1398" s="489">
        <v>43284.0</v>
      </c>
      <c r="B1398" s="490">
        <v>5822.18</v>
      </c>
      <c r="C1398" s="490">
        <v>5822.18</v>
      </c>
      <c r="D1398" s="490">
        <v>5822.18</v>
      </c>
      <c r="E1398" s="490">
        <v>5822.18</v>
      </c>
      <c r="G1398" s="226">
        <v>-0.0044</v>
      </c>
      <c r="K1398" s="489">
        <v>43196.0</v>
      </c>
      <c r="L1398" s="154">
        <v>63.09</v>
      </c>
      <c r="M1398" s="154">
        <v>63.18</v>
      </c>
      <c r="N1398" s="154">
        <v>63.82</v>
      </c>
      <c r="O1398" s="154">
        <v>62.73</v>
      </c>
      <c r="P1398" s="154" t="s">
        <v>3845</v>
      </c>
      <c r="Q1398" s="226">
        <v>-0.0086</v>
      </c>
      <c r="R1398" s="489" t="str">
        <f>VLOOKUP(K1398,'Downloaded Data'!A:A,1,TRUE)</f>
        <v>#N/A</v>
      </c>
    </row>
    <row r="1399" ht="15.75" customHeight="1">
      <c r="A1399" s="489">
        <v>43254.0</v>
      </c>
      <c r="B1399" s="490">
        <v>5847.81</v>
      </c>
      <c r="C1399" s="490">
        <v>5847.81</v>
      </c>
      <c r="D1399" s="490">
        <v>5847.81</v>
      </c>
      <c r="E1399" s="490">
        <v>5847.81</v>
      </c>
      <c r="G1399" s="226">
        <v>0.0021</v>
      </c>
      <c r="K1399" s="489">
        <v>43165.0</v>
      </c>
      <c r="L1399" s="154">
        <v>63.64</v>
      </c>
      <c r="M1399" s="154">
        <v>63.64</v>
      </c>
      <c r="N1399" s="154">
        <v>64.55</v>
      </c>
      <c r="O1399" s="154">
        <v>63.36</v>
      </c>
      <c r="P1399" s="154" t="s">
        <v>3846</v>
      </c>
      <c r="Q1399" s="226">
        <v>-0.0098</v>
      </c>
      <c r="R1399" s="489" t="str">
        <f>VLOOKUP(K1399,'Downloaded Data'!A:A,1,TRUE)</f>
        <v>#N/A</v>
      </c>
    </row>
    <row r="1400" ht="15.75" customHeight="1">
      <c r="A1400" s="489">
        <v>43223.0</v>
      </c>
      <c r="B1400" s="490">
        <v>5835.33</v>
      </c>
      <c r="C1400" s="490">
        <v>5835.33</v>
      </c>
      <c r="D1400" s="490">
        <v>5835.33</v>
      </c>
      <c r="E1400" s="490">
        <v>5835.33</v>
      </c>
      <c r="G1400" s="226">
        <v>-0.0082</v>
      </c>
      <c r="K1400" s="154" t="s">
        <v>5795</v>
      </c>
      <c r="L1400" s="154">
        <v>64.27</v>
      </c>
      <c r="M1400" s="154">
        <v>64.45</v>
      </c>
      <c r="N1400" s="154">
        <v>64.91</v>
      </c>
      <c r="O1400" s="154">
        <v>64.18</v>
      </c>
      <c r="P1400" s="154" t="s">
        <v>3847</v>
      </c>
      <c r="Q1400" s="226">
        <v>-0.0057</v>
      </c>
      <c r="R1400" s="489" t="str">
        <f>VLOOKUP(K1400,'Downloaded Data'!A:A,1,TRUE)</f>
        <v>01/14/2018</v>
      </c>
    </row>
    <row r="1401" ht="15.75" customHeight="1">
      <c r="A1401" s="489">
        <v>43193.0</v>
      </c>
      <c r="B1401" s="490">
        <v>5883.38</v>
      </c>
      <c r="C1401" s="490">
        <v>5883.38</v>
      </c>
      <c r="D1401" s="490">
        <v>5883.38</v>
      </c>
      <c r="E1401" s="490">
        <v>5883.38</v>
      </c>
      <c r="G1401" s="226">
        <v>0.0021</v>
      </c>
      <c r="K1401" s="154" t="s">
        <v>5796</v>
      </c>
      <c r="L1401" s="154">
        <v>64.64</v>
      </c>
      <c r="M1401" s="154">
        <v>65.91</v>
      </c>
      <c r="N1401" s="154">
        <v>65.91</v>
      </c>
      <c r="O1401" s="154">
        <v>64.09</v>
      </c>
      <c r="P1401" s="154" t="s">
        <v>3848</v>
      </c>
      <c r="Q1401" s="226">
        <v>-0.0097</v>
      </c>
      <c r="R1401" s="489" t="str">
        <f>VLOOKUP(K1401,'Downloaded Data'!A:A,1,TRUE)</f>
        <v>01/14/2018</v>
      </c>
    </row>
    <row r="1402" ht="15.75" customHeight="1">
      <c r="A1402" s="489">
        <v>43103.0</v>
      </c>
      <c r="B1402" s="490">
        <v>5870.83</v>
      </c>
      <c r="C1402" s="490">
        <v>5870.83</v>
      </c>
      <c r="D1402" s="490">
        <v>5870.83</v>
      </c>
      <c r="E1402" s="490">
        <v>5870.83</v>
      </c>
      <c r="G1402" s="226">
        <v>0.0114</v>
      </c>
      <c r="K1402" s="154" t="s">
        <v>5797</v>
      </c>
      <c r="L1402" s="154">
        <v>65.27</v>
      </c>
      <c r="M1402" s="154">
        <v>64.73</v>
      </c>
      <c r="N1402" s="154">
        <v>65.91</v>
      </c>
      <c r="O1402" s="154">
        <v>64.09</v>
      </c>
      <c r="P1402" s="154" t="s">
        <v>3849</v>
      </c>
      <c r="Q1402" s="226">
        <v>0.0028</v>
      </c>
      <c r="R1402" s="489" t="str">
        <f>VLOOKUP(K1402,'Downloaded Data'!A:A,1,TRUE)</f>
        <v>01/14/2018</v>
      </c>
    </row>
    <row r="1403" ht="15.75" customHeight="1">
      <c r="A1403" s="154" t="s">
        <v>5833</v>
      </c>
      <c r="B1403" s="490">
        <v>5804.94</v>
      </c>
      <c r="C1403" s="490">
        <v>5804.94</v>
      </c>
      <c r="D1403" s="490">
        <v>5804.94</v>
      </c>
      <c r="E1403" s="490">
        <v>5804.94</v>
      </c>
      <c r="G1403" s="226">
        <v>0.0011</v>
      </c>
      <c r="K1403" s="154" t="s">
        <v>5798</v>
      </c>
      <c r="L1403" s="154">
        <v>65.09</v>
      </c>
      <c r="M1403" s="154">
        <v>65.36</v>
      </c>
      <c r="N1403" s="154">
        <v>65.45</v>
      </c>
      <c r="O1403" s="154">
        <v>64.91</v>
      </c>
      <c r="P1403" s="154" t="s">
        <v>3850</v>
      </c>
      <c r="Q1403" s="226">
        <v>-0.0041</v>
      </c>
      <c r="R1403" s="489" t="str">
        <f>VLOOKUP(K1403,'Downloaded Data'!A:A,1,TRUE)</f>
        <v>01/14/2018</v>
      </c>
    </row>
    <row r="1404" ht="15.75" customHeight="1">
      <c r="A1404" s="154" t="s">
        <v>5834</v>
      </c>
      <c r="B1404" s="490">
        <v>5798.42</v>
      </c>
      <c r="C1404" s="490">
        <v>5798.42</v>
      </c>
      <c r="D1404" s="490">
        <v>5798.42</v>
      </c>
      <c r="E1404" s="490">
        <v>5798.42</v>
      </c>
      <c r="G1404" s="226">
        <v>0.0041</v>
      </c>
      <c r="K1404" s="154" t="s">
        <v>5799</v>
      </c>
      <c r="L1404" s="154">
        <v>65.36</v>
      </c>
      <c r="M1404" s="154">
        <v>67.09</v>
      </c>
      <c r="N1404" s="154">
        <v>67.09</v>
      </c>
      <c r="O1404" s="154">
        <v>65.09</v>
      </c>
      <c r="P1404" s="154" t="s">
        <v>3851</v>
      </c>
      <c r="Q1404" s="226">
        <v>-0.0029</v>
      </c>
      <c r="R1404" s="489" t="str">
        <f>VLOOKUP(K1404,'Downloaded Data'!A:A,1,TRUE)</f>
        <v>01/14/2018</v>
      </c>
    </row>
    <row r="1405" ht="15.75" customHeight="1">
      <c r="A1405" s="154" t="s">
        <v>5835</v>
      </c>
      <c r="B1405" s="490">
        <v>5774.57</v>
      </c>
      <c r="C1405" s="490">
        <v>5774.57</v>
      </c>
      <c r="D1405" s="490">
        <v>5774.57</v>
      </c>
      <c r="E1405" s="490">
        <v>5774.57</v>
      </c>
      <c r="G1405" s="226">
        <v>-0.0099</v>
      </c>
      <c r="K1405" s="154" t="s">
        <v>5800</v>
      </c>
      <c r="L1405" s="154">
        <v>65.55</v>
      </c>
      <c r="M1405" s="154">
        <v>65.36</v>
      </c>
      <c r="N1405" s="154">
        <v>65.73</v>
      </c>
      <c r="O1405" s="154">
        <v>65.0</v>
      </c>
      <c r="P1405" s="154" t="s">
        <v>3852</v>
      </c>
      <c r="Q1405" s="226">
        <v>0.0029</v>
      </c>
      <c r="R1405" s="489" t="str">
        <f>VLOOKUP(K1405,'Downloaded Data'!A:A,1,TRUE)</f>
        <v>01/14/2018</v>
      </c>
    </row>
    <row r="1406" ht="15.75" customHeight="1">
      <c r="A1406" s="154" t="s">
        <v>5836</v>
      </c>
      <c r="B1406" s="490">
        <v>5832.12</v>
      </c>
      <c r="C1406" s="490">
        <v>5832.12</v>
      </c>
      <c r="D1406" s="490">
        <v>5832.12</v>
      </c>
      <c r="E1406" s="490">
        <v>5832.12</v>
      </c>
      <c r="G1406" s="226">
        <v>-0.0127</v>
      </c>
      <c r="K1406" s="154" t="s">
        <v>5801</v>
      </c>
      <c r="L1406" s="154">
        <v>65.36</v>
      </c>
      <c r="M1406" s="154">
        <v>65.55</v>
      </c>
      <c r="N1406" s="154">
        <v>65.91</v>
      </c>
      <c r="O1406" s="154">
        <v>65.09</v>
      </c>
      <c r="P1406" s="154" t="s">
        <v>3853</v>
      </c>
      <c r="Q1406" s="226">
        <v>-0.011</v>
      </c>
      <c r="R1406" s="489" t="str">
        <f>VLOOKUP(K1406,'Downloaded Data'!A:A,1,TRUE)</f>
        <v>01/14/2018</v>
      </c>
    </row>
    <row r="1407" ht="15.75" customHeight="1">
      <c r="A1407" s="154" t="s">
        <v>5837</v>
      </c>
      <c r="B1407" s="490">
        <v>5906.98</v>
      </c>
      <c r="C1407" s="490">
        <v>5906.98</v>
      </c>
      <c r="D1407" s="490">
        <v>5906.98</v>
      </c>
      <c r="E1407" s="490">
        <v>5906.98</v>
      </c>
      <c r="G1407" s="226">
        <v>-3.0E-4</v>
      </c>
      <c r="K1407" s="154" t="s">
        <v>5802</v>
      </c>
      <c r="L1407" s="154">
        <v>66.09</v>
      </c>
      <c r="M1407" s="154">
        <v>65.82</v>
      </c>
      <c r="N1407" s="154">
        <v>66.45</v>
      </c>
      <c r="O1407" s="154">
        <v>65.73</v>
      </c>
      <c r="P1407" s="154" t="s">
        <v>3854</v>
      </c>
      <c r="Q1407" s="226">
        <v>0.0014</v>
      </c>
      <c r="R1407" s="489" t="str">
        <f>VLOOKUP(K1407,'Downloaded Data'!A:A,1,TRUE)</f>
        <v>01/14/2018</v>
      </c>
    </row>
    <row r="1408" ht="15.75" customHeight="1">
      <c r="A1408" s="154" t="s">
        <v>5838</v>
      </c>
      <c r="B1408" s="490">
        <v>5909.03</v>
      </c>
      <c r="C1408" s="490">
        <v>5909.03</v>
      </c>
      <c r="D1408" s="490">
        <v>5909.03</v>
      </c>
      <c r="E1408" s="490">
        <v>5909.03</v>
      </c>
      <c r="G1408" s="226">
        <v>-0.0053</v>
      </c>
      <c r="K1408" s="154" t="s">
        <v>5803</v>
      </c>
      <c r="L1408" s="154">
        <v>66.0</v>
      </c>
      <c r="M1408" s="154">
        <v>65.91</v>
      </c>
      <c r="N1408" s="154">
        <v>66.64</v>
      </c>
      <c r="O1408" s="154">
        <v>65.91</v>
      </c>
      <c r="P1408" s="154" t="s">
        <v>3855</v>
      </c>
      <c r="Q1408" s="226">
        <v>0.0014</v>
      </c>
      <c r="R1408" s="489" t="str">
        <f>VLOOKUP(K1408,'Downloaded Data'!A:A,1,TRUE)</f>
        <v>01/14/2018</v>
      </c>
    </row>
    <row r="1409" ht="15.75" customHeight="1">
      <c r="A1409" s="154" t="s">
        <v>5839</v>
      </c>
      <c r="B1409" s="490">
        <v>5940.24</v>
      </c>
      <c r="C1409" s="490">
        <v>5940.24</v>
      </c>
      <c r="D1409" s="490">
        <v>5940.24</v>
      </c>
      <c r="E1409" s="490">
        <v>5940.24</v>
      </c>
      <c r="G1409" s="226">
        <v>-0.0018</v>
      </c>
      <c r="K1409" s="154" t="s">
        <v>5804</v>
      </c>
      <c r="L1409" s="154">
        <v>65.91</v>
      </c>
      <c r="M1409" s="154">
        <v>68.55</v>
      </c>
      <c r="N1409" s="154">
        <v>68.55</v>
      </c>
      <c r="O1409" s="154">
        <v>65.55</v>
      </c>
      <c r="P1409" s="154" t="s">
        <v>3856</v>
      </c>
      <c r="Q1409" s="226">
        <v>-0.0136</v>
      </c>
      <c r="R1409" s="489" t="str">
        <f>VLOOKUP(K1409,'Downloaded Data'!A:A,1,TRUE)</f>
        <v>01/14/2018</v>
      </c>
    </row>
    <row r="1410" ht="15.75" customHeight="1">
      <c r="A1410" s="154" t="s">
        <v>5840</v>
      </c>
      <c r="B1410" s="490">
        <v>5950.75</v>
      </c>
      <c r="C1410" s="490">
        <v>5950.75</v>
      </c>
      <c r="D1410" s="490">
        <v>5950.75</v>
      </c>
      <c r="E1410" s="490">
        <v>5950.75</v>
      </c>
      <c r="G1410" s="226">
        <v>-0.0164</v>
      </c>
      <c r="K1410" s="154" t="s">
        <v>5805</v>
      </c>
      <c r="L1410" s="154">
        <v>66.82</v>
      </c>
      <c r="M1410" s="154">
        <v>67.45</v>
      </c>
      <c r="N1410" s="154">
        <v>68.0</v>
      </c>
      <c r="O1410" s="154">
        <v>66.55</v>
      </c>
      <c r="P1410" s="154" t="s">
        <v>3857</v>
      </c>
      <c r="Q1410" s="226">
        <v>-0.008</v>
      </c>
      <c r="R1410" s="489" t="str">
        <f>VLOOKUP(K1410,'Downloaded Data'!A:A,1,TRUE)</f>
        <v>01/14/2018</v>
      </c>
    </row>
    <row r="1411" ht="15.75" customHeight="1">
      <c r="A1411" s="154" t="s">
        <v>5841</v>
      </c>
      <c r="B1411" s="490">
        <v>6050.19</v>
      </c>
      <c r="C1411" s="490">
        <v>6050.19</v>
      </c>
      <c r="D1411" s="490">
        <v>6050.19</v>
      </c>
      <c r="E1411" s="490">
        <v>6050.19</v>
      </c>
      <c r="G1411" s="226">
        <v>-0.0085</v>
      </c>
      <c r="K1411" s="154" t="s">
        <v>5806</v>
      </c>
      <c r="L1411" s="154">
        <v>67.36</v>
      </c>
      <c r="M1411" s="154">
        <v>67.27</v>
      </c>
      <c r="N1411" s="154">
        <v>68.0</v>
      </c>
      <c r="O1411" s="154">
        <v>67.09</v>
      </c>
      <c r="P1411" s="154" t="s">
        <v>3780</v>
      </c>
      <c r="Q1411" s="226">
        <v>0.0027</v>
      </c>
      <c r="R1411" s="489" t="str">
        <f>VLOOKUP(K1411,'Downloaded Data'!A:A,1,TRUE)</f>
        <v>01/14/2018</v>
      </c>
    </row>
    <row r="1412" ht="15.75" customHeight="1">
      <c r="A1412" s="154" t="s">
        <v>5842</v>
      </c>
      <c r="B1412" s="490">
        <v>6102.3</v>
      </c>
      <c r="C1412" s="490">
        <v>6102.3</v>
      </c>
      <c r="D1412" s="490">
        <v>6102.3</v>
      </c>
      <c r="E1412" s="490">
        <v>6102.3</v>
      </c>
      <c r="G1412" s="226">
        <v>0.0023</v>
      </c>
      <c r="K1412" s="154" t="s">
        <v>5807</v>
      </c>
      <c r="L1412" s="154">
        <v>67.18</v>
      </c>
      <c r="M1412" s="154">
        <v>67.82</v>
      </c>
      <c r="N1412" s="154">
        <v>67.82</v>
      </c>
      <c r="O1412" s="154">
        <v>67.0</v>
      </c>
      <c r="P1412" s="154" t="s">
        <v>3858</v>
      </c>
      <c r="Q1412" s="226">
        <v>-0.0094</v>
      </c>
      <c r="R1412" s="489" t="str">
        <f>VLOOKUP(K1412,'Downloaded Data'!A:A,1,TRUE)</f>
        <v>01/14/2018</v>
      </c>
    </row>
    <row r="1413" ht="15.75" customHeight="1">
      <c r="A1413" s="154" t="s">
        <v>5843</v>
      </c>
      <c r="B1413" s="490">
        <v>6088.37</v>
      </c>
      <c r="C1413" s="490">
        <v>6088.37</v>
      </c>
      <c r="D1413" s="490">
        <v>6088.37</v>
      </c>
      <c r="E1413" s="490">
        <v>6088.37</v>
      </c>
      <c r="G1413" s="226">
        <v>0.001</v>
      </c>
      <c r="K1413" s="154" t="s">
        <v>5808</v>
      </c>
      <c r="L1413" s="154">
        <v>67.82</v>
      </c>
      <c r="M1413" s="154">
        <v>68.18</v>
      </c>
      <c r="N1413" s="154">
        <v>69.18</v>
      </c>
      <c r="O1413" s="154">
        <v>67.45</v>
      </c>
      <c r="P1413" s="154" t="s">
        <v>2896</v>
      </c>
      <c r="Q1413" s="226">
        <v>-0.0158</v>
      </c>
      <c r="R1413" s="489" t="str">
        <f>VLOOKUP(K1413,'Downloaded Data'!A:A,1,TRUE)</f>
        <v>01/14/2018</v>
      </c>
    </row>
    <row r="1414" ht="15.75" customHeight="1">
      <c r="A1414" s="489">
        <v>43436.0</v>
      </c>
      <c r="B1414" s="490">
        <v>6082.29</v>
      </c>
      <c r="C1414" s="490">
        <v>6082.29</v>
      </c>
      <c r="D1414" s="490">
        <v>6082.29</v>
      </c>
      <c r="E1414" s="490">
        <v>6082.29</v>
      </c>
      <c r="G1414" s="226">
        <v>-0.0019</v>
      </c>
      <c r="K1414" s="154" t="s">
        <v>5809</v>
      </c>
      <c r="L1414" s="154">
        <v>68.91</v>
      </c>
      <c r="M1414" s="154">
        <v>70.0</v>
      </c>
      <c r="N1414" s="154">
        <v>70.91</v>
      </c>
      <c r="O1414" s="154">
        <v>68.36</v>
      </c>
      <c r="P1414" s="154" t="s">
        <v>3859</v>
      </c>
      <c r="Q1414" s="226">
        <v>-0.0168</v>
      </c>
      <c r="R1414" s="489" t="str">
        <f>VLOOKUP(K1414,'Downloaded Data'!A:A,1,TRUE)</f>
        <v>01/14/2018</v>
      </c>
    </row>
    <row r="1415" ht="15.75" customHeight="1">
      <c r="A1415" s="489">
        <v>43406.0</v>
      </c>
      <c r="B1415" s="490">
        <v>6093.95</v>
      </c>
      <c r="C1415" s="490">
        <v>6093.95</v>
      </c>
      <c r="D1415" s="490">
        <v>6093.95</v>
      </c>
      <c r="E1415" s="490">
        <v>6093.95</v>
      </c>
      <c r="G1415" s="226">
        <v>0.0215</v>
      </c>
      <c r="K1415" s="489">
        <v>43378.0</v>
      </c>
      <c r="L1415" s="154">
        <v>70.09</v>
      </c>
      <c r="M1415" s="154">
        <v>69.09</v>
      </c>
      <c r="N1415" s="154">
        <v>71.91</v>
      </c>
      <c r="O1415" s="154">
        <v>68.09</v>
      </c>
      <c r="P1415" s="154" t="s">
        <v>3860</v>
      </c>
      <c r="Q1415" s="226">
        <v>0.0376</v>
      </c>
      <c r="R1415" s="489" t="str">
        <f>VLOOKUP(K1415,'Downloaded Data'!A:A,1,TRUE)</f>
        <v>#N/A</v>
      </c>
    </row>
    <row r="1416" ht="15.75" customHeight="1">
      <c r="A1416" s="489">
        <v>43314.0</v>
      </c>
      <c r="B1416" s="490">
        <v>5965.62</v>
      </c>
      <c r="C1416" s="490">
        <v>5965.62</v>
      </c>
      <c r="D1416" s="490">
        <v>5965.62</v>
      </c>
      <c r="E1416" s="490">
        <v>5965.62</v>
      </c>
      <c r="G1416" s="226">
        <v>0.0049</v>
      </c>
      <c r="K1416" s="489">
        <v>43348.0</v>
      </c>
      <c r="L1416" s="154">
        <v>67.55</v>
      </c>
      <c r="M1416" s="154">
        <v>67.73</v>
      </c>
      <c r="N1416" s="154">
        <v>68.91</v>
      </c>
      <c r="O1416" s="154">
        <v>66.91</v>
      </c>
      <c r="P1416" s="154" t="s">
        <v>3861</v>
      </c>
      <c r="Q1416" s="226">
        <v>0.0042</v>
      </c>
      <c r="R1416" s="489" t="str">
        <f>VLOOKUP(K1416,'Downloaded Data'!A:A,1,TRUE)</f>
        <v>#N/A</v>
      </c>
    </row>
    <row r="1417" ht="15.75" customHeight="1">
      <c r="A1417" s="489">
        <v>43283.0</v>
      </c>
      <c r="B1417" s="490">
        <v>5936.34</v>
      </c>
      <c r="C1417" s="490">
        <v>5936.34</v>
      </c>
      <c r="D1417" s="490">
        <v>5936.34</v>
      </c>
      <c r="E1417" s="490">
        <v>5936.34</v>
      </c>
      <c r="G1417" s="226">
        <v>-0.0022</v>
      </c>
      <c r="K1417" s="489">
        <v>43317.0</v>
      </c>
      <c r="L1417" s="154">
        <v>67.27</v>
      </c>
      <c r="M1417" s="154">
        <v>68.18</v>
      </c>
      <c r="N1417" s="154">
        <v>68.18</v>
      </c>
      <c r="O1417" s="154">
        <v>67.27</v>
      </c>
      <c r="P1417" s="154" t="s">
        <v>3862</v>
      </c>
      <c r="Q1417" s="226">
        <v>-0.0133</v>
      </c>
      <c r="R1417" s="489" t="str">
        <f>VLOOKUP(K1417,'Downloaded Data'!A:A,1,TRUE)</f>
        <v>#N/A</v>
      </c>
    </row>
    <row r="1418" ht="15.75" customHeight="1">
      <c r="A1418" s="489">
        <v>43253.0</v>
      </c>
      <c r="B1418" s="490">
        <v>5949.24</v>
      </c>
      <c r="C1418" s="490">
        <v>5949.24</v>
      </c>
      <c r="D1418" s="490">
        <v>5949.24</v>
      </c>
      <c r="E1418" s="490">
        <v>5949.24</v>
      </c>
      <c r="G1418" s="226">
        <v>0.0135</v>
      </c>
      <c r="K1418" s="489">
        <v>43286.0</v>
      </c>
      <c r="L1418" s="154">
        <v>68.18</v>
      </c>
      <c r="M1418" s="154">
        <v>68.27</v>
      </c>
      <c r="N1418" s="154">
        <v>68.82</v>
      </c>
      <c r="O1418" s="154">
        <v>68.0</v>
      </c>
      <c r="P1418" s="154" t="s">
        <v>3863</v>
      </c>
      <c r="Q1418" s="226">
        <v>-0.0013</v>
      </c>
      <c r="R1418" s="489" t="str">
        <f>VLOOKUP(K1418,'Downloaded Data'!A:A,1,TRUE)</f>
        <v>#N/A</v>
      </c>
    </row>
    <row r="1419" ht="15.75" customHeight="1">
      <c r="A1419" s="489">
        <v>43222.0</v>
      </c>
      <c r="B1419" s="490">
        <v>5869.78</v>
      </c>
      <c r="C1419" s="490">
        <v>5869.78</v>
      </c>
      <c r="D1419" s="490">
        <v>5869.78</v>
      </c>
      <c r="E1419" s="490">
        <v>5869.78</v>
      </c>
      <c r="G1419" s="226">
        <v>-0.0031</v>
      </c>
      <c r="K1419" s="489">
        <v>43256.0</v>
      </c>
      <c r="L1419" s="154">
        <v>68.27</v>
      </c>
      <c r="M1419" s="154">
        <v>68.18</v>
      </c>
      <c r="N1419" s="154">
        <v>69.09</v>
      </c>
      <c r="O1419" s="154">
        <v>67.73</v>
      </c>
      <c r="P1419" s="154" t="s">
        <v>3765</v>
      </c>
      <c r="Q1419" s="226">
        <v>0.008</v>
      </c>
      <c r="R1419" s="489" t="str">
        <f>VLOOKUP(K1419,'Downloaded Data'!A:A,1,TRUE)</f>
        <v>#N/A</v>
      </c>
    </row>
    <row r="1420" ht="15.75" customHeight="1">
      <c r="A1420" s="489">
        <v>43192.0</v>
      </c>
      <c r="B1420" s="490">
        <v>5888.29</v>
      </c>
      <c r="C1420" s="490">
        <v>5888.29</v>
      </c>
      <c r="D1420" s="490">
        <v>5888.29</v>
      </c>
      <c r="E1420" s="490">
        <v>5888.29</v>
      </c>
      <c r="G1420" s="226">
        <v>-0.0221</v>
      </c>
      <c r="K1420" s="489">
        <v>43164.0</v>
      </c>
      <c r="L1420" s="154">
        <v>67.73</v>
      </c>
      <c r="M1420" s="154">
        <v>70.55</v>
      </c>
      <c r="N1420" s="154">
        <v>70.55</v>
      </c>
      <c r="O1420" s="154">
        <v>67.64</v>
      </c>
      <c r="P1420" s="154" t="s">
        <v>3864</v>
      </c>
      <c r="Q1420" s="226">
        <v>-0.0299</v>
      </c>
      <c r="R1420" s="489" t="str">
        <f>VLOOKUP(K1420,'Downloaded Data'!A:A,1,TRUE)</f>
        <v>#N/A</v>
      </c>
    </row>
    <row r="1421" ht="15.75" customHeight="1">
      <c r="A1421" s="489">
        <v>43102.0</v>
      </c>
      <c r="B1421" s="490">
        <v>6021.44</v>
      </c>
      <c r="C1421" s="490">
        <v>6021.44</v>
      </c>
      <c r="D1421" s="490">
        <v>6021.44</v>
      </c>
      <c r="E1421" s="490">
        <v>6021.44</v>
      </c>
      <c r="G1421" s="226">
        <v>-0.003</v>
      </c>
      <c r="K1421" s="154" t="s">
        <v>5810</v>
      </c>
      <c r="L1421" s="154">
        <v>69.82</v>
      </c>
      <c r="M1421" s="154">
        <v>70.27</v>
      </c>
      <c r="N1421" s="154">
        <v>70.82</v>
      </c>
      <c r="O1421" s="154">
        <v>69.36</v>
      </c>
      <c r="P1421" s="154" t="s">
        <v>3865</v>
      </c>
      <c r="Q1421" s="226">
        <v>-0.0051</v>
      </c>
      <c r="R1421" s="489" t="str">
        <f>VLOOKUP(K1421,'Downloaded Data'!A:A,1,TRUE)</f>
        <v>01/14/2018</v>
      </c>
    </row>
    <row r="1422" ht="15.75" customHeight="1">
      <c r="A1422" s="154" t="s">
        <v>5844</v>
      </c>
      <c r="B1422" s="490">
        <v>6039.78</v>
      </c>
      <c r="C1422" s="490">
        <v>6039.78</v>
      </c>
      <c r="D1422" s="490">
        <v>6039.78</v>
      </c>
      <c r="E1422" s="490">
        <v>6039.78</v>
      </c>
      <c r="G1422" s="226">
        <v>-0.0144</v>
      </c>
      <c r="K1422" s="154" t="s">
        <v>5811</v>
      </c>
      <c r="L1422" s="154">
        <v>70.18</v>
      </c>
      <c r="M1422" s="154">
        <v>69.91</v>
      </c>
      <c r="N1422" s="154">
        <v>71.27</v>
      </c>
      <c r="O1422" s="154">
        <v>69.55</v>
      </c>
      <c r="P1422" s="154" t="s">
        <v>3866</v>
      </c>
      <c r="Q1422" s="226">
        <v>0.0105</v>
      </c>
      <c r="R1422" s="489" t="str">
        <f>VLOOKUP(K1422,'Downloaded Data'!A:A,1,TRUE)</f>
        <v>01/14/2018</v>
      </c>
    </row>
    <row r="1423" ht="15.75" customHeight="1">
      <c r="A1423" s="154" t="s">
        <v>5845</v>
      </c>
      <c r="B1423" s="490">
        <v>6127.8</v>
      </c>
      <c r="C1423" s="490">
        <v>6127.8</v>
      </c>
      <c r="D1423" s="490">
        <v>6127.8</v>
      </c>
      <c r="E1423" s="490">
        <v>6127.8</v>
      </c>
      <c r="G1423" s="226">
        <v>-0.0079</v>
      </c>
      <c r="K1423" s="154" t="s">
        <v>5812</v>
      </c>
      <c r="L1423" s="154">
        <v>69.45</v>
      </c>
      <c r="M1423" s="154">
        <v>69.55</v>
      </c>
      <c r="N1423" s="154">
        <v>69.64</v>
      </c>
      <c r="O1423" s="154">
        <v>69.0</v>
      </c>
      <c r="P1423" s="154" t="s">
        <v>3867</v>
      </c>
      <c r="Q1423" s="226">
        <v>0.0026</v>
      </c>
      <c r="R1423" s="489" t="str">
        <f>VLOOKUP(K1423,'Downloaded Data'!A:A,1,TRUE)</f>
        <v>01/14/2018</v>
      </c>
    </row>
    <row r="1424" ht="15.75" customHeight="1">
      <c r="A1424" s="154" t="s">
        <v>5846</v>
      </c>
      <c r="B1424" s="490">
        <v>6176.44</v>
      </c>
      <c r="C1424" s="490">
        <v>6176.44</v>
      </c>
      <c r="D1424" s="490">
        <v>6176.44</v>
      </c>
      <c r="E1424" s="490">
        <v>6176.44</v>
      </c>
      <c r="G1424" s="226">
        <v>0.0052</v>
      </c>
      <c r="K1424" s="154" t="s">
        <v>5813</v>
      </c>
      <c r="L1424" s="154">
        <v>69.27</v>
      </c>
      <c r="M1424" s="154">
        <v>68.18</v>
      </c>
      <c r="N1424" s="154">
        <v>69.55</v>
      </c>
      <c r="O1424" s="154">
        <v>68.18</v>
      </c>
      <c r="P1424" s="154" t="s">
        <v>3868</v>
      </c>
      <c r="Q1424" s="226">
        <v>0.0105</v>
      </c>
      <c r="R1424" s="489" t="str">
        <f>VLOOKUP(K1424,'Downloaded Data'!A:A,1,TRUE)</f>
        <v>01/14/2018</v>
      </c>
    </row>
    <row r="1425" ht="15.75" customHeight="1">
      <c r="A1425" s="154" t="s">
        <v>5847</v>
      </c>
      <c r="B1425" s="490">
        <v>6144.72</v>
      </c>
      <c r="C1425" s="490">
        <v>6144.72</v>
      </c>
      <c r="D1425" s="490">
        <v>6144.72</v>
      </c>
      <c r="E1425" s="490">
        <v>6144.72</v>
      </c>
      <c r="G1425" s="226">
        <v>-0.0114</v>
      </c>
      <c r="K1425" s="154" t="s">
        <v>5814</v>
      </c>
      <c r="L1425" s="154">
        <v>68.55</v>
      </c>
      <c r="M1425" s="154">
        <v>67.27</v>
      </c>
      <c r="N1425" s="154">
        <v>68.64</v>
      </c>
      <c r="O1425" s="154">
        <v>67.27</v>
      </c>
      <c r="P1425" s="154" t="s">
        <v>3869</v>
      </c>
      <c r="Q1425" s="226">
        <v>0.0135</v>
      </c>
      <c r="R1425" s="489" t="str">
        <f>VLOOKUP(K1425,'Downloaded Data'!A:A,1,TRUE)</f>
        <v>01/14/2018</v>
      </c>
    </row>
    <row r="1426" ht="15.75" customHeight="1">
      <c r="A1426" s="154" t="s">
        <v>5848</v>
      </c>
      <c r="B1426" s="490">
        <v>6215.8</v>
      </c>
      <c r="C1426" s="490">
        <v>6215.8</v>
      </c>
      <c r="D1426" s="490">
        <v>6215.8</v>
      </c>
      <c r="E1426" s="490">
        <v>6215.8</v>
      </c>
      <c r="G1426" s="226">
        <v>0.0024</v>
      </c>
      <c r="K1426" s="154" t="s">
        <v>5815</v>
      </c>
      <c r="L1426" s="154">
        <v>67.64</v>
      </c>
      <c r="M1426" s="154">
        <v>67.27</v>
      </c>
      <c r="N1426" s="154">
        <v>67.82</v>
      </c>
      <c r="O1426" s="154">
        <v>67.18</v>
      </c>
      <c r="P1426" s="154" t="s">
        <v>3870</v>
      </c>
      <c r="Q1426" s="226">
        <v>0.0055</v>
      </c>
      <c r="R1426" s="489" t="str">
        <f>VLOOKUP(K1426,'Downloaded Data'!A:A,1,TRUE)</f>
        <v>01/14/2018</v>
      </c>
    </row>
    <row r="1427" ht="15.75" customHeight="1">
      <c r="A1427" s="154" t="s">
        <v>5849</v>
      </c>
      <c r="B1427" s="490">
        <v>6200.68</v>
      </c>
      <c r="C1427" s="490">
        <v>6200.68</v>
      </c>
      <c r="D1427" s="490">
        <v>6200.68</v>
      </c>
      <c r="E1427" s="490">
        <v>6200.68</v>
      </c>
      <c r="G1427" s="226">
        <v>-0.001</v>
      </c>
      <c r="K1427" s="154" t="s">
        <v>5816</v>
      </c>
      <c r="L1427" s="154">
        <v>67.27</v>
      </c>
      <c r="M1427" s="154">
        <v>68.0</v>
      </c>
      <c r="N1427" s="154">
        <v>68.0</v>
      </c>
      <c r="O1427" s="154">
        <v>67.27</v>
      </c>
      <c r="P1427" s="154" t="s">
        <v>3871</v>
      </c>
      <c r="Q1427" s="226">
        <v>-0.0027</v>
      </c>
      <c r="R1427" s="489" t="str">
        <f>VLOOKUP(K1427,'Downloaded Data'!A:A,1,TRUE)</f>
        <v>01/14/2018</v>
      </c>
    </row>
    <row r="1428" ht="15.75" customHeight="1">
      <c r="A1428" s="154" t="s">
        <v>5850</v>
      </c>
      <c r="B1428" s="490">
        <v>6206.72</v>
      </c>
      <c r="C1428" s="490">
        <v>6206.72</v>
      </c>
      <c r="D1428" s="490">
        <v>6206.72</v>
      </c>
      <c r="E1428" s="490">
        <v>6206.72</v>
      </c>
      <c r="G1428" s="226">
        <v>0.0019</v>
      </c>
      <c r="K1428" s="154" t="s">
        <v>5817</v>
      </c>
      <c r="L1428" s="154">
        <v>67.45</v>
      </c>
      <c r="M1428" s="154">
        <v>67.91</v>
      </c>
      <c r="N1428" s="154">
        <v>68.18</v>
      </c>
      <c r="O1428" s="154">
        <v>67.36</v>
      </c>
      <c r="P1428" s="154" t="s">
        <v>3872</v>
      </c>
      <c r="Q1428" s="226">
        <v>-0.0055</v>
      </c>
      <c r="R1428" s="489" t="str">
        <f>VLOOKUP(K1428,'Downloaded Data'!A:A,1,TRUE)</f>
        <v>01/14/2018</v>
      </c>
    </row>
    <row r="1429" ht="15.75" customHeight="1">
      <c r="A1429" s="154" t="s">
        <v>5851</v>
      </c>
      <c r="B1429" s="490">
        <v>6195.0</v>
      </c>
      <c r="C1429" s="490">
        <v>6195.0</v>
      </c>
      <c r="D1429" s="490">
        <v>6195.0</v>
      </c>
      <c r="E1429" s="490">
        <v>6195.0</v>
      </c>
      <c r="G1429" s="226">
        <v>0.0078</v>
      </c>
      <c r="K1429" s="154" t="s">
        <v>5818</v>
      </c>
      <c r="L1429" s="154">
        <v>67.82</v>
      </c>
      <c r="M1429" s="154">
        <v>69.09</v>
      </c>
      <c r="N1429" s="154">
        <v>70.45</v>
      </c>
      <c r="O1429" s="154">
        <v>67.73</v>
      </c>
      <c r="P1429" s="154" t="s">
        <v>3873</v>
      </c>
      <c r="Q1429" s="226">
        <v>-0.0158</v>
      </c>
      <c r="R1429" s="489" t="str">
        <f>VLOOKUP(K1429,'Downloaded Data'!A:A,1,TRUE)</f>
        <v>01/14/2018</v>
      </c>
    </row>
    <row r="1430" ht="15.75" customHeight="1">
      <c r="A1430" s="154" t="s">
        <v>5852</v>
      </c>
      <c r="B1430" s="490">
        <v>6147.19</v>
      </c>
      <c r="C1430" s="490">
        <v>6147.19</v>
      </c>
      <c r="D1430" s="490">
        <v>6147.19</v>
      </c>
      <c r="E1430" s="490">
        <v>6147.19</v>
      </c>
      <c r="G1430" s="226">
        <v>0.0041</v>
      </c>
      <c r="K1430" s="154" t="s">
        <v>5819</v>
      </c>
      <c r="L1430" s="154">
        <v>68.91</v>
      </c>
      <c r="M1430" s="154">
        <v>69.0</v>
      </c>
      <c r="N1430" s="154">
        <v>69.09</v>
      </c>
      <c r="O1430" s="154">
        <v>68.27</v>
      </c>
      <c r="P1430" s="154" t="s">
        <v>3874</v>
      </c>
      <c r="Q1430" s="226">
        <v>-0.0013</v>
      </c>
      <c r="R1430" s="489" t="str">
        <f>VLOOKUP(K1430,'Downloaded Data'!A:A,1,TRUE)</f>
        <v>01/14/2018</v>
      </c>
    </row>
    <row r="1431" ht="15.75" customHeight="1">
      <c r="A1431" s="154" t="s">
        <v>5853</v>
      </c>
      <c r="B1431" s="490">
        <v>6122.23</v>
      </c>
      <c r="C1431" s="490">
        <v>6122.23</v>
      </c>
      <c r="D1431" s="490">
        <v>6122.23</v>
      </c>
      <c r="E1431" s="490">
        <v>6122.23</v>
      </c>
      <c r="G1431" s="226">
        <v>0.0039</v>
      </c>
      <c r="K1431" s="154" t="s">
        <v>5820</v>
      </c>
      <c r="L1431" s="154">
        <v>69.0</v>
      </c>
      <c r="M1431" s="154">
        <v>69.91</v>
      </c>
      <c r="N1431" s="154">
        <v>69.91</v>
      </c>
      <c r="O1431" s="154">
        <v>68.64</v>
      </c>
      <c r="P1431" s="154" t="s">
        <v>3875</v>
      </c>
      <c r="Q1431" s="226">
        <v>-0.0065</v>
      </c>
      <c r="R1431" s="489" t="str">
        <f>VLOOKUP(K1431,'Downloaded Data'!A:A,1,TRUE)</f>
        <v>01/14/2018</v>
      </c>
    </row>
    <row r="1432" ht="15.75" customHeight="1">
      <c r="A1432" s="154" t="s">
        <v>5854</v>
      </c>
      <c r="B1432" s="490">
        <v>6098.32</v>
      </c>
      <c r="C1432" s="490">
        <v>6098.32</v>
      </c>
      <c r="D1432" s="490">
        <v>6098.32</v>
      </c>
      <c r="E1432" s="490">
        <v>6098.32</v>
      </c>
      <c r="G1432" s="226">
        <v>-0.005</v>
      </c>
      <c r="K1432" s="489">
        <v>43438.0</v>
      </c>
      <c r="L1432" s="154">
        <v>69.45</v>
      </c>
      <c r="M1432" s="154">
        <v>69.55</v>
      </c>
      <c r="N1432" s="154">
        <v>70.09</v>
      </c>
      <c r="O1432" s="154">
        <v>68.64</v>
      </c>
      <c r="P1432" s="154" t="s">
        <v>3876</v>
      </c>
      <c r="Q1432" s="226">
        <v>-0.004</v>
      </c>
      <c r="R1432" s="489" t="str">
        <f>VLOOKUP(K1432,'Downloaded Data'!A:A,1,TRUE)</f>
        <v>#N/A</v>
      </c>
    </row>
    <row r="1433" ht="15.75" customHeight="1">
      <c r="A1433" s="154" t="s">
        <v>5855</v>
      </c>
      <c r="B1433" s="490">
        <v>6128.8</v>
      </c>
      <c r="C1433" s="490">
        <v>6128.8</v>
      </c>
      <c r="D1433" s="490">
        <v>6128.8</v>
      </c>
      <c r="E1433" s="490">
        <v>6128.8</v>
      </c>
      <c r="G1433" s="226">
        <v>0.0117</v>
      </c>
      <c r="K1433" s="489">
        <v>43408.0</v>
      </c>
      <c r="L1433" s="154">
        <v>69.73</v>
      </c>
      <c r="M1433" s="154">
        <v>70.55</v>
      </c>
      <c r="N1433" s="154">
        <v>70.55</v>
      </c>
      <c r="O1433" s="154">
        <v>69.55</v>
      </c>
      <c r="P1433" s="154" t="s">
        <v>3877</v>
      </c>
      <c r="Q1433" s="226">
        <v>0.0</v>
      </c>
      <c r="R1433" s="489" t="str">
        <f>VLOOKUP(K1433,'Downloaded Data'!A:A,1,TRUE)</f>
        <v>#N/A</v>
      </c>
    </row>
    <row r="1434" ht="15.75" customHeight="1">
      <c r="A1434" s="154" t="s">
        <v>5856</v>
      </c>
      <c r="B1434" s="490">
        <v>6057.85</v>
      </c>
      <c r="C1434" s="490">
        <v>6057.85</v>
      </c>
      <c r="D1434" s="490">
        <v>6057.85</v>
      </c>
      <c r="E1434" s="490">
        <v>6057.85</v>
      </c>
      <c r="G1434" s="226">
        <v>-0.0098</v>
      </c>
      <c r="K1434" s="489">
        <v>43377.0</v>
      </c>
      <c r="L1434" s="154">
        <v>69.73</v>
      </c>
      <c r="M1434" s="154">
        <v>70.0</v>
      </c>
      <c r="N1434" s="154">
        <v>70.91</v>
      </c>
      <c r="O1434" s="154">
        <v>69.18</v>
      </c>
      <c r="P1434" s="154" t="s">
        <v>3878</v>
      </c>
      <c r="Q1434" s="226">
        <v>0.0093</v>
      </c>
      <c r="R1434" s="489" t="str">
        <f>VLOOKUP(K1434,'Downloaded Data'!A:A,1,TRUE)</f>
        <v>#N/A</v>
      </c>
    </row>
    <row r="1435" ht="15.75" customHeight="1">
      <c r="A1435" s="154" t="s">
        <v>5857</v>
      </c>
      <c r="B1435" s="490">
        <v>6117.89</v>
      </c>
      <c r="C1435" s="490">
        <v>6117.89</v>
      </c>
      <c r="D1435" s="490">
        <v>6117.89</v>
      </c>
      <c r="E1435" s="490">
        <v>6117.89</v>
      </c>
      <c r="G1435" s="226">
        <v>-0.0099</v>
      </c>
      <c r="K1435" s="489">
        <v>43347.0</v>
      </c>
      <c r="L1435" s="154">
        <v>69.09</v>
      </c>
      <c r="M1435" s="154">
        <v>68.82</v>
      </c>
      <c r="N1435" s="154">
        <v>69.73</v>
      </c>
      <c r="O1435" s="154">
        <v>68.64</v>
      </c>
      <c r="P1435" s="154" t="s">
        <v>3879</v>
      </c>
      <c r="Q1435" s="226">
        <v>-0.0013</v>
      </c>
      <c r="R1435" s="489" t="str">
        <f>VLOOKUP(K1435,'Downloaded Data'!A:A,1,TRUE)</f>
        <v>#N/A</v>
      </c>
    </row>
    <row r="1436" ht="15.75" customHeight="1">
      <c r="A1436" s="489">
        <v>43405.0</v>
      </c>
      <c r="B1436" s="490">
        <v>6179.32</v>
      </c>
      <c r="C1436" s="490">
        <v>6179.32</v>
      </c>
      <c r="D1436" s="490">
        <v>6179.32</v>
      </c>
      <c r="E1436" s="490">
        <v>6179.32</v>
      </c>
      <c r="G1436" s="226">
        <v>0.0011</v>
      </c>
      <c r="K1436" s="489">
        <v>43316.0</v>
      </c>
      <c r="L1436" s="154">
        <v>69.18</v>
      </c>
      <c r="M1436" s="154">
        <v>68.55</v>
      </c>
      <c r="N1436" s="154">
        <v>69.45</v>
      </c>
      <c r="O1436" s="154">
        <v>68.55</v>
      </c>
      <c r="P1436" s="154" t="s">
        <v>3880</v>
      </c>
      <c r="Q1436" s="226">
        <v>0.0092</v>
      </c>
      <c r="R1436" s="489" t="str">
        <f>VLOOKUP(K1436,'Downloaded Data'!A:A,1,TRUE)</f>
        <v>#N/A</v>
      </c>
    </row>
    <row r="1437" ht="15.75" customHeight="1">
      <c r="A1437" s="489">
        <v>43374.0</v>
      </c>
      <c r="B1437" s="490">
        <v>6172.44</v>
      </c>
      <c r="C1437" s="490">
        <v>6172.44</v>
      </c>
      <c r="D1437" s="490">
        <v>6172.44</v>
      </c>
      <c r="E1437" s="490">
        <v>6172.44</v>
      </c>
      <c r="G1437" s="226">
        <v>-0.0042</v>
      </c>
      <c r="K1437" s="489">
        <v>43224.0</v>
      </c>
      <c r="L1437" s="154">
        <v>68.55</v>
      </c>
      <c r="M1437" s="154">
        <v>67.82</v>
      </c>
      <c r="N1437" s="154">
        <v>69.64</v>
      </c>
      <c r="O1437" s="154">
        <v>67.73</v>
      </c>
      <c r="P1437" s="154" t="s">
        <v>3875</v>
      </c>
      <c r="Q1437" s="226">
        <v>0.0015</v>
      </c>
      <c r="R1437" s="489" t="str">
        <f>VLOOKUP(K1437,'Downloaded Data'!A:A,1,TRUE)</f>
        <v>#N/A</v>
      </c>
    </row>
    <row r="1438" ht="15.75" customHeight="1">
      <c r="A1438" s="489">
        <v>43344.0</v>
      </c>
      <c r="B1438" s="490">
        <v>6198.53</v>
      </c>
      <c r="C1438" s="490">
        <v>6198.53</v>
      </c>
      <c r="D1438" s="490">
        <v>6198.53</v>
      </c>
      <c r="E1438" s="490">
        <v>6198.53</v>
      </c>
      <c r="G1438" s="226">
        <v>-0.0019</v>
      </c>
      <c r="K1438" s="489">
        <v>43194.0</v>
      </c>
      <c r="L1438" s="154">
        <v>68.45</v>
      </c>
      <c r="M1438" s="154">
        <v>68.45</v>
      </c>
      <c r="N1438" s="154">
        <v>68.91</v>
      </c>
      <c r="O1438" s="154">
        <v>67.64</v>
      </c>
      <c r="P1438" s="154" t="s">
        <v>3582</v>
      </c>
      <c r="Q1438" s="226">
        <v>0.0</v>
      </c>
      <c r="R1438" s="489" t="str">
        <f>VLOOKUP(K1438,'Downloaded Data'!A:A,1,TRUE)</f>
        <v>#N/A</v>
      </c>
    </row>
    <row r="1439" ht="15.75" customHeight="1">
      <c r="A1439" s="489">
        <v>43313.0</v>
      </c>
      <c r="B1439" s="490">
        <v>6210.5</v>
      </c>
      <c r="C1439" s="490">
        <v>6210.5</v>
      </c>
      <c r="D1439" s="490">
        <v>6210.5</v>
      </c>
      <c r="E1439" s="490">
        <v>6210.5</v>
      </c>
      <c r="G1439" s="226">
        <v>-0.0092</v>
      </c>
      <c r="K1439" s="489">
        <v>43163.0</v>
      </c>
      <c r="L1439" s="154">
        <v>68.45</v>
      </c>
      <c r="M1439" s="154">
        <v>67.27</v>
      </c>
      <c r="N1439" s="154">
        <v>69.0</v>
      </c>
      <c r="O1439" s="154">
        <v>66.36</v>
      </c>
      <c r="P1439" s="154" t="s">
        <v>3881</v>
      </c>
      <c r="Q1439" s="226">
        <v>0.0162</v>
      </c>
      <c r="R1439" s="489" t="str">
        <f>VLOOKUP(K1439,'Downloaded Data'!A:A,1,TRUE)</f>
        <v>#N/A</v>
      </c>
    </row>
    <row r="1440" ht="15.75" customHeight="1">
      <c r="A1440" s="489">
        <v>43282.0</v>
      </c>
      <c r="B1440" s="490">
        <v>6268.42</v>
      </c>
      <c r="C1440" s="490">
        <v>6268.42</v>
      </c>
      <c r="D1440" s="490">
        <v>6268.42</v>
      </c>
      <c r="E1440" s="490">
        <v>6268.42</v>
      </c>
      <c r="G1440" s="226">
        <v>-0.0055</v>
      </c>
      <c r="K1440" s="489">
        <v>43135.0</v>
      </c>
      <c r="L1440" s="154">
        <v>67.36</v>
      </c>
      <c r="M1440" s="154">
        <v>65.73</v>
      </c>
      <c r="N1440" s="154">
        <v>67.64</v>
      </c>
      <c r="O1440" s="154">
        <v>65.64</v>
      </c>
      <c r="P1440" s="154" t="s">
        <v>3882</v>
      </c>
      <c r="Q1440" s="226">
        <v>0.0206</v>
      </c>
      <c r="R1440" s="489" t="str">
        <f>VLOOKUP(K1440,'Downloaded Data'!A:A,1,TRUE)</f>
        <v>#N/A</v>
      </c>
    </row>
    <row r="1441" ht="15.75" customHeight="1">
      <c r="A1441" s="489">
        <v>43191.0</v>
      </c>
      <c r="B1441" s="490">
        <v>6302.84</v>
      </c>
      <c r="C1441" s="490">
        <v>6302.84</v>
      </c>
      <c r="D1441" s="490">
        <v>6302.84</v>
      </c>
      <c r="E1441" s="490">
        <v>6302.84</v>
      </c>
      <c r="G1441" s="226">
        <v>-0.0024</v>
      </c>
      <c r="K1441" s="489">
        <v>43104.0</v>
      </c>
      <c r="L1441" s="154">
        <v>66.0</v>
      </c>
      <c r="M1441" s="154">
        <v>67.09</v>
      </c>
      <c r="N1441" s="154">
        <v>67.18</v>
      </c>
      <c r="O1441" s="154">
        <v>65.73</v>
      </c>
      <c r="P1441" s="154" t="s">
        <v>3248</v>
      </c>
      <c r="Q1441" s="226">
        <v>-0.0096</v>
      </c>
      <c r="R1441" s="489" t="str">
        <f>VLOOKUP(K1441,'Downloaded Data'!A:A,1,TRUE)</f>
        <v>#N/A</v>
      </c>
    </row>
    <row r="1442" ht="15.75" customHeight="1">
      <c r="A1442" s="489">
        <v>43160.0</v>
      </c>
      <c r="B1442" s="490">
        <v>6318.27</v>
      </c>
      <c r="C1442" s="490">
        <v>6318.27</v>
      </c>
      <c r="D1442" s="490">
        <v>6318.27</v>
      </c>
      <c r="E1442" s="490">
        <v>6318.27</v>
      </c>
      <c r="G1442" s="226">
        <v>0.0061</v>
      </c>
      <c r="K1442" s="154" t="s">
        <v>5821</v>
      </c>
      <c r="L1442" s="154">
        <v>66.64</v>
      </c>
      <c r="M1442" s="154">
        <v>66.0</v>
      </c>
      <c r="N1442" s="154">
        <v>67.27</v>
      </c>
      <c r="O1442" s="154">
        <v>65.45</v>
      </c>
      <c r="P1442" s="154" t="s">
        <v>3883</v>
      </c>
      <c r="Q1442" s="226">
        <v>0.0182</v>
      </c>
      <c r="R1442" s="489" t="str">
        <f>VLOOKUP(K1442,'Downloaded Data'!A:A,1,TRUE)</f>
        <v>01/14/2018</v>
      </c>
    </row>
    <row r="1443" ht="15.75" customHeight="1">
      <c r="A1443" s="489">
        <v>43132.0</v>
      </c>
      <c r="B1443" s="490">
        <v>6279.96</v>
      </c>
      <c r="C1443" s="490">
        <v>6279.96</v>
      </c>
      <c r="D1443" s="490">
        <v>6279.96</v>
      </c>
      <c r="E1443" s="490">
        <v>6279.96</v>
      </c>
      <c r="G1443" s="226">
        <v>0.0041</v>
      </c>
      <c r="K1443" s="154" t="s">
        <v>5822</v>
      </c>
      <c r="L1443" s="154">
        <v>65.45</v>
      </c>
      <c r="M1443" s="154">
        <v>65.82</v>
      </c>
      <c r="N1443" s="154">
        <v>66.09</v>
      </c>
      <c r="O1443" s="154">
        <v>65.0</v>
      </c>
      <c r="P1443" s="154" t="s">
        <v>3884</v>
      </c>
      <c r="Q1443" s="226">
        <v>-0.0097</v>
      </c>
      <c r="R1443" s="489" t="str">
        <f>VLOOKUP(K1443,'Downloaded Data'!A:A,1,TRUE)</f>
        <v>01/14/2018</v>
      </c>
    </row>
    <row r="1444" ht="15.75" customHeight="1">
      <c r="A1444" s="489">
        <v>43101.0</v>
      </c>
      <c r="B1444" s="490">
        <v>6254.41</v>
      </c>
      <c r="C1444" s="490">
        <v>6254.41</v>
      </c>
      <c r="D1444" s="490">
        <v>6254.41</v>
      </c>
      <c r="E1444" s="490">
        <v>6254.41</v>
      </c>
      <c r="G1444" s="226">
        <v>0.0016</v>
      </c>
      <c r="K1444" s="154" t="s">
        <v>5823</v>
      </c>
      <c r="L1444" s="154">
        <v>66.09</v>
      </c>
      <c r="M1444" s="154">
        <v>64.0</v>
      </c>
      <c r="N1444" s="154">
        <v>66.36</v>
      </c>
      <c r="O1444" s="154">
        <v>63.64</v>
      </c>
      <c r="P1444" s="154" t="s">
        <v>3885</v>
      </c>
      <c r="Q1444" s="226">
        <v>0.0269</v>
      </c>
      <c r="R1444" s="489" t="str">
        <f>VLOOKUP(K1444,'Downloaded Data'!A:A,1,TRUE)</f>
        <v>01/14/2018</v>
      </c>
    </row>
    <row r="1445" ht="15.75" customHeight="1">
      <c r="A1445" s="154" t="s">
        <v>5858</v>
      </c>
      <c r="B1445" s="490">
        <v>6244.52</v>
      </c>
      <c r="C1445" s="490">
        <v>6244.52</v>
      </c>
      <c r="D1445" s="490">
        <v>6244.52</v>
      </c>
      <c r="E1445" s="490">
        <v>6244.52</v>
      </c>
      <c r="G1445" s="226">
        <v>0.0094</v>
      </c>
      <c r="K1445" s="154" t="s">
        <v>5824</v>
      </c>
      <c r="L1445" s="154">
        <v>64.36</v>
      </c>
      <c r="M1445" s="154">
        <v>64.55</v>
      </c>
      <c r="N1445" s="154">
        <v>65.09</v>
      </c>
      <c r="O1445" s="154">
        <v>64.18</v>
      </c>
      <c r="P1445" s="154" t="s">
        <v>3886</v>
      </c>
      <c r="Q1445" s="226">
        <v>0.0014</v>
      </c>
      <c r="R1445" s="489" t="str">
        <f>VLOOKUP(K1445,'Downloaded Data'!A:A,1,TRUE)</f>
        <v>01/14/2018</v>
      </c>
    </row>
    <row r="1446" ht="15.75" customHeight="1">
      <c r="A1446" s="154" t="s">
        <v>5859</v>
      </c>
      <c r="B1446" s="490">
        <v>6186.46</v>
      </c>
      <c r="C1446" s="490">
        <v>6186.46</v>
      </c>
      <c r="D1446" s="490">
        <v>6186.46</v>
      </c>
      <c r="E1446" s="490">
        <v>6186.46</v>
      </c>
      <c r="G1446" s="226">
        <v>0.0031</v>
      </c>
      <c r="K1446" s="154" t="s">
        <v>5825</v>
      </c>
      <c r="L1446" s="154">
        <v>64.27</v>
      </c>
      <c r="M1446" s="154">
        <v>65.27</v>
      </c>
      <c r="N1446" s="154">
        <v>65.36</v>
      </c>
      <c r="O1446" s="154">
        <v>63.82</v>
      </c>
      <c r="P1446" s="154" t="s">
        <v>3887</v>
      </c>
      <c r="Q1446" s="226">
        <v>0.0028</v>
      </c>
      <c r="R1446" s="489" t="str">
        <f>VLOOKUP(K1446,'Downloaded Data'!A:A,1,TRUE)</f>
        <v>01/14/2018</v>
      </c>
    </row>
    <row r="1447" ht="15.75" customHeight="1">
      <c r="A1447" s="154" t="s">
        <v>5860</v>
      </c>
      <c r="B1447" s="490">
        <v>6167.56</v>
      </c>
      <c r="C1447" s="490">
        <v>6167.56</v>
      </c>
      <c r="D1447" s="490">
        <v>6167.56</v>
      </c>
      <c r="E1447" s="490">
        <v>6167.56</v>
      </c>
      <c r="G1447" s="226">
        <v>0.0013</v>
      </c>
      <c r="K1447" s="154" t="s">
        <v>5826</v>
      </c>
      <c r="L1447" s="154">
        <v>64.09</v>
      </c>
      <c r="M1447" s="154">
        <v>64.55</v>
      </c>
      <c r="N1447" s="154">
        <v>64.64</v>
      </c>
      <c r="O1447" s="154">
        <v>63.64</v>
      </c>
      <c r="P1447" s="154" t="s">
        <v>3888</v>
      </c>
      <c r="Q1447" s="226">
        <v>-0.0071</v>
      </c>
      <c r="R1447" s="489" t="str">
        <f>VLOOKUP(K1447,'Downloaded Data'!A:A,1,TRUE)</f>
        <v>01/15/2024</v>
      </c>
    </row>
    <row r="1448" ht="15.75" customHeight="1">
      <c r="A1448" s="154" t="s">
        <v>5861</v>
      </c>
      <c r="B1448" s="490">
        <v>6159.3</v>
      </c>
      <c r="C1448" s="490">
        <v>6159.3</v>
      </c>
      <c r="D1448" s="490">
        <v>6159.3</v>
      </c>
      <c r="E1448" s="490">
        <v>6159.3</v>
      </c>
      <c r="G1448" s="226">
        <v>-0.0038</v>
      </c>
      <c r="K1448" s="154" t="s">
        <v>5827</v>
      </c>
      <c r="L1448" s="154">
        <v>64.55</v>
      </c>
      <c r="M1448" s="154">
        <v>64.09</v>
      </c>
      <c r="N1448" s="154">
        <v>66.27</v>
      </c>
      <c r="O1448" s="154">
        <v>63.82</v>
      </c>
      <c r="P1448" s="154" t="s">
        <v>3889</v>
      </c>
      <c r="Q1448" s="226">
        <v>0.0</v>
      </c>
      <c r="R1448" s="489" t="str">
        <f>VLOOKUP(K1448,'Downloaded Data'!A:A,1,TRUE)</f>
        <v>01/15/2024</v>
      </c>
    </row>
    <row r="1449" ht="15.75" customHeight="1">
      <c r="A1449" s="154" t="s">
        <v>5862</v>
      </c>
      <c r="B1449" s="490">
        <v>6182.78</v>
      </c>
      <c r="C1449" s="490">
        <v>6182.78</v>
      </c>
      <c r="D1449" s="490">
        <v>6182.78</v>
      </c>
      <c r="E1449" s="490">
        <v>6182.78</v>
      </c>
      <c r="G1449" s="226">
        <v>-0.0022</v>
      </c>
      <c r="K1449" s="154" t="s">
        <v>5828</v>
      </c>
      <c r="L1449" s="154">
        <v>64.55</v>
      </c>
      <c r="M1449" s="154">
        <v>64.73</v>
      </c>
      <c r="N1449" s="154">
        <v>64.91</v>
      </c>
      <c r="O1449" s="154">
        <v>64.36</v>
      </c>
      <c r="P1449" s="154" t="s">
        <v>3890</v>
      </c>
      <c r="Q1449" s="226">
        <v>-0.0124</v>
      </c>
      <c r="R1449" s="489" t="str">
        <f>VLOOKUP(K1449,'Downloaded Data'!A:A,1,TRUE)</f>
        <v>01/15/2024</v>
      </c>
    </row>
    <row r="1450" ht="15.75" customHeight="1">
      <c r="A1450" s="154" t="s">
        <v>5863</v>
      </c>
      <c r="B1450" s="490">
        <v>6196.48</v>
      </c>
      <c r="C1450" s="490">
        <v>6196.48</v>
      </c>
      <c r="D1450" s="490">
        <v>6196.48</v>
      </c>
      <c r="E1450" s="490">
        <v>6196.48</v>
      </c>
      <c r="G1450" s="226">
        <v>-0.0052</v>
      </c>
      <c r="K1450" s="154" t="s">
        <v>5829</v>
      </c>
      <c r="L1450" s="154">
        <v>65.36</v>
      </c>
      <c r="M1450" s="154">
        <v>64.82</v>
      </c>
      <c r="N1450" s="154">
        <v>65.64</v>
      </c>
      <c r="O1450" s="154">
        <v>64.82</v>
      </c>
      <c r="P1450" s="154" t="s">
        <v>3406</v>
      </c>
      <c r="Q1450" s="226">
        <v>0.0069</v>
      </c>
      <c r="R1450" s="489" t="str">
        <f>VLOOKUP(K1450,'Downloaded Data'!A:A,1,TRUE)</f>
        <v>01/15/2024</v>
      </c>
    </row>
    <row r="1451" ht="15.75" customHeight="1">
      <c r="A1451" s="154" t="s">
        <v>5864</v>
      </c>
      <c r="B1451" s="490">
        <v>6228.65</v>
      </c>
      <c r="C1451" s="490">
        <v>6228.65</v>
      </c>
      <c r="D1451" s="490">
        <v>6228.65</v>
      </c>
      <c r="E1451" s="490">
        <v>6228.65</v>
      </c>
      <c r="G1451" s="226">
        <v>7.0E-4</v>
      </c>
      <c r="K1451" s="154" t="s">
        <v>5830</v>
      </c>
      <c r="L1451" s="154">
        <v>64.91</v>
      </c>
      <c r="M1451" s="154">
        <v>66.0</v>
      </c>
      <c r="N1451" s="154">
        <v>66.09</v>
      </c>
      <c r="O1451" s="154">
        <v>64.55</v>
      </c>
      <c r="P1451" s="154" t="s">
        <v>3891</v>
      </c>
      <c r="Q1451" s="226">
        <v>0.0028</v>
      </c>
      <c r="R1451" s="489" t="str">
        <f>VLOOKUP(K1451,'Downloaded Data'!A:A,1,TRUE)</f>
        <v>01/15/2024</v>
      </c>
    </row>
    <row r="1452" ht="15.75" customHeight="1">
      <c r="A1452" s="154" t="s">
        <v>5865</v>
      </c>
      <c r="B1452" s="490">
        <v>6224.6</v>
      </c>
      <c r="C1452" s="490">
        <v>6224.6</v>
      </c>
      <c r="D1452" s="490">
        <v>6224.6</v>
      </c>
      <c r="E1452" s="490">
        <v>6224.6</v>
      </c>
      <c r="G1452" s="226">
        <v>0.0019</v>
      </c>
      <c r="K1452" s="154" t="s">
        <v>5831</v>
      </c>
      <c r="L1452" s="154">
        <v>64.73</v>
      </c>
      <c r="M1452" s="154">
        <v>64.55</v>
      </c>
      <c r="N1452" s="154">
        <v>66.18</v>
      </c>
      <c r="O1452" s="154">
        <v>64.27</v>
      </c>
      <c r="P1452" s="154" t="s">
        <v>3732</v>
      </c>
      <c r="Q1452" s="226">
        <v>0.0043</v>
      </c>
      <c r="R1452" s="489" t="str">
        <f>VLOOKUP(K1452,'Downloaded Data'!A:A,1,TRUE)</f>
        <v>01/15/2024</v>
      </c>
    </row>
    <row r="1453" ht="15.75" customHeight="1">
      <c r="A1453" s="154" t="s">
        <v>5866</v>
      </c>
      <c r="B1453" s="490">
        <v>6213.08</v>
      </c>
      <c r="C1453" s="490">
        <v>6213.08</v>
      </c>
      <c r="D1453" s="490">
        <v>6213.08</v>
      </c>
      <c r="E1453" s="490">
        <v>6213.08</v>
      </c>
      <c r="G1453" s="226">
        <v>-0.0027</v>
      </c>
      <c r="K1453" s="154" t="s">
        <v>5832</v>
      </c>
      <c r="L1453" s="154">
        <v>64.45</v>
      </c>
      <c r="M1453" s="154">
        <v>64.55</v>
      </c>
      <c r="N1453" s="154">
        <v>64.64</v>
      </c>
      <c r="O1453" s="154">
        <v>64.18</v>
      </c>
      <c r="P1453" s="154" t="s">
        <v>3892</v>
      </c>
      <c r="Q1453" s="226">
        <v>-0.0098</v>
      </c>
      <c r="R1453" s="489" t="str">
        <f>VLOOKUP(K1453,'Downloaded Data'!A:A,1,TRUE)</f>
        <v>01/15/2024</v>
      </c>
    </row>
    <row r="1454" ht="15.75" customHeight="1">
      <c r="A1454" s="154" t="s">
        <v>5867</v>
      </c>
      <c r="B1454" s="490">
        <v>6230.01</v>
      </c>
      <c r="C1454" s="490">
        <v>6230.01</v>
      </c>
      <c r="D1454" s="490">
        <v>6230.01</v>
      </c>
      <c r="E1454" s="490">
        <v>6230.01</v>
      </c>
      <c r="G1454" s="226">
        <v>0.001</v>
      </c>
      <c r="K1454" s="489">
        <v>43437.0</v>
      </c>
      <c r="L1454" s="154">
        <v>65.09</v>
      </c>
      <c r="M1454" s="154">
        <v>65.0</v>
      </c>
      <c r="N1454" s="154">
        <v>65.82</v>
      </c>
      <c r="O1454" s="154">
        <v>64.55</v>
      </c>
      <c r="P1454" s="154" t="s">
        <v>3893</v>
      </c>
      <c r="Q1454" s="226">
        <v>-0.0041</v>
      </c>
      <c r="R1454" s="489" t="str">
        <f>VLOOKUP(K1454,'Downloaded Data'!A:A,1,TRUE)</f>
        <v>#N/A</v>
      </c>
    </row>
    <row r="1455" ht="15.75" customHeight="1">
      <c r="A1455" s="154" t="s">
        <v>5868</v>
      </c>
      <c r="B1455" s="490">
        <v>6224.07</v>
      </c>
      <c r="C1455" s="490">
        <v>6224.07</v>
      </c>
      <c r="D1455" s="490">
        <v>6224.07</v>
      </c>
      <c r="E1455" s="490">
        <v>6224.07</v>
      </c>
      <c r="G1455" s="226">
        <v>-0.0044</v>
      </c>
      <c r="K1455" s="489">
        <v>43407.0</v>
      </c>
      <c r="L1455" s="154">
        <v>65.36</v>
      </c>
      <c r="M1455" s="154">
        <v>65.45</v>
      </c>
      <c r="N1455" s="154">
        <v>65.45</v>
      </c>
      <c r="O1455" s="154">
        <v>65.09</v>
      </c>
      <c r="P1455" s="154" t="s">
        <v>3894</v>
      </c>
      <c r="Q1455" s="226">
        <v>-0.0014</v>
      </c>
      <c r="R1455" s="489" t="str">
        <f>VLOOKUP(K1455,'Downloaded Data'!A:A,1,TRUE)</f>
        <v>#N/A</v>
      </c>
    </row>
    <row r="1456" ht="15.75" customHeight="1">
      <c r="A1456" s="489">
        <v>43081.0</v>
      </c>
      <c r="B1456" s="490">
        <v>6251.6</v>
      </c>
      <c r="C1456" s="490">
        <v>6251.6</v>
      </c>
      <c r="D1456" s="490">
        <v>6251.6</v>
      </c>
      <c r="E1456" s="490">
        <v>6251.6</v>
      </c>
      <c r="G1456" s="226">
        <v>0.0089</v>
      </c>
      <c r="K1456" s="489">
        <v>43315.0</v>
      </c>
      <c r="L1456" s="154">
        <v>65.45</v>
      </c>
      <c r="M1456" s="154">
        <v>65.55</v>
      </c>
      <c r="N1456" s="154">
        <v>66.09</v>
      </c>
      <c r="O1456" s="154">
        <v>65.36</v>
      </c>
      <c r="P1456" s="154" t="s">
        <v>3895</v>
      </c>
      <c r="Q1456" s="226">
        <v>-0.007</v>
      </c>
      <c r="R1456" s="489" t="str">
        <f>VLOOKUP(K1456,'Downloaded Data'!A:A,1,TRUE)</f>
        <v>#N/A</v>
      </c>
    </row>
    <row r="1457" ht="15.75" customHeight="1">
      <c r="A1457" s="489">
        <v>43051.0</v>
      </c>
      <c r="B1457" s="490">
        <v>6196.65</v>
      </c>
      <c r="C1457" s="490">
        <v>6196.65</v>
      </c>
      <c r="D1457" s="490">
        <v>6196.65</v>
      </c>
      <c r="E1457" s="490">
        <v>6196.65</v>
      </c>
      <c r="G1457" s="226">
        <v>-0.0013</v>
      </c>
      <c r="K1457" s="489">
        <v>43284.0</v>
      </c>
      <c r="L1457" s="154">
        <v>65.91</v>
      </c>
      <c r="M1457" s="154">
        <v>66.82</v>
      </c>
      <c r="N1457" s="154">
        <v>66.82</v>
      </c>
      <c r="O1457" s="154">
        <v>65.64</v>
      </c>
      <c r="P1457" s="154" t="s">
        <v>3896</v>
      </c>
      <c r="Q1457" s="226">
        <v>-0.0041</v>
      </c>
      <c r="R1457" s="489" t="str">
        <f>VLOOKUP(K1457,'Downloaded Data'!A:A,1,TRUE)</f>
        <v>#N/A</v>
      </c>
    </row>
    <row r="1458" ht="15.75" customHeight="1">
      <c r="A1458" s="489">
        <v>43020.0</v>
      </c>
      <c r="B1458" s="490">
        <v>6204.43</v>
      </c>
      <c r="C1458" s="490">
        <v>6204.43</v>
      </c>
      <c r="D1458" s="490">
        <v>6204.43</v>
      </c>
      <c r="E1458" s="490">
        <v>6204.43</v>
      </c>
      <c r="G1458" s="226">
        <v>-0.007</v>
      </c>
      <c r="K1458" s="489">
        <v>43254.0</v>
      </c>
      <c r="L1458" s="154">
        <v>66.18</v>
      </c>
      <c r="M1458" s="154">
        <v>66.36</v>
      </c>
      <c r="N1458" s="154">
        <v>66.82</v>
      </c>
      <c r="O1458" s="154">
        <v>65.09</v>
      </c>
      <c r="P1458" s="154" t="s">
        <v>3897</v>
      </c>
      <c r="Q1458" s="226">
        <v>-0.0014</v>
      </c>
      <c r="R1458" s="489" t="str">
        <f>VLOOKUP(K1458,'Downloaded Data'!A:A,1,TRUE)</f>
        <v>#N/A</v>
      </c>
    </row>
    <row r="1459" ht="15.75" customHeight="1">
      <c r="A1459" s="489">
        <v>42928.0</v>
      </c>
      <c r="B1459" s="490">
        <v>6248.22</v>
      </c>
      <c r="C1459" s="490">
        <v>6248.22</v>
      </c>
      <c r="D1459" s="490">
        <v>6248.22</v>
      </c>
      <c r="E1459" s="490">
        <v>6248.22</v>
      </c>
      <c r="G1459" s="226">
        <v>-0.0029</v>
      </c>
      <c r="K1459" s="489">
        <v>43223.0</v>
      </c>
      <c r="L1459" s="154">
        <v>66.27</v>
      </c>
      <c r="M1459" s="154">
        <v>66.18</v>
      </c>
      <c r="N1459" s="154">
        <v>67.18</v>
      </c>
      <c r="O1459" s="154">
        <v>65.27</v>
      </c>
      <c r="P1459" s="154" t="s">
        <v>3898</v>
      </c>
      <c r="Q1459" s="226">
        <v>0.0</v>
      </c>
      <c r="R1459" s="489" t="str">
        <f>VLOOKUP(K1459,'Downloaded Data'!A:A,1,TRUE)</f>
        <v>#N/A</v>
      </c>
    </row>
    <row r="1460" ht="15.75" customHeight="1">
      <c r="A1460" s="489">
        <v>42898.0</v>
      </c>
      <c r="B1460" s="490">
        <v>6266.29</v>
      </c>
      <c r="C1460" s="490">
        <v>6266.29</v>
      </c>
      <c r="D1460" s="490">
        <v>6266.29</v>
      </c>
      <c r="E1460" s="490">
        <v>6266.29</v>
      </c>
      <c r="G1460" s="226">
        <v>-0.0033</v>
      </c>
      <c r="K1460" s="489">
        <v>43193.0</v>
      </c>
      <c r="L1460" s="154">
        <v>66.27</v>
      </c>
      <c r="M1460" s="154">
        <v>64.36</v>
      </c>
      <c r="N1460" s="154">
        <v>67.27</v>
      </c>
      <c r="O1460" s="154">
        <v>64.36</v>
      </c>
      <c r="P1460" s="154" t="s">
        <v>3899</v>
      </c>
      <c r="Q1460" s="226">
        <v>0.0195</v>
      </c>
      <c r="R1460" s="489" t="str">
        <f>VLOOKUP(K1460,'Downloaded Data'!A:A,1,TRUE)</f>
        <v>#N/A</v>
      </c>
    </row>
    <row r="1461" ht="15.75" customHeight="1">
      <c r="A1461" s="489">
        <v>42867.0</v>
      </c>
      <c r="B1461" s="490">
        <v>6286.75</v>
      </c>
      <c r="C1461" s="490">
        <v>6286.75</v>
      </c>
      <c r="D1461" s="490">
        <v>6286.75</v>
      </c>
      <c r="E1461" s="490">
        <v>6286.75</v>
      </c>
      <c r="G1461" s="226">
        <v>0.0038</v>
      </c>
      <c r="K1461" s="489">
        <v>43103.0</v>
      </c>
      <c r="L1461" s="154">
        <v>65.0</v>
      </c>
      <c r="M1461" s="154">
        <v>64.55</v>
      </c>
      <c r="N1461" s="154">
        <v>65.27</v>
      </c>
      <c r="O1461" s="154">
        <v>64.36</v>
      </c>
      <c r="P1461" s="154" t="s">
        <v>3900</v>
      </c>
      <c r="Q1461" s="226">
        <v>0.0085</v>
      </c>
      <c r="R1461" s="489" t="str">
        <f>VLOOKUP(K1461,'Downloaded Data'!A:A,1,TRUE)</f>
        <v>#N/A</v>
      </c>
    </row>
    <row r="1462" ht="15.75" customHeight="1">
      <c r="A1462" s="489">
        <v>42837.0</v>
      </c>
      <c r="B1462" s="490">
        <v>6262.76</v>
      </c>
      <c r="C1462" s="490">
        <v>6262.76</v>
      </c>
      <c r="D1462" s="490">
        <v>6262.76</v>
      </c>
      <c r="E1462" s="490">
        <v>6262.76</v>
      </c>
      <c r="G1462" s="226">
        <v>-0.0053</v>
      </c>
      <c r="K1462" s="154" t="s">
        <v>5833</v>
      </c>
      <c r="L1462" s="154">
        <v>64.45</v>
      </c>
      <c r="M1462" s="154">
        <v>63.82</v>
      </c>
      <c r="N1462" s="154">
        <v>64.64</v>
      </c>
      <c r="O1462" s="154">
        <v>63.82</v>
      </c>
      <c r="P1462" s="154" t="s">
        <v>3901</v>
      </c>
      <c r="Q1462" s="226">
        <v>0.0056</v>
      </c>
      <c r="R1462" s="489" t="str">
        <f>VLOOKUP(K1462,'Downloaded Data'!A:A,1,TRUE)</f>
        <v>01/15/2024</v>
      </c>
    </row>
    <row r="1463" ht="15.75" customHeight="1">
      <c r="A1463" s="489">
        <v>42806.0</v>
      </c>
      <c r="B1463" s="490">
        <v>6296.2</v>
      </c>
      <c r="C1463" s="490">
        <v>6296.2</v>
      </c>
      <c r="D1463" s="490">
        <v>6296.2</v>
      </c>
      <c r="E1463" s="490">
        <v>6296.2</v>
      </c>
      <c r="G1463" s="226">
        <v>-0.0017</v>
      </c>
      <c r="K1463" s="154" t="s">
        <v>5834</v>
      </c>
      <c r="L1463" s="154">
        <v>64.09</v>
      </c>
      <c r="M1463" s="154">
        <v>64.82</v>
      </c>
      <c r="N1463" s="154">
        <v>64.82</v>
      </c>
      <c r="O1463" s="154">
        <v>63.45</v>
      </c>
      <c r="P1463" s="154" t="s">
        <v>3902</v>
      </c>
      <c r="Q1463" s="226">
        <v>-0.0014</v>
      </c>
      <c r="R1463" s="489" t="str">
        <f>VLOOKUP(K1463,'Downloaded Data'!A:A,1,TRUE)</f>
        <v>01/15/2024</v>
      </c>
    </row>
    <row r="1464" ht="15.75" customHeight="1">
      <c r="A1464" s="154" t="s">
        <v>5869</v>
      </c>
      <c r="B1464" s="490">
        <v>6306.86</v>
      </c>
      <c r="C1464" s="490">
        <v>6306.86</v>
      </c>
      <c r="D1464" s="490">
        <v>6306.86</v>
      </c>
      <c r="E1464" s="490">
        <v>6306.86</v>
      </c>
      <c r="G1464" s="226">
        <v>0.0045</v>
      </c>
      <c r="K1464" s="154" t="s">
        <v>5835</v>
      </c>
      <c r="L1464" s="154">
        <v>64.18</v>
      </c>
      <c r="M1464" s="154">
        <v>64.36</v>
      </c>
      <c r="N1464" s="154">
        <v>64.36</v>
      </c>
      <c r="O1464" s="154">
        <v>63.73</v>
      </c>
      <c r="P1464" s="154" t="s">
        <v>3903</v>
      </c>
      <c r="Q1464" s="226">
        <v>-0.0042</v>
      </c>
      <c r="R1464" s="489" t="str">
        <f>VLOOKUP(K1464,'Downloaded Data'!A:A,1,TRUE)</f>
        <v>01/15/2024</v>
      </c>
    </row>
    <row r="1465" ht="15.75" customHeight="1">
      <c r="A1465" s="154" t="s">
        <v>5870</v>
      </c>
      <c r="B1465" s="490">
        <v>6278.55</v>
      </c>
      <c r="C1465" s="490">
        <v>6278.55</v>
      </c>
      <c r="D1465" s="490">
        <v>6278.55</v>
      </c>
      <c r="E1465" s="490">
        <v>6278.55</v>
      </c>
      <c r="G1465" s="226">
        <v>0.001</v>
      </c>
      <c r="K1465" s="154" t="s">
        <v>5836</v>
      </c>
      <c r="L1465" s="154">
        <v>64.45</v>
      </c>
      <c r="M1465" s="154">
        <v>65.82</v>
      </c>
      <c r="N1465" s="154">
        <v>65.82</v>
      </c>
      <c r="O1465" s="154">
        <v>64.18</v>
      </c>
      <c r="P1465" s="154" t="s">
        <v>3904</v>
      </c>
      <c r="Q1465" s="226">
        <v>0.0</v>
      </c>
      <c r="R1465" s="489" t="str">
        <f>VLOOKUP(K1465,'Downloaded Data'!A:A,1,TRUE)</f>
        <v>01/15/2024</v>
      </c>
    </row>
    <row r="1466" ht="15.75" customHeight="1">
      <c r="A1466" s="154" t="s">
        <v>5871</v>
      </c>
      <c r="B1466" s="490">
        <v>6272.57</v>
      </c>
      <c r="C1466" s="490">
        <v>6272.57</v>
      </c>
      <c r="D1466" s="490">
        <v>6272.57</v>
      </c>
      <c r="E1466" s="490">
        <v>6272.57</v>
      </c>
      <c r="G1466" s="226">
        <v>-0.0047</v>
      </c>
      <c r="K1466" s="154" t="s">
        <v>5837</v>
      </c>
      <c r="L1466" s="154">
        <v>64.45</v>
      </c>
      <c r="M1466" s="154">
        <v>65.45</v>
      </c>
      <c r="N1466" s="154">
        <v>65.45</v>
      </c>
      <c r="O1466" s="154">
        <v>64.27</v>
      </c>
      <c r="P1466" s="154" t="s">
        <v>3905</v>
      </c>
      <c r="Q1466" s="226">
        <v>-0.0085</v>
      </c>
      <c r="R1466" s="489" t="str">
        <f>VLOOKUP(K1466,'Downloaded Data'!A:A,1,TRUE)</f>
        <v>01/15/2024</v>
      </c>
    </row>
    <row r="1467" ht="15.75" customHeight="1">
      <c r="A1467" s="154" t="s">
        <v>5872</v>
      </c>
      <c r="B1467" s="490">
        <v>6302.45</v>
      </c>
      <c r="C1467" s="490">
        <v>6302.45</v>
      </c>
      <c r="D1467" s="490">
        <v>6302.45</v>
      </c>
      <c r="E1467" s="490">
        <v>6302.45</v>
      </c>
      <c r="G1467" s="226">
        <v>-0.0054</v>
      </c>
      <c r="K1467" s="154" t="s">
        <v>5838</v>
      </c>
      <c r="L1467" s="154">
        <v>65.0</v>
      </c>
      <c r="M1467" s="154">
        <v>64.55</v>
      </c>
      <c r="N1467" s="154">
        <v>65.27</v>
      </c>
      <c r="O1467" s="154">
        <v>64.55</v>
      </c>
      <c r="P1467" s="154" t="s">
        <v>3906</v>
      </c>
      <c r="Q1467" s="226">
        <v>0.0</v>
      </c>
      <c r="R1467" s="489" t="str">
        <f>VLOOKUP(K1467,'Downloaded Data'!A:A,1,TRUE)</f>
        <v>01/15/2024</v>
      </c>
    </row>
    <row r="1468" ht="15.75" customHeight="1">
      <c r="A1468" s="154" t="s">
        <v>5873</v>
      </c>
      <c r="B1468" s="490">
        <v>6336.88</v>
      </c>
      <c r="C1468" s="490">
        <v>6336.88</v>
      </c>
      <c r="D1468" s="490">
        <v>6336.88</v>
      </c>
      <c r="E1468" s="490">
        <v>6336.88</v>
      </c>
      <c r="G1468" s="226">
        <v>0.0023</v>
      </c>
      <c r="K1468" s="154" t="s">
        <v>5839</v>
      </c>
      <c r="L1468" s="154">
        <v>65.0</v>
      </c>
      <c r="M1468" s="154">
        <v>65.0</v>
      </c>
      <c r="N1468" s="154">
        <v>65.45</v>
      </c>
      <c r="O1468" s="154">
        <v>64.64</v>
      </c>
      <c r="P1468" s="154" t="s">
        <v>3907</v>
      </c>
      <c r="Q1468" s="226">
        <v>-0.0028</v>
      </c>
      <c r="R1468" s="489" t="str">
        <f>VLOOKUP(K1468,'Downloaded Data'!A:A,1,TRUE)</f>
        <v>01/15/2024</v>
      </c>
    </row>
    <row r="1469" ht="15.75" customHeight="1">
      <c r="A1469" s="154" t="s">
        <v>5874</v>
      </c>
      <c r="B1469" s="490">
        <v>6322.51</v>
      </c>
      <c r="C1469" s="490">
        <v>6322.51</v>
      </c>
      <c r="D1469" s="490">
        <v>6322.51</v>
      </c>
      <c r="E1469" s="490">
        <v>6322.51</v>
      </c>
      <c r="G1469" s="226">
        <v>0.0053</v>
      </c>
      <c r="K1469" s="154" t="s">
        <v>5840</v>
      </c>
      <c r="L1469" s="154">
        <v>65.18</v>
      </c>
      <c r="M1469" s="154">
        <v>67.0</v>
      </c>
      <c r="N1469" s="154">
        <v>67.0</v>
      </c>
      <c r="O1469" s="154">
        <v>65.0</v>
      </c>
      <c r="P1469" s="154" t="s">
        <v>3908</v>
      </c>
      <c r="Q1469" s="226">
        <v>-0.0259</v>
      </c>
      <c r="R1469" s="489" t="str">
        <f>VLOOKUP(K1469,'Downloaded Data'!A:A,1,TRUE)</f>
        <v>01/15/2024</v>
      </c>
    </row>
    <row r="1470" ht="15.75" customHeight="1">
      <c r="A1470" s="154" t="s">
        <v>5875</v>
      </c>
      <c r="B1470" s="490">
        <v>6289.33</v>
      </c>
      <c r="C1470" s="490">
        <v>6289.33</v>
      </c>
      <c r="D1470" s="490">
        <v>6289.33</v>
      </c>
      <c r="E1470" s="490">
        <v>6289.33</v>
      </c>
      <c r="G1470" s="226">
        <v>0.0012</v>
      </c>
      <c r="K1470" s="154" t="s">
        <v>5841</v>
      </c>
      <c r="L1470" s="154">
        <v>66.91</v>
      </c>
      <c r="M1470" s="154">
        <v>66.27</v>
      </c>
      <c r="N1470" s="154">
        <v>67.18</v>
      </c>
      <c r="O1470" s="154">
        <v>66.27</v>
      </c>
      <c r="P1470" s="154" t="s">
        <v>3909</v>
      </c>
      <c r="Q1470" s="226">
        <v>0.0083</v>
      </c>
      <c r="R1470" s="489" t="str">
        <f>VLOOKUP(K1470,'Downloaded Data'!A:A,1,TRUE)</f>
        <v>#N/A</v>
      </c>
    </row>
    <row r="1471" ht="15.75" customHeight="1">
      <c r="A1471" s="154" t="s">
        <v>5876</v>
      </c>
      <c r="B1471" s="490">
        <v>6281.87</v>
      </c>
      <c r="C1471" s="490">
        <v>6281.87</v>
      </c>
      <c r="D1471" s="490">
        <v>6281.87</v>
      </c>
      <c r="E1471" s="490">
        <v>6281.87</v>
      </c>
      <c r="G1471" s="226">
        <v>-0.0059</v>
      </c>
      <c r="K1471" s="154" t="s">
        <v>5842</v>
      </c>
      <c r="L1471" s="154">
        <v>66.36</v>
      </c>
      <c r="M1471" s="154">
        <v>65.91</v>
      </c>
      <c r="N1471" s="154">
        <v>66.64</v>
      </c>
      <c r="O1471" s="154">
        <v>65.91</v>
      </c>
      <c r="P1471" s="154" t="s">
        <v>3910</v>
      </c>
      <c r="Q1471" s="226">
        <v>0.0068</v>
      </c>
      <c r="R1471" s="489" t="str">
        <f>VLOOKUP(K1471,'Downloaded Data'!A:A,1,TRUE)</f>
        <v>#N/A</v>
      </c>
    </row>
    <row r="1472" ht="15.75" customHeight="1">
      <c r="A1472" s="154" t="s">
        <v>5877</v>
      </c>
      <c r="B1472" s="490">
        <v>6319.12</v>
      </c>
      <c r="C1472" s="490">
        <v>6319.12</v>
      </c>
      <c r="D1472" s="490">
        <v>6319.12</v>
      </c>
      <c r="E1472" s="490">
        <v>6319.12</v>
      </c>
      <c r="G1472" s="226">
        <v>0.0019</v>
      </c>
      <c r="K1472" s="154" t="s">
        <v>5843</v>
      </c>
      <c r="L1472" s="154">
        <v>65.91</v>
      </c>
      <c r="M1472" s="154">
        <v>66.36</v>
      </c>
      <c r="N1472" s="154">
        <v>66.91</v>
      </c>
      <c r="O1472" s="154">
        <v>65.27</v>
      </c>
      <c r="P1472" s="154" t="s">
        <v>3911</v>
      </c>
      <c r="Q1472" s="226">
        <v>-0.0041</v>
      </c>
      <c r="R1472" s="489" t="str">
        <f>VLOOKUP(K1472,'Downloaded Data'!A:A,1,TRUE)</f>
        <v>#N/A</v>
      </c>
    </row>
    <row r="1473" ht="15.75" customHeight="1">
      <c r="A1473" s="154" t="s">
        <v>5878</v>
      </c>
      <c r="B1473" s="490">
        <v>6306.95</v>
      </c>
      <c r="C1473" s="490">
        <v>6306.95</v>
      </c>
      <c r="D1473" s="490">
        <v>6306.95</v>
      </c>
      <c r="E1473" s="490">
        <v>6306.95</v>
      </c>
      <c r="G1473" s="226">
        <v>0.004</v>
      </c>
      <c r="K1473" s="489">
        <v>43436.0</v>
      </c>
      <c r="L1473" s="154">
        <v>66.18</v>
      </c>
      <c r="M1473" s="154">
        <v>67.55</v>
      </c>
      <c r="N1473" s="154">
        <v>67.73</v>
      </c>
      <c r="O1473" s="154">
        <v>65.91</v>
      </c>
      <c r="P1473" s="154" t="s">
        <v>3912</v>
      </c>
      <c r="Q1473" s="226">
        <v>-0.0082</v>
      </c>
      <c r="R1473" s="489" t="str">
        <f>VLOOKUP(K1473,'Downloaded Data'!A:A,1,TRUE)</f>
        <v>#N/A</v>
      </c>
    </row>
    <row r="1474" ht="15.75" customHeight="1">
      <c r="A1474" s="154" t="s">
        <v>5879</v>
      </c>
      <c r="B1474" s="490">
        <v>6282.09</v>
      </c>
      <c r="C1474" s="490">
        <v>6282.09</v>
      </c>
      <c r="D1474" s="490">
        <v>6282.09</v>
      </c>
      <c r="E1474" s="490">
        <v>6282.09</v>
      </c>
      <c r="G1474" s="226">
        <v>0.0074</v>
      </c>
      <c r="K1474" s="489">
        <v>43406.0</v>
      </c>
      <c r="L1474" s="154">
        <v>66.73</v>
      </c>
      <c r="M1474" s="154">
        <v>66.82</v>
      </c>
      <c r="N1474" s="154">
        <v>67.27</v>
      </c>
      <c r="O1474" s="154">
        <v>66.36</v>
      </c>
      <c r="P1474" s="154" t="s">
        <v>3913</v>
      </c>
      <c r="Q1474" s="226">
        <v>0.0083</v>
      </c>
      <c r="R1474" s="489" t="str">
        <f>VLOOKUP(K1474,'Downloaded Data'!A:A,1,TRUE)</f>
        <v>#N/A</v>
      </c>
    </row>
    <row r="1475" ht="15.75" customHeight="1">
      <c r="A1475" s="154" t="s">
        <v>5880</v>
      </c>
      <c r="B1475" s="490">
        <v>6235.71</v>
      </c>
      <c r="C1475" s="490">
        <v>6235.71</v>
      </c>
      <c r="D1475" s="490">
        <v>6235.71</v>
      </c>
      <c r="E1475" s="490">
        <v>6235.71</v>
      </c>
      <c r="G1475" s="226">
        <v>-0.0026</v>
      </c>
      <c r="K1475" s="489">
        <v>43314.0</v>
      </c>
      <c r="L1475" s="154">
        <v>66.18</v>
      </c>
      <c r="M1475" s="154">
        <v>65.91</v>
      </c>
      <c r="N1475" s="154">
        <v>66.73</v>
      </c>
      <c r="O1475" s="154">
        <v>65.45</v>
      </c>
      <c r="P1475" s="154" t="s">
        <v>3554</v>
      </c>
      <c r="Q1475" s="226">
        <v>0.0055</v>
      </c>
      <c r="R1475" s="489" t="str">
        <f>VLOOKUP(K1475,'Downloaded Data'!A:A,1,TRUE)</f>
        <v>#N/A</v>
      </c>
    </row>
    <row r="1476" ht="15.75" customHeight="1">
      <c r="A1476" s="154" t="s">
        <v>5881</v>
      </c>
      <c r="B1476" s="490">
        <v>6252.14</v>
      </c>
      <c r="C1476" s="490">
        <v>6252.14</v>
      </c>
      <c r="D1476" s="490">
        <v>6252.14</v>
      </c>
      <c r="E1476" s="490">
        <v>6252.14</v>
      </c>
      <c r="G1476" s="226">
        <v>0.0057</v>
      </c>
      <c r="K1476" s="489">
        <v>43283.0</v>
      </c>
      <c r="L1476" s="154">
        <v>65.82</v>
      </c>
      <c r="M1476" s="154">
        <v>65.64</v>
      </c>
      <c r="N1476" s="154">
        <v>66.27</v>
      </c>
      <c r="O1476" s="154">
        <v>65.55</v>
      </c>
      <c r="P1476" s="154" t="s">
        <v>3914</v>
      </c>
      <c r="Q1476" s="226">
        <v>-0.0041</v>
      </c>
      <c r="R1476" s="489" t="str">
        <f>VLOOKUP(K1476,'Downloaded Data'!A:A,1,TRUE)</f>
        <v>#N/A</v>
      </c>
    </row>
    <row r="1477" ht="15.75" customHeight="1">
      <c r="A1477" s="154" t="s">
        <v>5882</v>
      </c>
      <c r="B1477" s="490">
        <v>6216.61</v>
      </c>
      <c r="C1477" s="490">
        <v>6216.61</v>
      </c>
      <c r="D1477" s="490">
        <v>6216.61</v>
      </c>
      <c r="E1477" s="490">
        <v>6216.61</v>
      </c>
      <c r="G1477" s="226">
        <v>-0.0012</v>
      </c>
      <c r="K1477" s="489">
        <v>43253.0</v>
      </c>
      <c r="L1477" s="154">
        <v>66.09</v>
      </c>
      <c r="M1477" s="154">
        <v>66.36</v>
      </c>
      <c r="N1477" s="154">
        <v>67.27</v>
      </c>
      <c r="O1477" s="154">
        <v>65.45</v>
      </c>
      <c r="P1477" s="154" t="s">
        <v>3915</v>
      </c>
      <c r="Q1477" s="226">
        <v>0.0055</v>
      </c>
      <c r="R1477" s="489" t="str">
        <f>VLOOKUP(K1477,'Downloaded Data'!A:A,1,TRUE)</f>
        <v>#N/A</v>
      </c>
    </row>
    <row r="1478" ht="15.75" customHeight="1">
      <c r="A1478" s="489">
        <v>43080.0</v>
      </c>
      <c r="B1478" s="490">
        <v>6223.78</v>
      </c>
      <c r="C1478" s="490">
        <v>6223.78</v>
      </c>
      <c r="D1478" s="490">
        <v>6223.78</v>
      </c>
      <c r="E1478" s="490">
        <v>6223.78</v>
      </c>
      <c r="G1478" s="226">
        <v>0.0049</v>
      </c>
      <c r="K1478" s="489">
        <v>43222.0</v>
      </c>
      <c r="L1478" s="154">
        <v>65.73</v>
      </c>
      <c r="M1478" s="154">
        <v>64.45</v>
      </c>
      <c r="N1478" s="154">
        <v>68.18</v>
      </c>
      <c r="O1478" s="154">
        <v>63.27</v>
      </c>
      <c r="P1478" s="154" t="s">
        <v>3916</v>
      </c>
      <c r="Q1478" s="226">
        <v>0.0199</v>
      </c>
      <c r="R1478" s="489" t="str">
        <f>VLOOKUP(K1478,'Downloaded Data'!A:A,1,TRUE)</f>
        <v>#N/A</v>
      </c>
    </row>
    <row r="1479" ht="15.75" customHeight="1">
      <c r="A1479" s="489">
        <v>42989.0</v>
      </c>
      <c r="B1479" s="490">
        <v>6193.56</v>
      </c>
      <c r="C1479" s="490">
        <v>6193.56</v>
      </c>
      <c r="D1479" s="490">
        <v>6193.56</v>
      </c>
      <c r="E1479" s="490">
        <v>6193.56</v>
      </c>
      <c r="G1479" s="226">
        <v>0.0056</v>
      </c>
      <c r="K1479" s="489">
        <v>43192.0</v>
      </c>
      <c r="L1479" s="154">
        <v>64.45</v>
      </c>
      <c r="M1479" s="154">
        <v>65.55</v>
      </c>
      <c r="N1479" s="154">
        <v>65.91</v>
      </c>
      <c r="O1479" s="154">
        <v>63.64</v>
      </c>
      <c r="P1479" s="154" t="s">
        <v>3917</v>
      </c>
      <c r="Q1479" s="226">
        <v>-0.0168</v>
      </c>
      <c r="R1479" s="489" t="str">
        <f>VLOOKUP(K1479,'Downloaded Data'!A:A,1,TRUE)</f>
        <v>#N/A</v>
      </c>
    </row>
    <row r="1480" ht="15.75" customHeight="1">
      <c r="A1480" s="489">
        <v>42958.0</v>
      </c>
      <c r="B1480" s="490">
        <v>6159.07</v>
      </c>
      <c r="C1480" s="490">
        <v>6159.07</v>
      </c>
      <c r="D1480" s="490">
        <v>6159.07</v>
      </c>
      <c r="E1480" s="490">
        <v>6159.07</v>
      </c>
      <c r="G1480" s="226">
        <v>0.0048</v>
      </c>
      <c r="K1480" s="489">
        <v>43102.0</v>
      </c>
      <c r="L1480" s="154">
        <v>65.55</v>
      </c>
      <c r="M1480" s="154">
        <v>68.0</v>
      </c>
      <c r="N1480" s="154">
        <v>68.0</v>
      </c>
      <c r="O1480" s="154">
        <v>65.27</v>
      </c>
      <c r="P1480" s="154" t="s">
        <v>3918</v>
      </c>
      <c r="Q1480" s="226">
        <v>-0.015</v>
      </c>
      <c r="R1480" s="489" t="str">
        <f>VLOOKUP(K1480,'Downloaded Data'!A:A,1,TRUE)</f>
        <v>#N/A</v>
      </c>
    </row>
    <row r="1481" ht="15.75" customHeight="1">
      <c r="A1481" s="489">
        <v>42927.0</v>
      </c>
      <c r="B1481" s="490">
        <v>6129.69</v>
      </c>
      <c r="C1481" s="490">
        <v>6129.69</v>
      </c>
      <c r="D1481" s="490">
        <v>6129.69</v>
      </c>
      <c r="E1481" s="490">
        <v>6129.69</v>
      </c>
      <c r="G1481" s="226">
        <v>0.0041</v>
      </c>
      <c r="K1481" s="154" t="s">
        <v>5844</v>
      </c>
      <c r="L1481" s="154">
        <v>66.55</v>
      </c>
      <c r="M1481" s="154">
        <v>67.27</v>
      </c>
      <c r="N1481" s="154">
        <v>67.36</v>
      </c>
      <c r="O1481" s="154">
        <v>64.18</v>
      </c>
      <c r="P1481" s="154" t="s">
        <v>3919</v>
      </c>
      <c r="Q1481" s="226">
        <v>-0.008</v>
      </c>
      <c r="R1481" s="489" t="str">
        <f>VLOOKUP(K1481,'Downloaded Data'!A:A,1,TRUE)</f>
        <v>#N/A</v>
      </c>
    </row>
    <row r="1482" ht="15.75" customHeight="1">
      <c r="A1482" s="489">
        <v>42897.0</v>
      </c>
      <c r="B1482" s="490">
        <v>6104.5</v>
      </c>
      <c r="C1482" s="490">
        <v>6104.5</v>
      </c>
      <c r="D1482" s="490">
        <v>6104.5</v>
      </c>
      <c r="E1482" s="490">
        <v>6104.5</v>
      </c>
      <c r="G1482" s="226">
        <v>0.0052</v>
      </c>
      <c r="K1482" s="154" t="s">
        <v>5845</v>
      </c>
      <c r="L1482" s="154">
        <v>67.09</v>
      </c>
      <c r="M1482" s="154">
        <v>69.09</v>
      </c>
      <c r="N1482" s="154">
        <v>69.09</v>
      </c>
      <c r="O1482" s="154">
        <v>66.73</v>
      </c>
      <c r="P1482" s="154" t="s">
        <v>3920</v>
      </c>
      <c r="Q1482" s="226">
        <v>-0.0315</v>
      </c>
      <c r="R1482" s="489" t="str">
        <f>VLOOKUP(K1482,'Downloaded Data'!A:A,1,TRUE)</f>
        <v>#N/A</v>
      </c>
    </row>
    <row r="1483" ht="15.75" customHeight="1">
      <c r="A1483" s="489">
        <v>42866.0</v>
      </c>
      <c r="B1483" s="490">
        <v>6072.99</v>
      </c>
      <c r="C1483" s="490">
        <v>6072.99</v>
      </c>
      <c r="D1483" s="490">
        <v>6072.99</v>
      </c>
      <c r="E1483" s="490">
        <v>6072.99</v>
      </c>
      <c r="G1483" s="226">
        <v>-0.0043</v>
      </c>
      <c r="K1483" s="154" t="s">
        <v>5846</v>
      </c>
      <c r="L1483" s="154">
        <v>69.27</v>
      </c>
      <c r="M1483" s="154">
        <v>69.18</v>
      </c>
      <c r="N1483" s="154">
        <v>69.55</v>
      </c>
      <c r="O1483" s="154">
        <v>69.18</v>
      </c>
      <c r="P1483" s="154" t="s">
        <v>3566</v>
      </c>
      <c r="Q1483" s="226">
        <v>0.0026</v>
      </c>
      <c r="R1483" s="489" t="str">
        <f>VLOOKUP(K1483,'Downloaded Data'!A:A,1,TRUE)</f>
        <v>#N/A</v>
      </c>
    </row>
    <row r="1484" ht="15.75" customHeight="1">
      <c r="A1484" s="489">
        <v>42777.0</v>
      </c>
      <c r="B1484" s="490">
        <v>6099.02</v>
      </c>
      <c r="C1484" s="490">
        <v>6099.02</v>
      </c>
      <c r="D1484" s="490">
        <v>6099.02</v>
      </c>
      <c r="E1484" s="490">
        <v>6099.02</v>
      </c>
      <c r="G1484" s="226">
        <v>0.0044</v>
      </c>
      <c r="K1484" s="154" t="s">
        <v>5847</v>
      </c>
      <c r="L1484" s="154">
        <v>69.09</v>
      </c>
      <c r="M1484" s="154">
        <v>69.73</v>
      </c>
      <c r="N1484" s="154">
        <v>69.73</v>
      </c>
      <c r="O1484" s="154">
        <v>69.09</v>
      </c>
      <c r="P1484" s="154" t="s">
        <v>3921</v>
      </c>
      <c r="Q1484" s="226">
        <v>-0.0092</v>
      </c>
      <c r="R1484" s="489" t="str">
        <f>VLOOKUP(K1484,'Downloaded Data'!A:A,1,TRUE)</f>
        <v>#N/A</v>
      </c>
    </row>
    <row r="1485" ht="15.75" customHeight="1">
      <c r="A1485" s="489">
        <v>42746.0</v>
      </c>
      <c r="B1485" s="490">
        <v>6072.33</v>
      </c>
      <c r="C1485" s="490">
        <v>6072.33</v>
      </c>
      <c r="D1485" s="490">
        <v>6072.33</v>
      </c>
      <c r="E1485" s="490">
        <v>6072.33</v>
      </c>
      <c r="G1485" s="226">
        <v>0.0088</v>
      </c>
      <c r="K1485" s="154" t="s">
        <v>5848</v>
      </c>
      <c r="L1485" s="154">
        <v>69.73</v>
      </c>
      <c r="M1485" s="154">
        <v>70.0</v>
      </c>
      <c r="N1485" s="154">
        <v>70.27</v>
      </c>
      <c r="O1485" s="154">
        <v>69.45</v>
      </c>
      <c r="P1485" s="154" t="s">
        <v>3922</v>
      </c>
      <c r="Q1485" s="226">
        <v>-0.0077</v>
      </c>
      <c r="R1485" s="489" t="str">
        <f>VLOOKUP(K1485,'Downloaded Data'!A:A,1,TRUE)</f>
        <v>#N/A</v>
      </c>
    </row>
    <row r="1486" ht="15.75" customHeight="1">
      <c r="A1486" s="154" t="s">
        <v>5883</v>
      </c>
      <c r="B1486" s="490">
        <v>6019.59</v>
      </c>
      <c r="C1486" s="490">
        <v>6019.59</v>
      </c>
      <c r="D1486" s="490">
        <v>6019.59</v>
      </c>
      <c r="E1486" s="490">
        <v>6019.59</v>
      </c>
      <c r="G1486" s="226">
        <v>0.0039</v>
      </c>
      <c r="K1486" s="154" t="s">
        <v>5849</v>
      </c>
      <c r="L1486" s="154">
        <v>70.27</v>
      </c>
      <c r="M1486" s="154">
        <v>70.0</v>
      </c>
      <c r="N1486" s="154">
        <v>70.55</v>
      </c>
      <c r="O1486" s="154">
        <v>70.0</v>
      </c>
      <c r="P1486" s="154" t="s">
        <v>3589</v>
      </c>
      <c r="Q1486" s="226">
        <v>0.0</v>
      </c>
      <c r="R1486" s="489" t="str">
        <f>VLOOKUP(K1486,'Downloaded Data'!A:A,1,TRUE)</f>
        <v>#N/A</v>
      </c>
    </row>
    <row r="1487" ht="15.75" customHeight="1">
      <c r="A1487" s="154" t="s">
        <v>5884</v>
      </c>
      <c r="B1487" s="490">
        <v>5996.24</v>
      </c>
      <c r="C1487" s="490">
        <v>5996.24</v>
      </c>
      <c r="D1487" s="490">
        <v>5996.24</v>
      </c>
      <c r="E1487" s="490">
        <v>5996.24</v>
      </c>
      <c r="G1487" s="226">
        <v>1.0E-4</v>
      </c>
      <c r="K1487" s="154" t="s">
        <v>5850</v>
      </c>
      <c r="L1487" s="154">
        <v>70.27</v>
      </c>
      <c r="M1487" s="154">
        <v>69.91</v>
      </c>
      <c r="N1487" s="154">
        <v>70.82</v>
      </c>
      <c r="O1487" s="154">
        <v>69.91</v>
      </c>
      <c r="P1487" s="154" t="s">
        <v>3923</v>
      </c>
      <c r="Q1487" s="226">
        <v>0.0064</v>
      </c>
      <c r="R1487" s="489" t="str">
        <f>VLOOKUP(K1487,'Downloaded Data'!A:A,1,TRUE)</f>
        <v>#N/A</v>
      </c>
    </row>
    <row r="1488" ht="15.75" customHeight="1">
      <c r="A1488" s="154" t="s">
        <v>5885</v>
      </c>
      <c r="B1488" s="490">
        <v>5995.41</v>
      </c>
      <c r="C1488" s="490">
        <v>5995.41</v>
      </c>
      <c r="D1488" s="490">
        <v>5995.41</v>
      </c>
      <c r="E1488" s="490">
        <v>5995.41</v>
      </c>
      <c r="G1488" s="226">
        <v>-0.0038</v>
      </c>
      <c r="K1488" s="154" t="s">
        <v>5851</v>
      </c>
      <c r="L1488" s="154">
        <v>69.82</v>
      </c>
      <c r="M1488" s="154">
        <v>70.55</v>
      </c>
      <c r="N1488" s="154">
        <v>70.55</v>
      </c>
      <c r="O1488" s="154">
        <v>69.73</v>
      </c>
      <c r="P1488" s="154" t="s">
        <v>3924</v>
      </c>
      <c r="Q1488" s="226">
        <v>0.0</v>
      </c>
      <c r="R1488" s="489" t="str">
        <f>VLOOKUP(K1488,'Downloaded Data'!A:A,1,TRUE)</f>
        <v>#N/A</v>
      </c>
    </row>
    <row r="1489" ht="15.75" customHeight="1">
      <c r="A1489" s="154" t="s">
        <v>5886</v>
      </c>
      <c r="B1489" s="490">
        <v>6018.25</v>
      </c>
      <c r="C1489" s="490">
        <v>6018.25</v>
      </c>
      <c r="D1489" s="490">
        <v>6018.25</v>
      </c>
      <c r="E1489" s="490">
        <v>6018.25</v>
      </c>
      <c r="G1489" s="226">
        <v>0.0028</v>
      </c>
      <c r="K1489" s="154" t="s">
        <v>5852</v>
      </c>
      <c r="L1489" s="154">
        <v>69.82</v>
      </c>
      <c r="M1489" s="154">
        <v>69.73</v>
      </c>
      <c r="N1489" s="154">
        <v>70.36</v>
      </c>
      <c r="O1489" s="154">
        <v>69.55</v>
      </c>
      <c r="P1489" s="154" t="s">
        <v>3925</v>
      </c>
      <c r="Q1489" s="226">
        <v>-0.0026</v>
      </c>
      <c r="R1489" s="489" t="str">
        <f>VLOOKUP(K1489,'Downloaded Data'!A:A,1,TRUE)</f>
        <v>#N/A</v>
      </c>
    </row>
    <row r="1490" ht="15.75" customHeight="1">
      <c r="A1490" s="154" t="s">
        <v>5887</v>
      </c>
      <c r="B1490" s="490">
        <v>6001.52</v>
      </c>
      <c r="C1490" s="490">
        <v>6001.52</v>
      </c>
      <c r="D1490" s="490">
        <v>6001.52</v>
      </c>
      <c r="E1490" s="490">
        <v>6001.52</v>
      </c>
      <c r="G1490" s="226">
        <v>0.0056</v>
      </c>
      <c r="K1490" s="154" t="s">
        <v>5853</v>
      </c>
      <c r="L1490" s="154">
        <v>70.0</v>
      </c>
      <c r="M1490" s="154">
        <v>70.0</v>
      </c>
      <c r="N1490" s="154">
        <v>70.27</v>
      </c>
      <c r="O1490" s="154">
        <v>69.64</v>
      </c>
      <c r="P1490" s="154" t="s">
        <v>3926</v>
      </c>
      <c r="Q1490" s="226">
        <v>0.0</v>
      </c>
      <c r="R1490" s="489" t="str">
        <f>VLOOKUP(K1490,'Downloaded Data'!A:A,1,TRUE)</f>
        <v>#N/A</v>
      </c>
    </row>
    <row r="1491" ht="15.75" customHeight="1">
      <c r="A1491" s="154" t="s">
        <v>5888</v>
      </c>
      <c r="B1491" s="490">
        <v>5968.02</v>
      </c>
      <c r="C1491" s="490">
        <v>5968.02</v>
      </c>
      <c r="D1491" s="490">
        <v>5968.02</v>
      </c>
      <c r="E1491" s="490">
        <v>5968.02</v>
      </c>
      <c r="G1491" s="226">
        <v>-0.0023</v>
      </c>
      <c r="K1491" s="154" t="s">
        <v>5854</v>
      </c>
      <c r="L1491" s="154">
        <v>70.0</v>
      </c>
      <c r="M1491" s="154">
        <v>70.09</v>
      </c>
      <c r="N1491" s="154">
        <v>70.27</v>
      </c>
      <c r="O1491" s="154">
        <v>69.82</v>
      </c>
      <c r="P1491" s="154" t="s">
        <v>3927</v>
      </c>
      <c r="Q1491" s="226">
        <v>-0.0038</v>
      </c>
      <c r="R1491" s="489" t="str">
        <f>VLOOKUP(K1491,'Downloaded Data'!A:A,1,TRUE)</f>
        <v>#N/A</v>
      </c>
    </row>
    <row r="1492" ht="15.75" customHeight="1">
      <c r="A1492" s="154" t="s">
        <v>5889</v>
      </c>
      <c r="B1492" s="490">
        <v>5981.95</v>
      </c>
      <c r="C1492" s="490">
        <v>5981.95</v>
      </c>
      <c r="D1492" s="490">
        <v>5981.95</v>
      </c>
      <c r="E1492" s="490">
        <v>5981.95</v>
      </c>
      <c r="G1492" s="226">
        <v>-0.0098</v>
      </c>
      <c r="K1492" s="154" t="s">
        <v>5855</v>
      </c>
      <c r="L1492" s="154">
        <v>70.27</v>
      </c>
      <c r="M1492" s="154">
        <v>70.55</v>
      </c>
      <c r="N1492" s="154">
        <v>70.55</v>
      </c>
      <c r="O1492" s="154">
        <v>70.18</v>
      </c>
      <c r="P1492" s="154" t="s">
        <v>3928</v>
      </c>
      <c r="Q1492" s="226">
        <v>0.0</v>
      </c>
      <c r="R1492" s="489" t="str">
        <f>VLOOKUP(K1492,'Downloaded Data'!A:A,1,TRUE)</f>
        <v>#N/A</v>
      </c>
    </row>
    <row r="1493" ht="15.75" customHeight="1">
      <c r="A1493" s="154" t="s">
        <v>5890</v>
      </c>
      <c r="B1493" s="490">
        <v>6041.2</v>
      </c>
      <c r="C1493" s="490">
        <v>6041.2</v>
      </c>
      <c r="D1493" s="490">
        <v>6041.2</v>
      </c>
      <c r="E1493" s="490">
        <v>6041.2</v>
      </c>
      <c r="G1493" s="226">
        <v>3.0E-4</v>
      </c>
      <c r="K1493" s="154" t="s">
        <v>5856</v>
      </c>
      <c r="L1493" s="154">
        <v>70.27</v>
      </c>
      <c r="M1493" s="154">
        <v>70.36</v>
      </c>
      <c r="N1493" s="154">
        <v>70.82</v>
      </c>
      <c r="O1493" s="154">
        <v>70.09</v>
      </c>
      <c r="P1493" s="154" t="s">
        <v>3250</v>
      </c>
      <c r="Q1493" s="226">
        <v>-0.0052</v>
      </c>
      <c r="R1493" s="489" t="str">
        <f>VLOOKUP(K1493,'Downloaded Data'!A:A,1,TRUE)</f>
        <v>#N/A</v>
      </c>
    </row>
    <row r="1494" ht="15.75" customHeight="1">
      <c r="A1494" s="154" t="s">
        <v>5891</v>
      </c>
      <c r="B1494" s="490">
        <v>6039.55</v>
      </c>
      <c r="C1494" s="490">
        <v>6039.55</v>
      </c>
      <c r="D1494" s="490">
        <v>6039.55</v>
      </c>
      <c r="E1494" s="490">
        <v>6039.55</v>
      </c>
      <c r="G1494" s="226">
        <v>0.0024</v>
      </c>
      <c r="K1494" s="154" t="s">
        <v>5857</v>
      </c>
      <c r="L1494" s="154">
        <v>70.64</v>
      </c>
      <c r="M1494" s="154">
        <v>70.0</v>
      </c>
      <c r="N1494" s="154">
        <v>71.55</v>
      </c>
      <c r="O1494" s="154">
        <v>70.0</v>
      </c>
      <c r="P1494" s="154" t="s">
        <v>3929</v>
      </c>
      <c r="Q1494" s="226">
        <v>-0.0025</v>
      </c>
      <c r="R1494" s="489" t="str">
        <f>VLOOKUP(K1494,'Downloaded Data'!A:A,1,TRUE)</f>
        <v>#N/A</v>
      </c>
    </row>
    <row r="1495" ht="15.75" customHeight="1">
      <c r="A1495" s="154" t="s">
        <v>5892</v>
      </c>
      <c r="B1495" s="490">
        <v>6025.27</v>
      </c>
      <c r="C1495" s="490">
        <v>6025.27</v>
      </c>
      <c r="D1495" s="490">
        <v>6025.27</v>
      </c>
      <c r="E1495" s="490">
        <v>6025.27</v>
      </c>
      <c r="G1495" s="226">
        <v>-0.0011</v>
      </c>
      <c r="K1495" s="489">
        <v>43405.0</v>
      </c>
      <c r="L1495" s="154">
        <v>70.82</v>
      </c>
      <c r="M1495" s="154">
        <v>70.91</v>
      </c>
      <c r="N1495" s="154">
        <v>71.18</v>
      </c>
      <c r="O1495" s="154">
        <v>70.64</v>
      </c>
      <c r="P1495" s="154" t="s">
        <v>3930</v>
      </c>
      <c r="Q1495" s="226">
        <v>-0.0013</v>
      </c>
      <c r="R1495" s="489" t="str">
        <f>VLOOKUP(K1495,'Downloaded Data'!A:A,1,TRUE)</f>
        <v>#N/A</v>
      </c>
    </row>
    <row r="1496" ht="15.75" customHeight="1">
      <c r="A1496" s="154" t="s">
        <v>5893</v>
      </c>
      <c r="B1496" s="490">
        <v>6031.74</v>
      </c>
      <c r="C1496" s="490">
        <v>6031.74</v>
      </c>
      <c r="D1496" s="490">
        <v>6031.74</v>
      </c>
      <c r="E1496" s="490">
        <v>6031.74</v>
      </c>
      <c r="G1496" s="226">
        <v>0.003</v>
      </c>
      <c r="K1496" s="489">
        <v>43374.0</v>
      </c>
      <c r="L1496" s="154">
        <v>70.91</v>
      </c>
      <c r="M1496" s="154">
        <v>71.64</v>
      </c>
      <c r="N1496" s="154">
        <v>71.64</v>
      </c>
      <c r="O1496" s="154">
        <v>70.82</v>
      </c>
      <c r="P1496" s="154" t="s">
        <v>3931</v>
      </c>
      <c r="Q1496" s="226">
        <v>-0.0102</v>
      </c>
      <c r="R1496" s="489" t="str">
        <f>VLOOKUP(K1496,'Downloaded Data'!A:A,1,TRUE)</f>
        <v>#N/A</v>
      </c>
    </row>
    <row r="1497" ht="15.75" customHeight="1">
      <c r="A1497" s="154" t="s">
        <v>5894</v>
      </c>
      <c r="B1497" s="490">
        <v>6013.84</v>
      </c>
      <c r="C1497" s="490">
        <v>6013.84</v>
      </c>
      <c r="D1497" s="490">
        <v>6013.84</v>
      </c>
      <c r="E1497" s="490">
        <v>6013.84</v>
      </c>
      <c r="G1497" s="226">
        <v>8.0E-4</v>
      </c>
      <c r="K1497" s="489">
        <v>43344.0</v>
      </c>
      <c r="L1497" s="154">
        <v>71.64</v>
      </c>
      <c r="M1497" s="154">
        <v>71.64</v>
      </c>
      <c r="N1497" s="154">
        <v>72.27</v>
      </c>
      <c r="O1497" s="154">
        <v>71.55</v>
      </c>
      <c r="P1497" s="154" t="s">
        <v>3932</v>
      </c>
      <c r="Q1497" s="226">
        <v>-0.0062</v>
      </c>
      <c r="R1497" s="489" t="str">
        <f>VLOOKUP(K1497,'Downloaded Data'!A:A,1,TRUE)</f>
        <v>#N/A</v>
      </c>
    </row>
    <row r="1498" ht="15.75" customHeight="1">
      <c r="A1498" s="154" t="s">
        <v>5895</v>
      </c>
      <c r="B1498" s="490">
        <v>6008.94</v>
      </c>
      <c r="C1498" s="490">
        <v>6008.94</v>
      </c>
      <c r="D1498" s="490">
        <v>6008.94</v>
      </c>
      <c r="E1498" s="490">
        <v>6008.94</v>
      </c>
      <c r="G1498" s="226">
        <v>-0.0091</v>
      </c>
      <c r="K1498" s="489">
        <v>43313.0</v>
      </c>
      <c r="L1498" s="154">
        <v>72.09</v>
      </c>
      <c r="M1498" s="154">
        <v>71.64</v>
      </c>
      <c r="N1498" s="154">
        <v>72.27</v>
      </c>
      <c r="O1498" s="154">
        <v>71.64</v>
      </c>
      <c r="P1498" s="154" t="s">
        <v>3933</v>
      </c>
      <c r="Q1498" s="226">
        <v>0.0012</v>
      </c>
      <c r="R1498" s="489" t="str">
        <f>VLOOKUP(K1498,'Downloaded Data'!A:A,1,TRUE)</f>
        <v>#N/A</v>
      </c>
    </row>
    <row r="1499" ht="15.75" customHeight="1">
      <c r="A1499" s="489">
        <v>43079.0</v>
      </c>
      <c r="B1499" s="490">
        <v>6064.4</v>
      </c>
      <c r="C1499" s="490">
        <v>6064.4</v>
      </c>
      <c r="D1499" s="490">
        <v>6064.4</v>
      </c>
      <c r="E1499" s="490">
        <v>6064.4</v>
      </c>
      <c r="G1499" s="226">
        <v>-0.0072</v>
      </c>
      <c r="K1499" s="489">
        <v>43282.0</v>
      </c>
      <c r="L1499" s="154">
        <v>72.0</v>
      </c>
      <c r="M1499" s="154">
        <v>71.45</v>
      </c>
      <c r="N1499" s="154">
        <v>72.55</v>
      </c>
      <c r="O1499" s="154">
        <v>71.45</v>
      </c>
      <c r="P1499" s="154" t="s">
        <v>3934</v>
      </c>
      <c r="Q1499" s="226">
        <v>0.0038</v>
      </c>
      <c r="R1499" s="489" t="str">
        <f>VLOOKUP(K1499,'Downloaded Data'!A:A,1,TRUE)</f>
        <v>#N/A</v>
      </c>
    </row>
    <row r="1500" ht="15.75" customHeight="1">
      <c r="A1500" s="489">
        <v>43049.0</v>
      </c>
      <c r="B1500" s="490">
        <v>6108.57</v>
      </c>
      <c r="C1500" s="490">
        <v>6108.57</v>
      </c>
      <c r="D1500" s="490">
        <v>6108.57</v>
      </c>
      <c r="E1500" s="490">
        <v>6108.57</v>
      </c>
      <c r="G1500" s="226">
        <v>-0.0054</v>
      </c>
      <c r="K1500" s="489">
        <v>43191.0</v>
      </c>
      <c r="L1500" s="154">
        <v>71.73</v>
      </c>
      <c r="M1500" s="154">
        <v>71.36</v>
      </c>
      <c r="N1500" s="154">
        <v>72.55</v>
      </c>
      <c r="O1500" s="154">
        <v>71.36</v>
      </c>
      <c r="P1500" s="154" t="s">
        <v>3935</v>
      </c>
      <c r="Q1500" s="226">
        <v>-0.0062</v>
      </c>
      <c r="R1500" s="489" t="str">
        <f>VLOOKUP(K1500,'Downloaded Data'!A:A,1,TRUE)</f>
        <v>#N/A</v>
      </c>
    </row>
    <row r="1501" ht="15.75" customHeight="1">
      <c r="A1501" s="489">
        <v>43018.0</v>
      </c>
      <c r="B1501" s="490">
        <v>6141.81</v>
      </c>
      <c r="C1501" s="490">
        <v>6141.81</v>
      </c>
      <c r="D1501" s="490">
        <v>6141.81</v>
      </c>
      <c r="E1501" s="490">
        <v>6141.81</v>
      </c>
      <c r="G1501" s="226">
        <v>0.0021</v>
      </c>
      <c r="K1501" s="489">
        <v>43160.0</v>
      </c>
      <c r="L1501" s="154">
        <v>72.18</v>
      </c>
      <c r="M1501" s="154">
        <v>71.91</v>
      </c>
      <c r="N1501" s="154">
        <v>72.45</v>
      </c>
      <c r="O1501" s="154">
        <v>71.55</v>
      </c>
      <c r="P1501" s="154" t="s">
        <v>3936</v>
      </c>
      <c r="Q1501" s="226">
        <v>0.0038</v>
      </c>
      <c r="R1501" s="489" t="str">
        <f>VLOOKUP(K1501,'Downloaded Data'!A:A,1,TRUE)</f>
        <v>#N/A</v>
      </c>
    </row>
    <row r="1502" ht="15.75" customHeight="1">
      <c r="A1502" s="489">
        <v>42988.0</v>
      </c>
      <c r="B1502" s="490">
        <v>6128.89</v>
      </c>
      <c r="C1502" s="490">
        <v>6128.89</v>
      </c>
      <c r="D1502" s="490">
        <v>6128.89</v>
      </c>
      <c r="E1502" s="490">
        <v>6128.89</v>
      </c>
      <c r="G1502" s="226">
        <v>-0.0123</v>
      </c>
      <c r="K1502" s="489">
        <v>43132.0</v>
      </c>
      <c r="L1502" s="154">
        <v>71.91</v>
      </c>
      <c r="M1502" s="154">
        <v>72.0</v>
      </c>
      <c r="N1502" s="154">
        <v>72.0</v>
      </c>
      <c r="O1502" s="154">
        <v>71.45</v>
      </c>
      <c r="P1502" s="154" t="s">
        <v>3937</v>
      </c>
      <c r="Q1502" s="226">
        <v>0.0025</v>
      </c>
      <c r="R1502" s="489" t="str">
        <f>VLOOKUP(K1502,'Downloaded Data'!A:A,1,TRUE)</f>
        <v>#N/A</v>
      </c>
    </row>
    <row r="1503" ht="15.75" customHeight="1">
      <c r="A1503" s="489">
        <v>42957.0</v>
      </c>
      <c r="B1503" s="490">
        <v>6205.5</v>
      </c>
      <c r="C1503" s="490">
        <v>6205.5</v>
      </c>
      <c r="D1503" s="490">
        <v>6205.5</v>
      </c>
      <c r="E1503" s="490">
        <v>6205.5</v>
      </c>
      <c r="G1503" s="226">
        <v>5.0E-4</v>
      </c>
      <c r="K1503" s="489">
        <v>43101.0</v>
      </c>
      <c r="L1503" s="154">
        <v>71.73</v>
      </c>
      <c r="M1503" s="154">
        <v>71.36</v>
      </c>
      <c r="N1503" s="154">
        <v>72.0</v>
      </c>
      <c r="O1503" s="154">
        <v>70.91</v>
      </c>
      <c r="P1503" s="154" t="s">
        <v>3938</v>
      </c>
      <c r="Q1503" s="226">
        <v>0.0052</v>
      </c>
      <c r="R1503" s="489" t="str">
        <f>VLOOKUP(K1503,'Downloaded Data'!A:A,1,TRUE)</f>
        <v>#N/A</v>
      </c>
    </row>
    <row r="1504" ht="15.75" customHeight="1">
      <c r="A1504" s="489">
        <v>42865.0</v>
      </c>
      <c r="B1504" s="490">
        <v>6202.31</v>
      </c>
      <c r="C1504" s="490">
        <v>6202.31</v>
      </c>
      <c r="D1504" s="490">
        <v>6202.31</v>
      </c>
      <c r="E1504" s="490">
        <v>6202.31</v>
      </c>
      <c r="G1504" s="226">
        <v>0.0069</v>
      </c>
      <c r="K1504" s="154" t="s">
        <v>5858</v>
      </c>
      <c r="L1504" s="154">
        <v>71.36</v>
      </c>
      <c r="M1504" s="154">
        <v>70.91</v>
      </c>
      <c r="N1504" s="154">
        <v>72.18</v>
      </c>
      <c r="O1504" s="154">
        <v>70.82</v>
      </c>
      <c r="P1504" s="154" t="s">
        <v>3939</v>
      </c>
      <c r="Q1504" s="226">
        <v>0.0063</v>
      </c>
      <c r="R1504" s="489" t="str">
        <f>VLOOKUP(K1504,'Downloaded Data'!A:A,1,TRUE)</f>
        <v>07/13/2014</v>
      </c>
    </row>
    <row r="1505" ht="15.75" customHeight="1">
      <c r="A1505" s="489">
        <v>42835.0</v>
      </c>
      <c r="B1505" s="490">
        <v>6159.95</v>
      </c>
      <c r="C1505" s="490">
        <v>6159.95</v>
      </c>
      <c r="D1505" s="490">
        <v>6159.95</v>
      </c>
      <c r="E1505" s="490">
        <v>6159.95</v>
      </c>
      <c r="G1505" s="226">
        <v>0.0044</v>
      </c>
      <c r="K1505" s="154" t="s">
        <v>5859</v>
      </c>
      <c r="L1505" s="154">
        <v>70.91</v>
      </c>
      <c r="M1505" s="154">
        <v>70.82</v>
      </c>
      <c r="N1505" s="154">
        <v>71.64</v>
      </c>
      <c r="O1505" s="154">
        <v>70.73</v>
      </c>
      <c r="P1505" s="154" t="s">
        <v>3940</v>
      </c>
      <c r="Q1505" s="226">
        <v>0.0</v>
      </c>
      <c r="R1505" s="489" t="str">
        <f>VLOOKUP(K1505,'Downloaded Data'!A:A,1,TRUE)</f>
        <v>07/13/2014</v>
      </c>
    </row>
    <row r="1506" ht="15.75" customHeight="1">
      <c r="A1506" s="489">
        <v>42804.0</v>
      </c>
      <c r="B1506" s="490">
        <v>6133.22</v>
      </c>
      <c r="C1506" s="490">
        <v>6133.22</v>
      </c>
      <c r="D1506" s="490">
        <v>6133.22</v>
      </c>
      <c r="E1506" s="490">
        <v>6133.22</v>
      </c>
      <c r="G1506" s="226">
        <v>0.0066</v>
      </c>
      <c r="K1506" s="154" t="s">
        <v>5860</v>
      </c>
      <c r="L1506" s="154">
        <v>70.91</v>
      </c>
      <c r="M1506" s="154">
        <v>71.0</v>
      </c>
      <c r="N1506" s="154">
        <v>71.36</v>
      </c>
      <c r="O1506" s="154">
        <v>70.64</v>
      </c>
      <c r="P1506" s="154" t="s">
        <v>3941</v>
      </c>
      <c r="Q1506" s="226">
        <v>-0.0013</v>
      </c>
      <c r="R1506" s="489" t="str">
        <f>VLOOKUP(K1506,'Downloaded Data'!A:A,1,TRUE)</f>
        <v>07/13/2014</v>
      </c>
    </row>
    <row r="1507" ht="15.75" customHeight="1">
      <c r="A1507" s="489">
        <v>42776.0</v>
      </c>
      <c r="B1507" s="490">
        <v>6092.95</v>
      </c>
      <c r="C1507" s="490">
        <v>6092.95</v>
      </c>
      <c r="D1507" s="490">
        <v>6092.95</v>
      </c>
      <c r="E1507" s="490">
        <v>6092.95</v>
      </c>
      <c r="G1507" s="226">
        <v>0.0</v>
      </c>
      <c r="K1507" s="154" t="s">
        <v>5861</v>
      </c>
      <c r="L1507" s="154">
        <v>71.0</v>
      </c>
      <c r="M1507" s="154">
        <v>71.18</v>
      </c>
      <c r="N1507" s="154">
        <v>71.36</v>
      </c>
      <c r="O1507" s="154">
        <v>70.91</v>
      </c>
      <c r="P1507" s="154" t="s">
        <v>3942</v>
      </c>
      <c r="Q1507" s="226">
        <v>-0.0025</v>
      </c>
      <c r="R1507" s="489" t="str">
        <f>VLOOKUP(K1507,'Downloaded Data'!A:A,1,TRUE)</f>
        <v>07/13/2014</v>
      </c>
    </row>
    <row r="1508" ht="15.75" customHeight="1">
      <c r="A1508" s="154" t="s">
        <v>5896</v>
      </c>
      <c r="B1508" s="490">
        <v>6092.84</v>
      </c>
      <c r="C1508" s="490">
        <v>6092.84</v>
      </c>
      <c r="D1508" s="490">
        <v>6092.84</v>
      </c>
      <c r="E1508" s="490">
        <v>6092.84</v>
      </c>
      <c r="G1508" s="226">
        <v>0.0022</v>
      </c>
      <c r="K1508" s="154" t="s">
        <v>5862</v>
      </c>
      <c r="L1508" s="154">
        <v>71.18</v>
      </c>
      <c r="M1508" s="154">
        <v>71.0</v>
      </c>
      <c r="N1508" s="154">
        <v>71.73</v>
      </c>
      <c r="O1508" s="154">
        <v>71.0</v>
      </c>
      <c r="P1508" s="154" t="s">
        <v>3943</v>
      </c>
      <c r="Q1508" s="226">
        <v>-0.0038</v>
      </c>
      <c r="R1508" s="489" t="str">
        <f>VLOOKUP(K1508,'Downloaded Data'!A:A,1,TRUE)</f>
        <v>07/13/2014</v>
      </c>
    </row>
    <row r="1509" ht="15.75" customHeight="1">
      <c r="A1509" s="154" t="s">
        <v>5897</v>
      </c>
      <c r="B1509" s="490">
        <v>6079.32</v>
      </c>
      <c r="C1509" s="490">
        <v>6079.32</v>
      </c>
      <c r="D1509" s="490">
        <v>6079.32</v>
      </c>
      <c r="E1509" s="490">
        <v>6079.32</v>
      </c>
      <c r="G1509" s="226">
        <v>-0.0041</v>
      </c>
      <c r="K1509" s="154" t="s">
        <v>5863</v>
      </c>
      <c r="L1509" s="154">
        <v>71.45</v>
      </c>
      <c r="M1509" s="154">
        <v>71.0</v>
      </c>
      <c r="N1509" s="154">
        <v>71.82</v>
      </c>
      <c r="O1509" s="154">
        <v>70.55</v>
      </c>
      <c r="P1509" s="154" t="s">
        <v>3944</v>
      </c>
      <c r="Q1509" s="226">
        <v>0.0063</v>
      </c>
      <c r="R1509" s="489" t="str">
        <f>VLOOKUP(K1509,'Downloaded Data'!A:A,1,TRUE)</f>
        <v>07/13/2014</v>
      </c>
    </row>
    <row r="1510" ht="15.75" customHeight="1">
      <c r="A1510" s="154" t="s">
        <v>5898</v>
      </c>
      <c r="B1510" s="490">
        <v>6104.27</v>
      </c>
      <c r="C1510" s="490">
        <v>6104.27</v>
      </c>
      <c r="D1510" s="490">
        <v>6104.27</v>
      </c>
      <c r="E1510" s="490">
        <v>6104.27</v>
      </c>
      <c r="G1510" s="226">
        <v>-3.0E-4</v>
      </c>
      <c r="K1510" s="154" t="s">
        <v>5864</v>
      </c>
      <c r="L1510" s="154">
        <v>71.0</v>
      </c>
      <c r="M1510" s="154">
        <v>71.36</v>
      </c>
      <c r="N1510" s="154">
        <v>71.36</v>
      </c>
      <c r="O1510" s="154">
        <v>70.73</v>
      </c>
      <c r="P1510" s="154" t="s">
        <v>3945</v>
      </c>
      <c r="Q1510" s="226">
        <v>-0.0013</v>
      </c>
      <c r="R1510" s="489" t="str">
        <f>VLOOKUP(K1510,'Downloaded Data'!A:A,1,TRUE)</f>
        <v>07/13/2014</v>
      </c>
    </row>
    <row r="1511" ht="15.75" customHeight="1">
      <c r="A1511" s="154" t="s">
        <v>5899</v>
      </c>
      <c r="B1511" s="490">
        <v>6106.24</v>
      </c>
      <c r="C1511" s="490">
        <v>6106.24</v>
      </c>
      <c r="D1511" s="490">
        <v>6106.24</v>
      </c>
      <c r="E1511" s="490">
        <v>6106.24</v>
      </c>
      <c r="G1511" s="226">
        <v>-0.0096</v>
      </c>
      <c r="K1511" s="154" t="s">
        <v>5865</v>
      </c>
      <c r="L1511" s="154">
        <v>71.09</v>
      </c>
      <c r="M1511" s="154">
        <v>71.09</v>
      </c>
      <c r="N1511" s="154">
        <v>71.27</v>
      </c>
      <c r="O1511" s="154">
        <v>70.91</v>
      </c>
      <c r="P1511" s="154" t="s">
        <v>3946</v>
      </c>
      <c r="Q1511" s="226">
        <v>-0.005</v>
      </c>
      <c r="R1511" s="489" t="str">
        <f>VLOOKUP(K1511,'Downloaded Data'!A:A,1,TRUE)</f>
        <v>07/13/2014</v>
      </c>
    </row>
    <row r="1512" ht="15.75" customHeight="1">
      <c r="A1512" s="154" t="s">
        <v>5900</v>
      </c>
      <c r="B1512" s="490">
        <v>6165.32</v>
      </c>
      <c r="C1512" s="490">
        <v>6165.32</v>
      </c>
      <c r="D1512" s="490">
        <v>6165.32</v>
      </c>
      <c r="E1512" s="490">
        <v>6165.32</v>
      </c>
      <c r="G1512" s="226">
        <v>-8.0E-4</v>
      </c>
      <c r="K1512" s="154" t="s">
        <v>5866</v>
      </c>
      <c r="L1512" s="154">
        <v>71.45</v>
      </c>
      <c r="M1512" s="154">
        <v>71.82</v>
      </c>
      <c r="N1512" s="154">
        <v>71.82</v>
      </c>
      <c r="O1512" s="154">
        <v>70.82</v>
      </c>
      <c r="P1512" s="154" t="s">
        <v>3947</v>
      </c>
      <c r="Q1512" s="226">
        <v>-0.0126</v>
      </c>
      <c r="R1512" s="489" t="str">
        <f>VLOOKUP(K1512,'Downloaded Data'!A:A,1,TRUE)</f>
        <v>07/13/2014</v>
      </c>
    </row>
    <row r="1513" ht="15.75" customHeight="1">
      <c r="A1513" s="154" t="s">
        <v>5901</v>
      </c>
      <c r="B1513" s="490">
        <v>6170.47</v>
      </c>
      <c r="C1513" s="490">
        <v>6170.47</v>
      </c>
      <c r="D1513" s="490">
        <v>6170.47</v>
      </c>
      <c r="E1513" s="490">
        <v>6170.47</v>
      </c>
      <c r="G1513" s="226">
        <v>-4.0E-4</v>
      </c>
      <c r="K1513" s="154" t="s">
        <v>5867</v>
      </c>
      <c r="L1513" s="154">
        <v>72.36</v>
      </c>
      <c r="M1513" s="154">
        <v>71.82</v>
      </c>
      <c r="N1513" s="154">
        <v>72.73</v>
      </c>
      <c r="O1513" s="154">
        <v>71.82</v>
      </c>
      <c r="P1513" s="154" t="s">
        <v>3948</v>
      </c>
      <c r="Q1513" s="226">
        <v>0.0025</v>
      </c>
      <c r="R1513" s="489" t="str">
        <f>VLOOKUP(K1513,'Downloaded Data'!A:A,1,TRUE)</f>
        <v>07/13/2014</v>
      </c>
    </row>
    <row r="1514" ht="15.75" customHeight="1">
      <c r="A1514" s="154" t="s">
        <v>5902</v>
      </c>
      <c r="B1514" s="490">
        <v>6172.91</v>
      </c>
      <c r="C1514" s="490">
        <v>6172.91</v>
      </c>
      <c r="D1514" s="490">
        <v>6172.91</v>
      </c>
      <c r="E1514" s="490">
        <v>6172.91</v>
      </c>
      <c r="G1514" s="226">
        <v>-0.0102</v>
      </c>
      <c r="K1514" s="154" t="s">
        <v>5868</v>
      </c>
      <c r="L1514" s="154">
        <v>72.18</v>
      </c>
      <c r="M1514" s="154">
        <v>71.91</v>
      </c>
      <c r="N1514" s="154">
        <v>73.45</v>
      </c>
      <c r="O1514" s="154">
        <v>71.36</v>
      </c>
      <c r="P1514" s="154" t="s">
        <v>3949</v>
      </c>
      <c r="Q1514" s="226">
        <v>0.0075</v>
      </c>
      <c r="R1514" s="489" t="str">
        <f>VLOOKUP(K1514,'Downloaded Data'!A:A,1,TRUE)</f>
        <v>07/13/2014</v>
      </c>
    </row>
    <row r="1515" ht="15.75" customHeight="1">
      <c r="A1515" s="154" t="s">
        <v>5903</v>
      </c>
      <c r="B1515" s="490">
        <v>6236.58</v>
      </c>
      <c r="C1515" s="490">
        <v>6236.58</v>
      </c>
      <c r="D1515" s="490">
        <v>6236.58</v>
      </c>
      <c r="E1515" s="490">
        <v>6236.58</v>
      </c>
      <c r="G1515" s="226">
        <v>1.0E-4</v>
      </c>
      <c r="K1515" s="489">
        <v>43081.0</v>
      </c>
      <c r="L1515" s="154">
        <v>71.64</v>
      </c>
      <c r="M1515" s="154">
        <v>71.18</v>
      </c>
      <c r="N1515" s="154">
        <v>71.82</v>
      </c>
      <c r="O1515" s="154">
        <v>70.82</v>
      </c>
      <c r="P1515" s="154" t="s">
        <v>3950</v>
      </c>
      <c r="Q1515" s="226">
        <v>0.0065</v>
      </c>
      <c r="R1515" s="489" t="str">
        <f>VLOOKUP(K1515,'Downloaded Data'!A:A,1,TRUE)</f>
        <v>#N/A</v>
      </c>
    </row>
    <row r="1516" ht="15.75" customHeight="1">
      <c r="A1516" s="154" t="s">
        <v>5904</v>
      </c>
      <c r="B1516" s="490">
        <v>6235.94</v>
      </c>
      <c r="C1516" s="490">
        <v>6235.94</v>
      </c>
      <c r="D1516" s="490">
        <v>6235.94</v>
      </c>
      <c r="E1516" s="490">
        <v>6235.94</v>
      </c>
      <c r="G1516" s="226">
        <v>-7.0E-4</v>
      </c>
      <c r="K1516" s="489">
        <v>43051.0</v>
      </c>
      <c r="L1516" s="154">
        <v>71.18</v>
      </c>
      <c r="M1516" s="154">
        <v>71.0</v>
      </c>
      <c r="N1516" s="154">
        <v>71.73</v>
      </c>
      <c r="O1516" s="154">
        <v>70.91</v>
      </c>
      <c r="P1516" s="154" t="s">
        <v>3951</v>
      </c>
      <c r="Q1516" s="226">
        <v>-0.0013</v>
      </c>
      <c r="R1516" s="489" t="str">
        <f>VLOOKUP(K1516,'Downloaded Data'!A:A,1,TRUE)</f>
        <v>#N/A</v>
      </c>
    </row>
    <row r="1517" ht="15.75" customHeight="1">
      <c r="A1517" s="154" t="s">
        <v>5905</v>
      </c>
      <c r="B1517" s="490">
        <v>6240.57</v>
      </c>
      <c r="C1517" s="490">
        <v>6240.57</v>
      </c>
      <c r="D1517" s="490">
        <v>6240.57</v>
      </c>
      <c r="E1517" s="490">
        <v>6240.57</v>
      </c>
      <c r="G1517" s="226">
        <v>0.0059</v>
      </c>
      <c r="K1517" s="489">
        <v>43020.0</v>
      </c>
      <c r="L1517" s="154">
        <v>71.27</v>
      </c>
      <c r="M1517" s="154">
        <v>71.55</v>
      </c>
      <c r="N1517" s="154">
        <v>71.64</v>
      </c>
      <c r="O1517" s="154">
        <v>71.0</v>
      </c>
      <c r="P1517" s="154" t="s">
        <v>3952</v>
      </c>
      <c r="Q1517" s="226">
        <v>-0.0064</v>
      </c>
      <c r="R1517" s="489" t="str">
        <f>VLOOKUP(K1517,'Downloaded Data'!A:A,1,TRUE)</f>
        <v>#N/A</v>
      </c>
    </row>
    <row r="1518" ht="15.75" customHeight="1">
      <c r="A1518" s="154" t="s">
        <v>5906</v>
      </c>
      <c r="B1518" s="490">
        <v>6203.9</v>
      </c>
      <c r="C1518" s="490">
        <v>6203.9</v>
      </c>
      <c r="D1518" s="490">
        <v>6203.9</v>
      </c>
      <c r="E1518" s="490">
        <v>6203.9</v>
      </c>
      <c r="G1518" s="226">
        <v>0.0031</v>
      </c>
      <c r="K1518" s="489">
        <v>42928.0</v>
      </c>
      <c r="L1518" s="154">
        <v>71.73</v>
      </c>
      <c r="M1518" s="154">
        <v>70.91</v>
      </c>
      <c r="N1518" s="154">
        <v>71.82</v>
      </c>
      <c r="O1518" s="154">
        <v>70.82</v>
      </c>
      <c r="P1518" s="154" t="s">
        <v>3953</v>
      </c>
      <c r="Q1518" s="226">
        <v>0.0128</v>
      </c>
      <c r="R1518" s="489" t="str">
        <f>VLOOKUP(K1518,'Downloaded Data'!A:A,1,TRUE)</f>
        <v>#N/A</v>
      </c>
    </row>
    <row r="1519" ht="15.75" customHeight="1">
      <c r="A1519" s="154" t="s">
        <v>5907</v>
      </c>
      <c r="B1519" s="490">
        <v>6184.57</v>
      </c>
      <c r="C1519" s="490">
        <v>6184.57</v>
      </c>
      <c r="D1519" s="490">
        <v>6184.57</v>
      </c>
      <c r="E1519" s="490">
        <v>6184.57</v>
      </c>
      <c r="G1519" s="226">
        <v>0.0057</v>
      </c>
      <c r="K1519" s="489">
        <v>42898.0</v>
      </c>
      <c r="L1519" s="154">
        <v>70.82</v>
      </c>
      <c r="M1519" s="154">
        <v>71.55</v>
      </c>
      <c r="N1519" s="154">
        <v>71.73</v>
      </c>
      <c r="O1519" s="154">
        <v>70.45</v>
      </c>
      <c r="P1519" s="154" t="s">
        <v>3954</v>
      </c>
      <c r="Q1519" s="226">
        <v>-0.0076</v>
      </c>
      <c r="R1519" s="489" t="str">
        <f>VLOOKUP(K1519,'Downloaded Data'!A:A,1,TRUE)</f>
        <v>#N/A</v>
      </c>
    </row>
    <row r="1520" ht="15.75" customHeight="1">
      <c r="A1520" s="489">
        <v>43078.0</v>
      </c>
      <c r="B1520" s="490">
        <v>6149.39</v>
      </c>
      <c r="C1520" s="490">
        <v>6149.39</v>
      </c>
      <c r="D1520" s="490">
        <v>6149.39</v>
      </c>
      <c r="E1520" s="490">
        <v>6149.39</v>
      </c>
      <c r="G1520" s="226">
        <v>-3.0E-4</v>
      </c>
      <c r="K1520" s="489">
        <v>42867.0</v>
      </c>
      <c r="L1520" s="154">
        <v>71.36</v>
      </c>
      <c r="M1520" s="154">
        <v>71.36</v>
      </c>
      <c r="N1520" s="154">
        <v>71.73</v>
      </c>
      <c r="O1520" s="154">
        <v>70.91</v>
      </c>
      <c r="P1520" s="154" t="s">
        <v>3955</v>
      </c>
      <c r="Q1520" s="226">
        <v>0.0051</v>
      </c>
      <c r="R1520" s="489" t="str">
        <f>VLOOKUP(K1520,'Downloaded Data'!A:A,1,TRUE)</f>
        <v>#N/A</v>
      </c>
    </row>
    <row r="1521" ht="15.75" customHeight="1">
      <c r="A1521" s="489">
        <v>43048.0</v>
      </c>
      <c r="B1521" s="490">
        <v>6151.2</v>
      </c>
      <c r="C1521" s="490">
        <v>6151.2</v>
      </c>
      <c r="D1521" s="490">
        <v>6151.2</v>
      </c>
      <c r="E1521" s="490">
        <v>6151.2</v>
      </c>
      <c r="G1521" s="226">
        <v>-0.0026</v>
      </c>
      <c r="K1521" s="489">
        <v>42837.0</v>
      </c>
      <c r="L1521" s="154">
        <v>71.0</v>
      </c>
      <c r="M1521" s="154">
        <v>72.27</v>
      </c>
      <c r="N1521" s="154">
        <v>72.45</v>
      </c>
      <c r="O1521" s="154">
        <v>70.36</v>
      </c>
      <c r="P1521" s="154" t="s">
        <v>3956</v>
      </c>
      <c r="Q1521" s="226">
        <v>-0.0163</v>
      </c>
      <c r="R1521" s="489" t="str">
        <f>VLOOKUP(K1521,'Downloaded Data'!A:A,1,TRUE)</f>
        <v>#N/A</v>
      </c>
    </row>
    <row r="1522" ht="15.75" customHeight="1">
      <c r="A1522" s="489">
        <v>43017.0</v>
      </c>
      <c r="B1522" s="490">
        <v>6167.49</v>
      </c>
      <c r="C1522" s="490">
        <v>6167.49</v>
      </c>
      <c r="D1522" s="490">
        <v>6167.49</v>
      </c>
      <c r="E1522" s="490">
        <v>6167.49</v>
      </c>
      <c r="G1522" s="226">
        <v>0.0086</v>
      </c>
      <c r="K1522" s="489">
        <v>42806.0</v>
      </c>
      <c r="L1522" s="154">
        <v>72.18</v>
      </c>
      <c r="M1522" s="154">
        <v>71.82</v>
      </c>
      <c r="N1522" s="154">
        <v>72.64</v>
      </c>
      <c r="O1522" s="154">
        <v>71.82</v>
      </c>
      <c r="P1522" s="154" t="s">
        <v>3957</v>
      </c>
      <c r="Q1522" s="226">
        <v>-0.0012</v>
      </c>
      <c r="R1522" s="489" t="str">
        <f>VLOOKUP(K1522,'Downloaded Data'!A:A,1,TRUE)</f>
        <v>#N/A</v>
      </c>
    </row>
    <row r="1523" ht="15.75" customHeight="1">
      <c r="A1523" s="489">
        <v>42925.0</v>
      </c>
      <c r="B1523" s="490">
        <v>6114.98</v>
      </c>
      <c r="C1523" s="490">
        <v>6114.98</v>
      </c>
      <c r="D1523" s="490">
        <v>6114.98</v>
      </c>
      <c r="E1523" s="490">
        <v>6114.98</v>
      </c>
      <c r="G1523" s="226">
        <v>0.0075</v>
      </c>
      <c r="K1523" s="154" t="s">
        <v>5869</v>
      </c>
      <c r="L1523" s="154">
        <v>72.27</v>
      </c>
      <c r="M1523" s="154">
        <v>72.64</v>
      </c>
      <c r="N1523" s="154">
        <v>72.73</v>
      </c>
      <c r="O1523" s="154">
        <v>71.91</v>
      </c>
      <c r="P1523" s="154" t="s">
        <v>3958</v>
      </c>
      <c r="Q1523" s="226">
        <v>-0.0051</v>
      </c>
      <c r="R1523" s="489" t="str">
        <f>VLOOKUP(K1523,'Downloaded Data'!A:A,1,TRUE)</f>
        <v>07/13/2014</v>
      </c>
    </row>
    <row r="1524" ht="15.75" customHeight="1">
      <c r="A1524" s="489">
        <v>42895.0</v>
      </c>
      <c r="B1524" s="490">
        <v>6069.17</v>
      </c>
      <c r="C1524" s="490">
        <v>6069.17</v>
      </c>
      <c r="D1524" s="490">
        <v>6069.17</v>
      </c>
      <c r="E1524" s="490">
        <v>6069.17</v>
      </c>
      <c r="G1524" s="226">
        <v>-0.0023</v>
      </c>
      <c r="K1524" s="154" t="s">
        <v>5870</v>
      </c>
      <c r="L1524" s="154">
        <v>72.64</v>
      </c>
      <c r="M1524" s="154">
        <v>72.73</v>
      </c>
      <c r="N1524" s="154">
        <v>73.0</v>
      </c>
      <c r="O1524" s="154">
        <v>72.36</v>
      </c>
      <c r="P1524" s="154" t="s">
        <v>3959</v>
      </c>
      <c r="Q1524" s="226">
        <v>-0.0012</v>
      </c>
      <c r="R1524" s="489" t="str">
        <f>VLOOKUP(K1524,'Downloaded Data'!A:A,1,TRUE)</f>
        <v>07/13/2014</v>
      </c>
    </row>
    <row r="1525" ht="15.75" customHeight="1">
      <c r="A1525" s="489">
        <v>42864.0</v>
      </c>
      <c r="B1525" s="490">
        <v>6083.0</v>
      </c>
      <c r="C1525" s="490">
        <v>6083.0</v>
      </c>
      <c r="D1525" s="490">
        <v>6083.0</v>
      </c>
      <c r="E1525" s="490">
        <v>6083.0</v>
      </c>
      <c r="G1525" s="226">
        <v>0.0074</v>
      </c>
      <c r="K1525" s="154" t="s">
        <v>5871</v>
      </c>
      <c r="L1525" s="154">
        <v>72.73</v>
      </c>
      <c r="M1525" s="154">
        <v>73.36</v>
      </c>
      <c r="N1525" s="154">
        <v>73.45</v>
      </c>
      <c r="O1525" s="154">
        <v>72.45</v>
      </c>
      <c r="P1525" s="154" t="s">
        <v>3960</v>
      </c>
      <c r="Q1525" s="226">
        <v>-0.0086</v>
      </c>
      <c r="R1525" s="489" t="str">
        <f>VLOOKUP(K1525,'Downloaded Data'!A:A,1,TRUE)</f>
        <v>07/13/2014</v>
      </c>
    </row>
    <row r="1526" ht="15.75" customHeight="1">
      <c r="A1526" s="489">
        <v>42834.0</v>
      </c>
      <c r="B1526" s="490">
        <v>6038.37</v>
      </c>
      <c r="C1526" s="490">
        <v>6038.37</v>
      </c>
      <c r="D1526" s="490">
        <v>6038.37</v>
      </c>
      <c r="E1526" s="490">
        <v>6038.37</v>
      </c>
      <c r="G1526" s="226">
        <v>0.0053</v>
      </c>
      <c r="K1526" s="154" t="s">
        <v>5872</v>
      </c>
      <c r="L1526" s="154">
        <v>73.36</v>
      </c>
      <c r="M1526" s="154">
        <v>73.09</v>
      </c>
      <c r="N1526" s="154">
        <v>73.73</v>
      </c>
      <c r="O1526" s="154">
        <v>72.82</v>
      </c>
      <c r="P1526" s="154" t="s">
        <v>3961</v>
      </c>
      <c r="Q1526" s="226">
        <v>0.0037</v>
      </c>
      <c r="R1526" s="489" t="str">
        <f>VLOOKUP(K1526,'Downloaded Data'!A:A,1,TRUE)</f>
        <v>07/13/2014</v>
      </c>
    </row>
    <row r="1527" ht="15.75" customHeight="1">
      <c r="A1527" s="154" t="s">
        <v>5908</v>
      </c>
      <c r="B1527" s="490">
        <v>6006.43</v>
      </c>
      <c r="C1527" s="490">
        <v>6006.43</v>
      </c>
      <c r="D1527" s="490">
        <v>6006.43</v>
      </c>
      <c r="E1527" s="490">
        <v>6006.43</v>
      </c>
      <c r="G1527" s="226">
        <v>0.0054</v>
      </c>
      <c r="K1527" s="154" t="s">
        <v>5873</v>
      </c>
      <c r="L1527" s="154">
        <v>73.09</v>
      </c>
      <c r="M1527" s="154">
        <v>71.82</v>
      </c>
      <c r="N1527" s="154">
        <v>74.0</v>
      </c>
      <c r="O1527" s="154">
        <v>71.45</v>
      </c>
      <c r="P1527" s="154" t="s">
        <v>3962</v>
      </c>
      <c r="Q1527" s="226">
        <v>0.0202</v>
      </c>
      <c r="R1527" s="489" t="str">
        <f>VLOOKUP(K1527,'Downloaded Data'!A:A,1,TRUE)</f>
        <v>07/13/2014</v>
      </c>
    </row>
    <row r="1528" ht="15.75" customHeight="1">
      <c r="A1528" s="154" t="s">
        <v>5909</v>
      </c>
      <c r="B1528" s="490">
        <v>5973.94</v>
      </c>
      <c r="C1528" s="490">
        <v>5973.94</v>
      </c>
      <c r="D1528" s="490">
        <v>5973.94</v>
      </c>
      <c r="E1528" s="490">
        <v>5973.94</v>
      </c>
      <c r="G1528" s="226">
        <v>0.0043</v>
      </c>
      <c r="K1528" s="154" t="s">
        <v>5874</v>
      </c>
      <c r="L1528" s="154">
        <v>71.64</v>
      </c>
      <c r="M1528" s="154">
        <v>71.82</v>
      </c>
      <c r="N1528" s="154">
        <v>71.82</v>
      </c>
      <c r="O1528" s="154">
        <v>71.36</v>
      </c>
      <c r="P1528" s="154" t="s">
        <v>3963</v>
      </c>
      <c r="Q1528" s="226">
        <v>0.0039</v>
      </c>
      <c r="R1528" s="489" t="str">
        <f>VLOOKUP(K1528,'Downloaded Data'!A:A,1,TRUE)</f>
        <v>07/13/2014</v>
      </c>
    </row>
    <row r="1529" ht="15.75" customHeight="1">
      <c r="A1529" s="154" t="s">
        <v>5910</v>
      </c>
      <c r="B1529" s="490">
        <v>5948.5</v>
      </c>
      <c r="C1529" s="490">
        <v>5948.5</v>
      </c>
      <c r="D1529" s="490">
        <v>5948.5</v>
      </c>
      <c r="E1529" s="490">
        <v>5948.5</v>
      </c>
      <c r="G1529" s="226">
        <v>2.0E-4</v>
      </c>
      <c r="K1529" s="154" t="s">
        <v>5875</v>
      </c>
      <c r="L1529" s="154">
        <v>71.36</v>
      </c>
      <c r="M1529" s="154">
        <v>72.09</v>
      </c>
      <c r="N1529" s="154">
        <v>72.18</v>
      </c>
      <c r="O1529" s="154">
        <v>71.18</v>
      </c>
      <c r="P1529" s="154" t="s">
        <v>3964</v>
      </c>
      <c r="Q1529" s="226">
        <v>-0.0052</v>
      </c>
      <c r="R1529" s="489" t="str">
        <f>VLOOKUP(K1529,'Downloaded Data'!A:A,1,TRUE)</f>
        <v>07/13/2014</v>
      </c>
    </row>
    <row r="1530" ht="15.75" customHeight="1">
      <c r="A1530" s="154" t="s">
        <v>5911</v>
      </c>
      <c r="B1530" s="490">
        <v>5947.24</v>
      </c>
      <c r="C1530" s="490">
        <v>5947.24</v>
      </c>
      <c r="D1530" s="490">
        <v>5947.24</v>
      </c>
      <c r="E1530" s="490">
        <v>5947.24</v>
      </c>
      <c r="G1530" s="226">
        <v>0.0054</v>
      </c>
      <c r="K1530" s="154" t="s">
        <v>5876</v>
      </c>
      <c r="L1530" s="154">
        <v>71.73</v>
      </c>
      <c r="M1530" s="154">
        <v>71.55</v>
      </c>
      <c r="N1530" s="154">
        <v>71.91</v>
      </c>
      <c r="O1530" s="154">
        <v>71.27</v>
      </c>
      <c r="P1530" s="154" t="s">
        <v>3965</v>
      </c>
      <c r="Q1530" s="226">
        <v>0.0025</v>
      </c>
      <c r="R1530" s="489" t="str">
        <f>VLOOKUP(K1530,'Downloaded Data'!A:A,1,TRUE)</f>
        <v>07/13/2014</v>
      </c>
    </row>
    <row r="1531" ht="15.75" customHeight="1">
      <c r="A1531" s="154" t="s">
        <v>5912</v>
      </c>
      <c r="B1531" s="490">
        <v>5915.42</v>
      </c>
      <c r="C1531" s="490">
        <v>5915.42</v>
      </c>
      <c r="D1531" s="490">
        <v>5915.42</v>
      </c>
      <c r="E1531" s="490">
        <v>5915.42</v>
      </c>
      <c r="G1531" s="226">
        <v>0.0051</v>
      </c>
      <c r="K1531" s="154" t="s">
        <v>5877</v>
      </c>
      <c r="L1531" s="154">
        <v>71.55</v>
      </c>
      <c r="M1531" s="154">
        <v>71.55</v>
      </c>
      <c r="N1531" s="154">
        <v>72.09</v>
      </c>
      <c r="O1531" s="154">
        <v>70.91</v>
      </c>
      <c r="P1531" s="154" t="s">
        <v>3966</v>
      </c>
      <c r="Q1531" s="226">
        <v>-0.0013</v>
      </c>
      <c r="R1531" s="489" t="str">
        <f>VLOOKUP(K1531,'Downloaded Data'!A:A,1,TRUE)</f>
        <v>07/13/2014</v>
      </c>
    </row>
    <row r="1532" ht="15.75" customHeight="1">
      <c r="A1532" s="154" t="s">
        <v>5913</v>
      </c>
      <c r="B1532" s="490">
        <v>5885.42</v>
      </c>
      <c r="C1532" s="490">
        <v>5885.42</v>
      </c>
      <c r="D1532" s="490">
        <v>5885.42</v>
      </c>
      <c r="E1532" s="490">
        <v>5885.42</v>
      </c>
      <c r="G1532" s="226">
        <v>0.005</v>
      </c>
      <c r="K1532" s="154" t="s">
        <v>5878</v>
      </c>
      <c r="L1532" s="154">
        <v>71.64</v>
      </c>
      <c r="M1532" s="154">
        <v>72.27</v>
      </c>
      <c r="N1532" s="154">
        <v>72.27</v>
      </c>
      <c r="O1532" s="154">
        <v>71.45</v>
      </c>
      <c r="P1532" s="154" t="s">
        <v>3967</v>
      </c>
      <c r="Q1532" s="226">
        <v>0.0013</v>
      </c>
      <c r="R1532" s="489" t="str">
        <f>VLOOKUP(K1532,'Downloaded Data'!A:A,1,TRUE)</f>
        <v>01/15/2017</v>
      </c>
    </row>
    <row r="1533" ht="15.75" customHeight="1">
      <c r="A1533" s="154" t="s">
        <v>5914</v>
      </c>
      <c r="B1533" s="490">
        <v>5855.87</v>
      </c>
      <c r="C1533" s="490">
        <v>5855.87</v>
      </c>
      <c r="D1533" s="490">
        <v>5855.87</v>
      </c>
      <c r="E1533" s="490">
        <v>5855.87</v>
      </c>
      <c r="G1533" s="226">
        <v>-0.0011</v>
      </c>
      <c r="K1533" s="154" t="s">
        <v>5879</v>
      </c>
      <c r="L1533" s="154">
        <v>71.55</v>
      </c>
      <c r="M1533" s="154">
        <v>71.45</v>
      </c>
      <c r="N1533" s="154">
        <v>71.73</v>
      </c>
      <c r="O1533" s="154">
        <v>71.18</v>
      </c>
      <c r="P1533" s="154" t="s">
        <v>3968</v>
      </c>
      <c r="Q1533" s="226">
        <v>0.0027</v>
      </c>
      <c r="R1533" s="489" t="str">
        <f>VLOOKUP(K1533,'Downloaded Data'!A:A,1,TRUE)</f>
        <v>01/15/2017</v>
      </c>
    </row>
    <row r="1534" ht="15.75" customHeight="1">
      <c r="A1534" s="154" t="s">
        <v>5915</v>
      </c>
      <c r="B1534" s="490">
        <v>5862.33</v>
      </c>
      <c r="C1534" s="490">
        <v>5862.33</v>
      </c>
      <c r="D1534" s="490">
        <v>5862.33</v>
      </c>
      <c r="E1534" s="490">
        <v>5862.33</v>
      </c>
      <c r="G1534" s="226">
        <v>0.0031</v>
      </c>
      <c r="K1534" s="154" t="s">
        <v>5880</v>
      </c>
      <c r="L1534" s="154">
        <v>71.36</v>
      </c>
      <c r="M1534" s="154">
        <v>71.45</v>
      </c>
      <c r="N1534" s="154">
        <v>71.82</v>
      </c>
      <c r="O1534" s="154">
        <v>71.09</v>
      </c>
      <c r="P1534" s="154" t="s">
        <v>3969</v>
      </c>
      <c r="Q1534" s="226">
        <v>-0.0039</v>
      </c>
      <c r="R1534" s="489" t="str">
        <f>VLOOKUP(K1534,'Downloaded Data'!A:A,1,TRUE)</f>
        <v>01/15/2017</v>
      </c>
    </row>
    <row r="1535" ht="15.75" customHeight="1">
      <c r="A1535" s="154" t="s">
        <v>5916</v>
      </c>
      <c r="B1535" s="490">
        <v>5844.1</v>
      </c>
      <c r="C1535" s="490">
        <v>5844.1</v>
      </c>
      <c r="D1535" s="490">
        <v>5844.1</v>
      </c>
      <c r="E1535" s="490">
        <v>5844.1</v>
      </c>
      <c r="G1535" s="226">
        <v>0.0043</v>
      </c>
      <c r="K1535" s="154" t="s">
        <v>5881</v>
      </c>
      <c r="L1535" s="154">
        <v>71.64</v>
      </c>
      <c r="M1535" s="154">
        <v>71.55</v>
      </c>
      <c r="N1535" s="154">
        <v>72.45</v>
      </c>
      <c r="O1535" s="154">
        <v>71.55</v>
      </c>
      <c r="P1535" s="154" t="s">
        <v>3970</v>
      </c>
      <c r="Q1535" s="226">
        <v>-0.0013</v>
      </c>
      <c r="R1535" s="489" t="str">
        <f>VLOOKUP(K1535,'Downloaded Data'!A:A,1,TRUE)</f>
        <v>01/15/2017</v>
      </c>
    </row>
    <row r="1536" ht="15.75" customHeight="1">
      <c r="A1536" s="154" t="s">
        <v>5917</v>
      </c>
      <c r="B1536" s="490">
        <v>5819.27</v>
      </c>
      <c r="C1536" s="490">
        <v>5819.27</v>
      </c>
      <c r="D1536" s="490">
        <v>5819.27</v>
      </c>
      <c r="E1536" s="490">
        <v>5819.27</v>
      </c>
      <c r="G1536" s="226">
        <v>-0.0071</v>
      </c>
      <c r="K1536" s="154" t="s">
        <v>5882</v>
      </c>
      <c r="L1536" s="154">
        <v>71.73</v>
      </c>
      <c r="M1536" s="154">
        <v>72.73</v>
      </c>
      <c r="N1536" s="154">
        <v>72.73</v>
      </c>
      <c r="O1536" s="154">
        <v>71.36</v>
      </c>
      <c r="P1536" s="154" t="s">
        <v>3971</v>
      </c>
      <c r="Q1536" s="226">
        <v>-0.0113</v>
      </c>
      <c r="R1536" s="489" t="str">
        <f>VLOOKUP(K1536,'Downloaded Data'!A:A,1,TRUE)</f>
        <v>01/15/2017</v>
      </c>
    </row>
    <row r="1537" ht="15.75" customHeight="1">
      <c r="A1537" s="154" t="s">
        <v>5918</v>
      </c>
      <c r="B1537" s="490">
        <v>5861.11</v>
      </c>
      <c r="C1537" s="490">
        <v>5861.11</v>
      </c>
      <c r="D1537" s="490">
        <v>5861.11</v>
      </c>
      <c r="E1537" s="490">
        <v>5861.11</v>
      </c>
      <c r="G1537" s="226">
        <v>-0.0038</v>
      </c>
      <c r="K1537" s="489">
        <v>43080.0</v>
      </c>
      <c r="L1537" s="154">
        <v>72.55</v>
      </c>
      <c r="M1537" s="154">
        <v>73.27</v>
      </c>
      <c r="N1537" s="154">
        <v>73.27</v>
      </c>
      <c r="O1537" s="154">
        <v>72.27</v>
      </c>
      <c r="P1537" s="154" t="s">
        <v>3972</v>
      </c>
      <c r="Q1537" s="226">
        <v>-0.0025</v>
      </c>
      <c r="R1537" s="489" t="str">
        <f>VLOOKUP(K1537,'Downloaded Data'!A:A,1,TRUE)</f>
        <v>#N/A</v>
      </c>
    </row>
    <row r="1538" ht="15.75" customHeight="1">
      <c r="A1538" s="154" t="s">
        <v>5919</v>
      </c>
      <c r="B1538" s="490">
        <v>5883.24</v>
      </c>
      <c r="C1538" s="490">
        <v>5883.24</v>
      </c>
      <c r="D1538" s="490">
        <v>5883.24</v>
      </c>
      <c r="E1538" s="490">
        <v>5883.24</v>
      </c>
      <c r="G1538" s="226">
        <v>-0.0065</v>
      </c>
      <c r="K1538" s="489">
        <v>42989.0</v>
      </c>
      <c r="L1538" s="154">
        <v>72.73</v>
      </c>
      <c r="M1538" s="154">
        <v>73.27</v>
      </c>
      <c r="N1538" s="154">
        <v>73.27</v>
      </c>
      <c r="O1538" s="154">
        <v>72.0</v>
      </c>
      <c r="P1538" s="154" t="s">
        <v>3973</v>
      </c>
      <c r="Q1538" s="226">
        <v>0.0064</v>
      </c>
      <c r="R1538" s="489" t="str">
        <f>VLOOKUP(K1538,'Downloaded Data'!A:A,1,TRUE)</f>
        <v>#N/A</v>
      </c>
    </row>
    <row r="1539" ht="15.75" customHeight="1">
      <c r="A1539" s="154" t="s">
        <v>5920</v>
      </c>
      <c r="B1539" s="490">
        <v>5921.59</v>
      </c>
      <c r="C1539" s="490">
        <v>5921.59</v>
      </c>
      <c r="D1539" s="490">
        <v>5921.59</v>
      </c>
      <c r="E1539" s="490">
        <v>5921.59</v>
      </c>
      <c r="G1539" s="226">
        <v>0.0034</v>
      </c>
      <c r="K1539" s="489">
        <v>42958.0</v>
      </c>
      <c r="L1539" s="154">
        <v>72.27</v>
      </c>
      <c r="M1539" s="154">
        <v>73.18</v>
      </c>
      <c r="N1539" s="154">
        <v>73.18</v>
      </c>
      <c r="O1539" s="154">
        <v>71.73</v>
      </c>
      <c r="P1539" s="154" t="s">
        <v>3974</v>
      </c>
      <c r="Q1539" s="226">
        <v>-0.0234</v>
      </c>
      <c r="R1539" s="489" t="str">
        <f>VLOOKUP(K1539,'Downloaded Data'!A:A,1,TRUE)</f>
        <v>#N/A</v>
      </c>
    </row>
    <row r="1540" ht="15.75" customHeight="1">
      <c r="A1540" s="489">
        <v>43016.0</v>
      </c>
      <c r="B1540" s="490">
        <v>5901.8</v>
      </c>
      <c r="C1540" s="490">
        <v>5901.8</v>
      </c>
      <c r="D1540" s="490">
        <v>5901.8</v>
      </c>
      <c r="E1540" s="490">
        <v>5901.8</v>
      </c>
      <c r="G1540" s="226">
        <v>0.002</v>
      </c>
      <c r="K1540" s="489">
        <v>42927.0</v>
      </c>
      <c r="L1540" s="154">
        <v>74.0</v>
      </c>
      <c r="M1540" s="154">
        <v>74.45</v>
      </c>
      <c r="N1540" s="154">
        <v>74.55</v>
      </c>
      <c r="O1540" s="154">
        <v>73.64</v>
      </c>
      <c r="P1540" s="154" t="s">
        <v>3975</v>
      </c>
      <c r="Q1540" s="226">
        <v>0.0012</v>
      </c>
      <c r="R1540" s="489" t="str">
        <f>VLOOKUP(K1540,'Downloaded Data'!A:A,1,TRUE)</f>
        <v>#N/A</v>
      </c>
    </row>
    <row r="1541" ht="15.75" customHeight="1">
      <c r="A1541" s="489">
        <v>42986.0</v>
      </c>
      <c r="B1541" s="490">
        <v>5890.12</v>
      </c>
      <c r="C1541" s="490">
        <v>5890.12</v>
      </c>
      <c r="D1541" s="490">
        <v>5890.12</v>
      </c>
      <c r="E1541" s="490">
        <v>5890.12</v>
      </c>
      <c r="G1541" s="226">
        <v>-0.0013</v>
      </c>
      <c r="K1541" s="489">
        <v>42897.0</v>
      </c>
      <c r="L1541" s="154">
        <v>73.91</v>
      </c>
      <c r="M1541" s="154">
        <v>74.73</v>
      </c>
      <c r="N1541" s="154">
        <v>75.27</v>
      </c>
      <c r="O1541" s="154">
        <v>73.27</v>
      </c>
      <c r="P1541" s="154" t="s">
        <v>3976</v>
      </c>
      <c r="Q1541" s="226">
        <v>-0.0133</v>
      </c>
      <c r="R1541" s="489" t="str">
        <f>VLOOKUP(K1541,'Downloaded Data'!A:A,1,TRUE)</f>
        <v>#N/A</v>
      </c>
    </row>
    <row r="1542" ht="15.75" customHeight="1">
      <c r="A1542" s="489">
        <v>42955.0</v>
      </c>
      <c r="B1542" s="490">
        <v>5897.67</v>
      </c>
      <c r="C1542" s="490">
        <v>5897.67</v>
      </c>
      <c r="D1542" s="490">
        <v>5897.67</v>
      </c>
      <c r="E1542" s="490">
        <v>5897.67</v>
      </c>
      <c r="G1542" s="226">
        <v>-0.0027</v>
      </c>
      <c r="K1542" s="489">
        <v>42866.0</v>
      </c>
      <c r="L1542" s="154">
        <v>74.91</v>
      </c>
      <c r="M1542" s="154">
        <v>74.82</v>
      </c>
      <c r="N1542" s="154">
        <v>75.45</v>
      </c>
      <c r="O1542" s="154">
        <v>74.09</v>
      </c>
      <c r="P1542" s="154" t="s">
        <v>3977</v>
      </c>
      <c r="Q1542" s="226">
        <v>0.0012</v>
      </c>
      <c r="R1542" s="489" t="str">
        <f>VLOOKUP(K1542,'Downloaded Data'!A:A,1,TRUE)</f>
        <v>#N/A</v>
      </c>
    </row>
    <row r="1543" ht="15.75" customHeight="1">
      <c r="A1543" s="489">
        <v>42924.0</v>
      </c>
      <c r="B1543" s="490">
        <v>5913.59</v>
      </c>
      <c r="C1543" s="490">
        <v>5913.59</v>
      </c>
      <c r="D1543" s="490">
        <v>5913.59</v>
      </c>
      <c r="E1543" s="490">
        <v>5913.59</v>
      </c>
      <c r="G1543" s="226">
        <v>0.001</v>
      </c>
      <c r="K1543" s="489">
        <v>42777.0</v>
      </c>
      <c r="L1543" s="154">
        <v>74.82</v>
      </c>
      <c r="M1543" s="154">
        <v>74.09</v>
      </c>
      <c r="N1543" s="154">
        <v>75.27</v>
      </c>
      <c r="O1543" s="154">
        <v>73.82</v>
      </c>
      <c r="P1543" s="154" t="s">
        <v>3978</v>
      </c>
      <c r="Q1543" s="226">
        <v>0.0148</v>
      </c>
      <c r="R1543" s="489" t="str">
        <f>VLOOKUP(K1543,'Downloaded Data'!A:A,1,TRUE)</f>
        <v>#N/A</v>
      </c>
    </row>
    <row r="1544" ht="15.75" customHeight="1">
      <c r="A1544" s="489">
        <v>42894.0</v>
      </c>
      <c r="B1544" s="490">
        <v>5907.62</v>
      </c>
      <c r="C1544" s="490">
        <v>5907.62</v>
      </c>
      <c r="D1544" s="490">
        <v>5907.62</v>
      </c>
      <c r="E1544" s="490">
        <v>5907.62</v>
      </c>
      <c r="G1544" s="226">
        <v>0.0046</v>
      </c>
      <c r="K1544" s="489">
        <v>42746.0</v>
      </c>
      <c r="L1544" s="154">
        <v>73.73</v>
      </c>
      <c r="M1544" s="154">
        <v>72.73</v>
      </c>
      <c r="N1544" s="154">
        <v>74.09</v>
      </c>
      <c r="O1544" s="154">
        <v>72.36</v>
      </c>
      <c r="P1544" s="154" t="s">
        <v>3979</v>
      </c>
      <c r="Q1544" s="226">
        <v>0.0137</v>
      </c>
      <c r="R1544" s="489" t="str">
        <f>VLOOKUP(K1544,'Downloaded Data'!A:A,1,TRUE)</f>
        <v>#N/A</v>
      </c>
    </row>
    <row r="1545" ht="15.75" customHeight="1">
      <c r="A1545" s="489">
        <v>42802.0</v>
      </c>
      <c r="B1545" s="490">
        <v>5880.44</v>
      </c>
      <c r="C1545" s="490">
        <v>5880.44</v>
      </c>
      <c r="D1545" s="490">
        <v>5880.44</v>
      </c>
      <c r="E1545" s="490">
        <v>5880.44</v>
      </c>
      <c r="G1545" s="226">
        <v>-0.0018</v>
      </c>
      <c r="K1545" s="154" t="s">
        <v>5883</v>
      </c>
      <c r="L1545" s="154">
        <v>72.73</v>
      </c>
      <c r="M1545" s="154">
        <v>72.91</v>
      </c>
      <c r="N1545" s="154">
        <v>72.91</v>
      </c>
      <c r="O1545" s="154">
        <v>72.09</v>
      </c>
      <c r="P1545" s="154" t="s">
        <v>3980</v>
      </c>
      <c r="Q1545" s="226">
        <v>0.0</v>
      </c>
      <c r="R1545" s="489" t="str">
        <f>VLOOKUP(K1545,'Downloaded Data'!A:A,1,TRUE)</f>
        <v>01/15/2017</v>
      </c>
    </row>
    <row r="1546" ht="15.75" customHeight="1">
      <c r="A1546" s="489">
        <v>42774.0</v>
      </c>
      <c r="B1546" s="490">
        <v>5891.16</v>
      </c>
      <c r="C1546" s="490">
        <v>5891.16</v>
      </c>
      <c r="D1546" s="490">
        <v>5891.16</v>
      </c>
      <c r="E1546" s="490">
        <v>5891.16</v>
      </c>
      <c r="G1546" s="226">
        <v>0.0025</v>
      </c>
      <c r="K1546" s="154" t="s">
        <v>5884</v>
      </c>
      <c r="L1546" s="154">
        <v>72.73</v>
      </c>
      <c r="M1546" s="154">
        <v>73.27</v>
      </c>
      <c r="N1546" s="154">
        <v>73.55</v>
      </c>
      <c r="O1546" s="154">
        <v>72.55</v>
      </c>
      <c r="P1546" s="154" t="s">
        <v>3981</v>
      </c>
      <c r="Q1546" s="226">
        <v>0.0</v>
      </c>
      <c r="R1546" s="489" t="str">
        <f>VLOOKUP(K1546,'Downloaded Data'!A:A,1,TRUE)</f>
        <v>01/15/2017</v>
      </c>
    </row>
    <row r="1547" ht="15.75" customHeight="1">
      <c r="A1547" s="489">
        <v>42743.0</v>
      </c>
      <c r="B1547" s="490">
        <v>5876.26</v>
      </c>
      <c r="C1547" s="490">
        <v>5876.26</v>
      </c>
      <c r="D1547" s="490">
        <v>5876.26</v>
      </c>
      <c r="E1547" s="490">
        <v>5876.26</v>
      </c>
      <c r="G1547" s="226">
        <v>0.0027</v>
      </c>
      <c r="K1547" s="154" t="s">
        <v>5885</v>
      </c>
      <c r="L1547" s="154">
        <v>72.73</v>
      </c>
      <c r="M1547" s="154">
        <v>73.18</v>
      </c>
      <c r="N1547" s="154">
        <v>73.64</v>
      </c>
      <c r="O1547" s="154">
        <v>72.64</v>
      </c>
      <c r="P1547" s="154" t="s">
        <v>3982</v>
      </c>
      <c r="Q1547" s="226">
        <v>-0.0074</v>
      </c>
      <c r="R1547" s="489" t="str">
        <f>VLOOKUP(K1547,'Downloaded Data'!A:A,1,TRUE)</f>
        <v>01/15/2017</v>
      </c>
    </row>
    <row r="1548" ht="15.75" customHeight="1">
      <c r="A1548" s="154" t="s">
        <v>5921</v>
      </c>
      <c r="B1548" s="490">
        <v>5860.64</v>
      </c>
      <c r="C1548" s="490">
        <v>5860.64</v>
      </c>
      <c r="D1548" s="490">
        <v>5860.64</v>
      </c>
      <c r="E1548" s="490">
        <v>5860.64</v>
      </c>
      <c r="G1548" s="226">
        <v>0.0101</v>
      </c>
      <c r="K1548" s="154" t="s">
        <v>5886</v>
      </c>
      <c r="L1548" s="154">
        <v>73.27</v>
      </c>
      <c r="M1548" s="154">
        <v>73.27</v>
      </c>
      <c r="N1548" s="154">
        <v>74.09</v>
      </c>
      <c r="O1548" s="154">
        <v>72.91</v>
      </c>
      <c r="P1548" s="154" t="s">
        <v>3983</v>
      </c>
      <c r="Q1548" s="226">
        <v>0.0</v>
      </c>
      <c r="R1548" s="489" t="str">
        <f>VLOOKUP(K1548,'Downloaded Data'!A:A,1,TRUE)</f>
        <v>01/15/2017</v>
      </c>
    </row>
    <row r="1549" ht="15.75" customHeight="1">
      <c r="A1549" s="154" t="s">
        <v>5922</v>
      </c>
      <c r="B1549" s="490">
        <v>5802.04</v>
      </c>
      <c r="C1549" s="490">
        <v>5802.04</v>
      </c>
      <c r="D1549" s="490">
        <v>5802.04</v>
      </c>
      <c r="E1549" s="490">
        <v>5802.04</v>
      </c>
      <c r="G1549" s="226">
        <v>-0.0022</v>
      </c>
      <c r="K1549" s="154" t="s">
        <v>5887</v>
      </c>
      <c r="L1549" s="154">
        <v>73.27</v>
      </c>
      <c r="M1549" s="154">
        <v>73.36</v>
      </c>
      <c r="N1549" s="154">
        <v>73.64</v>
      </c>
      <c r="O1549" s="154">
        <v>72.91</v>
      </c>
      <c r="P1549" s="154" t="s">
        <v>3984</v>
      </c>
      <c r="Q1549" s="226">
        <v>-0.0012</v>
      </c>
      <c r="R1549" s="489" t="str">
        <f>VLOOKUP(K1549,'Downloaded Data'!A:A,1,TRUE)</f>
        <v>01/15/2017</v>
      </c>
    </row>
    <row r="1550" ht="15.75" customHeight="1">
      <c r="A1550" s="154" t="s">
        <v>5923</v>
      </c>
      <c r="B1550" s="490">
        <v>5815.07</v>
      </c>
      <c r="C1550" s="490">
        <v>5815.07</v>
      </c>
      <c r="D1550" s="490">
        <v>5815.07</v>
      </c>
      <c r="E1550" s="490">
        <v>5815.07</v>
      </c>
      <c r="G1550" s="226">
        <v>-0.0016</v>
      </c>
      <c r="K1550" s="154" t="s">
        <v>5888</v>
      </c>
      <c r="L1550" s="154">
        <v>73.36</v>
      </c>
      <c r="M1550" s="154">
        <v>74.36</v>
      </c>
      <c r="N1550" s="154">
        <v>74.36</v>
      </c>
      <c r="O1550" s="154">
        <v>73.27</v>
      </c>
      <c r="P1550" s="154" t="s">
        <v>3985</v>
      </c>
      <c r="Q1550" s="226">
        <v>-0.005</v>
      </c>
      <c r="R1550" s="489" t="str">
        <f>VLOOKUP(K1550,'Downloaded Data'!A:A,1,TRUE)</f>
        <v>01/15/2017</v>
      </c>
    </row>
    <row r="1551" ht="15.75" customHeight="1">
      <c r="A1551" s="154" t="s">
        <v>5924</v>
      </c>
      <c r="B1551" s="490">
        <v>5824.42</v>
      </c>
      <c r="C1551" s="490">
        <v>5824.42</v>
      </c>
      <c r="D1551" s="490">
        <v>5824.42</v>
      </c>
      <c r="E1551" s="490">
        <v>5824.42</v>
      </c>
      <c r="G1551" s="226">
        <v>0.0039</v>
      </c>
      <c r="K1551" s="154" t="s">
        <v>5889</v>
      </c>
      <c r="L1551" s="154">
        <v>73.73</v>
      </c>
      <c r="M1551" s="154">
        <v>74.0</v>
      </c>
      <c r="N1551" s="154">
        <v>74.27</v>
      </c>
      <c r="O1551" s="154">
        <v>73.45</v>
      </c>
      <c r="P1551" s="154" t="s">
        <v>3986</v>
      </c>
      <c r="Q1551" s="226">
        <v>-0.0036</v>
      </c>
      <c r="R1551" s="489" t="str">
        <f>VLOOKUP(K1551,'Downloaded Data'!A:A,1,TRUE)</f>
        <v>01/15/2017</v>
      </c>
    </row>
    <row r="1552" ht="15.75" customHeight="1">
      <c r="A1552" s="154" t="s">
        <v>5925</v>
      </c>
      <c r="B1552" s="490">
        <v>5801.89</v>
      </c>
      <c r="C1552" s="490">
        <v>5801.89</v>
      </c>
      <c r="D1552" s="490">
        <v>5801.89</v>
      </c>
      <c r="E1552" s="490">
        <v>5801.89</v>
      </c>
      <c r="G1552" s="226">
        <v>7.0E-4</v>
      </c>
      <c r="K1552" s="154" t="s">
        <v>5890</v>
      </c>
      <c r="L1552" s="154">
        <v>74.0</v>
      </c>
      <c r="M1552" s="154">
        <v>73.18</v>
      </c>
      <c r="N1552" s="154">
        <v>74.45</v>
      </c>
      <c r="O1552" s="154">
        <v>72.91</v>
      </c>
      <c r="P1552" s="154" t="s">
        <v>3987</v>
      </c>
      <c r="Q1552" s="226">
        <v>0.01</v>
      </c>
      <c r="R1552" s="489" t="str">
        <f>VLOOKUP(K1552,'Downloaded Data'!A:A,1,TRUE)</f>
        <v>01/15/2017</v>
      </c>
    </row>
    <row r="1553" ht="15.75" customHeight="1">
      <c r="A1553" s="154" t="s">
        <v>5926</v>
      </c>
      <c r="B1553" s="490">
        <v>5798.11</v>
      </c>
      <c r="C1553" s="490">
        <v>5798.11</v>
      </c>
      <c r="D1553" s="490">
        <v>5798.11</v>
      </c>
      <c r="E1553" s="490">
        <v>5798.11</v>
      </c>
      <c r="G1553" s="226">
        <v>0.0039</v>
      </c>
      <c r="K1553" s="154" t="s">
        <v>5891</v>
      </c>
      <c r="L1553" s="154">
        <v>73.27</v>
      </c>
      <c r="M1553" s="154">
        <v>73.82</v>
      </c>
      <c r="N1553" s="154">
        <v>75.18</v>
      </c>
      <c r="O1553" s="154">
        <v>73.0</v>
      </c>
      <c r="P1553" s="154" t="s">
        <v>3988</v>
      </c>
      <c r="Q1553" s="226">
        <v>-0.0087</v>
      </c>
      <c r="R1553" s="489" t="str">
        <f>VLOOKUP(K1553,'Downloaded Data'!A:A,1,TRUE)</f>
        <v>01/15/2017</v>
      </c>
    </row>
    <row r="1554" ht="15.75" customHeight="1">
      <c r="A1554" s="154" t="s">
        <v>5927</v>
      </c>
      <c r="B1554" s="490">
        <v>5775.59</v>
      </c>
      <c r="C1554" s="490">
        <v>5775.59</v>
      </c>
      <c r="D1554" s="490">
        <v>5775.59</v>
      </c>
      <c r="E1554" s="490">
        <v>5775.59</v>
      </c>
      <c r="G1554" s="226">
        <v>-0.0012</v>
      </c>
      <c r="K1554" s="154" t="s">
        <v>5892</v>
      </c>
      <c r="L1554" s="154">
        <v>73.91</v>
      </c>
      <c r="M1554" s="154">
        <v>75.91</v>
      </c>
      <c r="N1554" s="154">
        <v>76.18</v>
      </c>
      <c r="O1554" s="154">
        <v>73.27</v>
      </c>
      <c r="P1554" s="154" t="s">
        <v>3989</v>
      </c>
      <c r="Q1554" s="226">
        <v>-0.0169</v>
      </c>
      <c r="R1554" s="489" t="str">
        <f>VLOOKUP(K1554,'Downloaded Data'!A:A,1,TRUE)</f>
        <v>01/15/2017</v>
      </c>
    </row>
    <row r="1555" ht="15.75" customHeight="1">
      <c r="A1555" s="154" t="s">
        <v>5928</v>
      </c>
      <c r="B1555" s="490">
        <v>5782.47</v>
      </c>
      <c r="C1555" s="490">
        <v>5782.47</v>
      </c>
      <c r="D1555" s="490">
        <v>5782.47</v>
      </c>
      <c r="E1555" s="490">
        <v>5782.47</v>
      </c>
      <c r="G1555" s="226">
        <v>0.0012</v>
      </c>
      <c r="K1555" s="154" t="s">
        <v>5893</v>
      </c>
      <c r="L1555" s="154">
        <v>75.18</v>
      </c>
      <c r="M1555" s="154">
        <v>74.91</v>
      </c>
      <c r="N1555" s="154">
        <v>75.64</v>
      </c>
      <c r="O1555" s="154">
        <v>74.36</v>
      </c>
      <c r="P1555" s="154" t="s">
        <v>3349</v>
      </c>
      <c r="Q1555" s="226">
        <v>0.0048</v>
      </c>
      <c r="R1555" s="489" t="str">
        <f>VLOOKUP(K1555,'Downloaded Data'!A:A,1,TRUE)</f>
        <v>01/15/2017</v>
      </c>
    </row>
    <row r="1556" ht="15.75" customHeight="1">
      <c r="A1556" s="154" t="s">
        <v>5929</v>
      </c>
      <c r="B1556" s="490">
        <v>5775.59</v>
      </c>
      <c r="C1556" s="490">
        <v>5775.59</v>
      </c>
      <c r="D1556" s="490">
        <v>5775.59</v>
      </c>
      <c r="E1556" s="490">
        <v>5775.59</v>
      </c>
      <c r="G1556" s="226">
        <v>-0.0075</v>
      </c>
      <c r="K1556" s="154" t="s">
        <v>5894</v>
      </c>
      <c r="L1556" s="154">
        <v>74.82</v>
      </c>
      <c r="M1556" s="154">
        <v>74.82</v>
      </c>
      <c r="N1556" s="154">
        <v>75.73</v>
      </c>
      <c r="O1556" s="154">
        <v>74.27</v>
      </c>
      <c r="P1556" s="154" t="s">
        <v>3990</v>
      </c>
      <c r="Q1556" s="226">
        <v>-0.0012</v>
      </c>
      <c r="R1556" s="489" t="str">
        <f>VLOOKUP(K1556,'Downloaded Data'!A:A,1,TRUE)</f>
        <v>01/15/2017</v>
      </c>
    </row>
    <row r="1557" ht="15.75" customHeight="1">
      <c r="A1557" s="154" t="s">
        <v>5930</v>
      </c>
      <c r="B1557" s="490">
        <v>5819.26</v>
      </c>
      <c r="C1557" s="490">
        <v>5819.26</v>
      </c>
      <c r="D1557" s="490">
        <v>5819.26</v>
      </c>
      <c r="E1557" s="490">
        <v>5819.26</v>
      </c>
      <c r="G1557" s="226">
        <v>-9.0E-4</v>
      </c>
      <c r="K1557" s="154" t="s">
        <v>5895</v>
      </c>
      <c r="L1557" s="154">
        <v>74.91</v>
      </c>
      <c r="M1557" s="154">
        <v>76.09</v>
      </c>
      <c r="N1557" s="154">
        <v>76.82</v>
      </c>
      <c r="O1557" s="154">
        <v>74.45</v>
      </c>
      <c r="P1557" s="154" t="s">
        <v>3991</v>
      </c>
      <c r="Q1557" s="226">
        <v>-0.0072</v>
      </c>
      <c r="R1557" s="489" t="str">
        <f>VLOOKUP(K1557,'Downloaded Data'!A:A,1,TRUE)</f>
        <v>01/15/2017</v>
      </c>
    </row>
    <row r="1558" ht="15.75" customHeight="1">
      <c r="A1558" s="154" t="s">
        <v>5931</v>
      </c>
      <c r="B1558" s="490">
        <v>5824.42</v>
      </c>
      <c r="C1558" s="490">
        <v>5824.42</v>
      </c>
      <c r="D1558" s="490">
        <v>5824.42</v>
      </c>
      <c r="E1558" s="490">
        <v>5824.42</v>
      </c>
      <c r="G1558" s="226">
        <v>-0.0035</v>
      </c>
      <c r="K1558" s="489">
        <v>43079.0</v>
      </c>
      <c r="L1558" s="154">
        <v>75.45</v>
      </c>
      <c r="M1558" s="154">
        <v>75.45</v>
      </c>
      <c r="N1558" s="154">
        <v>75.82</v>
      </c>
      <c r="O1558" s="154">
        <v>75.27</v>
      </c>
      <c r="P1558" s="154" t="s">
        <v>3992</v>
      </c>
      <c r="Q1558" s="226">
        <v>-0.0108</v>
      </c>
      <c r="R1558" s="489" t="str">
        <f>VLOOKUP(K1558,'Downloaded Data'!A:A,1,TRUE)</f>
        <v>#N/A</v>
      </c>
    </row>
    <row r="1559" ht="15.75" customHeight="1">
      <c r="A1559" s="154" t="s">
        <v>5932</v>
      </c>
      <c r="B1559" s="490">
        <v>5844.72</v>
      </c>
      <c r="C1559" s="490">
        <v>5844.72</v>
      </c>
      <c r="D1559" s="490">
        <v>5844.72</v>
      </c>
      <c r="E1559" s="490">
        <v>5844.72</v>
      </c>
      <c r="G1559" s="226">
        <v>0.0017</v>
      </c>
      <c r="K1559" s="489">
        <v>43049.0</v>
      </c>
      <c r="L1559" s="154">
        <v>76.27</v>
      </c>
      <c r="M1559" s="154">
        <v>76.36</v>
      </c>
      <c r="N1559" s="154">
        <v>76.55</v>
      </c>
      <c r="O1559" s="154">
        <v>75.18</v>
      </c>
      <c r="P1559" s="154" t="s">
        <v>3993</v>
      </c>
      <c r="Q1559" s="226">
        <v>0.0145</v>
      </c>
      <c r="R1559" s="489" t="str">
        <f>VLOOKUP(K1559,'Downloaded Data'!A:A,1,TRUE)</f>
        <v>#N/A</v>
      </c>
    </row>
    <row r="1560" ht="15.75" customHeight="1">
      <c r="A1560" s="154" t="s">
        <v>5933</v>
      </c>
      <c r="B1560" s="490">
        <v>5834.86</v>
      </c>
      <c r="C1560" s="490">
        <v>5834.86</v>
      </c>
      <c r="D1560" s="490">
        <v>5834.86</v>
      </c>
      <c r="E1560" s="490">
        <v>5834.86</v>
      </c>
      <c r="G1560" s="226">
        <v>0.0076</v>
      </c>
      <c r="K1560" s="489">
        <v>43018.0</v>
      </c>
      <c r="L1560" s="154">
        <v>75.18</v>
      </c>
      <c r="M1560" s="154">
        <v>75.64</v>
      </c>
      <c r="N1560" s="154">
        <v>76.64</v>
      </c>
      <c r="O1560" s="154">
        <v>74.82</v>
      </c>
      <c r="P1560" s="154" t="s">
        <v>3994</v>
      </c>
      <c r="Q1560" s="226">
        <v>-0.0143</v>
      </c>
      <c r="R1560" s="489" t="str">
        <f>VLOOKUP(K1560,'Downloaded Data'!A:A,1,TRUE)</f>
        <v>#N/A</v>
      </c>
    </row>
    <row r="1561" ht="15.75" customHeight="1">
      <c r="A1561" s="489">
        <v>43076.0</v>
      </c>
      <c r="B1561" s="490">
        <v>5790.78</v>
      </c>
      <c r="C1561" s="490">
        <v>5790.78</v>
      </c>
      <c r="D1561" s="490">
        <v>5790.78</v>
      </c>
      <c r="E1561" s="490">
        <v>5790.78</v>
      </c>
      <c r="G1561" s="226">
        <v>-0.0069</v>
      </c>
      <c r="K1561" s="489">
        <v>42988.0</v>
      </c>
      <c r="L1561" s="154">
        <v>76.27</v>
      </c>
      <c r="M1561" s="154">
        <v>75.55</v>
      </c>
      <c r="N1561" s="154">
        <v>76.64</v>
      </c>
      <c r="O1561" s="154">
        <v>75.27</v>
      </c>
      <c r="P1561" s="154" t="s">
        <v>3995</v>
      </c>
      <c r="Q1561" s="226">
        <v>0.0024</v>
      </c>
      <c r="R1561" s="489" t="str">
        <f>VLOOKUP(K1561,'Downloaded Data'!A:A,1,TRUE)</f>
        <v>#N/A</v>
      </c>
    </row>
    <row r="1562" ht="15.75" customHeight="1">
      <c r="A1562" s="489">
        <v>43046.0</v>
      </c>
      <c r="B1562" s="490">
        <v>5830.77</v>
      </c>
      <c r="C1562" s="490">
        <v>5830.77</v>
      </c>
      <c r="D1562" s="490">
        <v>5830.77</v>
      </c>
      <c r="E1562" s="490">
        <v>5830.77</v>
      </c>
      <c r="G1562" s="226">
        <v>6.0E-4</v>
      </c>
      <c r="K1562" s="489">
        <v>42957.0</v>
      </c>
      <c r="L1562" s="154">
        <v>76.09</v>
      </c>
      <c r="M1562" s="154">
        <v>76.36</v>
      </c>
      <c r="N1562" s="154">
        <v>76.64</v>
      </c>
      <c r="O1562" s="154">
        <v>75.91</v>
      </c>
      <c r="P1562" s="154" t="s">
        <v>3996</v>
      </c>
      <c r="Q1562" s="226">
        <v>-0.0012</v>
      </c>
      <c r="R1562" s="489" t="str">
        <f>VLOOKUP(K1562,'Downloaded Data'!A:A,1,TRUE)</f>
        <v>#N/A</v>
      </c>
    </row>
    <row r="1563" ht="15.75" customHeight="1">
      <c r="A1563" s="489">
        <v>43015.0</v>
      </c>
      <c r="B1563" s="490">
        <v>5827.18</v>
      </c>
      <c r="C1563" s="490">
        <v>5827.18</v>
      </c>
      <c r="D1563" s="490">
        <v>5827.18</v>
      </c>
      <c r="E1563" s="490">
        <v>5827.18</v>
      </c>
      <c r="G1563" s="226">
        <v>0.0092</v>
      </c>
      <c r="K1563" s="489">
        <v>42865.0</v>
      </c>
      <c r="L1563" s="154">
        <v>76.18</v>
      </c>
      <c r="M1563" s="154">
        <v>77.0</v>
      </c>
      <c r="N1563" s="154">
        <v>77.0</v>
      </c>
      <c r="O1563" s="154">
        <v>75.91</v>
      </c>
      <c r="P1563" s="154" t="s">
        <v>3997</v>
      </c>
      <c r="Q1563" s="226">
        <v>0.0012</v>
      </c>
      <c r="R1563" s="489" t="str">
        <f>VLOOKUP(K1563,'Downloaded Data'!A:A,1,TRUE)</f>
        <v>#N/A</v>
      </c>
    </row>
    <row r="1564" ht="15.75" customHeight="1">
      <c r="A1564" s="489">
        <v>42985.0</v>
      </c>
      <c r="B1564" s="490">
        <v>5774.29</v>
      </c>
      <c r="C1564" s="490">
        <v>5774.29</v>
      </c>
      <c r="D1564" s="490">
        <v>5774.29</v>
      </c>
      <c r="E1564" s="490">
        <v>5774.29</v>
      </c>
      <c r="G1564" s="226">
        <v>0.0043</v>
      </c>
      <c r="K1564" s="489">
        <v>42835.0</v>
      </c>
      <c r="L1564" s="154">
        <v>76.09</v>
      </c>
      <c r="M1564" s="154">
        <v>74.55</v>
      </c>
      <c r="N1564" s="154">
        <v>76.82</v>
      </c>
      <c r="O1564" s="154">
        <v>74.55</v>
      </c>
      <c r="P1564" s="154" t="s">
        <v>3998</v>
      </c>
      <c r="Q1564" s="226">
        <v>0.0194</v>
      </c>
      <c r="R1564" s="489" t="str">
        <f>VLOOKUP(K1564,'Downloaded Data'!A:A,1,TRUE)</f>
        <v>#N/A</v>
      </c>
    </row>
    <row r="1565" ht="15.75" customHeight="1">
      <c r="A1565" s="489">
        <v>42893.0</v>
      </c>
      <c r="B1565" s="490">
        <v>5749.65</v>
      </c>
      <c r="C1565" s="490">
        <v>5749.65</v>
      </c>
      <c r="D1565" s="490">
        <v>5749.65</v>
      </c>
      <c r="E1565" s="490">
        <v>5749.65</v>
      </c>
      <c r="G1565" s="226">
        <v>-0.0057</v>
      </c>
      <c r="K1565" s="489">
        <v>42804.0</v>
      </c>
      <c r="L1565" s="154">
        <v>74.64</v>
      </c>
      <c r="M1565" s="154">
        <v>75.45</v>
      </c>
      <c r="N1565" s="154">
        <v>75.45</v>
      </c>
      <c r="O1565" s="154">
        <v>74.09</v>
      </c>
      <c r="P1565" s="154" t="s">
        <v>3999</v>
      </c>
      <c r="Q1565" s="226">
        <v>0.0012</v>
      </c>
      <c r="R1565" s="489" t="str">
        <f>VLOOKUP(K1565,'Downloaded Data'!A:A,1,TRUE)</f>
        <v>#N/A</v>
      </c>
    </row>
    <row r="1566" ht="15.75" customHeight="1">
      <c r="A1566" s="489">
        <v>42862.0</v>
      </c>
      <c r="B1566" s="490">
        <v>5782.65</v>
      </c>
      <c r="C1566" s="490">
        <v>5782.65</v>
      </c>
      <c r="D1566" s="490">
        <v>5782.65</v>
      </c>
      <c r="E1566" s="490">
        <v>5782.65</v>
      </c>
      <c r="G1566" s="226">
        <v>0.0038</v>
      </c>
      <c r="K1566" s="489">
        <v>42776.0</v>
      </c>
      <c r="L1566" s="154">
        <v>74.55</v>
      </c>
      <c r="M1566" s="154">
        <v>75.45</v>
      </c>
      <c r="N1566" s="154">
        <v>75.73</v>
      </c>
      <c r="O1566" s="154">
        <v>73.82</v>
      </c>
      <c r="P1566" s="154" t="s">
        <v>4000</v>
      </c>
      <c r="Q1566" s="226">
        <v>-0.0119</v>
      </c>
      <c r="R1566" s="489" t="str">
        <f>VLOOKUP(K1566,'Downloaded Data'!A:A,1,TRUE)</f>
        <v>#N/A</v>
      </c>
    </row>
    <row r="1567" ht="15.75" customHeight="1">
      <c r="A1567" s="489">
        <v>42832.0</v>
      </c>
      <c r="B1567" s="490">
        <v>5760.5</v>
      </c>
      <c r="C1567" s="490">
        <v>5760.5</v>
      </c>
      <c r="D1567" s="490">
        <v>5760.5</v>
      </c>
      <c r="E1567" s="490">
        <v>5760.5</v>
      </c>
      <c r="G1567" s="226">
        <v>0.006</v>
      </c>
      <c r="K1567" s="154" t="s">
        <v>5896</v>
      </c>
      <c r="L1567" s="154">
        <v>75.45</v>
      </c>
      <c r="M1567" s="154">
        <v>75.55</v>
      </c>
      <c r="N1567" s="154">
        <v>75.82</v>
      </c>
      <c r="O1567" s="154">
        <v>75.27</v>
      </c>
      <c r="P1567" s="154" t="s">
        <v>4001</v>
      </c>
      <c r="Q1567" s="226">
        <v>-0.0013</v>
      </c>
      <c r="R1567" s="489" t="str">
        <f>VLOOKUP(K1567,'Downloaded Data'!A:A,1,TRUE)</f>
        <v>01/15/2017</v>
      </c>
    </row>
    <row r="1568" ht="15.75" customHeight="1">
      <c r="A1568" s="489">
        <v>42801.0</v>
      </c>
      <c r="B1568" s="490">
        <v>5726.37</v>
      </c>
      <c r="C1568" s="490">
        <v>5726.37</v>
      </c>
      <c r="D1568" s="490">
        <v>5726.37</v>
      </c>
      <c r="E1568" s="490">
        <v>5726.37</v>
      </c>
      <c r="G1568" s="226">
        <v>0.0127</v>
      </c>
      <c r="K1568" s="154" t="s">
        <v>5897</v>
      </c>
      <c r="L1568" s="154">
        <v>75.55</v>
      </c>
      <c r="M1568" s="154">
        <v>76.55</v>
      </c>
      <c r="N1568" s="154">
        <v>77.91</v>
      </c>
      <c r="O1568" s="154">
        <v>75.18</v>
      </c>
      <c r="P1568" s="154" t="s">
        <v>4002</v>
      </c>
      <c r="Q1568" s="226">
        <v>-0.0094</v>
      </c>
      <c r="R1568" s="489" t="str">
        <f>VLOOKUP(K1568,'Downloaded Data'!A:A,1,TRUE)</f>
        <v>01/15/2017</v>
      </c>
    </row>
    <row r="1569" ht="15.75" customHeight="1">
      <c r="A1569" s="489">
        <v>42773.0</v>
      </c>
      <c r="B1569" s="490">
        <v>5654.62</v>
      </c>
      <c r="C1569" s="490">
        <v>5654.62</v>
      </c>
      <c r="D1569" s="490">
        <v>5654.62</v>
      </c>
      <c r="E1569" s="490">
        <v>5654.62</v>
      </c>
      <c r="G1569" s="226">
        <v>-3.0E-4</v>
      </c>
      <c r="K1569" s="154" t="s">
        <v>5898</v>
      </c>
      <c r="L1569" s="154">
        <v>76.27</v>
      </c>
      <c r="M1569" s="154">
        <v>77.36</v>
      </c>
      <c r="N1569" s="154">
        <v>78.36</v>
      </c>
      <c r="O1569" s="154">
        <v>75.45</v>
      </c>
      <c r="P1569" s="154" t="s">
        <v>4003</v>
      </c>
      <c r="Q1569" s="226">
        <v>-0.0118</v>
      </c>
      <c r="R1569" s="489" t="str">
        <f>VLOOKUP(K1569,'Downloaded Data'!A:A,1,TRUE)</f>
        <v>01/15/2017</v>
      </c>
    </row>
    <row r="1570" ht="15.75" customHeight="1">
      <c r="A1570" s="154" t="s">
        <v>5934</v>
      </c>
      <c r="B1570" s="490">
        <v>5656.04</v>
      </c>
      <c r="C1570" s="490">
        <v>5656.04</v>
      </c>
      <c r="D1570" s="490">
        <v>5656.04</v>
      </c>
      <c r="E1570" s="490">
        <v>5656.04</v>
      </c>
      <c r="G1570" s="226">
        <v>0.0017</v>
      </c>
      <c r="K1570" s="154" t="s">
        <v>5899</v>
      </c>
      <c r="L1570" s="154">
        <v>77.18</v>
      </c>
      <c r="M1570" s="154">
        <v>77.91</v>
      </c>
      <c r="N1570" s="154">
        <v>79.0</v>
      </c>
      <c r="O1570" s="154">
        <v>76.82</v>
      </c>
      <c r="P1570" s="154" t="s">
        <v>4004</v>
      </c>
      <c r="Q1570" s="226">
        <v>-0.0128</v>
      </c>
      <c r="R1570" s="489" t="str">
        <f>VLOOKUP(K1570,'Downloaded Data'!A:A,1,TRUE)</f>
        <v>01/15/2017</v>
      </c>
    </row>
    <row r="1571" ht="15.75" customHeight="1">
      <c r="A1571" s="154" t="s">
        <v>5935</v>
      </c>
      <c r="B1571" s="490">
        <v>5646.28</v>
      </c>
      <c r="C1571" s="490">
        <v>5646.28</v>
      </c>
      <c r="D1571" s="490">
        <v>5646.28</v>
      </c>
      <c r="E1571" s="490">
        <v>5646.28</v>
      </c>
      <c r="G1571" s="226">
        <v>0.0084</v>
      </c>
      <c r="K1571" s="154" t="s">
        <v>5900</v>
      </c>
      <c r="L1571" s="154">
        <v>78.18</v>
      </c>
      <c r="M1571" s="154">
        <v>77.36</v>
      </c>
      <c r="N1571" s="154">
        <v>79.0</v>
      </c>
      <c r="O1571" s="154">
        <v>77.18</v>
      </c>
      <c r="P1571" s="154" t="s">
        <v>4005</v>
      </c>
      <c r="Q1571" s="226">
        <v>0.0118</v>
      </c>
      <c r="R1571" s="489" t="str">
        <f>VLOOKUP(K1571,'Downloaded Data'!A:A,1,TRUE)</f>
        <v>01/15/2017</v>
      </c>
    </row>
    <row r="1572" ht="15.75" customHeight="1">
      <c r="A1572" s="154" t="s">
        <v>5936</v>
      </c>
      <c r="B1572" s="490">
        <v>5599.07</v>
      </c>
      <c r="C1572" s="490">
        <v>5599.07</v>
      </c>
      <c r="D1572" s="490">
        <v>5599.07</v>
      </c>
      <c r="E1572" s="490">
        <v>5599.07</v>
      </c>
      <c r="G1572" s="226">
        <v>0.0056</v>
      </c>
      <c r="K1572" s="154" t="s">
        <v>5901</v>
      </c>
      <c r="L1572" s="154">
        <v>77.27</v>
      </c>
      <c r="M1572" s="154">
        <v>78.82</v>
      </c>
      <c r="N1572" s="154">
        <v>78.82</v>
      </c>
      <c r="O1572" s="154">
        <v>76.91</v>
      </c>
      <c r="P1572" s="154" t="s">
        <v>4006</v>
      </c>
      <c r="Q1572" s="226">
        <v>0.0023</v>
      </c>
      <c r="R1572" s="489" t="str">
        <f>VLOOKUP(K1572,'Downloaded Data'!A:A,1,TRUE)</f>
        <v>01/15/2017</v>
      </c>
    </row>
    <row r="1573" ht="15.75" customHeight="1">
      <c r="A1573" s="154" t="s">
        <v>5937</v>
      </c>
      <c r="B1573" s="490">
        <v>5567.69</v>
      </c>
      <c r="C1573" s="490">
        <v>5567.69</v>
      </c>
      <c r="D1573" s="490">
        <v>5567.69</v>
      </c>
      <c r="E1573" s="490">
        <v>5567.69</v>
      </c>
      <c r="G1573" s="226">
        <v>0.0073</v>
      </c>
      <c r="K1573" s="154" t="s">
        <v>5902</v>
      </c>
      <c r="L1573" s="154">
        <v>77.09</v>
      </c>
      <c r="M1573" s="154">
        <v>77.73</v>
      </c>
      <c r="N1573" s="154">
        <v>79.09</v>
      </c>
      <c r="O1573" s="154">
        <v>76.82</v>
      </c>
      <c r="P1573" s="154" t="s">
        <v>4007</v>
      </c>
      <c r="Q1573" s="226">
        <v>0.0012</v>
      </c>
      <c r="R1573" s="489" t="str">
        <f>VLOOKUP(K1573,'Downloaded Data'!A:A,1,TRUE)</f>
        <v>01/15/2017</v>
      </c>
    </row>
    <row r="1574" ht="15.75" customHeight="1">
      <c r="A1574" s="154" t="s">
        <v>5938</v>
      </c>
      <c r="B1574" s="490">
        <v>5527.22</v>
      </c>
      <c r="C1574" s="490">
        <v>5527.22</v>
      </c>
      <c r="D1574" s="490">
        <v>5527.22</v>
      </c>
      <c r="E1574" s="490">
        <v>5527.22</v>
      </c>
      <c r="G1574" s="226">
        <v>0.0088</v>
      </c>
      <c r="K1574" s="154" t="s">
        <v>5903</v>
      </c>
      <c r="L1574" s="154">
        <v>77.0</v>
      </c>
      <c r="M1574" s="154">
        <v>78.0</v>
      </c>
      <c r="N1574" s="154">
        <v>78.18</v>
      </c>
      <c r="O1574" s="154">
        <v>76.82</v>
      </c>
      <c r="P1574" s="154" t="s">
        <v>4008</v>
      </c>
      <c r="Q1574" s="226">
        <v>-0.0128</v>
      </c>
      <c r="R1574" s="489" t="str">
        <f>VLOOKUP(K1574,'Downloaded Data'!A:A,1,TRUE)</f>
        <v>01/15/2017</v>
      </c>
    </row>
    <row r="1575" ht="15.75" customHeight="1">
      <c r="A1575" s="154" t="s">
        <v>5939</v>
      </c>
      <c r="B1575" s="490">
        <v>5478.82</v>
      </c>
      <c r="C1575" s="490">
        <v>5478.82</v>
      </c>
      <c r="D1575" s="490">
        <v>5478.82</v>
      </c>
      <c r="E1575" s="490">
        <v>5478.82</v>
      </c>
      <c r="G1575" s="226">
        <v>0.0031</v>
      </c>
      <c r="K1575" s="154" t="s">
        <v>5904</v>
      </c>
      <c r="L1575" s="154">
        <v>78.0</v>
      </c>
      <c r="M1575" s="154">
        <v>78.36</v>
      </c>
      <c r="N1575" s="154">
        <v>78.36</v>
      </c>
      <c r="O1575" s="154">
        <v>78.0</v>
      </c>
      <c r="P1575" s="154" t="s">
        <v>4009</v>
      </c>
      <c r="Q1575" s="226">
        <v>-0.0012</v>
      </c>
      <c r="R1575" s="489" t="str">
        <f>VLOOKUP(K1575,'Downloaded Data'!A:A,1,TRUE)</f>
        <v>01/15/2017</v>
      </c>
    </row>
    <row r="1576" ht="15.75" customHeight="1">
      <c r="A1576" s="154" t="s">
        <v>5940</v>
      </c>
      <c r="B1576" s="490">
        <v>5461.63</v>
      </c>
      <c r="C1576" s="490">
        <v>5461.63</v>
      </c>
      <c r="D1576" s="490">
        <v>5461.63</v>
      </c>
      <c r="E1576" s="490">
        <v>5461.63</v>
      </c>
      <c r="G1576" s="226">
        <v>-0.0012</v>
      </c>
      <c r="K1576" s="154" t="s">
        <v>5905</v>
      </c>
      <c r="L1576" s="154">
        <v>78.09</v>
      </c>
      <c r="M1576" s="154">
        <v>78.64</v>
      </c>
      <c r="N1576" s="154">
        <v>78.64</v>
      </c>
      <c r="O1576" s="154">
        <v>78.0</v>
      </c>
      <c r="P1576" s="154" t="s">
        <v>4010</v>
      </c>
      <c r="Q1576" s="226">
        <v>-0.0012</v>
      </c>
      <c r="R1576" s="489" t="str">
        <f>VLOOKUP(K1576,'Downloaded Data'!A:A,1,TRUE)</f>
        <v>01/15/2017</v>
      </c>
    </row>
    <row r="1577" ht="15.75" customHeight="1">
      <c r="A1577" s="154" t="s">
        <v>5941</v>
      </c>
      <c r="B1577" s="490">
        <v>5468.32</v>
      </c>
      <c r="C1577" s="490">
        <v>5468.32</v>
      </c>
      <c r="D1577" s="490">
        <v>5468.32</v>
      </c>
      <c r="E1577" s="490">
        <v>5468.32</v>
      </c>
      <c r="G1577" s="226">
        <v>0.0016</v>
      </c>
      <c r="K1577" s="154" t="s">
        <v>5906</v>
      </c>
      <c r="L1577" s="154">
        <v>78.18</v>
      </c>
      <c r="M1577" s="154">
        <v>78.18</v>
      </c>
      <c r="N1577" s="154">
        <v>78.64</v>
      </c>
      <c r="O1577" s="154">
        <v>78.0</v>
      </c>
      <c r="P1577" s="154" t="s">
        <v>4011</v>
      </c>
      <c r="Q1577" s="226">
        <v>0.0023</v>
      </c>
      <c r="R1577" s="489" t="str">
        <f>VLOOKUP(K1577,'Downloaded Data'!A:A,1,TRUE)</f>
        <v>01/15/2017</v>
      </c>
    </row>
    <row r="1578" ht="15.75" customHeight="1">
      <c r="A1578" s="154" t="s">
        <v>5942</v>
      </c>
      <c r="B1578" s="490">
        <v>5459.72</v>
      </c>
      <c r="C1578" s="490">
        <v>5459.72</v>
      </c>
      <c r="D1578" s="490">
        <v>5459.72</v>
      </c>
      <c r="E1578" s="490">
        <v>5459.72</v>
      </c>
      <c r="G1578" s="226">
        <v>9.0E-4</v>
      </c>
      <c r="K1578" s="154" t="s">
        <v>5907</v>
      </c>
      <c r="L1578" s="154">
        <v>78.0</v>
      </c>
      <c r="M1578" s="154">
        <v>78.36</v>
      </c>
      <c r="N1578" s="154">
        <v>78.45</v>
      </c>
      <c r="O1578" s="154">
        <v>77.91</v>
      </c>
      <c r="P1578" s="154" t="s">
        <v>4012</v>
      </c>
      <c r="Q1578" s="226">
        <v>-0.007</v>
      </c>
      <c r="R1578" s="489" t="str">
        <f>VLOOKUP(K1578,'Downloaded Data'!A:A,1,TRUE)</f>
        <v>01/15/2017</v>
      </c>
    </row>
    <row r="1579" ht="15.75" customHeight="1">
      <c r="A1579" s="154" t="s">
        <v>5943</v>
      </c>
      <c r="B1579" s="490">
        <v>5454.78</v>
      </c>
      <c r="C1579" s="490">
        <v>5454.78</v>
      </c>
      <c r="D1579" s="490">
        <v>5454.78</v>
      </c>
      <c r="E1579" s="490">
        <v>5454.78</v>
      </c>
      <c r="G1579" s="226">
        <v>9.0E-4</v>
      </c>
      <c r="K1579" s="489">
        <v>43078.0</v>
      </c>
      <c r="L1579" s="154">
        <v>78.55</v>
      </c>
      <c r="M1579" s="154">
        <v>79.27</v>
      </c>
      <c r="N1579" s="154">
        <v>79.64</v>
      </c>
      <c r="O1579" s="154">
        <v>78.09</v>
      </c>
      <c r="P1579" s="154" t="s">
        <v>4013</v>
      </c>
      <c r="Q1579" s="226">
        <v>-0.008</v>
      </c>
      <c r="R1579" s="489" t="str">
        <f>VLOOKUP(K1579,'Downloaded Data'!A:A,1,TRUE)</f>
        <v>#N/A</v>
      </c>
    </row>
    <row r="1580" ht="15.75" customHeight="1">
      <c r="A1580" s="489">
        <v>43075.0</v>
      </c>
      <c r="B1580" s="490">
        <v>5450.11</v>
      </c>
      <c r="C1580" s="490">
        <v>5450.11</v>
      </c>
      <c r="D1580" s="490">
        <v>5450.11</v>
      </c>
      <c r="E1580" s="490">
        <v>5450.11</v>
      </c>
      <c r="G1580" s="226">
        <v>-9.0E-4</v>
      </c>
      <c r="K1580" s="489">
        <v>43048.0</v>
      </c>
      <c r="L1580" s="154">
        <v>79.18</v>
      </c>
      <c r="M1580" s="154">
        <v>78.36</v>
      </c>
      <c r="N1580" s="154">
        <v>79.64</v>
      </c>
      <c r="O1580" s="154">
        <v>78.27</v>
      </c>
      <c r="P1580" s="154" t="s">
        <v>4014</v>
      </c>
      <c r="Q1580" s="226">
        <v>0.0116</v>
      </c>
      <c r="R1580" s="489" t="str">
        <f>VLOOKUP(K1580,'Downloaded Data'!A:A,1,TRUE)</f>
        <v>#N/A</v>
      </c>
    </row>
    <row r="1581" ht="15.75" customHeight="1">
      <c r="A1581" s="489">
        <v>43045.0</v>
      </c>
      <c r="B1581" s="490">
        <v>5455.17</v>
      </c>
      <c r="C1581" s="490">
        <v>5455.17</v>
      </c>
      <c r="D1581" s="490">
        <v>5455.17</v>
      </c>
      <c r="E1581" s="490">
        <v>5455.17</v>
      </c>
      <c r="G1581" s="226">
        <v>-0.0038</v>
      </c>
      <c r="K1581" s="489">
        <v>43017.0</v>
      </c>
      <c r="L1581" s="154">
        <v>78.27</v>
      </c>
      <c r="M1581" s="154">
        <v>79.55</v>
      </c>
      <c r="N1581" s="154">
        <v>79.82</v>
      </c>
      <c r="O1581" s="154">
        <v>78.18</v>
      </c>
      <c r="P1581" s="154" t="s">
        <v>4015</v>
      </c>
      <c r="Q1581" s="226">
        <v>-0.0115</v>
      </c>
      <c r="R1581" s="489" t="str">
        <f>VLOOKUP(K1581,'Downloaded Data'!A:A,1,TRUE)</f>
        <v>#N/A</v>
      </c>
    </row>
    <row r="1582" ht="15.75" customHeight="1">
      <c r="A1582" s="489">
        <v>42953.0</v>
      </c>
      <c r="B1582" s="490">
        <v>5475.74</v>
      </c>
      <c r="C1582" s="490">
        <v>5475.74</v>
      </c>
      <c r="D1582" s="490">
        <v>5475.74</v>
      </c>
      <c r="E1582" s="490">
        <v>5475.74</v>
      </c>
      <c r="G1582" s="226">
        <v>-0.0026</v>
      </c>
      <c r="K1582" s="489">
        <v>42925.0</v>
      </c>
      <c r="L1582" s="154">
        <v>79.18</v>
      </c>
      <c r="M1582" s="154">
        <v>79.18</v>
      </c>
      <c r="N1582" s="154">
        <v>79.91</v>
      </c>
      <c r="O1582" s="154">
        <v>78.73</v>
      </c>
      <c r="P1582" s="154" t="s">
        <v>4016</v>
      </c>
      <c r="Q1582" s="226">
        <v>0.0</v>
      </c>
      <c r="R1582" s="489" t="str">
        <f>VLOOKUP(K1582,'Downloaded Data'!A:A,1,TRUE)</f>
        <v>#N/A</v>
      </c>
    </row>
    <row r="1583" ht="15.75" customHeight="1">
      <c r="A1583" s="489">
        <v>42922.0</v>
      </c>
      <c r="B1583" s="490">
        <v>5489.87</v>
      </c>
      <c r="C1583" s="490">
        <v>5489.87</v>
      </c>
      <c r="D1583" s="490">
        <v>5489.87</v>
      </c>
      <c r="E1583" s="490">
        <v>5489.87</v>
      </c>
      <c r="G1583" s="226">
        <v>-0.002</v>
      </c>
      <c r="K1583" s="489">
        <v>42895.0</v>
      </c>
      <c r="L1583" s="154">
        <v>79.18</v>
      </c>
      <c r="M1583" s="154">
        <v>79.55</v>
      </c>
      <c r="N1583" s="154">
        <v>79.91</v>
      </c>
      <c r="O1583" s="154">
        <v>78.73</v>
      </c>
      <c r="P1583" s="154" t="s">
        <v>4016</v>
      </c>
      <c r="Q1583" s="226">
        <v>0.0011</v>
      </c>
      <c r="R1583" s="489" t="str">
        <f>VLOOKUP(K1583,'Downloaded Data'!A:A,1,TRUE)</f>
        <v>#N/A</v>
      </c>
    </row>
    <row r="1584" ht="15.75" customHeight="1">
      <c r="A1584" s="489">
        <v>42892.0</v>
      </c>
      <c r="B1584" s="490">
        <v>5500.65</v>
      </c>
      <c r="C1584" s="490">
        <v>5500.65</v>
      </c>
      <c r="D1584" s="490">
        <v>5500.65</v>
      </c>
      <c r="E1584" s="490">
        <v>5500.65</v>
      </c>
      <c r="G1584" s="226">
        <v>0.0033</v>
      </c>
      <c r="K1584" s="489">
        <v>42864.0</v>
      </c>
      <c r="L1584" s="154">
        <v>79.09</v>
      </c>
      <c r="M1584" s="154">
        <v>79.18</v>
      </c>
      <c r="N1584" s="154">
        <v>79.27</v>
      </c>
      <c r="O1584" s="154">
        <v>78.64</v>
      </c>
      <c r="P1584" s="154" t="s">
        <v>4017</v>
      </c>
      <c r="Q1584" s="226">
        <v>0.0011</v>
      </c>
      <c r="R1584" s="489" t="str">
        <f>VLOOKUP(K1584,'Downloaded Data'!A:A,1,TRUE)</f>
        <v>#N/A</v>
      </c>
    </row>
    <row r="1585" ht="15.75" customHeight="1">
      <c r="A1585" s="489">
        <v>42861.0</v>
      </c>
      <c r="B1585" s="490">
        <v>5482.52</v>
      </c>
      <c r="C1585" s="490">
        <v>5482.52</v>
      </c>
      <c r="D1585" s="490">
        <v>5482.52</v>
      </c>
      <c r="E1585" s="490">
        <v>5482.52</v>
      </c>
      <c r="G1585" s="226">
        <v>0.0071</v>
      </c>
      <c r="K1585" s="489">
        <v>42834.0</v>
      </c>
      <c r="L1585" s="154">
        <v>79.0</v>
      </c>
      <c r="M1585" s="154">
        <v>79.64</v>
      </c>
      <c r="N1585" s="154">
        <v>79.73</v>
      </c>
      <c r="O1585" s="154">
        <v>78.91</v>
      </c>
      <c r="P1585" s="154" t="s">
        <v>4018</v>
      </c>
      <c r="Q1585" s="226">
        <v>-0.0023</v>
      </c>
      <c r="R1585" s="489" t="str">
        <f>VLOOKUP(K1585,'Downloaded Data'!A:A,1,TRUE)</f>
        <v>#N/A</v>
      </c>
    </row>
    <row r="1586" ht="15.75" customHeight="1">
      <c r="A1586" s="489">
        <v>42831.0</v>
      </c>
      <c r="B1586" s="490">
        <v>5443.99</v>
      </c>
      <c r="C1586" s="490">
        <v>5443.99</v>
      </c>
      <c r="D1586" s="490">
        <v>5443.99</v>
      </c>
      <c r="E1586" s="490">
        <v>5443.99</v>
      </c>
      <c r="G1586" s="226">
        <v>0.001</v>
      </c>
      <c r="K1586" s="154" t="s">
        <v>5908</v>
      </c>
      <c r="L1586" s="154">
        <v>79.18</v>
      </c>
      <c r="M1586" s="154">
        <v>78.82</v>
      </c>
      <c r="N1586" s="154">
        <v>79.55</v>
      </c>
      <c r="O1586" s="154">
        <v>78.27</v>
      </c>
      <c r="P1586" s="154" t="s">
        <v>4019</v>
      </c>
      <c r="Q1586" s="226">
        <v>0.0034</v>
      </c>
      <c r="R1586" s="489" t="str">
        <f>VLOOKUP(K1586,'Downloaded Data'!A:A,1,TRUE)</f>
        <v>01/15/2017</v>
      </c>
    </row>
    <row r="1587" ht="15.75" customHeight="1">
      <c r="A1587" s="489">
        <v>42741.0</v>
      </c>
      <c r="B1587" s="490">
        <v>5438.7</v>
      </c>
      <c r="C1587" s="490">
        <v>5438.7</v>
      </c>
      <c r="D1587" s="490">
        <v>5438.7</v>
      </c>
      <c r="E1587" s="490">
        <v>5438.7</v>
      </c>
      <c r="G1587" s="226">
        <v>0.0066</v>
      </c>
      <c r="K1587" s="154" t="s">
        <v>5909</v>
      </c>
      <c r="L1587" s="154">
        <v>78.91</v>
      </c>
      <c r="M1587" s="154">
        <v>78.64</v>
      </c>
      <c r="N1587" s="154">
        <v>79.0</v>
      </c>
      <c r="O1587" s="154">
        <v>78.36</v>
      </c>
      <c r="P1587" s="154" t="s">
        <v>4020</v>
      </c>
      <c r="Q1587" s="226">
        <v>0.0034</v>
      </c>
      <c r="R1587" s="489" t="str">
        <f>VLOOKUP(K1587,'Downloaded Data'!A:A,1,TRUE)</f>
        <v>01/15/2017</v>
      </c>
    </row>
    <row r="1588" ht="15.75" customHeight="1">
      <c r="A1588" s="154" t="s">
        <v>5944</v>
      </c>
      <c r="B1588" s="490">
        <v>5403.11</v>
      </c>
      <c r="C1588" s="490">
        <v>5403.11</v>
      </c>
      <c r="D1588" s="490">
        <v>5403.11</v>
      </c>
      <c r="E1588" s="490">
        <v>5403.11</v>
      </c>
      <c r="G1588" s="226">
        <v>0.0056</v>
      </c>
      <c r="K1588" s="154" t="s">
        <v>5910</v>
      </c>
      <c r="L1588" s="154">
        <v>78.64</v>
      </c>
      <c r="M1588" s="154">
        <v>80.0</v>
      </c>
      <c r="N1588" s="154">
        <v>80.0</v>
      </c>
      <c r="O1588" s="154">
        <v>78.55</v>
      </c>
      <c r="P1588" s="154" t="s">
        <v>4021</v>
      </c>
      <c r="Q1588" s="226">
        <v>0.0047</v>
      </c>
      <c r="R1588" s="489" t="str">
        <f>VLOOKUP(K1588,'Downloaded Data'!A:A,1,TRUE)</f>
        <v>01/15/2017</v>
      </c>
    </row>
    <row r="1589" ht="15.75" customHeight="1">
      <c r="A1589" s="154" t="s">
        <v>5945</v>
      </c>
      <c r="B1589" s="490">
        <v>5373.25</v>
      </c>
      <c r="C1589" s="490">
        <v>5373.25</v>
      </c>
      <c r="D1589" s="490">
        <v>5373.25</v>
      </c>
      <c r="E1589" s="490">
        <v>5373.25</v>
      </c>
      <c r="G1589" s="226">
        <v>0.0031</v>
      </c>
      <c r="K1589" s="154" t="s">
        <v>5911</v>
      </c>
      <c r="L1589" s="154">
        <v>78.27</v>
      </c>
      <c r="M1589" s="154">
        <v>79.18</v>
      </c>
      <c r="N1589" s="154">
        <v>79.82</v>
      </c>
      <c r="O1589" s="154">
        <v>78.09</v>
      </c>
      <c r="P1589" s="154" t="s">
        <v>4022</v>
      </c>
      <c r="Q1589" s="226">
        <v>-0.0115</v>
      </c>
      <c r="R1589" s="489" t="str">
        <f>VLOOKUP(K1589,'Downloaded Data'!A:A,1,TRUE)</f>
        <v>01/15/2017</v>
      </c>
    </row>
    <row r="1590" ht="15.75" customHeight="1">
      <c r="A1590" s="154" t="s">
        <v>5946</v>
      </c>
      <c r="B1590" s="490">
        <v>5356.58</v>
      </c>
      <c r="C1590" s="490">
        <v>5356.58</v>
      </c>
      <c r="D1590" s="490">
        <v>5356.58</v>
      </c>
      <c r="E1590" s="490">
        <v>5356.58</v>
      </c>
      <c r="G1590" s="226">
        <v>-0.003</v>
      </c>
      <c r="K1590" s="154" t="s">
        <v>5912</v>
      </c>
      <c r="L1590" s="154">
        <v>79.18</v>
      </c>
      <c r="M1590" s="154">
        <v>80.09</v>
      </c>
      <c r="N1590" s="154">
        <v>80.18</v>
      </c>
      <c r="O1590" s="154">
        <v>79.0</v>
      </c>
      <c r="P1590" s="154" t="s">
        <v>4023</v>
      </c>
      <c r="Q1590" s="226">
        <v>-0.0136</v>
      </c>
      <c r="R1590" s="489" t="str">
        <f>VLOOKUP(K1590,'Downloaded Data'!A:A,1,TRUE)</f>
        <v>01/15/2017</v>
      </c>
    </row>
    <row r="1591" ht="15.75" customHeight="1">
      <c r="A1591" s="154" t="s">
        <v>5947</v>
      </c>
      <c r="B1591" s="490">
        <v>5372.86</v>
      </c>
      <c r="C1591" s="490">
        <v>5372.86</v>
      </c>
      <c r="D1591" s="490">
        <v>5372.86</v>
      </c>
      <c r="E1591" s="490">
        <v>5372.86</v>
      </c>
      <c r="G1591" s="226">
        <v>-0.0076</v>
      </c>
      <c r="K1591" s="154" t="s">
        <v>5913</v>
      </c>
      <c r="L1591" s="154">
        <v>80.27</v>
      </c>
      <c r="M1591" s="154">
        <v>79.82</v>
      </c>
      <c r="N1591" s="154">
        <v>81.18</v>
      </c>
      <c r="O1591" s="154">
        <v>79.82</v>
      </c>
      <c r="P1591" s="154" t="s">
        <v>4024</v>
      </c>
      <c r="Q1591" s="226">
        <v>0.0034</v>
      </c>
      <c r="R1591" s="489" t="str">
        <f>VLOOKUP(K1591,'Downloaded Data'!A:A,1,TRUE)</f>
        <v>01/15/2017</v>
      </c>
    </row>
    <row r="1592" ht="15.75" customHeight="1">
      <c r="A1592" s="154" t="s">
        <v>5948</v>
      </c>
      <c r="B1592" s="490">
        <v>5413.81</v>
      </c>
      <c r="C1592" s="490">
        <v>5413.81</v>
      </c>
      <c r="D1592" s="490">
        <v>5413.81</v>
      </c>
      <c r="E1592" s="490">
        <v>5413.81</v>
      </c>
      <c r="G1592" s="226">
        <v>2.0E-4</v>
      </c>
      <c r="K1592" s="154" t="s">
        <v>5914</v>
      </c>
      <c r="L1592" s="154">
        <v>80.0</v>
      </c>
      <c r="M1592" s="154">
        <v>80.82</v>
      </c>
      <c r="N1592" s="154">
        <v>80.82</v>
      </c>
      <c r="O1592" s="154">
        <v>79.64</v>
      </c>
      <c r="P1592" s="154" t="s">
        <v>4025</v>
      </c>
      <c r="Q1592" s="226">
        <v>-0.0101</v>
      </c>
      <c r="R1592" s="489" t="str">
        <f>VLOOKUP(K1592,'Downloaded Data'!A:A,1,TRUE)</f>
        <v>01/15/2017</v>
      </c>
    </row>
    <row r="1593" ht="15.75" customHeight="1">
      <c r="A1593" s="154" t="s">
        <v>5949</v>
      </c>
      <c r="B1593" s="490">
        <v>5412.68</v>
      </c>
      <c r="C1593" s="490">
        <v>5412.68</v>
      </c>
      <c r="D1593" s="490">
        <v>5412.68</v>
      </c>
      <c r="E1593" s="490">
        <v>5412.68</v>
      </c>
      <c r="G1593" s="226">
        <v>0.0033</v>
      </c>
      <c r="K1593" s="154" t="s">
        <v>5915</v>
      </c>
      <c r="L1593" s="154">
        <v>80.82</v>
      </c>
      <c r="M1593" s="154">
        <v>80.0</v>
      </c>
      <c r="N1593" s="154">
        <v>81.0</v>
      </c>
      <c r="O1593" s="154">
        <v>79.64</v>
      </c>
      <c r="P1593" s="154" t="s">
        <v>4026</v>
      </c>
      <c r="Q1593" s="226">
        <v>0.0125</v>
      </c>
      <c r="R1593" s="489" t="str">
        <f>VLOOKUP(K1593,'Downloaded Data'!A:A,1,TRUE)</f>
        <v>01/15/2017</v>
      </c>
    </row>
    <row r="1594" ht="15.75" customHeight="1">
      <c r="A1594" s="154" t="s">
        <v>5950</v>
      </c>
      <c r="B1594" s="490">
        <v>5394.81</v>
      </c>
      <c r="C1594" s="490">
        <v>5394.81</v>
      </c>
      <c r="D1594" s="490">
        <v>5394.81</v>
      </c>
      <c r="E1594" s="490">
        <v>5394.81</v>
      </c>
      <c r="G1594" s="226">
        <v>0.0018</v>
      </c>
      <c r="K1594" s="154" t="s">
        <v>5916</v>
      </c>
      <c r="L1594" s="154">
        <v>79.82</v>
      </c>
      <c r="M1594" s="154">
        <v>80.73</v>
      </c>
      <c r="N1594" s="154">
        <v>80.73</v>
      </c>
      <c r="O1594" s="154">
        <v>79.18</v>
      </c>
      <c r="P1594" s="154" t="s">
        <v>4027</v>
      </c>
      <c r="Q1594" s="226">
        <v>-0.0045</v>
      </c>
      <c r="R1594" s="489" t="str">
        <f>VLOOKUP(K1594,'Downloaded Data'!A:A,1,TRUE)</f>
        <v>01/15/2017</v>
      </c>
    </row>
    <row r="1595" ht="15.75" customHeight="1">
      <c r="A1595" s="154" t="s">
        <v>5951</v>
      </c>
      <c r="B1595" s="490">
        <v>5385.35</v>
      </c>
      <c r="C1595" s="490">
        <v>5385.35</v>
      </c>
      <c r="D1595" s="490">
        <v>5385.35</v>
      </c>
      <c r="E1595" s="490">
        <v>5385.35</v>
      </c>
      <c r="G1595" s="226">
        <v>0.004</v>
      </c>
      <c r="K1595" s="154" t="s">
        <v>5917</v>
      </c>
      <c r="L1595" s="154">
        <v>80.18</v>
      </c>
      <c r="M1595" s="154">
        <v>79.27</v>
      </c>
      <c r="N1595" s="154">
        <v>80.27</v>
      </c>
      <c r="O1595" s="154">
        <v>79.18</v>
      </c>
      <c r="P1595" s="154" t="s">
        <v>4028</v>
      </c>
      <c r="Q1595" s="226">
        <v>0.0126</v>
      </c>
      <c r="R1595" s="489" t="str">
        <f>VLOOKUP(K1595,'Downloaded Data'!A:A,1,TRUE)</f>
        <v>01/15/2017</v>
      </c>
    </row>
    <row r="1596" ht="15.75" customHeight="1">
      <c r="A1596" s="154" t="s">
        <v>5952</v>
      </c>
      <c r="B1596" s="490">
        <v>5363.72</v>
      </c>
      <c r="C1596" s="490">
        <v>5363.72</v>
      </c>
      <c r="D1596" s="490">
        <v>5363.72</v>
      </c>
      <c r="E1596" s="490">
        <v>5363.72</v>
      </c>
      <c r="G1596" s="226">
        <v>-0.0067</v>
      </c>
      <c r="K1596" s="154" t="s">
        <v>5918</v>
      </c>
      <c r="L1596" s="154">
        <v>79.18</v>
      </c>
      <c r="M1596" s="154">
        <v>80.82</v>
      </c>
      <c r="N1596" s="154">
        <v>80.91</v>
      </c>
      <c r="O1596" s="154">
        <v>78.91</v>
      </c>
      <c r="P1596" s="154" t="s">
        <v>4029</v>
      </c>
      <c r="Q1596" s="226">
        <v>-0.0136</v>
      </c>
      <c r="R1596" s="489" t="str">
        <f>VLOOKUP(K1596,'Downloaded Data'!A:A,1,TRUE)</f>
        <v>01/15/2017</v>
      </c>
    </row>
    <row r="1597" ht="15.75" customHeight="1">
      <c r="A1597" s="154" t="s">
        <v>5953</v>
      </c>
      <c r="B1597" s="490">
        <v>5399.66</v>
      </c>
      <c r="C1597" s="490">
        <v>5399.66</v>
      </c>
      <c r="D1597" s="490">
        <v>5399.66</v>
      </c>
      <c r="E1597" s="490">
        <v>5399.66</v>
      </c>
      <c r="G1597" s="226">
        <v>-0.0055</v>
      </c>
      <c r="K1597" s="154" t="s">
        <v>5919</v>
      </c>
      <c r="L1597" s="154">
        <v>80.27</v>
      </c>
      <c r="M1597" s="154">
        <v>81.18</v>
      </c>
      <c r="N1597" s="154">
        <v>81.27</v>
      </c>
      <c r="O1597" s="154">
        <v>79.18</v>
      </c>
      <c r="P1597" s="154" t="s">
        <v>4030</v>
      </c>
      <c r="Q1597" s="226">
        <v>-0.0079</v>
      </c>
      <c r="R1597" s="489" t="str">
        <f>VLOOKUP(K1597,'Downloaded Data'!A:A,1,TRUE)</f>
        <v>01/15/2017</v>
      </c>
    </row>
    <row r="1598" ht="15.75" customHeight="1">
      <c r="A1598" s="154" t="s">
        <v>5954</v>
      </c>
      <c r="B1598" s="490">
        <v>5429.66</v>
      </c>
      <c r="C1598" s="490">
        <v>5429.66</v>
      </c>
      <c r="D1598" s="490">
        <v>5429.66</v>
      </c>
      <c r="E1598" s="490">
        <v>5429.66</v>
      </c>
      <c r="G1598" s="226">
        <v>-0.0011</v>
      </c>
      <c r="K1598" s="154" t="s">
        <v>5920</v>
      </c>
      <c r="L1598" s="154">
        <v>80.91</v>
      </c>
      <c r="M1598" s="154">
        <v>82.73</v>
      </c>
      <c r="N1598" s="154">
        <v>82.73</v>
      </c>
      <c r="O1598" s="154">
        <v>80.0</v>
      </c>
      <c r="P1598" s="154" t="s">
        <v>4031</v>
      </c>
      <c r="Q1598" s="226">
        <v>-0.0187</v>
      </c>
      <c r="R1598" s="489" t="str">
        <f>VLOOKUP(K1598,'Downloaded Data'!A:A,1,TRUE)</f>
        <v>01/15/2017</v>
      </c>
    </row>
    <row r="1599" ht="15.75" customHeight="1">
      <c r="A1599" s="154" t="s">
        <v>5955</v>
      </c>
      <c r="B1599" s="490">
        <v>5435.68</v>
      </c>
      <c r="C1599" s="490">
        <v>5435.68</v>
      </c>
      <c r="D1599" s="490">
        <v>5435.68</v>
      </c>
      <c r="E1599" s="490">
        <v>5435.68</v>
      </c>
      <c r="G1599" s="226">
        <v>0.0014</v>
      </c>
      <c r="K1599" s="489">
        <v>43016.0</v>
      </c>
      <c r="L1599" s="154">
        <v>82.45</v>
      </c>
      <c r="M1599" s="154">
        <v>83.18</v>
      </c>
      <c r="N1599" s="154">
        <v>83.55</v>
      </c>
      <c r="O1599" s="154">
        <v>82.27</v>
      </c>
      <c r="P1599" s="154" t="s">
        <v>4032</v>
      </c>
      <c r="Q1599" s="226">
        <v>-0.0109</v>
      </c>
      <c r="R1599" s="489" t="str">
        <f>VLOOKUP(K1599,'Downloaded Data'!A:A,1,TRUE)</f>
        <v>#N/A</v>
      </c>
    </row>
    <row r="1600" ht="15.75" customHeight="1">
      <c r="A1600" s="154" t="s">
        <v>5956</v>
      </c>
      <c r="B1600" s="490">
        <v>5428.05</v>
      </c>
      <c r="C1600" s="490">
        <v>5428.05</v>
      </c>
      <c r="D1600" s="490">
        <v>5428.05</v>
      </c>
      <c r="E1600" s="490">
        <v>5428.05</v>
      </c>
      <c r="G1600" s="226">
        <v>-0.0059</v>
      </c>
      <c r="K1600" s="489">
        <v>42986.0</v>
      </c>
      <c r="L1600" s="154">
        <v>83.36</v>
      </c>
      <c r="M1600" s="154">
        <v>83.55</v>
      </c>
      <c r="N1600" s="154">
        <v>83.91</v>
      </c>
      <c r="O1600" s="154">
        <v>82.91</v>
      </c>
      <c r="P1600" s="154" t="s">
        <v>4033</v>
      </c>
      <c r="Q1600" s="226">
        <v>0.0011</v>
      </c>
      <c r="R1600" s="489" t="str">
        <f>VLOOKUP(K1600,'Downloaded Data'!A:A,1,TRUE)</f>
        <v>#N/A</v>
      </c>
    </row>
    <row r="1601" ht="15.75" customHeight="1">
      <c r="A1601" s="154" t="s">
        <v>5957</v>
      </c>
      <c r="B1601" s="490">
        <v>5460.07</v>
      </c>
      <c r="C1601" s="490">
        <v>5460.07</v>
      </c>
      <c r="D1601" s="490">
        <v>5460.07</v>
      </c>
      <c r="E1601" s="490">
        <v>5460.07</v>
      </c>
      <c r="G1601" s="226">
        <v>-0.0066</v>
      </c>
      <c r="K1601" s="489">
        <v>42955.0</v>
      </c>
      <c r="L1601" s="154">
        <v>83.27</v>
      </c>
      <c r="M1601" s="154">
        <v>84.18</v>
      </c>
      <c r="N1601" s="154">
        <v>84.18</v>
      </c>
      <c r="O1601" s="154">
        <v>83.0</v>
      </c>
      <c r="P1601" s="154" t="s">
        <v>4034</v>
      </c>
      <c r="Q1601" s="226">
        <v>-0.0098</v>
      </c>
      <c r="R1601" s="489" t="str">
        <f>VLOOKUP(K1601,'Downloaded Data'!A:A,1,TRUE)</f>
        <v>#N/A</v>
      </c>
    </row>
    <row r="1602" ht="15.75" customHeight="1">
      <c r="A1602" s="489">
        <v>43044.0</v>
      </c>
      <c r="B1602" s="490">
        <v>5496.2</v>
      </c>
      <c r="C1602" s="490">
        <v>5496.2</v>
      </c>
      <c r="D1602" s="490">
        <v>5496.2</v>
      </c>
      <c r="E1602" s="490">
        <v>5496.2</v>
      </c>
      <c r="G1602" s="226">
        <v>-0.0027</v>
      </c>
      <c r="K1602" s="489">
        <v>42924.0</v>
      </c>
      <c r="L1602" s="154">
        <v>84.09</v>
      </c>
      <c r="M1602" s="154">
        <v>84.45</v>
      </c>
      <c r="N1602" s="154">
        <v>85.0</v>
      </c>
      <c r="O1602" s="154">
        <v>83.64</v>
      </c>
      <c r="P1602" s="154" t="s">
        <v>4035</v>
      </c>
      <c r="Q1602" s="226">
        <v>-0.0043</v>
      </c>
      <c r="R1602" s="489" t="str">
        <f>VLOOKUP(K1602,'Downloaded Data'!A:A,1,TRUE)</f>
        <v>#N/A</v>
      </c>
    </row>
    <row r="1603" ht="15.75" customHeight="1">
      <c r="A1603" s="489">
        <v>42983.0</v>
      </c>
      <c r="B1603" s="490">
        <v>5511.05</v>
      </c>
      <c r="C1603" s="490">
        <v>5511.05</v>
      </c>
      <c r="D1603" s="490">
        <v>5511.05</v>
      </c>
      <c r="E1603" s="490">
        <v>5511.05</v>
      </c>
      <c r="G1603" s="226">
        <v>-0.0033</v>
      </c>
      <c r="K1603" s="489">
        <v>42894.0</v>
      </c>
      <c r="L1603" s="154">
        <v>84.45</v>
      </c>
      <c r="M1603" s="154">
        <v>82.55</v>
      </c>
      <c r="N1603" s="154">
        <v>84.55</v>
      </c>
      <c r="O1603" s="154">
        <v>82.55</v>
      </c>
      <c r="P1603" s="154" t="s">
        <v>4036</v>
      </c>
      <c r="Q1603" s="226">
        <v>0.0265</v>
      </c>
      <c r="R1603" s="489" t="str">
        <f>VLOOKUP(K1603,'Downloaded Data'!A:A,1,TRUE)</f>
        <v>#N/A</v>
      </c>
    </row>
    <row r="1604" ht="15.75" customHeight="1">
      <c r="A1604" s="489">
        <v>42952.0</v>
      </c>
      <c r="B1604" s="490">
        <v>5529.5</v>
      </c>
      <c r="C1604" s="490">
        <v>5529.5</v>
      </c>
      <c r="D1604" s="490">
        <v>5529.5</v>
      </c>
      <c r="E1604" s="490">
        <v>5529.5</v>
      </c>
      <c r="G1604" s="226">
        <v>-7.0E-4</v>
      </c>
      <c r="K1604" s="489">
        <v>42802.0</v>
      </c>
      <c r="L1604" s="154">
        <v>82.27</v>
      </c>
      <c r="M1604" s="154">
        <v>83.0</v>
      </c>
      <c r="N1604" s="154">
        <v>83.0</v>
      </c>
      <c r="O1604" s="154">
        <v>82.18</v>
      </c>
      <c r="P1604" s="154" t="s">
        <v>4037</v>
      </c>
      <c r="Q1604" s="226">
        <v>-0.0045</v>
      </c>
      <c r="R1604" s="489" t="str">
        <f>VLOOKUP(K1604,'Downloaded Data'!A:A,1,TRUE)</f>
        <v>#N/A</v>
      </c>
    </row>
    <row r="1605" ht="15.75" customHeight="1">
      <c r="A1605" s="489">
        <v>42921.0</v>
      </c>
      <c r="B1605" s="490">
        <v>5533.44</v>
      </c>
      <c r="C1605" s="490">
        <v>5533.44</v>
      </c>
      <c r="D1605" s="490">
        <v>5533.44</v>
      </c>
      <c r="E1605" s="490">
        <v>5533.44</v>
      </c>
      <c r="G1605" s="226">
        <v>-0.0013</v>
      </c>
      <c r="K1605" s="489">
        <v>42774.0</v>
      </c>
      <c r="L1605" s="154">
        <v>82.64</v>
      </c>
      <c r="M1605" s="154">
        <v>82.82</v>
      </c>
      <c r="N1605" s="154">
        <v>83.18</v>
      </c>
      <c r="O1605" s="154">
        <v>82.0</v>
      </c>
      <c r="P1605" s="154" t="s">
        <v>4038</v>
      </c>
      <c r="Q1605" s="226">
        <v>-0.0022</v>
      </c>
      <c r="R1605" s="489" t="str">
        <f>VLOOKUP(K1605,'Downloaded Data'!A:A,1,TRUE)</f>
        <v>#N/A</v>
      </c>
    </row>
    <row r="1606" ht="15.75" customHeight="1">
      <c r="A1606" s="489">
        <v>42830.0</v>
      </c>
      <c r="B1606" s="490">
        <v>5540.71</v>
      </c>
      <c r="C1606" s="490">
        <v>5540.71</v>
      </c>
      <c r="D1606" s="490">
        <v>5540.71</v>
      </c>
      <c r="E1606" s="490">
        <v>5540.71</v>
      </c>
      <c r="G1606" s="226">
        <v>-8.0E-4</v>
      </c>
      <c r="K1606" s="489">
        <v>42743.0</v>
      </c>
      <c r="L1606" s="154">
        <v>82.82</v>
      </c>
      <c r="M1606" s="154">
        <v>83.09</v>
      </c>
      <c r="N1606" s="154">
        <v>83.09</v>
      </c>
      <c r="O1606" s="154">
        <v>82.09</v>
      </c>
      <c r="P1606" s="154" t="s">
        <v>4039</v>
      </c>
      <c r="Q1606" s="226">
        <v>-0.0032</v>
      </c>
      <c r="R1606" s="489" t="str">
        <f>VLOOKUP(K1606,'Downloaded Data'!A:A,1,TRUE)</f>
        <v>#N/A</v>
      </c>
    </row>
    <row r="1607" ht="15.75" customHeight="1">
      <c r="A1607" s="489">
        <v>42799.0</v>
      </c>
      <c r="B1607" s="490">
        <v>5545.1</v>
      </c>
      <c r="C1607" s="490">
        <v>5545.1</v>
      </c>
      <c r="D1607" s="490">
        <v>5545.1</v>
      </c>
      <c r="E1607" s="490">
        <v>5545.1</v>
      </c>
      <c r="G1607" s="226">
        <v>0.0043</v>
      </c>
      <c r="K1607" s="154" t="s">
        <v>5921</v>
      </c>
      <c r="L1607" s="154">
        <v>83.09</v>
      </c>
      <c r="M1607" s="154">
        <v>82.18</v>
      </c>
      <c r="N1607" s="154">
        <v>83.45</v>
      </c>
      <c r="O1607" s="154">
        <v>82.18</v>
      </c>
      <c r="P1607" s="154" t="s">
        <v>4040</v>
      </c>
      <c r="Q1607" s="226">
        <v>-0.0011</v>
      </c>
      <c r="R1607" s="489" t="str">
        <f>VLOOKUP(K1607,'Downloaded Data'!A:A,1,TRUE)</f>
        <v>01/15/2017</v>
      </c>
    </row>
    <row r="1608" ht="15.75" customHeight="1">
      <c r="A1608" s="489">
        <v>42771.0</v>
      </c>
      <c r="B1608" s="490">
        <v>5521.38</v>
      </c>
      <c r="C1608" s="490">
        <v>5521.38</v>
      </c>
      <c r="D1608" s="490">
        <v>5521.38</v>
      </c>
      <c r="E1608" s="490">
        <v>5521.38</v>
      </c>
      <c r="G1608" s="226">
        <v>0.0084</v>
      </c>
      <c r="K1608" s="154" t="s">
        <v>5922</v>
      </c>
      <c r="L1608" s="154">
        <v>83.18</v>
      </c>
      <c r="M1608" s="154">
        <v>82.73</v>
      </c>
      <c r="N1608" s="154">
        <v>83.27</v>
      </c>
      <c r="O1608" s="154">
        <v>82.73</v>
      </c>
      <c r="P1608" s="154" t="s">
        <v>4041</v>
      </c>
      <c r="Q1608" s="226">
        <v>0.0054</v>
      </c>
      <c r="R1608" s="489" t="str">
        <f>VLOOKUP(K1608,'Downloaded Data'!A:A,1,TRUE)</f>
        <v>01/15/2017</v>
      </c>
    </row>
    <row r="1609" ht="15.75" customHeight="1">
      <c r="A1609" s="154" t="s">
        <v>5958</v>
      </c>
      <c r="B1609" s="490">
        <v>5475.55</v>
      </c>
      <c r="C1609" s="490">
        <v>5475.55</v>
      </c>
      <c r="D1609" s="490">
        <v>5475.55</v>
      </c>
      <c r="E1609" s="490">
        <v>5475.55</v>
      </c>
      <c r="G1609" s="226">
        <v>-0.0106</v>
      </c>
      <c r="K1609" s="154" t="s">
        <v>5923</v>
      </c>
      <c r="L1609" s="154">
        <v>82.73</v>
      </c>
      <c r="M1609" s="154">
        <v>83.55</v>
      </c>
      <c r="N1609" s="154">
        <v>83.55</v>
      </c>
      <c r="O1609" s="154">
        <v>82.55</v>
      </c>
      <c r="P1609" s="154" t="s">
        <v>4042</v>
      </c>
      <c r="Q1609" s="226">
        <v>0.0</v>
      </c>
      <c r="R1609" s="489" t="str">
        <f>VLOOKUP(K1609,'Downloaded Data'!A:A,1,TRUE)</f>
        <v>01/15/2017</v>
      </c>
    </row>
    <row r="1610" ht="15.75" customHeight="1">
      <c r="A1610" s="154" t="s">
        <v>5959</v>
      </c>
      <c r="B1610" s="490">
        <v>5534.42</v>
      </c>
      <c r="C1610" s="490">
        <v>5534.42</v>
      </c>
      <c r="D1610" s="490">
        <v>5534.42</v>
      </c>
      <c r="E1610" s="490">
        <v>5534.42</v>
      </c>
      <c r="G1610" s="226">
        <v>0.0031</v>
      </c>
      <c r="K1610" s="154" t="s">
        <v>5924</v>
      </c>
      <c r="L1610" s="154">
        <v>82.73</v>
      </c>
      <c r="M1610" s="154">
        <v>83.18</v>
      </c>
      <c r="N1610" s="154">
        <v>83.27</v>
      </c>
      <c r="O1610" s="154">
        <v>82.55</v>
      </c>
      <c r="P1610" s="154" t="s">
        <v>4043</v>
      </c>
      <c r="Q1610" s="226">
        <v>0.0022</v>
      </c>
      <c r="R1610" s="489" t="str">
        <f>VLOOKUP(K1610,'Downloaded Data'!A:A,1,TRUE)</f>
        <v>01/15/2017</v>
      </c>
    </row>
    <row r="1611" ht="15.75" customHeight="1">
      <c r="A1611" s="154" t="s">
        <v>5960</v>
      </c>
      <c r="B1611" s="490">
        <v>5517.37</v>
      </c>
      <c r="C1611" s="490">
        <v>5517.37</v>
      </c>
      <c r="D1611" s="490">
        <v>5517.37</v>
      </c>
      <c r="E1611" s="490">
        <v>5517.37</v>
      </c>
      <c r="G1611" s="226">
        <v>0.0088</v>
      </c>
      <c r="K1611" s="154" t="s">
        <v>5925</v>
      </c>
      <c r="L1611" s="154">
        <v>82.55</v>
      </c>
      <c r="M1611" s="154">
        <v>82.55</v>
      </c>
      <c r="N1611" s="154">
        <v>82.73</v>
      </c>
      <c r="O1611" s="154">
        <v>82.36</v>
      </c>
      <c r="P1611" s="154" t="s">
        <v>4044</v>
      </c>
      <c r="Q1611" s="226">
        <v>-0.0022</v>
      </c>
      <c r="R1611" s="489" t="str">
        <f>VLOOKUP(K1611,'Downloaded Data'!A:A,1,TRUE)</f>
        <v>01/15/2017</v>
      </c>
    </row>
    <row r="1612" ht="15.75" customHeight="1">
      <c r="A1612" s="154" t="s">
        <v>5961</v>
      </c>
      <c r="B1612" s="490">
        <v>5469.46</v>
      </c>
      <c r="C1612" s="490">
        <v>5469.46</v>
      </c>
      <c r="D1612" s="490">
        <v>5469.46</v>
      </c>
      <c r="E1612" s="490">
        <v>5469.46</v>
      </c>
      <c r="G1612" s="226">
        <v>0.0062</v>
      </c>
      <c r="K1612" s="154" t="s">
        <v>5926</v>
      </c>
      <c r="L1612" s="154">
        <v>82.73</v>
      </c>
      <c r="M1612" s="154">
        <v>83.18</v>
      </c>
      <c r="N1612" s="154">
        <v>83.18</v>
      </c>
      <c r="O1612" s="154">
        <v>82.64</v>
      </c>
      <c r="P1612" s="154" t="s">
        <v>4045</v>
      </c>
      <c r="Q1612" s="226">
        <v>0.0011</v>
      </c>
      <c r="R1612" s="489" t="str">
        <f>VLOOKUP(K1612,'Downloaded Data'!A:A,1,TRUE)</f>
        <v>01/15/2017</v>
      </c>
    </row>
    <row r="1613" ht="15.75" customHeight="1">
      <c r="A1613" s="154" t="s">
        <v>5962</v>
      </c>
      <c r="B1613" s="490">
        <v>5435.63</v>
      </c>
      <c r="C1613" s="490">
        <v>5435.63</v>
      </c>
      <c r="D1613" s="490">
        <v>5435.63</v>
      </c>
      <c r="E1613" s="490">
        <v>5435.63</v>
      </c>
      <c r="G1613" s="226">
        <v>-5.0E-4</v>
      </c>
      <c r="K1613" s="154" t="s">
        <v>5927</v>
      </c>
      <c r="L1613" s="154">
        <v>82.64</v>
      </c>
      <c r="M1613" s="154">
        <v>82.73</v>
      </c>
      <c r="N1613" s="154">
        <v>82.91</v>
      </c>
      <c r="O1613" s="154">
        <v>82.36</v>
      </c>
      <c r="P1613" s="154" t="s">
        <v>4046</v>
      </c>
      <c r="Q1613" s="226">
        <v>-0.0022</v>
      </c>
      <c r="R1613" s="489" t="str">
        <f>VLOOKUP(K1613,'Downloaded Data'!A:A,1,TRUE)</f>
        <v>01/15/2017</v>
      </c>
    </row>
    <row r="1614" ht="15.75" customHeight="1">
      <c r="A1614" s="154" t="s">
        <v>5963</v>
      </c>
      <c r="B1614" s="490">
        <v>5438.24</v>
      </c>
      <c r="C1614" s="490">
        <v>5438.24</v>
      </c>
      <c r="D1614" s="490">
        <v>5438.24</v>
      </c>
      <c r="E1614" s="490">
        <v>5438.24</v>
      </c>
      <c r="G1614" s="226">
        <v>-0.0151</v>
      </c>
      <c r="K1614" s="154" t="s">
        <v>5928</v>
      </c>
      <c r="L1614" s="154">
        <v>82.82</v>
      </c>
      <c r="M1614" s="154">
        <v>83.27</v>
      </c>
      <c r="N1614" s="154">
        <v>83.27</v>
      </c>
      <c r="O1614" s="154">
        <v>82.64</v>
      </c>
      <c r="P1614" s="154" t="s">
        <v>4047</v>
      </c>
      <c r="Q1614" s="226">
        <v>0.0</v>
      </c>
      <c r="R1614" s="489" t="str">
        <f>VLOOKUP(K1614,'Downloaded Data'!A:A,1,TRUE)</f>
        <v>01/15/2017</v>
      </c>
    </row>
    <row r="1615" ht="15.75" customHeight="1">
      <c r="A1615" s="154" t="s">
        <v>5964</v>
      </c>
      <c r="B1615" s="490">
        <v>5521.66</v>
      </c>
      <c r="C1615" s="490">
        <v>5521.66</v>
      </c>
      <c r="D1615" s="490">
        <v>5521.66</v>
      </c>
      <c r="E1615" s="490">
        <v>5521.66</v>
      </c>
      <c r="G1615" s="226">
        <v>-0.006</v>
      </c>
      <c r="K1615" s="154" t="s">
        <v>5929</v>
      </c>
      <c r="L1615" s="154">
        <v>82.82</v>
      </c>
      <c r="M1615" s="154">
        <v>82.91</v>
      </c>
      <c r="N1615" s="154">
        <v>83.36</v>
      </c>
      <c r="O1615" s="154">
        <v>82.55</v>
      </c>
      <c r="P1615" s="154" t="s">
        <v>4048</v>
      </c>
      <c r="Q1615" s="226">
        <v>0.0033</v>
      </c>
      <c r="R1615" s="489" t="str">
        <f>VLOOKUP(K1615,'Downloaded Data'!A:A,1,TRUE)</f>
        <v>01/15/2017</v>
      </c>
    </row>
    <row r="1616" ht="15.75" customHeight="1">
      <c r="A1616" s="154" t="s">
        <v>5965</v>
      </c>
      <c r="B1616" s="490">
        <v>5555.09</v>
      </c>
      <c r="C1616" s="490">
        <v>5555.09</v>
      </c>
      <c r="D1616" s="490">
        <v>5555.09</v>
      </c>
      <c r="E1616" s="490">
        <v>5555.09</v>
      </c>
      <c r="G1616" s="226">
        <v>-0.0029</v>
      </c>
      <c r="K1616" s="154" t="s">
        <v>5930</v>
      </c>
      <c r="L1616" s="154">
        <v>82.55</v>
      </c>
      <c r="M1616" s="154">
        <v>82.91</v>
      </c>
      <c r="N1616" s="154">
        <v>83.09</v>
      </c>
      <c r="O1616" s="154">
        <v>82.36</v>
      </c>
      <c r="P1616" s="154" t="s">
        <v>4049</v>
      </c>
      <c r="Q1616" s="226">
        <v>-0.0033</v>
      </c>
      <c r="R1616" s="489" t="str">
        <f>VLOOKUP(K1616,'Downloaded Data'!A:A,1,TRUE)</f>
        <v>01/15/2017</v>
      </c>
    </row>
    <row r="1617" ht="15.75" customHeight="1">
      <c r="A1617" s="154" t="s">
        <v>5966</v>
      </c>
      <c r="B1617" s="490">
        <v>5571.52</v>
      </c>
      <c r="C1617" s="490">
        <v>5571.52</v>
      </c>
      <c r="D1617" s="490">
        <v>5571.52</v>
      </c>
      <c r="E1617" s="490">
        <v>5571.52</v>
      </c>
      <c r="G1617" s="226">
        <v>-0.0044</v>
      </c>
      <c r="K1617" s="154" t="s">
        <v>5931</v>
      </c>
      <c r="L1617" s="154">
        <v>82.82</v>
      </c>
      <c r="M1617" s="154">
        <v>83.18</v>
      </c>
      <c r="N1617" s="154">
        <v>83.18</v>
      </c>
      <c r="O1617" s="154">
        <v>82.55</v>
      </c>
      <c r="P1617" s="154" t="s">
        <v>4050</v>
      </c>
      <c r="Q1617" s="226">
        <v>0.0011</v>
      </c>
      <c r="R1617" s="489" t="str">
        <f>VLOOKUP(K1617,'Downloaded Data'!A:A,1,TRUE)</f>
        <v>01/15/2017</v>
      </c>
    </row>
    <row r="1618" ht="15.75" customHeight="1">
      <c r="A1618" s="154" t="s">
        <v>5967</v>
      </c>
      <c r="B1618" s="490">
        <v>5596.12</v>
      </c>
      <c r="C1618" s="490">
        <v>5596.12</v>
      </c>
      <c r="D1618" s="490">
        <v>5596.12</v>
      </c>
      <c r="E1618" s="490">
        <v>5596.12</v>
      </c>
      <c r="G1618" s="226">
        <v>6.0E-4</v>
      </c>
      <c r="K1618" s="154" t="s">
        <v>5932</v>
      </c>
      <c r="L1618" s="154">
        <v>82.73</v>
      </c>
      <c r="M1618" s="154">
        <v>83.55</v>
      </c>
      <c r="N1618" s="154">
        <v>83.55</v>
      </c>
      <c r="O1618" s="154">
        <v>82.55</v>
      </c>
      <c r="P1618" s="154" t="s">
        <v>4051</v>
      </c>
      <c r="Q1618" s="226">
        <v>-0.0011</v>
      </c>
      <c r="R1618" s="489" t="str">
        <f>VLOOKUP(K1618,'Downloaded Data'!A:A,1,TRUE)</f>
        <v>01/15/2017</v>
      </c>
    </row>
    <row r="1619" ht="15.75" customHeight="1">
      <c r="A1619" s="154" t="s">
        <v>5968</v>
      </c>
      <c r="B1619" s="490">
        <v>5592.83</v>
      </c>
      <c r="C1619" s="490">
        <v>5592.83</v>
      </c>
      <c r="D1619" s="490">
        <v>5592.83</v>
      </c>
      <c r="E1619" s="490">
        <v>5592.83</v>
      </c>
      <c r="G1619" s="226">
        <v>-0.0094</v>
      </c>
      <c r="K1619" s="154" t="s">
        <v>5933</v>
      </c>
      <c r="L1619" s="154">
        <v>82.82</v>
      </c>
      <c r="M1619" s="154">
        <v>82.55</v>
      </c>
      <c r="N1619" s="154">
        <v>83.0</v>
      </c>
      <c r="O1619" s="154">
        <v>82.18</v>
      </c>
      <c r="P1619" s="154" t="s">
        <v>4052</v>
      </c>
      <c r="Q1619" s="226">
        <v>0.0</v>
      </c>
      <c r="R1619" s="489" t="str">
        <f>VLOOKUP(K1619,'Downloaded Data'!A:A,1,TRUE)</f>
        <v>01/15/2017</v>
      </c>
    </row>
    <row r="1620" ht="15.75" customHeight="1">
      <c r="A1620" s="154" t="s">
        <v>5969</v>
      </c>
      <c r="B1620" s="490">
        <v>5645.86</v>
      </c>
      <c r="C1620" s="490">
        <v>5645.86</v>
      </c>
      <c r="D1620" s="490">
        <v>5645.86</v>
      </c>
      <c r="E1620" s="490">
        <v>5645.86</v>
      </c>
      <c r="G1620" s="226">
        <v>-1.0E-4</v>
      </c>
      <c r="K1620" s="489">
        <v>43076.0</v>
      </c>
      <c r="L1620" s="154">
        <v>82.82</v>
      </c>
      <c r="M1620" s="154">
        <v>83.18</v>
      </c>
      <c r="N1620" s="154">
        <v>83.55</v>
      </c>
      <c r="O1620" s="154">
        <v>82.0</v>
      </c>
      <c r="P1620" s="154" t="s">
        <v>4053</v>
      </c>
      <c r="Q1620" s="226">
        <v>-0.0043</v>
      </c>
      <c r="R1620" s="489" t="str">
        <f>VLOOKUP(K1620,'Downloaded Data'!A:A,1,TRUE)</f>
        <v>#N/A</v>
      </c>
    </row>
    <row r="1621" ht="15.75" customHeight="1">
      <c r="A1621" s="489">
        <v>43073.0</v>
      </c>
      <c r="B1621" s="490">
        <v>5646.37</v>
      </c>
      <c r="C1621" s="490">
        <v>5646.37</v>
      </c>
      <c r="D1621" s="490">
        <v>5646.37</v>
      </c>
      <c r="E1621" s="490">
        <v>5646.37</v>
      </c>
      <c r="G1621" s="226">
        <v>-0.0065</v>
      </c>
      <c r="K1621" s="489">
        <v>43046.0</v>
      </c>
      <c r="L1621" s="154">
        <v>83.18</v>
      </c>
      <c r="M1621" s="154">
        <v>83.18</v>
      </c>
      <c r="N1621" s="154">
        <v>83.64</v>
      </c>
      <c r="O1621" s="154">
        <v>83.0</v>
      </c>
      <c r="P1621" s="154" t="s">
        <v>4054</v>
      </c>
      <c r="Q1621" s="226">
        <v>0.0011</v>
      </c>
      <c r="R1621" s="489" t="str">
        <f>VLOOKUP(K1621,'Downloaded Data'!A:A,1,TRUE)</f>
        <v>#N/A</v>
      </c>
    </row>
    <row r="1622" ht="15.75" customHeight="1">
      <c r="A1622" s="489">
        <v>43043.0</v>
      </c>
      <c r="B1622" s="490">
        <v>5683.46</v>
      </c>
      <c r="C1622" s="490">
        <v>5683.46</v>
      </c>
      <c r="D1622" s="490">
        <v>5683.46</v>
      </c>
      <c r="E1622" s="490">
        <v>5683.46</v>
      </c>
      <c r="G1622" s="226">
        <v>-0.0011</v>
      </c>
      <c r="K1622" s="489">
        <v>43015.0</v>
      </c>
      <c r="L1622" s="154">
        <v>83.09</v>
      </c>
      <c r="M1622" s="154">
        <v>83.45</v>
      </c>
      <c r="N1622" s="154">
        <v>84.0</v>
      </c>
      <c r="O1622" s="154">
        <v>82.45</v>
      </c>
      <c r="P1622" s="154" t="s">
        <v>4055</v>
      </c>
      <c r="Q1622" s="226">
        <v>-0.0011</v>
      </c>
      <c r="R1622" s="489" t="str">
        <f>VLOOKUP(K1622,'Downloaded Data'!A:A,1,TRUE)</f>
        <v>#N/A</v>
      </c>
    </row>
    <row r="1623" ht="15.75" customHeight="1">
      <c r="A1623" s="489">
        <v>43012.0</v>
      </c>
      <c r="B1623" s="490">
        <v>5689.67</v>
      </c>
      <c r="C1623" s="490">
        <v>5689.67</v>
      </c>
      <c r="D1623" s="490">
        <v>5689.67</v>
      </c>
      <c r="E1623" s="490">
        <v>5689.67</v>
      </c>
      <c r="G1623" s="226">
        <v>-0.002</v>
      </c>
      <c r="K1623" s="489">
        <v>42985.0</v>
      </c>
      <c r="L1623" s="154">
        <v>83.18</v>
      </c>
      <c r="M1623" s="154">
        <v>83.36</v>
      </c>
      <c r="N1623" s="154">
        <v>83.36</v>
      </c>
      <c r="O1623" s="154">
        <v>82.55</v>
      </c>
      <c r="P1623" s="154" t="s">
        <v>4056</v>
      </c>
      <c r="Q1623" s="226">
        <v>0.0076</v>
      </c>
      <c r="R1623" s="489" t="str">
        <f>VLOOKUP(K1623,'Downloaded Data'!A:A,1,TRUE)</f>
        <v>#N/A</v>
      </c>
    </row>
    <row r="1624" ht="15.75" customHeight="1">
      <c r="A1624" s="489">
        <v>42982.0</v>
      </c>
      <c r="B1624" s="490">
        <v>5700.79</v>
      </c>
      <c r="C1624" s="490">
        <v>5700.79</v>
      </c>
      <c r="D1624" s="490">
        <v>5700.79</v>
      </c>
      <c r="E1624" s="490">
        <v>5700.79</v>
      </c>
      <c r="G1624" s="226">
        <v>-0.0062</v>
      </c>
      <c r="K1624" s="489">
        <v>42893.0</v>
      </c>
      <c r="L1624" s="154">
        <v>82.55</v>
      </c>
      <c r="M1624" s="154">
        <v>82.73</v>
      </c>
      <c r="N1624" s="154">
        <v>83.27</v>
      </c>
      <c r="O1624" s="154">
        <v>82.18</v>
      </c>
      <c r="P1624" s="154" t="s">
        <v>4057</v>
      </c>
      <c r="Q1624" s="226">
        <v>0.0</v>
      </c>
      <c r="R1624" s="489" t="str">
        <f>VLOOKUP(K1624,'Downloaded Data'!A:A,1,TRUE)</f>
        <v>#N/A</v>
      </c>
    </row>
    <row r="1625" ht="15.75" customHeight="1">
      <c r="A1625" s="489">
        <v>42890.0</v>
      </c>
      <c r="B1625" s="490">
        <v>5736.4</v>
      </c>
      <c r="C1625" s="490">
        <v>5736.4</v>
      </c>
      <c r="D1625" s="490">
        <v>5736.4</v>
      </c>
      <c r="E1625" s="490">
        <v>5736.4</v>
      </c>
      <c r="G1625" s="226">
        <v>-0.0036</v>
      </c>
      <c r="K1625" s="489">
        <v>42862.0</v>
      </c>
      <c r="L1625" s="154">
        <v>82.55</v>
      </c>
      <c r="M1625" s="154">
        <v>82.64</v>
      </c>
      <c r="N1625" s="154">
        <v>83.09</v>
      </c>
      <c r="O1625" s="154">
        <v>82.27</v>
      </c>
      <c r="P1625" s="154" t="s">
        <v>4058</v>
      </c>
      <c r="Q1625" s="226">
        <v>0.0045</v>
      </c>
      <c r="R1625" s="489" t="str">
        <f>VLOOKUP(K1625,'Downloaded Data'!A:A,1,TRUE)</f>
        <v>#N/A</v>
      </c>
    </row>
    <row r="1626" ht="15.75" customHeight="1">
      <c r="A1626" s="489">
        <v>42859.0</v>
      </c>
      <c r="B1626" s="490">
        <v>5756.92</v>
      </c>
      <c r="C1626" s="490">
        <v>5756.92</v>
      </c>
      <c r="D1626" s="490">
        <v>5756.92</v>
      </c>
      <c r="E1626" s="490">
        <v>5756.92</v>
      </c>
      <c r="G1626" s="226">
        <v>-0.0035</v>
      </c>
      <c r="K1626" s="489">
        <v>42832.0</v>
      </c>
      <c r="L1626" s="154">
        <v>82.18</v>
      </c>
      <c r="M1626" s="154">
        <v>83.36</v>
      </c>
      <c r="N1626" s="154">
        <v>83.36</v>
      </c>
      <c r="O1626" s="154">
        <v>81.82</v>
      </c>
      <c r="P1626" s="154" t="s">
        <v>4059</v>
      </c>
      <c r="Q1626" s="226">
        <v>-0.0056</v>
      </c>
      <c r="R1626" s="489" t="str">
        <f>VLOOKUP(K1626,'Downloaded Data'!A:A,1,TRUE)</f>
        <v>#N/A</v>
      </c>
    </row>
    <row r="1627" ht="15.75" customHeight="1">
      <c r="A1627" s="489">
        <v>42829.0</v>
      </c>
      <c r="B1627" s="490">
        <v>5777.11</v>
      </c>
      <c r="C1627" s="490">
        <v>5777.11</v>
      </c>
      <c r="D1627" s="490">
        <v>5777.11</v>
      </c>
      <c r="E1627" s="490">
        <v>5777.11</v>
      </c>
      <c r="G1627" s="226">
        <v>0.0066</v>
      </c>
      <c r="K1627" s="489">
        <v>42801.0</v>
      </c>
      <c r="L1627" s="154">
        <v>82.64</v>
      </c>
      <c r="M1627" s="154">
        <v>82.64</v>
      </c>
      <c r="N1627" s="154">
        <v>83.09</v>
      </c>
      <c r="O1627" s="154">
        <v>82.0</v>
      </c>
      <c r="P1627" s="154" t="s">
        <v>4060</v>
      </c>
      <c r="Q1627" s="226">
        <v>0.0067</v>
      </c>
      <c r="R1627" s="489" t="str">
        <f>VLOOKUP(K1627,'Downloaded Data'!A:A,1,TRUE)</f>
        <v>#N/A</v>
      </c>
    </row>
    <row r="1628" ht="15.75" customHeight="1">
      <c r="A1628" s="489">
        <v>42798.0</v>
      </c>
      <c r="B1628" s="490">
        <v>5739.33</v>
      </c>
      <c r="C1628" s="490">
        <v>5739.33</v>
      </c>
      <c r="D1628" s="490">
        <v>5739.33</v>
      </c>
      <c r="E1628" s="490">
        <v>5739.33</v>
      </c>
      <c r="G1628" s="226">
        <v>0.0084</v>
      </c>
      <c r="K1628" s="489">
        <v>42773.0</v>
      </c>
      <c r="L1628" s="154">
        <v>82.09</v>
      </c>
      <c r="M1628" s="154">
        <v>83.09</v>
      </c>
      <c r="N1628" s="154">
        <v>83.27</v>
      </c>
      <c r="O1628" s="154">
        <v>81.82</v>
      </c>
      <c r="P1628" s="154" t="s">
        <v>4061</v>
      </c>
      <c r="Q1628" s="226">
        <v>-0.0067</v>
      </c>
      <c r="R1628" s="489" t="str">
        <f>VLOOKUP(K1628,'Downloaded Data'!A:A,1,TRUE)</f>
        <v>#N/A</v>
      </c>
    </row>
    <row r="1629" ht="15.75" customHeight="1">
      <c r="A1629" s="489">
        <v>42770.0</v>
      </c>
      <c r="B1629" s="490">
        <v>5691.37</v>
      </c>
      <c r="C1629" s="490">
        <v>5691.37</v>
      </c>
      <c r="D1629" s="490">
        <v>5691.37</v>
      </c>
      <c r="E1629" s="490">
        <v>5691.37</v>
      </c>
      <c r="G1629" s="226">
        <v>-0.0049</v>
      </c>
      <c r="K1629" s="154" t="s">
        <v>5934</v>
      </c>
      <c r="L1629" s="154">
        <v>82.64</v>
      </c>
      <c r="M1629" s="154">
        <v>82.82</v>
      </c>
      <c r="N1629" s="154">
        <v>82.91</v>
      </c>
      <c r="O1629" s="154">
        <v>82.45</v>
      </c>
      <c r="P1629" s="154" t="s">
        <v>4062</v>
      </c>
      <c r="Q1629" s="226">
        <v>-0.0011</v>
      </c>
      <c r="R1629" s="489" t="str">
        <f>VLOOKUP(K1629,'Downloaded Data'!A:A,1,TRUE)</f>
        <v>01/15/2017</v>
      </c>
    </row>
    <row r="1630" ht="15.75" customHeight="1">
      <c r="A1630" s="154" t="s">
        <v>5970</v>
      </c>
      <c r="B1630" s="490">
        <v>5719.61</v>
      </c>
      <c r="C1630" s="490">
        <v>5719.61</v>
      </c>
      <c r="D1630" s="490">
        <v>5719.61</v>
      </c>
      <c r="E1630" s="490">
        <v>5719.61</v>
      </c>
      <c r="G1630" s="226">
        <v>-0.0024</v>
      </c>
      <c r="K1630" s="154" t="s">
        <v>5935</v>
      </c>
      <c r="L1630" s="154">
        <v>82.73</v>
      </c>
      <c r="M1630" s="154">
        <v>81.91</v>
      </c>
      <c r="N1630" s="154">
        <v>83.0</v>
      </c>
      <c r="O1630" s="154">
        <v>81.91</v>
      </c>
      <c r="P1630" s="154" t="s">
        <v>4063</v>
      </c>
      <c r="Q1630" s="226">
        <v>0.01</v>
      </c>
      <c r="R1630" s="489" t="str">
        <f>VLOOKUP(K1630,'Downloaded Data'!A:A,1,TRUE)</f>
        <v>01/15/2017</v>
      </c>
    </row>
    <row r="1631" ht="15.75" customHeight="1">
      <c r="A1631" s="154" t="s">
        <v>5971</v>
      </c>
      <c r="B1631" s="490">
        <v>5733.24</v>
      </c>
      <c r="C1631" s="490">
        <v>5733.24</v>
      </c>
      <c r="D1631" s="490">
        <v>5733.24</v>
      </c>
      <c r="E1631" s="490">
        <v>5733.24</v>
      </c>
      <c r="G1631" s="226">
        <v>-7.0E-4</v>
      </c>
      <c r="K1631" s="154" t="s">
        <v>5936</v>
      </c>
      <c r="L1631" s="154">
        <v>81.91</v>
      </c>
      <c r="M1631" s="154">
        <v>81.82</v>
      </c>
      <c r="N1631" s="154">
        <v>82.64</v>
      </c>
      <c r="O1631" s="154">
        <v>81.73</v>
      </c>
      <c r="P1631" s="154" t="s">
        <v>4064</v>
      </c>
      <c r="Q1631" s="226">
        <v>0.0022</v>
      </c>
      <c r="R1631" s="489" t="str">
        <f>VLOOKUP(K1631,'Downloaded Data'!A:A,1,TRUE)</f>
        <v>01/15/2017</v>
      </c>
    </row>
    <row r="1632" ht="15.75" customHeight="1">
      <c r="A1632" s="154" t="s">
        <v>5972</v>
      </c>
      <c r="B1632" s="490">
        <v>5737.41</v>
      </c>
      <c r="C1632" s="490">
        <v>5737.41</v>
      </c>
      <c r="D1632" s="490">
        <v>5737.41</v>
      </c>
      <c r="E1632" s="490">
        <v>5737.41</v>
      </c>
      <c r="G1632" s="226">
        <v>0.0069</v>
      </c>
      <c r="K1632" s="154" t="s">
        <v>5937</v>
      </c>
      <c r="L1632" s="154">
        <v>81.73</v>
      </c>
      <c r="M1632" s="154">
        <v>81.73</v>
      </c>
      <c r="N1632" s="154">
        <v>82.45</v>
      </c>
      <c r="O1632" s="154">
        <v>81.55</v>
      </c>
      <c r="P1632" s="154" t="s">
        <v>4065</v>
      </c>
      <c r="Q1632" s="226">
        <v>0.0</v>
      </c>
      <c r="R1632" s="489" t="str">
        <f>VLOOKUP(K1632,'Downloaded Data'!A:A,1,TRUE)</f>
        <v>01/15/2017</v>
      </c>
    </row>
    <row r="1633" ht="15.75" customHeight="1">
      <c r="A1633" s="154" t="s">
        <v>5973</v>
      </c>
      <c r="B1633" s="490">
        <v>5697.93</v>
      </c>
      <c r="C1633" s="490">
        <v>5697.93</v>
      </c>
      <c r="D1633" s="490">
        <v>5697.93</v>
      </c>
      <c r="E1633" s="490">
        <v>5697.93</v>
      </c>
      <c r="G1633" s="226">
        <v>-0.0049</v>
      </c>
      <c r="K1633" s="154" t="s">
        <v>5938</v>
      </c>
      <c r="L1633" s="154">
        <v>81.73</v>
      </c>
      <c r="M1633" s="154">
        <v>81.82</v>
      </c>
      <c r="N1633" s="154">
        <v>81.82</v>
      </c>
      <c r="O1633" s="154">
        <v>81.45</v>
      </c>
      <c r="P1633" s="154" t="s">
        <v>4066</v>
      </c>
      <c r="Q1633" s="226">
        <v>0.0045</v>
      </c>
      <c r="R1633" s="489" t="str">
        <f>VLOOKUP(K1633,'Downloaded Data'!A:A,1,TRUE)</f>
        <v>01/15/2017</v>
      </c>
    </row>
    <row r="1634" ht="15.75" customHeight="1">
      <c r="A1634" s="154" t="s">
        <v>5974</v>
      </c>
      <c r="B1634" s="490">
        <v>5726.23</v>
      </c>
      <c r="C1634" s="490">
        <v>5726.23</v>
      </c>
      <c r="D1634" s="490">
        <v>5726.23</v>
      </c>
      <c r="E1634" s="490">
        <v>5726.23</v>
      </c>
      <c r="G1634" s="226">
        <v>-0.0018</v>
      </c>
      <c r="K1634" s="154" t="s">
        <v>5939</v>
      </c>
      <c r="L1634" s="154">
        <v>81.36</v>
      </c>
      <c r="M1634" s="154">
        <v>81.36</v>
      </c>
      <c r="N1634" s="154">
        <v>81.82</v>
      </c>
      <c r="O1634" s="154">
        <v>81.09</v>
      </c>
      <c r="P1634" s="154" t="s">
        <v>4067</v>
      </c>
      <c r="Q1634" s="226">
        <v>0.0</v>
      </c>
      <c r="R1634" s="489" t="str">
        <f>VLOOKUP(K1634,'Downloaded Data'!A:A,1,TRUE)</f>
        <v>01/15/2017</v>
      </c>
    </row>
    <row r="1635" ht="15.75" customHeight="1">
      <c r="A1635" s="154" t="s">
        <v>5975</v>
      </c>
      <c r="B1635" s="490">
        <v>5736.3</v>
      </c>
      <c r="C1635" s="490">
        <v>5736.3</v>
      </c>
      <c r="D1635" s="490">
        <v>5736.3</v>
      </c>
      <c r="E1635" s="490">
        <v>5736.3</v>
      </c>
      <c r="G1635" s="226">
        <v>0.002</v>
      </c>
      <c r="K1635" s="154" t="s">
        <v>5940</v>
      </c>
      <c r="L1635" s="154">
        <v>81.36</v>
      </c>
      <c r="M1635" s="154">
        <v>81.91</v>
      </c>
      <c r="N1635" s="154">
        <v>82.09</v>
      </c>
      <c r="O1635" s="154">
        <v>80.91</v>
      </c>
      <c r="P1635" s="154" t="s">
        <v>4068</v>
      </c>
      <c r="Q1635" s="226">
        <v>-0.0067</v>
      </c>
      <c r="R1635" s="489" t="str">
        <f>VLOOKUP(K1635,'Downloaded Data'!A:A,1,TRUE)</f>
        <v>01/15/2017</v>
      </c>
    </row>
    <row r="1636" ht="15.75" customHeight="1">
      <c r="A1636" s="154" t="s">
        <v>5976</v>
      </c>
      <c r="B1636" s="490">
        <v>5724.85</v>
      </c>
      <c r="C1636" s="490">
        <v>5724.85</v>
      </c>
      <c r="D1636" s="490">
        <v>5724.85</v>
      </c>
      <c r="E1636" s="490">
        <v>5724.85</v>
      </c>
      <c r="G1636" s="226">
        <v>0.0051</v>
      </c>
      <c r="K1636" s="154" t="s">
        <v>5941</v>
      </c>
      <c r="L1636" s="154">
        <v>81.91</v>
      </c>
      <c r="M1636" s="154">
        <v>81.82</v>
      </c>
      <c r="N1636" s="154">
        <v>82.09</v>
      </c>
      <c r="O1636" s="154">
        <v>81.36</v>
      </c>
      <c r="P1636" s="154" t="s">
        <v>4069</v>
      </c>
      <c r="Q1636" s="226">
        <v>0.0068</v>
      </c>
      <c r="R1636" s="489" t="str">
        <f>VLOOKUP(K1636,'Downloaded Data'!A:A,1,TRUE)</f>
        <v>01/14/2018</v>
      </c>
    </row>
    <row r="1637" ht="15.75" customHeight="1">
      <c r="A1637" s="154" t="s">
        <v>5977</v>
      </c>
      <c r="B1637" s="490">
        <v>5695.72</v>
      </c>
      <c r="C1637" s="490">
        <v>5695.72</v>
      </c>
      <c r="D1637" s="490">
        <v>5695.72</v>
      </c>
      <c r="E1637" s="490">
        <v>5695.72</v>
      </c>
      <c r="G1637" s="226">
        <v>0.0</v>
      </c>
      <c r="K1637" s="154" t="s">
        <v>5942</v>
      </c>
      <c r="L1637" s="154">
        <v>81.36</v>
      </c>
      <c r="M1637" s="154">
        <v>81.82</v>
      </c>
      <c r="N1637" s="154">
        <v>81.82</v>
      </c>
      <c r="O1637" s="154">
        <v>80.91</v>
      </c>
      <c r="P1637" s="154" t="s">
        <v>4070</v>
      </c>
      <c r="Q1637" s="226">
        <v>-0.0011</v>
      </c>
      <c r="R1637" s="489" t="str">
        <f>VLOOKUP(K1637,'Downloaded Data'!A:A,1,TRUE)</f>
        <v>01/14/2018</v>
      </c>
    </row>
    <row r="1638" ht="15.75" customHeight="1">
      <c r="A1638" s="154" t="s">
        <v>5978</v>
      </c>
      <c r="B1638" s="490">
        <v>5695.45</v>
      </c>
      <c r="C1638" s="490">
        <v>5695.45</v>
      </c>
      <c r="D1638" s="490">
        <v>5695.45</v>
      </c>
      <c r="E1638" s="490">
        <v>5695.45</v>
      </c>
      <c r="G1638" s="226">
        <v>-0.001</v>
      </c>
      <c r="K1638" s="154" t="s">
        <v>5943</v>
      </c>
      <c r="L1638" s="154">
        <v>81.45</v>
      </c>
      <c r="M1638" s="154">
        <v>81.82</v>
      </c>
      <c r="N1638" s="154">
        <v>82.09</v>
      </c>
      <c r="O1638" s="154">
        <v>80.45</v>
      </c>
      <c r="P1638" s="154" t="s">
        <v>4071</v>
      </c>
      <c r="Q1638" s="226">
        <v>-0.0034</v>
      </c>
      <c r="R1638" s="489" t="str">
        <f>VLOOKUP(K1638,'Downloaded Data'!A:A,1,TRUE)</f>
        <v>01/14/2018</v>
      </c>
    </row>
    <row r="1639" ht="15.75" customHeight="1">
      <c r="A1639" s="154" t="s">
        <v>5979</v>
      </c>
      <c r="B1639" s="490">
        <v>5701.27</v>
      </c>
      <c r="C1639" s="490">
        <v>5701.27</v>
      </c>
      <c r="D1639" s="490">
        <v>5701.27</v>
      </c>
      <c r="E1639" s="490">
        <v>5701.27</v>
      </c>
      <c r="G1639" s="226">
        <v>0.003</v>
      </c>
      <c r="K1639" s="489">
        <v>43075.0</v>
      </c>
      <c r="L1639" s="154">
        <v>81.73</v>
      </c>
      <c r="M1639" s="154">
        <v>81.36</v>
      </c>
      <c r="N1639" s="154">
        <v>82.36</v>
      </c>
      <c r="O1639" s="154">
        <v>81.36</v>
      </c>
      <c r="P1639" s="154" t="s">
        <v>3852</v>
      </c>
      <c r="Q1639" s="226">
        <v>-0.0044</v>
      </c>
      <c r="R1639" s="489" t="str">
        <f>VLOOKUP(K1639,'Downloaded Data'!A:A,1,TRUE)</f>
        <v>#N/A</v>
      </c>
    </row>
    <row r="1640" ht="15.75" customHeight="1">
      <c r="A1640" s="154" t="s">
        <v>5980</v>
      </c>
      <c r="B1640" s="490">
        <v>5684.31</v>
      </c>
      <c r="C1640" s="490">
        <v>5684.31</v>
      </c>
      <c r="D1640" s="490">
        <v>5684.31</v>
      </c>
      <c r="E1640" s="490">
        <v>5684.31</v>
      </c>
      <c r="G1640" s="226">
        <v>5.0E-4</v>
      </c>
      <c r="K1640" s="489">
        <v>43045.0</v>
      </c>
      <c r="L1640" s="154">
        <v>82.09</v>
      </c>
      <c r="M1640" s="154">
        <v>82.18</v>
      </c>
      <c r="N1640" s="154">
        <v>82.55</v>
      </c>
      <c r="O1640" s="154">
        <v>81.82</v>
      </c>
      <c r="P1640" s="154" t="s">
        <v>4072</v>
      </c>
      <c r="Q1640" s="226">
        <v>-0.0033</v>
      </c>
      <c r="R1640" s="489" t="str">
        <f>VLOOKUP(K1640,'Downloaded Data'!A:A,1,TRUE)</f>
        <v>#N/A</v>
      </c>
    </row>
    <row r="1641" ht="15.75" customHeight="1">
      <c r="A1641" s="154" t="s">
        <v>5981</v>
      </c>
      <c r="B1641" s="490">
        <v>5681.25</v>
      </c>
      <c r="C1641" s="490">
        <v>5681.25</v>
      </c>
      <c r="D1641" s="490">
        <v>5681.25</v>
      </c>
      <c r="E1641" s="490">
        <v>5681.25</v>
      </c>
      <c r="G1641" s="226">
        <v>0.0038</v>
      </c>
      <c r="K1641" s="489">
        <v>42953.0</v>
      </c>
      <c r="L1641" s="154">
        <v>82.36</v>
      </c>
      <c r="M1641" s="154">
        <v>82.09</v>
      </c>
      <c r="N1641" s="154">
        <v>82.64</v>
      </c>
      <c r="O1641" s="154">
        <v>82.09</v>
      </c>
      <c r="P1641" s="154" t="s">
        <v>4073</v>
      </c>
      <c r="Q1641" s="226">
        <v>0.0022</v>
      </c>
      <c r="R1641" s="489" t="str">
        <f>VLOOKUP(K1641,'Downloaded Data'!A:A,1,TRUE)</f>
        <v>#N/A</v>
      </c>
    </row>
    <row r="1642" ht="15.75" customHeight="1">
      <c r="A1642" s="154" t="s">
        <v>5982</v>
      </c>
      <c r="B1642" s="490">
        <v>5659.72</v>
      </c>
      <c r="C1642" s="490">
        <v>5659.72</v>
      </c>
      <c r="D1642" s="490">
        <v>5659.72</v>
      </c>
      <c r="E1642" s="490">
        <v>5659.72</v>
      </c>
      <c r="G1642" s="226">
        <v>-0.0029</v>
      </c>
      <c r="K1642" s="489">
        <v>42922.0</v>
      </c>
      <c r="L1642" s="154">
        <v>82.18</v>
      </c>
      <c r="M1642" s="154">
        <v>82.45</v>
      </c>
      <c r="N1642" s="154">
        <v>82.73</v>
      </c>
      <c r="O1642" s="154">
        <v>82.09</v>
      </c>
      <c r="P1642" s="154" t="s">
        <v>4074</v>
      </c>
      <c r="Q1642" s="226">
        <v>-0.0022</v>
      </c>
      <c r="R1642" s="489" t="str">
        <f>VLOOKUP(K1642,'Downloaded Data'!A:A,1,TRUE)</f>
        <v>#N/A</v>
      </c>
    </row>
    <row r="1643" ht="15.75" customHeight="1">
      <c r="A1643" s="489">
        <v>43072.0</v>
      </c>
      <c r="B1643" s="490">
        <v>5676.25</v>
      </c>
      <c r="C1643" s="490">
        <v>5676.25</v>
      </c>
      <c r="D1643" s="490">
        <v>5676.25</v>
      </c>
      <c r="E1643" s="490">
        <v>5676.25</v>
      </c>
      <c r="G1643" s="226">
        <v>8.0E-4</v>
      </c>
      <c r="K1643" s="489">
        <v>42892.0</v>
      </c>
      <c r="L1643" s="154">
        <v>82.36</v>
      </c>
      <c r="M1643" s="154">
        <v>83.36</v>
      </c>
      <c r="N1643" s="154">
        <v>83.36</v>
      </c>
      <c r="O1643" s="154">
        <v>82.27</v>
      </c>
      <c r="P1643" s="154" t="s">
        <v>4075</v>
      </c>
      <c r="Q1643" s="226">
        <v>-0.0011</v>
      </c>
      <c r="R1643" s="489" t="str">
        <f>VLOOKUP(K1643,'Downloaded Data'!A:A,1,TRUE)</f>
        <v>#N/A</v>
      </c>
    </row>
    <row r="1644" ht="15.75" customHeight="1">
      <c r="A1644" s="489">
        <v>42981.0</v>
      </c>
      <c r="B1644" s="490">
        <v>5671.61</v>
      </c>
      <c r="C1644" s="490">
        <v>5671.61</v>
      </c>
      <c r="D1644" s="490">
        <v>5671.61</v>
      </c>
      <c r="E1644" s="490">
        <v>5671.61</v>
      </c>
      <c r="G1644" s="226">
        <v>0.0038</v>
      </c>
      <c r="K1644" s="489">
        <v>42861.0</v>
      </c>
      <c r="L1644" s="154">
        <v>82.45</v>
      </c>
      <c r="M1644" s="154">
        <v>82.73</v>
      </c>
      <c r="N1644" s="154">
        <v>82.73</v>
      </c>
      <c r="O1644" s="154">
        <v>82.0</v>
      </c>
      <c r="P1644" s="154" t="s">
        <v>4053</v>
      </c>
      <c r="Q1644" s="226">
        <v>-0.0012</v>
      </c>
      <c r="R1644" s="489" t="str">
        <f>VLOOKUP(K1644,'Downloaded Data'!A:A,1,TRUE)</f>
        <v>#N/A</v>
      </c>
    </row>
    <row r="1645" ht="15.75" customHeight="1">
      <c r="A1645" s="489">
        <v>42950.0</v>
      </c>
      <c r="B1645" s="490">
        <v>5649.98</v>
      </c>
      <c r="C1645" s="490">
        <v>5649.98</v>
      </c>
      <c r="D1645" s="490">
        <v>5649.98</v>
      </c>
      <c r="E1645" s="490">
        <v>5649.98</v>
      </c>
      <c r="G1645" s="226">
        <v>0.0049</v>
      </c>
      <c r="K1645" s="489">
        <v>42831.0</v>
      </c>
      <c r="L1645" s="154">
        <v>82.55</v>
      </c>
      <c r="M1645" s="154">
        <v>81.82</v>
      </c>
      <c r="N1645" s="154">
        <v>82.91</v>
      </c>
      <c r="O1645" s="154">
        <v>81.64</v>
      </c>
      <c r="P1645" s="154" t="s">
        <v>4076</v>
      </c>
      <c r="Q1645" s="226">
        <v>0.0056</v>
      </c>
      <c r="R1645" s="489" t="str">
        <f>VLOOKUP(K1645,'Downloaded Data'!A:A,1,TRUE)</f>
        <v>#N/A</v>
      </c>
    </row>
    <row r="1646" ht="15.75" customHeight="1">
      <c r="A1646" s="489">
        <v>42919.0</v>
      </c>
      <c r="B1646" s="490">
        <v>5622.49</v>
      </c>
      <c r="C1646" s="490">
        <v>5622.49</v>
      </c>
      <c r="D1646" s="490">
        <v>5622.49</v>
      </c>
      <c r="E1646" s="490">
        <v>5622.49</v>
      </c>
      <c r="G1646" s="226">
        <v>0.006</v>
      </c>
      <c r="K1646" s="489">
        <v>42741.0</v>
      </c>
      <c r="L1646" s="154">
        <v>82.09</v>
      </c>
      <c r="M1646" s="154">
        <v>82.09</v>
      </c>
      <c r="N1646" s="154">
        <v>82.73</v>
      </c>
      <c r="O1646" s="154">
        <v>81.73</v>
      </c>
      <c r="P1646" s="154" t="s">
        <v>4077</v>
      </c>
      <c r="Q1646" s="226">
        <v>0.0011</v>
      </c>
      <c r="R1646" s="489" t="str">
        <f>VLOOKUP(K1646,'Downloaded Data'!A:A,1,TRUE)</f>
        <v>#N/A</v>
      </c>
    </row>
    <row r="1647" ht="15.75" customHeight="1">
      <c r="A1647" s="489">
        <v>42889.0</v>
      </c>
      <c r="B1647" s="490">
        <v>5588.83</v>
      </c>
      <c r="C1647" s="490">
        <v>5588.83</v>
      </c>
      <c r="D1647" s="490">
        <v>5588.83</v>
      </c>
      <c r="E1647" s="490">
        <v>5588.83</v>
      </c>
      <c r="G1647" s="226">
        <v>0.0028</v>
      </c>
      <c r="K1647" s="154" t="s">
        <v>5944</v>
      </c>
      <c r="L1647" s="154">
        <v>82.0</v>
      </c>
      <c r="M1647" s="154">
        <v>82.27</v>
      </c>
      <c r="N1647" s="154">
        <v>82.55</v>
      </c>
      <c r="O1647" s="154">
        <v>81.82</v>
      </c>
      <c r="P1647" s="154" t="s">
        <v>4078</v>
      </c>
      <c r="Q1647" s="226">
        <v>0.0011</v>
      </c>
      <c r="R1647" s="489" t="str">
        <f>VLOOKUP(K1647,'Downloaded Data'!A:A,1,TRUE)</f>
        <v>01/14/2018</v>
      </c>
    </row>
    <row r="1648" ht="15.75" customHeight="1">
      <c r="A1648" s="489">
        <v>42858.0</v>
      </c>
      <c r="B1648" s="490">
        <v>5573.07</v>
      </c>
      <c r="C1648" s="490">
        <v>5573.07</v>
      </c>
      <c r="D1648" s="490">
        <v>5573.07</v>
      </c>
      <c r="E1648" s="490">
        <v>5573.07</v>
      </c>
      <c r="G1648" s="226">
        <v>-0.0024</v>
      </c>
      <c r="K1648" s="154" t="s">
        <v>5945</v>
      </c>
      <c r="L1648" s="154">
        <v>81.91</v>
      </c>
      <c r="M1648" s="154">
        <v>82.36</v>
      </c>
      <c r="N1648" s="154">
        <v>82.73</v>
      </c>
      <c r="O1648" s="154">
        <v>81.82</v>
      </c>
      <c r="P1648" s="154" t="s">
        <v>4079</v>
      </c>
      <c r="Q1648" s="226">
        <v>-0.0055</v>
      </c>
      <c r="R1648" s="489" t="str">
        <f>VLOOKUP(K1648,'Downloaded Data'!A:A,1,TRUE)</f>
        <v>01/14/2018</v>
      </c>
    </row>
    <row r="1649" ht="15.75" customHeight="1">
      <c r="A1649" s="489">
        <v>42769.0</v>
      </c>
      <c r="B1649" s="490">
        <v>5586.74</v>
      </c>
      <c r="C1649" s="490">
        <v>5586.74</v>
      </c>
      <c r="D1649" s="490">
        <v>5586.74</v>
      </c>
      <c r="E1649" s="490">
        <v>5586.74</v>
      </c>
      <c r="G1649" s="226">
        <v>-0.0019</v>
      </c>
      <c r="K1649" s="154" t="s">
        <v>5946</v>
      </c>
      <c r="L1649" s="154">
        <v>82.36</v>
      </c>
      <c r="M1649" s="154">
        <v>82.45</v>
      </c>
      <c r="N1649" s="154">
        <v>82.55</v>
      </c>
      <c r="O1649" s="154">
        <v>82.09</v>
      </c>
      <c r="P1649" s="154" t="s">
        <v>4080</v>
      </c>
      <c r="Q1649" s="226">
        <v>-0.0023</v>
      </c>
      <c r="R1649" s="489" t="str">
        <f>VLOOKUP(K1649,'Downloaded Data'!A:A,1,TRUE)</f>
        <v>01/14/2018</v>
      </c>
    </row>
    <row r="1650" ht="15.75" customHeight="1">
      <c r="A1650" s="489">
        <v>42738.0</v>
      </c>
      <c r="B1650" s="490">
        <v>5597.21</v>
      </c>
      <c r="C1650" s="490">
        <v>5597.21</v>
      </c>
      <c r="D1650" s="490">
        <v>5597.21</v>
      </c>
      <c r="E1650" s="490">
        <v>5597.21</v>
      </c>
      <c r="G1650" s="226">
        <v>-0.0028</v>
      </c>
      <c r="K1650" s="154" t="s">
        <v>5947</v>
      </c>
      <c r="L1650" s="154">
        <v>82.55</v>
      </c>
      <c r="M1650" s="154">
        <v>84.36</v>
      </c>
      <c r="N1650" s="154">
        <v>84.36</v>
      </c>
      <c r="O1650" s="154">
        <v>82.36</v>
      </c>
      <c r="P1650" s="154" t="s">
        <v>4081</v>
      </c>
      <c r="Q1650" s="226">
        <v>-0.0054</v>
      </c>
      <c r="R1650" s="489" t="str">
        <f>VLOOKUP(K1650,'Downloaded Data'!A:A,1,TRUE)</f>
        <v>01/14/2018</v>
      </c>
    </row>
    <row r="1651" ht="15.75" customHeight="1">
      <c r="A1651" s="154" t="s">
        <v>5983</v>
      </c>
      <c r="B1651" s="490">
        <v>5612.69</v>
      </c>
      <c r="C1651" s="490">
        <v>5612.69</v>
      </c>
      <c r="D1651" s="490">
        <v>5612.69</v>
      </c>
      <c r="E1651" s="490">
        <v>5612.69</v>
      </c>
      <c r="G1651" s="226">
        <v>-0.0013</v>
      </c>
      <c r="K1651" s="154" t="s">
        <v>5948</v>
      </c>
      <c r="L1651" s="154">
        <v>83.0</v>
      </c>
      <c r="M1651" s="154">
        <v>83.27</v>
      </c>
      <c r="N1651" s="154">
        <v>83.64</v>
      </c>
      <c r="O1651" s="154">
        <v>82.73</v>
      </c>
      <c r="P1651" s="154" t="s">
        <v>4082</v>
      </c>
      <c r="Q1651" s="226">
        <v>-0.0022</v>
      </c>
      <c r="R1651" s="489" t="str">
        <f>VLOOKUP(K1651,'Downloaded Data'!A:A,1,TRUE)</f>
        <v>01/14/2018</v>
      </c>
    </row>
    <row r="1652" ht="15.75" customHeight="1">
      <c r="A1652" s="154" t="s">
        <v>5984</v>
      </c>
      <c r="B1652" s="490">
        <v>5620.24</v>
      </c>
      <c r="C1652" s="490">
        <v>5620.24</v>
      </c>
      <c r="D1652" s="490">
        <v>5620.24</v>
      </c>
      <c r="E1652" s="490">
        <v>5620.24</v>
      </c>
      <c r="G1652" s="226">
        <v>-0.0026</v>
      </c>
      <c r="K1652" s="154" t="s">
        <v>5949</v>
      </c>
      <c r="L1652" s="154">
        <v>83.18</v>
      </c>
      <c r="M1652" s="154">
        <v>83.55</v>
      </c>
      <c r="N1652" s="154">
        <v>83.64</v>
      </c>
      <c r="O1652" s="154">
        <v>83.0</v>
      </c>
      <c r="P1652" s="154" t="s">
        <v>4083</v>
      </c>
      <c r="Q1652" s="226">
        <v>-0.0011</v>
      </c>
      <c r="R1652" s="489" t="str">
        <f>VLOOKUP(K1652,'Downloaded Data'!A:A,1,TRUE)</f>
        <v>01/14/2018</v>
      </c>
    </row>
    <row r="1653" ht="15.75" customHeight="1">
      <c r="A1653" s="154" t="s">
        <v>5985</v>
      </c>
      <c r="B1653" s="490">
        <v>5635.11</v>
      </c>
      <c r="C1653" s="490">
        <v>5635.11</v>
      </c>
      <c r="D1653" s="490">
        <v>5635.11</v>
      </c>
      <c r="E1653" s="490">
        <v>5635.11</v>
      </c>
      <c r="G1653" s="226">
        <v>0.0017</v>
      </c>
      <c r="K1653" s="154" t="s">
        <v>5950</v>
      </c>
      <c r="L1653" s="154">
        <v>83.27</v>
      </c>
      <c r="M1653" s="154">
        <v>83.27</v>
      </c>
      <c r="N1653" s="154">
        <v>83.73</v>
      </c>
      <c r="O1653" s="154">
        <v>83.09</v>
      </c>
      <c r="P1653" s="154" t="s">
        <v>4084</v>
      </c>
      <c r="Q1653" s="226">
        <v>0.0022</v>
      </c>
      <c r="R1653" s="489" t="str">
        <f>VLOOKUP(K1653,'Downloaded Data'!A:A,1,TRUE)</f>
        <v>01/14/2018</v>
      </c>
    </row>
    <row r="1654" ht="15.75" customHeight="1">
      <c r="A1654" s="154" t="s">
        <v>5986</v>
      </c>
      <c r="B1654" s="490">
        <v>5625.33</v>
      </c>
      <c r="C1654" s="490">
        <v>5625.33</v>
      </c>
      <c r="D1654" s="490">
        <v>5625.33</v>
      </c>
      <c r="E1654" s="490">
        <v>5625.33</v>
      </c>
      <c r="G1654" s="226">
        <v>-1.0E-4</v>
      </c>
      <c r="K1654" s="154" t="s">
        <v>5951</v>
      </c>
      <c r="L1654" s="154">
        <v>83.09</v>
      </c>
      <c r="M1654" s="154">
        <v>83.64</v>
      </c>
      <c r="N1654" s="154">
        <v>86.27</v>
      </c>
      <c r="O1654" s="154">
        <v>82.82</v>
      </c>
      <c r="P1654" s="154" t="s">
        <v>4085</v>
      </c>
      <c r="Q1654" s="226">
        <v>0.0089</v>
      </c>
      <c r="R1654" s="489" t="str">
        <f>VLOOKUP(K1654,'Downloaded Data'!A:A,1,TRUE)</f>
        <v>01/14/2018</v>
      </c>
    </row>
    <row r="1655" ht="15.75" customHeight="1">
      <c r="A1655" s="154" t="s">
        <v>5987</v>
      </c>
      <c r="B1655" s="490">
        <v>5625.83</v>
      </c>
      <c r="C1655" s="490">
        <v>5625.83</v>
      </c>
      <c r="D1655" s="490">
        <v>5625.83</v>
      </c>
      <c r="E1655" s="490">
        <v>5625.83</v>
      </c>
      <c r="G1655" s="226">
        <v>0.0037</v>
      </c>
      <c r="K1655" s="154" t="s">
        <v>5952</v>
      </c>
      <c r="L1655" s="154">
        <v>82.36</v>
      </c>
      <c r="M1655" s="154">
        <v>83.45</v>
      </c>
      <c r="N1655" s="154">
        <v>83.64</v>
      </c>
      <c r="O1655" s="154">
        <v>82.09</v>
      </c>
      <c r="P1655" s="154" t="s">
        <v>4086</v>
      </c>
      <c r="Q1655" s="226">
        <v>-0.0023</v>
      </c>
      <c r="R1655" s="489" t="str">
        <f>VLOOKUP(K1655,'Downloaded Data'!A:A,1,TRUE)</f>
        <v>01/14/2018</v>
      </c>
    </row>
    <row r="1656" ht="15.75" customHeight="1">
      <c r="A1656" s="154" t="s">
        <v>5988</v>
      </c>
      <c r="B1656" s="490">
        <v>5604.99</v>
      </c>
      <c r="C1656" s="490">
        <v>5604.99</v>
      </c>
      <c r="D1656" s="490">
        <v>5604.99</v>
      </c>
      <c r="E1656" s="490">
        <v>5604.99</v>
      </c>
      <c r="G1656" s="226">
        <v>0.0039</v>
      </c>
      <c r="K1656" s="154" t="s">
        <v>5953</v>
      </c>
      <c r="L1656" s="154">
        <v>82.55</v>
      </c>
      <c r="M1656" s="154">
        <v>82.45</v>
      </c>
      <c r="N1656" s="154">
        <v>83.18</v>
      </c>
      <c r="O1656" s="154">
        <v>82.27</v>
      </c>
      <c r="P1656" s="154" t="s">
        <v>4087</v>
      </c>
      <c r="Q1656" s="226">
        <v>-0.0022</v>
      </c>
      <c r="R1656" s="489" t="str">
        <f>VLOOKUP(K1656,'Downloaded Data'!A:A,1,TRUE)</f>
        <v>01/14/2018</v>
      </c>
    </row>
    <row r="1657" ht="15.75" customHeight="1">
      <c r="A1657" s="154" t="s">
        <v>5989</v>
      </c>
      <c r="B1657" s="490">
        <v>5583.0</v>
      </c>
      <c r="C1657" s="490">
        <v>5583.0</v>
      </c>
      <c r="D1657" s="490">
        <v>5583.0</v>
      </c>
      <c r="E1657" s="490">
        <v>5583.0</v>
      </c>
      <c r="G1657" s="226">
        <v>-0.0014</v>
      </c>
      <c r="K1657" s="154" t="s">
        <v>5954</v>
      </c>
      <c r="L1657" s="154">
        <v>82.73</v>
      </c>
      <c r="M1657" s="154">
        <v>82.64</v>
      </c>
      <c r="N1657" s="154">
        <v>83.0</v>
      </c>
      <c r="O1657" s="154">
        <v>82.27</v>
      </c>
      <c r="P1657" s="154" t="s">
        <v>4088</v>
      </c>
      <c r="Q1657" s="226">
        <v>0.0011</v>
      </c>
      <c r="R1657" s="489" t="str">
        <f>VLOOKUP(K1657,'Downloaded Data'!A:A,1,TRUE)</f>
        <v>01/14/2018</v>
      </c>
    </row>
    <row r="1658" ht="15.75" customHeight="1">
      <c r="A1658" s="154" t="s">
        <v>5990</v>
      </c>
      <c r="B1658" s="490">
        <v>5590.66</v>
      </c>
      <c r="C1658" s="490">
        <v>5590.66</v>
      </c>
      <c r="D1658" s="490">
        <v>5590.66</v>
      </c>
      <c r="E1658" s="490">
        <v>5590.66</v>
      </c>
      <c r="G1658" s="226">
        <v>0.0018</v>
      </c>
      <c r="K1658" s="154" t="s">
        <v>5955</v>
      </c>
      <c r="L1658" s="154">
        <v>82.64</v>
      </c>
      <c r="M1658" s="154">
        <v>83.64</v>
      </c>
      <c r="N1658" s="154">
        <v>83.73</v>
      </c>
      <c r="O1658" s="154">
        <v>81.82</v>
      </c>
      <c r="P1658" s="154" t="s">
        <v>4089</v>
      </c>
      <c r="Q1658" s="226">
        <v>-0.0086</v>
      </c>
      <c r="R1658" s="489" t="str">
        <f>VLOOKUP(K1658,'Downloaded Data'!A:A,1,TRUE)</f>
        <v>01/14/2018</v>
      </c>
    </row>
    <row r="1659" ht="15.75" customHeight="1">
      <c r="A1659" s="154" t="s">
        <v>5991</v>
      </c>
      <c r="B1659" s="490">
        <v>5580.63</v>
      </c>
      <c r="C1659" s="490">
        <v>5580.63</v>
      </c>
      <c r="D1659" s="490">
        <v>5580.63</v>
      </c>
      <c r="E1659" s="490">
        <v>5580.63</v>
      </c>
      <c r="G1659" s="226">
        <v>-0.0032</v>
      </c>
      <c r="K1659" s="154" t="s">
        <v>5956</v>
      </c>
      <c r="L1659" s="154">
        <v>83.36</v>
      </c>
      <c r="M1659" s="154">
        <v>84.09</v>
      </c>
      <c r="N1659" s="154">
        <v>84.09</v>
      </c>
      <c r="O1659" s="154">
        <v>83.18</v>
      </c>
      <c r="P1659" s="154" t="s">
        <v>4090</v>
      </c>
      <c r="Q1659" s="226">
        <v>-0.0023</v>
      </c>
      <c r="R1659" s="489" t="str">
        <f>VLOOKUP(K1659,'Downloaded Data'!A:A,1,TRUE)</f>
        <v>01/14/2018</v>
      </c>
    </row>
    <row r="1660" ht="15.75" customHeight="1">
      <c r="A1660" s="154" t="s">
        <v>5992</v>
      </c>
      <c r="B1660" s="490">
        <v>5598.71</v>
      </c>
      <c r="C1660" s="490">
        <v>5598.71</v>
      </c>
      <c r="D1660" s="490">
        <v>5598.71</v>
      </c>
      <c r="E1660" s="490">
        <v>5598.71</v>
      </c>
      <c r="G1660" s="226">
        <v>0.0072</v>
      </c>
      <c r="K1660" s="154" t="s">
        <v>5957</v>
      </c>
      <c r="L1660" s="154">
        <v>83.55</v>
      </c>
      <c r="M1660" s="154">
        <v>84.45</v>
      </c>
      <c r="N1660" s="154">
        <v>84.55</v>
      </c>
      <c r="O1660" s="154">
        <v>83.18</v>
      </c>
      <c r="P1660" s="154" t="s">
        <v>4091</v>
      </c>
      <c r="Q1660" s="226">
        <v>-0.0032</v>
      </c>
      <c r="R1660" s="489" t="str">
        <f>VLOOKUP(K1660,'Downloaded Data'!A:A,1,TRUE)</f>
        <v>01/14/2018</v>
      </c>
    </row>
    <row r="1661" ht="15.75" customHeight="1">
      <c r="A1661" s="154" t="s">
        <v>5993</v>
      </c>
      <c r="B1661" s="490">
        <v>5558.57</v>
      </c>
      <c r="C1661" s="490">
        <v>5558.57</v>
      </c>
      <c r="D1661" s="490">
        <v>5558.57</v>
      </c>
      <c r="E1661" s="490">
        <v>5558.57</v>
      </c>
      <c r="G1661" s="226">
        <v>0.0022</v>
      </c>
      <c r="K1661" s="489">
        <v>43044.0</v>
      </c>
      <c r="L1661" s="154">
        <v>83.82</v>
      </c>
      <c r="M1661" s="154">
        <v>84.45</v>
      </c>
      <c r="N1661" s="154">
        <v>84.45</v>
      </c>
      <c r="O1661" s="154">
        <v>83.64</v>
      </c>
      <c r="P1661" s="154" t="s">
        <v>4092</v>
      </c>
      <c r="Q1661" s="226">
        <v>0.0066</v>
      </c>
      <c r="R1661" s="489" t="str">
        <f>VLOOKUP(K1661,'Downloaded Data'!A:A,1,TRUE)</f>
        <v>#N/A</v>
      </c>
    </row>
    <row r="1662" ht="15.75" customHeight="1">
      <c r="A1662" s="489">
        <v>43071.0</v>
      </c>
      <c r="B1662" s="490">
        <v>5546.28</v>
      </c>
      <c r="C1662" s="490">
        <v>5546.28</v>
      </c>
      <c r="D1662" s="490">
        <v>5546.28</v>
      </c>
      <c r="E1662" s="490">
        <v>5546.28</v>
      </c>
      <c r="G1662" s="226">
        <v>0.0061</v>
      </c>
      <c r="K1662" s="489">
        <v>42983.0</v>
      </c>
      <c r="L1662" s="154">
        <v>83.27</v>
      </c>
      <c r="M1662" s="154">
        <v>84.36</v>
      </c>
      <c r="N1662" s="154">
        <v>84.91</v>
      </c>
      <c r="O1662" s="154">
        <v>82.73</v>
      </c>
      <c r="P1662" s="154" t="s">
        <v>4093</v>
      </c>
      <c r="Q1662" s="226">
        <v>-0.0034</v>
      </c>
      <c r="R1662" s="489" t="str">
        <f>VLOOKUP(K1662,'Downloaded Data'!A:A,1,TRUE)</f>
        <v>#N/A</v>
      </c>
    </row>
    <row r="1663" ht="15.75" customHeight="1">
      <c r="A1663" s="489">
        <v>42980.0</v>
      </c>
      <c r="B1663" s="490">
        <v>5512.46</v>
      </c>
      <c r="C1663" s="490">
        <v>5512.46</v>
      </c>
      <c r="D1663" s="490">
        <v>5512.46</v>
      </c>
      <c r="E1663" s="490">
        <v>5512.46</v>
      </c>
      <c r="G1663" s="226">
        <v>0.0044</v>
      </c>
      <c r="K1663" s="489">
        <v>42952.0</v>
      </c>
      <c r="L1663" s="154">
        <v>83.55</v>
      </c>
      <c r="M1663" s="154">
        <v>83.55</v>
      </c>
      <c r="N1663" s="154">
        <v>84.91</v>
      </c>
      <c r="O1663" s="154">
        <v>83.18</v>
      </c>
      <c r="P1663" s="154" t="s">
        <v>4094</v>
      </c>
      <c r="Q1663" s="226">
        <v>0.0044</v>
      </c>
      <c r="R1663" s="489" t="str">
        <f>VLOOKUP(K1663,'Downloaded Data'!A:A,1,TRUE)</f>
        <v>#N/A</v>
      </c>
    </row>
    <row r="1664" ht="15.75" customHeight="1">
      <c r="A1664" s="489">
        <v>42949.0</v>
      </c>
      <c r="B1664" s="490">
        <v>5488.23</v>
      </c>
      <c r="C1664" s="490">
        <v>5488.23</v>
      </c>
      <c r="D1664" s="490">
        <v>5488.23</v>
      </c>
      <c r="E1664" s="490">
        <v>5488.23</v>
      </c>
      <c r="G1664" s="226">
        <v>0.0178</v>
      </c>
      <c r="K1664" s="489">
        <v>42921.0</v>
      </c>
      <c r="L1664" s="154">
        <v>83.18</v>
      </c>
      <c r="M1664" s="154">
        <v>84.27</v>
      </c>
      <c r="N1664" s="154">
        <v>84.27</v>
      </c>
      <c r="O1664" s="154">
        <v>82.73</v>
      </c>
      <c r="P1664" s="154" t="s">
        <v>4095</v>
      </c>
      <c r="Q1664" s="226">
        <v>-0.0108</v>
      </c>
      <c r="R1664" s="489" t="str">
        <f>VLOOKUP(K1664,'Downloaded Data'!A:A,1,TRUE)</f>
        <v>#N/A</v>
      </c>
    </row>
    <row r="1665" ht="15.75" customHeight="1">
      <c r="A1665" s="489">
        <v>42918.0</v>
      </c>
      <c r="B1665" s="490">
        <v>5392.1</v>
      </c>
      <c r="C1665" s="490">
        <v>5392.1</v>
      </c>
      <c r="D1665" s="490">
        <v>5392.1</v>
      </c>
      <c r="E1665" s="490">
        <v>5392.1</v>
      </c>
      <c r="G1665" s="226">
        <v>0.0054</v>
      </c>
      <c r="K1665" s="489">
        <v>42830.0</v>
      </c>
      <c r="L1665" s="154">
        <v>84.09</v>
      </c>
      <c r="M1665" s="154">
        <v>84.55</v>
      </c>
      <c r="N1665" s="154">
        <v>85.36</v>
      </c>
      <c r="O1665" s="154">
        <v>83.73</v>
      </c>
      <c r="P1665" s="154" t="s">
        <v>4096</v>
      </c>
      <c r="Q1665" s="226">
        <v>-0.0054</v>
      </c>
      <c r="R1665" s="489" t="str">
        <f>VLOOKUP(K1665,'Downloaded Data'!A:A,1,TRUE)</f>
        <v>#N/A</v>
      </c>
    </row>
    <row r="1666" ht="15.75" customHeight="1">
      <c r="A1666" s="489">
        <v>42888.0</v>
      </c>
      <c r="B1666" s="490">
        <v>5363.09</v>
      </c>
      <c r="C1666" s="490">
        <v>5363.09</v>
      </c>
      <c r="D1666" s="490">
        <v>5363.09</v>
      </c>
      <c r="E1666" s="490">
        <v>5363.09</v>
      </c>
      <c r="G1666" s="226">
        <v>0.0076</v>
      </c>
      <c r="K1666" s="489">
        <v>42799.0</v>
      </c>
      <c r="L1666" s="154">
        <v>84.55</v>
      </c>
      <c r="M1666" s="154">
        <v>83.0</v>
      </c>
      <c r="N1666" s="154">
        <v>84.82</v>
      </c>
      <c r="O1666" s="154">
        <v>83.0</v>
      </c>
      <c r="P1666" s="154" t="s">
        <v>4097</v>
      </c>
      <c r="Q1666" s="226">
        <v>0.0266</v>
      </c>
      <c r="R1666" s="489" t="str">
        <f>VLOOKUP(K1666,'Downloaded Data'!A:A,1,TRUE)</f>
        <v>#N/A</v>
      </c>
    </row>
    <row r="1667" ht="15.75" customHeight="1">
      <c r="A1667" s="489">
        <v>42857.0</v>
      </c>
      <c r="B1667" s="490">
        <v>5322.86</v>
      </c>
      <c r="C1667" s="490">
        <v>5322.86</v>
      </c>
      <c r="D1667" s="490">
        <v>5322.86</v>
      </c>
      <c r="E1667" s="490">
        <v>5322.86</v>
      </c>
      <c r="G1667" s="226">
        <v>-0.0079</v>
      </c>
      <c r="K1667" s="489">
        <v>42771.0</v>
      </c>
      <c r="L1667" s="154">
        <v>82.36</v>
      </c>
      <c r="M1667" s="154">
        <v>82.27</v>
      </c>
      <c r="N1667" s="154">
        <v>86.55</v>
      </c>
      <c r="O1667" s="154">
        <v>81.0</v>
      </c>
      <c r="P1667" s="154" t="s">
        <v>4098</v>
      </c>
      <c r="Q1667" s="226">
        <v>0.0022</v>
      </c>
      <c r="R1667" s="489" t="str">
        <f>VLOOKUP(K1667,'Downloaded Data'!A:A,1,TRUE)</f>
        <v>#N/A</v>
      </c>
    </row>
    <row r="1668" ht="15.75" customHeight="1">
      <c r="A1668" s="489">
        <v>42768.0</v>
      </c>
      <c r="B1668" s="490">
        <v>5365.13</v>
      </c>
      <c r="C1668" s="490">
        <v>5365.13</v>
      </c>
      <c r="D1668" s="490">
        <v>5365.13</v>
      </c>
      <c r="E1668" s="490">
        <v>5365.13</v>
      </c>
      <c r="G1668" s="226">
        <v>-0.0199</v>
      </c>
      <c r="K1668" s="154" t="s">
        <v>5958</v>
      </c>
      <c r="L1668" s="154">
        <v>82.18</v>
      </c>
      <c r="M1668" s="154">
        <v>83.0</v>
      </c>
      <c r="N1668" s="154">
        <v>83.36</v>
      </c>
      <c r="O1668" s="154">
        <v>81.73</v>
      </c>
      <c r="P1668" s="154" t="s">
        <v>4099</v>
      </c>
      <c r="Q1668" s="226">
        <v>-0.0099</v>
      </c>
      <c r="R1668" s="489" t="str">
        <f>VLOOKUP(K1668,'Downloaded Data'!A:A,1,TRUE)</f>
        <v>01/14/2018</v>
      </c>
    </row>
    <row r="1669" ht="15.75" customHeight="1">
      <c r="A1669" s="489">
        <v>42737.0</v>
      </c>
      <c r="B1669" s="490">
        <v>5473.89</v>
      </c>
      <c r="C1669" s="490">
        <v>5473.89</v>
      </c>
      <c r="D1669" s="490">
        <v>5473.89</v>
      </c>
      <c r="E1669" s="490">
        <v>5473.89</v>
      </c>
      <c r="G1669" s="226">
        <v>0.001</v>
      </c>
      <c r="K1669" s="154" t="s">
        <v>5959</v>
      </c>
      <c r="L1669" s="154">
        <v>83.0</v>
      </c>
      <c r="M1669" s="154">
        <v>83.27</v>
      </c>
      <c r="N1669" s="154">
        <v>83.91</v>
      </c>
      <c r="O1669" s="154">
        <v>82.73</v>
      </c>
      <c r="P1669" s="154" t="s">
        <v>4100</v>
      </c>
      <c r="Q1669" s="226">
        <v>-0.0054</v>
      </c>
      <c r="R1669" s="489" t="str">
        <f>VLOOKUP(K1669,'Downloaded Data'!A:A,1,TRUE)</f>
        <v>01/14/2018</v>
      </c>
    </row>
    <row r="1670" ht="15.75" customHeight="1">
      <c r="A1670" s="154" t="s">
        <v>5994</v>
      </c>
      <c r="B1670" s="490">
        <v>5468.34</v>
      </c>
      <c r="C1670" s="490">
        <v>5468.34</v>
      </c>
      <c r="D1670" s="490">
        <v>5468.34</v>
      </c>
      <c r="E1670" s="490">
        <v>5468.34</v>
      </c>
      <c r="G1670" s="226">
        <v>0.0087</v>
      </c>
      <c r="K1670" s="154" t="s">
        <v>5960</v>
      </c>
      <c r="L1670" s="154">
        <v>83.45</v>
      </c>
      <c r="M1670" s="154">
        <v>83.64</v>
      </c>
      <c r="N1670" s="154">
        <v>84.09</v>
      </c>
      <c r="O1670" s="154">
        <v>83.0</v>
      </c>
      <c r="P1670" s="154" t="s">
        <v>4101</v>
      </c>
      <c r="Q1670" s="226">
        <v>0.0032</v>
      </c>
      <c r="R1670" s="489" t="str">
        <f>VLOOKUP(K1670,'Downloaded Data'!A:A,1,TRUE)</f>
        <v>01/14/2018</v>
      </c>
    </row>
    <row r="1671" ht="15.75" customHeight="1">
      <c r="A1671" s="154" t="s">
        <v>5995</v>
      </c>
      <c r="B1671" s="490">
        <v>5421.2</v>
      </c>
      <c r="C1671" s="490">
        <v>5421.2</v>
      </c>
      <c r="D1671" s="490">
        <v>5421.2</v>
      </c>
      <c r="E1671" s="490">
        <v>5421.2</v>
      </c>
      <c r="G1671" s="226">
        <v>-0.0145</v>
      </c>
      <c r="K1671" s="154" t="s">
        <v>5961</v>
      </c>
      <c r="L1671" s="154">
        <v>83.18</v>
      </c>
      <c r="M1671" s="154">
        <v>85.36</v>
      </c>
      <c r="N1671" s="154">
        <v>85.36</v>
      </c>
      <c r="O1671" s="154">
        <v>82.18</v>
      </c>
      <c r="P1671" s="154" t="s">
        <v>4102</v>
      </c>
      <c r="Q1671" s="226">
        <v>-0.0399</v>
      </c>
      <c r="R1671" s="489" t="str">
        <f>VLOOKUP(K1671,'Downloaded Data'!A:A,1,TRUE)</f>
        <v>01/14/2018</v>
      </c>
    </row>
    <row r="1672" ht="15.75" customHeight="1">
      <c r="A1672" s="154" t="s">
        <v>5996</v>
      </c>
      <c r="B1672" s="490">
        <v>5500.85</v>
      </c>
      <c r="C1672" s="490">
        <v>5500.85</v>
      </c>
      <c r="D1672" s="490">
        <v>5500.85</v>
      </c>
      <c r="E1672" s="490">
        <v>5500.85</v>
      </c>
      <c r="G1672" s="226">
        <v>-0.021</v>
      </c>
      <c r="K1672" s="154" t="s">
        <v>5962</v>
      </c>
      <c r="L1672" s="154">
        <v>86.64</v>
      </c>
      <c r="M1672" s="154">
        <v>87.82</v>
      </c>
      <c r="N1672" s="154">
        <v>88.36</v>
      </c>
      <c r="O1672" s="154">
        <v>86.36</v>
      </c>
      <c r="P1672" s="154" t="s">
        <v>4103</v>
      </c>
      <c r="Q1672" s="226">
        <v>-0.0031</v>
      </c>
      <c r="R1672" s="489" t="str">
        <f>VLOOKUP(K1672,'Downloaded Data'!A:A,1,TRUE)</f>
        <v>01/14/2018</v>
      </c>
    </row>
    <row r="1673" ht="15.75" customHeight="1">
      <c r="A1673" s="154" t="s">
        <v>5997</v>
      </c>
      <c r="B1673" s="490">
        <v>5618.64</v>
      </c>
      <c r="C1673" s="490">
        <v>5618.64</v>
      </c>
      <c r="D1673" s="490">
        <v>5618.64</v>
      </c>
      <c r="E1673" s="490">
        <v>5618.64</v>
      </c>
      <c r="G1673" s="226">
        <v>-5.0E-4</v>
      </c>
      <c r="K1673" s="154" t="s">
        <v>5963</v>
      </c>
      <c r="L1673" s="154">
        <v>86.91</v>
      </c>
      <c r="M1673" s="154">
        <v>86.91</v>
      </c>
      <c r="N1673" s="154">
        <v>87.45</v>
      </c>
      <c r="O1673" s="154">
        <v>86.73</v>
      </c>
      <c r="P1673" s="154" t="s">
        <v>4104</v>
      </c>
      <c r="Q1673" s="226">
        <v>-0.001</v>
      </c>
      <c r="R1673" s="489" t="str">
        <f>VLOOKUP(K1673,'Downloaded Data'!A:A,1,TRUE)</f>
        <v>01/14/2018</v>
      </c>
    </row>
    <row r="1674" ht="15.75" customHeight="1">
      <c r="A1674" s="154" t="s">
        <v>5998</v>
      </c>
      <c r="B1674" s="490">
        <v>5621.27</v>
      </c>
      <c r="C1674" s="490">
        <v>5621.27</v>
      </c>
      <c r="D1674" s="490">
        <v>5621.27</v>
      </c>
      <c r="E1674" s="490">
        <v>5621.27</v>
      </c>
      <c r="G1674" s="226">
        <v>-0.0152</v>
      </c>
      <c r="K1674" s="154" t="s">
        <v>5964</v>
      </c>
      <c r="L1674" s="154">
        <v>87.0</v>
      </c>
      <c r="M1674" s="154">
        <v>87.82</v>
      </c>
      <c r="N1674" s="154">
        <v>88.27</v>
      </c>
      <c r="O1674" s="154">
        <v>86.82</v>
      </c>
      <c r="P1674" s="154" t="s">
        <v>4105</v>
      </c>
      <c r="Q1674" s="226">
        <v>-0.0124</v>
      </c>
      <c r="R1674" s="489" t="str">
        <f>VLOOKUP(K1674,'Downloaded Data'!A:A,1,TRUE)</f>
        <v>01/14/2018</v>
      </c>
    </row>
    <row r="1675" ht="15.75" customHeight="1">
      <c r="A1675" s="154" t="s">
        <v>5999</v>
      </c>
      <c r="B1675" s="490">
        <v>5708.24</v>
      </c>
      <c r="C1675" s="490">
        <v>5708.24</v>
      </c>
      <c r="D1675" s="490">
        <v>5708.24</v>
      </c>
      <c r="E1675" s="490">
        <v>5708.24</v>
      </c>
      <c r="G1675" s="226">
        <v>0.0068</v>
      </c>
      <c r="K1675" s="154" t="s">
        <v>5965</v>
      </c>
      <c r="L1675" s="154">
        <v>88.09</v>
      </c>
      <c r="M1675" s="154">
        <v>87.18</v>
      </c>
      <c r="N1675" s="154">
        <v>88.55</v>
      </c>
      <c r="O1675" s="154">
        <v>87.0</v>
      </c>
      <c r="P1675" s="154" t="s">
        <v>4106</v>
      </c>
      <c r="Q1675" s="226">
        <v>0.002</v>
      </c>
      <c r="R1675" s="489" t="str">
        <f>VLOOKUP(K1675,'Downloaded Data'!A:A,1,TRUE)</f>
        <v>01/14/2018</v>
      </c>
    </row>
    <row r="1676" ht="15.75" customHeight="1">
      <c r="A1676" s="154" t="s">
        <v>6000</v>
      </c>
      <c r="B1676" s="490">
        <v>5669.79</v>
      </c>
      <c r="C1676" s="490">
        <v>5669.79</v>
      </c>
      <c r="D1676" s="490">
        <v>5669.79</v>
      </c>
      <c r="E1676" s="490">
        <v>5669.79</v>
      </c>
      <c r="G1676" s="226">
        <v>0.0119</v>
      </c>
      <c r="K1676" s="154" t="s">
        <v>5966</v>
      </c>
      <c r="L1676" s="154">
        <v>87.91</v>
      </c>
      <c r="M1676" s="154">
        <v>87.55</v>
      </c>
      <c r="N1676" s="154">
        <v>88.64</v>
      </c>
      <c r="O1676" s="154">
        <v>86.36</v>
      </c>
      <c r="P1676" s="154" t="s">
        <v>4107</v>
      </c>
      <c r="Q1676" s="226">
        <v>-0.001</v>
      </c>
      <c r="R1676" s="489" t="str">
        <f>VLOOKUP(K1676,'Downloaded Data'!A:A,1,TRUE)</f>
        <v>01/14/2018</v>
      </c>
    </row>
    <row r="1677" ht="15.75" customHeight="1">
      <c r="A1677" s="154" t="s">
        <v>6001</v>
      </c>
      <c r="B1677" s="490">
        <v>5602.84</v>
      </c>
      <c r="C1677" s="490">
        <v>5602.84</v>
      </c>
      <c r="D1677" s="490">
        <v>5602.84</v>
      </c>
      <c r="E1677" s="490">
        <v>5602.84</v>
      </c>
      <c r="G1677" s="226">
        <v>0.0124</v>
      </c>
      <c r="K1677" s="154" t="s">
        <v>5967</v>
      </c>
      <c r="L1677" s="154">
        <v>88.0</v>
      </c>
      <c r="M1677" s="154">
        <v>87.91</v>
      </c>
      <c r="N1677" s="154">
        <v>88.55</v>
      </c>
      <c r="O1677" s="154">
        <v>87.82</v>
      </c>
      <c r="P1677" s="154" t="s">
        <v>3076</v>
      </c>
      <c r="Q1677" s="226">
        <v>0.0031</v>
      </c>
      <c r="R1677" s="489" t="str">
        <f>VLOOKUP(K1677,'Downloaded Data'!A:A,1,TRUE)</f>
        <v>01/14/2018</v>
      </c>
    </row>
    <row r="1678" ht="15.75" customHeight="1">
      <c r="A1678" s="154" t="s">
        <v>6002</v>
      </c>
      <c r="B1678" s="490">
        <v>5534.06</v>
      </c>
      <c r="C1678" s="490">
        <v>5534.06</v>
      </c>
      <c r="D1678" s="490">
        <v>5534.06</v>
      </c>
      <c r="E1678" s="490">
        <v>5534.06</v>
      </c>
      <c r="G1678" s="226">
        <v>1.0E-4</v>
      </c>
      <c r="K1678" s="154" t="s">
        <v>5968</v>
      </c>
      <c r="L1678" s="154">
        <v>87.73</v>
      </c>
      <c r="M1678" s="154">
        <v>89.91</v>
      </c>
      <c r="N1678" s="154">
        <v>89.91</v>
      </c>
      <c r="O1678" s="154">
        <v>87.64</v>
      </c>
      <c r="P1678" s="154" t="s">
        <v>4108</v>
      </c>
      <c r="Q1678" s="226">
        <v>-0.0163</v>
      </c>
      <c r="R1678" s="489" t="str">
        <f>VLOOKUP(K1678,'Downloaded Data'!A:A,1,TRUE)</f>
        <v>01/14/2018</v>
      </c>
    </row>
    <row r="1679" ht="15.75" customHeight="1">
      <c r="A1679" s="154" t="s">
        <v>6003</v>
      </c>
      <c r="B1679" s="490">
        <v>5533.49</v>
      </c>
      <c r="C1679" s="490">
        <v>5533.49</v>
      </c>
      <c r="D1679" s="490">
        <v>5533.49</v>
      </c>
      <c r="E1679" s="490">
        <v>5533.49</v>
      </c>
      <c r="G1679" s="226">
        <v>-0.0075</v>
      </c>
      <c r="K1679" s="154" t="s">
        <v>5969</v>
      </c>
      <c r="L1679" s="154">
        <v>89.18</v>
      </c>
      <c r="M1679" s="154">
        <v>90.0</v>
      </c>
      <c r="N1679" s="154">
        <v>90.0</v>
      </c>
      <c r="O1679" s="154">
        <v>88.82</v>
      </c>
      <c r="P1679" s="154" t="s">
        <v>4109</v>
      </c>
      <c r="Q1679" s="226">
        <v>-0.002</v>
      </c>
      <c r="R1679" s="489" t="str">
        <f>VLOOKUP(K1679,'Downloaded Data'!A:A,1,TRUE)</f>
        <v>01/14/2018</v>
      </c>
    </row>
    <row r="1680" ht="15.75" customHeight="1">
      <c r="A1680" s="154" t="s">
        <v>6004</v>
      </c>
      <c r="B1680" s="490">
        <v>5575.47</v>
      </c>
      <c r="C1680" s="490">
        <v>5575.47</v>
      </c>
      <c r="D1680" s="490">
        <v>5575.47</v>
      </c>
      <c r="E1680" s="490">
        <v>5575.47</v>
      </c>
      <c r="G1680" s="226">
        <v>0.0178</v>
      </c>
      <c r="K1680" s="489">
        <v>43073.0</v>
      </c>
      <c r="L1680" s="154">
        <v>89.36</v>
      </c>
      <c r="M1680" s="154">
        <v>89.64</v>
      </c>
      <c r="N1680" s="154">
        <v>89.82</v>
      </c>
      <c r="O1680" s="154">
        <v>88.55</v>
      </c>
      <c r="P1680" s="154" t="s">
        <v>4110</v>
      </c>
      <c r="Q1680" s="226">
        <v>-0.0051</v>
      </c>
      <c r="R1680" s="489" t="str">
        <f>VLOOKUP(K1680,'Downloaded Data'!A:A,1,TRUE)</f>
        <v>#N/A</v>
      </c>
    </row>
    <row r="1681" ht="15.75" customHeight="1">
      <c r="A1681" s="154" t="s">
        <v>6005</v>
      </c>
      <c r="B1681" s="490">
        <v>5477.86</v>
      </c>
      <c r="C1681" s="490">
        <v>5477.86</v>
      </c>
      <c r="D1681" s="490">
        <v>5477.86</v>
      </c>
      <c r="E1681" s="490">
        <v>5477.86</v>
      </c>
      <c r="G1681" s="226">
        <v>0.0102</v>
      </c>
      <c r="K1681" s="489">
        <v>43043.0</v>
      </c>
      <c r="L1681" s="154">
        <v>89.82</v>
      </c>
      <c r="M1681" s="154">
        <v>91.36</v>
      </c>
      <c r="N1681" s="154">
        <v>92.27</v>
      </c>
      <c r="O1681" s="154">
        <v>89.36</v>
      </c>
      <c r="P1681" s="154" t="s">
        <v>4111</v>
      </c>
      <c r="Q1681" s="226">
        <v>-0.005</v>
      </c>
      <c r="R1681" s="489" t="str">
        <f>VLOOKUP(K1681,'Downloaded Data'!A:A,1,TRUE)</f>
        <v>#N/A</v>
      </c>
    </row>
    <row r="1682" ht="15.75" customHeight="1">
      <c r="A1682" s="154" t="s">
        <v>6006</v>
      </c>
      <c r="B1682" s="490">
        <v>5422.79</v>
      </c>
      <c r="C1682" s="490">
        <v>5422.79</v>
      </c>
      <c r="D1682" s="490">
        <v>5422.79</v>
      </c>
      <c r="E1682" s="490">
        <v>5422.79</v>
      </c>
      <c r="G1682" s="226">
        <v>0.015</v>
      </c>
      <c r="K1682" s="489">
        <v>43012.0</v>
      </c>
      <c r="L1682" s="154">
        <v>90.27</v>
      </c>
      <c r="M1682" s="154">
        <v>91.82</v>
      </c>
      <c r="N1682" s="154">
        <v>91.82</v>
      </c>
      <c r="O1682" s="154">
        <v>90.0</v>
      </c>
      <c r="P1682" s="154" t="s">
        <v>4112</v>
      </c>
      <c r="Q1682" s="226">
        <v>-0.009</v>
      </c>
      <c r="R1682" s="489" t="str">
        <f>VLOOKUP(K1682,'Downloaded Data'!A:A,1,TRUE)</f>
        <v>#N/A</v>
      </c>
    </row>
    <row r="1683" ht="15.75" customHeight="1">
      <c r="A1683" s="489">
        <v>43070.0</v>
      </c>
      <c r="B1683" s="490">
        <v>5342.87</v>
      </c>
      <c r="C1683" s="490">
        <v>5342.87</v>
      </c>
      <c r="D1683" s="490">
        <v>5342.87</v>
      </c>
      <c r="E1683" s="490">
        <v>5342.87</v>
      </c>
      <c r="G1683" s="226">
        <v>0.0017</v>
      </c>
      <c r="K1683" s="489">
        <v>42982.0</v>
      </c>
      <c r="L1683" s="154">
        <v>91.09</v>
      </c>
      <c r="M1683" s="154">
        <v>92.36</v>
      </c>
      <c r="N1683" s="154">
        <v>93.82</v>
      </c>
      <c r="O1683" s="154">
        <v>90.0</v>
      </c>
      <c r="P1683" s="154" t="s">
        <v>4113</v>
      </c>
      <c r="Q1683" s="226">
        <v>-0.0128</v>
      </c>
      <c r="R1683" s="489" t="str">
        <f>VLOOKUP(K1683,'Downloaded Data'!A:A,1,TRUE)</f>
        <v>#N/A</v>
      </c>
    </row>
    <row r="1684" ht="15.75" customHeight="1">
      <c r="A1684" s="489">
        <v>43040.0</v>
      </c>
      <c r="B1684" s="490">
        <v>5333.87</v>
      </c>
      <c r="C1684" s="490">
        <v>5333.87</v>
      </c>
      <c r="D1684" s="490">
        <v>5333.87</v>
      </c>
      <c r="E1684" s="490">
        <v>5333.87</v>
      </c>
      <c r="G1684" s="226">
        <v>0.0107</v>
      </c>
      <c r="K1684" s="489">
        <v>42890.0</v>
      </c>
      <c r="L1684" s="154">
        <v>92.27</v>
      </c>
      <c r="M1684" s="154">
        <v>93.55</v>
      </c>
      <c r="N1684" s="154">
        <v>93.64</v>
      </c>
      <c r="O1684" s="154">
        <v>92.09</v>
      </c>
      <c r="P1684" s="154" t="s">
        <v>4114</v>
      </c>
      <c r="Q1684" s="226">
        <v>-0.0126</v>
      </c>
      <c r="R1684" s="489" t="str">
        <f>VLOOKUP(K1684,'Downloaded Data'!A:A,1,TRUE)</f>
        <v>#N/A</v>
      </c>
    </row>
    <row r="1685" ht="15.75" customHeight="1">
      <c r="A1685" s="489">
        <v>43009.0</v>
      </c>
      <c r="B1685" s="490">
        <v>5277.39</v>
      </c>
      <c r="C1685" s="490">
        <v>5277.39</v>
      </c>
      <c r="D1685" s="490">
        <v>5277.39</v>
      </c>
      <c r="E1685" s="490">
        <v>5277.39</v>
      </c>
      <c r="G1685" s="226">
        <v>0.012</v>
      </c>
      <c r="K1685" s="489">
        <v>42859.0</v>
      </c>
      <c r="L1685" s="154">
        <v>93.45</v>
      </c>
      <c r="M1685" s="154">
        <v>92.55</v>
      </c>
      <c r="N1685" s="154">
        <v>94.45</v>
      </c>
      <c r="O1685" s="154">
        <v>92.27</v>
      </c>
      <c r="P1685" s="154" t="s">
        <v>4115</v>
      </c>
      <c r="Q1685" s="226">
        <v>0.0148</v>
      </c>
      <c r="R1685" s="489" t="str">
        <f>VLOOKUP(K1685,'Downloaded Data'!A:A,1,TRUE)</f>
        <v>#N/A</v>
      </c>
    </row>
    <row r="1686" ht="15.75" customHeight="1">
      <c r="A1686" s="489">
        <v>42979.0</v>
      </c>
      <c r="B1686" s="490">
        <v>5214.6</v>
      </c>
      <c r="C1686" s="490">
        <v>5214.6</v>
      </c>
      <c r="D1686" s="490">
        <v>5214.6</v>
      </c>
      <c r="E1686" s="490">
        <v>5214.6</v>
      </c>
      <c r="G1686" s="226">
        <v>0.0108</v>
      </c>
      <c r="K1686" s="489">
        <v>42829.0</v>
      </c>
      <c r="L1686" s="154">
        <v>92.09</v>
      </c>
      <c r="M1686" s="154">
        <v>90.82</v>
      </c>
      <c r="N1686" s="154">
        <v>92.55</v>
      </c>
      <c r="O1686" s="154">
        <v>90.18</v>
      </c>
      <c r="P1686" s="154" t="s">
        <v>4116</v>
      </c>
      <c r="Q1686" s="226">
        <v>0.0263</v>
      </c>
      <c r="R1686" s="489" t="str">
        <f>VLOOKUP(K1686,'Downloaded Data'!A:A,1,TRUE)</f>
        <v>#N/A</v>
      </c>
    </row>
    <row r="1687" ht="15.75" customHeight="1">
      <c r="A1687" s="489">
        <v>42948.0</v>
      </c>
      <c r="B1687" s="490">
        <v>5158.69</v>
      </c>
      <c r="C1687" s="490">
        <v>5158.69</v>
      </c>
      <c r="D1687" s="490">
        <v>5158.69</v>
      </c>
      <c r="E1687" s="490">
        <v>5158.69</v>
      </c>
      <c r="G1687" s="226">
        <v>-0.0045</v>
      </c>
      <c r="K1687" s="489">
        <v>42798.0</v>
      </c>
      <c r="L1687" s="154">
        <v>89.73</v>
      </c>
      <c r="M1687" s="154">
        <v>89.91</v>
      </c>
      <c r="N1687" s="154">
        <v>90.45</v>
      </c>
      <c r="O1687" s="154">
        <v>89.09</v>
      </c>
      <c r="P1687" s="154" t="s">
        <v>4117</v>
      </c>
      <c r="Q1687" s="226">
        <v>0.0</v>
      </c>
      <c r="R1687" s="489" t="str">
        <f>VLOOKUP(K1687,'Downloaded Data'!A:A,1,TRUE)</f>
        <v>#N/A</v>
      </c>
    </row>
    <row r="1688" ht="15.75" customHeight="1">
      <c r="A1688" s="489">
        <v>42856.0</v>
      </c>
      <c r="B1688" s="490">
        <v>5182.24</v>
      </c>
      <c r="C1688" s="490">
        <v>5182.24</v>
      </c>
      <c r="D1688" s="490">
        <v>5182.24</v>
      </c>
      <c r="E1688" s="490">
        <v>5182.24</v>
      </c>
      <c r="G1688" s="226">
        <v>0.005</v>
      </c>
      <c r="K1688" s="489">
        <v>42770.0</v>
      </c>
      <c r="L1688" s="154">
        <v>89.73</v>
      </c>
      <c r="M1688" s="154">
        <v>90.64</v>
      </c>
      <c r="N1688" s="154">
        <v>91.36</v>
      </c>
      <c r="O1688" s="154">
        <v>89.36</v>
      </c>
      <c r="P1688" s="154" t="s">
        <v>4118</v>
      </c>
      <c r="Q1688" s="226">
        <v>-0.014</v>
      </c>
      <c r="R1688" s="489" t="str">
        <f>VLOOKUP(K1688,'Downloaded Data'!A:A,1,TRUE)</f>
        <v>#N/A</v>
      </c>
    </row>
    <row r="1689" ht="15.75" customHeight="1">
      <c r="A1689" s="489">
        <v>42826.0</v>
      </c>
      <c r="B1689" s="490">
        <v>5156.6</v>
      </c>
      <c r="C1689" s="490">
        <v>5156.6</v>
      </c>
      <c r="D1689" s="490">
        <v>5156.6</v>
      </c>
      <c r="E1689" s="490">
        <v>5156.6</v>
      </c>
      <c r="G1689" s="226">
        <v>0.0037</v>
      </c>
      <c r="K1689" s="154" t="s">
        <v>5970</v>
      </c>
      <c r="L1689" s="154">
        <v>91.0</v>
      </c>
      <c r="M1689" s="154">
        <v>91.36</v>
      </c>
      <c r="N1689" s="154">
        <v>92.27</v>
      </c>
      <c r="O1689" s="154">
        <v>90.45</v>
      </c>
      <c r="P1689" s="154" t="s">
        <v>4119</v>
      </c>
      <c r="Q1689" s="226">
        <v>-0.0049</v>
      </c>
      <c r="R1689" s="489" t="str">
        <f>VLOOKUP(K1689,'Downloaded Data'!A:A,1,TRUE)</f>
        <v>01/14/2018</v>
      </c>
    </row>
    <row r="1690" ht="15.75" customHeight="1">
      <c r="A1690" s="489">
        <v>42795.0</v>
      </c>
      <c r="B1690" s="490">
        <v>5137.73</v>
      </c>
      <c r="C1690" s="490">
        <v>5137.73</v>
      </c>
      <c r="D1690" s="490">
        <v>5137.73</v>
      </c>
      <c r="E1690" s="490">
        <v>5137.73</v>
      </c>
      <c r="G1690" s="226">
        <v>0.0035</v>
      </c>
      <c r="K1690" s="154" t="s">
        <v>5971</v>
      </c>
      <c r="L1690" s="154">
        <v>91.45</v>
      </c>
      <c r="M1690" s="154">
        <v>88.27</v>
      </c>
      <c r="N1690" s="154">
        <v>92.45</v>
      </c>
      <c r="O1690" s="154">
        <v>88.27</v>
      </c>
      <c r="P1690" s="154" t="s">
        <v>4120</v>
      </c>
      <c r="Q1690" s="226">
        <v>0.036</v>
      </c>
      <c r="R1690" s="489" t="str">
        <f>VLOOKUP(K1690,'Downloaded Data'!A:A,1,TRUE)</f>
        <v>01/14/2018</v>
      </c>
    </row>
    <row r="1691" ht="15.75" customHeight="1">
      <c r="A1691" s="489">
        <v>42767.0</v>
      </c>
      <c r="B1691" s="490">
        <v>5119.58</v>
      </c>
      <c r="C1691" s="490">
        <v>5119.58</v>
      </c>
      <c r="D1691" s="490">
        <v>5119.58</v>
      </c>
      <c r="E1691" s="490">
        <v>5119.58</v>
      </c>
      <c r="G1691" s="226">
        <v>0.007</v>
      </c>
      <c r="K1691" s="154" t="s">
        <v>5972</v>
      </c>
      <c r="L1691" s="154">
        <v>88.27</v>
      </c>
      <c r="M1691" s="154">
        <v>87.18</v>
      </c>
      <c r="N1691" s="154">
        <v>89.0</v>
      </c>
      <c r="O1691" s="154">
        <v>87.18</v>
      </c>
      <c r="P1691" s="154" t="s">
        <v>4121</v>
      </c>
      <c r="Q1691" s="226">
        <v>0.0115</v>
      </c>
      <c r="R1691" s="489" t="str">
        <f>VLOOKUP(K1691,'Downloaded Data'!A:A,1,TRUE)</f>
        <v>01/14/2018</v>
      </c>
    </row>
    <row r="1692" ht="15.75" customHeight="1">
      <c r="A1692" s="489">
        <v>42736.0</v>
      </c>
      <c r="B1692" s="490">
        <v>5083.89</v>
      </c>
      <c r="C1692" s="490">
        <v>5083.89</v>
      </c>
      <c r="D1692" s="490">
        <v>5083.89</v>
      </c>
      <c r="E1692" s="490">
        <v>5083.89</v>
      </c>
      <c r="G1692" s="226">
        <v>0.0095</v>
      </c>
      <c r="K1692" s="154" t="s">
        <v>5973</v>
      </c>
      <c r="L1692" s="154">
        <v>87.27</v>
      </c>
      <c r="M1692" s="154">
        <v>86.91</v>
      </c>
      <c r="N1692" s="154">
        <v>87.36</v>
      </c>
      <c r="O1692" s="154">
        <v>86.55</v>
      </c>
      <c r="P1692" s="154" t="s">
        <v>4122</v>
      </c>
      <c r="Q1692" s="226">
        <v>0.001</v>
      </c>
      <c r="R1692" s="489" t="str">
        <f>VLOOKUP(K1692,'Downloaded Data'!A:A,1,TRUE)</f>
        <v>01/14/2018</v>
      </c>
    </row>
    <row r="1693" ht="15.75" customHeight="1">
      <c r="A1693" s="154" t="s">
        <v>6007</v>
      </c>
      <c r="B1693" s="490">
        <v>5036.05</v>
      </c>
      <c r="C1693" s="490">
        <v>5036.05</v>
      </c>
      <c r="D1693" s="490">
        <v>5036.05</v>
      </c>
      <c r="E1693" s="490">
        <v>5036.05</v>
      </c>
      <c r="G1693" s="226">
        <v>0.0016</v>
      </c>
      <c r="K1693" s="154" t="s">
        <v>5974</v>
      </c>
      <c r="L1693" s="154">
        <v>87.18</v>
      </c>
      <c r="M1693" s="154">
        <v>86.64</v>
      </c>
      <c r="N1693" s="154">
        <v>87.64</v>
      </c>
      <c r="O1693" s="154">
        <v>86.55</v>
      </c>
      <c r="P1693" s="154" t="s">
        <v>4123</v>
      </c>
      <c r="Q1693" s="226">
        <v>0.0031</v>
      </c>
      <c r="R1693" s="489" t="str">
        <f>VLOOKUP(K1693,'Downloaded Data'!A:A,1,TRUE)</f>
        <v>01/14/2018</v>
      </c>
    </row>
    <row r="1694" ht="15.75" customHeight="1">
      <c r="A1694" s="154" t="s">
        <v>6008</v>
      </c>
      <c r="B1694" s="490">
        <v>5027.91</v>
      </c>
      <c r="C1694" s="490">
        <v>5027.91</v>
      </c>
      <c r="D1694" s="490">
        <v>5027.91</v>
      </c>
      <c r="E1694" s="490">
        <v>5027.91</v>
      </c>
      <c r="G1694" s="226">
        <v>0.0022</v>
      </c>
      <c r="K1694" s="154" t="s">
        <v>5975</v>
      </c>
      <c r="L1694" s="154">
        <v>86.91</v>
      </c>
      <c r="M1694" s="154">
        <v>87.0</v>
      </c>
      <c r="N1694" s="154">
        <v>87.27</v>
      </c>
      <c r="O1694" s="154">
        <v>86.64</v>
      </c>
      <c r="P1694" s="154" t="s">
        <v>4124</v>
      </c>
      <c r="Q1694" s="226">
        <v>0.0</v>
      </c>
      <c r="R1694" s="489" t="str">
        <f>VLOOKUP(K1694,'Downloaded Data'!A:A,1,TRUE)</f>
        <v>01/14/2018</v>
      </c>
    </row>
    <row r="1695" ht="15.75" customHeight="1">
      <c r="A1695" s="154" t="s">
        <v>6009</v>
      </c>
      <c r="B1695" s="490">
        <v>5016.74</v>
      </c>
      <c r="C1695" s="490">
        <v>5016.74</v>
      </c>
      <c r="D1695" s="490">
        <v>5016.74</v>
      </c>
      <c r="E1695" s="490">
        <v>5016.74</v>
      </c>
      <c r="G1695" s="226">
        <v>0.0046</v>
      </c>
      <c r="K1695" s="154" t="s">
        <v>5976</v>
      </c>
      <c r="L1695" s="154">
        <v>86.91</v>
      </c>
      <c r="M1695" s="154">
        <v>87.27</v>
      </c>
      <c r="N1695" s="154">
        <v>87.45</v>
      </c>
      <c r="O1695" s="154">
        <v>86.73</v>
      </c>
      <c r="P1695" s="154" t="s">
        <v>4125</v>
      </c>
      <c r="Q1695" s="226">
        <v>-0.0052</v>
      </c>
      <c r="R1695" s="489" t="str">
        <f>VLOOKUP(K1695,'Downloaded Data'!A:A,1,TRUE)</f>
        <v>01/15/2024</v>
      </c>
    </row>
    <row r="1696" ht="15.75" customHeight="1">
      <c r="A1696" s="154" t="s">
        <v>6010</v>
      </c>
      <c r="B1696" s="490">
        <v>4993.53</v>
      </c>
      <c r="C1696" s="490">
        <v>4993.53</v>
      </c>
      <c r="D1696" s="490">
        <v>4993.53</v>
      </c>
      <c r="E1696" s="490">
        <v>4993.53</v>
      </c>
      <c r="G1696" s="226">
        <v>0.0074</v>
      </c>
      <c r="K1696" s="154" t="s">
        <v>5977</v>
      </c>
      <c r="L1696" s="154">
        <v>87.36</v>
      </c>
      <c r="M1696" s="154">
        <v>87.73</v>
      </c>
      <c r="N1696" s="154">
        <v>88.18</v>
      </c>
      <c r="O1696" s="154">
        <v>87.18</v>
      </c>
      <c r="P1696" s="154" t="s">
        <v>4126</v>
      </c>
      <c r="Q1696" s="226">
        <v>-0.0063</v>
      </c>
      <c r="R1696" s="489" t="str">
        <f>VLOOKUP(K1696,'Downloaded Data'!A:A,1,TRUE)</f>
        <v>01/15/2024</v>
      </c>
    </row>
    <row r="1697" ht="15.75" customHeight="1">
      <c r="A1697" s="154" t="s">
        <v>6011</v>
      </c>
      <c r="B1697" s="490">
        <v>4956.73</v>
      </c>
      <c r="C1697" s="490">
        <v>4956.73</v>
      </c>
      <c r="D1697" s="490">
        <v>4956.73</v>
      </c>
      <c r="E1697" s="490">
        <v>4956.73</v>
      </c>
      <c r="G1697" s="226">
        <v>0.0066</v>
      </c>
      <c r="K1697" s="154" t="s">
        <v>5978</v>
      </c>
      <c r="L1697" s="154">
        <v>87.91</v>
      </c>
      <c r="M1697" s="154">
        <v>88.73</v>
      </c>
      <c r="N1697" s="154">
        <v>88.73</v>
      </c>
      <c r="O1697" s="154">
        <v>87.73</v>
      </c>
      <c r="P1697" s="154" t="s">
        <v>4127</v>
      </c>
      <c r="Q1697" s="226">
        <v>-0.001</v>
      </c>
      <c r="R1697" s="489" t="str">
        <f>VLOOKUP(K1697,'Downloaded Data'!A:A,1,TRUE)</f>
        <v>01/15/2024</v>
      </c>
    </row>
    <row r="1698" ht="15.75" customHeight="1">
      <c r="A1698" s="154" t="s">
        <v>6012</v>
      </c>
      <c r="B1698" s="490">
        <v>4924.33</v>
      </c>
      <c r="C1698" s="490">
        <v>4924.33</v>
      </c>
      <c r="D1698" s="490">
        <v>4924.33</v>
      </c>
      <c r="E1698" s="490">
        <v>4924.33</v>
      </c>
      <c r="G1698" s="226">
        <v>-0.0014</v>
      </c>
      <c r="K1698" s="154" t="s">
        <v>5979</v>
      </c>
      <c r="L1698" s="154">
        <v>88.0</v>
      </c>
      <c r="M1698" s="154">
        <v>86.91</v>
      </c>
      <c r="N1698" s="154">
        <v>88.55</v>
      </c>
      <c r="O1698" s="154">
        <v>86.91</v>
      </c>
      <c r="P1698" s="154" t="s">
        <v>4128</v>
      </c>
      <c r="Q1698" s="226">
        <v>0.0094</v>
      </c>
      <c r="R1698" s="489" t="str">
        <f>VLOOKUP(K1698,'Downloaded Data'!A:A,1,TRUE)</f>
        <v>01/15/2024</v>
      </c>
    </row>
    <row r="1699" ht="15.75" customHeight="1">
      <c r="A1699" s="154" t="s">
        <v>6013</v>
      </c>
      <c r="B1699" s="490">
        <v>4931.17</v>
      </c>
      <c r="C1699" s="490">
        <v>4931.17</v>
      </c>
      <c r="D1699" s="490">
        <v>4931.17</v>
      </c>
      <c r="E1699" s="490">
        <v>4931.17</v>
      </c>
      <c r="G1699" s="226">
        <v>-0.0021</v>
      </c>
      <c r="K1699" s="154" t="s">
        <v>5980</v>
      </c>
      <c r="L1699" s="154">
        <v>87.18</v>
      </c>
      <c r="M1699" s="154">
        <v>87.45</v>
      </c>
      <c r="N1699" s="154">
        <v>87.91</v>
      </c>
      <c r="O1699" s="154">
        <v>87.09</v>
      </c>
      <c r="P1699" s="154" t="s">
        <v>4129</v>
      </c>
      <c r="Q1699" s="226">
        <v>-0.0063</v>
      </c>
      <c r="R1699" s="489" t="str">
        <f>VLOOKUP(K1699,'Downloaded Data'!A:A,1,TRUE)</f>
        <v>01/15/2024</v>
      </c>
    </row>
    <row r="1700" ht="15.75" customHeight="1">
      <c r="A1700" s="154" t="s">
        <v>6014</v>
      </c>
      <c r="B1700" s="490">
        <v>4941.65</v>
      </c>
      <c r="C1700" s="490">
        <v>4941.65</v>
      </c>
      <c r="D1700" s="490">
        <v>4941.65</v>
      </c>
      <c r="E1700" s="490">
        <v>4941.65</v>
      </c>
      <c r="G1700" s="226">
        <v>6.0E-4</v>
      </c>
      <c r="K1700" s="154" t="s">
        <v>5981</v>
      </c>
      <c r="L1700" s="154">
        <v>87.73</v>
      </c>
      <c r="M1700" s="154">
        <v>87.45</v>
      </c>
      <c r="N1700" s="154">
        <v>88.36</v>
      </c>
      <c r="O1700" s="154">
        <v>87.45</v>
      </c>
      <c r="P1700" s="154" t="s">
        <v>4130</v>
      </c>
      <c r="Q1700" s="226">
        <v>-0.002</v>
      </c>
      <c r="R1700" s="489" t="str">
        <f>VLOOKUP(K1700,'Downloaded Data'!A:A,1,TRUE)</f>
        <v>01/15/2024</v>
      </c>
    </row>
    <row r="1701" ht="15.75" customHeight="1">
      <c r="A1701" s="154" t="s">
        <v>6015</v>
      </c>
      <c r="B1701" s="490">
        <v>4938.58</v>
      </c>
      <c r="C1701" s="490">
        <v>4938.58</v>
      </c>
      <c r="D1701" s="490">
        <v>4938.58</v>
      </c>
      <c r="E1701" s="490">
        <v>4938.58</v>
      </c>
      <c r="G1701" s="226">
        <v>0.0026</v>
      </c>
      <c r="K1701" s="154" t="s">
        <v>5982</v>
      </c>
      <c r="L1701" s="154">
        <v>87.91</v>
      </c>
      <c r="M1701" s="154">
        <v>88.91</v>
      </c>
      <c r="N1701" s="154">
        <v>88.91</v>
      </c>
      <c r="O1701" s="154">
        <v>87.64</v>
      </c>
      <c r="P1701" s="154" t="s">
        <v>4131</v>
      </c>
      <c r="Q1701" s="226">
        <v>-0.0061</v>
      </c>
      <c r="R1701" s="489" t="str">
        <f>VLOOKUP(K1701,'Downloaded Data'!A:A,1,TRUE)</f>
        <v>01/15/2024</v>
      </c>
    </row>
    <row r="1702" ht="15.75" customHeight="1">
      <c r="A1702" s="154" t="s">
        <v>6016</v>
      </c>
      <c r="B1702" s="490">
        <v>4925.72</v>
      </c>
      <c r="C1702" s="490">
        <v>4925.72</v>
      </c>
      <c r="D1702" s="490">
        <v>4925.72</v>
      </c>
      <c r="E1702" s="490">
        <v>4925.72</v>
      </c>
      <c r="G1702" s="226">
        <v>0.0038</v>
      </c>
      <c r="K1702" s="489">
        <v>43072.0</v>
      </c>
      <c r="L1702" s="154">
        <v>88.45</v>
      </c>
      <c r="M1702" s="154">
        <v>88.0</v>
      </c>
      <c r="N1702" s="154">
        <v>88.64</v>
      </c>
      <c r="O1702" s="154">
        <v>87.27</v>
      </c>
      <c r="P1702" s="154" t="s">
        <v>4132</v>
      </c>
      <c r="Q1702" s="226">
        <v>0.0092</v>
      </c>
      <c r="R1702" s="489" t="str">
        <f>VLOOKUP(K1702,'Downloaded Data'!A:A,1,TRUE)</f>
        <v>#N/A</v>
      </c>
    </row>
    <row r="1703" ht="15.75" customHeight="1">
      <c r="A1703" s="154" t="s">
        <v>6017</v>
      </c>
      <c r="B1703" s="490">
        <v>4906.92</v>
      </c>
      <c r="C1703" s="490">
        <v>4906.92</v>
      </c>
      <c r="D1703" s="490">
        <v>4906.92</v>
      </c>
      <c r="E1703" s="490">
        <v>4906.92</v>
      </c>
      <c r="G1703" s="226">
        <v>0.0077</v>
      </c>
      <c r="K1703" s="489">
        <v>42981.0</v>
      </c>
      <c r="L1703" s="154">
        <v>87.64</v>
      </c>
      <c r="M1703" s="154">
        <v>87.82</v>
      </c>
      <c r="N1703" s="154">
        <v>88.09</v>
      </c>
      <c r="O1703" s="154">
        <v>87.45</v>
      </c>
      <c r="P1703" s="154" t="s">
        <v>4133</v>
      </c>
      <c r="Q1703" s="226">
        <v>-0.0061</v>
      </c>
      <c r="R1703" s="489" t="str">
        <f>VLOOKUP(K1703,'Downloaded Data'!A:A,1,TRUE)</f>
        <v>#N/A</v>
      </c>
    </row>
    <row r="1704" ht="15.75" customHeight="1">
      <c r="A1704" s="489">
        <v>42716.0</v>
      </c>
      <c r="B1704" s="490">
        <v>4869.59</v>
      </c>
      <c r="C1704" s="490">
        <v>4869.59</v>
      </c>
      <c r="D1704" s="490">
        <v>4869.59</v>
      </c>
      <c r="E1704" s="490">
        <v>4869.59</v>
      </c>
      <c r="G1704" s="226">
        <v>0.0017</v>
      </c>
      <c r="K1704" s="489">
        <v>42950.0</v>
      </c>
      <c r="L1704" s="154">
        <v>88.18</v>
      </c>
      <c r="M1704" s="154">
        <v>89.0</v>
      </c>
      <c r="N1704" s="154">
        <v>89.09</v>
      </c>
      <c r="O1704" s="154">
        <v>87.82</v>
      </c>
      <c r="P1704" s="154" t="s">
        <v>4134</v>
      </c>
      <c r="Q1704" s="226">
        <v>-0.0062</v>
      </c>
      <c r="R1704" s="489" t="str">
        <f>VLOOKUP(K1704,'Downloaded Data'!A:A,1,TRUE)</f>
        <v>#N/A</v>
      </c>
    </row>
    <row r="1705" ht="15.75" customHeight="1">
      <c r="A1705" s="489">
        <v>42686.0</v>
      </c>
      <c r="B1705" s="490">
        <v>4861.12</v>
      </c>
      <c r="C1705" s="490">
        <v>4861.12</v>
      </c>
      <c r="D1705" s="490">
        <v>4861.12</v>
      </c>
      <c r="E1705" s="490">
        <v>4861.12</v>
      </c>
      <c r="G1705" s="226">
        <v>-0.0065</v>
      </c>
      <c r="K1705" s="489">
        <v>42919.0</v>
      </c>
      <c r="L1705" s="154">
        <v>88.73</v>
      </c>
      <c r="M1705" s="154">
        <v>89.09</v>
      </c>
      <c r="N1705" s="154">
        <v>89.09</v>
      </c>
      <c r="O1705" s="154">
        <v>88.45</v>
      </c>
      <c r="P1705" s="154" t="s">
        <v>4135</v>
      </c>
      <c r="Q1705" s="226">
        <v>0.0042</v>
      </c>
      <c r="R1705" s="489" t="str">
        <f>VLOOKUP(K1705,'Downloaded Data'!A:A,1,TRUE)</f>
        <v>#N/A</v>
      </c>
    </row>
    <row r="1706" ht="15.75" customHeight="1">
      <c r="A1706" s="489">
        <v>42594.0</v>
      </c>
      <c r="B1706" s="490">
        <v>4892.81</v>
      </c>
      <c r="C1706" s="490">
        <v>4892.81</v>
      </c>
      <c r="D1706" s="490">
        <v>4892.81</v>
      </c>
      <c r="E1706" s="490">
        <v>4892.81</v>
      </c>
      <c r="G1706" s="226">
        <v>0.0044</v>
      </c>
      <c r="K1706" s="489">
        <v>42889.0</v>
      </c>
      <c r="L1706" s="154">
        <v>88.36</v>
      </c>
      <c r="M1706" s="154">
        <v>88.64</v>
      </c>
      <c r="N1706" s="154">
        <v>89.0</v>
      </c>
      <c r="O1706" s="154">
        <v>87.91</v>
      </c>
      <c r="P1706" s="154" t="s">
        <v>4136</v>
      </c>
      <c r="Q1706" s="226">
        <v>0.0</v>
      </c>
      <c r="R1706" s="489" t="str">
        <f>VLOOKUP(K1706,'Downloaded Data'!A:A,1,TRUE)</f>
        <v>#N/A</v>
      </c>
    </row>
    <row r="1707" ht="15.75" customHeight="1">
      <c r="A1707" s="489">
        <v>42563.0</v>
      </c>
      <c r="B1707" s="490">
        <v>4871.28</v>
      </c>
      <c r="C1707" s="490">
        <v>4871.28</v>
      </c>
      <c r="D1707" s="490">
        <v>4871.28</v>
      </c>
      <c r="E1707" s="490">
        <v>4871.28</v>
      </c>
      <c r="G1707" s="226">
        <v>0.0052</v>
      </c>
      <c r="K1707" s="489">
        <v>42858.0</v>
      </c>
      <c r="L1707" s="154">
        <v>88.36</v>
      </c>
      <c r="M1707" s="154">
        <v>88.18</v>
      </c>
      <c r="N1707" s="154">
        <v>88.91</v>
      </c>
      <c r="O1707" s="154">
        <v>88.09</v>
      </c>
      <c r="P1707" s="154" t="s">
        <v>4137</v>
      </c>
      <c r="Q1707" s="226">
        <v>-0.0032</v>
      </c>
      <c r="R1707" s="489" t="str">
        <f>VLOOKUP(K1707,'Downloaded Data'!A:A,1,TRUE)</f>
        <v>#N/A</v>
      </c>
    </row>
    <row r="1708" ht="15.75" customHeight="1">
      <c r="A1708" s="489">
        <v>42533.0</v>
      </c>
      <c r="B1708" s="490">
        <v>4846.09</v>
      </c>
      <c r="C1708" s="490">
        <v>4846.09</v>
      </c>
      <c r="D1708" s="490">
        <v>4846.09</v>
      </c>
      <c r="E1708" s="490">
        <v>4846.09</v>
      </c>
      <c r="G1708" s="226">
        <v>0.002</v>
      </c>
      <c r="K1708" s="489">
        <v>42769.0</v>
      </c>
      <c r="L1708" s="154">
        <v>88.64</v>
      </c>
      <c r="M1708" s="154">
        <v>87.91</v>
      </c>
      <c r="N1708" s="154">
        <v>89.09</v>
      </c>
      <c r="O1708" s="154">
        <v>87.73</v>
      </c>
      <c r="P1708" s="154" t="s">
        <v>4138</v>
      </c>
      <c r="Q1708" s="226">
        <v>0.0032</v>
      </c>
      <c r="R1708" s="489" t="str">
        <f>VLOOKUP(K1708,'Downloaded Data'!A:A,1,TRUE)</f>
        <v>#N/A</v>
      </c>
    </row>
    <row r="1709" ht="15.75" customHeight="1">
      <c r="A1709" s="489">
        <v>42502.0</v>
      </c>
      <c r="B1709" s="490">
        <v>4836.32</v>
      </c>
      <c r="C1709" s="490">
        <v>4836.32</v>
      </c>
      <c r="D1709" s="490">
        <v>4836.32</v>
      </c>
      <c r="E1709" s="490">
        <v>4836.32</v>
      </c>
      <c r="G1709" s="226">
        <v>0.0029</v>
      </c>
      <c r="K1709" s="489">
        <v>42738.0</v>
      </c>
      <c r="L1709" s="154">
        <v>88.36</v>
      </c>
      <c r="M1709" s="154">
        <v>87.91</v>
      </c>
      <c r="N1709" s="154">
        <v>88.82</v>
      </c>
      <c r="O1709" s="154">
        <v>87.36</v>
      </c>
      <c r="P1709" s="154" t="s">
        <v>4139</v>
      </c>
      <c r="Q1709" s="226">
        <v>0.002</v>
      </c>
      <c r="R1709" s="489" t="str">
        <f>VLOOKUP(K1709,'Downloaded Data'!A:A,1,TRUE)</f>
        <v>#N/A</v>
      </c>
    </row>
    <row r="1710" ht="15.75" customHeight="1">
      <c r="A1710" s="489">
        <v>42472.0</v>
      </c>
      <c r="B1710" s="490">
        <v>4822.29</v>
      </c>
      <c r="C1710" s="490">
        <v>4822.29</v>
      </c>
      <c r="D1710" s="490">
        <v>4822.29</v>
      </c>
      <c r="E1710" s="490">
        <v>4822.29</v>
      </c>
      <c r="G1710" s="226">
        <v>-2.0E-4</v>
      </c>
      <c r="K1710" s="154" t="s">
        <v>5983</v>
      </c>
      <c r="L1710" s="154">
        <v>88.18</v>
      </c>
      <c r="M1710" s="154">
        <v>87.82</v>
      </c>
      <c r="N1710" s="154">
        <v>89.09</v>
      </c>
      <c r="O1710" s="154">
        <v>87.64</v>
      </c>
      <c r="P1710" s="154" t="s">
        <v>4140</v>
      </c>
      <c r="Q1710" s="226">
        <v>-0.002</v>
      </c>
      <c r="R1710" s="489" t="str">
        <f>VLOOKUP(K1710,'Downloaded Data'!A:A,1,TRUE)</f>
        <v>01/15/2024</v>
      </c>
    </row>
    <row r="1711" ht="15.75" customHeight="1">
      <c r="A1711" s="489">
        <v>42381.0</v>
      </c>
      <c r="B1711" s="490">
        <v>4823.02</v>
      </c>
      <c r="C1711" s="490">
        <v>4823.02</v>
      </c>
      <c r="D1711" s="490">
        <v>4823.02</v>
      </c>
      <c r="E1711" s="490">
        <v>4823.02</v>
      </c>
      <c r="G1711" s="226">
        <v>0.0045</v>
      </c>
      <c r="K1711" s="154" t="s">
        <v>5984</v>
      </c>
      <c r="L1711" s="154">
        <v>88.36</v>
      </c>
      <c r="M1711" s="154">
        <v>89.09</v>
      </c>
      <c r="N1711" s="154">
        <v>89.18</v>
      </c>
      <c r="O1711" s="154">
        <v>88.18</v>
      </c>
      <c r="P1711" s="154" t="s">
        <v>4141</v>
      </c>
      <c r="Q1711" s="226">
        <v>0.001</v>
      </c>
      <c r="R1711" s="489" t="str">
        <f>VLOOKUP(K1711,'Downloaded Data'!A:A,1,TRUE)</f>
        <v>01/15/2024</v>
      </c>
    </row>
    <row r="1712" ht="15.75" customHeight="1">
      <c r="A1712" s="154" t="s">
        <v>6018</v>
      </c>
      <c r="B1712" s="490">
        <v>4801.24</v>
      </c>
      <c r="C1712" s="490">
        <v>4801.24</v>
      </c>
      <c r="D1712" s="490">
        <v>4801.24</v>
      </c>
      <c r="E1712" s="490">
        <v>4801.24</v>
      </c>
      <c r="G1712" s="226">
        <v>0.0017</v>
      </c>
      <c r="K1712" s="154" t="s">
        <v>5985</v>
      </c>
      <c r="L1712" s="154">
        <v>88.27</v>
      </c>
      <c r="M1712" s="154">
        <v>88.73</v>
      </c>
      <c r="N1712" s="154">
        <v>90.18</v>
      </c>
      <c r="O1712" s="154">
        <v>87.91</v>
      </c>
      <c r="P1712" s="154" t="s">
        <v>4142</v>
      </c>
      <c r="Q1712" s="226">
        <v>-0.0032</v>
      </c>
      <c r="R1712" s="489" t="str">
        <f>VLOOKUP(K1712,'Downloaded Data'!A:A,1,TRUE)</f>
        <v>01/15/2024</v>
      </c>
    </row>
    <row r="1713" ht="15.75" customHeight="1">
      <c r="A1713" s="154" t="s">
        <v>6019</v>
      </c>
      <c r="B1713" s="490">
        <v>4793.3</v>
      </c>
      <c r="C1713" s="490">
        <v>4793.3</v>
      </c>
      <c r="D1713" s="490">
        <v>4793.3</v>
      </c>
      <c r="E1713" s="490">
        <v>4793.3</v>
      </c>
      <c r="G1713" s="226">
        <v>-9.0E-4</v>
      </c>
      <c r="K1713" s="154" t="s">
        <v>5986</v>
      </c>
      <c r="L1713" s="154">
        <v>88.55</v>
      </c>
      <c r="M1713" s="154">
        <v>88.64</v>
      </c>
      <c r="N1713" s="154">
        <v>88.73</v>
      </c>
      <c r="O1713" s="154">
        <v>87.0</v>
      </c>
      <c r="P1713" s="154" t="s">
        <v>4143</v>
      </c>
      <c r="Q1713" s="226">
        <v>0.0126</v>
      </c>
      <c r="R1713" s="489" t="str">
        <f>VLOOKUP(K1713,'Downloaded Data'!A:A,1,TRUE)</f>
        <v>01/15/2024</v>
      </c>
    </row>
    <row r="1714" ht="15.75" customHeight="1">
      <c r="A1714" s="154" t="s">
        <v>6020</v>
      </c>
      <c r="B1714" s="490">
        <v>4797.64</v>
      </c>
      <c r="C1714" s="490">
        <v>4797.64</v>
      </c>
      <c r="D1714" s="490">
        <v>4797.64</v>
      </c>
      <c r="E1714" s="490">
        <v>4797.64</v>
      </c>
      <c r="G1714" s="226">
        <v>0.0023</v>
      </c>
      <c r="K1714" s="154" t="s">
        <v>5987</v>
      </c>
      <c r="L1714" s="154">
        <v>87.45</v>
      </c>
      <c r="M1714" s="154">
        <v>87.36</v>
      </c>
      <c r="N1714" s="154">
        <v>88.55</v>
      </c>
      <c r="O1714" s="154">
        <v>86.82</v>
      </c>
      <c r="P1714" s="154" t="s">
        <v>4144</v>
      </c>
      <c r="Q1714" s="226">
        <v>0.001</v>
      </c>
      <c r="R1714" s="489" t="str">
        <f>VLOOKUP(K1714,'Downloaded Data'!A:A,1,TRUE)</f>
        <v>01/15/2024</v>
      </c>
    </row>
    <row r="1715" ht="15.75" customHeight="1">
      <c r="A1715" s="154" t="s">
        <v>6021</v>
      </c>
      <c r="B1715" s="490">
        <v>4786.57</v>
      </c>
      <c r="C1715" s="490">
        <v>4786.57</v>
      </c>
      <c r="D1715" s="490">
        <v>4786.57</v>
      </c>
      <c r="E1715" s="490">
        <v>4786.57</v>
      </c>
      <c r="G1715" s="226">
        <v>-0.001</v>
      </c>
      <c r="K1715" s="154" t="s">
        <v>5988</v>
      </c>
      <c r="L1715" s="154">
        <v>87.36</v>
      </c>
      <c r="M1715" s="154">
        <v>88.36</v>
      </c>
      <c r="N1715" s="154">
        <v>88.36</v>
      </c>
      <c r="O1715" s="154">
        <v>87.27</v>
      </c>
      <c r="P1715" s="154" t="s">
        <v>4145</v>
      </c>
      <c r="Q1715" s="226">
        <v>-0.0113</v>
      </c>
      <c r="R1715" s="489" t="str">
        <f>VLOOKUP(K1715,'Downloaded Data'!A:A,1,TRUE)</f>
        <v>01/15/2024</v>
      </c>
    </row>
    <row r="1716" ht="15.75" customHeight="1">
      <c r="A1716" s="154" t="s">
        <v>6022</v>
      </c>
      <c r="B1716" s="490">
        <v>4791.33</v>
      </c>
      <c r="C1716" s="490">
        <v>4791.33</v>
      </c>
      <c r="D1716" s="490">
        <v>4791.33</v>
      </c>
      <c r="E1716" s="490">
        <v>4791.33</v>
      </c>
      <c r="G1716" s="226">
        <v>0.0055</v>
      </c>
      <c r="K1716" s="154" t="s">
        <v>5989</v>
      </c>
      <c r="L1716" s="154">
        <v>88.36</v>
      </c>
      <c r="M1716" s="154">
        <v>89.09</v>
      </c>
      <c r="N1716" s="154">
        <v>89.09</v>
      </c>
      <c r="O1716" s="154">
        <v>87.64</v>
      </c>
      <c r="P1716" s="154" t="s">
        <v>4146</v>
      </c>
      <c r="Q1716" s="226">
        <v>-0.0202</v>
      </c>
      <c r="R1716" s="489" t="str">
        <f>VLOOKUP(K1716,'Downloaded Data'!A:A,1,TRUE)</f>
        <v>01/15/2024</v>
      </c>
    </row>
    <row r="1717" ht="15.75" customHeight="1">
      <c r="A1717" s="154" t="s">
        <v>6023</v>
      </c>
      <c r="B1717" s="490">
        <v>4765.35</v>
      </c>
      <c r="C1717" s="490">
        <v>4765.35</v>
      </c>
      <c r="D1717" s="490">
        <v>4765.35</v>
      </c>
      <c r="E1717" s="490">
        <v>4765.35</v>
      </c>
      <c r="G1717" s="226">
        <v>0.0032</v>
      </c>
      <c r="K1717" s="154" t="s">
        <v>5991</v>
      </c>
      <c r="L1717" s="154">
        <v>90.18</v>
      </c>
      <c r="M1717" s="154">
        <v>90.45</v>
      </c>
      <c r="N1717" s="154">
        <v>90.82</v>
      </c>
      <c r="O1717" s="154">
        <v>89.73</v>
      </c>
      <c r="P1717" s="154" t="s">
        <v>4147</v>
      </c>
      <c r="Q1717" s="226">
        <v>0.006</v>
      </c>
      <c r="R1717" s="489" t="str">
        <f>VLOOKUP(K1717,'Downloaded Data'!A:A,1,TRUE)</f>
        <v>#N/A</v>
      </c>
    </row>
    <row r="1718" ht="15.75" customHeight="1">
      <c r="A1718" s="154" t="s">
        <v>6024</v>
      </c>
      <c r="B1718" s="490">
        <v>4750.2</v>
      </c>
      <c r="C1718" s="490">
        <v>4750.2</v>
      </c>
      <c r="D1718" s="490">
        <v>4750.2</v>
      </c>
      <c r="E1718" s="490">
        <v>4750.2</v>
      </c>
      <c r="G1718" s="226">
        <v>0.0061</v>
      </c>
      <c r="K1718" s="154" t="s">
        <v>5992</v>
      </c>
      <c r="L1718" s="154">
        <v>89.64</v>
      </c>
      <c r="M1718" s="154">
        <v>89.45</v>
      </c>
      <c r="N1718" s="154">
        <v>90.09</v>
      </c>
      <c r="O1718" s="154">
        <v>89.09</v>
      </c>
      <c r="P1718" s="154" t="s">
        <v>4148</v>
      </c>
      <c r="Q1718" s="226">
        <v>0.0052</v>
      </c>
      <c r="R1718" s="489" t="str">
        <f>VLOOKUP(K1718,'Downloaded Data'!A:A,1,TRUE)</f>
        <v>#N/A</v>
      </c>
    </row>
    <row r="1719" ht="15.75" customHeight="1">
      <c r="A1719" s="154" t="s">
        <v>6025</v>
      </c>
      <c r="B1719" s="490">
        <v>4721.4</v>
      </c>
      <c r="C1719" s="490">
        <v>4721.4</v>
      </c>
      <c r="D1719" s="490">
        <v>4721.4</v>
      </c>
      <c r="E1719" s="490">
        <v>4721.4</v>
      </c>
      <c r="G1719" s="226">
        <v>-1.0E-4</v>
      </c>
      <c r="K1719" s="154" t="s">
        <v>5993</v>
      </c>
      <c r="L1719" s="154">
        <v>89.18</v>
      </c>
      <c r="M1719" s="154">
        <v>88.82</v>
      </c>
      <c r="N1719" s="154">
        <v>89.82</v>
      </c>
      <c r="O1719" s="154">
        <v>88.73</v>
      </c>
      <c r="P1719" s="154" t="s">
        <v>4149</v>
      </c>
      <c r="Q1719" s="226">
        <v>0.0</v>
      </c>
      <c r="R1719" s="489" t="str">
        <f>VLOOKUP(K1719,'Downloaded Data'!A:A,1,TRUE)</f>
        <v>#N/A</v>
      </c>
    </row>
    <row r="1720" ht="15.75" customHeight="1">
      <c r="A1720" s="154" t="s">
        <v>6026</v>
      </c>
      <c r="B1720" s="490">
        <v>4721.98</v>
      </c>
      <c r="C1720" s="490">
        <v>4721.98</v>
      </c>
      <c r="D1720" s="490">
        <v>4721.98</v>
      </c>
      <c r="E1720" s="490">
        <v>4721.98</v>
      </c>
      <c r="G1720" s="226">
        <v>0.005</v>
      </c>
      <c r="K1720" s="489">
        <v>43071.0</v>
      </c>
      <c r="L1720" s="154">
        <v>89.18</v>
      </c>
      <c r="M1720" s="154">
        <v>88.82</v>
      </c>
      <c r="N1720" s="154">
        <v>89.55</v>
      </c>
      <c r="O1720" s="154">
        <v>88.73</v>
      </c>
      <c r="P1720" s="154" t="s">
        <v>4150</v>
      </c>
      <c r="Q1720" s="226">
        <v>0.002</v>
      </c>
      <c r="R1720" s="489" t="str">
        <f>VLOOKUP(K1720,'Downloaded Data'!A:A,1,TRUE)</f>
        <v>#N/A</v>
      </c>
    </row>
    <row r="1721" ht="15.75" customHeight="1">
      <c r="A1721" s="154" t="s">
        <v>6027</v>
      </c>
      <c r="B1721" s="490">
        <v>4698.54</v>
      </c>
      <c r="C1721" s="490">
        <v>4698.54</v>
      </c>
      <c r="D1721" s="490">
        <v>4698.54</v>
      </c>
      <c r="E1721" s="490">
        <v>4698.54</v>
      </c>
      <c r="G1721" s="226">
        <v>0.0047</v>
      </c>
      <c r="K1721" s="489">
        <v>42980.0</v>
      </c>
      <c r="L1721" s="154">
        <v>89.0</v>
      </c>
      <c r="M1721" s="154">
        <v>88.91</v>
      </c>
      <c r="N1721" s="154">
        <v>89.73</v>
      </c>
      <c r="O1721" s="154">
        <v>88.27</v>
      </c>
      <c r="P1721" s="154" t="s">
        <v>4151</v>
      </c>
      <c r="Q1721" s="226">
        <v>0.0</v>
      </c>
      <c r="R1721" s="489" t="str">
        <f>VLOOKUP(K1721,'Downloaded Data'!A:A,1,TRUE)</f>
        <v>#N/A</v>
      </c>
    </row>
    <row r="1722" ht="15.75" customHeight="1">
      <c r="A1722" s="154" t="s">
        <v>6028</v>
      </c>
      <c r="B1722" s="490">
        <v>4676.75</v>
      </c>
      <c r="C1722" s="490">
        <v>4676.75</v>
      </c>
      <c r="D1722" s="490">
        <v>4676.75</v>
      </c>
      <c r="E1722" s="490">
        <v>4676.75</v>
      </c>
      <c r="G1722" s="226">
        <v>0.0026</v>
      </c>
      <c r="K1722" s="489">
        <v>42949.0</v>
      </c>
      <c r="L1722" s="154">
        <v>89.0</v>
      </c>
      <c r="M1722" s="154">
        <v>89.91</v>
      </c>
      <c r="N1722" s="154">
        <v>89.91</v>
      </c>
      <c r="O1722" s="154">
        <v>88.73</v>
      </c>
      <c r="P1722" s="154" t="s">
        <v>4152</v>
      </c>
      <c r="Q1722" s="226">
        <v>-0.002</v>
      </c>
      <c r="R1722" s="489" t="str">
        <f>VLOOKUP(K1722,'Downloaded Data'!A:A,1,TRUE)</f>
        <v>#N/A</v>
      </c>
    </row>
    <row r="1723" ht="15.75" customHeight="1">
      <c r="A1723" s="154" t="s">
        <v>6029</v>
      </c>
      <c r="B1723" s="490">
        <v>4664.8</v>
      </c>
      <c r="C1723" s="490">
        <v>4664.8</v>
      </c>
      <c r="D1723" s="490">
        <v>4664.8</v>
      </c>
      <c r="E1723" s="490">
        <v>4664.8</v>
      </c>
      <c r="G1723" s="226">
        <v>0.0043</v>
      </c>
      <c r="K1723" s="489">
        <v>42918.0</v>
      </c>
      <c r="L1723" s="154">
        <v>89.18</v>
      </c>
      <c r="M1723" s="154">
        <v>88.27</v>
      </c>
      <c r="N1723" s="154">
        <v>89.55</v>
      </c>
      <c r="O1723" s="154">
        <v>88.18</v>
      </c>
      <c r="P1723" s="154" t="s">
        <v>4153</v>
      </c>
      <c r="Q1723" s="226">
        <v>0.003</v>
      </c>
      <c r="R1723" s="489" t="str">
        <f>VLOOKUP(K1723,'Downloaded Data'!A:A,1,TRUE)</f>
        <v>#N/A</v>
      </c>
    </row>
    <row r="1724" ht="15.75" customHeight="1">
      <c r="A1724" s="154" t="s">
        <v>6030</v>
      </c>
      <c r="B1724" s="490">
        <v>4644.98</v>
      </c>
      <c r="C1724" s="490">
        <v>4644.98</v>
      </c>
      <c r="D1724" s="490">
        <v>4644.98</v>
      </c>
      <c r="E1724" s="490">
        <v>4644.98</v>
      </c>
      <c r="G1724" s="226">
        <v>-0.0048</v>
      </c>
      <c r="K1724" s="489">
        <v>42888.0</v>
      </c>
      <c r="L1724" s="154">
        <v>88.91</v>
      </c>
      <c r="M1724" s="154">
        <v>88.82</v>
      </c>
      <c r="N1724" s="154">
        <v>89.45</v>
      </c>
      <c r="O1724" s="154">
        <v>87.82</v>
      </c>
      <c r="P1724" s="154" t="s">
        <v>4154</v>
      </c>
      <c r="Q1724" s="226">
        <v>0.0083</v>
      </c>
      <c r="R1724" s="489" t="str">
        <f>VLOOKUP(K1724,'Downloaded Data'!A:A,1,TRUE)</f>
        <v>#N/A</v>
      </c>
    </row>
    <row r="1725" ht="15.75" customHeight="1">
      <c r="A1725" s="154" t="s">
        <v>6031</v>
      </c>
      <c r="B1725" s="490">
        <v>4667.19</v>
      </c>
      <c r="C1725" s="490">
        <v>4667.19</v>
      </c>
      <c r="D1725" s="490">
        <v>4667.19</v>
      </c>
      <c r="E1725" s="490">
        <v>4667.19</v>
      </c>
      <c r="G1725" s="226">
        <v>-0.0021</v>
      </c>
      <c r="K1725" s="489">
        <v>42857.0</v>
      </c>
      <c r="L1725" s="154">
        <v>88.18</v>
      </c>
      <c r="M1725" s="154">
        <v>88.36</v>
      </c>
      <c r="N1725" s="154">
        <v>88.73</v>
      </c>
      <c r="O1725" s="154">
        <v>88.09</v>
      </c>
      <c r="P1725" s="154" t="s">
        <v>4155</v>
      </c>
      <c r="Q1725" s="226">
        <v>-0.0072</v>
      </c>
      <c r="R1725" s="489" t="str">
        <f>VLOOKUP(K1725,'Downloaded Data'!A:A,1,TRUE)</f>
        <v>#N/A</v>
      </c>
    </row>
    <row r="1726" ht="15.75" customHeight="1">
      <c r="A1726" s="489">
        <v>42654.0</v>
      </c>
      <c r="B1726" s="490">
        <v>4677.13</v>
      </c>
      <c r="C1726" s="490">
        <v>4677.13</v>
      </c>
      <c r="D1726" s="490">
        <v>4677.13</v>
      </c>
      <c r="E1726" s="490">
        <v>4677.13</v>
      </c>
      <c r="G1726" s="226">
        <v>0.0013</v>
      </c>
      <c r="K1726" s="489">
        <v>42768.0</v>
      </c>
      <c r="L1726" s="154">
        <v>88.82</v>
      </c>
      <c r="M1726" s="154">
        <v>89.0</v>
      </c>
      <c r="N1726" s="154">
        <v>89.18</v>
      </c>
      <c r="O1726" s="154">
        <v>88.45</v>
      </c>
      <c r="P1726" s="154" t="s">
        <v>4156</v>
      </c>
      <c r="Q1726" s="226">
        <v>-0.004</v>
      </c>
      <c r="R1726" s="489" t="str">
        <f>VLOOKUP(K1726,'Downloaded Data'!A:A,1,TRUE)</f>
        <v>#N/A</v>
      </c>
    </row>
    <row r="1727" ht="15.75" customHeight="1">
      <c r="A1727" s="489">
        <v>42624.0</v>
      </c>
      <c r="B1727" s="490">
        <v>4671.25</v>
      </c>
      <c r="C1727" s="490">
        <v>4671.25</v>
      </c>
      <c r="D1727" s="490">
        <v>4671.25</v>
      </c>
      <c r="E1727" s="490">
        <v>4671.25</v>
      </c>
      <c r="G1727" s="226">
        <v>-0.0042</v>
      </c>
      <c r="K1727" s="489">
        <v>42737.0</v>
      </c>
      <c r="L1727" s="154">
        <v>89.18</v>
      </c>
      <c r="M1727" s="154">
        <v>90.73</v>
      </c>
      <c r="N1727" s="154">
        <v>90.73</v>
      </c>
      <c r="O1727" s="154">
        <v>88.73</v>
      </c>
      <c r="P1727" s="154" t="s">
        <v>4157</v>
      </c>
      <c r="Q1727" s="226">
        <v>0.0051</v>
      </c>
      <c r="R1727" s="489" t="str">
        <f>VLOOKUP(K1727,'Downloaded Data'!A:A,1,TRUE)</f>
        <v>#N/A</v>
      </c>
    </row>
    <row r="1728" ht="15.75" customHeight="1">
      <c r="A1728" s="489">
        <v>42593.0</v>
      </c>
      <c r="B1728" s="490">
        <v>4691.06</v>
      </c>
      <c r="C1728" s="490">
        <v>4691.06</v>
      </c>
      <c r="D1728" s="490">
        <v>4691.06</v>
      </c>
      <c r="E1728" s="490">
        <v>4691.06</v>
      </c>
      <c r="G1728" s="226">
        <v>4.0E-4</v>
      </c>
      <c r="K1728" s="154" t="s">
        <v>5994</v>
      </c>
      <c r="L1728" s="154">
        <v>88.73</v>
      </c>
      <c r="M1728" s="154">
        <v>92.18</v>
      </c>
      <c r="N1728" s="154">
        <v>92.18</v>
      </c>
      <c r="O1728" s="154">
        <v>88.64</v>
      </c>
      <c r="P1728" s="154" t="s">
        <v>4158</v>
      </c>
      <c r="Q1728" s="226">
        <v>-0.0121</v>
      </c>
      <c r="R1728" s="489" t="str">
        <f>VLOOKUP(K1728,'Downloaded Data'!A:A,1,TRUE)</f>
        <v>#N/A</v>
      </c>
    </row>
    <row r="1729" ht="15.75" customHeight="1">
      <c r="A1729" s="489">
        <v>42562.0</v>
      </c>
      <c r="B1729" s="490">
        <v>4689.18</v>
      </c>
      <c r="C1729" s="490">
        <v>4689.18</v>
      </c>
      <c r="D1729" s="490">
        <v>4689.18</v>
      </c>
      <c r="E1729" s="490">
        <v>4689.18</v>
      </c>
      <c r="G1729" s="226">
        <v>0.0036</v>
      </c>
      <c r="K1729" s="154" t="s">
        <v>5995</v>
      </c>
      <c r="L1729" s="154">
        <v>89.82</v>
      </c>
      <c r="M1729" s="154">
        <v>90.0</v>
      </c>
      <c r="N1729" s="154">
        <v>90.36</v>
      </c>
      <c r="O1729" s="154">
        <v>89.27</v>
      </c>
      <c r="P1729" s="154" t="s">
        <v>4159</v>
      </c>
      <c r="Q1729" s="226">
        <v>-0.001</v>
      </c>
      <c r="R1729" s="489" t="str">
        <f>VLOOKUP(K1729,'Downloaded Data'!A:A,1,TRUE)</f>
        <v>#N/A</v>
      </c>
    </row>
    <row r="1730" ht="15.75" customHeight="1">
      <c r="A1730" s="489">
        <v>42532.0</v>
      </c>
      <c r="B1730" s="490">
        <v>4672.39</v>
      </c>
      <c r="C1730" s="490">
        <v>4672.39</v>
      </c>
      <c r="D1730" s="490">
        <v>4672.39</v>
      </c>
      <c r="E1730" s="490">
        <v>4672.39</v>
      </c>
      <c r="G1730" s="226">
        <v>-1.0E-4</v>
      </c>
      <c r="K1730" s="154" t="s">
        <v>5996</v>
      </c>
      <c r="L1730" s="154">
        <v>89.91</v>
      </c>
      <c r="M1730" s="154">
        <v>90.91</v>
      </c>
      <c r="N1730" s="154">
        <v>91.64</v>
      </c>
      <c r="O1730" s="154">
        <v>89.09</v>
      </c>
      <c r="P1730" s="154" t="s">
        <v>4160</v>
      </c>
      <c r="Q1730" s="226">
        <v>-0.0275</v>
      </c>
      <c r="R1730" s="489" t="str">
        <f>VLOOKUP(K1730,'Downloaded Data'!A:A,1,TRUE)</f>
        <v>#N/A</v>
      </c>
    </row>
    <row r="1731" ht="15.75" customHeight="1">
      <c r="A1731" s="489">
        <v>42440.0</v>
      </c>
      <c r="B1731" s="490">
        <v>4672.87</v>
      </c>
      <c r="C1731" s="490">
        <v>4672.87</v>
      </c>
      <c r="D1731" s="490">
        <v>4672.87</v>
      </c>
      <c r="E1731" s="490">
        <v>4672.87</v>
      </c>
      <c r="G1731" s="226">
        <v>0.0086</v>
      </c>
      <c r="K1731" s="154" t="s">
        <v>5997</v>
      </c>
      <c r="L1731" s="154">
        <v>92.45</v>
      </c>
      <c r="M1731" s="154">
        <v>92.45</v>
      </c>
      <c r="N1731" s="154">
        <v>92.91</v>
      </c>
      <c r="O1731" s="154">
        <v>90.0</v>
      </c>
      <c r="P1731" s="154" t="s">
        <v>4161</v>
      </c>
      <c r="Q1731" s="226">
        <v>0.021</v>
      </c>
      <c r="R1731" s="489" t="str">
        <f>VLOOKUP(K1731,'Downloaded Data'!A:A,1,TRUE)</f>
        <v>#N/A</v>
      </c>
    </row>
    <row r="1732" ht="15.75" customHeight="1">
      <c r="A1732" s="489">
        <v>42411.0</v>
      </c>
      <c r="B1732" s="490">
        <v>4633.18</v>
      </c>
      <c r="C1732" s="490">
        <v>4633.18</v>
      </c>
      <c r="D1732" s="490">
        <v>4633.18</v>
      </c>
      <c r="E1732" s="490">
        <v>4633.18</v>
      </c>
      <c r="G1732" s="226">
        <v>0.0079</v>
      </c>
      <c r="K1732" s="154" t="s">
        <v>5998</v>
      </c>
      <c r="L1732" s="154">
        <v>90.55</v>
      </c>
      <c r="M1732" s="154">
        <v>91.18</v>
      </c>
      <c r="N1732" s="154">
        <v>92.09</v>
      </c>
      <c r="O1732" s="154">
        <v>90.18</v>
      </c>
      <c r="P1732" s="154" t="s">
        <v>4162</v>
      </c>
      <c r="Q1732" s="226">
        <v>-0.0079</v>
      </c>
      <c r="R1732" s="489" t="str">
        <f>VLOOKUP(K1732,'Downloaded Data'!A:A,1,TRUE)</f>
        <v>#N/A</v>
      </c>
    </row>
    <row r="1733" ht="15.75" customHeight="1">
      <c r="A1733" s="489">
        <v>42380.0</v>
      </c>
      <c r="B1733" s="490">
        <v>4596.86</v>
      </c>
      <c r="C1733" s="490">
        <v>4596.86</v>
      </c>
      <c r="D1733" s="490">
        <v>4596.86</v>
      </c>
      <c r="E1733" s="490">
        <v>4596.86</v>
      </c>
      <c r="G1733" s="226">
        <v>0.001</v>
      </c>
      <c r="K1733" s="154" t="s">
        <v>5999</v>
      </c>
      <c r="L1733" s="154">
        <v>91.27</v>
      </c>
      <c r="M1733" s="154">
        <v>91.64</v>
      </c>
      <c r="N1733" s="154">
        <v>92.73</v>
      </c>
      <c r="O1733" s="154">
        <v>90.91</v>
      </c>
      <c r="P1733" s="154" t="s">
        <v>4163</v>
      </c>
      <c r="Q1733" s="226">
        <v>-0.007</v>
      </c>
      <c r="R1733" s="489" t="str">
        <f>VLOOKUP(K1733,'Downloaded Data'!A:A,1,TRUE)</f>
        <v>#N/A</v>
      </c>
    </row>
    <row r="1734" ht="15.75" customHeight="1">
      <c r="A1734" s="154" t="s">
        <v>6032</v>
      </c>
      <c r="B1734" s="490">
        <v>4592.17</v>
      </c>
      <c r="C1734" s="490">
        <v>4592.17</v>
      </c>
      <c r="D1734" s="490">
        <v>4592.17</v>
      </c>
      <c r="E1734" s="490">
        <v>4592.17</v>
      </c>
      <c r="G1734" s="226">
        <v>-0.0028</v>
      </c>
      <c r="K1734" s="154" t="s">
        <v>6000</v>
      </c>
      <c r="L1734" s="154">
        <v>91.91</v>
      </c>
      <c r="M1734" s="154">
        <v>93.64</v>
      </c>
      <c r="N1734" s="154">
        <v>93.73</v>
      </c>
      <c r="O1734" s="154">
        <v>91.36</v>
      </c>
      <c r="P1734" s="154" t="s">
        <v>4164</v>
      </c>
      <c r="Q1734" s="226">
        <v>-0.0049</v>
      </c>
      <c r="R1734" s="489" t="str">
        <f>VLOOKUP(K1734,'Downloaded Data'!A:A,1,TRUE)</f>
        <v>#N/A</v>
      </c>
    </row>
    <row r="1735" ht="15.75" customHeight="1">
      <c r="A1735" s="154" t="s">
        <v>6033</v>
      </c>
      <c r="B1735" s="490">
        <v>4605.08</v>
      </c>
      <c r="C1735" s="490">
        <v>4605.08</v>
      </c>
      <c r="D1735" s="490">
        <v>4605.08</v>
      </c>
      <c r="E1735" s="490">
        <v>4605.08</v>
      </c>
      <c r="G1735" s="226">
        <v>-0.0067</v>
      </c>
      <c r="K1735" s="154" t="s">
        <v>6001</v>
      </c>
      <c r="L1735" s="154">
        <v>92.36</v>
      </c>
      <c r="M1735" s="154">
        <v>92.64</v>
      </c>
      <c r="N1735" s="154">
        <v>93.0</v>
      </c>
      <c r="O1735" s="154">
        <v>90.64</v>
      </c>
      <c r="P1735" s="154" t="s">
        <v>4165</v>
      </c>
      <c r="Q1735" s="226">
        <v>0.0109</v>
      </c>
      <c r="R1735" s="489" t="str">
        <f>VLOOKUP(K1735,'Downloaded Data'!A:A,1,TRUE)</f>
        <v>#N/A</v>
      </c>
    </row>
    <row r="1736" ht="15.75" customHeight="1">
      <c r="A1736" s="154" t="s">
        <v>6034</v>
      </c>
      <c r="B1736" s="490">
        <v>4636.23</v>
      </c>
      <c r="C1736" s="490">
        <v>4636.23</v>
      </c>
      <c r="D1736" s="490">
        <v>4636.23</v>
      </c>
      <c r="E1736" s="490">
        <v>4636.23</v>
      </c>
      <c r="G1736" s="226">
        <v>-0.0047</v>
      </c>
      <c r="K1736" s="154" t="s">
        <v>6002</v>
      </c>
      <c r="L1736" s="154">
        <v>91.36</v>
      </c>
      <c r="M1736" s="154">
        <v>92.27</v>
      </c>
      <c r="N1736" s="154">
        <v>92.27</v>
      </c>
      <c r="O1736" s="154">
        <v>90.18</v>
      </c>
      <c r="P1736" s="154" t="s">
        <v>4166</v>
      </c>
      <c r="Q1736" s="226">
        <v>-0.0118</v>
      </c>
      <c r="R1736" s="489" t="str">
        <f>VLOOKUP(K1736,'Downloaded Data'!A:A,1,TRUE)</f>
        <v>#N/A</v>
      </c>
    </row>
    <row r="1737" ht="15.75" customHeight="1">
      <c r="A1737" s="154" t="s">
        <v>6035</v>
      </c>
      <c r="B1737" s="490">
        <v>4658.2</v>
      </c>
      <c r="C1737" s="490">
        <v>4658.2</v>
      </c>
      <c r="D1737" s="490">
        <v>4658.2</v>
      </c>
      <c r="E1737" s="490">
        <v>4658.2</v>
      </c>
      <c r="G1737" s="226">
        <v>-0.0051</v>
      </c>
      <c r="K1737" s="154" t="s">
        <v>6003</v>
      </c>
      <c r="L1737" s="154">
        <v>92.45</v>
      </c>
      <c r="M1737" s="154">
        <v>93.64</v>
      </c>
      <c r="N1737" s="154">
        <v>94.0</v>
      </c>
      <c r="O1737" s="154">
        <v>92.0</v>
      </c>
      <c r="P1737" s="154" t="s">
        <v>4167</v>
      </c>
      <c r="Q1737" s="226">
        <v>-0.0078</v>
      </c>
      <c r="R1737" s="489" t="str">
        <f>VLOOKUP(K1737,'Downloaded Data'!A:A,1,TRUE)</f>
        <v>#N/A</v>
      </c>
    </row>
    <row r="1738" ht="15.75" customHeight="1">
      <c r="A1738" s="154" t="s">
        <v>6036</v>
      </c>
      <c r="B1738" s="490">
        <v>4681.86</v>
      </c>
      <c r="C1738" s="490">
        <v>4681.86</v>
      </c>
      <c r="D1738" s="490">
        <v>4681.86</v>
      </c>
      <c r="E1738" s="490">
        <v>4681.86</v>
      </c>
      <c r="G1738" s="226">
        <v>-0.0025</v>
      </c>
      <c r="K1738" s="154" t="s">
        <v>6004</v>
      </c>
      <c r="L1738" s="154">
        <v>93.18</v>
      </c>
      <c r="M1738" s="154">
        <v>91.27</v>
      </c>
      <c r="N1738" s="154">
        <v>93.64</v>
      </c>
      <c r="O1738" s="154">
        <v>91.27</v>
      </c>
      <c r="P1738" s="154" t="s">
        <v>4168</v>
      </c>
      <c r="Q1738" s="226">
        <v>0.0199</v>
      </c>
      <c r="R1738" s="489" t="str">
        <f>VLOOKUP(K1738,'Downloaded Data'!A:A,1,TRUE)</f>
        <v>#N/A</v>
      </c>
    </row>
    <row r="1739" ht="15.75" customHeight="1">
      <c r="A1739" s="154" t="s">
        <v>6037</v>
      </c>
      <c r="B1739" s="490">
        <v>4693.7</v>
      </c>
      <c r="C1739" s="490">
        <v>4693.7</v>
      </c>
      <c r="D1739" s="490">
        <v>4693.7</v>
      </c>
      <c r="E1739" s="490">
        <v>4693.7</v>
      </c>
      <c r="G1739" s="226">
        <v>1.0E-4</v>
      </c>
      <c r="K1739" s="154" t="s">
        <v>6005</v>
      </c>
      <c r="L1739" s="154">
        <v>91.36</v>
      </c>
      <c r="M1739" s="154">
        <v>90.91</v>
      </c>
      <c r="N1739" s="154">
        <v>92.73</v>
      </c>
      <c r="O1739" s="154">
        <v>90.18</v>
      </c>
      <c r="P1739" s="154" t="s">
        <v>4169</v>
      </c>
      <c r="Q1739" s="226">
        <v>0.0131</v>
      </c>
      <c r="R1739" s="489" t="str">
        <f>VLOOKUP(K1739,'Downloaded Data'!A:A,1,TRUE)</f>
        <v>#N/A</v>
      </c>
    </row>
    <row r="1740" ht="15.75" customHeight="1">
      <c r="A1740" s="154" t="s">
        <v>6038</v>
      </c>
      <c r="B1740" s="490">
        <v>4693.0</v>
      </c>
      <c r="C1740" s="490">
        <v>4693.0</v>
      </c>
      <c r="D1740" s="490">
        <v>4693.0</v>
      </c>
      <c r="E1740" s="490">
        <v>4693.0</v>
      </c>
      <c r="G1740" s="226">
        <v>1.0E-4</v>
      </c>
      <c r="K1740" s="154" t="s">
        <v>6006</v>
      </c>
      <c r="L1740" s="154">
        <v>90.18</v>
      </c>
      <c r="M1740" s="154">
        <v>90.0</v>
      </c>
      <c r="N1740" s="154">
        <v>91.36</v>
      </c>
      <c r="O1740" s="154">
        <v>89.09</v>
      </c>
      <c r="P1740" s="154" t="s">
        <v>4170</v>
      </c>
      <c r="Q1740" s="226">
        <v>0.0092</v>
      </c>
      <c r="R1740" s="489" t="str">
        <f>VLOOKUP(K1740,'Downloaded Data'!A:A,1,TRUE)</f>
        <v>#N/A</v>
      </c>
    </row>
    <row r="1741" ht="15.75" customHeight="1">
      <c r="A1741" s="154" t="s">
        <v>6039</v>
      </c>
      <c r="B1741" s="490">
        <v>4692.43</v>
      </c>
      <c r="C1741" s="490">
        <v>4692.43</v>
      </c>
      <c r="D1741" s="490">
        <v>4692.43</v>
      </c>
      <c r="E1741" s="490">
        <v>4692.43</v>
      </c>
      <c r="G1741" s="226">
        <v>-0.0021</v>
      </c>
      <c r="K1741" s="489">
        <v>43070.0</v>
      </c>
      <c r="L1741" s="154">
        <v>89.36</v>
      </c>
      <c r="M1741" s="154">
        <v>90.09</v>
      </c>
      <c r="N1741" s="154">
        <v>90.55</v>
      </c>
      <c r="O1741" s="154">
        <v>88.18</v>
      </c>
      <c r="P1741" s="154" t="s">
        <v>4171</v>
      </c>
      <c r="Q1741" s="226">
        <v>-0.0131</v>
      </c>
      <c r="R1741" s="489" t="str">
        <f>VLOOKUP(K1741,'Downloaded Data'!A:A,1,TRUE)</f>
        <v>#N/A</v>
      </c>
    </row>
    <row r="1742" ht="15.75" customHeight="1">
      <c r="A1742" s="154" t="s">
        <v>6040</v>
      </c>
      <c r="B1742" s="490">
        <v>4702.51</v>
      </c>
      <c r="C1742" s="490">
        <v>4702.51</v>
      </c>
      <c r="D1742" s="490">
        <v>4702.51</v>
      </c>
      <c r="E1742" s="490">
        <v>4702.51</v>
      </c>
      <c r="G1742" s="226">
        <v>-0.002</v>
      </c>
      <c r="K1742" s="489">
        <v>43040.0</v>
      </c>
      <c r="L1742" s="154">
        <v>90.55</v>
      </c>
      <c r="M1742" s="154">
        <v>92.18</v>
      </c>
      <c r="N1742" s="154">
        <v>92.18</v>
      </c>
      <c r="O1742" s="154">
        <v>89.36</v>
      </c>
      <c r="P1742" s="154" t="s">
        <v>4172</v>
      </c>
      <c r="Q1742" s="226">
        <v>-0.0098</v>
      </c>
      <c r="R1742" s="489" t="str">
        <f>VLOOKUP(K1742,'Downloaded Data'!A:A,1,TRUE)</f>
        <v>#N/A</v>
      </c>
    </row>
    <row r="1743" ht="15.75" customHeight="1">
      <c r="A1743" s="154" t="s">
        <v>6041</v>
      </c>
      <c r="B1743" s="490">
        <v>4711.85</v>
      </c>
      <c r="C1743" s="490">
        <v>4711.85</v>
      </c>
      <c r="D1743" s="490">
        <v>4711.85</v>
      </c>
      <c r="E1743" s="490">
        <v>4711.85</v>
      </c>
      <c r="G1743" s="226">
        <v>0.004</v>
      </c>
      <c r="K1743" s="489">
        <v>43009.0</v>
      </c>
      <c r="L1743" s="154">
        <v>91.45</v>
      </c>
      <c r="M1743" s="154">
        <v>89.09</v>
      </c>
      <c r="N1743" s="154">
        <v>91.73</v>
      </c>
      <c r="O1743" s="154">
        <v>89.09</v>
      </c>
      <c r="P1743" s="154" t="s">
        <v>4173</v>
      </c>
      <c r="Q1743" s="226">
        <v>0.0339</v>
      </c>
      <c r="R1743" s="489" t="str">
        <f>VLOOKUP(K1743,'Downloaded Data'!A:A,1,TRUE)</f>
        <v>#N/A</v>
      </c>
    </row>
    <row r="1744" ht="15.75" customHeight="1">
      <c r="A1744" s="154" t="s">
        <v>6042</v>
      </c>
      <c r="B1744" s="490">
        <v>4692.94</v>
      </c>
      <c r="C1744" s="490">
        <v>4692.94</v>
      </c>
      <c r="D1744" s="490">
        <v>4692.94</v>
      </c>
      <c r="E1744" s="490">
        <v>4692.94</v>
      </c>
      <c r="G1744" s="226">
        <v>-0.0035</v>
      </c>
      <c r="K1744" s="489">
        <v>42979.0</v>
      </c>
      <c r="L1744" s="154">
        <v>88.45</v>
      </c>
      <c r="M1744" s="154">
        <v>87.27</v>
      </c>
      <c r="N1744" s="154">
        <v>88.64</v>
      </c>
      <c r="O1744" s="154">
        <v>87.27</v>
      </c>
      <c r="P1744" s="154" t="s">
        <v>4174</v>
      </c>
      <c r="Q1744" s="226">
        <v>0.0146</v>
      </c>
      <c r="R1744" s="489" t="str">
        <f>VLOOKUP(K1744,'Downloaded Data'!A:A,1,TRUE)</f>
        <v>#N/A</v>
      </c>
    </row>
    <row r="1745" ht="15.75" customHeight="1">
      <c r="A1745" s="154" t="s">
        <v>6043</v>
      </c>
      <c r="B1745" s="490">
        <v>4709.62</v>
      </c>
      <c r="C1745" s="490">
        <v>4709.62</v>
      </c>
      <c r="D1745" s="490">
        <v>4709.62</v>
      </c>
      <c r="E1745" s="490">
        <v>4709.62</v>
      </c>
      <c r="G1745" s="226">
        <v>0.0018</v>
      </c>
      <c r="K1745" s="489">
        <v>42948.0</v>
      </c>
      <c r="L1745" s="154">
        <v>87.18</v>
      </c>
      <c r="M1745" s="154">
        <v>87.45</v>
      </c>
      <c r="N1745" s="154">
        <v>88.45</v>
      </c>
      <c r="O1745" s="154">
        <v>86.91</v>
      </c>
      <c r="P1745" s="154" t="s">
        <v>4175</v>
      </c>
      <c r="Q1745" s="226">
        <v>0.0031</v>
      </c>
      <c r="R1745" s="489" t="str">
        <f>VLOOKUP(K1745,'Downloaded Data'!A:A,1,TRUE)</f>
        <v>#N/A</v>
      </c>
    </row>
    <row r="1746" ht="15.75" customHeight="1">
      <c r="A1746" s="154" t="s">
        <v>6044</v>
      </c>
      <c r="B1746" s="490">
        <v>4701.31</v>
      </c>
      <c r="C1746" s="490">
        <v>4701.31</v>
      </c>
      <c r="D1746" s="490">
        <v>4701.31</v>
      </c>
      <c r="E1746" s="490">
        <v>4701.31</v>
      </c>
      <c r="G1746" s="226">
        <v>0.0026</v>
      </c>
      <c r="K1746" s="489">
        <v>42856.0</v>
      </c>
      <c r="L1746" s="154">
        <v>86.91</v>
      </c>
      <c r="M1746" s="154">
        <v>86.64</v>
      </c>
      <c r="N1746" s="154">
        <v>89.0</v>
      </c>
      <c r="O1746" s="154">
        <v>86.45</v>
      </c>
      <c r="P1746" s="154" t="s">
        <v>4176</v>
      </c>
      <c r="Q1746" s="226">
        <v>-0.0041</v>
      </c>
      <c r="R1746" s="489" t="str">
        <f>VLOOKUP(K1746,'Downloaded Data'!A:A,1,TRUE)</f>
        <v>#N/A</v>
      </c>
    </row>
    <row r="1747" ht="15.75" customHeight="1">
      <c r="A1747" s="489">
        <v>42653.0</v>
      </c>
      <c r="B1747" s="490">
        <v>4689.31</v>
      </c>
      <c r="C1747" s="490">
        <v>4689.31</v>
      </c>
      <c r="D1747" s="490">
        <v>4689.31</v>
      </c>
      <c r="E1747" s="490">
        <v>4689.31</v>
      </c>
      <c r="G1747" s="226">
        <v>-0.002</v>
      </c>
      <c r="K1747" s="489">
        <v>42826.0</v>
      </c>
      <c r="L1747" s="154">
        <v>87.27</v>
      </c>
      <c r="M1747" s="154">
        <v>87.64</v>
      </c>
      <c r="N1747" s="154">
        <v>88.18</v>
      </c>
      <c r="O1747" s="154">
        <v>87.0</v>
      </c>
      <c r="P1747" s="154" t="s">
        <v>4177</v>
      </c>
      <c r="Q1747" s="226">
        <v>-0.0042</v>
      </c>
      <c r="R1747" s="489" t="str">
        <f>VLOOKUP(K1747,'Downloaded Data'!A:A,1,TRUE)</f>
        <v>#N/A</v>
      </c>
    </row>
    <row r="1748" ht="15.75" customHeight="1">
      <c r="A1748" s="489">
        <v>42623.0</v>
      </c>
      <c r="B1748" s="490">
        <v>4698.63</v>
      </c>
      <c r="C1748" s="490">
        <v>4698.63</v>
      </c>
      <c r="D1748" s="490">
        <v>4698.63</v>
      </c>
      <c r="E1748" s="490">
        <v>4698.63</v>
      </c>
      <c r="G1748" s="226">
        <v>-0.0053</v>
      </c>
      <c r="K1748" s="489">
        <v>42795.0</v>
      </c>
      <c r="L1748" s="154">
        <v>87.64</v>
      </c>
      <c r="M1748" s="154">
        <v>88.27</v>
      </c>
      <c r="N1748" s="154">
        <v>89.91</v>
      </c>
      <c r="O1748" s="154">
        <v>87.09</v>
      </c>
      <c r="P1748" s="154" t="s">
        <v>4178</v>
      </c>
      <c r="Q1748" s="226">
        <v>-0.0123</v>
      </c>
      <c r="R1748" s="489" t="str">
        <f>VLOOKUP(K1748,'Downloaded Data'!A:A,1,TRUE)</f>
        <v>#N/A</v>
      </c>
    </row>
    <row r="1749" ht="15.75" customHeight="1">
      <c r="A1749" s="489">
        <v>42531.0</v>
      </c>
      <c r="B1749" s="490">
        <v>4723.72</v>
      </c>
      <c r="C1749" s="490">
        <v>4723.72</v>
      </c>
      <c r="D1749" s="490">
        <v>4723.72</v>
      </c>
      <c r="E1749" s="490">
        <v>4723.72</v>
      </c>
      <c r="G1749" s="226">
        <v>0.0021</v>
      </c>
      <c r="K1749" s="489">
        <v>42767.0</v>
      </c>
      <c r="L1749" s="154">
        <v>88.73</v>
      </c>
      <c r="M1749" s="154">
        <v>85.0</v>
      </c>
      <c r="N1749" s="154">
        <v>89.09</v>
      </c>
      <c r="O1749" s="154">
        <v>84.73</v>
      </c>
      <c r="P1749" s="154" t="s">
        <v>4179</v>
      </c>
      <c r="Q1749" s="226">
        <v>0.0518</v>
      </c>
      <c r="R1749" s="489" t="str">
        <f>VLOOKUP(K1749,'Downloaded Data'!A:A,1,TRUE)</f>
        <v>#N/A</v>
      </c>
    </row>
    <row r="1750" ht="15.75" customHeight="1">
      <c r="A1750" s="489">
        <v>42500.0</v>
      </c>
      <c r="B1750" s="490">
        <v>4714.05</v>
      </c>
      <c r="C1750" s="490">
        <v>4714.05</v>
      </c>
      <c r="D1750" s="490">
        <v>4714.05</v>
      </c>
      <c r="E1750" s="490">
        <v>4714.05</v>
      </c>
      <c r="G1750" s="226">
        <v>0.0011</v>
      </c>
      <c r="K1750" s="489">
        <v>42736.0</v>
      </c>
      <c r="L1750" s="154">
        <v>84.36</v>
      </c>
      <c r="M1750" s="154">
        <v>85.36</v>
      </c>
      <c r="N1750" s="154">
        <v>86.18</v>
      </c>
      <c r="O1750" s="154">
        <v>83.18</v>
      </c>
      <c r="P1750" s="154" t="s">
        <v>4180</v>
      </c>
      <c r="Q1750" s="226">
        <v>0.0</v>
      </c>
      <c r="R1750" s="489" t="str">
        <f>VLOOKUP(K1750,'Downloaded Data'!A:A,1,TRUE)</f>
        <v>#N/A</v>
      </c>
    </row>
    <row r="1751" ht="15.75" customHeight="1">
      <c r="A1751" s="489">
        <v>42470.0</v>
      </c>
      <c r="B1751" s="490">
        <v>4708.78</v>
      </c>
      <c r="C1751" s="490">
        <v>4708.78</v>
      </c>
      <c r="D1751" s="490">
        <v>4708.78</v>
      </c>
      <c r="E1751" s="490">
        <v>4708.78</v>
      </c>
      <c r="G1751" s="226">
        <v>0.0038</v>
      </c>
      <c r="K1751" s="154" t="s">
        <v>6007</v>
      </c>
      <c r="L1751" s="154">
        <v>84.36</v>
      </c>
      <c r="M1751" s="154">
        <v>85.18</v>
      </c>
      <c r="N1751" s="154">
        <v>85.45</v>
      </c>
      <c r="O1751" s="154">
        <v>84.09</v>
      </c>
      <c r="P1751" s="154" t="s">
        <v>4181</v>
      </c>
      <c r="Q1751" s="226">
        <v>-0.0086</v>
      </c>
      <c r="R1751" s="489" t="str">
        <f>VLOOKUP(K1751,'Downloaded Data'!A:A,1,TRUE)</f>
        <v>07/13/2014</v>
      </c>
    </row>
    <row r="1752" ht="15.75" customHeight="1">
      <c r="A1752" s="489">
        <v>42439.0</v>
      </c>
      <c r="B1752" s="490">
        <v>4691.13</v>
      </c>
      <c r="C1752" s="490">
        <v>4691.13</v>
      </c>
      <c r="D1752" s="490">
        <v>4691.13</v>
      </c>
      <c r="E1752" s="490">
        <v>4691.13</v>
      </c>
      <c r="G1752" s="226">
        <v>0.0</v>
      </c>
      <c r="K1752" s="154" t="s">
        <v>6008</v>
      </c>
      <c r="L1752" s="154">
        <v>85.09</v>
      </c>
      <c r="M1752" s="154">
        <v>85.0</v>
      </c>
      <c r="N1752" s="154">
        <v>85.45</v>
      </c>
      <c r="O1752" s="154">
        <v>84.82</v>
      </c>
      <c r="P1752" s="154" t="s">
        <v>4182</v>
      </c>
      <c r="Q1752" s="226">
        <v>0.0011</v>
      </c>
      <c r="R1752" s="489" t="str">
        <f>VLOOKUP(K1752,'Downloaded Data'!A:A,1,TRUE)</f>
        <v>07/13/2014</v>
      </c>
    </row>
    <row r="1753" ht="15.75" customHeight="1">
      <c r="A1753" s="489">
        <v>42410.0</v>
      </c>
      <c r="B1753" s="490">
        <v>4690.93</v>
      </c>
      <c r="C1753" s="490">
        <v>4690.93</v>
      </c>
      <c r="D1753" s="490">
        <v>4690.93</v>
      </c>
      <c r="E1753" s="490">
        <v>4690.93</v>
      </c>
      <c r="G1753" s="226">
        <v>-9.0E-4</v>
      </c>
      <c r="K1753" s="154" t="s">
        <v>6009</v>
      </c>
      <c r="L1753" s="154">
        <v>85.0</v>
      </c>
      <c r="M1753" s="154">
        <v>84.55</v>
      </c>
      <c r="N1753" s="154">
        <v>86.18</v>
      </c>
      <c r="O1753" s="154">
        <v>84.55</v>
      </c>
      <c r="P1753" s="154" t="s">
        <v>4183</v>
      </c>
      <c r="Q1753" s="226">
        <v>0.0043</v>
      </c>
      <c r="R1753" s="489" t="str">
        <f>VLOOKUP(K1753,'Downloaded Data'!A:A,1,TRUE)</f>
        <v>07/13/2014</v>
      </c>
    </row>
    <row r="1754" ht="15.75" customHeight="1">
      <c r="A1754" s="154" t="s">
        <v>6045</v>
      </c>
      <c r="B1754" s="490">
        <v>4695.18</v>
      </c>
      <c r="C1754" s="490">
        <v>4695.18</v>
      </c>
      <c r="D1754" s="490">
        <v>4695.18</v>
      </c>
      <c r="E1754" s="490">
        <v>4695.18</v>
      </c>
      <c r="G1754" s="226">
        <v>0.001</v>
      </c>
      <c r="K1754" s="154" t="s">
        <v>6010</v>
      </c>
      <c r="L1754" s="154">
        <v>84.64</v>
      </c>
      <c r="M1754" s="154">
        <v>85.18</v>
      </c>
      <c r="N1754" s="154">
        <v>85.45</v>
      </c>
      <c r="O1754" s="154">
        <v>84.27</v>
      </c>
      <c r="P1754" s="154" t="s">
        <v>4184</v>
      </c>
      <c r="Q1754" s="226">
        <v>0.0</v>
      </c>
      <c r="R1754" s="489" t="str">
        <f>VLOOKUP(K1754,'Downloaded Data'!A:A,1,TRUE)</f>
        <v>07/13/2014</v>
      </c>
    </row>
    <row r="1755" ht="15.75" customHeight="1">
      <c r="A1755" s="154" t="s">
        <v>6046</v>
      </c>
      <c r="B1755" s="490">
        <v>4690.63</v>
      </c>
      <c r="C1755" s="490">
        <v>4690.63</v>
      </c>
      <c r="D1755" s="490">
        <v>4690.63</v>
      </c>
      <c r="E1755" s="490">
        <v>4690.63</v>
      </c>
      <c r="G1755" s="226">
        <v>0.0028</v>
      </c>
      <c r="K1755" s="154" t="s">
        <v>6011</v>
      </c>
      <c r="L1755" s="154">
        <v>84.64</v>
      </c>
      <c r="M1755" s="154">
        <v>86.36</v>
      </c>
      <c r="N1755" s="154">
        <v>86.36</v>
      </c>
      <c r="O1755" s="154">
        <v>84.27</v>
      </c>
      <c r="P1755" s="154" t="s">
        <v>4185</v>
      </c>
      <c r="Q1755" s="226">
        <v>-0.0084</v>
      </c>
      <c r="R1755" s="489" t="str">
        <f>VLOOKUP(K1755,'Downloaded Data'!A:A,1,TRUE)</f>
        <v>07/13/2014</v>
      </c>
    </row>
    <row r="1756" ht="15.75" customHeight="1">
      <c r="A1756" s="154" t="s">
        <v>6047</v>
      </c>
      <c r="B1756" s="490">
        <v>4677.68</v>
      </c>
      <c r="C1756" s="490">
        <v>4677.68</v>
      </c>
      <c r="D1756" s="490">
        <v>4677.68</v>
      </c>
      <c r="E1756" s="490">
        <v>4677.68</v>
      </c>
      <c r="G1756" s="226">
        <v>-0.0013</v>
      </c>
      <c r="K1756" s="154" t="s">
        <v>6012</v>
      </c>
      <c r="L1756" s="154">
        <v>85.36</v>
      </c>
      <c r="M1756" s="154">
        <v>85.91</v>
      </c>
      <c r="N1756" s="154">
        <v>85.91</v>
      </c>
      <c r="O1756" s="154">
        <v>84.73</v>
      </c>
      <c r="P1756" s="154" t="s">
        <v>4186</v>
      </c>
      <c r="Q1756" s="226">
        <v>-0.0022</v>
      </c>
      <c r="R1756" s="489" t="str">
        <f>VLOOKUP(K1756,'Downloaded Data'!A:A,1,TRUE)</f>
        <v>07/13/2014</v>
      </c>
    </row>
    <row r="1757" ht="15.75" customHeight="1">
      <c r="A1757" s="154" t="s">
        <v>6048</v>
      </c>
      <c r="B1757" s="490">
        <v>4683.99</v>
      </c>
      <c r="C1757" s="490">
        <v>4683.99</v>
      </c>
      <c r="D1757" s="490">
        <v>4683.99</v>
      </c>
      <c r="E1757" s="490">
        <v>4683.99</v>
      </c>
      <c r="G1757" s="226">
        <v>0.0023</v>
      </c>
      <c r="K1757" s="154" t="s">
        <v>6013</v>
      </c>
      <c r="L1757" s="154">
        <v>85.55</v>
      </c>
      <c r="M1757" s="154">
        <v>85.91</v>
      </c>
      <c r="N1757" s="154">
        <v>86.36</v>
      </c>
      <c r="O1757" s="154">
        <v>85.09</v>
      </c>
      <c r="P1757" s="154" t="s">
        <v>4187</v>
      </c>
      <c r="Q1757" s="226">
        <v>0.0065</v>
      </c>
      <c r="R1757" s="489" t="str">
        <f>VLOOKUP(K1757,'Downloaded Data'!A:A,1,TRUE)</f>
        <v>07/13/2014</v>
      </c>
    </row>
    <row r="1758" ht="15.75" customHeight="1">
      <c r="A1758" s="154" t="s">
        <v>6049</v>
      </c>
      <c r="B1758" s="490">
        <v>4673.43</v>
      </c>
      <c r="C1758" s="490">
        <v>4673.43</v>
      </c>
      <c r="D1758" s="490">
        <v>4673.43</v>
      </c>
      <c r="E1758" s="490">
        <v>4673.43</v>
      </c>
      <c r="G1758" s="226">
        <v>-0.0015</v>
      </c>
      <c r="K1758" s="154" t="s">
        <v>6014</v>
      </c>
      <c r="L1758" s="154">
        <v>85.0</v>
      </c>
      <c r="M1758" s="154">
        <v>85.82</v>
      </c>
      <c r="N1758" s="154">
        <v>86.36</v>
      </c>
      <c r="O1758" s="154">
        <v>84.45</v>
      </c>
      <c r="P1758" s="154" t="s">
        <v>4188</v>
      </c>
      <c r="Q1758" s="226">
        <v>-0.0106</v>
      </c>
      <c r="R1758" s="489" t="str">
        <f>VLOOKUP(K1758,'Downloaded Data'!A:A,1,TRUE)</f>
        <v>07/13/2014</v>
      </c>
    </row>
    <row r="1759" ht="15.75" customHeight="1">
      <c r="A1759" s="154" t="s">
        <v>6050</v>
      </c>
      <c r="B1759" s="490">
        <v>4680.31</v>
      </c>
      <c r="C1759" s="490">
        <v>4665.35</v>
      </c>
      <c r="D1759" s="490">
        <v>4689.9</v>
      </c>
      <c r="E1759" s="490">
        <v>4665.35</v>
      </c>
      <c r="G1759" s="226">
        <v>0.0032</v>
      </c>
      <c r="K1759" s="154" t="s">
        <v>6015</v>
      </c>
      <c r="L1759" s="154">
        <v>85.91</v>
      </c>
      <c r="M1759" s="154">
        <v>87.18</v>
      </c>
      <c r="N1759" s="154">
        <v>87.27</v>
      </c>
      <c r="O1759" s="154">
        <v>85.55</v>
      </c>
      <c r="P1759" s="154" t="s">
        <v>4189</v>
      </c>
      <c r="Q1759" s="226">
        <v>-0.0084</v>
      </c>
      <c r="R1759" s="489" t="str">
        <f>VLOOKUP(K1759,'Downloaded Data'!A:A,1,TRUE)</f>
        <v>07/13/2014</v>
      </c>
    </row>
    <row r="1760" ht="15.75" customHeight="1">
      <c r="A1760" s="154" t="s">
        <v>6051</v>
      </c>
      <c r="B1760" s="490">
        <v>4665.35</v>
      </c>
      <c r="C1760" s="490">
        <v>4665.35</v>
      </c>
      <c r="D1760" s="490">
        <v>4665.35</v>
      </c>
      <c r="E1760" s="490">
        <v>4665.35</v>
      </c>
      <c r="G1760" s="226">
        <v>0.0011</v>
      </c>
      <c r="K1760" s="154" t="s">
        <v>6016</v>
      </c>
      <c r="L1760" s="154">
        <v>86.64</v>
      </c>
      <c r="M1760" s="154">
        <v>86.82</v>
      </c>
      <c r="N1760" s="154">
        <v>87.09</v>
      </c>
      <c r="O1760" s="154">
        <v>85.55</v>
      </c>
      <c r="P1760" s="154" t="s">
        <v>4190</v>
      </c>
      <c r="Q1760" s="226">
        <v>0.0022</v>
      </c>
      <c r="R1760" s="489" t="str">
        <f>VLOOKUP(K1760,'Downloaded Data'!A:A,1,TRUE)</f>
        <v>07/13/2014</v>
      </c>
    </row>
    <row r="1761" ht="15.75" customHeight="1">
      <c r="A1761" s="154" t="s">
        <v>6052</v>
      </c>
      <c r="B1761" s="490">
        <v>4660.14</v>
      </c>
      <c r="C1761" s="490">
        <v>4660.14</v>
      </c>
      <c r="D1761" s="490">
        <v>4660.14</v>
      </c>
      <c r="E1761" s="490">
        <v>4660.14</v>
      </c>
      <c r="G1761" s="226">
        <v>0.0045</v>
      </c>
      <c r="K1761" s="154" t="s">
        <v>6017</v>
      </c>
      <c r="L1761" s="154">
        <v>86.45</v>
      </c>
      <c r="M1761" s="154">
        <v>85.45</v>
      </c>
      <c r="N1761" s="154">
        <v>87.27</v>
      </c>
      <c r="O1761" s="154">
        <v>85.0</v>
      </c>
      <c r="P1761" s="154" t="s">
        <v>4191</v>
      </c>
      <c r="Q1761" s="226">
        <v>0.0248</v>
      </c>
      <c r="R1761" s="489" t="str">
        <f>VLOOKUP(K1761,'Downloaded Data'!A:A,1,TRUE)</f>
        <v>07/13/2014</v>
      </c>
    </row>
    <row r="1762" ht="15.75" customHeight="1">
      <c r="A1762" s="154" t="s">
        <v>6053</v>
      </c>
      <c r="B1762" s="490">
        <v>4639.13</v>
      </c>
      <c r="C1762" s="490">
        <v>4639.13</v>
      </c>
      <c r="D1762" s="490">
        <v>4639.13</v>
      </c>
      <c r="E1762" s="490">
        <v>4639.13</v>
      </c>
      <c r="G1762" s="226">
        <v>0.0028</v>
      </c>
      <c r="K1762" s="489">
        <v>42716.0</v>
      </c>
      <c r="L1762" s="154">
        <v>84.36</v>
      </c>
      <c r="M1762" s="154">
        <v>85.36</v>
      </c>
      <c r="N1762" s="154">
        <v>85.36</v>
      </c>
      <c r="O1762" s="154">
        <v>84.18</v>
      </c>
      <c r="P1762" s="154" t="s">
        <v>4192</v>
      </c>
      <c r="Q1762" s="226">
        <v>0.0</v>
      </c>
      <c r="R1762" s="489" t="str">
        <f>VLOOKUP(K1762,'Downloaded Data'!A:A,1,TRUE)</f>
        <v>#N/A</v>
      </c>
    </row>
    <row r="1763" ht="15.75" customHeight="1">
      <c r="A1763" s="154" t="s">
        <v>6054</v>
      </c>
      <c r="B1763" s="490">
        <v>4626.17</v>
      </c>
      <c r="C1763" s="490">
        <v>4626.17</v>
      </c>
      <c r="D1763" s="490">
        <v>4626.17</v>
      </c>
      <c r="E1763" s="490">
        <v>4626.17</v>
      </c>
      <c r="G1763" s="226">
        <v>5.0E-4</v>
      </c>
      <c r="K1763" s="489">
        <v>42686.0</v>
      </c>
      <c r="L1763" s="154">
        <v>84.36</v>
      </c>
      <c r="M1763" s="154">
        <v>84.91</v>
      </c>
      <c r="N1763" s="154">
        <v>85.27</v>
      </c>
      <c r="O1763" s="154">
        <v>84.27</v>
      </c>
      <c r="P1763" s="154" t="s">
        <v>4193</v>
      </c>
      <c r="Q1763" s="226">
        <v>-0.0065</v>
      </c>
      <c r="R1763" s="489" t="str">
        <f>VLOOKUP(K1763,'Downloaded Data'!A:A,1,TRUE)</f>
        <v>#N/A</v>
      </c>
    </row>
    <row r="1764" ht="15.75" customHeight="1">
      <c r="A1764" s="154" t="s">
        <v>6055</v>
      </c>
      <c r="B1764" s="490">
        <v>4623.98</v>
      </c>
      <c r="C1764" s="490">
        <v>4623.98</v>
      </c>
      <c r="D1764" s="490">
        <v>4623.98</v>
      </c>
      <c r="E1764" s="490">
        <v>4623.98</v>
      </c>
      <c r="G1764" s="226">
        <v>0.005</v>
      </c>
      <c r="K1764" s="489">
        <v>42594.0</v>
      </c>
      <c r="L1764" s="154">
        <v>84.91</v>
      </c>
      <c r="M1764" s="154">
        <v>85.82</v>
      </c>
      <c r="N1764" s="154">
        <v>85.91</v>
      </c>
      <c r="O1764" s="154">
        <v>84.64</v>
      </c>
      <c r="P1764" s="154" t="s">
        <v>4194</v>
      </c>
      <c r="Q1764" s="226">
        <v>-0.0021</v>
      </c>
      <c r="R1764" s="489" t="str">
        <f>VLOOKUP(K1764,'Downloaded Data'!A:A,1,TRUE)</f>
        <v>#N/A</v>
      </c>
    </row>
    <row r="1765" ht="15.75" customHeight="1">
      <c r="A1765" s="154" t="s">
        <v>6056</v>
      </c>
      <c r="B1765" s="490">
        <v>4601.08</v>
      </c>
      <c r="C1765" s="490">
        <v>4601.08</v>
      </c>
      <c r="D1765" s="490">
        <v>4601.08</v>
      </c>
      <c r="E1765" s="490">
        <v>4601.08</v>
      </c>
      <c r="G1765" s="226">
        <v>0.0</v>
      </c>
      <c r="K1765" s="489">
        <v>42563.0</v>
      </c>
      <c r="L1765" s="154">
        <v>85.09</v>
      </c>
      <c r="M1765" s="154">
        <v>85.45</v>
      </c>
      <c r="N1765" s="154">
        <v>85.45</v>
      </c>
      <c r="O1765" s="154">
        <v>84.73</v>
      </c>
      <c r="P1765" s="154" t="s">
        <v>4195</v>
      </c>
      <c r="Q1765" s="226">
        <v>0.0011</v>
      </c>
      <c r="R1765" s="489" t="str">
        <f>VLOOKUP(K1765,'Downloaded Data'!A:A,1,TRUE)</f>
        <v>#N/A</v>
      </c>
    </row>
    <row r="1766" ht="15.75" customHeight="1">
      <c r="A1766" s="489">
        <v>42591.0</v>
      </c>
      <c r="B1766" s="490">
        <v>4601.08</v>
      </c>
      <c r="C1766" s="490">
        <v>4601.08</v>
      </c>
      <c r="D1766" s="490">
        <v>4601.08</v>
      </c>
      <c r="E1766" s="490">
        <v>4601.08</v>
      </c>
      <c r="G1766" s="226">
        <v>0.0014</v>
      </c>
      <c r="K1766" s="489">
        <v>42533.0</v>
      </c>
      <c r="L1766" s="154">
        <v>85.0</v>
      </c>
      <c r="M1766" s="154">
        <v>85.55</v>
      </c>
      <c r="N1766" s="154">
        <v>85.91</v>
      </c>
      <c r="O1766" s="154">
        <v>84.64</v>
      </c>
      <c r="P1766" s="154" t="s">
        <v>4196</v>
      </c>
      <c r="Q1766" s="226">
        <v>-0.0064</v>
      </c>
      <c r="R1766" s="489" t="str">
        <f>VLOOKUP(K1766,'Downloaded Data'!A:A,1,TRUE)</f>
        <v>#N/A</v>
      </c>
    </row>
    <row r="1767" ht="15.75" customHeight="1">
      <c r="A1767" s="489">
        <v>42560.0</v>
      </c>
      <c r="B1767" s="490">
        <v>4594.67</v>
      </c>
      <c r="C1767" s="490">
        <v>4594.67</v>
      </c>
      <c r="D1767" s="490">
        <v>4594.67</v>
      </c>
      <c r="E1767" s="490">
        <v>4594.67</v>
      </c>
      <c r="G1767" s="226">
        <v>0.0058</v>
      </c>
      <c r="K1767" s="489">
        <v>42502.0</v>
      </c>
      <c r="L1767" s="154">
        <v>85.55</v>
      </c>
      <c r="M1767" s="154">
        <v>84.73</v>
      </c>
      <c r="N1767" s="154">
        <v>86.0</v>
      </c>
      <c r="O1767" s="154">
        <v>84.73</v>
      </c>
      <c r="P1767" s="154" t="s">
        <v>4197</v>
      </c>
      <c r="Q1767" s="226">
        <v>0.0075</v>
      </c>
      <c r="R1767" s="489" t="str">
        <f>VLOOKUP(K1767,'Downloaded Data'!A:A,1,TRUE)</f>
        <v>#N/A</v>
      </c>
    </row>
    <row r="1768" ht="15.75" customHeight="1">
      <c r="A1768" s="489">
        <v>42530.0</v>
      </c>
      <c r="B1768" s="490">
        <v>4568.35</v>
      </c>
      <c r="C1768" s="490">
        <v>4568.35</v>
      </c>
      <c r="D1768" s="490">
        <v>4568.35</v>
      </c>
      <c r="E1768" s="490">
        <v>4568.35</v>
      </c>
      <c r="G1768" s="226">
        <v>0.001</v>
      </c>
      <c r="K1768" s="489">
        <v>42472.0</v>
      </c>
      <c r="L1768" s="154">
        <v>84.91</v>
      </c>
      <c r="M1768" s="154">
        <v>86.82</v>
      </c>
      <c r="N1768" s="154">
        <v>87.0</v>
      </c>
      <c r="O1768" s="154">
        <v>84.55</v>
      </c>
      <c r="P1768" s="154" t="s">
        <v>4198</v>
      </c>
      <c r="Q1768" s="226">
        <v>-0.0178</v>
      </c>
      <c r="R1768" s="489" t="str">
        <f>VLOOKUP(K1768,'Downloaded Data'!A:A,1,TRUE)</f>
        <v>#N/A</v>
      </c>
    </row>
    <row r="1769" ht="15.75" customHeight="1">
      <c r="A1769" s="489">
        <v>42499.0</v>
      </c>
      <c r="B1769" s="490">
        <v>4563.69</v>
      </c>
      <c r="C1769" s="490">
        <v>4563.69</v>
      </c>
      <c r="D1769" s="490">
        <v>4563.69</v>
      </c>
      <c r="E1769" s="490">
        <v>4563.69</v>
      </c>
      <c r="G1769" s="226">
        <v>0.0014</v>
      </c>
      <c r="K1769" s="489">
        <v>42381.0</v>
      </c>
      <c r="L1769" s="154">
        <v>86.45</v>
      </c>
      <c r="M1769" s="154">
        <v>85.73</v>
      </c>
      <c r="N1769" s="154">
        <v>86.91</v>
      </c>
      <c r="O1769" s="154">
        <v>85.0</v>
      </c>
      <c r="P1769" s="154" t="s">
        <v>4199</v>
      </c>
      <c r="Q1769" s="226">
        <v>0.0149</v>
      </c>
      <c r="R1769" s="489" t="str">
        <f>VLOOKUP(K1769,'Downloaded Data'!A:A,1,TRUE)</f>
        <v>#N/A</v>
      </c>
    </row>
    <row r="1770" ht="15.75" customHeight="1">
      <c r="A1770" s="489">
        <v>42469.0</v>
      </c>
      <c r="B1770" s="490">
        <v>4557.43</v>
      </c>
      <c r="C1770" s="490">
        <v>4557.43</v>
      </c>
      <c r="D1770" s="490">
        <v>4557.43</v>
      </c>
      <c r="E1770" s="490">
        <v>4557.43</v>
      </c>
      <c r="G1770" s="226">
        <v>0.0018</v>
      </c>
      <c r="K1770" s="154" t="s">
        <v>6018</v>
      </c>
      <c r="L1770" s="154">
        <v>85.18</v>
      </c>
      <c r="M1770" s="154">
        <v>84.91</v>
      </c>
      <c r="N1770" s="154">
        <v>85.45</v>
      </c>
      <c r="O1770" s="154">
        <v>84.09</v>
      </c>
      <c r="P1770" s="154" t="s">
        <v>4200</v>
      </c>
      <c r="Q1770" s="226">
        <v>0.0011</v>
      </c>
      <c r="R1770" s="489" t="str">
        <f>VLOOKUP(K1770,'Downloaded Data'!A:A,1,TRUE)</f>
        <v>07/13/2014</v>
      </c>
    </row>
    <row r="1771" ht="15.75" customHeight="1">
      <c r="A1771" s="489">
        <v>42378.0</v>
      </c>
      <c r="B1771" s="490">
        <v>4549.04</v>
      </c>
      <c r="C1771" s="490">
        <v>4549.04</v>
      </c>
      <c r="D1771" s="490">
        <v>4549.04</v>
      </c>
      <c r="E1771" s="490">
        <v>4549.04</v>
      </c>
      <c r="G1771" s="226">
        <v>0.005</v>
      </c>
      <c r="K1771" s="154" t="s">
        <v>6019</v>
      </c>
      <c r="L1771" s="154">
        <v>85.09</v>
      </c>
      <c r="M1771" s="154">
        <v>84.82</v>
      </c>
      <c r="N1771" s="154">
        <v>85.27</v>
      </c>
      <c r="O1771" s="154">
        <v>84.64</v>
      </c>
      <c r="P1771" s="154" t="s">
        <v>4201</v>
      </c>
      <c r="Q1771" s="226">
        <v>0.0064</v>
      </c>
      <c r="R1771" s="489" t="str">
        <f>VLOOKUP(K1771,'Downloaded Data'!A:A,1,TRUE)</f>
        <v>07/13/2014</v>
      </c>
    </row>
    <row r="1772" ht="15.75" customHeight="1">
      <c r="A1772" s="154" t="s">
        <v>6057</v>
      </c>
      <c r="B1772" s="490">
        <v>4526.57</v>
      </c>
      <c r="C1772" s="490">
        <v>4526.57</v>
      </c>
      <c r="D1772" s="490">
        <v>4526.57</v>
      </c>
      <c r="E1772" s="490">
        <v>4526.57</v>
      </c>
      <c r="G1772" s="226">
        <v>6.0E-4</v>
      </c>
      <c r="K1772" s="154" t="s">
        <v>6020</v>
      </c>
      <c r="L1772" s="154">
        <v>84.55</v>
      </c>
      <c r="M1772" s="154">
        <v>84.82</v>
      </c>
      <c r="N1772" s="154">
        <v>85.82</v>
      </c>
      <c r="O1772" s="154">
        <v>84.27</v>
      </c>
      <c r="P1772" s="154" t="s">
        <v>4202</v>
      </c>
      <c r="Q1772" s="226">
        <v>-0.0074</v>
      </c>
      <c r="R1772" s="489" t="str">
        <f>VLOOKUP(K1772,'Downloaded Data'!A:A,1,TRUE)</f>
        <v>07/13/2014</v>
      </c>
    </row>
    <row r="1773" ht="15.75" customHeight="1">
      <c r="A1773" s="154" t="s">
        <v>6058</v>
      </c>
      <c r="B1773" s="490">
        <v>4523.65</v>
      </c>
      <c r="C1773" s="490">
        <v>4523.65</v>
      </c>
      <c r="D1773" s="490">
        <v>4523.65</v>
      </c>
      <c r="E1773" s="490">
        <v>4523.65</v>
      </c>
      <c r="G1773" s="226">
        <v>-0.0023</v>
      </c>
      <c r="K1773" s="154" t="s">
        <v>6021</v>
      </c>
      <c r="L1773" s="154">
        <v>85.18</v>
      </c>
      <c r="M1773" s="154">
        <v>85.0</v>
      </c>
      <c r="N1773" s="154">
        <v>85.45</v>
      </c>
      <c r="O1773" s="154">
        <v>84.18</v>
      </c>
      <c r="P1773" s="154" t="s">
        <v>4203</v>
      </c>
      <c r="Q1773" s="226">
        <v>0.0075</v>
      </c>
      <c r="R1773" s="489" t="str">
        <f>VLOOKUP(K1773,'Downloaded Data'!A:A,1,TRUE)</f>
        <v>07/13/2014</v>
      </c>
    </row>
    <row r="1774" ht="15.75" customHeight="1">
      <c r="A1774" s="154" t="s">
        <v>6059</v>
      </c>
      <c r="B1774" s="490">
        <v>4534.04</v>
      </c>
      <c r="C1774" s="490">
        <v>4534.04</v>
      </c>
      <c r="D1774" s="490">
        <v>4534.04</v>
      </c>
      <c r="E1774" s="490">
        <v>4534.04</v>
      </c>
      <c r="G1774" s="226">
        <v>-1.0E-4</v>
      </c>
      <c r="K1774" s="154" t="s">
        <v>6022</v>
      </c>
      <c r="L1774" s="154">
        <v>84.55</v>
      </c>
      <c r="M1774" s="154">
        <v>84.09</v>
      </c>
      <c r="N1774" s="154">
        <v>85.0</v>
      </c>
      <c r="O1774" s="154">
        <v>83.55</v>
      </c>
      <c r="P1774" s="154" t="s">
        <v>4204</v>
      </c>
      <c r="Q1774" s="226">
        <v>0.0076</v>
      </c>
      <c r="R1774" s="489" t="str">
        <f>VLOOKUP(K1774,'Downloaded Data'!A:A,1,TRUE)</f>
        <v>07/13/2014</v>
      </c>
    </row>
    <row r="1775" ht="15.75" customHeight="1">
      <c r="A1775" s="154" t="s">
        <v>6060</v>
      </c>
      <c r="B1775" s="490">
        <v>4534.55</v>
      </c>
      <c r="C1775" s="490">
        <v>4534.55</v>
      </c>
      <c r="D1775" s="490">
        <v>4534.55</v>
      </c>
      <c r="E1775" s="490">
        <v>4534.55</v>
      </c>
      <c r="G1775" s="226">
        <v>-0.0043</v>
      </c>
      <c r="K1775" s="154" t="s">
        <v>6023</v>
      </c>
      <c r="L1775" s="154">
        <v>83.91</v>
      </c>
      <c r="M1775" s="154">
        <v>85.0</v>
      </c>
      <c r="N1775" s="154">
        <v>85.27</v>
      </c>
      <c r="O1775" s="154">
        <v>83.73</v>
      </c>
      <c r="P1775" s="154" t="s">
        <v>4205</v>
      </c>
      <c r="Q1775" s="226">
        <v>-0.0011</v>
      </c>
      <c r="R1775" s="489" t="str">
        <f>VLOOKUP(K1775,'Downloaded Data'!A:A,1,TRUE)</f>
        <v>07/13/2014</v>
      </c>
    </row>
    <row r="1776" ht="15.75" customHeight="1">
      <c r="A1776" s="154" t="s">
        <v>6061</v>
      </c>
      <c r="B1776" s="490">
        <v>4554.27</v>
      </c>
      <c r="C1776" s="490">
        <v>4554.27</v>
      </c>
      <c r="D1776" s="490">
        <v>4554.27</v>
      </c>
      <c r="E1776" s="490">
        <v>4554.27</v>
      </c>
      <c r="G1776" s="226">
        <v>-0.0021</v>
      </c>
      <c r="K1776" s="154" t="s">
        <v>6024</v>
      </c>
      <c r="L1776" s="154">
        <v>84.0</v>
      </c>
      <c r="M1776" s="154">
        <v>85.45</v>
      </c>
      <c r="N1776" s="154">
        <v>85.45</v>
      </c>
      <c r="O1776" s="154">
        <v>83.73</v>
      </c>
      <c r="P1776" s="154" t="s">
        <v>4206</v>
      </c>
      <c r="Q1776" s="226">
        <v>-0.0011</v>
      </c>
      <c r="R1776" s="489" t="str">
        <f>VLOOKUP(K1776,'Downloaded Data'!A:A,1,TRUE)</f>
        <v>07/13/2014</v>
      </c>
    </row>
    <row r="1777" ht="15.75" customHeight="1">
      <c r="A1777" s="154" t="s">
        <v>6062</v>
      </c>
      <c r="B1777" s="490">
        <v>4563.68</v>
      </c>
      <c r="C1777" s="490">
        <v>4563.68</v>
      </c>
      <c r="D1777" s="490">
        <v>4563.68</v>
      </c>
      <c r="E1777" s="490">
        <v>4563.68</v>
      </c>
      <c r="G1777" s="226">
        <v>-0.0031</v>
      </c>
      <c r="K1777" s="154" t="s">
        <v>6025</v>
      </c>
      <c r="L1777" s="154">
        <v>84.09</v>
      </c>
      <c r="M1777" s="154">
        <v>85.0</v>
      </c>
      <c r="N1777" s="154">
        <v>85.91</v>
      </c>
      <c r="O1777" s="154">
        <v>84.0</v>
      </c>
      <c r="P1777" s="154" t="s">
        <v>4207</v>
      </c>
      <c r="Q1777" s="226">
        <v>-0.0107</v>
      </c>
      <c r="R1777" s="489" t="str">
        <f>VLOOKUP(K1777,'Downloaded Data'!A:A,1,TRUE)</f>
        <v>07/13/2014</v>
      </c>
    </row>
    <row r="1778" ht="15.75" customHeight="1">
      <c r="A1778" s="154" t="s">
        <v>6063</v>
      </c>
      <c r="B1778" s="490">
        <v>4577.84</v>
      </c>
      <c r="C1778" s="490">
        <v>4577.84</v>
      </c>
      <c r="D1778" s="490">
        <v>4577.84</v>
      </c>
      <c r="E1778" s="490">
        <v>4577.84</v>
      </c>
      <c r="G1778" s="226">
        <v>-3.0E-4</v>
      </c>
      <c r="K1778" s="154" t="s">
        <v>6026</v>
      </c>
      <c r="L1778" s="154">
        <v>85.0</v>
      </c>
      <c r="M1778" s="154">
        <v>85.64</v>
      </c>
      <c r="N1778" s="154">
        <v>85.91</v>
      </c>
      <c r="O1778" s="154">
        <v>84.82</v>
      </c>
      <c r="P1778" s="154" t="s">
        <v>4208</v>
      </c>
      <c r="Q1778" s="226">
        <v>-0.0106</v>
      </c>
      <c r="R1778" s="489" t="str">
        <f>VLOOKUP(K1778,'Downloaded Data'!A:A,1,TRUE)</f>
        <v>07/13/2014</v>
      </c>
    </row>
    <row r="1779" ht="15.75" customHeight="1">
      <c r="A1779" s="154" t="s">
        <v>6064</v>
      </c>
      <c r="B1779" s="490">
        <v>4579.03</v>
      </c>
      <c r="C1779" s="490">
        <v>4579.03</v>
      </c>
      <c r="D1779" s="490">
        <v>4579.03</v>
      </c>
      <c r="E1779" s="490">
        <v>4579.03</v>
      </c>
      <c r="G1779" s="226">
        <v>-0.0013</v>
      </c>
      <c r="K1779" s="154" t="s">
        <v>6027</v>
      </c>
      <c r="L1779" s="154">
        <v>85.91</v>
      </c>
      <c r="M1779" s="154">
        <v>86.27</v>
      </c>
      <c r="N1779" s="154">
        <v>86.36</v>
      </c>
      <c r="O1779" s="154">
        <v>85.45</v>
      </c>
      <c r="P1779" s="154" t="s">
        <v>4209</v>
      </c>
      <c r="Q1779" s="226">
        <v>0.0042</v>
      </c>
      <c r="R1779" s="489" t="str">
        <f>VLOOKUP(K1779,'Downloaded Data'!A:A,1,TRUE)</f>
        <v>01/15/2017</v>
      </c>
    </row>
    <row r="1780" ht="15.75" customHeight="1">
      <c r="A1780" s="154" t="s">
        <v>6065</v>
      </c>
      <c r="B1780" s="490">
        <v>4585.08</v>
      </c>
      <c r="C1780" s="490">
        <v>4585.08</v>
      </c>
      <c r="D1780" s="490">
        <v>4585.08</v>
      </c>
      <c r="E1780" s="490">
        <v>4585.08</v>
      </c>
      <c r="G1780" s="226">
        <v>-0.0022</v>
      </c>
      <c r="K1780" s="154" t="s">
        <v>6028</v>
      </c>
      <c r="L1780" s="154">
        <v>85.55</v>
      </c>
      <c r="M1780" s="154">
        <v>86.73</v>
      </c>
      <c r="N1780" s="154">
        <v>87.18</v>
      </c>
      <c r="O1780" s="154">
        <v>85.36</v>
      </c>
      <c r="P1780" s="154" t="s">
        <v>4210</v>
      </c>
      <c r="Q1780" s="226">
        <v>-0.0063</v>
      </c>
      <c r="R1780" s="489" t="str">
        <f>VLOOKUP(K1780,'Downloaded Data'!A:A,1,TRUE)</f>
        <v>01/15/2017</v>
      </c>
    </row>
    <row r="1781" ht="15.75" customHeight="1">
      <c r="A1781" s="154" t="s">
        <v>6066</v>
      </c>
      <c r="B1781" s="490">
        <v>4595.23</v>
      </c>
      <c r="C1781" s="490">
        <v>4595.23</v>
      </c>
      <c r="D1781" s="490">
        <v>4595.23</v>
      </c>
      <c r="E1781" s="490">
        <v>4595.23</v>
      </c>
      <c r="G1781" s="226">
        <v>0.002</v>
      </c>
      <c r="K1781" s="154" t="s">
        <v>6029</v>
      </c>
      <c r="L1781" s="154">
        <v>86.09</v>
      </c>
      <c r="M1781" s="154">
        <v>85.91</v>
      </c>
      <c r="N1781" s="154">
        <v>87.27</v>
      </c>
      <c r="O1781" s="154">
        <v>85.73</v>
      </c>
      <c r="P1781" s="154" t="s">
        <v>4159</v>
      </c>
      <c r="Q1781" s="226">
        <v>0.0053</v>
      </c>
      <c r="R1781" s="489" t="str">
        <f>VLOOKUP(K1781,'Downloaded Data'!A:A,1,TRUE)</f>
        <v>01/15/2017</v>
      </c>
    </row>
    <row r="1782" ht="15.75" customHeight="1">
      <c r="A1782" s="154" t="s">
        <v>6067</v>
      </c>
      <c r="B1782" s="490">
        <v>4586.25</v>
      </c>
      <c r="C1782" s="490">
        <v>4586.25</v>
      </c>
      <c r="D1782" s="490">
        <v>4586.25</v>
      </c>
      <c r="E1782" s="490">
        <v>4586.25</v>
      </c>
      <c r="G1782" s="226">
        <v>0.002</v>
      </c>
      <c r="K1782" s="154" t="s">
        <v>6030</v>
      </c>
      <c r="L1782" s="154">
        <v>85.64</v>
      </c>
      <c r="M1782" s="154">
        <v>85.09</v>
      </c>
      <c r="N1782" s="154">
        <v>85.91</v>
      </c>
      <c r="O1782" s="154">
        <v>84.55</v>
      </c>
      <c r="P1782" s="154" t="s">
        <v>4211</v>
      </c>
      <c r="Q1782" s="226">
        <v>0.0086</v>
      </c>
      <c r="R1782" s="489" t="str">
        <f>VLOOKUP(K1782,'Downloaded Data'!A:A,1,TRUE)</f>
        <v>01/15/2017</v>
      </c>
    </row>
    <row r="1783" ht="15.75" customHeight="1">
      <c r="A1783" s="154" t="s">
        <v>6068</v>
      </c>
      <c r="B1783" s="490">
        <v>4577.08</v>
      </c>
      <c r="C1783" s="490">
        <v>4577.08</v>
      </c>
      <c r="D1783" s="490">
        <v>4577.08</v>
      </c>
      <c r="E1783" s="490">
        <v>4577.08</v>
      </c>
      <c r="G1783" s="226">
        <v>6.0E-4</v>
      </c>
      <c r="K1783" s="154" t="s">
        <v>6031</v>
      </c>
      <c r="L1783" s="154">
        <v>84.91</v>
      </c>
      <c r="M1783" s="154">
        <v>85.64</v>
      </c>
      <c r="N1783" s="154">
        <v>85.64</v>
      </c>
      <c r="O1783" s="154">
        <v>84.55</v>
      </c>
      <c r="P1783" s="154" t="s">
        <v>4212</v>
      </c>
      <c r="Q1783" s="226">
        <v>0.0032</v>
      </c>
      <c r="R1783" s="489" t="str">
        <f>VLOOKUP(K1783,'Downloaded Data'!A:A,1,TRUE)</f>
        <v>01/15/2017</v>
      </c>
    </row>
    <row r="1784" ht="15.75" customHeight="1">
      <c r="A1784" s="489">
        <v>42682.0</v>
      </c>
      <c r="B1784" s="490">
        <v>4574.36</v>
      </c>
      <c r="C1784" s="490">
        <v>4574.36</v>
      </c>
      <c r="D1784" s="490">
        <v>4574.36</v>
      </c>
      <c r="E1784" s="490">
        <v>4574.36</v>
      </c>
      <c r="G1784" s="226">
        <v>0.0011</v>
      </c>
      <c r="K1784" s="489">
        <v>42654.0</v>
      </c>
      <c r="L1784" s="154">
        <v>84.64</v>
      </c>
      <c r="M1784" s="154">
        <v>84.82</v>
      </c>
      <c r="N1784" s="154">
        <v>85.18</v>
      </c>
      <c r="O1784" s="154">
        <v>84.36</v>
      </c>
      <c r="P1784" s="154" t="s">
        <v>4213</v>
      </c>
      <c r="Q1784" s="226">
        <v>-0.0011</v>
      </c>
      <c r="R1784" s="489" t="str">
        <f>VLOOKUP(K1784,'Downloaded Data'!A:A,1,TRUE)</f>
        <v>#N/A</v>
      </c>
    </row>
    <row r="1785" ht="15.75" customHeight="1">
      <c r="A1785" s="489">
        <v>42651.0</v>
      </c>
      <c r="B1785" s="490">
        <v>4569.28</v>
      </c>
      <c r="C1785" s="490">
        <v>4569.28</v>
      </c>
      <c r="D1785" s="490">
        <v>4569.28</v>
      </c>
      <c r="E1785" s="490">
        <v>4569.28</v>
      </c>
      <c r="G1785" s="226">
        <v>4.0E-4</v>
      </c>
      <c r="K1785" s="489">
        <v>42624.0</v>
      </c>
      <c r="L1785" s="154">
        <v>84.73</v>
      </c>
      <c r="M1785" s="154">
        <v>84.82</v>
      </c>
      <c r="N1785" s="154">
        <v>85.36</v>
      </c>
      <c r="O1785" s="154">
        <v>84.09</v>
      </c>
      <c r="P1785" s="154" t="s">
        <v>4214</v>
      </c>
      <c r="Q1785" s="226">
        <v>0.0065</v>
      </c>
      <c r="R1785" s="489" t="str">
        <f>VLOOKUP(K1785,'Downloaded Data'!A:A,1,TRUE)</f>
        <v>#N/A</v>
      </c>
    </row>
    <row r="1786" ht="15.75" customHeight="1">
      <c r="A1786" s="489">
        <v>42621.0</v>
      </c>
      <c r="B1786" s="490">
        <v>4567.68</v>
      </c>
      <c r="C1786" s="490">
        <v>4567.68</v>
      </c>
      <c r="D1786" s="490">
        <v>4567.68</v>
      </c>
      <c r="E1786" s="490">
        <v>4567.68</v>
      </c>
      <c r="G1786" s="226">
        <v>-3.0E-4</v>
      </c>
      <c r="K1786" s="489">
        <v>42593.0</v>
      </c>
      <c r="L1786" s="154">
        <v>84.18</v>
      </c>
      <c r="M1786" s="154">
        <v>84.91</v>
      </c>
      <c r="N1786" s="154">
        <v>85.18</v>
      </c>
      <c r="O1786" s="154">
        <v>83.64</v>
      </c>
      <c r="P1786" s="154" t="s">
        <v>4215</v>
      </c>
      <c r="Q1786" s="226">
        <v>0.0021</v>
      </c>
      <c r="R1786" s="489" t="str">
        <f>VLOOKUP(K1786,'Downloaded Data'!A:A,1,TRUE)</f>
        <v>#N/A</v>
      </c>
    </row>
    <row r="1787" ht="15.75" customHeight="1">
      <c r="A1787" s="489">
        <v>42590.0</v>
      </c>
      <c r="B1787" s="490">
        <v>4569.12</v>
      </c>
      <c r="C1787" s="490">
        <v>4569.12</v>
      </c>
      <c r="D1787" s="490">
        <v>4569.12</v>
      </c>
      <c r="E1787" s="490">
        <v>4569.12</v>
      </c>
      <c r="G1787" s="226">
        <v>2.0E-4</v>
      </c>
      <c r="K1787" s="489">
        <v>42562.0</v>
      </c>
      <c r="L1787" s="154">
        <v>84.0</v>
      </c>
      <c r="M1787" s="154">
        <v>84.82</v>
      </c>
      <c r="N1787" s="154">
        <v>84.82</v>
      </c>
      <c r="O1787" s="154">
        <v>83.73</v>
      </c>
      <c r="P1787" s="154" t="s">
        <v>4216</v>
      </c>
      <c r="Q1787" s="226">
        <v>-0.0043</v>
      </c>
      <c r="R1787" s="489" t="str">
        <f>VLOOKUP(K1787,'Downloaded Data'!A:A,1,TRUE)</f>
        <v>#N/A</v>
      </c>
    </row>
    <row r="1788" ht="15.75" customHeight="1">
      <c r="A1788" s="489">
        <v>42559.0</v>
      </c>
      <c r="B1788" s="490">
        <v>4568.42</v>
      </c>
      <c r="C1788" s="490">
        <v>4568.42</v>
      </c>
      <c r="D1788" s="490">
        <v>4568.42</v>
      </c>
      <c r="E1788" s="490">
        <v>4568.42</v>
      </c>
      <c r="G1788" s="226">
        <v>-0.002</v>
      </c>
      <c r="K1788" s="489">
        <v>42532.0</v>
      </c>
      <c r="L1788" s="154">
        <v>84.36</v>
      </c>
      <c r="M1788" s="154">
        <v>84.36</v>
      </c>
      <c r="N1788" s="154">
        <v>84.73</v>
      </c>
      <c r="O1788" s="154">
        <v>84.09</v>
      </c>
      <c r="P1788" s="154" t="s">
        <v>4217</v>
      </c>
      <c r="Q1788" s="226">
        <v>0.0011</v>
      </c>
      <c r="R1788" s="489" t="str">
        <f>VLOOKUP(K1788,'Downloaded Data'!A:A,1,TRUE)</f>
        <v>#N/A</v>
      </c>
    </row>
    <row r="1789" ht="15.75" customHeight="1">
      <c r="A1789" s="489">
        <v>42468.0</v>
      </c>
      <c r="B1789" s="490">
        <v>4577.57</v>
      </c>
      <c r="C1789" s="490">
        <v>4577.57</v>
      </c>
      <c r="D1789" s="490">
        <v>4577.57</v>
      </c>
      <c r="E1789" s="490">
        <v>4577.57</v>
      </c>
      <c r="G1789" s="226">
        <v>3.0E-4</v>
      </c>
      <c r="K1789" s="489">
        <v>42440.0</v>
      </c>
      <c r="L1789" s="154">
        <v>84.27</v>
      </c>
      <c r="M1789" s="154">
        <v>85.36</v>
      </c>
      <c r="N1789" s="154">
        <v>85.36</v>
      </c>
      <c r="O1789" s="154">
        <v>84.0</v>
      </c>
      <c r="P1789" s="154" t="s">
        <v>4218</v>
      </c>
      <c r="Q1789" s="226">
        <v>-0.0044</v>
      </c>
      <c r="R1789" s="489" t="str">
        <f>VLOOKUP(K1789,'Downloaded Data'!A:A,1,TRUE)</f>
        <v>#N/A</v>
      </c>
    </row>
    <row r="1790" ht="15.75" customHeight="1">
      <c r="A1790" s="489">
        <v>42437.0</v>
      </c>
      <c r="B1790" s="490">
        <v>4575.97</v>
      </c>
      <c r="C1790" s="490">
        <v>4575.97</v>
      </c>
      <c r="D1790" s="490">
        <v>4575.97</v>
      </c>
      <c r="E1790" s="490">
        <v>4575.97</v>
      </c>
      <c r="G1790" s="226">
        <v>0.0052</v>
      </c>
      <c r="K1790" s="489">
        <v>42411.0</v>
      </c>
      <c r="L1790" s="154">
        <v>84.64</v>
      </c>
      <c r="M1790" s="154">
        <v>83.82</v>
      </c>
      <c r="N1790" s="154">
        <v>85.0</v>
      </c>
      <c r="O1790" s="154">
        <v>83.82</v>
      </c>
      <c r="P1790" s="154" t="s">
        <v>4219</v>
      </c>
      <c r="Q1790" s="226">
        <v>0.0087</v>
      </c>
      <c r="R1790" s="489" t="str">
        <f>VLOOKUP(K1790,'Downloaded Data'!A:A,1,TRUE)</f>
        <v>#N/A</v>
      </c>
    </row>
    <row r="1791" ht="15.75" customHeight="1">
      <c r="A1791" s="489">
        <v>42408.0</v>
      </c>
      <c r="B1791" s="490">
        <v>4552.36</v>
      </c>
      <c r="C1791" s="490">
        <v>4552.36</v>
      </c>
      <c r="D1791" s="490">
        <v>4552.36</v>
      </c>
      <c r="E1791" s="490">
        <v>4552.36</v>
      </c>
      <c r="G1791" s="226">
        <v>0.0041</v>
      </c>
      <c r="K1791" s="489">
        <v>42380.0</v>
      </c>
      <c r="L1791" s="154">
        <v>83.91</v>
      </c>
      <c r="M1791" s="154">
        <v>85.0</v>
      </c>
      <c r="N1791" s="154">
        <v>85.0</v>
      </c>
      <c r="O1791" s="154">
        <v>83.55</v>
      </c>
      <c r="P1791" s="154" t="s">
        <v>3068</v>
      </c>
      <c r="Q1791" s="226">
        <v>-0.0076</v>
      </c>
      <c r="R1791" s="489" t="str">
        <f>VLOOKUP(K1791,'Downloaded Data'!A:A,1,TRUE)</f>
        <v>#N/A</v>
      </c>
    </row>
    <row r="1792" ht="15.75" customHeight="1">
      <c r="A1792" s="489">
        <v>42377.0</v>
      </c>
      <c r="B1792" s="490">
        <v>4533.71</v>
      </c>
      <c r="C1792" s="490">
        <v>4533.71</v>
      </c>
      <c r="D1792" s="490">
        <v>4533.71</v>
      </c>
      <c r="E1792" s="490">
        <v>4533.71</v>
      </c>
      <c r="G1792" s="226">
        <v>0.0018</v>
      </c>
      <c r="K1792" s="154" t="s">
        <v>6032</v>
      </c>
      <c r="L1792" s="154">
        <v>84.55</v>
      </c>
      <c r="M1792" s="154">
        <v>83.36</v>
      </c>
      <c r="N1792" s="154">
        <v>85.36</v>
      </c>
      <c r="O1792" s="154">
        <v>83.36</v>
      </c>
      <c r="P1792" s="154" t="s">
        <v>4220</v>
      </c>
      <c r="Q1792" s="226">
        <v>0.0033</v>
      </c>
      <c r="R1792" s="489" t="str">
        <f>VLOOKUP(K1792,'Downloaded Data'!A:A,1,TRUE)</f>
        <v>01/15/2017</v>
      </c>
    </row>
    <row r="1793" ht="15.75" customHeight="1">
      <c r="A1793" s="154" t="s">
        <v>6069</v>
      </c>
      <c r="B1793" s="490">
        <v>4525.34</v>
      </c>
      <c r="C1793" s="490">
        <v>4525.34</v>
      </c>
      <c r="D1793" s="490">
        <v>4525.34</v>
      </c>
      <c r="E1793" s="490">
        <v>4525.34</v>
      </c>
      <c r="G1793" s="226">
        <v>-0.0028</v>
      </c>
      <c r="K1793" s="154" t="s">
        <v>6033</v>
      </c>
      <c r="L1793" s="154">
        <v>84.27</v>
      </c>
      <c r="M1793" s="154">
        <v>85.0</v>
      </c>
      <c r="N1793" s="154">
        <v>85.36</v>
      </c>
      <c r="O1793" s="154">
        <v>81.82</v>
      </c>
      <c r="P1793" s="154" t="s">
        <v>4221</v>
      </c>
      <c r="Q1793" s="226">
        <v>0.0064</v>
      </c>
      <c r="R1793" s="489" t="str">
        <f>VLOOKUP(K1793,'Downloaded Data'!A:A,1,TRUE)</f>
        <v>01/15/2017</v>
      </c>
    </row>
    <row r="1794" ht="15.75" customHeight="1">
      <c r="A1794" s="154" t="s">
        <v>6070</v>
      </c>
      <c r="B1794" s="490">
        <v>4538.26</v>
      </c>
      <c r="C1794" s="490">
        <v>4538.26</v>
      </c>
      <c r="D1794" s="490">
        <v>4538.26</v>
      </c>
      <c r="E1794" s="490">
        <v>4538.26</v>
      </c>
      <c r="G1794" s="226">
        <v>0.0</v>
      </c>
      <c r="K1794" s="154" t="s">
        <v>6034</v>
      </c>
      <c r="L1794" s="154">
        <v>83.73</v>
      </c>
      <c r="M1794" s="154">
        <v>85.45</v>
      </c>
      <c r="N1794" s="154">
        <v>85.45</v>
      </c>
      <c r="O1794" s="154">
        <v>83.09</v>
      </c>
      <c r="P1794" s="154" t="s">
        <v>4222</v>
      </c>
      <c r="Q1794" s="226">
        <v>-0.0191</v>
      </c>
      <c r="R1794" s="489" t="str">
        <f>VLOOKUP(K1794,'Downloaded Data'!A:A,1,TRUE)</f>
        <v>01/15/2017</v>
      </c>
    </row>
    <row r="1795" ht="15.75" customHeight="1">
      <c r="A1795" s="154" t="s">
        <v>6071</v>
      </c>
      <c r="B1795" s="490">
        <v>4538.2</v>
      </c>
      <c r="C1795" s="490">
        <v>4538.2</v>
      </c>
      <c r="D1795" s="490">
        <v>4538.2</v>
      </c>
      <c r="E1795" s="490">
        <v>4538.2</v>
      </c>
      <c r="G1795" s="226">
        <v>-0.0026</v>
      </c>
      <c r="K1795" s="154" t="s">
        <v>6035</v>
      </c>
      <c r="L1795" s="154">
        <v>85.36</v>
      </c>
      <c r="M1795" s="154">
        <v>85.45</v>
      </c>
      <c r="N1795" s="154">
        <v>85.73</v>
      </c>
      <c r="O1795" s="154">
        <v>84.27</v>
      </c>
      <c r="P1795" s="154" t="s">
        <v>4223</v>
      </c>
      <c r="Q1795" s="226">
        <v>-0.0033</v>
      </c>
      <c r="R1795" s="489" t="str">
        <f>VLOOKUP(K1795,'Downloaded Data'!A:A,1,TRUE)</f>
        <v>01/15/2017</v>
      </c>
    </row>
    <row r="1796" ht="15.75" customHeight="1">
      <c r="A1796" s="154" t="s">
        <v>6072</v>
      </c>
      <c r="B1796" s="490">
        <v>4550.16</v>
      </c>
      <c r="C1796" s="490">
        <v>4550.16</v>
      </c>
      <c r="D1796" s="490">
        <v>4550.16</v>
      </c>
      <c r="E1796" s="490">
        <v>4550.16</v>
      </c>
      <c r="G1796" s="226">
        <v>2.0E-4</v>
      </c>
      <c r="K1796" s="154" t="s">
        <v>6036</v>
      </c>
      <c r="L1796" s="154">
        <v>85.64</v>
      </c>
      <c r="M1796" s="154">
        <v>85.36</v>
      </c>
      <c r="N1796" s="154">
        <v>86.27</v>
      </c>
      <c r="O1796" s="154">
        <v>85.09</v>
      </c>
      <c r="P1796" s="154" t="s">
        <v>4224</v>
      </c>
      <c r="Q1796" s="226">
        <v>0.0054</v>
      </c>
      <c r="R1796" s="489" t="str">
        <f>VLOOKUP(K1796,'Downloaded Data'!A:A,1,TRUE)</f>
        <v>01/15/2017</v>
      </c>
    </row>
    <row r="1797" ht="15.75" customHeight="1">
      <c r="A1797" s="154" t="s">
        <v>6073</v>
      </c>
      <c r="B1797" s="490">
        <v>4549.18</v>
      </c>
      <c r="C1797" s="490">
        <v>4549.18</v>
      </c>
      <c r="D1797" s="490">
        <v>4549.18</v>
      </c>
      <c r="E1797" s="490">
        <v>4549.18</v>
      </c>
      <c r="G1797" s="226">
        <v>-4.0E-4</v>
      </c>
      <c r="K1797" s="154" t="s">
        <v>6037</v>
      </c>
      <c r="L1797" s="154">
        <v>85.18</v>
      </c>
      <c r="M1797" s="154">
        <v>85.09</v>
      </c>
      <c r="N1797" s="154">
        <v>85.55</v>
      </c>
      <c r="O1797" s="154">
        <v>84.27</v>
      </c>
      <c r="P1797" s="154" t="s">
        <v>4225</v>
      </c>
      <c r="Q1797" s="226">
        <v>0.0053</v>
      </c>
      <c r="R1797" s="489" t="str">
        <f>VLOOKUP(K1797,'Downloaded Data'!A:A,1,TRUE)</f>
        <v>01/15/2017</v>
      </c>
    </row>
    <row r="1798" ht="15.75" customHeight="1">
      <c r="A1798" s="154" t="s">
        <v>6074</v>
      </c>
      <c r="B1798" s="490">
        <v>4551.07</v>
      </c>
      <c r="C1798" s="490">
        <v>4551.07</v>
      </c>
      <c r="D1798" s="490">
        <v>4551.07</v>
      </c>
      <c r="E1798" s="490">
        <v>4551.07</v>
      </c>
      <c r="G1798" s="226">
        <v>-6.0E-4</v>
      </c>
      <c r="K1798" s="154" t="s">
        <v>6038</v>
      </c>
      <c r="L1798" s="154">
        <v>84.73</v>
      </c>
      <c r="M1798" s="154">
        <v>84.91</v>
      </c>
      <c r="N1798" s="154">
        <v>85.36</v>
      </c>
      <c r="O1798" s="154">
        <v>83.73</v>
      </c>
      <c r="P1798" s="154" t="s">
        <v>4226</v>
      </c>
      <c r="Q1798" s="226">
        <v>0.0055</v>
      </c>
      <c r="R1798" s="489" t="str">
        <f>VLOOKUP(K1798,'Downloaded Data'!A:A,1,TRUE)</f>
        <v>01/15/2017</v>
      </c>
    </row>
    <row r="1799" ht="15.75" customHeight="1">
      <c r="A1799" s="154" t="s">
        <v>6075</v>
      </c>
      <c r="B1799" s="490">
        <v>4553.78</v>
      </c>
      <c r="C1799" s="490">
        <v>4553.78</v>
      </c>
      <c r="D1799" s="490">
        <v>4553.78</v>
      </c>
      <c r="E1799" s="490">
        <v>4553.78</v>
      </c>
      <c r="G1799" s="226">
        <v>-2.0E-4</v>
      </c>
      <c r="K1799" s="154" t="s">
        <v>6039</v>
      </c>
      <c r="L1799" s="154">
        <v>84.27</v>
      </c>
      <c r="M1799" s="154">
        <v>85.36</v>
      </c>
      <c r="N1799" s="154">
        <v>85.36</v>
      </c>
      <c r="O1799" s="154">
        <v>84.09</v>
      </c>
      <c r="P1799" s="154" t="s">
        <v>4227</v>
      </c>
      <c r="Q1799" s="226">
        <v>-0.0033</v>
      </c>
      <c r="R1799" s="489" t="str">
        <f>VLOOKUP(K1799,'Downloaded Data'!A:A,1,TRUE)</f>
        <v>01/15/2017</v>
      </c>
    </row>
    <row r="1800" ht="15.75" customHeight="1">
      <c r="A1800" s="154" t="s">
        <v>6076</v>
      </c>
      <c r="B1800" s="490">
        <v>4554.54</v>
      </c>
      <c r="C1800" s="490">
        <v>4554.54</v>
      </c>
      <c r="D1800" s="490">
        <v>4554.54</v>
      </c>
      <c r="E1800" s="490">
        <v>4554.54</v>
      </c>
      <c r="G1800" s="226">
        <v>-5.0E-4</v>
      </c>
      <c r="K1800" s="154" t="s">
        <v>6040</v>
      </c>
      <c r="L1800" s="154">
        <v>84.55</v>
      </c>
      <c r="M1800" s="154">
        <v>84.82</v>
      </c>
      <c r="N1800" s="154">
        <v>85.45</v>
      </c>
      <c r="O1800" s="154">
        <v>81.82</v>
      </c>
      <c r="P1800" s="154" t="s">
        <v>4228</v>
      </c>
      <c r="Q1800" s="226">
        <v>-0.0138</v>
      </c>
      <c r="R1800" s="489" t="str">
        <f>VLOOKUP(K1800,'Downloaded Data'!A:A,1,TRUE)</f>
        <v>01/15/2017</v>
      </c>
    </row>
    <row r="1801" ht="15.75" customHeight="1">
      <c r="A1801" s="154" t="s">
        <v>6077</v>
      </c>
      <c r="B1801" s="490">
        <v>4556.92</v>
      </c>
      <c r="C1801" s="490">
        <v>4556.92</v>
      </c>
      <c r="D1801" s="490">
        <v>4556.92</v>
      </c>
      <c r="E1801" s="490">
        <v>4556.92</v>
      </c>
      <c r="G1801" s="226">
        <v>-0.0033</v>
      </c>
      <c r="K1801" s="154" t="s">
        <v>6041</v>
      </c>
      <c r="L1801" s="154">
        <v>85.73</v>
      </c>
      <c r="M1801" s="154">
        <v>85.36</v>
      </c>
      <c r="N1801" s="154">
        <v>86.36</v>
      </c>
      <c r="O1801" s="154">
        <v>84.55</v>
      </c>
      <c r="P1801" s="154" t="s">
        <v>4229</v>
      </c>
      <c r="Q1801" s="226">
        <v>0.0184</v>
      </c>
      <c r="R1801" s="489" t="str">
        <f>VLOOKUP(K1801,'Downloaded Data'!A:A,1,TRUE)</f>
        <v>01/15/2017</v>
      </c>
    </row>
    <row r="1802" ht="15.75" customHeight="1">
      <c r="A1802" s="154" t="s">
        <v>6078</v>
      </c>
      <c r="B1802" s="490">
        <v>4571.81</v>
      </c>
      <c r="C1802" s="490">
        <v>4571.81</v>
      </c>
      <c r="D1802" s="490">
        <v>4571.81</v>
      </c>
      <c r="E1802" s="490">
        <v>4571.81</v>
      </c>
      <c r="G1802" s="226">
        <v>0.0028</v>
      </c>
      <c r="K1802" s="154" t="s">
        <v>6042</v>
      </c>
      <c r="L1802" s="154">
        <v>84.18</v>
      </c>
      <c r="M1802" s="154">
        <v>84.09</v>
      </c>
      <c r="N1802" s="154">
        <v>85.27</v>
      </c>
      <c r="O1802" s="154">
        <v>83.73</v>
      </c>
      <c r="P1802" s="154" t="s">
        <v>4230</v>
      </c>
      <c r="Q1802" s="226">
        <v>0.0</v>
      </c>
      <c r="R1802" s="489" t="str">
        <f>VLOOKUP(K1802,'Downloaded Data'!A:A,1,TRUE)</f>
        <v>01/15/2017</v>
      </c>
    </row>
    <row r="1803" ht="15.75" customHeight="1">
      <c r="A1803" s="154" t="s">
        <v>6079</v>
      </c>
      <c r="B1803" s="490">
        <v>4558.94</v>
      </c>
      <c r="C1803" s="490">
        <v>4558.94</v>
      </c>
      <c r="D1803" s="490">
        <v>4558.94</v>
      </c>
      <c r="E1803" s="490">
        <v>4558.94</v>
      </c>
      <c r="G1803" s="226">
        <v>0.0046</v>
      </c>
      <c r="K1803" s="154" t="s">
        <v>6043</v>
      </c>
      <c r="L1803" s="154">
        <v>84.18</v>
      </c>
      <c r="M1803" s="154">
        <v>85.45</v>
      </c>
      <c r="N1803" s="154">
        <v>85.91</v>
      </c>
      <c r="O1803" s="154">
        <v>84.09</v>
      </c>
      <c r="P1803" s="154" t="s">
        <v>4231</v>
      </c>
      <c r="Q1803" s="226">
        <v>-0.0149</v>
      </c>
      <c r="R1803" s="489" t="str">
        <f>VLOOKUP(K1803,'Downloaded Data'!A:A,1,TRUE)</f>
        <v>01/15/2017</v>
      </c>
    </row>
    <row r="1804" ht="15.75" customHeight="1">
      <c r="A1804" s="154" t="s">
        <v>6080</v>
      </c>
      <c r="B1804" s="490">
        <v>4537.91</v>
      </c>
      <c r="C1804" s="490">
        <v>4537.91</v>
      </c>
      <c r="D1804" s="490">
        <v>4537.91</v>
      </c>
      <c r="E1804" s="490">
        <v>4537.91</v>
      </c>
      <c r="G1804" s="226">
        <v>0.0</v>
      </c>
      <c r="K1804" s="154" t="s">
        <v>6044</v>
      </c>
      <c r="L1804" s="154">
        <v>85.45</v>
      </c>
      <c r="M1804" s="154">
        <v>85.82</v>
      </c>
      <c r="N1804" s="154">
        <v>86.55</v>
      </c>
      <c r="O1804" s="154">
        <v>85.0</v>
      </c>
      <c r="P1804" s="154" t="s">
        <v>4232</v>
      </c>
      <c r="Q1804" s="226">
        <v>-0.0105</v>
      </c>
      <c r="R1804" s="489" t="str">
        <f>VLOOKUP(K1804,'Downloaded Data'!A:A,1,TRUE)</f>
        <v>01/15/2017</v>
      </c>
    </row>
    <row r="1805" ht="15.75" customHeight="1">
      <c r="A1805" s="154" t="s">
        <v>6081</v>
      </c>
      <c r="B1805" s="490">
        <v>4538.08</v>
      </c>
      <c r="C1805" s="490">
        <v>4538.08</v>
      </c>
      <c r="D1805" s="490">
        <v>4538.08</v>
      </c>
      <c r="E1805" s="490">
        <v>4538.08</v>
      </c>
      <c r="G1805" s="226">
        <v>-0.0015</v>
      </c>
      <c r="K1805" s="489">
        <v>42653.0</v>
      </c>
      <c r="L1805" s="154">
        <v>86.36</v>
      </c>
      <c r="M1805" s="154">
        <v>87.27</v>
      </c>
      <c r="N1805" s="154">
        <v>87.91</v>
      </c>
      <c r="O1805" s="154">
        <v>86.09</v>
      </c>
      <c r="P1805" s="154" t="s">
        <v>4233</v>
      </c>
      <c r="Q1805" s="226">
        <v>-0.0114</v>
      </c>
      <c r="R1805" s="489" t="str">
        <f>VLOOKUP(K1805,'Downloaded Data'!A:A,1,TRUE)</f>
        <v>#N/A</v>
      </c>
    </row>
    <row r="1806" ht="15.75" customHeight="1">
      <c r="A1806" s="489">
        <v>42711.0</v>
      </c>
      <c r="B1806" s="490">
        <v>4544.7</v>
      </c>
      <c r="C1806" s="490">
        <v>4544.7</v>
      </c>
      <c r="D1806" s="490">
        <v>4544.7</v>
      </c>
      <c r="E1806" s="490">
        <v>4544.7</v>
      </c>
      <c r="G1806" s="226">
        <v>0.0088</v>
      </c>
      <c r="K1806" s="489">
        <v>42623.0</v>
      </c>
      <c r="L1806" s="154">
        <v>87.36</v>
      </c>
      <c r="M1806" s="154">
        <v>95.0</v>
      </c>
      <c r="N1806" s="154">
        <v>95.0</v>
      </c>
      <c r="O1806" s="154">
        <v>85.91</v>
      </c>
      <c r="P1806" s="154" t="s">
        <v>4234</v>
      </c>
      <c r="Q1806" s="226">
        <v>-0.0813</v>
      </c>
      <c r="R1806" s="489" t="str">
        <f>VLOOKUP(K1806,'Downloaded Data'!A:A,1,TRUE)</f>
        <v>#N/A</v>
      </c>
    </row>
    <row r="1807" ht="15.75" customHeight="1">
      <c r="A1807" s="489">
        <v>42681.0</v>
      </c>
      <c r="B1807" s="490">
        <v>4505.17</v>
      </c>
      <c r="C1807" s="490">
        <v>4505.17</v>
      </c>
      <c r="D1807" s="490">
        <v>4505.17</v>
      </c>
      <c r="E1807" s="490">
        <v>4505.17</v>
      </c>
      <c r="G1807" s="226">
        <v>0.0022</v>
      </c>
      <c r="K1807" s="489">
        <v>42531.0</v>
      </c>
      <c r="L1807" s="154">
        <v>95.09</v>
      </c>
      <c r="M1807" s="154">
        <v>94.82</v>
      </c>
      <c r="N1807" s="154">
        <v>95.82</v>
      </c>
      <c r="O1807" s="154">
        <v>94.36</v>
      </c>
      <c r="P1807" s="154" t="s">
        <v>4235</v>
      </c>
      <c r="Q1807" s="226">
        <v>0.0077</v>
      </c>
      <c r="R1807" s="489" t="str">
        <f>VLOOKUP(K1807,'Downloaded Data'!A:A,1,TRUE)</f>
        <v>#N/A</v>
      </c>
    </row>
    <row r="1808" ht="15.75" customHeight="1">
      <c r="A1808" s="489">
        <v>42650.0</v>
      </c>
      <c r="B1808" s="490">
        <v>4495.18</v>
      </c>
      <c r="C1808" s="490">
        <v>4495.18</v>
      </c>
      <c r="D1808" s="490">
        <v>4495.18</v>
      </c>
      <c r="E1808" s="490">
        <v>4495.18</v>
      </c>
      <c r="G1808" s="226">
        <v>-0.0028</v>
      </c>
      <c r="K1808" s="489">
        <v>42500.0</v>
      </c>
      <c r="L1808" s="154">
        <v>94.36</v>
      </c>
      <c r="M1808" s="154">
        <v>94.55</v>
      </c>
      <c r="N1808" s="154">
        <v>95.36</v>
      </c>
      <c r="O1808" s="154">
        <v>93.55</v>
      </c>
      <c r="P1808" s="154" t="s">
        <v>4236</v>
      </c>
      <c r="Q1808" s="226">
        <v>-0.002</v>
      </c>
      <c r="R1808" s="489" t="str">
        <f>VLOOKUP(K1808,'Downloaded Data'!A:A,1,TRUE)</f>
        <v>#N/A</v>
      </c>
    </row>
    <row r="1809" ht="15.75" customHeight="1">
      <c r="A1809" s="154" t="s">
        <v>6082</v>
      </c>
      <c r="B1809" s="490">
        <v>4507.58</v>
      </c>
      <c r="C1809" s="490">
        <v>4507.58</v>
      </c>
      <c r="D1809" s="490">
        <v>4507.58</v>
      </c>
      <c r="E1809" s="490">
        <v>4507.58</v>
      </c>
      <c r="G1809" s="226">
        <v>0.0083</v>
      </c>
      <c r="K1809" s="489">
        <v>42470.0</v>
      </c>
      <c r="L1809" s="154">
        <v>94.55</v>
      </c>
      <c r="M1809" s="154">
        <v>95.45</v>
      </c>
      <c r="N1809" s="154">
        <v>95.82</v>
      </c>
      <c r="O1809" s="154">
        <v>93.55</v>
      </c>
      <c r="P1809" s="154" t="s">
        <v>3051</v>
      </c>
      <c r="Q1809" s="226">
        <v>-0.0066</v>
      </c>
      <c r="R1809" s="489" t="str">
        <f>VLOOKUP(K1809,'Downloaded Data'!A:A,1,TRUE)</f>
        <v>#N/A</v>
      </c>
    </row>
    <row r="1810" ht="15.75" customHeight="1">
      <c r="A1810" s="154" t="s">
        <v>6083</v>
      </c>
      <c r="B1810" s="490">
        <v>4470.26</v>
      </c>
      <c r="C1810" s="490">
        <v>4470.26</v>
      </c>
      <c r="D1810" s="490">
        <v>4470.26</v>
      </c>
      <c r="E1810" s="490">
        <v>4470.26</v>
      </c>
      <c r="G1810" s="226">
        <v>0.0042</v>
      </c>
      <c r="K1810" s="489">
        <v>42439.0</v>
      </c>
      <c r="L1810" s="154">
        <v>95.18</v>
      </c>
      <c r="M1810" s="154">
        <v>95.18</v>
      </c>
      <c r="N1810" s="154">
        <v>97.27</v>
      </c>
      <c r="O1810" s="154">
        <v>94.45</v>
      </c>
      <c r="P1810" s="154" t="s">
        <v>4237</v>
      </c>
      <c r="Q1810" s="226">
        <v>0.0048</v>
      </c>
      <c r="R1810" s="489" t="str">
        <f>VLOOKUP(K1810,'Downloaded Data'!A:A,1,TRUE)</f>
        <v>#N/A</v>
      </c>
    </row>
    <row r="1811" ht="15.75" customHeight="1">
      <c r="A1811" s="154" t="s">
        <v>6084</v>
      </c>
      <c r="B1811" s="490">
        <v>4451.36</v>
      </c>
      <c r="C1811" s="490">
        <v>4451.36</v>
      </c>
      <c r="D1811" s="490">
        <v>4451.36</v>
      </c>
      <c r="E1811" s="490">
        <v>4451.36</v>
      </c>
      <c r="G1811" s="226">
        <v>0.0087</v>
      </c>
      <c r="K1811" s="489">
        <v>42410.0</v>
      </c>
      <c r="L1811" s="154">
        <v>94.73</v>
      </c>
      <c r="M1811" s="154">
        <v>91.55</v>
      </c>
      <c r="N1811" s="154">
        <v>95.27</v>
      </c>
      <c r="O1811" s="154">
        <v>91.0</v>
      </c>
      <c r="P1811" s="154" t="s">
        <v>3290</v>
      </c>
      <c r="Q1811" s="226">
        <v>0.041</v>
      </c>
      <c r="R1811" s="489" t="str">
        <f>VLOOKUP(K1811,'Downloaded Data'!A:A,1,TRUE)</f>
        <v>#N/A</v>
      </c>
    </row>
    <row r="1812" ht="15.75" customHeight="1">
      <c r="A1812" s="154" t="s">
        <v>6085</v>
      </c>
      <c r="B1812" s="490">
        <v>4412.82</v>
      </c>
      <c r="C1812" s="490">
        <v>4412.82</v>
      </c>
      <c r="D1812" s="490">
        <v>4412.82</v>
      </c>
      <c r="E1812" s="490">
        <v>4412.82</v>
      </c>
      <c r="G1812" s="226">
        <v>0.0074</v>
      </c>
      <c r="K1812" s="154" t="s">
        <v>6045</v>
      </c>
      <c r="L1812" s="154">
        <v>91.0</v>
      </c>
      <c r="M1812" s="154">
        <v>91.36</v>
      </c>
      <c r="N1812" s="154">
        <v>91.82</v>
      </c>
      <c r="O1812" s="154">
        <v>90.55</v>
      </c>
      <c r="P1812" s="154" t="s">
        <v>4238</v>
      </c>
      <c r="Q1812" s="226">
        <v>0.001</v>
      </c>
      <c r="R1812" s="489" t="str">
        <f>VLOOKUP(K1812,'Downloaded Data'!A:A,1,TRUE)</f>
        <v>01/15/2017</v>
      </c>
    </row>
    <row r="1813" ht="15.75" customHeight="1">
      <c r="A1813" s="154" t="s">
        <v>6086</v>
      </c>
      <c r="B1813" s="490">
        <v>4380.22</v>
      </c>
      <c r="C1813" s="490">
        <v>4380.22</v>
      </c>
      <c r="D1813" s="490">
        <v>4380.22</v>
      </c>
      <c r="E1813" s="490">
        <v>4380.22</v>
      </c>
      <c r="G1813" s="226">
        <v>-3.0E-4</v>
      </c>
      <c r="K1813" s="154" t="s">
        <v>6046</v>
      </c>
      <c r="L1813" s="154">
        <v>90.91</v>
      </c>
      <c r="M1813" s="154">
        <v>90.91</v>
      </c>
      <c r="N1813" s="154">
        <v>91.27</v>
      </c>
      <c r="O1813" s="154">
        <v>90.27</v>
      </c>
      <c r="P1813" s="154" t="s">
        <v>4239</v>
      </c>
      <c r="Q1813" s="226">
        <v>0.0061</v>
      </c>
      <c r="R1813" s="489" t="str">
        <f>VLOOKUP(K1813,'Downloaded Data'!A:A,1,TRUE)</f>
        <v>01/15/2017</v>
      </c>
    </row>
    <row r="1814" ht="15.75" customHeight="1">
      <c r="A1814" s="154" t="s">
        <v>6087</v>
      </c>
      <c r="B1814" s="490">
        <v>4381.46</v>
      </c>
      <c r="C1814" s="490">
        <v>4381.46</v>
      </c>
      <c r="D1814" s="490">
        <v>4381.46</v>
      </c>
      <c r="E1814" s="490">
        <v>4381.46</v>
      </c>
      <c r="G1814" s="226">
        <v>0.0035</v>
      </c>
      <c r="K1814" s="154" t="s">
        <v>6047</v>
      </c>
      <c r="L1814" s="154">
        <v>90.36</v>
      </c>
      <c r="M1814" s="154">
        <v>91.27</v>
      </c>
      <c r="N1814" s="154">
        <v>91.27</v>
      </c>
      <c r="O1814" s="154">
        <v>90.0</v>
      </c>
      <c r="P1814" s="154" t="s">
        <v>4240</v>
      </c>
      <c r="Q1814" s="226">
        <v>-0.0051</v>
      </c>
      <c r="R1814" s="489" t="str">
        <f>VLOOKUP(K1814,'Downloaded Data'!A:A,1,TRUE)</f>
        <v>01/15/2017</v>
      </c>
    </row>
    <row r="1815" ht="15.75" customHeight="1">
      <c r="A1815" s="154" t="s">
        <v>6088</v>
      </c>
      <c r="B1815" s="490">
        <v>4366.24</v>
      </c>
      <c r="C1815" s="490">
        <v>4366.24</v>
      </c>
      <c r="D1815" s="490">
        <v>4366.24</v>
      </c>
      <c r="E1815" s="490">
        <v>4366.24</v>
      </c>
      <c r="G1815" s="226">
        <v>7.0E-4</v>
      </c>
      <c r="K1815" s="154" t="s">
        <v>6048</v>
      </c>
      <c r="L1815" s="154">
        <v>90.82</v>
      </c>
      <c r="M1815" s="154">
        <v>91.55</v>
      </c>
      <c r="N1815" s="154">
        <v>91.64</v>
      </c>
      <c r="O1815" s="154">
        <v>90.45</v>
      </c>
      <c r="P1815" s="154" t="s">
        <v>4241</v>
      </c>
      <c r="Q1815" s="226">
        <v>-0.0049</v>
      </c>
      <c r="R1815" s="489" t="str">
        <f>VLOOKUP(K1815,'Downloaded Data'!A:A,1,TRUE)</f>
        <v>01/15/2017</v>
      </c>
    </row>
    <row r="1816" ht="15.75" customHeight="1">
      <c r="A1816" s="154" t="s">
        <v>6089</v>
      </c>
      <c r="B1816" s="490">
        <v>4363.11</v>
      </c>
      <c r="C1816" s="490">
        <v>4363.11</v>
      </c>
      <c r="D1816" s="490">
        <v>4363.11</v>
      </c>
      <c r="E1816" s="490">
        <v>4363.11</v>
      </c>
      <c r="G1816" s="226">
        <v>-0.0013</v>
      </c>
      <c r="K1816" s="154" t="s">
        <v>6049</v>
      </c>
      <c r="L1816" s="154">
        <v>91.27</v>
      </c>
      <c r="M1816" s="154">
        <v>92.55</v>
      </c>
      <c r="N1816" s="154">
        <v>92.55</v>
      </c>
      <c r="O1816" s="154">
        <v>90.36</v>
      </c>
      <c r="P1816" s="154" t="s">
        <v>4242</v>
      </c>
      <c r="Q1816" s="226">
        <v>-0.005</v>
      </c>
      <c r="R1816" s="489" t="str">
        <f>VLOOKUP(K1816,'Downloaded Data'!A:A,1,TRUE)</f>
        <v>01/15/2017</v>
      </c>
    </row>
    <row r="1817" ht="15.75" customHeight="1">
      <c r="A1817" s="154" t="s">
        <v>6090</v>
      </c>
      <c r="B1817" s="490">
        <v>4369.0</v>
      </c>
      <c r="C1817" s="490">
        <v>4369.0</v>
      </c>
      <c r="D1817" s="490">
        <v>4369.0</v>
      </c>
      <c r="E1817" s="490">
        <v>4369.0</v>
      </c>
      <c r="G1817" s="226">
        <v>-0.0043</v>
      </c>
      <c r="K1817" s="154" t="s">
        <v>6050</v>
      </c>
      <c r="L1817" s="154">
        <v>91.73</v>
      </c>
      <c r="M1817" s="154">
        <v>91.45</v>
      </c>
      <c r="N1817" s="154">
        <v>92.09</v>
      </c>
      <c r="O1817" s="154">
        <v>91.45</v>
      </c>
      <c r="P1817" s="154" t="s">
        <v>4243</v>
      </c>
      <c r="Q1817" s="226">
        <v>0.0031</v>
      </c>
      <c r="R1817" s="489" t="str">
        <f>VLOOKUP(K1817,'Downloaded Data'!A:A,1,TRUE)</f>
        <v>01/15/2017</v>
      </c>
    </row>
    <row r="1818" ht="15.75" customHeight="1">
      <c r="A1818" s="154" t="s">
        <v>6091</v>
      </c>
      <c r="B1818" s="490">
        <v>4387.78</v>
      </c>
      <c r="C1818" s="490">
        <v>4387.78</v>
      </c>
      <c r="D1818" s="490">
        <v>4387.78</v>
      </c>
      <c r="E1818" s="490">
        <v>4387.78</v>
      </c>
      <c r="G1818" s="226">
        <v>-0.0017</v>
      </c>
      <c r="K1818" s="154" t="s">
        <v>6051</v>
      </c>
      <c r="L1818" s="154">
        <v>91.45</v>
      </c>
      <c r="M1818" s="154">
        <v>92.36</v>
      </c>
      <c r="N1818" s="154">
        <v>92.36</v>
      </c>
      <c r="O1818" s="154">
        <v>90.73</v>
      </c>
      <c r="P1818" s="154" t="s">
        <v>4244</v>
      </c>
      <c r="Q1818" s="226">
        <v>-0.0119</v>
      </c>
      <c r="R1818" s="489" t="str">
        <f>VLOOKUP(K1818,'Downloaded Data'!A:A,1,TRUE)</f>
        <v>01/15/2017</v>
      </c>
    </row>
    <row r="1819" ht="15.75" customHeight="1">
      <c r="A1819" s="154" t="s">
        <v>6092</v>
      </c>
      <c r="B1819" s="490">
        <v>4395.27</v>
      </c>
      <c r="C1819" s="490">
        <v>4395.27</v>
      </c>
      <c r="D1819" s="490">
        <v>4395.27</v>
      </c>
      <c r="E1819" s="490">
        <v>4395.27</v>
      </c>
      <c r="G1819" s="226">
        <v>-0.0038</v>
      </c>
      <c r="K1819" s="154" t="s">
        <v>6052</v>
      </c>
      <c r="L1819" s="154">
        <v>92.55</v>
      </c>
      <c r="M1819" s="154">
        <v>92.0</v>
      </c>
      <c r="N1819" s="154">
        <v>92.91</v>
      </c>
      <c r="O1819" s="154">
        <v>91.91</v>
      </c>
      <c r="P1819" s="154" t="s">
        <v>4245</v>
      </c>
      <c r="Q1819" s="226">
        <v>0.007</v>
      </c>
      <c r="R1819" s="489" t="str">
        <f>VLOOKUP(K1819,'Downloaded Data'!A:A,1,TRUE)</f>
        <v>01/15/2017</v>
      </c>
    </row>
    <row r="1820" ht="15.75" customHeight="1">
      <c r="A1820" s="154" t="s">
        <v>6093</v>
      </c>
      <c r="B1820" s="490">
        <v>4411.99</v>
      </c>
      <c r="C1820" s="490">
        <v>4411.99</v>
      </c>
      <c r="D1820" s="490">
        <v>4411.99</v>
      </c>
      <c r="E1820" s="490">
        <v>4411.99</v>
      </c>
      <c r="G1820" s="226">
        <v>7.0E-4</v>
      </c>
      <c r="K1820" s="154" t="s">
        <v>6053</v>
      </c>
      <c r="L1820" s="154">
        <v>91.91</v>
      </c>
      <c r="M1820" s="154">
        <v>92.09</v>
      </c>
      <c r="N1820" s="154">
        <v>92.45</v>
      </c>
      <c r="O1820" s="154">
        <v>91.64</v>
      </c>
      <c r="P1820" s="154" t="s">
        <v>4246</v>
      </c>
      <c r="Q1820" s="226">
        <v>0.0</v>
      </c>
      <c r="R1820" s="489" t="str">
        <f>VLOOKUP(K1820,'Downloaded Data'!A:A,1,TRUE)</f>
        <v>01/15/2017</v>
      </c>
    </row>
    <row r="1821" ht="15.75" customHeight="1">
      <c r="A1821" s="154" t="s">
        <v>6094</v>
      </c>
      <c r="B1821" s="490">
        <v>4409.08</v>
      </c>
      <c r="C1821" s="490">
        <v>4409.08</v>
      </c>
      <c r="D1821" s="490">
        <v>4409.08</v>
      </c>
      <c r="E1821" s="490">
        <v>4409.08</v>
      </c>
      <c r="G1821" s="226">
        <v>8.0E-4</v>
      </c>
      <c r="K1821" s="154" t="s">
        <v>6054</v>
      </c>
      <c r="L1821" s="154">
        <v>91.91</v>
      </c>
      <c r="M1821" s="154">
        <v>92.73</v>
      </c>
      <c r="N1821" s="154">
        <v>93.27</v>
      </c>
      <c r="O1821" s="154">
        <v>91.64</v>
      </c>
      <c r="P1821" s="154" t="s">
        <v>4247</v>
      </c>
      <c r="Q1821" s="226">
        <v>-0.0058</v>
      </c>
      <c r="R1821" s="489" t="str">
        <f>VLOOKUP(K1821,'Downloaded Data'!A:A,1,TRUE)</f>
        <v>01/15/2017</v>
      </c>
    </row>
    <row r="1822" ht="15.75" customHeight="1">
      <c r="A1822" s="154" t="s">
        <v>6095</v>
      </c>
      <c r="B1822" s="490">
        <v>4405.4</v>
      </c>
      <c r="C1822" s="490">
        <v>4405.4</v>
      </c>
      <c r="D1822" s="490">
        <v>4405.4</v>
      </c>
      <c r="E1822" s="490">
        <v>4405.4</v>
      </c>
      <c r="G1822" s="226">
        <v>-9.0E-4</v>
      </c>
      <c r="K1822" s="154" t="s">
        <v>6055</v>
      </c>
      <c r="L1822" s="154">
        <v>92.45</v>
      </c>
      <c r="M1822" s="154">
        <v>93.36</v>
      </c>
      <c r="N1822" s="154">
        <v>93.55</v>
      </c>
      <c r="O1822" s="154">
        <v>92.09</v>
      </c>
      <c r="P1822" s="154" t="s">
        <v>4248</v>
      </c>
      <c r="Q1822" s="226">
        <v>-0.004</v>
      </c>
      <c r="R1822" s="489" t="str">
        <f>VLOOKUP(K1822,'Downloaded Data'!A:A,1,TRUE)</f>
        <v>01/15/2017</v>
      </c>
    </row>
    <row r="1823" ht="15.75" customHeight="1">
      <c r="A1823" s="489">
        <v>42710.0</v>
      </c>
      <c r="B1823" s="490">
        <v>4409.4</v>
      </c>
      <c r="C1823" s="490">
        <v>4409.4</v>
      </c>
      <c r="D1823" s="490">
        <v>4409.4</v>
      </c>
      <c r="E1823" s="490">
        <v>4409.4</v>
      </c>
      <c r="G1823" s="226">
        <v>-0.0022</v>
      </c>
      <c r="K1823" s="489">
        <v>42591.0</v>
      </c>
      <c r="L1823" s="154">
        <v>92.82</v>
      </c>
      <c r="M1823" s="154">
        <v>92.73</v>
      </c>
      <c r="N1823" s="154">
        <v>93.64</v>
      </c>
      <c r="O1823" s="154">
        <v>91.82</v>
      </c>
      <c r="P1823" s="154" t="s">
        <v>4249</v>
      </c>
      <c r="Q1823" s="226">
        <v>0.0029</v>
      </c>
      <c r="R1823" s="489" t="str">
        <f>VLOOKUP(K1823,'Downloaded Data'!A:A,1,TRUE)</f>
        <v>#N/A</v>
      </c>
    </row>
    <row r="1824" ht="15.75" customHeight="1">
      <c r="A1824" s="489">
        <v>42619.0</v>
      </c>
      <c r="B1824" s="490">
        <v>4418.98</v>
      </c>
      <c r="C1824" s="490">
        <v>4418.98</v>
      </c>
      <c r="D1824" s="490">
        <v>4418.98</v>
      </c>
      <c r="E1824" s="490">
        <v>4418.98</v>
      </c>
      <c r="G1824" s="226">
        <v>-3.0E-4</v>
      </c>
      <c r="K1824" s="489">
        <v>42560.0</v>
      </c>
      <c r="L1824" s="154">
        <v>92.55</v>
      </c>
      <c r="M1824" s="154">
        <v>92.27</v>
      </c>
      <c r="N1824" s="154">
        <v>93.0</v>
      </c>
      <c r="O1824" s="154">
        <v>91.45</v>
      </c>
      <c r="P1824" s="154" t="s">
        <v>4250</v>
      </c>
      <c r="Q1824" s="226">
        <v>0.015</v>
      </c>
      <c r="R1824" s="489" t="str">
        <f>VLOOKUP(K1824,'Downloaded Data'!A:A,1,TRUE)</f>
        <v>#N/A</v>
      </c>
    </row>
    <row r="1825" ht="15.75" customHeight="1">
      <c r="A1825" s="489">
        <v>42588.0</v>
      </c>
      <c r="B1825" s="490">
        <v>4420.42</v>
      </c>
      <c r="C1825" s="490">
        <v>4420.42</v>
      </c>
      <c r="D1825" s="490">
        <v>4420.42</v>
      </c>
      <c r="E1825" s="490">
        <v>4420.42</v>
      </c>
      <c r="G1825" s="226">
        <v>0.0018</v>
      </c>
      <c r="K1825" s="489">
        <v>42530.0</v>
      </c>
      <c r="L1825" s="154">
        <v>91.18</v>
      </c>
      <c r="M1825" s="154">
        <v>91.45</v>
      </c>
      <c r="N1825" s="154">
        <v>92.55</v>
      </c>
      <c r="O1825" s="154">
        <v>90.64</v>
      </c>
      <c r="P1825" s="154" t="s">
        <v>4251</v>
      </c>
      <c r="Q1825" s="226">
        <v>-0.0079</v>
      </c>
      <c r="R1825" s="489" t="str">
        <f>VLOOKUP(K1825,'Downloaded Data'!A:A,1,TRUE)</f>
        <v>#N/A</v>
      </c>
    </row>
    <row r="1826" ht="15.75" customHeight="1">
      <c r="A1826" s="489">
        <v>42557.0</v>
      </c>
      <c r="B1826" s="490">
        <v>4412.51</v>
      </c>
      <c r="C1826" s="490">
        <v>4412.51</v>
      </c>
      <c r="D1826" s="490">
        <v>4412.51</v>
      </c>
      <c r="E1826" s="490">
        <v>4412.51</v>
      </c>
      <c r="G1826" s="226">
        <v>4.0E-4</v>
      </c>
      <c r="K1826" s="489">
        <v>42499.0</v>
      </c>
      <c r="L1826" s="154">
        <v>91.91</v>
      </c>
      <c r="M1826" s="154">
        <v>93.36</v>
      </c>
      <c r="N1826" s="154">
        <v>93.36</v>
      </c>
      <c r="O1826" s="154">
        <v>91.0</v>
      </c>
      <c r="P1826" s="154" t="s">
        <v>4252</v>
      </c>
      <c r="Q1826" s="226">
        <v>-0.0127</v>
      </c>
      <c r="R1826" s="489" t="str">
        <f>VLOOKUP(K1826,'Downloaded Data'!A:A,1,TRUE)</f>
        <v>#N/A</v>
      </c>
    </row>
    <row r="1827" ht="15.75" customHeight="1">
      <c r="A1827" s="489">
        <v>42527.0</v>
      </c>
      <c r="B1827" s="490">
        <v>4410.93</v>
      </c>
      <c r="C1827" s="490">
        <v>4410.93</v>
      </c>
      <c r="D1827" s="490">
        <v>4410.93</v>
      </c>
      <c r="E1827" s="490">
        <v>4410.93</v>
      </c>
      <c r="G1827" s="226">
        <v>-0.0034</v>
      </c>
      <c r="K1827" s="489">
        <v>42469.0</v>
      </c>
      <c r="L1827" s="154">
        <v>93.09</v>
      </c>
      <c r="M1827" s="154">
        <v>93.0</v>
      </c>
      <c r="N1827" s="154">
        <v>94.18</v>
      </c>
      <c r="O1827" s="154">
        <v>92.73</v>
      </c>
      <c r="P1827" s="154" t="s">
        <v>4253</v>
      </c>
      <c r="Q1827" s="226">
        <v>0.0058</v>
      </c>
      <c r="R1827" s="489" t="str">
        <f>VLOOKUP(K1827,'Downloaded Data'!A:A,1,TRUE)</f>
        <v>#N/A</v>
      </c>
    </row>
    <row r="1828" ht="15.75" customHeight="1">
      <c r="A1828" s="489">
        <v>42496.0</v>
      </c>
      <c r="B1828" s="490">
        <v>4425.89</v>
      </c>
      <c r="C1828" s="490">
        <v>4425.89</v>
      </c>
      <c r="D1828" s="490">
        <v>4425.89</v>
      </c>
      <c r="E1828" s="490">
        <v>4425.89</v>
      </c>
      <c r="G1828" s="226">
        <v>-0.0045</v>
      </c>
      <c r="K1828" s="489">
        <v>42378.0</v>
      </c>
      <c r="L1828" s="154">
        <v>92.55</v>
      </c>
      <c r="M1828" s="154">
        <v>91.82</v>
      </c>
      <c r="N1828" s="154">
        <v>92.73</v>
      </c>
      <c r="O1828" s="154">
        <v>90.91</v>
      </c>
      <c r="P1828" s="154" t="s">
        <v>4254</v>
      </c>
      <c r="Q1828" s="226">
        <v>0.016</v>
      </c>
      <c r="R1828" s="489" t="str">
        <f>VLOOKUP(K1828,'Downloaded Data'!A:A,1,TRUE)</f>
        <v>#N/A</v>
      </c>
    </row>
    <row r="1829" ht="15.75" customHeight="1">
      <c r="A1829" s="489">
        <v>42406.0</v>
      </c>
      <c r="B1829" s="490">
        <v>4446.08</v>
      </c>
      <c r="C1829" s="490">
        <v>4446.08</v>
      </c>
      <c r="D1829" s="490">
        <v>4446.08</v>
      </c>
      <c r="E1829" s="490">
        <v>4446.08</v>
      </c>
      <c r="G1829" s="226">
        <v>0.0055</v>
      </c>
      <c r="K1829" s="154" t="s">
        <v>6057</v>
      </c>
      <c r="L1829" s="154">
        <v>91.09</v>
      </c>
      <c r="M1829" s="154">
        <v>92.0</v>
      </c>
      <c r="N1829" s="154">
        <v>92.0</v>
      </c>
      <c r="O1829" s="154">
        <v>90.55</v>
      </c>
      <c r="P1829" s="154" t="s">
        <v>4255</v>
      </c>
      <c r="Q1829" s="226">
        <v>-0.003</v>
      </c>
      <c r="R1829" s="489" t="str">
        <f>VLOOKUP(K1829,'Downloaded Data'!A:A,1,TRUE)</f>
        <v>01/15/2017</v>
      </c>
    </row>
    <row r="1830" ht="15.75" customHeight="1">
      <c r="A1830" s="489">
        <v>42375.0</v>
      </c>
      <c r="B1830" s="490">
        <v>4421.79</v>
      </c>
      <c r="C1830" s="490">
        <v>4421.79</v>
      </c>
      <c r="D1830" s="490">
        <v>4421.79</v>
      </c>
      <c r="E1830" s="490">
        <v>4421.79</v>
      </c>
      <c r="G1830" s="226">
        <v>5.0E-4</v>
      </c>
      <c r="K1830" s="154" t="s">
        <v>6058</v>
      </c>
      <c r="L1830" s="154">
        <v>91.36</v>
      </c>
      <c r="M1830" s="154">
        <v>91.09</v>
      </c>
      <c r="N1830" s="154">
        <v>92.0</v>
      </c>
      <c r="O1830" s="154">
        <v>91.0</v>
      </c>
      <c r="P1830" s="154" t="s">
        <v>4256</v>
      </c>
      <c r="Q1830" s="226">
        <v>0.004</v>
      </c>
      <c r="R1830" s="489" t="str">
        <f>VLOOKUP(K1830,'Downloaded Data'!A:A,1,TRUE)</f>
        <v>01/15/2017</v>
      </c>
    </row>
    <row r="1831" ht="15.75" customHeight="1">
      <c r="A1831" s="154" t="s">
        <v>6096</v>
      </c>
      <c r="B1831" s="490">
        <v>4419.39</v>
      </c>
      <c r="C1831" s="490">
        <v>4419.39</v>
      </c>
      <c r="D1831" s="490">
        <v>4419.39</v>
      </c>
      <c r="E1831" s="490">
        <v>4419.39</v>
      </c>
      <c r="G1831" s="226">
        <v>-8.0E-4</v>
      </c>
      <c r="K1831" s="154" t="s">
        <v>6059</v>
      </c>
      <c r="L1831" s="154">
        <v>91.0</v>
      </c>
      <c r="M1831" s="154">
        <v>90.18</v>
      </c>
      <c r="N1831" s="154">
        <v>91.36</v>
      </c>
      <c r="O1831" s="154">
        <v>89.55</v>
      </c>
      <c r="P1831" s="154" t="s">
        <v>4257</v>
      </c>
      <c r="Q1831" s="226">
        <v>0.0091</v>
      </c>
      <c r="R1831" s="489" t="str">
        <f>VLOOKUP(K1831,'Downloaded Data'!A:A,1,TRUE)</f>
        <v>01/15/2017</v>
      </c>
    </row>
    <row r="1832" ht="15.75" customHeight="1">
      <c r="A1832" s="154" t="s">
        <v>6097</v>
      </c>
      <c r="B1832" s="490">
        <v>4423.0</v>
      </c>
      <c r="C1832" s="490">
        <v>4423.0</v>
      </c>
      <c r="D1832" s="490">
        <v>4423.0</v>
      </c>
      <c r="E1832" s="490">
        <v>4423.0</v>
      </c>
      <c r="G1832" s="226">
        <v>-9.0E-4</v>
      </c>
      <c r="K1832" s="154" t="s">
        <v>6060</v>
      </c>
      <c r="L1832" s="154">
        <v>90.18</v>
      </c>
      <c r="M1832" s="154">
        <v>92.0</v>
      </c>
      <c r="N1832" s="154">
        <v>92.64</v>
      </c>
      <c r="O1832" s="154">
        <v>90.0</v>
      </c>
      <c r="P1832" s="154" t="s">
        <v>4258</v>
      </c>
      <c r="Q1832" s="226">
        <v>-0.0188</v>
      </c>
      <c r="R1832" s="489" t="str">
        <f>VLOOKUP(K1832,'Downloaded Data'!A:A,1,TRUE)</f>
        <v>01/15/2017</v>
      </c>
    </row>
    <row r="1833" ht="15.75" customHeight="1">
      <c r="A1833" s="154" t="s">
        <v>6098</v>
      </c>
      <c r="B1833" s="490">
        <v>4426.78</v>
      </c>
      <c r="C1833" s="490">
        <v>4426.78</v>
      </c>
      <c r="D1833" s="490">
        <v>4426.78</v>
      </c>
      <c r="E1833" s="490">
        <v>4426.78</v>
      </c>
      <c r="G1833" s="226">
        <v>0.0088</v>
      </c>
      <c r="K1833" s="154" t="s">
        <v>6061</v>
      </c>
      <c r="L1833" s="154">
        <v>91.91</v>
      </c>
      <c r="M1833" s="154">
        <v>93.27</v>
      </c>
      <c r="N1833" s="154">
        <v>93.73</v>
      </c>
      <c r="O1833" s="154">
        <v>91.09</v>
      </c>
      <c r="P1833" s="154" t="s">
        <v>4259</v>
      </c>
      <c r="Q1833" s="226">
        <v>-0.0146</v>
      </c>
      <c r="R1833" s="489" t="str">
        <f>VLOOKUP(K1833,'Downloaded Data'!A:A,1,TRUE)</f>
        <v>01/15/2017</v>
      </c>
    </row>
    <row r="1834" ht="15.75" customHeight="1">
      <c r="A1834" s="154" t="s">
        <v>6099</v>
      </c>
      <c r="B1834" s="490">
        <v>4388.0</v>
      </c>
      <c r="C1834" s="490">
        <v>4388.0</v>
      </c>
      <c r="D1834" s="490">
        <v>4388.0</v>
      </c>
      <c r="E1834" s="490">
        <v>4388.0</v>
      </c>
      <c r="G1834" s="226">
        <v>0.005</v>
      </c>
      <c r="K1834" s="154" t="s">
        <v>6062</v>
      </c>
      <c r="L1834" s="154">
        <v>93.27</v>
      </c>
      <c r="M1834" s="154">
        <v>94.55</v>
      </c>
      <c r="N1834" s="154">
        <v>95.18</v>
      </c>
      <c r="O1834" s="154">
        <v>93.0</v>
      </c>
      <c r="P1834" s="154" t="s">
        <v>4260</v>
      </c>
      <c r="Q1834" s="226">
        <v>-0.0097</v>
      </c>
      <c r="R1834" s="489" t="str">
        <f>VLOOKUP(K1834,'Downloaded Data'!A:A,1,TRUE)</f>
        <v>01/15/2017</v>
      </c>
    </row>
    <row r="1835" ht="15.75" customHeight="1">
      <c r="A1835" s="154" t="s">
        <v>6100</v>
      </c>
      <c r="B1835" s="490">
        <v>4366.03</v>
      </c>
      <c r="C1835" s="490">
        <v>4366.03</v>
      </c>
      <c r="D1835" s="490">
        <v>4366.03</v>
      </c>
      <c r="E1835" s="490">
        <v>4366.03</v>
      </c>
      <c r="G1835" s="226">
        <v>-0.0064</v>
      </c>
      <c r="K1835" s="154" t="s">
        <v>6063</v>
      </c>
      <c r="L1835" s="154">
        <v>94.18</v>
      </c>
      <c r="M1835" s="154">
        <v>93.45</v>
      </c>
      <c r="N1835" s="154">
        <v>94.73</v>
      </c>
      <c r="O1835" s="154">
        <v>93.27</v>
      </c>
      <c r="P1835" s="154" t="s">
        <v>4261</v>
      </c>
      <c r="Q1835" s="226">
        <v>0.0147</v>
      </c>
      <c r="R1835" s="489" t="str">
        <f>VLOOKUP(K1835,'Downloaded Data'!A:A,1,TRUE)</f>
        <v>01/15/2017</v>
      </c>
    </row>
    <row r="1836" ht="15.75" customHeight="1">
      <c r="A1836" s="154" t="s">
        <v>6101</v>
      </c>
      <c r="B1836" s="490">
        <v>4394.06</v>
      </c>
      <c r="C1836" s="490">
        <v>4394.06</v>
      </c>
      <c r="D1836" s="490">
        <v>4394.06</v>
      </c>
      <c r="E1836" s="490">
        <v>4394.06</v>
      </c>
      <c r="G1836" s="226">
        <v>-1.0E-4</v>
      </c>
      <c r="K1836" s="154" t="s">
        <v>6064</v>
      </c>
      <c r="L1836" s="154">
        <v>92.82</v>
      </c>
      <c r="M1836" s="154">
        <v>92.27</v>
      </c>
      <c r="N1836" s="154">
        <v>93.55</v>
      </c>
      <c r="O1836" s="154">
        <v>92.27</v>
      </c>
      <c r="P1836" s="154" t="s">
        <v>4262</v>
      </c>
      <c r="Q1836" s="226">
        <v>0.0079</v>
      </c>
      <c r="R1836" s="489" t="str">
        <f>VLOOKUP(K1836,'Downloaded Data'!A:A,1,TRUE)</f>
        <v>01/15/2017</v>
      </c>
    </row>
    <row r="1837" ht="15.75" customHeight="1">
      <c r="A1837" s="154" t="s">
        <v>6102</v>
      </c>
      <c r="B1837" s="490">
        <v>4394.31</v>
      </c>
      <c r="C1837" s="490">
        <v>4394.31</v>
      </c>
      <c r="D1837" s="490">
        <v>4394.31</v>
      </c>
      <c r="E1837" s="490">
        <v>4394.31</v>
      </c>
      <c r="G1837" s="226">
        <v>3.0E-4</v>
      </c>
      <c r="K1837" s="154" t="s">
        <v>6065</v>
      </c>
      <c r="L1837" s="154">
        <v>92.09</v>
      </c>
      <c r="M1837" s="154">
        <v>91.82</v>
      </c>
      <c r="N1837" s="154">
        <v>92.27</v>
      </c>
      <c r="O1837" s="154">
        <v>90.91</v>
      </c>
      <c r="P1837" s="154" t="s">
        <v>4263</v>
      </c>
      <c r="Q1837" s="226">
        <v>0.007</v>
      </c>
      <c r="R1837" s="489" t="str">
        <f>VLOOKUP(K1837,'Downloaded Data'!A:A,1,TRUE)</f>
        <v>01/15/2017</v>
      </c>
    </row>
    <row r="1838" ht="15.75" customHeight="1">
      <c r="A1838" s="154" t="s">
        <v>6103</v>
      </c>
      <c r="B1838" s="490">
        <v>4392.87</v>
      </c>
      <c r="C1838" s="490">
        <v>4392.87</v>
      </c>
      <c r="D1838" s="490">
        <v>4392.87</v>
      </c>
      <c r="E1838" s="490">
        <v>4392.87</v>
      </c>
      <c r="G1838" s="226">
        <v>0.0065</v>
      </c>
      <c r="K1838" s="154" t="s">
        <v>6066</v>
      </c>
      <c r="L1838" s="154">
        <v>91.45</v>
      </c>
      <c r="M1838" s="154">
        <v>92.45</v>
      </c>
      <c r="N1838" s="154">
        <v>92.82</v>
      </c>
      <c r="O1838" s="154">
        <v>91.18</v>
      </c>
      <c r="P1838" s="154" t="s">
        <v>4264</v>
      </c>
      <c r="Q1838" s="226">
        <v>-0.0108</v>
      </c>
      <c r="R1838" s="489" t="str">
        <f>VLOOKUP(K1838,'Downloaded Data'!A:A,1,TRUE)</f>
        <v>01/15/2017</v>
      </c>
    </row>
    <row r="1839" ht="15.75" customHeight="1">
      <c r="A1839" s="154" t="s">
        <v>6104</v>
      </c>
      <c r="B1839" s="490">
        <v>4364.31</v>
      </c>
      <c r="C1839" s="490">
        <v>4364.31</v>
      </c>
      <c r="D1839" s="490">
        <v>4364.31</v>
      </c>
      <c r="E1839" s="490">
        <v>4364.31</v>
      </c>
      <c r="G1839" s="226">
        <v>0.0087</v>
      </c>
      <c r="K1839" s="154" t="s">
        <v>6067</v>
      </c>
      <c r="L1839" s="154">
        <v>92.45</v>
      </c>
      <c r="M1839" s="154">
        <v>93.36</v>
      </c>
      <c r="N1839" s="154">
        <v>93.45</v>
      </c>
      <c r="O1839" s="154">
        <v>92.0</v>
      </c>
      <c r="P1839" s="154" t="s">
        <v>4265</v>
      </c>
      <c r="Q1839" s="226">
        <v>-0.0078</v>
      </c>
      <c r="R1839" s="489" t="str">
        <f>VLOOKUP(K1839,'Downloaded Data'!A:A,1,TRUE)</f>
        <v>01/15/2017</v>
      </c>
    </row>
    <row r="1840" ht="15.75" customHeight="1">
      <c r="A1840" s="154" t="s">
        <v>6105</v>
      </c>
      <c r="B1840" s="490">
        <v>4326.63</v>
      </c>
      <c r="C1840" s="490">
        <v>4326.63</v>
      </c>
      <c r="D1840" s="490">
        <v>4326.63</v>
      </c>
      <c r="E1840" s="490">
        <v>4326.63</v>
      </c>
      <c r="G1840" s="226">
        <v>0.0089</v>
      </c>
      <c r="K1840" s="154" t="s">
        <v>6068</v>
      </c>
      <c r="L1840" s="154">
        <v>93.18</v>
      </c>
      <c r="M1840" s="154">
        <v>94.55</v>
      </c>
      <c r="N1840" s="154">
        <v>95.09</v>
      </c>
      <c r="O1840" s="154">
        <v>92.45</v>
      </c>
      <c r="P1840" s="154" t="s">
        <v>4266</v>
      </c>
      <c r="Q1840" s="226">
        <v>-0.0164</v>
      </c>
      <c r="R1840" s="489" t="str">
        <f>VLOOKUP(K1840,'Downloaded Data'!A:A,1,TRUE)</f>
        <v>01/15/2017</v>
      </c>
    </row>
    <row r="1841" ht="15.75" customHeight="1">
      <c r="A1841" s="154" t="s">
        <v>6106</v>
      </c>
      <c r="B1841" s="490">
        <v>4288.64</v>
      </c>
      <c r="C1841" s="490">
        <v>4288.64</v>
      </c>
      <c r="D1841" s="490">
        <v>4288.64</v>
      </c>
      <c r="E1841" s="490">
        <v>4288.64</v>
      </c>
      <c r="G1841" s="226">
        <v>0.0031</v>
      </c>
      <c r="K1841" s="489">
        <v>42682.0</v>
      </c>
      <c r="L1841" s="154">
        <v>94.73</v>
      </c>
      <c r="M1841" s="154">
        <v>94.55</v>
      </c>
      <c r="N1841" s="154">
        <v>95.27</v>
      </c>
      <c r="O1841" s="154">
        <v>93.45</v>
      </c>
      <c r="P1841" s="154" t="s">
        <v>4267</v>
      </c>
      <c r="Q1841" s="226">
        <v>0.0039</v>
      </c>
      <c r="R1841" s="489" t="str">
        <f>VLOOKUP(K1841,'Downloaded Data'!A:A,1,TRUE)</f>
        <v>#N/A</v>
      </c>
    </row>
    <row r="1842" ht="15.75" customHeight="1">
      <c r="A1842" s="154" t="s">
        <v>6107</v>
      </c>
      <c r="B1842" s="490">
        <v>4275.47</v>
      </c>
      <c r="C1842" s="490">
        <v>4275.47</v>
      </c>
      <c r="D1842" s="490">
        <v>4275.47</v>
      </c>
      <c r="E1842" s="490">
        <v>4275.47</v>
      </c>
      <c r="G1842" s="226">
        <v>-0.0054</v>
      </c>
      <c r="K1842" s="489">
        <v>42651.0</v>
      </c>
      <c r="L1842" s="154">
        <v>94.36</v>
      </c>
      <c r="M1842" s="154">
        <v>94.64</v>
      </c>
      <c r="N1842" s="154">
        <v>94.82</v>
      </c>
      <c r="O1842" s="154">
        <v>92.91</v>
      </c>
      <c r="P1842" s="154" t="s">
        <v>4268</v>
      </c>
      <c r="Q1842" s="226">
        <v>0.001</v>
      </c>
      <c r="R1842" s="489" t="str">
        <f>VLOOKUP(K1842,'Downloaded Data'!A:A,1,TRUE)</f>
        <v>#N/A</v>
      </c>
    </row>
    <row r="1843" ht="15.75" customHeight="1">
      <c r="A1843" s="489">
        <v>42709.0</v>
      </c>
      <c r="B1843" s="490">
        <v>4298.65</v>
      </c>
      <c r="C1843" s="490">
        <v>4298.65</v>
      </c>
      <c r="D1843" s="490">
        <v>4298.65</v>
      </c>
      <c r="E1843" s="490">
        <v>4298.65</v>
      </c>
      <c r="G1843" s="226">
        <v>-0.0046</v>
      </c>
      <c r="K1843" s="489">
        <v>42621.0</v>
      </c>
      <c r="L1843" s="154">
        <v>94.27</v>
      </c>
      <c r="M1843" s="154">
        <v>92.27</v>
      </c>
      <c r="N1843" s="154">
        <v>94.55</v>
      </c>
      <c r="O1843" s="154">
        <v>92.27</v>
      </c>
      <c r="P1843" s="154" t="s">
        <v>4269</v>
      </c>
      <c r="Q1843" s="226">
        <v>0.0247</v>
      </c>
      <c r="R1843" s="489" t="str">
        <f>VLOOKUP(K1843,'Downloaded Data'!A:A,1,TRUE)</f>
        <v>#N/A</v>
      </c>
    </row>
    <row r="1844" ht="15.75" customHeight="1">
      <c r="A1844" s="489">
        <v>42679.0</v>
      </c>
      <c r="B1844" s="490">
        <v>4318.44</v>
      </c>
      <c r="C1844" s="490">
        <v>4318.44</v>
      </c>
      <c r="D1844" s="490">
        <v>4318.44</v>
      </c>
      <c r="E1844" s="490">
        <v>4318.44</v>
      </c>
      <c r="G1844" s="226">
        <v>-0.0027</v>
      </c>
      <c r="K1844" s="489">
        <v>42590.0</v>
      </c>
      <c r="L1844" s="154">
        <v>92.0</v>
      </c>
      <c r="M1844" s="154">
        <v>90.0</v>
      </c>
      <c r="N1844" s="154">
        <v>92.73</v>
      </c>
      <c r="O1844" s="154">
        <v>89.55</v>
      </c>
      <c r="P1844" s="154" t="s">
        <v>4270</v>
      </c>
      <c r="Q1844" s="226">
        <v>0.0285</v>
      </c>
      <c r="R1844" s="489" t="str">
        <f>VLOOKUP(K1844,'Downloaded Data'!A:A,1,TRUE)</f>
        <v>#N/A</v>
      </c>
    </row>
    <row r="1845" ht="15.75" customHeight="1">
      <c r="A1845" s="489">
        <v>42648.0</v>
      </c>
      <c r="B1845" s="490">
        <v>4330.31</v>
      </c>
      <c r="C1845" s="490">
        <v>4330.31</v>
      </c>
      <c r="D1845" s="490">
        <v>4330.31</v>
      </c>
      <c r="E1845" s="490">
        <v>4330.31</v>
      </c>
      <c r="G1845" s="226">
        <v>2.0E-4</v>
      </c>
      <c r="K1845" s="489">
        <v>42559.0</v>
      </c>
      <c r="L1845" s="154">
        <v>89.45</v>
      </c>
      <c r="M1845" s="154">
        <v>89.45</v>
      </c>
      <c r="N1845" s="154">
        <v>90.09</v>
      </c>
      <c r="O1845" s="154">
        <v>88.09</v>
      </c>
      <c r="P1845" s="154" t="s">
        <v>4271</v>
      </c>
      <c r="Q1845" s="226">
        <v>0.001</v>
      </c>
      <c r="R1845" s="489" t="str">
        <f>VLOOKUP(K1845,'Downloaded Data'!A:A,1,TRUE)</f>
        <v>#N/A</v>
      </c>
    </row>
    <row r="1846" ht="15.75" customHeight="1">
      <c r="A1846" s="489">
        <v>42618.0</v>
      </c>
      <c r="B1846" s="490">
        <v>4329.39</v>
      </c>
      <c r="C1846" s="490">
        <v>4329.39</v>
      </c>
      <c r="D1846" s="490">
        <v>4329.39</v>
      </c>
      <c r="E1846" s="490">
        <v>4329.39</v>
      </c>
      <c r="G1846" s="226">
        <v>-0.0025</v>
      </c>
      <c r="K1846" s="489">
        <v>42468.0</v>
      </c>
      <c r="L1846" s="154">
        <v>89.36</v>
      </c>
      <c r="M1846" s="154">
        <v>90.0</v>
      </c>
      <c r="N1846" s="154">
        <v>90.09</v>
      </c>
      <c r="O1846" s="154">
        <v>88.27</v>
      </c>
      <c r="P1846" s="154" t="s">
        <v>4272</v>
      </c>
      <c r="Q1846" s="226">
        <v>-0.0111</v>
      </c>
      <c r="R1846" s="489" t="str">
        <f>VLOOKUP(K1846,'Downloaded Data'!A:A,1,TRUE)</f>
        <v>#N/A</v>
      </c>
    </row>
    <row r="1847" ht="15.75" customHeight="1">
      <c r="A1847" s="489">
        <v>42587.0</v>
      </c>
      <c r="B1847" s="490">
        <v>4340.06</v>
      </c>
      <c r="C1847" s="490">
        <v>4340.06</v>
      </c>
      <c r="D1847" s="490">
        <v>4340.06</v>
      </c>
      <c r="E1847" s="490">
        <v>4340.06</v>
      </c>
      <c r="G1847" s="226">
        <v>0.0077</v>
      </c>
      <c r="K1847" s="489">
        <v>42437.0</v>
      </c>
      <c r="L1847" s="154">
        <v>90.36</v>
      </c>
      <c r="M1847" s="154">
        <v>88.27</v>
      </c>
      <c r="N1847" s="154">
        <v>90.55</v>
      </c>
      <c r="O1847" s="154">
        <v>88.27</v>
      </c>
      <c r="P1847" s="154" t="s">
        <v>4273</v>
      </c>
      <c r="Q1847" s="226">
        <v>0.0204</v>
      </c>
      <c r="R1847" s="489" t="str">
        <f>VLOOKUP(K1847,'Downloaded Data'!A:A,1,TRUE)</f>
        <v>#N/A</v>
      </c>
    </row>
    <row r="1848" ht="15.75" customHeight="1">
      <c r="A1848" s="489">
        <v>42495.0</v>
      </c>
      <c r="B1848" s="490">
        <v>4306.79</v>
      </c>
      <c r="C1848" s="490">
        <v>4306.79</v>
      </c>
      <c r="D1848" s="490">
        <v>4306.79</v>
      </c>
      <c r="E1848" s="490">
        <v>4306.79</v>
      </c>
      <c r="G1848" s="226">
        <v>0.0114</v>
      </c>
      <c r="K1848" s="489">
        <v>42408.0</v>
      </c>
      <c r="L1848" s="154">
        <v>88.55</v>
      </c>
      <c r="M1848" s="154">
        <v>88.18</v>
      </c>
      <c r="N1848" s="154">
        <v>88.82</v>
      </c>
      <c r="O1848" s="154">
        <v>87.91</v>
      </c>
      <c r="P1848" s="154" t="s">
        <v>4274</v>
      </c>
      <c r="Q1848" s="226">
        <v>0.0052</v>
      </c>
      <c r="R1848" s="489" t="str">
        <f>VLOOKUP(K1848,'Downloaded Data'!A:A,1,TRUE)</f>
        <v>#N/A</v>
      </c>
    </row>
    <row r="1849" ht="15.75" customHeight="1">
      <c r="A1849" s="489">
        <v>42465.0</v>
      </c>
      <c r="B1849" s="490">
        <v>4258.2</v>
      </c>
      <c r="C1849" s="490">
        <v>4258.2</v>
      </c>
      <c r="D1849" s="490">
        <v>4258.2</v>
      </c>
      <c r="E1849" s="490">
        <v>4258.2</v>
      </c>
      <c r="G1849" s="226">
        <v>-0.0033</v>
      </c>
      <c r="K1849" s="489">
        <v>42377.0</v>
      </c>
      <c r="L1849" s="154">
        <v>88.09</v>
      </c>
      <c r="M1849" s="154">
        <v>87.36</v>
      </c>
      <c r="N1849" s="154">
        <v>88.64</v>
      </c>
      <c r="O1849" s="154">
        <v>86.82</v>
      </c>
      <c r="P1849" s="154" t="s">
        <v>4275</v>
      </c>
      <c r="Q1849" s="226">
        <v>0.0094</v>
      </c>
      <c r="R1849" s="489" t="str">
        <f>VLOOKUP(K1849,'Downloaded Data'!A:A,1,TRUE)</f>
        <v>#N/A</v>
      </c>
    </row>
    <row r="1850" ht="15.75" customHeight="1">
      <c r="A1850" s="489">
        <v>42434.0</v>
      </c>
      <c r="B1850" s="490">
        <v>4272.17</v>
      </c>
      <c r="C1850" s="490">
        <v>4272.17</v>
      </c>
      <c r="D1850" s="490">
        <v>4272.17</v>
      </c>
      <c r="E1850" s="490">
        <v>4272.17</v>
      </c>
      <c r="G1850" s="226">
        <v>0.0242</v>
      </c>
      <c r="K1850" s="154" t="s">
        <v>6069</v>
      </c>
      <c r="L1850" s="154">
        <v>87.27</v>
      </c>
      <c r="M1850" s="154">
        <v>87.36</v>
      </c>
      <c r="N1850" s="154">
        <v>87.82</v>
      </c>
      <c r="O1850" s="154">
        <v>86.64</v>
      </c>
      <c r="P1850" s="154" t="s">
        <v>4276</v>
      </c>
      <c r="Q1850" s="226">
        <v>-0.0032</v>
      </c>
      <c r="R1850" s="489" t="str">
        <f>VLOOKUP(K1850,'Downloaded Data'!A:A,1,TRUE)</f>
        <v>01/15/2017</v>
      </c>
    </row>
    <row r="1851" ht="15.75" customHeight="1">
      <c r="A1851" s="489">
        <v>42405.0</v>
      </c>
      <c r="B1851" s="490">
        <v>4171.4</v>
      </c>
      <c r="C1851" s="490">
        <v>4171.4</v>
      </c>
      <c r="D1851" s="490">
        <v>4171.4</v>
      </c>
      <c r="E1851" s="490">
        <v>4171.4</v>
      </c>
      <c r="G1851" s="226">
        <v>-0.0058</v>
      </c>
      <c r="K1851" s="154" t="s">
        <v>6070</v>
      </c>
      <c r="L1851" s="154">
        <v>87.55</v>
      </c>
      <c r="M1851" s="154">
        <v>87.09</v>
      </c>
      <c r="N1851" s="154">
        <v>88.0</v>
      </c>
      <c r="O1851" s="154">
        <v>87.09</v>
      </c>
      <c r="P1851" s="154" t="s">
        <v>4277</v>
      </c>
      <c r="Q1851" s="226">
        <v>0.0032</v>
      </c>
      <c r="R1851" s="489" t="str">
        <f>VLOOKUP(K1851,'Downloaded Data'!A:A,1,TRUE)</f>
        <v>01/15/2017</v>
      </c>
    </row>
    <row r="1852" ht="15.75" customHeight="1">
      <c r="A1852" s="154" t="s">
        <v>6108</v>
      </c>
      <c r="B1852" s="490">
        <v>4195.69</v>
      </c>
      <c r="C1852" s="490">
        <v>4195.69</v>
      </c>
      <c r="D1852" s="490">
        <v>4195.69</v>
      </c>
      <c r="E1852" s="490">
        <v>4195.69</v>
      </c>
      <c r="G1852" s="226">
        <v>-0.0102</v>
      </c>
      <c r="K1852" s="154" t="s">
        <v>6071</v>
      </c>
      <c r="L1852" s="154">
        <v>87.27</v>
      </c>
      <c r="M1852" s="154">
        <v>86.91</v>
      </c>
      <c r="N1852" s="154">
        <v>88.09</v>
      </c>
      <c r="O1852" s="154">
        <v>86.82</v>
      </c>
      <c r="P1852" s="154" t="s">
        <v>4278</v>
      </c>
      <c r="Q1852" s="226">
        <v>0.0</v>
      </c>
      <c r="R1852" s="489" t="str">
        <f>VLOOKUP(K1852,'Downloaded Data'!A:A,1,TRUE)</f>
        <v>01/15/2017</v>
      </c>
    </row>
    <row r="1853" ht="15.75" customHeight="1">
      <c r="A1853" s="154" t="s">
        <v>6109</v>
      </c>
      <c r="B1853" s="490">
        <v>4238.94</v>
      </c>
      <c r="C1853" s="490">
        <v>4238.94</v>
      </c>
      <c r="D1853" s="490">
        <v>4238.94</v>
      </c>
      <c r="E1853" s="490">
        <v>4238.94</v>
      </c>
      <c r="G1853" s="226">
        <v>-0.01</v>
      </c>
      <c r="K1853" s="154" t="s">
        <v>6072</v>
      </c>
      <c r="L1853" s="154">
        <v>87.27</v>
      </c>
      <c r="M1853" s="154">
        <v>87.27</v>
      </c>
      <c r="N1853" s="154">
        <v>88.91</v>
      </c>
      <c r="O1853" s="154">
        <v>87.0</v>
      </c>
      <c r="P1853" s="154" t="s">
        <v>4279</v>
      </c>
      <c r="Q1853" s="226">
        <v>-0.0032</v>
      </c>
      <c r="R1853" s="489" t="str">
        <f>VLOOKUP(K1853,'Downloaded Data'!A:A,1,TRUE)</f>
        <v>01/15/2017</v>
      </c>
    </row>
    <row r="1854" ht="15.75" customHeight="1">
      <c r="A1854" s="154" t="s">
        <v>6110</v>
      </c>
      <c r="B1854" s="490">
        <v>4281.93</v>
      </c>
      <c r="C1854" s="490">
        <v>4281.93</v>
      </c>
      <c r="D1854" s="490">
        <v>4281.93</v>
      </c>
      <c r="E1854" s="490">
        <v>4281.93</v>
      </c>
      <c r="G1854" s="226">
        <v>-0.0092</v>
      </c>
      <c r="K1854" s="154" t="s">
        <v>6073</v>
      </c>
      <c r="L1854" s="154">
        <v>87.55</v>
      </c>
      <c r="M1854" s="154">
        <v>86.36</v>
      </c>
      <c r="N1854" s="154">
        <v>87.73</v>
      </c>
      <c r="O1854" s="154">
        <v>86.18</v>
      </c>
      <c r="P1854" s="154" t="s">
        <v>4280</v>
      </c>
      <c r="Q1854" s="226">
        <v>0.018</v>
      </c>
      <c r="R1854" s="489" t="str">
        <f>VLOOKUP(K1854,'Downloaded Data'!A:A,1,TRUE)</f>
        <v>01/15/2017</v>
      </c>
    </row>
    <row r="1855" ht="15.75" customHeight="1">
      <c r="A1855" s="154" t="s">
        <v>6111</v>
      </c>
      <c r="B1855" s="490">
        <v>4321.62</v>
      </c>
      <c r="C1855" s="490">
        <v>4321.62</v>
      </c>
      <c r="D1855" s="490">
        <v>4321.62</v>
      </c>
      <c r="E1855" s="490">
        <v>4321.62</v>
      </c>
      <c r="G1855" s="226">
        <v>-0.0038</v>
      </c>
      <c r="K1855" s="154" t="s">
        <v>6074</v>
      </c>
      <c r="L1855" s="154">
        <v>86.0</v>
      </c>
      <c r="M1855" s="154">
        <v>85.27</v>
      </c>
      <c r="N1855" s="154">
        <v>86.27</v>
      </c>
      <c r="O1855" s="154">
        <v>84.64</v>
      </c>
      <c r="P1855" s="154" t="s">
        <v>4281</v>
      </c>
      <c r="Q1855" s="226">
        <v>0.0161</v>
      </c>
      <c r="R1855" s="489" t="str">
        <f>VLOOKUP(K1855,'Downloaded Data'!A:A,1,TRUE)</f>
        <v>01/15/2017</v>
      </c>
    </row>
    <row r="1856" ht="15.75" customHeight="1">
      <c r="A1856" s="154" t="s">
        <v>6112</v>
      </c>
      <c r="B1856" s="490">
        <v>4338.24</v>
      </c>
      <c r="C1856" s="490">
        <v>4338.24</v>
      </c>
      <c r="D1856" s="490">
        <v>4338.24</v>
      </c>
      <c r="E1856" s="490">
        <v>4338.24</v>
      </c>
      <c r="G1856" s="226">
        <v>-5.0E-4</v>
      </c>
      <c r="K1856" s="154" t="s">
        <v>6075</v>
      </c>
      <c r="L1856" s="154">
        <v>84.64</v>
      </c>
      <c r="M1856" s="154">
        <v>84.55</v>
      </c>
      <c r="N1856" s="154">
        <v>85.18</v>
      </c>
      <c r="O1856" s="154">
        <v>84.18</v>
      </c>
      <c r="P1856" s="154" t="s">
        <v>4282</v>
      </c>
      <c r="Q1856" s="226">
        <v>0.0022</v>
      </c>
      <c r="R1856" s="489" t="str">
        <f>VLOOKUP(K1856,'Downloaded Data'!A:A,1,TRUE)</f>
        <v>01/15/2017</v>
      </c>
    </row>
    <row r="1857" ht="15.75" customHeight="1">
      <c r="A1857" s="154" t="s">
        <v>6113</v>
      </c>
      <c r="B1857" s="490">
        <v>4340.34</v>
      </c>
      <c r="C1857" s="490">
        <v>4340.34</v>
      </c>
      <c r="D1857" s="490">
        <v>4340.34</v>
      </c>
      <c r="E1857" s="490">
        <v>4340.34</v>
      </c>
      <c r="G1857" s="226">
        <v>-0.0044</v>
      </c>
      <c r="K1857" s="154" t="s">
        <v>6076</v>
      </c>
      <c r="L1857" s="154">
        <v>84.45</v>
      </c>
      <c r="M1857" s="154">
        <v>83.64</v>
      </c>
      <c r="N1857" s="154">
        <v>84.91</v>
      </c>
      <c r="O1857" s="154">
        <v>83.45</v>
      </c>
      <c r="P1857" s="154" t="s">
        <v>4283</v>
      </c>
      <c r="Q1857" s="226">
        <v>0.0086</v>
      </c>
      <c r="R1857" s="489" t="str">
        <f>VLOOKUP(K1857,'Downloaded Data'!A:A,1,TRUE)</f>
        <v>01/15/2017</v>
      </c>
    </row>
    <row r="1858" ht="15.75" customHeight="1">
      <c r="A1858" s="154" t="s">
        <v>6114</v>
      </c>
      <c r="B1858" s="490">
        <v>4359.39</v>
      </c>
      <c r="C1858" s="490">
        <v>4359.39</v>
      </c>
      <c r="D1858" s="490">
        <v>4359.39</v>
      </c>
      <c r="E1858" s="490">
        <v>4359.39</v>
      </c>
      <c r="G1858" s="226">
        <v>4.0E-4</v>
      </c>
      <c r="K1858" s="154" t="s">
        <v>6077</v>
      </c>
      <c r="L1858" s="154">
        <v>83.73</v>
      </c>
      <c r="M1858" s="154">
        <v>85.0</v>
      </c>
      <c r="N1858" s="154">
        <v>85.0</v>
      </c>
      <c r="O1858" s="154">
        <v>83.18</v>
      </c>
      <c r="P1858" s="154" t="s">
        <v>4284</v>
      </c>
      <c r="Q1858" s="226">
        <v>-0.0108</v>
      </c>
      <c r="R1858" s="489" t="str">
        <f>VLOOKUP(K1858,'Downloaded Data'!A:A,1,TRUE)</f>
        <v>01/15/2017</v>
      </c>
    </row>
    <row r="1859" ht="15.75" customHeight="1">
      <c r="A1859" s="154" t="s">
        <v>6115</v>
      </c>
      <c r="B1859" s="490">
        <v>4357.63</v>
      </c>
      <c r="C1859" s="490">
        <v>4357.63</v>
      </c>
      <c r="D1859" s="490">
        <v>4357.63</v>
      </c>
      <c r="E1859" s="490">
        <v>4357.63</v>
      </c>
      <c r="G1859" s="226">
        <v>-0.0077</v>
      </c>
      <c r="K1859" s="154" t="s">
        <v>6078</v>
      </c>
      <c r="L1859" s="154">
        <v>84.64</v>
      </c>
      <c r="M1859" s="154">
        <v>85.55</v>
      </c>
      <c r="N1859" s="154">
        <v>86.0</v>
      </c>
      <c r="O1859" s="154">
        <v>84.45</v>
      </c>
      <c r="P1859" s="154" t="s">
        <v>4285</v>
      </c>
      <c r="Q1859" s="226">
        <v>-0.0021</v>
      </c>
      <c r="R1859" s="489" t="str">
        <f>VLOOKUP(K1859,'Downloaded Data'!A:A,1,TRUE)</f>
        <v>01/15/2017</v>
      </c>
    </row>
    <row r="1860" ht="15.75" customHeight="1">
      <c r="A1860" s="154" t="s">
        <v>6116</v>
      </c>
      <c r="B1860" s="490">
        <v>4391.42</v>
      </c>
      <c r="C1860" s="490">
        <v>4391.42</v>
      </c>
      <c r="D1860" s="490">
        <v>4391.42</v>
      </c>
      <c r="E1860" s="490">
        <v>4391.42</v>
      </c>
      <c r="G1860" s="226">
        <v>-4.0E-4</v>
      </c>
      <c r="K1860" s="154" t="s">
        <v>6079</v>
      </c>
      <c r="L1860" s="154">
        <v>84.82</v>
      </c>
      <c r="M1860" s="154">
        <v>85.45</v>
      </c>
      <c r="N1860" s="154">
        <v>86.18</v>
      </c>
      <c r="O1860" s="154">
        <v>84.55</v>
      </c>
      <c r="P1860" s="154" t="s">
        <v>4286</v>
      </c>
      <c r="Q1860" s="226">
        <v>-0.0063</v>
      </c>
      <c r="R1860" s="489" t="str">
        <f>VLOOKUP(K1860,'Downloaded Data'!A:A,1,TRUE)</f>
        <v>01/15/2017</v>
      </c>
    </row>
    <row r="1861" ht="15.75" customHeight="1">
      <c r="A1861" s="154" t="s">
        <v>6117</v>
      </c>
      <c r="B1861" s="490">
        <v>4393.34</v>
      </c>
      <c r="C1861" s="490">
        <v>4393.34</v>
      </c>
      <c r="D1861" s="490">
        <v>4393.34</v>
      </c>
      <c r="E1861" s="490">
        <v>4393.34</v>
      </c>
      <c r="G1861" s="226">
        <v>-0.0035</v>
      </c>
      <c r="K1861" s="154" t="s">
        <v>6118</v>
      </c>
      <c r="L1861" s="154">
        <v>85.36</v>
      </c>
      <c r="M1861" s="154">
        <v>83.64</v>
      </c>
      <c r="N1861" s="154">
        <v>85.82</v>
      </c>
      <c r="O1861" s="154">
        <v>83.45</v>
      </c>
      <c r="P1861" s="154" t="s">
        <v>4892</v>
      </c>
      <c r="Q1861" s="226">
        <v>0.024</v>
      </c>
      <c r="R1861" s="489" t="str">
        <f>VLOOKUP(K1861,'Downloaded Data'!A:A,1,TRUE)</f>
        <v>01/15/2017</v>
      </c>
    </row>
    <row r="1862" ht="15.75" customHeight="1">
      <c r="A1862" s="154" t="s">
        <v>6119</v>
      </c>
      <c r="B1862" s="490">
        <v>4408.64</v>
      </c>
      <c r="C1862" s="490">
        <v>4408.64</v>
      </c>
      <c r="D1862" s="490">
        <v>4408.64</v>
      </c>
      <c r="E1862" s="490">
        <v>4408.64</v>
      </c>
      <c r="G1862" s="226">
        <v>3.0E-4</v>
      </c>
      <c r="K1862" s="154" t="s">
        <v>6080</v>
      </c>
      <c r="L1862" s="154">
        <v>83.36</v>
      </c>
      <c r="M1862" s="154">
        <v>84.18</v>
      </c>
      <c r="N1862" s="154">
        <v>84.18</v>
      </c>
      <c r="O1862" s="154">
        <v>83.18</v>
      </c>
      <c r="P1862" s="154" t="s">
        <v>4287</v>
      </c>
      <c r="Q1862" s="226">
        <v>-0.0076</v>
      </c>
      <c r="R1862" s="489" t="str">
        <f>VLOOKUP(K1862,'Downloaded Data'!A:A,1,TRUE)</f>
        <v>01/15/2017</v>
      </c>
    </row>
    <row r="1863" ht="15.75" customHeight="1">
      <c r="A1863" s="489">
        <v>42708.0</v>
      </c>
      <c r="B1863" s="490">
        <v>4407.52</v>
      </c>
      <c r="C1863" s="490">
        <v>4407.52</v>
      </c>
      <c r="D1863" s="490">
        <v>4407.52</v>
      </c>
      <c r="E1863" s="490">
        <v>4407.52</v>
      </c>
      <c r="G1863" s="226">
        <v>0.0013</v>
      </c>
      <c r="K1863" s="154" t="s">
        <v>6081</v>
      </c>
      <c r="L1863" s="154">
        <v>84.0</v>
      </c>
      <c r="M1863" s="154">
        <v>83.82</v>
      </c>
      <c r="N1863" s="154">
        <v>84.55</v>
      </c>
      <c r="O1863" s="154">
        <v>83.82</v>
      </c>
      <c r="P1863" s="154" t="s">
        <v>4288</v>
      </c>
      <c r="Q1863" s="226">
        <v>0.0011</v>
      </c>
      <c r="R1863" s="489" t="str">
        <f>VLOOKUP(K1863,'Downloaded Data'!A:A,1,TRUE)</f>
        <v>01/15/2017</v>
      </c>
    </row>
    <row r="1864" ht="15.75" customHeight="1">
      <c r="A1864" s="489">
        <v>42678.0</v>
      </c>
      <c r="B1864" s="490">
        <v>4401.78</v>
      </c>
      <c r="C1864" s="490">
        <v>4401.78</v>
      </c>
      <c r="D1864" s="490">
        <v>4401.78</v>
      </c>
      <c r="E1864" s="490">
        <v>4401.78</v>
      </c>
      <c r="G1864" s="226">
        <v>-0.0066</v>
      </c>
      <c r="K1864" s="489">
        <v>42711.0</v>
      </c>
      <c r="L1864" s="154">
        <v>83.91</v>
      </c>
      <c r="M1864" s="154">
        <v>83.64</v>
      </c>
      <c r="N1864" s="154">
        <v>84.18</v>
      </c>
      <c r="O1864" s="154">
        <v>83.18</v>
      </c>
      <c r="P1864" s="154" t="s">
        <v>4289</v>
      </c>
      <c r="Q1864" s="226">
        <v>0.0</v>
      </c>
      <c r="R1864" s="489" t="str">
        <f>VLOOKUP(K1864,'Downloaded Data'!A:A,1,TRUE)</f>
        <v>#N/A</v>
      </c>
    </row>
    <row r="1865" ht="15.75" customHeight="1">
      <c r="A1865" s="489">
        <v>42647.0</v>
      </c>
      <c r="B1865" s="490">
        <v>4431.12</v>
      </c>
      <c r="C1865" s="490">
        <v>4431.12</v>
      </c>
      <c r="D1865" s="490">
        <v>4431.12</v>
      </c>
      <c r="E1865" s="490">
        <v>4431.12</v>
      </c>
      <c r="G1865" s="226">
        <v>-0.0027</v>
      </c>
      <c r="K1865" s="489">
        <v>42681.0</v>
      </c>
      <c r="L1865" s="154">
        <v>83.91</v>
      </c>
      <c r="M1865" s="154">
        <v>81.91</v>
      </c>
      <c r="N1865" s="154">
        <v>84.18</v>
      </c>
      <c r="O1865" s="154">
        <v>81.91</v>
      </c>
      <c r="P1865" s="154" t="s">
        <v>4290</v>
      </c>
      <c r="Q1865" s="226">
        <v>0.0066</v>
      </c>
      <c r="R1865" s="489" t="str">
        <f>VLOOKUP(K1865,'Downloaded Data'!A:A,1,TRUE)</f>
        <v>#N/A</v>
      </c>
    </row>
    <row r="1866" ht="15.75" customHeight="1">
      <c r="A1866" s="489">
        <v>42555.0</v>
      </c>
      <c r="B1866" s="490">
        <v>4443.06</v>
      </c>
      <c r="C1866" s="490">
        <v>4443.06</v>
      </c>
      <c r="D1866" s="490">
        <v>4443.06</v>
      </c>
      <c r="E1866" s="490">
        <v>4443.06</v>
      </c>
      <c r="G1866" s="226">
        <v>0.0066</v>
      </c>
      <c r="K1866" s="489">
        <v>42650.0</v>
      </c>
      <c r="L1866" s="154">
        <v>83.36</v>
      </c>
      <c r="M1866" s="154">
        <v>80.18</v>
      </c>
      <c r="N1866" s="154">
        <v>83.55</v>
      </c>
      <c r="O1866" s="154">
        <v>80.18</v>
      </c>
      <c r="P1866" s="154" t="s">
        <v>4291</v>
      </c>
      <c r="Q1866" s="226">
        <v>-0.0066</v>
      </c>
      <c r="R1866" s="489" t="str">
        <f>VLOOKUP(K1866,'Downloaded Data'!A:A,1,TRUE)</f>
        <v>#N/A</v>
      </c>
    </row>
    <row r="1867" ht="15.75" customHeight="1">
      <c r="A1867" s="489">
        <v>42525.0</v>
      </c>
      <c r="B1867" s="490">
        <v>4413.85</v>
      </c>
      <c r="C1867" s="490">
        <v>4413.85</v>
      </c>
      <c r="D1867" s="490">
        <v>4413.85</v>
      </c>
      <c r="E1867" s="490">
        <v>4413.85</v>
      </c>
      <c r="G1867" s="226">
        <v>9.0E-4</v>
      </c>
      <c r="K1867" s="154" t="s">
        <v>6082</v>
      </c>
      <c r="L1867" s="154">
        <v>83.91</v>
      </c>
      <c r="M1867" s="154">
        <v>83.09</v>
      </c>
      <c r="N1867" s="154">
        <v>84.09</v>
      </c>
      <c r="O1867" s="154">
        <v>83.09</v>
      </c>
      <c r="P1867" s="154" t="s">
        <v>4292</v>
      </c>
      <c r="Q1867" s="226">
        <v>0.0099</v>
      </c>
      <c r="R1867" s="489" t="str">
        <f>VLOOKUP(K1867,'Downloaded Data'!A:A,1,TRUE)</f>
        <v>01/15/2017</v>
      </c>
    </row>
    <row r="1868" ht="15.75" customHeight="1">
      <c r="A1868" s="489">
        <v>42494.0</v>
      </c>
      <c r="B1868" s="490">
        <v>4409.72</v>
      </c>
      <c r="C1868" s="490">
        <v>4409.72</v>
      </c>
      <c r="D1868" s="490">
        <v>4409.72</v>
      </c>
      <c r="E1868" s="490">
        <v>4409.72</v>
      </c>
      <c r="G1868" s="226">
        <v>-0.0049</v>
      </c>
      <c r="K1868" s="154" t="s">
        <v>6083</v>
      </c>
      <c r="L1868" s="154">
        <v>83.09</v>
      </c>
      <c r="M1868" s="154">
        <v>83.18</v>
      </c>
      <c r="N1868" s="154">
        <v>83.55</v>
      </c>
      <c r="O1868" s="154">
        <v>81.73</v>
      </c>
      <c r="P1868" s="154" t="s">
        <v>4293</v>
      </c>
      <c r="Q1868" s="226">
        <v>0.0033</v>
      </c>
      <c r="R1868" s="489" t="str">
        <f>VLOOKUP(K1868,'Downloaded Data'!A:A,1,TRUE)</f>
        <v>01/15/2017</v>
      </c>
    </row>
    <row r="1869" ht="15.75" customHeight="1">
      <c r="A1869" s="489">
        <v>42464.0</v>
      </c>
      <c r="B1869" s="490">
        <v>4431.65</v>
      </c>
      <c r="C1869" s="490">
        <v>4431.65</v>
      </c>
      <c r="D1869" s="490">
        <v>4431.65</v>
      </c>
      <c r="E1869" s="490">
        <v>4431.65</v>
      </c>
      <c r="G1869" s="226">
        <v>0.012</v>
      </c>
      <c r="K1869" s="154" t="s">
        <v>6084</v>
      </c>
      <c r="L1869" s="154">
        <v>82.82</v>
      </c>
      <c r="M1869" s="154">
        <v>82.73</v>
      </c>
      <c r="N1869" s="154">
        <v>83.18</v>
      </c>
      <c r="O1869" s="154">
        <v>82.55</v>
      </c>
      <c r="P1869" s="154" t="s">
        <v>4294</v>
      </c>
      <c r="Q1869" s="226">
        <v>0.0033</v>
      </c>
      <c r="R1869" s="489" t="str">
        <f>VLOOKUP(K1869,'Downloaded Data'!A:A,1,TRUE)</f>
        <v>01/15/2017</v>
      </c>
    </row>
    <row r="1870" ht="15.75" customHeight="1">
      <c r="A1870" s="489">
        <v>42433.0</v>
      </c>
      <c r="B1870" s="490">
        <v>4379.23</v>
      </c>
      <c r="C1870" s="490">
        <v>4379.23</v>
      </c>
      <c r="D1870" s="490">
        <v>4379.23</v>
      </c>
      <c r="E1870" s="490">
        <v>4379.23</v>
      </c>
      <c r="G1870" s="226">
        <v>0.005</v>
      </c>
      <c r="K1870" s="154" t="s">
        <v>6085</v>
      </c>
      <c r="L1870" s="154">
        <v>82.55</v>
      </c>
      <c r="M1870" s="154">
        <v>81.91</v>
      </c>
      <c r="N1870" s="154">
        <v>82.91</v>
      </c>
      <c r="O1870" s="154">
        <v>81.82</v>
      </c>
      <c r="P1870" s="154" t="s">
        <v>4295</v>
      </c>
      <c r="Q1870" s="226">
        <v>0.0078</v>
      </c>
      <c r="R1870" s="489" t="str">
        <f>VLOOKUP(K1870,'Downloaded Data'!A:A,1,TRUE)</f>
        <v>01/15/2017</v>
      </c>
    </row>
    <row r="1871" ht="15.75" customHeight="1">
      <c r="A1871" s="154" t="s">
        <v>6120</v>
      </c>
      <c r="B1871" s="490">
        <v>4357.53</v>
      </c>
      <c r="C1871" s="490">
        <v>4357.53</v>
      </c>
      <c r="D1871" s="490">
        <v>4357.53</v>
      </c>
      <c r="E1871" s="490">
        <v>4357.53</v>
      </c>
      <c r="G1871" s="226">
        <v>0.0051</v>
      </c>
      <c r="K1871" s="154" t="s">
        <v>6086</v>
      </c>
      <c r="L1871" s="154">
        <v>81.91</v>
      </c>
      <c r="M1871" s="154">
        <v>82.45</v>
      </c>
      <c r="N1871" s="154">
        <v>82.73</v>
      </c>
      <c r="O1871" s="154">
        <v>80.91</v>
      </c>
      <c r="P1871" s="154" t="s">
        <v>4296</v>
      </c>
      <c r="Q1871" s="226">
        <v>-0.0065</v>
      </c>
      <c r="R1871" s="489" t="str">
        <f>VLOOKUP(K1871,'Downloaded Data'!A:A,1,TRUE)</f>
        <v>01/15/2017</v>
      </c>
    </row>
    <row r="1872" ht="15.75" customHeight="1">
      <c r="A1872" s="154" t="s">
        <v>6121</v>
      </c>
      <c r="B1872" s="490">
        <v>4335.29</v>
      </c>
      <c r="C1872" s="490">
        <v>4335.29</v>
      </c>
      <c r="D1872" s="490">
        <v>4335.29</v>
      </c>
      <c r="E1872" s="490">
        <v>4335.29</v>
      </c>
      <c r="G1872" s="226">
        <v>0.0054</v>
      </c>
      <c r="K1872" s="154" t="s">
        <v>6087</v>
      </c>
      <c r="L1872" s="154">
        <v>82.45</v>
      </c>
      <c r="M1872" s="154">
        <v>82.73</v>
      </c>
      <c r="N1872" s="154">
        <v>83.09</v>
      </c>
      <c r="O1872" s="154">
        <v>82.36</v>
      </c>
      <c r="P1872" s="154" t="s">
        <v>4297</v>
      </c>
      <c r="Q1872" s="226">
        <v>-0.0023</v>
      </c>
      <c r="R1872" s="489" t="str">
        <f>VLOOKUP(K1872,'Downloaded Data'!A:A,1,TRUE)</f>
        <v>01/15/2017</v>
      </c>
    </row>
    <row r="1873" ht="15.75" customHeight="1">
      <c r="A1873" s="154" t="s">
        <v>6122</v>
      </c>
      <c r="B1873" s="490">
        <v>4311.8</v>
      </c>
      <c r="C1873" s="490">
        <v>4311.8</v>
      </c>
      <c r="D1873" s="490">
        <v>4311.8</v>
      </c>
      <c r="E1873" s="490">
        <v>4311.8</v>
      </c>
      <c r="G1873" s="226">
        <v>0.0021</v>
      </c>
      <c r="K1873" s="154" t="s">
        <v>6088</v>
      </c>
      <c r="L1873" s="154">
        <v>82.64</v>
      </c>
      <c r="M1873" s="154">
        <v>82.73</v>
      </c>
      <c r="N1873" s="154">
        <v>82.73</v>
      </c>
      <c r="O1873" s="154">
        <v>82.27</v>
      </c>
      <c r="P1873" s="154" t="s">
        <v>4298</v>
      </c>
      <c r="Q1873" s="226">
        <v>0.0034</v>
      </c>
      <c r="R1873" s="489" t="str">
        <f>VLOOKUP(K1873,'Downloaded Data'!A:A,1,TRUE)</f>
        <v>01/15/2017</v>
      </c>
    </row>
    <row r="1874" ht="15.75" customHeight="1">
      <c r="A1874" s="154" t="s">
        <v>6123</v>
      </c>
      <c r="B1874" s="490">
        <v>4302.57</v>
      </c>
      <c r="C1874" s="490">
        <v>4302.57</v>
      </c>
      <c r="D1874" s="490">
        <v>4302.57</v>
      </c>
      <c r="E1874" s="490">
        <v>4302.57</v>
      </c>
      <c r="G1874" s="226">
        <v>-0.0123</v>
      </c>
      <c r="K1874" s="154" t="s">
        <v>6089</v>
      </c>
      <c r="L1874" s="154">
        <v>82.36</v>
      </c>
      <c r="M1874" s="154">
        <v>83.18</v>
      </c>
      <c r="N1874" s="154">
        <v>83.18</v>
      </c>
      <c r="O1874" s="154">
        <v>81.82</v>
      </c>
      <c r="P1874" s="154" t="s">
        <v>4299</v>
      </c>
      <c r="Q1874" s="226">
        <v>-0.0056</v>
      </c>
      <c r="R1874" s="489" t="str">
        <f>VLOOKUP(K1874,'Downloaded Data'!A:A,1,TRUE)</f>
        <v>01/15/2017</v>
      </c>
    </row>
    <row r="1875" ht="15.75" customHeight="1">
      <c r="A1875" s="154" t="s">
        <v>6124</v>
      </c>
      <c r="B1875" s="490">
        <v>4355.93</v>
      </c>
      <c r="C1875" s="490">
        <v>4355.93</v>
      </c>
      <c r="D1875" s="490">
        <v>4355.93</v>
      </c>
      <c r="E1875" s="490">
        <v>4355.93</v>
      </c>
      <c r="G1875" s="226">
        <v>-0.0033</v>
      </c>
      <c r="K1875" s="154" t="s">
        <v>6090</v>
      </c>
      <c r="L1875" s="154">
        <v>82.82</v>
      </c>
      <c r="M1875" s="154">
        <v>84.18</v>
      </c>
      <c r="N1875" s="154">
        <v>84.27</v>
      </c>
      <c r="O1875" s="154">
        <v>82.45</v>
      </c>
      <c r="P1875" s="154" t="s">
        <v>4300</v>
      </c>
      <c r="Q1875" s="226">
        <v>-0.0098</v>
      </c>
      <c r="R1875" s="489" t="str">
        <f>VLOOKUP(K1875,'Downloaded Data'!A:A,1,TRUE)</f>
        <v>01/15/2017</v>
      </c>
    </row>
    <row r="1876" ht="15.75" customHeight="1">
      <c r="A1876" s="154" t="s">
        <v>6125</v>
      </c>
      <c r="B1876" s="490">
        <v>4370.49</v>
      </c>
      <c r="C1876" s="490">
        <v>4370.49</v>
      </c>
      <c r="D1876" s="490">
        <v>4370.49</v>
      </c>
      <c r="E1876" s="490">
        <v>4370.49</v>
      </c>
      <c r="G1876" s="226">
        <v>-0.0024</v>
      </c>
      <c r="K1876" s="154" t="s">
        <v>6091</v>
      </c>
      <c r="L1876" s="154">
        <v>83.64</v>
      </c>
      <c r="M1876" s="154">
        <v>84.18</v>
      </c>
      <c r="N1876" s="154">
        <v>84.55</v>
      </c>
      <c r="O1876" s="154">
        <v>83.45</v>
      </c>
      <c r="P1876" s="154" t="s">
        <v>4301</v>
      </c>
      <c r="Q1876" s="226">
        <v>-0.0054</v>
      </c>
      <c r="R1876" s="489" t="str">
        <f>VLOOKUP(K1876,'Downloaded Data'!A:A,1,TRUE)</f>
        <v>01/15/2017</v>
      </c>
    </row>
    <row r="1877" ht="15.75" customHeight="1">
      <c r="A1877" s="154" t="s">
        <v>6126</v>
      </c>
      <c r="B1877" s="490">
        <v>4381.16</v>
      </c>
      <c r="C1877" s="490">
        <v>4381.16</v>
      </c>
      <c r="D1877" s="490">
        <v>4381.16</v>
      </c>
      <c r="E1877" s="490">
        <v>4381.16</v>
      </c>
      <c r="G1877" s="226">
        <v>-0.0066</v>
      </c>
      <c r="K1877" s="154" t="s">
        <v>6092</v>
      </c>
      <c r="L1877" s="154">
        <v>84.09</v>
      </c>
      <c r="M1877" s="154">
        <v>85.45</v>
      </c>
      <c r="N1877" s="154">
        <v>85.45</v>
      </c>
      <c r="O1877" s="154">
        <v>83.64</v>
      </c>
      <c r="P1877" s="154" t="s">
        <v>4302</v>
      </c>
      <c r="Q1877" s="226">
        <v>-0.0076</v>
      </c>
      <c r="R1877" s="489" t="str">
        <f>VLOOKUP(K1877,'Downloaded Data'!A:A,1,TRUE)</f>
        <v>01/14/2018</v>
      </c>
    </row>
    <row r="1878" ht="15.75" customHeight="1">
      <c r="A1878" s="154" t="s">
        <v>6127</v>
      </c>
      <c r="B1878" s="490">
        <v>4410.22</v>
      </c>
      <c r="C1878" s="490">
        <v>4410.22</v>
      </c>
      <c r="D1878" s="490">
        <v>4410.22</v>
      </c>
      <c r="E1878" s="490">
        <v>4410.22</v>
      </c>
      <c r="G1878" s="226">
        <v>-0.0072</v>
      </c>
      <c r="K1878" s="154" t="s">
        <v>6093</v>
      </c>
      <c r="L1878" s="154">
        <v>84.73</v>
      </c>
      <c r="M1878" s="154">
        <v>85.0</v>
      </c>
      <c r="N1878" s="154">
        <v>85.45</v>
      </c>
      <c r="O1878" s="154">
        <v>84.45</v>
      </c>
      <c r="P1878" s="154" t="s">
        <v>4303</v>
      </c>
      <c r="Q1878" s="226">
        <v>0.0011</v>
      </c>
      <c r="R1878" s="489" t="str">
        <f>VLOOKUP(K1878,'Downloaded Data'!A:A,1,TRUE)</f>
        <v>01/14/2018</v>
      </c>
    </row>
    <row r="1879" ht="15.75" customHeight="1">
      <c r="A1879" s="154" t="s">
        <v>6128</v>
      </c>
      <c r="B1879" s="490">
        <v>4442.15</v>
      </c>
      <c r="C1879" s="490">
        <v>4442.15</v>
      </c>
      <c r="D1879" s="490">
        <v>4442.15</v>
      </c>
      <c r="E1879" s="490">
        <v>4442.15</v>
      </c>
      <c r="G1879" s="226">
        <v>0.0027</v>
      </c>
      <c r="K1879" s="154" t="s">
        <v>6094</v>
      </c>
      <c r="L1879" s="154">
        <v>84.64</v>
      </c>
      <c r="M1879" s="154">
        <v>86.09</v>
      </c>
      <c r="N1879" s="154">
        <v>86.18</v>
      </c>
      <c r="O1879" s="154">
        <v>84.27</v>
      </c>
      <c r="P1879" s="154" t="s">
        <v>4304</v>
      </c>
      <c r="Q1879" s="226">
        <v>-0.0148</v>
      </c>
      <c r="R1879" s="489" t="str">
        <f>VLOOKUP(K1879,'Downloaded Data'!A:A,1,TRUE)</f>
        <v>01/14/2018</v>
      </c>
    </row>
    <row r="1880" ht="15.75" customHeight="1">
      <c r="A1880" s="154" t="s">
        <v>6129</v>
      </c>
      <c r="B1880" s="490">
        <v>4430.28</v>
      </c>
      <c r="C1880" s="490">
        <v>4430.28</v>
      </c>
      <c r="D1880" s="490">
        <v>4430.28</v>
      </c>
      <c r="E1880" s="490">
        <v>4430.28</v>
      </c>
      <c r="G1880" s="226">
        <v>-0.0036</v>
      </c>
      <c r="K1880" s="154" t="s">
        <v>6095</v>
      </c>
      <c r="L1880" s="154">
        <v>85.91</v>
      </c>
      <c r="M1880" s="154">
        <v>86.18</v>
      </c>
      <c r="N1880" s="154">
        <v>86.36</v>
      </c>
      <c r="O1880" s="154">
        <v>85.64</v>
      </c>
      <c r="P1880" s="154" t="s">
        <v>4305</v>
      </c>
      <c r="Q1880" s="226">
        <v>0.0032</v>
      </c>
      <c r="R1880" s="489" t="str">
        <f>VLOOKUP(K1880,'Downloaded Data'!A:A,1,TRUE)</f>
        <v>01/14/2018</v>
      </c>
    </row>
    <row r="1881" ht="15.75" customHeight="1">
      <c r="A1881" s="154" t="s">
        <v>6130</v>
      </c>
      <c r="B1881" s="490">
        <v>4446.28</v>
      </c>
      <c r="C1881" s="490">
        <v>4446.28</v>
      </c>
      <c r="D1881" s="490">
        <v>4446.28</v>
      </c>
      <c r="E1881" s="490">
        <v>4446.28</v>
      </c>
      <c r="G1881" s="226">
        <v>-0.0066</v>
      </c>
      <c r="K1881" s="489">
        <v>42710.0</v>
      </c>
      <c r="L1881" s="154">
        <v>85.64</v>
      </c>
      <c r="M1881" s="154">
        <v>84.91</v>
      </c>
      <c r="N1881" s="154">
        <v>85.91</v>
      </c>
      <c r="O1881" s="154">
        <v>84.55</v>
      </c>
      <c r="P1881" s="154" t="s">
        <v>4306</v>
      </c>
      <c r="Q1881" s="226">
        <v>0.0107</v>
      </c>
      <c r="R1881" s="489" t="str">
        <f>VLOOKUP(K1881,'Downloaded Data'!A:A,1,TRUE)</f>
        <v>#N/A</v>
      </c>
    </row>
    <row r="1882" ht="15.75" customHeight="1">
      <c r="A1882" s="154" t="s">
        <v>6131</v>
      </c>
      <c r="B1882" s="490">
        <v>4475.89</v>
      </c>
      <c r="C1882" s="490">
        <v>4475.89</v>
      </c>
      <c r="D1882" s="490">
        <v>4475.89</v>
      </c>
      <c r="E1882" s="490">
        <v>4475.89</v>
      </c>
      <c r="G1882" s="226">
        <v>0.0019</v>
      </c>
      <c r="K1882" s="489">
        <v>42619.0</v>
      </c>
      <c r="L1882" s="154">
        <v>84.73</v>
      </c>
      <c r="M1882" s="154">
        <v>85.27</v>
      </c>
      <c r="N1882" s="154">
        <v>85.55</v>
      </c>
      <c r="O1882" s="154">
        <v>84.09</v>
      </c>
      <c r="P1882" s="154" t="s">
        <v>4307</v>
      </c>
      <c r="Q1882" s="226">
        <v>-0.0011</v>
      </c>
      <c r="R1882" s="489" t="str">
        <f>VLOOKUP(K1882,'Downloaded Data'!A:A,1,TRUE)</f>
        <v>#N/A</v>
      </c>
    </row>
    <row r="1883" ht="15.75" customHeight="1">
      <c r="A1883" s="154" t="s">
        <v>6132</v>
      </c>
      <c r="B1883" s="490">
        <v>4467.61</v>
      </c>
      <c r="C1883" s="490">
        <v>4467.61</v>
      </c>
      <c r="D1883" s="490">
        <v>4467.61</v>
      </c>
      <c r="E1883" s="490">
        <v>4467.61</v>
      </c>
      <c r="G1883" s="226">
        <v>-0.0028</v>
      </c>
      <c r="K1883" s="489">
        <v>42588.0</v>
      </c>
      <c r="L1883" s="154">
        <v>84.82</v>
      </c>
      <c r="M1883" s="154">
        <v>85.45</v>
      </c>
      <c r="N1883" s="154">
        <v>85.73</v>
      </c>
      <c r="O1883" s="154">
        <v>84.36</v>
      </c>
      <c r="P1883" s="154" t="s">
        <v>4308</v>
      </c>
      <c r="Q1883" s="226">
        <v>-0.0021</v>
      </c>
      <c r="R1883" s="489" t="str">
        <f>VLOOKUP(K1883,'Downloaded Data'!A:A,1,TRUE)</f>
        <v>#N/A</v>
      </c>
    </row>
    <row r="1884" ht="15.75" customHeight="1">
      <c r="A1884" s="154" t="s">
        <v>6133</v>
      </c>
      <c r="B1884" s="490">
        <v>4480.18</v>
      </c>
      <c r="C1884" s="490">
        <v>4480.18</v>
      </c>
      <c r="D1884" s="490">
        <v>4480.18</v>
      </c>
      <c r="E1884" s="490">
        <v>4480.18</v>
      </c>
      <c r="G1884" s="226">
        <v>-0.001</v>
      </c>
      <c r="K1884" s="489">
        <v>42557.0</v>
      </c>
      <c r="L1884" s="154">
        <v>85.0</v>
      </c>
      <c r="M1884" s="154">
        <v>85.09</v>
      </c>
      <c r="N1884" s="154">
        <v>86.36</v>
      </c>
      <c r="O1884" s="154">
        <v>84.64</v>
      </c>
      <c r="P1884" s="154" t="s">
        <v>4309</v>
      </c>
      <c r="Q1884" s="226">
        <v>-0.0032</v>
      </c>
      <c r="R1884" s="489" t="str">
        <f>VLOOKUP(K1884,'Downloaded Data'!A:A,1,TRUE)</f>
        <v>#N/A</v>
      </c>
    </row>
    <row r="1885" ht="15.75" customHeight="1">
      <c r="A1885" s="489">
        <v>42646.0</v>
      </c>
      <c r="B1885" s="490">
        <v>4484.52</v>
      </c>
      <c r="C1885" s="490">
        <v>4484.52</v>
      </c>
      <c r="D1885" s="490">
        <v>4484.52</v>
      </c>
      <c r="E1885" s="490">
        <v>4484.52</v>
      </c>
      <c r="G1885" s="226">
        <v>0.006</v>
      </c>
      <c r="K1885" s="489">
        <v>42527.0</v>
      </c>
      <c r="L1885" s="154">
        <v>85.27</v>
      </c>
      <c r="M1885" s="154">
        <v>86.82</v>
      </c>
      <c r="N1885" s="154">
        <v>86.82</v>
      </c>
      <c r="O1885" s="154">
        <v>84.64</v>
      </c>
      <c r="P1885" s="154" t="s">
        <v>4310</v>
      </c>
      <c r="Q1885" s="226">
        <v>-0.0148</v>
      </c>
      <c r="R1885" s="489" t="str">
        <f>VLOOKUP(K1885,'Downloaded Data'!A:A,1,TRUE)</f>
        <v>#N/A</v>
      </c>
    </row>
    <row r="1886" ht="15.75" customHeight="1">
      <c r="A1886" s="489">
        <v>42616.0</v>
      </c>
      <c r="B1886" s="490">
        <v>4457.8</v>
      </c>
      <c r="C1886" s="490">
        <v>4457.8</v>
      </c>
      <c r="D1886" s="490">
        <v>4457.8</v>
      </c>
      <c r="E1886" s="490">
        <v>4457.8</v>
      </c>
      <c r="G1886" s="226">
        <v>9.0E-4</v>
      </c>
      <c r="K1886" s="489">
        <v>42496.0</v>
      </c>
      <c r="L1886" s="154">
        <v>86.55</v>
      </c>
      <c r="M1886" s="154">
        <v>85.91</v>
      </c>
      <c r="N1886" s="154">
        <v>87.27</v>
      </c>
      <c r="O1886" s="154">
        <v>85.55</v>
      </c>
      <c r="P1886" s="154" t="s">
        <v>4311</v>
      </c>
      <c r="Q1886" s="226">
        <v>0.015</v>
      </c>
      <c r="R1886" s="489" t="str">
        <f>VLOOKUP(K1886,'Downloaded Data'!A:A,1,TRUE)</f>
        <v>#N/A</v>
      </c>
    </row>
    <row r="1887" ht="15.75" customHeight="1">
      <c r="A1887" s="489">
        <v>42585.0</v>
      </c>
      <c r="B1887" s="490">
        <v>4453.89</v>
      </c>
      <c r="C1887" s="490">
        <v>4453.89</v>
      </c>
      <c r="D1887" s="490">
        <v>4453.89</v>
      </c>
      <c r="E1887" s="490">
        <v>4453.89</v>
      </c>
      <c r="G1887" s="226">
        <v>0.0023</v>
      </c>
      <c r="K1887" s="489">
        <v>42406.0</v>
      </c>
      <c r="L1887" s="154">
        <v>85.27</v>
      </c>
      <c r="M1887" s="154">
        <v>85.45</v>
      </c>
      <c r="N1887" s="154">
        <v>85.91</v>
      </c>
      <c r="O1887" s="154">
        <v>84.55</v>
      </c>
      <c r="P1887" s="154" t="s">
        <v>4312</v>
      </c>
      <c r="Q1887" s="226">
        <v>0.0042</v>
      </c>
      <c r="R1887" s="489" t="str">
        <f>VLOOKUP(K1887,'Downloaded Data'!A:A,1,TRUE)</f>
        <v>#N/A</v>
      </c>
    </row>
    <row r="1888" ht="15.75" customHeight="1">
      <c r="A1888" s="489">
        <v>42554.0</v>
      </c>
      <c r="B1888" s="490">
        <v>4443.63</v>
      </c>
      <c r="C1888" s="490">
        <v>4443.63</v>
      </c>
      <c r="D1888" s="490">
        <v>4443.63</v>
      </c>
      <c r="E1888" s="490">
        <v>4443.63</v>
      </c>
      <c r="G1888" s="226">
        <v>0.0018</v>
      </c>
      <c r="K1888" s="489">
        <v>42375.0</v>
      </c>
      <c r="L1888" s="154">
        <v>84.91</v>
      </c>
      <c r="M1888" s="154">
        <v>85.27</v>
      </c>
      <c r="N1888" s="154">
        <v>85.45</v>
      </c>
      <c r="O1888" s="154">
        <v>84.27</v>
      </c>
      <c r="P1888" s="154" t="s">
        <v>4313</v>
      </c>
      <c r="Q1888" s="226">
        <v>-0.0011</v>
      </c>
      <c r="R1888" s="489" t="str">
        <f>VLOOKUP(K1888,'Downloaded Data'!A:A,1,TRUE)</f>
        <v>#N/A</v>
      </c>
    </row>
    <row r="1889" ht="15.75" customHeight="1">
      <c r="A1889" s="489">
        <v>42524.0</v>
      </c>
      <c r="B1889" s="490">
        <v>4435.46</v>
      </c>
      <c r="C1889" s="490">
        <v>4435.46</v>
      </c>
      <c r="D1889" s="490">
        <v>4435.46</v>
      </c>
      <c r="E1889" s="490">
        <v>4435.46</v>
      </c>
      <c r="G1889" s="226">
        <v>-0.0084</v>
      </c>
      <c r="K1889" s="154" t="s">
        <v>6096</v>
      </c>
      <c r="L1889" s="154">
        <v>85.0</v>
      </c>
      <c r="M1889" s="154">
        <v>85.91</v>
      </c>
      <c r="N1889" s="154">
        <v>86.45</v>
      </c>
      <c r="O1889" s="154">
        <v>84.73</v>
      </c>
      <c r="P1889" s="154" t="s">
        <v>4314</v>
      </c>
      <c r="Q1889" s="226">
        <v>-0.0106</v>
      </c>
      <c r="R1889" s="489" t="str">
        <f>VLOOKUP(K1889,'Downloaded Data'!A:A,1,TRUE)</f>
        <v>01/14/2018</v>
      </c>
    </row>
    <row r="1890" ht="15.75" customHeight="1">
      <c r="A1890" s="489">
        <v>42432.0</v>
      </c>
      <c r="B1890" s="490">
        <v>4472.83</v>
      </c>
      <c r="C1890" s="490">
        <v>4472.83</v>
      </c>
      <c r="D1890" s="490">
        <v>4472.83</v>
      </c>
      <c r="E1890" s="490">
        <v>4472.83</v>
      </c>
      <c r="G1890" s="226">
        <v>0.0024</v>
      </c>
      <c r="K1890" s="154" t="s">
        <v>6097</v>
      </c>
      <c r="L1890" s="154">
        <v>85.91</v>
      </c>
      <c r="M1890" s="154">
        <v>86.18</v>
      </c>
      <c r="N1890" s="154">
        <v>87.82</v>
      </c>
      <c r="O1890" s="154">
        <v>85.64</v>
      </c>
      <c r="P1890" s="154" t="s">
        <v>4315</v>
      </c>
      <c r="Q1890" s="226">
        <v>0.0054</v>
      </c>
      <c r="R1890" s="489" t="str">
        <f>VLOOKUP(K1890,'Downloaded Data'!A:A,1,TRUE)</f>
        <v>01/14/2018</v>
      </c>
    </row>
    <row r="1891" ht="15.75" customHeight="1">
      <c r="A1891" s="489">
        <v>42403.0</v>
      </c>
      <c r="B1891" s="490">
        <v>4462.17</v>
      </c>
      <c r="C1891" s="490">
        <v>4462.17</v>
      </c>
      <c r="D1891" s="490">
        <v>4462.17</v>
      </c>
      <c r="E1891" s="490">
        <v>4462.17</v>
      </c>
      <c r="G1891" s="226">
        <v>-0.0049</v>
      </c>
      <c r="K1891" s="154" t="s">
        <v>6098</v>
      </c>
      <c r="L1891" s="154">
        <v>85.45</v>
      </c>
      <c r="M1891" s="154">
        <v>85.55</v>
      </c>
      <c r="N1891" s="154">
        <v>86.09</v>
      </c>
      <c r="O1891" s="154">
        <v>85.27</v>
      </c>
      <c r="P1891" s="154" t="s">
        <v>4316</v>
      </c>
      <c r="Q1891" s="226">
        <v>-0.0012</v>
      </c>
      <c r="R1891" s="489" t="str">
        <f>VLOOKUP(K1891,'Downloaded Data'!A:A,1,TRUE)</f>
        <v>01/14/2018</v>
      </c>
    </row>
    <row r="1892" ht="15.75" customHeight="1">
      <c r="A1892" s="489">
        <v>42372.0</v>
      </c>
      <c r="B1892" s="490">
        <v>4484.03</v>
      </c>
      <c r="C1892" s="490">
        <v>4484.03</v>
      </c>
      <c r="D1892" s="490">
        <v>4484.03</v>
      </c>
      <c r="E1892" s="490">
        <v>4484.03</v>
      </c>
      <c r="G1892" s="226">
        <v>-0.0062</v>
      </c>
      <c r="K1892" s="154" t="s">
        <v>6099</v>
      </c>
      <c r="L1892" s="154">
        <v>85.55</v>
      </c>
      <c r="M1892" s="154">
        <v>85.45</v>
      </c>
      <c r="N1892" s="154">
        <v>85.82</v>
      </c>
      <c r="O1892" s="154">
        <v>85.0</v>
      </c>
      <c r="P1892" s="154" t="s">
        <v>4317</v>
      </c>
      <c r="Q1892" s="226">
        <v>0.0022</v>
      </c>
      <c r="R1892" s="489" t="str">
        <f>VLOOKUP(K1892,'Downloaded Data'!A:A,1,TRUE)</f>
        <v>01/14/2018</v>
      </c>
    </row>
    <row r="1893" ht="15.75" customHeight="1">
      <c r="A1893" s="154" t="s">
        <v>6134</v>
      </c>
      <c r="B1893" s="490">
        <v>4511.96</v>
      </c>
      <c r="C1893" s="490">
        <v>4511.96</v>
      </c>
      <c r="D1893" s="490">
        <v>4511.96</v>
      </c>
      <c r="E1893" s="490">
        <v>4511.96</v>
      </c>
      <c r="G1893" s="226">
        <v>-0.0055</v>
      </c>
      <c r="K1893" s="154" t="s">
        <v>6100</v>
      </c>
      <c r="L1893" s="154">
        <v>85.36</v>
      </c>
      <c r="M1893" s="154">
        <v>86.36</v>
      </c>
      <c r="N1893" s="154">
        <v>86.36</v>
      </c>
      <c r="O1893" s="154">
        <v>85.09</v>
      </c>
      <c r="P1893" s="154" t="s">
        <v>4318</v>
      </c>
      <c r="Q1893" s="226">
        <v>-0.0022</v>
      </c>
      <c r="R1893" s="489" t="str">
        <f>VLOOKUP(K1893,'Downloaded Data'!A:A,1,TRUE)</f>
        <v>01/14/2018</v>
      </c>
    </row>
    <row r="1894" ht="15.75" customHeight="1">
      <c r="A1894" s="154" t="s">
        <v>6135</v>
      </c>
      <c r="B1894" s="490">
        <v>4536.84</v>
      </c>
      <c r="C1894" s="490">
        <v>4536.84</v>
      </c>
      <c r="D1894" s="490">
        <v>4536.84</v>
      </c>
      <c r="E1894" s="490">
        <v>4536.84</v>
      </c>
      <c r="G1894" s="226">
        <v>-0.0067</v>
      </c>
      <c r="K1894" s="154" t="s">
        <v>6101</v>
      </c>
      <c r="L1894" s="154">
        <v>85.55</v>
      </c>
      <c r="M1894" s="154">
        <v>87.18</v>
      </c>
      <c r="N1894" s="154">
        <v>87.18</v>
      </c>
      <c r="O1894" s="154">
        <v>85.27</v>
      </c>
      <c r="P1894" s="154" t="s">
        <v>4319</v>
      </c>
      <c r="Q1894" s="226">
        <v>-0.0104</v>
      </c>
      <c r="R1894" s="489" t="str">
        <f>VLOOKUP(K1894,'Downloaded Data'!A:A,1,TRUE)</f>
        <v>01/14/2018</v>
      </c>
    </row>
    <row r="1895" ht="15.75" customHeight="1">
      <c r="A1895" s="154" t="s">
        <v>6136</v>
      </c>
      <c r="B1895" s="490">
        <v>4567.56</v>
      </c>
      <c r="C1895" s="490">
        <v>4567.56</v>
      </c>
      <c r="D1895" s="490">
        <v>4567.56</v>
      </c>
      <c r="E1895" s="490">
        <v>4567.56</v>
      </c>
      <c r="G1895" s="226">
        <v>-0.0026</v>
      </c>
      <c r="K1895" s="154" t="s">
        <v>6102</v>
      </c>
      <c r="L1895" s="154">
        <v>86.45</v>
      </c>
      <c r="M1895" s="154">
        <v>87.36</v>
      </c>
      <c r="N1895" s="154">
        <v>88.0</v>
      </c>
      <c r="O1895" s="154">
        <v>86.18</v>
      </c>
      <c r="P1895" s="154" t="s">
        <v>4320</v>
      </c>
      <c r="Q1895" s="226">
        <v>-0.0073</v>
      </c>
      <c r="R1895" s="489" t="str">
        <f>VLOOKUP(K1895,'Downloaded Data'!A:A,1,TRUE)</f>
        <v>01/14/2018</v>
      </c>
    </row>
    <row r="1896" ht="15.75" customHeight="1">
      <c r="A1896" s="154" t="s">
        <v>6137</v>
      </c>
      <c r="B1896" s="490">
        <v>4579.52</v>
      </c>
      <c r="C1896" s="490">
        <v>4579.52</v>
      </c>
      <c r="D1896" s="490">
        <v>4579.52</v>
      </c>
      <c r="E1896" s="490">
        <v>4579.52</v>
      </c>
      <c r="G1896" s="226">
        <v>-0.0041</v>
      </c>
      <c r="K1896" s="154" t="s">
        <v>6103</v>
      </c>
      <c r="L1896" s="154">
        <v>87.09</v>
      </c>
      <c r="M1896" s="154">
        <v>87.27</v>
      </c>
      <c r="N1896" s="154">
        <v>89.09</v>
      </c>
      <c r="O1896" s="154">
        <v>86.36</v>
      </c>
      <c r="P1896" s="154" t="s">
        <v>4273</v>
      </c>
      <c r="Q1896" s="226">
        <v>0.0</v>
      </c>
      <c r="R1896" s="489" t="str">
        <f>VLOOKUP(K1896,'Downloaded Data'!A:A,1,TRUE)</f>
        <v>01/14/2018</v>
      </c>
    </row>
    <row r="1897" ht="15.75" customHeight="1">
      <c r="A1897" s="154" t="s">
        <v>6138</v>
      </c>
      <c r="B1897" s="490">
        <v>4598.34</v>
      </c>
      <c r="C1897" s="490">
        <v>4598.34</v>
      </c>
      <c r="D1897" s="490">
        <v>4598.34</v>
      </c>
      <c r="E1897" s="490">
        <v>4598.34</v>
      </c>
      <c r="G1897" s="226">
        <v>0.0045</v>
      </c>
      <c r="K1897" s="154" t="s">
        <v>6104</v>
      </c>
      <c r="L1897" s="154">
        <v>87.09</v>
      </c>
      <c r="M1897" s="154">
        <v>85.27</v>
      </c>
      <c r="N1897" s="154">
        <v>87.36</v>
      </c>
      <c r="O1897" s="154">
        <v>85.18</v>
      </c>
      <c r="P1897" s="154" t="s">
        <v>4321</v>
      </c>
      <c r="Q1897" s="226">
        <v>0.0289</v>
      </c>
      <c r="R1897" s="489" t="str">
        <f>VLOOKUP(K1897,'Downloaded Data'!A:A,1,TRUE)</f>
        <v>01/14/2018</v>
      </c>
    </row>
    <row r="1898" ht="15.75" customHeight="1">
      <c r="A1898" s="154" t="s">
        <v>6139</v>
      </c>
      <c r="B1898" s="490">
        <v>4577.61</v>
      </c>
      <c r="C1898" s="490">
        <v>4577.61</v>
      </c>
      <c r="D1898" s="490">
        <v>4577.61</v>
      </c>
      <c r="E1898" s="490">
        <v>4577.61</v>
      </c>
      <c r="G1898" s="226">
        <v>-0.0022</v>
      </c>
      <c r="K1898" s="154" t="s">
        <v>6105</v>
      </c>
      <c r="L1898" s="154">
        <v>84.64</v>
      </c>
      <c r="M1898" s="154">
        <v>85.91</v>
      </c>
      <c r="N1898" s="154">
        <v>86.18</v>
      </c>
      <c r="O1898" s="154">
        <v>84.09</v>
      </c>
      <c r="P1898" s="154" t="s">
        <v>4259</v>
      </c>
      <c r="Q1898" s="226">
        <v>-0.0106</v>
      </c>
      <c r="R1898" s="489" t="str">
        <f>VLOOKUP(K1898,'Downloaded Data'!A:A,1,TRUE)</f>
        <v>01/14/2018</v>
      </c>
    </row>
    <row r="1899" ht="15.75" customHeight="1">
      <c r="A1899" s="154" t="s">
        <v>6140</v>
      </c>
      <c r="B1899" s="490">
        <v>4587.66</v>
      </c>
      <c r="C1899" s="490">
        <v>4587.66</v>
      </c>
      <c r="D1899" s="490">
        <v>4587.66</v>
      </c>
      <c r="E1899" s="490">
        <v>4587.66</v>
      </c>
      <c r="G1899" s="226">
        <v>0.0015</v>
      </c>
      <c r="K1899" s="154" t="s">
        <v>6106</v>
      </c>
      <c r="L1899" s="154">
        <v>85.55</v>
      </c>
      <c r="M1899" s="154">
        <v>86.36</v>
      </c>
      <c r="N1899" s="154">
        <v>87.18</v>
      </c>
      <c r="O1899" s="154">
        <v>85.36</v>
      </c>
      <c r="P1899" s="154" t="s">
        <v>4322</v>
      </c>
      <c r="Q1899" s="226">
        <v>0.0</v>
      </c>
      <c r="R1899" s="489" t="str">
        <f>VLOOKUP(K1899,'Downloaded Data'!A:A,1,TRUE)</f>
        <v>01/14/2018</v>
      </c>
    </row>
    <row r="1900" ht="15.75" customHeight="1">
      <c r="A1900" s="154" t="s">
        <v>6141</v>
      </c>
      <c r="B1900" s="490">
        <v>4580.79</v>
      </c>
      <c r="C1900" s="490">
        <v>4580.79</v>
      </c>
      <c r="D1900" s="490">
        <v>4580.79</v>
      </c>
      <c r="E1900" s="490">
        <v>4580.79</v>
      </c>
      <c r="G1900" s="226">
        <v>4.0E-4</v>
      </c>
      <c r="K1900" s="154" t="s">
        <v>6107</v>
      </c>
      <c r="L1900" s="154">
        <v>85.55</v>
      </c>
      <c r="M1900" s="154">
        <v>88.09</v>
      </c>
      <c r="N1900" s="154">
        <v>88.09</v>
      </c>
      <c r="O1900" s="154">
        <v>84.55</v>
      </c>
      <c r="P1900" s="154" t="s">
        <v>4323</v>
      </c>
      <c r="Q1900" s="226">
        <v>-0.0238</v>
      </c>
      <c r="R1900" s="489" t="str">
        <f>VLOOKUP(K1900,'Downloaded Data'!A:A,1,TRUE)</f>
        <v>01/14/2018</v>
      </c>
    </row>
    <row r="1901" ht="15.75" customHeight="1">
      <c r="A1901" s="154" t="s">
        <v>6142</v>
      </c>
      <c r="B1901" s="490">
        <v>4578.85</v>
      </c>
      <c r="C1901" s="490">
        <v>4578.85</v>
      </c>
      <c r="D1901" s="490">
        <v>4578.85</v>
      </c>
      <c r="E1901" s="490">
        <v>4578.85</v>
      </c>
      <c r="G1901" s="226">
        <v>-0.0014</v>
      </c>
      <c r="K1901" s="489">
        <v>42709.0</v>
      </c>
      <c r="L1901" s="154">
        <v>87.64</v>
      </c>
      <c r="M1901" s="154">
        <v>90.55</v>
      </c>
      <c r="N1901" s="154">
        <v>91.73</v>
      </c>
      <c r="O1901" s="154">
        <v>87.36</v>
      </c>
      <c r="P1901" s="154" t="s">
        <v>4324</v>
      </c>
      <c r="Q1901" s="226">
        <v>-0.0311</v>
      </c>
      <c r="R1901" s="489" t="str">
        <f>VLOOKUP(K1901,'Downloaded Data'!A:A,1,TRUE)</f>
        <v>#N/A</v>
      </c>
    </row>
    <row r="1902" ht="15.75" customHeight="1">
      <c r="A1902" s="154" t="s">
        <v>6143</v>
      </c>
      <c r="B1902" s="490">
        <v>4585.04</v>
      </c>
      <c r="C1902" s="490">
        <v>4585.04</v>
      </c>
      <c r="D1902" s="490">
        <v>4585.04</v>
      </c>
      <c r="E1902" s="490">
        <v>4585.04</v>
      </c>
      <c r="G1902" s="226">
        <v>0.001</v>
      </c>
      <c r="K1902" s="489">
        <v>42679.0</v>
      </c>
      <c r="L1902" s="154">
        <v>90.45</v>
      </c>
      <c r="M1902" s="154">
        <v>91.36</v>
      </c>
      <c r="N1902" s="154">
        <v>92.18</v>
      </c>
      <c r="O1902" s="154">
        <v>88.91</v>
      </c>
      <c r="P1902" s="154" t="s">
        <v>4325</v>
      </c>
      <c r="Q1902" s="226">
        <v>-0.012</v>
      </c>
      <c r="R1902" s="489" t="str">
        <f>VLOOKUP(K1902,'Downloaded Data'!A:A,1,TRUE)</f>
        <v>#N/A</v>
      </c>
    </row>
    <row r="1903" ht="15.75" customHeight="1">
      <c r="A1903" s="154" t="s">
        <v>6144</v>
      </c>
      <c r="B1903" s="490">
        <v>4580.55</v>
      </c>
      <c r="C1903" s="490">
        <v>4580.55</v>
      </c>
      <c r="D1903" s="490">
        <v>4580.55</v>
      </c>
      <c r="E1903" s="490">
        <v>4580.55</v>
      </c>
      <c r="G1903" s="226">
        <v>-2.0E-4</v>
      </c>
      <c r="K1903" s="489">
        <v>42648.0</v>
      </c>
      <c r="L1903" s="154">
        <v>91.55</v>
      </c>
      <c r="M1903" s="154">
        <v>95.45</v>
      </c>
      <c r="N1903" s="154">
        <v>96.36</v>
      </c>
      <c r="O1903" s="154">
        <v>90.91</v>
      </c>
      <c r="P1903" s="154" t="s">
        <v>4326</v>
      </c>
      <c r="Q1903" s="226">
        <v>-0.0336</v>
      </c>
      <c r="R1903" s="489" t="str">
        <f>VLOOKUP(K1903,'Downloaded Data'!A:A,1,TRUE)</f>
        <v>#N/A</v>
      </c>
    </row>
    <row r="1904" ht="15.75" customHeight="1">
      <c r="A1904" s="489">
        <v>42676.0</v>
      </c>
      <c r="B1904" s="490">
        <v>4581.34</v>
      </c>
      <c r="C1904" s="490">
        <v>4581.34</v>
      </c>
      <c r="D1904" s="490">
        <v>4581.34</v>
      </c>
      <c r="E1904" s="490">
        <v>4581.34</v>
      </c>
      <c r="G1904" s="226">
        <v>0.0017</v>
      </c>
      <c r="K1904" s="489">
        <v>42618.0</v>
      </c>
      <c r="L1904" s="154">
        <v>94.73</v>
      </c>
      <c r="M1904" s="154">
        <v>97.18</v>
      </c>
      <c r="N1904" s="154">
        <v>97.18</v>
      </c>
      <c r="O1904" s="154">
        <v>91.09</v>
      </c>
      <c r="P1904" s="154" t="s">
        <v>4327</v>
      </c>
      <c r="Q1904" s="226">
        <v>0.0721</v>
      </c>
      <c r="R1904" s="489" t="str">
        <f>VLOOKUP(K1904,'Downloaded Data'!A:A,1,TRUE)</f>
        <v>#N/A</v>
      </c>
    </row>
    <row r="1905" ht="15.75" customHeight="1">
      <c r="A1905" s="489">
        <v>42645.0</v>
      </c>
      <c r="B1905" s="490">
        <v>4573.42</v>
      </c>
      <c r="C1905" s="490">
        <v>4573.42</v>
      </c>
      <c r="D1905" s="490">
        <v>4573.42</v>
      </c>
      <c r="E1905" s="490">
        <v>4573.42</v>
      </c>
      <c r="G1905" s="226">
        <v>7.0E-4</v>
      </c>
      <c r="K1905" s="489">
        <v>42587.0</v>
      </c>
      <c r="L1905" s="154">
        <v>88.36</v>
      </c>
      <c r="M1905" s="154">
        <v>87.0</v>
      </c>
      <c r="N1905" s="154">
        <v>88.91</v>
      </c>
      <c r="O1905" s="154">
        <v>86.36</v>
      </c>
      <c r="P1905" s="154" t="s">
        <v>3111</v>
      </c>
      <c r="Q1905" s="226">
        <v>0.0199</v>
      </c>
      <c r="R1905" s="489" t="str">
        <f>VLOOKUP(K1905,'Downloaded Data'!A:A,1,TRUE)</f>
        <v>#N/A</v>
      </c>
    </row>
    <row r="1906" ht="15.75" customHeight="1">
      <c r="A1906" s="489">
        <v>42615.0</v>
      </c>
      <c r="B1906" s="490">
        <v>4570.01</v>
      </c>
      <c r="C1906" s="490">
        <v>4570.01</v>
      </c>
      <c r="D1906" s="490">
        <v>4570.01</v>
      </c>
      <c r="E1906" s="490">
        <v>4570.01</v>
      </c>
      <c r="G1906" s="226">
        <v>0.002</v>
      </c>
      <c r="K1906" s="489">
        <v>42495.0</v>
      </c>
      <c r="L1906" s="154">
        <v>86.64</v>
      </c>
      <c r="M1906" s="154">
        <v>88.64</v>
      </c>
      <c r="N1906" s="154">
        <v>89.64</v>
      </c>
      <c r="O1906" s="154">
        <v>86.36</v>
      </c>
      <c r="P1906" s="154" t="s">
        <v>4328</v>
      </c>
      <c r="Q1906" s="226">
        <v>-0.0175</v>
      </c>
      <c r="R1906" s="489" t="str">
        <f>VLOOKUP(K1906,'Downloaded Data'!A:A,1,TRUE)</f>
        <v>#N/A</v>
      </c>
    </row>
    <row r="1907" ht="15.75" customHeight="1">
      <c r="A1907" s="489">
        <v>42584.0</v>
      </c>
      <c r="B1907" s="490">
        <v>4560.76</v>
      </c>
      <c r="C1907" s="490">
        <v>4560.76</v>
      </c>
      <c r="D1907" s="490">
        <v>4560.76</v>
      </c>
      <c r="E1907" s="490">
        <v>4560.76</v>
      </c>
      <c r="G1907" s="226">
        <v>-0.0043</v>
      </c>
      <c r="K1907" s="489">
        <v>42465.0</v>
      </c>
      <c r="L1907" s="154">
        <v>88.18</v>
      </c>
      <c r="M1907" s="154">
        <v>85.45</v>
      </c>
      <c r="N1907" s="154">
        <v>88.64</v>
      </c>
      <c r="O1907" s="154">
        <v>85.45</v>
      </c>
      <c r="P1907" s="154" t="s">
        <v>4329</v>
      </c>
      <c r="Q1907" s="226">
        <v>0.0352</v>
      </c>
      <c r="R1907" s="489" t="str">
        <f>VLOOKUP(K1907,'Downloaded Data'!A:A,1,TRUE)</f>
        <v>#N/A</v>
      </c>
    </row>
    <row r="1908" ht="15.75" customHeight="1">
      <c r="A1908" s="489">
        <v>42553.0</v>
      </c>
      <c r="B1908" s="490">
        <v>4580.49</v>
      </c>
      <c r="C1908" s="490">
        <v>4580.49</v>
      </c>
      <c r="D1908" s="490">
        <v>4580.49</v>
      </c>
      <c r="E1908" s="490">
        <v>4580.49</v>
      </c>
      <c r="G1908" s="226">
        <v>0.0021</v>
      </c>
      <c r="K1908" s="489">
        <v>42434.0</v>
      </c>
      <c r="L1908" s="154">
        <v>85.18</v>
      </c>
      <c r="M1908" s="154">
        <v>83.45</v>
      </c>
      <c r="N1908" s="154">
        <v>85.55</v>
      </c>
      <c r="O1908" s="154">
        <v>83.36</v>
      </c>
      <c r="P1908" s="154" t="s">
        <v>4330</v>
      </c>
      <c r="Q1908" s="226">
        <v>0.0331</v>
      </c>
      <c r="R1908" s="489" t="str">
        <f>VLOOKUP(K1908,'Downloaded Data'!A:A,1,TRUE)</f>
        <v>#N/A</v>
      </c>
    </row>
    <row r="1909" ht="15.75" customHeight="1">
      <c r="A1909" s="489">
        <v>42462.0</v>
      </c>
      <c r="B1909" s="490">
        <v>4571.11</v>
      </c>
      <c r="C1909" s="490">
        <v>4571.11</v>
      </c>
      <c r="D1909" s="490">
        <v>4571.11</v>
      </c>
      <c r="E1909" s="490">
        <v>4571.11</v>
      </c>
      <c r="G1909" s="226">
        <v>-5.0E-4</v>
      </c>
      <c r="K1909" s="489">
        <v>42405.0</v>
      </c>
      <c r="L1909" s="154">
        <v>82.45</v>
      </c>
      <c r="M1909" s="154">
        <v>82.73</v>
      </c>
      <c r="N1909" s="154">
        <v>83.45</v>
      </c>
      <c r="O1909" s="154">
        <v>81.36</v>
      </c>
      <c r="P1909" s="154" t="s">
        <v>4331</v>
      </c>
      <c r="Q1909" s="226">
        <v>-0.0132</v>
      </c>
      <c r="R1909" s="489" t="str">
        <f>VLOOKUP(K1909,'Downloaded Data'!A:A,1,TRUE)</f>
        <v>#N/A</v>
      </c>
    </row>
    <row r="1910" ht="15.75" customHeight="1">
      <c r="A1910" s="489">
        <v>42431.0</v>
      </c>
      <c r="B1910" s="490">
        <v>4573.33</v>
      </c>
      <c r="C1910" s="490">
        <v>4573.33</v>
      </c>
      <c r="D1910" s="490">
        <v>4573.33</v>
      </c>
      <c r="E1910" s="490">
        <v>4573.33</v>
      </c>
      <c r="G1910" s="226">
        <v>-0.0039</v>
      </c>
      <c r="K1910" s="154" t="s">
        <v>6108</v>
      </c>
      <c r="L1910" s="154">
        <v>83.55</v>
      </c>
      <c r="M1910" s="154">
        <v>81.82</v>
      </c>
      <c r="N1910" s="154">
        <v>84.09</v>
      </c>
      <c r="O1910" s="154">
        <v>81.18</v>
      </c>
      <c r="P1910" s="154" t="s">
        <v>4332</v>
      </c>
      <c r="Q1910" s="226">
        <v>0.0326</v>
      </c>
      <c r="R1910" s="489" t="str">
        <f>VLOOKUP(K1910,'Downloaded Data'!A:A,1,TRUE)</f>
        <v>01/14/2018</v>
      </c>
    </row>
    <row r="1911" ht="15.75" customHeight="1">
      <c r="A1911" s="489">
        <v>42402.0</v>
      </c>
      <c r="B1911" s="490">
        <v>4591.09</v>
      </c>
      <c r="C1911" s="490">
        <v>4591.09</v>
      </c>
      <c r="D1911" s="490">
        <v>4591.09</v>
      </c>
      <c r="E1911" s="490">
        <v>4591.09</v>
      </c>
      <c r="G1911" s="226">
        <v>0.0067</v>
      </c>
      <c r="K1911" s="154" t="s">
        <v>6109</v>
      </c>
      <c r="L1911" s="154">
        <v>80.91</v>
      </c>
      <c r="M1911" s="154">
        <v>80.82</v>
      </c>
      <c r="N1911" s="154">
        <v>83.55</v>
      </c>
      <c r="O1911" s="154">
        <v>80.0</v>
      </c>
      <c r="P1911" s="154" t="s">
        <v>4333</v>
      </c>
      <c r="Q1911" s="226">
        <v>0.0057</v>
      </c>
      <c r="R1911" s="489" t="str">
        <f>VLOOKUP(K1911,'Downloaded Data'!A:A,1,TRUE)</f>
        <v>01/14/2018</v>
      </c>
    </row>
    <row r="1912" ht="15.75" customHeight="1">
      <c r="A1912" s="489">
        <v>42371.0</v>
      </c>
      <c r="B1912" s="490">
        <v>4560.42</v>
      </c>
      <c r="C1912" s="490">
        <v>4560.42</v>
      </c>
      <c r="D1912" s="490">
        <v>4560.42</v>
      </c>
      <c r="E1912" s="490">
        <v>4560.42</v>
      </c>
      <c r="G1912" s="226">
        <v>0.0043</v>
      </c>
      <c r="K1912" s="154" t="s">
        <v>6110</v>
      </c>
      <c r="L1912" s="154">
        <v>80.45</v>
      </c>
      <c r="M1912" s="154">
        <v>83.73</v>
      </c>
      <c r="N1912" s="154">
        <v>85.0</v>
      </c>
      <c r="O1912" s="154">
        <v>79.09</v>
      </c>
      <c r="P1912" s="154" t="s">
        <v>4334</v>
      </c>
      <c r="Q1912" s="226">
        <v>-0.0412</v>
      </c>
      <c r="R1912" s="489" t="str">
        <f>VLOOKUP(K1912,'Downloaded Data'!A:A,1,TRUE)</f>
        <v>01/14/2018</v>
      </c>
    </row>
    <row r="1913" ht="15.75" customHeight="1">
      <c r="A1913" s="154" t="s">
        <v>6145</v>
      </c>
      <c r="B1913" s="490">
        <v>4540.89</v>
      </c>
      <c r="C1913" s="490">
        <v>4540.89</v>
      </c>
      <c r="D1913" s="490">
        <v>4540.89</v>
      </c>
      <c r="E1913" s="490">
        <v>4540.89</v>
      </c>
      <c r="G1913" s="226">
        <v>-0.0071</v>
      </c>
      <c r="K1913" s="154" t="s">
        <v>6111</v>
      </c>
      <c r="L1913" s="154">
        <v>83.91</v>
      </c>
      <c r="M1913" s="154">
        <v>84.18</v>
      </c>
      <c r="N1913" s="154">
        <v>86.64</v>
      </c>
      <c r="O1913" s="154">
        <v>82.91</v>
      </c>
      <c r="P1913" s="154" t="s">
        <v>4335</v>
      </c>
      <c r="Q1913" s="226">
        <v>-0.0284</v>
      </c>
      <c r="R1913" s="489" t="str">
        <f>VLOOKUP(K1913,'Downloaded Data'!A:A,1,TRUE)</f>
        <v>01/14/2018</v>
      </c>
    </row>
    <row r="1914" ht="15.75" customHeight="1">
      <c r="A1914" s="154" t="s">
        <v>6146</v>
      </c>
      <c r="B1914" s="490">
        <v>4573.58</v>
      </c>
      <c r="C1914" s="490">
        <v>4573.58</v>
      </c>
      <c r="D1914" s="490">
        <v>4573.58</v>
      </c>
      <c r="E1914" s="490">
        <v>4573.58</v>
      </c>
      <c r="G1914" s="226">
        <v>-0.0027</v>
      </c>
      <c r="K1914" s="154" t="s">
        <v>6112</v>
      </c>
      <c r="L1914" s="154">
        <v>86.36</v>
      </c>
      <c r="M1914" s="154">
        <v>88.55</v>
      </c>
      <c r="N1914" s="154">
        <v>88.55</v>
      </c>
      <c r="O1914" s="154">
        <v>86.0</v>
      </c>
      <c r="P1914" s="154" t="s">
        <v>4336</v>
      </c>
      <c r="Q1914" s="226">
        <v>-0.0186</v>
      </c>
      <c r="R1914" s="489" t="str">
        <f>VLOOKUP(K1914,'Downloaded Data'!A:A,1,TRUE)</f>
        <v>01/14/2018</v>
      </c>
    </row>
    <row r="1915" ht="15.75" customHeight="1">
      <c r="A1915" s="154" t="s">
        <v>6147</v>
      </c>
      <c r="B1915" s="490">
        <v>4585.98</v>
      </c>
      <c r="C1915" s="490">
        <v>4585.98</v>
      </c>
      <c r="D1915" s="490">
        <v>4585.98</v>
      </c>
      <c r="E1915" s="490">
        <v>4585.98</v>
      </c>
      <c r="G1915" s="226">
        <v>-0.0052</v>
      </c>
      <c r="K1915" s="154" t="s">
        <v>6113</v>
      </c>
      <c r="L1915" s="154">
        <v>88.0</v>
      </c>
      <c r="M1915" s="154">
        <v>85.0</v>
      </c>
      <c r="N1915" s="154">
        <v>88.45</v>
      </c>
      <c r="O1915" s="154">
        <v>84.73</v>
      </c>
      <c r="P1915" s="154" t="s">
        <v>4329</v>
      </c>
      <c r="Q1915" s="226">
        <v>0.0408</v>
      </c>
      <c r="R1915" s="489" t="str">
        <f>VLOOKUP(K1915,'Downloaded Data'!A:A,1,TRUE)</f>
        <v>01/14/2018</v>
      </c>
    </row>
    <row r="1916" ht="15.75" customHeight="1">
      <c r="A1916" s="154" t="s">
        <v>6148</v>
      </c>
      <c r="B1916" s="490">
        <v>4610.11</v>
      </c>
      <c r="C1916" s="490">
        <v>4610.11</v>
      </c>
      <c r="D1916" s="490">
        <v>4610.11</v>
      </c>
      <c r="E1916" s="490">
        <v>4610.11</v>
      </c>
      <c r="G1916" s="226">
        <v>-0.0022</v>
      </c>
      <c r="K1916" s="154" t="s">
        <v>6114</v>
      </c>
      <c r="L1916" s="154">
        <v>84.55</v>
      </c>
      <c r="M1916" s="154">
        <v>86.27</v>
      </c>
      <c r="N1916" s="154">
        <v>86.73</v>
      </c>
      <c r="O1916" s="154">
        <v>83.64</v>
      </c>
      <c r="P1916" s="154" t="s">
        <v>4337</v>
      </c>
      <c r="Q1916" s="226">
        <v>-0.0179</v>
      </c>
      <c r="R1916" s="489" t="str">
        <f>VLOOKUP(K1916,'Downloaded Data'!A:A,1,TRUE)</f>
        <v>01/14/2018</v>
      </c>
    </row>
    <row r="1917" ht="15.75" customHeight="1">
      <c r="A1917" s="154" t="s">
        <v>6149</v>
      </c>
      <c r="B1917" s="490">
        <v>4620.32</v>
      </c>
      <c r="C1917" s="490">
        <v>4620.32</v>
      </c>
      <c r="D1917" s="490">
        <v>4620.32</v>
      </c>
      <c r="E1917" s="490">
        <v>4620.32</v>
      </c>
      <c r="G1917" s="226">
        <v>-0.0013</v>
      </c>
      <c r="K1917" s="154" t="s">
        <v>6115</v>
      </c>
      <c r="L1917" s="154">
        <v>86.09</v>
      </c>
      <c r="M1917" s="154">
        <v>86.36</v>
      </c>
      <c r="N1917" s="154">
        <v>87.45</v>
      </c>
      <c r="O1917" s="154">
        <v>85.55</v>
      </c>
      <c r="P1917" s="154" t="s">
        <v>4338</v>
      </c>
      <c r="Q1917" s="226">
        <v>-0.0031</v>
      </c>
      <c r="R1917" s="489" t="str">
        <f>VLOOKUP(K1917,'Downloaded Data'!A:A,1,TRUE)</f>
        <v>01/14/2018</v>
      </c>
    </row>
    <row r="1918" ht="15.75" customHeight="1">
      <c r="A1918" s="154" t="s">
        <v>6150</v>
      </c>
      <c r="B1918" s="490">
        <v>4626.13</v>
      </c>
      <c r="C1918" s="490">
        <v>4626.13</v>
      </c>
      <c r="D1918" s="490">
        <v>4626.13</v>
      </c>
      <c r="E1918" s="490">
        <v>4626.13</v>
      </c>
      <c r="G1918" s="226">
        <v>-0.0068</v>
      </c>
      <c r="K1918" s="154" t="s">
        <v>6116</v>
      </c>
      <c r="L1918" s="154">
        <v>86.36</v>
      </c>
      <c r="M1918" s="154">
        <v>84.0</v>
      </c>
      <c r="N1918" s="154">
        <v>86.73</v>
      </c>
      <c r="O1918" s="154">
        <v>83.09</v>
      </c>
      <c r="P1918" s="154" t="s">
        <v>4339</v>
      </c>
      <c r="Q1918" s="226">
        <v>0.0394</v>
      </c>
      <c r="R1918" s="489" t="str">
        <f>VLOOKUP(K1918,'Downloaded Data'!A:A,1,TRUE)</f>
        <v>01/14/2018</v>
      </c>
    </row>
    <row r="1919" ht="15.75" customHeight="1">
      <c r="A1919" s="154" t="s">
        <v>6151</v>
      </c>
      <c r="B1919" s="490">
        <v>4657.94</v>
      </c>
      <c r="C1919" s="490">
        <v>4657.94</v>
      </c>
      <c r="D1919" s="490">
        <v>4657.94</v>
      </c>
      <c r="E1919" s="490">
        <v>4657.94</v>
      </c>
      <c r="G1919" s="226">
        <v>-0.0025</v>
      </c>
      <c r="K1919" s="154" t="s">
        <v>6117</v>
      </c>
      <c r="L1919" s="154">
        <v>83.09</v>
      </c>
      <c r="M1919" s="154">
        <v>84.09</v>
      </c>
      <c r="N1919" s="154">
        <v>84.36</v>
      </c>
      <c r="O1919" s="154">
        <v>82.27</v>
      </c>
      <c r="P1919" s="154" t="s">
        <v>4340</v>
      </c>
      <c r="Q1919" s="226">
        <v>-0.0098</v>
      </c>
      <c r="R1919" s="489" t="str">
        <f>VLOOKUP(K1919,'Downloaded Data'!A:A,1,TRUE)</f>
        <v>01/14/2018</v>
      </c>
    </row>
    <row r="1920" ht="15.75" customHeight="1">
      <c r="A1920" s="154" t="s">
        <v>6152</v>
      </c>
      <c r="B1920" s="490">
        <v>4669.51</v>
      </c>
      <c r="C1920" s="490">
        <v>4669.51</v>
      </c>
      <c r="D1920" s="490">
        <v>4669.51</v>
      </c>
      <c r="E1920" s="490">
        <v>4669.51</v>
      </c>
      <c r="G1920" s="226">
        <v>-0.006</v>
      </c>
      <c r="K1920" s="154" t="s">
        <v>6119</v>
      </c>
      <c r="L1920" s="154">
        <v>83.91</v>
      </c>
      <c r="M1920" s="154">
        <v>85.45</v>
      </c>
      <c r="N1920" s="154">
        <v>85.45</v>
      </c>
      <c r="O1920" s="154">
        <v>83.55</v>
      </c>
      <c r="P1920" s="154" t="s">
        <v>4341</v>
      </c>
      <c r="Q1920" s="226">
        <v>-0.0076</v>
      </c>
      <c r="R1920" s="489" t="str">
        <f>VLOOKUP(K1920,'Downloaded Data'!A:A,1,TRUE)</f>
        <v>01/14/2018</v>
      </c>
    </row>
    <row r="1921" ht="15.75" customHeight="1">
      <c r="A1921" s="154" t="s">
        <v>6153</v>
      </c>
      <c r="B1921" s="490">
        <v>4697.5</v>
      </c>
      <c r="C1921" s="490">
        <v>4697.5</v>
      </c>
      <c r="D1921" s="490">
        <v>4697.5</v>
      </c>
      <c r="E1921" s="490">
        <v>4697.5</v>
      </c>
      <c r="G1921" s="226">
        <v>0.0022</v>
      </c>
      <c r="K1921" s="489">
        <v>42708.0</v>
      </c>
      <c r="L1921" s="154">
        <v>84.55</v>
      </c>
      <c r="M1921" s="154">
        <v>82.82</v>
      </c>
      <c r="N1921" s="154">
        <v>85.64</v>
      </c>
      <c r="O1921" s="154">
        <v>82.73</v>
      </c>
      <c r="P1921" s="154" t="s">
        <v>4342</v>
      </c>
      <c r="Q1921" s="226">
        <v>0.0231</v>
      </c>
      <c r="R1921" s="489" t="str">
        <f>VLOOKUP(K1921,'Downloaded Data'!A:A,1,TRUE)</f>
        <v>#N/A</v>
      </c>
    </row>
    <row r="1922" ht="15.75" customHeight="1">
      <c r="A1922" s="154" t="s">
        <v>6154</v>
      </c>
      <c r="B1922" s="490">
        <v>4687.2</v>
      </c>
      <c r="C1922" s="490">
        <v>4687.2</v>
      </c>
      <c r="D1922" s="490">
        <v>4687.2</v>
      </c>
      <c r="E1922" s="490">
        <v>4687.2</v>
      </c>
      <c r="G1922" s="226">
        <v>0.0026</v>
      </c>
      <c r="K1922" s="489">
        <v>42678.0</v>
      </c>
      <c r="L1922" s="154">
        <v>82.64</v>
      </c>
      <c r="M1922" s="154">
        <v>83.18</v>
      </c>
      <c r="N1922" s="154">
        <v>83.55</v>
      </c>
      <c r="O1922" s="154">
        <v>82.27</v>
      </c>
      <c r="P1922" s="154" t="s">
        <v>4343</v>
      </c>
      <c r="Q1922" s="226">
        <v>-0.0097</v>
      </c>
      <c r="R1922" s="489" t="str">
        <f>VLOOKUP(K1922,'Downloaded Data'!A:A,1,TRUE)</f>
        <v>#N/A</v>
      </c>
    </row>
    <row r="1923" ht="15.75" customHeight="1">
      <c r="A1923" s="154" t="s">
        <v>6155</v>
      </c>
      <c r="B1923" s="490">
        <v>4674.82</v>
      </c>
      <c r="C1923" s="490">
        <v>4674.82</v>
      </c>
      <c r="D1923" s="490">
        <v>4674.82</v>
      </c>
      <c r="E1923" s="490">
        <v>4674.82</v>
      </c>
      <c r="G1923" s="226">
        <v>-0.0043</v>
      </c>
      <c r="K1923" s="489">
        <v>42647.0</v>
      </c>
      <c r="L1923" s="154">
        <v>83.45</v>
      </c>
      <c r="M1923" s="154">
        <v>81.91</v>
      </c>
      <c r="N1923" s="154">
        <v>83.91</v>
      </c>
      <c r="O1923" s="154">
        <v>81.36</v>
      </c>
      <c r="P1923" s="154" t="s">
        <v>4344</v>
      </c>
      <c r="Q1923" s="226">
        <v>0.0302</v>
      </c>
      <c r="R1923" s="489" t="str">
        <f>VLOOKUP(K1923,'Downloaded Data'!A:A,1,TRUE)</f>
        <v>#N/A</v>
      </c>
    </row>
    <row r="1924" ht="15.75" customHeight="1">
      <c r="A1924" s="154" t="s">
        <v>6156</v>
      </c>
      <c r="B1924" s="490">
        <v>4694.95</v>
      </c>
      <c r="C1924" s="490">
        <v>4694.95</v>
      </c>
      <c r="D1924" s="490">
        <v>4694.95</v>
      </c>
      <c r="E1924" s="490">
        <v>4694.95</v>
      </c>
      <c r="G1924" s="226">
        <v>0.0019</v>
      </c>
      <c r="K1924" s="489">
        <v>42555.0</v>
      </c>
      <c r="L1924" s="154">
        <v>81.0</v>
      </c>
      <c r="M1924" s="154">
        <v>80.82</v>
      </c>
      <c r="N1924" s="154">
        <v>83.18</v>
      </c>
      <c r="O1924" s="154">
        <v>80.64</v>
      </c>
      <c r="P1924" s="154" t="s">
        <v>4345</v>
      </c>
      <c r="Q1924" s="226">
        <v>0.008</v>
      </c>
      <c r="R1924" s="489" t="str">
        <f>VLOOKUP(K1924,'Downloaded Data'!A:A,1,TRUE)</f>
        <v>#N/A</v>
      </c>
    </row>
    <row r="1925" ht="15.75" customHeight="1">
      <c r="A1925" s="154" t="s">
        <v>6157</v>
      </c>
      <c r="B1925" s="490">
        <v>4686.05</v>
      </c>
      <c r="C1925" s="490">
        <v>4686.05</v>
      </c>
      <c r="D1925" s="490">
        <v>4686.05</v>
      </c>
      <c r="E1925" s="490">
        <v>4686.05</v>
      </c>
      <c r="G1925" s="226">
        <v>0.0044</v>
      </c>
      <c r="K1925" s="489">
        <v>42525.0</v>
      </c>
      <c r="L1925" s="154">
        <v>80.36</v>
      </c>
      <c r="M1925" s="154">
        <v>80.09</v>
      </c>
      <c r="N1925" s="154">
        <v>81.0</v>
      </c>
      <c r="O1925" s="154">
        <v>79.73</v>
      </c>
      <c r="P1925" s="154" t="s">
        <v>4346</v>
      </c>
      <c r="Q1925" s="226">
        <v>0.0</v>
      </c>
      <c r="R1925" s="489" t="str">
        <f>VLOOKUP(K1925,'Downloaded Data'!A:A,1,TRUE)</f>
        <v>#N/A</v>
      </c>
    </row>
    <row r="1926" ht="15.75" customHeight="1">
      <c r="A1926" s="489">
        <v>42705.0</v>
      </c>
      <c r="B1926" s="490">
        <v>4665.43</v>
      </c>
      <c r="C1926" s="490">
        <v>4665.43</v>
      </c>
      <c r="D1926" s="490">
        <v>4665.43</v>
      </c>
      <c r="E1926" s="490">
        <v>4665.43</v>
      </c>
      <c r="G1926" s="226">
        <v>4.0E-4</v>
      </c>
      <c r="K1926" s="489">
        <v>42494.0</v>
      </c>
      <c r="L1926" s="154">
        <v>80.36</v>
      </c>
      <c r="M1926" s="154">
        <v>80.55</v>
      </c>
      <c r="N1926" s="154">
        <v>81.55</v>
      </c>
      <c r="O1926" s="154">
        <v>80.09</v>
      </c>
      <c r="P1926" s="154" t="s">
        <v>4347</v>
      </c>
      <c r="Q1926" s="226">
        <v>-0.0146</v>
      </c>
      <c r="R1926" s="489" t="str">
        <f>VLOOKUP(K1926,'Downloaded Data'!A:A,1,TRUE)</f>
        <v>#N/A</v>
      </c>
    </row>
    <row r="1927" ht="15.75" customHeight="1">
      <c r="A1927" s="489">
        <v>42675.0</v>
      </c>
      <c r="B1927" s="490">
        <v>4663.62</v>
      </c>
      <c r="C1927" s="490">
        <v>4663.62</v>
      </c>
      <c r="D1927" s="490">
        <v>4663.62</v>
      </c>
      <c r="E1927" s="490">
        <v>4663.62</v>
      </c>
      <c r="G1927" s="226">
        <v>-0.0024</v>
      </c>
      <c r="K1927" s="489">
        <v>42464.0</v>
      </c>
      <c r="L1927" s="154">
        <v>81.55</v>
      </c>
      <c r="M1927" s="154">
        <v>79.45</v>
      </c>
      <c r="N1927" s="154">
        <v>82.45</v>
      </c>
      <c r="O1927" s="154">
        <v>79.36</v>
      </c>
      <c r="P1927" s="154" t="s">
        <v>4348</v>
      </c>
      <c r="Q1927" s="226">
        <v>0.0264</v>
      </c>
      <c r="R1927" s="489" t="str">
        <f>VLOOKUP(K1927,'Downloaded Data'!A:A,1,TRUE)</f>
        <v>#N/A</v>
      </c>
    </row>
    <row r="1928" ht="15.75" customHeight="1">
      <c r="A1928" s="489">
        <v>42644.0</v>
      </c>
      <c r="B1928" s="490">
        <v>4674.83</v>
      </c>
      <c r="C1928" s="490">
        <v>4674.83</v>
      </c>
      <c r="D1928" s="490">
        <v>4674.83</v>
      </c>
      <c r="E1928" s="490">
        <v>4674.83</v>
      </c>
      <c r="G1928" s="226">
        <v>-3.0E-4</v>
      </c>
      <c r="K1928" s="489">
        <v>42433.0</v>
      </c>
      <c r="L1928" s="154">
        <v>79.45</v>
      </c>
      <c r="M1928" s="154">
        <v>78.18</v>
      </c>
      <c r="N1928" s="154">
        <v>80.0</v>
      </c>
      <c r="O1928" s="154">
        <v>78.18</v>
      </c>
      <c r="P1928" s="154" t="s">
        <v>4349</v>
      </c>
      <c r="Q1928" s="226">
        <v>0.0023</v>
      </c>
      <c r="R1928" s="489" t="str">
        <f>VLOOKUP(K1928,'Downloaded Data'!A:A,1,TRUE)</f>
        <v>#N/A</v>
      </c>
    </row>
    <row r="1929" ht="15.75" customHeight="1">
      <c r="A1929" s="489">
        <v>42552.0</v>
      </c>
      <c r="B1929" s="490">
        <v>4676.08</v>
      </c>
      <c r="C1929" s="490">
        <v>4676.08</v>
      </c>
      <c r="D1929" s="490">
        <v>4676.08</v>
      </c>
      <c r="E1929" s="490">
        <v>4676.08</v>
      </c>
      <c r="G1929" s="226">
        <v>-8.0E-4</v>
      </c>
      <c r="K1929" s="154" t="s">
        <v>6120</v>
      </c>
      <c r="L1929" s="154">
        <v>79.27</v>
      </c>
      <c r="M1929" s="154">
        <v>78.91</v>
      </c>
      <c r="N1929" s="154">
        <v>80.09</v>
      </c>
      <c r="O1929" s="154">
        <v>78.73</v>
      </c>
      <c r="P1929" s="154" t="s">
        <v>4350</v>
      </c>
      <c r="Q1929" s="226">
        <v>0.0105</v>
      </c>
      <c r="R1929" s="489" t="str">
        <f>VLOOKUP(K1929,'Downloaded Data'!A:A,1,TRUE)</f>
        <v>01/14/2018</v>
      </c>
    </row>
    <row r="1930" ht="15.75" customHeight="1">
      <c r="A1930" s="489">
        <v>42522.0</v>
      </c>
      <c r="B1930" s="490">
        <v>4679.8</v>
      </c>
      <c r="C1930" s="490">
        <v>4679.8</v>
      </c>
      <c r="D1930" s="490">
        <v>4679.8</v>
      </c>
      <c r="E1930" s="490">
        <v>4679.8</v>
      </c>
      <c r="G1930" s="226">
        <v>0.0079</v>
      </c>
      <c r="K1930" s="154" t="s">
        <v>6121</v>
      </c>
      <c r="L1930" s="154">
        <v>78.45</v>
      </c>
      <c r="M1930" s="154">
        <v>76.36</v>
      </c>
      <c r="N1930" s="154">
        <v>79.09</v>
      </c>
      <c r="O1930" s="154">
        <v>75.45</v>
      </c>
      <c r="P1930" s="154" t="s">
        <v>4351</v>
      </c>
      <c r="Q1930" s="226">
        <v>0.0371</v>
      </c>
      <c r="R1930" s="489" t="str">
        <f>VLOOKUP(K1930,'Downloaded Data'!A:A,1,TRUE)</f>
        <v>01/14/2018</v>
      </c>
    </row>
    <row r="1931" ht="15.75" customHeight="1">
      <c r="A1931" s="489">
        <v>42491.0</v>
      </c>
      <c r="B1931" s="490">
        <v>4643.25</v>
      </c>
      <c r="C1931" s="490">
        <v>4643.25</v>
      </c>
      <c r="D1931" s="490">
        <v>4643.25</v>
      </c>
      <c r="E1931" s="490">
        <v>4643.25</v>
      </c>
      <c r="G1931" s="226">
        <v>0.0055</v>
      </c>
      <c r="K1931" s="154" t="s">
        <v>6122</v>
      </c>
      <c r="L1931" s="154">
        <v>75.64</v>
      </c>
      <c r="M1931" s="154">
        <v>77.27</v>
      </c>
      <c r="N1931" s="154">
        <v>77.27</v>
      </c>
      <c r="O1931" s="154">
        <v>75.27</v>
      </c>
      <c r="P1931" s="154" t="s">
        <v>4352</v>
      </c>
      <c r="Q1931" s="226">
        <v>-0.0094</v>
      </c>
      <c r="R1931" s="489" t="str">
        <f>VLOOKUP(K1931,'Downloaded Data'!A:A,1,TRUE)</f>
        <v>01/14/2018</v>
      </c>
    </row>
    <row r="1932" ht="15.75" customHeight="1">
      <c r="A1932" s="489">
        <v>42461.0</v>
      </c>
      <c r="B1932" s="490">
        <v>4617.73</v>
      </c>
      <c r="C1932" s="490">
        <v>4617.73</v>
      </c>
      <c r="D1932" s="490">
        <v>4617.73</v>
      </c>
      <c r="E1932" s="490">
        <v>4617.73</v>
      </c>
      <c r="G1932" s="226">
        <v>-0.0014</v>
      </c>
      <c r="K1932" s="154" t="s">
        <v>6123</v>
      </c>
      <c r="L1932" s="154">
        <v>76.36</v>
      </c>
      <c r="M1932" s="154">
        <v>77.91</v>
      </c>
      <c r="N1932" s="154">
        <v>78.36</v>
      </c>
      <c r="O1932" s="154">
        <v>75.09</v>
      </c>
      <c r="P1932" s="154" t="s">
        <v>4353</v>
      </c>
      <c r="Q1932" s="226">
        <v>-0.0312</v>
      </c>
      <c r="R1932" s="489" t="str">
        <f>VLOOKUP(K1932,'Downloaded Data'!A:A,1,TRUE)</f>
        <v>01/14/2018</v>
      </c>
    </row>
    <row r="1933" ht="15.75" customHeight="1">
      <c r="A1933" s="489">
        <v>42430.0</v>
      </c>
      <c r="B1933" s="490">
        <v>4624.01</v>
      </c>
      <c r="C1933" s="490">
        <v>4624.01</v>
      </c>
      <c r="D1933" s="490">
        <v>4624.01</v>
      </c>
      <c r="E1933" s="490">
        <v>4624.01</v>
      </c>
      <c r="G1933" s="226">
        <v>0.0041</v>
      </c>
      <c r="K1933" s="154" t="s">
        <v>6124</v>
      </c>
      <c r="L1933" s="154">
        <v>78.82</v>
      </c>
      <c r="M1933" s="154">
        <v>78.45</v>
      </c>
      <c r="N1933" s="154">
        <v>79.09</v>
      </c>
      <c r="O1933" s="154">
        <v>77.73</v>
      </c>
      <c r="P1933" s="154" t="s">
        <v>4354</v>
      </c>
      <c r="Q1933" s="226">
        <v>0.0034</v>
      </c>
      <c r="R1933" s="489" t="str">
        <f>VLOOKUP(K1933,'Downloaded Data'!A:A,1,TRUE)</f>
        <v>01/14/2018</v>
      </c>
    </row>
    <row r="1934" ht="15.75" customHeight="1">
      <c r="A1934" s="154" t="s">
        <v>6158</v>
      </c>
      <c r="B1934" s="490">
        <v>4604.91</v>
      </c>
      <c r="C1934" s="490">
        <v>4604.91</v>
      </c>
      <c r="D1934" s="490">
        <v>4604.91</v>
      </c>
      <c r="E1934" s="490">
        <v>4604.91</v>
      </c>
      <c r="G1934" s="226">
        <v>0.0018</v>
      </c>
      <c r="K1934" s="154" t="s">
        <v>6125</v>
      </c>
      <c r="L1934" s="154">
        <v>78.55</v>
      </c>
      <c r="M1934" s="154">
        <v>79.45</v>
      </c>
      <c r="N1934" s="154">
        <v>79.64</v>
      </c>
      <c r="O1934" s="154">
        <v>78.0</v>
      </c>
      <c r="P1934" s="154" t="s">
        <v>4355</v>
      </c>
      <c r="Q1934" s="226">
        <v>-0.0046</v>
      </c>
      <c r="R1934" s="489" t="str">
        <f>VLOOKUP(K1934,'Downloaded Data'!A:A,1,TRUE)</f>
        <v>01/14/2018</v>
      </c>
    </row>
    <row r="1935" ht="15.75" customHeight="1">
      <c r="A1935" s="154" t="s">
        <v>6159</v>
      </c>
      <c r="B1935" s="490">
        <v>4596.81</v>
      </c>
      <c r="C1935" s="490">
        <v>4596.81</v>
      </c>
      <c r="D1935" s="490">
        <v>4596.81</v>
      </c>
      <c r="E1935" s="490">
        <v>4596.81</v>
      </c>
      <c r="G1935" s="226">
        <v>0.001</v>
      </c>
      <c r="K1935" s="154" t="s">
        <v>6126</v>
      </c>
      <c r="L1935" s="154">
        <v>78.91</v>
      </c>
      <c r="M1935" s="154">
        <v>80.45</v>
      </c>
      <c r="N1935" s="154">
        <v>80.45</v>
      </c>
      <c r="O1935" s="154">
        <v>78.18</v>
      </c>
      <c r="P1935" s="154" t="s">
        <v>4356</v>
      </c>
      <c r="Q1935" s="226">
        <v>-0.0191</v>
      </c>
      <c r="R1935" s="489" t="str">
        <f>VLOOKUP(K1935,'Downloaded Data'!A:A,1,TRUE)</f>
        <v>01/14/2018</v>
      </c>
    </row>
    <row r="1936" ht="15.75" customHeight="1">
      <c r="A1936" s="154" t="s">
        <v>6160</v>
      </c>
      <c r="B1936" s="490">
        <v>4592.33</v>
      </c>
      <c r="C1936" s="490">
        <v>4592.33</v>
      </c>
      <c r="D1936" s="490">
        <v>4592.33</v>
      </c>
      <c r="E1936" s="490">
        <v>4592.33</v>
      </c>
      <c r="G1936" s="226">
        <v>-0.0022</v>
      </c>
      <c r="K1936" s="154" t="s">
        <v>6127</v>
      </c>
      <c r="L1936" s="154">
        <v>80.45</v>
      </c>
      <c r="M1936" s="154">
        <v>79.82</v>
      </c>
      <c r="N1936" s="154">
        <v>81.0</v>
      </c>
      <c r="O1936" s="154">
        <v>79.45</v>
      </c>
      <c r="P1936" s="154" t="s">
        <v>4357</v>
      </c>
      <c r="Q1936" s="226">
        <v>-0.0035</v>
      </c>
      <c r="R1936" s="489" t="str">
        <f>VLOOKUP(K1936,'Downloaded Data'!A:A,1,TRUE)</f>
        <v>01/14/2018</v>
      </c>
    </row>
    <row r="1937" ht="15.75" customHeight="1">
      <c r="A1937" s="154" t="s">
        <v>6161</v>
      </c>
      <c r="B1937" s="490">
        <v>4602.51</v>
      </c>
      <c r="C1937" s="490">
        <v>4602.51</v>
      </c>
      <c r="D1937" s="490">
        <v>4602.51</v>
      </c>
      <c r="E1937" s="490">
        <v>4602.51</v>
      </c>
      <c r="G1937" s="226">
        <v>-0.0013</v>
      </c>
      <c r="K1937" s="154" t="s">
        <v>6128</v>
      </c>
      <c r="L1937" s="154">
        <v>80.73</v>
      </c>
      <c r="M1937" s="154">
        <v>79.09</v>
      </c>
      <c r="N1937" s="154">
        <v>81.36</v>
      </c>
      <c r="O1937" s="154">
        <v>79.0</v>
      </c>
      <c r="P1937" s="154" t="s">
        <v>4358</v>
      </c>
      <c r="Q1937" s="226">
        <v>0.0231</v>
      </c>
      <c r="R1937" s="489" t="str">
        <f>VLOOKUP(K1937,'Downloaded Data'!A:A,1,TRUE)</f>
        <v>01/15/2024</v>
      </c>
    </row>
    <row r="1938" ht="15.75" customHeight="1">
      <c r="A1938" s="154" t="s">
        <v>6162</v>
      </c>
      <c r="B1938" s="490">
        <v>4608.32</v>
      </c>
      <c r="C1938" s="490">
        <v>4608.32</v>
      </c>
      <c r="D1938" s="490">
        <v>4608.32</v>
      </c>
      <c r="E1938" s="490">
        <v>4608.32</v>
      </c>
      <c r="G1938" s="226">
        <v>0.0043</v>
      </c>
      <c r="K1938" s="154" t="s">
        <v>6129</v>
      </c>
      <c r="L1938" s="154">
        <v>78.91</v>
      </c>
      <c r="M1938" s="154">
        <v>77.27</v>
      </c>
      <c r="N1938" s="154">
        <v>79.91</v>
      </c>
      <c r="O1938" s="154">
        <v>76.82</v>
      </c>
      <c r="P1938" s="154" t="s">
        <v>4359</v>
      </c>
      <c r="Q1938" s="226">
        <v>0.0128</v>
      </c>
      <c r="R1938" s="489" t="str">
        <f>VLOOKUP(K1938,'Downloaded Data'!A:A,1,TRUE)</f>
        <v>01/15/2024</v>
      </c>
    </row>
    <row r="1939" ht="15.75" customHeight="1">
      <c r="A1939" s="154" t="s">
        <v>6163</v>
      </c>
      <c r="B1939" s="490">
        <v>4588.74</v>
      </c>
      <c r="C1939" s="490">
        <v>4588.74</v>
      </c>
      <c r="D1939" s="490">
        <v>4588.74</v>
      </c>
      <c r="E1939" s="490">
        <v>4588.74</v>
      </c>
      <c r="G1939" s="226">
        <v>-0.0011</v>
      </c>
      <c r="K1939" s="154" t="s">
        <v>6130</v>
      </c>
      <c r="L1939" s="154">
        <v>77.91</v>
      </c>
      <c r="M1939" s="154">
        <v>78.64</v>
      </c>
      <c r="N1939" s="154">
        <v>78.82</v>
      </c>
      <c r="O1939" s="154">
        <v>77.45</v>
      </c>
      <c r="P1939" s="154" t="s">
        <v>4360</v>
      </c>
      <c r="Q1939" s="226">
        <v>-0.0127</v>
      </c>
      <c r="R1939" s="489" t="str">
        <f>VLOOKUP(K1939,'Downloaded Data'!A:A,1,TRUE)</f>
        <v>01/15/2024</v>
      </c>
    </row>
    <row r="1940" ht="15.75" customHeight="1">
      <c r="A1940" s="154" t="s">
        <v>6164</v>
      </c>
      <c r="B1940" s="490">
        <v>4593.73</v>
      </c>
      <c r="C1940" s="490">
        <v>4593.73</v>
      </c>
      <c r="D1940" s="490">
        <v>4593.73</v>
      </c>
      <c r="E1940" s="490">
        <v>4593.73</v>
      </c>
      <c r="G1940" s="226">
        <v>0.0032</v>
      </c>
      <c r="K1940" s="154" t="s">
        <v>6131</v>
      </c>
      <c r="L1940" s="154">
        <v>78.91</v>
      </c>
      <c r="M1940" s="154">
        <v>78.27</v>
      </c>
      <c r="N1940" s="154">
        <v>79.91</v>
      </c>
      <c r="O1940" s="154">
        <v>78.27</v>
      </c>
      <c r="P1940" s="154" t="s">
        <v>4361</v>
      </c>
      <c r="Q1940" s="226">
        <v>0.0034</v>
      </c>
      <c r="R1940" s="489" t="str">
        <f>VLOOKUP(K1940,'Downloaded Data'!A:A,1,TRUE)</f>
        <v>01/15/2024</v>
      </c>
    </row>
    <row r="1941" ht="15.75" customHeight="1">
      <c r="A1941" s="154" t="s">
        <v>6165</v>
      </c>
      <c r="B1941" s="490">
        <v>4578.87</v>
      </c>
      <c r="C1941" s="490">
        <v>4578.87</v>
      </c>
      <c r="D1941" s="490">
        <v>4578.87</v>
      </c>
      <c r="E1941" s="490">
        <v>4578.87</v>
      </c>
      <c r="G1941" s="226">
        <v>0.0149</v>
      </c>
      <c r="K1941" s="154" t="s">
        <v>6132</v>
      </c>
      <c r="L1941" s="154">
        <v>78.64</v>
      </c>
      <c r="M1941" s="154">
        <v>79.18</v>
      </c>
      <c r="N1941" s="154">
        <v>79.55</v>
      </c>
      <c r="O1941" s="154">
        <v>78.18</v>
      </c>
      <c r="P1941" s="154" t="s">
        <v>4362</v>
      </c>
      <c r="Q1941" s="226">
        <v>-0.0079</v>
      </c>
      <c r="R1941" s="489" t="str">
        <f>VLOOKUP(K1941,'Downloaded Data'!A:A,1,TRUE)</f>
        <v>01/15/2024</v>
      </c>
    </row>
    <row r="1942" ht="15.75" customHeight="1">
      <c r="A1942" s="154" t="s">
        <v>6166</v>
      </c>
      <c r="B1942" s="490">
        <v>4511.53</v>
      </c>
      <c r="C1942" s="490">
        <v>4511.53</v>
      </c>
      <c r="D1942" s="490">
        <v>4511.53</v>
      </c>
      <c r="E1942" s="490">
        <v>4511.53</v>
      </c>
      <c r="G1942" s="226">
        <v>-0.0021</v>
      </c>
      <c r="K1942" s="154" t="s">
        <v>6133</v>
      </c>
      <c r="L1942" s="154">
        <v>79.27</v>
      </c>
      <c r="M1942" s="154">
        <v>81.55</v>
      </c>
      <c r="N1942" s="154">
        <v>81.55</v>
      </c>
      <c r="O1942" s="154">
        <v>79.09</v>
      </c>
      <c r="P1942" s="154" t="s">
        <v>4363</v>
      </c>
      <c r="Q1942" s="226">
        <v>-0.0246</v>
      </c>
      <c r="R1942" s="489" t="str">
        <f>VLOOKUP(K1942,'Downloaded Data'!A:A,1,TRUE)</f>
        <v>01/15/2024</v>
      </c>
    </row>
    <row r="1943" ht="15.75" customHeight="1">
      <c r="A1943" s="154" t="s">
        <v>6167</v>
      </c>
      <c r="B1943" s="490">
        <v>4520.87</v>
      </c>
      <c r="C1943" s="490">
        <v>4520.87</v>
      </c>
      <c r="D1943" s="490">
        <v>4520.87</v>
      </c>
      <c r="E1943" s="490">
        <v>4520.87</v>
      </c>
      <c r="G1943" s="226">
        <v>0.0015</v>
      </c>
      <c r="K1943" s="489">
        <v>42646.0</v>
      </c>
      <c r="L1943" s="154">
        <v>81.27</v>
      </c>
      <c r="M1943" s="154">
        <v>79.55</v>
      </c>
      <c r="N1943" s="154">
        <v>81.82</v>
      </c>
      <c r="O1943" s="154">
        <v>79.55</v>
      </c>
      <c r="P1943" s="154" t="s">
        <v>4364</v>
      </c>
      <c r="Q1943" s="226">
        <v>0.0252</v>
      </c>
      <c r="R1943" s="489" t="str">
        <f>VLOOKUP(K1943,'Downloaded Data'!A:A,1,TRUE)</f>
        <v>#N/A</v>
      </c>
    </row>
    <row r="1944" ht="15.75" customHeight="1">
      <c r="A1944" s="154" t="s">
        <v>6168</v>
      </c>
      <c r="B1944" s="490">
        <v>4513.97</v>
      </c>
      <c r="C1944" s="490">
        <v>4513.97</v>
      </c>
      <c r="D1944" s="490">
        <v>4513.97</v>
      </c>
      <c r="E1944" s="490">
        <v>4513.97</v>
      </c>
      <c r="G1944" s="226">
        <v>-0.0044</v>
      </c>
      <c r="K1944" s="489">
        <v>42616.0</v>
      </c>
      <c r="L1944" s="154">
        <v>79.27</v>
      </c>
      <c r="M1944" s="154">
        <v>81.82</v>
      </c>
      <c r="N1944" s="154">
        <v>81.82</v>
      </c>
      <c r="O1944" s="154">
        <v>78.91</v>
      </c>
      <c r="P1944" s="154" t="s">
        <v>4365</v>
      </c>
      <c r="Q1944" s="226">
        <v>-0.028</v>
      </c>
      <c r="R1944" s="489" t="str">
        <f>VLOOKUP(K1944,'Downloaded Data'!A:A,1,TRUE)</f>
        <v>#N/A</v>
      </c>
    </row>
    <row r="1945" ht="15.75" customHeight="1">
      <c r="A1945" s="154" t="s">
        <v>6169</v>
      </c>
      <c r="B1945" s="490">
        <v>4533.91</v>
      </c>
      <c r="C1945" s="490">
        <v>4533.91</v>
      </c>
      <c r="D1945" s="490">
        <v>4533.91</v>
      </c>
      <c r="E1945" s="490">
        <v>4533.91</v>
      </c>
      <c r="G1945" s="226">
        <v>-0.0019</v>
      </c>
      <c r="K1945" s="489">
        <v>42585.0</v>
      </c>
      <c r="L1945" s="154">
        <v>81.55</v>
      </c>
      <c r="M1945" s="154">
        <v>82.82</v>
      </c>
      <c r="N1945" s="154">
        <v>83.0</v>
      </c>
      <c r="O1945" s="154">
        <v>80.82</v>
      </c>
      <c r="P1945" s="154" t="s">
        <v>4366</v>
      </c>
      <c r="Q1945" s="226">
        <v>-0.0185</v>
      </c>
      <c r="R1945" s="489" t="str">
        <f>VLOOKUP(K1945,'Downloaded Data'!A:A,1,TRUE)</f>
        <v>#N/A</v>
      </c>
    </row>
    <row r="1946" ht="15.75" customHeight="1">
      <c r="A1946" s="154" t="s">
        <v>6170</v>
      </c>
      <c r="B1946" s="490">
        <v>4542.73</v>
      </c>
      <c r="C1946" s="490">
        <v>4542.73</v>
      </c>
      <c r="D1946" s="490">
        <v>4542.73</v>
      </c>
      <c r="E1946" s="490">
        <v>4542.73</v>
      </c>
      <c r="G1946" s="226">
        <v>-0.0089</v>
      </c>
      <c r="K1946" s="489">
        <v>42554.0</v>
      </c>
      <c r="L1946" s="154">
        <v>83.09</v>
      </c>
      <c r="M1946" s="154">
        <v>79.0</v>
      </c>
      <c r="N1946" s="154">
        <v>83.64</v>
      </c>
      <c r="O1946" s="154">
        <v>78.18</v>
      </c>
      <c r="P1946" s="154" t="s">
        <v>4367</v>
      </c>
      <c r="Q1946" s="226">
        <v>0.0665</v>
      </c>
      <c r="R1946" s="489" t="str">
        <f>VLOOKUP(K1946,'Downloaded Data'!A:A,1,TRUE)</f>
        <v>#N/A</v>
      </c>
    </row>
    <row r="1947" ht="15.75" customHeight="1">
      <c r="A1947" s="489">
        <v>42289.0</v>
      </c>
      <c r="B1947" s="490">
        <v>4583.41</v>
      </c>
      <c r="C1947" s="490">
        <v>4583.41</v>
      </c>
      <c r="D1947" s="490">
        <v>4583.41</v>
      </c>
      <c r="E1947" s="490">
        <v>4583.41</v>
      </c>
      <c r="G1947" s="226">
        <v>-9.0E-4</v>
      </c>
      <c r="K1947" s="489">
        <v>42524.0</v>
      </c>
      <c r="L1947" s="154">
        <v>77.91</v>
      </c>
      <c r="M1947" s="154">
        <v>78.18</v>
      </c>
      <c r="N1947" s="154">
        <v>80.91</v>
      </c>
      <c r="O1947" s="154">
        <v>77.27</v>
      </c>
      <c r="P1947" s="154" t="s">
        <v>4368</v>
      </c>
      <c r="Q1947" s="226">
        <v>-0.0603</v>
      </c>
      <c r="R1947" s="489" t="str">
        <f>VLOOKUP(K1947,'Downloaded Data'!A:A,1,TRUE)</f>
        <v>#N/A</v>
      </c>
    </row>
    <row r="1948" ht="15.75" customHeight="1">
      <c r="A1948" s="489">
        <v>42259.0</v>
      </c>
      <c r="B1948" s="490">
        <v>4587.37</v>
      </c>
      <c r="C1948" s="490">
        <v>4587.37</v>
      </c>
      <c r="D1948" s="490">
        <v>4587.37</v>
      </c>
      <c r="E1948" s="490">
        <v>4587.37</v>
      </c>
      <c r="G1948" s="226">
        <v>-0.0013</v>
      </c>
      <c r="K1948" s="489">
        <v>42403.0</v>
      </c>
      <c r="L1948" s="154">
        <v>82.91</v>
      </c>
      <c r="M1948" s="154">
        <v>81.45</v>
      </c>
      <c r="N1948" s="154">
        <v>83.18</v>
      </c>
      <c r="O1948" s="154">
        <v>80.0</v>
      </c>
      <c r="P1948" s="154" t="s">
        <v>4369</v>
      </c>
      <c r="Q1948" s="226">
        <v>0.0122</v>
      </c>
      <c r="R1948" s="489" t="str">
        <f>VLOOKUP(K1948,'Downloaded Data'!A:A,1,TRUE)</f>
        <v>#N/A</v>
      </c>
    </row>
    <row r="1949" ht="15.75" customHeight="1">
      <c r="A1949" s="489">
        <v>42228.0</v>
      </c>
      <c r="B1949" s="490">
        <v>4593.48</v>
      </c>
      <c r="C1949" s="490">
        <v>4593.48</v>
      </c>
      <c r="D1949" s="490">
        <v>4593.48</v>
      </c>
      <c r="E1949" s="490">
        <v>4593.48</v>
      </c>
      <c r="G1949" s="226">
        <v>-0.0032</v>
      </c>
      <c r="K1949" s="489">
        <v>42372.0</v>
      </c>
      <c r="L1949" s="154">
        <v>81.91</v>
      </c>
      <c r="M1949" s="154">
        <v>82.64</v>
      </c>
      <c r="N1949" s="154">
        <v>83.45</v>
      </c>
      <c r="O1949" s="154">
        <v>81.09</v>
      </c>
      <c r="P1949" s="154" t="s">
        <v>4370</v>
      </c>
      <c r="Q1949" s="226">
        <v>-0.0163</v>
      </c>
      <c r="R1949" s="489" t="str">
        <f>VLOOKUP(K1949,'Downloaded Data'!A:A,1,TRUE)</f>
        <v>#N/A</v>
      </c>
    </row>
    <row r="1950" ht="15.75" customHeight="1">
      <c r="A1950" s="489">
        <v>42197.0</v>
      </c>
      <c r="B1950" s="490">
        <v>4608.04</v>
      </c>
      <c r="C1950" s="490">
        <v>4608.04</v>
      </c>
      <c r="D1950" s="490">
        <v>4608.04</v>
      </c>
      <c r="E1950" s="490">
        <v>4608.04</v>
      </c>
      <c r="G1950" s="226">
        <v>-0.01</v>
      </c>
      <c r="K1950" s="154" t="s">
        <v>6134</v>
      </c>
      <c r="L1950" s="154">
        <v>83.27</v>
      </c>
      <c r="M1950" s="154">
        <v>83.36</v>
      </c>
      <c r="N1950" s="154">
        <v>85.18</v>
      </c>
      <c r="O1950" s="154">
        <v>82.36</v>
      </c>
      <c r="P1950" s="154" t="s">
        <v>4371</v>
      </c>
      <c r="Q1950" s="226">
        <v>0.0099</v>
      </c>
      <c r="R1950" s="489" t="str">
        <f>VLOOKUP(K1950,'Downloaded Data'!A:A,1,TRUE)</f>
        <v>01/15/2024</v>
      </c>
    </row>
    <row r="1951" ht="15.75" customHeight="1">
      <c r="A1951" s="489">
        <v>42167.0</v>
      </c>
      <c r="B1951" s="490">
        <v>4654.74</v>
      </c>
      <c r="C1951" s="490">
        <v>4654.74</v>
      </c>
      <c r="D1951" s="490">
        <v>4654.74</v>
      </c>
      <c r="E1951" s="490">
        <v>4654.74</v>
      </c>
      <c r="G1951" s="226">
        <v>0.003</v>
      </c>
      <c r="K1951" s="154" t="s">
        <v>6135</v>
      </c>
      <c r="L1951" s="154">
        <v>82.45</v>
      </c>
      <c r="M1951" s="154">
        <v>81.73</v>
      </c>
      <c r="N1951" s="154">
        <v>83.18</v>
      </c>
      <c r="O1951" s="154">
        <v>81.0</v>
      </c>
      <c r="P1951" s="154" t="s">
        <v>4372</v>
      </c>
      <c r="Q1951" s="226">
        <v>0.0179</v>
      </c>
      <c r="R1951" s="489" t="str">
        <f>VLOOKUP(K1951,'Downloaded Data'!A:A,1,TRUE)</f>
        <v>01/15/2024</v>
      </c>
    </row>
    <row r="1952" ht="15.75" customHeight="1">
      <c r="A1952" s="489">
        <v>42075.0</v>
      </c>
      <c r="B1952" s="490">
        <v>4641.03</v>
      </c>
      <c r="C1952" s="490">
        <v>4641.03</v>
      </c>
      <c r="D1952" s="490">
        <v>4641.03</v>
      </c>
      <c r="E1952" s="490">
        <v>4641.03</v>
      </c>
      <c r="G1952" s="226">
        <v>0.0047</v>
      </c>
      <c r="K1952" s="154" t="s">
        <v>6136</v>
      </c>
      <c r="L1952" s="154">
        <v>81.0</v>
      </c>
      <c r="M1952" s="154">
        <v>81.82</v>
      </c>
      <c r="N1952" s="154">
        <v>81.82</v>
      </c>
      <c r="O1952" s="154">
        <v>81.0</v>
      </c>
      <c r="P1952" s="154" t="s">
        <v>4373</v>
      </c>
      <c r="Q1952" s="226">
        <v>-0.0055</v>
      </c>
      <c r="R1952" s="489" t="str">
        <f>VLOOKUP(K1952,'Downloaded Data'!A:A,1,TRUE)</f>
        <v>01/15/2024</v>
      </c>
    </row>
    <row r="1953" ht="15.75" customHeight="1">
      <c r="A1953" s="489">
        <v>42047.0</v>
      </c>
      <c r="B1953" s="490">
        <v>4619.51</v>
      </c>
      <c r="C1953" s="490">
        <v>4619.51</v>
      </c>
      <c r="D1953" s="490">
        <v>4619.51</v>
      </c>
      <c r="E1953" s="490">
        <v>4619.51</v>
      </c>
      <c r="G1953" s="226">
        <v>-5.0E-4</v>
      </c>
      <c r="K1953" s="154" t="s">
        <v>6137</v>
      </c>
      <c r="L1953" s="154">
        <v>81.45</v>
      </c>
      <c r="M1953" s="154">
        <v>82.64</v>
      </c>
      <c r="N1953" s="154">
        <v>83.09</v>
      </c>
      <c r="O1953" s="154">
        <v>81.27</v>
      </c>
      <c r="P1953" s="154" t="s">
        <v>4374</v>
      </c>
      <c r="Q1953" s="226">
        <v>-0.0165</v>
      </c>
      <c r="R1953" s="489" t="str">
        <f>VLOOKUP(K1953,'Downloaded Data'!A:A,1,TRUE)</f>
        <v>01/15/2024</v>
      </c>
    </row>
    <row r="1954" ht="15.75" customHeight="1">
      <c r="A1954" s="489">
        <v>42016.0</v>
      </c>
      <c r="B1954" s="490">
        <v>4621.67</v>
      </c>
      <c r="C1954" s="490">
        <v>4621.67</v>
      </c>
      <c r="D1954" s="490">
        <v>4621.67</v>
      </c>
      <c r="E1954" s="490">
        <v>4621.67</v>
      </c>
      <c r="G1954" s="226">
        <v>0.0089</v>
      </c>
      <c r="K1954" s="154" t="s">
        <v>6138</v>
      </c>
      <c r="L1954" s="154">
        <v>82.82</v>
      </c>
      <c r="M1954" s="154">
        <v>83.91</v>
      </c>
      <c r="N1954" s="154">
        <v>84.09</v>
      </c>
      <c r="O1954" s="154">
        <v>82.64</v>
      </c>
      <c r="P1954" s="154" t="s">
        <v>4375</v>
      </c>
      <c r="Q1954" s="226">
        <v>-0.0032</v>
      </c>
      <c r="R1954" s="489" t="str">
        <f>VLOOKUP(K1954,'Downloaded Data'!A:A,1,TRUE)</f>
        <v>01/15/2024</v>
      </c>
    </row>
    <row r="1955" ht="15.75" customHeight="1">
      <c r="A1955" s="154" t="s">
        <v>6171</v>
      </c>
      <c r="B1955" s="490">
        <v>4580.99</v>
      </c>
      <c r="C1955" s="490">
        <v>4580.99</v>
      </c>
      <c r="D1955" s="490">
        <v>4580.99</v>
      </c>
      <c r="E1955" s="490">
        <v>4580.99</v>
      </c>
      <c r="G1955" s="226">
        <v>1.0E-4</v>
      </c>
      <c r="K1955" s="154" t="s">
        <v>6139</v>
      </c>
      <c r="L1955" s="154">
        <v>83.09</v>
      </c>
      <c r="M1955" s="154">
        <v>83.27</v>
      </c>
      <c r="N1955" s="154">
        <v>84.18</v>
      </c>
      <c r="O1955" s="154">
        <v>82.55</v>
      </c>
      <c r="P1955" s="154" t="s">
        <v>4376</v>
      </c>
      <c r="Q1955" s="226">
        <v>-0.0043</v>
      </c>
      <c r="R1955" s="489" t="str">
        <f>VLOOKUP(K1955,'Downloaded Data'!A:A,1,TRUE)</f>
        <v>01/15/2024</v>
      </c>
    </row>
    <row r="1956" ht="15.75" customHeight="1">
      <c r="A1956" s="154" t="s">
        <v>6172</v>
      </c>
      <c r="B1956" s="490">
        <v>4580.76</v>
      </c>
      <c r="C1956" s="490">
        <v>4580.76</v>
      </c>
      <c r="D1956" s="490">
        <v>4580.76</v>
      </c>
      <c r="E1956" s="490">
        <v>4580.76</v>
      </c>
      <c r="G1956" s="226">
        <v>0.0015</v>
      </c>
      <c r="K1956" s="154" t="s">
        <v>6140</v>
      </c>
      <c r="L1956" s="154">
        <v>83.45</v>
      </c>
      <c r="M1956" s="154">
        <v>84.55</v>
      </c>
      <c r="N1956" s="154">
        <v>84.55</v>
      </c>
      <c r="O1956" s="154">
        <v>82.73</v>
      </c>
      <c r="P1956" s="154" t="s">
        <v>4377</v>
      </c>
      <c r="Q1956" s="226">
        <v>-0.0023</v>
      </c>
      <c r="R1956" s="489" t="str">
        <f>VLOOKUP(K1956,'Downloaded Data'!A:A,1,TRUE)</f>
        <v>01/15/2024</v>
      </c>
    </row>
    <row r="1957" ht="15.75" customHeight="1">
      <c r="A1957" s="154" t="s">
        <v>6173</v>
      </c>
      <c r="B1957" s="490">
        <v>4573.75</v>
      </c>
      <c r="C1957" s="490">
        <v>4573.75</v>
      </c>
      <c r="D1957" s="490">
        <v>4573.75</v>
      </c>
      <c r="E1957" s="490">
        <v>4573.75</v>
      </c>
      <c r="G1957" s="226">
        <v>0.0013</v>
      </c>
      <c r="K1957" s="154" t="s">
        <v>6141</v>
      </c>
      <c r="L1957" s="154">
        <v>83.64</v>
      </c>
      <c r="M1957" s="154">
        <v>83.82</v>
      </c>
      <c r="N1957" s="154">
        <v>84.64</v>
      </c>
      <c r="O1957" s="154">
        <v>83.27</v>
      </c>
      <c r="P1957" s="154" t="s">
        <v>4378</v>
      </c>
      <c r="Q1957" s="226">
        <v>-0.0032</v>
      </c>
      <c r="R1957" s="489" t="str">
        <f>VLOOKUP(K1957,'Downloaded Data'!A:A,1,TRUE)</f>
        <v>01/15/2024</v>
      </c>
    </row>
    <row r="1958" ht="15.75" customHeight="1">
      <c r="A1958" s="154" t="s">
        <v>6174</v>
      </c>
      <c r="B1958" s="490">
        <v>4568.01</v>
      </c>
      <c r="C1958" s="490">
        <v>4568.01</v>
      </c>
      <c r="D1958" s="490">
        <v>4568.01</v>
      </c>
      <c r="E1958" s="490">
        <v>4568.01</v>
      </c>
      <c r="G1958" s="226">
        <v>-0.0013</v>
      </c>
      <c r="K1958" s="154" t="s">
        <v>6142</v>
      </c>
      <c r="L1958" s="154">
        <v>83.91</v>
      </c>
      <c r="M1958" s="154">
        <v>86.82</v>
      </c>
      <c r="N1958" s="154">
        <v>86.82</v>
      </c>
      <c r="O1958" s="154">
        <v>83.36</v>
      </c>
      <c r="P1958" s="154" t="s">
        <v>4379</v>
      </c>
      <c r="Q1958" s="226">
        <v>-0.0223</v>
      </c>
      <c r="R1958" s="489" t="str">
        <f>VLOOKUP(K1958,'Downloaded Data'!A:A,1,TRUE)</f>
        <v>01/15/2024</v>
      </c>
    </row>
    <row r="1959" ht="15.75" customHeight="1">
      <c r="A1959" s="154" t="s">
        <v>6175</v>
      </c>
      <c r="B1959" s="490">
        <v>4574.05</v>
      </c>
      <c r="C1959" s="490">
        <v>4574.05</v>
      </c>
      <c r="D1959" s="490">
        <v>4574.05</v>
      </c>
      <c r="E1959" s="490">
        <v>4574.05</v>
      </c>
      <c r="G1959" s="226">
        <v>-0.0024</v>
      </c>
      <c r="K1959" s="154" t="s">
        <v>6143</v>
      </c>
      <c r="L1959" s="154">
        <v>85.82</v>
      </c>
      <c r="M1959" s="154">
        <v>85.0</v>
      </c>
      <c r="N1959" s="154">
        <v>87.55</v>
      </c>
      <c r="O1959" s="154">
        <v>83.45</v>
      </c>
      <c r="P1959" s="154" t="s">
        <v>4380</v>
      </c>
      <c r="Q1959" s="226">
        <v>0.0129</v>
      </c>
      <c r="R1959" s="489" t="str">
        <f>VLOOKUP(K1959,'Downloaded Data'!A:A,1,TRUE)</f>
        <v>#N/A</v>
      </c>
    </row>
    <row r="1960" ht="15.75" customHeight="1">
      <c r="A1960" s="154" t="s">
        <v>6176</v>
      </c>
      <c r="B1960" s="490">
        <v>4585.1</v>
      </c>
      <c r="C1960" s="490">
        <v>4585.1</v>
      </c>
      <c r="D1960" s="490">
        <v>4585.1</v>
      </c>
      <c r="E1960" s="490">
        <v>4585.1</v>
      </c>
      <c r="G1960" s="226">
        <v>-0.0014</v>
      </c>
      <c r="K1960" s="154" t="s">
        <v>6144</v>
      </c>
      <c r="L1960" s="154">
        <v>84.73</v>
      </c>
      <c r="M1960" s="154">
        <v>84.91</v>
      </c>
      <c r="N1960" s="154">
        <v>88.91</v>
      </c>
      <c r="O1960" s="154">
        <v>84.55</v>
      </c>
      <c r="P1960" s="154" t="s">
        <v>4381</v>
      </c>
      <c r="Q1960" s="226">
        <v>-0.0011</v>
      </c>
      <c r="R1960" s="489" t="str">
        <f>VLOOKUP(K1960,'Downloaded Data'!A:A,1,TRUE)</f>
        <v>#N/A</v>
      </c>
    </row>
    <row r="1961" ht="15.75" customHeight="1">
      <c r="A1961" s="154" t="s">
        <v>6177</v>
      </c>
      <c r="B1961" s="490">
        <v>4591.7</v>
      </c>
      <c r="C1961" s="490">
        <v>4591.7</v>
      </c>
      <c r="D1961" s="490">
        <v>4591.7</v>
      </c>
      <c r="E1961" s="490">
        <v>4591.7</v>
      </c>
      <c r="G1961" s="226">
        <v>0.0133</v>
      </c>
      <c r="K1961" s="489">
        <v>42676.0</v>
      </c>
      <c r="L1961" s="154">
        <v>84.82</v>
      </c>
      <c r="M1961" s="154">
        <v>80.09</v>
      </c>
      <c r="N1961" s="154">
        <v>85.36</v>
      </c>
      <c r="O1961" s="154">
        <v>80.09</v>
      </c>
      <c r="P1961" s="154" t="s">
        <v>4382</v>
      </c>
      <c r="Q1961" s="226">
        <v>0.0812</v>
      </c>
      <c r="R1961" s="489" t="str">
        <f>VLOOKUP(K1961,'Downloaded Data'!A:A,1,TRUE)</f>
        <v>#N/A</v>
      </c>
    </row>
    <row r="1962" ht="15.75" customHeight="1">
      <c r="A1962" s="154" t="s">
        <v>6178</v>
      </c>
      <c r="B1962" s="490">
        <v>4531.62</v>
      </c>
      <c r="C1962" s="490">
        <v>4531.62</v>
      </c>
      <c r="D1962" s="490">
        <v>4531.62</v>
      </c>
      <c r="E1962" s="490">
        <v>4531.62</v>
      </c>
      <c r="G1962" s="226">
        <v>0.0078</v>
      </c>
      <c r="K1962" s="489">
        <v>42645.0</v>
      </c>
      <c r="L1962" s="154">
        <v>78.45</v>
      </c>
      <c r="M1962" s="154">
        <v>80.55</v>
      </c>
      <c r="N1962" s="154">
        <v>80.55</v>
      </c>
      <c r="O1962" s="154">
        <v>77.82</v>
      </c>
      <c r="P1962" s="154" t="s">
        <v>4383</v>
      </c>
      <c r="Q1962" s="226">
        <v>-0.0249</v>
      </c>
      <c r="R1962" s="489" t="str">
        <f>VLOOKUP(K1962,'Downloaded Data'!A:A,1,TRUE)</f>
        <v>#N/A</v>
      </c>
    </row>
    <row r="1963" ht="15.75" customHeight="1">
      <c r="A1963" s="154" t="s">
        <v>6179</v>
      </c>
      <c r="B1963" s="490">
        <v>4496.68</v>
      </c>
      <c r="C1963" s="490">
        <v>4496.68</v>
      </c>
      <c r="D1963" s="490">
        <v>4496.68</v>
      </c>
      <c r="E1963" s="490">
        <v>4496.68</v>
      </c>
      <c r="G1963" s="226">
        <v>1.0E-4</v>
      </c>
      <c r="K1963" s="489">
        <v>42615.0</v>
      </c>
      <c r="L1963" s="154">
        <v>80.45</v>
      </c>
      <c r="M1963" s="154">
        <v>77.27</v>
      </c>
      <c r="N1963" s="154">
        <v>80.82</v>
      </c>
      <c r="O1963" s="154">
        <v>77.27</v>
      </c>
      <c r="P1963" s="154" t="s">
        <v>4384</v>
      </c>
      <c r="Q1963" s="226">
        <v>0.0424</v>
      </c>
      <c r="R1963" s="489" t="str">
        <f>VLOOKUP(K1963,'Downloaded Data'!A:A,1,TRUE)</f>
        <v>#N/A</v>
      </c>
    </row>
    <row r="1964" ht="15.75" customHeight="1">
      <c r="A1964" s="154" t="s">
        <v>6180</v>
      </c>
      <c r="B1964" s="490">
        <v>4496.35</v>
      </c>
      <c r="C1964" s="490">
        <v>4496.35</v>
      </c>
      <c r="D1964" s="490">
        <v>4496.35</v>
      </c>
      <c r="E1964" s="490">
        <v>4496.35</v>
      </c>
      <c r="G1964" s="226">
        <v>0.0046</v>
      </c>
      <c r="K1964" s="489">
        <v>42584.0</v>
      </c>
      <c r="L1964" s="154">
        <v>77.18</v>
      </c>
      <c r="M1964" s="154">
        <v>77.27</v>
      </c>
      <c r="N1964" s="154">
        <v>77.45</v>
      </c>
      <c r="O1964" s="154">
        <v>76.36</v>
      </c>
      <c r="P1964" s="154" t="s">
        <v>4385</v>
      </c>
      <c r="Q1964" s="226">
        <v>0.0047</v>
      </c>
      <c r="R1964" s="489" t="str">
        <f>VLOOKUP(K1964,'Downloaded Data'!A:A,1,TRUE)</f>
        <v>#N/A</v>
      </c>
    </row>
    <row r="1965" ht="15.75" customHeight="1">
      <c r="A1965" s="154" t="s">
        <v>6181</v>
      </c>
      <c r="B1965" s="490">
        <v>4475.81</v>
      </c>
      <c r="C1965" s="490">
        <v>4475.81</v>
      </c>
      <c r="D1965" s="490">
        <v>4475.81</v>
      </c>
      <c r="E1965" s="490">
        <v>4475.81</v>
      </c>
      <c r="G1965" s="226">
        <v>0.0117</v>
      </c>
      <c r="K1965" s="489">
        <v>42553.0</v>
      </c>
      <c r="L1965" s="154">
        <v>76.82</v>
      </c>
      <c r="M1965" s="154">
        <v>77.64</v>
      </c>
      <c r="N1965" s="154">
        <v>78.45</v>
      </c>
      <c r="O1965" s="154">
        <v>75.55</v>
      </c>
      <c r="P1965" s="154" t="s">
        <v>4386</v>
      </c>
      <c r="Q1965" s="226">
        <v>-0.0197</v>
      </c>
      <c r="R1965" s="489" t="str">
        <f>VLOOKUP(K1965,'Downloaded Data'!A:A,1,TRUE)</f>
        <v>#N/A</v>
      </c>
    </row>
    <row r="1966" ht="15.75" customHeight="1">
      <c r="A1966" s="154" t="s">
        <v>6182</v>
      </c>
      <c r="B1966" s="490">
        <v>4424.2</v>
      </c>
      <c r="C1966" s="490">
        <v>4424.2</v>
      </c>
      <c r="D1966" s="490">
        <v>4424.2</v>
      </c>
      <c r="E1966" s="490">
        <v>4424.2</v>
      </c>
      <c r="G1966" s="226">
        <v>-0.0021</v>
      </c>
      <c r="K1966" s="489">
        <v>42462.0</v>
      </c>
      <c r="L1966" s="154">
        <v>78.36</v>
      </c>
      <c r="M1966" s="154">
        <v>81.82</v>
      </c>
      <c r="N1966" s="154">
        <v>81.82</v>
      </c>
      <c r="O1966" s="154">
        <v>78.09</v>
      </c>
      <c r="P1966" s="154" t="s">
        <v>4387</v>
      </c>
      <c r="Q1966" s="226">
        <v>-0.0412</v>
      </c>
      <c r="R1966" s="489" t="str">
        <f>VLOOKUP(K1966,'Downloaded Data'!A:A,1,TRUE)</f>
        <v>#N/A</v>
      </c>
    </row>
    <row r="1967" ht="15.75" customHeight="1">
      <c r="A1967" s="489">
        <v>42349.0</v>
      </c>
      <c r="B1967" s="490">
        <v>4433.57</v>
      </c>
      <c r="C1967" s="490">
        <v>4433.57</v>
      </c>
      <c r="D1967" s="490">
        <v>4433.57</v>
      </c>
      <c r="E1967" s="490">
        <v>4433.57</v>
      </c>
      <c r="G1967" s="226">
        <v>0.0142</v>
      </c>
      <c r="K1967" s="489">
        <v>42431.0</v>
      </c>
      <c r="L1967" s="154">
        <v>81.73</v>
      </c>
      <c r="M1967" s="154">
        <v>84.09</v>
      </c>
      <c r="N1967" s="154">
        <v>84.09</v>
      </c>
      <c r="O1967" s="154">
        <v>81.27</v>
      </c>
      <c r="P1967" s="154" t="s">
        <v>4388</v>
      </c>
      <c r="Q1967" s="226">
        <v>-0.0185</v>
      </c>
      <c r="R1967" s="489" t="str">
        <f>VLOOKUP(K1967,'Downloaded Data'!A:A,1,TRUE)</f>
        <v>#N/A</v>
      </c>
    </row>
    <row r="1968" ht="15.75" customHeight="1">
      <c r="A1968" s="489">
        <v>42319.0</v>
      </c>
      <c r="B1968" s="490">
        <v>4371.54</v>
      </c>
      <c r="C1968" s="490">
        <v>4371.54</v>
      </c>
      <c r="D1968" s="490">
        <v>4371.54</v>
      </c>
      <c r="E1968" s="490">
        <v>4371.54</v>
      </c>
      <c r="G1968" s="226">
        <v>-0.0088</v>
      </c>
      <c r="K1968" s="489">
        <v>42402.0</v>
      </c>
      <c r="L1968" s="154">
        <v>83.27</v>
      </c>
      <c r="M1968" s="154">
        <v>82.64</v>
      </c>
      <c r="N1968" s="154">
        <v>83.82</v>
      </c>
      <c r="O1968" s="154">
        <v>82.27</v>
      </c>
      <c r="P1968" s="154" t="s">
        <v>4389</v>
      </c>
      <c r="Q1968" s="226">
        <v>0.0155</v>
      </c>
      <c r="R1968" s="489" t="str">
        <f>VLOOKUP(K1968,'Downloaded Data'!A:A,1,TRUE)</f>
        <v>#N/A</v>
      </c>
    </row>
    <row r="1969" ht="15.75" customHeight="1">
      <c r="A1969" s="489">
        <v>42288.0</v>
      </c>
      <c r="B1969" s="490">
        <v>4410.57</v>
      </c>
      <c r="C1969" s="490">
        <v>4410.57</v>
      </c>
      <c r="D1969" s="490">
        <v>4410.57</v>
      </c>
      <c r="E1969" s="490">
        <v>4410.57</v>
      </c>
      <c r="G1969" s="226">
        <v>-0.0014</v>
      </c>
      <c r="K1969" s="489">
        <v>42371.0</v>
      </c>
      <c r="L1969" s="154">
        <v>82.0</v>
      </c>
      <c r="M1969" s="154">
        <v>81.73</v>
      </c>
      <c r="N1969" s="154">
        <v>83.18</v>
      </c>
      <c r="O1969" s="154">
        <v>81.09</v>
      </c>
      <c r="P1969" s="154" t="s">
        <v>4390</v>
      </c>
      <c r="Q1969" s="226">
        <v>0.0157</v>
      </c>
      <c r="R1969" s="489" t="str">
        <f>VLOOKUP(K1969,'Downloaded Data'!A:A,1,TRUE)</f>
        <v>#N/A</v>
      </c>
    </row>
    <row r="1970" ht="15.75" customHeight="1">
      <c r="A1970" s="489">
        <v>42258.0</v>
      </c>
      <c r="B1970" s="490">
        <v>4416.9</v>
      </c>
      <c r="C1970" s="490">
        <v>4416.9</v>
      </c>
      <c r="D1970" s="490">
        <v>4416.9</v>
      </c>
      <c r="E1970" s="490">
        <v>4416.9</v>
      </c>
      <c r="G1970" s="226">
        <v>-0.0059</v>
      </c>
      <c r="K1970" s="154" t="s">
        <v>6145</v>
      </c>
      <c r="L1970" s="154">
        <v>80.73</v>
      </c>
      <c r="M1970" s="154">
        <v>82.27</v>
      </c>
      <c r="N1970" s="154">
        <v>82.27</v>
      </c>
      <c r="O1970" s="154">
        <v>80.18</v>
      </c>
      <c r="P1970" s="154" t="s">
        <v>4391</v>
      </c>
      <c r="Q1970" s="226">
        <v>-0.0176</v>
      </c>
      <c r="R1970" s="489" t="str">
        <f>VLOOKUP(K1970,'Downloaded Data'!A:A,1,TRUE)</f>
        <v>#N/A</v>
      </c>
    </row>
    <row r="1971" ht="15.75" customHeight="1">
      <c r="A1971" s="489">
        <v>42227.0</v>
      </c>
      <c r="B1971" s="490">
        <v>4443.14</v>
      </c>
      <c r="C1971" s="490">
        <v>4443.14</v>
      </c>
      <c r="D1971" s="490">
        <v>4443.14</v>
      </c>
      <c r="E1971" s="490">
        <v>4443.14</v>
      </c>
      <c r="G1971" s="226">
        <v>-0.0131</v>
      </c>
      <c r="K1971" s="154" t="s">
        <v>6146</v>
      </c>
      <c r="L1971" s="154">
        <v>82.18</v>
      </c>
      <c r="M1971" s="154">
        <v>83.27</v>
      </c>
      <c r="N1971" s="154">
        <v>83.82</v>
      </c>
      <c r="O1971" s="154">
        <v>81.45</v>
      </c>
      <c r="P1971" s="154" t="s">
        <v>4392</v>
      </c>
      <c r="Q1971" s="226">
        <v>-0.0142</v>
      </c>
      <c r="R1971" s="489" t="str">
        <f>VLOOKUP(K1971,'Downloaded Data'!A:A,1,TRUE)</f>
        <v>#N/A</v>
      </c>
    </row>
    <row r="1972" ht="15.75" customHeight="1">
      <c r="A1972" s="489">
        <v>42135.0</v>
      </c>
      <c r="B1972" s="490">
        <v>4502.16</v>
      </c>
      <c r="C1972" s="490">
        <v>4502.16</v>
      </c>
      <c r="D1972" s="490">
        <v>4502.16</v>
      </c>
      <c r="E1972" s="490">
        <v>4502.16</v>
      </c>
      <c r="G1972" s="226">
        <v>-0.002</v>
      </c>
      <c r="K1972" s="154" t="s">
        <v>6147</v>
      </c>
      <c r="L1972" s="154">
        <v>83.36</v>
      </c>
      <c r="M1972" s="154">
        <v>84.18</v>
      </c>
      <c r="N1972" s="154">
        <v>84.55</v>
      </c>
      <c r="O1972" s="154">
        <v>82.73</v>
      </c>
      <c r="P1972" s="154" t="s">
        <v>4393</v>
      </c>
      <c r="Q1972" s="226">
        <v>-0.0108</v>
      </c>
      <c r="R1972" s="489" t="str">
        <f>VLOOKUP(K1972,'Downloaded Data'!A:A,1,TRUE)</f>
        <v>#N/A</v>
      </c>
    </row>
    <row r="1973" ht="15.75" customHeight="1">
      <c r="A1973" s="489">
        <v>42105.0</v>
      </c>
      <c r="B1973" s="490">
        <v>4511.31</v>
      </c>
      <c r="C1973" s="490">
        <v>4511.31</v>
      </c>
      <c r="D1973" s="490">
        <v>4511.31</v>
      </c>
      <c r="E1973" s="490">
        <v>4511.31</v>
      </c>
      <c r="G1973" s="226">
        <v>-0.0088</v>
      </c>
      <c r="K1973" s="154" t="s">
        <v>6148</v>
      </c>
      <c r="L1973" s="154">
        <v>84.27</v>
      </c>
      <c r="M1973" s="154">
        <v>84.27</v>
      </c>
      <c r="N1973" s="154">
        <v>84.55</v>
      </c>
      <c r="O1973" s="154">
        <v>83.73</v>
      </c>
      <c r="P1973" s="154" t="s">
        <v>4394</v>
      </c>
      <c r="Q1973" s="226">
        <v>0.0011</v>
      </c>
      <c r="R1973" s="489" t="str">
        <f>VLOOKUP(K1973,'Downloaded Data'!A:A,1,TRUE)</f>
        <v>#N/A</v>
      </c>
    </row>
    <row r="1974" ht="15.75" customHeight="1">
      <c r="A1974" s="489">
        <v>42074.0</v>
      </c>
      <c r="B1974" s="490">
        <v>4551.51</v>
      </c>
      <c r="C1974" s="490">
        <v>4551.51</v>
      </c>
      <c r="D1974" s="490">
        <v>4551.51</v>
      </c>
      <c r="E1974" s="490">
        <v>4551.51</v>
      </c>
      <c r="G1974" s="226">
        <v>0.0034</v>
      </c>
      <c r="K1974" s="154" t="s">
        <v>6149</v>
      </c>
      <c r="L1974" s="154">
        <v>84.18</v>
      </c>
      <c r="M1974" s="154">
        <v>84.91</v>
      </c>
      <c r="N1974" s="154">
        <v>84.91</v>
      </c>
      <c r="O1974" s="154">
        <v>83.82</v>
      </c>
      <c r="P1974" s="154" t="s">
        <v>4395</v>
      </c>
      <c r="Q1974" s="226">
        <v>-0.0065</v>
      </c>
      <c r="R1974" s="489" t="str">
        <f>VLOOKUP(K1974,'Downloaded Data'!A:A,1,TRUE)</f>
        <v>#N/A</v>
      </c>
    </row>
    <row r="1975" ht="15.75" customHeight="1">
      <c r="A1975" s="489">
        <v>42046.0</v>
      </c>
      <c r="B1975" s="490">
        <v>4536.05</v>
      </c>
      <c r="C1975" s="490">
        <v>4536.05</v>
      </c>
      <c r="D1975" s="490">
        <v>4536.05</v>
      </c>
      <c r="E1975" s="490">
        <v>4536.05</v>
      </c>
      <c r="G1975" s="226">
        <v>0.0047</v>
      </c>
      <c r="K1975" s="154" t="s">
        <v>6150</v>
      </c>
      <c r="L1975" s="154">
        <v>84.73</v>
      </c>
      <c r="M1975" s="154">
        <v>85.0</v>
      </c>
      <c r="N1975" s="154">
        <v>85.45</v>
      </c>
      <c r="O1975" s="154">
        <v>84.18</v>
      </c>
      <c r="P1975" s="154" t="s">
        <v>4396</v>
      </c>
      <c r="Q1975" s="226">
        <v>-0.0042</v>
      </c>
      <c r="R1975" s="489" t="str">
        <f>VLOOKUP(K1975,'Downloaded Data'!A:A,1,TRUE)</f>
        <v>#N/A</v>
      </c>
    </row>
    <row r="1976" ht="15.75" customHeight="1">
      <c r="A1976" s="489">
        <v>42015.0</v>
      </c>
      <c r="B1976" s="490">
        <v>4514.85</v>
      </c>
      <c r="C1976" s="490">
        <v>4514.85</v>
      </c>
      <c r="D1976" s="490">
        <v>4514.85</v>
      </c>
      <c r="E1976" s="490">
        <v>4514.85</v>
      </c>
      <c r="G1976" s="226">
        <v>-0.0109</v>
      </c>
      <c r="K1976" s="154" t="s">
        <v>6151</v>
      </c>
      <c r="L1976" s="154">
        <v>85.09</v>
      </c>
      <c r="M1976" s="154">
        <v>84.82</v>
      </c>
      <c r="N1976" s="154">
        <v>85.64</v>
      </c>
      <c r="O1976" s="154">
        <v>84.82</v>
      </c>
      <c r="P1976" s="154" t="s">
        <v>4397</v>
      </c>
      <c r="Q1976" s="226">
        <v>-0.0064</v>
      </c>
      <c r="R1976" s="489" t="str">
        <f>VLOOKUP(K1976,'Downloaded Data'!A:A,1,TRUE)</f>
        <v>#N/A</v>
      </c>
    </row>
    <row r="1977" ht="15.75" customHeight="1">
      <c r="A1977" s="154" t="s">
        <v>6183</v>
      </c>
      <c r="B1977" s="490">
        <v>4564.48</v>
      </c>
      <c r="C1977" s="490">
        <v>4564.48</v>
      </c>
      <c r="D1977" s="490">
        <v>4564.48</v>
      </c>
      <c r="E1977" s="490">
        <v>4564.48</v>
      </c>
      <c r="G1977" s="226">
        <v>-0.0033</v>
      </c>
      <c r="K1977" s="154" t="s">
        <v>6152</v>
      </c>
      <c r="L1977" s="154">
        <v>85.64</v>
      </c>
      <c r="M1977" s="154">
        <v>86.36</v>
      </c>
      <c r="N1977" s="154">
        <v>87.18</v>
      </c>
      <c r="O1977" s="154">
        <v>85.45</v>
      </c>
      <c r="P1977" s="154" t="s">
        <v>4398</v>
      </c>
      <c r="Q1977" s="226">
        <v>-0.0052</v>
      </c>
      <c r="R1977" s="489" t="str">
        <f>VLOOKUP(K1977,'Downloaded Data'!A:A,1,TRUE)</f>
        <v>#N/A</v>
      </c>
    </row>
    <row r="1978" ht="15.75" customHeight="1">
      <c r="A1978" s="154" t="s">
        <v>6184</v>
      </c>
      <c r="B1978" s="490">
        <v>4579.37</v>
      </c>
      <c r="C1978" s="490">
        <v>4579.37</v>
      </c>
      <c r="D1978" s="490">
        <v>4579.37</v>
      </c>
      <c r="E1978" s="490">
        <v>4579.37</v>
      </c>
      <c r="G1978" s="226">
        <v>-0.0022</v>
      </c>
      <c r="K1978" s="154" t="s">
        <v>6153</v>
      </c>
      <c r="L1978" s="154">
        <v>86.09</v>
      </c>
      <c r="M1978" s="154">
        <v>84.82</v>
      </c>
      <c r="N1978" s="154">
        <v>86.82</v>
      </c>
      <c r="O1978" s="154">
        <v>84.82</v>
      </c>
      <c r="P1978" s="154" t="s">
        <v>4399</v>
      </c>
      <c r="Q1978" s="226">
        <v>0.0118</v>
      </c>
      <c r="R1978" s="489" t="str">
        <f>VLOOKUP(K1978,'Downloaded Data'!A:A,1,TRUE)</f>
        <v>#N/A</v>
      </c>
    </row>
    <row r="1979" ht="15.75" customHeight="1">
      <c r="A1979" s="154" t="s">
        <v>6185</v>
      </c>
      <c r="B1979" s="490">
        <v>4589.33</v>
      </c>
      <c r="C1979" s="490">
        <v>4589.33</v>
      </c>
      <c r="D1979" s="490">
        <v>4589.33</v>
      </c>
      <c r="E1979" s="490">
        <v>4589.33</v>
      </c>
      <c r="G1979" s="226">
        <v>-0.0089</v>
      </c>
      <c r="K1979" s="154" t="s">
        <v>6154</v>
      </c>
      <c r="L1979" s="154">
        <v>85.09</v>
      </c>
      <c r="M1979" s="154">
        <v>85.73</v>
      </c>
      <c r="N1979" s="154">
        <v>86.18</v>
      </c>
      <c r="O1979" s="154">
        <v>84.64</v>
      </c>
      <c r="P1979" s="154" t="s">
        <v>4400</v>
      </c>
      <c r="Q1979" s="226">
        <v>-0.0085</v>
      </c>
      <c r="R1979" s="489" t="str">
        <f>VLOOKUP(K1979,'Downloaded Data'!A:A,1,TRUE)</f>
        <v>#N/A</v>
      </c>
    </row>
    <row r="1980" ht="15.75" customHeight="1">
      <c r="A1980" s="154" t="s">
        <v>6186</v>
      </c>
      <c r="B1980" s="490">
        <v>4630.57</v>
      </c>
      <c r="C1980" s="490">
        <v>4630.57</v>
      </c>
      <c r="D1980" s="490">
        <v>4630.57</v>
      </c>
      <c r="E1980" s="490">
        <v>4630.57</v>
      </c>
      <c r="G1980" s="226">
        <v>-0.004</v>
      </c>
      <c r="K1980" s="154" t="s">
        <v>6155</v>
      </c>
      <c r="L1980" s="154">
        <v>85.82</v>
      </c>
      <c r="M1980" s="154">
        <v>86.82</v>
      </c>
      <c r="N1980" s="154">
        <v>87.0</v>
      </c>
      <c r="O1980" s="154">
        <v>85.55</v>
      </c>
      <c r="P1980" s="154" t="s">
        <v>4401</v>
      </c>
      <c r="Q1980" s="226">
        <v>-0.0052</v>
      </c>
      <c r="R1980" s="489" t="str">
        <f>VLOOKUP(K1980,'Downloaded Data'!A:A,1,TRUE)</f>
        <v>#N/A</v>
      </c>
    </row>
    <row r="1981" ht="15.75" customHeight="1">
      <c r="A1981" s="154" t="s">
        <v>6187</v>
      </c>
      <c r="B1981" s="490">
        <v>4649.28</v>
      </c>
      <c r="C1981" s="490">
        <v>4649.28</v>
      </c>
      <c r="D1981" s="490">
        <v>4649.28</v>
      </c>
      <c r="E1981" s="490">
        <v>4649.28</v>
      </c>
      <c r="G1981" s="226">
        <v>3.0E-4</v>
      </c>
      <c r="K1981" s="154" t="s">
        <v>6156</v>
      </c>
      <c r="L1981" s="154">
        <v>86.27</v>
      </c>
      <c r="M1981" s="154">
        <v>85.91</v>
      </c>
      <c r="N1981" s="154">
        <v>87.0</v>
      </c>
      <c r="O1981" s="154">
        <v>85.18</v>
      </c>
      <c r="P1981" s="154" t="s">
        <v>4402</v>
      </c>
      <c r="Q1981" s="226">
        <v>0.0074</v>
      </c>
      <c r="R1981" s="489" t="str">
        <f>VLOOKUP(K1981,'Downloaded Data'!A:A,1,TRUE)</f>
        <v>#N/A</v>
      </c>
    </row>
    <row r="1982" ht="15.75" customHeight="1">
      <c r="A1982" s="154" t="s">
        <v>6188</v>
      </c>
      <c r="B1982" s="490">
        <v>4647.67</v>
      </c>
      <c r="C1982" s="490">
        <v>4647.67</v>
      </c>
      <c r="D1982" s="490">
        <v>4647.67</v>
      </c>
      <c r="E1982" s="490">
        <v>4647.67</v>
      </c>
      <c r="G1982" s="226">
        <v>-0.0021</v>
      </c>
      <c r="K1982" s="154" t="s">
        <v>6157</v>
      </c>
      <c r="L1982" s="154">
        <v>85.64</v>
      </c>
      <c r="M1982" s="154">
        <v>87.27</v>
      </c>
      <c r="N1982" s="154">
        <v>87.27</v>
      </c>
      <c r="O1982" s="154">
        <v>85.45</v>
      </c>
      <c r="P1982" s="154" t="s">
        <v>4403</v>
      </c>
      <c r="Q1982" s="226">
        <v>-0.0063</v>
      </c>
      <c r="R1982" s="489" t="str">
        <f>VLOOKUP(K1982,'Downloaded Data'!A:A,1,TRUE)</f>
        <v>#N/A</v>
      </c>
    </row>
    <row r="1983" ht="15.75" customHeight="1">
      <c r="A1983" s="154" t="s">
        <v>6189</v>
      </c>
      <c r="B1983" s="490">
        <v>4657.65</v>
      </c>
      <c r="C1983" s="490">
        <v>4657.65</v>
      </c>
      <c r="D1983" s="490">
        <v>4657.65</v>
      </c>
      <c r="E1983" s="490">
        <v>4657.65</v>
      </c>
      <c r="G1983" s="226">
        <v>0.0028</v>
      </c>
      <c r="K1983" s="489">
        <v>42705.0</v>
      </c>
      <c r="L1983" s="154">
        <v>86.18</v>
      </c>
      <c r="M1983" s="154">
        <v>87.09</v>
      </c>
      <c r="N1983" s="154">
        <v>87.09</v>
      </c>
      <c r="O1983" s="154">
        <v>85.64</v>
      </c>
      <c r="P1983" s="154" t="s">
        <v>4404</v>
      </c>
      <c r="Q1983" s="226">
        <v>-0.0074</v>
      </c>
      <c r="R1983" s="489" t="str">
        <f>VLOOKUP(K1983,'Downloaded Data'!A:A,1,TRUE)</f>
        <v>#N/A</v>
      </c>
    </row>
    <row r="1984" ht="15.75" customHeight="1">
      <c r="A1984" s="154" t="s">
        <v>6190</v>
      </c>
      <c r="B1984" s="490">
        <v>4644.63</v>
      </c>
      <c r="C1984" s="490">
        <v>4644.63</v>
      </c>
      <c r="D1984" s="490">
        <v>4644.63</v>
      </c>
      <c r="E1984" s="490">
        <v>4644.63</v>
      </c>
      <c r="G1984" s="226">
        <v>0.0079</v>
      </c>
      <c r="K1984" s="489">
        <v>42675.0</v>
      </c>
      <c r="L1984" s="154">
        <v>86.82</v>
      </c>
      <c r="M1984" s="154">
        <v>88.0</v>
      </c>
      <c r="N1984" s="154">
        <v>88.36</v>
      </c>
      <c r="O1984" s="154">
        <v>86.55</v>
      </c>
      <c r="P1984" s="154" t="s">
        <v>4405</v>
      </c>
      <c r="Q1984" s="226">
        <v>-0.001</v>
      </c>
      <c r="R1984" s="489" t="str">
        <f>VLOOKUP(K1984,'Downloaded Data'!A:A,1,TRUE)</f>
        <v>#N/A</v>
      </c>
    </row>
    <row r="1985" ht="15.75" customHeight="1">
      <c r="A1985" s="154" t="s">
        <v>6191</v>
      </c>
      <c r="B1985" s="490">
        <v>4608.03</v>
      </c>
      <c r="C1985" s="490">
        <v>4608.03</v>
      </c>
      <c r="D1985" s="490">
        <v>4608.03</v>
      </c>
      <c r="E1985" s="490">
        <v>4608.03</v>
      </c>
      <c r="G1985" s="226">
        <v>-0.0147</v>
      </c>
      <c r="K1985" s="489">
        <v>42644.0</v>
      </c>
      <c r="L1985" s="154">
        <v>86.91</v>
      </c>
      <c r="M1985" s="154">
        <v>88.0</v>
      </c>
      <c r="N1985" s="154">
        <v>88.45</v>
      </c>
      <c r="O1985" s="154">
        <v>86.64</v>
      </c>
      <c r="P1985" s="154" t="s">
        <v>4406</v>
      </c>
      <c r="Q1985" s="226">
        <v>-0.0104</v>
      </c>
      <c r="R1985" s="489" t="str">
        <f>VLOOKUP(K1985,'Downloaded Data'!A:A,1,TRUE)</f>
        <v>#N/A</v>
      </c>
    </row>
    <row r="1986" ht="15.75" customHeight="1">
      <c r="A1986" s="154" t="s">
        <v>6192</v>
      </c>
      <c r="B1986" s="490">
        <v>4676.62</v>
      </c>
      <c r="C1986" s="490">
        <v>4676.62</v>
      </c>
      <c r="D1986" s="490">
        <v>4676.62</v>
      </c>
      <c r="E1986" s="490">
        <v>4676.62</v>
      </c>
      <c r="G1986" s="226">
        <v>-0.0084</v>
      </c>
      <c r="K1986" s="489">
        <v>42552.0</v>
      </c>
      <c r="L1986" s="154">
        <v>87.82</v>
      </c>
      <c r="M1986" s="154">
        <v>89.36</v>
      </c>
      <c r="N1986" s="154">
        <v>89.36</v>
      </c>
      <c r="O1986" s="154">
        <v>87.45</v>
      </c>
      <c r="P1986" s="154" t="s">
        <v>4407</v>
      </c>
      <c r="Q1986" s="226">
        <v>-0.0133</v>
      </c>
      <c r="R1986" s="489" t="str">
        <f>VLOOKUP(K1986,'Downloaded Data'!A:A,1,TRUE)</f>
        <v>#N/A</v>
      </c>
    </row>
    <row r="1987" ht="15.75" customHeight="1">
      <c r="A1987" s="154" t="s">
        <v>6193</v>
      </c>
      <c r="B1987" s="490">
        <v>4716.08</v>
      </c>
      <c r="C1987" s="490">
        <v>4716.08</v>
      </c>
      <c r="D1987" s="490">
        <v>4716.08</v>
      </c>
      <c r="E1987" s="490">
        <v>4716.08</v>
      </c>
      <c r="G1987" s="226">
        <v>-0.0133</v>
      </c>
      <c r="K1987" s="489">
        <v>42522.0</v>
      </c>
      <c r="L1987" s="154">
        <v>89.0</v>
      </c>
      <c r="M1987" s="154">
        <v>89.09</v>
      </c>
      <c r="N1987" s="154">
        <v>90.27</v>
      </c>
      <c r="O1987" s="154">
        <v>88.64</v>
      </c>
      <c r="P1987" s="154" t="s">
        <v>4407</v>
      </c>
      <c r="Q1987" s="226">
        <v>0.0072</v>
      </c>
      <c r="R1987" s="489" t="str">
        <f>VLOOKUP(K1987,'Downloaded Data'!A:A,1,TRUE)</f>
        <v>#N/A</v>
      </c>
    </row>
    <row r="1988" ht="15.75" customHeight="1">
      <c r="A1988" s="154" t="s">
        <v>6194</v>
      </c>
      <c r="B1988" s="490">
        <v>4779.66</v>
      </c>
      <c r="C1988" s="490">
        <v>4779.66</v>
      </c>
      <c r="D1988" s="490">
        <v>4779.66</v>
      </c>
      <c r="E1988" s="490">
        <v>4779.66</v>
      </c>
      <c r="G1988" s="226">
        <v>7.0E-4</v>
      </c>
      <c r="K1988" s="489">
        <v>42491.0</v>
      </c>
      <c r="L1988" s="154">
        <v>88.36</v>
      </c>
      <c r="M1988" s="154">
        <v>86.55</v>
      </c>
      <c r="N1988" s="154">
        <v>89.27</v>
      </c>
      <c r="O1988" s="154">
        <v>86.36</v>
      </c>
      <c r="P1988" s="154" t="s">
        <v>4407</v>
      </c>
      <c r="Q1988" s="226">
        <v>0.0242</v>
      </c>
      <c r="R1988" s="489" t="str">
        <f>VLOOKUP(K1988,'Downloaded Data'!A:A,1,TRUE)</f>
        <v>#N/A</v>
      </c>
    </row>
    <row r="1989" ht="15.75" customHeight="1">
      <c r="A1989" s="489">
        <v>42348.0</v>
      </c>
      <c r="B1989" s="490">
        <v>4776.15</v>
      </c>
      <c r="C1989" s="490">
        <v>4776.15</v>
      </c>
      <c r="D1989" s="490">
        <v>4776.15</v>
      </c>
      <c r="E1989" s="490">
        <v>4776.15</v>
      </c>
      <c r="G1989" s="226">
        <v>0.0102</v>
      </c>
      <c r="K1989" s="489">
        <v>42461.0</v>
      </c>
      <c r="L1989" s="154">
        <v>86.27</v>
      </c>
      <c r="M1989" s="154">
        <v>87.09</v>
      </c>
      <c r="N1989" s="154">
        <v>87.09</v>
      </c>
      <c r="O1989" s="154">
        <v>86.0</v>
      </c>
      <c r="P1989" s="154" t="s">
        <v>4408</v>
      </c>
      <c r="Q1989" s="226">
        <v>-0.0063</v>
      </c>
      <c r="R1989" s="489" t="str">
        <f>VLOOKUP(K1989,'Downloaded Data'!A:A,1,TRUE)</f>
        <v>#N/A</v>
      </c>
    </row>
    <row r="1990" ht="15.75" customHeight="1">
      <c r="A1990" s="489">
        <v>42318.0</v>
      </c>
      <c r="B1990" s="490">
        <v>4728.12</v>
      </c>
      <c r="C1990" s="490">
        <v>4728.12</v>
      </c>
      <c r="D1990" s="490">
        <v>4728.12</v>
      </c>
      <c r="E1990" s="490">
        <v>4728.12</v>
      </c>
      <c r="G1990" s="226">
        <v>-0.0111</v>
      </c>
      <c r="K1990" s="489">
        <v>42430.0</v>
      </c>
      <c r="L1990" s="154">
        <v>86.82</v>
      </c>
      <c r="M1990" s="154">
        <v>88.18</v>
      </c>
      <c r="N1990" s="154">
        <v>88.18</v>
      </c>
      <c r="O1990" s="154">
        <v>86.55</v>
      </c>
      <c r="P1990" s="154" t="s">
        <v>4409</v>
      </c>
      <c r="Q1990" s="226">
        <v>-0.0083</v>
      </c>
      <c r="R1990" s="489" t="str">
        <f>VLOOKUP(K1990,'Downloaded Data'!A:A,1,TRUE)</f>
        <v>#N/A</v>
      </c>
    </row>
    <row r="1991" ht="15.75" customHeight="1">
      <c r="A1991" s="489">
        <v>42226.0</v>
      </c>
      <c r="B1991" s="490">
        <v>4781.36</v>
      </c>
      <c r="C1991" s="490">
        <v>4781.36</v>
      </c>
      <c r="D1991" s="490">
        <v>4781.36</v>
      </c>
      <c r="E1991" s="490">
        <v>4781.36</v>
      </c>
      <c r="G1991" s="226">
        <v>-0.004</v>
      </c>
      <c r="K1991" s="154" t="s">
        <v>6195</v>
      </c>
      <c r="L1991" s="154">
        <v>87.55</v>
      </c>
      <c r="M1991" s="154">
        <v>86.82</v>
      </c>
      <c r="N1991" s="154">
        <v>88.0</v>
      </c>
      <c r="O1991" s="154">
        <v>86.36</v>
      </c>
      <c r="P1991" s="154" t="s">
        <v>4425</v>
      </c>
      <c r="Q1991" s="226">
        <v>0.0116</v>
      </c>
      <c r="R1991" s="489" t="str">
        <f>VLOOKUP(K1991,'Downloaded Data'!A:A,1,TRUE)</f>
        <v>07/13/2014</v>
      </c>
    </row>
    <row r="1992" ht="15.75" customHeight="1">
      <c r="A1992" s="489">
        <v>42195.0</v>
      </c>
      <c r="B1992" s="490">
        <v>4800.62</v>
      </c>
      <c r="C1992" s="490">
        <v>4800.62</v>
      </c>
      <c r="D1992" s="490">
        <v>4800.62</v>
      </c>
      <c r="E1992" s="490">
        <v>4800.62</v>
      </c>
      <c r="G1992" s="226">
        <v>-0.0068</v>
      </c>
      <c r="K1992" s="154" t="s">
        <v>6158</v>
      </c>
      <c r="L1992" s="154">
        <v>86.55</v>
      </c>
      <c r="M1992" s="154">
        <v>86.09</v>
      </c>
      <c r="N1992" s="154">
        <v>88.18</v>
      </c>
      <c r="O1992" s="154">
        <v>86.09</v>
      </c>
      <c r="P1992" s="154" t="s">
        <v>4410</v>
      </c>
      <c r="Q1992" s="226">
        <v>0.0053</v>
      </c>
      <c r="R1992" s="489" t="str">
        <f>VLOOKUP(K1992,'Downloaded Data'!A:A,1,TRUE)</f>
        <v>07/13/2014</v>
      </c>
    </row>
    <row r="1993" ht="15.75" customHeight="1">
      <c r="A1993" s="489">
        <v>42165.0</v>
      </c>
      <c r="B1993" s="490">
        <v>4833.33</v>
      </c>
      <c r="C1993" s="490">
        <v>4833.33</v>
      </c>
      <c r="D1993" s="490">
        <v>4833.33</v>
      </c>
      <c r="E1993" s="490">
        <v>4833.33</v>
      </c>
      <c r="G1993" s="226">
        <v>4.0E-4</v>
      </c>
      <c r="K1993" s="154" t="s">
        <v>6159</v>
      </c>
      <c r="L1993" s="154">
        <v>86.09</v>
      </c>
      <c r="M1993" s="154">
        <v>85.45</v>
      </c>
      <c r="N1993" s="154">
        <v>86.82</v>
      </c>
      <c r="O1993" s="154">
        <v>85.0</v>
      </c>
      <c r="P1993" s="154" t="s">
        <v>4411</v>
      </c>
      <c r="Q1993" s="226">
        <v>0.0063</v>
      </c>
      <c r="R1993" s="489" t="str">
        <f>VLOOKUP(K1993,'Downloaded Data'!A:A,1,TRUE)</f>
        <v>07/13/2014</v>
      </c>
    </row>
    <row r="1994" ht="15.75" customHeight="1">
      <c r="A1994" s="489">
        <v>42134.0</v>
      </c>
      <c r="B1994" s="490">
        <v>4831.59</v>
      </c>
      <c r="C1994" s="490">
        <v>4831.59</v>
      </c>
      <c r="D1994" s="490">
        <v>4831.59</v>
      </c>
      <c r="E1994" s="490">
        <v>4831.59</v>
      </c>
      <c r="G1994" s="226">
        <v>0.0035</v>
      </c>
      <c r="K1994" s="154" t="s">
        <v>6160</v>
      </c>
      <c r="L1994" s="154">
        <v>85.55</v>
      </c>
      <c r="M1994" s="154">
        <v>86.36</v>
      </c>
      <c r="N1994" s="154">
        <v>87.27</v>
      </c>
      <c r="O1994" s="154">
        <v>85.18</v>
      </c>
      <c r="P1994" s="154" t="s">
        <v>4412</v>
      </c>
      <c r="Q1994" s="226">
        <v>-0.0083</v>
      </c>
      <c r="R1994" s="489" t="str">
        <f>VLOOKUP(K1994,'Downloaded Data'!A:A,1,TRUE)</f>
        <v>07/13/2014</v>
      </c>
    </row>
    <row r="1995" ht="15.75" customHeight="1">
      <c r="A1995" s="489">
        <v>42104.0</v>
      </c>
      <c r="B1995" s="490">
        <v>4814.6</v>
      </c>
      <c r="C1995" s="490">
        <v>4814.6</v>
      </c>
      <c r="D1995" s="490">
        <v>4814.6</v>
      </c>
      <c r="E1995" s="490">
        <v>4814.6</v>
      </c>
      <c r="G1995" s="226">
        <v>-0.0087</v>
      </c>
      <c r="K1995" s="154" t="s">
        <v>6161</v>
      </c>
      <c r="L1995" s="154">
        <v>86.27</v>
      </c>
      <c r="M1995" s="154">
        <v>87.45</v>
      </c>
      <c r="N1995" s="154">
        <v>87.55</v>
      </c>
      <c r="O1995" s="154">
        <v>86.09</v>
      </c>
      <c r="P1995" s="154" t="s">
        <v>4413</v>
      </c>
      <c r="Q1995" s="226">
        <v>-0.0104</v>
      </c>
      <c r="R1995" s="489" t="str">
        <f>VLOOKUP(K1995,'Downloaded Data'!A:A,1,TRUE)</f>
        <v>07/13/2014</v>
      </c>
    </row>
    <row r="1996" ht="15.75" customHeight="1">
      <c r="A1996" s="489">
        <v>42014.0</v>
      </c>
      <c r="B1996" s="490">
        <v>4856.96</v>
      </c>
      <c r="C1996" s="490">
        <v>4856.96</v>
      </c>
      <c r="D1996" s="490">
        <v>4856.96</v>
      </c>
      <c r="E1996" s="490">
        <v>4856.96</v>
      </c>
      <c r="G1996" s="226">
        <v>0.001</v>
      </c>
      <c r="K1996" s="154" t="s">
        <v>6162</v>
      </c>
      <c r="L1996" s="154">
        <v>87.18</v>
      </c>
      <c r="M1996" s="154">
        <v>88.36</v>
      </c>
      <c r="N1996" s="154">
        <v>88.55</v>
      </c>
      <c r="O1996" s="154">
        <v>87.0</v>
      </c>
      <c r="P1996" s="154" t="s">
        <v>4414</v>
      </c>
      <c r="Q1996" s="226">
        <v>-0.0052</v>
      </c>
      <c r="R1996" s="489" t="str">
        <f>VLOOKUP(K1996,'Downloaded Data'!A:A,1,TRUE)</f>
        <v>07/13/2014</v>
      </c>
    </row>
    <row r="1997" ht="15.75" customHeight="1">
      <c r="A1997" s="154" t="s">
        <v>6196</v>
      </c>
      <c r="B1997" s="490">
        <v>4852.08</v>
      </c>
      <c r="C1997" s="490">
        <v>4852.08</v>
      </c>
      <c r="D1997" s="490">
        <v>4852.08</v>
      </c>
      <c r="E1997" s="490">
        <v>4852.08</v>
      </c>
      <c r="G1997" s="226">
        <v>-2.0E-4</v>
      </c>
      <c r="K1997" s="154" t="s">
        <v>6163</v>
      </c>
      <c r="L1997" s="154">
        <v>87.64</v>
      </c>
      <c r="M1997" s="154">
        <v>87.73</v>
      </c>
      <c r="N1997" s="154">
        <v>88.18</v>
      </c>
      <c r="O1997" s="154">
        <v>86.64</v>
      </c>
      <c r="P1997" s="154" t="s">
        <v>4415</v>
      </c>
      <c r="Q1997" s="226">
        <v>0.0084</v>
      </c>
      <c r="R1997" s="489" t="str">
        <f>VLOOKUP(K1997,'Downloaded Data'!A:A,1,TRUE)</f>
        <v>07/13/2014</v>
      </c>
    </row>
    <row r="1998" ht="15.75" customHeight="1">
      <c r="A1998" s="154" t="s">
        <v>6197</v>
      </c>
      <c r="B1998" s="490">
        <v>4853.17</v>
      </c>
      <c r="C1998" s="490">
        <v>4853.17</v>
      </c>
      <c r="D1998" s="490">
        <v>4853.17</v>
      </c>
      <c r="E1998" s="490">
        <v>4853.17</v>
      </c>
      <c r="G1998" s="226">
        <v>-0.0028</v>
      </c>
      <c r="K1998" s="154" t="s">
        <v>6164</v>
      </c>
      <c r="L1998" s="154">
        <v>86.91</v>
      </c>
      <c r="M1998" s="154">
        <v>88.55</v>
      </c>
      <c r="N1998" s="154">
        <v>89.0</v>
      </c>
      <c r="O1998" s="154">
        <v>86.55</v>
      </c>
      <c r="P1998" s="154" t="s">
        <v>3368</v>
      </c>
      <c r="Q1998" s="226">
        <v>-0.0114</v>
      </c>
      <c r="R1998" s="489" t="str">
        <f>VLOOKUP(K1998,'Downloaded Data'!A:A,1,TRUE)</f>
        <v>07/13/2014</v>
      </c>
    </row>
    <row r="1999" ht="15.75" customHeight="1">
      <c r="A1999" s="154" t="s">
        <v>6198</v>
      </c>
      <c r="B1999" s="490">
        <v>4866.75</v>
      </c>
      <c r="C1999" s="490">
        <v>4866.75</v>
      </c>
      <c r="D1999" s="490">
        <v>4866.75</v>
      </c>
      <c r="E1999" s="490">
        <v>4866.75</v>
      </c>
      <c r="G1999" s="226">
        <v>0.0028</v>
      </c>
      <c r="K1999" s="154" t="s">
        <v>6165</v>
      </c>
      <c r="L1999" s="154">
        <v>87.91</v>
      </c>
      <c r="M1999" s="154">
        <v>88.09</v>
      </c>
      <c r="N1999" s="154">
        <v>89.36</v>
      </c>
      <c r="O1999" s="154">
        <v>87.0</v>
      </c>
      <c r="P1999" s="154" t="s">
        <v>4416</v>
      </c>
      <c r="Q1999" s="226">
        <v>0.0147</v>
      </c>
      <c r="R1999" s="489" t="str">
        <f>VLOOKUP(K1999,'Downloaded Data'!A:A,1,TRUE)</f>
        <v>07/13/2014</v>
      </c>
    </row>
    <row r="2000" ht="15.75" customHeight="1">
      <c r="A2000" s="154" t="s">
        <v>6199</v>
      </c>
      <c r="B2000" s="490">
        <v>4853.29</v>
      </c>
      <c r="C2000" s="490">
        <v>4853.29</v>
      </c>
      <c r="D2000" s="490">
        <v>4853.29</v>
      </c>
      <c r="E2000" s="490">
        <v>4853.29</v>
      </c>
      <c r="G2000" s="226">
        <v>0.0024</v>
      </c>
      <c r="K2000" s="154" t="s">
        <v>6166</v>
      </c>
      <c r="L2000" s="154">
        <v>86.64</v>
      </c>
      <c r="M2000" s="154">
        <v>87.18</v>
      </c>
      <c r="N2000" s="154">
        <v>87.64</v>
      </c>
      <c r="O2000" s="154">
        <v>86.18</v>
      </c>
      <c r="P2000" s="154" t="s">
        <v>4417</v>
      </c>
      <c r="Q2000" s="226">
        <v>0.0106</v>
      </c>
      <c r="R2000" s="489" t="str">
        <f>VLOOKUP(K2000,'Downloaded Data'!A:A,1,TRUE)</f>
        <v>07/13/2014</v>
      </c>
    </row>
    <row r="2001" ht="15.75" customHeight="1">
      <c r="A2001" s="154" t="s">
        <v>6200</v>
      </c>
      <c r="B2001" s="490">
        <v>4841.61</v>
      </c>
      <c r="C2001" s="490">
        <v>4841.61</v>
      </c>
      <c r="D2001" s="490">
        <v>4841.61</v>
      </c>
      <c r="E2001" s="490">
        <v>4841.61</v>
      </c>
      <c r="G2001" s="226">
        <v>0.0023</v>
      </c>
      <c r="K2001" s="154" t="s">
        <v>6167</v>
      </c>
      <c r="L2001" s="154">
        <v>85.73</v>
      </c>
      <c r="M2001" s="154">
        <v>86.36</v>
      </c>
      <c r="N2001" s="154">
        <v>87.64</v>
      </c>
      <c r="O2001" s="154">
        <v>85.45</v>
      </c>
      <c r="P2001" s="154" t="s">
        <v>4418</v>
      </c>
      <c r="Q2001" s="226">
        <v>0.0011</v>
      </c>
      <c r="R2001" s="489" t="str">
        <f>VLOOKUP(K2001,'Downloaded Data'!A:A,1,TRUE)</f>
        <v>07/13/2014</v>
      </c>
    </row>
    <row r="2002" ht="15.75" customHeight="1">
      <c r="A2002" s="154" t="s">
        <v>6201</v>
      </c>
      <c r="B2002" s="490">
        <v>4830.68</v>
      </c>
      <c r="C2002" s="490">
        <v>4830.68</v>
      </c>
      <c r="D2002" s="490">
        <v>4830.68</v>
      </c>
      <c r="E2002" s="490">
        <v>4830.68</v>
      </c>
      <c r="G2002" s="226">
        <v>0.0023</v>
      </c>
      <c r="K2002" s="154" t="s">
        <v>6168</v>
      </c>
      <c r="L2002" s="154">
        <v>85.64</v>
      </c>
      <c r="M2002" s="154">
        <v>86.55</v>
      </c>
      <c r="N2002" s="154">
        <v>87.0</v>
      </c>
      <c r="O2002" s="154">
        <v>85.27</v>
      </c>
      <c r="P2002" s="154" t="s">
        <v>4419</v>
      </c>
      <c r="Q2002" s="226">
        <v>-0.0063</v>
      </c>
      <c r="R2002" s="489" t="str">
        <f>VLOOKUP(K2002,'Downloaded Data'!A:A,1,TRUE)</f>
        <v>07/13/2014</v>
      </c>
    </row>
    <row r="2003" ht="15.75" customHeight="1">
      <c r="A2003" s="154" t="s">
        <v>6202</v>
      </c>
      <c r="B2003" s="490">
        <v>4819.45</v>
      </c>
      <c r="C2003" s="490">
        <v>4819.45</v>
      </c>
      <c r="D2003" s="490">
        <v>4819.45</v>
      </c>
      <c r="E2003" s="490">
        <v>4819.45</v>
      </c>
      <c r="G2003" s="226">
        <v>0.0047</v>
      </c>
      <c r="K2003" s="154" t="s">
        <v>6169</v>
      </c>
      <c r="L2003" s="154">
        <v>86.18</v>
      </c>
      <c r="M2003" s="154">
        <v>88.27</v>
      </c>
      <c r="N2003" s="154">
        <v>89.55</v>
      </c>
      <c r="O2003" s="154">
        <v>85.55</v>
      </c>
      <c r="P2003" s="154" t="s">
        <v>4420</v>
      </c>
      <c r="Q2003" s="226">
        <v>-0.0257</v>
      </c>
      <c r="R2003" s="489" t="str">
        <f>VLOOKUP(K2003,'Downloaded Data'!A:A,1,TRUE)</f>
        <v>07/13/2014</v>
      </c>
    </row>
    <row r="2004" ht="15.75" customHeight="1">
      <c r="A2004" s="154" t="s">
        <v>6203</v>
      </c>
      <c r="B2004" s="490">
        <v>4796.81</v>
      </c>
      <c r="C2004" s="490">
        <v>4796.81</v>
      </c>
      <c r="D2004" s="490">
        <v>4796.81</v>
      </c>
      <c r="E2004" s="490">
        <v>4796.81</v>
      </c>
      <c r="G2004" s="226">
        <v>-0.001</v>
      </c>
      <c r="K2004" s="154" t="s">
        <v>6170</v>
      </c>
      <c r="L2004" s="154">
        <v>88.45</v>
      </c>
      <c r="M2004" s="154">
        <v>90.36</v>
      </c>
      <c r="N2004" s="154">
        <v>91.82</v>
      </c>
      <c r="O2004" s="154">
        <v>88.09</v>
      </c>
      <c r="P2004" s="154" t="s">
        <v>4421</v>
      </c>
      <c r="Q2004" s="226">
        <v>0.0041</v>
      </c>
      <c r="R2004" s="489" t="str">
        <f>VLOOKUP(K2004,'Downloaded Data'!A:A,1,TRUE)</f>
        <v>07/13/2014</v>
      </c>
    </row>
    <row r="2005" ht="15.75" customHeight="1">
      <c r="A2005" s="154" t="s">
        <v>6204</v>
      </c>
      <c r="B2005" s="490">
        <v>4801.8</v>
      </c>
      <c r="C2005" s="490">
        <v>4801.8</v>
      </c>
      <c r="D2005" s="490">
        <v>4801.8</v>
      </c>
      <c r="E2005" s="490">
        <v>4801.8</v>
      </c>
      <c r="G2005" s="226">
        <v>0.0033</v>
      </c>
      <c r="K2005" s="489">
        <v>42289.0</v>
      </c>
      <c r="L2005" s="154">
        <v>88.09</v>
      </c>
      <c r="M2005" s="154">
        <v>91.55</v>
      </c>
      <c r="N2005" s="154">
        <v>91.82</v>
      </c>
      <c r="O2005" s="154">
        <v>87.73</v>
      </c>
      <c r="P2005" s="154" t="s">
        <v>3111</v>
      </c>
      <c r="Q2005" s="226">
        <v>-0.0232</v>
      </c>
      <c r="R2005" s="489" t="str">
        <f>VLOOKUP(K2005,'Downloaded Data'!A:A,1,TRUE)</f>
        <v>#N/A</v>
      </c>
    </row>
    <row r="2006" ht="15.75" customHeight="1">
      <c r="A2006" s="154" t="s">
        <v>6205</v>
      </c>
      <c r="B2006" s="490">
        <v>4786.19</v>
      </c>
      <c r="C2006" s="490">
        <v>4786.19</v>
      </c>
      <c r="D2006" s="490">
        <v>4786.19</v>
      </c>
      <c r="E2006" s="490">
        <v>4786.19</v>
      </c>
      <c r="G2006" s="226">
        <v>0.0038</v>
      </c>
      <c r="K2006" s="489">
        <v>42259.0</v>
      </c>
      <c r="L2006" s="154">
        <v>90.18</v>
      </c>
      <c r="M2006" s="154">
        <v>89.91</v>
      </c>
      <c r="N2006" s="154">
        <v>92.36</v>
      </c>
      <c r="O2006" s="154">
        <v>89.09</v>
      </c>
      <c r="P2006" s="154" t="s">
        <v>4422</v>
      </c>
      <c r="Q2006" s="226">
        <v>0.005</v>
      </c>
      <c r="R2006" s="489" t="str">
        <f>VLOOKUP(K2006,'Downloaded Data'!A:A,1,TRUE)</f>
        <v>#N/A</v>
      </c>
    </row>
    <row r="2007" ht="15.75" customHeight="1">
      <c r="A2007" s="154" t="s">
        <v>6206</v>
      </c>
      <c r="B2007" s="490">
        <v>4768.3</v>
      </c>
      <c r="C2007" s="490">
        <v>4768.3</v>
      </c>
      <c r="D2007" s="490">
        <v>4768.3</v>
      </c>
      <c r="E2007" s="490">
        <v>4768.3</v>
      </c>
      <c r="G2007" s="226">
        <v>0.0017</v>
      </c>
      <c r="K2007" s="489">
        <v>42228.0</v>
      </c>
      <c r="L2007" s="154">
        <v>89.73</v>
      </c>
      <c r="M2007" s="154">
        <v>94.36</v>
      </c>
      <c r="N2007" s="154">
        <v>94.55</v>
      </c>
      <c r="O2007" s="154">
        <v>89.09</v>
      </c>
      <c r="P2007" s="154" t="s">
        <v>4423</v>
      </c>
      <c r="Q2007" s="226">
        <v>-0.0324</v>
      </c>
      <c r="R2007" s="489" t="str">
        <f>VLOOKUP(K2007,'Downloaded Data'!A:A,1,TRUE)</f>
        <v>#N/A</v>
      </c>
    </row>
    <row r="2008" ht="15.75" customHeight="1">
      <c r="A2008" s="489">
        <v>42286.0</v>
      </c>
      <c r="B2008" s="490">
        <v>4760.14</v>
      </c>
      <c r="C2008" s="490">
        <v>4760.14</v>
      </c>
      <c r="D2008" s="490">
        <v>4760.14</v>
      </c>
      <c r="E2008" s="490">
        <v>4760.14</v>
      </c>
      <c r="G2008" s="226">
        <v>4.0E-4</v>
      </c>
      <c r="K2008" s="489">
        <v>42197.0</v>
      </c>
      <c r="L2008" s="154">
        <v>92.73</v>
      </c>
      <c r="M2008" s="154">
        <v>91.27</v>
      </c>
      <c r="N2008" s="154">
        <v>93.36</v>
      </c>
      <c r="O2008" s="154">
        <v>89.64</v>
      </c>
      <c r="P2008" s="154" t="s">
        <v>4424</v>
      </c>
      <c r="Q2008" s="226">
        <v>0.0592</v>
      </c>
      <c r="R2008" s="489" t="str">
        <f>VLOOKUP(K2008,'Downloaded Data'!A:A,1,TRUE)</f>
        <v>#N/A</v>
      </c>
    </row>
    <row r="2009" ht="15.75" customHeight="1">
      <c r="A2009" s="489">
        <v>42256.0</v>
      </c>
      <c r="B2009" s="490">
        <v>4758.43</v>
      </c>
      <c r="C2009" s="490">
        <v>4758.43</v>
      </c>
      <c r="D2009" s="490">
        <v>4758.43</v>
      </c>
      <c r="E2009" s="490">
        <v>4758.43</v>
      </c>
      <c r="G2009" s="226">
        <v>-0.0054</v>
      </c>
      <c r="K2009" s="489">
        <v>42167.0</v>
      </c>
      <c r="L2009" s="154">
        <v>87.55</v>
      </c>
      <c r="M2009" s="154">
        <v>86.82</v>
      </c>
      <c r="N2009" s="154">
        <v>88.0</v>
      </c>
      <c r="O2009" s="154">
        <v>86.36</v>
      </c>
      <c r="P2009" s="154" t="s">
        <v>4425</v>
      </c>
      <c r="Q2009" s="226">
        <v>-0.0568</v>
      </c>
      <c r="R2009" s="489" t="str">
        <f>VLOOKUP(K2009,'Downloaded Data'!A:A,1,TRUE)</f>
        <v>#N/A</v>
      </c>
    </row>
    <row r="2010" ht="15.75" customHeight="1">
      <c r="A2010" s="489">
        <v>42225.0</v>
      </c>
      <c r="B2010" s="490">
        <v>4784.46</v>
      </c>
      <c r="C2010" s="490">
        <v>4784.46</v>
      </c>
      <c r="D2010" s="490">
        <v>4784.46</v>
      </c>
      <c r="E2010" s="490">
        <v>4784.46</v>
      </c>
      <c r="G2010" s="226">
        <v>-0.0016</v>
      </c>
      <c r="K2010" s="489">
        <v>42075.0</v>
      </c>
      <c r="L2010" s="154">
        <v>92.82</v>
      </c>
      <c r="M2010" s="154">
        <v>93.09</v>
      </c>
      <c r="N2010" s="154">
        <v>95.45</v>
      </c>
      <c r="O2010" s="154">
        <v>92.0</v>
      </c>
      <c r="P2010" s="154" t="s">
        <v>3122</v>
      </c>
      <c r="Q2010" s="226">
        <v>-0.0039</v>
      </c>
      <c r="R2010" s="489" t="str">
        <f>VLOOKUP(K2010,'Downloaded Data'!A:A,1,TRUE)</f>
        <v>#N/A</v>
      </c>
    </row>
    <row r="2011" ht="15.75" customHeight="1">
      <c r="A2011" s="489">
        <v>42194.0</v>
      </c>
      <c r="B2011" s="490">
        <v>4791.91</v>
      </c>
      <c r="C2011" s="490">
        <v>4791.91</v>
      </c>
      <c r="D2011" s="490">
        <v>4791.91</v>
      </c>
      <c r="E2011" s="490">
        <v>4791.91</v>
      </c>
      <c r="G2011" s="226">
        <v>0.004</v>
      </c>
      <c r="K2011" s="489">
        <v>42047.0</v>
      </c>
      <c r="L2011" s="154">
        <v>93.18</v>
      </c>
      <c r="M2011" s="154">
        <v>87.91</v>
      </c>
      <c r="N2011" s="154">
        <v>93.64</v>
      </c>
      <c r="O2011" s="154">
        <v>87.91</v>
      </c>
      <c r="P2011" s="154" t="s">
        <v>4426</v>
      </c>
      <c r="Q2011" s="226">
        <v>0.0567</v>
      </c>
      <c r="R2011" s="489" t="str">
        <f>VLOOKUP(K2011,'Downloaded Data'!A:A,1,TRUE)</f>
        <v>#N/A</v>
      </c>
    </row>
    <row r="2012" ht="15.75" customHeight="1">
      <c r="A2012" s="489">
        <v>42164.0</v>
      </c>
      <c r="B2012" s="490">
        <v>4772.65</v>
      </c>
      <c r="C2012" s="490">
        <v>4772.65</v>
      </c>
      <c r="D2012" s="490">
        <v>4772.65</v>
      </c>
      <c r="E2012" s="490">
        <v>4772.65</v>
      </c>
      <c r="G2012" s="226">
        <v>0.0015</v>
      </c>
      <c r="K2012" s="489">
        <v>42016.0</v>
      </c>
      <c r="L2012" s="154">
        <v>88.18</v>
      </c>
      <c r="M2012" s="154">
        <v>89.0</v>
      </c>
      <c r="N2012" s="154">
        <v>90.36</v>
      </c>
      <c r="O2012" s="154">
        <v>87.82</v>
      </c>
      <c r="P2012" s="154" t="s">
        <v>4427</v>
      </c>
      <c r="Q2012" s="226">
        <v>0.0</v>
      </c>
      <c r="R2012" s="489" t="str">
        <f>VLOOKUP(K2012,'Downloaded Data'!A:A,1,TRUE)</f>
        <v>#N/A</v>
      </c>
    </row>
    <row r="2013" ht="15.75" customHeight="1">
      <c r="A2013" s="489">
        <v>42072.0</v>
      </c>
      <c r="B2013" s="490">
        <v>4765.72</v>
      </c>
      <c r="C2013" s="490">
        <v>4765.72</v>
      </c>
      <c r="D2013" s="490">
        <v>4765.72</v>
      </c>
      <c r="E2013" s="490">
        <v>4765.72</v>
      </c>
      <c r="G2013" s="226">
        <v>4.0E-4</v>
      </c>
      <c r="K2013" s="154" t="s">
        <v>6171</v>
      </c>
      <c r="L2013" s="154">
        <v>88.18</v>
      </c>
      <c r="M2013" s="154">
        <v>84.55</v>
      </c>
      <c r="N2013" s="154">
        <v>88.64</v>
      </c>
      <c r="O2013" s="154">
        <v>84.55</v>
      </c>
      <c r="P2013" s="154" t="s">
        <v>4428</v>
      </c>
      <c r="Q2013" s="226">
        <v>0.0765</v>
      </c>
      <c r="R2013" s="489" t="str">
        <f>VLOOKUP(K2013,'Downloaded Data'!A:A,1,TRUE)</f>
        <v>07/13/2014</v>
      </c>
    </row>
    <row r="2014" ht="15.75" customHeight="1">
      <c r="A2014" s="489">
        <v>42044.0</v>
      </c>
      <c r="B2014" s="490">
        <v>4763.88</v>
      </c>
      <c r="C2014" s="490">
        <v>4763.88</v>
      </c>
      <c r="D2014" s="490">
        <v>4763.88</v>
      </c>
      <c r="E2014" s="490">
        <v>4763.88</v>
      </c>
      <c r="G2014" s="226">
        <v>0.0083</v>
      </c>
      <c r="K2014" s="154" t="s">
        <v>6172</v>
      </c>
      <c r="L2014" s="154">
        <v>81.91</v>
      </c>
      <c r="M2014" s="154">
        <v>84.18</v>
      </c>
      <c r="N2014" s="154">
        <v>82.09</v>
      </c>
      <c r="O2014" s="154">
        <v>82.27</v>
      </c>
      <c r="P2014" s="154" t="s">
        <v>4429</v>
      </c>
      <c r="Q2014" s="226">
        <v>0.0</v>
      </c>
      <c r="R2014" s="489" t="str">
        <f>VLOOKUP(K2014,'Downloaded Data'!A:A,1,TRUE)</f>
        <v>07/13/2014</v>
      </c>
    </row>
    <row r="2015" ht="15.75" customHeight="1">
      <c r="A2015" s="489">
        <v>42013.0</v>
      </c>
      <c r="B2015" s="490">
        <v>4724.51</v>
      </c>
      <c r="C2015" s="490">
        <v>4724.51</v>
      </c>
      <c r="D2015" s="490">
        <v>4724.51</v>
      </c>
      <c r="E2015" s="490">
        <v>4724.51</v>
      </c>
      <c r="G2015" s="226">
        <v>-0.0093</v>
      </c>
      <c r="K2015" s="154" t="s">
        <v>6173</v>
      </c>
      <c r="L2015" s="154">
        <v>81.91</v>
      </c>
      <c r="M2015" s="154">
        <v>81.91</v>
      </c>
      <c r="N2015" s="154">
        <v>83.27</v>
      </c>
      <c r="O2015" s="154">
        <v>81.73</v>
      </c>
      <c r="P2015" s="154" t="s">
        <v>4430</v>
      </c>
      <c r="Q2015" s="226">
        <v>-0.0044</v>
      </c>
      <c r="R2015" s="489" t="str">
        <f>VLOOKUP(K2015,'Downloaded Data'!A:A,1,TRUE)</f>
        <v>07/13/2014</v>
      </c>
    </row>
    <row r="2016" ht="15.75" customHeight="1">
      <c r="A2016" s="154" t="s">
        <v>6207</v>
      </c>
      <c r="B2016" s="490">
        <v>4768.66</v>
      </c>
      <c r="C2016" s="490">
        <v>4768.66</v>
      </c>
      <c r="D2016" s="490">
        <v>4768.66</v>
      </c>
      <c r="E2016" s="490">
        <v>4768.66</v>
      </c>
      <c r="G2016" s="226">
        <v>-0.0047</v>
      </c>
      <c r="K2016" s="154" t="s">
        <v>6174</v>
      </c>
      <c r="L2016" s="154">
        <v>82.27</v>
      </c>
      <c r="M2016" s="154">
        <v>82.27</v>
      </c>
      <c r="N2016" s="154">
        <v>83.64</v>
      </c>
      <c r="O2016" s="154">
        <v>82.0</v>
      </c>
      <c r="P2016" s="154" t="s">
        <v>4431</v>
      </c>
      <c r="Q2016" s="226">
        <v>-0.0045</v>
      </c>
      <c r="R2016" s="489" t="str">
        <f>VLOOKUP(K2016,'Downloaded Data'!A:A,1,TRUE)</f>
        <v>07/13/2014</v>
      </c>
    </row>
    <row r="2017" ht="15.75" customHeight="1">
      <c r="A2017" s="154" t="s">
        <v>6208</v>
      </c>
      <c r="B2017" s="490">
        <v>4790.97</v>
      </c>
      <c r="C2017" s="490">
        <v>4790.97</v>
      </c>
      <c r="D2017" s="490">
        <v>4790.97</v>
      </c>
      <c r="E2017" s="490">
        <v>4790.97</v>
      </c>
      <c r="G2017" s="226">
        <v>-0.0045</v>
      </c>
      <c r="K2017" s="154" t="s">
        <v>6175</v>
      </c>
      <c r="L2017" s="154">
        <v>82.64</v>
      </c>
      <c r="M2017" s="154">
        <v>82.64</v>
      </c>
      <c r="N2017" s="154">
        <v>84.36</v>
      </c>
      <c r="O2017" s="154">
        <v>82.36</v>
      </c>
      <c r="P2017" s="154" t="s">
        <v>4432</v>
      </c>
      <c r="Q2017" s="226">
        <v>-0.0076</v>
      </c>
      <c r="R2017" s="489" t="str">
        <f>VLOOKUP(K2017,'Downloaded Data'!A:A,1,TRUE)</f>
        <v>07/13/2014</v>
      </c>
    </row>
    <row r="2018" ht="15.75" customHeight="1">
      <c r="A2018" s="154" t="s">
        <v>6209</v>
      </c>
      <c r="B2018" s="490">
        <v>4812.82</v>
      </c>
      <c r="C2018" s="490">
        <v>4812.82</v>
      </c>
      <c r="D2018" s="490">
        <v>4812.82</v>
      </c>
      <c r="E2018" s="490">
        <v>4812.82</v>
      </c>
      <c r="G2018" s="226">
        <v>0.0015</v>
      </c>
      <c r="K2018" s="154" t="s">
        <v>6176</v>
      </c>
      <c r="L2018" s="154">
        <v>83.27</v>
      </c>
      <c r="M2018" s="154">
        <v>84.64</v>
      </c>
      <c r="N2018" s="154">
        <v>85.45</v>
      </c>
      <c r="O2018" s="154">
        <v>82.82</v>
      </c>
      <c r="P2018" s="154" t="s">
        <v>4433</v>
      </c>
      <c r="Q2018" s="226">
        <v>-0.0108</v>
      </c>
      <c r="R2018" s="489" t="str">
        <f>VLOOKUP(K2018,'Downloaded Data'!A:A,1,TRUE)</f>
        <v>07/13/2014</v>
      </c>
    </row>
    <row r="2019" ht="15.75" customHeight="1">
      <c r="A2019" s="154" t="s">
        <v>6210</v>
      </c>
      <c r="B2019" s="490">
        <v>4805.65</v>
      </c>
      <c r="C2019" s="490">
        <v>4805.65</v>
      </c>
      <c r="D2019" s="490">
        <v>4805.65</v>
      </c>
      <c r="E2019" s="490">
        <v>4805.65</v>
      </c>
      <c r="G2019" s="226">
        <v>0.0027</v>
      </c>
      <c r="K2019" s="154" t="s">
        <v>6177</v>
      </c>
      <c r="L2019" s="154">
        <v>84.18</v>
      </c>
      <c r="M2019" s="154">
        <v>82.18</v>
      </c>
      <c r="N2019" s="154">
        <v>84.55</v>
      </c>
      <c r="O2019" s="154">
        <v>81.64</v>
      </c>
      <c r="P2019" s="154" t="s">
        <v>4434</v>
      </c>
      <c r="Q2019" s="226">
        <v>0.03</v>
      </c>
      <c r="R2019" s="489" t="str">
        <f>VLOOKUP(K2019,'Downloaded Data'!A:A,1,TRUE)</f>
        <v>07/13/2014</v>
      </c>
    </row>
    <row r="2020" ht="15.75" customHeight="1">
      <c r="A2020" s="154" t="s">
        <v>6211</v>
      </c>
      <c r="B2020" s="490">
        <v>4792.93</v>
      </c>
      <c r="C2020" s="490">
        <v>4792.93</v>
      </c>
      <c r="D2020" s="490">
        <v>4792.93</v>
      </c>
      <c r="E2020" s="490">
        <v>4792.93</v>
      </c>
      <c r="G2020" s="226">
        <v>-2.0E-4</v>
      </c>
      <c r="K2020" s="154" t="s">
        <v>6178</v>
      </c>
      <c r="L2020" s="154">
        <v>81.73</v>
      </c>
      <c r="M2020" s="154">
        <v>82.18</v>
      </c>
      <c r="N2020" s="154">
        <v>82.27</v>
      </c>
      <c r="O2020" s="154">
        <v>81.45</v>
      </c>
      <c r="P2020" s="154" t="s">
        <v>4435</v>
      </c>
      <c r="Q2020" s="226">
        <v>0.0034</v>
      </c>
      <c r="R2020" s="489" t="str">
        <f>VLOOKUP(K2020,'Downloaded Data'!A:A,1,TRUE)</f>
        <v>01/15/2017</v>
      </c>
    </row>
    <row r="2021" ht="15.75" customHeight="1">
      <c r="A2021" s="154" t="s">
        <v>6212</v>
      </c>
      <c r="B2021" s="490">
        <v>4793.99</v>
      </c>
      <c r="C2021" s="490">
        <v>4793.99</v>
      </c>
      <c r="D2021" s="490">
        <v>4793.99</v>
      </c>
      <c r="E2021" s="490">
        <v>4793.99</v>
      </c>
      <c r="G2021" s="226">
        <v>-0.0078</v>
      </c>
      <c r="K2021" s="154" t="s">
        <v>6179</v>
      </c>
      <c r="L2021" s="154">
        <v>81.45</v>
      </c>
      <c r="M2021" s="154">
        <v>82.73</v>
      </c>
      <c r="N2021" s="154">
        <v>82.73</v>
      </c>
      <c r="O2021" s="154">
        <v>81.0</v>
      </c>
      <c r="P2021" s="154" t="s">
        <v>4436</v>
      </c>
      <c r="Q2021" s="226">
        <v>-0.01</v>
      </c>
      <c r="R2021" s="489" t="str">
        <f>VLOOKUP(K2021,'Downloaded Data'!A:A,1,TRUE)</f>
        <v>01/15/2017</v>
      </c>
    </row>
    <row r="2022" ht="15.75" customHeight="1">
      <c r="A2022" s="154" t="s">
        <v>6213</v>
      </c>
      <c r="B2022" s="490">
        <v>4831.71</v>
      </c>
      <c r="C2022" s="490">
        <v>4831.71</v>
      </c>
      <c r="D2022" s="490">
        <v>4831.71</v>
      </c>
      <c r="E2022" s="490">
        <v>4831.71</v>
      </c>
      <c r="G2022" s="226">
        <v>-0.0017</v>
      </c>
      <c r="K2022" s="154" t="s">
        <v>6180</v>
      </c>
      <c r="L2022" s="154">
        <v>82.27</v>
      </c>
      <c r="M2022" s="154">
        <v>81.0</v>
      </c>
      <c r="N2022" s="154">
        <v>83.45</v>
      </c>
      <c r="O2022" s="154">
        <v>81.0</v>
      </c>
      <c r="P2022" s="154" t="s">
        <v>4437</v>
      </c>
      <c r="Q2022" s="226">
        <v>0.0112</v>
      </c>
      <c r="R2022" s="489" t="str">
        <f>VLOOKUP(K2022,'Downloaded Data'!A:A,1,TRUE)</f>
        <v>01/15/2017</v>
      </c>
    </row>
    <row r="2023" ht="15.75" customHeight="1">
      <c r="A2023" s="154" t="s">
        <v>6214</v>
      </c>
      <c r="B2023" s="490">
        <v>4840.15</v>
      </c>
      <c r="C2023" s="490">
        <v>4840.15</v>
      </c>
      <c r="D2023" s="490">
        <v>4840.15</v>
      </c>
      <c r="E2023" s="490">
        <v>4840.15</v>
      </c>
      <c r="G2023" s="226">
        <v>0.0048</v>
      </c>
      <c r="K2023" s="154" t="s">
        <v>6181</v>
      </c>
      <c r="L2023" s="154">
        <v>81.36</v>
      </c>
      <c r="M2023" s="154">
        <v>82.55</v>
      </c>
      <c r="N2023" s="154">
        <v>82.64</v>
      </c>
      <c r="O2023" s="154">
        <v>80.73</v>
      </c>
      <c r="P2023" s="154" t="s">
        <v>4438</v>
      </c>
      <c r="Q2023" s="226">
        <v>0.0101</v>
      </c>
      <c r="R2023" s="489" t="str">
        <f>VLOOKUP(K2023,'Downloaded Data'!A:A,1,TRUE)</f>
        <v>01/15/2017</v>
      </c>
    </row>
    <row r="2024" ht="15.75" customHeight="1">
      <c r="A2024" s="154" t="s">
        <v>6215</v>
      </c>
      <c r="B2024" s="490">
        <v>4816.97</v>
      </c>
      <c r="C2024" s="490">
        <v>4816.97</v>
      </c>
      <c r="D2024" s="490">
        <v>4816.97</v>
      </c>
      <c r="E2024" s="490">
        <v>4816.97</v>
      </c>
      <c r="G2024" s="226">
        <v>0.0016</v>
      </c>
      <c r="K2024" s="154" t="s">
        <v>6182</v>
      </c>
      <c r="L2024" s="154">
        <v>80.55</v>
      </c>
      <c r="M2024" s="154">
        <v>78.64</v>
      </c>
      <c r="N2024" s="154">
        <v>83.36</v>
      </c>
      <c r="O2024" s="154">
        <v>78.27</v>
      </c>
      <c r="P2024" s="154" t="s">
        <v>4439</v>
      </c>
      <c r="Q2024" s="226">
        <v>-0.0155</v>
      </c>
      <c r="R2024" s="489" t="str">
        <f>VLOOKUP(K2024,'Downloaded Data'!A:A,1,TRUE)</f>
        <v>01/15/2017</v>
      </c>
    </row>
    <row r="2025" ht="15.75" customHeight="1">
      <c r="A2025" s="154" t="s">
        <v>6216</v>
      </c>
      <c r="B2025" s="490">
        <v>4809.27</v>
      </c>
      <c r="C2025" s="490">
        <v>4809.27</v>
      </c>
      <c r="D2025" s="490">
        <v>4809.27</v>
      </c>
      <c r="E2025" s="490">
        <v>4809.27</v>
      </c>
      <c r="G2025" s="226">
        <v>0.0087</v>
      </c>
      <c r="K2025" s="489">
        <v>42349.0</v>
      </c>
      <c r="L2025" s="154">
        <v>81.82</v>
      </c>
      <c r="M2025" s="154">
        <v>80.91</v>
      </c>
      <c r="N2025" s="154">
        <v>82.27</v>
      </c>
      <c r="O2025" s="154">
        <v>80.55</v>
      </c>
      <c r="P2025" s="154" t="s">
        <v>4440</v>
      </c>
      <c r="Q2025" s="226">
        <v>0.0285</v>
      </c>
      <c r="R2025" s="489" t="str">
        <f>VLOOKUP(K2025,'Downloaded Data'!A:A,1,TRUE)</f>
        <v>#N/A</v>
      </c>
    </row>
    <row r="2026" ht="15.75" customHeight="1">
      <c r="A2026" s="154" t="s">
        <v>6217</v>
      </c>
      <c r="B2026" s="490">
        <v>4768.01</v>
      </c>
      <c r="C2026" s="490">
        <v>4768.01</v>
      </c>
      <c r="D2026" s="490">
        <v>4768.01</v>
      </c>
      <c r="E2026" s="490">
        <v>4768.01</v>
      </c>
      <c r="G2026" s="226">
        <v>-0.0033</v>
      </c>
      <c r="K2026" s="489">
        <v>42319.0</v>
      </c>
      <c r="L2026" s="154">
        <v>79.55</v>
      </c>
      <c r="M2026" s="154">
        <v>81.82</v>
      </c>
      <c r="N2026" s="154">
        <v>83.0</v>
      </c>
      <c r="O2026" s="154">
        <v>78.91</v>
      </c>
      <c r="P2026" s="154" t="s">
        <v>4441</v>
      </c>
      <c r="Q2026" s="226">
        <v>-0.0245</v>
      </c>
      <c r="R2026" s="489" t="str">
        <f>VLOOKUP(K2026,'Downloaded Data'!A:A,1,TRUE)</f>
        <v>#N/A</v>
      </c>
    </row>
    <row r="2027" ht="15.75" customHeight="1">
      <c r="A2027" s="154" t="s">
        <v>6218</v>
      </c>
      <c r="B2027" s="490">
        <v>4783.8</v>
      </c>
      <c r="C2027" s="490">
        <v>4783.8</v>
      </c>
      <c r="D2027" s="490">
        <v>4783.8</v>
      </c>
      <c r="E2027" s="490">
        <v>4783.8</v>
      </c>
      <c r="G2027" s="226">
        <v>-0.0052</v>
      </c>
      <c r="K2027" s="489">
        <v>42288.0</v>
      </c>
      <c r="L2027" s="154">
        <v>81.55</v>
      </c>
      <c r="M2027" s="154">
        <v>83.55</v>
      </c>
      <c r="N2027" s="154">
        <v>84.36</v>
      </c>
      <c r="O2027" s="154">
        <v>77.27</v>
      </c>
      <c r="P2027" s="154" t="s">
        <v>4442</v>
      </c>
      <c r="Q2027" s="226">
        <v>-0.0185</v>
      </c>
      <c r="R2027" s="489" t="str">
        <f>VLOOKUP(K2027,'Downloaded Data'!A:A,1,TRUE)</f>
        <v>#N/A</v>
      </c>
    </row>
    <row r="2028" ht="15.75" customHeight="1">
      <c r="A2028" s="154" t="s">
        <v>6219</v>
      </c>
      <c r="B2028" s="490">
        <v>4808.87</v>
      </c>
      <c r="C2028" s="490">
        <v>4808.87</v>
      </c>
      <c r="D2028" s="490">
        <v>4808.87</v>
      </c>
      <c r="E2028" s="490">
        <v>4808.87</v>
      </c>
      <c r="G2028" s="226">
        <v>-0.0026</v>
      </c>
      <c r="K2028" s="489">
        <v>42258.0</v>
      </c>
      <c r="L2028" s="154">
        <v>83.09</v>
      </c>
      <c r="M2028" s="154">
        <v>84.36</v>
      </c>
      <c r="N2028" s="154">
        <v>84.36</v>
      </c>
      <c r="O2028" s="154">
        <v>82.73</v>
      </c>
      <c r="P2028" s="154" t="s">
        <v>4443</v>
      </c>
      <c r="Q2028" s="226">
        <v>-0.0119</v>
      </c>
      <c r="R2028" s="489" t="str">
        <f>VLOOKUP(K2028,'Downloaded Data'!A:A,1,TRUE)</f>
        <v>#N/A</v>
      </c>
    </row>
    <row r="2029" ht="15.75" customHeight="1">
      <c r="A2029" s="489">
        <v>42346.0</v>
      </c>
      <c r="B2029" s="490">
        <v>4821.62</v>
      </c>
      <c r="C2029" s="490">
        <v>4821.62</v>
      </c>
      <c r="D2029" s="490">
        <v>4821.62</v>
      </c>
      <c r="E2029" s="490">
        <v>4821.62</v>
      </c>
      <c r="G2029" s="226">
        <v>0.0063</v>
      </c>
      <c r="K2029" s="489">
        <v>42227.0</v>
      </c>
      <c r="L2029" s="154">
        <v>84.09</v>
      </c>
      <c r="M2029" s="154">
        <v>83.82</v>
      </c>
      <c r="N2029" s="154">
        <v>85.45</v>
      </c>
      <c r="O2029" s="154">
        <v>83.64</v>
      </c>
      <c r="P2029" s="154" t="s">
        <v>4444</v>
      </c>
      <c r="Q2029" s="226">
        <v>0.0043</v>
      </c>
      <c r="R2029" s="489" t="str">
        <f>VLOOKUP(K2029,'Downloaded Data'!A:A,1,TRUE)</f>
        <v>#N/A</v>
      </c>
    </row>
    <row r="2030" ht="15.75" customHeight="1">
      <c r="A2030" s="489">
        <v>42316.0</v>
      </c>
      <c r="B2030" s="490">
        <v>4791.47</v>
      </c>
      <c r="C2030" s="490">
        <v>4791.47</v>
      </c>
      <c r="D2030" s="490">
        <v>4791.47</v>
      </c>
      <c r="E2030" s="490">
        <v>4791.47</v>
      </c>
      <c r="G2030" s="226">
        <v>-0.005</v>
      </c>
      <c r="K2030" s="489">
        <v>42135.0</v>
      </c>
      <c r="L2030" s="154">
        <v>83.73</v>
      </c>
      <c r="M2030" s="154">
        <v>82.73</v>
      </c>
      <c r="N2030" s="154">
        <v>84.73</v>
      </c>
      <c r="O2030" s="154">
        <v>82.36</v>
      </c>
      <c r="P2030" s="154" t="s">
        <v>4445</v>
      </c>
      <c r="Q2030" s="226">
        <v>0.0099</v>
      </c>
      <c r="R2030" s="489" t="str">
        <f>VLOOKUP(K2030,'Downloaded Data'!A:A,1,TRUE)</f>
        <v>#N/A</v>
      </c>
    </row>
    <row r="2031" ht="15.75" customHeight="1">
      <c r="A2031" s="489">
        <v>42285.0</v>
      </c>
      <c r="B2031" s="490">
        <v>4815.63</v>
      </c>
      <c r="C2031" s="490">
        <v>4815.63</v>
      </c>
      <c r="D2031" s="490">
        <v>4815.63</v>
      </c>
      <c r="E2031" s="490">
        <v>4815.63</v>
      </c>
      <c r="G2031" s="226">
        <v>-0.0059</v>
      </c>
      <c r="K2031" s="489">
        <v>42105.0</v>
      </c>
      <c r="L2031" s="154">
        <v>82.91</v>
      </c>
      <c r="M2031" s="154">
        <v>84.64</v>
      </c>
      <c r="N2031" s="154">
        <v>85.0</v>
      </c>
      <c r="O2031" s="154">
        <v>82.64</v>
      </c>
      <c r="P2031" s="154" t="s">
        <v>4446</v>
      </c>
      <c r="Q2031" s="226">
        <v>-0.0194</v>
      </c>
      <c r="R2031" s="489" t="str">
        <f>VLOOKUP(K2031,'Downloaded Data'!A:A,1,TRUE)</f>
        <v>#N/A</v>
      </c>
    </row>
    <row r="2032" ht="15.75" customHeight="1">
      <c r="A2032" s="489">
        <v>42255.0</v>
      </c>
      <c r="B2032" s="490">
        <v>4844.35</v>
      </c>
      <c r="C2032" s="490">
        <v>4844.35</v>
      </c>
      <c r="D2032" s="490">
        <v>4844.35</v>
      </c>
      <c r="E2032" s="490">
        <v>4844.35</v>
      </c>
      <c r="G2032" s="226">
        <v>-0.0041</v>
      </c>
      <c r="K2032" s="489">
        <v>42074.0</v>
      </c>
      <c r="L2032" s="154">
        <v>84.55</v>
      </c>
      <c r="M2032" s="154">
        <v>84.55</v>
      </c>
      <c r="N2032" s="154">
        <v>84.91</v>
      </c>
      <c r="O2032" s="154">
        <v>83.91</v>
      </c>
      <c r="P2032" s="154" t="s">
        <v>4447</v>
      </c>
      <c r="Q2032" s="226">
        <v>0.0044</v>
      </c>
      <c r="R2032" s="489" t="str">
        <f>VLOOKUP(K2032,'Downloaded Data'!A:A,1,TRUE)</f>
        <v>#N/A</v>
      </c>
    </row>
    <row r="2033" ht="15.75" customHeight="1">
      <c r="A2033" s="489">
        <v>42163.0</v>
      </c>
      <c r="B2033" s="490">
        <v>4864.45</v>
      </c>
      <c r="C2033" s="490">
        <v>4864.45</v>
      </c>
      <c r="D2033" s="490">
        <v>4864.45</v>
      </c>
      <c r="E2033" s="490">
        <v>4864.45</v>
      </c>
      <c r="G2033" s="226">
        <v>-0.002</v>
      </c>
      <c r="K2033" s="489">
        <v>42046.0</v>
      </c>
      <c r="L2033" s="154">
        <v>84.18</v>
      </c>
      <c r="M2033" s="154">
        <v>82.91</v>
      </c>
      <c r="N2033" s="154">
        <v>84.55</v>
      </c>
      <c r="O2033" s="154">
        <v>82.82</v>
      </c>
      <c r="P2033" s="154" t="s">
        <v>4448</v>
      </c>
      <c r="Q2033" s="226">
        <v>0.0131</v>
      </c>
      <c r="R2033" s="489" t="str">
        <f>VLOOKUP(K2033,'Downloaded Data'!A:A,1,TRUE)</f>
        <v>#N/A</v>
      </c>
    </row>
    <row r="2034" ht="15.75" customHeight="1">
      <c r="A2034" s="489">
        <v>42132.0</v>
      </c>
      <c r="B2034" s="490">
        <v>4873.96</v>
      </c>
      <c r="C2034" s="490">
        <v>4873.96</v>
      </c>
      <c r="D2034" s="490">
        <v>4873.96</v>
      </c>
      <c r="E2034" s="490">
        <v>4873.96</v>
      </c>
      <c r="G2034" s="226">
        <v>4.0E-4</v>
      </c>
      <c r="K2034" s="489">
        <v>42015.0</v>
      </c>
      <c r="L2034" s="154">
        <v>83.09</v>
      </c>
      <c r="M2034" s="154">
        <v>82.55</v>
      </c>
      <c r="N2034" s="154">
        <v>83.64</v>
      </c>
      <c r="O2034" s="154">
        <v>81.55</v>
      </c>
      <c r="P2034" s="154" t="s">
        <v>4449</v>
      </c>
      <c r="Q2034" s="226">
        <v>-0.0066</v>
      </c>
      <c r="R2034" s="489" t="str">
        <f>VLOOKUP(K2034,'Downloaded Data'!A:A,1,TRUE)</f>
        <v>#N/A</v>
      </c>
    </row>
    <row r="2035" ht="15.75" customHeight="1">
      <c r="A2035" s="489">
        <v>42102.0</v>
      </c>
      <c r="B2035" s="490">
        <v>4871.81</v>
      </c>
      <c r="C2035" s="490">
        <v>4871.81</v>
      </c>
      <c r="D2035" s="490">
        <v>4871.81</v>
      </c>
      <c r="E2035" s="490">
        <v>4871.81</v>
      </c>
      <c r="G2035" s="226">
        <v>0.0019</v>
      </c>
      <c r="K2035" s="154" t="s">
        <v>6183</v>
      </c>
      <c r="L2035" s="154">
        <v>83.64</v>
      </c>
      <c r="M2035" s="154">
        <v>84.18</v>
      </c>
      <c r="N2035" s="154">
        <v>85.18</v>
      </c>
      <c r="O2035" s="154">
        <v>83.18</v>
      </c>
      <c r="P2035" s="154" t="s">
        <v>4450</v>
      </c>
      <c r="Q2035" s="226">
        <v>0.0023</v>
      </c>
      <c r="R2035" s="489" t="str">
        <f>VLOOKUP(K2035,'Downloaded Data'!A:A,1,TRUE)</f>
        <v>01/15/2017</v>
      </c>
    </row>
    <row r="2036" ht="15.75" customHeight="1">
      <c r="A2036" s="489">
        <v>42071.0</v>
      </c>
      <c r="B2036" s="490">
        <v>4862.55</v>
      </c>
      <c r="C2036" s="490">
        <v>4862.55</v>
      </c>
      <c r="D2036" s="490">
        <v>4862.55</v>
      </c>
      <c r="E2036" s="490">
        <v>4862.55</v>
      </c>
      <c r="G2036" s="226">
        <v>0.0126</v>
      </c>
      <c r="K2036" s="154" t="s">
        <v>6184</v>
      </c>
      <c r="L2036" s="154">
        <v>83.45</v>
      </c>
      <c r="M2036" s="154">
        <v>82.0</v>
      </c>
      <c r="N2036" s="154">
        <v>84.27</v>
      </c>
      <c r="O2036" s="154">
        <v>80.73</v>
      </c>
      <c r="P2036" s="154" t="s">
        <v>4451</v>
      </c>
      <c r="Q2036" s="226">
        <v>0.0143</v>
      </c>
      <c r="R2036" s="489" t="str">
        <f>VLOOKUP(K2036,'Downloaded Data'!A:A,1,TRUE)</f>
        <v>01/15/2017</v>
      </c>
    </row>
    <row r="2037" ht="15.75" customHeight="1">
      <c r="A2037" s="489">
        <v>42043.0</v>
      </c>
      <c r="B2037" s="490">
        <v>4802.02</v>
      </c>
      <c r="C2037" s="490">
        <v>4802.02</v>
      </c>
      <c r="D2037" s="490">
        <v>4802.02</v>
      </c>
      <c r="E2037" s="490">
        <v>4802.02</v>
      </c>
      <c r="G2037" s="226">
        <v>0.002</v>
      </c>
      <c r="K2037" s="154" t="s">
        <v>6185</v>
      </c>
      <c r="L2037" s="154">
        <v>82.27</v>
      </c>
      <c r="M2037" s="154">
        <v>84.09</v>
      </c>
      <c r="N2037" s="154">
        <v>84.09</v>
      </c>
      <c r="O2037" s="154">
        <v>81.73</v>
      </c>
      <c r="P2037" s="154" t="s">
        <v>4452</v>
      </c>
      <c r="Q2037" s="226">
        <v>-0.0195</v>
      </c>
      <c r="R2037" s="489" t="str">
        <f>VLOOKUP(K2037,'Downloaded Data'!A:A,1,TRUE)</f>
        <v>01/15/2017</v>
      </c>
    </row>
    <row r="2038" ht="15.75" customHeight="1">
      <c r="A2038" s="154" t="s">
        <v>6220</v>
      </c>
      <c r="B2038" s="490">
        <v>4792.3</v>
      </c>
      <c r="C2038" s="490">
        <v>4792.3</v>
      </c>
      <c r="D2038" s="490">
        <v>4792.3</v>
      </c>
      <c r="E2038" s="490">
        <v>4792.3</v>
      </c>
      <c r="G2038" s="226">
        <v>0.003</v>
      </c>
      <c r="K2038" s="154" t="s">
        <v>6186</v>
      </c>
      <c r="L2038" s="154">
        <v>83.91</v>
      </c>
      <c r="M2038" s="154">
        <v>86.18</v>
      </c>
      <c r="N2038" s="154">
        <v>89.82</v>
      </c>
      <c r="O2038" s="154">
        <v>82.73</v>
      </c>
      <c r="P2038" s="154" t="s">
        <v>4453</v>
      </c>
      <c r="Q2038" s="226">
        <v>0.0032</v>
      </c>
      <c r="R2038" s="489" t="str">
        <f>VLOOKUP(K2038,'Downloaded Data'!A:A,1,TRUE)</f>
        <v>01/15/2017</v>
      </c>
    </row>
    <row r="2039" ht="15.75" customHeight="1">
      <c r="A2039" s="154" t="s">
        <v>6221</v>
      </c>
      <c r="B2039" s="490">
        <v>4777.9</v>
      </c>
      <c r="C2039" s="490">
        <v>4777.9</v>
      </c>
      <c r="D2039" s="490">
        <v>4777.9</v>
      </c>
      <c r="E2039" s="490">
        <v>4777.9</v>
      </c>
      <c r="G2039" s="226">
        <v>-0.004</v>
      </c>
      <c r="K2039" s="154" t="s">
        <v>6187</v>
      </c>
      <c r="L2039" s="154">
        <v>83.64</v>
      </c>
      <c r="M2039" s="154">
        <v>86.36</v>
      </c>
      <c r="N2039" s="154">
        <v>86.36</v>
      </c>
      <c r="O2039" s="154">
        <v>82.91</v>
      </c>
      <c r="P2039" s="154" t="s">
        <v>4454</v>
      </c>
      <c r="Q2039" s="226">
        <v>-0.0295</v>
      </c>
      <c r="R2039" s="489" t="str">
        <f>VLOOKUP(K2039,'Downloaded Data'!A:A,1,TRUE)</f>
        <v>01/15/2017</v>
      </c>
    </row>
    <row r="2040" ht="15.75" customHeight="1">
      <c r="A2040" s="154" t="s">
        <v>6222</v>
      </c>
      <c r="B2040" s="490">
        <v>4797.17</v>
      </c>
      <c r="C2040" s="490">
        <v>4797.17</v>
      </c>
      <c r="D2040" s="490">
        <v>4797.17</v>
      </c>
      <c r="E2040" s="490">
        <v>4797.17</v>
      </c>
      <c r="G2040" s="226">
        <v>0.0046</v>
      </c>
      <c r="K2040" s="154" t="s">
        <v>6188</v>
      </c>
      <c r="L2040" s="154">
        <v>86.18</v>
      </c>
      <c r="M2040" s="154">
        <v>86.09</v>
      </c>
      <c r="N2040" s="154">
        <v>86.82</v>
      </c>
      <c r="O2040" s="154">
        <v>85.45</v>
      </c>
      <c r="P2040" s="154" t="s">
        <v>4455</v>
      </c>
      <c r="Q2040" s="226">
        <v>0.0042</v>
      </c>
      <c r="R2040" s="489" t="str">
        <f>VLOOKUP(K2040,'Downloaded Data'!A:A,1,TRUE)</f>
        <v>01/15/2017</v>
      </c>
    </row>
    <row r="2041" ht="15.75" customHeight="1">
      <c r="A2041" s="154" t="s">
        <v>6223</v>
      </c>
      <c r="B2041" s="490">
        <v>4775.27</v>
      </c>
      <c r="C2041" s="490">
        <v>4775.27</v>
      </c>
      <c r="D2041" s="490">
        <v>4775.27</v>
      </c>
      <c r="E2041" s="490">
        <v>4775.27</v>
      </c>
      <c r="G2041" s="226">
        <v>-0.0023</v>
      </c>
      <c r="K2041" s="154" t="s">
        <v>6189</v>
      </c>
      <c r="L2041" s="154">
        <v>85.82</v>
      </c>
      <c r="M2041" s="154">
        <v>86.55</v>
      </c>
      <c r="N2041" s="154">
        <v>87.18</v>
      </c>
      <c r="O2041" s="154">
        <v>85.45</v>
      </c>
      <c r="P2041" s="154" t="s">
        <v>4456</v>
      </c>
      <c r="Q2041" s="226">
        <v>-0.0052</v>
      </c>
      <c r="R2041" s="489" t="str">
        <f>VLOOKUP(K2041,'Downloaded Data'!A:A,1,TRUE)</f>
        <v>01/15/2017</v>
      </c>
    </row>
    <row r="2042" ht="15.75" customHeight="1">
      <c r="A2042" s="154" t="s">
        <v>6224</v>
      </c>
      <c r="B2042" s="490">
        <v>4786.49</v>
      </c>
      <c r="C2042" s="490">
        <v>4786.49</v>
      </c>
      <c r="D2042" s="490">
        <v>4786.49</v>
      </c>
      <c r="E2042" s="490">
        <v>4786.49</v>
      </c>
      <c r="G2042" s="226">
        <v>-0.0046</v>
      </c>
      <c r="K2042" s="154" t="s">
        <v>6190</v>
      </c>
      <c r="L2042" s="154">
        <v>86.27</v>
      </c>
      <c r="M2042" s="154">
        <v>85.45</v>
      </c>
      <c r="N2042" s="154">
        <v>87.09</v>
      </c>
      <c r="O2042" s="154">
        <v>84.91</v>
      </c>
      <c r="P2042" s="154" t="s">
        <v>4457</v>
      </c>
      <c r="Q2042" s="226">
        <v>0.0107</v>
      </c>
      <c r="R2042" s="489" t="str">
        <f>VLOOKUP(K2042,'Downloaded Data'!A:A,1,TRUE)</f>
        <v>01/15/2017</v>
      </c>
    </row>
    <row r="2043" ht="15.75" customHeight="1">
      <c r="A2043" s="154" t="s">
        <v>6225</v>
      </c>
      <c r="B2043" s="490">
        <v>4808.39</v>
      </c>
      <c r="C2043" s="490">
        <v>4808.39</v>
      </c>
      <c r="D2043" s="490">
        <v>4808.39</v>
      </c>
      <c r="E2043" s="490">
        <v>4808.39</v>
      </c>
      <c r="G2043" s="226">
        <v>0.014</v>
      </c>
      <c r="K2043" s="154" t="s">
        <v>6191</v>
      </c>
      <c r="L2043" s="154">
        <v>85.36</v>
      </c>
      <c r="M2043" s="154">
        <v>86.18</v>
      </c>
      <c r="N2043" s="154">
        <v>87.73</v>
      </c>
      <c r="O2043" s="154">
        <v>84.36</v>
      </c>
      <c r="P2043" s="154" t="s">
        <v>4458</v>
      </c>
      <c r="Q2043" s="226">
        <v>0.0206</v>
      </c>
      <c r="R2043" s="489" t="str">
        <f>VLOOKUP(K2043,'Downloaded Data'!A:A,1,TRUE)</f>
        <v>01/15/2017</v>
      </c>
    </row>
    <row r="2044" ht="15.75" customHeight="1">
      <c r="A2044" s="154" t="s">
        <v>6226</v>
      </c>
      <c r="B2044" s="490">
        <v>4741.97</v>
      </c>
      <c r="C2044" s="490">
        <v>4741.97</v>
      </c>
      <c r="D2044" s="490">
        <v>4741.97</v>
      </c>
      <c r="E2044" s="490">
        <v>4741.97</v>
      </c>
      <c r="G2044" s="226">
        <v>0.0023</v>
      </c>
      <c r="K2044" s="154" t="s">
        <v>6192</v>
      </c>
      <c r="L2044" s="154">
        <v>83.64</v>
      </c>
      <c r="M2044" s="154">
        <v>83.45</v>
      </c>
      <c r="N2044" s="154">
        <v>85.82</v>
      </c>
      <c r="O2044" s="154">
        <v>83.18</v>
      </c>
      <c r="P2044" s="154" t="s">
        <v>4459</v>
      </c>
      <c r="Q2044" s="226">
        <v>0.0023</v>
      </c>
      <c r="R2044" s="489" t="str">
        <f>VLOOKUP(K2044,'Downloaded Data'!A:A,1,TRUE)</f>
        <v>01/15/2017</v>
      </c>
    </row>
    <row r="2045" ht="15.75" customHeight="1">
      <c r="A2045" s="154" t="s">
        <v>6227</v>
      </c>
      <c r="B2045" s="490">
        <v>4731.31</v>
      </c>
      <c r="C2045" s="490">
        <v>4731.31</v>
      </c>
      <c r="D2045" s="490">
        <v>4731.31</v>
      </c>
      <c r="E2045" s="490">
        <v>4731.31</v>
      </c>
      <c r="G2045" s="226">
        <v>0.0161</v>
      </c>
      <c r="K2045" s="154" t="s">
        <v>6193</v>
      </c>
      <c r="L2045" s="154">
        <v>83.45</v>
      </c>
      <c r="M2045" s="154">
        <v>84.36</v>
      </c>
      <c r="N2045" s="154">
        <v>84.64</v>
      </c>
      <c r="O2045" s="154">
        <v>82.82</v>
      </c>
      <c r="P2045" s="154" t="s">
        <v>4460</v>
      </c>
      <c r="Q2045" s="226">
        <v>-0.013</v>
      </c>
      <c r="R2045" s="489" t="str">
        <f>VLOOKUP(K2045,'Downloaded Data'!A:A,1,TRUE)</f>
        <v>01/15/2017</v>
      </c>
    </row>
    <row r="2046" ht="15.75" customHeight="1">
      <c r="A2046" s="154" t="s">
        <v>6228</v>
      </c>
      <c r="B2046" s="490">
        <v>4656.13</v>
      </c>
      <c r="C2046" s="490">
        <v>4656.13</v>
      </c>
      <c r="D2046" s="490">
        <v>4656.13</v>
      </c>
      <c r="E2046" s="490">
        <v>4656.13</v>
      </c>
      <c r="G2046" s="226">
        <v>0.0059</v>
      </c>
      <c r="K2046" s="154" t="s">
        <v>6194</v>
      </c>
      <c r="L2046" s="154">
        <v>84.55</v>
      </c>
      <c r="M2046" s="154">
        <v>85.91</v>
      </c>
      <c r="N2046" s="154">
        <v>86.91</v>
      </c>
      <c r="O2046" s="154">
        <v>83.82</v>
      </c>
      <c r="P2046" s="154" t="s">
        <v>3093</v>
      </c>
      <c r="Q2046" s="226">
        <v>0.0</v>
      </c>
      <c r="R2046" s="489" t="str">
        <f>VLOOKUP(K2046,'Downloaded Data'!A:A,1,TRUE)</f>
        <v>01/15/2017</v>
      </c>
    </row>
    <row r="2047" ht="15.75" customHeight="1">
      <c r="A2047" s="154" t="s">
        <v>6229</v>
      </c>
      <c r="B2047" s="490">
        <v>4628.85</v>
      </c>
      <c r="C2047" s="490">
        <v>4628.85</v>
      </c>
      <c r="D2047" s="490">
        <v>4628.85</v>
      </c>
      <c r="E2047" s="490">
        <v>4628.85</v>
      </c>
      <c r="G2047" s="226">
        <v>0.003</v>
      </c>
      <c r="K2047" s="489">
        <v>42348.0</v>
      </c>
      <c r="L2047" s="154">
        <v>84.55</v>
      </c>
      <c r="M2047" s="154">
        <v>81.64</v>
      </c>
      <c r="N2047" s="154">
        <v>84.91</v>
      </c>
      <c r="O2047" s="154">
        <v>80.45</v>
      </c>
      <c r="P2047" s="154" t="s">
        <v>4461</v>
      </c>
      <c r="Q2047" s="226">
        <v>0.0473</v>
      </c>
      <c r="R2047" s="489" t="str">
        <f>VLOOKUP(K2047,'Downloaded Data'!A:A,1,TRUE)</f>
        <v>#N/A</v>
      </c>
    </row>
    <row r="2048" ht="15.75" customHeight="1">
      <c r="A2048" s="489">
        <v>42345.0</v>
      </c>
      <c r="B2048" s="490">
        <v>4615.19</v>
      </c>
      <c r="C2048" s="490">
        <v>4615.19</v>
      </c>
      <c r="D2048" s="490">
        <v>4615.19</v>
      </c>
      <c r="E2048" s="490">
        <v>4615.19</v>
      </c>
      <c r="G2048" s="226">
        <v>0.0033</v>
      </c>
      <c r="K2048" s="489">
        <v>42318.0</v>
      </c>
      <c r="L2048" s="154">
        <v>80.73</v>
      </c>
      <c r="M2048" s="154">
        <v>81.0</v>
      </c>
      <c r="N2048" s="154">
        <v>81.45</v>
      </c>
      <c r="O2048" s="154">
        <v>79.45</v>
      </c>
      <c r="P2048" s="154" t="s">
        <v>4462</v>
      </c>
      <c r="Q2048" s="226">
        <v>-0.0198</v>
      </c>
      <c r="R2048" s="489" t="str">
        <f>VLOOKUP(K2048,'Downloaded Data'!A:A,1,TRUE)</f>
        <v>#N/A</v>
      </c>
    </row>
    <row r="2049" ht="15.75" customHeight="1">
      <c r="A2049" s="489">
        <v>42254.0</v>
      </c>
      <c r="B2049" s="490">
        <v>4599.91</v>
      </c>
      <c r="C2049" s="490">
        <v>4599.91</v>
      </c>
      <c r="D2049" s="490">
        <v>4599.91</v>
      </c>
      <c r="E2049" s="490">
        <v>4599.91</v>
      </c>
      <c r="G2049" s="226">
        <v>0.0044</v>
      </c>
      <c r="K2049" s="489">
        <v>42226.0</v>
      </c>
      <c r="L2049" s="154">
        <v>82.36</v>
      </c>
      <c r="M2049" s="154">
        <v>83.82</v>
      </c>
      <c r="N2049" s="154">
        <v>84.09</v>
      </c>
      <c r="O2049" s="154">
        <v>81.36</v>
      </c>
      <c r="P2049" s="154" t="s">
        <v>4463</v>
      </c>
      <c r="Q2049" s="226">
        <v>-0.0227</v>
      </c>
      <c r="R2049" s="489" t="str">
        <f>VLOOKUP(K2049,'Downloaded Data'!A:A,1,TRUE)</f>
        <v>#N/A</v>
      </c>
    </row>
    <row r="2050" ht="15.75" customHeight="1">
      <c r="A2050" s="489">
        <v>42223.0</v>
      </c>
      <c r="B2050" s="490">
        <v>4579.72</v>
      </c>
      <c r="C2050" s="490">
        <v>4579.72</v>
      </c>
      <c r="D2050" s="490">
        <v>4579.72</v>
      </c>
      <c r="E2050" s="490">
        <v>4579.72</v>
      </c>
      <c r="G2050" s="226">
        <v>0.0032</v>
      </c>
      <c r="K2050" s="489">
        <v>42195.0</v>
      </c>
      <c r="L2050" s="154">
        <v>84.27</v>
      </c>
      <c r="M2050" s="154">
        <v>85.36</v>
      </c>
      <c r="N2050" s="154">
        <v>85.82</v>
      </c>
      <c r="O2050" s="154">
        <v>84.0</v>
      </c>
      <c r="P2050" s="154" t="s">
        <v>4410</v>
      </c>
      <c r="Q2050" s="226">
        <v>-0.0107</v>
      </c>
      <c r="R2050" s="489" t="str">
        <f>VLOOKUP(K2050,'Downloaded Data'!A:A,1,TRUE)</f>
        <v>#N/A</v>
      </c>
    </row>
    <row r="2051" ht="15.75" customHeight="1">
      <c r="A2051" s="489">
        <v>42192.0</v>
      </c>
      <c r="B2051" s="490">
        <v>4565.24</v>
      </c>
      <c r="C2051" s="490">
        <v>4565.24</v>
      </c>
      <c r="D2051" s="490">
        <v>4565.24</v>
      </c>
      <c r="E2051" s="490">
        <v>4565.24</v>
      </c>
      <c r="G2051" s="226">
        <v>0.0085</v>
      </c>
      <c r="K2051" s="489">
        <v>42165.0</v>
      </c>
      <c r="L2051" s="154">
        <v>85.18</v>
      </c>
      <c r="M2051" s="154">
        <v>86.36</v>
      </c>
      <c r="N2051" s="154">
        <v>86.73</v>
      </c>
      <c r="O2051" s="154">
        <v>84.91</v>
      </c>
      <c r="P2051" s="154" t="s">
        <v>4464</v>
      </c>
      <c r="Q2051" s="226">
        <v>-0.0126</v>
      </c>
      <c r="R2051" s="489" t="str">
        <f>VLOOKUP(K2051,'Downloaded Data'!A:A,1,TRUE)</f>
        <v>#N/A</v>
      </c>
    </row>
    <row r="2052" ht="15.75" customHeight="1">
      <c r="A2052" s="489">
        <v>42162.0</v>
      </c>
      <c r="B2052" s="490">
        <v>4526.71</v>
      </c>
      <c r="C2052" s="490">
        <v>4526.71</v>
      </c>
      <c r="D2052" s="490">
        <v>4526.71</v>
      </c>
      <c r="E2052" s="490">
        <v>4526.71</v>
      </c>
      <c r="G2052" s="226">
        <v>-0.002</v>
      </c>
      <c r="K2052" s="489">
        <v>42134.0</v>
      </c>
      <c r="L2052" s="154">
        <v>86.27</v>
      </c>
      <c r="M2052" s="154">
        <v>84.36</v>
      </c>
      <c r="N2052" s="154">
        <v>86.73</v>
      </c>
      <c r="O2052" s="154">
        <v>83.91</v>
      </c>
      <c r="P2052" s="154" t="s">
        <v>4465</v>
      </c>
      <c r="Q2052" s="226">
        <v>0.0226</v>
      </c>
      <c r="R2052" s="489" t="str">
        <f>VLOOKUP(K2052,'Downloaded Data'!A:A,1,TRUE)</f>
        <v>#N/A</v>
      </c>
    </row>
    <row r="2053" ht="15.75" customHeight="1">
      <c r="A2053" s="489">
        <v>42131.0</v>
      </c>
      <c r="B2053" s="490">
        <v>4536.0</v>
      </c>
      <c r="C2053" s="490">
        <v>4536.0</v>
      </c>
      <c r="D2053" s="490">
        <v>4536.0</v>
      </c>
      <c r="E2053" s="490">
        <v>4536.0</v>
      </c>
      <c r="G2053" s="226">
        <v>-0.008</v>
      </c>
      <c r="K2053" s="489">
        <v>42104.0</v>
      </c>
      <c r="L2053" s="154">
        <v>84.36</v>
      </c>
      <c r="M2053" s="154">
        <v>85.55</v>
      </c>
      <c r="N2053" s="154">
        <v>86.27</v>
      </c>
      <c r="O2053" s="154">
        <v>83.91</v>
      </c>
      <c r="P2053" s="154" t="s">
        <v>4466</v>
      </c>
      <c r="Q2053" s="226">
        <v>-0.0128</v>
      </c>
      <c r="R2053" s="489" t="str">
        <f>VLOOKUP(K2053,'Downloaded Data'!A:A,1,TRUE)</f>
        <v>#N/A</v>
      </c>
    </row>
    <row r="2054" ht="15.75" customHeight="1">
      <c r="A2054" s="489">
        <v>42042.0</v>
      </c>
      <c r="B2054" s="490">
        <v>4572.58</v>
      </c>
      <c r="C2054" s="490">
        <v>4572.58</v>
      </c>
      <c r="D2054" s="490">
        <v>4572.58</v>
      </c>
      <c r="E2054" s="490">
        <v>4572.58</v>
      </c>
      <c r="G2054" s="226">
        <v>-0.0023</v>
      </c>
      <c r="K2054" s="489">
        <v>42014.0</v>
      </c>
      <c r="L2054" s="154">
        <v>85.45</v>
      </c>
      <c r="M2054" s="154">
        <v>87.55</v>
      </c>
      <c r="N2054" s="154">
        <v>87.82</v>
      </c>
      <c r="O2054" s="154">
        <v>85.09</v>
      </c>
      <c r="P2054" s="154" t="s">
        <v>4467</v>
      </c>
      <c r="Q2054" s="226">
        <v>-0.0188</v>
      </c>
      <c r="R2054" s="489" t="str">
        <f>VLOOKUP(K2054,'Downloaded Data'!A:A,1,TRUE)</f>
        <v>#N/A</v>
      </c>
    </row>
    <row r="2055" ht="15.75" customHeight="1">
      <c r="A2055" s="154" t="s">
        <v>6230</v>
      </c>
      <c r="B2055" s="490">
        <v>4583.1</v>
      </c>
      <c r="C2055" s="490">
        <v>4583.1</v>
      </c>
      <c r="D2055" s="490">
        <v>4583.1</v>
      </c>
      <c r="E2055" s="490">
        <v>4583.1</v>
      </c>
      <c r="G2055" s="226">
        <v>0.0113</v>
      </c>
      <c r="K2055" s="154" t="s">
        <v>6196</v>
      </c>
      <c r="L2055" s="154">
        <v>87.09</v>
      </c>
      <c r="M2055" s="154">
        <v>86.0</v>
      </c>
      <c r="N2055" s="154">
        <v>87.91</v>
      </c>
      <c r="O2055" s="154">
        <v>85.73</v>
      </c>
      <c r="P2055" s="154" t="s">
        <v>4468</v>
      </c>
      <c r="Q2055" s="226">
        <v>0.0203</v>
      </c>
      <c r="R2055" s="489" t="str">
        <f>VLOOKUP(K2055,'Downloaded Data'!A:A,1,TRUE)</f>
        <v>01/15/2017</v>
      </c>
    </row>
    <row r="2056" ht="15.75" customHeight="1">
      <c r="A2056" s="154" t="s">
        <v>6231</v>
      </c>
      <c r="B2056" s="490">
        <v>4531.98</v>
      </c>
      <c r="C2056" s="490">
        <v>4531.98</v>
      </c>
      <c r="D2056" s="490">
        <v>4531.98</v>
      </c>
      <c r="E2056" s="490">
        <v>4531.98</v>
      </c>
      <c r="G2056" s="226">
        <v>0.0066</v>
      </c>
      <c r="K2056" s="154" t="s">
        <v>6197</v>
      </c>
      <c r="L2056" s="154">
        <v>85.36</v>
      </c>
      <c r="M2056" s="154">
        <v>86.73</v>
      </c>
      <c r="N2056" s="154">
        <v>87.18</v>
      </c>
      <c r="O2056" s="154">
        <v>84.36</v>
      </c>
      <c r="P2056" s="154" t="s">
        <v>4280</v>
      </c>
      <c r="Q2056" s="226">
        <v>-0.0168</v>
      </c>
      <c r="R2056" s="489" t="str">
        <f>VLOOKUP(K2056,'Downloaded Data'!A:A,1,TRUE)</f>
        <v>01/15/2017</v>
      </c>
    </row>
    <row r="2057" ht="15.75" customHeight="1">
      <c r="A2057" s="154" t="s">
        <v>6232</v>
      </c>
      <c r="B2057" s="490">
        <v>4502.22</v>
      </c>
      <c r="C2057" s="490">
        <v>4502.22</v>
      </c>
      <c r="D2057" s="490">
        <v>4502.22</v>
      </c>
      <c r="E2057" s="490">
        <v>4502.22</v>
      </c>
      <c r="G2057" s="226">
        <v>0.0105</v>
      </c>
      <c r="K2057" s="154" t="s">
        <v>6198</v>
      </c>
      <c r="L2057" s="154">
        <v>86.82</v>
      </c>
      <c r="M2057" s="154">
        <v>87.73</v>
      </c>
      <c r="N2057" s="154">
        <v>88.91</v>
      </c>
      <c r="O2057" s="154">
        <v>85.55</v>
      </c>
      <c r="P2057" s="154" t="s">
        <v>4469</v>
      </c>
      <c r="Q2057" s="226">
        <v>-0.0052</v>
      </c>
      <c r="R2057" s="489" t="str">
        <f>VLOOKUP(K2057,'Downloaded Data'!A:A,1,TRUE)</f>
        <v>01/15/2017</v>
      </c>
    </row>
    <row r="2058" ht="15.75" customHeight="1">
      <c r="A2058" s="154" t="s">
        <v>6233</v>
      </c>
      <c r="B2058" s="490">
        <v>4455.28</v>
      </c>
      <c r="C2058" s="490">
        <v>4455.28</v>
      </c>
      <c r="D2058" s="490">
        <v>4455.28</v>
      </c>
      <c r="E2058" s="490">
        <v>4455.28</v>
      </c>
      <c r="G2058" s="226">
        <v>-4.0E-4</v>
      </c>
      <c r="K2058" s="154" t="s">
        <v>6199</v>
      </c>
      <c r="L2058" s="154">
        <v>87.27</v>
      </c>
      <c r="M2058" s="154">
        <v>85.09</v>
      </c>
      <c r="N2058" s="154">
        <v>88.0</v>
      </c>
      <c r="O2058" s="154">
        <v>84.0</v>
      </c>
      <c r="P2058" s="154" t="s">
        <v>4470</v>
      </c>
      <c r="Q2058" s="226">
        <v>0.0235</v>
      </c>
      <c r="R2058" s="489" t="str">
        <f>VLOOKUP(K2058,'Downloaded Data'!A:A,1,TRUE)</f>
        <v>01/15/2017</v>
      </c>
    </row>
    <row r="2059" ht="15.75" customHeight="1">
      <c r="A2059" s="154" t="s">
        <v>6234</v>
      </c>
      <c r="B2059" s="490">
        <v>4457.24</v>
      </c>
      <c r="C2059" s="490">
        <v>4457.24</v>
      </c>
      <c r="D2059" s="490">
        <v>4457.24</v>
      </c>
      <c r="E2059" s="490">
        <v>4457.24</v>
      </c>
      <c r="G2059" s="226">
        <v>-0.0072</v>
      </c>
      <c r="K2059" s="154" t="s">
        <v>6200</v>
      </c>
      <c r="L2059" s="154">
        <v>85.27</v>
      </c>
      <c r="M2059" s="154">
        <v>84.55</v>
      </c>
      <c r="N2059" s="154">
        <v>85.73</v>
      </c>
      <c r="O2059" s="154">
        <v>84.09</v>
      </c>
      <c r="P2059" s="154" t="s">
        <v>4471</v>
      </c>
      <c r="Q2059" s="226">
        <v>0.0162</v>
      </c>
      <c r="R2059" s="489" t="str">
        <f>VLOOKUP(K2059,'Downloaded Data'!A:A,1,TRUE)</f>
        <v>01/15/2017</v>
      </c>
    </row>
    <row r="2060" ht="15.75" customHeight="1">
      <c r="A2060" s="154" t="s">
        <v>6235</v>
      </c>
      <c r="B2060" s="490">
        <v>4489.45</v>
      </c>
      <c r="C2060" s="490">
        <v>4489.45</v>
      </c>
      <c r="D2060" s="490">
        <v>4489.45</v>
      </c>
      <c r="E2060" s="490">
        <v>4489.45</v>
      </c>
      <c r="G2060" s="226">
        <v>-0.0032</v>
      </c>
      <c r="K2060" s="154" t="s">
        <v>6201</v>
      </c>
      <c r="L2060" s="154">
        <v>83.91</v>
      </c>
      <c r="M2060" s="154">
        <v>82.0</v>
      </c>
      <c r="N2060" s="154">
        <v>84.55</v>
      </c>
      <c r="O2060" s="154">
        <v>81.36</v>
      </c>
      <c r="P2060" s="154" t="s">
        <v>4270</v>
      </c>
      <c r="Q2060" s="226">
        <v>0.0336</v>
      </c>
      <c r="R2060" s="489" t="str">
        <f>VLOOKUP(K2060,'Downloaded Data'!A:A,1,TRUE)</f>
        <v>01/15/2017</v>
      </c>
    </row>
    <row r="2061" ht="15.75" customHeight="1">
      <c r="A2061" s="154" t="s">
        <v>6236</v>
      </c>
      <c r="B2061" s="490">
        <v>4503.98</v>
      </c>
      <c r="C2061" s="490">
        <v>4503.98</v>
      </c>
      <c r="D2061" s="490">
        <v>4503.98</v>
      </c>
      <c r="E2061" s="490">
        <v>4503.98</v>
      </c>
      <c r="G2061" s="226">
        <v>-0.0017</v>
      </c>
      <c r="K2061" s="154" t="s">
        <v>6202</v>
      </c>
      <c r="L2061" s="154">
        <v>81.18</v>
      </c>
      <c r="M2061" s="154">
        <v>80.45</v>
      </c>
      <c r="N2061" s="154">
        <v>82.27</v>
      </c>
      <c r="O2061" s="154">
        <v>80.45</v>
      </c>
      <c r="P2061" s="154" t="s">
        <v>4234</v>
      </c>
      <c r="Q2061" s="226">
        <v>0.0125</v>
      </c>
      <c r="R2061" s="489" t="str">
        <f>VLOOKUP(K2061,'Downloaded Data'!A:A,1,TRUE)</f>
        <v>01/15/2017</v>
      </c>
    </row>
    <row r="2062" ht="15.75" customHeight="1">
      <c r="A2062" s="154" t="s">
        <v>6237</v>
      </c>
      <c r="B2062" s="490">
        <v>4511.46</v>
      </c>
      <c r="C2062" s="490">
        <v>4511.46</v>
      </c>
      <c r="D2062" s="490">
        <v>4511.46</v>
      </c>
      <c r="E2062" s="490">
        <v>4511.46</v>
      </c>
      <c r="G2062" s="226">
        <v>-0.0019</v>
      </c>
      <c r="K2062" s="154" t="s">
        <v>6203</v>
      </c>
      <c r="L2062" s="154">
        <v>80.18</v>
      </c>
      <c r="M2062" s="154">
        <v>78.09</v>
      </c>
      <c r="N2062" s="154">
        <v>80.73</v>
      </c>
      <c r="O2062" s="154">
        <v>77.45</v>
      </c>
      <c r="P2062" s="154" t="s">
        <v>4472</v>
      </c>
      <c r="Q2062" s="226">
        <v>0.0339</v>
      </c>
      <c r="R2062" s="489" t="str">
        <f>VLOOKUP(K2062,'Downloaded Data'!A:A,1,TRUE)</f>
        <v>01/15/2017</v>
      </c>
    </row>
    <row r="2063" ht="15.75" customHeight="1">
      <c r="A2063" s="154" t="s">
        <v>6238</v>
      </c>
      <c r="B2063" s="490">
        <v>4519.85</v>
      </c>
      <c r="C2063" s="490">
        <v>4519.85</v>
      </c>
      <c r="D2063" s="490">
        <v>4519.85</v>
      </c>
      <c r="E2063" s="490">
        <v>4519.85</v>
      </c>
      <c r="G2063" s="226">
        <v>-0.0017</v>
      </c>
      <c r="K2063" s="154" t="s">
        <v>6204</v>
      </c>
      <c r="L2063" s="154">
        <v>77.55</v>
      </c>
      <c r="M2063" s="154">
        <v>76.73</v>
      </c>
      <c r="N2063" s="154">
        <v>77.82</v>
      </c>
      <c r="O2063" s="154">
        <v>76.36</v>
      </c>
      <c r="P2063" s="154" t="s">
        <v>4473</v>
      </c>
      <c r="Q2063" s="226">
        <v>0.0253</v>
      </c>
      <c r="R2063" s="489" t="str">
        <f>VLOOKUP(K2063,'Downloaded Data'!A:A,1,TRUE)</f>
        <v>01/15/2017</v>
      </c>
    </row>
    <row r="2064" ht="15.75" customHeight="1">
      <c r="A2064" s="154" t="s">
        <v>6239</v>
      </c>
      <c r="B2064" s="490">
        <v>4527.41</v>
      </c>
      <c r="C2064" s="490">
        <v>4527.41</v>
      </c>
      <c r="D2064" s="490">
        <v>4527.41</v>
      </c>
      <c r="E2064" s="490">
        <v>4527.41</v>
      </c>
      <c r="G2064" s="226">
        <v>0.0046</v>
      </c>
      <c r="K2064" s="154" t="s">
        <v>6205</v>
      </c>
      <c r="L2064" s="154">
        <v>75.64</v>
      </c>
      <c r="M2064" s="154">
        <v>77.27</v>
      </c>
      <c r="N2064" s="154">
        <v>77.27</v>
      </c>
      <c r="O2064" s="154">
        <v>75.45</v>
      </c>
      <c r="P2064" s="154" t="s">
        <v>4474</v>
      </c>
      <c r="Q2064" s="226">
        <v>-0.0188</v>
      </c>
      <c r="R2064" s="489" t="str">
        <f>VLOOKUP(K2064,'Downloaded Data'!A:A,1,TRUE)</f>
        <v>01/15/2017</v>
      </c>
    </row>
    <row r="2065" ht="15.75" customHeight="1">
      <c r="A2065" s="154" t="s">
        <v>6240</v>
      </c>
      <c r="B2065" s="490">
        <v>4506.71</v>
      </c>
      <c r="C2065" s="490">
        <v>4506.71</v>
      </c>
      <c r="D2065" s="490">
        <v>4506.71</v>
      </c>
      <c r="E2065" s="490">
        <v>4506.71</v>
      </c>
      <c r="G2065" s="226">
        <v>0.0065</v>
      </c>
      <c r="K2065" s="154" t="s">
        <v>6206</v>
      </c>
      <c r="L2065" s="154">
        <v>77.09</v>
      </c>
      <c r="M2065" s="154">
        <v>76.0</v>
      </c>
      <c r="N2065" s="154">
        <v>78.55</v>
      </c>
      <c r="O2065" s="154">
        <v>75.91</v>
      </c>
      <c r="P2065" s="154" t="s">
        <v>4475</v>
      </c>
      <c r="Q2065" s="226">
        <v>0.0192</v>
      </c>
      <c r="R2065" s="489" t="str">
        <f>VLOOKUP(K2065,'Downloaded Data'!A:A,1,TRUE)</f>
        <v>01/15/2017</v>
      </c>
    </row>
    <row r="2066" ht="15.75" customHeight="1">
      <c r="A2066" s="154" t="s">
        <v>6241</v>
      </c>
      <c r="B2066" s="490">
        <v>4477.55</v>
      </c>
      <c r="C2066" s="490">
        <v>4477.55</v>
      </c>
      <c r="D2066" s="490">
        <v>4477.55</v>
      </c>
      <c r="E2066" s="490">
        <v>4477.55</v>
      </c>
      <c r="G2066" s="226">
        <v>0.0054</v>
      </c>
      <c r="K2066" s="489">
        <v>42286.0</v>
      </c>
      <c r="L2066" s="154">
        <v>75.64</v>
      </c>
      <c r="M2066" s="154">
        <v>75.45</v>
      </c>
      <c r="N2066" s="154">
        <v>77.09</v>
      </c>
      <c r="O2066" s="154">
        <v>75.09</v>
      </c>
      <c r="P2066" s="154" t="s">
        <v>4476</v>
      </c>
      <c r="Q2066" s="226">
        <v>0.0134</v>
      </c>
      <c r="R2066" s="489" t="str">
        <f>VLOOKUP(K2066,'Downloaded Data'!A:A,1,TRUE)</f>
        <v>#N/A</v>
      </c>
    </row>
    <row r="2067" ht="15.75" customHeight="1">
      <c r="A2067" s="154" t="s">
        <v>6242</v>
      </c>
      <c r="B2067" s="490">
        <v>4453.36</v>
      </c>
      <c r="C2067" s="490">
        <v>4453.36</v>
      </c>
      <c r="D2067" s="490">
        <v>4453.36</v>
      </c>
      <c r="E2067" s="490">
        <v>4453.36</v>
      </c>
      <c r="G2067" s="226">
        <v>-0.0137</v>
      </c>
      <c r="K2067" s="489">
        <v>42256.0</v>
      </c>
      <c r="L2067" s="154">
        <v>74.64</v>
      </c>
      <c r="M2067" s="154">
        <v>76.36</v>
      </c>
      <c r="N2067" s="154">
        <v>76.36</v>
      </c>
      <c r="O2067" s="154">
        <v>74.27</v>
      </c>
      <c r="P2067" s="154" t="s">
        <v>4477</v>
      </c>
      <c r="Q2067" s="226">
        <v>-0.0179</v>
      </c>
      <c r="R2067" s="489" t="str">
        <f>VLOOKUP(K2067,'Downloaded Data'!A:A,1,TRUE)</f>
        <v>#N/A</v>
      </c>
    </row>
    <row r="2068" ht="15.75" customHeight="1">
      <c r="A2068" s="489">
        <v>42314.0</v>
      </c>
      <c r="B2068" s="490">
        <v>4515.13</v>
      </c>
      <c r="C2068" s="490">
        <v>4515.13</v>
      </c>
      <c r="D2068" s="490">
        <v>4515.13</v>
      </c>
      <c r="E2068" s="490">
        <v>4515.13</v>
      </c>
      <c r="G2068" s="226">
        <v>-0.0091</v>
      </c>
      <c r="K2068" s="489">
        <v>42225.0</v>
      </c>
      <c r="L2068" s="154">
        <v>76.0</v>
      </c>
      <c r="M2068" s="154">
        <v>77.73</v>
      </c>
      <c r="N2068" s="154">
        <v>78.0</v>
      </c>
      <c r="O2068" s="154">
        <v>75.73</v>
      </c>
      <c r="P2068" s="154" t="s">
        <v>4478</v>
      </c>
      <c r="Q2068" s="226">
        <v>-0.0095</v>
      </c>
      <c r="R2068" s="489" t="str">
        <f>VLOOKUP(K2068,'Downloaded Data'!A:A,1,TRUE)</f>
        <v>#N/A</v>
      </c>
    </row>
    <row r="2069" ht="15.75" customHeight="1">
      <c r="A2069" s="489">
        <v>42283.0</v>
      </c>
      <c r="B2069" s="490">
        <v>4556.68</v>
      </c>
      <c r="C2069" s="490">
        <v>4556.68</v>
      </c>
      <c r="D2069" s="490">
        <v>4556.68</v>
      </c>
      <c r="E2069" s="490">
        <v>4556.68</v>
      </c>
      <c r="G2069" s="226">
        <v>0.0095</v>
      </c>
      <c r="K2069" s="489">
        <v>42194.0</v>
      </c>
      <c r="L2069" s="154">
        <v>76.73</v>
      </c>
      <c r="M2069" s="154">
        <v>75.45</v>
      </c>
      <c r="N2069" s="154">
        <v>77.82</v>
      </c>
      <c r="O2069" s="154">
        <v>75.45</v>
      </c>
      <c r="P2069" s="154" t="s">
        <v>4479</v>
      </c>
      <c r="Q2069" s="226">
        <v>0.0194</v>
      </c>
      <c r="R2069" s="489" t="str">
        <f>VLOOKUP(K2069,'Downloaded Data'!A:A,1,TRUE)</f>
        <v>#N/A</v>
      </c>
    </row>
    <row r="2070" ht="15.75" customHeight="1">
      <c r="A2070" s="489">
        <v>42253.0</v>
      </c>
      <c r="B2070" s="490">
        <v>4513.97</v>
      </c>
      <c r="C2070" s="490">
        <v>4513.97</v>
      </c>
      <c r="D2070" s="490">
        <v>4513.97</v>
      </c>
      <c r="E2070" s="490">
        <v>4513.97</v>
      </c>
      <c r="G2070" s="226">
        <v>-0.0062</v>
      </c>
      <c r="K2070" s="489">
        <v>42164.0</v>
      </c>
      <c r="L2070" s="154">
        <v>75.27</v>
      </c>
      <c r="M2070" s="154">
        <v>76.36</v>
      </c>
      <c r="N2070" s="154">
        <v>76.36</v>
      </c>
      <c r="O2070" s="154">
        <v>73.64</v>
      </c>
      <c r="P2070" s="154" t="s">
        <v>4480</v>
      </c>
      <c r="Q2070" s="226">
        <v>0.0147</v>
      </c>
      <c r="R2070" s="489" t="str">
        <f>VLOOKUP(K2070,'Downloaded Data'!A:A,1,TRUE)</f>
        <v>#N/A</v>
      </c>
    </row>
    <row r="2071" ht="15.75" customHeight="1">
      <c r="A2071" s="489">
        <v>42222.0</v>
      </c>
      <c r="B2071" s="490">
        <v>4542.27</v>
      </c>
      <c r="C2071" s="490">
        <v>4542.27</v>
      </c>
      <c r="D2071" s="490">
        <v>4542.27</v>
      </c>
      <c r="E2071" s="490">
        <v>4542.27</v>
      </c>
      <c r="G2071" s="226">
        <v>-0.0163</v>
      </c>
      <c r="K2071" s="489">
        <v>42072.0</v>
      </c>
      <c r="L2071" s="154">
        <v>74.18</v>
      </c>
      <c r="M2071" s="154">
        <v>73.91</v>
      </c>
      <c r="N2071" s="154">
        <v>74.82</v>
      </c>
      <c r="O2071" s="154">
        <v>73.45</v>
      </c>
      <c r="P2071" s="154" t="s">
        <v>4481</v>
      </c>
      <c r="Q2071" s="226">
        <v>0.0</v>
      </c>
      <c r="R2071" s="489" t="str">
        <f>VLOOKUP(K2071,'Downloaded Data'!A:A,1,TRUE)</f>
        <v>#N/A</v>
      </c>
    </row>
    <row r="2072" ht="15.75" customHeight="1">
      <c r="A2072" s="489">
        <v>42191.0</v>
      </c>
      <c r="B2072" s="490">
        <v>4617.7</v>
      </c>
      <c r="C2072" s="490">
        <v>4617.7</v>
      </c>
      <c r="D2072" s="490">
        <v>4617.7</v>
      </c>
      <c r="E2072" s="490">
        <v>4617.7</v>
      </c>
      <c r="G2072" s="226">
        <v>0.0057</v>
      </c>
      <c r="K2072" s="489">
        <v>42044.0</v>
      </c>
      <c r="L2072" s="154">
        <v>74.18</v>
      </c>
      <c r="M2072" s="154">
        <v>74.09</v>
      </c>
      <c r="N2072" s="154">
        <v>75.36</v>
      </c>
      <c r="O2072" s="154">
        <v>73.73</v>
      </c>
      <c r="P2072" s="154" t="s">
        <v>4482</v>
      </c>
      <c r="Q2072" s="226">
        <v>0.0037</v>
      </c>
      <c r="R2072" s="489" t="str">
        <f>VLOOKUP(K2072,'Downloaded Data'!A:A,1,TRUE)</f>
        <v>#N/A</v>
      </c>
    </row>
    <row r="2073" ht="15.75" customHeight="1">
      <c r="A2073" s="489">
        <v>42100.0</v>
      </c>
      <c r="B2073" s="490">
        <v>4591.42</v>
      </c>
      <c r="C2073" s="490">
        <v>4591.42</v>
      </c>
      <c r="D2073" s="490">
        <v>4591.42</v>
      </c>
      <c r="E2073" s="490">
        <v>4591.42</v>
      </c>
      <c r="G2073" s="226">
        <v>0.001</v>
      </c>
      <c r="K2073" s="489">
        <v>42013.0</v>
      </c>
      <c r="L2073" s="154">
        <v>73.91</v>
      </c>
      <c r="M2073" s="154">
        <v>74.27</v>
      </c>
      <c r="N2073" s="154">
        <v>74.64</v>
      </c>
      <c r="O2073" s="154">
        <v>73.55</v>
      </c>
      <c r="P2073" s="154" t="s">
        <v>4483</v>
      </c>
      <c r="Q2073" s="226">
        <v>-0.011</v>
      </c>
      <c r="R2073" s="489" t="str">
        <f>VLOOKUP(K2073,'Downloaded Data'!A:A,1,TRUE)</f>
        <v>#N/A</v>
      </c>
    </row>
    <row r="2074" ht="15.75" customHeight="1">
      <c r="A2074" s="489">
        <v>42041.0</v>
      </c>
      <c r="B2074" s="490">
        <v>4586.84</v>
      </c>
      <c r="C2074" s="490">
        <v>4586.84</v>
      </c>
      <c r="D2074" s="490">
        <v>4586.84</v>
      </c>
      <c r="E2074" s="490">
        <v>4586.84</v>
      </c>
      <c r="G2074" s="226">
        <v>-0.008</v>
      </c>
      <c r="K2074" s="154" t="s">
        <v>6207</v>
      </c>
      <c r="L2074" s="154">
        <v>74.73</v>
      </c>
      <c r="M2074" s="154">
        <v>74.91</v>
      </c>
      <c r="N2074" s="154">
        <v>75.27</v>
      </c>
      <c r="O2074" s="154">
        <v>74.27</v>
      </c>
      <c r="P2074" s="154" t="s">
        <v>4484</v>
      </c>
      <c r="Q2074" s="226">
        <v>-0.0072</v>
      </c>
      <c r="R2074" s="489" t="str">
        <f>VLOOKUP(K2074,'Downloaded Data'!A:A,1,TRUE)</f>
        <v>01/15/2017</v>
      </c>
    </row>
    <row r="2075" ht="15.75" customHeight="1">
      <c r="A2075" s="489">
        <v>42010.0</v>
      </c>
      <c r="B2075" s="490">
        <v>4623.63</v>
      </c>
      <c r="C2075" s="490">
        <v>4623.63</v>
      </c>
      <c r="D2075" s="490">
        <v>4623.63</v>
      </c>
      <c r="E2075" s="490">
        <v>4623.63</v>
      </c>
      <c r="G2075" s="226">
        <v>0.008</v>
      </c>
      <c r="K2075" s="154" t="s">
        <v>6208</v>
      </c>
      <c r="L2075" s="154">
        <v>75.27</v>
      </c>
      <c r="M2075" s="154">
        <v>75.55</v>
      </c>
      <c r="N2075" s="154">
        <v>75.64</v>
      </c>
      <c r="O2075" s="154">
        <v>74.55</v>
      </c>
      <c r="P2075" s="154" t="s">
        <v>4485</v>
      </c>
      <c r="Q2075" s="226">
        <v>-0.0024</v>
      </c>
      <c r="R2075" s="489" t="str">
        <f>VLOOKUP(K2075,'Downloaded Data'!A:A,1,TRUE)</f>
        <v>01/15/2017</v>
      </c>
    </row>
    <row r="2076" ht="15.75" customHeight="1">
      <c r="A2076" s="154" t="s">
        <v>6243</v>
      </c>
      <c r="B2076" s="490">
        <v>4586.95</v>
      </c>
      <c r="C2076" s="490">
        <v>4586.95</v>
      </c>
      <c r="D2076" s="490">
        <v>4586.95</v>
      </c>
      <c r="E2076" s="490">
        <v>4586.95</v>
      </c>
      <c r="G2076" s="226">
        <v>0.0093</v>
      </c>
      <c r="K2076" s="154" t="s">
        <v>6209</v>
      </c>
      <c r="L2076" s="154">
        <v>75.45</v>
      </c>
      <c r="M2076" s="154">
        <v>76.73</v>
      </c>
      <c r="N2076" s="154">
        <v>76.82</v>
      </c>
      <c r="O2076" s="154">
        <v>74.0</v>
      </c>
      <c r="P2076" s="154" t="s">
        <v>4486</v>
      </c>
      <c r="Q2076" s="226">
        <v>-0.0037</v>
      </c>
      <c r="R2076" s="489" t="str">
        <f>VLOOKUP(K2076,'Downloaded Data'!A:A,1,TRUE)</f>
        <v>01/15/2017</v>
      </c>
    </row>
    <row r="2077" ht="15.75" customHeight="1">
      <c r="A2077" s="154" t="s">
        <v>6244</v>
      </c>
      <c r="B2077" s="490">
        <v>4544.7</v>
      </c>
      <c r="C2077" s="490">
        <v>4544.7</v>
      </c>
      <c r="D2077" s="490">
        <v>4544.7</v>
      </c>
      <c r="E2077" s="490">
        <v>4544.7</v>
      </c>
      <c r="G2077" s="226">
        <v>-0.0155</v>
      </c>
      <c r="K2077" s="154" t="s">
        <v>6210</v>
      </c>
      <c r="L2077" s="154">
        <v>75.73</v>
      </c>
      <c r="M2077" s="154">
        <v>75.64</v>
      </c>
      <c r="N2077" s="154">
        <v>76.45</v>
      </c>
      <c r="O2077" s="154">
        <v>75.09</v>
      </c>
      <c r="P2077" s="154" t="s">
        <v>4487</v>
      </c>
      <c r="Q2077" s="226">
        <v>0.0061</v>
      </c>
      <c r="R2077" s="489" t="str">
        <f>VLOOKUP(K2077,'Downloaded Data'!A:A,1,TRUE)</f>
        <v>01/15/2017</v>
      </c>
    </row>
    <row r="2078" ht="15.75" customHeight="1">
      <c r="A2078" s="154" t="s">
        <v>6245</v>
      </c>
      <c r="B2078" s="490">
        <v>4616.12</v>
      </c>
      <c r="C2078" s="490">
        <v>4616.12</v>
      </c>
      <c r="D2078" s="490">
        <v>4616.12</v>
      </c>
      <c r="E2078" s="490">
        <v>4616.12</v>
      </c>
      <c r="G2078" s="226">
        <v>-0.0024</v>
      </c>
      <c r="K2078" s="154" t="s">
        <v>6211</v>
      </c>
      <c r="L2078" s="154">
        <v>75.27</v>
      </c>
      <c r="M2078" s="154">
        <v>76.0</v>
      </c>
      <c r="N2078" s="154">
        <v>76.09</v>
      </c>
      <c r="O2078" s="154">
        <v>74.09</v>
      </c>
      <c r="P2078" s="154" t="s">
        <v>4488</v>
      </c>
      <c r="Q2078" s="226">
        <v>-0.0024</v>
      </c>
      <c r="R2078" s="489" t="str">
        <f>VLOOKUP(K2078,'Downloaded Data'!A:A,1,TRUE)</f>
        <v>01/15/2017</v>
      </c>
    </row>
    <row r="2079" ht="15.75" customHeight="1">
      <c r="A2079" s="154" t="s">
        <v>6246</v>
      </c>
      <c r="B2079" s="490">
        <v>4627.16</v>
      </c>
      <c r="C2079" s="490">
        <v>4627.16</v>
      </c>
      <c r="D2079" s="490">
        <v>4627.16</v>
      </c>
      <c r="E2079" s="490">
        <v>4627.16</v>
      </c>
      <c r="G2079" s="226">
        <v>0.0026</v>
      </c>
      <c r="K2079" s="154" t="s">
        <v>6212</v>
      </c>
      <c r="L2079" s="154">
        <v>75.45</v>
      </c>
      <c r="M2079" s="154">
        <v>76.82</v>
      </c>
      <c r="N2079" s="154">
        <v>76.91</v>
      </c>
      <c r="O2079" s="154">
        <v>75.09</v>
      </c>
      <c r="P2079" s="154" t="s">
        <v>4489</v>
      </c>
      <c r="Q2079" s="226">
        <v>-0.0096</v>
      </c>
      <c r="R2079" s="489" t="str">
        <f>VLOOKUP(K2079,'Downloaded Data'!A:A,1,TRUE)</f>
        <v>01/15/2017</v>
      </c>
    </row>
    <row r="2080" ht="15.75" customHeight="1">
      <c r="A2080" s="154" t="s">
        <v>6247</v>
      </c>
      <c r="B2080" s="490">
        <v>4615.01</v>
      </c>
      <c r="C2080" s="490">
        <v>4615.01</v>
      </c>
      <c r="D2080" s="490">
        <v>4615.01</v>
      </c>
      <c r="E2080" s="490">
        <v>4615.01</v>
      </c>
      <c r="G2080" s="226">
        <v>0.0286</v>
      </c>
      <c r="K2080" s="154" t="s">
        <v>6213</v>
      </c>
      <c r="L2080" s="154">
        <v>76.18</v>
      </c>
      <c r="M2080" s="154">
        <v>78.09</v>
      </c>
      <c r="N2080" s="154">
        <v>78.09</v>
      </c>
      <c r="O2080" s="154">
        <v>75.82</v>
      </c>
      <c r="P2080" s="154" t="s">
        <v>4490</v>
      </c>
      <c r="Q2080" s="226">
        <v>-0.013</v>
      </c>
      <c r="R2080" s="489" t="str">
        <f>VLOOKUP(K2080,'Downloaded Data'!A:A,1,TRUE)</f>
        <v>01/15/2017</v>
      </c>
    </row>
    <row r="2081" ht="15.75" customHeight="1">
      <c r="A2081" s="154" t="s">
        <v>6248</v>
      </c>
      <c r="B2081" s="490">
        <v>4486.77</v>
      </c>
      <c r="C2081" s="490">
        <v>4486.77</v>
      </c>
      <c r="D2081" s="490">
        <v>4486.77</v>
      </c>
      <c r="E2081" s="490">
        <v>4486.77</v>
      </c>
      <c r="G2081" s="226">
        <v>8.0E-4</v>
      </c>
      <c r="K2081" s="154" t="s">
        <v>6214</v>
      </c>
      <c r="L2081" s="154">
        <v>77.18</v>
      </c>
      <c r="M2081" s="154">
        <v>77.0</v>
      </c>
      <c r="N2081" s="154">
        <v>77.73</v>
      </c>
      <c r="O2081" s="154">
        <v>75.91</v>
      </c>
      <c r="P2081" s="154" t="s">
        <v>4491</v>
      </c>
      <c r="Q2081" s="226">
        <v>0.0143</v>
      </c>
      <c r="R2081" s="489" t="str">
        <f>VLOOKUP(K2081,'Downloaded Data'!A:A,1,TRUE)</f>
        <v>01/15/2017</v>
      </c>
    </row>
    <row r="2082" ht="15.75" customHeight="1">
      <c r="A2082" s="154" t="s">
        <v>6249</v>
      </c>
      <c r="B2082" s="490">
        <v>4483.28</v>
      </c>
      <c r="C2082" s="490">
        <v>4483.28</v>
      </c>
      <c r="D2082" s="490">
        <v>4483.28</v>
      </c>
      <c r="E2082" s="490">
        <v>4483.28</v>
      </c>
      <c r="G2082" s="226">
        <v>0.0062</v>
      </c>
      <c r="K2082" s="154" t="s">
        <v>6215</v>
      </c>
      <c r="L2082" s="154">
        <v>76.09</v>
      </c>
      <c r="M2082" s="154">
        <v>78.55</v>
      </c>
      <c r="N2082" s="154">
        <v>78.82</v>
      </c>
      <c r="O2082" s="154">
        <v>75.45</v>
      </c>
      <c r="P2082" s="154" t="s">
        <v>4492</v>
      </c>
      <c r="Q2082" s="226">
        <v>-0.0164</v>
      </c>
      <c r="R2082" s="489" t="str">
        <f>VLOOKUP(K2082,'Downloaded Data'!A:A,1,TRUE)</f>
        <v>01/15/2017</v>
      </c>
    </row>
    <row r="2083" ht="15.75" customHeight="1">
      <c r="A2083" s="154" t="s">
        <v>6250</v>
      </c>
      <c r="B2083" s="490">
        <v>4455.57</v>
      </c>
      <c r="C2083" s="490">
        <v>4455.57</v>
      </c>
      <c r="D2083" s="490">
        <v>4455.57</v>
      </c>
      <c r="E2083" s="490">
        <v>4455.57</v>
      </c>
      <c r="G2083" s="226">
        <v>-8.0E-4</v>
      </c>
      <c r="K2083" s="154" t="s">
        <v>6216</v>
      </c>
      <c r="L2083" s="154">
        <v>77.36</v>
      </c>
      <c r="M2083" s="154">
        <v>77.82</v>
      </c>
      <c r="N2083" s="154">
        <v>78.64</v>
      </c>
      <c r="O2083" s="154">
        <v>74.55</v>
      </c>
      <c r="P2083" s="154" t="s">
        <v>4493</v>
      </c>
      <c r="Q2083" s="226">
        <v>-0.0025</v>
      </c>
      <c r="R2083" s="489" t="str">
        <f>VLOOKUP(K2083,'Downloaded Data'!A:A,1,TRUE)</f>
        <v>01/15/2017</v>
      </c>
    </row>
    <row r="2084" ht="15.75" customHeight="1">
      <c r="A2084" s="154" t="s">
        <v>6251</v>
      </c>
      <c r="B2084" s="490">
        <v>4459.28</v>
      </c>
      <c r="C2084" s="490">
        <v>4459.28</v>
      </c>
      <c r="D2084" s="490">
        <v>4459.28</v>
      </c>
      <c r="E2084" s="490">
        <v>4459.28</v>
      </c>
      <c r="G2084" s="226">
        <v>0.0118</v>
      </c>
      <c r="K2084" s="154" t="s">
        <v>6217</v>
      </c>
      <c r="L2084" s="154">
        <v>77.55</v>
      </c>
      <c r="M2084" s="154">
        <v>80.0</v>
      </c>
      <c r="N2084" s="154">
        <v>80.82</v>
      </c>
      <c r="O2084" s="154">
        <v>76.82</v>
      </c>
      <c r="P2084" s="154" t="s">
        <v>4494</v>
      </c>
      <c r="Q2084" s="226">
        <v>-0.0273</v>
      </c>
      <c r="R2084" s="489" t="str">
        <f>VLOOKUP(K2084,'Downloaded Data'!A:A,1,TRUE)</f>
        <v>01/15/2017</v>
      </c>
    </row>
    <row r="2085" ht="15.75" customHeight="1">
      <c r="A2085" s="154" t="s">
        <v>6252</v>
      </c>
      <c r="B2085" s="490">
        <v>4407.42</v>
      </c>
      <c r="C2085" s="490">
        <v>4407.42</v>
      </c>
      <c r="D2085" s="490">
        <v>4407.42</v>
      </c>
      <c r="E2085" s="490">
        <v>4407.42</v>
      </c>
      <c r="G2085" s="226">
        <v>0.0212</v>
      </c>
      <c r="K2085" s="154" t="s">
        <v>6218</v>
      </c>
      <c r="L2085" s="154">
        <v>79.73</v>
      </c>
      <c r="M2085" s="154">
        <v>79.09</v>
      </c>
      <c r="N2085" s="154">
        <v>80.82</v>
      </c>
      <c r="O2085" s="154">
        <v>78.55</v>
      </c>
      <c r="P2085" s="154" t="s">
        <v>4495</v>
      </c>
      <c r="Q2085" s="226">
        <v>0.015</v>
      </c>
      <c r="R2085" s="489" t="str">
        <f>VLOOKUP(K2085,'Downloaded Data'!A:A,1,TRUE)</f>
        <v>01/15/2017</v>
      </c>
    </row>
    <row r="2086" ht="15.75" customHeight="1">
      <c r="A2086" s="154" t="s">
        <v>6253</v>
      </c>
      <c r="B2086" s="490">
        <v>4315.99</v>
      </c>
      <c r="C2086" s="490">
        <v>4315.99</v>
      </c>
      <c r="D2086" s="490">
        <v>4315.99</v>
      </c>
      <c r="E2086" s="490">
        <v>4315.99</v>
      </c>
      <c r="G2086" s="226">
        <v>3.0E-4</v>
      </c>
      <c r="K2086" s="154" t="s">
        <v>6219</v>
      </c>
      <c r="L2086" s="154">
        <v>78.55</v>
      </c>
      <c r="M2086" s="154">
        <v>81.27</v>
      </c>
      <c r="N2086" s="154">
        <v>82.64</v>
      </c>
      <c r="O2086" s="154">
        <v>78.18</v>
      </c>
      <c r="P2086" s="154" t="s">
        <v>4444</v>
      </c>
      <c r="Q2086" s="226">
        <v>-0.0345</v>
      </c>
      <c r="R2086" s="489" t="str">
        <f>VLOOKUP(K2086,'Downloaded Data'!A:A,1,TRUE)</f>
        <v>01/15/2017</v>
      </c>
    </row>
    <row r="2087" ht="15.75" customHeight="1">
      <c r="A2087" s="154" t="s">
        <v>6254</v>
      </c>
      <c r="B2087" s="490">
        <v>4314.88</v>
      </c>
      <c r="C2087" s="490">
        <v>4314.88</v>
      </c>
      <c r="D2087" s="490">
        <v>4314.88</v>
      </c>
      <c r="E2087" s="490">
        <v>4314.88</v>
      </c>
      <c r="G2087" s="226">
        <v>-0.0064</v>
      </c>
      <c r="K2087" s="489">
        <v>42346.0</v>
      </c>
      <c r="L2087" s="154">
        <v>81.36</v>
      </c>
      <c r="M2087" s="154">
        <v>79.91</v>
      </c>
      <c r="N2087" s="154">
        <v>82.64</v>
      </c>
      <c r="O2087" s="154">
        <v>79.64</v>
      </c>
      <c r="P2087" s="154" t="s">
        <v>4496</v>
      </c>
      <c r="Q2087" s="226">
        <v>0.0334</v>
      </c>
      <c r="R2087" s="489" t="str">
        <f>VLOOKUP(K2087,'Downloaded Data'!A:A,1,TRUE)</f>
        <v>#N/A</v>
      </c>
    </row>
    <row r="2088" ht="15.75" customHeight="1">
      <c r="A2088" s="154" t="s">
        <v>6255</v>
      </c>
      <c r="B2088" s="490">
        <v>4342.66</v>
      </c>
      <c r="C2088" s="490">
        <v>4342.66</v>
      </c>
      <c r="D2088" s="490">
        <v>4342.66</v>
      </c>
      <c r="E2088" s="490">
        <v>4342.66</v>
      </c>
      <c r="G2088" s="226">
        <v>0.0037</v>
      </c>
      <c r="K2088" s="489">
        <v>42316.0</v>
      </c>
      <c r="L2088" s="154">
        <v>78.73</v>
      </c>
      <c r="M2088" s="154">
        <v>80.0</v>
      </c>
      <c r="N2088" s="154">
        <v>81.55</v>
      </c>
      <c r="O2088" s="154">
        <v>78.18</v>
      </c>
      <c r="P2088" s="154" t="s">
        <v>4497</v>
      </c>
      <c r="Q2088" s="226">
        <v>-0.017</v>
      </c>
      <c r="R2088" s="489" t="str">
        <f>VLOOKUP(K2088,'Downloaded Data'!A:A,1,TRUE)</f>
        <v>#N/A</v>
      </c>
    </row>
    <row r="2089" ht="15.75" customHeight="1">
      <c r="A2089" s="489">
        <v>42343.0</v>
      </c>
      <c r="B2089" s="490">
        <v>4326.61</v>
      </c>
      <c r="C2089" s="490">
        <v>4326.61</v>
      </c>
      <c r="D2089" s="490">
        <v>4326.61</v>
      </c>
      <c r="E2089" s="490">
        <v>4326.61</v>
      </c>
      <c r="G2089" s="226">
        <v>-0.0052</v>
      </c>
      <c r="K2089" s="489">
        <v>42285.0</v>
      </c>
      <c r="L2089" s="154">
        <v>80.09</v>
      </c>
      <c r="M2089" s="154">
        <v>83.18</v>
      </c>
      <c r="N2089" s="154">
        <v>83.64</v>
      </c>
      <c r="O2089" s="154">
        <v>79.91</v>
      </c>
      <c r="P2089" s="154" t="s">
        <v>4498</v>
      </c>
      <c r="Q2089" s="226">
        <v>-0.0286</v>
      </c>
      <c r="R2089" s="489" t="str">
        <f>VLOOKUP(K2089,'Downloaded Data'!A:A,1,TRUE)</f>
        <v>#N/A</v>
      </c>
    </row>
    <row r="2090" ht="15.75" customHeight="1">
      <c r="A2090" s="489">
        <v>42313.0</v>
      </c>
      <c r="B2090" s="490">
        <v>4349.22</v>
      </c>
      <c r="C2090" s="490">
        <v>4349.22</v>
      </c>
      <c r="D2090" s="490">
        <v>4349.22</v>
      </c>
      <c r="E2090" s="490">
        <v>4349.22</v>
      </c>
      <c r="G2090" s="226">
        <v>0.0169</v>
      </c>
      <c r="K2090" s="489">
        <v>42255.0</v>
      </c>
      <c r="L2090" s="154">
        <v>82.45</v>
      </c>
      <c r="M2090" s="154">
        <v>82.64</v>
      </c>
      <c r="N2090" s="154">
        <v>84.91</v>
      </c>
      <c r="O2090" s="154">
        <v>81.36</v>
      </c>
      <c r="P2090" s="154" t="s">
        <v>4499</v>
      </c>
      <c r="Q2090" s="226">
        <v>0.011</v>
      </c>
      <c r="R2090" s="489" t="str">
        <f>VLOOKUP(K2090,'Downloaded Data'!A:A,1,TRUE)</f>
        <v>#N/A</v>
      </c>
    </row>
    <row r="2091" ht="15.75" customHeight="1">
      <c r="A2091" s="489">
        <v>42282.0</v>
      </c>
      <c r="B2091" s="490">
        <v>4277.05</v>
      </c>
      <c r="C2091" s="490">
        <v>4277.05</v>
      </c>
      <c r="D2091" s="490">
        <v>4277.05</v>
      </c>
      <c r="E2091" s="490">
        <v>4277.05</v>
      </c>
      <c r="G2091" s="226">
        <v>0.0375</v>
      </c>
      <c r="K2091" s="489">
        <v>42163.0</v>
      </c>
      <c r="L2091" s="154">
        <v>81.55</v>
      </c>
      <c r="M2091" s="154">
        <v>79.91</v>
      </c>
      <c r="N2091" s="154">
        <v>82.36</v>
      </c>
      <c r="O2091" s="154">
        <v>79.91</v>
      </c>
      <c r="P2091" s="154" t="s">
        <v>4500</v>
      </c>
      <c r="Q2091" s="226">
        <v>0.024</v>
      </c>
      <c r="R2091" s="489" t="str">
        <f>VLOOKUP(K2091,'Downloaded Data'!A:A,1,TRUE)</f>
        <v>#N/A</v>
      </c>
    </row>
    <row r="2092" ht="15.75" customHeight="1">
      <c r="A2092" s="489">
        <v>42190.0</v>
      </c>
      <c r="B2092" s="490">
        <v>4122.32</v>
      </c>
      <c r="C2092" s="490">
        <v>4122.32</v>
      </c>
      <c r="D2092" s="490">
        <v>4122.32</v>
      </c>
      <c r="E2092" s="490">
        <v>4122.32</v>
      </c>
      <c r="G2092" s="226">
        <v>0.0079</v>
      </c>
      <c r="K2092" s="489">
        <v>42132.0</v>
      </c>
      <c r="L2092" s="154">
        <v>79.64</v>
      </c>
      <c r="M2092" s="154">
        <v>83.55</v>
      </c>
      <c r="N2092" s="154">
        <v>83.55</v>
      </c>
      <c r="O2092" s="154">
        <v>79.27</v>
      </c>
      <c r="P2092" s="154" t="s">
        <v>4501</v>
      </c>
      <c r="Q2092" s="226">
        <v>-0.0363</v>
      </c>
      <c r="R2092" s="489" t="str">
        <f>VLOOKUP(K2092,'Downloaded Data'!A:A,1,TRUE)</f>
        <v>#N/A</v>
      </c>
    </row>
    <row r="2093" ht="15.75" customHeight="1">
      <c r="A2093" s="489">
        <v>42160.0</v>
      </c>
      <c r="B2093" s="490">
        <v>4089.88</v>
      </c>
      <c r="C2093" s="490">
        <v>4089.88</v>
      </c>
      <c r="D2093" s="490">
        <v>4089.88</v>
      </c>
      <c r="E2093" s="490">
        <v>4089.88</v>
      </c>
      <c r="G2093" s="226">
        <v>0.0188</v>
      </c>
      <c r="K2093" s="489">
        <v>42102.0</v>
      </c>
      <c r="L2093" s="154">
        <v>82.64</v>
      </c>
      <c r="M2093" s="154">
        <v>83.09</v>
      </c>
      <c r="N2093" s="154">
        <v>85.64</v>
      </c>
      <c r="O2093" s="154">
        <v>81.82</v>
      </c>
      <c r="P2093" s="154" t="s">
        <v>4502</v>
      </c>
      <c r="Q2093" s="226">
        <v>0.0011</v>
      </c>
      <c r="R2093" s="489" t="str">
        <f>VLOOKUP(K2093,'Downloaded Data'!A:A,1,TRUE)</f>
        <v>#N/A</v>
      </c>
    </row>
    <row r="2094" ht="15.75" customHeight="1">
      <c r="A2094" s="489">
        <v>42129.0</v>
      </c>
      <c r="B2094" s="490">
        <v>4014.37</v>
      </c>
      <c r="C2094" s="490">
        <v>4014.37</v>
      </c>
      <c r="D2094" s="490">
        <v>4014.37</v>
      </c>
      <c r="E2094" s="490">
        <v>4014.37</v>
      </c>
      <c r="G2094" s="226">
        <v>0.0138</v>
      </c>
      <c r="K2094" s="489">
        <v>42071.0</v>
      </c>
      <c r="L2094" s="154">
        <v>82.55</v>
      </c>
      <c r="M2094" s="154">
        <v>80.0</v>
      </c>
      <c r="N2094" s="154">
        <v>83.36</v>
      </c>
      <c r="O2094" s="154">
        <v>79.18</v>
      </c>
      <c r="P2094" s="154" t="s">
        <v>4503</v>
      </c>
      <c r="Q2094" s="226">
        <v>0.0342</v>
      </c>
      <c r="R2094" s="489" t="str">
        <f>VLOOKUP(K2094,'Downloaded Data'!A:A,1,TRUE)</f>
        <v>#N/A</v>
      </c>
    </row>
    <row r="2095" ht="15.75" customHeight="1">
      <c r="A2095" s="489">
        <v>42099.0</v>
      </c>
      <c r="B2095" s="490">
        <v>3959.73</v>
      </c>
      <c r="C2095" s="490">
        <v>3959.73</v>
      </c>
      <c r="D2095" s="490">
        <v>3959.73</v>
      </c>
      <c r="E2095" s="490">
        <v>3959.73</v>
      </c>
      <c r="G2095" s="226">
        <v>-0.0216</v>
      </c>
      <c r="K2095" s="489">
        <v>42043.0</v>
      </c>
      <c r="L2095" s="154">
        <v>79.82</v>
      </c>
      <c r="M2095" s="154">
        <v>75.91</v>
      </c>
      <c r="N2095" s="154">
        <v>81.82</v>
      </c>
      <c r="O2095" s="154">
        <v>75.45</v>
      </c>
      <c r="P2095" s="154" t="s">
        <v>4504</v>
      </c>
      <c r="Q2095" s="226">
        <v>0.0366</v>
      </c>
      <c r="R2095" s="489" t="str">
        <f>VLOOKUP(K2095,'Downloaded Data'!A:A,1,TRUE)</f>
        <v>#N/A</v>
      </c>
    </row>
    <row r="2096" ht="15.75" customHeight="1">
      <c r="A2096" s="154" t="s">
        <v>6256</v>
      </c>
      <c r="B2096" s="490">
        <v>4047.28</v>
      </c>
      <c r="C2096" s="490">
        <v>4047.28</v>
      </c>
      <c r="D2096" s="490">
        <v>4047.28</v>
      </c>
      <c r="E2096" s="490">
        <v>4047.28</v>
      </c>
      <c r="G2096" s="226">
        <v>-0.0127</v>
      </c>
      <c r="K2096" s="154" t="s">
        <v>6220</v>
      </c>
      <c r="L2096" s="154">
        <v>77.0</v>
      </c>
      <c r="M2096" s="154">
        <v>75.45</v>
      </c>
      <c r="N2096" s="154">
        <v>77.18</v>
      </c>
      <c r="O2096" s="154">
        <v>75.09</v>
      </c>
      <c r="P2096" s="154" t="s">
        <v>4505</v>
      </c>
      <c r="Q2096" s="226">
        <v>0.0205</v>
      </c>
      <c r="R2096" s="489" t="str">
        <f>VLOOKUP(K2096,'Downloaded Data'!A:A,1,TRUE)</f>
        <v>01/15/2017</v>
      </c>
    </row>
    <row r="2097" ht="15.75" customHeight="1">
      <c r="A2097" s="154" t="s">
        <v>6257</v>
      </c>
      <c r="B2097" s="490">
        <v>4099.2</v>
      </c>
      <c r="C2097" s="490">
        <v>4099.2</v>
      </c>
      <c r="D2097" s="490">
        <v>4099.2</v>
      </c>
      <c r="E2097" s="490">
        <v>4099.2</v>
      </c>
      <c r="G2097" s="226">
        <v>-0.0047</v>
      </c>
      <c r="K2097" s="154" t="s">
        <v>6222</v>
      </c>
      <c r="L2097" s="154">
        <v>75.45</v>
      </c>
      <c r="M2097" s="154">
        <v>76.55</v>
      </c>
      <c r="N2097" s="154">
        <v>77.82</v>
      </c>
      <c r="O2097" s="154">
        <v>75.0</v>
      </c>
      <c r="P2097" s="154" t="s">
        <v>4506</v>
      </c>
      <c r="Q2097" s="226">
        <v>-0.0131</v>
      </c>
      <c r="R2097" s="489" t="str">
        <f>VLOOKUP(K2097,'Downloaded Data'!A:A,1,TRUE)</f>
        <v>01/15/2017</v>
      </c>
    </row>
    <row r="2098" ht="15.75" customHeight="1">
      <c r="A2098" s="154" t="s">
        <v>6258</v>
      </c>
      <c r="B2098" s="490">
        <v>4118.49</v>
      </c>
      <c r="C2098" s="490">
        <v>4118.49</v>
      </c>
      <c r="D2098" s="490">
        <v>4118.49</v>
      </c>
      <c r="E2098" s="490">
        <v>4118.49</v>
      </c>
      <c r="G2098" s="226">
        <v>0.0059</v>
      </c>
      <c r="K2098" s="154" t="s">
        <v>6223</v>
      </c>
      <c r="L2098" s="154">
        <v>76.45</v>
      </c>
      <c r="M2098" s="154">
        <v>74.64</v>
      </c>
      <c r="N2098" s="154">
        <v>78.18</v>
      </c>
      <c r="O2098" s="154">
        <v>73.55</v>
      </c>
      <c r="P2098" s="154" t="s">
        <v>4507</v>
      </c>
      <c r="Q2098" s="226">
        <v>0.0269</v>
      </c>
      <c r="R2098" s="489" t="str">
        <f>VLOOKUP(K2098,'Downloaded Data'!A:A,1,TRUE)</f>
        <v>01/15/2017</v>
      </c>
    </row>
    <row r="2099" ht="15.75" customHeight="1">
      <c r="A2099" s="154" t="s">
        <v>6259</v>
      </c>
      <c r="B2099" s="490">
        <v>4094.47</v>
      </c>
      <c r="C2099" s="490">
        <v>4094.47</v>
      </c>
      <c r="D2099" s="490">
        <v>4094.47</v>
      </c>
      <c r="E2099" s="490">
        <v>4094.47</v>
      </c>
      <c r="G2099" s="226">
        <v>-0.0233</v>
      </c>
      <c r="K2099" s="154" t="s">
        <v>6224</v>
      </c>
      <c r="L2099" s="154">
        <v>74.45</v>
      </c>
      <c r="M2099" s="154">
        <v>78.82</v>
      </c>
      <c r="N2099" s="154">
        <v>78.82</v>
      </c>
      <c r="O2099" s="154">
        <v>73.73</v>
      </c>
      <c r="P2099" s="154" t="s">
        <v>4508</v>
      </c>
      <c r="Q2099" s="226">
        <v>-0.0422</v>
      </c>
      <c r="R2099" s="489" t="str">
        <f>VLOOKUP(K2099,'Downloaded Data'!A:A,1,TRUE)</f>
        <v>01/15/2017</v>
      </c>
    </row>
    <row r="2100" ht="15.75" customHeight="1">
      <c r="A2100" s="154" t="s">
        <v>6260</v>
      </c>
      <c r="B2100" s="490">
        <v>4192.2</v>
      </c>
      <c r="C2100" s="490">
        <v>4192.2</v>
      </c>
      <c r="D2100" s="490">
        <v>4192.2</v>
      </c>
      <c r="E2100" s="490">
        <v>4192.2</v>
      </c>
      <c r="G2100" s="226">
        <v>-0.0143</v>
      </c>
      <c r="K2100" s="154" t="s">
        <v>6225</v>
      </c>
      <c r="L2100" s="154">
        <v>77.73</v>
      </c>
      <c r="M2100" s="154">
        <v>73.09</v>
      </c>
      <c r="N2100" s="154">
        <v>79.09</v>
      </c>
      <c r="O2100" s="154">
        <v>72.91</v>
      </c>
      <c r="P2100" s="154" t="s">
        <v>4509</v>
      </c>
      <c r="Q2100" s="226">
        <v>0.0583</v>
      </c>
      <c r="R2100" s="489" t="str">
        <f>VLOOKUP(K2100,'Downloaded Data'!A:A,1,TRUE)</f>
        <v>01/15/2017</v>
      </c>
    </row>
    <row r="2101" ht="15.75" customHeight="1">
      <c r="A2101" s="154" t="s">
        <v>6261</v>
      </c>
      <c r="B2101" s="490">
        <v>4252.94</v>
      </c>
      <c r="C2101" s="490">
        <v>4252.94</v>
      </c>
      <c r="D2101" s="490">
        <v>4252.94</v>
      </c>
      <c r="E2101" s="490">
        <v>4252.94</v>
      </c>
      <c r="G2101" s="226">
        <v>-0.0071</v>
      </c>
      <c r="K2101" s="154" t="s">
        <v>6226</v>
      </c>
      <c r="L2101" s="154">
        <v>73.45</v>
      </c>
      <c r="M2101" s="154">
        <v>74.64</v>
      </c>
      <c r="N2101" s="154">
        <v>76.18</v>
      </c>
      <c r="O2101" s="154">
        <v>73.09</v>
      </c>
      <c r="P2101" s="154" t="s">
        <v>4510</v>
      </c>
      <c r="Q2101" s="226">
        <v>-0.0253</v>
      </c>
      <c r="R2101" s="489" t="str">
        <f>VLOOKUP(K2101,'Downloaded Data'!A:A,1,TRUE)</f>
        <v>01/15/2017</v>
      </c>
    </row>
    <row r="2102" ht="15.75" customHeight="1">
      <c r="A2102" s="154" t="s">
        <v>6262</v>
      </c>
      <c r="B2102" s="490">
        <v>4283.24</v>
      </c>
      <c r="C2102" s="490">
        <v>4283.24</v>
      </c>
      <c r="D2102" s="490">
        <v>4283.24</v>
      </c>
      <c r="E2102" s="490">
        <v>4283.24</v>
      </c>
      <c r="G2102" s="226">
        <v>-0.0145</v>
      </c>
      <c r="K2102" s="154" t="s">
        <v>6227</v>
      </c>
      <c r="L2102" s="154">
        <v>75.36</v>
      </c>
      <c r="M2102" s="154">
        <v>72.73</v>
      </c>
      <c r="N2102" s="154">
        <v>76.36</v>
      </c>
      <c r="O2102" s="154">
        <v>72.73</v>
      </c>
      <c r="P2102" s="154" t="s">
        <v>4511</v>
      </c>
      <c r="Q2102" s="226">
        <v>0.0493</v>
      </c>
      <c r="R2102" s="489" t="str">
        <f>VLOOKUP(K2102,'Downloaded Data'!A:A,1,TRUE)</f>
        <v>01/15/2017</v>
      </c>
    </row>
    <row r="2103" ht="15.75" customHeight="1">
      <c r="A2103" s="154" t="s">
        <v>6263</v>
      </c>
      <c r="B2103" s="490">
        <v>4346.26</v>
      </c>
      <c r="C2103" s="490">
        <v>4346.26</v>
      </c>
      <c r="D2103" s="490">
        <v>4346.26</v>
      </c>
      <c r="E2103" s="490">
        <v>4346.26</v>
      </c>
      <c r="G2103" s="226">
        <v>-0.0063</v>
      </c>
      <c r="K2103" s="154" t="s">
        <v>6228</v>
      </c>
      <c r="L2103" s="154">
        <v>71.82</v>
      </c>
      <c r="M2103" s="154">
        <v>69.09</v>
      </c>
      <c r="N2103" s="154">
        <v>74.18</v>
      </c>
      <c r="O2103" s="154">
        <v>69.09</v>
      </c>
      <c r="P2103" s="154" t="s">
        <v>4444</v>
      </c>
      <c r="Q2103" s="226">
        <v>0.0632</v>
      </c>
      <c r="R2103" s="489" t="str">
        <f>VLOOKUP(K2103,'Downloaded Data'!A:A,1,TRUE)</f>
        <v>01/15/2017</v>
      </c>
    </row>
    <row r="2104" ht="15.75" customHeight="1">
      <c r="A2104" s="154" t="s">
        <v>6264</v>
      </c>
      <c r="B2104" s="490">
        <v>4373.65</v>
      </c>
      <c r="C2104" s="490">
        <v>4373.65</v>
      </c>
      <c r="D2104" s="490">
        <v>4373.65</v>
      </c>
      <c r="E2104" s="490">
        <v>4373.65</v>
      </c>
      <c r="G2104" s="226">
        <v>1.0E-4</v>
      </c>
      <c r="K2104" s="154" t="s">
        <v>6229</v>
      </c>
      <c r="L2104" s="154">
        <v>67.55</v>
      </c>
      <c r="M2104" s="154">
        <v>66.36</v>
      </c>
      <c r="N2104" s="154">
        <v>68.18</v>
      </c>
      <c r="O2104" s="154">
        <v>66.36</v>
      </c>
      <c r="P2104" s="154" t="s">
        <v>4512</v>
      </c>
      <c r="Q2104" s="226">
        <v>0.0055</v>
      </c>
      <c r="R2104" s="489" t="str">
        <f>VLOOKUP(K2104,'Downloaded Data'!A:A,1,TRUE)</f>
        <v>01/15/2017</v>
      </c>
    </row>
    <row r="2105" ht="15.75" customHeight="1">
      <c r="A2105" s="154" t="s">
        <v>6265</v>
      </c>
      <c r="B2105" s="490">
        <v>4373.33</v>
      </c>
      <c r="C2105" s="490">
        <v>4373.33</v>
      </c>
      <c r="D2105" s="490">
        <v>4373.33</v>
      </c>
      <c r="E2105" s="490">
        <v>4373.33</v>
      </c>
      <c r="G2105" s="226">
        <v>0.0029</v>
      </c>
      <c r="K2105" s="489">
        <v>42345.0</v>
      </c>
      <c r="L2105" s="154">
        <v>67.18</v>
      </c>
      <c r="M2105" s="154">
        <v>68.73</v>
      </c>
      <c r="N2105" s="154">
        <v>69.55</v>
      </c>
      <c r="O2105" s="154">
        <v>66.82</v>
      </c>
      <c r="P2105" s="154" t="s">
        <v>4513</v>
      </c>
      <c r="Q2105" s="226">
        <v>-0.0226</v>
      </c>
      <c r="R2105" s="489" t="str">
        <f>VLOOKUP(K2105,'Downloaded Data'!A:A,1,TRUE)</f>
        <v>#N/A</v>
      </c>
    </row>
    <row r="2106" ht="15.75" customHeight="1">
      <c r="A2106" s="154" t="s">
        <v>6266</v>
      </c>
      <c r="B2106" s="490">
        <v>4360.49</v>
      </c>
      <c r="C2106" s="490">
        <v>4360.49</v>
      </c>
      <c r="D2106" s="490">
        <v>4360.49</v>
      </c>
      <c r="E2106" s="490">
        <v>4360.49</v>
      </c>
      <c r="G2106" s="226">
        <v>0.016</v>
      </c>
      <c r="K2106" s="489">
        <v>42254.0</v>
      </c>
      <c r="L2106" s="154">
        <v>68.73</v>
      </c>
      <c r="M2106" s="154">
        <v>67.27</v>
      </c>
      <c r="N2106" s="154">
        <v>69.91</v>
      </c>
      <c r="O2106" s="154">
        <v>66.0</v>
      </c>
      <c r="P2106" s="154" t="s">
        <v>4514</v>
      </c>
      <c r="Q2106" s="226">
        <v>0.0244</v>
      </c>
      <c r="R2106" s="489" t="str">
        <f>VLOOKUP(K2106,'Downloaded Data'!A:A,1,TRUE)</f>
        <v>#N/A</v>
      </c>
    </row>
    <row r="2107" ht="15.75" customHeight="1">
      <c r="A2107" s="154" t="s">
        <v>6267</v>
      </c>
      <c r="B2107" s="490">
        <v>4291.62</v>
      </c>
      <c r="C2107" s="490">
        <v>4291.62</v>
      </c>
      <c r="D2107" s="490">
        <v>4291.62</v>
      </c>
      <c r="E2107" s="490">
        <v>4291.62</v>
      </c>
      <c r="G2107" s="226">
        <v>-0.0032</v>
      </c>
      <c r="K2107" s="489">
        <v>42223.0</v>
      </c>
      <c r="L2107" s="154">
        <v>67.09</v>
      </c>
      <c r="M2107" s="154">
        <v>65.82</v>
      </c>
      <c r="N2107" s="154">
        <v>68.18</v>
      </c>
      <c r="O2107" s="154">
        <v>65.73</v>
      </c>
      <c r="P2107" s="154" t="s">
        <v>4515</v>
      </c>
      <c r="Q2107" s="226">
        <v>0.0068</v>
      </c>
      <c r="R2107" s="489" t="str">
        <f>VLOOKUP(K2107,'Downloaded Data'!A:A,1,TRUE)</f>
        <v>#N/A</v>
      </c>
    </row>
    <row r="2108" ht="15.75" customHeight="1">
      <c r="A2108" s="489">
        <v>42342.0</v>
      </c>
      <c r="B2108" s="490">
        <v>4305.27</v>
      </c>
      <c r="C2108" s="490">
        <v>4305.27</v>
      </c>
      <c r="D2108" s="490">
        <v>4305.27</v>
      </c>
      <c r="E2108" s="490">
        <v>4305.27</v>
      </c>
      <c r="G2108" s="226">
        <v>-0.0093</v>
      </c>
      <c r="K2108" s="489">
        <v>42192.0</v>
      </c>
      <c r="L2108" s="154">
        <v>66.64</v>
      </c>
      <c r="M2108" s="154">
        <v>64.27</v>
      </c>
      <c r="N2108" s="154">
        <v>67.18</v>
      </c>
      <c r="O2108" s="154">
        <v>64.18</v>
      </c>
      <c r="P2108" s="154" t="s">
        <v>4516</v>
      </c>
      <c r="Q2108" s="226">
        <v>0.0097</v>
      </c>
      <c r="R2108" s="489" t="str">
        <f>VLOOKUP(K2108,'Downloaded Data'!A:A,1,TRUE)</f>
        <v>#N/A</v>
      </c>
    </row>
    <row r="2109" ht="15.75" customHeight="1">
      <c r="A2109" s="489">
        <v>42251.0</v>
      </c>
      <c r="B2109" s="490">
        <v>4345.89</v>
      </c>
      <c r="C2109" s="490">
        <v>4345.89</v>
      </c>
      <c r="D2109" s="490">
        <v>4345.89</v>
      </c>
      <c r="E2109" s="490">
        <v>4345.89</v>
      </c>
      <c r="G2109" s="226">
        <v>-3.0E-4</v>
      </c>
      <c r="K2109" s="489">
        <v>42162.0</v>
      </c>
      <c r="L2109" s="154">
        <v>66.0</v>
      </c>
      <c r="M2109" s="154">
        <v>67.09</v>
      </c>
      <c r="N2109" s="154">
        <v>67.09</v>
      </c>
      <c r="O2109" s="154">
        <v>65.55</v>
      </c>
      <c r="P2109" s="154" t="s">
        <v>4517</v>
      </c>
      <c r="Q2109" s="226">
        <v>0.0055</v>
      </c>
      <c r="R2109" s="489" t="str">
        <f>VLOOKUP(K2109,'Downloaded Data'!A:A,1,TRUE)</f>
        <v>#N/A</v>
      </c>
    </row>
    <row r="2110" ht="15.75" customHeight="1">
      <c r="A2110" s="489">
        <v>42220.0</v>
      </c>
      <c r="B2110" s="490">
        <v>4347.13</v>
      </c>
      <c r="C2110" s="490">
        <v>4347.13</v>
      </c>
      <c r="D2110" s="490">
        <v>4347.13</v>
      </c>
      <c r="E2110" s="490">
        <v>4347.13</v>
      </c>
      <c r="G2110" s="226">
        <v>5.0E-4</v>
      </c>
      <c r="K2110" s="489">
        <v>42131.0</v>
      </c>
      <c r="L2110" s="154">
        <v>65.64</v>
      </c>
      <c r="M2110" s="154">
        <v>66.64</v>
      </c>
      <c r="N2110" s="154">
        <v>66.64</v>
      </c>
      <c r="O2110" s="154">
        <v>65.45</v>
      </c>
      <c r="P2110" s="154" t="s">
        <v>4518</v>
      </c>
      <c r="Q2110" s="226">
        <v>-0.015</v>
      </c>
      <c r="R2110" s="489" t="str">
        <f>VLOOKUP(K2110,'Downloaded Data'!A:A,1,TRUE)</f>
        <v>#N/A</v>
      </c>
    </row>
    <row r="2111" ht="15.75" customHeight="1">
      <c r="A2111" s="489">
        <v>42189.0</v>
      </c>
      <c r="B2111" s="490">
        <v>4345.03</v>
      </c>
      <c r="C2111" s="490">
        <v>4345.03</v>
      </c>
      <c r="D2111" s="490">
        <v>4345.03</v>
      </c>
      <c r="E2111" s="490">
        <v>4345.03</v>
      </c>
      <c r="G2111" s="226">
        <v>-0.0119</v>
      </c>
      <c r="K2111" s="489">
        <v>42042.0</v>
      </c>
      <c r="L2111" s="154">
        <v>66.64</v>
      </c>
      <c r="M2111" s="154">
        <v>67.27</v>
      </c>
      <c r="N2111" s="154">
        <v>67.82</v>
      </c>
      <c r="O2111" s="154">
        <v>66.27</v>
      </c>
      <c r="P2111" s="154" t="s">
        <v>4519</v>
      </c>
      <c r="Q2111" s="226">
        <v>-0.004</v>
      </c>
      <c r="R2111" s="489" t="str">
        <f>VLOOKUP(K2111,'Downloaded Data'!A:A,1,TRUE)</f>
        <v>#N/A</v>
      </c>
    </row>
    <row r="2112" ht="15.75" customHeight="1">
      <c r="A2112" s="489">
        <v>42159.0</v>
      </c>
      <c r="B2112" s="490">
        <v>4397.25</v>
      </c>
      <c r="C2112" s="490">
        <v>4397.25</v>
      </c>
      <c r="D2112" s="490">
        <v>4397.25</v>
      </c>
      <c r="E2112" s="490">
        <v>4397.25</v>
      </c>
      <c r="G2112" s="226">
        <v>-0.0076</v>
      </c>
      <c r="K2112" s="154" t="s">
        <v>6230</v>
      </c>
      <c r="L2112" s="154">
        <v>66.91</v>
      </c>
      <c r="M2112" s="154">
        <v>67.0</v>
      </c>
      <c r="N2112" s="154">
        <v>68.73</v>
      </c>
      <c r="O2112" s="154">
        <v>66.73</v>
      </c>
      <c r="P2112" s="154" t="s">
        <v>4520</v>
      </c>
      <c r="Q2112" s="226">
        <v>0.0</v>
      </c>
      <c r="R2112" s="489" t="str">
        <f>VLOOKUP(K2112,'Downloaded Data'!A:A,1,TRUE)</f>
        <v>01/15/2017</v>
      </c>
    </row>
    <row r="2113" ht="15.75" customHeight="1">
      <c r="A2113" s="489">
        <v>42128.0</v>
      </c>
      <c r="B2113" s="490">
        <v>4431.1</v>
      </c>
      <c r="C2113" s="490">
        <v>4431.1</v>
      </c>
      <c r="D2113" s="490">
        <v>4431.1</v>
      </c>
      <c r="E2113" s="490">
        <v>4431.1</v>
      </c>
      <c r="G2113" s="226">
        <v>-0.0092</v>
      </c>
      <c r="K2113" s="154" t="s">
        <v>6231</v>
      </c>
      <c r="L2113" s="154">
        <v>66.91</v>
      </c>
      <c r="M2113" s="154">
        <v>65.27</v>
      </c>
      <c r="N2113" s="154">
        <v>67.36</v>
      </c>
      <c r="O2113" s="154">
        <v>65.09</v>
      </c>
      <c r="P2113" s="154" t="s">
        <v>4521</v>
      </c>
      <c r="Q2113" s="226">
        <v>0.028</v>
      </c>
      <c r="R2113" s="489" t="str">
        <f>VLOOKUP(K2113,'Downloaded Data'!A:A,1,TRUE)</f>
        <v>01/15/2017</v>
      </c>
    </row>
    <row r="2114" ht="15.75" customHeight="1">
      <c r="A2114" s="489">
        <v>42039.0</v>
      </c>
      <c r="B2114" s="490">
        <v>4472.13</v>
      </c>
      <c r="C2114" s="490">
        <v>4472.13</v>
      </c>
      <c r="D2114" s="490">
        <v>4472.13</v>
      </c>
      <c r="E2114" s="490">
        <v>4472.13</v>
      </c>
      <c r="G2114" s="226">
        <v>-0.0091</v>
      </c>
      <c r="K2114" s="154" t="s">
        <v>6232</v>
      </c>
      <c r="L2114" s="154">
        <v>65.09</v>
      </c>
      <c r="M2114" s="154">
        <v>65.45</v>
      </c>
      <c r="N2114" s="154">
        <v>66.82</v>
      </c>
      <c r="O2114" s="154">
        <v>64.55</v>
      </c>
      <c r="P2114" s="154" t="s">
        <v>4522</v>
      </c>
      <c r="Q2114" s="226">
        <v>0.0099</v>
      </c>
      <c r="R2114" s="489" t="str">
        <f>VLOOKUP(K2114,'Downloaded Data'!A:A,1,TRUE)</f>
        <v>01/15/2017</v>
      </c>
    </row>
    <row r="2115" ht="15.75" customHeight="1">
      <c r="A2115" s="489">
        <v>42008.0</v>
      </c>
      <c r="B2115" s="490">
        <v>4513.1</v>
      </c>
      <c r="C2115" s="490">
        <v>4513.1</v>
      </c>
      <c r="D2115" s="490">
        <v>4513.1</v>
      </c>
      <c r="E2115" s="490">
        <v>4513.1</v>
      </c>
      <c r="G2115" s="226">
        <v>-0.0038</v>
      </c>
      <c r="K2115" s="154" t="s">
        <v>6233</v>
      </c>
      <c r="L2115" s="154">
        <v>64.45</v>
      </c>
      <c r="M2115" s="154">
        <v>64.64</v>
      </c>
      <c r="N2115" s="154">
        <v>65.73</v>
      </c>
      <c r="O2115" s="154">
        <v>63.45</v>
      </c>
      <c r="P2115" s="154" t="s">
        <v>4523</v>
      </c>
      <c r="Q2115" s="226">
        <v>-0.0195</v>
      </c>
      <c r="R2115" s="489" t="str">
        <f>VLOOKUP(K2115,'Downloaded Data'!A:A,1,TRUE)</f>
        <v>01/15/2017</v>
      </c>
    </row>
    <row r="2116" ht="15.75" customHeight="1">
      <c r="A2116" s="154" t="s">
        <v>6268</v>
      </c>
      <c r="B2116" s="490">
        <v>4530.48</v>
      </c>
      <c r="C2116" s="490">
        <v>4530.48</v>
      </c>
      <c r="D2116" s="490">
        <v>4530.48</v>
      </c>
      <c r="E2116" s="490">
        <v>4530.48</v>
      </c>
      <c r="G2116" s="226">
        <v>0.0047</v>
      </c>
      <c r="K2116" s="154" t="s">
        <v>6234</v>
      </c>
      <c r="L2116" s="154">
        <v>65.73</v>
      </c>
      <c r="M2116" s="154">
        <v>65.55</v>
      </c>
      <c r="N2116" s="154">
        <v>66.55</v>
      </c>
      <c r="O2116" s="154">
        <v>64.55</v>
      </c>
      <c r="P2116" s="154" t="s">
        <v>4524</v>
      </c>
      <c r="Q2116" s="226">
        <v>-0.0123</v>
      </c>
      <c r="R2116" s="489" t="str">
        <f>VLOOKUP(K2116,'Downloaded Data'!A:A,1,TRUE)</f>
        <v>01/15/2017</v>
      </c>
    </row>
    <row r="2117" ht="15.75" customHeight="1">
      <c r="A2117" s="154" t="s">
        <v>6269</v>
      </c>
      <c r="B2117" s="490">
        <v>4509.28</v>
      </c>
      <c r="C2117" s="490">
        <v>4509.28</v>
      </c>
      <c r="D2117" s="490">
        <v>4509.28</v>
      </c>
      <c r="E2117" s="490">
        <v>4509.28</v>
      </c>
      <c r="G2117" s="226">
        <v>-0.0107</v>
      </c>
      <c r="K2117" s="154" t="s">
        <v>6235</v>
      </c>
      <c r="L2117" s="154">
        <v>66.55</v>
      </c>
      <c r="M2117" s="154">
        <v>65.82</v>
      </c>
      <c r="N2117" s="154">
        <v>67.18</v>
      </c>
      <c r="O2117" s="154">
        <v>65.82</v>
      </c>
      <c r="P2117" s="154" t="s">
        <v>4525</v>
      </c>
      <c r="Q2117" s="226">
        <v>-0.0014</v>
      </c>
      <c r="R2117" s="489" t="str">
        <f>VLOOKUP(K2117,'Downloaded Data'!A:A,1,TRUE)</f>
        <v>01/15/2017</v>
      </c>
    </row>
    <row r="2118" ht="15.75" customHeight="1">
      <c r="A2118" s="154" t="s">
        <v>6270</v>
      </c>
      <c r="B2118" s="490">
        <v>4558.08</v>
      </c>
      <c r="C2118" s="490">
        <v>4558.08</v>
      </c>
      <c r="D2118" s="490">
        <v>4558.08</v>
      </c>
      <c r="E2118" s="490">
        <v>4558.08</v>
      </c>
      <c r="G2118" s="226">
        <v>0.0108</v>
      </c>
      <c r="K2118" s="154" t="s">
        <v>6236</v>
      </c>
      <c r="L2118" s="154">
        <v>66.64</v>
      </c>
      <c r="M2118" s="154">
        <v>66.82</v>
      </c>
      <c r="N2118" s="154">
        <v>67.73</v>
      </c>
      <c r="O2118" s="154">
        <v>65.91</v>
      </c>
      <c r="P2118" s="154" t="s">
        <v>4526</v>
      </c>
      <c r="Q2118" s="226">
        <v>-0.008</v>
      </c>
      <c r="R2118" s="489" t="str">
        <f>VLOOKUP(K2118,'Downloaded Data'!A:A,1,TRUE)</f>
        <v>01/15/2017</v>
      </c>
    </row>
    <row r="2119" ht="15.75" customHeight="1">
      <c r="A2119" s="154" t="s">
        <v>6271</v>
      </c>
      <c r="B2119" s="490">
        <v>4509.3</v>
      </c>
      <c r="C2119" s="490">
        <v>4509.3</v>
      </c>
      <c r="D2119" s="490">
        <v>4509.3</v>
      </c>
      <c r="E2119" s="490">
        <v>4509.3</v>
      </c>
      <c r="G2119" s="226">
        <v>0.0035</v>
      </c>
      <c r="K2119" s="154" t="s">
        <v>6237</v>
      </c>
      <c r="L2119" s="154">
        <v>67.18</v>
      </c>
      <c r="M2119" s="154">
        <v>67.64</v>
      </c>
      <c r="N2119" s="154">
        <v>68.55</v>
      </c>
      <c r="O2119" s="154">
        <v>66.82</v>
      </c>
      <c r="P2119" s="154" t="s">
        <v>4527</v>
      </c>
      <c r="Q2119" s="226">
        <v>-0.0055</v>
      </c>
      <c r="R2119" s="489" t="str">
        <f>VLOOKUP(K2119,'Downloaded Data'!A:A,1,TRUE)</f>
        <v>01/15/2017</v>
      </c>
    </row>
    <row r="2120" ht="15.75" customHeight="1">
      <c r="A2120" s="154" t="s">
        <v>6272</v>
      </c>
      <c r="B2120" s="490">
        <v>4493.4</v>
      </c>
      <c r="C2120" s="490">
        <v>4493.4</v>
      </c>
      <c r="D2120" s="490">
        <v>4493.4</v>
      </c>
      <c r="E2120" s="490">
        <v>4493.4</v>
      </c>
      <c r="G2120" s="226">
        <v>-0.0029</v>
      </c>
      <c r="K2120" s="154" t="s">
        <v>6238</v>
      </c>
      <c r="L2120" s="154">
        <v>67.55</v>
      </c>
      <c r="M2120" s="154">
        <v>66.27</v>
      </c>
      <c r="N2120" s="154">
        <v>69.0</v>
      </c>
      <c r="O2120" s="154">
        <v>66.27</v>
      </c>
      <c r="P2120" s="154" t="s">
        <v>4528</v>
      </c>
      <c r="Q2120" s="226">
        <v>0.0193</v>
      </c>
      <c r="R2120" s="489" t="str">
        <f>VLOOKUP(K2120,'Downloaded Data'!A:A,1,TRUE)</f>
        <v>01/14/2018</v>
      </c>
    </row>
    <row r="2121" ht="15.75" customHeight="1">
      <c r="A2121" s="154" t="s">
        <v>6273</v>
      </c>
      <c r="B2121" s="490">
        <v>4506.55</v>
      </c>
      <c r="C2121" s="490">
        <v>4506.55</v>
      </c>
      <c r="D2121" s="490">
        <v>4506.55</v>
      </c>
      <c r="E2121" s="490">
        <v>4506.55</v>
      </c>
      <c r="G2121" s="226">
        <v>-0.0059</v>
      </c>
      <c r="K2121" s="154" t="s">
        <v>6239</v>
      </c>
      <c r="L2121" s="154">
        <v>66.27</v>
      </c>
      <c r="M2121" s="154">
        <v>65.27</v>
      </c>
      <c r="N2121" s="154">
        <v>67.73</v>
      </c>
      <c r="O2121" s="154">
        <v>65.27</v>
      </c>
      <c r="P2121" s="154" t="s">
        <v>4529</v>
      </c>
      <c r="Q2121" s="226">
        <v>0.0014</v>
      </c>
      <c r="R2121" s="489" t="str">
        <f>VLOOKUP(K2121,'Downloaded Data'!A:A,1,TRUE)</f>
        <v>01/14/2018</v>
      </c>
    </row>
    <row r="2122" ht="15.75" customHeight="1">
      <c r="A2122" s="154" t="s">
        <v>6274</v>
      </c>
      <c r="B2122" s="490">
        <v>4533.21</v>
      </c>
      <c r="C2122" s="490">
        <v>4533.21</v>
      </c>
      <c r="D2122" s="490">
        <v>4533.21</v>
      </c>
      <c r="E2122" s="490">
        <v>4533.21</v>
      </c>
      <c r="G2122" s="226">
        <v>0.0146</v>
      </c>
      <c r="K2122" s="154" t="s">
        <v>6240</v>
      </c>
      <c r="L2122" s="154">
        <v>66.18</v>
      </c>
      <c r="M2122" s="154">
        <v>65.45</v>
      </c>
      <c r="N2122" s="154">
        <v>66.82</v>
      </c>
      <c r="O2122" s="154">
        <v>63.82</v>
      </c>
      <c r="P2122" s="154" t="s">
        <v>4530</v>
      </c>
      <c r="Q2122" s="226">
        <v>0.0283</v>
      </c>
      <c r="R2122" s="489" t="str">
        <f>VLOOKUP(K2122,'Downloaded Data'!A:A,1,TRUE)</f>
        <v>01/14/2018</v>
      </c>
    </row>
    <row r="2123" ht="15.75" customHeight="1">
      <c r="A2123" s="154" t="s">
        <v>6275</v>
      </c>
      <c r="B2123" s="490">
        <v>4468.02</v>
      </c>
      <c r="C2123" s="490">
        <v>4468.02</v>
      </c>
      <c r="D2123" s="490">
        <v>4468.02</v>
      </c>
      <c r="E2123" s="490">
        <v>4468.02</v>
      </c>
      <c r="G2123" s="226">
        <v>0.0057</v>
      </c>
      <c r="K2123" s="154" t="s">
        <v>6241</v>
      </c>
      <c r="L2123" s="154">
        <v>64.36</v>
      </c>
      <c r="M2123" s="154">
        <v>60.45</v>
      </c>
      <c r="N2123" s="154">
        <v>65.91</v>
      </c>
      <c r="O2123" s="154">
        <v>60.45</v>
      </c>
      <c r="P2123" s="154" t="s">
        <v>4531</v>
      </c>
      <c r="Q2123" s="226">
        <v>0.0598</v>
      </c>
      <c r="R2123" s="489" t="str">
        <f>VLOOKUP(K2123,'Downloaded Data'!A:A,1,TRUE)</f>
        <v>01/14/2018</v>
      </c>
    </row>
    <row r="2124" ht="15.75" customHeight="1">
      <c r="A2124" s="154" t="s">
        <v>6276</v>
      </c>
      <c r="B2124" s="490">
        <v>4442.81</v>
      </c>
      <c r="C2124" s="490">
        <v>4442.81</v>
      </c>
      <c r="D2124" s="490">
        <v>4442.81</v>
      </c>
      <c r="E2124" s="490">
        <v>4442.81</v>
      </c>
      <c r="G2124" s="226">
        <v>-0.0079</v>
      </c>
      <c r="K2124" s="154" t="s">
        <v>6242</v>
      </c>
      <c r="L2124" s="154">
        <v>60.73</v>
      </c>
      <c r="M2124" s="154">
        <v>61.36</v>
      </c>
      <c r="N2124" s="154">
        <v>62.18</v>
      </c>
      <c r="O2124" s="154">
        <v>60.0</v>
      </c>
      <c r="P2124" s="154" t="s">
        <v>4532</v>
      </c>
      <c r="Q2124" s="226">
        <v>-0.0275</v>
      </c>
      <c r="R2124" s="489" t="str">
        <f>VLOOKUP(K2124,'Downloaded Data'!A:A,1,TRUE)</f>
        <v>01/14/2018</v>
      </c>
    </row>
    <row r="2125" ht="15.75" customHeight="1">
      <c r="A2125" s="154" t="s">
        <v>6277</v>
      </c>
      <c r="B2125" s="490">
        <v>4477.99</v>
      </c>
      <c r="C2125" s="490">
        <v>4477.99</v>
      </c>
      <c r="D2125" s="490">
        <v>4477.99</v>
      </c>
      <c r="E2125" s="490">
        <v>4477.99</v>
      </c>
      <c r="G2125" s="226">
        <v>-0.0129</v>
      </c>
      <c r="K2125" s="489">
        <v>42314.0</v>
      </c>
      <c r="L2125" s="154">
        <v>62.45</v>
      </c>
      <c r="M2125" s="154">
        <v>65.91</v>
      </c>
      <c r="N2125" s="154">
        <v>65.91</v>
      </c>
      <c r="O2125" s="154">
        <v>62.0</v>
      </c>
      <c r="P2125" s="154" t="s">
        <v>4533</v>
      </c>
      <c r="Q2125" s="226">
        <v>-0.0445</v>
      </c>
      <c r="R2125" s="489" t="str">
        <f>VLOOKUP(K2125,'Downloaded Data'!A:A,1,TRUE)</f>
        <v>#N/A</v>
      </c>
    </row>
    <row r="2126" ht="15.75" customHeight="1">
      <c r="A2126" s="154" t="s">
        <v>6278</v>
      </c>
      <c r="B2126" s="490">
        <v>4536.39</v>
      </c>
      <c r="C2126" s="490">
        <v>4536.39</v>
      </c>
      <c r="D2126" s="490">
        <v>4536.39</v>
      </c>
      <c r="E2126" s="490">
        <v>4536.39</v>
      </c>
      <c r="G2126" s="226">
        <v>-0.0045</v>
      </c>
      <c r="K2126" s="489">
        <v>42283.0</v>
      </c>
      <c r="L2126" s="154">
        <v>65.36</v>
      </c>
      <c r="M2126" s="154">
        <v>65.0</v>
      </c>
      <c r="N2126" s="154">
        <v>66.0</v>
      </c>
      <c r="O2126" s="154">
        <v>64.55</v>
      </c>
      <c r="P2126" s="154" t="s">
        <v>4534</v>
      </c>
      <c r="Q2126" s="226">
        <v>0.033</v>
      </c>
      <c r="R2126" s="489" t="str">
        <f>VLOOKUP(K2126,'Downloaded Data'!A:A,1,TRUE)</f>
        <v>#N/A</v>
      </c>
    </row>
    <row r="2127" ht="15.75" customHeight="1">
      <c r="A2127" s="489">
        <v>42341.0</v>
      </c>
      <c r="B2127" s="490">
        <v>4556.94</v>
      </c>
      <c r="C2127" s="490">
        <v>4556.94</v>
      </c>
      <c r="D2127" s="490">
        <v>4556.94</v>
      </c>
      <c r="E2127" s="490">
        <v>4556.94</v>
      </c>
      <c r="G2127" s="226">
        <v>-0.0063</v>
      </c>
      <c r="K2127" s="489">
        <v>42253.0</v>
      </c>
      <c r="L2127" s="154">
        <v>63.27</v>
      </c>
      <c r="M2127" s="154">
        <v>62.0</v>
      </c>
      <c r="N2127" s="154">
        <v>65.91</v>
      </c>
      <c r="O2127" s="154">
        <v>62.0</v>
      </c>
      <c r="P2127" s="154" t="s">
        <v>4535</v>
      </c>
      <c r="Q2127" s="226">
        <v>-0.0072</v>
      </c>
      <c r="R2127" s="489" t="str">
        <f>VLOOKUP(K2127,'Downloaded Data'!A:A,1,TRUE)</f>
        <v>#N/A</v>
      </c>
    </row>
    <row r="2128" ht="15.75" customHeight="1">
      <c r="A2128" s="489">
        <v>42311.0</v>
      </c>
      <c r="B2128" s="490">
        <v>4585.72</v>
      </c>
      <c r="C2128" s="490">
        <v>4585.72</v>
      </c>
      <c r="D2128" s="490">
        <v>4585.72</v>
      </c>
      <c r="E2128" s="490">
        <v>4585.72</v>
      </c>
      <c r="G2128" s="226">
        <v>-0.0137</v>
      </c>
      <c r="K2128" s="489">
        <v>42222.0</v>
      </c>
      <c r="L2128" s="154">
        <v>63.73</v>
      </c>
      <c r="M2128" s="154">
        <v>69.09</v>
      </c>
      <c r="N2128" s="154">
        <v>69.91</v>
      </c>
      <c r="O2128" s="154">
        <v>63.18</v>
      </c>
      <c r="P2128" s="154" t="s">
        <v>4536</v>
      </c>
      <c r="Q2128" s="226">
        <v>-0.0715</v>
      </c>
      <c r="R2128" s="489" t="str">
        <f>VLOOKUP(K2128,'Downloaded Data'!A:A,1,TRUE)</f>
        <v>#N/A</v>
      </c>
    </row>
    <row r="2129" ht="15.75" customHeight="1">
      <c r="A2129" s="489">
        <v>42280.0</v>
      </c>
      <c r="B2129" s="490">
        <v>4649.3</v>
      </c>
      <c r="C2129" s="490">
        <v>4649.3</v>
      </c>
      <c r="D2129" s="490">
        <v>4649.3</v>
      </c>
      <c r="E2129" s="490">
        <v>4649.3</v>
      </c>
      <c r="G2129" s="226">
        <v>0.005</v>
      </c>
      <c r="K2129" s="489">
        <v>42191.0</v>
      </c>
      <c r="L2129" s="154">
        <v>68.64</v>
      </c>
      <c r="M2129" s="154">
        <v>70.64</v>
      </c>
      <c r="N2129" s="154">
        <v>71.73</v>
      </c>
      <c r="O2129" s="154">
        <v>68.0</v>
      </c>
      <c r="P2129" s="154" t="s">
        <v>4537</v>
      </c>
      <c r="Q2129" s="226">
        <v>0.0028</v>
      </c>
      <c r="R2129" s="489" t="str">
        <f>VLOOKUP(K2129,'Downloaded Data'!A:A,1,TRUE)</f>
        <v>#N/A</v>
      </c>
    </row>
    <row r="2130" ht="15.75" customHeight="1">
      <c r="A2130" s="489">
        <v>42250.0</v>
      </c>
      <c r="B2130" s="490">
        <v>4626.22</v>
      </c>
      <c r="C2130" s="490">
        <v>4626.22</v>
      </c>
      <c r="D2130" s="490">
        <v>4626.22</v>
      </c>
      <c r="E2130" s="490">
        <v>4626.22</v>
      </c>
      <c r="G2130" s="226">
        <v>3.0E-4</v>
      </c>
      <c r="K2130" s="489">
        <v>42100.0</v>
      </c>
      <c r="L2130" s="154">
        <v>68.45</v>
      </c>
      <c r="M2130" s="154">
        <v>68.82</v>
      </c>
      <c r="N2130" s="154">
        <v>69.91</v>
      </c>
      <c r="O2130" s="154">
        <v>67.73</v>
      </c>
      <c r="P2130" s="154" t="s">
        <v>4538</v>
      </c>
      <c r="Q2130" s="226">
        <v>-0.0093</v>
      </c>
      <c r="R2130" s="489" t="str">
        <f>VLOOKUP(K2130,'Downloaded Data'!A:A,1,TRUE)</f>
        <v>#N/A</v>
      </c>
    </row>
    <row r="2131" ht="15.75" customHeight="1">
      <c r="A2131" s="489">
        <v>42219.0</v>
      </c>
      <c r="B2131" s="490">
        <v>4624.94</v>
      </c>
      <c r="C2131" s="490">
        <v>4624.94</v>
      </c>
      <c r="D2131" s="490">
        <v>4624.94</v>
      </c>
      <c r="E2131" s="490">
        <v>4624.94</v>
      </c>
      <c r="G2131" s="226">
        <v>-0.0086</v>
      </c>
      <c r="K2131" s="489">
        <v>42041.0</v>
      </c>
      <c r="L2131" s="154">
        <v>69.09</v>
      </c>
      <c r="M2131" s="154">
        <v>70.45</v>
      </c>
      <c r="N2131" s="154">
        <v>73.45</v>
      </c>
      <c r="O2131" s="154">
        <v>68.45</v>
      </c>
      <c r="P2131" s="154" t="s">
        <v>4539</v>
      </c>
      <c r="Q2131" s="226">
        <v>-0.0168</v>
      </c>
      <c r="R2131" s="489" t="str">
        <f>VLOOKUP(K2131,'Downloaded Data'!A:A,1,TRUE)</f>
        <v>#N/A</v>
      </c>
    </row>
    <row r="2132" ht="15.75" customHeight="1">
      <c r="A2132" s="489">
        <v>42127.0</v>
      </c>
      <c r="B2132" s="490">
        <v>4664.91</v>
      </c>
      <c r="C2132" s="490">
        <v>4664.91</v>
      </c>
      <c r="D2132" s="490">
        <v>4664.91</v>
      </c>
      <c r="E2132" s="490">
        <v>4664.91</v>
      </c>
      <c r="G2132" s="226">
        <v>-0.0036</v>
      </c>
      <c r="K2132" s="489">
        <v>42010.0</v>
      </c>
      <c r="L2132" s="154">
        <v>70.27</v>
      </c>
      <c r="M2132" s="154">
        <v>73.64</v>
      </c>
      <c r="N2132" s="154">
        <v>75.36</v>
      </c>
      <c r="O2132" s="154">
        <v>69.64</v>
      </c>
      <c r="P2132" s="154" t="s">
        <v>4429</v>
      </c>
      <c r="Q2132" s="226">
        <v>-0.0433</v>
      </c>
      <c r="R2132" s="489" t="str">
        <f>VLOOKUP(K2132,'Downloaded Data'!A:A,1,TRUE)</f>
        <v>#N/A</v>
      </c>
    </row>
    <row r="2133" ht="15.75" customHeight="1">
      <c r="A2133" s="489">
        <v>42097.0</v>
      </c>
      <c r="B2133" s="490">
        <v>4681.53</v>
      </c>
      <c r="C2133" s="490">
        <v>4681.53</v>
      </c>
      <c r="D2133" s="490">
        <v>4681.53</v>
      </c>
      <c r="E2133" s="490">
        <v>4681.53</v>
      </c>
      <c r="G2133" s="226">
        <v>-0.003</v>
      </c>
      <c r="K2133" s="154" t="s">
        <v>6243</v>
      </c>
      <c r="L2133" s="154">
        <v>73.45</v>
      </c>
      <c r="M2133" s="154">
        <v>68.18</v>
      </c>
      <c r="N2133" s="154">
        <v>73.73</v>
      </c>
      <c r="O2133" s="154">
        <v>67.45</v>
      </c>
      <c r="P2133" s="154" t="s">
        <v>4540</v>
      </c>
      <c r="Q2133" s="226">
        <v>0.0948</v>
      </c>
      <c r="R2133" s="489" t="str">
        <f>VLOOKUP(K2133,'Downloaded Data'!A:A,1,TRUE)</f>
        <v>01/14/2018</v>
      </c>
    </row>
    <row r="2134" ht="15.75" customHeight="1">
      <c r="A2134" s="489">
        <v>42066.0</v>
      </c>
      <c r="B2134" s="490">
        <v>4695.79</v>
      </c>
      <c r="C2134" s="490">
        <v>4695.79</v>
      </c>
      <c r="D2134" s="490">
        <v>4695.79</v>
      </c>
      <c r="E2134" s="490">
        <v>4695.79</v>
      </c>
      <c r="G2134" s="226">
        <v>-0.005</v>
      </c>
      <c r="K2134" s="154" t="s">
        <v>6244</v>
      </c>
      <c r="L2134" s="154">
        <v>67.09</v>
      </c>
      <c r="M2134" s="154">
        <v>70.82</v>
      </c>
      <c r="N2134" s="154">
        <v>72.45</v>
      </c>
      <c r="O2134" s="154">
        <v>66.18</v>
      </c>
      <c r="P2134" s="154" t="s">
        <v>4169</v>
      </c>
      <c r="Q2134" s="226">
        <v>-0.0289</v>
      </c>
      <c r="R2134" s="489" t="str">
        <f>VLOOKUP(K2134,'Downloaded Data'!A:A,1,TRUE)</f>
        <v>01/14/2018</v>
      </c>
    </row>
    <row r="2135" ht="15.75" customHeight="1">
      <c r="A2135" s="489">
        <v>42038.0</v>
      </c>
      <c r="B2135" s="490">
        <v>4719.4</v>
      </c>
      <c r="C2135" s="490">
        <v>4719.4</v>
      </c>
      <c r="D2135" s="490">
        <v>4719.4</v>
      </c>
      <c r="E2135" s="490">
        <v>4719.4</v>
      </c>
      <c r="G2135" s="226">
        <v>-0.0043</v>
      </c>
      <c r="K2135" s="154" t="s">
        <v>6245</v>
      </c>
      <c r="L2135" s="154">
        <v>69.09</v>
      </c>
      <c r="M2135" s="154">
        <v>64.36</v>
      </c>
      <c r="N2135" s="154">
        <v>70.09</v>
      </c>
      <c r="O2135" s="154">
        <v>62.82</v>
      </c>
      <c r="P2135" s="154" t="s">
        <v>4115</v>
      </c>
      <c r="Q2135" s="226">
        <v>0.0826</v>
      </c>
      <c r="R2135" s="489" t="str">
        <f>VLOOKUP(K2135,'Downloaded Data'!A:A,1,TRUE)</f>
        <v>01/14/2018</v>
      </c>
    </row>
    <row r="2136" ht="15.75" customHeight="1">
      <c r="A2136" s="489">
        <v>42007.0</v>
      </c>
      <c r="B2136" s="490">
        <v>4739.65</v>
      </c>
      <c r="C2136" s="490">
        <v>4739.65</v>
      </c>
      <c r="D2136" s="490">
        <v>4739.65</v>
      </c>
      <c r="E2136" s="490">
        <v>4739.65</v>
      </c>
      <c r="G2136" s="226">
        <v>-0.0049</v>
      </c>
      <c r="K2136" s="154" t="s">
        <v>6246</v>
      </c>
      <c r="L2136" s="154">
        <v>63.82</v>
      </c>
      <c r="M2136" s="154">
        <v>66.0</v>
      </c>
      <c r="N2136" s="154">
        <v>67.09</v>
      </c>
      <c r="O2136" s="154">
        <v>63.27</v>
      </c>
      <c r="P2136" s="154" t="s">
        <v>4541</v>
      </c>
      <c r="Q2136" s="226">
        <v>-0.0277</v>
      </c>
      <c r="R2136" s="489" t="str">
        <f>VLOOKUP(K2136,'Downloaded Data'!A:A,1,TRUE)</f>
        <v>01/14/2018</v>
      </c>
    </row>
    <row r="2137" ht="15.75" customHeight="1">
      <c r="A2137" s="154" t="s">
        <v>6279</v>
      </c>
      <c r="B2137" s="490">
        <v>4763.21</v>
      </c>
      <c r="C2137" s="490">
        <v>4763.21</v>
      </c>
      <c r="D2137" s="490">
        <v>4763.21</v>
      </c>
      <c r="E2137" s="490">
        <v>4763.21</v>
      </c>
      <c r="G2137" s="226">
        <v>0.0044</v>
      </c>
      <c r="K2137" s="154" t="s">
        <v>6247</v>
      </c>
      <c r="L2137" s="154">
        <v>65.64</v>
      </c>
      <c r="M2137" s="154">
        <v>63.0</v>
      </c>
      <c r="N2137" s="154">
        <v>66.0</v>
      </c>
      <c r="O2137" s="154">
        <v>61.91</v>
      </c>
      <c r="P2137" s="154" t="s">
        <v>4542</v>
      </c>
      <c r="Q2137" s="226">
        <v>0.094</v>
      </c>
      <c r="R2137" s="489" t="str">
        <f>VLOOKUP(K2137,'Downloaded Data'!A:A,1,TRUE)</f>
        <v>01/14/2018</v>
      </c>
    </row>
    <row r="2138" ht="15.75" customHeight="1">
      <c r="A2138" s="154" t="s">
        <v>6280</v>
      </c>
      <c r="B2138" s="490">
        <v>4742.22</v>
      </c>
      <c r="C2138" s="490">
        <v>4742.22</v>
      </c>
      <c r="D2138" s="490">
        <v>4742.22</v>
      </c>
      <c r="E2138" s="490">
        <v>4742.22</v>
      </c>
      <c r="G2138" s="226">
        <v>-0.0123</v>
      </c>
      <c r="K2138" s="154" t="s">
        <v>6248</v>
      </c>
      <c r="L2138" s="154">
        <v>60.0</v>
      </c>
      <c r="M2138" s="154">
        <v>59.18</v>
      </c>
      <c r="N2138" s="154">
        <v>60.91</v>
      </c>
      <c r="O2138" s="154">
        <v>59.18</v>
      </c>
      <c r="P2138" s="154" t="s">
        <v>4543</v>
      </c>
      <c r="Q2138" s="226">
        <v>-0.003</v>
      </c>
      <c r="R2138" s="489" t="str">
        <f>VLOOKUP(K2138,'Downloaded Data'!A:A,1,TRUE)</f>
        <v>01/14/2018</v>
      </c>
    </row>
    <row r="2139" ht="15.75" customHeight="1">
      <c r="A2139" s="154" t="s">
        <v>6281</v>
      </c>
      <c r="B2139" s="490">
        <v>4801.14</v>
      </c>
      <c r="C2139" s="490">
        <v>4801.14</v>
      </c>
      <c r="D2139" s="490">
        <v>4801.14</v>
      </c>
      <c r="E2139" s="490">
        <v>4801.14</v>
      </c>
      <c r="G2139" s="226">
        <v>-0.0016</v>
      </c>
      <c r="K2139" s="154" t="s">
        <v>6249</v>
      </c>
      <c r="L2139" s="154">
        <v>60.18</v>
      </c>
      <c r="M2139" s="154">
        <v>60.82</v>
      </c>
      <c r="N2139" s="154">
        <v>61.45</v>
      </c>
      <c r="O2139" s="154">
        <v>60.09</v>
      </c>
      <c r="P2139" s="154" t="s">
        <v>4544</v>
      </c>
      <c r="Q2139" s="226">
        <v>-0.0076</v>
      </c>
      <c r="R2139" s="489" t="str">
        <f>VLOOKUP(K2139,'Downloaded Data'!A:A,1,TRUE)</f>
        <v>01/14/2018</v>
      </c>
    </row>
    <row r="2140" ht="15.75" customHeight="1">
      <c r="A2140" s="154" t="s">
        <v>6282</v>
      </c>
      <c r="B2140" s="490">
        <v>4808.64</v>
      </c>
      <c r="C2140" s="490">
        <v>4808.64</v>
      </c>
      <c r="D2140" s="490">
        <v>4808.64</v>
      </c>
      <c r="E2140" s="490">
        <v>4808.64</v>
      </c>
      <c r="G2140" s="226">
        <v>0.0013</v>
      </c>
      <c r="K2140" s="154" t="s">
        <v>6250</v>
      </c>
      <c r="L2140" s="154">
        <v>60.64</v>
      </c>
      <c r="M2140" s="154">
        <v>62.27</v>
      </c>
      <c r="N2140" s="154">
        <v>62.27</v>
      </c>
      <c r="O2140" s="154">
        <v>60.09</v>
      </c>
      <c r="P2140" s="154" t="s">
        <v>4545</v>
      </c>
      <c r="Q2140" s="226">
        <v>-0.0234</v>
      </c>
      <c r="R2140" s="489" t="str">
        <f>VLOOKUP(K2140,'Downloaded Data'!A:A,1,TRUE)</f>
        <v>01/14/2018</v>
      </c>
    </row>
    <row r="2141" ht="15.75" customHeight="1">
      <c r="A2141" s="154" t="s">
        <v>6283</v>
      </c>
      <c r="B2141" s="490">
        <v>4802.17</v>
      </c>
      <c r="C2141" s="490">
        <v>4802.17</v>
      </c>
      <c r="D2141" s="490">
        <v>4802.17</v>
      </c>
      <c r="E2141" s="490">
        <v>4802.17</v>
      </c>
      <c r="G2141" s="226">
        <v>0.0029</v>
      </c>
      <c r="K2141" s="154" t="s">
        <v>6251</v>
      </c>
      <c r="L2141" s="154">
        <v>62.09</v>
      </c>
      <c r="M2141" s="154">
        <v>63.09</v>
      </c>
      <c r="N2141" s="154">
        <v>63.91</v>
      </c>
      <c r="O2141" s="154">
        <v>61.82</v>
      </c>
      <c r="P2141" s="154" t="s">
        <v>4546</v>
      </c>
      <c r="Q2141" s="226">
        <v>0.0044</v>
      </c>
      <c r="R2141" s="489" t="str">
        <f>VLOOKUP(K2141,'Downloaded Data'!A:A,1,TRUE)</f>
        <v>01/14/2018</v>
      </c>
    </row>
    <row r="2142" ht="15.75" customHeight="1">
      <c r="A2142" s="154" t="s">
        <v>6284</v>
      </c>
      <c r="B2142" s="490">
        <v>4788.23</v>
      </c>
      <c r="C2142" s="490">
        <v>4788.23</v>
      </c>
      <c r="D2142" s="490">
        <v>4788.23</v>
      </c>
      <c r="E2142" s="490">
        <v>4788.23</v>
      </c>
      <c r="G2142" s="226">
        <v>-0.0029</v>
      </c>
      <c r="K2142" s="154" t="s">
        <v>6252</v>
      </c>
      <c r="L2142" s="154">
        <v>61.82</v>
      </c>
      <c r="M2142" s="154">
        <v>60.91</v>
      </c>
      <c r="N2142" s="154">
        <v>62.73</v>
      </c>
      <c r="O2142" s="154">
        <v>60.36</v>
      </c>
      <c r="P2142" s="154" t="s">
        <v>4547</v>
      </c>
      <c r="Q2142" s="226">
        <v>0.0195</v>
      </c>
      <c r="R2142" s="489" t="str">
        <f>VLOOKUP(K2142,'Downloaded Data'!A:A,1,TRUE)</f>
        <v>01/14/2018</v>
      </c>
    </row>
    <row r="2143" ht="15.75" customHeight="1">
      <c r="A2143" s="154" t="s">
        <v>6285</v>
      </c>
      <c r="B2143" s="490">
        <v>4802.27</v>
      </c>
      <c r="C2143" s="490">
        <v>4802.27</v>
      </c>
      <c r="D2143" s="490">
        <v>4802.27</v>
      </c>
      <c r="E2143" s="490">
        <v>4802.27</v>
      </c>
      <c r="G2143" s="226">
        <v>4.0E-4</v>
      </c>
      <c r="K2143" s="154" t="s">
        <v>6253</v>
      </c>
      <c r="L2143" s="154">
        <v>60.64</v>
      </c>
      <c r="M2143" s="154">
        <v>60.73</v>
      </c>
      <c r="N2143" s="154">
        <v>61.36</v>
      </c>
      <c r="O2143" s="154">
        <v>58.73</v>
      </c>
      <c r="P2143" s="154" t="s">
        <v>4548</v>
      </c>
      <c r="Q2143" s="226">
        <v>0.02</v>
      </c>
      <c r="R2143" s="489" t="str">
        <f>VLOOKUP(K2143,'Downloaded Data'!A:A,1,TRUE)</f>
        <v>01/14/2018</v>
      </c>
    </row>
    <row r="2144" ht="15.75" customHeight="1">
      <c r="A2144" s="154" t="s">
        <v>6286</v>
      </c>
      <c r="B2144" s="490">
        <v>4800.4</v>
      </c>
      <c r="C2144" s="490">
        <v>4800.4</v>
      </c>
      <c r="D2144" s="490">
        <v>4800.4</v>
      </c>
      <c r="E2144" s="490">
        <v>4800.4</v>
      </c>
      <c r="G2144" s="226">
        <v>0.0065</v>
      </c>
      <c r="K2144" s="154" t="s">
        <v>6254</v>
      </c>
      <c r="L2144" s="154">
        <v>59.45</v>
      </c>
      <c r="M2144" s="154">
        <v>59.09</v>
      </c>
      <c r="N2144" s="154">
        <v>60.82</v>
      </c>
      <c r="O2144" s="154">
        <v>58.45</v>
      </c>
      <c r="P2144" s="154" t="s">
        <v>4549</v>
      </c>
      <c r="Q2144" s="226">
        <v>0.0107</v>
      </c>
      <c r="R2144" s="489" t="str">
        <f>VLOOKUP(K2144,'Downloaded Data'!A:A,1,TRUE)</f>
        <v>01/14/2018</v>
      </c>
    </row>
    <row r="2145" ht="15.75" customHeight="1">
      <c r="A2145" s="154" t="s">
        <v>6287</v>
      </c>
      <c r="B2145" s="490">
        <v>4769.47</v>
      </c>
      <c r="C2145" s="490">
        <v>4769.47</v>
      </c>
      <c r="D2145" s="490">
        <v>4769.47</v>
      </c>
      <c r="E2145" s="490">
        <v>4769.47</v>
      </c>
      <c r="G2145" s="226">
        <v>-0.0128</v>
      </c>
      <c r="K2145" s="154" t="s">
        <v>6255</v>
      </c>
      <c r="L2145" s="154">
        <v>58.82</v>
      </c>
      <c r="M2145" s="154">
        <v>56.45</v>
      </c>
      <c r="N2145" s="154">
        <v>59.91</v>
      </c>
      <c r="O2145" s="154">
        <v>56.0</v>
      </c>
      <c r="P2145" s="154" t="s">
        <v>4550</v>
      </c>
      <c r="Q2145" s="226">
        <v>0.042</v>
      </c>
      <c r="R2145" s="489" t="str">
        <f>VLOOKUP(K2145,'Downloaded Data'!A:A,1,TRUE)</f>
        <v>01/14/2018</v>
      </c>
    </row>
    <row r="2146" ht="15.75" customHeight="1">
      <c r="A2146" s="154" t="s">
        <v>6288</v>
      </c>
      <c r="B2146" s="490">
        <v>4831.17</v>
      </c>
      <c r="C2146" s="490">
        <v>4831.17</v>
      </c>
      <c r="D2146" s="490">
        <v>4831.17</v>
      </c>
      <c r="E2146" s="490">
        <v>4831.17</v>
      </c>
      <c r="G2146" s="226">
        <v>-0.0022</v>
      </c>
      <c r="K2146" s="489">
        <v>42343.0</v>
      </c>
      <c r="L2146" s="154">
        <v>56.45</v>
      </c>
      <c r="M2146" s="154">
        <v>55.55</v>
      </c>
      <c r="N2146" s="154">
        <v>56.91</v>
      </c>
      <c r="O2146" s="154">
        <v>55.18</v>
      </c>
      <c r="P2146" s="154" t="s">
        <v>4551</v>
      </c>
      <c r="Q2146" s="226">
        <v>0.0032</v>
      </c>
      <c r="R2146" s="489" t="str">
        <f>VLOOKUP(K2146,'Downloaded Data'!A:A,1,TRUE)</f>
        <v>#N/A</v>
      </c>
    </row>
    <row r="2147" ht="15.75" customHeight="1">
      <c r="A2147" s="489">
        <v>42340.0</v>
      </c>
      <c r="B2147" s="490">
        <v>4841.72</v>
      </c>
      <c r="C2147" s="490">
        <v>4841.72</v>
      </c>
      <c r="D2147" s="490">
        <v>4841.72</v>
      </c>
      <c r="E2147" s="490">
        <v>4841.72</v>
      </c>
      <c r="G2147" s="226">
        <v>0.0065</v>
      </c>
      <c r="K2147" s="489">
        <v>42313.0</v>
      </c>
      <c r="L2147" s="154">
        <v>56.27</v>
      </c>
      <c r="M2147" s="154">
        <v>58.0</v>
      </c>
      <c r="N2147" s="154">
        <v>58.36</v>
      </c>
      <c r="O2147" s="154">
        <v>55.45</v>
      </c>
      <c r="P2147" s="154" t="s">
        <v>4552</v>
      </c>
      <c r="Q2147" s="226">
        <v>-0.0065</v>
      </c>
      <c r="R2147" s="489" t="str">
        <f>VLOOKUP(K2147,'Downloaded Data'!A:A,1,TRUE)</f>
        <v>#N/A</v>
      </c>
    </row>
    <row r="2148" ht="15.75" customHeight="1">
      <c r="A2148" s="489">
        <v>42310.0</v>
      </c>
      <c r="B2148" s="490">
        <v>4810.53</v>
      </c>
      <c r="C2148" s="490">
        <v>4810.53</v>
      </c>
      <c r="D2148" s="490">
        <v>4810.53</v>
      </c>
      <c r="E2148" s="490">
        <v>4810.53</v>
      </c>
      <c r="G2148" s="226">
        <v>0.005</v>
      </c>
      <c r="K2148" s="489">
        <v>42282.0</v>
      </c>
      <c r="L2148" s="154">
        <v>56.64</v>
      </c>
      <c r="M2148" s="154">
        <v>56.73</v>
      </c>
      <c r="N2148" s="154">
        <v>58.36</v>
      </c>
      <c r="O2148" s="154">
        <v>55.36</v>
      </c>
      <c r="P2148" s="154" t="s">
        <v>4553</v>
      </c>
      <c r="Q2148" s="226">
        <v>0.0231</v>
      </c>
      <c r="R2148" s="489" t="str">
        <f>VLOOKUP(K2148,'Downloaded Data'!A:A,1,TRUE)</f>
        <v>#N/A</v>
      </c>
    </row>
    <row r="2149" ht="15.75" customHeight="1">
      <c r="A2149" s="489">
        <v>42279.0</v>
      </c>
      <c r="B2149" s="490">
        <v>4786.69</v>
      </c>
      <c r="C2149" s="490">
        <v>4786.69</v>
      </c>
      <c r="D2149" s="490">
        <v>4786.69</v>
      </c>
      <c r="E2149" s="490">
        <v>4786.69</v>
      </c>
      <c r="G2149" s="226">
        <v>0.0157</v>
      </c>
      <c r="K2149" s="489">
        <v>42190.0</v>
      </c>
      <c r="L2149" s="154">
        <v>55.36</v>
      </c>
      <c r="M2149" s="154">
        <v>52.91</v>
      </c>
      <c r="N2149" s="154">
        <v>56.18</v>
      </c>
      <c r="O2149" s="154">
        <v>52.73</v>
      </c>
      <c r="P2149" s="154" t="s">
        <v>4554</v>
      </c>
      <c r="Q2149" s="226">
        <v>0.0463</v>
      </c>
      <c r="R2149" s="489" t="str">
        <f>VLOOKUP(K2149,'Downloaded Data'!A:A,1,TRUE)</f>
        <v>#N/A</v>
      </c>
    </row>
    <row r="2150" ht="15.75" customHeight="1">
      <c r="A2150" s="489">
        <v>42249.0</v>
      </c>
      <c r="B2150" s="490">
        <v>4712.56</v>
      </c>
      <c r="C2150" s="490">
        <v>4712.56</v>
      </c>
      <c r="D2150" s="490">
        <v>4712.56</v>
      </c>
      <c r="E2150" s="490">
        <v>4712.56</v>
      </c>
      <c r="G2150" s="226">
        <v>0.0023</v>
      </c>
      <c r="K2150" s="489">
        <v>42160.0</v>
      </c>
      <c r="L2150" s="154">
        <v>52.91</v>
      </c>
      <c r="M2150" s="154">
        <v>50.09</v>
      </c>
      <c r="N2150" s="154">
        <v>55.0</v>
      </c>
      <c r="O2150" s="154">
        <v>50.0</v>
      </c>
      <c r="P2150" s="154" t="s">
        <v>4555</v>
      </c>
      <c r="Q2150" s="226">
        <v>0.0582</v>
      </c>
      <c r="R2150" s="489" t="str">
        <f>VLOOKUP(K2150,'Downloaded Data'!A:A,1,TRUE)</f>
        <v>#N/A</v>
      </c>
    </row>
    <row r="2151" ht="15.75" customHeight="1">
      <c r="A2151" s="489">
        <v>42218.0</v>
      </c>
      <c r="B2151" s="490">
        <v>4701.6</v>
      </c>
      <c r="C2151" s="490">
        <v>4701.6</v>
      </c>
      <c r="D2151" s="490">
        <v>4701.6</v>
      </c>
      <c r="E2151" s="490">
        <v>4701.6</v>
      </c>
      <c r="G2151" s="226">
        <v>0.0035</v>
      </c>
      <c r="K2151" s="489">
        <v>42129.0</v>
      </c>
      <c r="L2151" s="154">
        <v>50.0</v>
      </c>
      <c r="M2151" s="154">
        <v>50.0</v>
      </c>
      <c r="N2151" s="154">
        <v>52.73</v>
      </c>
      <c r="O2151" s="154">
        <v>49.36</v>
      </c>
      <c r="P2151" s="154" t="s">
        <v>4556</v>
      </c>
      <c r="Q2151" s="226">
        <v>0.0148</v>
      </c>
      <c r="R2151" s="489" t="str">
        <f>VLOOKUP(K2151,'Downloaded Data'!A:A,1,TRUE)</f>
        <v>#N/A</v>
      </c>
    </row>
    <row r="2152" ht="15.75" customHeight="1">
      <c r="A2152" s="489">
        <v>42126.0</v>
      </c>
      <c r="B2152" s="490">
        <v>4685.03</v>
      </c>
      <c r="C2152" s="490">
        <v>4685.03</v>
      </c>
      <c r="D2152" s="490">
        <v>4685.03</v>
      </c>
      <c r="E2152" s="490">
        <v>4685.03</v>
      </c>
      <c r="G2152" s="226">
        <v>0.0036</v>
      </c>
      <c r="K2152" s="489">
        <v>42099.0</v>
      </c>
      <c r="L2152" s="154">
        <v>49.27</v>
      </c>
      <c r="M2152" s="154">
        <v>51.82</v>
      </c>
      <c r="N2152" s="154">
        <v>52.73</v>
      </c>
      <c r="O2152" s="154">
        <v>48.82</v>
      </c>
      <c r="P2152" s="154" t="s">
        <v>4557</v>
      </c>
      <c r="Q2152" s="226">
        <v>-0.0906</v>
      </c>
      <c r="R2152" s="489" t="str">
        <f>VLOOKUP(K2152,'Downloaded Data'!A:A,1,TRUE)</f>
        <v>#N/A</v>
      </c>
    </row>
    <row r="2153" ht="15.75" customHeight="1">
      <c r="A2153" s="489">
        <v>42096.0</v>
      </c>
      <c r="B2153" s="490">
        <v>4668.05</v>
      </c>
      <c r="C2153" s="490">
        <v>4668.05</v>
      </c>
      <c r="D2153" s="490">
        <v>4668.05</v>
      </c>
      <c r="E2153" s="490">
        <v>4668.05</v>
      </c>
      <c r="G2153" s="226">
        <v>0.0025</v>
      </c>
      <c r="K2153" s="154" t="s">
        <v>6256</v>
      </c>
      <c r="L2153" s="154">
        <v>54.18</v>
      </c>
      <c r="M2153" s="154">
        <v>59.09</v>
      </c>
      <c r="N2153" s="154">
        <v>59.09</v>
      </c>
      <c r="O2153" s="154">
        <v>52.82</v>
      </c>
      <c r="P2153" s="154" t="s">
        <v>4558</v>
      </c>
      <c r="Q2153" s="226">
        <v>-0.0434</v>
      </c>
      <c r="R2153" s="489" t="str">
        <f>VLOOKUP(K2153,'Downloaded Data'!A:A,1,TRUE)</f>
        <v>01/14/2018</v>
      </c>
    </row>
    <row r="2154" ht="15.75" customHeight="1">
      <c r="A2154" s="489">
        <v>42065.0</v>
      </c>
      <c r="B2154" s="490">
        <v>4656.47</v>
      </c>
      <c r="C2154" s="490">
        <v>4656.47</v>
      </c>
      <c r="D2154" s="490">
        <v>4656.47</v>
      </c>
      <c r="E2154" s="490">
        <v>4656.47</v>
      </c>
      <c r="G2154" s="226">
        <v>0.0082</v>
      </c>
      <c r="K2154" s="154" t="s">
        <v>6257</v>
      </c>
      <c r="L2154" s="154">
        <v>56.64</v>
      </c>
      <c r="M2154" s="154">
        <v>57.27</v>
      </c>
      <c r="N2154" s="154">
        <v>58.55</v>
      </c>
      <c r="O2154" s="154">
        <v>55.73</v>
      </c>
      <c r="P2154" s="154" t="s">
        <v>4559</v>
      </c>
      <c r="Q2154" s="226">
        <v>-0.0141</v>
      </c>
      <c r="R2154" s="489" t="str">
        <f>VLOOKUP(K2154,'Downloaded Data'!A:A,1,TRUE)</f>
        <v>01/14/2018</v>
      </c>
    </row>
    <row r="2155" ht="15.75" customHeight="1">
      <c r="A2155" s="489">
        <v>42037.0</v>
      </c>
      <c r="B2155" s="490">
        <v>4618.43</v>
      </c>
      <c r="C2155" s="490">
        <v>4618.43</v>
      </c>
      <c r="D2155" s="490">
        <v>4618.43</v>
      </c>
      <c r="E2155" s="490">
        <v>4618.43</v>
      </c>
      <c r="G2155" s="226">
        <v>-0.0078</v>
      </c>
      <c r="K2155" s="154" t="s">
        <v>6258</v>
      </c>
      <c r="L2155" s="154">
        <v>57.45</v>
      </c>
      <c r="M2155" s="154">
        <v>61.0</v>
      </c>
      <c r="N2155" s="154">
        <v>61.82</v>
      </c>
      <c r="O2155" s="154">
        <v>56.82</v>
      </c>
      <c r="P2155" s="154" t="s">
        <v>4560</v>
      </c>
      <c r="Q2155" s="226">
        <v>-0.0482</v>
      </c>
      <c r="R2155" s="489" t="str">
        <f>VLOOKUP(K2155,'Downloaded Data'!A:A,1,TRUE)</f>
        <v>01/14/2018</v>
      </c>
    </row>
    <row r="2156" ht="15.75" customHeight="1">
      <c r="A2156" s="489">
        <v>42006.0</v>
      </c>
      <c r="B2156" s="490">
        <v>4654.95</v>
      </c>
      <c r="C2156" s="490">
        <v>4654.95</v>
      </c>
      <c r="D2156" s="490">
        <v>4654.95</v>
      </c>
      <c r="E2156" s="490">
        <v>4654.95</v>
      </c>
      <c r="G2156" s="226">
        <v>-0.0146</v>
      </c>
      <c r="K2156" s="154" t="s">
        <v>6259</v>
      </c>
      <c r="L2156" s="154">
        <v>60.36</v>
      </c>
      <c r="M2156" s="154">
        <v>61.73</v>
      </c>
      <c r="N2156" s="154">
        <v>62.0</v>
      </c>
      <c r="O2156" s="154">
        <v>60.0</v>
      </c>
      <c r="P2156" s="154" t="s">
        <v>4561</v>
      </c>
      <c r="Q2156" s="226">
        <v>-0.0279</v>
      </c>
      <c r="R2156" s="489" t="str">
        <f>VLOOKUP(K2156,'Downloaded Data'!A:A,1,TRUE)</f>
        <v>01/14/2018</v>
      </c>
    </row>
    <row r="2157" ht="15.75" customHeight="1">
      <c r="A2157" s="154" t="s">
        <v>6289</v>
      </c>
      <c r="B2157" s="490">
        <v>4724.04</v>
      </c>
      <c r="C2157" s="490">
        <v>4724.04</v>
      </c>
      <c r="D2157" s="490">
        <v>4724.04</v>
      </c>
      <c r="E2157" s="490">
        <v>4724.04</v>
      </c>
      <c r="G2157" s="226">
        <v>-0.005</v>
      </c>
      <c r="K2157" s="154" t="s">
        <v>6260</v>
      </c>
      <c r="L2157" s="154">
        <v>62.09</v>
      </c>
      <c r="M2157" s="154">
        <v>64.45</v>
      </c>
      <c r="N2157" s="154">
        <v>64.45</v>
      </c>
      <c r="O2157" s="154">
        <v>61.64</v>
      </c>
      <c r="P2157" s="154" t="s">
        <v>4562</v>
      </c>
      <c r="Q2157" s="226">
        <v>-0.0244</v>
      </c>
      <c r="R2157" s="489" t="str">
        <f>VLOOKUP(K2157,'Downloaded Data'!A:A,1,TRUE)</f>
        <v>01/14/2018</v>
      </c>
    </row>
    <row r="2158" ht="15.75" customHeight="1">
      <c r="A2158" s="154" t="s">
        <v>6290</v>
      </c>
      <c r="B2158" s="490">
        <v>4747.63</v>
      </c>
      <c r="C2158" s="490">
        <v>4747.63</v>
      </c>
      <c r="D2158" s="490">
        <v>4747.63</v>
      </c>
      <c r="E2158" s="490">
        <v>4747.63</v>
      </c>
      <c r="G2158" s="226">
        <v>-0.002</v>
      </c>
      <c r="K2158" s="154" t="s">
        <v>6261</v>
      </c>
      <c r="L2158" s="154">
        <v>63.64</v>
      </c>
      <c r="M2158" s="154">
        <v>63.18</v>
      </c>
      <c r="N2158" s="154">
        <v>64.55</v>
      </c>
      <c r="O2158" s="154">
        <v>62.82</v>
      </c>
      <c r="P2158" s="154" t="s">
        <v>4563</v>
      </c>
      <c r="Q2158" s="226">
        <v>0.0131</v>
      </c>
      <c r="R2158" s="489" t="str">
        <f>VLOOKUP(K2158,'Downloaded Data'!A:A,1,TRUE)</f>
        <v>01/14/2018</v>
      </c>
    </row>
    <row r="2159" ht="15.75" customHeight="1">
      <c r="A2159" s="154" t="s">
        <v>6291</v>
      </c>
      <c r="B2159" s="490">
        <v>4757.1</v>
      </c>
      <c r="C2159" s="490">
        <v>4757.1</v>
      </c>
      <c r="D2159" s="490">
        <v>4757.1</v>
      </c>
      <c r="E2159" s="490">
        <v>4757.1</v>
      </c>
      <c r="G2159" s="226">
        <v>0.0104</v>
      </c>
      <c r="K2159" s="154" t="s">
        <v>6262</v>
      </c>
      <c r="L2159" s="154">
        <v>62.82</v>
      </c>
      <c r="M2159" s="154">
        <v>63.55</v>
      </c>
      <c r="N2159" s="154">
        <v>64.36</v>
      </c>
      <c r="O2159" s="154">
        <v>61.82</v>
      </c>
      <c r="P2159" s="154" t="s">
        <v>4564</v>
      </c>
      <c r="Q2159" s="226">
        <v>0.0029</v>
      </c>
      <c r="R2159" s="489" t="str">
        <f>VLOOKUP(K2159,'Downloaded Data'!A:A,1,TRUE)</f>
        <v>01/14/2018</v>
      </c>
    </row>
    <row r="2160" ht="15.75" customHeight="1">
      <c r="A2160" s="154" t="s">
        <v>6292</v>
      </c>
      <c r="B2160" s="490">
        <v>4708.33</v>
      </c>
      <c r="C2160" s="490">
        <v>4708.33</v>
      </c>
      <c r="D2160" s="490">
        <v>4708.33</v>
      </c>
      <c r="E2160" s="490">
        <v>4708.33</v>
      </c>
      <c r="G2160" s="226">
        <v>-0.0018</v>
      </c>
      <c r="K2160" s="154" t="s">
        <v>6263</v>
      </c>
      <c r="L2160" s="154">
        <v>62.64</v>
      </c>
      <c r="M2160" s="154">
        <v>66.27</v>
      </c>
      <c r="N2160" s="154">
        <v>66.27</v>
      </c>
      <c r="O2160" s="154">
        <v>61.82</v>
      </c>
      <c r="P2160" s="154" t="s">
        <v>4565</v>
      </c>
      <c r="Q2160" s="226">
        <v>-0.0363</v>
      </c>
      <c r="R2160" s="489" t="str">
        <f>VLOOKUP(K2160,'Downloaded Data'!A:A,1,TRUE)</f>
        <v>01/14/2018</v>
      </c>
    </row>
    <row r="2161" ht="15.75" customHeight="1">
      <c r="A2161" s="154" t="s">
        <v>6293</v>
      </c>
      <c r="B2161" s="490">
        <v>4716.76</v>
      </c>
      <c r="C2161" s="490">
        <v>4716.76</v>
      </c>
      <c r="D2161" s="490">
        <v>4716.76</v>
      </c>
      <c r="E2161" s="490">
        <v>4716.76</v>
      </c>
      <c r="G2161" s="226">
        <v>-0.0169</v>
      </c>
      <c r="K2161" s="154" t="s">
        <v>6264</v>
      </c>
      <c r="L2161" s="154">
        <v>65.0</v>
      </c>
      <c r="M2161" s="154">
        <v>63.0</v>
      </c>
      <c r="N2161" s="154">
        <v>67.27</v>
      </c>
      <c r="O2161" s="154">
        <v>62.36</v>
      </c>
      <c r="P2161" s="154" t="s">
        <v>4566</v>
      </c>
      <c r="Q2161" s="226">
        <v>0.0454</v>
      </c>
      <c r="R2161" s="489" t="str">
        <f>VLOOKUP(K2161,'Downloaded Data'!A:A,1,TRUE)</f>
        <v>01/14/2018</v>
      </c>
    </row>
    <row r="2162" ht="15.75" customHeight="1">
      <c r="A2162" s="154" t="s">
        <v>6294</v>
      </c>
      <c r="B2162" s="490">
        <v>4797.95</v>
      </c>
      <c r="C2162" s="490">
        <v>4797.95</v>
      </c>
      <c r="D2162" s="490">
        <v>4797.95</v>
      </c>
      <c r="E2162" s="490">
        <v>4797.95</v>
      </c>
      <c r="G2162" s="226">
        <v>0.0031</v>
      </c>
      <c r="K2162" s="154" t="s">
        <v>6265</v>
      </c>
      <c r="L2162" s="154">
        <v>62.18</v>
      </c>
      <c r="M2162" s="154">
        <v>65.45</v>
      </c>
      <c r="N2162" s="154">
        <v>65.45</v>
      </c>
      <c r="O2162" s="154">
        <v>61.27</v>
      </c>
      <c r="P2162" s="154" t="s">
        <v>4567</v>
      </c>
      <c r="Q2162" s="226">
        <v>-0.0298</v>
      </c>
      <c r="R2162" s="489" t="str">
        <f>VLOOKUP(K2162,'Downloaded Data'!A:A,1,TRUE)</f>
        <v>01/14/2018</v>
      </c>
    </row>
    <row r="2163" ht="15.75" customHeight="1">
      <c r="A2163" s="154" t="s">
        <v>6295</v>
      </c>
      <c r="B2163" s="490">
        <v>4783.21</v>
      </c>
      <c r="C2163" s="490">
        <v>4783.21</v>
      </c>
      <c r="D2163" s="490">
        <v>4783.21</v>
      </c>
      <c r="E2163" s="490">
        <v>4783.21</v>
      </c>
      <c r="G2163" s="226">
        <v>-0.0152</v>
      </c>
      <c r="K2163" s="154" t="s">
        <v>6266</v>
      </c>
      <c r="L2163" s="154">
        <v>64.09</v>
      </c>
      <c r="M2163" s="154">
        <v>59.27</v>
      </c>
      <c r="N2163" s="154">
        <v>64.18</v>
      </c>
      <c r="O2163" s="154">
        <v>59.09</v>
      </c>
      <c r="P2163" s="154" t="s">
        <v>4568</v>
      </c>
      <c r="Q2163" s="226">
        <v>0.0982</v>
      </c>
      <c r="R2163" s="489" t="str">
        <f>VLOOKUP(K2163,'Downloaded Data'!A:A,1,TRUE)</f>
        <v>01/14/2018</v>
      </c>
    </row>
    <row r="2164" ht="15.75" customHeight="1">
      <c r="A2164" s="154" t="s">
        <v>6296</v>
      </c>
      <c r="B2164" s="490">
        <v>4856.94</v>
      </c>
      <c r="C2164" s="490">
        <v>4856.94</v>
      </c>
      <c r="D2164" s="490">
        <v>4856.94</v>
      </c>
      <c r="E2164" s="490">
        <v>4856.94</v>
      </c>
      <c r="G2164" s="226">
        <v>-0.0021</v>
      </c>
      <c r="K2164" s="154" t="s">
        <v>6267</v>
      </c>
      <c r="L2164" s="154">
        <v>58.36</v>
      </c>
      <c r="M2164" s="154">
        <v>55.91</v>
      </c>
      <c r="N2164" s="154">
        <v>59.0</v>
      </c>
      <c r="O2164" s="154">
        <v>55.55</v>
      </c>
      <c r="P2164" s="154" t="s">
        <v>4569</v>
      </c>
      <c r="Q2164" s="226">
        <v>-0.0048</v>
      </c>
      <c r="R2164" s="489" t="str">
        <f>VLOOKUP(K2164,'Downloaded Data'!A:A,1,TRUE)</f>
        <v>01/14/2018</v>
      </c>
    </row>
    <row r="2165" ht="15.75" customHeight="1">
      <c r="A2165" s="154" t="s">
        <v>6297</v>
      </c>
      <c r="B2165" s="490">
        <v>4867.08</v>
      </c>
      <c r="C2165" s="490">
        <v>4867.08</v>
      </c>
      <c r="D2165" s="490">
        <v>4867.08</v>
      </c>
      <c r="E2165" s="490">
        <v>4867.08</v>
      </c>
      <c r="G2165" s="226">
        <v>-0.0102</v>
      </c>
      <c r="K2165" s="489">
        <v>42342.0</v>
      </c>
      <c r="L2165" s="154">
        <v>58.64</v>
      </c>
      <c r="M2165" s="154">
        <v>58.64</v>
      </c>
      <c r="N2165" s="154">
        <v>58.64</v>
      </c>
      <c r="O2165" s="154">
        <v>58.64</v>
      </c>
      <c r="Q2165" s="226">
        <v>0.0</v>
      </c>
      <c r="R2165" s="489" t="str">
        <f>VLOOKUP(K2165,'Downloaded Data'!A:A,1,TRUE)</f>
        <v>#N/A</v>
      </c>
    </row>
    <row r="2166" ht="15.75" customHeight="1">
      <c r="A2166" s="154" t="s">
        <v>6298</v>
      </c>
      <c r="B2166" s="490">
        <v>4917.37</v>
      </c>
      <c r="C2166" s="490">
        <v>4917.37</v>
      </c>
      <c r="D2166" s="490">
        <v>4917.37</v>
      </c>
      <c r="E2166" s="490">
        <v>4917.37</v>
      </c>
      <c r="G2166" s="226">
        <v>-0.0078</v>
      </c>
      <c r="K2166" s="489">
        <v>42251.0</v>
      </c>
      <c r="L2166" s="154">
        <v>58.64</v>
      </c>
      <c r="M2166" s="154">
        <v>58.91</v>
      </c>
      <c r="N2166" s="154">
        <v>59.45</v>
      </c>
      <c r="O2166" s="154">
        <v>58.18</v>
      </c>
      <c r="P2166" s="154" t="s">
        <v>4570</v>
      </c>
      <c r="Q2166" s="226">
        <v>-0.0061</v>
      </c>
      <c r="R2166" s="489" t="str">
        <f>VLOOKUP(K2166,'Downloaded Data'!A:A,1,TRUE)</f>
        <v>#N/A</v>
      </c>
    </row>
    <row r="2167" ht="15.75" customHeight="1">
      <c r="A2167" s="154" t="s">
        <v>6299</v>
      </c>
      <c r="B2167" s="490">
        <v>4956.09</v>
      </c>
      <c r="C2167" s="490">
        <v>4956.09</v>
      </c>
      <c r="D2167" s="490">
        <v>4956.09</v>
      </c>
      <c r="E2167" s="490">
        <v>4956.09</v>
      </c>
      <c r="G2167" s="226">
        <v>9.0E-4</v>
      </c>
      <c r="K2167" s="489">
        <v>42220.0</v>
      </c>
      <c r="L2167" s="154">
        <v>59.0</v>
      </c>
      <c r="M2167" s="154">
        <v>59.45</v>
      </c>
      <c r="N2167" s="154">
        <v>60.64</v>
      </c>
      <c r="O2167" s="154">
        <v>56.36</v>
      </c>
      <c r="P2167" s="154" t="s">
        <v>4571</v>
      </c>
      <c r="Q2167" s="226">
        <v>-0.0181</v>
      </c>
      <c r="R2167" s="489" t="str">
        <f>VLOOKUP(K2167,'Downloaded Data'!A:A,1,TRUE)</f>
        <v>#N/A</v>
      </c>
    </row>
    <row r="2168" ht="15.75" customHeight="1">
      <c r="A2168" s="154" t="s">
        <v>6300</v>
      </c>
      <c r="B2168" s="490">
        <v>4951.68</v>
      </c>
      <c r="C2168" s="490">
        <v>4951.68</v>
      </c>
      <c r="D2168" s="490">
        <v>4951.68</v>
      </c>
      <c r="E2168" s="490">
        <v>4951.68</v>
      </c>
      <c r="G2168" s="226">
        <v>-0.0036</v>
      </c>
      <c r="K2168" s="489">
        <v>42189.0</v>
      </c>
      <c r="L2168" s="154">
        <v>60.09</v>
      </c>
      <c r="M2168" s="154">
        <v>61.55</v>
      </c>
      <c r="N2168" s="154">
        <v>61.73</v>
      </c>
      <c r="O2168" s="154">
        <v>59.45</v>
      </c>
      <c r="P2168" s="154" t="s">
        <v>4572</v>
      </c>
      <c r="Q2168" s="226">
        <v>-0.0266</v>
      </c>
      <c r="R2168" s="489" t="str">
        <f>VLOOKUP(K2168,'Downloaded Data'!A:A,1,TRUE)</f>
        <v>#N/A</v>
      </c>
    </row>
    <row r="2169" ht="15.75" customHeight="1">
      <c r="A2169" s="154" t="s">
        <v>6301</v>
      </c>
      <c r="B2169" s="490">
        <v>4969.73</v>
      </c>
      <c r="C2169" s="490">
        <v>4969.73</v>
      </c>
      <c r="D2169" s="490">
        <v>4969.73</v>
      </c>
      <c r="E2169" s="490">
        <v>4969.73</v>
      </c>
      <c r="G2169" s="226">
        <v>0.0026</v>
      </c>
      <c r="K2169" s="489">
        <v>42159.0</v>
      </c>
      <c r="L2169" s="154">
        <v>61.73</v>
      </c>
      <c r="M2169" s="154">
        <v>61.82</v>
      </c>
      <c r="N2169" s="154">
        <v>62.73</v>
      </c>
      <c r="O2169" s="154">
        <v>61.64</v>
      </c>
      <c r="P2169" s="154" t="s">
        <v>4573</v>
      </c>
      <c r="Q2169" s="226">
        <v>0.0015</v>
      </c>
      <c r="R2169" s="489" t="str">
        <f>VLOOKUP(K2169,'Downloaded Data'!A:A,1,TRUE)</f>
        <v>#N/A</v>
      </c>
    </row>
    <row r="2170" ht="15.75" customHeight="1">
      <c r="A2170" s="489">
        <v>42339.0</v>
      </c>
      <c r="B2170" s="490">
        <v>4956.92</v>
      </c>
      <c r="C2170" s="490">
        <v>4956.92</v>
      </c>
      <c r="D2170" s="490">
        <v>4956.92</v>
      </c>
      <c r="E2170" s="490">
        <v>4956.92</v>
      </c>
      <c r="G2170" s="226">
        <v>0.0026</v>
      </c>
      <c r="K2170" s="489">
        <v>42128.0</v>
      </c>
      <c r="L2170" s="154">
        <v>61.64</v>
      </c>
      <c r="M2170" s="154">
        <v>60.45</v>
      </c>
      <c r="N2170" s="154">
        <v>61.82</v>
      </c>
      <c r="O2170" s="154">
        <v>60.0</v>
      </c>
      <c r="P2170" s="154" t="s">
        <v>4574</v>
      </c>
      <c r="Q2170" s="226">
        <v>0.0212</v>
      </c>
      <c r="R2170" s="489" t="str">
        <f>VLOOKUP(K2170,'Downloaded Data'!A:A,1,TRUE)</f>
        <v>#N/A</v>
      </c>
    </row>
    <row r="2171" ht="15.75" customHeight="1">
      <c r="A2171" s="489">
        <v>42309.0</v>
      </c>
      <c r="B2171" s="490">
        <v>4943.99</v>
      </c>
      <c r="C2171" s="490">
        <v>4943.99</v>
      </c>
      <c r="D2171" s="490">
        <v>4943.99</v>
      </c>
      <c r="E2171" s="490">
        <v>4943.99</v>
      </c>
      <c r="G2171" s="226">
        <v>-0.005</v>
      </c>
      <c r="K2171" s="489">
        <v>42039.0</v>
      </c>
      <c r="L2171" s="154">
        <v>60.36</v>
      </c>
      <c r="M2171" s="154">
        <v>62.27</v>
      </c>
      <c r="N2171" s="154">
        <v>62.27</v>
      </c>
      <c r="O2171" s="154">
        <v>60.09</v>
      </c>
      <c r="P2171" s="154" t="s">
        <v>4575</v>
      </c>
      <c r="Q2171" s="226">
        <v>-0.0208</v>
      </c>
      <c r="R2171" s="489" t="str">
        <f>VLOOKUP(K2171,'Downloaded Data'!A:A,1,TRUE)</f>
        <v>#N/A</v>
      </c>
    </row>
    <row r="2172" ht="15.75" customHeight="1">
      <c r="A2172" s="489">
        <v>42217.0</v>
      </c>
      <c r="B2172" s="490">
        <v>4968.71</v>
      </c>
      <c r="C2172" s="490">
        <v>4968.71</v>
      </c>
      <c r="D2172" s="490">
        <v>4968.71</v>
      </c>
      <c r="E2172" s="490">
        <v>4968.71</v>
      </c>
      <c r="G2172" s="226">
        <v>0.001</v>
      </c>
      <c r="K2172" s="489">
        <v>42008.0</v>
      </c>
      <c r="L2172" s="154">
        <v>61.64</v>
      </c>
      <c r="M2172" s="154">
        <v>63.64</v>
      </c>
      <c r="N2172" s="154">
        <v>64.45</v>
      </c>
      <c r="O2172" s="154">
        <v>61.09</v>
      </c>
      <c r="P2172" s="154" t="s">
        <v>4576</v>
      </c>
      <c r="Q2172" s="226">
        <v>-0.0622</v>
      </c>
      <c r="R2172" s="489" t="str">
        <f>VLOOKUP(K2172,'Downloaded Data'!A:A,1,TRUE)</f>
        <v>#N/A</v>
      </c>
    </row>
    <row r="2173" ht="15.75" customHeight="1">
      <c r="A2173" s="489">
        <v>42186.0</v>
      </c>
      <c r="B2173" s="490">
        <v>4963.66</v>
      </c>
      <c r="C2173" s="490">
        <v>4963.66</v>
      </c>
      <c r="D2173" s="490">
        <v>4963.66</v>
      </c>
      <c r="E2173" s="490">
        <v>4963.66</v>
      </c>
      <c r="G2173" s="226">
        <v>-0.0012</v>
      </c>
      <c r="K2173" s="154" t="s">
        <v>6268</v>
      </c>
      <c r="L2173" s="154">
        <v>65.73</v>
      </c>
      <c r="M2173" s="154">
        <v>65.91</v>
      </c>
      <c r="N2173" s="154">
        <v>66.82</v>
      </c>
      <c r="O2173" s="154">
        <v>65.36</v>
      </c>
      <c r="P2173" s="154" t="s">
        <v>4577</v>
      </c>
      <c r="Q2173" s="226">
        <v>0.0027</v>
      </c>
      <c r="R2173" s="489" t="str">
        <f>VLOOKUP(K2173,'Downloaded Data'!A:A,1,TRUE)</f>
        <v>01/14/2018</v>
      </c>
    </row>
    <row r="2174" ht="15.75" customHeight="1">
      <c r="A2174" s="489">
        <v>42156.0</v>
      </c>
      <c r="B2174" s="490">
        <v>4969.67</v>
      </c>
      <c r="C2174" s="490">
        <v>4969.67</v>
      </c>
      <c r="D2174" s="490">
        <v>4969.67</v>
      </c>
      <c r="E2174" s="490">
        <v>4969.67</v>
      </c>
      <c r="G2174" s="226">
        <v>0.0088</v>
      </c>
      <c r="K2174" s="154" t="s">
        <v>6269</v>
      </c>
      <c r="L2174" s="154">
        <v>65.55</v>
      </c>
      <c r="M2174" s="154">
        <v>67.73</v>
      </c>
      <c r="N2174" s="154">
        <v>67.73</v>
      </c>
      <c r="O2174" s="154">
        <v>65.27</v>
      </c>
      <c r="P2174" s="154" t="s">
        <v>4578</v>
      </c>
      <c r="Q2174" s="226">
        <v>-0.0348</v>
      </c>
      <c r="R2174" s="489" t="str">
        <f>VLOOKUP(K2174,'Downloaded Data'!A:A,1,TRUE)</f>
        <v>01/14/2018</v>
      </c>
    </row>
    <row r="2175" ht="15.75" customHeight="1">
      <c r="A2175" s="489">
        <v>42125.0</v>
      </c>
      <c r="B2175" s="490">
        <v>4926.4</v>
      </c>
      <c r="C2175" s="490">
        <v>4926.4</v>
      </c>
      <c r="D2175" s="490">
        <v>4926.4</v>
      </c>
      <c r="E2175" s="490">
        <v>4926.4</v>
      </c>
      <c r="G2175" s="226">
        <v>-0.0031</v>
      </c>
      <c r="K2175" s="154" t="s">
        <v>6270</v>
      </c>
      <c r="L2175" s="154">
        <v>67.91</v>
      </c>
      <c r="M2175" s="154">
        <v>66.82</v>
      </c>
      <c r="N2175" s="154">
        <v>68.64</v>
      </c>
      <c r="O2175" s="154">
        <v>66.0</v>
      </c>
      <c r="P2175" s="154" t="s">
        <v>4579</v>
      </c>
      <c r="Q2175" s="226">
        <v>0.0376</v>
      </c>
      <c r="R2175" s="489" t="str">
        <f>VLOOKUP(K2175,'Downloaded Data'!A:A,1,TRUE)</f>
        <v>01/14/2018</v>
      </c>
    </row>
    <row r="2176" ht="15.75" customHeight="1">
      <c r="A2176" s="489">
        <v>42005.0</v>
      </c>
      <c r="B2176" s="490">
        <v>4941.51</v>
      </c>
      <c r="C2176" s="490">
        <v>4941.51</v>
      </c>
      <c r="D2176" s="490">
        <v>4941.51</v>
      </c>
      <c r="E2176" s="490">
        <v>4941.51</v>
      </c>
      <c r="G2176" s="226">
        <v>0.0157</v>
      </c>
      <c r="K2176" s="154" t="s">
        <v>6271</v>
      </c>
      <c r="L2176" s="154">
        <v>65.45</v>
      </c>
      <c r="M2176" s="154">
        <v>65.45</v>
      </c>
      <c r="N2176" s="154">
        <v>66.09</v>
      </c>
      <c r="O2176" s="154">
        <v>65.18</v>
      </c>
      <c r="P2176" s="154" t="s">
        <v>4580</v>
      </c>
      <c r="Q2176" s="226">
        <v>0.0055</v>
      </c>
      <c r="R2176" s="489" t="str">
        <f>VLOOKUP(K2176,'Downloaded Data'!A:A,1,TRUE)</f>
        <v>01/14/2018</v>
      </c>
    </row>
    <row r="2177" ht="15.75" customHeight="1">
      <c r="A2177" s="154" t="s">
        <v>6302</v>
      </c>
      <c r="B2177" s="490">
        <v>4864.96</v>
      </c>
      <c r="C2177" s="490">
        <v>4864.96</v>
      </c>
      <c r="D2177" s="490">
        <v>4864.96</v>
      </c>
      <c r="E2177" s="490">
        <v>4864.96</v>
      </c>
      <c r="G2177" s="226">
        <v>0.0106</v>
      </c>
      <c r="K2177" s="154" t="s">
        <v>6272</v>
      </c>
      <c r="L2177" s="154">
        <v>65.09</v>
      </c>
      <c r="M2177" s="154">
        <v>66.36</v>
      </c>
      <c r="N2177" s="154">
        <v>66.91</v>
      </c>
      <c r="O2177" s="154">
        <v>64.91</v>
      </c>
      <c r="P2177" s="154" t="s">
        <v>4581</v>
      </c>
      <c r="Q2177" s="226">
        <v>-0.0178</v>
      </c>
      <c r="R2177" s="489" t="str">
        <f>VLOOKUP(K2177,'Downloaded Data'!A:A,1,TRUE)</f>
        <v>01/14/2018</v>
      </c>
    </row>
    <row r="2178" ht="15.75" customHeight="1">
      <c r="A2178" s="154" t="s">
        <v>6303</v>
      </c>
      <c r="B2178" s="490">
        <v>4814.16</v>
      </c>
      <c r="C2178" s="490">
        <v>4814.16</v>
      </c>
      <c r="D2178" s="490">
        <v>4814.16</v>
      </c>
      <c r="E2178" s="490">
        <v>4814.16</v>
      </c>
      <c r="G2178" s="226">
        <v>0.0027</v>
      </c>
      <c r="K2178" s="154" t="s">
        <v>6273</v>
      </c>
      <c r="L2178" s="154">
        <v>66.27</v>
      </c>
      <c r="M2178" s="154">
        <v>68.45</v>
      </c>
      <c r="N2178" s="154">
        <v>69.55</v>
      </c>
      <c r="O2178" s="154">
        <v>66.09</v>
      </c>
      <c r="P2178" s="154" t="s">
        <v>4582</v>
      </c>
      <c r="Q2178" s="226">
        <v>-0.0254</v>
      </c>
      <c r="R2178" s="489" t="str">
        <f>VLOOKUP(K2178,'Downloaded Data'!A:A,1,TRUE)</f>
        <v>01/14/2018</v>
      </c>
    </row>
    <row r="2179" ht="15.75" customHeight="1">
      <c r="A2179" s="154" t="s">
        <v>6304</v>
      </c>
      <c r="B2179" s="490">
        <v>4801.34</v>
      </c>
      <c r="C2179" s="490">
        <v>4801.34</v>
      </c>
      <c r="D2179" s="490">
        <v>4801.34</v>
      </c>
      <c r="E2179" s="490">
        <v>4801.34</v>
      </c>
      <c r="G2179" s="226">
        <v>-0.0046</v>
      </c>
      <c r="K2179" s="154" t="s">
        <v>6274</v>
      </c>
      <c r="L2179" s="154">
        <v>68.0</v>
      </c>
      <c r="M2179" s="154">
        <v>61.45</v>
      </c>
      <c r="N2179" s="154">
        <v>68.45</v>
      </c>
      <c r="O2179" s="154">
        <v>62.73</v>
      </c>
      <c r="P2179" s="154" t="s">
        <v>4583</v>
      </c>
      <c r="Q2179" s="226">
        <v>0.0889</v>
      </c>
      <c r="R2179" s="489" t="str">
        <f>VLOOKUP(K2179,'Downloaded Data'!A:A,1,TRUE)</f>
        <v>01/14/2018</v>
      </c>
    </row>
    <row r="2180" ht="15.75" customHeight="1">
      <c r="A2180" s="154" t="s">
        <v>6305</v>
      </c>
      <c r="B2180" s="490">
        <v>4823.57</v>
      </c>
      <c r="C2180" s="490">
        <v>4823.57</v>
      </c>
      <c r="D2180" s="490">
        <v>4823.57</v>
      </c>
      <c r="E2180" s="490">
        <v>4823.57</v>
      </c>
      <c r="G2180" s="226">
        <v>-0.0031</v>
      </c>
      <c r="K2180" s="154" t="s">
        <v>6275</v>
      </c>
      <c r="L2180" s="154">
        <v>62.45</v>
      </c>
      <c r="M2180" s="154">
        <v>61.45</v>
      </c>
      <c r="N2180" s="154">
        <v>62.73</v>
      </c>
      <c r="O2180" s="154">
        <v>61.45</v>
      </c>
      <c r="P2180" s="154" t="s">
        <v>4584</v>
      </c>
      <c r="Q2180" s="226">
        <v>0.0117</v>
      </c>
      <c r="R2180" s="489" t="str">
        <f>VLOOKUP(K2180,'Downloaded Data'!A:A,1,TRUE)</f>
        <v>01/15/2024</v>
      </c>
    </row>
    <row r="2181" ht="15.75" customHeight="1">
      <c r="A2181" s="154" t="s">
        <v>6306</v>
      </c>
      <c r="B2181" s="490">
        <v>4838.63</v>
      </c>
      <c r="C2181" s="490">
        <v>4838.63</v>
      </c>
      <c r="D2181" s="490">
        <v>4838.63</v>
      </c>
      <c r="E2181" s="490">
        <v>4838.63</v>
      </c>
      <c r="G2181" s="226">
        <v>-0.0061</v>
      </c>
      <c r="K2181" s="154" t="s">
        <v>6276</v>
      </c>
      <c r="L2181" s="154">
        <v>61.73</v>
      </c>
      <c r="M2181" s="154">
        <v>62.27</v>
      </c>
      <c r="N2181" s="154">
        <v>62.73</v>
      </c>
      <c r="O2181" s="154">
        <v>59.55</v>
      </c>
      <c r="P2181" s="154" t="s">
        <v>4585</v>
      </c>
      <c r="Q2181" s="226">
        <v>-0.0131</v>
      </c>
      <c r="R2181" s="489" t="str">
        <f>VLOOKUP(K2181,'Downloaded Data'!A:A,1,TRUE)</f>
        <v>01/15/2024</v>
      </c>
    </row>
    <row r="2182" ht="15.75" customHeight="1">
      <c r="A2182" s="154" t="s">
        <v>6307</v>
      </c>
      <c r="B2182" s="490">
        <v>4868.47</v>
      </c>
      <c r="C2182" s="490">
        <v>4868.47</v>
      </c>
      <c r="D2182" s="490">
        <v>4868.47</v>
      </c>
      <c r="E2182" s="490">
        <v>4868.47</v>
      </c>
      <c r="G2182" s="226">
        <v>0.0039</v>
      </c>
      <c r="K2182" s="154" t="s">
        <v>6277</v>
      </c>
      <c r="L2182" s="154">
        <v>62.55</v>
      </c>
      <c r="M2182" s="154">
        <v>64.18</v>
      </c>
      <c r="N2182" s="154">
        <v>64.55</v>
      </c>
      <c r="O2182" s="154">
        <v>62.27</v>
      </c>
      <c r="P2182" s="154" t="s">
        <v>4586</v>
      </c>
      <c r="Q2182" s="226">
        <v>-0.0185</v>
      </c>
      <c r="R2182" s="489" t="str">
        <f>VLOOKUP(K2182,'Downloaded Data'!A:A,1,TRUE)</f>
        <v>01/15/2024</v>
      </c>
    </row>
    <row r="2183" ht="15.75" customHeight="1">
      <c r="A2183" s="154" t="s">
        <v>6308</v>
      </c>
      <c r="B2183" s="490">
        <v>4849.68</v>
      </c>
      <c r="C2183" s="490">
        <v>4849.68</v>
      </c>
      <c r="D2183" s="490">
        <v>4849.68</v>
      </c>
      <c r="E2183" s="490">
        <v>4849.68</v>
      </c>
      <c r="G2183" s="226">
        <v>-0.0014</v>
      </c>
      <c r="K2183" s="154" t="s">
        <v>6278</v>
      </c>
      <c r="L2183" s="154">
        <v>63.73</v>
      </c>
      <c r="M2183" s="154">
        <v>64.0</v>
      </c>
      <c r="N2183" s="154">
        <v>64.73</v>
      </c>
      <c r="O2183" s="154">
        <v>63.45</v>
      </c>
      <c r="P2183" s="154" t="s">
        <v>4587</v>
      </c>
      <c r="Q2183" s="226">
        <v>-0.0028</v>
      </c>
      <c r="R2183" s="489" t="str">
        <f>VLOOKUP(K2183,'Downloaded Data'!A:A,1,TRUE)</f>
        <v>01/15/2024</v>
      </c>
    </row>
    <row r="2184" ht="15.75" customHeight="1">
      <c r="A2184" s="154" t="s">
        <v>6309</v>
      </c>
      <c r="B2184" s="490">
        <v>4856.41</v>
      </c>
      <c r="C2184" s="490">
        <v>4856.41</v>
      </c>
      <c r="D2184" s="490">
        <v>4856.41</v>
      </c>
      <c r="E2184" s="490">
        <v>4856.41</v>
      </c>
      <c r="G2184" s="226">
        <v>0.0038</v>
      </c>
      <c r="K2184" s="489">
        <v>42341.0</v>
      </c>
      <c r="L2184" s="154">
        <v>63.91</v>
      </c>
      <c r="M2184" s="154">
        <v>63.18</v>
      </c>
      <c r="N2184" s="154">
        <v>65.0</v>
      </c>
      <c r="O2184" s="154">
        <v>62.18</v>
      </c>
      <c r="P2184" s="154" t="s">
        <v>4588</v>
      </c>
      <c r="Q2184" s="226">
        <v>0.0072</v>
      </c>
      <c r="R2184" s="489" t="str">
        <f>VLOOKUP(K2184,'Downloaded Data'!A:A,1,TRUE)</f>
        <v>#N/A</v>
      </c>
    </row>
    <row r="2185" ht="15.75" customHeight="1">
      <c r="A2185" s="154" t="s">
        <v>6310</v>
      </c>
      <c r="B2185" s="490">
        <v>4837.92</v>
      </c>
      <c r="C2185" s="490">
        <v>4837.92</v>
      </c>
      <c r="D2185" s="490">
        <v>4837.92</v>
      </c>
      <c r="E2185" s="490">
        <v>4837.92</v>
      </c>
      <c r="G2185" s="226">
        <v>-0.0083</v>
      </c>
      <c r="K2185" s="489">
        <v>42311.0</v>
      </c>
      <c r="L2185" s="154">
        <v>63.45</v>
      </c>
      <c r="M2185" s="154">
        <v>65.18</v>
      </c>
      <c r="N2185" s="154">
        <v>65.45</v>
      </c>
      <c r="O2185" s="154">
        <v>63.09</v>
      </c>
      <c r="P2185" s="154" t="s">
        <v>4589</v>
      </c>
      <c r="Q2185" s="226">
        <v>-0.0279</v>
      </c>
      <c r="R2185" s="489" t="str">
        <f>VLOOKUP(K2185,'Downloaded Data'!A:A,1,TRUE)</f>
        <v>#N/A</v>
      </c>
    </row>
    <row r="2186" ht="15.75" customHeight="1">
      <c r="A2186" s="154" t="s">
        <v>6311</v>
      </c>
      <c r="B2186" s="490">
        <v>4878.65</v>
      </c>
      <c r="C2186" s="490">
        <v>4878.65</v>
      </c>
      <c r="D2186" s="490">
        <v>4878.65</v>
      </c>
      <c r="E2186" s="490">
        <v>4878.65</v>
      </c>
      <c r="G2186" s="226">
        <v>-0.0029</v>
      </c>
      <c r="K2186" s="489">
        <v>42280.0</v>
      </c>
      <c r="L2186" s="154">
        <v>65.27</v>
      </c>
      <c r="M2186" s="154">
        <v>65.73</v>
      </c>
      <c r="N2186" s="154">
        <v>66.18</v>
      </c>
      <c r="O2186" s="154">
        <v>65.0</v>
      </c>
      <c r="P2186" s="154" t="s">
        <v>4590</v>
      </c>
      <c r="Q2186" s="226">
        <v>-0.0084</v>
      </c>
      <c r="R2186" s="489" t="str">
        <f>VLOOKUP(K2186,'Downloaded Data'!A:A,1,TRUE)</f>
        <v>#N/A</v>
      </c>
    </row>
    <row r="2187" ht="15.75" customHeight="1">
      <c r="A2187" s="154" t="s">
        <v>6312</v>
      </c>
      <c r="B2187" s="490">
        <v>4892.95</v>
      </c>
      <c r="C2187" s="490">
        <v>4892.95</v>
      </c>
      <c r="D2187" s="490">
        <v>4892.95</v>
      </c>
      <c r="E2187" s="490">
        <v>4892.95</v>
      </c>
      <c r="G2187" s="226">
        <v>-0.0081</v>
      </c>
      <c r="K2187" s="489">
        <v>42250.0</v>
      </c>
      <c r="L2187" s="154">
        <v>65.82</v>
      </c>
      <c r="M2187" s="154">
        <v>65.09</v>
      </c>
      <c r="N2187" s="154">
        <v>66.82</v>
      </c>
      <c r="O2187" s="154">
        <v>64.91</v>
      </c>
      <c r="P2187" s="154" t="s">
        <v>4591</v>
      </c>
      <c r="Q2187" s="226">
        <v>0.0154</v>
      </c>
      <c r="R2187" s="489" t="str">
        <f>VLOOKUP(K2187,'Downloaded Data'!A:A,1,TRUE)</f>
        <v>#N/A</v>
      </c>
    </row>
    <row r="2188" ht="15.75" customHeight="1">
      <c r="A2188" s="489">
        <v>41955.0</v>
      </c>
      <c r="B2188" s="490">
        <v>4933.03</v>
      </c>
      <c r="C2188" s="490">
        <v>4933.03</v>
      </c>
      <c r="D2188" s="490">
        <v>4933.03</v>
      </c>
      <c r="E2188" s="490">
        <v>4933.03</v>
      </c>
      <c r="G2188" s="226">
        <v>-0.0022</v>
      </c>
      <c r="K2188" s="489">
        <v>42219.0</v>
      </c>
      <c r="L2188" s="154">
        <v>64.82</v>
      </c>
      <c r="M2188" s="154">
        <v>64.82</v>
      </c>
      <c r="N2188" s="154">
        <v>65.36</v>
      </c>
      <c r="O2188" s="154">
        <v>64.18</v>
      </c>
      <c r="P2188" s="154" t="s">
        <v>4592</v>
      </c>
      <c r="Q2188" s="226">
        <v>0.0</v>
      </c>
      <c r="R2188" s="489" t="str">
        <f>VLOOKUP(K2188,'Downloaded Data'!A:A,1,TRUE)</f>
        <v>#N/A</v>
      </c>
    </row>
    <row r="2189" ht="15.75" customHeight="1">
      <c r="A2189" s="489">
        <v>41924.0</v>
      </c>
      <c r="B2189" s="490">
        <v>4943.72</v>
      </c>
      <c r="C2189" s="490">
        <v>4943.72</v>
      </c>
      <c r="D2189" s="490">
        <v>4943.72</v>
      </c>
      <c r="E2189" s="490">
        <v>4943.72</v>
      </c>
      <c r="G2189" s="226">
        <v>-1.0E-4</v>
      </c>
      <c r="K2189" s="489">
        <v>42127.0</v>
      </c>
      <c r="L2189" s="154">
        <v>64.82</v>
      </c>
      <c r="M2189" s="154">
        <v>64.64</v>
      </c>
      <c r="N2189" s="154">
        <v>65.45</v>
      </c>
      <c r="O2189" s="154">
        <v>64.64</v>
      </c>
      <c r="P2189" s="154" t="s">
        <v>4593</v>
      </c>
      <c r="Q2189" s="226">
        <v>0.0</v>
      </c>
      <c r="R2189" s="489" t="str">
        <f>VLOOKUP(K2189,'Downloaded Data'!A:A,1,TRUE)</f>
        <v>#N/A</v>
      </c>
    </row>
    <row r="2190" ht="15.75" customHeight="1">
      <c r="A2190" s="489">
        <v>41894.0</v>
      </c>
      <c r="B2190" s="490">
        <v>4944.03</v>
      </c>
      <c r="C2190" s="490">
        <v>4944.03</v>
      </c>
      <c r="D2190" s="490">
        <v>4944.03</v>
      </c>
      <c r="E2190" s="490">
        <v>4944.03</v>
      </c>
      <c r="G2190" s="226">
        <v>0.0027</v>
      </c>
      <c r="K2190" s="489">
        <v>42097.0</v>
      </c>
      <c r="L2190" s="154">
        <v>64.82</v>
      </c>
      <c r="M2190" s="154">
        <v>64.55</v>
      </c>
      <c r="N2190" s="154">
        <v>65.36</v>
      </c>
      <c r="O2190" s="154">
        <v>64.36</v>
      </c>
      <c r="P2190" s="154" t="s">
        <v>4594</v>
      </c>
      <c r="Q2190" s="226">
        <v>0.0057</v>
      </c>
      <c r="R2190" s="489" t="str">
        <f>VLOOKUP(K2190,'Downloaded Data'!A:A,1,TRUE)</f>
        <v>#N/A</v>
      </c>
    </row>
    <row r="2191" ht="15.75" customHeight="1">
      <c r="A2191" s="489">
        <v>41863.0</v>
      </c>
      <c r="B2191" s="490">
        <v>4930.82</v>
      </c>
      <c r="C2191" s="490">
        <v>4930.82</v>
      </c>
      <c r="D2191" s="490">
        <v>4930.82</v>
      </c>
      <c r="E2191" s="490">
        <v>4930.82</v>
      </c>
      <c r="G2191" s="226">
        <v>1.0E-4</v>
      </c>
      <c r="K2191" s="489">
        <v>42066.0</v>
      </c>
      <c r="L2191" s="154">
        <v>64.45</v>
      </c>
      <c r="M2191" s="154">
        <v>66.09</v>
      </c>
      <c r="N2191" s="154">
        <v>66.09</v>
      </c>
      <c r="O2191" s="154">
        <v>63.64</v>
      </c>
      <c r="P2191" s="154" t="s">
        <v>4595</v>
      </c>
      <c r="Q2191" s="226">
        <v>-0.0261</v>
      </c>
      <c r="R2191" s="489" t="str">
        <f>VLOOKUP(K2191,'Downloaded Data'!A:A,1,TRUE)</f>
        <v>#N/A</v>
      </c>
    </row>
    <row r="2192" ht="15.75" customHeight="1">
      <c r="A2192" s="489">
        <v>41832.0</v>
      </c>
      <c r="B2192" s="490">
        <v>4930.37</v>
      </c>
      <c r="C2192" s="490">
        <v>4930.37</v>
      </c>
      <c r="D2192" s="490">
        <v>4930.37</v>
      </c>
      <c r="E2192" s="490">
        <v>4930.37</v>
      </c>
      <c r="G2192" s="226">
        <v>-0.0063</v>
      </c>
      <c r="K2192" s="489">
        <v>42038.0</v>
      </c>
      <c r="L2192" s="154">
        <v>66.18</v>
      </c>
      <c r="M2192" s="154">
        <v>66.64</v>
      </c>
      <c r="N2192" s="154">
        <v>67.27</v>
      </c>
      <c r="O2192" s="154">
        <v>65.91</v>
      </c>
      <c r="P2192" s="154" t="s">
        <v>4596</v>
      </c>
      <c r="Q2192" s="226">
        <v>-0.0082</v>
      </c>
      <c r="R2192" s="489" t="str">
        <f>VLOOKUP(K2192,'Downloaded Data'!A:A,1,TRUE)</f>
        <v>#N/A</v>
      </c>
    </row>
    <row r="2193" ht="15.75" customHeight="1">
      <c r="A2193" s="489">
        <v>41741.0</v>
      </c>
      <c r="B2193" s="490">
        <v>4961.84</v>
      </c>
      <c r="C2193" s="490">
        <v>4961.84</v>
      </c>
      <c r="D2193" s="490">
        <v>4961.84</v>
      </c>
      <c r="E2193" s="490">
        <v>4961.84</v>
      </c>
      <c r="G2193" s="226">
        <v>-0.006</v>
      </c>
      <c r="K2193" s="489">
        <v>42007.0</v>
      </c>
      <c r="L2193" s="154">
        <v>66.73</v>
      </c>
      <c r="M2193" s="154">
        <v>68.18</v>
      </c>
      <c r="N2193" s="154">
        <v>68.18</v>
      </c>
      <c r="O2193" s="154">
        <v>66.27</v>
      </c>
      <c r="P2193" s="154" t="s">
        <v>4597</v>
      </c>
      <c r="Q2193" s="226">
        <v>0.0042</v>
      </c>
      <c r="R2193" s="489" t="str">
        <f>VLOOKUP(K2193,'Downloaded Data'!A:A,1,TRUE)</f>
        <v>#N/A</v>
      </c>
    </row>
    <row r="2194" ht="15.75" customHeight="1">
      <c r="A2194" s="489">
        <v>41710.0</v>
      </c>
      <c r="B2194" s="490">
        <v>4992.0</v>
      </c>
      <c r="C2194" s="490">
        <v>4992.0</v>
      </c>
      <c r="D2194" s="490">
        <v>4992.0</v>
      </c>
      <c r="E2194" s="490">
        <v>4992.0</v>
      </c>
      <c r="G2194" s="226">
        <v>0.012</v>
      </c>
      <c r="K2194" s="154" t="s">
        <v>6279</v>
      </c>
      <c r="L2194" s="154">
        <v>66.45</v>
      </c>
      <c r="M2194" s="154">
        <v>68.18</v>
      </c>
      <c r="N2194" s="154">
        <v>69.27</v>
      </c>
      <c r="O2194" s="154">
        <v>66.18</v>
      </c>
      <c r="P2194" s="154" t="s">
        <v>4598</v>
      </c>
      <c r="Q2194" s="226">
        <v>-0.0122</v>
      </c>
      <c r="R2194" s="489" t="str">
        <f>VLOOKUP(K2194,'Downloaded Data'!A:A,1,TRUE)</f>
        <v>01/15/2024</v>
      </c>
    </row>
    <row r="2195" ht="15.75" customHeight="1">
      <c r="A2195" s="489">
        <v>41682.0</v>
      </c>
      <c r="B2195" s="490">
        <v>4932.89</v>
      </c>
      <c r="C2195" s="490">
        <v>4932.89</v>
      </c>
      <c r="D2195" s="490">
        <v>4932.89</v>
      </c>
      <c r="E2195" s="490">
        <v>4932.89</v>
      </c>
      <c r="G2195" s="226">
        <v>0.0132</v>
      </c>
      <c r="K2195" s="154" t="s">
        <v>6280</v>
      </c>
      <c r="L2195" s="154">
        <v>67.27</v>
      </c>
      <c r="M2195" s="154">
        <v>66.36</v>
      </c>
      <c r="N2195" s="154">
        <v>70.55</v>
      </c>
      <c r="O2195" s="154">
        <v>66.36</v>
      </c>
      <c r="P2195" s="154" t="s">
        <v>4599</v>
      </c>
      <c r="Q2195" s="226">
        <v>-0.0415</v>
      </c>
      <c r="R2195" s="489" t="str">
        <f>VLOOKUP(K2195,'Downloaded Data'!A:A,1,TRUE)</f>
        <v>01/15/2024</v>
      </c>
    </row>
    <row r="2196" ht="15.75" customHeight="1">
      <c r="A2196" s="489">
        <v>41651.0</v>
      </c>
      <c r="B2196" s="490">
        <v>4868.64</v>
      </c>
      <c r="C2196" s="490">
        <v>4868.64</v>
      </c>
      <c r="D2196" s="490">
        <v>4868.64</v>
      </c>
      <c r="E2196" s="490">
        <v>4868.64</v>
      </c>
      <c r="G2196" s="226">
        <v>0.0208</v>
      </c>
      <c r="K2196" s="154" t="s">
        <v>6281</v>
      </c>
      <c r="L2196" s="154">
        <v>70.18</v>
      </c>
      <c r="M2196" s="154">
        <v>70.91</v>
      </c>
      <c r="N2196" s="154">
        <v>71.73</v>
      </c>
      <c r="O2196" s="154">
        <v>70.0</v>
      </c>
      <c r="P2196" s="154" t="s">
        <v>4600</v>
      </c>
      <c r="Q2196" s="226">
        <v>-0.0013</v>
      </c>
      <c r="R2196" s="489" t="str">
        <f>VLOOKUP(K2196,'Downloaded Data'!A:A,1,TRUE)</f>
        <v>01/15/2024</v>
      </c>
    </row>
    <row r="2197" ht="15.75" customHeight="1">
      <c r="A2197" s="154" t="s">
        <v>6313</v>
      </c>
      <c r="B2197" s="490">
        <v>4769.42</v>
      </c>
      <c r="C2197" s="490">
        <v>4769.42</v>
      </c>
      <c r="D2197" s="490">
        <v>4769.42</v>
      </c>
      <c r="E2197" s="490">
        <v>4769.42</v>
      </c>
      <c r="G2197" s="226">
        <v>-7.0E-4</v>
      </c>
      <c r="K2197" s="154" t="s">
        <v>6282</v>
      </c>
      <c r="L2197" s="154">
        <v>70.27</v>
      </c>
      <c r="M2197" s="154">
        <v>71.0</v>
      </c>
      <c r="N2197" s="154">
        <v>71.36</v>
      </c>
      <c r="O2197" s="154">
        <v>69.91</v>
      </c>
      <c r="P2197" s="154" t="s">
        <v>4601</v>
      </c>
      <c r="Q2197" s="226">
        <v>-0.0103</v>
      </c>
      <c r="R2197" s="489" t="str">
        <f>VLOOKUP(K2197,'Downloaded Data'!A:A,1,TRUE)</f>
        <v>01/15/2024</v>
      </c>
    </row>
    <row r="2198" ht="15.75" customHeight="1">
      <c r="A2198" s="154" t="s">
        <v>6314</v>
      </c>
      <c r="B2198" s="490">
        <v>4772.55</v>
      </c>
      <c r="C2198" s="490">
        <v>4772.55</v>
      </c>
      <c r="D2198" s="490">
        <v>4772.55</v>
      </c>
      <c r="E2198" s="490">
        <v>4772.55</v>
      </c>
      <c r="G2198" s="226">
        <v>0.0034</v>
      </c>
      <c r="K2198" s="154" t="s">
        <v>6283</v>
      </c>
      <c r="L2198" s="154">
        <v>71.0</v>
      </c>
      <c r="M2198" s="154">
        <v>72.36</v>
      </c>
      <c r="N2198" s="154">
        <v>72.36</v>
      </c>
      <c r="O2198" s="154">
        <v>70.0</v>
      </c>
      <c r="P2198" s="154" t="s">
        <v>4602</v>
      </c>
      <c r="Q2198" s="226">
        <v>0.0104</v>
      </c>
      <c r="R2198" s="489" t="str">
        <f>VLOOKUP(K2198,'Downloaded Data'!A:A,1,TRUE)</f>
        <v>01/15/2024</v>
      </c>
    </row>
    <row r="2199" ht="15.75" customHeight="1">
      <c r="A2199" s="154" t="s">
        <v>6315</v>
      </c>
      <c r="B2199" s="490">
        <v>4756.61</v>
      </c>
      <c r="C2199" s="490">
        <v>4756.61</v>
      </c>
      <c r="D2199" s="490">
        <v>4756.61</v>
      </c>
      <c r="E2199" s="490">
        <v>4756.61</v>
      </c>
      <c r="G2199" s="226">
        <v>-0.01</v>
      </c>
      <c r="K2199" s="154" t="s">
        <v>6284</v>
      </c>
      <c r="L2199" s="154">
        <v>70.27</v>
      </c>
      <c r="M2199" s="154">
        <v>71.45</v>
      </c>
      <c r="N2199" s="154">
        <v>71.45</v>
      </c>
      <c r="O2199" s="154">
        <v>69.91</v>
      </c>
      <c r="P2199" s="154" t="s">
        <v>4603</v>
      </c>
      <c r="Q2199" s="226">
        <v>-0.0052</v>
      </c>
      <c r="R2199" s="489" t="str">
        <f>VLOOKUP(K2199,'Downloaded Data'!A:A,1,TRUE)</f>
        <v>01/15/2024</v>
      </c>
    </row>
    <row r="2200" ht="15.75" customHeight="1">
      <c r="A2200" s="154" t="s">
        <v>6316</v>
      </c>
      <c r="B2200" s="490">
        <v>4804.45</v>
      </c>
      <c r="C2200" s="490">
        <v>4804.45</v>
      </c>
      <c r="D2200" s="490">
        <v>4804.45</v>
      </c>
      <c r="E2200" s="490">
        <v>4804.45</v>
      </c>
      <c r="G2200" s="226">
        <v>0.0075</v>
      </c>
      <c r="K2200" s="154" t="s">
        <v>6285</v>
      </c>
      <c r="L2200" s="154">
        <v>70.64</v>
      </c>
      <c r="M2200" s="154">
        <v>72.73</v>
      </c>
      <c r="N2200" s="154">
        <v>72.73</v>
      </c>
      <c r="O2200" s="154">
        <v>70.45</v>
      </c>
      <c r="P2200" s="154" t="s">
        <v>4604</v>
      </c>
      <c r="Q2200" s="226">
        <v>-0.0013</v>
      </c>
      <c r="R2200" s="489" t="str">
        <f>VLOOKUP(K2200,'Downloaded Data'!A:A,1,TRUE)</f>
        <v>01/15/2024</v>
      </c>
    </row>
    <row r="2201" ht="15.75" customHeight="1">
      <c r="A2201" s="154" t="s">
        <v>6317</v>
      </c>
      <c r="B2201" s="490">
        <v>4768.9</v>
      </c>
      <c r="C2201" s="490">
        <v>4768.9</v>
      </c>
      <c r="D2201" s="490">
        <v>4768.9</v>
      </c>
      <c r="E2201" s="490">
        <v>4768.9</v>
      </c>
      <c r="G2201" s="226">
        <v>-0.0143</v>
      </c>
      <c r="K2201" s="154" t="s">
        <v>6286</v>
      </c>
      <c r="L2201" s="154">
        <v>70.73</v>
      </c>
      <c r="M2201" s="154">
        <v>70.64</v>
      </c>
      <c r="N2201" s="154">
        <v>71.36</v>
      </c>
      <c r="O2201" s="154">
        <v>70.0</v>
      </c>
      <c r="P2201" s="154" t="s">
        <v>4605</v>
      </c>
      <c r="Q2201" s="226">
        <v>0.0</v>
      </c>
      <c r="R2201" s="489" t="str">
        <f>VLOOKUP(K2201,'Downloaded Data'!A:A,1,TRUE)</f>
        <v>01/15/2024</v>
      </c>
    </row>
    <row r="2202" ht="15.75" customHeight="1">
      <c r="A2202" s="154" t="s">
        <v>6318</v>
      </c>
      <c r="B2202" s="490">
        <v>4838.11</v>
      </c>
      <c r="C2202" s="490">
        <v>4838.11</v>
      </c>
      <c r="D2202" s="490">
        <v>4838.11</v>
      </c>
      <c r="E2202" s="490">
        <v>4838.11</v>
      </c>
      <c r="G2202" s="226">
        <v>-0.0126</v>
      </c>
      <c r="K2202" s="154" t="s">
        <v>6287</v>
      </c>
      <c r="L2202" s="154">
        <v>70.73</v>
      </c>
      <c r="M2202" s="154">
        <v>72.91</v>
      </c>
      <c r="N2202" s="154">
        <v>74.0</v>
      </c>
      <c r="O2202" s="154">
        <v>70.18</v>
      </c>
      <c r="P2202" s="154" t="s">
        <v>4606</v>
      </c>
      <c r="Q2202" s="226">
        <v>-0.0407</v>
      </c>
      <c r="R2202" s="489" t="str">
        <f>VLOOKUP(K2202,'Downloaded Data'!A:A,1,TRUE)</f>
        <v>01/15/2024</v>
      </c>
    </row>
    <row r="2203" ht="15.75" customHeight="1">
      <c r="A2203" s="154" t="s">
        <v>6319</v>
      </c>
      <c r="B2203" s="490">
        <v>4899.6</v>
      </c>
      <c r="C2203" s="490">
        <v>4899.6</v>
      </c>
      <c r="D2203" s="490">
        <v>4899.6</v>
      </c>
      <c r="E2203" s="490">
        <v>4899.6</v>
      </c>
      <c r="G2203" s="226">
        <v>-0.0054</v>
      </c>
      <c r="K2203" s="154" t="s">
        <v>6288</v>
      </c>
      <c r="L2203" s="154">
        <v>73.73</v>
      </c>
      <c r="M2203" s="154">
        <v>75.09</v>
      </c>
      <c r="N2203" s="154">
        <v>75.09</v>
      </c>
      <c r="O2203" s="154">
        <v>73.64</v>
      </c>
      <c r="P2203" s="154" t="s">
        <v>4607</v>
      </c>
      <c r="Q2203" s="226">
        <v>-0.0024</v>
      </c>
      <c r="R2203" s="489" t="str">
        <f>VLOOKUP(K2203,'Downloaded Data'!A:A,1,TRUE)</f>
        <v>#N/A</v>
      </c>
    </row>
    <row r="2204" ht="15.75" customHeight="1">
      <c r="A2204" s="154" t="s">
        <v>6320</v>
      </c>
      <c r="B2204" s="490">
        <v>4926.23</v>
      </c>
      <c r="C2204" s="490">
        <v>4926.23</v>
      </c>
      <c r="D2204" s="490">
        <v>4926.23</v>
      </c>
      <c r="E2204" s="490">
        <v>4926.23</v>
      </c>
      <c r="G2204" s="226">
        <v>0.0056</v>
      </c>
      <c r="K2204" s="489">
        <v>42340.0</v>
      </c>
      <c r="L2204" s="154">
        <v>73.91</v>
      </c>
      <c r="M2204" s="154">
        <v>73.73</v>
      </c>
      <c r="N2204" s="154">
        <v>74.55</v>
      </c>
      <c r="O2204" s="154">
        <v>73.45</v>
      </c>
      <c r="P2204" s="154" t="s">
        <v>4608</v>
      </c>
      <c r="Q2204" s="226">
        <v>0.0024</v>
      </c>
      <c r="R2204" s="489" t="str">
        <f>VLOOKUP(K2204,'Downloaded Data'!A:A,1,TRUE)</f>
        <v>#N/A</v>
      </c>
    </row>
    <row r="2205" ht="15.75" customHeight="1">
      <c r="A2205" s="154" t="s">
        <v>6321</v>
      </c>
      <c r="B2205" s="490">
        <v>4898.82</v>
      </c>
      <c r="C2205" s="490">
        <v>4898.82</v>
      </c>
      <c r="D2205" s="490">
        <v>4898.82</v>
      </c>
      <c r="E2205" s="490">
        <v>4898.82</v>
      </c>
      <c r="G2205" s="226">
        <v>-0.0038</v>
      </c>
      <c r="K2205" s="489">
        <v>42310.0</v>
      </c>
      <c r="L2205" s="154">
        <v>73.73</v>
      </c>
      <c r="M2205" s="154">
        <v>75.45</v>
      </c>
      <c r="N2205" s="154">
        <v>75.45</v>
      </c>
      <c r="O2205" s="154">
        <v>73.18</v>
      </c>
      <c r="P2205" s="154" t="s">
        <v>4609</v>
      </c>
      <c r="Q2205" s="226">
        <v>-0.011</v>
      </c>
      <c r="R2205" s="489" t="str">
        <f>VLOOKUP(K2205,'Downloaded Data'!A:A,1,TRUE)</f>
        <v>#N/A</v>
      </c>
    </row>
    <row r="2206" ht="15.75" customHeight="1">
      <c r="A2206" s="154" t="s">
        <v>6322</v>
      </c>
      <c r="B2206" s="490">
        <v>4917.42</v>
      </c>
      <c r="C2206" s="490">
        <v>4917.42</v>
      </c>
      <c r="D2206" s="490">
        <v>4917.42</v>
      </c>
      <c r="E2206" s="490">
        <v>4917.42</v>
      </c>
      <c r="G2206" s="226">
        <v>-0.0094</v>
      </c>
      <c r="K2206" s="489">
        <v>42279.0</v>
      </c>
      <c r="L2206" s="154">
        <v>74.55</v>
      </c>
      <c r="M2206" s="154">
        <v>72.73</v>
      </c>
      <c r="N2206" s="154">
        <v>75.45</v>
      </c>
      <c r="O2206" s="154">
        <v>72.73</v>
      </c>
      <c r="P2206" s="154" t="s">
        <v>4610</v>
      </c>
      <c r="Q2206" s="226">
        <v>0.0276</v>
      </c>
      <c r="R2206" s="489" t="str">
        <f>VLOOKUP(K2206,'Downloaded Data'!A:A,1,TRUE)</f>
        <v>#N/A</v>
      </c>
    </row>
    <row r="2207" ht="15.75" customHeight="1">
      <c r="A2207" s="154" t="s">
        <v>6323</v>
      </c>
      <c r="B2207" s="490">
        <v>4963.89</v>
      </c>
      <c r="C2207" s="490">
        <v>4963.89</v>
      </c>
      <c r="D2207" s="490">
        <v>4963.89</v>
      </c>
      <c r="E2207" s="490">
        <v>4963.89</v>
      </c>
      <c r="G2207" s="226">
        <v>-0.0041</v>
      </c>
      <c r="K2207" s="489">
        <v>42249.0</v>
      </c>
      <c r="L2207" s="154">
        <v>72.55</v>
      </c>
      <c r="M2207" s="154">
        <v>72.18</v>
      </c>
      <c r="N2207" s="154">
        <v>73.64</v>
      </c>
      <c r="O2207" s="154">
        <v>70.91</v>
      </c>
      <c r="P2207" s="154" t="s">
        <v>4611</v>
      </c>
      <c r="Q2207" s="226">
        <v>0.0167</v>
      </c>
      <c r="R2207" s="489" t="str">
        <f>VLOOKUP(K2207,'Downloaded Data'!A:A,1,TRUE)</f>
        <v>#N/A</v>
      </c>
    </row>
    <row r="2208" ht="15.75" customHeight="1">
      <c r="A2208" s="154" t="s">
        <v>6324</v>
      </c>
      <c r="B2208" s="490">
        <v>4984.46</v>
      </c>
      <c r="C2208" s="490">
        <v>4984.46</v>
      </c>
      <c r="D2208" s="490">
        <v>4984.46</v>
      </c>
      <c r="E2208" s="490">
        <v>4984.46</v>
      </c>
      <c r="G2208" s="226">
        <v>-0.0042</v>
      </c>
      <c r="K2208" s="489">
        <v>42218.0</v>
      </c>
      <c r="L2208" s="154">
        <v>71.36</v>
      </c>
      <c r="M2208" s="154">
        <v>69.45</v>
      </c>
      <c r="N2208" s="154">
        <v>71.64</v>
      </c>
      <c r="O2208" s="154">
        <v>69.36</v>
      </c>
      <c r="P2208" s="154" t="s">
        <v>4612</v>
      </c>
      <c r="Q2208" s="226">
        <v>0.026</v>
      </c>
      <c r="R2208" s="489" t="str">
        <f>VLOOKUP(K2208,'Downloaded Data'!A:A,1,TRUE)</f>
        <v>#N/A</v>
      </c>
    </row>
    <row r="2209" ht="15.75" customHeight="1">
      <c r="A2209" s="489">
        <v>41984.0</v>
      </c>
      <c r="B2209" s="490">
        <v>5005.65</v>
      </c>
      <c r="C2209" s="490">
        <v>5005.65</v>
      </c>
      <c r="D2209" s="490">
        <v>5005.65</v>
      </c>
      <c r="E2209" s="490">
        <v>5005.65</v>
      </c>
      <c r="G2209" s="226">
        <v>0.0144</v>
      </c>
      <c r="K2209" s="489">
        <v>42126.0</v>
      </c>
      <c r="L2209" s="154">
        <v>69.55</v>
      </c>
      <c r="M2209" s="154">
        <v>69.82</v>
      </c>
      <c r="N2209" s="154">
        <v>70.0</v>
      </c>
      <c r="O2209" s="154">
        <v>69.0</v>
      </c>
      <c r="P2209" s="154" t="s">
        <v>4613</v>
      </c>
      <c r="Q2209" s="226">
        <v>0.0</v>
      </c>
      <c r="R2209" s="489" t="str">
        <f>VLOOKUP(K2209,'Downloaded Data'!A:A,1,TRUE)</f>
        <v>#N/A</v>
      </c>
    </row>
    <row r="2210" ht="15.75" customHeight="1">
      <c r="A2210" s="489">
        <v>41954.0</v>
      </c>
      <c r="B2210" s="490">
        <v>4934.78</v>
      </c>
      <c r="C2210" s="490">
        <v>4934.78</v>
      </c>
      <c r="D2210" s="490">
        <v>4934.78</v>
      </c>
      <c r="E2210" s="490">
        <v>4934.78</v>
      </c>
      <c r="G2210" s="226">
        <v>0.0041</v>
      </c>
      <c r="K2210" s="489">
        <v>42096.0</v>
      </c>
      <c r="L2210" s="154">
        <v>69.55</v>
      </c>
      <c r="M2210" s="154">
        <v>69.09</v>
      </c>
      <c r="N2210" s="154">
        <v>69.91</v>
      </c>
      <c r="O2210" s="154">
        <v>68.18</v>
      </c>
      <c r="P2210" s="154" t="s">
        <v>4614</v>
      </c>
      <c r="Q2210" s="226">
        <v>0.008</v>
      </c>
      <c r="R2210" s="489" t="str">
        <f>VLOOKUP(K2210,'Downloaded Data'!A:A,1,TRUE)</f>
        <v>#N/A</v>
      </c>
    </row>
    <row r="2211" ht="15.75" customHeight="1">
      <c r="A2211" s="489">
        <v>41923.0</v>
      </c>
      <c r="B2211" s="490">
        <v>4914.71</v>
      </c>
      <c r="C2211" s="490">
        <v>4914.71</v>
      </c>
      <c r="D2211" s="490">
        <v>4914.71</v>
      </c>
      <c r="E2211" s="490">
        <v>4914.71</v>
      </c>
      <c r="G2211" s="226">
        <v>-0.0048</v>
      </c>
      <c r="K2211" s="489">
        <v>42065.0</v>
      </c>
      <c r="L2211" s="154">
        <v>69.0</v>
      </c>
      <c r="M2211" s="154">
        <v>67.27</v>
      </c>
      <c r="N2211" s="154">
        <v>70.0</v>
      </c>
      <c r="O2211" s="154">
        <v>67.27</v>
      </c>
      <c r="P2211" s="154" t="s">
        <v>4615</v>
      </c>
      <c r="Q2211" s="226">
        <v>0.0188</v>
      </c>
      <c r="R2211" s="489" t="str">
        <f>VLOOKUP(K2211,'Downloaded Data'!A:A,1,TRUE)</f>
        <v>#N/A</v>
      </c>
    </row>
    <row r="2212" ht="15.75" customHeight="1">
      <c r="A2212" s="489">
        <v>41893.0</v>
      </c>
      <c r="B2212" s="490">
        <v>4938.65</v>
      </c>
      <c r="C2212" s="490">
        <v>4938.65</v>
      </c>
      <c r="D2212" s="490">
        <v>4938.65</v>
      </c>
      <c r="E2212" s="490">
        <v>4938.65</v>
      </c>
      <c r="G2212" s="226">
        <v>-0.0172</v>
      </c>
      <c r="K2212" s="489">
        <v>42037.0</v>
      </c>
      <c r="L2212" s="154">
        <v>67.73</v>
      </c>
      <c r="M2212" s="154">
        <v>67.91</v>
      </c>
      <c r="N2212" s="154">
        <v>69.91</v>
      </c>
      <c r="O2212" s="154">
        <v>66.36</v>
      </c>
      <c r="P2212" s="154" t="s">
        <v>4616</v>
      </c>
      <c r="Q2212" s="226">
        <v>-0.0299</v>
      </c>
      <c r="R2212" s="489" t="str">
        <f>VLOOKUP(K2212,'Downloaded Data'!A:A,1,TRUE)</f>
        <v>#N/A</v>
      </c>
    </row>
    <row r="2213" ht="15.75" customHeight="1">
      <c r="A2213" s="489">
        <v>41801.0</v>
      </c>
      <c r="B2213" s="490">
        <v>5025.1</v>
      </c>
      <c r="C2213" s="490">
        <v>5025.1</v>
      </c>
      <c r="D2213" s="490">
        <v>5025.1</v>
      </c>
      <c r="E2213" s="490">
        <v>5025.1</v>
      </c>
      <c r="G2213" s="226">
        <v>0.0016</v>
      </c>
      <c r="K2213" s="489">
        <v>42006.0</v>
      </c>
      <c r="L2213" s="154">
        <v>69.82</v>
      </c>
      <c r="M2213" s="154">
        <v>68.91</v>
      </c>
      <c r="N2213" s="154">
        <v>70.55</v>
      </c>
      <c r="O2213" s="154">
        <v>68.27</v>
      </c>
      <c r="P2213" s="154" t="s">
        <v>4617</v>
      </c>
      <c r="Q2213" s="226">
        <v>-0.0242</v>
      </c>
      <c r="R2213" s="489" t="str">
        <f>VLOOKUP(K2213,'Downloaded Data'!A:A,1,TRUE)</f>
        <v>#N/A</v>
      </c>
    </row>
    <row r="2214" ht="15.75" customHeight="1">
      <c r="A2214" s="489">
        <v>41770.0</v>
      </c>
      <c r="B2214" s="490">
        <v>5017.22</v>
      </c>
      <c r="C2214" s="490">
        <v>5017.22</v>
      </c>
      <c r="D2214" s="490">
        <v>5017.22</v>
      </c>
      <c r="E2214" s="490">
        <v>5017.22</v>
      </c>
      <c r="G2214" s="226">
        <v>-0.0095</v>
      </c>
      <c r="K2214" s="154" t="s">
        <v>6289</v>
      </c>
      <c r="L2214" s="154">
        <v>71.55</v>
      </c>
      <c r="M2214" s="154">
        <v>72.73</v>
      </c>
      <c r="N2214" s="154">
        <v>74.09</v>
      </c>
      <c r="O2214" s="154">
        <v>70.55</v>
      </c>
      <c r="P2214" s="154" t="s">
        <v>4618</v>
      </c>
      <c r="Q2214" s="226">
        <v>-0.0247</v>
      </c>
      <c r="R2214" s="489" t="str">
        <f>VLOOKUP(K2214,'Downloaded Data'!A:A,1,TRUE)</f>
        <v>#N/A</v>
      </c>
    </row>
    <row r="2215" ht="15.75" customHeight="1">
      <c r="A2215" s="489">
        <v>41709.0</v>
      </c>
      <c r="B2215" s="490">
        <v>5065.14</v>
      </c>
      <c r="C2215" s="490">
        <v>5065.14</v>
      </c>
      <c r="D2215" s="490">
        <v>5065.14</v>
      </c>
      <c r="E2215" s="490">
        <v>5065.14</v>
      </c>
      <c r="G2215" s="226">
        <v>-0.0079</v>
      </c>
      <c r="K2215" s="154" t="s">
        <v>6290</v>
      </c>
      <c r="L2215" s="154">
        <v>73.36</v>
      </c>
      <c r="M2215" s="154">
        <v>73.64</v>
      </c>
      <c r="N2215" s="154">
        <v>74.73</v>
      </c>
      <c r="O2215" s="154">
        <v>73.0</v>
      </c>
      <c r="P2215" s="154" t="s">
        <v>4619</v>
      </c>
      <c r="Q2215" s="226">
        <v>-0.016</v>
      </c>
      <c r="R2215" s="489" t="str">
        <f>VLOOKUP(K2215,'Downloaded Data'!A:A,1,TRUE)</f>
        <v>#N/A</v>
      </c>
    </row>
    <row r="2216" ht="15.75" customHeight="1">
      <c r="A2216" s="489">
        <v>41681.0</v>
      </c>
      <c r="B2216" s="490">
        <v>5105.22</v>
      </c>
      <c r="C2216" s="490">
        <v>5105.22</v>
      </c>
      <c r="D2216" s="490">
        <v>5105.22</v>
      </c>
      <c r="E2216" s="490">
        <v>5105.22</v>
      </c>
      <c r="G2216" s="226">
        <v>-0.0131</v>
      </c>
      <c r="K2216" s="154" t="s">
        <v>6291</v>
      </c>
      <c r="L2216" s="154">
        <v>74.55</v>
      </c>
      <c r="M2216" s="154">
        <v>74.18</v>
      </c>
      <c r="N2216" s="154">
        <v>75.0</v>
      </c>
      <c r="O2216" s="154">
        <v>72.82</v>
      </c>
      <c r="P2216" s="154" t="s">
        <v>4620</v>
      </c>
      <c r="Q2216" s="226">
        <v>0.0111</v>
      </c>
      <c r="R2216" s="489" t="str">
        <f>VLOOKUP(K2216,'Downloaded Data'!A:A,1,TRUE)</f>
        <v>#N/A</v>
      </c>
    </row>
    <row r="2217" ht="15.75" customHeight="1">
      <c r="A2217" s="154" t="s">
        <v>6325</v>
      </c>
      <c r="B2217" s="490">
        <v>5173.23</v>
      </c>
      <c r="C2217" s="490">
        <v>5173.23</v>
      </c>
      <c r="D2217" s="490">
        <v>5173.23</v>
      </c>
      <c r="E2217" s="490">
        <v>5173.23</v>
      </c>
      <c r="G2217" s="226">
        <v>0.0125</v>
      </c>
      <c r="K2217" s="154" t="s">
        <v>6292</v>
      </c>
      <c r="L2217" s="154">
        <v>73.73</v>
      </c>
      <c r="M2217" s="154">
        <v>74.91</v>
      </c>
      <c r="N2217" s="154">
        <v>75.45</v>
      </c>
      <c r="O2217" s="154">
        <v>72.73</v>
      </c>
      <c r="P2217" s="154" t="s">
        <v>4621</v>
      </c>
      <c r="Q2217" s="226">
        <v>-0.0061</v>
      </c>
      <c r="R2217" s="489" t="str">
        <f>VLOOKUP(K2217,'Downloaded Data'!A:A,1,TRUE)</f>
        <v>#N/A</v>
      </c>
    </row>
    <row r="2218" ht="15.75" customHeight="1">
      <c r="A2218" s="154" t="s">
        <v>6326</v>
      </c>
      <c r="B2218" s="490">
        <v>5109.42</v>
      </c>
      <c r="C2218" s="490">
        <v>5109.42</v>
      </c>
      <c r="D2218" s="490">
        <v>5109.42</v>
      </c>
      <c r="E2218" s="490">
        <v>5109.42</v>
      </c>
      <c r="G2218" s="226">
        <v>-0.0038</v>
      </c>
      <c r="K2218" s="154" t="s">
        <v>6293</v>
      </c>
      <c r="L2218" s="154">
        <v>74.18</v>
      </c>
      <c r="M2218" s="154">
        <v>75.45</v>
      </c>
      <c r="N2218" s="154">
        <v>75.45</v>
      </c>
      <c r="O2218" s="154">
        <v>73.45</v>
      </c>
      <c r="P2218" s="154" t="s">
        <v>4622</v>
      </c>
      <c r="Q2218" s="226">
        <v>-0.0239</v>
      </c>
      <c r="R2218" s="489" t="str">
        <f>VLOOKUP(K2218,'Downloaded Data'!A:A,1,TRUE)</f>
        <v>#N/A</v>
      </c>
    </row>
    <row r="2219" ht="15.75" customHeight="1">
      <c r="A2219" s="154" t="s">
        <v>6327</v>
      </c>
      <c r="B2219" s="490">
        <v>5128.84</v>
      </c>
      <c r="C2219" s="490">
        <v>5128.84</v>
      </c>
      <c r="D2219" s="490">
        <v>5128.84</v>
      </c>
      <c r="E2219" s="490">
        <v>5128.84</v>
      </c>
      <c r="G2219" s="226">
        <v>-0.0055</v>
      </c>
      <c r="K2219" s="154" t="s">
        <v>6294</v>
      </c>
      <c r="L2219" s="154">
        <v>76.0</v>
      </c>
      <c r="M2219" s="154">
        <v>76.55</v>
      </c>
      <c r="N2219" s="154">
        <v>78.27</v>
      </c>
      <c r="O2219" s="154">
        <v>75.45</v>
      </c>
      <c r="P2219" s="154" t="s">
        <v>4623</v>
      </c>
      <c r="Q2219" s="226">
        <v>-0.0095</v>
      </c>
      <c r="R2219" s="489" t="str">
        <f>VLOOKUP(K2219,'Downloaded Data'!A:A,1,TRUE)</f>
        <v>#N/A</v>
      </c>
    </row>
    <row r="2220" ht="15.75" customHeight="1">
      <c r="A2220" s="154" t="s">
        <v>6328</v>
      </c>
      <c r="B2220" s="490">
        <v>5157.24</v>
      </c>
      <c r="C2220" s="490">
        <v>5157.24</v>
      </c>
      <c r="D2220" s="490">
        <v>5157.24</v>
      </c>
      <c r="E2220" s="490">
        <v>5157.24</v>
      </c>
      <c r="G2220" s="226">
        <v>0.0089</v>
      </c>
      <c r="K2220" s="154" t="s">
        <v>6295</v>
      </c>
      <c r="L2220" s="154">
        <v>76.73</v>
      </c>
      <c r="M2220" s="154">
        <v>78.55</v>
      </c>
      <c r="N2220" s="154">
        <v>78.55</v>
      </c>
      <c r="O2220" s="154">
        <v>76.45</v>
      </c>
      <c r="P2220" s="154" t="s">
        <v>4624</v>
      </c>
      <c r="Q2220" s="226">
        <v>-0.0342</v>
      </c>
      <c r="R2220" s="489" t="str">
        <f>VLOOKUP(K2220,'Downloaded Data'!A:A,1,TRUE)</f>
        <v>#N/A</v>
      </c>
    </row>
    <row r="2221" ht="15.75" customHeight="1">
      <c r="A2221" s="154" t="s">
        <v>6329</v>
      </c>
      <c r="B2221" s="490">
        <v>5111.63</v>
      </c>
      <c r="C2221" s="490">
        <v>5111.63</v>
      </c>
      <c r="D2221" s="490">
        <v>5111.63</v>
      </c>
      <c r="E2221" s="490">
        <v>5111.63</v>
      </c>
      <c r="G2221" s="226">
        <v>-0.0082</v>
      </c>
      <c r="K2221" s="154" t="s">
        <v>6296</v>
      </c>
      <c r="L2221" s="154">
        <v>79.45</v>
      </c>
      <c r="M2221" s="154">
        <v>79.82</v>
      </c>
      <c r="N2221" s="154">
        <v>80.0</v>
      </c>
      <c r="O2221" s="154">
        <v>78.45</v>
      </c>
      <c r="P2221" s="154" t="s">
        <v>4625</v>
      </c>
      <c r="Q2221" s="226">
        <v>0.0151</v>
      </c>
      <c r="R2221" s="489" t="str">
        <f>VLOOKUP(K2221,'Downloaded Data'!A:A,1,TRUE)</f>
        <v>#N/A</v>
      </c>
    </row>
    <row r="2222" ht="15.75" customHeight="1">
      <c r="A2222" s="154" t="s">
        <v>6330</v>
      </c>
      <c r="B2222" s="490">
        <v>5154.1</v>
      </c>
      <c r="C2222" s="490">
        <v>5154.1</v>
      </c>
      <c r="D2222" s="490">
        <v>5154.1</v>
      </c>
      <c r="E2222" s="490">
        <v>5154.1</v>
      </c>
      <c r="G2222" s="226">
        <v>-0.0031</v>
      </c>
      <c r="K2222" s="154" t="s">
        <v>6297</v>
      </c>
      <c r="L2222" s="154">
        <v>78.27</v>
      </c>
      <c r="M2222" s="154">
        <v>79.36</v>
      </c>
      <c r="N2222" s="154">
        <v>79.45</v>
      </c>
      <c r="O2222" s="154">
        <v>77.73</v>
      </c>
      <c r="P2222" s="154" t="s">
        <v>4626</v>
      </c>
      <c r="Q2222" s="226">
        <v>-0.0216</v>
      </c>
      <c r="R2222" s="489" t="str">
        <f>VLOOKUP(K2222,'Downloaded Data'!A:A,1,TRUE)</f>
        <v>#N/A</v>
      </c>
    </row>
    <row r="2223" ht="15.75" customHeight="1">
      <c r="A2223" s="154" t="s">
        <v>6331</v>
      </c>
      <c r="B2223" s="490">
        <v>5170.15</v>
      </c>
      <c r="C2223" s="490">
        <v>5170.15</v>
      </c>
      <c r="D2223" s="490">
        <v>5170.15</v>
      </c>
      <c r="E2223" s="490">
        <v>5170.15</v>
      </c>
      <c r="G2223" s="226">
        <v>-0.0122</v>
      </c>
      <c r="K2223" s="154" t="s">
        <v>6298</v>
      </c>
      <c r="L2223" s="154">
        <v>80.0</v>
      </c>
      <c r="M2223" s="154">
        <v>80.18</v>
      </c>
      <c r="N2223" s="154">
        <v>80.82</v>
      </c>
      <c r="O2223" s="154">
        <v>79.55</v>
      </c>
      <c r="P2223" s="154" t="s">
        <v>4627</v>
      </c>
      <c r="Q2223" s="226">
        <v>-0.0123</v>
      </c>
      <c r="R2223" s="489" t="str">
        <f>VLOOKUP(K2223,'Downloaded Data'!A:A,1,TRUE)</f>
        <v>#N/A</v>
      </c>
    </row>
    <row r="2224" ht="15.75" customHeight="1">
      <c r="A2224" s="154" t="s">
        <v>6332</v>
      </c>
      <c r="B2224" s="490">
        <v>5233.82</v>
      </c>
      <c r="C2224" s="490">
        <v>5233.82</v>
      </c>
      <c r="D2224" s="490">
        <v>5233.82</v>
      </c>
      <c r="E2224" s="490">
        <v>5233.82</v>
      </c>
      <c r="G2224" s="226">
        <v>0.0174</v>
      </c>
      <c r="K2224" s="154" t="s">
        <v>6299</v>
      </c>
      <c r="L2224" s="154">
        <v>81.0</v>
      </c>
      <c r="M2224" s="154">
        <v>80.91</v>
      </c>
      <c r="N2224" s="154">
        <v>81.82</v>
      </c>
      <c r="O2224" s="154">
        <v>80.0</v>
      </c>
      <c r="P2224" s="154" t="s">
        <v>4628</v>
      </c>
      <c r="Q2224" s="226">
        <v>0.0011</v>
      </c>
      <c r="R2224" s="489" t="str">
        <f>VLOOKUP(K2224,'Downloaded Data'!A:A,1,TRUE)</f>
        <v>#N/A</v>
      </c>
    </row>
    <row r="2225" ht="15.75" customHeight="1">
      <c r="A2225" s="154" t="s">
        <v>6333</v>
      </c>
      <c r="B2225" s="490">
        <v>5144.5</v>
      </c>
      <c r="C2225" s="490">
        <v>5144.5</v>
      </c>
      <c r="D2225" s="490">
        <v>5144.5</v>
      </c>
      <c r="E2225" s="490">
        <v>5144.5</v>
      </c>
      <c r="G2225" s="226">
        <v>-0.0062</v>
      </c>
      <c r="K2225" s="154" t="s">
        <v>6300</v>
      </c>
      <c r="L2225" s="154">
        <v>80.91</v>
      </c>
      <c r="M2225" s="154">
        <v>82.36</v>
      </c>
      <c r="N2225" s="154">
        <v>82.36</v>
      </c>
      <c r="O2225" s="154">
        <v>80.45</v>
      </c>
      <c r="P2225" s="154" t="s">
        <v>4629</v>
      </c>
      <c r="Q2225" s="226">
        <v>-0.0089</v>
      </c>
      <c r="R2225" s="489" t="str">
        <f>VLOOKUP(K2225,'Downloaded Data'!A:A,1,TRUE)</f>
        <v>#N/A</v>
      </c>
    </row>
    <row r="2226" ht="15.75" customHeight="1">
      <c r="A2226" s="154" t="s">
        <v>6334</v>
      </c>
      <c r="B2226" s="490">
        <v>5176.75</v>
      </c>
      <c r="C2226" s="490">
        <v>5176.75</v>
      </c>
      <c r="D2226" s="490">
        <v>5176.75</v>
      </c>
      <c r="E2226" s="490">
        <v>5176.75</v>
      </c>
      <c r="G2226" s="226">
        <v>-0.0206</v>
      </c>
      <c r="K2226" s="154" t="s">
        <v>6301</v>
      </c>
      <c r="L2226" s="154">
        <v>81.64</v>
      </c>
      <c r="M2226" s="154">
        <v>81.82</v>
      </c>
      <c r="N2226" s="154">
        <v>82.45</v>
      </c>
      <c r="O2226" s="154">
        <v>81.18</v>
      </c>
      <c r="P2226" s="154" t="s">
        <v>4630</v>
      </c>
      <c r="Q2226" s="226">
        <v>0.0113</v>
      </c>
      <c r="R2226" s="489" t="str">
        <f>VLOOKUP(K2226,'Downloaded Data'!A:A,1,TRUE)</f>
        <v>#N/A</v>
      </c>
    </row>
    <row r="2227" ht="15.75" customHeight="1">
      <c r="A2227" s="154" t="s">
        <v>6335</v>
      </c>
      <c r="B2227" s="490">
        <v>5285.83</v>
      </c>
      <c r="C2227" s="490">
        <v>5285.83</v>
      </c>
      <c r="D2227" s="490">
        <v>5285.83</v>
      </c>
      <c r="E2227" s="490">
        <v>5285.83</v>
      </c>
      <c r="G2227" s="226">
        <v>-0.0055</v>
      </c>
      <c r="K2227" s="489">
        <v>42339.0</v>
      </c>
      <c r="L2227" s="154">
        <v>80.73</v>
      </c>
      <c r="M2227" s="154">
        <v>81.82</v>
      </c>
      <c r="N2227" s="154">
        <v>82.0</v>
      </c>
      <c r="O2227" s="154">
        <v>80.0</v>
      </c>
      <c r="P2227" s="154" t="s">
        <v>4631</v>
      </c>
      <c r="Q2227" s="226">
        <v>0.0046</v>
      </c>
      <c r="R2227" s="489" t="str">
        <f>VLOOKUP(K2227,'Downloaded Data'!A:A,1,TRUE)</f>
        <v>#N/A</v>
      </c>
    </row>
    <row r="2228" ht="15.75" customHeight="1">
      <c r="A2228" s="154" t="s">
        <v>6336</v>
      </c>
      <c r="B2228" s="490">
        <v>5315.11</v>
      </c>
      <c r="C2228" s="490">
        <v>5315.11</v>
      </c>
      <c r="D2228" s="490">
        <v>5315.11</v>
      </c>
      <c r="E2228" s="490">
        <v>5315.11</v>
      </c>
      <c r="G2228" s="226">
        <v>0.0043</v>
      </c>
      <c r="K2228" s="489">
        <v>42309.0</v>
      </c>
      <c r="L2228" s="154">
        <v>80.36</v>
      </c>
      <c r="M2228" s="154">
        <v>82.27</v>
      </c>
      <c r="N2228" s="154">
        <v>82.91</v>
      </c>
      <c r="O2228" s="154">
        <v>80.0</v>
      </c>
      <c r="P2228" s="154" t="s">
        <v>4632</v>
      </c>
      <c r="Q2228" s="226">
        <v>-0.0318</v>
      </c>
      <c r="R2228" s="489" t="str">
        <f>VLOOKUP(K2228,'Downloaded Data'!A:A,1,TRUE)</f>
        <v>#N/A</v>
      </c>
    </row>
    <row r="2229" ht="15.75" customHeight="1">
      <c r="A2229" s="154" t="s">
        <v>6337</v>
      </c>
      <c r="B2229" s="490">
        <v>5292.6</v>
      </c>
      <c r="C2229" s="490">
        <v>5292.6</v>
      </c>
      <c r="D2229" s="490">
        <v>5292.6</v>
      </c>
      <c r="E2229" s="490">
        <v>5292.6</v>
      </c>
      <c r="G2229" s="226">
        <v>-0.0031</v>
      </c>
      <c r="K2229" s="489">
        <v>42217.0</v>
      </c>
      <c r="L2229" s="154">
        <v>83.0</v>
      </c>
      <c r="M2229" s="154">
        <v>85.82</v>
      </c>
      <c r="N2229" s="154">
        <v>85.82</v>
      </c>
      <c r="O2229" s="154">
        <v>82.73</v>
      </c>
      <c r="P2229" s="154" t="s">
        <v>4633</v>
      </c>
      <c r="Q2229" s="226">
        <v>-0.0215</v>
      </c>
      <c r="R2229" s="489" t="str">
        <f>VLOOKUP(K2229,'Downloaded Data'!A:A,1,TRUE)</f>
        <v>#N/A</v>
      </c>
    </row>
    <row r="2230" ht="15.75" customHeight="1">
      <c r="A2230" s="154" t="s">
        <v>6338</v>
      </c>
      <c r="B2230" s="490">
        <v>5309.24</v>
      </c>
      <c r="C2230" s="490">
        <v>5309.24</v>
      </c>
      <c r="D2230" s="490">
        <v>5309.24</v>
      </c>
      <c r="E2230" s="490">
        <v>5309.24</v>
      </c>
      <c r="G2230" s="226">
        <v>-0.0046</v>
      </c>
      <c r="K2230" s="489">
        <v>42186.0</v>
      </c>
      <c r="L2230" s="154">
        <v>84.82</v>
      </c>
      <c r="M2230" s="154">
        <v>82.91</v>
      </c>
      <c r="N2230" s="154">
        <v>86.36</v>
      </c>
      <c r="O2230" s="154">
        <v>82.91</v>
      </c>
      <c r="P2230" s="154" t="s">
        <v>4634</v>
      </c>
      <c r="Q2230" s="226">
        <v>0.023</v>
      </c>
      <c r="R2230" s="489" t="str">
        <f>VLOOKUP(K2230,'Downloaded Data'!A:A,1,TRUE)</f>
        <v>#N/A</v>
      </c>
    </row>
    <row r="2231" ht="15.75" customHeight="1">
      <c r="A2231" s="489">
        <v>41983.0</v>
      </c>
      <c r="B2231" s="490">
        <v>5334.03</v>
      </c>
      <c r="C2231" s="490">
        <v>5334.03</v>
      </c>
      <c r="D2231" s="490">
        <v>5334.03</v>
      </c>
      <c r="E2231" s="490">
        <v>5334.03</v>
      </c>
      <c r="G2231" s="226">
        <v>0.0184</v>
      </c>
      <c r="K2231" s="489">
        <v>42156.0</v>
      </c>
      <c r="L2231" s="154">
        <v>82.91</v>
      </c>
      <c r="M2231" s="154">
        <v>81.64</v>
      </c>
      <c r="N2231" s="154">
        <v>83.64</v>
      </c>
      <c r="O2231" s="154">
        <v>81.09</v>
      </c>
      <c r="P2231" s="154" t="s">
        <v>4635</v>
      </c>
      <c r="Q2231" s="226">
        <v>0.0306</v>
      </c>
      <c r="R2231" s="489" t="str">
        <f>VLOOKUP(K2231,'Downloaded Data'!A:A,1,TRUE)</f>
        <v>#N/A</v>
      </c>
    </row>
    <row r="2232" ht="15.75" customHeight="1">
      <c r="A2232" s="489">
        <v>41680.0</v>
      </c>
      <c r="B2232" s="490">
        <v>5237.72</v>
      </c>
      <c r="C2232" s="490">
        <v>5237.72</v>
      </c>
      <c r="D2232" s="490">
        <v>5237.72</v>
      </c>
      <c r="E2232" s="490">
        <v>5237.72</v>
      </c>
      <c r="G2232" s="226">
        <v>0.0164</v>
      </c>
      <c r="K2232" s="489">
        <v>42125.0</v>
      </c>
      <c r="L2232" s="154">
        <v>80.45</v>
      </c>
      <c r="M2232" s="154">
        <v>80.27</v>
      </c>
      <c r="N2232" s="154">
        <v>81.36</v>
      </c>
      <c r="O2232" s="154">
        <v>80.27</v>
      </c>
      <c r="P2232" s="154" t="s">
        <v>4636</v>
      </c>
      <c r="Q2232" s="226">
        <v>-0.0123</v>
      </c>
      <c r="R2232" s="489" t="str">
        <f>VLOOKUP(K2232,'Downloaded Data'!A:A,1,TRUE)</f>
        <v>#N/A</v>
      </c>
    </row>
    <row r="2233" ht="15.75" customHeight="1">
      <c r="A2233" s="489">
        <v>41649.0</v>
      </c>
      <c r="B2233" s="490">
        <v>5153.26</v>
      </c>
      <c r="C2233" s="490">
        <v>5153.26</v>
      </c>
      <c r="D2233" s="490">
        <v>5153.26</v>
      </c>
      <c r="E2233" s="490">
        <v>5153.26</v>
      </c>
      <c r="G2233" s="226">
        <v>0.0156</v>
      </c>
      <c r="K2233" s="489">
        <v>42005.0</v>
      </c>
      <c r="L2233" s="154">
        <v>81.45</v>
      </c>
      <c r="M2233" s="154">
        <v>83.45</v>
      </c>
      <c r="N2233" s="154">
        <v>83.45</v>
      </c>
      <c r="O2233" s="154">
        <v>80.27</v>
      </c>
      <c r="P2233" s="154" t="s">
        <v>4637</v>
      </c>
      <c r="Q2233" s="226">
        <v>0.0216</v>
      </c>
      <c r="R2233" s="489" t="str">
        <f>VLOOKUP(K2233,'Downloaded Data'!A:A,1,TRUE)</f>
        <v>#N/A</v>
      </c>
    </row>
    <row r="2234" ht="15.75" customHeight="1">
      <c r="A2234" s="154" t="s">
        <v>6339</v>
      </c>
      <c r="B2234" s="490">
        <v>5074.3</v>
      </c>
      <c r="C2234" s="490">
        <v>5074.3</v>
      </c>
      <c r="D2234" s="490">
        <v>5074.3</v>
      </c>
      <c r="E2234" s="490">
        <v>5074.3</v>
      </c>
      <c r="G2234" s="226">
        <v>0.0047</v>
      </c>
      <c r="K2234" s="154" t="s">
        <v>6302</v>
      </c>
      <c r="L2234" s="154">
        <v>79.73</v>
      </c>
      <c r="M2234" s="154">
        <v>79.64</v>
      </c>
      <c r="N2234" s="154">
        <v>80.45</v>
      </c>
      <c r="O2234" s="154">
        <v>79.45</v>
      </c>
      <c r="P2234" s="154" t="s">
        <v>4638</v>
      </c>
      <c r="Q2234" s="226">
        <v>-0.0011</v>
      </c>
      <c r="R2234" s="489" t="str">
        <f>VLOOKUP(K2234,'Downloaded Data'!A:A,1,TRUE)</f>
        <v>07/13/2014</v>
      </c>
    </row>
    <row r="2235" ht="15.75" customHeight="1">
      <c r="A2235" s="154" t="s">
        <v>6340</v>
      </c>
      <c r="B2235" s="490">
        <v>5050.34</v>
      </c>
      <c r="C2235" s="490">
        <v>5050.34</v>
      </c>
      <c r="D2235" s="490">
        <v>5050.34</v>
      </c>
      <c r="E2235" s="490">
        <v>5050.34</v>
      </c>
      <c r="G2235" s="226">
        <v>-0.0043</v>
      </c>
      <c r="K2235" s="154" t="s">
        <v>6303</v>
      </c>
      <c r="L2235" s="154">
        <v>79.82</v>
      </c>
      <c r="M2235" s="154">
        <v>81.09</v>
      </c>
      <c r="N2235" s="154">
        <v>81.09</v>
      </c>
      <c r="O2235" s="154">
        <v>79.45</v>
      </c>
      <c r="P2235" s="154" t="s">
        <v>4639</v>
      </c>
      <c r="Q2235" s="226">
        <v>0.0023</v>
      </c>
      <c r="R2235" s="489" t="str">
        <f>VLOOKUP(K2235,'Downloaded Data'!A:A,1,TRUE)</f>
        <v>07/13/2014</v>
      </c>
    </row>
    <row r="2236" ht="15.75" customHeight="1">
      <c r="A2236" s="154" t="s">
        <v>6341</v>
      </c>
      <c r="B2236" s="490">
        <v>5072.2</v>
      </c>
      <c r="C2236" s="490">
        <v>5072.2</v>
      </c>
      <c r="D2236" s="490">
        <v>5072.2</v>
      </c>
      <c r="E2236" s="490">
        <v>5072.2</v>
      </c>
      <c r="G2236" s="226">
        <v>0.009</v>
      </c>
      <c r="K2236" s="154" t="s">
        <v>6304</v>
      </c>
      <c r="L2236" s="154">
        <v>79.64</v>
      </c>
      <c r="M2236" s="154">
        <v>81.73</v>
      </c>
      <c r="N2236" s="154">
        <v>81.73</v>
      </c>
      <c r="O2236" s="154">
        <v>79.09</v>
      </c>
      <c r="P2236" s="154" t="s">
        <v>4640</v>
      </c>
      <c r="Q2236" s="226">
        <v>-0.0157</v>
      </c>
      <c r="R2236" s="489" t="str">
        <f>VLOOKUP(K2236,'Downloaded Data'!A:A,1,TRUE)</f>
        <v>07/13/2014</v>
      </c>
    </row>
    <row r="2237" ht="15.75" customHeight="1">
      <c r="A2237" s="154" t="s">
        <v>6342</v>
      </c>
      <c r="B2237" s="490">
        <v>5026.92</v>
      </c>
      <c r="C2237" s="490">
        <v>5026.92</v>
      </c>
      <c r="D2237" s="490">
        <v>5026.92</v>
      </c>
      <c r="E2237" s="490">
        <v>5026.92</v>
      </c>
      <c r="G2237" s="226">
        <v>0.0095</v>
      </c>
      <c r="K2237" s="154" t="s">
        <v>6305</v>
      </c>
      <c r="L2237" s="154">
        <v>80.91</v>
      </c>
      <c r="M2237" s="154">
        <v>80.91</v>
      </c>
      <c r="N2237" s="154">
        <v>82.64</v>
      </c>
      <c r="O2237" s="154">
        <v>80.45</v>
      </c>
      <c r="P2237" s="154" t="s">
        <v>4641</v>
      </c>
      <c r="Q2237" s="226">
        <v>-0.022</v>
      </c>
      <c r="R2237" s="489" t="str">
        <f>VLOOKUP(K2237,'Downloaded Data'!A:A,1,TRUE)</f>
        <v>07/13/2014</v>
      </c>
    </row>
    <row r="2238" ht="15.75" customHeight="1">
      <c r="A2238" s="154" t="s">
        <v>6343</v>
      </c>
      <c r="B2238" s="490">
        <v>4979.72</v>
      </c>
      <c r="C2238" s="490">
        <v>4979.72</v>
      </c>
      <c r="D2238" s="490">
        <v>4979.72</v>
      </c>
      <c r="E2238" s="490">
        <v>4979.72</v>
      </c>
      <c r="G2238" s="226">
        <v>0.0025</v>
      </c>
      <c r="K2238" s="154" t="s">
        <v>6306</v>
      </c>
      <c r="L2238" s="154">
        <v>82.73</v>
      </c>
      <c r="M2238" s="154">
        <v>80.91</v>
      </c>
      <c r="N2238" s="154">
        <v>83.0</v>
      </c>
      <c r="O2238" s="154">
        <v>80.91</v>
      </c>
      <c r="P2238" s="154" t="s">
        <v>4642</v>
      </c>
      <c r="Q2238" s="226">
        <v>-0.0033</v>
      </c>
      <c r="R2238" s="489" t="str">
        <f>VLOOKUP(K2238,'Downloaded Data'!A:A,1,TRUE)</f>
        <v>07/13/2014</v>
      </c>
    </row>
    <row r="2239" ht="15.75" customHeight="1">
      <c r="A2239" s="154" t="s">
        <v>6344</v>
      </c>
      <c r="B2239" s="490">
        <v>4967.11</v>
      </c>
      <c r="C2239" s="490">
        <v>4967.11</v>
      </c>
      <c r="D2239" s="490">
        <v>4967.11</v>
      </c>
      <c r="E2239" s="490">
        <v>4967.11</v>
      </c>
      <c r="G2239" s="226">
        <v>0.0086</v>
      </c>
      <c r="K2239" s="154" t="s">
        <v>6307</v>
      </c>
      <c r="L2239" s="154">
        <v>83.0</v>
      </c>
      <c r="M2239" s="154">
        <v>83.18</v>
      </c>
      <c r="N2239" s="154">
        <v>83.45</v>
      </c>
      <c r="O2239" s="154">
        <v>80.27</v>
      </c>
      <c r="P2239" s="154" t="s">
        <v>4643</v>
      </c>
      <c r="Q2239" s="226">
        <v>0.027</v>
      </c>
      <c r="R2239" s="489" t="str">
        <f>VLOOKUP(K2239,'Downloaded Data'!A:A,1,TRUE)</f>
        <v>07/13/2014</v>
      </c>
    </row>
    <row r="2240" ht="15.75" customHeight="1">
      <c r="A2240" s="154" t="s">
        <v>6345</v>
      </c>
      <c r="B2240" s="490">
        <v>4924.52</v>
      </c>
      <c r="C2240" s="490">
        <v>4924.52</v>
      </c>
      <c r="D2240" s="490">
        <v>4924.52</v>
      </c>
      <c r="E2240" s="490">
        <v>4924.52</v>
      </c>
      <c r="G2240" s="226">
        <v>0.0023</v>
      </c>
      <c r="K2240" s="154" t="s">
        <v>6308</v>
      </c>
      <c r="L2240" s="154">
        <v>80.82</v>
      </c>
      <c r="M2240" s="154">
        <v>80.0</v>
      </c>
      <c r="N2240" s="154">
        <v>81.73</v>
      </c>
      <c r="O2240" s="154">
        <v>79.64</v>
      </c>
      <c r="P2240" s="154" t="s">
        <v>4644</v>
      </c>
      <c r="Q2240" s="226">
        <v>0.0102</v>
      </c>
      <c r="R2240" s="489" t="str">
        <f>VLOOKUP(K2240,'Downloaded Data'!A:A,1,TRUE)</f>
        <v>07/13/2014</v>
      </c>
    </row>
    <row r="2241" ht="15.75" customHeight="1">
      <c r="A2241" s="154" t="s">
        <v>6346</v>
      </c>
      <c r="B2241" s="490">
        <v>4913.24</v>
      </c>
      <c r="C2241" s="490">
        <v>4913.24</v>
      </c>
      <c r="D2241" s="490">
        <v>4913.24</v>
      </c>
      <c r="E2241" s="490">
        <v>4913.24</v>
      </c>
      <c r="G2241" s="226">
        <v>0.0097</v>
      </c>
      <c r="K2241" s="154" t="s">
        <v>6309</v>
      </c>
      <c r="L2241" s="154">
        <v>80.0</v>
      </c>
      <c r="M2241" s="154">
        <v>82.55</v>
      </c>
      <c r="N2241" s="154">
        <v>82.55</v>
      </c>
      <c r="O2241" s="154">
        <v>79.73</v>
      </c>
      <c r="P2241" s="154" t="s">
        <v>4645</v>
      </c>
      <c r="Q2241" s="226">
        <v>-0.0056</v>
      </c>
      <c r="R2241" s="489" t="str">
        <f>VLOOKUP(K2241,'Downloaded Data'!A:A,1,TRUE)</f>
        <v>07/13/2014</v>
      </c>
    </row>
    <row r="2242" ht="15.75" customHeight="1">
      <c r="A2242" s="154" t="s">
        <v>6347</v>
      </c>
      <c r="B2242" s="490">
        <v>4866.19</v>
      </c>
      <c r="C2242" s="490">
        <v>4866.19</v>
      </c>
      <c r="D2242" s="490">
        <v>4866.19</v>
      </c>
      <c r="E2242" s="490">
        <v>4866.19</v>
      </c>
      <c r="G2242" s="226">
        <v>0.0141</v>
      </c>
      <c r="K2242" s="154" t="s">
        <v>6310</v>
      </c>
      <c r="L2242" s="154">
        <v>80.45</v>
      </c>
      <c r="M2242" s="154">
        <v>80.73</v>
      </c>
      <c r="N2242" s="154">
        <v>82.0</v>
      </c>
      <c r="O2242" s="154">
        <v>80.27</v>
      </c>
      <c r="P2242" s="154" t="s">
        <v>4646</v>
      </c>
      <c r="Q2242" s="226">
        <v>0.0022</v>
      </c>
      <c r="R2242" s="489" t="str">
        <f>VLOOKUP(K2242,'Downloaded Data'!A:A,1,TRUE)</f>
        <v>07/13/2014</v>
      </c>
    </row>
    <row r="2243" ht="15.75" customHeight="1">
      <c r="A2243" s="154" t="s">
        <v>6348</v>
      </c>
      <c r="B2243" s="490">
        <v>4798.39</v>
      </c>
      <c r="C2243" s="490">
        <v>4798.39</v>
      </c>
      <c r="D2243" s="490">
        <v>4798.39</v>
      </c>
      <c r="E2243" s="490">
        <v>4798.39</v>
      </c>
      <c r="G2243" s="226">
        <v>0.0082</v>
      </c>
      <c r="K2243" s="154" t="s">
        <v>6311</v>
      </c>
      <c r="L2243" s="154">
        <v>80.27</v>
      </c>
      <c r="M2243" s="154">
        <v>78.36</v>
      </c>
      <c r="N2243" s="154">
        <v>80.91</v>
      </c>
      <c r="O2243" s="154">
        <v>78.36</v>
      </c>
      <c r="P2243" s="154" t="s">
        <v>4647</v>
      </c>
      <c r="Q2243" s="226">
        <v>-0.0011</v>
      </c>
      <c r="R2243" s="489" t="str">
        <f>VLOOKUP(K2243,'Downloaded Data'!A:A,1,TRUE)</f>
        <v>07/13/2014</v>
      </c>
    </row>
    <row r="2244" ht="15.75" customHeight="1">
      <c r="A2244" s="154" t="s">
        <v>6349</v>
      </c>
      <c r="B2244" s="490">
        <v>4759.39</v>
      </c>
      <c r="C2244" s="490">
        <v>4759.39</v>
      </c>
      <c r="D2244" s="490">
        <v>4759.39</v>
      </c>
      <c r="E2244" s="490">
        <v>4759.39</v>
      </c>
      <c r="G2244" s="226">
        <v>0.0105</v>
      </c>
      <c r="K2244" s="154" t="s">
        <v>6312</v>
      </c>
      <c r="L2244" s="154">
        <v>80.36</v>
      </c>
      <c r="M2244" s="154">
        <v>79.64</v>
      </c>
      <c r="N2244" s="154">
        <v>81.82</v>
      </c>
      <c r="O2244" s="154">
        <v>79.64</v>
      </c>
      <c r="P2244" s="154" t="s">
        <v>4648</v>
      </c>
      <c r="Q2244" s="226">
        <v>-0.0101</v>
      </c>
      <c r="R2244" s="489" t="str">
        <f>VLOOKUP(K2244,'Downloaded Data'!A:A,1,TRUE)</f>
        <v>07/13/2014</v>
      </c>
    </row>
    <row r="2245" ht="15.75" customHeight="1">
      <c r="A2245" s="154" t="s">
        <v>6350</v>
      </c>
      <c r="B2245" s="490">
        <v>4709.91</v>
      </c>
      <c r="C2245" s="490">
        <v>4709.91</v>
      </c>
      <c r="D2245" s="490">
        <v>4709.91</v>
      </c>
      <c r="E2245" s="490">
        <v>4709.91</v>
      </c>
      <c r="G2245" s="226">
        <v>-8.0E-4</v>
      </c>
      <c r="K2245" s="489">
        <v>41955.0</v>
      </c>
      <c r="L2245" s="154">
        <v>81.18</v>
      </c>
      <c r="M2245" s="154">
        <v>77.27</v>
      </c>
      <c r="N2245" s="154">
        <v>82.73</v>
      </c>
      <c r="O2245" s="154">
        <v>77.27</v>
      </c>
      <c r="P2245" s="154" t="s">
        <v>4649</v>
      </c>
      <c r="Q2245" s="226">
        <v>-0.0022</v>
      </c>
      <c r="R2245" s="489" t="str">
        <f>VLOOKUP(K2245,'Downloaded Data'!A:A,1,TRUE)</f>
        <v>#N/A</v>
      </c>
    </row>
    <row r="2246" ht="15.75" customHeight="1">
      <c r="A2246" s="154" t="s">
        <v>6351</v>
      </c>
      <c r="B2246" s="490">
        <v>4713.58</v>
      </c>
      <c r="C2246" s="490">
        <v>4713.58</v>
      </c>
      <c r="D2246" s="490">
        <v>4713.58</v>
      </c>
      <c r="E2246" s="490">
        <v>4713.58</v>
      </c>
      <c r="G2246" s="226">
        <v>0.0081</v>
      </c>
      <c r="K2246" s="489">
        <v>41924.0</v>
      </c>
      <c r="L2246" s="154">
        <v>81.36</v>
      </c>
      <c r="M2246" s="154">
        <v>81.09</v>
      </c>
      <c r="N2246" s="154">
        <v>83.91</v>
      </c>
      <c r="O2246" s="154">
        <v>80.27</v>
      </c>
      <c r="P2246" s="154" t="s">
        <v>4650</v>
      </c>
      <c r="Q2246" s="226">
        <v>-0.0011</v>
      </c>
      <c r="R2246" s="489" t="str">
        <f>VLOOKUP(K2246,'Downloaded Data'!A:A,1,TRUE)</f>
        <v>#N/A</v>
      </c>
    </row>
    <row r="2247" ht="15.75" customHeight="1">
      <c r="A2247" s="489">
        <v>41952.0</v>
      </c>
      <c r="B2247" s="490">
        <v>4675.91</v>
      </c>
      <c r="C2247" s="490">
        <v>4675.91</v>
      </c>
      <c r="D2247" s="490">
        <v>4675.91</v>
      </c>
      <c r="E2247" s="490">
        <v>4675.91</v>
      </c>
      <c r="G2247" s="226">
        <v>0.0027</v>
      </c>
      <c r="K2247" s="489">
        <v>41894.0</v>
      </c>
      <c r="L2247" s="154">
        <v>81.45</v>
      </c>
      <c r="M2247" s="154">
        <v>80.18</v>
      </c>
      <c r="N2247" s="154">
        <v>81.82</v>
      </c>
      <c r="O2247" s="154">
        <v>80.18</v>
      </c>
      <c r="P2247" s="154" t="s">
        <v>4651</v>
      </c>
      <c r="Q2247" s="226">
        <v>-0.0045</v>
      </c>
      <c r="R2247" s="489" t="str">
        <f>VLOOKUP(K2247,'Downloaded Data'!A:A,1,TRUE)</f>
        <v>#N/A</v>
      </c>
    </row>
    <row r="2248" ht="15.75" customHeight="1">
      <c r="A2248" s="489">
        <v>41921.0</v>
      </c>
      <c r="B2248" s="490">
        <v>4663.13</v>
      </c>
      <c r="C2248" s="490">
        <v>4663.13</v>
      </c>
      <c r="D2248" s="490">
        <v>4663.13</v>
      </c>
      <c r="E2248" s="490">
        <v>4663.13</v>
      </c>
      <c r="G2248" s="226">
        <v>0.0034</v>
      </c>
      <c r="K2248" s="489">
        <v>41863.0</v>
      </c>
      <c r="L2248" s="154">
        <v>81.82</v>
      </c>
      <c r="M2248" s="154">
        <v>77.73</v>
      </c>
      <c r="N2248" s="154">
        <v>82.18</v>
      </c>
      <c r="O2248" s="154">
        <v>77.73</v>
      </c>
      <c r="P2248" s="154" t="s">
        <v>4652</v>
      </c>
      <c r="Q2248" s="226">
        <v>0.0045</v>
      </c>
      <c r="R2248" s="489" t="str">
        <f>VLOOKUP(K2248,'Downloaded Data'!A:A,1,TRUE)</f>
        <v>#N/A</v>
      </c>
    </row>
    <row r="2249" ht="15.75" customHeight="1">
      <c r="A2249" s="489">
        <v>41891.0</v>
      </c>
      <c r="B2249" s="490">
        <v>4647.43</v>
      </c>
      <c r="C2249" s="490">
        <v>4647.43</v>
      </c>
      <c r="D2249" s="490">
        <v>4647.43</v>
      </c>
      <c r="E2249" s="490">
        <v>4647.43</v>
      </c>
      <c r="G2249" s="226">
        <v>0.0083</v>
      </c>
      <c r="K2249" s="489">
        <v>41832.0</v>
      </c>
      <c r="L2249" s="154">
        <v>81.45</v>
      </c>
      <c r="M2249" s="154">
        <v>83.36</v>
      </c>
      <c r="N2249" s="154">
        <v>83.36</v>
      </c>
      <c r="O2249" s="154">
        <v>81.45</v>
      </c>
      <c r="P2249" s="154" t="s">
        <v>3471</v>
      </c>
      <c r="Q2249" s="226">
        <v>-0.0272</v>
      </c>
      <c r="R2249" s="489" t="str">
        <f>VLOOKUP(K2249,'Downloaded Data'!A:A,1,TRUE)</f>
        <v>#N/A</v>
      </c>
    </row>
    <row r="2250" ht="15.75" customHeight="1">
      <c r="A2250" s="489">
        <v>41860.0</v>
      </c>
      <c r="B2250" s="490">
        <v>4608.95</v>
      </c>
      <c r="C2250" s="490">
        <v>4608.95</v>
      </c>
      <c r="D2250" s="490">
        <v>4608.95</v>
      </c>
      <c r="E2250" s="490">
        <v>4608.95</v>
      </c>
      <c r="G2250" s="226">
        <v>-0.007</v>
      </c>
      <c r="K2250" s="489">
        <v>41741.0</v>
      </c>
      <c r="L2250" s="154">
        <v>83.73</v>
      </c>
      <c r="M2250" s="154">
        <v>84.73</v>
      </c>
      <c r="N2250" s="154">
        <v>84.73</v>
      </c>
      <c r="O2250" s="154">
        <v>83.55</v>
      </c>
      <c r="P2250" s="154" t="s">
        <v>4653</v>
      </c>
      <c r="Q2250" s="226">
        <v>-0.0149</v>
      </c>
      <c r="R2250" s="489" t="str">
        <f>VLOOKUP(K2250,'Downloaded Data'!A:A,1,TRUE)</f>
        <v>#N/A</v>
      </c>
    </row>
    <row r="2251" ht="15.75" customHeight="1">
      <c r="A2251" s="489">
        <v>41829.0</v>
      </c>
      <c r="B2251" s="490">
        <v>4641.45</v>
      </c>
      <c r="C2251" s="490">
        <v>4641.45</v>
      </c>
      <c r="D2251" s="490">
        <v>4641.45</v>
      </c>
      <c r="E2251" s="490">
        <v>4641.45</v>
      </c>
      <c r="G2251" s="226">
        <v>-2.0E-4</v>
      </c>
      <c r="K2251" s="489">
        <v>41710.0</v>
      </c>
      <c r="L2251" s="154">
        <v>85.0</v>
      </c>
      <c r="M2251" s="154">
        <v>84.18</v>
      </c>
      <c r="N2251" s="154">
        <v>85.45</v>
      </c>
      <c r="O2251" s="154">
        <v>84.09</v>
      </c>
      <c r="P2251" s="154" t="s">
        <v>4654</v>
      </c>
      <c r="Q2251" s="226">
        <v>0.0119</v>
      </c>
      <c r="R2251" s="489" t="str">
        <f>VLOOKUP(K2251,'Downloaded Data'!A:A,1,TRUE)</f>
        <v>#N/A</v>
      </c>
    </row>
    <row r="2252" ht="15.75" customHeight="1">
      <c r="A2252" s="489">
        <v>41738.0</v>
      </c>
      <c r="B2252" s="490">
        <v>4642.37</v>
      </c>
      <c r="C2252" s="490">
        <v>4642.37</v>
      </c>
      <c r="D2252" s="490">
        <v>4642.37</v>
      </c>
      <c r="E2252" s="490">
        <v>4642.37</v>
      </c>
      <c r="G2252" s="226">
        <v>0.0021</v>
      </c>
      <c r="K2252" s="489">
        <v>41682.0</v>
      </c>
      <c r="L2252" s="154">
        <v>84.0</v>
      </c>
      <c r="M2252" s="154">
        <v>83.09</v>
      </c>
      <c r="N2252" s="154">
        <v>84.91</v>
      </c>
      <c r="O2252" s="154">
        <v>82.45</v>
      </c>
      <c r="P2252" s="154" t="s">
        <v>4655</v>
      </c>
      <c r="Q2252" s="226">
        <v>0.0221</v>
      </c>
      <c r="R2252" s="489" t="str">
        <f>VLOOKUP(K2252,'Downloaded Data'!A:A,1,TRUE)</f>
        <v>#N/A</v>
      </c>
    </row>
    <row r="2253" ht="15.75" customHeight="1">
      <c r="A2253" s="489">
        <v>41707.0</v>
      </c>
      <c r="B2253" s="490">
        <v>4632.46</v>
      </c>
      <c r="C2253" s="490">
        <v>4632.46</v>
      </c>
      <c r="D2253" s="490">
        <v>4632.46</v>
      </c>
      <c r="E2253" s="490">
        <v>4632.46</v>
      </c>
      <c r="G2253" s="226">
        <v>0.0065</v>
      </c>
      <c r="K2253" s="489">
        <v>41651.0</v>
      </c>
      <c r="L2253" s="154">
        <v>82.18</v>
      </c>
      <c r="M2253" s="154">
        <v>80.09</v>
      </c>
      <c r="N2253" s="154">
        <v>82.73</v>
      </c>
      <c r="O2253" s="154">
        <v>80.0</v>
      </c>
      <c r="P2253" s="154" t="s">
        <v>4656</v>
      </c>
      <c r="Q2253" s="226">
        <v>0.0226</v>
      </c>
      <c r="R2253" s="489" t="str">
        <f>VLOOKUP(K2253,'Downloaded Data'!A:A,1,TRUE)</f>
        <v>#N/A</v>
      </c>
    </row>
    <row r="2254" ht="15.75" customHeight="1">
      <c r="A2254" s="489">
        <v>41679.0</v>
      </c>
      <c r="B2254" s="490">
        <v>4602.43</v>
      </c>
      <c r="C2254" s="490">
        <v>4602.43</v>
      </c>
      <c r="D2254" s="490">
        <v>4602.43</v>
      </c>
      <c r="E2254" s="490">
        <v>4602.43</v>
      </c>
      <c r="G2254" s="226">
        <v>0.0104</v>
      </c>
      <c r="K2254" s="154" t="s">
        <v>6313</v>
      </c>
      <c r="L2254" s="154">
        <v>80.36</v>
      </c>
      <c r="M2254" s="154">
        <v>80.18</v>
      </c>
      <c r="N2254" s="154">
        <v>80.91</v>
      </c>
      <c r="O2254" s="154">
        <v>78.55</v>
      </c>
      <c r="P2254" s="154" t="s">
        <v>4657</v>
      </c>
      <c r="Q2254" s="226">
        <v>0.023</v>
      </c>
      <c r="R2254" s="489" t="str">
        <f>VLOOKUP(K2254,'Downloaded Data'!A:A,1,TRUE)</f>
        <v>07/13/2014</v>
      </c>
    </row>
    <row r="2255" ht="15.75" customHeight="1">
      <c r="A2255" s="489">
        <v>41648.0</v>
      </c>
      <c r="B2255" s="490">
        <v>4554.97</v>
      </c>
      <c r="C2255" s="490">
        <v>4554.97</v>
      </c>
      <c r="D2255" s="490">
        <v>4554.97</v>
      </c>
      <c r="E2255" s="490">
        <v>4554.97</v>
      </c>
      <c r="G2255" s="226">
        <v>0.0012</v>
      </c>
      <c r="K2255" s="154" t="s">
        <v>6314</v>
      </c>
      <c r="L2255" s="154">
        <v>78.55</v>
      </c>
      <c r="M2255" s="154">
        <v>77.45</v>
      </c>
      <c r="N2255" s="154">
        <v>79.91</v>
      </c>
      <c r="O2255" s="154">
        <v>77.27</v>
      </c>
      <c r="P2255" s="154" t="s">
        <v>4658</v>
      </c>
      <c r="Q2255" s="226">
        <v>0.0036</v>
      </c>
      <c r="R2255" s="489" t="str">
        <f>VLOOKUP(K2255,'Downloaded Data'!A:A,1,TRUE)</f>
        <v>07/13/2014</v>
      </c>
    </row>
    <row r="2256" ht="15.75" customHeight="1">
      <c r="A2256" s="154" t="s">
        <v>6352</v>
      </c>
      <c r="B2256" s="490">
        <v>4549.51</v>
      </c>
      <c r="C2256" s="490">
        <v>4549.51</v>
      </c>
      <c r="D2256" s="490">
        <v>4549.51</v>
      </c>
      <c r="E2256" s="490">
        <v>4549.51</v>
      </c>
      <c r="G2256" s="226">
        <v>-0.0062</v>
      </c>
      <c r="K2256" s="154" t="s">
        <v>6315</v>
      </c>
      <c r="L2256" s="154">
        <v>78.27</v>
      </c>
      <c r="M2256" s="154">
        <v>80.27</v>
      </c>
      <c r="N2256" s="154">
        <v>81.18</v>
      </c>
      <c r="O2256" s="154">
        <v>78.18</v>
      </c>
      <c r="P2256" s="154" t="s">
        <v>4659</v>
      </c>
      <c r="Q2256" s="226">
        <v>-0.0227</v>
      </c>
      <c r="R2256" s="489" t="str">
        <f>VLOOKUP(K2256,'Downloaded Data'!A:A,1,TRUE)</f>
        <v>07/13/2014</v>
      </c>
    </row>
    <row r="2257" ht="15.75" customHeight="1">
      <c r="A2257" s="154" t="s">
        <v>6353</v>
      </c>
      <c r="B2257" s="490">
        <v>4577.99</v>
      </c>
      <c r="C2257" s="490">
        <v>4577.99</v>
      </c>
      <c r="D2257" s="490">
        <v>4577.99</v>
      </c>
      <c r="E2257" s="490">
        <v>4577.99</v>
      </c>
      <c r="G2257" s="226">
        <v>-0.0047</v>
      </c>
      <c r="K2257" s="154" t="s">
        <v>6316</v>
      </c>
      <c r="L2257" s="154">
        <v>80.09</v>
      </c>
      <c r="M2257" s="154">
        <v>80.82</v>
      </c>
      <c r="N2257" s="154">
        <v>82.09</v>
      </c>
      <c r="O2257" s="154">
        <v>79.64</v>
      </c>
      <c r="P2257" s="154" t="s">
        <v>4660</v>
      </c>
      <c r="Q2257" s="226">
        <v>0.0126</v>
      </c>
      <c r="R2257" s="489" t="str">
        <f>VLOOKUP(K2257,'Downloaded Data'!A:A,1,TRUE)</f>
        <v>07/13/2014</v>
      </c>
    </row>
    <row r="2258" ht="15.75" customHeight="1">
      <c r="A2258" s="154" t="s">
        <v>6354</v>
      </c>
      <c r="B2258" s="490">
        <v>4599.46</v>
      </c>
      <c r="C2258" s="490">
        <v>4599.46</v>
      </c>
      <c r="D2258" s="490">
        <v>4599.46</v>
      </c>
      <c r="E2258" s="490">
        <v>4599.46</v>
      </c>
      <c r="G2258" s="226">
        <v>0.0019</v>
      </c>
      <c r="K2258" s="154" t="s">
        <v>6317</v>
      </c>
      <c r="L2258" s="154">
        <v>79.09</v>
      </c>
      <c r="M2258" s="154">
        <v>79.09</v>
      </c>
      <c r="N2258" s="154">
        <v>81.73</v>
      </c>
      <c r="O2258" s="154">
        <v>79.09</v>
      </c>
      <c r="P2258" s="154" t="s">
        <v>4661</v>
      </c>
      <c r="Q2258" s="226">
        <v>-0.0181</v>
      </c>
      <c r="R2258" s="489" t="str">
        <f>VLOOKUP(K2258,'Downloaded Data'!A:A,1,TRUE)</f>
        <v>07/13/2014</v>
      </c>
    </row>
    <row r="2259" ht="15.75" customHeight="1">
      <c r="A2259" s="154" t="s">
        <v>6355</v>
      </c>
      <c r="B2259" s="490">
        <v>4590.65</v>
      </c>
      <c r="C2259" s="490">
        <v>4590.65</v>
      </c>
      <c r="D2259" s="490">
        <v>4590.65</v>
      </c>
      <c r="E2259" s="490">
        <v>4590.65</v>
      </c>
      <c r="G2259" s="226">
        <v>0.0058</v>
      </c>
      <c r="K2259" s="154" t="s">
        <v>6318</v>
      </c>
      <c r="L2259" s="154">
        <v>80.55</v>
      </c>
      <c r="M2259" s="154">
        <v>83.73</v>
      </c>
      <c r="N2259" s="154">
        <v>84.45</v>
      </c>
      <c r="O2259" s="154">
        <v>80.18</v>
      </c>
      <c r="P2259" s="154" t="s">
        <v>4662</v>
      </c>
      <c r="Q2259" s="226">
        <v>-0.0316</v>
      </c>
      <c r="R2259" s="489" t="str">
        <f>VLOOKUP(K2259,'Downloaded Data'!A:A,1,TRUE)</f>
        <v>07/13/2014</v>
      </c>
    </row>
    <row r="2260" ht="15.75" customHeight="1">
      <c r="A2260" s="154" t="s">
        <v>6356</v>
      </c>
      <c r="B2260" s="490">
        <v>4564.34</v>
      </c>
      <c r="C2260" s="490">
        <v>4564.34</v>
      </c>
      <c r="D2260" s="490">
        <v>4564.34</v>
      </c>
      <c r="E2260" s="490">
        <v>4564.34</v>
      </c>
      <c r="G2260" s="226">
        <v>0.0052</v>
      </c>
      <c r="K2260" s="154" t="s">
        <v>6319</v>
      </c>
      <c r="L2260" s="154">
        <v>83.18</v>
      </c>
      <c r="M2260" s="154">
        <v>85.55</v>
      </c>
      <c r="N2260" s="154">
        <v>85.55</v>
      </c>
      <c r="O2260" s="154">
        <v>82.73</v>
      </c>
      <c r="P2260" s="154" t="s">
        <v>4663</v>
      </c>
      <c r="Q2260" s="226">
        <v>-0.0224</v>
      </c>
      <c r="R2260" s="489" t="str">
        <f>VLOOKUP(K2260,'Downloaded Data'!A:A,1,TRUE)</f>
        <v>01/15/2017</v>
      </c>
    </row>
    <row r="2261" ht="15.75" customHeight="1">
      <c r="A2261" s="154" t="s">
        <v>6357</v>
      </c>
      <c r="B2261" s="490">
        <v>4540.6</v>
      </c>
      <c r="C2261" s="490">
        <v>4540.6</v>
      </c>
      <c r="D2261" s="490">
        <v>4540.6</v>
      </c>
      <c r="E2261" s="490">
        <v>4540.6</v>
      </c>
      <c r="G2261" s="226">
        <v>-0.0014</v>
      </c>
      <c r="K2261" s="154" t="s">
        <v>6320</v>
      </c>
      <c r="L2261" s="154">
        <v>85.09</v>
      </c>
      <c r="M2261" s="154">
        <v>83.91</v>
      </c>
      <c r="N2261" s="154">
        <v>87.09</v>
      </c>
      <c r="O2261" s="154">
        <v>83.91</v>
      </c>
      <c r="P2261" s="154" t="s">
        <v>4664</v>
      </c>
      <c r="Q2261" s="226">
        <v>0.0011</v>
      </c>
      <c r="R2261" s="489" t="str">
        <f>VLOOKUP(K2261,'Downloaded Data'!A:A,1,TRUE)</f>
        <v>01/15/2017</v>
      </c>
    </row>
    <row r="2262" ht="15.75" customHeight="1">
      <c r="A2262" s="154" t="s">
        <v>6358</v>
      </c>
      <c r="B2262" s="490">
        <v>4547.05</v>
      </c>
      <c r="C2262" s="490">
        <v>4547.05</v>
      </c>
      <c r="D2262" s="490">
        <v>4547.05</v>
      </c>
      <c r="E2262" s="490">
        <v>4547.05</v>
      </c>
      <c r="G2262" s="226">
        <v>-0.0015</v>
      </c>
      <c r="K2262" s="154" t="s">
        <v>6321</v>
      </c>
      <c r="L2262" s="154">
        <v>85.0</v>
      </c>
      <c r="M2262" s="154">
        <v>86.55</v>
      </c>
      <c r="N2262" s="154">
        <v>88.09</v>
      </c>
      <c r="O2262" s="154">
        <v>84.82</v>
      </c>
      <c r="P2262" s="154" t="s">
        <v>4665</v>
      </c>
      <c r="Q2262" s="226">
        <v>-0.0157</v>
      </c>
      <c r="R2262" s="489" t="str">
        <f>VLOOKUP(K2262,'Downloaded Data'!A:A,1,TRUE)</f>
        <v>01/15/2017</v>
      </c>
    </row>
    <row r="2263" ht="15.75" customHeight="1">
      <c r="A2263" s="154" t="s">
        <v>6359</v>
      </c>
      <c r="B2263" s="490">
        <v>4553.86</v>
      </c>
      <c r="C2263" s="490">
        <v>4553.86</v>
      </c>
      <c r="D2263" s="490">
        <v>4553.86</v>
      </c>
      <c r="E2263" s="490">
        <v>4553.86</v>
      </c>
      <c r="G2263" s="226">
        <v>-0.0049</v>
      </c>
      <c r="K2263" s="154" t="s">
        <v>6322</v>
      </c>
      <c r="L2263" s="154">
        <v>86.36</v>
      </c>
      <c r="M2263" s="154">
        <v>88.18</v>
      </c>
      <c r="N2263" s="154">
        <v>88.36</v>
      </c>
      <c r="O2263" s="154">
        <v>85.91</v>
      </c>
      <c r="P2263" s="154" t="s">
        <v>4666</v>
      </c>
      <c r="Q2263" s="226">
        <v>-0.0125</v>
      </c>
      <c r="R2263" s="489" t="str">
        <f>VLOOKUP(K2263,'Downloaded Data'!A:A,1,TRUE)</f>
        <v>01/15/2017</v>
      </c>
    </row>
    <row r="2264" ht="15.75" customHeight="1">
      <c r="A2264" s="154" t="s">
        <v>6360</v>
      </c>
      <c r="B2264" s="490">
        <v>4576.36</v>
      </c>
      <c r="C2264" s="490">
        <v>4576.36</v>
      </c>
      <c r="D2264" s="490">
        <v>4576.36</v>
      </c>
      <c r="E2264" s="490">
        <v>4576.36</v>
      </c>
      <c r="G2264" s="226">
        <v>0.0049</v>
      </c>
      <c r="K2264" s="154" t="s">
        <v>6323</v>
      </c>
      <c r="L2264" s="154">
        <v>87.45</v>
      </c>
      <c r="M2264" s="154">
        <v>90.91</v>
      </c>
      <c r="N2264" s="154">
        <v>90.91</v>
      </c>
      <c r="O2264" s="154">
        <v>87.27</v>
      </c>
      <c r="P2264" s="154" t="s">
        <v>4667</v>
      </c>
      <c r="Q2264" s="226">
        <v>-0.0264</v>
      </c>
      <c r="R2264" s="489" t="str">
        <f>VLOOKUP(K2264,'Downloaded Data'!A:A,1,TRUE)</f>
        <v>01/15/2017</v>
      </c>
    </row>
    <row r="2265" ht="15.75" customHeight="1">
      <c r="A2265" s="154" t="s">
        <v>6361</v>
      </c>
      <c r="B2265" s="490">
        <v>4554.14</v>
      </c>
      <c r="C2265" s="490">
        <v>4554.14</v>
      </c>
      <c r="D2265" s="490">
        <v>4554.14</v>
      </c>
      <c r="E2265" s="490">
        <v>4554.14</v>
      </c>
      <c r="G2265" s="226">
        <v>-1.0E-4</v>
      </c>
      <c r="K2265" s="154" t="s">
        <v>6324</v>
      </c>
      <c r="L2265" s="154">
        <v>89.82</v>
      </c>
      <c r="M2265" s="154">
        <v>92.73</v>
      </c>
      <c r="N2265" s="154">
        <v>95.36</v>
      </c>
      <c r="O2265" s="154">
        <v>89.18</v>
      </c>
      <c r="P2265" s="154" t="s">
        <v>4668</v>
      </c>
      <c r="Q2265" s="226">
        <v>-0.0417</v>
      </c>
      <c r="R2265" s="489" t="str">
        <f>VLOOKUP(K2265,'Downloaded Data'!A:A,1,TRUE)</f>
        <v>01/15/2017</v>
      </c>
    </row>
    <row r="2266" ht="15.75" customHeight="1">
      <c r="A2266" s="154" t="s">
        <v>6362</v>
      </c>
      <c r="B2266" s="490">
        <v>4554.51</v>
      </c>
      <c r="C2266" s="490">
        <v>4554.51</v>
      </c>
      <c r="D2266" s="490">
        <v>4554.51</v>
      </c>
      <c r="E2266" s="490">
        <v>4554.51</v>
      </c>
      <c r="G2266" s="226">
        <v>0.006</v>
      </c>
      <c r="K2266" s="489">
        <v>41984.0</v>
      </c>
      <c r="L2266" s="154">
        <v>93.73</v>
      </c>
      <c r="M2266" s="154">
        <v>88.18</v>
      </c>
      <c r="N2266" s="154">
        <v>94.45</v>
      </c>
      <c r="O2266" s="154">
        <v>88.18</v>
      </c>
      <c r="P2266" s="154" t="s">
        <v>4669</v>
      </c>
      <c r="Q2266" s="226">
        <v>0.0651</v>
      </c>
      <c r="R2266" s="489" t="str">
        <f>VLOOKUP(K2266,'Downloaded Data'!A:A,1,TRUE)</f>
        <v>#N/A</v>
      </c>
    </row>
    <row r="2267" ht="15.75" customHeight="1">
      <c r="A2267" s="154" t="s">
        <v>6363</v>
      </c>
      <c r="B2267" s="490">
        <v>4527.21</v>
      </c>
      <c r="C2267" s="490">
        <v>4527.21</v>
      </c>
      <c r="D2267" s="490">
        <v>4527.21</v>
      </c>
      <c r="E2267" s="490">
        <v>4527.21</v>
      </c>
      <c r="G2267" s="226">
        <v>2.0E-4</v>
      </c>
      <c r="K2267" s="489">
        <v>41954.0</v>
      </c>
      <c r="L2267" s="154">
        <v>88.0</v>
      </c>
      <c r="M2267" s="154">
        <v>89.09</v>
      </c>
      <c r="N2267" s="154">
        <v>90.64</v>
      </c>
      <c r="O2267" s="154">
        <v>87.27</v>
      </c>
      <c r="P2267" s="154" t="s">
        <v>4670</v>
      </c>
      <c r="Q2267" s="226">
        <v>-0.0082</v>
      </c>
      <c r="R2267" s="489" t="str">
        <f>VLOOKUP(K2267,'Downloaded Data'!A:A,1,TRUE)</f>
        <v>#N/A</v>
      </c>
    </row>
    <row r="2268" ht="15.75" customHeight="1">
      <c r="A2268" s="489">
        <v>41981.0</v>
      </c>
      <c r="B2268" s="490">
        <v>4526.49</v>
      </c>
      <c r="C2268" s="490">
        <v>4526.49</v>
      </c>
      <c r="D2268" s="490">
        <v>4526.49</v>
      </c>
      <c r="E2268" s="490">
        <v>4526.49</v>
      </c>
      <c r="G2268" s="226">
        <v>-0.0085</v>
      </c>
      <c r="K2268" s="489">
        <v>41923.0</v>
      </c>
      <c r="L2268" s="154">
        <v>88.73</v>
      </c>
      <c r="M2268" s="154">
        <v>87.91</v>
      </c>
      <c r="N2268" s="154">
        <v>92.73</v>
      </c>
      <c r="O2268" s="154">
        <v>87.91</v>
      </c>
      <c r="P2268" s="154" t="s">
        <v>4671</v>
      </c>
      <c r="Q2268" s="226">
        <v>0.0073</v>
      </c>
      <c r="R2268" s="489" t="str">
        <f>VLOOKUP(K2268,'Downloaded Data'!A:A,1,TRUE)</f>
        <v>#N/A</v>
      </c>
    </row>
    <row r="2269" ht="15.75" customHeight="1">
      <c r="A2269" s="489">
        <v>41951.0</v>
      </c>
      <c r="B2269" s="490">
        <v>4565.13</v>
      </c>
      <c r="C2269" s="490">
        <v>4565.13</v>
      </c>
      <c r="D2269" s="490">
        <v>4565.13</v>
      </c>
      <c r="E2269" s="490">
        <v>4565.13</v>
      </c>
      <c r="G2269" s="226">
        <v>0.0076</v>
      </c>
      <c r="K2269" s="489">
        <v>41893.0</v>
      </c>
      <c r="L2269" s="154">
        <v>88.09</v>
      </c>
      <c r="M2269" s="154">
        <v>91.91</v>
      </c>
      <c r="N2269" s="154">
        <v>92.55</v>
      </c>
      <c r="O2269" s="154">
        <v>87.36</v>
      </c>
      <c r="P2269" s="154" t="s">
        <v>4672</v>
      </c>
      <c r="Q2269" s="226">
        <v>-0.0444</v>
      </c>
      <c r="R2269" s="489" t="str">
        <f>VLOOKUP(K2269,'Downloaded Data'!A:A,1,TRUE)</f>
        <v>#N/A</v>
      </c>
    </row>
    <row r="2270" ht="15.75" customHeight="1">
      <c r="A2270" s="489">
        <v>41920.0</v>
      </c>
      <c r="B2270" s="490">
        <v>4530.83</v>
      </c>
      <c r="C2270" s="490">
        <v>4530.83</v>
      </c>
      <c r="D2270" s="490">
        <v>4530.83</v>
      </c>
      <c r="E2270" s="490">
        <v>4530.83</v>
      </c>
      <c r="G2270" s="226">
        <v>0.01</v>
      </c>
      <c r="K2270" s="489">
        <v>41801.0</v>
      </c>
      <c r="L2270" s="154">
        <v>92.18</v>
      </c>
      <c r="M2270" s="154">
        <v>91.55</v>
      </c>
      <c r="N2270" s="154">
        <v>94.0</v>
      </c>
      <c r="O2270" s="154">
        <v>90.91</v>
      </c>
      <c r="P2270" s="154" t="s">
        <v>4673</v>
      </c>
      <c r="Q2270" s="226">
        <v>0.014</v>
      </c>
      <c r="R2270" s="489" t="str">
        <f>VLOOKUP(K2270,'Downloaded Data'!A:A,1,TRUE)</f>
        <v>#N/A</v>
      </c>
    </row>
    <row r="2271" ht="15.75" customHeight="1">
      <c r="A2271" s="489">
        <v>41828.0</v>
      </c>
      <c r="B2271" s="490">
        <v>4486.19</v>
      </c>
      <c r="C2271" s="490">
        <v>4486.19</v>
      </c>
      <c r="D2271" s="490">
        <v>4486.19</v>
      </c>
      <c r="E2271" s="490">
        <v>4486.19</v>
      </c>
      <c r="G2271" s="226">
        <v>3.0E-4</v>
      </c>
      <c r="K2271" s="489">
        <v>41770.0</v>
      </c>
      <c r="L2271" s="154">
        <v>90.91</v>
      </c>
      <c r="M2271" s="154">
        <v>87.64</v>
      </c>
      <c r="N2271" s="154">
        <v>92.73</v>
      </c>
      <c r="O2271" s="154">
        <v>87.27</v>
      </c>
      <c r="P2271" s="154" t="s">
        <v>4674</v>
      </c>
      <c r="Q2271" s="226">
        <v>0.0396</v>
      </c>
      <c r="R2271" s="489" t="str">
        <f>VLOOKUP(K2271,'Downloaded Data'!A:A,1,TRUE)</f>
        <v>#N/A</v>
      </c>
    </row>
    <row r="2272" ht="15.75" customHeight="1">
      <c r="A2272" s="489">
        <v>41798.0</v>
      </c>
      <c r="B2272" s="490">
        <v>4484.9</v>
      </c>
      <c r="C2272" s="490">
        <v>4484.9</v>
      </c>
      <c r="D2272" s="490">
        <v>4484.9</v>
      </c>
      <c r="E2272" s="490">
        <v>4484.9</v>
      </c>
      <c r="G2272" s="226">
        <v>0.0028</v>
      </c>
      <c r="K2272" s="489">
        <v>41709.0</v>
      </c>
      <c r="L2272" s="154">
        <v>87.45</v>
      </c>
      <c r="M2272" s="154">
        <v>91.82</v>
      </c>
      <c r="N2272" s="154">
        <v>91.82</v>
      </c>
      <c r="O2272" s="154">
        <v>86.0</v>
      </c>
      <c r="P2272" s="154" t="s">
        <v>4675</v>
      </c>
      <c r="Q2272" s="226">
        <v>-0.0428</v>
      </c>
      <c r="R2272" s="489" t="str">
        <f>VLOOKUP(K2272,'Downloaded Data'!A:A,1,TRUE)</f>
        <v>#N/A</v>
      </c>
    </row>
    <row r="2273" ht="15.75" customHeight="1">
      <c r="A2273" s="489">
        <v>41767.0</v>
      </c>
      <c r="B2273" s="490">
        <v>4472.17</v>
      </c>
      <c r="C2273" s="490">
        <v>4472.17</v>
      </c>
      <c r="D2273" s="490">
        <v>4472.17</v>
      </c>
      <c r="E2273" s="490">
        <v>4472.17</v>
      </c>
      <c r="G2273" s="226">
        <v>0.0012</v>
      </c>
      <c r="K2273" s="489">
        <v>41681.0</v>
      </c>
      <c r="L2273" s="154">
        <v>91.36</v>
      </c>
      <c r="M2273" s="154">
        <v>91.82</v>
      </c>
      <c r="N2273" s="154">
        <v>94.55</v>
      </c>
      <c r="O2273" s="154">
        <v>90.82</v>
      </c>
      <c r="P2273" s="154" t="s">
        <v>4676</v>
      </c>
      <c r="Q2273" s="226">
        <v>-0.0195</v>
      </c>
      <c r="R2273" s="489" t="str">
        <f>VLOOKUP(K2273,'Downloaded Data'!A:A,1,TRUE)</f>
        <v>#N/A</v>
      </c>
    </row>
    <row r="2274" ht="15.75" customHeight="1">
      <c r="A2274" s="489">
        <v>41737.0</v>
      </c>
      <c r="B2274" s="490">
        <v>4467.0</v>
      </c>
      <c r="C2274" s="490">
        <v>4467.0</v>
      </c>
      <c r="D2274" s="490">
        <v>4467.0</v>
      </c>
      <c r="E2274" s="490">
        <v>4467.0</v>
      </c>
      <c r="G2274" s="226">
        <v>0.0105</v>
      </c>
      <c r="K2274" s="154" t="s">
        <v>6325</v>
      </c>
      <c r="L2274" s="154">
        <v>93.18</v>
      </c>
      <c r="M2274" s="154">
        <v>91.91</v>
      </c>
      <c r="N2274" s="154">
        <v>95.27</v>
      </c>
      <c r="O2274" s="154">
        <v>91.18</v>
      </c>
      <c r="P2274" s="154" t="s">
        <v>4677</v>
      </c>
      <c r="Q2274" s="226">
        <v>0.0138</v>
      </c>
      <c r="R2274" s="489" t="str">
        <f>VLOOKUP(K2274,'Downloaded Data'!A:A,1,TRUE)</f>
        <v>01/15/2017</v>
      </c>
    </row>
    <row r="2275" ht="15.75" customHeight="1">
      <c r="A2275" s="489">
        <v>41706.0</v>
      </c>
      <c r="B2275" s="490">
        <v>4420.61</v>
      </c>
      <c r="C2275" s="490">
        <v>4420.61</v>
      </c>
      <c r="D2275" s="490">
        <v>4420.61</v>
      </c>
      <c r="E2275" s="490">
        <v>4420.61</v>
      </c>
      <c r="G2275" s="226">
        <v>-0.0015</v>
      </c>
      <c r="K2275" s="154" t="s">
        <v>6326</v>
      </c>
      <c r="L2275" s="154">
        <v>91.91</v>
      </c>
      <c r="M2275" s="154">
        <v>92.73</v>
      </c>
      <c r="N2275" s="154">
        <v>94.55</v>
      </c>
      <c r="O2275" s="154">
        <v>91.36</v>
      </c>
      <c r="P2275" s="154" t="s">
        <v>4678</v>
      </c>
      <c r="Q2275" s="226">
        <v>-0.0288</v>
      </c>
      <c r="R2275" s="489" t="str">
        <f>VLOOKUP(K2275,'Downloaded Data'!A:A,1,TRUE)</f>
        <v>01/15/2017</v>
      </c>
    </row>
    <row r="2276" ht="15.75" customHeight="1">
      <c r="A2276" s="154" t="s">
        <v>6364</v>
      </c>
      <c r="B2276" s="490">
        <v>4427.15</v>
      </c>
      <c r="C2276" s="490">
        <v>4427.15</v>
      </c>
      <c r="D2276" s="490">
        <v>4427.15</v>
      </c>
      <c r="E2276" s="490">
        <v>4427.15</v>
      </c>
      <c r="G2276" s="226">
        <v>0.0088</v>
      </c>
      <c r="K2276" s="154" t="s">
        <v>6327</v>
      </c>
      <c r="L2276" s="154">
        <v>94.64</v>
      </c>
      <c r="M2276" s="154">
        <v>98.18</v>
      </c>
      <c r="N2276" s="154">
        <v>98.18</v>
      </c>
      <c r="O2276" s="154">
        <v>93.64</v>
      </c>
      <c r="P2276" s="154" t="s">
        <v>4663</v>
      </c>
      <c r="Q2276" s="226">
        <v>-0.0085</v>
      </c>
      <c r="R2276" s="489" t="str">
        <f>VLOOKUP(K2276,'Downloaded Data'!A:A,1,TRUE)</f>
        <v>01/15/2017</v>
      </c>
    </row>
    <row r="2277" ht="15.75" customHeight="1">
      <c r="A2277" s="154" t="s">
        <v>6365</v>
      </c>
      <c r="B2277" s="490">
        <v>4388.68</v>
      </c>
      <c r="C2277" s="490">
        <v>4388.68</v>
      </c>
      <c r="D2277" s="490">
        <v>4388.68</v>
      </c>
      <c r="E2277" s="490">
        <v>4388.68</v>
      </c>
      <c r="G2277" s="226">
        <v>-0.0081</v>
      </c>
      <c r="K2277" s="154" t="s">
        <v>6328</v>
      </c>
      <c r="L2277" s="154">
        <v>95.45</v>
      </c>
      <c r="M2277" s="154">
        <v>93.64</v>
      </c>
      <c r="N2277" s="154">
        <v>95.91</v>
      </c>
      <c r="O2277" s="154">
        <v>91.18</v>
      </c>
      <c r="P2277" s="154" t="s">
        <v>4679</v>
      </c>
      <c r="Q2277" s="226">
        <v>0.0324</v>
      </c>
      <c r="R2277" s="489" t="str">
        <f>VLOOKUP(K2277,'Downloaded Data'!A:A,1,TRUE)</f>
        <v>01/15/2017</v>
      </c>
    </row>
    <row r="2278" ht="15.75" customHeight="1">
      <c r="A2278" s="154" t="s">
        <v>6366</v>
      </c>
      <c r="B2278" s="490">
        <v>4424.6</v>
      </c>
      <c r="C2278" s="490">
        <v>4424.6</v>
      </c>
      <c r="D2278" s="490">
        <v>4424.6</v>
      </c>
      <c r="E2278" s="490">
        <v>4424.6</v>
      </c>
      <c r="G2278" s="226">
        <v>0.0067</v>
      </c>
      <c r="K2278" s="154" t="s">
        <v>6329</v>
      </c>
      <c r="L2278" s="154">
        <v>92.45</v>
      </c>
      <c r="M2278" s="154">
        <v>95.27</v>
      </c>
      <c r="N2278" s="154">
        <v>95.27</v>
      </c>
      <c r="O2278" s="154">
        <v>91.18</v>
      </c>
      <c r="P2278" s="154" t="s">
        <v>4680</v>
      </c>
      <c r="Q2278" s="226">
        <v>-0.003</v>
      </c>
      <c r="R2278" s="489" t="str">
        <f>VLOOKUP(K2278,'Downloaded Data'!A:A,1,TRUE)</f>
        <v>01/15/2017</v>
      </c>
    </row>
    <row r="2279" ht="15.75" customHeight="1">
      <c r="A2279" s="154" t="s">
        <v>6367</v>
      </c>
      <c r="B2279" s="490">
        <v>4394.94</v>
      </c>
      <c r="C2279" s="490">
        <v>4394.94</v>
      </c>
      <c r="D2279" s="490">
        <v>4394.94</v>
      </c>
      <c r="E2279" s="490">
        <v>4394.94</v>
      </c>
      <c r="G2279" s="226">
        <v>0.0047</v>
      </c>
      <c r="K2279" s="154" t="s">
        <v>6330</v>
      </c>
      <c r="L2279" s="154">
        <v>92.73</v>
      </c>
      <c r="M2279" s="154">
        <v>95.91</v>
      </c>
      <c r="N2279" s="154">
        <v>95.91</v>
      </c>
      <c r="O2279" s="154">
        <v>92.27</v>
      </c>
      <c r="P2279" s="154" t="s">
        <v>4681</v>
      </c>
      <c r="Q2279" s="226">
        <v>-0.0107</v>
      </c>
      <c r="R2279" s="489" t="str">
        <f>VLOOKUP(K2279,'Downloaded Data'!A:A,1,TRUE)</f>
        <v>01/15/2017</v>
      </c>
    </row>
    <row r="2280" ht="15.75" customHeight="1">
      <c r="A2280" s="154" t="s">
        <v>6368</v>
      </c>
      <c r="B2280" s="490">
        <v>4374.19</v>
      </c>
      <c r="C2280" s="490">
        <v>4374.19</v>
      </c>
      <c r="D2280" s="490">
        <v>4374.19</v>
      </c>
      <c r="E2280" s="490">
        <v>4374.19</v>
      </c>
      <c r="G2280" s="226">
        <v>-0.0041</v>
      </c>
      <c r="K2280" s="154" t="s">
        <v>6331</v>
      </c>
      <c r="L2280" s="154">
        <v>93.73</v>
      </c>
      <c r="M2280" s="154">
        <v>98.27</v>
      </c>
      <c r="N2280" s="154">
        <v>99.09</v>
      </c>
      <c r="O2280" s="154">
        <v>93.55</v>
      </c>
      <c r="P2280" s="154" t="s">
        <v>4682</v>
      </c>
      <c r="Q2280" s="226">
        <v>-0.04</v>
      </c>
      <c r="R2280" s="489" t="str">
        <f>VLOOKUP(K2280,'Downloaded Data'!A:A,1,TRUE)</f>
        <v>01/15/2017</v>
      </c>
    </row>
    <row r="2281" ht="15.75" customHeight="1">
      <c r="A2281" s="154" t="s">
        <v>6369</v>
      </c>
      <c r="B2281" s="490">
        <v>4392.15</v>
      </c>
      <c r="C2281" s="490">
        <v>4392.15</v>
      </c>
      <c r="D2281" s="490">
        <v>4392.15</v>
      </c>
      <c r="E2281" s="490">
        <v>4392.15</v>
      </c>
      <c r="G2281" s="226">
        <v>6.0E-4</v>
      </c>
      <c r="K2281" s="154" t="s">
        <v>6332</v>
      </c>
      <c r="L2281" s="154">
        <v>97.64</v>
      </c>
      <c r="M2281" s="154">
        <v>98.09</v>
      </c>
      <c r="N2281" s="154">
        <v>99.0</v>
      </c>
      <c r="O2281" s="154">
        <v>96.27</v>
      </c>
      <c r="P2281" s="154" t="s">
        <v>4683</v>
      </c>
      <c r="Q2281" s="226">
        <v>0.0152</v>
      </c>
      <c r="R2281" s="489" t="str">
        <f>VLOOKUP(K2281,'Downloaded Data'!A:A,1,TRUE)</f>
        <v>01/15/2017</v>
      </c>
    </row>
    <row r="2282" ht="15.75" customHeight="1">
      <c r="A2282" s="154" t="s">
        <v>6370</v>
      </c>
      <c r="B2282" s="490">
        <v>4389.35</v>
      </c>
      <c r="C2282" s="490">
        <v>4389.35</v>
      </c>
      <c r="D2282" s="490">
        <v>4389.35</v>
      </c>
      <c r="E2282" s="490">
        <v>4389.35</v>
      </c>
      <c r="G2282" s="226">
        <v>0.0061</v>
      </c>
      <c r="K2282" s="154" t="s">
        <v>6333</v>
      </c>
      <c r="L2282" s="154">
        <v>96.18</v>
      </c>
      <c r="M2282" s="154">
        <v>97.18</v>
      </c>
      <c r="N2282" s="154">
        <v>98.09</v>
      </c>
      <c r="O2282" s="154">
        <v>93.64</v>
      </c>
      <c r="P2282" s="154" t="s">
        <v>4684</v>
      </c>
      <c r="Q2282" s="226">
        <v>0.0</v>
      </c>
      <c r="R2282" s="489" t="str">
        <f>VLOOKUP(K2282,'Downloaded Data'!A:A,1,TRUE)</f>
        <v>01/15/2017</v>
      </c>
    </row>
    <row r="2283" ht="15.75" customHeight="1">
      <c r="A2283" s="154" t="s">
        <v>6371</v>
      </c>
      <c r="B2283" s="490">
        <v>4362.78</v>
      </c>
      <c r="C2283" s="490">
        <v>4362.78</v>
      </c>
      <c r="D2283" s="490">
        <v>4362.78</v>
      </c>
      <c r="E2283" s="490">
        <v>4362.78</v>
      </c>
      <c r="G2283" s="226">
        <v>-0.0032</v>
      </c>
      <c r="K2283" s="154" t="s">
        <v>6334</v>
      </c>
      <c r="L2283" s="154">
        <v>96.18</v>
      </c>
      <c r="M2283" s="154">
        <v>100.0</v>
      </c>
      <c r="N2283" s="154">
        <v>100.0</v>
      </c>
      <c r="O2283" s="154">
        <v>94.73</v>
      </c>
      <c r="P2283" s="154" t="s">
        <v>4685</v>
      </c>
      <c r="Q2283" s="226">
        <v>-0.0285</v>
      </c>
      <c r="R2283" s="489" t="str">
        <f>VLOOKUP(K2283,'Downloaded Data'!A:A,1,TRUE)</f>
        <v>01/15/2017</v>
      </c>
    </row>
    <row r="2284" ht="15.75" customHeight="1">
      <c r="A2284" s="154" t="s">
        <v>6372</v>
      </c>
      <c r="B2284" s="490">
        <v>4376.89</v>
      </c>
      <c r="C2284" s="490">
        <v>4376.89</v>
      </c>
      <c r="D2284" s="490">
        <v>4376.89</v>
      </c>
      <c r="E2284" s="490">
        <v>4376.89</v>
      </c>
      <c r="G2284" s="226">
        <v>0.0075</v>
      </c>
      <c r="K2284" s="154" t="s">
        <v>6335</v>
      </c>
      <c r="L2284" s="154">
        <v>99.0</v>
      </c>
      <c r="M2284" s="154">
        <v>103.64</v>
      </c>
      <c r="N2284" s="154">
        <v>103.64</v>
      </c>
      <c r="O2284" s="154">
        <v>98.18</v>
      </c>
      <c r="P2284" s="154" t="s">
        <v>4686</v>
      </c>
      <c r="Q2284" s="226">
        <v>-0.0215</v>
      </c>
      <c r="R2284" s="489" t="str">
        <f>VLOOKUP(K2284,'Downloaded Data'!A:A,1,TRUE)</f>
        <v>01/15/2017</v>
      </c>
    </row>
    <row r="2285" ht="15.75" customHeight="1">
      <c r="A2285" s="154" t="s">
        <v>6373</v>
      </c>
      <c r="B2285" s="490">
        <v>4344.36</v>
      </c>
      <c r="C2285" s="490">
        <v>4344.36</v>
      </c>
      <c r="D2285" s="490">
        <v>4344.36</v>
      </c>
      <c r="E2285" s="490">
        <v>4344.36</v>
      </c>
      <c r="G2285" s="226">
        <v>-0.0043</v>
      </c>
      <c r="K2285" s="154" t="s">
        <v>6336</v>
      </c>
      <c r="L2285" s="154">
        <v>101.18</v>
      </c>
      <c r="M2285" s="154">
        <v>104.55</v>
      </c>
      <c r="N2285" s="154">
        <v>104.55</v>
      </c>
      <c r="O2285" s="154">
        <v>100.0</v>
      </c>
      <c r="P2285" s="154" t="s">
        <v>4687</v>
      </c>
      <c r="Q2285" s="226">
        <v>-0.0063</v>
      </c>
      <c r="R2285" s="489" t="str">
        <f>VLOOKUP(K2285,'Downloaded Data'!A:A,1,TRUE)</f>
        <v>01/15/2017</v>
      </c>
    </row>
    <row r="2286" ht="15.75" customHeight="1">
      <c r="A2286" s="489">
        <v>41919.0</v>
      </c>
      <c r="B2286" s="490">
        <v>4363.08</v>
      </c>
      <c r="C2286" s="490">
        <v>4363.08</v>
      </c>
      <c r="D2286" s="490">
        <v>4363.08</v>
      </c>
      <c r="E2286" s="490">
        <v>4363.08</v>
      </c>
      <c r="G2286" s="226">
        <v>-0.0018</v>
      </c>
      <c r="K2286" s="154" t="s">
        <v>6337</v>
      </c>
      <c r="L2286" s="154">
        <v>101.82</v>
      </c>
      <c r="M2286" s="154">
        <v>105.45</v>
      </c>
      <c r="N2286" s="154">
        <v>106.45</v>
      </c>
      <c r="O2286" s="154">
        <v>101.45</v>
      </c>
      <c r="P2286" s="154" t="s">
        <v>4410</v>
      </c>
      <c r="Q2286" s="226">
        <v>-0.0243</v>
      </c>
      <c r="R2286" s="489" t="str">
        <f>VLOOKUP(K2286,'Downloaded Data'!A:A,1,TRUE)</f>
        <v>01/15/2017</v>
      </c>
    </row>
    <row r="2287" ht="15.75" customHeight="1">
      <c r="A2287" s="489">
        <v>41889.0</v>
      </c>
      <c r="B2287" s="490">
        <v>4371.0</v>
      </c>
      <c r="C2287" s="490">
        <v>4371.0</v>
      </c>
      <c r="D2287" s="490">
        <v>4371.0</v>
      </c>
      <c r="E2287" s="490">
        <v>4371.0</v>
      </c>
      <c r="G2287" s="226">
        <v>-0.0013</v>
      </c>
      <c r="K2287" s="154" t="s">
        <v>6338</v>
      </c>
      <c r="L2287" s="154">
        <v>104.36</v>
      </c>
      <c r="M2287" s="154">
        <v>105.45</v>
      </c>
      <c r="N2287" s="154">
        <v>106.27</v>
      </c>
      <c r="O2287" s="154">
        <v>102.91</v>
      </c>
      <c r="P2287" s="154" t="s">
        <v>4688</v>
      </c>
      <c r="Q2287" s="226">
        <v>9.0E-4</v>
      </c>
      <c r="R2287" s="489" t="str">
        <f>VLOOKUP(K2287,'Downloaded Data'!A:A,1,TRUE)</f>
        <v>01/15/2017</v>
      </c>
    </row>
    <row r="2288" ht="15.75" customHeight="1">
      <c r="A2288" s="489">
        <v>41858.0</v>
      </c>
      <c r="B2288" s="490">
        <v>4376.52</v>
      </c>
      <c r="C2288" s="490">
        <v>4376.52</v>
      </c>
      <c r="D2288" s="490">
        <v>4376.52</v>
      </c>
      <c r="E2288" s="490">
        <v>4376.52</v>
      </c>
      <c r="G2288" s="226">
        <v>-1.0E-4</v>
      </c>
      <c r="K2288" s="489">
        <v>41983.0</v>
      </c>
      <c r="L2288" s="154">
        <v>104.27</v>
      </c>
      <c r="M2288" s="154">
        <v>107.27</v>
      </c>
      <c r="N2288" s="154">
        <v>107.27</v>
      </c>
      <c r="O2288" s="154">
        <v>103.64</v>
      </c>
      <c r="P2288" s="154" t="s">
        <v>4689</v>
      </c>
      <c r="Q2288" s="226">
        <v>-0.0222</v>
      </c>
      <c r="R2288" s="489" t="str">
        <f>VLOOKUP(K2288,'Downloaded Data'!A:A,1,TRUE)</f>
        <v>#N/A</v>
      </c>
    </row>
    <row r="2289" ht="15.75" customHeight="1">
      <c r="A2289" s="489">
        <v>41827.0</v>
      </c>
      <c r="B2289" s="490">
        <v>4376.77</v>
      </c>
      <c r="C2289" s="490">
        <v>4376.77</v>
      </c>
      <c r="D2289" s="490">
        <v>4376.77</v>
      </c>
      <c r="E2289" s="490">
        <v>4376.77</v>
      </c>
      <c r="G2289" s="226">
        <v>-0.0078</v>
      </c>
      <c r="K2289" s="489">
        <v>41680.0</v>
      </c>
      <c r="L2289" s="154">
        <v>106.64</v>
      </c>
      <c r="M2289" s="154">
        <v>102.18</v>
      </c>
      <c r="N2289" s="154">
        <v>107.55</v>
      </c>
      <c r="O2289" s="154">
        <v>100.91</v>
      </c>
      <c r="P2289" s="154" t="s">
        <v>3123</v>
      </c>
      <c r="Q2289" s="226">
        <v>0.0446</v>
      </c>
      <c r="R2289" s="489" t="str">
        <f>VLOOKUP(K2289,'Downloaded Data'!A:A,1,TRUE)</f>
        <v>#N/A</v>
      </c>
    </row>
    <row r="2290" ht="15.75" customHeight="1">
      <c r="A2290" s="489">
        <v>41797.0</v>
      </c>
      <c r="B2290" s="490">
        <v>4411.15</v>
      </c>
      <c r="C2290" s="490">
        <v>4411.15</v>
      </c>
      <c r="D2290" s="490">
        <v>4411.15</v>
      </c>
      <c r="E2290" s="490">
        <v>4411.15</v>
      </c>
      <c r="G2290" s="226">
        <v>-0.0056</v>
      </c>
      <c r="K2290" s="489">
        <v>41649.0</v>
      </c>
      <c r="L2290" s="154">
        <v>102.09</v>
      </c>
      <c r="M2290" s="154">
        <v>106.36</v>
      </c>
      <c r="N2290" s="154">
        <v>107.91</v>
      </c>
      <c r="O2290" s="154">
        <v>100.91</v>
      </c>
      <c r="P2290" s="154" t="s">
        <v>4329</v>
      </c>
      <c r="Q2290" s="226">
        <v>-0.0285</v>
      </c>
      <c r="R2290" s="489" t="str">
        <f>VLOOKUP(K2290,'Downloaded Data'!A:A,1,TRUE)</f>
        <v>#N/A</v>
      </c>
    </row>
    <row r="2291" ht="15.75" customHeight="1">
      <c r="A2291" s="489">
        <v>41705.0</v>
      </c>
      <c r="B2291" s="490">
        <v>4436.2</v>
      </c>
      <c r="C2291" s="490">
        <v>4436.2</v>
      </c>
      <c r="D2291" s="490">
        <v>4436.2</v>
      </c>
      <c r="E2291" s="490">
        <v>4436.2</v>
      </c>
      <c r="G2291" s="226">
        <v>-0.0068</v>
      </c>
      <c r="K2291" s="154" t="s">
        <v>6339</v>
      </c>
      <c r="L2291" s="154">
        <v>105.09</v>
      </c>
      <c r="M2291" s="154">
        <v>103.64</v>
      </c>
      <c r="N2291" s="154">
        <v>106.27</v>
      </c>
      <c r="O2291" s="154">
        <v>101.73</v>
      </c>
      <c r="P2291" s="154" t="s">
        <v>3093</v>
      </c>
      <c r="Q2291" s="226">
        <v>0.0221</v>
      </c>
      <c r="R2291" s="489" t="str">
        <f>VLOOKUP(K2291,'Downloaded Data'!A:A,1,TRUE)</f>
        <v>01/15/2017</v>
      </c>
    </row>
    <row r="2292" ht="15.75" customHeight="1">
      <c r="A2292" s="489">
        <v>41677.0</v>
      </c>
      <c r="B2292" s="490">
        <v>4466.61</v>
      </c>
      <c r="C2292" s="490">
        <v>4466.61</v>
      </c>
      <c r="D2292" s="490">
        <v>4466.61</v>
      </c>
      <c r="E2292" s="490">
        <v>4466.61</v>
      </c>
      <c r="G2292" s="226">
        <v>-0.0031</v>
      </c>
      <c r="K2292" s="154" t="s">
        <v>6340</v>
      </c>
      <c r="L2292" s="154">
        <v>102.82</v>
      </c>
      <c r="M2292" s="154">
        <v>106.45</v>
      </c>
      <c r="N2292" s="154">
        <v>107.73</v>
      </c>
      <c r="O2292" s="154">
        <v>101.55</v>
      </c>
      <c r="P2292" s="154" t="s">
        <v>4542</v>
      </c>
      <c r="Q2292" s="226">
        <v>-0.0292</v>
      </c>
      <c r="R2292" s="489" t="str">
        <f>VLOOKUP(K2292,'Downloaded Data'!A:A,1,TRUE)</f>
        <v>01/15/2017</v>
      </c>
    </row>
    <row r="2293" ht="15.75" customHeight="1">
      <c r="K2293" s="154" t="s">
        <v>6341</v>
      </c>
      <c r="L2293" s="154">
        <v>105.91</v>
      </c>
      <c r="M2293" s="154">
        <v>113.45</v>
      </c>
      <c r="N2293" s="154">
        <v>113.45</v>
      </c>
      <c r="O2293" s="154">
        <v>104.64</v>
      </c>
      <c r="P2293" s="154" t="s">
        <v>4690</v>
      </c>
      <c r="Q2293" s="226">
        <v>-0.0482</v>
      </c>
      <c r="R2293" s="489" t="str">
        <f>VLOOKUP(K2293,'Downloaded Data'!A:A,1,TRUE)</f>
        <v>01/15/2017</v>
      </c>
    </row>
    <row r="2294" ht="15.75" customHeight="1">
      <c r="K2294" s="154" t="s">
        <v>6342</v>
      </c>
      <c r="L2294" s="154">
        <v>111.27</v>
      </c>
      <c r="M2294" s="154">
        <v>108.18</v>
      </c>
      <c r="N2294" s="154">
        <v>113.64</v>
      </c>
      <c r="O2294" s="154">
        <v>108.18</v>
      </c>
      <c r="P2294" s="154" t="s">
        <v>4691</v>
      </c>
      <c r="Q2294" s="226">
        <v>0.0082</v>
      </c>
      <c r="R2294" s="489" t="str">
        <f>VLOOKUP(K2294,'Downloaded Data'!A:A,1,TRUE)</f>
        <v>01/15/2017</v>
      </c>
    </row>
    <row r="2295" ht="15.75" customHeight="1">
      <c r="K2295" s="154" t="s">
        <v>6343</v>
      </c>
      <c r="L2295" s="154">
        <v>110.36</v>
      </c>
      <c r="M2295" s="154">
        <v>106.55</v>
      </c>
      <c r="N2295" s="154">
        <v>113.64</v>
      </c>
      <c r="O2295" s="154">
        <v>106.45</v>
      </c>
      <c r="P2295" s="154" t="s">
        <v>4692</v>
      </c>
      <c r="Q2295" s="226">
        <v>0.042</v>
      </c>
      <c r="R2295" s="489" t="str">
        <f>VLOOKUP(K2295,'Downloaded Data'!A:A,1,TRUE)</f>
        <v>01/15/2017</v>
      </c>
    </row>
    <row r="2296" ht="15.75" customHeight="1">
      <c r="K2296" s="154" t="s">
        <v>6344</v>
      </c>
      <c r="L2296" s="154">
        <v>105.91</v>
      </c>
      <c r="M2296" s="154">
        <v>101.45</v>
      </c>
      <c r="N2296" s="154">
        <v>106.91</v>
      </c>
      <c r="O2296" s="154">
        <v>99.55</v>
      </c>
      <c r="P2296" s="154" t="s">
        <v>4693</v>
      </c>
      <c r="Q2296" s="226">
        <v>0.0591</v>
      </c>
      <c r="R2296" s="489" t="str">
        <f>VLOOKUP(K2296,'Downloaded Data'!A:A,1,TRUE)</f>
        <v>01/15/2017</v>
      </c>
    </row>
    <row r="2297" ht="15.75" customHeight="1">
      <c r="K2297" s="154" t="s">
        <v>6345</v>
      </c>
      <c r="L2297" s="154">
        <v>100.0</v>
      </c>
      <c r="M2297" s="154">
        <v>100.0</v>
      </c>
      <c r="N2297" s="154">
        <v>102.64</v>
      </c>
      <c r="O2297" s="154">
        <v>97.55</v>
      </c>
      <c r="P2297" s="154" t="s">
        <v>4694</v>
      </c>
      <c r="Q2297" s="226">
        <v>0.0064</v>
      </c>
      <c r="R2297" s="489" t="str">
        <f>VLOOKUP(K2297,'Downloaded Data'!A:A,1,TRUE)</f>
        <v>01/15/2017</v>
      </c>
    </row>
    <row r="2298" ht="15.75" customHeight="1">
      <c r="K2298" s="154" t="s">
        <v>6346</v>
      </c>
      <c r="L2298" s="154">
        <v>99.36</v>
      </c>
      <c r="M2298" s="154">
        <v>102.73</v>
      </c>
      <c r="N2298" s="154">
        <v>104.45</v>
      </c>
      <c r="O2298" s="154">
        <v>98.64</v>
      </c>
      <c r="P2298" s="154" t="s">
        <v>4695</v>
      </c>
      <c r="Q2298" s="226">
        <v>-0.0345</v>
      </c>
      <c r="R2298" s="489" t="str">
        <f>VLOOKUP(K2298,'Downloaded Data'!A:A,1,TRUE)</f>
        <v>01/15/2017</v>
      </c>
    </row>
    <row r="2299" ht="15.75" customHeight="1">
      <c r="K2299" s="154" t="s">
        <v>6347</v>
      </c>
      <c r="L2299" s="154">
        <v>102.91</v>
      </c>
      <c r="M2299" s="154">
        <v>98.0</v>
      </c>
      <c r="N2299" s="154">
        <v>104.45</v>
      </c>
      <c r="O2299" s="154">
        <v>98.0</v>
      </c>
      <c r="P2299" s="154" t="s">
        <v>4696</v>
      </c>
      <c r="Q2299" s="226">
        <v>0.0619</v>
      </c>
      <c r="R2299" s="489" t="str">
        <f>VLOOKUP(K2299,'Downloaded Data'!A:A,1,TRUE)</f>
        <v>01/15/2017</v>
      </c>
    </row>
    <row r="2300" ht="15.75" customHeight="1">
      <c r="K2300" s="154" t="s">
        <v>6348</v>
      </c>
      <c r="L2300" s="154">
        <v>96.91</v>
      </c>
      <c r="M2300" s="154">
        <v>97.27</v>
      </c>
      <c r="N2300" s="154">
        <v>99.0</v>
      </c>
      <c r="O2300" s="154">
        <v>95.36</v>
      </c>
      <c r="P2300" s="154" t="s">
        <v>4697</v>
      </c>
      <c r="Q2300" s="226">
        <v>-0.0028</v>
      </c>
      <c r="R2300" s="489" t="str">
        <f>VLOOKUP(K2300,'Downloaded Data'!A:A,1,TRUE)</f>
        <v>01/15/2017</v>
      </c>
    </row>
    <row r="2301" ht="15.75" customHeight="1">
      <c r="K2301" s="154" t="s">
        <v>6349</v>
      </c>
      <c r="L2301" s="154">
        <v>97.18</v>
      </c>
      <c r="M2301" s="154">
        <v>90.91</v>
      </c>
      <c r="N2301" s="154">
        <v>98.18</v>
      </c>
      <c r="O2301" s="154">
        <v>89.73</v>
      </c>
      <c r="P2301" s="154" t="s">
        <v>4698</v>
      </c>
      <c r="Q2301" s="226">
        <v>0.0711</v>
      </c>
      <c r="R2301" s="489" t="str">
        <f>VLOOKUP(K2301,'Downloaded Data'!A:A,1,TRUE)</f>
        <v>01/15/2017</v>
      </c>
    </row>
    <row r="2302" ht="15.75" customHeight="1">
      <c r="K2302" s="154" t="s">
        <v>6350</v>
      </c>
      <c r="L2302" s="154">
        <v>90.73</v>
      </c>
      <c r="M2302" s="154">
        <v>94.45</v>
      </c>
      <c r="N2302" s="154">
        <v>95.18</v>
      </c>
      <c r="O2302" s="154">
        <v>89.91</v>
      </c>
      <c r="P2302" s="154" t="s">
        <v>4699</v>
      </c>
      <c r="Q2302" s="226">
        <v>-0.0254</v>
      </c>
      <c r="R2302" s="489" t="str">
        <f>VLOOKUP(K2302,'Downloaded Data'!A:A,1,TRUE)</f>
        <v>01/15/2017</v>
      </c>
    </row>
    <row r="2303" ht="15.75" customHeight="1">
      <c r="K2303" s="154" t="s">
        <v>6351</v>
      </c>
      <c r="L2303" s="154">
        <v>93.09</v>
      </c>
      <c r="M2303" s="154">
        <v>88.73</v>
      </c>
      <c r="N2303" s="154">
        <v>93.64</v>
      </c>
      <c r="O2303" s="154">
        <v>87.73</v>
      </c>
      <c r="P2303" s="154" t="s">
        <v>4700</v>
      </c>
      <c r="Q2303" s="226">
        <v>0.0611</v>
      </c>
      <c r="R2303" s="489" t="str">
        <f>VLOOKUP(K2303,'Downloaded Data'!A:A,1,TRUE)</f>
        <v>01/15/2017</v>
      </c>
    </row>
    <row r="2304" ht="15.75" customHeight="1">
      <c r="K2304" s="489">
        <v>41952.0</v>
      </c>
      <c r="L2304" s="154">
        <v>87.73</v>
      </c>
      <c r="M2304" s="154">
        <v>86.27</v>
      </c>
      <c r="N2304" s="154">
        <v>88.55</v>
      </c>
      <c r="O2304" s="154">
        <v>86.27</v>
      </c>
      <c r="P2304" s="154" t="s">
        <v>4701</v>
      </c>
      <c r="Q2304" s="226">
        <v>0.0321</v>
      </c>
      <c r="R2304" s="489" t="str">
        <f>VLOOKUP(K2304,'Downloaded Data'!A:A,1,TRUE)</f>
        <v>#N/A</v>
      </c>
    </row>
    <row r="2305" ht="15.75" customHeight="1">
      <c r="K2305" s="489">
        <v>41921.0</v>
      </c>
      <c r="L2305" s="154">
        <v>85.0</v>
      </c>
      <c r="M2305" s="154">
        <v>86.27</v>
      </c>
      <c r="N2305" s="154">
        <v>87.55</v>
      </c>
      <c r="O2305" s="154">
        <v>84.64</v>
      </c>
      <c r="P2305" s="154" t="s">
        <v>4702</v>
      </c>
      <c r="Q2305" s="226">
        <v>0.0</v>
      </c>
      <c r="R2305" s="489" t="str">
        <f>VLOOKUP(K2305,'Downloaded Data'!A:A,1,TRUE)</f>
        <v>#N/A</v>
      </c>
    </row>
    <row r="2306" ht="15.75" customHeight="1">
      <c r="K2306" s="489">
        <v>41891.0</v>
      </c>
      <c r="L2306" s="154">
        <v>85.0</v>
      </c>
      <c r="M2306" s="154">
        <v>85.55</v>
      </c>
      <c r="N2306" s="154">
        <v>86.36</v>
      </c>
      <c r="O2306" s="154">
        <v>84.64</v>
      </c>
      <c r="P2306" s="154" t="s">
        <v>4273</v>
      </c>
      <c r="Q2306" s="226">
        <v>0.0043</v>
      </c>
      <c r="R2306" s="489" t="str">
        <f>VLOOKUP(K2306,'Downloaded Data'!A:A,1,TRUE)</f>
        <v>#N/A</v>
      </c>
    </row>
    <row r="2307" ht="15.75" customHeight="1">
      <c r="K2307" s="489">
        <v>41860.0</v>
      </c>
      <c r="L2307" s="154">
        <v>84.64</v>
      </c>
      <c r="M2307" s="154">
        <v>87.0</v>
      </c>
      <c r="N2307" s="154">
        <v>87.55</v>
      </c>
      <c r="O2307" s="154">
        <v>84.36</v>
      </c>
      <c r="P2307" s="154" t="s">
        <v>4703</v>
      </c>
      <c r="Q2307" s="226">
        <v>-0.0251</v>
      </c>
      <c r="R2307" s="489" t="str">
        <f>VLOOKUP(K2307,'Downloaded Data'!A:A,1,TRUE)</f>
        <v>#N/A</v>
      </c>
    </row>
    <row r="2308" ht="15.75" customHeight="1">
      <c r="K2308" s="489">
        <v>41829.0</v>
      </c>
      <c r="L2308" s="154">
        <v>86.82</v>
      </c>
      <c r="M2308" s="154">
        <v>90.91</v>
      </c>
      <c r="N2308" s="154">
        <v>91.82</v>
      </c>
      <c r="O2308" s="154">
        <v>86.36</v>
      </c>
      <c r="P2308" s="154" t="s">
        <v>3189</v>
      </c>
      <c r="Q2308" s="226">
        <v>-0.0305</v>
      </c>
      <c r="R2308" s="489" t="str">
        <f>VLOOKUP(K2308,'Downloaded Data'!A:A,1,TRUE)</f>
        <v>#N/A</v>
      </c>
    </row>
    <row r="2309" ht="15.75" customHeight="1">
      <c r="K2309" s="489">
        <v>41738.0</v>
      </c>
      <c r="L2309" s="154">
        <v>89.55</v>
      </c>
      <c r="M2309" s="154">
        <v>88.18</v>
      </c>
      <c r="N2309" s="154">
        <v>90.82</v>
      </c>
      <c r="O2309" s="154">
        <v>88.09</v>
      </c>
      <c r="P2309" s="154" t="s">
        <v>4704</v>
      </c>
      <c r="Q2309" s="226">
        <v>0.0197</v>
      </c>
      <c r="R2309" s="489" t="str">
        <f>VLOOKUP(K2309,'Downloaded Data'!A:A,1,TRUE)</f>
        <v>#N/A</v>
      </c>
    </row>
    <row r="2310" ht="15.75" customHeight="1">
      <c r="K2310" s="489">
        <v>41707.0</v>
      </c>
      <c r="L2310" s="154">
        <v>87.82</v>
      </c>
      <c r="M2310" s="154">
        <v>88.18</v>
      </c>
      <c r="N2310" s="154">
        <v>88.36</v>
      </c>
      <c r="O2310" s="154">
        <v>86.09</v>
      </c>
      <c r="P2310" s="154" t="s">
        <v>4705</v>
      </c>
      <c r="Q2310" s="226">
        <v>0.018</v>
      </c>
      <c r="R2310" s="489" t="str">
        <f>VLOOKUP(K2310,'Downloaded Data'!A:A,1,TRUE)</f>
        <v>#N/A</v>
      </c>
    </row>
    <row r="2311" ht="15.75" customHeight="1">
      <c r="K2311" s="489">
        <v>41679.0</v>
      </c>
      <c r="L2311" s="154">
        <v>86.27</v>
      </c>
      <c r="M2311" s="154">
        <v>86.64</v>
      </c>
      <c r="N2311" s="154">
        <v>88.09</v>
      </c>
      <c r="O2311" s="154">
        <v>85.36</v>
      </c>
      <c r="P2311" s="154" t="s">
        <v>4407</v>
      </c>
      <c r="Q2311" s="226">
        <v>-0.0021</v>
      </c>
      <c r="R2311" s="489" t="str">
        <f>VLOOKUP(K2311,'Downloaded Data'!A:A,1,TRUE)</f>
        <v>#N/A</v>
      </c>
    </row>
    <row r="2312" ht="15.75" customHeight="1">
      <c r="K2312" s="489">
        <v>41648.0</v>
      </c>
      <c r="L2312" s="154">
        <v>86.45</v>
      </c>
      <c r="M2312" s="154">
        <v>88.64</v>
      </c>
      <c r="N2312" s="154">
        <v>89.55</v>
      </c>
      <c r="O2312" s="154">
        <v>86.27</v>
      </c>
      <c r="P2312" s="154" t="s">
        <v>4416</v>
      </c>
      <c r="Q2312" s="226">
        <v>-0.0247</v>
      </c>
      <c r="R2312" s="489" t="str">
        <f>VLOOKUP(K2312,'Downloaded Data'!A:A,1,TRUE)</f>
        <v>#N/A</v>
      </c>
    </row>
    <row r="2313" ht="15.75" customHeight="1">
      <c r="K2313" s="154" t="s">
        <v>6352</v>
      </c>
      <c r="L2313" s="154">
        <v>88.64</v>
      </c>
      <c r="M2313" s="154">
        <v>86.64</v>
      </c>
      <c r="N2313" s="154">
        <v>89.73</v>
      </c>
      <c r="O2313" s="154">
        <v>85.45</v>
      </c>
      <c r="P2313" s="154" t="s">
        <v>3291</v>
      </c>
      <c r="Q2313" s="226">
        <v>0.0296</v>
      </c>
      <c r="R2313" s="489" t="str">
        <f>VLOOKUP(K2313,'Downloaded Data'!A:A,1,TRUE)</f>
        <v>01/15/2017</v>
      </c>
    </row>
    <row r="2314" ht="15.75" customHeight="1">
      <c r="K2314" s="154" t="s">
        <v>6353</v>
      </c>
      <c r="L2314" s="154">
        <v>86.09</v>
      </c>
      <c r="M2314" s="154">
        <v>87.91</v>
      </c>
      <c r="N2314" s="154">
        <v>88.82</v>
      </c>
      <c r="O2314" s="154">
        <v>84.82</v>
      </c>
      <c r="P2314" s="154" t="s">
        <v>4472</v>
      </c>
      <c r="Q2314" s="226">
        <v>-0.0042</v>
      </c>
      <c r="R2314" s="489" t="str">
        <f>VLOOKUP(K2314,'Downloaded Data'!A:A,1,TRUE)</f>
        <v>01/15/2017</v>
      </c>
    </row>
    <row r="2315" ht="15.75" customHeight="1">
      <c r="K2315" s="154" t="s">
        <v>6354</v>
      </c>
      <c r="L2315" s="154">
        <v>86.45</v>
      </c>
      <c r="M2315" s="154">
        <v>89.82</v>
      </c>
      <c r="N2315" s="154">
        <v>89.91</v>
      </c>
      <c r="O2315" s="154">
        <v>86.0</v>
      </c>
      <c r="P2315" s="154" t="s">
        <v>4706</v>
      </c>
      <c r="Q2315" s="226">
        <v>-0.0375</v>
      </c>
      <c r="R2315" s="489" t="str">
        <f>VLOOKUP(K2315,'Downloaded Data'!A:A,1,TRUE)</f>
        <v>01/15/2017</v>
      </c>
    </row>
    <row r="2316" ht="15.75" customHeight="1">
      <c r="K2316" s="154" t="s">
        <v>6355</v>
      </c>
      <c r="L2316" s="154">
        <v>89.82</v>
      </c>
      <c r="M2316" s="154">
        <v>93.09</v>
      </c>
      <c r="N2316" s="154">
        <v>95.27</v>
      </c>
      <c r="O2316" s="154">
        <v>88.27</v>
      </c>
      <c r="P2316" s="154" t="s">
        <v>4707</v>
      </c>
      <c r="Q2316" s="226">
        <v>-0.0139</v>
      </c>
      <c r="R2316" s="489" t="str">
        <f>VLOOKUP(K2316,'Downloaded Data'!A:A,1,TRUE)</f>
        <v>01/15/2017</v>
      </c>
    </row>
    <row r="2317" ht="15.75" customHeight="1">
      <c r="K2317" s="154" t="s">
        <v>6356</v>
      </c>
      <c r="L2317" s="154">
        <v>91.09</v>
      </c>
      <c r="M2317" s="154">
        <v>91.73</v>
      </c>
      <c r="N2317" s="154">
        <v>92.45</v>
      </c>
      <c r="O2317" s="154">
        <v>87.73</v>
      </c>
      <c r="P2317" s="154" t="s">
        <v>4708</v>
      </c>
      <c r="Q2317" s="226">
        <v>0.006</v>
      </c>
      <c r="R2317" s="489" t="str">
        <f>VLOOKUP(K2317,'Downloaded Data'!A:A,1,TRUE)</f>
        <v>01/15/2017</v>
      </c>
    </row>
    <row r="2318" ht="15.75" customHeight="1">
      <c r="K2318" s="154" t="s">
        <v>6357</v>
      </c>
      <c r="L2318" s="154">
        <v>90.55</v>
      </c>
      <c r="M2318" s="154">
        <v>88.18</v>
      </c>
      <c r="N2318" s="154">
        <v>94.36</v>
      </c>
      <c r="O2318" s="154">
        <v>88.18</v>
      </c>
      <c r="P2318" s="154" t="s">
        <v>4709</v>
      </c>
      <c r="Q2318" s="226">
        <v>0.0215</v>
      </c>
      <c r="R2318" s="489" t="str">
        <f>VLOOKUP(K2318,'Downloaded Data'!A:A,1,TRUE)</f>
        <v>01/15/2017</v>
      </c>
    </row>
    <row r="2319" ht="15.75" customHeight="1">
      <c r="K2319" s="154" t="s">
        <v>6358</v>
      </c>
      <c r="L2319" s="154">
        <v>88.64</v>
      </c>
      <c r="M2319" s="154">
        <v>84.55</v>
      </c>
      <c r="N2319" s="154">
        <v>89.09</v>
      </c>
      <c r="O2319" s="154">
        <v>83.82</v>
      </c>
      <c r="P2319" s="154" t="s">
        <v>4710</v>
      </c>
      <c r="Q2319" s="226">
        <v>0.0484</v>
      </c>
      <c r="R2319" s="489" t="str">
        <f>VLOOKUP(K2319,'Downloaded Data'!A:A,1,TRUE)</f>
        <v>01/15/2017</v>
      </c>
    </row>
    <row r="2320" ht="15.75" customHeight="1">
      <c r="K2320" s="154" t="s">
        <v>6359</v>
      </c>
      <c r="L2320" s="154">
        <v>84.55</v>
      </c>
      <c r="M2320" s="154">
        <v>84.0</v>
      </c>
      <c r="N2320" s="154">
        <v>86.09</v>
      </c>
      <c r="O2320" s="154">
        <v>83.45</v>
      </c>
      <c r="P2320" s="154" t="s">
        <v>4711</v>
      </c>
      <c r="Q2320" s="226">
        <v>-0.0021</v>
      </c>
      <c r="R2320" s="489" t="str">
        <f>VLOOKUP(K2320,'Downloaded Data'!A:A,1,TRUE)</f>
        <v>01/15/2017</v>
      </c>
    </row>
    <row r="2321" ht="15.75" customHeight="1">
      <c r="K2321" s="154" t="s">
        <v>6360</v>
      </c>
      <c r="L2321" s="154">
        <v>84.73</v>
      </c>
      <c r="M2321" s="154">
        <v>83.27</v>
      </c>
      <c r="N2321" s="154">
        <v>85.45</v>
      </c>
      <c r="O2321" s="154">
        <v>81.09</v>
      </c>
      <c r="P2321" s="154" t="s">
        <v>4712</v>
      </c>
      <c r="Q2321" s="226">
        <v>0.0175</v>
      </c>
      <c r="R2321" s="489" t="str">
        <f>VLOOKUP(K2321,'Downloaded Data'!A:A,1,TRUE)</f>
        <v>01/15/2017</v>
      </c>
    </row>
    <row r="2322" ht="15.75" customHeight="1">
      <c r="K2322" s="154" t="s">
        <v>6361</v>
      </c>
      <c r="L2322" s="154">
        <v>83.27</v>
      </c>
      <c r="M2322" s="154">
        <v>78.91</v>
      </c>
      <c r="N2322" s="154">
        <v>84.45</v>
      </c>
      <c r="O2322" s="154">
        <v>78.64</v>
      </c>
      <c r="P2322" s="154" t="s">
        <v>4713</v>
      </c>
      <c r="Q2322" s="226">
        <v>0.0738</v>
      </c>
      <c r="R2322" s="489" t="str">
        <f>VLOOKUP(K2322,'Downloaded Data'!A:A,1,TRUE)</f>
        <v>01/15/2017</v>
      </c>
    </row>
    <row r="2323" ht="15.75" customHeight="1">
      <c r="K2323" s="154" t="s">
        <v>6362</v>
      </c>
      <c r="L2323" s="154">
        <v>77.55</v>
      </c>
      <c r="M2323" s="154">
        <v>77.27</v>
      </c>
      <c r="N2323" s="154">
        <v>78.64</v>
      </c>
      <c r="O2323" s="154">
        <v>76.55</v>
      </c>
      <c r="P2323" s="154" t="s">
        <v>4469</v>
      </c>
      <c r="Q2323" s="226">
        <v>0.018</v>
      </c>
      <c r="R2323" s="489" t="str">
        <f>VLOOKUP(K2323,'Downloaded Data'!A:A,1,TRUE)</f>
        <v>01/15/2017</v>
      </c>
    </row>
    <row r="2324" ht="15.75" customHeight="1">
      <c r="K2324" s="154" t="s">
        <v>6363</v>
      </c>
      <c r="L2324" s="154">
        <v>76.18</v>
      </c>
      <c r="M2324" s="154">
        <v>77.82</v>
      </c>
      <c r="N2324" s="154">
        <v>77.91</v>
      </c>
      <c r="O2324" s="154">
        <v>75.0</v>
      </c>
      <c r="P2324" s="154" t="s">
        <v>3457</v>
      </c>
      <c r="Q2324" s="226">
        <v>-0.0024</v>
      </c>
      <c r="R2324" s="489" t="str">
        <f>VLOOKUP(K2324,'Downloaded Data'!A:A,1,TRUE)</f>
        <v>01/15/2017</v>
      </c>
    </row>
    <row r="2325" ht="15.75" customHeight="1">
      <c r="K2325" s="489">
        <v>41981.0</v>
      </c>
      <c r="L2325" s="154">
        <v>76.36</v>
      </c>
      <c r="M2325" s="154">
        <v>80.36</v>
      </c>
      <c r="N2325" s="154">
        <v>81.09</v>
      </c>
      <c r="O2325" s="154">
        <v>76.0</v>
      </c>
      <c r="P2325" s="154" t="s">
        <v>4714</v>
      </c>
      <c r="Q2325" s="226">
        <v>-0.0378</v>
      </c>
      <c r="R2325" s="489" t="str">
        <f>VLOOKUP(K2325,'Downloaded Data'!A:A,1,TRUE)</f>
        <v>#N/A</v>
      </c>
    </row>
    <row r="2326" ht="15.75" customHeight="1">
      <c r="K2326" s="489">
        <v>41951.0</v>
      </c>
      <c r="L2326" s="154">
        <v>79.36</v>
      </c>
      <c r="M2326" s="154">
        <v>74.09</v>
      </c>
      <c r="N2326" s="154">
        <v>80.18</v>
      </c>
      <c r="O2326" s="154">
        <v>74.09</v>
      </c>
      <c r="P2326" s="154" t="s">
        <v>4715</v>
      </c>
      <c r="Q2326" s="226">
        <v>0.0805</v>
      </c>
      <c r="R2326" s="489" t="str">
        <f>VLOOKUP(K2326,'Downloaded Data'!A:A,1,TRUE)</f>
        <v>#N/A</v>
      </c>
    </row>
    <row r="2327" ht="15.75" customHeight="1">
      <c r="K2327" s="489">
        <v>41920.0</v>
      </c>
      <c r="L2327" s="154">
        <v>73.45</v>
      </c>
      <c r="M2327" s="154">
        <v>70.91</v>
      </c>
      <c r="N2327" s="154">
        <v>74.0</v>
      </c>
      <c r="O2327" s="154">
        <v>70.91</v>
      </c>
      <c r="P2327" s="154" t="s">
        <v>4716</v>
      </c>
      <c r="Q2327" s="226">
        <v>0.0358</v>
      </c>
      <c r="R2327" s="489" t="str">
        <f>VLOOKUP(K2327,'Downloaded Data'!A:A,1,TRUE)</f>
        <v>#N/A</v>
      </c>
    </row>
    <row r="2328" ht="15.75" customHeight="1">
      <c r="K2328" s="489">
        <v>41828.0</v>
      </c>
      <c r="L2328" s="154">
        <v>70.91</v>
      </c>
      <c r="M2328" s="154">
        <v>72.73</v>
      </c>
      <c r="N2328" s="154">
        <v>72.73</v>
      </c>
      <c r="O2328" s="154">
        <v>70.64</v>
      </c>
      <c r="P2328" s="154" t="s">
        <v>4717</v>
      </c>
      <c r="Q2328" s="226">
        <v>-0.0038</v>
      </c>
      <c r="R2328" s="489" t="str">
        <f>VLOOKUP(K2328,'Downloaded Data'!A:A,1,TRUE)</f>
        <v>#N/A</v>
      </c>
    </row>
    <row r="2329" ht="15.75" customHeight="1">
      <c r="K2329" s="489">
        <v>41798.0</v>
      </c>
      <c r="L2329" s="154">
        <v>71.18</v>
      </c>
      <c r="M2329" s="154">
        <v>72.91</v>
      </c>
      <c r="N2329" s="154">
        <v>73.18</v>
      </c>
      <c r="O2329" s="154">
        <v>71.09</v>
      </c>
      <c r="P2329" s="154" t="s">
        <v>4718</v>
      </c>
      <c r="Q2329" s="226">
        <v>-0.0201</v>
      </c>
      <c r="R2329" s="489" t="str">
        <f>VLOOKUP(K2329,'Downloaded Data'!A:A,1,TRUE)</f>
        <v>#N/A</v>
      </c>
    </row>
    <row r="2330" ht="15.75" customHeight="1">
      <c r="K2330" s="489">
        <v>41767.0</v>
      </c>
      <c r="L2330" s="154">
        <v>72.64</v>
      </c>
      <c r="M2330" s="154">
        <v>73.18</v>
      </c>
      <c r="N2330" s="154">
        <v>74.73</v>
      </c>
      <c r="O2330" s="154">
        <v>72.27</v>
      </c>
      <c r="P2330" s="154" t="s">
        <v>4719</v>
      </c>
      <c r="Q2330" s="226">
        <v>-0.0062</v>
      </c>
      <c r="R2330" s="489" t="str">
        <f>VLOOKUP(K2330,'Downloaded Data'!A:A,1,TRUE)</f>
        <v>#N/A</v>
      </c>
    </row>
    <row r="2331" ht="15.75" customHeight="1">
      <c r="K2331" s="489">
        <v>41737.0</v>
      </c>
      <c r="L2331" s="154">
        <v>73.09</v>
      </c>
      <c r="M2331" s="154">
        <v>70.91</v>
      </c>
      <c r="N2331" s="154">
        <v>73.55</v>
      </c>
      <c r="O2331" s="154">
        <v>70.73</v>
      </c>
      <c r="P2331" s="154" t="s">
        <v>4720</v>
      </c>
      <c r="Q2331" s="226">
        <v>0.0281</v>
      </c>
      <c r="R2331" s="489" t="str">
        <f>VLOOKUP(K2331,'Downloaded Data'!A:A,1,TRUE)</f>
        <v>#N/A</v>
      </c>
    </row>
    <row r="2332" ht="15.75" customHeight="1">
      <c r="K2332" s="489">
        <v>41706.0</v>
      </c>
      <c r="L2332" s="154">
        <v>71.09</v>
      </c>
      <c r="M2332" s="154">
        <v>72.82</v>
      </c>
      <c r="N2332" s="154">
        <v>72.82</v>
      </c>
      <c r="O2332" s="154">
        <v>69.0</v>
      </c>
      <c r="P2332" s="154" t="s">
        <v>4721</v>
      </c>
      <c r="Q2332" s="226">
        <v>-0.0309</v>
      </c>
      <c r="R2332" s="489" t="str">
        <f>VLOOKUP(K2332,'Downloaded Data'!A:A,1,TRUE)</f>
        <v>#N/A</v>
      </c>
    </row>
    <row r="2333" ht="15.75" customHeight="1">
      <c r="K2333" s="154" t="s">
        <v>6364</v>
      </c>
      <c r="L2333" s="154">
        <v>73.36</v>
      </c>
      <c r="M2333" s="154">
        <v>73.64</v>
      </c>
      <c r="N2333" s="154">
        <v>73.91</v>
      </c>
      <c r="O2333" s="154">
        <v>73.18</v>
      </c>
      <c r="P2333" s="154" t="s">
        <v>4722</v>
      </c>
      <c r="Q2333" s="226">
        <v>0.0012</v>
      </c>
      <c r="R2333" s="489" t="str">
        <f>VLOOKUP(K2333,'Downloaded Data'!A:A,1,TRUE)</f>
        <v>01/15/2017</v>
      </c>
    </row>
    <row r="2334" ht="15.75" customHeight="1">
      <c r="K2334" s="154" t="s">
        <v>6365</v>
      </c>
      <c r="L2334" s="154">
        <v>73.27</v>
      </c>
      <c r="M2334" s="154">
        <v>74.09</v>
      </c>
      <c r="N2334" s="154">
        <v>74.73</v>
      </c>
      <c r="O2334" s="154">
        <v>73.0</v>
      </c>
      <c r="P2334" s="154" t="s">
        <v>4723</v>
      </c>
      <c r="Q2334" s="226">
        <v>-0.0147</v>
      </c>
      <c r="R2334" s="489" t="str">
        <f>VLOOKUP(K2334,'Downloaded Data'!A:A,1,TRUE)</f>
        <v>01/15/2017</v>
      </c>
    </row>
    <row r="2335" ht="15.75" customHeight="1">
      <c r="K2335" s="154" t="s">
        <v>6366</v>
      </c>
      <c r="L2335" s="154">
        <v>74.36</v>
      </c>
      <c r="M2335" s="154">
        <v>73.09</v>
      </c>
      <c r="N2335" s="154">
        <v>74.82</v>
      </c>
      <c r="O2335" s="154">
        <v>73.09</v>
      </c>
      <c r="P2335" s="154" t="s">
        <v>4724</v>
      </c>
      <c r="Q2335" s="226">
        <v>0.0149</v>
      </c>
      <c r="R2335" s="489" t="str">
        <f>VLOOKUP(K2335,'Downloaded Data'!A:A,1,TRUE)</f>
        <v>01/15/2017</v>
      </c>
    </row>
    <row r="2336" ht="15.75" customHeight="1">
      <c r="K2336" s="154" t="s">
        <v>6367</v>
      </c>
      <c r="L2336" s="154">
        <v>73.27</v>
      </c>
      <c r="M2336" s="154">
        <v>73.36</v>
      </c>
      <c r="N2336" s="154">
        <v>74.0</v>
      </c>
      <c r="O2336" s="154">
        <v>72.45</v>
      </c>
      <c r="P2336" s="154" t="s">
        <v>4725</v>
      </c>
      <c r="Q2336" s="226">
        <v>-0.005</v>
      </c>
      <c r="R2336" s="489" t="str">
        <f>VLOOKUP(K2336,'Downloaded Data'!A:A,1,TRUE)</f>
        <v>01/15/2017</v>
      </c>
    </row>
    <row r="2337" ht="15.75" customHeight="1">
      <c r="K2337" s="154" t="s">
        <v>6368</v>
      </c>
      <c r="L2337" s="154">
        <v>73.64</v>
      </c>
      <c r="M2337" s="154">
        <v>74.91</v>
      </c>
      <c r="N2337" s="154">
        <v>74.91</v>
      </c>
      <c r="O2337" s="154">
        <v>72.91</v>
      </c>
      <c r="P2337" s="154" t="s">
        <v>4726</v>
      </c>
      <c r="Q2337" s="226">
        <v>-0.0109</v>
      </c>
      <c r="R2337" s="489" t="str">
        <f>VLOOKUP(K2337,'Downloaded Data'!A:A,1,TRUE)</f>
        <v>01/15/2017</v>
      </c>
    </row>
    <row r="2338" ht="15.75" customHeight="1">
      <c r="K2338" s="154" t="s">
        <v>6369</v>
      </c>
      <c r="L2338" s="154">
        <v>74.45</v>
      </c>
      <c r="M2338" s="154">
        <v>74.55</v>
      </c>
      <c r="N2338" s="154">
        <v>76.09</v>
      </c>
      <c r="O2338" s="154">
        <v>74.09</v>
      </c>
      <c r="P2338" s="154" t="s">
        <v>4727</v>
      </c>
      <c r="Q2338" s="226">
        <v>0.0036</v>
      </c>
      <c r="R2338" s="489" t="str">
        <f>VLOOKUP(K2338,'Downloaded Data'!A:A,1,TRUE)</f>
        <v>01/15/2017</v>
      </c>
    </row>
    <row r="2339" ht="15.75" customHeight="1">
      <c r="K2339" s="154" t="s">
        <v>6370</v>
      </c>
      <c r="L2339" s="154">
        <v>74.18</v>
      </c>
      <c r="M2339" s="154">
        <v>72.64</v>
      </c>
      <c r="N2339" s="154">
        <v>74.73</v>
      </c>
      <c r="O2339" s="154">
        <v>72.64</v>
      </c>
      <c r="P2339" s="154" t="s">
        <v>4728</v>
      </c>
      <c r="Q2339" s="226">
        <v>0.0303</v>
      </c>
      <c r="R2339" s="489" t="str">
        <f>VLOOKUP(K2339,'Downloaded Data'!A:A,1,TRUE)</f>
        <v>01/15/2017</v>
      </c>
    </row>
    <row r="2340" ht="15.75" customHeight="1">
      <c r="K2340" s="154" t="s">
        <v>6371</v>
      </c>
      <c r="L2340" s="154">
        <v>72.0</v>
      </c>
      <c r="M2340" s="154">
        <v>71.45</v>
      </c>
      <c r="N2340" s="154">
        <v>72.55</v>
      </c>
      <c r="O2340" s="154">
        <v>70.91</v>
      </c>
      <c r="P2340" s="154" t="s">
        <v>4729</v>
      </c>
      <c r="Q2340" s="226">
        <v>0.0013</v>
      </c>
      <c r="R2340" s="489" t="str">
        <f>VLOOKUP(K2340,'Downloaded Data'!A:A,1,TRUE)</f>
        <v>01/15/2017</v>
      </c>
    </row>
    <row r="2341" ht="15.75" customHeight="1">
      <c r="K2341" s="154" t="s">
        <v>6372</v>
      </c>
      <c r="L2341" s="154">
        <v>71.91</v>
      </c>
      <c r="M2341" s="154">
        <v>70.27</v>
      </c>
      <c r="N2341" s="154">
        <v>72.27</v>
      </c>
      <c r="O2341" s="154">
        <v>70.09</v>
      </c>
      <c r="P2341" s="154" t="s">
        <v>4730</v>
      </c>
      <c r="Q2341" s="226">
        <v>0.0286</v>
      </c>
      <c r="R2341" s="489" t="str">
        <f>VLOOKUP(K2341,'Downloaded Data'!A:A,1,TRUE)</f>
        <v>01/15/2017</v>
      </c>
    </row>
    <row r="2342" ht="15.75" customHeight="1">
      <c r="K2342" s="154" t="s">
        <v>6373</v>
      </c>
      <c r="L2342" s="154">
        <v>69.91</v>
      </c>
      <c r="M2342" s="154">
        <v>70.09</v>
      </c>
      <c r="N2342" s="154">
        <v>70.27</v>
      </c>
      <c r="O2342" s="154">
        <v>69.82</v>
      </c>
      <c r="P2342" s="154" t="s">
        <v>4731</v>
      </c>
      <c r="Q2342" s="226">
        <v>-0.0064</v>
      </c>
      <c r="R2342" s="489" t="str">
        <f>VLOOKUP(K2342,'Downloaded Data'!A:A,1,TRUE)</f>
        <v>01/15/2017</v>
      </c>
    </row>
    <row r="2343" ht="15.75" customHeight="1">
      <c r="K2343" s="489">
        <v>41919.0</v>
      </c>
      <c r="L2343" s="154">
        <v>70.36</v>
      </c>
      <c r="M2343" s="154">
        <v>71.64</v>
      </c>
      <c r="N2343" s="154">
        <v>71.64</v>
      </c>
      <c r="O2343" s="154">
        <v>70.09</v>
      </c>
      <c r="P2343" s="154" t="s">
        <v>4732</v>
      </c>
      <c r="Q2343" s="226">
        <v>-0.0191</v>
      </c>
      <c r="R2343" s="489" t="str">
        <f>VLOOKUP(K2343,'Downloaded Data'!A:A,1,TRUE)</f>
        <v>#N/A</v>
      </c>
    </row>
    <row r="2344" ht="15.75" customHeight="1">
      <c r="K2344" s="489">
        <v>41889.0</v>
      </c>
      <c r="L2344" s="154">
        <v>71.73</v>
      </c>
      <c r="M2344" s="154">
        <v>72.18</v>
      </c>
      <c r="N2344" s="154">
        <v>73.27</v>
      </c>
      <c r="O2344" s="154">
        <v>71.64</v>
      </c>
      <c r="P2344" s="154" t="s">
        <v>4733</v>
      </c>
      <c r="Q2344" s="226">
        <v>0.0</v>
      </c>
      <c r="R2344" s="489" t="str">
        <f>VLOOKUP(K2344,'Downloaded Data'!A:A,1,TRUE)</f>
        <v>#N/A</v>
      </c>
    </row>
    <row r="2345" ht="15.75" customHeight="1">
      <c r="K2345" s="489">
        <v>41858.0</v>
      </c>
      <c r="L2345" s="154">
        <v>71.73</v>
      </c>
      <c r="M2345" s="154">
        <v>71.91</v>
      </c>
      <c r="N2345" s="154">
        <v>72.09</v>
      </c>
      <c r="O2345" s="154">
        <v>70.91</v>
      </c>
      <c r="P2345" s="154" t="s">
        <v>4734</v>
      </c>
      <c r="Q2345" s="226">
        <v>-0.0013</v>
      </c>
      <c r="R2345" s="489" t="str">
        <f>VLOOKUP(K2345,'Downloaded Data'!A:A,1,TRUE)</f>
        <v>#N/A</v>
      </c>
    </row>
    <row r="2346" ht="15.75" customHeight="1">
      <c r="K2346" s="489">
        <v>41827.0</v>
      </c>
      <c r="L2346" s="154">
        <v>71.82</v>
      </c>
      <c r="M2346" s="154">
        <v>73.64</v>
      </c>
      <c r="N2346" s="154">
        <v>73.91</v>
      </c>
      <c r="O2346" s="154">
        <v>71.45</v>
      </c>
      <c r="P2346" s="154" t="s">
        <v>4683</v>
      </c>
      <c r="Q2346" s="226">
        <v>-0.021</v>
      </c>
      <c r="R2346" s="489" t="str">
        <f>VLOOKUP(K2346,'Downloaded Data'!A:A,1,TRUE)</f>
        <v>#N/A</v>
      </c>
    </row>
    <row r="2347" ht="15.75" customHeight="1">
      <c r="K2347" s="489">
        <v>41797.0</v>
      </c>
      <c r="L2347" s="154">
        <v>73.36</v>
      </c>
      <c r="M2347" s="154">
        <v>75.0</v>
      </c>
      <c r="N2347" s="154">
        <v>75.09</v>
      </c>
      <c r="O2347" s="154">
        <v>72.73</v>
      </c>
      <c r="P2347" s="154" t="s">
        <v>4735</v>
      </c>
      <c r="Q2347" s="226">
        <v>-0.0171</v>
      </c>
      <c r="R2347" s="489" t="str">
        <f>VLOOKUP(K2347,'Downloaded Data'!A:A,1,TRUE)</f>
        <v>#N/A</v>
      </c>
    </row>
    <row r="2348" ht="15.75" customHeight="1">
      <c r="K2348" s="489">
        <v>41705.0</v>
      </c>
      <c r="L2348" s="154">
        <v>74.64</v>
      </c>
      <c r="M2348" s="154">
        <v>75.0</v>
      </c>
      <c r="N2348" s="154">
        <v>76.18</v>
      </c>
      <c r="O2348" s="154">
        <v>74.55</v>
      </c>
      <c r="P2348" s="154" t="s">
        <v>4726</v>
      </c>
      <c r="Q2348" s="226">
        <v>0.0</v>
      </c>
      <c r="R2348" s="489" t="str">
        <f>VLOOKUP(K2348,'Downloaded Data'!A:A,1,TRUE)</f>
        <v>#N/A</v>
      </c>
    </row>
    <row r="2349" ht="15.75" customHeight="1">
      <c r="K2349" s="489">
        <v>41677.0</v>
      </c>
      <c r="L2349" s="154">
        <v>74.64</v>
      </c>
      <c r="M2349" s="154">
        <v>76.64</v>
      </c>
      <c r="N2349" s="154">
        <v>76.91</v>
      </c>
      <c r="O2349" s="154">
        <v>74.45</v>
      </c>
      <c r="P2349" s="154" t="s">
        <v>4736</v>
      </c>
      <c r="Q2349" s="226">
        <v>-0.0202</v>
      </c>
      <c r="R2349" s="489" t="str">
        <f>VLOOKUP(K2349,'Downloaded Data'!A:A,1,TRUE)</f>
        <v>#N/A</v>
      </c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</cols>
  <sheetData>
    <row r="1">
      <c r="B1" s="491" t="s">
        <v>348</v>
      </c>
      <c r="C1" s="492" t="s">
        <v>129</v>
      </c>
      <c r="D1" s="492" t="s">
        <v>129</v>
      </c>
      <c r="E1" s="492" t="s">
        <v>129</v>
      </c>
      <c r="F1" s="492" t="s">
        <v>129</v>
      </c>
      <c r="G1" s="492" t="s">
        <v>347</v>
      </c>
      <c r="H1" s="492" t="s">
        <v>6374</v>
      </c>
      <c r="I1" s="492" t="s">
        <v>6375</v>
      </c>
      <c r="J1" s="492" t="s">
        <v>6376</v>
      </c>
    </row>
    <row r="2">
      <c r="B2" s="493"/>
      <c r="C2" s="492" t="s">
        <v>6377</v>
      </c>
      <c r="D2" s="492" t="s">
        <v>6378</v>
      </c>
      <c r="E2" s="492" t="s">
        <v>6379</v>
      </c>
      <c r="F2" s="492" t="s">
        <v>6380</v>
      </c>
      <c r="G2" s="492" t="s">
        <v>2614</v>
      </c>
      <c r="H2" s="492" t="s">
        <v>2614</v>
      </c>
      <c r="I2" s="492" t="s">
        <v>2614</v>
      </c>
      <c r="J2" s="492" t="s">
        <v>2614</v>
      </c>
    </row>
    <row r="3">
      <c r="B3" s="493"/>
      <c r="C3" s="492"/>
      <c r="D3" s="492"/>
      <c r="E3" s="492" t="s">
        <v>6381</v>
      </c>
      <c r="F3" s="492" t="s">
        <v>6382</v>
      </c>
      <c r="G3" s="492"/>
      <c r="H3" s="492"/>
      <c r="I3" s="492"/>
      <c r="J3" s="492"/>
    </row>
    <row r="4">
      <c r="B4" s="494"/>
      <c r="C4" s="492"/>
      <c r="D4" s="492"/>
      <c r="E4" s="492" t="s">
        <v>6383</v>
      </c>
      <c r="F4" s="492"/>
      <c r="G4" s="492"/>
      <c r="H4" s="492"/>
      <c r="I4" s="492"/>
      <c r="J4" s="492"/>
    </row>
    <row r="5">
      <c r="B5" s="422">
        <v>45477.0</v>
      </c>
      <c r="C5" s="423">
        <v>215135.0</v>
      </c>
      <c r="D5" s="423">
        <v>2.74432637E8</v>
      </c>
      <c r="E5" s="423">
        <v>7707.059</v>
      </c>
      <c r="F5" s="423">
        <v>6710632.531</v>
      </c>
      <c r="G5" s="423">
        <v>5497.56015</v>
      </c>
      <c r="H5" s="423">
        <v>1208.69846</v>
      </c>
      <c r="I5" s="423">
        <v>1951.33632</v>
      </c>
      <c r="J5" s="423" t="s">
        <v>6384</v>
      </c>
      <c r="K5" s="154" t="s">
        <v>6385</v>
      </c>
      <c r="L5" s="154" t="s">
        <v>6386</v>
      </c>
    </row>
    <row r="6">
      <c r="B6" s="422">
        <v>45476.0</v>
      </c>
      <c r="C6" s="423">
        <v>165646.0</v>
      </c>
      <c r="D6" s="423">
        <v>1.70007229E8</v>
      </c>
      <c r="E6" s="423">
        <v>5392.771</v>
      </c>
      <c r="F6" s="423">
        <v>6618638.004</v>
      </c>
      <c r="G6" s="423">
        <v>5373.842</v>
      </c>
      <c r="H6" s="423">
        <v>1186.55411</v>
      </c>
      <c r="I6" s="423">
        <v>1912.93346</v>
      </c>
      <c r="J6" s="423" t="s">
        <v>6384</v>
      </c>
      <c r="M6" s="154">
        <f>AVERAGE(G124:G367)</f>
        <v>6271.100645</v>
      </c>
    </row>
    <row r="7">
      <c r="B7" s="422">
        <v>45475.0</v>
      </c>
      <c r="C7" s="423">
        <v>143838.0</v>
      </c>
      <c r="D7" s="423">
        <v>1.26446027E8</v>
      </c>
      <c r="E7" s="423">
        <v>4406.335</v>
      </c>
      <c r="F7" s="423">
        <v>6605406.399</v>
      </c>
      <c r="G7" s="423">
        <v>5340.18963</v>
      </c>
      <c r="H7" s="423">
        <v>1177.74121</v>
      </c>
      <c r="I7" s="423">
        <v>1904.63016</v>
      </c>
      <c r="J7" s="423" t="s">
        <v>6384</v>
      </c>
    </row>
    <row r="8">
      <c r="B8" s="422">
        <v>45473.0</v>
      </c>
      <c r="C8" s="423">
        <v>137005.0</v>
      </c>
      <c r="D8" s="423">
        <v>1.4582544E8</v>
      </c>
      <c r="E8" s="423">
        <v>7126.874</v>
      </c>
      <c r="F8" s="423">
        <v>6621558.855</v>
      </c>
      <c r="G8" s="423">
        <v>5328.40294</v>
      </c>
      <c r="H8" s="423">
        <v>1180.00746</v>
      </c>
      <c r="I8" s="423">
        <v>1909.64166</v>
      </c>
      <c r="J8" s="423" t="s">
        <v>6384</v>
      </c>
      <c r="L8" s="154" t="s">
        <v>6387</v>
      </c>
    </row>
    <row r="9">
      <c r="B9" s="422">
        <v>45470.0</v>
      </c>
      <c r="C9" s="423">
        <v>156373.0</v>
      </c>
      <c r="D9" s="423">
        <v>1.77072806E8</v>
      </c>
      <c r="E9" s="423">
        <v>7058.311</v>
      </c>
      <c r="F9" s="423">
        <v>6615081.423</v>
      </c>
      <c r="G9" s="423">
        <v>5355.41017</v>
      </c>
      <c r="H9" s="423">
        <v>1183.51982</v>
      </c>
      <c r="I9" s="423">
        <v>1922.56811</v>
      </c>
      <c r="J9" s="423" t="s">
        <v>6384</v>
      </c>
      <c r="M9" s="154">
        <f>AVERAGE(G5:G123)</f>
        <v>5827.413954</v>
      </c>
    </row>
    <row r="10">
      <c r="B10" s="422">
        <v>45469.0</v>
      </c>
      <c r="C10" s="423">
        <v>138790.0</v>
      </c>
      <c r="D10" s="423">
        <v>1.49800156E8</v>
      </c>
      <c r="E10" s="423">
        <v>6051.229</v>
      </c>
      <c r="F10" s="423">
        <v>6550229.081</v>
      </c>
      <c r="G10" s="423">
        <v>5302.72123</v>
      </c>
      <c r="H10" s="423">
        <v>1165.83321</v>
      </c>
      <c r="I10" s="423">
        <v>1903.83622</v>
      </c>
      <c r="J10" s="423" t="s">
        <v>6384</v>
      </c>
    </row>
    <row r="11">
      <c r="B11" s="422">
        <v>45468.0</v>
      </c>
      <c r="C11" s="423">
        <v>123054.0</v>
      </c>
      <c r="D11" s="423">
        <v>1.31390469E8</v>
      </c>
      <c r="E11" s="423">
        <v>5245.662</v>
      </c>
      <c r="F11" s="423">
        <v>6496349.756</v>
      </c>
      <c r="G11" s="423">
        <v>5241.83699</v>
      </c>
      <c r="H11" s="423">
        <v>1149.55502</v>
      </c>
      <c r="I11" s="423">
        <v>1877.94148</v>
      </c>
      <c r="J11" s="423" t="s">
        <v>6384</v>
      </c>
    </row>
    <row r="12">
      <c r="B12" s="422">
        <v>45467.0</v>
      </c>
      <c r="C12" s="423">
        <v>110081.0</v>
      </c>
      <c r="D12" s="423">
        <v>1.49737281E8</v>
      </c>
      <c r="E12" s="423">
        <v>4798.672</v>
      </c>
      <c r="F12" s="423">
        <v>6459836.525</v>
      </c>
      <c r="G12" s="423">
        <v>5220.18558</v>
      </c>
      <c r="H12" s="423">
        <v>1142.84932</v>
      </c>
      <c r="I12" s="423">
        <v>1867.99346</v>
      </c>
      <c r="J12" s="423" t="s">
        <v>6384</v>
      </c>
    </row>
    <row r="13">
      <c r="B13" s="422">
        <v>45466.0</v>
      </c>
      <c r="C13" s="423">
        <v>133894.0</v>
      </c>
      <c r="D13" s="423">
        <v>1.29525447E8</v>
      </c>
      <c r="E13" s="423">
        <v>4867.462</v>
      </c>
      <c r="F13" s="423">
        <v>6463500.139</v>
      </c>
      <c r="G13" s="423">
        <v>5247.13723</v>
      </c>
      <c r="H13" s="423">
        <v>1146.65218</v>
      </c>
      <c r="I13" s="423">
        <v>1877.50402</v>
      </c>
      <c r="J13" s="423" t="s">
        <v>6384</v>
      </c>
    </row>
    <row r="14">
      <c r="B14" s="422">
        <v>45463.0</v>
      </c>
      <c r="C14" s="423">
        <v>119654.0</v>
      </c>
      <c r="D14" s="423">
        <v>1.12092793E8</v>
      </c>
      <c r="E14" s="423">
        <v>4529.427</v>
      </c>
      <c r="F14" s="423">
        <v>6436498.553</v>
      </c>
      <c r="G14" s="423">
        <v>5244.12835</v>
      </c>
      <c r="H14" s="423">
        <v>1146.05825</v>
      </c>
      <c r="I14" s="423">
        <v>1875.47626</v>
      </c>
      <c r="J14" s="423" t="s">
        <v>6384</v>
      </c>
    </row>
    <row r="15">
      <c r="B15" s="422">
        <v>45462.0</v>
      </c>
      <c r="C15" s="423">
        <v>81761.0</v>
      </c>
      <c r="D15" s="423">
        <v>7.3793084E7</v>
      </c>
      <c r="E15" s="423">
        <v>2464.405</v>
      </c>
      <c r="F15" s="423">
        <v>6368588.86</v>
      </c>
      <c r="G15" s="423">
        <v>5161.38218</v>
      </c>
      <c r="H15" s="423">
        <v>1121.31013</v>
      </c>
      <c r="I15" s="423">
        <v>1844.13414</v>
      </c>
      <c r="J15" s="423" t="s">
        <v>6384</v>
      </c>
    </row>
    <row r="16">
      <c r="B16" s="422">
        <v>45456.0</v>
      </c>
      <c r="C16" s="423">
        <v>99479.0</v>
      </c>
      <c r="D16" s="423">
        <v>9.9849008E7</v>
      </c>
      <c r="E16" s="423">
        <v>4231.416</v>
      </c>
      <c r="F16" s="423">
        <v>6335938.587</v>
      </c>
      <c r="G16" s="423">
        <v>5117.81074</v>
      </c>
      <c r="H16" s="423">
        <v>1108.05694</v>
      </c>
      <c r="I16" s="423">
        <v>1821.88698</v>
      </c>
      <c r="J16" s="423" t="s">
        <v>6384</v>
      </c>
    </row>
    <row r="17">
      <c r="B17" s="422">
        <v>45455.0</v>
      </c>
      <c r="C17" s="423">
        <v>100108.0</v>
      </c>
      <c r="D17" s="423">
        <v>9.8388974E7</v>
      </c>
      <c r="E17" s="423">
        <v>3507.998</v>
      </c>
      <c r="F17" s="423">
        <v>6303492.56</v>
      </c>
      <c r="G17" s="423">
        <v>5083.19643</v>
      </c>
      <c r="H17" s="423">
        <v>1100.92303</v>
      </c>
      <c r="I17" s="423">
        <v>1812.18835</v>
      </c>
      <c r="J17" s="423" t="s">
        <v>6384</v>
      </c>
    </row>
    <row r="18">
      <c r="B18" s="422">
        <v>45454.0</v>
      </c>
      <c r="C18" s="423">
        <v>101976.0</v>
      </c>
      <c r="D18" s="423">
        <v>1.09643701E8</v>
      </c>
      <c r="E18" s="423">
        <v>4316.455</v>
      </c>
      <c r="F18" s="423">
        <v>6306701.511</v>
      </c>
      <c r="G18" s="423">
        <v>5070.01878</v>
      </c>
      <c r="H18" s="423">
        <v>1093.78528</v>
      </c>
      <c r="I18" s="423">
        <v>1803.05956</v>
      </c>
      <c r="J18" s="423" t="s">
        <v>6384</v>
      </c>
    </row>
    <row r="19">
      <c r="B19" s="422">
        <v>45453.0</v>
      </c>
      <c r="C19" s="423">
        <v>95831.0</v>
      </c>
      <c r="D19" s="423">
        <v>9.9766185E7</v>
      </c>
      <c r="E19" s="423">
        <v>3187.852</v>
      </c>
      <c r="F19" s="423">
        <v>6338248.246</v>
      </c>
      <c r="G19" s="423">
        <v>5105.88878</v>
      </c>
      <c r="H19" s="423">
        <v>1103.66084</v>
      </c>
      <c r="I19" s="423">
        <v>1811.78796</v>
      </c>
      <c r="J19" s="423" t="s">
        <v>6384</v>
      </c>
    </row>
    <row r="20">
      <c r="B20" s="422">
        <v>45452.0</v>
      </c>
      <c r="C20" s="423">
        <v>109640.0</v>
      </c>
      <c r="D20" s="423">
        <v>1.07465128E8</v>
      </c>
      <c r="E20" s="423">
        <v>3579.022</v>
      </c>
      <c r="F20" s="423">
        <v>6390985.601</v>
      </c>
      <c r="G20" s="423">
        <v>5171.56229</v>
      </c>
      <c r="H20" s="423">
        <v>1120.8288</v>
      </c>
      <c r="I20" s="423">
        <v>1835.45568</v>
      </c>
      <c r="J20" s="423" t="s">
        <v>6384</v>
      </c>
    </row>
    <row r="21" ht="15.75" customHeight="1">
      <c r="B21" s="422">
        <v>45449.0</v>
      </c>
      <c r="C21" s="423">
        <v>127261.0</v>
      </c>
      <c r="D21" s="423">
        <v>1.41326811E8</v>
      </c>
      <c r="E21" s="423">
        <v>5426.045</v>
      </c>
      <c r="F21" s="423">
        <v>6464779.094</v>
      </c>
      <c r="G21" s="423">
        <v>5237.32148</v>
      </c>
      <c r="H21" s="423">
        <v>1136.76395</v>
      </c>
      <c r="I21" s="423">
        <v>1857.97627</v>
      </c>
      <c r="J21" s="423" t="s">
        <v>6384</v>
      </c>
    </row>
    <row r="22" ht="15.75" customHeight="1">
      <c r="B22" s="422">
        <v>45448.0</v>
      </c>
      <c r="C22" s="423">
        <v>113784.0</v>
      </c>
      <c r="D22" s="423">
        <v>1.2186984E8</v>
      </c>
      <c r="E22" s="423">
        <v>3813.414</v>
      </c>
      <c r="F22" s="423">
        <v>6461866.45</v>
      </c>
      <c r="G22" s="423">
        <v>5224.36538</v>
      </c>
      <c r="H22" s="423">
        <v>1135.52484</v>
      </c>
      <c r="I22" s="423">
        <v>1854.38025</v>
      </c>
      <c r="J22" s="423" t="s">
        <v>6384</v>
      </c>
    </row>
    <row r="23" ht="15.75" customHeight="1">
      <c r="B23" s="422">
        <v>45447.0</v>
      </c>
      <c r="C23" s="423">
        <v>156713.0</v>
      </c>
      <c r="D23" s="423">
        <v>2.16194877E8</v>
      </c>
      <c r="E23" s="423">
        <v>5930.33</v>
      </c>
      <c r="F23" s="423">
        <v>6429320.72</v>
      </c>
      <c r="G23" s="423">
        <v>5247.5275</v>
      </c>
      <c r="H23" s="423">
        <v>1142.74387</v>
      </c>
      <c r="I23" s="423">
        <v>1852.56171</v>
      </c>
      <c r="J23" s="423" t="s">
        <v>6384</v>
      </c>
    </row>
    <row r="24" ht="15.75" customHeight="1">
      <c r="B24" s="422">
        <v>45446.0</v>
      </c>
      <c r="C24" s="423">
        <v>132158.0</v>
      </c>
      <c r="D24" s="423">
        <v>1.35856506E8</v>
      </c>
      <c r="E24" s="423">
        <v>3915.496</v>
      </c>
      <c r="F24" s="423">
        <v>6460957.066</v>
      </c>
      <c r="G24" s="423">
        <v>5235.63361</v>
      </c>
      <c r="H24" s="423">
        <v>1138.3146</v>
      </c>
      <c r="I24" s="423">
        <v>1856.99253</v>
      </c>
      <c r="J24" s="423" t="s">
        <v>6384</v>
      </c>
    </row>
    <row r="25" ht="15.75" customHeight="1">
      <c r="B25" s="422">
        <v>45445.0</v>
      </c>
      <c r="C25" s="423">
        <v>121661.0</v>
      </c>
      <c r="D25" s="423">
        <v>1.20188385E8</v>
      </c>
      <c r="E25" s="423">
        <v>3494.968</v>
      </c>
      <c r="F25" s="423">
        <v>6478982.201</v>
      </c>
      <c r="G25" s="423">
        <v>5233.66618</v>
      </c>
      <c r="H25" s="423">
        <v>1137.26066</v>
      </c>
      <c r="I25" s="423">
        <v>1867.04787</v>
      </c>
      <c r="J25" s="423" t="s">
        <v>6384</v>
      </c>
    </row>
    <row r="26" ht="15.75" customHeight="1">
      <c r="B26" s="422">
        <v>45442.0</v>
      </c>
      <c r="C26" s="423">
        <v>108856.0</v>
      </c>
      <c r="D26" s="423">
        <v>1.20897614E8</v>
      </c>
      <c r="E26" s="423">
        <v>3744.824</v>
      </c>
      <c r="F26" s="423">
        <v>6489220.927</v>
      </c>
      <c r="G26" s="423">
        <v>5251.96184</v>
      </c>
      <c r="H26" s="423">
        <v>1143.69864</v>
      </c>
      <c r="I26" s="423">
        <v>1874.84005</v>
      </c>
      <c r="J26" s="423" t="s">
        <v>6384</v>
      </c>
    </row>
    <row r="27" ht="15.75" customHeight="1">
      <c r="B27" s="422">
        <v>45441.0</v>
      </c>
      <c r="C27" s="423">
        <v>85262.0</v>
      </c>
      <c r="D27" s="423">
        <v>1.27961575E8</v>
      </c>
      <c r="E27" s="423">
        <v>3066.75</v>
      </c>
      <c r="F27" s="423">
        <v>6478908.081</v>
      </c>
      <c r="G27" s="423">
        <v>5228.53142</v>
      </c>
      <c r="H27" s="423">
        <v>1138.96065</v>
      </c>
      <c r="I27" s="423">
        <v>1869.93519</v>
      </c>
      <c r="J27" s="423" t="s">
        <v>6384</v>
      </c>
    </row>
    <row r="28" ht="15.75" customHeight="1">
      <c r="B28" s="422">
        <v>45440.0</v>
      </c>
      <c r="C28" s="423">
        <v>135581.0</v>
      </c>
      <c r="D28" s="423">
        <v>1.76275851E8</v>
      </c>
      <c r="E28" s="423">
        <v>4407.205</v>
      </c>
      <c r="F28" s="423">
        <v>6512848.361</v>
      </c>
      <c r="G28" s="423">
        <v>5278.88449</v>
      </c>
      <c r="H28" s="423">
        <v>1152.55166</v>
      </c>
      <c r="I28" s="423">
        <v>1886.72525</v>
      </c>
      <c r="J28" s="423" t="s">
        <v>6384</v>
      </c>
    </row>
    <row r="29" ht="15.75" customHeight="1">
      <c r="B29" s="422">
        <v>45439.0</v>
      </c>
      <c r="C29" s="423">
        <v>133732.0</v>
      </c>
      <c r="D29" s="423">
        <v>1.61122944E8</v>
      </c>
      <c r="E29" s="423">
        <v>5061.127</v>
      </c>
      <c r="F29" s="423">
        <v>6513167.221</v>
      </c>
      <c r="G29" s="423">
        <v>5310.51885</v>
      </c>
      <c r="H29" s="423">
        <v>1160.18205</v>
      </c>
      <c r="I29" s="423">
        <v>1900.65312</v>
      </c>
      <c r="J29" s="423" t="s">
        <v>6384</v>
      </c>
    </row>
    <row r="30" ht="15.75" customHeight="1">
      <c r="B30" s="422">
        <v>45438.0</v>
      </c>
      <c r="C30" s="423">
        <v>81365.0</v>
      </c>
      <c r="D30" s="423">
        <v>9.2965802E7</v>
      </c>
      <c r="E30" s="423">
        <v>3227.541</v>
      </c>
      <c r="F30" s="423">
        <v>6473712.37</v>
      </c>
      <c r="G30" s="423">
        <v>5250.84983</v>
      </c>
      <c r="H30" s="423">
        <v>1146.47388</v>
      </c>
      <c r="I30" s="423">
        <v>1888.71703</v>
      </c>
      <c r="J30" s="423" t="s">
        <v>6384</v>
      </c>
    </row>
    <row r="31" ht="15.75" customHeight="1">
      <c r="B31" s="422">
        <v>45435.0</v>
      </c>
      <c r="C31" s="423">
        <v>98429.0</v>
      </c>
      <c r="D31" s="423">
        <v>1.11457358E8</v>
      </c>
      <c r="E31" s="423">
        <v>5080.031</v>
      </c>
      <c r="F31" s="423">
        <v>6530667.261</v>
      </c>
      <c r="G31" s="423">
        <v>5312.39603</v>
      </c>
      <c r="H31" s="423">
        <v>1159.53845</v>
      </c>
      <c r="I31" s="423">
        <v>1907.69817</v>
      </c>
      <c r="J31" s="423" t="s">
        <v>6384</v>
      </c>
    </row>
    <row r="32" ht="15.75" customHeight="1">
      <c r="B32" s="422">
        <v>45433.0</v>
      </c>
      <c r="C32" s="423">
        <v>152736.0</v>
      </c>
      <c r="D32" s="423">
        <v>1.7286413E8</v>
      </c>
      <c r="E32" s="423">
        <v>5916.218</v>
      </c>
      <c r="F32" s="423">
        <v>6893733.065</v>
      </c>
      <c r="G32" s="423">
        <v>5371.1008</v>
      </c>
      <c r="H32" s="423">
        <v>1174.55792</v>
      </c>
      <c r="I32" s="423">
        <v>1929.92926</v>
      </c>
      <c r="J32" s="423" t="s">
        <v>6384</v>
      </c>
    </row>
    <row r="33" ht="15.75" customHeight="1">
      <c r="B33" s="422">
        <v>45432.0</v>
      </c>
      <c r="C33" s="423">
        <v>131769.0</v>
      </c>
      <c r="D33" s="423">
        <v>1.41037729E8</v>
      </c>
      <c r="E33" s="423">
        <v>5612.148</v>
      </c>
      <c r="F33" s="423">
        <v>6911866.976</v>
      </c>
      <c r="G33" s="423">
        <v>5393.65477</v>
      </c>
      <c r="H33" s="423">
        <v>1180.7572</v>
      </c>
      <c r="I33" s="423">
        <v>1938.88423</v>
      </c>
      <c r="J33" s="423" t="s">
        <v>6384</v>
      </c>
    </row>
    <row r="34" ht="15.75" customHeight="1">
      <c r="B34" s="422">
        <v>45431.0</v>
      </c>
      <c r="C34" s="423">
        <v>96220.0</v>
      </c>
      <c r="D34" s="423">
        <v>1.31257747E8</v>
      </c>
      <c r="E34" s="423">
        <v>4091.897</v>
      </c>
      <c r="F34" s="423">
        <v>6947743.379</v>
      </c>
      <c r="G34" s="423">
        <v>5431.28181</v>
      </c>
      <c r="H34" s="423">
        <v>1191.63881</v>
      </c>
      <c r="I34" s="423">
        <v>1948.43926</v>
      </c>
      <c r="J34" s="423" t="s">
        <v>6384</v>
      </c>
    </row>
    <row r="35" ht="15.75" customHeight="1">
      <c r="B35" s="422">
        <v>45428.0</v>
      </c>
      <c r="C35" s="423">
        <v>158513.0</v>
      </c>
      <c r="D35" s="423">
        <v>2.09622137E8</v>
      </c>
      <c r="E35" s="423">
        <v>6767.986</v>
      </c>
      <c r="F35" s="423">
        <v>7018245.688</v>
      </c>
      <c r="G35" s="423">
        <v>5517.41687</v>
      </c>
      <c r="H35" s="423">
        <v>1212.16168</v>
      </c>
      <c r="I35" s="423">
        <v>1973.9926</v>
      </c>
      <c r="J35" s="423" t="s">
        <v>6384</v>
      </c>
    </row>
    <row r="36" ht="15.75" customHeight="1">
      <c r="B36" s="422">
        <v>45427.0</v>
      </c>
      <c r="C36" s="423">
        <v>137060.0</v>
      </c>
      <c r="D36" s="423">
        <v>1.59226919E8</v>
      </c>
      <c r="E36" s="423">
        <v>5263.354</v>
      </c>
      <c r="F36" s="423">
        <v>7028087.456</v>
      </c>
      <c r="G36" s="423">
        <v>5527.39785</v>
      </c>
      <c r="H36" s="423">
        <v>1212.96938</v>
      </c>
      <c r="I36" s="423">
        <v>1977.78816</v>
      </c>
      <c r="J36" s="423" t="s">
        <v>6384</v>
      </c>
    </row>
    <row r="37" ht="15.75" customHeight="1">
      <c r="B37" s="422">
        <v>45426.0</v>
      </c>
      <c r="C37" s="423">
        <v>163058.0</v>
      </c>
      <c r="D37" s="423">
        <v>2.00002333E8</v>
      </c>
      <c r="E37" s="423">
        <v>6643.668</v>
      </c>
      <c r="F37" s="423">
        <v>7044986.001</v>
      </c>
      <c r="G37" s="423">
        <v>5585.61933</v>
      </c>
      <c r="H37" s="423">
        <v>1225.7685</v>
      </c>
      <c r="I37" s="423">
        <v>1991.92957</v>
      </c>
      <c r="J37" s="423" t="s">
        <v>6384</v>
      </c>
    </row>
    <row r="38" ht="15.75" customHeight="1">
      <c r="B38" s="422">
        <v>45425.0</v>
      </c>
      <c r="C38" s="423">
        <v>231620.0</v>
      </c>
      <c r="D38" s="423">
        <v>2.80348997E8</v>
      </c>
      <c r="E38" s="423">
        <v>9680.264</v>
      </c>
      <c r="F38" s="423">
        <v>7116195.85</v>
      </c>
      <c r="G38" s="423">
        <v>5666.76007</v>
      </c>
      <c r="H38" s="423">
        <v>1241.53218</v>
      </c>
      <c r="I38" s="423">
        <v>2017.97706</v>
      </c>
      <c r="J38" s="423" t="s">
        <v>6384</v>
      </c>
    </row>
    <row r="39" ht="15.75" customHeight="1">
      <c r="B39" s="422">
        <v>45424.0</v>
      </c>
      <c r="C39" s="423">
        <v>228202.0</v>
      </c>
      <c r="D39" s="423">
        <v>2.673168E8</v>
      </c>
      <c r="E39" s="423">
        <v>9858.876</v>
      </c>
      <c r="F39" s="423">
        <v>7110181.343</v>
      </c>
      <c r="G39" s="423">
        <v>5696.7237</v>
      </c>
      <c r="H39" s="423">
        <v>1250.47251</v>
      </c>
      <c r="I39" s="423">
        <v>2026.59761</v>
      </c>
      <c r="J39" s="423" t="s">
        <v>6384</v>
      </c>
    </row>
    <row r="40" ht="15.75" customHeight="1">
      <c r="B40" s="422">
        <v>45421.0</v>
      </c>
      <c r="C40" s="423">
        <v>214708.0</v>
      </c>
      <c r="D40" s="423">
        <v>2.58614303E8</v>
      </c>
      <c r="E40" s="423">
        <v>9113.787</v>
      </c>
      <c r="F40" s="423">
        <v>7070261.056</v>
      </c>
      <c r="G40" s="423">
        <v>5661.04814</v>
      </c>
      <c r="H40" s="423">
        <v>1242.57253</v>
      </c>
      <c r="I40" s="423">
        <v>2015.23538</v>
      </c>
      <c r="J40" s="423" t="s">
        <v>6384</v>
      </c>
    </row>
    <row r="41" ht="15.75" customHeight="1">
      <c r="B41" s="422">
        <v>45420.0</v>
      </c>
      <c r="C41" s="423">
        <v>203833.0</v>
      </c>
      <c r="D41" s="423">
        <v>2.5274637E8</v>
      </c>
      <c r="E41" s="423">
        <v>8695.944</v>
      </c>
      <c r="F41" s="423">
        <v>7096733.611</v>
      </c>
      <c r="G41" s="423">
        <v>5690.78392</v>
      </c>
      <c r="H41" s="423">
        <v>1250.41712</v>
      </c>
      <c r="I41" s="423">
        <v>2026.22277</v>
      </c>
      <c r="J41" s="423" t="s">
        <v>6384</v>
      </c>
    </row>
    <row r="42" ht="15.75" customHeight="1">
      <c r="B42" s="422">
        <v>45419.0</v>
      </c>
      <c r="C42" s="423">
        <v>245970.0</v>
      </c>
      <c r="D42" s="423">
        <v>3.98019118E8</v>
      </c>
      <c r="E42" s="423">
        <v>11083.415</v>
      </c>
      <c r="F42" s="423">
        <v>7132471.127</v>
      </c>
      <c r="G42" s="423">
        <v>5725.27996</v>
      </c>
      <c r="H42" s="423">
        <v>1255.02064</v>
      </c>
      <c r="I42" s="423">
        <v>2040.37831</v>
      </c>
      <c r="J42" s="423" t="s">
        <v>6384</v>
      </c>
    </row>
    <row r="43" ht="15.75" customHeight="1">
      <c r="B43" s="422">
        <v>45418.0</v>
      </c>
      <c r="C43" s="423">
        <v>239562.0</v>
      </c>
      <c r="D43" s="423">
        <v>4.11183989E8</v>
      </c>
      <c r="E43" s="423">
        <v>10956.46</v>
      </c>
      <c r="F43" s="423">
        <v>7131544.805</v>
      </c>
      <c r="G43" s="423">
        <v>5727.01727</v>
      </c>
      <c r="H43" s="423">
        <v>1261.50012</v>
      </c>
      <c r="I43" s="423">
        <v>2046.80897</v>
      </c>
      <c r="J43" s="423" t="s">
        <v>6384</v>
      </c>
    </row>
    <row r="44" ht="15.75" customHeight="1">
      <c r="B44" s="422">
        <v>45417.0</v>
      </c>
      <c r="C44" s="423">
        <v>206375.0</v>
      </c>
      <c r="D44" s="423">
        <v>2.09578686E8</v>
      </c>
      <c r="E44" s="423">
        <v>8177.656</v>
      </c>
      <c r="F44" s="423">
        <v>7090605.064</v>
      </c>
      <c r="G44" s="423">
        <v>5692.06365</v>
      </c>
      <c r="H44" s="423">
        <v>1250.98362</v>
      </c>
      <c r="I44" s="423">
        <v>2033.45146</v>
      </c>
      <c r="J44" s="423" t="s">
        <v>6384</v>
      </c>
    </row>
    <row r="45" ht="15.75" customHeight="1">
      <c r="B45" s="422">
        <v>45414.0</v>
      </c>
      <c r="C45" s="423">
        <v>178909.0</v>
      </c>
      <c r="D45" s="423">
        <v>1.98524302E8</v>
      </c>
      <c r="E45" s="423">
        <v>7106.26</v>
      </c>
      <c r="F45" s="423">
        <v>7057910.626</v>
      </c>
      <c r="G45" s="423">
        <v>5615.64642</v>
      </c>
      <c r="H45" s="423">
        <v>1232.42706</v>
      </c>
      <c r="I45" s="423">
        <v>2007.8578</v>
      </c>
      <c r="J45" s="423" t="s">
        <v>6384</v>
      </c>
    </row>
    <row r="46" ht="15.75" customHeight="1">
      <c r="B46" s="422">
        <v>45412.0</v>
      </c>
      <c r="C46" s="423">
        <v>180573.0</v>
      </c>
      <c r="D46" s="423">
        <v>2.1436235E8</v>
      </c>
      <c r="E46" s="423">
        <v>8357.245</v>
      </c>
      <c r="F46" s="423">
        <v>7035111.241</v>
      </c>
      <c r="G46" s="423">
        <v>5584.64953</v>
      </c>
      <c r="H46" s="423">
        <v>1227.50547</v>
      </c>
      <c r="I46" s="423">
        <v>1995.30623</v>
      </c>
      <c r="J46" s="423" t="s">
        <v>6384</v>
      </c>
    </row>
    <row r="47" ht="15.75" customHeight="1">
      <c r="B47" s="422">
        <v>45411.0</v>
      </c>
      <c r="C47" s="423">
        <v>162122.0</v>
      </c>
      <c r="D47" s="423">
        <v>1.83210954E8</v>
      </c>
      <c r="E47" s="423">
        <v>6634.329</v>
      </c>
      <c r="F47" s="423">
        <v>7019601.1</v>
      </c>
      <c r="G47" s="423">
        <v>5569.68937</v>
      </c>
      <c r="H47" s="423">
        <v>1221.79039</v>
      </c>
      <c r="I47" s="423">
        <v>1993.99196</v>
      </c>
      <c r="J47" s="423" t="s">
        <v>6384</v>
      </c>
    </row>
    <row r="48" ht="15.75" customHeight="1">
      <c r="B48" s="422">
        <v>45410.0</v>
      </c>
      <c r="C48" s="423">
        <v>163306.0</v>
      </c>
      <c r="D48" s="423">
        <v>1.80329459E8</v>
      </c>
      <c r="E48" s="423">
        <v>6139.509</v>
      </c>
      <c r="F48" s="423">
        <v>7076924.857</v>
      </c>
      <c r="G48" s="423">
        <v>5615.8425</v>
      </c>
      <c r="H48" s="423">
        <v>1234.15947</v>
      </c>
      <c r="I48" s="423">
        <v>1996.13905</v>
      </c>
      <c r="J48" s="423" t="s">
        <v>6384</v>
      </c>
    </row>
    <row r="49" ht="15.75" customHeight="1">
      <c r="B49" s="422">
        <v>45407.0</v>
      </c>
      <c r="C49" s="423">
        <v>139780.0</v>
      </c>
      <c r="D49" s="423">
        <v>1.38420723E8</v>
      </c>
      <c r="E49" s="423">
        <v>5114.342</v>
      </c>
      <c r="F49" s="423">
        <v>6995611.015</v>
      </c>
      <c r="G49" s="423">
        <v>5518.48221</v>
      </c>
      <c r="H49" s="423">
        <v>1217.27291</v>
      </c>
      <c r="I49" s="423">
        <v>1974.50565</v>
      </c>
      <c r="J49" s="423" t="s">
        <v>6384</v>
      </c>
    </row>
    <row r="50" ht="15.75" customHeight="1">
      <c r="B50" s="422">
        <v>45406.0</v>
      </c>
      <c r="C50" s="423">
        <v>176907.0</v>
      </c>
      <c r="D50" s="423">
        <v>1.79355475E8</v>
      </c>
      <c r="E50" s="423">
        <v>6027.464</v>
      </c>
      <c r="F50" s="423">
        <v>7027103.819</v>
      </c>
      <c r="G50" s="423">
        <v>5578.97063</v>
      </c>
      <c r="H50" s="423">
        <v>1229.56919</v>
      </c>
      <c r="I50" s="423">
        <v>1984.67773</v>
      </c>
      <c r="J50" s="423" t="s">
        <v>6384</v>
      </c>
    </row>
    <row r="51" ht="15.75" customHeight="1">
      <c r="B51" s="422">
        <v>45405.0</v>
      </c>
      <c r="C51" s="423">
        <v>167188.0</v>
      </c>
      <c r="D51" s="423">
        <v>1.832253E8</v>
      </c>
      <c r="E51" s="423">
        <v>5975.61</v>
      </c>
      <c r="F51" s="423">
        <v>7035350.622</v>
      </c>
      <c r="G51" s="423">
        <v>5633.60828</v>
      </c>
      <c r="H51" s="423">
        <v>1235.7337</v>
      </c>
      <c r="I51" s="423">
        <v>1980.4283</v>
      </c>
      <c r="J51" s="423" t="s">
        <v>6384</v>
      </c>
    </row>
    <row r="52" ht="15.75" customHeight="1">
      <c r="B52" s="422">
        <v>45404.0</v>
      </c>
      <c r="C52" s="423">
        <v>137913.0</v>
      </c>
      <c r="D52" s="423">
        <v>1.76476533E8</v>
      </c>
      <c r="E52" s="423">
        <v>5749.236</v>
      </c>
      <c r="F52" s="423">
        <v>7067162.145</v>
      </c>
      <c r="G52" s="423">
        <v>5674.86709</v>
      </c>
      <c r="H52" s="423">
        <v>1243.0944</v>
      </c>
      <c r="I52" s="423">
        <v>1983.91023</v>
      </c>
      <c r="J52" s="423" t="s">
        <v>6384</v>
      </c>
    </row>
    <row r="53" ht="15.75" customHeight="1">
      <c r="B53" s="422">
        <v>45403.0</v>
      </c>
      <c r="C53" s="423">
        <v>143476.0</v>
      </c>
      <c r="D53" s="423">
        <v>1.48605474E8</v>
      </c>
      <c r="E53" s="423">
        <v>4782.348</v>
      </c>
      <c r="F53" s="423">
        <v>7047102.173</v>
      </c>
      <c r="G53" s="423">
        <v>5653.71044</v>
      </c>
      <c r="H53" s="423">
        <v>1238.54592</v>
      </c>
      <c r="I53" s="423">
        <v>1982.43037</v>
      </c>
      <c r="J53" s="423" t="s">
        <v>6384</v>
      </c>
    </row>
    <row r="54" ht="15.75" customHeight="1">
      <c r="B54" s="422">
        <v>45400.0</v>
      </c>
      <c r="C54" s="423">
        <v>156442.0</v>
      </c>
      <c r="D54" s="423">
        <v>1.72612628E8</v>
      </c>
      <c r="E54" s="423">
        <v>5225.104</v>
      </c>
      <c r="F54" s="423">
        <v>7063251.129</v>
      </c>
      <c r="G54" s="423">
        <v>5686.68772</v>
      </c>
      <c r="H54" s="423">
        <v>1246.55984</v>
      </c>
      <c r="I54" s="423">
        <v>1984.56634</v>
      </c>
      <c r="J54" s="423" t="s">
        <v>6384</v>
      </c>
    </row>
    <row r="55" ht="15.75" customHeight="1">
      <c r="B55" s="422">
        <v>45399.0</v>
      </c>
      <c r="C55" s="423">
        <v>144630.0</v>
      </c>
      <c r="D55" s="423">
        <v>1.57848183E8</v>
      </c>
      <c r="E55" s="423">
        <v>4825.325</v>
      </c>
      <c r="F55" s="423">
        <v>7092398.903</v>
      </c>
      <c r="G55" s="423">
        <v>5763.77239</v>
      </c>
      <c r="H55" s="423">
        <v>1262.41761</v>
      </c>
      <c r="I55" s="423">
        <v>2007.34297</v>
      </c>
      <c r="J55" s="423" t="s">
        <v>6384</v>
      </c>
    </row>
    <row r="56" ht="15.75" customHeight="1">
      <c r="B56" s="422">
        <v>45398.0</v>
      </c>
      <c r="C56" s="423">
        <v>132199.0</v>
      </c>
      <c r="D56" s="423">
        <v>1.63645705E8</v>
      </c>
      <c r="E56" s="423">
        <v>5402.388</v>
      </c>
      <c r="F56" s="423">
        <v>6791615.874</v>
      </c>
      <c r="G56" s="423">
        <v>5774.58134</v>
      </c>
      <c r="H56" s="423">
        <v>1264.06578</v>
      </c>
      <c r="I56" s="423">
        <v>2012.70816</v>
      </c>
      <c r="J56" s="423" t="s">
        <v>6384</v>
      </c>
    </row>
    <row r="57" ht="15.75" customHeight="1">
      <c r="B57" s="422">
        <v>45397.0</v>
      </c>
      <c r="C57" s="423">
        <v>116016.0</v>
      </c>
      <c r="D57" s="423">
        <v>1.2670565E8</v>
      </c>
      <c r="E57" s="423">
        <v>3675.327</v>
      </c>
      <c r="F57" s="423">
        <v>6795516.085</v>
      </c>
      <c r="G57" s="423">
        <v>5778.76968</v>
      </c>
      <c r="H57" s="423">
        <v>1266.01902</v>
      </c>
      <c r="I57" s="423">
        <v>2014.89273</v>
      </c>
      <c r="J57" s="423" t="s">
        <v>6384</v>
      </c>
    </row>
    <row r="58" ht="15.75" customHeight="1">
      <c r="B58" s="422">
        <v>45391.0</v>
      </c>
      <c r="C58" s="423">
        <v>124992.0</v>
      </c>
      <c r="D58" s="423">
        <v>1.30305967E8</v>
      </c>
      <c r="E58" s="423">
        <v>4438.417</v>
      </c>
      <c r="F58" s="423">
        <v>6847349.398</v>
      </c>
      <c r="G58" s="423">
        <v>5864.08766</v>
      </c>
      <c r="H58" s="423">
        <v>1282.29563</v>
      </c>
      <c r="I58" s="423">
        <v>2032.37458</v>
      </c>
      <c r="J58" s="423" t="s">
        <v>6384</v>
      </c>
    </row>
    <row r="59" ht="15.75" customHeight="1">
      <c r="B59" s="422">
        <v>45390.0</v>
      </c>
      <c r="C59" s="423">
        <v>109429.0</v>
      </c>
      <c r="D59" s="423">
        <v>1.34618713E8</v>
      </c>
      <c r="E59" s="423">
        <v>4153.239</v>
      </c>
      <c r="F59" s="423">
        <v>6844758.225</v>
      </c>
      <c r="G59" s="423">
        <v>5860.23286</v>
      </c>
      <c r="H59" s="423">
        <v>1281.03643</v>
      </c>
      <c r="I59" s="423">
        <v>2033.4047</v>
      </c>
      <c r="J59" s="423" t="s">
        <v>6384</v>
      </c>
    </row>
    <row r="60" ht="15.75" customHeight="1">
      <c r="B60" s="422">
        <v>45386.0</v>
      </c>
      <c r="C60" s="423">
        <v>121725.0</v>
      </c>
      <c r="D60" s="423">
        <v>1.45906583E8</v>
      </c>
      <c r="E60" s="423">
        <v>4367.522</v>
      </c>
      <c r="F60" s="423">
        <v>6799086.202</v>
      </c>
      <c r="G60" s="423">
        <v>5796.12335</v>
      </c>
      <c r="H60" s="423">
        <v>1266.40611</v>
      </c>
      <c r="I60" s="423">
        <v>2014.92899</v>
      </c>
      <c r="J60" s="423" t="s">
        <v>6384</v>
      </c>
    </row>
    <row r="61" ht="15.75" customHeight="1">
      <c r="B61" s="422">
        <v>45385.0</v>
      </c>
      <c r="C61" s="423">
        <v>114613.0</v>
      </c>
      <c r="D61" s="423">
        <v>1.15955973E8</v>
      </c>
      <c r="E61" s="423">
        <v>4339.652</v>
      </c>
      <c r="F61" s="423">
        <v>6785844.355</v>
      </c>
      <c r="G61" s="423">
        <v>5776.07604</v>
      </c>
      <c r="H61" s="423">
        <v>1257.16372</v>
      </c>
      <c r="I61" s="423">
        <v>2014.13543</v>
      </c>
      <c r="J61" s="423" t="s">
        <v>6384</v>
      </c>
    </row>
    <row r="62" ht="15.75" customHeight="1">
      <c r="B62" s="422">
        <v>45384.0</v>
      </c>
      <c r="C62" s="423">
        <v>111414.0</v>
      </c>
      <c r="D62" s="423">
        <v>1.12527782E8</v>
      </c>
      <c r="E62" s="423">
        <v>3676.596</v>
      </c>
      <c r="F62" s="423">
        <v>6778133.753</v>
      </c>
      <c r="G62" s="423">
        <v>5738.39709</v>
      </c>
      <c r="H62" s="423">
        <v>1245.33511</v>
      </c>
      <c r="I62" s="423">
        <v>2001.72234</v>
      </c>
      <c r="J62" s="423" t="s">
        <v>6384</v>
      </c>
    </row>
    <row r="63" ht="15.75" customHeight="1">
      <c r="B63" s="422">
        <v>45383.0</v>
      </c>
      <c r="C63" s="423">
        <v>137353.0</v>
      </c>
      <c r="D63" s="423">
        <v>1.48902276E8</v>
      </c>
      <c r="E63" s="423">
        <v>4688.212</v>
      </c>
      <c r="F63" s="423">
        <v>6776744.947</v>
      </c>
      <c r="G63" s="423">
        <v>5761.37831</v>
      </c>
      <c r="H63" s="423">
        <v>1251.64823</v>
      </c>
      <c r="I63" s="423">
        <v>2007.33716</v>
      </c>
      <c r="J63" s="423" t="s">
        <v>6384</v>
      </c>
    </row>
    <row r="64" ht="15.75" customHeight="1">
      <c r="B64" s="422">
        <v>45382.0</v>
      </c>
      <c r="C64" s="423">
        <v>127115.0</v>
      </c>
      <c r="D64" s="423">
        <v>1.6290397E8</v>
      </c>
      <c r="E64" s="423">
        <v>4670.025</v>
      </c>
      <c r="F64" s="423">
        <v>6833038.417</v>
      </c>
      <c r="G64" s="423">
        <v>5829.70087</v>
      </c>
      <c r="H64" s="423">
        <v>1266.31103</v>
      </c>
      <c r="I64" s="423">
        <v>2021.29576</v>
      </c>
      <c r="J64" s="423" t="s">
        <v>6384</v>
      </c>
    </row>
    <row r="65" ht="15.75" customHeight="1">
      <c r="B65" s="422">
        <v>45379.0</v>
      </c>
      <c r="C65" s="423">
        <v>130145.0</v>
      </c>
      <c r="D65" s="423">
        <v>1.28114957E8</v>
      </c>
      <c r="E65" s="423">
        <v>4110.848</v>
      </c>
      <c r="F65" s="423">
        <v>6792290.285</v>
      </c>
      <c r="G65" s="423">
        <v>5778.32641</v>
      </c>
      <c r="H65" s="423">
        <v>1254.54388</v>
      </c>
      <c r="I65" s="423">
        <v>2011.08541</v>
      </c>
      <c r="J65" s="423" t="s">
        <v>6384</v>
      </c>
    </row>
    <row r="66" ht="15.75" customHeight="1">
      <c r="B66" s="422">
        <v>45378.0</v>
      </c>
      <c r="C66" s="423">
        <v>154706.0</v>
      </c>
      <c r="D66" s="423">
        <v>1.61060386E8</v>
      </c>
      <c r="E66" s="423">
        <v>5387.992</v>
      </c>
      <c r="F66" s="423">
        <v>6791976.976</v>
      </c>
      <c r="G66" s="423">
        <v>5762.68051</v>
      </c>
      <c r="H66" s="423">
        <v>1252.35142</v>
      </c>
      <c r="I66" s="423">
        <v>2012.07205</v>
      </c>
      <c r="J66" s="423" t="s">
        <v>6384</v>
      </c>
    </row>
    <row r="67" ht="15.75" customHeight="1">
      <c r="B67" s="422">
        <v>45376.0</v>
      </c>
      <c r="C67" s="423">
        <v>142137.0</v>
      </c>
      <c r="D67" s="423">
        <v>1.3571564E8</v>
      </c>
      <c r="E67" s="423">
        <v>4455.374</v>
      </c>
      <c r="F67" s="423">
        <v>6837007.561</v>
      </c>
      <c r="G67" s="423">
        <v>5834.38727</v>
      </c>
      <c r="H67" s="423">
        <v>1267.16997</v>
      </c>
      <c r="I67" s="423">
        <v>2024.92626</v>
      </c>
      <c r="J67" s="423" t="s">
        <v>6384</v>
      </c>
    </row>
    <row r="68" ht="15.75" customHeight="1">
      <c r="B68" s="422">
        <v>45375.0</v>
      </c>
      <c r="C68" s="423">
        <v>189990.0</v>
      </c>
      <c r="D68" s="423">
        <v>1.88288664E8</v>
      </c>
      <c r="E68" s="423">
        <v>5803.356</v>
      </c>
      <c r="F68" s="423">
        <v>6883864.499</v>
      </c>
      <c r="G68" s="423">
        <v>5901.11781</v>
      </c>
      <c r="H68" s="423">
        <v>1285.02505</v>
      </c>
      <c r="I68" s="423">
        <v>2051.04762</v>
      </c>
      <c r="J68" s="423" t="s">
        <v>6384</v>
      </c>
    </row>
    <row r="69" ht="15.75" customHeight="1">
      <c r="B69" s="422">
        <v>45372.0</v>
      </c>
      <c r="C69" s="423">
        <v>174210.0</v>
      </c>
      <c r="D69" s="423">
        <v>1.87713166E8</v>
      </c>
      <c r="E69" s="423">
        <v>6100.874</v>
      </c>
      <c r="F69" s="423">
        <v>6925400.404</v>
      </c>
      <c r="G69" s="423">
        <v>5941.66365</v>
      </c>
      <c r="H69" s="423">
        <v>1293.03469</v>
      </c>
      <c r="I69" s="423">
        <v>2057.71663</v>
      </c>
      <c r="J69" s="423" t="s">
        <v>6384</v>
      </c>
    </row>
    <row r="70" ht="15.75" customHeight="1">
      <c r="B70" s="422">
        <v>45371.0</v>
      </c>
      <c r="C70" s="423">
        <v>145184.0</v>
      </c>
      <c r="D70" s="423">
        <v>1.36939059E8</v>
      </c>
      <c r="E70" s="423">
        <v>4228.307</v>
      </c>
      <c r="F70" s="423">
        <v>6872720.886</v>
      </c>
      <c r="G70" s="423">
        <v>5872.58391</v>
      </c>
      <c r="H70" s="423">
        <v>1277.57077</v>
      </c>
      <c r="I70" s="423">
        <v>2032.28157</v>
      </c>
      <c r="J70" s="423" t="s">
        <v>6384</v>
      </c>
    </row>
    <row r="71" ht="15.75" customHeight="1">
      <c r="B71" s="422">
        <v>45370.0</v>
      </c>
      <c r="C71" s="423">
        <v>239754.0</v>
      </c>
      <c r="D71" s="423">
        <v>1.61335863E8</v>
      </c>
      <c r="E71" s="423">
        <v>4655.494</v>
      </c>
      <c r="F71" s="423">
        <v>6879744.69</v>
      </c>
      <c r="G71" s="423">
        <v>5814.09612</v>
      </c>
      <c r="H71" s="423">
        <v>1268.3796</v>
      </c>
      <c r="I71" s="423">
        <v>2020.11127</v>
      </c>
      <c r="J71" s="423" t="s">
        <v>6384</v>
      </c>
    </row>
    <row r="72" ht="15.75" customHeight="1">
      <c r="B72" s="422">
        <v>45369.0</v>
      </c>
      <c r="C72" s="423">
        <v>152589.0</v>
      </c>
      <c r="D72" s="423">
        <v>1.71051362E8</v>
      </c>
      <c r="E72" s="423">
        <v>4866.734</v>
      </c>
      <c r="F72" s="423">
        <v>7273644.923</v>
      </c>
      <c r="G72" s="423">
        <v>5898.23548</v>
      </c>
      <c r="H72" s="423">
        <v>1286.24752</v>
      </c>
      <c r="I72" s="423">
        <v>2042.62037</v>
      </c>
      <c r="J72" s="423" t="s">
        <v>6384</v>
      </c>
    </row>
    <row r="73" ht="15.75" customHeight="1">
      <c r="B73" s="422">
        <v>45365.0</v>
      </c>
      <c r="C73" s="423">
        <v>144407.0</v>
      </c>
      <c r="D73" s="423">
        <v>1.694979E8</v>
      </c>
      <c r="E73" s="423">
        <v>5146.374</v>
      </c>
      <c r="F73" s="423">
        <v>6996354.654</v>
      </c>
      <c r="G73" s="423">
        <v>5968.0439</v>
      </c>
      <c r="H73" s="423">
        <v>1299.80193</v>
      </c>
      <c r="I73" s="423">
        <v>2051.58316</v>
      </c>
      <c r="J73" s="423" t="s">
        <v>6384</v>
      </c>
    </row>
    <row r="74" ht="15.75" customHeight="1">
      <c r="B74" s="422">
        <v>45364.0</v>
      </c>
      <c r="C74" s="423">
        <v>144521.0</v>
      </c>
      <c r="D74" s="423">
        <v>1.56954766E8</v>
      </c>
      <c r="E74" s="423">
        <v>4833.038</v>
      </c>
      <c r="F74" s="423">
        <v>7324869.783</v>
      </c>
      <c r="G74" s="423">
        <v>5974.10653</v>
      </c>
      <c r="H74" s="423">
        <v>1300.8234</v>
      </c>
      <c r="I74" s="423">
        <v>2056.5652</v>
      </c>
      <c r="J74" s="423" t="s">
        <v>6384</v>
      </c>
    </row>
    <row r="75" ht="15.75" customHeight="1">
      <c r="B75" s="422">
        <v>45363.0</v>
      </c>
      <c r="C75" s="423">
        <v>157123.0</v>
      </c>
      <c r="D75" s="423">
        <v>1.83474711E8</v>
      </c>
      <c r="E75" s="423">
        <v>5635.323</v>
      </c>
      <c r="F75" s="423">
        <v>7367477.765</v>
      </c>
      <c r="G75" s="423">
        <v>6006.87604</v>
      </c>
      <c r="H75" s="423">
        <v>1309.90551</v>
      </c>
      <c r="I75" s="423">
        <v>2063.83246</v>
      </c>
      <c r="J75" s="423" t="s">
        <v>6384</v>
      </c>
    </row>
    <row r="76" ht="15.75" customHeight="1">
      <c r="B76" s="422">
        <v>45362.0</v>
      </c>
      <c r="C76" s="423">
        <v>187616.0</v>
      </c>
      <c r="D76" s="423">
        <v>2.08314646E8</v>
      </c>
      <c r="E76" s="423">
        <v>7541.48</v>
      </c>
      <c r="F76" s="423">
        <v>7400876.966</v>
      </c>
      <c r="G76" s="423">
        <v>6058.39435</v>
      </c>
      <c r="H76" s="423">
        <v>1322.65049</v>
      </c>
      <c r="I76" s="423">
        <v>2075.87982</v>
      </c>
      <c r="J76" s="423" t="s">
        <v>6384</v>
      </c>
    </row>
    <row r="77" ht="15.75" customHeight="1">
      <c r="B77" s="422">
        <v>45361.0</v>
      </c>
      <c r="C77" s="423">
        <v>135548.0</v>
      </c>
      <c r="D77" s="423">
        <v>1.44564742E8</v>
      </c>
      <c r="E77" s="423">
        <v>4782.595</v>
      </c>
      <c r="F77" s="423">
        <v>7415089.689</v>
      </c>
      <c r="G77" s="423">
        <v>6075.24075</v>
      </c>
      <c r="H77" s="423">
        <v>1324.95375</v>
      </c>
      <c r="I77" s="423">
        <v>2083.86554</v>
      </c>
      <c r="J77" s="423" t="s">
        <v>6384</v>
      </c>
    </row>
    <row r="78" ht="15.75" customHeight="1">
      <c r="B78" s="422">
        <v>45358.0</v>
      </c>
      <c r="C78" s="423">
        <v>183723.0</v>
      </c>
      <c r="D78" s="423">
        <v>2.07121566E8</v>
      </c>
      <c r="E78" s="423">
        <v>7037.058</v>
      </c>
      <c r="F78" s="423">
        <v>7488277.341</v>
      </c>
      <c r="G78" s="423">
        <v>6112.76197</v>
      </c>
      <c r="H78" s="423">
        <v>1335.89187</v>
      </c>
      <c r="I78" s="423">
        <v>2094.34396</v>
      </c>
      <c r="J78" s="423" t="s">
        <v>6384</v>
      </c>
    </row>
    <row r="79" ht="15.75" customHeight="1">
      <c r="B79" s="422">
        <v>45357.0</v>
      </c>
      <c r="C79" s="423">
        <v>182749.0</v>
      </c>
      <c r="D79" s="423">
        <v>2.01105411E8</v>
      </c>
      <c r="E79" s="423">
        <v>7303.946</v>
      </c>
      <c r="F79" s="423">
        <v>7521760.545</v>
      </c>
      <c r="G79" s="423">
        <v>6166.13741</v>
      </c>
      <c r="H79" s="423">
        <v>1343.01387</v>
      </c>
      <c r="I79" s="423">
        <v>2106.34556</v>
      </c>
      <c r="J79" s="423" t="s">
        <v>6384</v>
      </c>
    </row>
    <row r="80" ht="15.75" customHeight="1">
      <c r="B80" s="422">
        <v>45356.0</v>
      </c>
      <c r="C80" s="423">
        <v>200352.0</v>
      </c>
      <c r="D80" s="423">
        <v>2.22065325E8</v>
      </c>
      <c r="E80" s="423">
        <v>8437.258</v>
      </c>
      <c r="F80" s="423">
        <v>7482046.376</v>
      </c>
      <c r="G80" s="423">
        <v>6131.14235</v>
      </c>
      <c r="H80" s="423">
        <v>1340.36264</v>
      </c>
      <c r="I80" s="423">
        <v>2097.71076</v>
      </c>
      <c r="J80" s="423" t="s">
        <v>6384</v>
      </c>
    </row>
    <row r="81" ht="15.75" customHeight="1">
      <c r="B81" s="422">
        <v>45355.0</v>
      </c>
      <c r="C81" s="423">
        <v>199587.0</v>
      </c>
      <c r="D81" s="423">
        <v>2.49185692E8</v>
      </c>
      <c r="E81" s="423">
        <v>7936.795</v>
      </c>
      <c r="F81" s="423">
        <v>7522246.758</v>
      </c>
      <c r="G81" s="423">
        <v>6175.24797</v>
      </c>
      <c r="H81" s="423">
        <v>1344.63522</v>
      </c>
      <c r="I81" s="423">
        <v>2108.32135</v>
      </c>
      <c r="J81" s="423" t="s">
        <v>6384</v>
      </c>
    </row>
    <row r="82" ht="15.75" customHeight="1">
      <c r="B82" s="422">
        <v>45354.0</v>
      </c>
      <c r="C82" s="423">
        <v>234838.0</v>
      </c>
      <c r="D82" s="423">
        <v>3.14340811E8</v>
      </c>
      <c r="E82" s="423">
        <v>9815.526</v>
      </c>
      <c r="F82" s="423">
        <v>7570396.675</v>
      </c>
      <c r="G82" s="423">
        <v>6215.18904</v>
      </c>
      <c r="H82" s="423">
        <v>1349.89087</v>
      </c>
      <c r="I82" s="423">
        <v>2113.74939</v>
      </c>
      <c r="J82" s="423" t="s">
        <v>6384</v>
      </c>
    </row>
    <row r="83" ht="15.75" customHeight="1">
      <c r="B83" s="422">
        <v>45351.0</v>
      </c>
      <c r="C83" s="423">
        <v>218670.0</v>
      </c>
      <c r="D83" s="423">
        <v>2.72478793E8</v>
      </c>
      <c r="E83" s="423">
        <v>9164.201</v>
      </c>
      <c r="F83" s="423">
        <v>7607234.835</v>
      </c>
      <c r="G83" s="423">
        <v>6254.53713</v>
      </c>
      <c r="H83" s="423">
        <v>1359.82039</v>
      </c>
      <c r="I83" s="423">
        <v>2126.79965</v>
      </c>
      <c r="J83" s="423" t="s">
        <v>6384</v>
      </c>
    </row>
    <row r="84" ht="15.75" customHeight="1">
      <c r="B84" s="422">
        <v>45350.0</v>
      </c>
      <c r="C84" s="423">
        <v>225914.0</v>
      </c>
      <c r="D84" s="423">
        <v>2.61048772E8</v>
      </c>
      <c r="E84" s="423">
        <v>8887.718</v>
      </c>
      <c r="F84" s="423">
        <v>7628168.788</v>
      </c>
      <c r="G84" s="423">
        <v>6268.6292</v>
      </c>
      <c r="H84" s="423">
        <v>1363.66741</v>
      </c>
      <c r="I84" s="423">
        <v>2132.62042</v>
      </c>
      <c r="J84" s="423" t="s">
        <v>6384</v>
      </c>
    </row>
    <row r="85" ht="15.75" customHeight="1">
      <c r="B85" s="422">
        <v>45349.0</v>
      </c>
      <c r="C85" s="423">
        <v>233530.0</v>
      </c>
      <c r="D85" s="423">
        <v>2.5857235E8</v>
      </c>
      <c r="E85" s="423">
        <v>8982.054</v>
      </c>
      <c r="F85" s="423">
        <v>7622166.338</v>
      </c>
      <c r="G85" s="423">
        <v>6272.72598</v>
      </c>
      <c r="H85" s="423">
        <v>1365.64876</v>
      </c>
      <c r="I85" s="423">
        <v>2137.99846</v>
      </c>
      <c r="J85" s="423" t="s">
        <v>6384</v>
      </c>
    </row>
    <row r="86" ht="15.75" customHeight="1">
      <c r="B86" s="422">
        <v>45347.0</v>
      </c>
      <c r="C86" s="423">
        <v>210841.0</v>
      </c>
      <c r="D86" s="423">
        <v>2.45198203E8</v>
      </c>
      <c r="E86" s="423">
        <v>8049.882</v>
      </c>
      <c r="F86" s="423">
        <v>7615658.87</v>
      </c>
      <c r="G86" s="423">
        <v>6259.63215</v>
      </c>
      <c r="H86" s="423">
        <v>1362.55369</v>
      </c>
      <c r="I86" s="423">
        <v>2137.27446</v>
      </c>
      <c r="J86" s="423" t="s">
        <v>6384</v>
      </c>
    </row>
    <row r="87" ht="15.75" customHeight="1">
      <c r="B87" s="422">
        <v>45344.0</v>
      </c>
      <c r="C87" s="423">
        <v>216954.0</v>
      </c>
      <c r="D87" s="423">
        <v>2.74536051E8</v>
      </c>
      <c r="E87" s="423">
        <v>8621.806</v>
      </c>
      <c r="F87" s="423">
        <v>7620147.457</v>
      </c>
      <c r="G87" s="423">
        <v>6273.95595</v>
      </c>
      <c r="H87" s="423">
        <v>1360.52365</v>
      </c>
      <c r="I87" s="423">
        <v>2139.57539</v>
      </c>
      <c r="J87" s="423" t="s">
        <v>6384</v>
      </c>
    </row>
    <row r="88" ht="15.75" customHeight="1">
      <c r="B88" s="422">
        <v>45342.0</v>
      </c>
      <c r="C88" s="423">
        <v>198149.0</v>
      </c>
      <c r="D88" s="423">
        <v>2.31737538E8</v>
      </c>
      <c r="E88" s="423">
        <v>7646.492</v>
      </c>
      <c r="F88" s="423">
        <v>7626798.914</v>
      </c>
      <c r="G88" s="423">
        <v>6256.12705</v>
      </c>
      <c r="H88" s="423">
        <v>1359.77256</v>
      </c>
      <c r="I88" s="423">
        <v>2132.12098</v>
      </c>
      <c r="J88" s="423" t="s">
        <v>6384</v>
      </c>
    </row>
    <row r="89" ht="15.75" customHeight="1">
      <c r="B89" s="422">
        <v>45341.0</v>
      </c>
      <c r="C89" s="423">
        <v>229134.0</v>
      </c>
      <c r="D89" s="423">
        <v>2.38158964E8</v>
      </c>
      <c r="E89" s="423">
        <v>8185.831</v>
      </c>
      <c r="F89" s="423">
        <v>7628576.126</v>
      </c>
      <c r="G89" s="423">
        <v>6258.98387</v>
      </c>
      <c r="H89" s="423">
        <v>1361.3212</v>
      </c>
      <c r="I89" s="423">
        <v>2131.28181</v>
      </c>
      <c r="J89" s="423" t="s">
        <v>6384</v>
      </c>
    </row>
    <row r="90" ht="15.75" customHeight="1">
      <c r="B90" s="422">
        <v>45340.0</v>
      </c>
      <c r="C90" s="423">
        <v>275568.0</v>
      </c>
      <c r="D90" s="423">
        <v>2.80531183E8</v>
      </c>
      <c r="E90" s="423">
        <v>9247.342</v>
      </c>
      <c r="F90" s="423">
        <v>7646318.11</v>
      </c>
      <c r="G90" s="423">
        <v>6283.23592</v>
      </c>
      <c r="H90" s="423">
        <v>1368.82949</v>
      </c>
      <c r="I90" s="423">
        <v>2129.28416</v>
      </c>
      <c r="J90" s="423" t="s">
        <v>6384</v>
      </c>
    </row>
    <row r="91" ht="15.75" customHeight="1">
      <c r="B91" s="422">
        <v>45337.0</v>
      </c>
      <c r="C91" s="423">
        <v>329689.0</v>
      </c>
      <c r="D91" s="423">
        <v>3.0303603E8</v>
      </c>
      <c r="E91" s="423">
        <v>10747.339</v>
      </c>
      <c r="F91" s="423">
        <v>7664668.681</v>
      </c>
      <c r="G91" s="423">
        <v>6336.25418</v>
      </c>
      <c r="H91" s="423">
        <v>1382.21519</v>
      </c>
      <c r="I91" s="423">
        <v>2157.06245</v>
      </c>
      <c r="J91" s="423" t="s">
        <v>6384</v>
      </c>
    </row>
    <row r="92" ht="15.75" customHeight="1">
      <c r="B92" s="422">
        <v>45336.0</v>
      </c>
      <c r="C92" s="423">
        <v>301506.0</v>
      </c>
      <c r="D92" s="423">
        <v>3.50661766E8</v>
      </c>
      <c r="E92" s="423">
        <v>11735.874</v>
      </c>
      <c r="F92" s="423">
        <v>7699826.473</v>
      </c>
      <c r="G92" s="423">
        <v>6371.54189</v>
      </c>
      <c r="H92" s="423">
        <v>1391.03966</v>
      </c>
      <c r="I92" s="423">
        <v>2172.35106</v>
      </c>
      <c r="J92" s="423" t="s">
        <v>6384</v>
      </c>
    </row>
    <row r="93" ht="15.75" customHeight="1">
      <c r="B93" s="422">
        <v>45335.0</v>
      </c>
      <c r="C93" s="423">
        <v>347337.0</v>
      </c>
      <c r="D93" s="423">
        <v>5.11991817E8</v>
      </c>
      <c r="E93" s="423">
        <v>16464.188</v>
      </c>
      <c r="F93" s="423">
        <v>7718724.026</v>
      </c>
      <c r="G93" s="423">
        <v>6394.81538</v>
      </c>
      <c r="H93" s="423">
        <v>1391.23526</v>
      </c>
      <c r="I93" s="423">
        <v>2171.52781</v>
      </c>
      <c r="J93" s="423" t="s">
        <v>6384</v>
      </c>
    </row>
    <row r="94" ht="15.75" customHeight="1">
      <c r="B94" s="422">
        <v>45334.0</v>
      </c>
      <c r="C94" s="423">
        <v>346283.0</v>
      </c>
      <c r="D94" s="423">
        <v>5.64692094E8</v>
      </c>
      <c r="E94" s="423">
        <v>16931.45</v>
      </c>
      <c r="F94" s="423">
        <v>7743678.679</v>
      </c>
      <c r="G94" s="423">
        <v>6424.93479</v>
      </c>
      <c r="H94" s="423">
        <v>1393.94025</v>
      </c>
      <c r="I94" s="423">
        <v>2165.93105</v>
      </c>
      <c r="J94" s="423" t="s">
        <v>6384</v>
      </c>
    </row>
    <row r="95" ht="15.75" customHeight="1">
      <c r="B95" s="422">
        <v>45333.0</v>
      </c>
      <c r="C95" s="423">
        <v>368637.0</v>
      </c>
      <c r="D95" s="423">
        <v>6.31459157E8</v>
      </c>
      <c r="E95" s="423">
        <v>18525.115</v>
      </c>
      <c r="F95" s="423">
        <v>7759856.75</v>
      </c>
      <c r="G95" s="423">
        <v>6447.07104</v>
      </c>
      <c r="H95" s="423">
        <v>1398.06322</v>
      </c>
      <c r="I95" s="423">
        <v>2159.92333</v>
      </c>
      <c r="J95" s="423" t="s">
        <v>6384</v>
      </c>
    </row>
    <row r="96" ht="15.75" customHeight="1">
      <c r="B96" s="422">
        <v>45330.0</v>
      </c>
      <c r="C96" s="423">
        <v>381108.0</v>
      </c>
      <c r="D96" s="423">
        <v>6.20464433E8</v>
      </c>
      <c r="E96" s="423">
        <v>18577.54</v>
      </c>
      <c r="F96" s="423">
        <v>7725266.047</v>
      </c>
      <c r="G96" s="423">
        <v>6373.35155</v>
      </c>
      <c r="H96" s="423">
        <v>1387.32162</v>
      </c>
      <c r="I96" s="423">
        <v>2138.22305</v>
      </c>
      <c r="J96" s="423" t="s">
        <v>6384</v>
      </c>
    </row>
    <row r="97" ht="15.75" customHeight="1">
      <c r="B97" s="422">
        <v>45329.0</v>
      </c>
      <c r="C97" s="423">
        <v>353525.0</v>
      </c>
      <c r="D97" s="423">
        <v>5.38901896E8</v>
      </c>
      <c r="E97" s="423">
        <v>17304.356</v>
      </c>
      <c r="F97" s="423">
        <v>7711323.748</v>
      </c>
      <c r="G97" s="423">
        <v>6352.4979</v>
      </c>
      <c r="H97" s="423">
        <v>1387.50776</v>
      </c>
      <c r="I97" s="423">
        <v>2135.28467</v>
      </c>
      <c r="J97" s="423" t="s">
        <v>6384</v>
      </c>
    </row>
    <row r="98" ht="15.75" customHeight="1">
      <c r="B98" s="422">
        <v>45328.0</v>
      </c>
      <c r="C98" s="423">
        <v>365405.0</v>
      </c>
      <c r="D98" s="423">
        <v>5.41012129E8</v>
      </c>
      <c r="E98" s="423">
        <v>16518.294</v>
      </c>
      <c r="F98" s="423">
        <v>7714569.206</v>
      </c>
      <c r="G98" s="423">
        <v>6346.06211</v>
      </c>
      <c r="H98" s="423">
        <v>1385.24424</v>
      </c>
      <c r="I98" s="423">
        <v>2143.70857</v>
      </c>
      <c r="J98" s="423" t="s">
        <v>6384</v>
      </c>
    </row>
    <row r="99" ht="15.75" customHeight="1">
      <c r="B99" s="422">
        <v>45327.0</v>
      </c>
      <c r="C99" s="423">
        <v>368298.0</v>
      </c>
      <c r="D99" s="423">
        <v>5.52313126E8</v>
      </c>
      <c r="E99" s="423">
        <v>16547.828</v>
      </c>
      <c r="F99" s="423">
        <v>7675988.995</v>
      </c>
      <c r="G99" s="423">
        <v>6322.59991</v>
      </c>
      <c r="H99" s="423">
        <v>1376.64468</v>
      </c>
      <c r="I99" s="423">
        <v>2133.24797</v>
      </c>
      <c r="J99" s="423" t="s">
        <v>6384</v>
      </c>
    </row>
    <row r="100" ht="15.75" customHeight="1">
      <c r="B100" s="422">
        <v>45326.0</v>
      </c>
      <c r="C100" s="423">
        <v>353844.0</v>
      </c>
      <c r="D100" s="423">
        <v>5.2874008E8</v>
      </c>
      <c r="E100" s="423">
        <v>15804.063</v>
      </c>
      <c r="F100" s="423">
        <v>7617046.217</v>
      </c>
      <c r="G100" s="423">
        <v>6280.73556</v>
      </c>
      <c r="H100" s="423">
        <v>1371.06487</v>
      </c>
      <c r="I100" s="423">
        <v>2124.69725</v>
      </c>
      <c r="J100" s="423" t="s">
        <v>6384</v>
      </c>
    </row>
    <row r="101" ht="15.75" customHeight="1">
      <c r="B101" s="422">
        <v>45323.0</v>
      </c>
      <c r="C101" s="423">
        <v>272796.0</v>
      </c>
      <c r="D101" s="423">
        <v>3.93716787E8</v>
      </c>
      <c r="E101" s="423">
        <v>11220.906</v>
      </c>
      <c r="F101" s="423">
        <v>7561070.105</v>
      </c>
      <c r="G101" s="423">
        <v>6213.99152</v>
      </c>
      <c r="H101" s="423">
        <v>1362.92893</v>
      </c>
      <c r="I101" s="423">
        <v>2116.77556</v>
      </c>
      <c r="J101" s="423" t="s">
        <v>6384</v>
      </c>
    </row>
    <row r="102" ht="15.75" customHeight="1">
      <c r="B102" s="422">
        <v>45322.0</v>
      </c>
      <c r="C102" s="423">
        <v>248291.0</v>
      </c>
      <c r="D102" s="423">
        <v>3.25921552E8</v>
      </c>
      <c r="E102" s="423">
        <v>9797.14</v>
      </c>
      <c r="F102" s="423">
        <v>7517341.203</v>
      </c>
      <c r="G102" s="423">
        <v>6153.33772</v>
      </c>
      <c r="H102" s="423">
        <v>1351.95543</v>
      </c>
      <c r="I102" s="423">
        <v>2103.92893</v>
      </c>
      <c r="J102" s="423" t="s">
        <v>6384</v>
      </c>
    </row>
    <row r="103" ht="15.75" customHeight="1">
      <c r="B103" s="422">
        <v>45321.0</v>
      </c>
      <c r="C103" s="423">
        <v>251847.0</v>
      </c>
      <c r="D103" s="423">
        <v>2.9327639E8</v>
      </c>
      <c r="E103" s="423">
        <v>9398.697</v>
      </c>
      <c r="F103" s="423">
        <v>7529483.635</v>
      </c>
      <c r="G103" s="423">
        <v>6150.21652</v>
      </c>
      <c r="H103" s="423">
        <v>1354.39476</v>
      </c>
      <c r="I103" s="423">
        <v>2111.0902</v>
      </c>
      <c r="J103" s="423" t="s">
        <v>6384</v>
      </c>
    </row>
    <row r="104" ht="15.75" customHeight="1">
      <c r="B104" s="422">
        <v>45320.0</v>
      </c>
      <c r="C104" s="423">
        <v>203944.0</v>
      </c>
      <c r="D104" s="423">
        <v>2.2393907E8</v>
      </c>
      <c r="E104" s="423">
        <v>6624.579</v>
      </c>
      <c r="F104" s="423">
        <v>7473353.689</v>
      </c>
      <c r="G104" s="423">
        <v>6097.2299</v>
      </c>
      <c r="H104" s="423">
        <v>1341.75793</v>
      </c>
      <c r="I104" s="423">
        <v>2103.35969</v>
      </c>
      <c r="J104" s="423" t="s">
        <v>6384</v>
      </c>
    </row>
    <row r="105" ht="15.75" customHeight="1">
      <c r="B105" s="422">
        <v>45319.0</v>
      </c>
      <c r="C105" s="423">
        <v>252779.0</v>
      </c>
      <c r="D105" s="423">
        <v>2.68067271E8</v>
      </c>
      <c r="E105" s="423">
        <v>8806.169</v>
      </c>
      <c r="F105" s="423">
        <v>7474189.168</v>
      </c>
      <c r="G105" s="423">
        <v>6079.06356</v>
      </c>
      <c r="H105" s="423">
        <v>1337.14103</v>
      </c>
      <c r="I105" s="423">
        <v>2091.04517</v>
      </c>
      <c r="J105" s="423" t="s">
        <v>6384</v>
      </c>
    </row>
    <row r="106" ht="15.75" customHeight="1">
      <c r="B106" s="422">
        <v>45316.0</v>
      </c>
      <c r="C106" s="423">
        <v>244404.0</v>
      </c>
      <c r="D106" s="423">
        <v>2.79234971E8</v>
      </c>
      <c r="E106" s="423">
        <v>8709.066</v>
      </c>
      <c r="F106" s="423">
        <v>7549661.765</v>
      </c>
      <c r="G106" s="423">
        <v>6156.4076</v>
      </c>
      <c r="H106" s="423">
        <v>1352.28578</v>
      </c>
      <c r="I106" s="423">
        <v>2114.60758</v>
      </c>
      <c r="J106" s="423" t="s">
        <v>6384</v>
      </c>
    </row>
    <row r="107" ht="15.75" customHeight="1">
      <c r="B107" s="422">
        <v>45315.0</v>
      </c>
      <c r="C107" s="423">
        <v>288054.0</v>
      </c>
      <c r="D107" s="423">
        <v>3.72700089E8</v>
      </c>
      <c r="E107" s="423">
        <v>11732.177</v>
      </c>
      <c r="F107" s="423">
        <v>7611999.829</v>
      </c>
      <c r="G107" s="423">
        <v>6226.65114</v>
      </c>
      <c r="H107" s="423">
        <v>1372.90542</v>
      </c>
      <c r="I107" s="423">
        <v>2139.12813</v>
      </c>
      <c r="J107" s="423" t="s">
        <v>6384</v>
      </c>
    </row>
    <row r="108" ht="15.75" customHeight="1">
      <c r="B108" s="422">
        <v>45314.0</v>
      </c>
      <c r="C108" s="423">
        <v>295870.0</v>
      </c>
      <c r="D108" s="423">
        <v>3.92674905E8</v>
      </c>
      <c r="E108" s="423">
        <v>11769.493</v>
      </c>
      <c r="F108" s="423">
        <v>7690059.417</v>
      </c>
      <c r="G108" s="423">
        <v>6276.2562</v>
      </c>
      <c r="H108" s="423">
        <v>1384.16357</v>
      </c>
      <c r="I108" s="423">
        <v>2158.19903</v>
      </c>
      <c r="J108" s="423" t="s">
        <v>6384</v>
      </c>
    </row>
    <row r="109" ht="15.75" customHeight="1">
      <c r="B109" s="422">
        <v>45313.0</v>
      </c>
      <c r="C109" s="423">
        <v>267859.0</v>
      </c>
      <c r="D109" s="423">
        <v>3.37136236E8</v>
      </c>
      <c r="E109" s="423">
        <v>10422.217</v>
      </c>
      <c r="F109" s="423">
        <v>7732797.599</v>
      </c>
      <c r="G109" s="423">
        <v>6254.30642</v>
      </c>
      <c r="H109" s="423">
        <v>1380.75632</v>
      </c>
      <c r="I109" s="423">
        <v>2147.64878</v>
      </c>
      <c r="J109" s="423" t="s">
        <v>6384</v>
      </c>
    </row>
    <row r="110" ht="15.75" customHeight="1">
      <c r="B110" s="422">
        <v>45312.0</v>
      </c>
      <c r="C110" s="423">
        <v>158923.0</v>
      </c>
      <c r="D110" s="423">
        <v>1.62806499E8</v>
      </c>
      <c r="E110" s="423">
        <v>5888.704</v>
      </c>
      <c r="F110" s="423">
        <v>7769137.646</v>
      </c>
      <c r="G110" s="423">
        <v>6240.25284</v>
      </c>
      <c r="H110" s="423">
        <v>1374.16806</v>
      </c>
      <c r="I110" s="423">
        <v>2137.18894</v>
      </c>
      <c r="J110" s="423" t="s">
        <v>6384</v>
      </c>
    </row>
    <row r="111" ht="15.75" customHeight="1">
      <c r="B111" s="422">
        <v>45309.0</v>
      </c>
      <c r="C111" s="423">
        <v>162574.0</v>
      </c>
      <c r="D111" s="423">
        <v>1.41917869E8</v>
      </c>
      <c r="E111" s="423">
        <v>6371.125</v>
      </c>
      <c r="F111" s="423">
        <v>7879047.853</v>
      </c>
      <c r="G111" s="423">
        <v>6336.75512</v>
      </c>
      <c r="H111" s="423">
        <v>1388.29139</v>
      </c>
      <c r="I111" s="423">
        <v>2129.71194</v>
      </c>
      <c r="J111" s="423" t="s">
        <v>6384</v>
      </c>
    </row>
    <row r="112" ht="15.75" customHeight="1">
      <c r="B112" s="422">
        <v>45308.0</v>
      </c>
      <c r="C112" s="423">
        <v>174699.0</v>
      </c>
      <c r="D112" s="423">
        <v>1.66724824E8</v>
      </c>
      <c r="E112" s="423">
        <v>7600.811</v>
      </c>
      <c r="F112" s="423">
        <v>7884492.964</v>
      </c>
      <c r="G112" s="423">
        <v>6346.2062</v>
      </c>
      <c r="H112" s="423">
        <v>1390.40156</v>
      </c>
      <c r="I112" s="423">
        <v>2138.83121</v>
      </c>
      <c r="J112" s="423" t="s">
        <v>6384</v>
      </c>
    </row>
    <row r="113" ht="15.75" customHeight="1">
      <c r="B113" s="422">
        <v>45307.0</v>
      </c>
      <c r="C113" s="423">
        <v>193657.0</v>
      </c>
      <c r="D113" s="423">
        <v>1.96206824E8</v>
      </c>
      <c r="E113" s="423">
        <v>8008.471</v>
      </c>
      <c r="F113" s="423">
        <v>7880078.328</v>
      </c>
      <c r="G113" s="423">
        <v>6331.6132</v>
      </c>
      <c r="H113" s="423">
        <v>1382.54019</v>
      </c>
      <c r="I113" s="423">
        <v>2129.77353</v>
      </c>
      <c r="J113" s="423" t="s">
        <v>6384</v>
      </c>
    </row>
    <row r="114" ht="15.75" customHeight="1">
      <c r="B114" s="422">
        <v>45306.0</v>
      </c>
      <c r="C114" s="423">
        <v>162732.0</v>
      </c>
      <c r="D114" s="423">
        <v>1.75889837E8</v>
      </c>
      <c r="E114" s="423">
        <v>6742.73</v>
      </c>
      <c r="F114" s="423">
        <v>7873127.645</v>
      </c>
      <c r="G114" s="423">
        <v>6318.07664</v>
      </c>
      <c r="H114" s="423">
        <v>1376.88104</v>
      </c>
      <c r="I114" s="423">
        <v>2123.32811</v>
      </c>
      <c r="J114" s="423" t="s">
        <v>6384</v>
      </c>
    </row>
    <row r="115" ht="15.75" customHeight="1">
      <c r="B115" s="422">
        <v>45305.0</v>
      </c>
      <c r="C115" s="423">
        <v>178660.0</v>
      </c>
      <c r="D115" s="423">
        <v>2.02613585E8</v>
      </c>
      <c r="E115" s="423">
        <v>7649.425</v>
      </c>
      <c r="F115" s="423">
        <v>7861883.915</v>
      </c>
      <c r="G115" s="423">
        <v>6302.8099</v>
      </c>
      <c r="H115" s="423">
        <v>1373.59243</v>
      </c>
      <c r="I115" s="423">
        <v>2119.612</v>
      </c>
      <c r="J115" s="423" t="s">
        <v>6384</v>
      </c>
    </row>
    <row r="116" ht="15.75" customHeight="1">
      <c r="B116" s="422">
        <v>45302.0</v>
      </c>
      <c r="C116" s="423">
        <v>194771.0</v>
      </c>
      <c r="D116" s="423">
        <v>2.19959349E8</v>
      </c>
      <c r="E116" s="423">
        <v>7528.459</v>
      </c>
      <c r="F116" s="423">
        <v>7861987.222</v>
      </c>
      <c r="G116" s="423">
        <v>6301.69762</v>
      </c>
      <c r="H116" s="423">
        <v>1375.91689</v>
      </c>
      <c r="I116" s="423">
        <v>2117.9097</v>
      </c>
      <c r="J116" s="423" t="s">
        <v>6384</v>
      </c>
    </row>
    <row r="117" ht="15.75" customHeight="1">
      <c r="B117" s="422">
        <v>45301.0</v>
      </c>
      <c r="C117" s="423">
        <v>140226.0</v>
      </c>
      <c r="D117" s="423">
        <v>1.79224968E8</v>
      </c>
      <c r="E117" s="423">
        <v>5084.798</v>
      </c>
      <c r="F117" s="423">
        <v>7851703.622</v>
      </c>
      <c r="G117" s="423">
        <v>6285.25381</v>
      </c>
      <c r="H117" s="423">
        <v>1371.59545</v>
      </c>
      <c r="I117" s="423">
        <v>2108.00762</v>
      </c>
      <c r="J117" s="423" t="s">
        <v>6384</v>
      </c>
    </row>
    <row r="118" ht="15.75" customHeight="1">
      <c r="B118" s="422">
        <v>45300.0</v>
      </c>
      <c r="C118" s="423">
        <v>137751.0</v>
      </c>
      <c r="D118" s="423">
        <v>1.71835955E8</v>
      </c>
      <c r="E118" s="423">
        <v>4953.959</v>
      </c>
      <c r="F118" s="423">
        <v>7838988.676</v>
      </c>
      <c r="G118" s="423">
        <v>6267.81986</v>
      </c>
      <c r="H118" s="423">
        <v>1367.37493</v>
      </c>
      <c r="I118" s="423">
        <v>2101.90084</v>
      </c>
      <c r="J118" s="423" t="s">
        <v>6384</v>
      </c>
    </row>
    <row r="119" ht="15.75" customHeight="1">
      <c r="B119" s="422">
        <v>45299.0</v>
      </c>
      <c r="C119" s="423">
        <v>125185.0</v>
      </c>
      <c r="D119" s="423">
        <v>1.53349024E8</v>
      </c>
      <c r="E119" s="423">
        <v>4411.389</v>
      </c>
      <c r="F119" s="423">
        <v>7825536.878</v>
      </c>
      <c r="G119" s="423">
        <v>6269.5107</v>
      </c>
      <c r="H119" s="423">
        <v>1367.01157</v>
      </c>
      <c r="I119" s="423">
        <v>2102.22649</v>
      </c>
      <c r="J119" s="423" t="s">
        <v>6384</v>
      </c>
    </row>
    <row r="120" ht="15.75" customHeight="1">
      <c r="B120" s="422">
        <v>45295.0</v>
      </c>
      <c r="C120" s="423">
        <v>101023.0</v>
      </c>
      <c r="D120" s="423">
        <v>1.10152083E8</v>
      </c>
      <c r="E120" s="423">
        <v>3444.586</v>
      </c>
      <c r="F120" s="423">
        <v>7810796.673</v>
      </c>
      <c r="G120" s="423">
        <v>6244.16626</v>
      </c>
      <c r="H120" s="423">
        <v>1362.80573</v>
      </c>
      <c r="I120" s="423">
        <v>2094.26194</v>
      </c>
      <c r="J120" s="423" t="s">
        <v>6384</v>
      </c>
    </row>
    <row r="121" ht="15.75" customHeight="1">
      <c r="B121" s="422">
        <v>45294.0</v>
      </c>
      <c r="C121" s="423">
        <v>94245.0</v>
      </c>
      <c r="D121" s="423">
        <v>9.9661239E7</v>
      </c>
      <c r="E121" s="423">
        <v>2921.42</v>
      </c>
      <c r="F121" s="423">
        <v>7806574.128</v>
      </c>
      <c r="G121" s="423">
        <v>6236.07058</v>
      </c>
      <c r="H121" s="423">
        <v>1361.01262</v>
      </c>
      <c r="I121" s="423">
        <v>2092.13362</v>
      </c>
      <c r="J121" s="423" t="s">
        <v>6384</v>
      </c>
    </row>
    <row r="122" ht="15.75" customHeight="1">
      <c r="B122" s="422">
        <v>45293.0</v>
      </c>
      <c r="C122" s="423">
        <v>136247.0</v>
      </c>
      <c r="D122" s="423">
        <v>1.76665958E8</v>
      </c>
      <c r="E122" s="423">
        <v>5168.886</v>
      </c>
      <c r="F122" s="423">
        <v>7804000.076</v>
      </c>
      <c r="G122" s="423">
        <v>6233.41837</v>
      </c>
      <c r="H122" s="423">
        <v>1360.15858</v>
      </c>
      <c r="I122" s="423">
        <v>2089.89688</v>
      </c>
      <c r="J122" s="423" t="s">
        <v>6384</v>
      </c>
    </row>
    <row r="123" ht="15.75" customHeight="1">
      <c r="B123" s="422">
        <v>45292.0</v>
      </c>
      <c r="C123" s="423">
        <v>131913.0</v>
      </c>
      <c r="D123" s="423">
        <v>1.55837804E8</v>
      </c>
      <c r="E123" s="423">
        <v>4437.876</v>
      </c>
      <c r="F123" s="423">
        <v>7808234.202</v>
      </c>
      <c r="G123" s="423">
        <v>6242.87385</v>
      </c>
      <c r="H123" s="423">
        <v>1361.23657</v>
      </c>
      <c r="I123" s="423">
        <v>2091.54428</v>
      </c>
      <c r="J123" s="423" t="s">
        <v>6384</v>
      </c>
    </row>
    <row r="124" ht="15.75" customHeight="1">
      <c r="B124" s="422">
        <v>45288.0</v>
      </c>
      <c r="C124" s="423">
        <v>161379.0</v>
      </c>
      <c r="D124" s="423">
        <v>2.21821815E8</v>
      </c>
      <c r="E124" s="423">
        <v>6606.164</v>
      </c>
      <c r="F124" s="423">
        <v>7808496.311</v>
      </c>
      <c r="G124" s="423">
        <v>6246.4954</v>
      </c>
      <c r="H124" s="423">
        <v>1364.13494</v>
      </c>
      <c r="I124" s="423">
        <v>2093.83361</v>
      </c>
      <c r="J124" s="423" t="s">
        <v>6384</v>
      </c>
    </row>
    <row r="125" ht="15.75" customHeight="1">
      <c r="B125" s="422">
        <v>45287.0</v>
      </c>
      <c r="C125" s="423">
        <v>135455.0</v>
      </c>
      <c r="D125" s="423">
        <v>1.67905395E8</v>
      </c>
      <c r="E125" s="423">
        <v>4830.738</v>
      </c>
      <c r="F125" s="423">
        <v>7806582.765</v>
      </c>
      <c r="G125" s="423">
        <v>6243.88084</v>
      </c>
      <c r="H125" s="423">
        <v>1365.88834</v>
      </c>
      <c r="I125" s="423">
        <v>2087.35233</v>
      </c>
      <c r="J125" s="423" t="s">
        <v>6384</v>
      </c>
    </row>
    <row r="126" ht="15.75" customHeight="1">
      <c r="B126" s="422">
        <v>45286.0</v>
      </c>
      <c r="C126" s="423">
        <v>130205.0</v>
      </c>
      <c r="D126" s="423">
        <v>1.47114256E8</v>
      </c>
      <c r="E126" s="423">
        <v>4607.19</v>
      </c>
      <c r="F126" s="423">
        <v>7733586.849</v>
      </c>
      <c r="G126" s="423">
        <v>6245.24047</v>
      </c>
      <c r="H126" s="423">
        <v>1365.72757</v>
      </c>
      <c r="I126" s="423">
        <v>2087.63782</v>
      </c>
      <c r="J126" s="423" t="s">
        <v>6384</v>
      </c>
    </row>
    <row r="127" ht="15.75" customHeight="1">
      <c r="B127" s="422">
        <v>45284.0</v>
      </c>
      <c r="C127" s="423">
        <v>122507.0</v>
      </c>
      <c r="D127" s="423">
        <v>1.41289252E8</v>
      </c>
      <c r="E127" s="423">
        <v>4120.52</v>
      </c>
      <c r="F127" s="423">
        <v>7731823.52</v>
      </c>
      <c r="G127" s="423">
        <v>6238.98486</v>
      </c>
      <c r="H127" s="423">
        <v>1363.7388</v>
      </c>
      <c r="I127" s="423">
        <v>2088.93199</v>
      </c>
      <c r="J127" s="423" t="s">
        <v>6384</v>
      </c>
    </row>
    <row r="128" ht="15.75" customHeight="1">
      <c r="B128" s="422">
        <v>45281.0</v>
      </c>
      <c r="C128" s="423">
        <v>174103.0</v>
      </c>
      <c r="D128" s="423">
        <v>2.37435782E8</v>
      </c>
      <c r="E128" s="423">
        <v>6269.682</v>
      </c>
      <c r="F128" s="423">
        <v>7737060.567</v>
      </c>
      <c r="G128" s="423">
        <v>6249.29191</v>
      </c>
      <c r="H128" s="423">
        <v>1365.44287</v>
      </c>
      <c r="I128" s="423">
        <v>2094.58357</v>
      </c>
      <c r="J128" s="423" t="s">
        <v>6384</v>
      </c>
    </row>
    <row r="129" ht="15.75" customHeight="1">
      <c r="B129" s="422">
        <v>45280.0</v>
      </c>
      <c r="C129" s="423">
        <v>174670.0</v>
      </c>
      <c r="D129" s="423">
        <v>2.82210878E8</v>
      </c>
      <c r="E129" s="423">
        <v>6894.381</v>
      </c>
      <c r="F129" s="423">
        <v>7741356.862</v>
      </c>
      <c r="G129" s="423">
        <v>6261.98697</v>
      </c>
      <c r="H129" s="423">
        <v>1367.44377</v>
      </c>
      <c r="I129" s="423">
        <v>2099.44816</v>
      </c>
      <c r="J129" s="423" t="s">
        <v>6384</v>
      </c>
    </row>
    <row r="130" ht="15.75" customHeight="1">
      <c r="B130" s="422">
        <v>45279.0</v>
      </c>
      <c r="C130" s="423">
        <v>143101.0</v>
      </c>
      <c r="D130" s="423">
        <v>1.8744052E8</v>
      </c>
      <c r="E130" s="423">
        <v>5218.477</v>
      </c>
      <c r="F130" s="423">
        <v>7740550.624</v>
      </c>
      <c r="G130" s="423">
        <v>6261.02821</v>
      </c>
      <c r="H130" s="423">
        <v>1366.70889</v>
      </c>
      <c r="I130" s="423">
        <v>2099.20571</v>
      </c>
      <c r="J130" s="423" t="s">
        <v>6384</v>
      </c>
    </row>
    <row r="131" ht="15.75" customHeight="1">
      <c r="B131" s="422">
        <v>45278.0</v>
      </c>
      <c r="C131" s="423">
        <v>141688.0</v>
      </c>
      <c r="D131" s="423">
        <v>1.82083378E8</v>
      </c>
      <c r="E131" s="423">
        <v>4649.272</v>
      </c>
      <c r="F131" s="423">
        <v>7736608.073</v>
      </c>
      <c r="G131" s="423">
        <v>6251.16507</v>
      </c>
      <c r="H131" s="423">
        <v>1362.7997</v>
      </c>
      <c r="I131" s="423">
        <v>2097.54264</v>
      </c>
      <c r="J131" s="423" t="s">
        <v>6384</v>
      </c>
    </row>
    <row r="132" ht="15.75" customHeight="1">
      <c r="B132" s="422">
        <v>45277.0</v>
      </c>
      <c r="C132" s="423">
        <v>175029.0</v>
      </c>
      <c r="D132" s="423">
        <v>2.59119782E8</v>
      </c>
      <c r="E132" s="423">
        <v>6246.784</v>
      </c>
      <c r="F132" s="423">
        <v>7740326.638</v>
      </c>
      <c r="G132" s="423">
        <v>6256.80419</v>
      </c>
      <c r="H132" s="423">
        <v>1362.84888</v>
      </c>
      <c r="I132" s="423">
        <v>2101.47198</v>
      </c>
      <c r="J132" s="423" t="s">
        <v>6384</v>
      </c>
    </row>
    <row r="133" ht="15.75" customHeight="1">
      <c r="B133" s="422">
        <v>45274.0</v>
      </c>
      <c r="C133" s="423">
        <v>148021.0</v>
      </c>
      <c r="D133" s="423">
        <v>1.73768549E8</v>
      </c>
      <c r="E133" s="423">
        <v>4811.392</v>
      </c>
      <c r="F133" s="423">
        <v>7745788.523</v>
      </c>
      <c r="G133" s="423">
        <v>6266.85182</v>
      </c>
      <c r="H133" s="423">
        <v>1364.66006</v>
      </c>
      <c r="I133" s="423">
        <v>2107.12353</v>
      </c>
      <c r="J133" s="423" t="s">
        <v>6384</v>
      </c>
    </row>
    <row r="134" ht="15.75" customHeight="1">
      <c r="B134" s="422">
        <v>45273.0</v>
      </c>
      <c r="C134" s="423">
        <v>213704.0</v>
      </c>
      <c r="D134" s="423">
        <v>2.50777736E8</v>
      </c>
      <c r="E134" s="423">
        <v>7696.857</v>
      </c>
      <c r="F134" s="423">
        <v>7742164.99</v>
      </c>
      <c r="G134" s="423">
        <v>6262.86926</v>
      </c>
      <c r="H134" s="423">
        <v>1363.01971</v>
      </c>
      <c r="I134" s="423">
        <v>2105.42857</v>
      </c>
      <c r="J134" s="423" t="s">
        <v>6384</v>
      </c>
    </row>
    <row r="135" ht="15.75" customHeight="1">
      <c r="B135" s="422">
        <v>45272.0</v>
      </c>
      <c r="C135" s="423">
        <v>165430.0</v>
      </c>
      <c r="D135" s="423">
        <v>2.10942565E8</v>
      </c>
      <c r="E135" s="423">
        <v>6012.664</v>
      </c>
      <c r="F135" s="423">
        <v>7741870.798</v>
      </c>
      <c r="G135" s="423">
        <v>6263.87006</v>
      </c>
      <c r="H135" s="423">
        <v>1364.72013</v>
      </c>
      <c r="I135" s="423">
        <v>2110.65913</v>
      </c>
      <c r="J135" s="423" t="s">
        <v>6384</v>
      </c>
    </row>
    <row r="136" ht="15.75" customHeight="1">
      <c r="B136" s="422">
        <v>45271.0</v>
      </c>
      <c r="C136" s="423">
        <v>174975.0</v>
      </c>
      <c r="D136" s="423">
        <v>1.89527147E8</v>
      </c>
      <c r="E136" s="423">
        <v>5917.688</v>
      </c>
      <c r="F136" s="423">
        <v>7743831.997</v>
      </c>
      <c r="G136" s="423">
        <v>6264.34721</v>
      </c>
      <c r="H136" s="423">
        <v>1364.36245</v>
      </c>
      <c r="I136" s="423">
        <v>2116.85988</v>
      </c>
      <c r="J136" s="423" t="s">
        <v>6384</v>
      </c>
    </row>
    <row r="137" ht="15.75" customHeight="1">
      <c r="B137" s="422">
        <v>45270.0</v>
      </c>
      <c r="C137" s="423">
        <v>156291.0</v>
      </c>
      <c r="D137" s="423">
        <v>1.67479842E8</v>
      </c>
      <c r="E137" s="423">
        <v>5379.127</v>
      </c>
      <c r="F137" s="423">
        <v>7736994.113</v>
      </c>
      <c r="G137" s="423">
        <v>6251.28567</v>
      </c>
      <c r="H137" s="423">
        <v>1360.44405</v>
      </c>
      <c r="I137" s="423">
        <v>2112.46932</v>
      </c>
      <c r="J137" s="423" t="s">
        <v>6384</v>
      </c>
    </row>
    <row r="138" ht="15.75" customHeight="1">
      <c r="B138" s="422">
        <v>45267.0</v>
      </c>
      <c r="C138" s="423">
        <v>138101.0</v>
      </c>
      <c r="D138" s="423">
        <v>1.29494134E8</v>
      </c>
      <c r="E138" s="423">
        <v>4502.017</v>
      </c>
      <c r="F138" s="423">
        <v>7739086.5</v>
      </c>
      <c r="G138" s="423">
        <v>6252.55966</v>
      </c>
      <c r="H138" s="423">
        <v>1360.72661</v>
      </c>
      <c r="I138" s="423">
        <v>2115.26621</v>
      </c>
      <c r="J138" s="423" t="s">
        <v>6384</v>
      </c>
    </row>
    <row r="139" ht="15.75" customHeight="1">
      <c r="B139" s="422">
        <v>45266.0</v>
      </c>
      <c r="C139" s="423">
        <v>154675.0</v>
      </c>
      <c r="D139" s="423">
        <v>1.58013311E8</v>
      </c>
      <c r="E139" s="423">
        <v>5289.57</v>
      </c>
      <c r="F139" s="423">
        <v>7735979.347</v>
      </c>
      <c r="G139" s="423">
        <v>6250.47087</v>
      </c>
      <c r="H139" s="423">
        <v>1359.63672</v>
      </c>
      <c r="I139" s="423">
        <v>2112.81528</v>
      </c>
      <c r="J139" s="423" t="s">
        <v>6384</v>
      </c>
    </row>
    <row r="140" ht="15.75" customHeight="1">
      <c r="B140" s="422">
        <v>45265.0</v>
      </c>
      <c r="C140" s="423">
        <v>144755.0</v>
      </c>
      <c r="D140" s="423">
        <v>1.35031169E8</v>
      </c>
      <c r="E140" s="423">
        <v>4600.021</v>
      </c>
      <c r="F140" s="423">
        <v>7730623.736</v>
      </c>
      <c r="G140" s="423">
        <v>6247.57061</v>
      </c>
      <c r="H140" s="423">
        <v>1359.04857</v>
      </c>
      <c r="I140" s="423">
        <v>2113.51522</v>
      </c>
      <c r="J140" s="423" t="s">
        <v>6384</v>
      </c>
    </row>
    <row r="141" ht="15.75" customHeight="1">
      <c r="B141" s="422">
        <v>45264.0</v>
      </c>
      <c r="C141" s="423">
        <v>150289.0</v>
      </c>
      <c r="D141" s="423">
        <v>1.2353166E8</v>
      </c>
      <c r="E141" s="423">
        <v>4917.864</v>
      </c>
      <c r="F141" s="423">
        <v>7729162.443</v>
      </c>
      <c r="G141" s="423">
        <v>6244.4022</v>
      </c>
      <c r="H141" s="423">
        <v>1357.25748</v>
      </c>
      <c r="I141" s="423">
        <v>2114.17082</v>
      </c>
      <c r="J141" s="423" t="s">
        <v>6384</v>
      </c>
    </row>
    <row r="142" ht="15.75" customHeight="1">
      <c r="B142" s="422">
        <v>45263.0</v>
      </c>
      <c r="C142" s="423">
        <v>116377.0</v>
      </c>
      <c r="D142" s="423">
        <v>8.6386023E7</v>
      </c>
      <c r="E142" s="423">
        <v>3490.133</v>
      </c>
      <c r="F142" s="423">
        <v>7722624.469</v>
      </c>
      <c r="G142" s="423">
        <v>6231.94414</v>
      </c>
      <c r="H142" s="423">
        <v>1355.32971</v>
      </c>
      <c r="I142" s="423">
        <v>2108.47882</v>
      </c>
      <c r="J142" s="423" t="s">
        <v>6384</v>
      </c>
    </row>
    <row r="143" ht="15.75" customHeight="1">
      <c r="B143" s="422">
        <v>45260.0</v>
      </c>
      <c r="C143" s="423">
        <v>126493.0</v>
      </c>
      <c r="D143" s="423">
        <v>1.06142682E8</v>
      </c>
      <c r="E143" s="423">
        <v>3886.924</v>
      </c>
      <c r="F143" s="423">
        <v>7718169.078</v>
      </c>
      <c r="G143" s="423">
        <v>6223.02943</v>
      </c>
      <c r="H143" s="423">
        <v>1353.20733</v>
      </c>
      <c r="I143" s="423">
        <v>2108.32476</v>
      </c>
      <c r="J143" s="423" t="s">
        <v>6384</v>
      </c>
    </row>
    <row r="144" ht="15.75" customHeight="1">
      <c r="B144" s="422">
        <v>45259.0</v>
      </c>
      <c r="C144" s="423">
        <v>102562.0</v>
      </c>
      <c r="D144" s="423">
        <v>8.1683296E7</v>
      </c>
      <c r="E144" s="423">
        <v>3029.503</v>
      </c>
      <c r="F144" s="423">
        <v>7717416.82</v>
      </c>
      <c r="G144" s="423">
        <v>6218.53759</v>
      </c>
      <c r="H144" s="423">
        <v>1351.29117</v>
      </c>
      <c r="I144" s="423">
        <v>2103.36111</v>
      </c>
      <c r="J144" s="423" t="s">
        <v>6384</v>
      </c>
    </row>
    <row r="145" ht="15.75" customHeight="1">
      <c r="B145" s="422">
        <v>45258.0</v>
      </c>
      <c r="C145" s="423">
        <v>95718.0</v>
      </c>
      <c r="D145" s="423">
        <v>1.05753506E8</v>
      </c>
      <c r="E145" s="423">
        <v>2972.052</v>
      </c>
      <c r="F145" s="423">
        <v>7708780.974</v>
      </c>
      <c r="G145" s="423">
        <v>6202.81497</v>
      </c>
      <c r="H145" s="423">
        <v>1346.60958</v>
      </c>
      <c r="I145" s="423">
        <v>2099.38739</v>
      </c>
      <c r="J145" s="423" t="s">
        <v>6384</v>
      </c>
    </row>
    <row r="146" ht="15.75" customHeight="1">
      <c r="B146" s="422">
        <v>45257.0</v>
      </c>
      <c r="C146" s="423">
        <v>123883.0</v>
      </c>
      <c r="D146" s="423">
        <v>1.31752303E8</v>
      </c>
      <c r="E146" s="423">
        <v>3699.608</v>
      </c>
      <c r="F146" s="423">
        <v>7712023.446</v>
      </c>
      <c r="G146" s="423">
        <v>6209.44143</v>
      </c>
      <c r="H146" s="423">
        <v>1347.33381</v>
      </c>
      <c r="I146" s="423">
        <v>2101.37273</v>
      </c>
      <c r="J146" s="423" t="s">
        <v>6384</v>
      </c>
    </row>
    <row r="147" ht="15.75" customHeight="1">
      <c r="B147" s="422">
        <v>45256.0</v>
      </c>
      <c r="C147" s="423">
        <v>149480.0</v>
      </c>
      <c r="D147" s="423">
        <v>2.0143942E8</v>
      </c>
      <c r="E147" s="423">
        <v>5491.066</v>
      </c>
      <c r="F147" s="423">
        <v>7722819.273</v>
      </c>
      <c r="G147" s="423">
        <v>6229.59329</v>
      </c>
      <c r="H147" s="423">
        <v>1351.39073</v>
      </c>
      <c r="I147" s="423">
        <v>2105.42769</v>
      </c>
      <c r="J147" s="423" t="s">
        <v>6384</v>
      </c>
    </row>
    <row r="148" ht="15.75" customHeight="1">
      <c r="B148" s="422">
        <v>45253.0</v>
      </c>
      <c r="C148" s="423">
        <v>111696.0</v>
      </c>
      <c r="D148" s="423">
        <v>1.11420097E8</v>
      </c>
      <c r="E148" s="423">
        <v>3703.799</v>
      </c>
      <c r="F148" s="423">
        <v>7724915.574</v>
      </c>
      <c r="G148" s="423">
        <v>6233.70801</v>
      </c>
      <c r="H148" s="423">
        <v>1352.53885</v>
      </c>
      <c r="I148" s="423">
        <v>2106.71899</v>
      </c>
      <c r="J148" s="423" t="s">
        <v>6384</v>
      </c>
    </row>
    <row r="149" ht="15.75" customHeight="1">
      <c r="B149" s="422">
        <v>45252.0</v>
      </c>
      <c r="C149" s="423">
        <v>121617.0</v>
      </c>
      <c r="D149" s="423">
        <v>1.45819122E8</v>
      </c>
      <c r="E149" s="423">
        <v>4095.855</v>
      </c>
      <c r="F149" s="423">
        <v>7719723.058</v>
      </c>
      <c r="G149" s="423">
        <v>6224.4719</v>
      </c>
      <c r="H149" s="423">
        <v>1350.59633</v>
      </c>
      <c r="I149" s="423">
        <v>2103.20444</v>
      </c>
      <c r="J149" s="423" t="s">
        <v>6384</v>
      </c>
    </row>
    <row r="150" ht="15.75" customHeight="1">
      <c r="B150" s="422">
        <v>45251.0</v>
      </c>
      <c r="C150" s="423">
        <v>105736.0</v>
      </c>
      <c r="D150" s="423">
        <v>1.17134961E8</v>
      </c>
      <c r="E150" s="423">
        <v>3454.134</v>
      </c>
      <c r="F150" s="423">
        <v>7716892.918</v>
      </c>
      <c r="G150" s="423">
        <v>6221.73477</v>
      </c>
      <c r="H150" s="423">
        <v>1350.01786</v>
      </c>
      <c r="I150" s="423">
        <v>2104.41368</v>
      </c>
      <c r="J150" s="423" t="s">
        <v>6384</v>
      </c>
    </row>
    <row r="151" ht="15.75" customHeight="1">
      <c r="B151" s="422">
        <v>45250.0</v>
      </c>
      <c r="C151" s="423">
        <v>125447.0</v>
      </c>
      <c r="D151" s="423">
        <v>1.72519123E8</v>
      </c>
      <c r="E151" s="423">
        <v>4428.562</v>
      </c>
      <c r="F151" s="423">
        <v>7721418.793</v>
      </c>
      <c r="G151" s="423">
        <v>6226.56023</v>
      </c>
      <c r="H151" s="423">
        <v>1351.04656</v>
      </c>
      <c r="I151" s="423">
        <v>2105.81901</v>
      </c>
      <c r="J151" s="423" t="s">
        <v>6384</v>
      </c>
    </row>
    <row r="152" ht="15.75" customHeight="1">
      <c r="B152" s="422">
        <v>45249.0</v>
      </c>
      <c r="C152" s="423">
        <v>132013.0</v>
      </c>
      <c r="D152" s="423">
        <v>1.42422506E8</v>
      </c>
      <c r="E152" s="423">
        <v>4338.668</v>
      </c>
      <c r="F152" s="423">
        <v>7743965.793</v>
      </c>
      <c r="G152" s="423">
        <v>6240.97999</v>
      </c>
      <c r="H152" s="423">
        <v>1353.7594</v>
      </c>
      <c r="I152" s="423">
        <v>2110.64315</v>
      </c>
      <c r="J152" s="423" t="s">
        <v>6384</v>
      </c>
    </row>
    <row r="153" ht="15.75" customHeight="1">
      <c r="B153" s="422">
        <v>45246.0</v>
      </c>
      <c r="C153" s="423">
        <v>110952.0</v>
      </c>
      <c r="D153" s="423">
        <v>1.22159614E8</v>
      </c>
      <c r="E153" s="423">
        <v>3607.605</v>
      </c>
      <c r="F153" s="423">
        <v>7752425.152</v>
      </c>
      <c r="G153" s="423">
        <v>6257.14986</v>
      </c>
      <c r="H153" s="423">
        <v>1359.2801</v>
      </c>
      <c r="I153" s="423">
        <v>2118.93956</v>
      </c>
      <c r="J153" s="423" t="s">
        <v>6384</v>
      </c>
    </row>
    <row r="154" ht="15.75" customHeight="1">
      <c r="B154" s="422">
        <v>45245.0</v>
      </c>
      <c r="C154" s="423">
        <v>117620.0</v>
      </c>
      <c r="D154" s="423">
        <v>1.8850286E8</v>
      </c>
      <c r="E154" s="423">
        <v>6450.0</v>
      </c>
      <c r="F154" s="423">
        <v>7752364.37</v>
      </c>
      <c r="G154" s="423">
        <v>6258.18312</v>
      </c>
      <c r="H154" s="423">
        <v>1360.14472</v>
      </c>
      <c r="I154" s="423">
        <v>2120.74525</v>
      </c>
      <c r="J154" s="423" t="s">
        <v>6384</v>
      </c>
    </row>
    <row r="155" ht="15.75" customHeight="1">
      <c r="B155" s="422">
        <v>45244.0</v>
      </c>
      <c r="C155" s="423">
        <v>109659.0</v>
      </c>
      <c r="D155" s="423">
        <v>8.6388774E7</v>
      </c>
      <c r="E155" s="423">
        <v>3404.896</v>
      </c>
      <c r="F155" s="423">
        <v>7748609.442</v>
      </c>
      <c r="G155" s="423">
        <v>6249.82372</v>
      </c>
      <c r="H155" s="423">
        <v>1357.00949</v>
      </c>
      <c r="I155" s="423">
        <v>2116.81203</v>
      </c>
      <c r="J155" s="423" t="s">
        <v>6384</v>
      </c>
    </row>
    <row r="156" ht="15.75" customHeight="1">
      <c r="B156" s="422">
        <v>45243.0</v>
      </c>
      <c r="C156" s="423">
        <v>127927.0</v>
      </c>
      <c r="D156" s="423">
        <v>1.11724746E8</v>
      </c>
      <c r="E156" s="423">
        <v>4099.798</v>
      </c>
      <c r="F156" s="423">
        <v>7777090.059</v>
      </c>
      <c r="G156" s="423">
        <v>6245.80502</v>
      </c>
      <c r="H156" s="423">
        <v>1356.17478</v>
      </c>
      <c r="I156" s="423">
        <v>2118.2959</v>
      </c>
      <c r="J156" s="423" t="s">
        <v>6384</v>
      </c>
    </row>
    <row r="157" ht="15.75" customHeight="1">
      <c r="B157" s="422">
        <v>45242.0</v>
      </c>
      <c r="C157" s="423">
        <v>118974.0</v>
      </c>
      <c r="D157" s="423">
        <v>1.28510698E8</v>
      </c>
      <c r="E157" s="423">
        <v>4190.439</v>
      </c>
      <c r="F157" s="423">
        <v>7783508.104</v>
      </c>
      <c r="G157" s="423">
        <v>6257.72904</v>
      </c>
      <c r="H157" s="423">
        <v>1359.91651</v>
      </c>
      <c r="I157" s="423">
        <v>2123.2122</v>
      </c>
      <c r="J157" s="423" t="s">
        <v>6384</v>
      </c>
    </row>
    <row r="158" ht="15.75" customHeight="1">
      <c r="B158" s="422">
        <v>45239.0</v>
      </c>
      <c r="C158" s="423">
        <v>131088.0</v>
      </c>
      <c r="D158" s="423">
        <v>1.09936525E8</v>
      </c>
      <c r="E158" s="423">
        <v>4694.187</v>
      </c>
      <c r="F158" s="423">
        <v>7792096.204</v>
      </c>
      <c r="G158" s="423">
        <v>6271.83663</v>
      </c>
      <c r="H158" s="423">
        <v>1362.49758</v>
      </c>
      <c r="I158" s="423">
        <v>2127.84124</v>
      </c>
      <c r="J158" s="423" t="s">
        <v>6384</v>
      </c>
    </row>
    <row r="159" ht="15.75" customHeight="1">
      <c r="B159" s="422">
        <v>45238.0</v>
      </c>
      <c r="C159" s="423">
        <v>141991.0</v>
      </c>
      <c r="D159" s="423">
        <v>1.20351844E8</v>
      </c>
      <c r="E159" s="423">
        <v>5160.296</v>
      </c>
      <c r="F159" s="423">
        <v>7793678.111</v>
      </c>
      <c r="G159" s="423">
        <v>6273.77258</v>
      </c>
      <c r="H159" s="423">
        <v>1362.00165</v>
      </c>
      <c r="I159" s="423">
        <v>2129.11338</v>
      </c>
      <c r="J159" s="423" t="s">
        <v>6384</v>
      </c>
    </row>
    <row r="160" ht="15.75" customHeight="1">
      <c r="B160" s="422">
        <v>45237.0</v>
      </c>
      <c r="C160" s="423">
        <v>141018.0</v>
      </c>
      <c r="D160" s="423">
        <v>1.29227498E8</v>
      </c>
      <c r="E160" s="423">
        <v>5457.556</v>
      </c>
      <c r="F160" s="423">
        <v>7796448.371</v>
      </c>
      <c r="G160" s="423">
        <v>6276.6588</v>
      </c>
      <c r="H160" s="423">
        <v>1361.90307</v>
      </c>
      <c r="I160" s="423">
        <v>2130.55823</v>
      </c>
      <c r="J160" s="423" t="s">
        <v>6384</v>
      </c>
    </row>
    <row r="161" ht="15.75" customHeight="1">
      <c r="B161" s="422">
        <v>45236.0</v>
      </c>
      <c r="C161" s="423">
        <v>149599.0</v>
      </c>
      <c r="D161" s="423">
        <v>1.3368826E8</v>
      </c>
      <c r="E161" s="423">
        <v>5957.689</v>
      </c>
      <c r="F161" s="423">
        <v>7798793.252</v>
      </c>
      <c r="G161" s="423">
        <v>6277.63271</v>
      </c>
      <c r="H161" s="423">
        <v>1362.20698</v>
      </c>
      <c r="I161" s="423">
        <v>2133.32342</v>
      </c>
      <c r="J161" s="423" t="s">
        <v>6384</v>
      </c>
    </row>
    <row r="162" ht="15.75" customHeight="1">
      <c r="B162" s="422">
        <v>45235.0</v>
      </c>
      <c r="C162" s="423">
        <v>135913.0</v>
      </c>
      <c r="D162" s="423">
        <v>8.7721155E7</v>
      </c>
      <c r="E162" s="423">
        <v>4705.96</v>
      </c>
      <c r="F162" s="423">
        <v>7800198.678</v>
      </c>
      <c r="G162" s="423">
        <v>6275.08828</v>
      </c>
      <c r="H162" s="423">
        <v>1359.95759</v>
      </c>
      <c r="I162" s="423">
        <v>2133.41298</v>
      </c>
      <c r="J162" s="423" t="s">
        <v>6384</v>
      </c>
    </row>
    <row r="163" ht="15.75" customHeight="1">
      <c r="B163" s="422">
        <v>45232.0</v>
      </c>
      <c r="C163" s="423">
        <v>127011.0</v>
      </c>
      <c r="D163" s="423">
        <v>7.8625328E7</v>
      </c>
      <c r="E163" s="423">
        <v>4430.632</v>
      </c>
      <c r="F163" s="423">
        <v>7845285.786</v>
      </c>
      <c r="G163" s="423">
        <v>6267.9</v>
      </c>
      <c r="H163" s="423">
        <v>1359.18299</v>
      </c>
      <c r="I163" s="423">
        <v>2133.73664</v>
      </c>
      <c r="J163" s="423" t="s">
        <v>6384</v>
      </c>
    </row>
    <row r="164" ht="15.75" customHeight="1">
      <c r="B164" s="422">
        <v>45231.0</v>
      </c>
      <c r="C164" s="423">
        <v>114720.0</v>
      </c>
      <c r="D164" s="423">
        <v>5.8620614E7</v>
      </c>
      <c r="E164" s="423">
        <v>3722.742</v>
      </c>
      <c r="F164" s="423">
        <v>7848802.743</v>
      </c>
      <c r="G164" s="423">
        <v>6273.71895</v>
      </c>
      <c r="H164" s="423">
        <v>1360.42214</v>
      </c>
      <c r="I164" s="423">
        <v>2133.97656</v>
      </c>
      <c r="J164" s="423" t="s">
        <v>6384</v>
      </c>
    </row>
    <row r="165" ht="15.75" customHeight="1">
      <c r="B165" s="422">
        <v>45230.0</v>
      </c>
      <c r="C165" s="423">
        <v>135371.0</v>
      </c>
      <c r="D165" s="423">
        <v>1.27994814E8</v>
      </c>
      <c r="E165" s="423">
        <v>5228.885</v>
      </c>
      <c r="F165" s="423">
        <v>7842670.321</v>
      </c>
      <c r="G165" s="423">
        <v>6278.65766</v>
      </c>
      <c r="H165" s="423">
        <v>1362.73363</v>
      </c>
      <c r="I165" s="423">
        <v>2133.86842</v>
      </c>
      <c r="J165" s="423" t="s">
        <v>6384</v>
      </c>
    </row>
    <row r="166" ht="15.75" customHeight="1">
      <c r="B166" s="422">
        <v>45229.0</v>
      </c>
      <c r="C166" s="423">
        <v>125783.0</v>
      </c>
      <c r="D166" s="423">
        <v>6.9882241E7</v>
      </c>
      <c r="E166" s="423">
        <v>4435.693</v>
      </c>
      <c r="F166" s="423">
        <v>7841664.176</v>
      </c>
      <c r="G166" s="423">
        <v>6276.72955</v>
      </c>
      <c r="H166" s="423">
        <v>1363.28017</v>
      </c>
      <c r="I166" s="423">
        <v>2134.79173</v>
      </c>
      <c r="J166" s="423" t="s">
        <v>6384</v>
      </c>
    </row>
    <row r="167" ht="15.75" customHeight="1">
      <c r="B167" s="422">
        <v>45228.0</v>
      </c>
      <c r="C167" s="423">
        <v>119889.0</v>
      </c>
      <c r="D167" s="423">
        <v>6.2049814E7</v>
      </c>
      <c r="E167" s="423">
        <v>4134.373</v>
      </c>
      <c r="F167" s="423">
        <v>7841042.268</v>
      </c>
      <c r="G167" s="423">
        <v>6275.2233</v>
      </c>
      <c r="H167" s="423">
        <v>1361.90408</v>
      </c>
      <c r="I167" s="423">
        <v>2135.04557</v>
      </c>
      <c r="J167" s="423" t="s">
        <v>6384</v>
      </c>
    </row>
    <row r="168" ht="15.75" customHeight="1">
      <c r="B168" s="422">
        <v>45225.0</v>
      </c>
      <c r="C168" s="423">
        <v>112676.0</v>
      </c>
      <c r="D168" s="423">
        <v>6.4101602E7</v>
      </c>
      <c r="E168" s="423">
        <v>3781.576</v>
      </c>
      <c r="F168" s="423">
        <v>7840687.866</v>
      </c>
      <c r="G168" s="423">
        <v>6275.83257</v>
      </c>
      <c r="H168" s="423">
        <v>1362.50899</v>
      </c>
      <c r="I168" s="423">
        <v>2135.55933</v>
      </c>
      <c r="J168" s="423" t="s">
        <v>6384</v>
      </c>
    </row>
    <row r="169" ht="15.75" customHeight="1">
      <c r="B169" s="422">
        <v>45224.0</v>
      </c>
      <c r="C169" s="423">
        <v>125266.0</v>
      </c>
      <c r="D169" s="423">
        <v>7.4912136E7</v>
      </c>
      <c r="E169" s="423">
        <v>4788.302</v>
      </c>
      <c r="F169" s="423">
        <v>7844167.951</v>
      </c>
      <c r="G169" s="423">
        <v>6282.47573</v>
      </c>
      <c r="H169" s="423">
        <v>1363.06184</v>
      </c>
      <c r="I169" s="423">
        <v>2138.55893</v>
      </c>
      <c r="J169" s="423" t="s">
        <v>6384</v>
      </c>
    </row>
    <row r="170" ht="15.75" customHeight="1">
      <c r="B170" s="422">
        <v>45222.0</v>
      </c>
      <c r="C170" s="423">
        <v>109865.0</v>
      </c>
      <c r="D170" s="423">
        <v>8.5718056E7</v>
      </c>
      <c r="E170" s="423">
        <v>4387.301</v>
      </c>
      <c r="F170" s="423">
        <v>7841372.488</v>
      </c>
      <c r="G170" s="423">
        <v>6277.89414</v>
      </c>
      <c r="H170" s="423">
        <v>1361.47818</v>
      </c>
      <c r="I170" s="423">
        <v>2136.23078</v>
      </c>
      <c r="J170" s="423" t="s">
        <v>6384</v>
      </c>
    </row>
    <row r="171" ht="15.75" customHeight="1">
      <c r="B171" s="422">
        <v>45221.0</v>
      </c>
      <c r="C171" s="423">
        <v>133992.0</v>
      </c>
      <c r="D171" s="423">
        <v>1.00240756E8</v>
      </c>
      <c r="E171" s="423">
        <v>5395.827</v>
      </c>
      <c r="F171" s="423">
        <v>7812663.87</v>
      </c>
      <c r="G171" s="423">
        <v>6276.17154</v>
      </c>
      <c r="H171" s="423">
        <v>1359.92882</v>
      </c>
      <c r="I171" s="423">
        <v>2135.49622</v>
      </c>
      <c r="J171" s="423" t="s">
        <v>6384</v>
      </c>
    </row>
    <row r="172" ht="15.75" customHeight="1">
      <c r="B172" s="422">
        <v>45218.0</v>
      </c>
      <c r="C172" s="423">
        <v>143253.0</v>
      </c>
      <c r="D172" s="423">
        <v>8.7869223E7</v>
      </c>
      <c r="E172" s="423">
        <v>5549.157</v>
      </c>
      <c r="F172" s="423">
        <v>7821320.795</v>
      </c>
      <c r="G172" s="423">
        <v>6289.00906</v>
      </c>
      <c r="H172" s="423">
        <v>1363.56701</v>
      </c>
      <c r="I172" s="423">
        <v>2140.44558</v>
      </c>
      <c r="J172" s="423" t="s">
        <v>6384</v>
      </c>
    </row>
    <row r="173" ht="15.75" customHeight="1">
      <c r="B173" s="422">
        <v>45217.0</v>
      </c>
      <c r="C173" s="423">
        <v>122761.0</v>
      </c>
      <c r="D173" s="423">
        <v>7.1588016E7</v>
      </c>
      <c r="E173" s="423">
        <v>5122.162</v>
      </c>
      <c r="F173" s="423">
        <v>7818631.798</v>
      </c>
      <c r="G173" s="423">
        <v>6278.51309</v>
      </c>
      <c r="H173" s="423">
        <v>1362.40626</v>
      </c>
      <c r="I173" s="423">
        <v>2139.22785</v>
      </c>
      <c r="J173" s="423" t="s">
        <v>6384</v>
      </c>
    </row>
    <row r="174" ht="15.75" customHeight="1">
      <c r="B174" s="422">
        <v>45216.0</v>
      </c>
      <c r="C174" s="423">
        <v>138635.0</v>
      </c>
      <c r="D174" s="423">
        <v>9.3495159E7</v>
      </c>
      <c r="E174" s="423">
        <v>5722.151</v>
      </c>
      <c r="F174" s="423">
        <v>7776824.008</v>
      </c>
      <c r="G174" s="423">
        <v>6273.71409</v>
      </c>
      <c r="H174" s="423">
        <v>1362.32045</v>
      </c>
      <c r="I174" s="423">
        <v>2138.2459</v>
      </c>
      <c r="J174" s="423" t="s">
        <v>6384</v>
      </c>
    </row>
    <row r="175" ht="15.75" customHeight="1">
      <c r="B175" s="422">
        <v>45215.0</v>
      </c>
      <c r="C175" s="423">
        <v>118814.0</v>
      </c>
      <c r="D175" s="423">
        <v>7.4206088E7</v>
      </c>
      <c r="E175" s="423">
        <v>4760.767</v>
      </c>
      <c r="F175" s="423">
        <v>7768978.562</v>
      </c>
      <c r="G175" s="423">
        <v>6265.15713</v>
      </c>
      <c r="H175" s="423">
        <v>1358.74725</v>
      </c>
      <c r="I175" s="423">
        <v>2136.43576</v>
      </c>
      <c r="J175" s="423" t="s">
        <v>6384</v>
      </c>
    </row>
    <row r="176" ht="15.75" customHeight="1">
      <c r="B176" s="422">
        <v>45214.0</v>
      </c>
      <c r="C176" s="423">
        <v>102770.0</v>
      </c>
      <c r="D176" s="423">
        <v>7.3833214E7</v>
      </c>
      <c r="E176" s="423">
        <v>3873.747</v>
      </c>
      <c r="F176" s="423">
        <v>7769235.446</v>
      </c>
      <c r="G176" s="423">
        <v>6263.1548</v>
      </c>
      <c r="H176" s="423">
        <v>1356.98117</v>
      </c>
      <c r="I176" s="423">
        <v>2138.88815</v>
      </c>
      <c r="J176" s="423" t="s">
        <v>6384</v>
      </c>
    </row>
    <row r="177" ht="15.75" customHeight="1">
      <c r="B177" s="422">
        <v>45211.0</v>
      </c>
      <c r="C177" s="423">
        <v>117840.0</v>
      </c>
      <c r="D177" s="423">
        <v>8.5154085E7</v>
      </c>
      <c r="E177" s="423">
        <v>4182.972</v>
      </c>
      <c r="F177" s="423">
        <v>7771858.083</v>
      </c>
      <c r="G177" s="423">
        <v>6269.34538</v>
      </c>
      <c r="H177" s="423">
        <v>1358.28719</v>
      </c>
      <c r="I177" s="423">
        <v>2141.54116</v>
      </c>
      <c r="J177" s="423" t="s">
        <v>6384</v>
      </c>
    </row>
    <row r="178" ht="15.75" customHeight="1">
      <c r="B178" s="422">
        <v>45210.0</v>
      </c>
      <c r="C178" s="423">
        <v>117894.0</v>
      </c>
      <c r="D178" s="423">
        <v>7.7539614E7</v>
      </c>
      <c r="E178" s="423">
        <v>4304.043</v>
      </c>
      <c r="F178" s="423">
        <v>7762152.572</v>
      </c>
      <c r="G178" s="423">
        <v>6256.1872</v>
      </c>
      <c r="H178" s="423">
        <v>1357.11777</v>
      </c>
      <c r="I178" s="423">
        <v>2141.39144</v>
      </c>
      <c r="J178" s="423" t="s">
        <v>6384</v>
      </c>
    </row>
    <row r="179" ht="15.75" customHeight="1">
      <c r="B179" s="422">
        <v>45209.0</v>
      </c>
      <c r="C179" s="423">
        <v>92788.0</v>
      </c>
      <c r="D179" s="423">
        <v>7.6344794E7</v>
      </c>
      <c r="E179" s="423">
        <v>3724.034</v>
      </c>
      <c r="F179" s="423">
        <v>7758222.146</v>
      </c>
      <c r="G179" s="423">
        <v>6247.38289</v>
      </c>
      <c r="H179" s="423">
        <v>1353.25335</v>
      </c>
      <c r="I179" s="423">
        <v>2136.72216</v>
      </c>
      <c r="J179" s="423" t="s">
        <v>6384</v>
      </c>
    </row>
    <row r="180" ht="15.75" customHeight="1">
      <c r="B180" s="422">
        <v>45208.0</v>
      </c>
      <c r="C180" s="423">
        <v>91627.0</v>
      </c>
      <c r="D180" s="423">
        <v>9.7176678E7</v>
      </c>
      <c r="E180" s="423">
        <v>4261.012</v>
      </c>
      <c r="F180" s="423">
        <v>7749128.319</v>
      </c>
      <c r="G180" s="423">
        <v>6229.60997</v>
      </c>
      <c r="H180" s="423">
        <v>1350.0934</v>
      </c>
      <c r="I180" s="423">
        <v>2131.09477</v>
      </c>
      <c r="J180" s="423" t="s">
        <v>6384</v>
      </c>
    </row>
    <row r="181" ht="15.75" customHeight="1">
      <c r="B181" s="422">
        <v>45207.0</v>
      </c>
      <c r="C181" s="423">
        <v>106163.0</v>
      </c>
      <c r="D181" s="423">
        <v>8.15279E7</v>
      </c>
      <c r="E181" s="423">
        <v>3678.4</v>
      </c>
      <c r="F181" s="423">
        <v>7753986.829</v>
      </c>
      <c r="G181" s="423">
        <v>6237.23709</v>
      </c>
      <c r="H181" s="423">
        <v>1351.25983</v>
      </c>
      <c r="I181" s="423">
        <v>2130.71707</v>
      </c>
      <c r="J181" s="423" t="s">
        <v>6384</v>
      </c>
    </row>
    <row r="182" ht="15.75" customHeight="1">
      <c r="B182" s="422">
        <v>45204.0</v>
      </c>
      <c r="C182" s="423">
        <v>103724.0</v>
      </c>
      <c r="D182" s="423">
        <v>6.9010368E7</v>
      </c>
      <c r="E182" s="423">
        <v>3896.796</v>
      </c>
      <c r="F182" s="423">
        <v>7767771.785</v>
      </c>
      <c r="G182" s="423">
        <v>6261.7196</v>
      </c>
      <c r="H182" s="423">
        <v>1355.81762</v>
      </c>
      <c r="I182" s="423">
        <v>2137.65539</v>
      </c>
      <c r="J182" s="423" t="s">
        <v>6384</v>
      </c>
    </row>
    <row r="183" ht="15.75" customHeight="1">
      <c r="B183" s="422">
        <v>45203.0</v>
      </c>
      <c r="C183" s="423">
        <v>103444.0</v>
      </c>
      <c r="D183" s="423">
        <v>8.831728E7</v>
      </c>
      <c r="E183" s="423">
        <v>4509.86</v>
      </c>
      <c r="F183" s="423">
        <v>7767761.967</v>
      </c>
      <c r="G183" s="423">
        <v>6262.78804</v>
      </c>
      <c r="H183" s="423">
        <v>1356.06862</v>
      </c>
      <c r="I183" s="423">
        <v>2135.37001</v>
      </c>
      <c r="J183" s="423" t="s">
        <v>6384</v>
      </c>
    </row>
    <row r="184" ht="15.75" customHeight="1">
      <c r="B184" s="422">
        <v>45202.0</v>
      </c>
      <c r="C184" s="423">
        <v>123593.0</v>
      </c>
      <c r="D184" s="423">
        <v>9.4579862E7</v>
      </c>
      <c r="E184" s="423">
        <v>4971.735</v>
      </c>
      <c r="F184" s="423">
        <v>7766742.755</v>
      </c>
      <c r="G184" s="423">
        <v>6262.43922</v>
      </c>
      <c r="H184" s="423">
        <v>1356.80714</v>
      </c>
      <c r="I184" s="423">
        <v>2134.54639</v>
      </c>
      <c r="J184" s="423" t="s">
        <v>6384</v>
      </c>
    </row>
    <row r="185" ht="15.75" customHeight="1">
      <c r="B185" s="422">
        <v>45201.0</v>
      </c>
      <c r="C185" s="423">
        <v>120206.0</v>
      </c>
      <c r="D185" s="423">
        <v>9.0719732E7</v>
      </c>
      <c r="E185" s="423">
        <v>4659.371</v>
      </c>
      <c r="F185" s="423">
        <v>7771442.42</v>
      </c>
      <c r="G185" s="423">
        <v>6272.93767</v>
      </c>
      <c r="H185" s="423">
        <v>1357.60885</v>
      </c>
      <c r="I185" s="423">
        <v>2134.62706</v>
      </c>
      <c r="J185" s="423" t="s">
        <v>6384</v>
      </c>
    </row>
    <row r="186" ht="15.75" customHeight="1">
      <c r="B186" s="422">
        <v>45200.0</v>
      </c>
      <c r="C186" s="423">
        <v>131940.0</v>
      </c>
      <c r="D186" s="423">
        <v>8.8768613E7</v>
      </c>
      <c r="E186" s="423">
        <v>5319.318</v>
      </c>
      <c r="F186" s="423">
        <v>7768771.731</v>
      </c>
      <c r="G186" s="423">
        <v>6264.90311</v>
      </c>
      <c r="H186" s="423">
        <v>1357.37609</v>
      </c>
      <c r="I186" s="423">
        <v>2135.69288</v>
      </c>
      <c r="J186" s="423" t="s">
        <v>6384</v>
      </c>
    </row>
    <row r="187" ht="15.75" customHeight="1">
      <c r="B187" s="422">
        <v>45196.0</v>
      </c>
      <c r="C187" s="423">
        <v>107274.0</v>
      </c>
      <c r="D187" s="423">
        <v>7.4215797E7</v>
      </c>
      <c r="E187" s="423">
        <v>4223.004</v>
      </c>
      <c r="F187" s="423">
        <v>7774754.676</v>
      </c>
      <c r="G187" s="423">
        <v>6284.63327</v>
      </c>
      <c r="H187" s="423">
        <v>1359.60398</v>
      </c>
      <c r="I187" s="423">
        <v>2140.35555</v>
      </c>
      <c r="J187" s="423" t="s">
        <v>6384</v>
      </c>
    </row>
    <row r="188" ht="15.75" customHeight="1">
      <c r="B188" s="422">
        <v>45195.0</v>
      </c>
      <c r="C188" s="423">
        <v>119307.0</v>
      </c>
      <c r="D188" s="423">
        <v>7.8979011E7</v>
      </c>
      <c r="E188" s="423">
        <v>4500.153</v>
      </c>
      <c r="F188" s="423">
        <v>7775702.458</v>
      </c>
      <c r="G188" s="423">
        <v>6283.80016</v>
      </c>
      <c r="H188" s="423">
        <v>1359.63452</v>
      </c>
      <c r="I188" s="423">
        <v>2138.50345</v>
      </c>
      <c r="J188" s="423" t="s">
        <v>6384</v>
      </c>
    </row>
    <row r="189" ht="15.75" customHeight="1">
      <c r="B189" s="422">
        <v>45194.0</v>
      </c>
      <c r="C189" s="423">
        <v>118972.0</v>
      </c>
      <c r="D189" s="423">
        <v>8.4076255E7</v>
      </c>
      <c r="E189" s="423">
        <v>4412.75</v>
      </c>
      <c r="F189" s="423">
        <v>7775971.864</v>
      </c>
      <c r="G189" s="423">
        <v>6282.77565</v>
      </c>
      <c r="H189" s="423">
        <v>1359.32224</v>
      </c>
      <c r="I189" s="423">
        <v>2135.30832</v>
      </c>
      <c r="J189" s="423" t="s">
        <v>6384</v>
      </c>
    </row>
    <row r="190" ht="15.75" customHeight="1">
      <c r="B190" s="422">
        <v>45193.0</v>
      </c>
      <c r="C190" s="423">
        <v>139751.0</v>
      </c>
      <c r="D190" s="423">
        <v>9.7815808E7</v>
      </c>
      <c r="E190" s="423">
        <v>5007.407</v>
      </c>
      <c r="F190" s="423">
        <v>7776260.576</v>
      </c>
      <c r="G190" s="423">
        <v>6280.93277</v>
      </c>
      <c r="H190" s="423">
        <v>1358.67776</v>
      </c>
      <c r="I190" s="423">
        <v>2136.85416</v>
      </c>
      <c r="J190" s="423" t="s">
        <v>6384</v>
      </c>
    </row>
    <row r="191" ht="15.75" customHeight="1">
      <c r="B191" s="422">
        <v>45190.0</v>
      </c>
      <c r="C191" s="423">
        <v>167863.0</v>
      </c>
      <c r="D191" s="423">
        <v>1.38087957E8</v>
      </c>
      <c r="E191" s="423">
        <v>7353.57</v>
      </c>
      <c r="F191" s="423">
        <v>7791016.565</v>
      </c>
      <c r="G191" s="423">
        <v>6309.74712</v>
      </c>
      <c r="H191" s="423">
        <v>1364.61068</v>
      </c>
      <c r="I191" s="423">
        <v>2146.10062</v>
      </c>
      <c r="J191" s="423" t="s">
        <v>6384</v>
      </c>
    </row>
    <row r="192" ht="15.75" customHeight="1">
      <c r="B192" s="422">
        <v>45189.0</v>
      </c>
      <c r="C192" s="423">
        <v>166603.0</v>
      </c>
      <c r="D192" s="423">
        <v>1.50980694E8</v>
      </c>
      <c r="E192" s="423">
        <v>8554.764</v>
      </c>
      <c r="F192" s="423">
        <v>7790456.393</v>
      </c>
      <c r="G192" s="423">
        <v>6310.62888</v>
      </c>
      <c r="H192" s="423">
        <v>1361.63659</v>
      </c>
      <c r="I192" s="423">
        <v>2140.8952</v>
      </c>
      <c r="J192" s="423" t="s">
        <v>6384</v>
      </c>
    </row>
    <row r="193" ht="15.75" customHeight="1">
      <c r="B193" s="422">
        <v>45188.0</v>
      </c>
      <c r="C193" s="423">
        <v>189704.0</v>
      </c>
      <c r="D193" s="423">
        <v>1.49617978E8</v>
      </c>
      <c r="E193" s="423">
        <v>8116.689</v>
      </c>
      <c r="F193" s="423">
        <v>7764145.403</v>
      </c>
      <c r="G193" s="423">
        <v>6311.07549</v>
      </c>
      <c r="H193" s="423">
        <v>1359.74851</v>
      </c>
      <c r="I193" s="423">
        <v>2139.01099</v>
      </c>
      <c r="J193" s="423" t="s">
        <v>6384</v>
      </c>
    </row>
    <row r="194" ht="15.75" customHeight="1">
      <c r="B194" s="422">
        <v>45187.0</v>
      </c>
      <c r="C194" s="423">
        <v>170156.0</v>
      </c>
      <c r="D194" s="423">
        <v>1.36872606E8</v>
      </c>
      <c r="E194" s="423">
        <v>7346.171</v>
      </c>
      <c r="F194" s="423">
        <v>7763746.904</v>
      </c>
      <c r="G194" s="423">
        <v>6310.97548</v>
      </c>
      <c r="H194" s="423">
        <v>1361.3706</v>
      </c>
      <c r="I194" s="423">
        <v>2138.57078</v>
      </c>
      <c r="J194" s="423" t="s">
        <v>6384</v>
      </c>
    </row>
    <row r="195" ht="15.75" customHeight="1">
      <c r="B195" s="422">
        <v>45186.0</v>
      </c>
      <c r="C195" s="423">
        <v>189211.0</v>
      </c>
      <c r="D195" s="423">
        <v>1.58308397E8</v>
      </c>
      <c r="E195" s="423">
        <v>8676.97</v>
      </c>
      <c r="F195" s="423">
        <v>7763216.089</v>
      </c>
      <c r="G195" s="423">
        <v>6311.29027</v>
      </c>
      <c r="H195" s="423">
        <v>1362.80656</v>
      </c>
      <c r="I195" s="423">
        <v>2140.83689</v>
      </c>
      <c r="J195" s="423" t="s">
        <v>6384</v>
      </c>
    </row>
    <row r="196" ht="15.75" customHeight="1">
      <c r="B196" s="422">
        <v>45183.0</v>
      </c>
      <c r="C196" s="423">
        <v>163260.0</v>
      </c>
      <c r="D196" s="423">
        <v>1.32442582E8</v>
      </c>
      <c r="E196" s="423">
        <v>6970.876</v>
      </c>
      <c r="F196" s="423">
        <v>7759332.977</v>
      </c>
      <c r="G196" s="423">
        <v>6302.03233</v>
      </c>
      <c r="H196" s="423">
        <v>1360.57939</v>
      </c>
      <c r="I196" s="423">
        <v>2134.56889</v>
      </c>
      <c r="J196" s="423" t="s">
        <v>6384</v>
      </c>
    </row>
    <row r="197" ht="15.75" customHeight="1">
      <c r="B197" s="422">
        <v>45182.0</v>
      </c>
      <c r="C197" s="423">
        <v>158826.0</v>
      </c>
      <c r="D197" s="423">
        <v>1.25145647E8</v>
      </c>
      <c r="E197" s="423">
        <v>6625.454</v>
      </c>
      <c r="F197" s="423">
        <v>7759690.07</v>
      </c>
      <c r="G197" s="423">
        <v>6304.88374</v>
      </c>
      <c r="H197" s="423">
        <v>1363.44256</v>
      </c>
      <c r="I197" s="423">
        <v>2137.59988</v>
      </c>
      <c r="J197" s="423" t="s">
        <v>6384</v>
      </c>
    </row>
    <row r="198" ht="15.75" customHeight="1">
      <c r="B198" s="422">
        <v>45181.0</v>
      </c>
      <c r="C198" s="423">
        <v>122507.0</v>
      </c>
      <c r="D198" s="423">
        <v>9.8376231E7</v>
      </c>
      <c r="E198" s="423">
        <v>5227.687</v>
      </c>
      <c r="F198" s="423">
        <v>7757834.995</v>
      </c>
      <c r="G198" s="423">
        <v>6300.56077</v>
      </c>
      <c r="H198" s="423">
        <v>1364.26286</v>
      </c>
      <c r="I198" s="423">
        <v>2133.96632</v>
      </c>
      <c r="J198" s="423" t="s">
        <v>6384</v>
      </c>
    </row>
    <row r="199" ht="15.75" customHeight="1">
      <c r="B199" s="422">
        <v>45180.0</v>
      </c>
      <c r="C199" s="423">
        <v>110411.0</v>
      </c>
      <c r="D199" s="423">
        <v>9.3482685E7</v>
      </c>
      <c r="E199" s="423">
        <v>4460.211</v>
      </c>
      <c r="F199" s="423">
        <v>7748874.045</v>
      </c>
      <c r="G199" s="423">
        <v>6283.85633</v>
      </c>
      <c r="H199" s="423">
        <v>1361.84441</v>
      </c>
      <c r="I199" s="423">
        <v>2128.91127</v>
      </c>
      <c r="J199" s="423" t="s">
        <v>6384</v>
      </c>
    </row>
    <row r="200" ht="15.75" customHeight="1">
      <c r="B200" s="422">
        <v>45179.0</v>
      </c>
      <c r="C200" s="423">
        <v>141400.0</v>
      </c>
      <c r="D200" s="423">
        <v>1.17014856E8</v>
      </c>
      <c r="E200" s="423">
        <v>5359.81</v>
      </c>
      <c r="F200" s="423">
        <v>7750006.455</v>
      </c>
      <c r="G200" s="423">
        <v>6285.69897</v>
      </c>
      <c r="H200" s="423">
        <v>1363.71915</v>
      </c>
      <c r="I200" s="423">
        <v>2128.35761</v>
      </c>
      <c r="J200" s="423" t="s">
        <v>6384</v>
      </c>
    </row>
    <row r="201" ht="15.75" customHeight="1">
      <c r="B201" s="422">
        <v>45176.0</v>
      </c>
      <c r="C201" s="423">
        <v>155663.0</v>
      </c>
      <c r="D201" s="423">
        <v>1.40276572E8</v>
      </c>
      <c r="E201" s="423">
        <v>7007.851</v>
      </c>
      <c r="F201" s="423">
        <v>7764300.311</v>
      </c>
      <c r="G201" s="423">
        <v>6307.08482</v>
      </c>
      <c r="H201" s="423">
        <v>1369.1905</v>
      </c>
      <c r="I201" s="423">
        <v>2137.09727</v>
      </c>
      <c r="J201" s="423" t="s">
        <v>6384</v>
      </c>
    </row>
    <row r="202" ht="15.75" customHeight="1">
      <c r="B202" s="422">
        <v>45174.0</v>
      </c>
      <c r="C202" s="423">
        <v>153484.0</v>
      </c>
      <c r="D202" s="423">
        <v>1.49858865E8</v>
      </c>
      <c r="E202" s="423">
        <v>7343.062</v>
      </c>
      <c r="F202" s="423">
        <v>7769523.593</v>
      </c>
      <c r="G202" s="423">
        <v>6316.98247</v>
      </c>
      <c r="H202" s="423">
        <v>1372.17155</v>
      </c>
      <c r="I202" s="423">
        <v>2144.20532</v>
      </c>
      <c r="J202" s="423" t="s">
        <v>6384</v>
      </c>
    </row>
    <row r="203" ht="15.75" customHeight="1">
      <c r="B203" s="422">
        <v>45173.0</v>
      </c>
      <c r="C203" s="423">
        <v>133313.0</v>
      </c>
      <c r="D203" s="423">
        <v>1.24048762E8</v>
      </c>
      <c r="E203" s="423">
        <v>5770.574</v>
      </c>
      <c r="F203" s="423">
        <v>7765171.716</v>
      </c>
      <c r="G203" s="423">
        <v>6307.81651</v>
      </c>
      <c r="H203" s="423">
        <v>1372.11775</v>
      </c>
      <c r="I203" s="423">
        <v>2143.49438</v>
      </c>
      <c r="J203" s="423" t="s">
        <v>6384</v>
      </c>
    </row>
    <row r="204" ht="15.75" customHeight="1">
      <c r="B204" s="422">
        <v>45172.0</v>
      </c>
      <c r="C204" s="423">
        <v>138589.0</v>
      </c>
      <c r="D204" s="423">
        <v>1.24243152E8</v>
      </c>
      <c r="E204" s="423">
        <v>6106.588</v>
      </c>
      <c r="F204" s="423">
        <v>7766674.288</v>
      </c>
      <c r="G204" s="423">
        <v>6311.60623</v>
      </c>
      <c r="H204" s="423">
        <v>1373.93302</v>
      </c>
      <c r="I204" s="423">
        <v>2146.78608</v>
      </c>
      <c r="J204" s="423" t="s">
        <v>6384</v>
      </c>
    </row>
    <row r="205" ht="15.75" customHeight="1">
      <c r="B205" s="422">
        <v>45169.0</v>
      </c>
      <c r="C205" s="423">
        <v>105825.0</v>
      </c>
      <c r="D205" s="423">
        <v>9.0722619E7</v>
      </c>
      <c r="E205" s="423">
        <v>4561.837</v>
      </c>
      <c r="F205" s="423">
        <v>7760576.379</v>
      </c>
      <c r="G205" s="423">
        <v>6299.49842</v>
      </c>
      <c r="H205" s="423">
        <v>1372.52378</v>
      </c>
      <c r="I205" s="423">
        <v>2141.61128</v>
      </c>
      <c r="J205" s="423" t="s">
        <v>6384</v>
      </c>
    </row>
    <row r="206" ht="15.75" customHeight="1">
      <c r="B206" s="422">
        <v>45168.0</v>
      </c>
      <c r="C206" s="423">
        <v>102746.0</v>
      </c>
      <c r="D206" s="423">
        <v>9.1158007E7</v>
      </c>
      <c r="E206" s="423">
        <v>4134.064</v>
      </c>
      <c r="F206" s="423">
        <v>7757986.962</v>
      </c>
      <c r="G206" s="423">
        <v>6293.13893</v>
      </c>
      <c r="H206" s="423">
        <v>1371.48555</v>
      </c>
      <c r="I206" s="423">
        <v>2139.58472</v>
      </c>
      <c r="J206" s="423" t="s">
        <v>6384</v>
      </c>
    </row>
    <row r="207" ht="15.75" customHeight="1">
      <c r="B207" s="422">
        <v>45167.0</v>
      </c>
      <c r="C207" s="423">
        <v>102686.0</v>
      </c>
      <c r="D207" s="423">
        <v>7.4691625E7</v>
      </c>
      <c r="E207" s="423">
        <v>3915.384</v>
      </c>
      <c r="F207" s="423">
        <v>7757809.84</v>
      </c>
      <c r="G207" s="423">
        <v>6290.99378</v>
      </c>
      <c r="H207" s="423">
        <v>1371.41336</v>
      </c>
      <c r="I207" s="423">
        <v>2138.55111</v>
      </c>
      <c r="J207" s="423" t="s">
        <v>6384</v>
      </c>
    </row>
    <row r="208" ht="15.75" customHeight="1">
      <c r="B208" s="422">
        <v>45166.0</v>
      </c>
      <c r="C208" s="423">
        <v>134605.0</v>
      </c>
      <c r="D208" s="423">
        <v>1.14667034E8</v>
      </c>
      <c r="E208" s="423">
        <v>5400.931</v>
      </c>
      <c r="F208" s="423">
        <v>7762903.862</v>
      </c>
      <c r="G208" s="423">
        <v>6299.65538</v>
      </c>
      <c r="H208" s="423">
        <v>1373.17192</v>
      </c>
      <c r="I208" s="423">
        <v>2143.64017</v>
      </c>
      <c r="J208" s="423" t="s">
        <v>6384</v>
      </c>
    </row>
    <row r="209" ht="15.75" customHeight="1">
      <c r="B209" s="422">
        <v>45165.0</v>
      </c>
      <c r="C209" s="423">
        <v>105628.0</v>
      </c>
      <c r="D209" s="423">
        <v>7.8672933E7</v>
      </c>
      <c r="E209" s="423">
        <v>4274.922</v>
      </c>
      <c r="F209" s="423">
        <v>7763367.521</v>
      </c>
      <c r="G209" s="423">
        <v>6298.22718</v>
      </c>
      <c r="H209" s="423">
        <v>1371.01213</v>
      </c>
      <c r="I209" s="423">
        <v>2140.16543</v>
      </c>
      <c r="J209" s="423" t="s">
        <v>6384</v>
      </c>
    </row>
    <row r="210" ht="15.75" customHeight="1">
      <c r="B210" s="422">
        <v>45162.0</v>
      </c>
      <c r="C210" s="423">
        <v>103239.0</v>
      </c>
      <c r="D210" s="423">
        <v>8.5949634E7</v>
      </c>
      <c r="E210" s="423">
        <v>4134.841</v>
      </c>
      <c r="F210" s="423">
        <v>7752248.921</v>
      </c>
      <c r="G210" s="423">
        <v>6280.08689</v>
      </c>
      <c r="H210" s="423">
        <v>1365.73795</v>
      </c>
      <c r="I210" s="423">
        <v>2130.49796</v>
      </c>
      <c r="J210" s="423" t="s">
        <v>6384</v>
      </c>
    </row>
    <row r="211" ht="15.75" customHeight="1">
      <c r="B211" s="422">
        <v>45161.0</v>
      </c>
      <c r="C211" s="423">
        <v>114219.0</v>
      </c>
      <c r="D211" s="423">
        <v>8.6719578E7</v>
      </c>
      <c r="E211" s="423">
        <v>4337.076</v>
      </c>
      <c r="F211" s="423">
        <v>7748476.193</v>
      </c>
      <c r="G211" s="423">
        <v>6275.75486</v>
      </c>
      <c r="H211" s="423">
        <v>1363.29593</v>
      </c>
      <c r="I211" s="423">
        <v>2130.4156</v>
      </c>
      <c r="J211" s="423" t="s">
        <v>6384</v>
      </c>
    </row>
    <row r="212" ht="15.75" customHeight="1">
      <c r="B212" s="422">
        <v>45160.0</v>
      </c>
      <c r="C212" s="423">
        <v>125098.0</v>
      </c>
      <c r="D212" s="423">
        <v>9.8394635E7</v>
      </c>
      <c r="E212" s="423">
        <v>5031.526</v>
      </c>
      <c r="F212" s="423">
        <v>7756117.314</v>
      </c>
      <c r="G212" s="423">
        <v>6288.51848</v>
      </c>
      <c r="H212" s="423">
        <v>1365.1189</v>
      </c>
      <c r="I212" s="423">
        <v>2135.75612</v>
      </c>
      <c r="J212" s="423" t="s">
        <v>6384</v>
      </c>
    </row>
    <row r="213" ht="15.75" customHeight="1">
      <c r="B213" s="422">
        <v>45159.0</v>
      </c>
      <c r="C213" s="423">
        <v>124337.0</v>
      </c>
      <c r="D213" s="423">
        <v>1.09931063E8</v>
      </c>
      <c r="E213" s="423">
        <v>4957.199</v>
      </c>
      <c r="F213" s="423">
        <v>7758304.301</v>
      </c>
      <c r="G213" s="423">
        <v>6291.83031</v>
      </c>
      <c r="H213" s="423">
        <v>1366.65739</v>
      </c>
      <c r="I213" s="423">
        <v>2136.65209</v>
      </c>
      <c r="J213" s="423" t="s">
        <v>6384</v>
      </c>
    </row>
    <row r="214" ht="15.75" customHeight="1">
      <c r="B214" s="422">
        <v>45158.0</v>
      </c>
      <c r="C214" s="423">
        <v>92572.0</v>
      </c>
      <c r="D214" s="423">
        <v>7.1855186E7</v>
      </c>
      <c r="E214" s="423">
        <v>3445.549</v>
      </c>
      <c r="F214" s="423">
        <v>7740345.752</v>
      </c>
      <c r="G214" s="423">
        <v>6265.23862</v>
      </c>
      <c r="H214" s="423">
        <v>1360.34814</v>
      </c>
      <c r="I214" s="423">
        <v>2126.26811</v>
      </c>
      <c r="J214" s="423" t="s">
        <v>6384</v>
      </c>
    </row>
    <row r="215" ht="15.75" customHeight="1">
      <c r="B215" s="422">
        <v>45155.0</v>
      </c>
      <c r="C215" s="423">
        <v>87216.0</v>
      </c>
      <c r="D215" s="423">
        <v>6.9889764E7</v>
      </c>
      <c r="E215" s="423">
        <v>2995.292</v>
      </c>
      <c r="F215" s="423">
        <v>7733359.436</v>
      </c>
      <c r="G215" s="423">
        <v>6254.82511</v>
      </c>
      <c r="H215" s="423">
        <v>1358.10354</v>
      </c>
      <c r="I215" s="423">
        <v>2121.66843</v>
      </c>
      <c r="J215" s="423" t="s">
        <v>6384</v>
      </c>
    </row>
    <row r="216" ht="15.75" customHeight="1">
      <c r="B216" s="422">
        <v>45154.0</v>
      </c>
      <c r="C216" s="423">
        <v>91679.0</v>
      </c>
      <c r="D216" s="423">
        <v>6.5512658E7</v>
      </c>
      <c r="E216" s="423">
        <v>3515.389</v>
      </c>
      <c r="F216" s="423">
        <v>7714391.574</v>
      </c>
      <c r="G216" s="423">
        <v>6220.80191</v>
      </c>
      <c r="H216" s="423">
        <v>1350.62964</v>
      </c>
      <c r="I216" s="423">
        <v>2108.65697</v>
      </c>
      <c r="J216" s="423" t="s">
        <v>6384</v>
      </c>
    </row>
    <row r="217" ht="15.75" customHeight="1">
      <c r="B217" s="422">
        <v>45152.0</v>
      </c>
      <c r="C217" s="423">
        <v>114269.0</v>
      </c>
      <c r="D217" s="423">
        <v>8.6192409E7</v>
      </c>
      <c r="E217" s="423">
        <v>4137.59</v>
      </c>
      <c r="F217" s="423">
        <v>7733589.939</v>
      </c>
      <c r="G217" s="423">
        <v>6257.14146</v>
      </c>
      <c r="H217" s="423">
        <v>1357.95282</v>
      </c>
      <c r="I217" s="423">
        <v>2124.61702</v>
      </c>
      <c r="J217" s="423" t="s">
        <v>6384</v>
      </c>
    </row>
    <row r="218" ht="15.75" customHeight="1">
      <c r="B218" s="422">
        <v>45151.0</v>
      </c>
      <c r="C218" s="423">
        <v>121126.0</v>
      </c>
      <c r="D218" s="423">
        <v>8.3564093E7</v>
      </c>
      <c r="E218" s="423">
        <v>4255.103</v>
      </c>
      <c r="F218" s="423">
        <v>7750165.701</v>
      </c>
      <c r="G218" s="423">
        <v>6287.81144</v>
      </c>
      <c r="H218" s="423">
        <v>1364.09957</v>
      </c>
      <c r="I218" s="423">
        <v>2138.61157</v>
      </c>
      <c r="J218" s="423" t="s">
        <v>6384</v>
      </c>
    </row>
    <row r="219" ht="15.75" customHeight="1">
      <c r="B219" s="422">
        <v>45148.0</v>
      </c>
      <c r="C219" s="423">
        <v>103829.0</v>
      </c>
      <c r="D219" s="423">
        <v>7.9356666E7</v>
      </c>
      <c r="E219" s="423">
        <v>3806.655</v>
      </c>
      <c r="F219" s="423">
        <v>7754994.714</v>
      </c>
      <c r="G219" s="423">
        <v>6297.24898</v>
      </c>
      <c r="H219" s="423">
        <v>1368.05374</v>
      </c>
      <c r="I219" s="423">
        <v>2142.93917</v>
      </c>
      <c r="J219" s="423" t="s">
        <v>6384</v>
      </c>
    </row>
    <row r="220" ht="15.75" customHeight="1">
      <c r="B220" s="422">
        <v>45147.0</v>
      </c>
      <c r="C220" s="423">
        <v>111314.0</v>
      </c>
      <c r="D220" s="423">
        <v>8.6583241E7</v>
      </c>
      <c r="E220" s="423">
        <v>4188.728</v>
      </c>
      <c r="F220" s="423">
        <v>7753835.594</v>
      </c>
      <c r="G220" s="423">
        <v>6296.99302</v>
      </c>
      <c r="H220" s="423">
        <v>1369.03076</v>
      </c>
      <c r="I220" s="423">
        <v>2142.77825</v>
      </c>
      <c r="J220" s="423" t="s">
        <v>6384</v>
      </c>
    </row>
    <row r="221" ht="15.75" customHeight="1">
      <c r="B221" s="422">
        <v>45146.0</v>
      </c>
      <c r="C221" s="423">
        <v>91423.0</v>
      </c>
      <c r="D221" s="423">
        <v>7.9484277E7</v>
      </c>
      <c r="E221" s="423">
        <v>3857.35</v>
      </c>
      <c r="F221" s="423">
        <v>7763281.157</v>
      </c>
      <c r="G221" s="423">
        <v>6315.57239</v>
      </c>
      <c r="H221" s="423">
        <v>1371.09804</v>
      </c>
      <c r="I221" s="423">
        <v>2148.81217</v>
      </c>
      <c r="J221" s="423" t="s">
        <v>6384</v>
      </c>
    </row>
    <row r="222" ht="15.75" customHeight="1">
      <c r="B222" s="422">
        <v>45145.0</v>
      </c>
      <c r="C222" s="423">
        <v>107269.0</v>
      </c>
      <c r="D222" s="423">
        <v>1.04707715E8</v>
      </c>
      <c r="E222" s="423">
        <v>4685.009</v>
      </c>
      <c r="F222" s="423">
        <v>7754545.4</v>
      </c>
      <c r="G222" s="423">
        <v>6299.65597</v>
      </c>
      <c r="H222" s="423">
        <v>1366.27164</v>
      </c>
      <c r="I222" s="423">
        <v>2138.40125</v>
      </c>
      <c r="J222" s="423" t="s">
        <v>6384</v>
      </c>
    </row>
    <row r="223" ht="15.75" customHeight="1">
      <c r="B223" s="422">
        <v>45144.0</v>
      </c>
      <c r="C223" s="423">
        <v>108262.0</v>
      </c>
      <c r="D223" s="423">
        <v>8.0093144E7</v>
      </c>
      <c r="E223" s="423">
        <v>4176.439</v>
      </c>
      <c r="F223" s="423">
        <v>7761923.424</v>
      </c>
      <c r="G223" s="423">
        <v>6315.81444</v>
      </c>
      <c r="H223" s="423">
        <v>1368.23068</v>
      </c>
      <c r="I223" s="423">
        <v>2143.83573</v>
      </c>
      <c r="J223" s="423" t="s">
        <v>6384</v>
      </c>
    </row>
    <row r="224" ht="15.75" customHeight="1">
      <c r="B224" s="422">
        <v>45141.0</v>
      </c>
      <c r="C224" s="423">
        <v>124677.0</v>
      </c>
      <c r="D224" s="423">
        <v>8.9488504E7</v>
      </c>
      <c r="E224" s="423">
        <v>4857.354</v>
      </c>
      <c r="F224" s="423">
        <v>7813705.39</v>
      </c>
      <c r="G224" s="423">
        <v>6329.86162</v>
      </c>
      <c r="H224" s="423">
        <v>1372.9329</v>
      </c>
      <c r="I224" s="423">
        <v>2152.52495</v>
      </c>
      <c r="J224" s="423" t="s">
        <v>6384</v>
      </c>
    </row>
    <row r="225" ht="15.75" customHeight="1">
      <c r="B225" s="422">
        <v>45140.0</v>
      </c>
      <c r="C225" s="423">
        <v>141957.0</v>
      </c>
      <c r="D225" s="423">
        <v>1.16704423E8</v>
      </c>
      <c r="E225" s="423">
        <v>6391.544</v>
      </c>
      <c r="F225" s="423">
        <v>7819301.532</v>
      </c>
      <c r="G225" s="423">
        <v>6342.99871</v>
      </c>
      <c r="H225" s="423">
        <v>1375.8324</v>
      </c>
      <c r="I225" s="423">
        <v>2160.95983</v>
      </c>
      <c r="J225" s="423" t="s">
        <v>6384</v>
      </c>
    </row>
    <row r="226" ht="15.75" customHeight="1">
      <c r="B226" s="422">
        <v>45139.0</v>
      </c>
      <c r="C226" s="423">
        <v>128570.0</v>
      </c>
      <c r="D226" s="423">
        <v>1.06531118E8</v>
      </c>
      <c r="E226" s="423">
        <v>5464.546</v>
      </c>
      <c r="F226" s="423">
        <v>7818026.515</v>
      </c>
      <c r="G226" s="423">
        <v>6338.77068</v>
      </c>
      <c r="H226" s="423">
        <v>1373.8859</v>
      </c>
      <c r="I226" s="423">
        <v>2160.67234</v>
      </c>
      <c r="J226" s="423" t="s">
        <v>6384</v>
      </c>
    </row>
    <row r="227" ht="15.75" customHeight="1">
      <c r="B227" s="422">
        <v>45138.0</v>
      </c>
      <c r="C227" s="423">
        <v>152378.0</v>
      </c>
      <c r="D227" s="423">
        <v>1.35097898E8</v>
      </c>
      <c r="E227" s="423">
        <v>6656.506</v>
      </c>
      <c r="F227" s="423">
        <v>7812786.338</v>
      </c>
      <c r="G227" s="423">
        <v>6324.80986</v>
      </c>
      <c r="H227" s="423">
        <v>1370.92296</v>
      </c>
      <c r="I227" s="423">
        <v>2157.40808</v>
      </c>
      <c r="J227" s="423" t="s">
        <v>6384</v>
      </c>
    </row>
    <row r="228" ht="15.75" customHeight="1">
      <c r="B228" s="422">
        <v>45137.0</v>
      </c>
      <c r="C228" s="423">
        <v>151592.0</v>
      </c>
      <c r="D228" s="423">
        <v>1.20931598E8</v>
      </c>
      <c r="E228" s="423">
        <v>6268.743</v>
      </c>
      <c r="F228" s="423">
        <v>7813712.767</v>
      </c>
      <c r="G228" s="423">
        <v>6333.85599</v>
      </c>
      <c r="H228" s="423">
        <v>1371.96593</v>
      </c>
      <c r="I228" s="423">
        <v>2159.11372</v>
      </c>
      <c r="J228" s="423" t="s">
        <v>6384</v>
      </c>
    </row>
    <row r="229" ht="15.75" customHeight="1">
      <c r="B229" s="422">
        <v>45134.0</v>
      </c>
      <c r="C229" s="423">
        <v>158886.0</v>
      </c>
      <c r="D229" s="423">
        <v>1.45915164E8</v>
      </c>
      <c r="E229" s="423">
        <v>6771.517</v>
      </c>
      <c r="F229" s="423">
        <v>7638988.299</v>
      </c>
      <c r="G229" s="423">
        <v>6339.51096</v>
      </c>
      <c r="H229" s="423">
        <v>1373.96009</v>
      </c>
      <c r="I229" s="423">
        <v>2159.86904</v>
      </c>
      <c r="J229" s="423" t="s">
        <v>6384</v>
      </c>
    </row>
    <row r="230" ht="15.75" customHeight="1">
      <c r="B230" s="422">
        <v>45133.0</v>
      </c>
      <c r="C230" s="423">
        <v>129464.0</v>
      </c>
      <c r="D230" s="423">
        <v>1.18694191E8</v>
      </c>
      <c r="E230" s="423">
        <v>5389.221</v>
      </c>
      <c r="F230" s="423">
        <v>7640263.909</v>
      </c>
      <c r="G230" s="423">
        <v>6332.52469</v>
      </c>
      <c r="H230" s="423">
        <v>1373.20706</v>
      </c>
      <c r="I230" s="423">
        <v>2160.44463</v>
      </c>
      <c r="J230" s="423" t="s">
        <v>6384</v>
      </c>
    </row>
    <row r="231" ht="15.75" customHeight="1">
      <c r="B231" s="422">
        <v>45132.0</v>
      </c>
      <c r="C231" s="423">
        <v>159582.0</v>
      </c>
      <c r="D231" s="423">
        <v>1.36576957E8</v>
      </c>
      <c r="E231" s="423">
        <v>6609.528</v>
      </c>
      <c r="F231" s="423">
        <v>7633116.504</v>
      </c>
      <c r="G231" s="423">
        <v>6331.03042</v>
      </c>
      <c r="H231" s="423">
        <v>1373.12941</v>
      </c>
      <c r="I231" s="423">
        <v>2162.34274</v>
      </c>
      <c r="J231" s="423" t="s">
        <v>6384</v>
      </c>
    </row>
    <row r="232" ht="15.75" customHeight="1">
      <c r="B232" s="422">
        <v>45131.0</v>
      </c>
      <c r="C232" s="423">
        <v>157802.0</v>
      </c>
      <c r="D232" s="423">
        <v>1.45235556E8</v>
      </c>
      <c r="E232" s="423">
        <v>6334.937</v>
      </c>
      <c r="F232" s="423">
        <v>7630481.797</v>
      </c>
      <c r="G232" s="423">
        <v>6337.88849</v>
      </c>
      <c r="H232" s="423">
        <v>1374.48091</v>
      </c>
      <c r="I232" s="423">
        <v>2166.69155</v>
      </c>
      <c r="J232" s="423" t="s">
        <v>6384</v>
      </c>
    </row>
    <row r="233" ht="15.75" customHeight="1">
      <c r="B233" s="422">
        <v>45130.0</v>
      </c>
      <c r="C233" s="423">
        <v>179327.0</v>
      </c>
      <c r="D233" s="423">
        <v>1.709847E8</v>
      </c>
      <c r="E233" s="423">
        <v>7461.687</v>
      </c>
      <c r="F233" s="423">
        <v>7629406.532</v>
      </c>
      <c r="G233" s="423">
        <v>6342.56466</v>
      </c>
      <c r="H233" s="423">
        <v>1378.9437</v>
      </c>
      <c r="I233" s="423">
        <v>2172.00977</v>
      </c>
      <c r="J233" s="423" t="s">
        <v>6384</v>
      </c>
    </row>
    <row r="234" ht="15.75" customHeight="1">
      <c r="B234" s="422">
        <v>45127.0</v>
      </c>
      <c r="C234" s="423">
        <v>204577.0</v>
      </c>
      <c r="D234" s="423">
        <v>2.28487255E8</v>
      </c>
      <c r="E234" s="423">
        <v>9470.24</v>
      </c>
      <c r="F234" s="423">
        <v>7637979.136</v>
      </c>
      <c r="G234" s="423">
        <v>6365.60605</v>
      </c>
      <c r="H234" s="423">
        <v>1383.18099</v>
      </c>
      <c r="I234" s="423">
        <v>2196.79148</v>
      </c>
      <c r="J234" s="423" t="s">
        <v>6384</v>
      </c>
    </row>
    <row r="235" ht="15.75" customHeight="1">
      <c r="B235" s="422">
        <v>45126.0</v>
      </c>
      <c r="C235" s="423">
        <v>189162.0</v>
      </c>
      <c r="D235" s="423">
        <v>2.22447788E8</v>
      </c>
      <c r="E235" s="423">
        <v>8773.586</v>
      </c>
      <c r="F235" s="423">
        <v>7636556.086</v>
      </c>
      <c r="G235" s="423">
        <v>6366.17128</v>
      </c>
      <c r="H235" s="423">
        <v>1387.51469</v>
      </c>
      <c r="I235" s="423">
        <v>2200.28191</v>
      </c>
      <c r="J235" s="423" t="s">
        <v>6384</v>
      </c>
    </row>
    <row r="236" ht="15.75" customHeight="1">
      <c r="B236" s="422">
        <v>45125.0</v>
      </c>
      <c r="C236" s="423">
        <v>202923.0</v>
      </c>
      <c r="D236" s="423">
        <v>2.44283756E8</v>
      </c>
      <c r="E236" s="423">
        <v>10445.618</v>
      </c>
      <c r="F236" s="423">
        <v>7622420.434</v>
      </c>
      <c r="G236" s="423">
        <v>6351.10348</v>
      </c>
      <c r="H236" s="423">
        <v>1387.93414</v>
      </c>
      <c r="I236" s="423">
        <v>2197.76723</v>
      </c>
      <c r="J236" s="423" t="s">
        <v>6384</v>
      </c>
    </row>
    <row r="237" ht="15.75" customHeight="1">
      <c r="B237" s="422">
        <v>45124.0</v>
      </c>
      <c r="C237" s="423">
        <v>198627.0</v>
      </c>
      <c r="D237" s="423">
        <v>2.43996023E8</v>
      </c>
      <c r="E237" s="423">
        <v>9327.152</v>
      </c>
      <c r="F237" s="423">
        <v>7611684.53</v>
      </c>
      <c r="G237" s="423">
        <v>6361.16085</v>
      </c>
      <c r="H237" s="423">
        <v>1386.76855</v>
      </c>
      <c r="I237" s="423">
        <v>2200.3623</v>
      </c>
      <c r="J237" s="423" t="s">
        <v>6384</v>
      </c>
    </row>
    <row r="238" ht="15.75" customHeight="1">
      <c r="B238" s="422">
        <v>45123.0</v>
      </c>
      <c r="C238" s="423">
        <v>218553.0</v>
      </c>
      <c r="D238" s="423">
        <v>2.51735201E8</v>
      </c>
      <c r="E238" s="423">
        <v>9337.535</v>
      </c>
      <c r="F238" s="423">
        <v>7624803.488</v>
      </c>
      <c r="G238" s="423">
        <v>6367.42173</v>
      </c>
      <c r="H238" s="423">
        <v>1387.30137</v>
      </c>
      <c r="I238" s="423">
        <v>2202.8873</v>
      </c>
      <c r="J238" s="423" t="s">
        <v>6384</v>
      </c>
    </row>
    <row r="239" ht="15.75" customHeight="1">
      <c r="B239" s="422">
        <v>45120.0</v>
      </c>
      <c r="C239" s="423">
        <v>165136.0</v>
      </c>
      <c r="D239" s="423">
        <v>2.06375787E8</v>
      </c>
      <c r="E239" s="423">
        <v>7508.556</v>
      </c>
      <c r="F239" s="423">
        <v>7611955.107</v>
      </c>
      <c r="G239" s="423">
        <v>6341.09785</v>
      </c>
      <c r="H239" s="423">
        <v>1379.41638</v>
      </c>
      <c r="I239" s="423">
        <v>2197.02719</v>
      </c>
      <c r="J239" s="423" t="s">
        <v>6384</v>
      </c>
    </row>
    <row r="240" ht="15.75" customHeight="1">
      <c r="B240" s="422">
        <v>45119.0</v>
      </c>
      <c r="C240" s="423">
        <v>179264.0</v>
      </c>
      <c r="D240" s="423">
        <v>2.33142543E8</v>
      </c>
      <c r="E240" s="423">
        <v>8551.972</v>
      </c>
      <c r="F240" s="423">
        <v>7611335.326</v>
      </c>
      <c r="G240" s="423">
        <v>6336.78749</v>
      </c>
      <c r="H240" s="423">
        <v>1374.73652</v>
      </c>
      <c r="I240" s="423">
        <v>2194.35705</v>
      </c>
      <c r="J240" s="423" t="s">
        <v>6384</v>
      </c>
    </row>
    <row r="241" ht="15.75" customHeight="1">
      <c r="B241" s="422">
        <v>45118.0</v>
      </c>
      <c r="C241" s="423">
        <v>157699.0</v>
      </c>
      <c r="D241" s="423">
        <v>2.00394207E8</v>
      </c>
      <c r="E241" s="423">
        <v>6456.909</v>
      </c>
      <c r="F241" s="423">
        <v>7606124.306</v>
      </c>
      <c r="G241" s="423">
        <v>6327.98655</v>
      </c>
      <c r="H241" s="423">
        <v>1373.39478</v>
      </c>
      <c r="I241" s="423">
        <v>2192.08091</v>
      </c>
      <c r="J241" s="423" t="s">
        <v>6384</v>
      </c>
    </row>
    <row r="242" ht="15.75" customHeight="1">
      <c r="B242" s="422">
        <v>45117.0</v>
      </c>
      <c r="C242" s="423">
        <v>223826.0</v>
      </c>
      <c r="D242" s="423">
        <v>3.45612374E8</v>
      </c>
      <c r="E242" s="423">
        <v>10840.377</v>
      </c>
      <c r="F242" s="423">
        <v>7661340.216</v>
      </c>
      <c r="G242" s="423">
        <v>6325.2025</v>
      </c>
      <c r="H242" s="423">
        <v>1374.25129</v>
      </c>
      <c r="I242" s="423">
        <v>2190.77918</v>
      </c>
      <c r="J242" s="423" t="s">
        <v>6384</v>
      </c>
    </row>
    <row r="243" ht="15.75" customHeight="1">
      <c r="B243" s="422">
        <v>45116.0</v>
      </c>
      <c r="C243" s="423">
        <v>189028.0</v>
      </c>
      <c r="D243" s="423">
        <v>2.96006162E8</v>
      </c>
      <c r="E243" s="423">
        <v>9214.414</v>
      </c>
      <c r="F243" s="423">
        <v>7668437.456</v>
      </c>
      <c r="G243" s="423">
        <v>6338.81084</v>
      </c>
      <c r="H243" s="423">
        <v>1377.87201</v>
      </c>
      <c r="I243" s="423">
        <v>2188.73924</v>
      </c>
      <c r="J243" s="423" t="s">
        <v>6384</v>
      </c>
    </row>
    <row r="244" ht="15.75" customHeight="1">
      <c r="B244" s="422">
        <v>45113.0</v>
      </c>
      <c r="C244" s="423">
        <v>186289.0</v>
      </c>
      <c r="D244" s="423">
        <v>3.05141746E8</v>
      </c>
      <c r="E244" s="423">
        <v>8992.504</v>
      </c>
      <c r="F244" s="423">
        <v>7713310.573</v>
      </c>
      <c r="G244" s="423">
        <v>6334.79137</v>
      </c>
      <c r="H244" s="423">
        <v>1375.25519</v>
      </c>
      <c r="I244" s="423">
        <v>2191.46437</v>
      </c>
      <c r="J244" s="423" t="s">
        <v>6384</v>
      </c>
    </row>
    <row r="245" ht="15.75" customHeight="1">
      <c r="B245" s="422">
        <v>45112.0</v>
      </c>
      <c r="C245" s="423">
        <v>193559.0</v>
      </c>
      <c r="D245" s="423">
        <v>3.00234263E8</v>
      </c>
      <c r="E245" s="423">
        <v>8906.972</v>
      </c>
      <c r="F245" s="423">
        <v>7715328.393</v>
      </c>
      <c r="G245" s="423">
        <v>6336.1479</v>
      </c>
      <c r="H245" s="423">
        <v>1374.56305</v>
      </c>
      <c r="I245" s="423">
        <v>2192.87668</v>
      </c>
      <c r="J245" s="423" t="s">
        <v>6384</v>
      </c>
    </row>
    <row r="246" ht="15.75" customHeight="1">
      <c r="B246" s="422">
        <v>45111.0</v>
      </c>
      <c r="C246" s="423">
        <v>154147.0</v>
      </c>
      <c r="D246" s="423">
        <v>1.78913297E8</v>
      </c>
      <c r="E246" s="423">
        <v>6002.887</v>
      </c>
      <c r="F246" s="423">
        <v>7714808.059</v>
      </c>
      <c r="G246" s="423">
        <v>6334.10927</v>
      </c>
      <c r="H246" s="423">
        <v>1374.47881</v>
      </c>
      <c r="I246" s="423">
        <v>2193.53146</v>
      </c>
      <c r="J246" s="423" t="s">
        <v>6384</v>
      </c>
    </row>
    <row r="247" ht="15.75" customHeight="1">
      <c r="B247" s="422">
        <v>45110.0</v>
      </c>
      <c r="C247" s="423">
        <v>169384.0</v>
      </c>
      <c r="D247" s="423">
        <v>1.96356553E8</v>
      </c>
      <c r="E247" s="423">
        <v>6797.326</v>
      </c>
      <c r="F247" s="423">
        <v>7711880.009</v>
      </c>
      <c r="G247" s="423">
        <v>6331.36305</v>
      </c>
      <c r="H247" s="423">
        <v>1373.82707</v>
      </c>
      <c r="I247" s="423">
        <v>2191.51864</v>
      </c>
      <c r="J247" s="423" t="s">
        <v>6384</v>
      </c>
    </row>
    <row r="248" ht="15.75" customHeight="1">
      <c r="B248" s="422">
        <v>45109.0</v>
      </c>
      <c r="C248" s="423">
        <v>138587.0</v>
      </c>
      <c r="D248" s="423">
        <v>1.68442435E8</v>
      </c>
      <c r="E248" s="423">
        <v>5157.793</v>
      </c>
      <c r="F248" s="423">
        <v>7718218.125</v>
      </c>
      <c r="G248" s="423">
        <v>6343.2977</v>
      </c>
      <c r="H248" s="423">
        <v>1376.29106</v>
      </c>
      <c r="I248" s="423">
        <v>2191.93906</v>
      </c>
      <c r="J248" s="423" t="s">
        <v>6384</v>
      </c>
    </row>
    <row r="249" ht="15.75" customHeight="1">
      <c r="B249" s="422">
        <v>45103.0</v>
      </c>
      <c r="C249" s="423">
        <v>153853.0</v>
      </c>
      <c r="D249" s="423">
        <v>1.82223135E8</v>
      </c>
      <c r="E249" s="423">
        <v>7704.374</v>
      </c>
      <c r="F249" s="423">
        <v>7720780.404</v>
      </c>
      <c r="G249" s="423">
        <v>6344.08933</v>
      </c>
      <c r="H249" s="423">
        <v>1377.00012</v>
      </c>
      <c r="I249" s="423">
        <v>2192.82264</v>
      </c>
      <c r="J249" s="423" t="s">
        <v>6384</v>
      </c>
    </row>
    <row r="250" ht="15.75" customHeight="1">
      <c r="B250" s="422">
        <v>45102.0</v>
      </c>
      <c r="C250" s="423">
        <v>125890.0</v>
      </c>
      <c r="D250" s="423">
        <v>1.17512499E8</v>
      </c>
      <c r="E250" s="423">
        <v>6391.698</v>
      </c>
      <c r="F250" s="423">
        <v>7711841.571</v>
      </c>
      <c r="G250" s="423">
        <v>6325.71142</v>
      </c>
      <c r="H250" s="423">
        <v>1374.64786</v>
      </c>
      <c r="I250" s="423">
        <v>2189.9481</v>
      </c>
      <c r="J250" s="423" t="s">
        <v>6384</v>
      </c>
    </row>
    <row r="251" ht="15.75" customHeight="1">
      <c r="B251" s="422">
        <v>45099.0</v>
      </c>
      <c r="C251" s="423">
        <v>164024.0</v>
      </c>
      <c r="D251" s="423">
        <v>1.85130303E8</v>
      </c>
      <c r="E251" s="423">
        <v>7858.738</v>
      </c>
      <c r="F251" s="423">
        <v>7715290.405</v>
      </c>
      <c r="G251" s="423">
        <v>6319.25006</v>
      </c>
      <c r="H251" s="423">
        <v>1372.72659</v>
      </c>
      <c r="I251" s="423">
        <v>2187.74017</v>
      </c>
      <c r="J251" s="423" t="s">
        <v>6384</v>
      </c>
    </row>
    <row r="252" ht="15.75" customHeight="1">
      <c r="B252" s="422">
        <v>45098.0</v>
      </c>
      <c r="C252" s="423">
        <v>131343.0</v>
      </c>
      <c r="D252" s="423">
        <v>1.21590362E8</v>
      </c>
      <c r="E252" s="423">
        <v>6301.724</v>
      </c>
      <c r="F252" s="423">
        <v>7708499.364</v>
      </c>
      <c r="G252" s="423">
        <v>6310.95739</v>
      </c>
      <c r="H252" s="423">
        <v>1370.47303</v>
      </c>
      <c r="I252" s="423">
        <v>2186.05867</v>
      </c>
      <c r="J252" s="423" t="s">
        <v>6384</v>
      </c>
    </row>
    <row r="253" ht="15.75" customHeight="1">
      <c r="B253" s="422">
        <v>45097.0</v>
      </c>
      <c r="C253" s="423">
        <v>147353.0</v>
      </c>
      <c r="D253" s="423">
        <v>1.08486502E8</v>
      </c>
      <c r="E253" s="423">
        <v>5909.966</v>
      </c>
      <c r="F253" s="423">
        <v>7704916.487</v>
      </c>
      <c r="G253" s="423">
        <v>6301.79809</v>
      </c>
      <c r="H253" s="423">
        <v>1367.41419</v>
      </c>
      <c r="I253" s="423">
        <v>2184.81675</v>
      </c>
      <c r="J253" s="423" t="s">
        <v>6384</v>
      </c>
    </row>
    <row r="254" ht="15.75" customHeight="1">
      <c r="B254" s="422">
        <v>45096.0</v>
      </c>
      <c r="C254" s="423">
        <v>133849.0</v>
      </c>
      <c r="D254" s="423">
        <v>9.8915109E7</v>
      </c>
      <c r="E254" s="423">
        <v>5332.274</v>
      </c>
      <c r="F254" s="423">
        <v>7711799.202</v>
      </c>
      <c r="G254" s="423">
        <v>6314.14259</v>
      </c>
      <c r="H254" s="423">
        <v>1369.95741</v>
      </c>
      <c r="I254" s="423">
        <v>2188.60943</v>
      </c>
      <c r="J254" s="423" t="s">
        <v>6384</v>
      </c>
    </row>
    <row r="255" ht="15.75" customHeight="1">
      <c r="B255" s="422">
        <v>45095.0</v>
      </c>
      <c r="C255" s="423">
        <v>111881.0</v>
      </c>
      <c r="D255" s="423">
        <v>8.4830746E7</v>
      </c>
      <c r="E255" s="423">
        <v>4182.042</v>
      </c>
      <c r="F255" s="423">
        <v>7695700.013</v>
      </c>
      <c r="G255" s="423">
        <v>6281.06523</v>
      </c>
      <c r="H255" s="423">
        <v>1363.51885</v>
      </c>
      <c r="I255" s="423">
        <v>2183.25545</v>
      </c>
      <c r="J255" s="423" t="s">
        <v>6384</v>
      </c>
    </row>
    <row r="256" ht="15.75" customHeight="1">
      <c r="B256" s="422">
        <v>45092.0</v>
      </c>
      <c r="C256" s="423">
        <v>127375.0</v>
      </c>
      <c r="D256" s="423">
        <v>7.8868731E7</v>
      </c>
      <c r="E256" s="423">
        <v>4650.726</v>
      </c>
      <c r="F256" s="423">
        <v>7695291.84</v>
      </c>
      <c r="G256" s="423">
        <v>6280.01769</v>
      </c>
      <c r="H256" s="423">
        <v>1365.17403</v>
      </c>
      <c r="I256" s="423">
        <v>2182.50138</v>
      </c>
      <c r="J256" s="423" t="s">
        <v>6384</v>
      </c>
    </row>
    <row r="257" ht="15.75" customHeight="1">
      <c r="B257" s="422">
        <v>45091.0</v>
      </c>
      <c r="C257" s="423">
        <v>177485.0</v>
      </c>
      <c r="D257" s="423">
        <v>1.17802983E8</v>
      </c>
      <c r="E257" s="423">
        <v>7233.305</v>
      </c>
      <c r="F257" s="423">
        <v>7705113.409</v>
      </c>
      <c r="G257" s="423">
        <v>6274.75825</v>
      </c>
      <c r="H257" s="423">
        <v>1364.13936</v>
      </c>
      <c r="I257" s="423">
        <v>2181.07982</v>
      </c>
      <c r="J257" s="423" t="s">
        <v>6384</v>
      </c>
    </row>
    <row r="258" ht="15.75" customHeight="1">
      <c r="B258" s="422">
        <v>45090.0</v>
      </c>
      <c r="C258" s="423">
        <v>170641.0</v>
      </c>
      <c r="D258" s="423">
        <v>1.14488795E8</v>
      </c>
      <c r="E258" s="423">
        <v>6691.452</v>
      </c>
      <c r="F258" s="423">
        <v>7706730.718</v>
      </c>
      <c r="G258" s="423">
        <v>6298.9156</v>
      </c>
      <c r="H258" s="423">
        <v>1369.20064</v>
      </c>
      <c r="I258" s="423">
        <v>2185.50191</v>
      </c>
      <c r="J258" s="423" t="s">
        <v>6384</v>
      </c>
    </row>
    <row r="259" ht="15.75" customHeight="1">
      <c r="B259" s="422">
        <v>45089.0</v>
      </c>
      <c r="C259" s="423">
        <v>254942.0</v>
      </c>
      <c r="D259" s="423">
        <v>1.55188719E8</v>
      </c>
      <c r="E259" s="423">
        <v>9814.493</v>
      </c>
      <c r="F259" s="423">
        <v>7711476.465</v>
      </c>
      <c r="G259" s="423">
        <v>6310.59806</v>
      </c>
      <c r="H259" s="423">
        <v>1372.06863</v>
      </c>
      <c r="I259" s="423">
        <v>2185.39591</v>
      </c>
      <c r="J259" s="423" t="s">
        <v>6384</v>
      </c>
    </row>
    <row r="260" ht="15.75" customHeight="1">
      <c r="B260" s="422">
        <v>45088.0</v>
      </c>
      <c r="C260" s="423">
        <v>268292.0</v>
      </c>
      <c r="D260" s="423">
        <v>1.61957244E8</v>
      </c>
      <c r="E260" s="423">
        <v>10306.136</v>
      </c>
      <c r="F260" s="423">
        <v>7728268.755</v>
      </c>
      <c r="G260" s="423">
        <v>6341.57755</v>
      </c>
      <c r="H260" s="423">
        <v>1377.65642</v>
      </c>
      <c r="I260" s="423">
        <v>2190.9838</v>
      </c>
      <c r="J260" s="423" t="s">
        <v>6384</v>
      </c>
    </row>
    <row r="261" ht="15.75" customHeight="1">
      <c r="B261" s="422">
        <v>45085.0</v>
      </c>
      <c r="C261" s="423">
        <v>210724.0</v>
      </c>
      <c r="D261" s="423">
        <v>1.6979836E8</v>
      </c>
      <c r="E261" s="423">
        <v>10637.775</v>
      </c>
      <c r="F261" s="423">
        <v>7736882.84</v>
      </c>
      <c r="G261" s="423">
        <v>6352.84183</v>
      </c>
      <c r="H261" s="423">
        <v>1378.4282</v>
      </c>
      <c r="I261" s="423">
        <v>2192.88909</v>
      </c>
      <c r="J261" s="423" t="s">
        <v>6384</v>
      </c>
    </row>
    <row r="262" ht="15.75" customHeight="1">
      <c r="B262" s="422">
        <v>45084.0</v>
      </c>
      <c r="C262" s="423">
        <v>172484.0</v>
      </c>
      <c r="D262" s="423">
        <v>1.31308697E8</v>
      </c>
      <c r="E262" s="423">
        <v>7828.0</v>
      </c>
      <c r="F262" s="423">
        <v>7728035.335</v>
      </c>
      <c r="G262" s="423">
        <v>6338.98841</v>
      </c>
      <c r="H262" s="423">
        <v>1375.33366</v>
      </c>
      <c r="I262" s="423">
        <v>2189.21297</v>
      </c>
      <c r="J262" s="423" t="s">
        <v>6384</v>
      </c>
    </row>
    <row r="263" ht="15.75" customHeight="1">
      <c r="B263" s="422">
        <v>45083.0</v>
      </c>
      <c r="C263" s="423">
        <v>228231.0</v>
      </c>
      <c r="D263" s="423">
        <v>1.97639943E8</v>
      </c>
      <c r="E263" s="423">
        <v>10868.869</v>
      </c>
      <c r="F263" s="423">
        <v>7717109.935</v>
      </c>
      <c r="G263" s="423">
        <v>6316.19038</v>
      </c>
      <c r="H263" s="423">
        <v>1372.28877</v>
      </c>
      <c r="I263" s="423">
        <v>2188.73855</v>
      </c>
      <c r="J263" s="423" t="s">
        <v>6384</v>
      </c>
    </row>
    <row r="264" ht="15.75" customHeight="1">
      <c r="B264" s="422">
        <v>45082.0</v>
      </c>
      <c r="C264" s="423">
        <v>254906.0</v>
      </c>
      <c r="D264" s="423">
        <v>2.383719E8</v>
      </c>
      <c r="E264" s="423">
        <v>12566.88</v>
      </c>
      <c r="F264" s="423">
        <v>7740339.314</v>
      </c>
      <c r="G264" s="423">
        <v>6356.29697</v>
      </c>
      <c r="H264" s="423">
        <v>1382.29383</v>
      </c>
      <c r="I264" s="423">
        <v>2198.21633</v>
      </c>
      <c r="J264" s="423" t="s">
        <v>6384</v>
      </c>
    </row>
    <row r="265" ht="15.75" customHeight="1">
      <c r="B265" s="422">
        <v>45081.0</v>
      </c>
      <c r="C265" s="423">
        <v>220896.0</v>
      </c>
      <c r="D265" s="423">
        <v>2.27280165E8</v>
      </c>
      <c r="E265" s="423">
        <v>12544.095</v>
      </c>
      <c r="F265" s="423">
        <v>7749343.268</v>
      </c>
      <c r="G265" s="423">
        <v>6366.13519</v>
      </c>
      <c r="H265" s="423">
        <v>1382.99923</v>
      </c>
      <c r="I265" s="423">
        <v>2199.05451</v>
      </c>
      <c r="J265" s="423" t="s">
        <v>6384</v>
      </c>
    </row>
    <row r="266" ht="15.75" customHeight="1">
      <c r="B266" s="422">
        <v>45078.0</v>
      </c>
      <c r="C266" s="423">
        <v>204608.0</v>
      </c>
      <c r="D266" s="423">
        <v>1.53872354E8</v>
      </c>
      <c r="E266" s="423">
        <v>9978.332</v>
      </c>
      <c r="F266" s="423">
        <v>7742812.644</v>
      </c>
      <c r="G266" s="423">
        <v>6355.55553</v>
      </c>
      <c r="H266" s="423">
        <v>1379.56656</v>
      </c>
      <c r="I266" s="423">
        <v>2201.33246</v>
      </c>
      <c r="J266" s="423" t="s">
        <v>6384</v>
      </c>
    </row>
    <row r="267" ht="15.75" customHeight="1">
      <c r="B267" s="422">
        <v>45077.0</v>
      </c>
      <c r="C267" s="423">
        <v>248668.0</v>
      </c>
      <c r="D267" s="423">
        <v>2.07941789E8</v>
      </c>
      <c r="E267" s="423">
        <v>11986.518</v>
      </c>
      <c r="F267" s="423">
        <v>7737190.171</v>
      </c>
      <c r="G267" s="423">
        <v>6339.73583</v>
      </c>
      <c r="H267" s="423">
        <v>1376.99623</v>
      </c>
      <c r="I267" s="423">
        <v>2198.02486</v>
      </c>
      <c r="J267" s="423" t="s">
        <v>6384</v>
      </c>
    </row>
    <row r="268" ht="15.75" customHeight="1">
      <c r="B268" s="422">
        <v>45076.0</v>
      </c>
      <c r="C268" s="423">
        <v>215410.0</v>
      </c>
      <c r="D268" s="423">
        <v>1.90280542E8</v>
      </c>
      <c r="E268" s="423">
        <v>9760.126</v>
      </c>
      <c r="F268" s="423">
        <v>7739282.343</v>
      </c>
      <c r="G268" s="423">
        <v>6345.78462</v>
      </c>
      <c r="H268" s="423">
        <v>1375.64696</v>
      </c>
      <c r="I268" s="423">
        <v>2202.70483</v>
      </c>
      <c r="J268" s="423" t="s">
        <v>6384</v>
      </c>
    </row>
    <row r="269" ht="15.75" customHeight="1">
      <c r="B269" s="422">
        <v>45075.0</v>
      </c>
      <c r="C269" s="423">
        <v>224964.0</v>
      </c>
      <c r="D269" s="423">
        <v>2.39982567E8</v>
      </c>
      <c r="E269" s="423">
        <v>11745.61</v>
      </c>
      <c r="F269" s="423">
        <v>7730167.926</v>
      </c>
      <c r="G269" s="423">
        <v>6332.74093</v>
      </c>
      <c r="H269" s="423">
        <v>1369.71467</v>
      </c>
      <c r="I269" s="423">
        <v>2198.60927</v>
      </c>
      <c r="J269" s="423" t="s">
        <v>6384</v>
      </c>
    </row>
    <row r="270" ht="15.75" customHeight="1">
      <c r="B270" s="422">
        <v>45074.0</v>
      </c>
      <c r="C270" s="423">
        <v>256357.0</v>
      </c>
      <c r="D270" s="423">
        <v>2.24281712E8</v>
      </c>
      <c r="E270" s="423">
        <v>11745.825</v>
      </c>
      <c r="F270" s="423">
        <v>7732977.237</v>
      </c>
      <c r="G270" s="423">
        <v>6339.88419</v>
      </c>
      <c r="H270" s="423">
        <v>1371.06162</v>
      </c>
      <c r="I270" s="423">
        <v>2199.69551</v>
      </c>
      <c r="J270" s="423" t="s">
        <v>6384</v>
      </c>
    </row>
    <row r="271" ht="15.75" customHeight="1">
      <c r="B271" s="422">
        <v>45071.0</v>
      </c>
      <c r="C271" s="423">
        <v>228460.0</v>
      </c>
      <c r="D271" s="423">
        <v>2.04118139E8</v>
      </c>
      <c r="E271" s="423">
        <v>10365.656</v>
      </c>
      <c r="F271" s="423">
        <v>7725599.602</v>
      </c>
      <c r="G271" s="423">
        <v>6325.7318</v>
      </c>
      <c r="H271" s="423">
        <v>1370.77976</v>
      </c>
      <c r="I271" s="423">
        <v>2198.50135</v>
      </c>
      <c r="J271" s="423" t="s">
        <v>6384</v>
      </c>
    </row>
    <row r="272" ht="15.75" customHeight="1">
      <c r="B272" s="422">
        <v>45070.0</v>
      </c>
      <c r="C272" s="423">
        <v>231653.0</v>
      </c>
      <c r="D272" s="423">
        <v>2.33486431E8</v>
      </c>
      <c r="E272" s="423">
        <v>11099.379</v>
      </c>
      <c r="F272" s="423">
        <v>7714298.919</v>
      </c>
      <c r="G272" s="423">
        <v>6305.90056</v>
      </c>
      <c r="H272" s="423">
        <v>1369.83032</v>
      </c>
      <c r="I272" s="423">
        <v>2195.08077</v>
      </c>
      <c r="J272" s="423" t="s">
        <v>6384</v>
      </c>
    </row>
    <row r="273" ht="15.75" customHeight="1">
      <c r="B273" s="422">
        <v>45069.0</v>
      </c>
      <c r="C273" s="423">
        <v>194244.0</v>
      </c>
      <c r="D273" s="423">
        <v>1.7648407E8</v>
      </c>
      <c r="E273" s="423">
        <v>9202.196</v>
      </c>
      <c r="F273" s="423">
        <v>7717071.523</v>
      </c>
      <c r="G273" s="423">
        <v>6306.18754</v>
      </c>
      <c r="H273" s="423">
        <v>1371.16348</v>
      </c>
      <c r="I273" s="423">
        <v>2195.81299</v>
      </c>
      <c r="J273" s="423" t="s">
        <v>6384</v>
      </c>
    </row>
    <row r="274" ht="15.75" customHeight="1">
      <c r="B274" s="422">
        <v>45068.0</v>
      </c>
      <c r="C274" s="423">
        <v>173223.0</v>
      </c>
      <c r="D274" s="423">
        <v>1.43271893E8</v>
      </c>
      <c r="E274" s="423">
        <v>7074.007</v>
      </c>
      <c r="F274" s="423">
        <v>7703635.486</v>
      </c>
      <c r="G274" s="423">
        <v>6281.65377</v>
      </c>
      <c r="H274" s="423">
        <v>1366.48111</v>
      </c>
      <c r="I274" s="423">
        <v>2190.60235</v>
      </c>
      <c r="J274" s="423" t="s">
        <v>6384</v>
      </c>
    </row>
    <row r="275" ht="15.75" customHeight="1">
      <c r="B275" s="422">
        <v>45067.0</v>
      </c>
      <c r="C275" s="423">
        <v>192706.0</v>
      </c>
      <c r="D275" s="423">
        <v>1.58602182E8</v>
      </c>
      <c r="E275" s="423">
        <v>8117.424</v>
      </c>
      <c r="F275" s="423">
        <v>7701298.877</v>
      </c>
      <c r="G275" s="423">
        <v>6281.29573</v>
      </c>
      <c r="H275" s="423">
        <v>1366.23097</v>
      </c>
      <c r="I275" s="423">
        <v>2190.90657</v>
      </c>
      <c r="J275" s="423" t="s">
        <v>6384</v>
      </c>
    </row>
    <row r="276" ht="15.75" customHeight="1">
      <c r="B276" s="422">
        <v>45064.0</v>
      </c>
      <c r="C276" s="423">
        <v>220288.0</v>
      </c>
      <c r="D276" s="423">
        <v>1.9132473E8</v>
      </c>
      <c r="E276" s="423">
        <v>9329.107</v>
      </c>
      <c r="F276" s="423">
        <v>7706378.658</v>
      </c>
      <c r="G276" s="423">
        <v>6290.19589</v>
      </c>
      <c r="H276" s="423">
        <v>1368.24612</v>
      </c>
      <c r="I276" s="423">
        <v>2195.28625</v>
      </c>
      <c r="J276" s="423" t="s">
        <v>6384</v>
      </c>
    </row>
    <row r="277" ht="15.75" customHeight="1">
      <c r="B277" s="422">
        <v>45063.0</v>
      </c>
      <c r="C277" s="423">
        <v>175184.0</v>
      </c>
      <c r="D277" s="423">
        <v>1.35910445E8</v>
      </c>
      <c r="E277" s="423">
        <v>7119.859</v>
      </c>
      <c r="F277" s="423">
        <v>7706012.46</v>
      </c>
      <c r="G277" s="423">
        <v>6281.24998</v>
      </c>
      <c r="H277" s="423">
        <v>1368.01025</v>
      </c>
      <c r="I277" s="423">
        <v>2193.32129</v>
      </c>
      <c r="J277" s="423" t="s">
        <v>6384</v>
      </c>
    </row>
    <row r="278" ht="15.75" customHeight="1">
      <c r="B278" s="422">
        <v>45062.0</v>
      </c>
      <c r="C278" s="423">
        <v>157320.0</v>
      </c>
      <c r="D278" s="423">
        <v>1.50171969E8</v>
      </c>
      <c r="E278" s="423">
        <v>7442.953</v>
      </c>
      <c r="F278" s="423">
        <v>7697836.446</v>
      </c>
      <c r="G278" s="423">
        <v>6277.20749</v>
      </c>
      <c r="H278" s="423">
        <v>1368.5154</v>
      </c>
      <c r="I278" s="423">
        <v>2193.36545</v>
      </c>
      <c r="J278" s="423" t="s">
        <v>6384</v>
      </c>
    </row>
    <row r="279" ht="15.75" customHeight="1">
      <c r="B279" s="422">
        <v>45061.0</v>
      </c>
      <c r="C279" s="423">
        <v>159531.0</v>
      </c>
      <c r="D279" s="423">
        <v>1.20479352E8</v>
      </c>
      <c r="E279" s="423">
        <v>6539.96</v>
      </c>
      <c r="F279" s="423">
        <v>7650867.534</v>
      </c>
      <c r="G279" s="423">
        <v>6260.09906</v>
      </c>
      <c r="H279" s="423">
        <v>1366.17341</v>
      </c>
      <c r="I279" s="423">
        <v>2185.82678</v>
      </c>
      <c r="J279" s="423" t="s">
        <v>6384</v>
      </c>
    </row>
    <row r="280" ht="15.75" customHeight="1">
      <c r="B280" s="422">
        <v>45060.0</v>
      </c>
      <c r="C280" s="423">
        <v>152579.0</v>
      </c>
      <c r="D280" s="423">
        <v>1.19034621E8</v>
      </c>
      <c r="E280" s="423">
        <v>6364.946</v>
      </c>
      <c r="F280" s="423">
        <v>7652753.693</v>
      </c>
      <c r="G280" s="423">
        <v>6263.40027</v>
      </c>
      <c r="H280" s="423">
        <v>1368.93592</v>
      </c>
      <c r="I280" s="423">
        <v>2190.24955</v>
      </c>
      <c r="J280" s="423" t="s">
        <v>6384</v>
      </c>
    </row>
    <row r="281" ht="15.75" customHeight="1">
      <c r="B281" s="422">
        <v>45057.0</v>
      </c>
      <c r="C281" s="423">
        <v>192111.0</v>
      </c>
      <c r="D281" s="423">
        <v>1.48864446E8</v>
      </c>
      <c r="E281" s="423">
        <v>7985.643</v>
      </c>
      <c r="F281" s="423">
        <v>7661067.495</v>
      </c>
      <c r="G281" s="423">
        <v>6272.42849</v>
      </c>
      <c r="H281" s="423">
        <v>1371.9972</v>
      </c>
      <c r="I281" s="423">
        <v>2194.35195</v>
      </c>
      <c r="J281" s="423" t="s">
        <v>6384</v>
      </c>
    </row>
    <row r="282" ht="15.75" customHeight="1">
      <c r="B282" s="422">
        <v>45056.0</v>
      </c>
      <c r="C282" s="423">
        <v>174649.0</v>
      </c>
      <c r="D282" s="423">
        <v>1.55599499E8</v>
      </c>
      <c r="E282" s="423">
        <v>7217.811</v>
      </c>
      <c r="F282" s="423">
        <v>7667223.521</v>
      </c>
      <c r="G282" s="423">
        <v>6279.10722</v>
      </c>
      <c r="H282" s="423">
        <v>1373.57483</v>
      </c>
      <c r="I282" s="423">
        <v>2198.40675</v>
      </c>
      <c r="J282" s="423" t="s">
        <v>6384</v>
      </c>
    </row>
    <row r="283" ht="15.75" customHeight="1">
      <c r="B283" s="422">
        <v>45055.0</v>
      </c>
      <c r="C283" s="423">
        <v>176625.0</v>
      </c>
      <c r="D283" s="423">
        <v>1.69653877E8</v>
      </c>
      <c r="E283" s="423">
        <v>8312.792</v>
      </c>
      <c r="F283" s="423">
        <v>7665054.462</v>
      </c>
      <c r="G283" s="423">
        <v>6273.59919</v>
      </c>
      <c r="H283" s="423">
        <v>1369.87009</v>
      </c>
      <c r="I283" s="423">
        <v>2200.38328</v>
      </c>
      <c r="J283" s="423" t="s">
        <v>6384</v>
      </c>
    </row>
    <row r="284" ht="15.75" customHeight="1">
      <c r="B284" s="422">
        <v>45054.0</v>
      </c>
      <c r="C284" s="423">
        <v>164399.0</v>
      </c>
      <c r="D284" s="423">
        <v>1.65443596E8</v>
      </c>
      <c r="E284" s="423">
        <v>7595.17</v>
      </c>
      <c r="F284" s="423">
        <v>7658013.88</v>
      </c>
      <c r="G284" s="423">
        <v>6261.62648</v>
      </c>
      <c r="H284" s="423">
        <v>1367.53479</v>
      </c>
      <c r="I284" s="423">
        <v>2196.37409</v>
      </c>
      <c r="J284" s="423" t="s">
        <v>6384</v>
      </c>
    </row>
    <row r="285" ht="15.75" customHeight="1">
      <c r="B285" s="422">
        <v>45053.0</v>
      </c>
      <c r="C285" s="423">
        <v>177954.0</v>
      </c>
      <c r="D285" s="423">
        <v>1.53507459E8</v>
      </c>
      <c r="E285" s="423">
        <v>8462.138</v>
      </c>
      <c r="F285" s="423">
        <v>7664572.305</v>
      </c>
      <c r="G285" s="423">
        <v>6269.34197</v>
      </c>
      <c r="H285" s="423">
        <v>1368.1491</v>
      </c>
      <c r="I285" s="423">
        <v>2203.93496</v>
      </c>
      <c r="J285" s="423" t="s">
        <v>6384</v>
      </c>
    </row>
    <row r="286" ht="15.75" customHeight="1">
      <c r="B286" s="422">
        <v>45049.0</v>
      </c>
      <c r="C286" s="423">
        <v>160787.0</v>
      </c>
      <c r="D286" s="423">
        <v>1.26062751E8</v>
      </c>
      <c r="E286" s="423">
        <v>8635.07</v>
      </c>
      <c r="F286" s="423">
        <v>7663175.056</v>
      </c>
      <c r="G286" s="423">
        <v>6269.16166</v>
      </c>
      <c r="H286" s="423">
        <v>1367.36961</v>
      </c>
      <c r="I286" s="423">
        <v>2204.74543</v>
      </c>
      <c r="J286" s="423" t="s">
        <v>6384</v>
      </c>
    </row>
    <row r="287" ht="15.75" customHeight="1">
      <c r="B287" s="422">
        <v>45048.0</v>
      </c>
      <c r="C287" s="423">
        <v>157779.0</v>
      </c>
      <c r="D287" s="423">
        <v>1.23933055E8</v>
      </c>
      <c r="E287" s="423">
        <v>8516.935</v>
      </c>
      <c r="F287" s="423">
        <v>7664020.07</v>
      </c>
      <c r="G287" s="423">
        <v>6270.77296</v>
      </c>
      <c r="H287" s="423">
        <v>1367.76055</v>
      </c>
      <c r="I287" s="423">
        <v>2206.12355</v>
      </c>
      <c r="J287" s="423" t="s">
        <v>6384</v>
      </c>
    </row>
    <row r="288" ht="15.75" customHeight="1">
      <c r="B288" s="422">
        <v>45046.0</v>
      </c>
      <c r="C288" s="423">
        <v>151826.0</v>
      </c>
      <c r="D288" s="423">
        <v>9.7637108E7</v>
      </c>
      <c r="E288" s="423">
        <v>6931.533</v>
      </c>
      <c r="F288" s="423">
        <v>7656907.401</v>
      </c>
      <c r="G288" s="423">
        <v>6262.68712</v>
      </c>
      <c r="H288" s="423">
        <v>1359.83415</v>
      </c>
      <c r="I288" s="423">
        <v>2202.41973</v>
      </c>
      <c r="J288" s="423" t="s">
        <v>6384</v>
      </c>
    </row>
    <row r="289" ht="15.75" customHeight="1">
      <c r="B289" s="422">
        <v>45043.0</v>
      </c>
      <c r="C289" s="423">
        <v>176426.0</v>
      </c>
      <c r="D289" s="423">
        <v>1.59059116E8</v>
      </c>
      <c r="E289" s="423">
        <v>9676.915</v>
      </c>
      <c r="F289" s="423">
        <v>7660576.959</v>
      </c>
      <c r="G289" s="423">
        <v>6274.06197</v>
      </c>
      <c r="H289" s="423">
        <v>1362.90045</v>
      </c>
      <c r="I289" s="423">
        <v>2208.57223</v>
      </c>
      <c r="J289" s="423" t="s">
        <v>6384</v>
      </c>
    </row>
    <row r="290" ht="15.75" customHeight="1">
      <c r="B290" s="422">
        <v>45042.0</v>
      </c>
      <c r="C290" s="423">
        <v>150341.0</v>
      </c>
      <c r="D290" s="423">
        <v>1.10473433E8</v>
      </c>
      <c r="E290" s="423">
        <v>7653.389</v>
      </c>
      <c r="F290" s="423">
        <v>7658872.406</v>
      </c>
      <c r="G290" s="423">
        <v>6266.35649</v>
      </c>
      <c r="H290" s="423">
        <v>1359.79864</v>
      </c>
      <c r="I290" s="423">
        <v>2213.21877</v>
      </c>
      <c r="J290" s="423" t="s">
        <v>6384</v>
      </c>
    </row>
    <row r="291" ht="15.75" customHeight="1">
      <c r="B291" s="422">
        <v>45041.0</v>
      </c>
      <c r="C291" s="423">
        <v>145783.0</v>
      </c>
      <c r="D291" s="423">
        <v>1.05237922E8</v>
      </c>
      <c r="E291" s="423">
        <v>7131.561</v>
      </c>
      <c r="F291" s="423">
        <v>7656753.039</v>
      </c>
      <c r="G291" s="423">
        <v>6263.51656</v>
      </c>
      <c r="H291" s="423">
        <v>1358.52595</v>
      </c>
      <c r="I291" s="423">
        <v>2212.93267</v>
      </c>
      <c r="J291" s="423" t="s">
        <v>6384</v>
      </c>
    </row>
    <row r="292" ht="15.75" customHeight="1">
      <c r="B292" s="422">
        <v>45040.0</v>
      </c>
      <c r="C292" s="423">
        <v>114803.0</v>
      </c>
      <c r="D292" s="423">
        <v>7.5235394E7</v>
      </c>
      <c r="E292" s="423">
        <v>5525.214</v>
      </c>
      <c r="F292" s="423">
        <v>7655167.809</v>
      </c>
      <c r="G292" s="423">
        <v>6252.16092</v>
      </c>
      <c r="H292" s="423">
        <v>1354.99267</v>
      </c>
      <c r="I292" s="423">
        <v>2213.04469</v>
      </c>
      <c r="J292" s="423" t="s">
        <v>6384</v>
      </c>
    </row>
    <row r="293" ht="15.75" customHeight="1">
      <c r="B293" s="422">
        <v>45034.0</v>
      </c>
      <c r="C293" s="423">
        <v>103516.0</v>
      </c>
      <c r="D293" s="423">
        <v>7.8414411E7</v>
      </c>
      <c r="E293" s="423">
        <v>5585.415</v>
      </c>
      <c r="F293" s="423">
        <v>7638889.799</v>
      </c>
      <c r="G293" s="423">
        <v>6228.65121</v>
      </c>
      <c r="H293" s="423">
        <v>1349.40239</v>
      </c>
      <c r="I293" s="423">
        <v>2202.84905</v>
      </c>
      <c r="J293" s="423" t="s">
        <v>6384</v>
      </c>
    </row>
    <row r="294" ht="15.75" customHeight="1">
      <c r="B294" s="422">
        <v>45033.0</v>
      </c>
      <c r="C294" s="423">
        <v>90486.0</v>
      </c>
      <c r="D294" s="423">
        <v>6.7456984E7</v>
      </c>
      <c r="E294" s="423">
        <v>4435.818</v>
      </c>
      <c r="F294" s="423">
        <v>7634358.145</v>
      </c>
      <c r="G294" s="423">
        <v>6223.05544</v>
      </c>
      <c r="H294" s="423">
        <v>1348.58758</v>
      </c>
      <c r="I294" s="423">
        <v>2202.06621</v>
      </c>
      <c r="J294" s="423" t="s">
        <v>6384</v>
      </c>
    </row>
    <row r="295" ht="15.75" customHeight="1">
      <c r="B295" s="422">
        <v>45032.0</v>
      </c>
      <c r="C295" s="423">
        <v>91997.0</v>
      </c>
      <c r="D295" s="423">
        <v>8.3614814E7</v>
      </c>
      <c r="E295" s="423">
        <v>4729.135</v>
      </c>
      <c r="F295" s="423">
        <v>7633186.029</v>
      </c>
      <c r="G295" s="423">
        <v>6216.23281</v>
      </c>
      <c r="H295" s="423">
        <v>1347.69155</v>
      </c>
      <c r="I295" s="423">
        <v>2199.67374</v>
      </c>
      <c r="J295" s="423" t="s">
        <v>6384</v>
      </c>
    </row>
    <row r="296" ht="15.75" customHeight="1">
      <c r="B296" s="422">
        <v>45029.0</v>
      </c>
      <c r="C296" s="423">
        <v>86279.0</v>
      </c>
      <c r="D296" s="423">
        <v>5.8990789E7</v>
      </c>
      <c r="E296" s="423">
        <v>4141.321</v>
      </c>
      <c r="F296" s="423">
        <v>7630260.354</v>
      </c>
      <c r="G296" s="423">
        <v>6215.17968</v>
      </c>
      <c r="H296" s="423">
        <v>1347.51713</v>
      </c>
      <c r="I296" s="423">
        <v>2201.93174</v>
      </c>
      <c r="J296" s="423" t="s">
        <v>6384</v>
      </c>
    </row>
    <row r="297" ht="15.75" customHeight="1">
      <c r="B297" s="422">
        <v>45028.0</v>
      </c>
      <c r="C297" s="423">
        <v>80841.0</v>
      </c>
      <c r="D297" s="423">
        <v>6.7319433E7</v>
      </c>
      <c r="E297" s="423">
        <v>4110.85</v>
      </c>
      <c r="F297" s="423">
        <v>7627781.999</v>
      </c>
      <c r="G297" s="423">
        <v>6204.8772</v>
      </c>
      <c r="H297" s="423">
        <v>1345.5512</v>
      </c>
      <c r="I297" s="423">
        <v>2199.14136</v>
      </c>
      <c r="J297" s="423" t="s">
        <v>6384</v>
      </c>
    </row>
    <row r="298" ht="15.75" customHeight="1">
      <c r="B298" s="422">
        <v>45027.0</v>
      </c>
      <c r="C298" s="423">
        <v>88856.0</v>
      </c>
      <c r="D298" s="423">
        <v>6.1734136E7</v>
      </c>
      <c r="E298" s="423">
        <v>4425.354</v>
      </c>
      <c r="F298" s="423">
        <v>7565046.611</v>
      </c>
      <c r="G298" s="423">
        <v>6196.4851</v>
      </c>
      <c r="H298" s="423">
        <v>1342.54809</v>
      </c>
      <c r="I298" s="423">
        <v>2198.65855</v>
      </c>
      <c r="J298" s="423" t="s">
        <v>6384</v>
      </c>
    </row>
    <row r="299" ht="15.75" customHeight="1">
      <c r="B299" s="422">
        <v>45026.0</v>
      </c>
      <c r="C299" s="423">
        <v>102342.0</v>
      </c>
      <c r="D299" s="423">
        <v>7.2730947E7</v>
      </c>
      <c r="E299" s="423">
        <v>4694.989</v>
      </c>
      <c r="F299" s="423">
        <v>7563981.427</v>
      </c>
      <c r="G299" s="423">
        <v>6201.5503</v>
      </c>
      <c r="H299" s="423">
        <v>1344.5429</v>
      </c>
      <c r="I299" s="423">
        <v>2197.07724</v>
      </c>
      <c r="J299" s="423" t="s">
        <v>6384</v>
      </c>
    </row>
    <row r="300" ht="15.75" customHeight="1">
      <c r="B300" s="422">
        <v>45025.0</v>
      </c>
      <c r="C300" s="423">
        <v>103922.0</v>
      </c>
      <c r="D300" s="423">
        <v>6.1230686E7</v>
      </c>
      <c r="E300" s="423">
        <v>4988.163</v>
      </c>
      <c r="F300" s="423">
        <v>7585100.447</v>
      </c>
      <c r="G300" s="423">
        <v>6214.0206</v>
      </c>
      <c r="H300" s="423">
        <v>1348.07784</v>
      </c>
      <c r="I300" s="423">
        <v>2200.15138</v>
      </c>
      <c r="J300" s="423" t="s">
        <v>6384</v>
      </c>
    </row>
    <row r="301" ht="15.75" customHeight="1">
      <c r="B301" s="422">
        <v>45022.0</v>
      </c>
      <c r="C301" s="423">
        <v>115529.0</v>
      </c>
      <c r="D301" s="423">
        <v>7.6282105E7</v>
      </c>
      <c r="E301" s="423">
        <v>6123.19</v>
      </c>
      <c r="F301" s="423">
        <v>7629119.856</v>
      </c>
      <c r="G301" s="423">
        <v>6214.20454</v>
      </c>
      <c r="H301" s="423">
        <v>1347.89013</v>
      </c>
      <c r="I301" s="423">
        <v>2198.89207</v>
      </c>
      <c r="J301" s="423" t="s">
        <v>6384</v>
      </c>
    </row>
    <row r="302" ht="15.75" customHeight="1">
      <c r="B302" s="422">
        <v>45021.0</v>
      </c>
      <c r="C302" s="423">
        <v>104030.0</v>
      </c>
      <c r="D302" s="423">
        <v>7.2898479E7</v>
      </c>
      <c r="E302" s="423">
        <v>5273.696</v>
      </c>
      <c r="F302" s="423">
        <v>7626326.54</v>
      </c>
      <c r="G302" s="423">
        <v>6211.0276</v>
      </c>
      <c r="H302" s="423">
        <v>1346.29897</v>
      </c>
      <c r="I302" s="423">
        <v>2202.03594</v>
      </c>
      <c r="J302" s="423" t="s">
        <v>6384</v>
      </c>
    </row>
    <row r="303" ht="15.75" customHeight="1">
      <c r="B303" s="422">
        <v>45020.0</v>
      </c>
      <c r="C303" s="423">
        <v>132823.0</v>
      </c>
      <c r="D303" s="423">
        <v>9.0104358E7</v>
      </c>
      <c r="E303" s="423">
        <v>6460.045</v>
      </c>
      <c r="F303" s="423">
        <v>7625603.792</v>
      </c>
      <c r="G303" s="423">
        <v>6209.68225</v>
      </c>
      <c r="H303" s="423">
        <v>1346.00013</v>
      </c>
      <c r="I303" s="423">
        <v>2203.08065</v>
      </c>
      <c r="J303" s="423" t="s">
        <v>6384</v>
      </c>
    </row>
    <row r="304" ht="15.75" customHeight="1">
      <c r="B304" s="422">
        <v>45019.0</v>
      </c>
      <c r="C304" s="423">
        <v>122935.0</v>
      </c>
      <c r="D304" s="423">
        <v>8.2645108E7</v>
      </c>
      <c r="E304" s="423">
        <v>5758.002</v>
      </c>
      <c r="F304" s="423">
        <v>7627817.59</v>
      </c>
      <c r="G304" s="423">
        <v>6213.45111</v>
      </c>
      <c r="H304" s="423">
        <v>1348.77757</v>
      </c>
      <c r="I304" s="423">
        <v>2207.757</v>
      </c>
      <c r="J304" s="423" t="s">
        <v>6384</v>
      </c>
    </row>
    <row r="305" ht="15.75" customHeight="1">
      <c r="B305" s="422">
        <v>45018.0</v>
      </c>
      <c r="C305" s="423">
        <v>114491.0</v>
      </c>
      <c r="D305" s="423">
        <v>8.196691E7</v>
      </c>
      <c r="E305" s="423">
        <v>5318.387</v>
      </c>
      <c r="F305" s="423">
        <v>7629914.974</v>
      </c>
      <c r="G305" s="423">
        <v>6217.79136</v>
      </c>
      <c r="H305" s="423">
        <v>1352.89901</v>
      </c>
      <c r="I305" s="423">
        <v>2209.77927</v>
      </c>
      <c r="J305" s="423" t="s">
        <v>6384</v>
      </c>
    </row>
    <row r="306" ht="15.75" customHeight="1">
      <c r="B306" s="422">
        <v>45015.0</v>
      </c>
      <c r="C306" s="423">
        <v>110516.0</v>
      </c>
      <c r="D306" s="423">
        <v>8.2443219E7</v>
      </c>
      <c r="E306" s="423">
        <v>6668.348</v>
      </c>
      <c r="F306" s="423">
        <v>7623663.12</v>
      </c>
      <c r="G306" s="423">
        <v>6206.7975</v>
      </c>
      <c r="H306" s="423">
        <v>1349.32695</v>
      </c>
      <c r="I306" s="423">
        <v>2209.439</v>
      </c>
      <c r="J306" s="423" t="s">
        <v>6384</v>
      </c>
    </row>
    <row r="307" ht="15.75" customHeight="1">
      <c r="B307" s="422">
        <v>45014.0</v>
      </c>
      <c r="C307" s="423">
        <v>85395.0</v>
      </c>
      <c r="D307" s="423">
        <v>5.7217932E7</v>
      </c>
      <c r="E307" s="423">
        <v>3826.82</v>
      </c>
      <c r="F307" s="423">
        <v>7618300.594</v>
      </c>
      <c r="G307" s="423">
        <v>6196.75086</v>
      </c>
      <c r="H307" s="423">
        <v>1347.68403</v>
      </c>
      <c r="I307" s="423">
        <v>2206.98584</v>
      </c>
      <c r="J307" s="423" t="s">
        <v>6384</v>
      </c>
    </row>
    <row r="308" ht="15.75" customHeight="1">
      <c r="B308" s="422">
        <v>45013.0</v>
      </c>
      <c r="C308" s="423">
        <v>68014.0</v>
      </c>
      <c r="D308" s="423">
        <v>4.2645814E7</v>
      </c>
      <c r="E308" s="423">
        <v>2720.551</v>
      </c>
      <c r="F308" s="423">
        <v>7618959.907</v>
      </c>
      <c r="G308" s="423">
        <v>6193.0848</v>
      </c>
      <c r="H308" s="423">
        <v>1345.62226</v>
      </c>
      <c r="I308" s="423">
        <v>2210.70558</v>
      </c>
      <c r="J308" s="423" t="s">
        <v>6384</v>
      </c>
    </row>
    <row r="309" ht="15.75" customHeight="1">
      <c r="B309" s="422">
        <v>45012.0</v>
      </c>
      <c r="C309" s="423">
        <v>79586.0</v>
      </c>
      <c r="D309" s="423">
        <v>5.0651291E7</v>
      </c>
      <c r="E309" s="423">
        <v>3176.04</v>
      </c>
      <c r="F309" s="423">
        <v>7614177.462</v>
      </c>
      <c r="G309" s="423">
        <v>6203.92453</v>
      </c>
      <c r="H309" s="423">
        <v>1349.68766</v>
      </c>
      <c r="I309" s="423">
        <v>2215.40923</v>
      </c>
      <c r="J309" s="423" t="s">
        <v>6384</v>
      </c>
    </row>
    <row r="310" ht="15.75" customHeight="1">
      <c r="B310" s="422">
        <v>45008.0</v>
      </c>
      <c r="C310" s="423">
        <v>63741.0</v>
      </c>
      <c r="D310" s="423">
        <v>4.3536966E7</v>
      </c>
      <c r="E310" s="423">
        <v>2869.757</v>
      </c>
      <c r="F310" s="423">
        <v>7614109.321</v>
      </c>
      <c r="G310" s="423">
        <v>6215.3049</v>
      </c>
      <c r="H310" s="423">
        <v>1353.25167</v>
      </c>
      <c r="I310" s="423">
        <v>2218.01888</v>
      </c>
      <c r="J310" s="423" t="s">
        <v>6384</v>
      </c>
    </row>
    <row r="311" ht="15.75" customHeight="1">
      <c r="B311" s="422">
        <v>45007.0</v>
      </c>
      <c r="C311" s="423">
        <v>73769.0</v>
      </c>
      <c r="D311" s="423">
        <v>4.6938123E7</v>
      </c>
      <c r="E311" s="423">
        <v>3284.863</v>
      </c>
      <c r="F311" s="423">
        <v>7609350.918</v>
      </c>
      <c r="G311" s="423">
        <v>6206.63996</v>
      </c>
      <c r="H311" s="423">
        <v>1352.49961</v>
      </c>
      <c r="I311" s="423">
        <v>2215.43131</v>
      </c>
      <c r="J311" s="423" t="s">
        <v>6384</v>
      </c>
    </row>
    <row r="312" ht="15.75" customHeight="1">
      <c r="B312" s="422">
        <v>45006.0</v>
      </c>
      <c r="C312" s="423">
        <v>83333.0</v>
      </c>
      <c r="D312" s="423">
        <v>5.2190165E7</v>
      </c>
      <c r="E312" s="423">
        <v>3496.162</v>
      </c>
      <c r="F312" s="423">
        <v>7619693.691</v>
      </c>
      <c r="G312" s="423">
        <v>6222.90219</v>
      </c>
      <c r="H312" s="423">
        <v>1355.84232</v>
      </c>
      <c r="I312" s="423">
        <v>2220.61993</v>
      </c>
      <c r="J312" s="423" t="s">
        <v>6384</v>
      </c>
    </row>
    <row r="313" ht="15.75" customHeight="1">
      <c r="B313" s="422">
        <v>45005.0</v>
      </c>
      <c r="C313" s="423">
        <v>67113.0</v>
      </c>
      <c r="D313" s="423">
        <v>4.8428077E7</v>
      </c>
      <c r="E313" s="423">
        <v>3446.642</v>
      </c>
      <c r="F313" s="423">
        <v>7608462.816</v>
      </c>
      <c r="G313" s="423">
        <v>6204.176</v>
      </c>
      <c r="H313" s="423">
        <v>1349.93667</v>
      </c>
      <c r="I313" s="423">
        <v>2215.8162</v>
      </c>
      <c r="J313" s="423" t="s">
        <v>6384</v>
      </c>
    </row>
    <row r="314" ht="15.75" customHeight="1">
      <c r="B314" s="422">
        <v>45004.0</v>
      </c>
      <c r="C314" s="423">
        <v>79333.0</v>
      </c>
      <c r="D314" s="423">
        <v>6.1268505E7</v>
      </c>
      <c r="E314" s="423">
        <v>4522.91</v>
      </c>
      <c r="F314" s="423">
        <v>7613028.647</v>
      </c>
      <c r="G314" s="423">
        <v>6207.32794</v>
      </c>
      <c r="H314" s="423">
        <v>1352.89052</v>
      </c>
      <c r="I314" s="423">
        <v>2217.78246</v>
      </c>
      <c r="J314" s="423" t="s">
        <v>6384</v>
      </c>
    </row>
    <row r="315" ht="15.75" customHeight="1">
      <c r="B315" s="422">
        <v>45001.0</v>
      </c>
      <c r="C315" s="423">
        <v>78958.0</v>
      </c>
      <c r="D315" s="423">
        <v>6.3678742E7</v>
      </c>
      <c r="E315" s="423">
        <v>4839.985</v>
      </c>
      <c r="F315" s="423">
        <v>7618946.704</v>
      </c>
      <c r="G315" s="423">
        <v>6220.24291</v>
      </c>
      <c r="H315" s="423">
        <v>1356.84871</v>
      </c>
      <c r="I315" s="423">
        <v>2218.75623</v>
      </c>
      <c r="J315" s="423" t="s">
        <v>6384</v>
      </c>
    </row>
    <row r="316" ht="15.75" customHeight="1">
      <c r="B316" s="422">
        <v>45000.0</v>
      </c>
      <c r="C316" s="423">
        <v>109407.0</v>
      </c>
      <c r="D316" s="423">
        <v>8.4489157E7</v>
      </c>
      <c r="E316" s="423">
        <v>6071.645</v>
      </c>
      <c r="F316" s="423">
        <v>7616845.668</v>
      </c>
      <c r="G316" s="423">
        <v>6213.37171</v>
      </c>
      <c r="H316" s="423">
        <v>1353.72486</v>
      </c>
      <c r="I316" s="423">
        <v>2215.17967</v>
      </c>
      <c r="J316" s="423" t="s">
        <v>6384</v>
      </c>
    </row>
    <row r="317" ht="15.75" customHeight="1">
      <c r="B317" s="422">
        <v>44999.0</v>
      </c>
      <c r="C317" s="423">
        <v>99180.0</v>
      </c>
      <c r="D317" s="423">
        <v>8.1730759E7</v>
      </c>
      <c r="E317" s="423">
        <v>5636.379</v>
      </c>
      <c r="F317" s="423">
        <v>7624889.519</v>
      </c>
      <c r="G317" s="423">
        <v>6231.95618</v>
      </c>
      <c r="H317" s="423">
        <v>1355.16102</v>
      </c>
      <c r="I317" s="423">
        <v>2217.67679</v>
      </c>
      <c r="J317" s="423" t="s">
        <v>6384</v>
      </c>
    </row>
    <row r="318" ht="15.75" customHeight="1">
      <c r="B318" s="422">
        <v>44998.0</v>
      </c>
      <c r="C318" s="423">
        <v>94704.0</v>
      </c>
      <c r="D318" s="423">
        <v>7.113092E7</v>
      </c>
      <c r="E318" s="423">
        <v>4517.181</v>
      </c>
      <c r="F318" s="423">
        <v>7636214.64</v>
      </c>
      <c r="G318" s="423">
        <v>6243.57378</v>
      </c>
      <c r="H318" s="423">
        <v>1359.8642</v>
      </c>
      <c r="I318" s="423">
        <v>2223.49406</v>
      </c>
      <c r="J318" s="423" t="s">
        <v>6384</v>
      </c>
    </row>
    <row r="319" ht="15.75" customHeight="1">
      <c r="B319" s="422">
        <v>44997.0</v>
      </c>
      <c r="C319" s="423">
        <v>103120.0</v>
      </c>
      <c r="D319" s="423">
        <v>6.7518281E7</v>
      </c>
      <c r="E319" s="423">
        <v>4335.839</v>
      </c>
      <c r="F319" s="423">
        <v>7649660.695</v>
      </c>
      <c r="G319" s="423">
        <v>6234.98803</v>
      </c>
      <c r="H319" s="423">
        <v>1358.91293</v>
      </c>
      <c r="I319" s="423">
        <v>2221.54804</v>
      </c>
      <c r="J319" s="423" t="s">
        <v>6384</v>
      </c>
    </row>
    <row r="320" ht="15.75" customHeight="1">
      <c r="B320" s="422">
        <v>44994.0</v>
      </c>
      <c r="C320" s="423">
        <v>114390.0</v>
      </c>
      <c r="D320" s="423">
        <v>8.478627E7</v>
      </c>
      <c r="E320" s="423">
        <v>5456.823</v>
      </c>
      <c r="F320" s="423">
        <v>7655915.907</v>
      </c>
      <c r="G320" s="423">
        <v>6260.17687</v>
      </c>
      <c r="H320" s="423">
        <v>1362.3256</v>
      </c>
      <c r="I320" s="423">
        <v>2226.96941</v>
      </c>
      <c r="J320" s="423" t="s">
        <v>6384</v>
      </c>
    </row>
    <row r="321" ht="15.75" customHeight="1">
      <c r="B321" s="422">
        <v>44992.0</v>
      </c>
      <c r="C321" s="423">
        <v>131915.0</v>
      </c>
      <c r="D321" s="423">
        <v>9.5156914E7</v>
      </c>
      <c r="E321" s="423">
        <v>6495.425</v>
      </c>
      <c r="F321" s="423">
        <v>7657432.613</v>
      </c>
      <c r="G321" s="423">
        <v>6262.3116</v>
      </c>
      <c r="H321" s="423">
        <v>1361.57991</v>
      </c>
      <c r="I321" s="423">
        <v>2225.88009</v>
      </c>
      <c r="J321" s="423" t="s">
        <v>6384</v>
      </c>
    </row>
    <row r="322" ht="15.75" customHeight="1">
      <c r="B322" s="422">
        <v>44991.0</v>
      </c>
      <c r="C322" s="423">
        <v>144348.0</v>
      </c>
      <c r="D322" s="423">
        <v>1.29189522E8</v>
      </c>
      <c r="E322" s="423">
        <v>7273.892</v>
      </c>
      <c r="F322" s="423">
        <v>7652621.116</v>
      </c>
      <c r="G322" s="423">
        <v>6259.4753</v>
      </c>
      <c r="H322" s="423">
        <v>1361.82894</v>
      </c>
      <c r="I322" s="423">
        <v>2225.98159</v>
      </c>
      <c r="J322" s="423" t="s">
        <v>6384</v>
      </c>
    </row>
    <row r="323" ht="15.75" customHeight="1">
      <c r="B323" s="422">
        <v>44990.0</v>
      </c>
      <c r="C323" s="423">
        <v>124952.0</v>
      </c>
      <c r="D323" s="423">
        <v>9.492652E7</v>
      </c>
      <c r="E323" s="423">
        <v>6623.651</v>
      </c>
      <c r="F323" s="423">
        <v>7645061.258</v>
      </c>
      <c r="G323" s="423">
        <v>6250.20047</v>
      </c>
      <c r="H323" s="423">
        <v>1362.92471</v>
      </c>
      <c r="I323" s="423">
        <v>2225.84452</v>
      </c>
      <c r="J323" s="423" t="s">
        <v>6384</v>
      </c>
    </row>
    <row r="324" ht="15.75" customHeight="1">
      <c r="B324" s="422">
        <v>44987.0</v>
      </c>
      <c r="C324" s="423">
        <v>86066.0</v>
      </c>
      <c r="D324" s="423">
        <v>5.6761973E7</v>
      </c>
      <c r="E324" s="423">
        <v>4277.2</v>
      </c>
      <c r="F324" s="423">
        <v>7631154.938</v>
      </c>
      <c r="G324" s="423">
        <v>6213.74333</v>
      </c>
      <c r="H324" s="423">
        <v>1357.28607</v>
      </c>
      <c r="I324" s="423">
        <v>2216.28796</v>
      </c>
      <c r="J324" s="423" t="s">
        <v>6384</v>
      </c>
    </row>
    <row r="325" ht="15.75" customHeight="1">
      <c r="B325" s="422">
        <v>44986.0</v>
      </c>
      <c r="C325" s="423">
        <v>100040.0</v>
      </c>
      <c r="D325" s="423">
        <v>6.6774881E7</v>
      </c>
      <c r="E325" s="423">
        <v>4524.02</v>
      </c>
      <c r="F325" s="423">
        <v>7629170.733</v>
      </c>
      <c r="G325" s="423">
        <v>6214.69188</v>
      </c>
      <c r="H325" s="423">
        <v>1357.74842</v>
      </c>
      <c r="I325" s="423">
        <v>2218.34505</v>
      </c>
      <c r="J325" s="423" t="s">
        <v>6384</v>
      </c>
    </row>
    <row r="326" ht="15.75" customHeight="1">
      <c r="B326" s="422">
        <v>44985.0</v>
      </c>
      <c r="C326" s="423">
        <v>92123.0</v>
      </c>
      <c r="D326" s="423">
        <v>6.1181267E7</v>
      </c>
      <c r="E326" s="423">
        <v>4206.637</v>
      </c>
      <c r="F326" s="423">
        <v>7630091.354</v>
      </c>
      <c r="G326" s="423">
        <v>6216.95191</v>
      </c>
      <c r="H326" s="423">
        <v>1359.66225</v>
      </c>
      <c r="I326" s="423">
        <v>2220.98491</v>
      </c>
      <c r="J326" s="423" t="s">
        <v>6384</v>
      </c>
    </row>
    <row r="327" ht="15.75" customHeight="1">
      <c r="B327" s="422">
        <v>44984.0</v>
      </c>
      <c r="C327" s="423">
        <v>58906.0</v>
      </c>
      <c r="D327" s="423">
        <v>3.4150468E7</v>
      </c>
      <c r="E327" s="423">
        <v>2617.313</v>
      </c>
      <c r="F327" s="423">
        <v>7621786.477</v>
      </c>
      <c r="G327" s="423">
        <v>6199.20375</v>
      </c>
      <c r="H327" s="423">
        <v>1356.38091</v>
      </c>
      <c r="I327" s="423">
        <v>2218.77336</v>
      </c>
      <c r="J327" s="423" t="s">
        <v>6384</v>
      </c>
    </row>
    <row r="328" ht="15.75" customHeight="1">
      <c r="B328" s="422">
        <v>44983.0</v>
      </c>
      <c r="C328" s="423">
        <v>52580.0</v>
      </c>
      <c r="D328" s="423">
        <v>3.3390718E7</v>
      </c>
      <c r="E328" s="423">
        <v>2314.172</v>
      </c>
      <c r="F328" s="423">
        <v>7611991.832</v>
      </c>
      <c r="G328" s="423">
        <v>6182.09081</v>
      </c>
      <c r="H328" s="423">
        <v>1350.78615</v>
      </c>
      <c r="I328" s="423">
        <v>2214.74461</v>
      </c>
      <c r="J328" s="423" t="s">
        <v>6384</v>
      </c>
    </row>
    <row r="329" ht="15.75" customHeight="1">
      <c r="B329" s="422">
        <v>44980.0</v>
      </c>
      <c r="C329" s="423">
        <v>47010.0</v>
      </c>
      <c r="D329" s="423">
        <v>3.1621074E7</v>
      </c>
      <c r="E329" s="423">
        <v>2229.942</v>
      </c>
      <c r="F329" s="423">
        <v>7622269.831</v>
      </c>
      <c r="G329" s="423">
        <v>6205.11619</v>
      </c>
      <c r="H329" s="423">
        <v>1355.85574</v>
      </c>
      <c r="I329" s="423">
        <v>2221.33701</v>
      </c>
      <c r="J329" s="423" t="s">
        <v>6384</v>
      </c>
    </row>
    <row r="330" ht="15.75" customHeight="1">
      <c r="B330" s="422">
        <v>44979.0</v>
      </c>
      <c r="C330" s="423">
        <v>52088.0</v>
      </c>
      <c r="D330" s="423">
        <v>3.9022923E7</v>
      </c>
      <c r="E330" s="423">
        <v>2576.34</v>
      </c>
      <c r="F330" s="423">
        <v>7629083.148</v>
      </c>
      <c r="G330" s="423">
        <v>6218.30009</v>
      </c>
      <c r="H330" s="423">
        <v>1359.24043</v>
      </c>
      <c r="I330" s="423">
        <v>2221.71982</v>
      </c>
      <c r="J330" s="423" t="s">
        <v>6384</v>
      </c>
    </row>
    <row r="331" ht="15.75" customHeight="1">
      <c r="B331" s="422">
        <v>44977.0</v>
      </c>
      <c r="C331" s="423">
        <v>63397.0</v>
      </c>
      <c r="D331" s="423">
        <v>4.2615504E7</v>
      </c>
      <c r="E331" s="423">
        <v>3267.262</v>
      </c>
      <c r="F331" s="423">
        <v>7629073.043</v>
      </c>
      <c r="G331" s="423">
        <v>6218.83787</v>
      </c>
      <c r="H331" s="423">
        <v>1359.87633</v>
      </c>
      <c r="I331" s="423">
        <v>2221.76391</v>
      </c>
      <c r="J331" s="423" t="s">
        <v>6384</v>
      </c>
    </row>
    <row r="332" ht="15.75" customHeight="1">
      <c r="B332" s="422">
        <v>44976.0</v>
      </c>
      <c r="C332" s="423">
        <v>62627.0</v>
      </c>
      <c r="D332" s="423">
        <v>3.7157942E7</v>
      </c>
      <c r="E332" s="423">
        <v>2851.576</v>
      </c>
      <c r="F332" s="423">
        <v>7631166.949</v>
      </c>
      <c r="G332" s="423">
        <v>6227.93834</v>
      </c>
      <c r="H332" s="423">
        <v>1362.19235</v>
      </c>
      <c r="I332" s="423">
        <v>2221.51445</v>
      </c>
      <c r="J332" s="423" t="s">
        <v>6384</v>
      </c>
    </row>
    <row r="333" ht="15.75" customHeight="1">
      <c r="B333" s="422">
        <v>44973.0</v>
      </c>
      <c r="C333" s="423">
        <v>74615.0</v>
      </c>
      <c r="D333" s="423">
        <v>4.234593E7</v>
      </c>
      <c r="E333" s="423">
        <v>3403.301</v>
      </c>
      <c r="F333" s="423">
        <v>7638486.991</v>
      </c>
      <c r="G333" s="423">
        <v>6246.20935</v>
      </c>
      <c r="H333" s="423">
        <v>1366.61774</v>
      </c>
      <c r="I333" s="423">
        <v>2224.19636</v>
      </c>
      <c r="J333" s="423" t="s">
        <v>6384</v>
      </c>
    </row>
    <row r="334" ht="15.75" customHeight="1">
      <c r="B334" s="422">
        <v>44972.0</v>
      </c>
      <c r="C334" s="423">
        <v>86622.0</v>
      </c>
      <c r="D334" s="423">
        <v>5.290526E7</v>
      </c>
      <c r="E334" s="423">
        <v>4314.958</v>
      </c>
      <c r="F334" s="423">
        <v>7643434.467</v>
      </c>
      <c r="G334" s="423">
        <v>6245.02118</v>
      </c>
      <c r="H334" s="423">
        <v>1366.84678</v>
      </c>
      <c r="I334" s="423">
        <v>2222.02267</v>
      </c>
      <c r="J334" s="423" t="s">
        <v>6384</v>
      </c>
    </row>
    <row r="335" ht="15.75" customHeight="1">
      <c r="B335" s="422">
        <v>44971.0</v>
      </c>
      <c r="C335" s="423">
        <v>91685.0</v>
      </c>
      <c r="D335" s="423">
        <v>6.0817251E7</v>
      </c>
      <c r="E335" s="423">
        <v>4331.039</v>
      </c>
      <c r="F335" s="423">
        <v>7643205.636</v>
      </c>
      <c r="G335" s="423">
        <v>6256.17307</v>
      </c>
      <c r="H335" s="423">
        <v>1368.28323</v>
      </c>
      <c r="I335" s="423">
        <v>2226.65884</v>
      </c>
      <c r="J335" s="423" t="s">
        <v>6384</v>
      </c>
    </row>
    <row r="336" ht="15.75" customHeight="1">
      <c r="B336" s="422">
        <v>44970.0</v>
      </c>
      <c r="C336" s="423">
        <v>83061.0</v>
      </c>
      <c r="D336" s="423">
        <v>5.5178955E7</v>
      </c>
      <c r="E336" s="423">
        <v>4354.19</v>
      </c>
      <c r="F336" s="423">
        <v>7653328.805</v>
      </c>
      <c r="G336" s="423">
        <v>6270.87238</v>
      </c>
      <c r="H336" s="423">
        <v>1371.66061</v>
      </c>
      <c r="I336" s="423">
        <v>2232.09011</v>
      </c>
      <c r="J336" s="423" t="s">
        <v>6384</v>
      </c>
    </row>
    <row r="337" ht="15.75" customHeight="1">
      <c r="B337" s="422">
        <v>44969.0</v>
      </c>
      <c r="C337" s="423">
        <v>100386.0</v>
      </c>
      <c r="D337" s="423">
        <v>6.1039239E7</v>
      </c>
      <c r="E337" s="423">
        <v>4708.48</v>
      </c>
      <c r="F337" s="423">
        <v>7651677.832</v>
      </c>
      <c r="G337" s="423">
        <v>6256.15674</v>
      </c>
      <c r="H337" s="423">
        <v>1365.95281</v>
      </c>
      <c r="I337" s="423">
        <v>2225.33687</v>
      </c>
      <c r="J337" s="423" t="s">
        <v>6384</v>
      </c>
    </row>
    <row r="338" ht="15.75" customHeight="1">
      <c r="B338" s="422">
        <v>44966.0</v>
      </c>
      <c r="C338" s="423">
        <v>115361.0</v>
      </c>
      <c r="D338" s="423">
        <v>7.2972328E7</v>
      </c>
      <c r="E338" s="423">
        <v>6084.473</v>
      </c>
      <c r="F338" s="423">
        <v>7670501.552</v>
      </c>
      <c r="G338" s="423">
        <v>6283.30751</v>
      </c>
      <c r="H338" s="423">
        <v>1371.89046</v>
      </c>
      <c r="I338" s="423">
        <v>2235.3569</v>
      </c>
      <c r="J338" s="423" t="s">
        <v>6384</v>
      </c>
    </row>
    <row r="339" ht="15.75" customHeight="1">
      <c r="B339" s="422">
        <v>44965.0</v>
      </c>
      <c r="C339" s="423">
        <v>121066.0</v>
      </c>
      <c r="D339" s="423">
        <v>9.2626441E7</v>
      </c>
      <c r="E339" s="423">
        <v>7484.544</v>
      </c>
      <c r="F339" s="423">
        <v>7673982.673</v>
      </c>
      <c r="G339" s="423">
        <v>6295.65784</v>
      </c>
      <c r="H339" s="423">
        <v>1374.96213</v>
      </c>
      <c r="I339" s="423">
        <v>2241.57387</v>
      </c>
      <c r="J339" s="423" t="s">
        <v>6384</v>
      </c>
    </row>
    <row r="340" ht="15.75" customHeight="1">
      <c r="B340" s="422">
        <v>44964.0</v>
      </c>
      <c r="C340" s="423">
        <v>93433.0</v>
      </c>
      <c r="D340" s="423">
        <v>6.99706E7</v>
      </c>
      <c r="E340" s="423">
        <v>5531.995</v>
      </c>
      <c r="F340" s="423">
        <v>7669276.703</v>
      </c>
      <c r="G340" s="423">
        <v>6285.40469</v>
      </c>
      <c r="H340" s="423">
        <v>1369.85533</v>
      </c>
      <c r="I340" s="423">
        <v>2234.68443</v>
      </c>
      <c r="J340" s="423" t="s">
        <v>6384</v>
      </c>
    </row>
    <row r="341" ht="15.75" customHeight="1">
      <c r="B341" s="422">
        <v>44963.0</v>
      </c>
      <c r="C341" s="423">
        <v>101045.0</v>
      </c>
      <c r="D341" s="423">
        <v>7.2528681E7</v>
      </c>
      <c r="E341" s="423">
        <v>5808.191</v>
      </c>
      <c r="F341" s="423">
        <v>7666179.987</v>
      </c>
      <c r="G341" s="423">
        <v>6280.71703</v>
      </c>
      <c r="H341" s="423">
        <v>1369.01419</v>
      </c>
      <c r="I341" s="423">
        <v>2228.80374</v>
      </c>
      <c r="J341" s="423" t="s">
        <v>6384</v>
      </c>
    </row>
    <row r="342" ht="15.75" customHeight="1">
      <c r="B342" s="422">
        <v>44962.0</v>
      </c>
      <c r="C342" s="423">
        <v>136227.0</v>
      </c>
      <c r="D342" s="423">
        <v>1.00892884E8</v>
      </c>
      <c r="E342" s="423">
        <v>7527.476</v>
      </c>
      <c r="F342" s="423">
        <v>7671082.05</v>
      </c>
      <c r="G342" s="423">
        <v>6286.53009</v>
      </c>
      <c r="H342" s="423">
        <v>1368.20994</v>
      </c>
      <c r="I342" s="423">
        <v>2226.26998</v>
      </c>
      <c r="J342" s="423" t="s">
        <v>6384</v>
      </c>
    </row>
    <row r="343" ht="15.75" customHeight="1">
      <c r="B343" s="422">
        <v>44959.0</v>
      </c>
      <c r="C343" s="423">
        <v>125588.0</v>
      </c>
      <c r="D343" s="423">
        <v>1.04010228E8</v>
      </c>
      <c r="E343" s="423">
        <v>6871.222</v>
      </c>
      <c r="F343" s="423">
        <v>7673381.812</v>
      </c>
      <c r="G343" s="423">
        <v>6294.73268</v>
      </c>
      <c r="H343" s="423">
        <v>1373.96377</v>
      </c>
      <c r="I343" s="423">
        <v>2230.73487</v>
      </c>
      <c r="J343" s="423" t="s">
        <v>6384</v>
      </c>
    </row>
    <row r="344" ht="15.75" customHeight="1">
      <c r="B344" s="422">
        <v>44958.0</v>
      </c>
      <c r="C344" s="423">
        <v>103635.0</v>
      </c>
      <c r="D344" s="423">
        <v>8.6558515E7</v>
      </c>
      <c r="E344" s="423">
        <v>5806.775</v>
      </c>
      <c r="F344" s="423">
        <v>7659626.487</v>
      </c>
      <c r="G344" s="423">
        <v>6277.18145</v>
      </c>
      <c r="H344" s="423">
        <v>1369.9724</v>
      </c>
      <c r="I344" s="423">
        <v>2223.96388</v>
      </c>
      <c r="J344" s="423" t="s">
        <v>6384</v>
      </c>
    </row>
    <row r="345" ht="15.75" customHeight="1">
      <c r="B345" s="422">
        <v>44957.0</v>
      </c>
      <c r="C345" s="423">
        <v>91540.0</v>
      </c>
      <c r="D345" s="423">
        <v>7.577527E7</v>
      </c>
      <c r="E345" s="423">
        <v>5730.952</v>
      </c>
      <c r="F345" s="423">
        <v>7654724.161</v>
      </c>
      <c r="G345" s="423">
        <v>6267.05466</v>
      </c>
      <c r="H345" s="423">
        <v>1366.00826</v>
      </c>
      <c r="I345" s="423">
        <v>2219.59862</v>
      </c>
      <c r="J345" s="423" t="s">
        <v>6384</v>
      </c>
    </row>
    <row r="346" ht="15.75" customHeight="1">
      <c r="B346" s="422">
        <v>44956.0</v>
      </c>
      <c r="C346" s="423">
        <v>98428.0</v>
      </c>
      <c r="D346" s="423">
        <v>7.2630537E7</v>
      </c>
      <c r="E346" s="423">
        <v>5094.825</v>
      </c>
      <c r="F346" s="423">
        <v>7664063.08</v>
      </c>
      <c r="G346" s="423">
        <v>6278.84113</v>
      </c>
      <c r="H346" s="423">
        <v>1370.26977</v>
      </c>
      <c r="I346" s="423">
        <v>2225.83157</v>
      </c>
      <c r="J346" s="423" t="s">
        <v>6384</v>
      </c>
    </row>
    <row r="347" ht="15.75" customHeight="1">
      <c r="B347" s="422">
        <v>44955.0</v>
      </c>
      <c r="C347" s="423">
        <v>96008.0</v>
      </c>
      <c r="D347" s="423">
        <v>7.3972633E7</v>
      </c>
      <c r="E347" s="423">
        <v>4891.737</v>
      </c>
      <c r="F347" s="423">
        <v>7666044.908</v>
      </c>
      <c r="G347" s="423">
        <v>6288.33426</v>
      </c>
      <c r="H347" s="423">
        <v>1371.96677</v>
      </c>
      <c r="I347" s="423">
        <v>2231.25795</v>
      </c>
      <c r="J347" s="423" t="s">
        <v>6384</v>
      </c>
    </row>
    <row r="348" ht="15.75" customHeight="1">
      <c r="B348" s="422">
        <v>44952.0</v>
      </c>
      <c r="C348" s="423">
        <v>102250.0</v>
      </c>
      <c r="D348" s="423">
        <v>7.9272184E7</v>
      </c>
      <c r="E348" s="423">
        <v>5055.348</v>
      </c>
      <c r="F348" s="423">
        <v>7670269.561</v>
      </c>
      <c r="G348" s="423">
        <v>6296.25545</v>
      </c>
      <c r="H348" s="423">
        <v>1374.54012</v>
      </c>
      <c r="I348" s="423">
        <v>2230.7013</v>
      </c>
      <c r="J348" s="423" t="s">
        <v>6384</v>
      </c>
    </row>
    <row r="349" ht="15.75" customHeight="1">
      <c r="B349" s="422">
        <v>44951.0</v>
      </c>
      <c r="C349" s="423">
        <v>153104.0</v>
      </c>
      <c r="D349" s="423">
        <v>1.18885624E8</v>
      </c>
      <c r="E349" s="423">
        <v>7346.009</v>
      </c>
      <c r="F349" s="423">
        <v>7668421.408</v>
      </c>
      <c r="G349" s="423">
        <v>6293.39867</v>
      </c>
      <c r="H349" s="423">
        <v>1372.26551</v>
      </c>
      <c r="I349" s="423">
        <v>2228.70101</v>
      </c>
      <c r="J349" s="423" t="s">
        <v>6384</v>
      </c>
    </row>
    <row r="350" ht="15.75" customHeight="1">
      <c r="B350" s="422">
        <v>44950.0</v>
      </c>
      <c r="C350" s="423">
        <v>126738.0</v>
      </c>
      <c r="D350" s="423">
        <v>9.16732E7</v>
      </c>
      <c r="E350" s="423">
        <v>6076.752</v>
      </c>
      <c r="F350" s="423">
        <v>7667726.084</v>
      </c>
      <c r="G350" s="423">
        <v>6291.30424</v>
      </c>
      <c r="H350" s="423">
        <v>1372.21793</v>
      </c>
      <c r="I350" s="423">
        <v>2226.97934</v>
      </c>
      <c r="J350" s="423" t="s">
        <v>6384</v>
      </c>
    </row>
    <row r="351" ht="15.75" customHeight="1">
      <c r="B351" s="422">
        <v>44949.0</v>
      </c>
      <c r="C351" s="423">
        <v>117379.0</v>
      </c>
      <c r="D351" s="423">
        <v>7.921195E7</v>
      </c>
      <c r="E351" s="423">
        <v>5096.282</v>
      </c>
      <c r="F351" s="423">
        <v>7577822.233</v>
      </c>
      <c r="G351" s="423">
        <v>6263.50613</v>
      </c>
      <c r="H351" s="423">
        <v>1365.17004</v>
      </c>
      <c r="I351" s="423">
        <v>2211.71526</v>
      </c>
      <c r="J351" s="423" t="s">
        <v>6384</v>
      </c>
    </row>
    <row r="352" ht="15.75" customHeight="1">
      <c r="B352" s="422">
        <v>44948.0</v>
      </c>
      <c r="C352" s="423">
        <v>184082.0</v>
      </c>
      <c r="D352" s="423">
        <v>1.21740817E8</v>
      </c>
      <c r="E352" s="423">
        <v>6927.557</v>
      </c>
      <c r="F352" s="423">
        <v>7574551.95</v>
      </c>
      <c r="G352" s="423">
        <v>6255.93088</v>
      </c>
      <c r="H352" s="423">
        <v>1360.6711</v>
      </c>
      <c r="I352" s="423">
        <v>2204.34962</v>
      </c>
      <c r="J352" s="423" t="s">
        <v>6384</v>
      </c>
    </row>
    <row r="353" ht="15.75" customHeight="1">
      <c r="B353" s="422">
        <v>44945.0</v>
      </c>
      <c r="C353" s="423">
        <v>125622.0</v>
      </c>
      <c r="D353" s="423">
        <v>9.9603981E7</v>
      </c>
      <c r="E353" s="423">
        <v>5906.796</v>
      </c>
      <c r="F353" s="423">
        <v>7568413.337</v>
      </c>
      <c r="G353" s="423">
        <v>6265.44374</v>
      </c>
      <c r="H353" s="423">
        <v>1367.73335</v>
      </c>
      <c r="I353" s="423">
        <v>2208.60958</v>
      </c>
      <c r="J353" s="423" t="s">
        <v>6384</v>
      </c>
    </row>
    <row r="354" ht="15.75" customHeight="1">
      <c r="B354" s="422">
        <v>44944.0</v>
      </c>
      <c r="C354" s="423">
        <v>172746.0</v>
      </c>
      <c r="D354" s="423">
        <v>1.71276126E8</v>
      </c>
      <c r="E354" s="423">
        <v>9342.925</v>
      </c>
      <c r="F354" s="423">
        <v>7567165.047</v>
      </c>
      <c r="G354" s="423">
        <v>6258.17368</v>
      </c>
      <c r="H354" s="423">
        <v>1367.38031</v>
      </c>
      <c r="I354" s="423">
        <v>2210.42134</v>
      </c>
      <c r="J354" s="423" t="s">
        <v>6384</v>
      </c>
    </row>
    <row r="355" ht="15.75" customHeight="1">
      <c r="B355" s="422">
        <v>44943.0</v>
      </c>
      <c r="C355" s="423">
        <v>176357.0</v>
      </c>
      <c r="D355" s="423">
        <v>1.764374E8</v>
      </c>
      <c r="E355" s="423">
        <v>9004.821</v>
      </c>
      <c r="F355" s="423">
        <v>7577712.83</v>
      </c>
      <c r="G355" s="423">
        <v>6281.74365</v>
      </c>
      <c r="H355" s="423">
        <v>1371.5372</v>
      </c>
      <c r="I355" s="423">
        <v>2215.25463</v>
      </c>
      <c r="J355" s="423" t="s">
        <v>6384</v>
      </c>
    </row>
    <row r="356" ht="15.75" customHeight="1">
      <c r="B356" s="422">
        <v>44942.0</v>
      </c>
      <c r="C356" s="423">
        <v>152239.0</v>
      </c>
      <c r="D356" s="423">
        <v>1.15286323E8</v>
      </c>
      <c r="E356" s="423">
        <v>7137.692</v>
      </c>
      <c r="F356" s="423">
        <v>7560255.589</v>
      </c>
      <c r="G356" s="423">
        <v>6246.06583</v>
      </c>
      <c r="H356" s="423">
        <v>1362.24515</v>
      </c>
      <c r="I356" s="423">
        <v>2201.33543</v>
      </c>
      <c r="J356" s="423" t="s">
        <v>6384</v>
      </c>
    </row>
    <row r="357" ht="15.75" customHeight="1">
      <c r="B357" s="422">
        <v>44941.0</v>
      </c>
      <c r="C357" s="423">
        <v>164221.0</v>
      </c>
      <c r="D357" s="423">
        <v>1.22727659E8</v>
      </c>
      <c r="E357" s="423">
        <v>7112.977</v>
      </c>
      <c r="F357" s="423">
        <v>7563533.153</v>
      </c>
      <c r="G357" s="423">
        <v>6250.50386</v>
      </c>
      <c r="H357" s="423">
        <v>1364.59067</v>
      </c>
      <c r="I357" s="423">
        <v>2208.09592</v>
      </c>
      <c r="J357" s="423" t="s">
        <v>6384</v>
      </c>
    </row>
    <row r="358" ht="15.75" customHeight="1">
      <c r="B358" s="422">
        <v>44938.0</v>
      </c>
      <c r="C358" s="423">
        <v>110581.0</v>
      </c>
      <c r="D358" s="423">
        <v>7.2806572E7</v>
      </c>
      <c r="E358" s="423">
        <v>5075.72</v>
      </c>
      <c r="F358" s="423">
        <v>7546920.33</v>
      </c>
      <c r="G358" s="423">
        <v>6215.04937</v>
      </c>
      <c r="H358" s="423">
        <v>1357.58438</v>
      </c>
      <c r="I358" s="423">
        <v>2199.04861</v>
      </c>
      <c r="J358" s="423" t="s">
        <v>6384</v>
      </c>
    </row>
    <row r="359" ht="15.75" customHeight="1">
      <c r="B359" s="422">
        <v>44937.0</v>
      </c>
      <c r="C359" s="423">
        <v>107318.0</v>
      </c>
      <c r="D359" s="423">
        <v>8.1042278E7</v>
      </c>
      <c r="E359" s="423">
        <v>5324.162</v>
      </c>
      <c r="F359" s="423">
        <v>7548201.143</v>
      </c>
      <c r="G359" s="423">
        <v>6209.52206</v>
      </c>
      <c r="H359" s="423">
        <v>1357.68713</v>
      </c>
      <c r="I359" s="423">
        <v>2198.76399</v>
      </c>
      <c r="J359" s="423" t="s">
        <v>6384</v>
      </c>
    </row>
    <row r="360" ht="15.75" customHeight="1">
      <c r="B360" s="422">
        <v>44936.0</v>
      </c>
      <c r="C360" s="423">
        <v>103529.0</v>
      </c>
      <c r="D360" s="423">
        <v>7.919247E7</v>
      </c>
      <c r="E360" s="423">
        <v>4625.213</v>
      </c>
      <c r="F360" s="423">
        <v>7545818.561</v>
      </c>
      <c r="G360" s="423">
        <v>6205.27788</v>
      </c>
      <c r="H360" s="423">
        <v>1357.23418</v>
      </c>
      <c r="I360" s="423">
        <v>2197.58803</v>
      </c>
      <c r="J360" s="423" t="s">
        <v>6384</v>
      </c>
    </row>
    <row r="361" ht="15.75" customHeight="1">
      <c r="B361" s="422">
        <v>44935.0</v>
      </c>
      <c r="C361" s="423">
        <v>88246.0</v>
      </c>
      <c r="D361" s="423">
        <v>5.359168E7</v>
      </c>
      <c r="E361" s="423">
        <v>3346.96</v>
      </c>
      <c r="F361" s="423">
        <v>7538542.37</v>
      </c>
      <c r="G361" s="423">
        <v>6191.54563</v>
      </c>
      <c r="H361" s="423">
        <v>1352.53945</v>
      </c>
      <c r="I361" s="423">
        <v>2191.78218</v>
      </c>
      <c r="J361" s="423" t="s">
        <v>6384</v>
      </c>
    </row>
    <row r="362" ht="15.75" customHeight="1">
      <c r="B362" s="422">
        <v>44934.0</v>
      </c>
      <c r="C362" s="423">
        <v>127660.0</v>
      </c>
      <c r="D362" s="423">
        <v>4.7729535E7</v>
      </c>
      <c r="E362" s="423">
        <v>2842.003</v>
      </c>
      <c r="F362" s="423">
        <v>7547008.961</v>
      </c>
      <c r="G362" s="423">
        <v>6192.30575</v>
      </c>
      <c r="H362" s="423">
        <v>1352.1824</v>
      </c>
      <c r="I362" s="423">
        <v>2191.50951</v>
      </c>
      <c r="J362" s="423" t="s">
        <v>6384</v>
      </c>
    </row>
    <row r="363" ht="15.75" customHeight="1">
      <c r="B363" s="422">
        <v>44931.0</v>
      </c>
      <c r="C363" s="423">
        <v>69329.0</v>
      </c>
      <c r="D363" s="423">
        <v>4.7106494E7</v>
      </c>
      <c r="E363" s="423">
        <v>3180.154</v>
      </c>
      <c r="F363" s="423">
        <v>7606088.189</v>
      </c>
      <c r="G363" s="423">
        <v>6193.96183</v>
      </c>
      <c r="H363" s="423">
        <v>1353.28271</v>
      </c>
      <c r="I363" s="423">
        <v>2193.40346</v>
      </c>
      <c r="J363" s="423" t="s">
        <v>6384</v>
      </c>
    </row>
    <row r="364" ht="15.75" customHeight="1">
      <c r="B364" s="422">
        <v>44930.0</v>
      </c>
      <c r="C364" s="423">
        <v>89139.0</v>
      </c>
      <c r="D364" s="423">
        <v>4.7634405E7</v>
      </c>
      <c r="E364" s="423">
        <v>2911.13</v>
      </c>
      <c r="F364" s="423">
        <v>7610676.092</v>
      </c>
      <c r="G364" s="423">
        <v>6202.62682</v>
      </c>
      <c r="H364" s="423">
        <v>1355.83602</v>
      </c>
      <c r="I364" s="423">
        <v>2196.85145</v>
      </c>
      <c r="J364" s="423" t="s">
        <v>6384</v>
      </c>
    </row>
    <row r="365" ht="15.75" customHeight="1">
      <c r="B365" s="422">
        <v>44929.0</v>
      </c>
      <c r="C365" s="423">
        <v>56843.0</v>
      </c>
      <c r="D365" s="423">
        <v>3.4138621E7</v>
      </c>
      <c r="E365" s="423">
        <v>1989.032</v>
      </c>
      <c r="F365" s="423">
        <v>7600659.661</v>
      </c>
      <c r="G365" s="423">
        <v>6185.06261</v>
      </c>
      <c r="H365" s="423">
        <v>1352.23044</v>
      </c>
      <c r="I365" s="423">
        <v>2192.16572</v>
      </c>
      <c r="J365" s="423" t="s">
        <v>6384</v>
      </c>
    </row>
    <row r="366" ht="15.75" customHeight="1">
      <c r="B366" s="422">
        <v>44928.0</v>
      </c>
      <c r="C366" s="423">
        <v>42596.0</v>
      </c>
      <c r="D366" s="423">
        <v>2.0319245E7</v>
      </c>
      <c r="E366" s="423">
        <v>1465.109</v>
      </c>
      <c r="F366" s="423">
        <v>7593017.759</v>
      </c>
      <c r="G366" s="423">
        <v>6177.87984</v>
      </c>
      <c r="H366" s="423">
        <v>1351.01821</v>
      </c>
      <c r="I366" s="423">
        <v>2191.43164</v>
      </c>
      <c r="J366" s="423" t="s">
        <v>6384</v>
      </c>
    </row>
    <row r="367" ht="15.75" customHeight="1">
      <c r="B367" s="422">
        <v>44927.0</v>
      </c>
      <c r="C367" s="423">
        <v>55990.0</v>
      </c>
      <c r="D367" s="423">
        <v>2.7205597E7</v>
      </c>
      <c r="E367" s="423">
        <v>1784.259</v>
      </c>
      <c r="F367" s="423">
        <v>7602649.058</v>
      </c>
      <c r="G367" s="423">
        <v>6195.37281</v>
      </c>
      <c r="H367" s="423">
        <v>1355.59149</v>
      </c>
      <c r="I367" s="423">
        <v>2193.60229</v>
      </c>
      <c r="J367" s="423" t="s">
        <v>6384</v>
      </c>
    </row>
    <row r="368" ht="15.75" customHeight="1">
      <c r="B368" s="422">
        <v>44924.0</v>
      </c>
      <c r="C368" s="423">
        <v>70684.0</v>
      </c>
      <c r="D368" s="423">
        <v>4.5383926E7</v>
      </c>
      <c r="E368" s="423">
        <v>3457.146</v>
      </c>
      <c r="F368" s="423">
        <v>7609368.987</v>
      </c>
      <c r="G368" s="423">
        <v>6206.81389</v>
      </c>
      <c r="H368" s="423">
        <v>1358.8364</v>
      </c>
      <c r="I368" s="423">
        <v>2195.30158</v>
      </c>
      <c r="J368" s="423" t="s">
        <v>6384</v>
      </c>
    </row>
    <row r="369" ht="15.75" customHeight="1">
      <c r="B369" s="422">
        <v>44923.0</v>
      </c>
      <c r="C369" s="423">
        <v>57870.0</v>
      </c>
      <c r="D369" s="423">
        <v>3.428344E7</v>
      </c>
      <c r="E369" s="423">
        <v>2582.279</v>
      </c>
      <c r="F369" s="423">
        <v>7606101.211</v>
      </c>
      <c r="G369" s="423">
        <v>6195.81674</v>
      </c>
      <c r="H369" s="423">
        <v>1355.70062</v>
      </c>
      <c r="I369" s="423">
        <v>2194.19687</v>
      </c>
      <c r="J369" s="423" t="s">
        <v>6384</v>
      </c>
    </row>
    <row r="370" ht="15.75" customHeight="1">
      <c r="B370" s="422">
        <v>44922.0</v>
      </c>
      <c r="C370" s="423">
        <v>40734.0</v>
      </c>
      <c r="D370" s="423">
        <v>3.1684012E7</v>
      </c>
      <c r="E370" s="423">
        <v>2695.868</v>
      </c>
      <c r="F370" s="423">
        <v>7597668.736</v>
      </c>
      <c r="G370" s="423">
        <v>6180.27196</v>
      </c>
      <c r="H370" s="423">
        <v>1352.34893</v>
      </c>
      <c r="I370" s="423">
        <v>2191.44624</v>
      </c>
      <c r="J370" s="423" t="s">
        <v>6384</v>
      </c>
    </row>
    <row r="371" ht="15.75" customHeight="1">
      <c r="B371" s="422">
        <v>44921.0</v>
      </c>
      <c r="C371" s="423">
        <v>51289.0</v>
      </c>
      <c r="D371" s="423">
        <v>3.1584336E7</v>
      </c>
      <c r="E371" s="423">
        <v>1988.073</v>
      </c>
      <c r="F371" s="423">
        <v>7602540.957</v>
      </c>
      <c r="G371" s="423">
        <v>6189.69682</v>
      </c>
      <c r="H371" s="423">
        <v>1354.12411</v>
      </c>
      <c r="I371" s="423">
        <v>2191.00791</v>
      </c>
      <c r="J371" s="423" t="s">
        <v>6384</v>
      </c>
    </row>
    <row r="372" ht="15.75" customHeight="1">
      <c r="B372" s="422">
        <v>44917.0</v>
      </c>
      <c r="C372" s="423">
        <v>50209.0</v>
      </c>
      <c r="D372" s="423">
        <v>3.5227201E7</v>
      </c>
      <c r="E372" s="423">
        <v>2277.478</v>
      </c>
      <c r="F372" s="423">
        <v>7610605.94</v>
      </c>
      <c r="G372" s="423">
        <v>6202.21242</v>
      </c>
      <c r="H372" s="423">
        <v>1357.64237</v>
      </c>
      <c r="I372" s="423">
        <v>2194.50898</v>
      </c>
      <c r="J372" s="423" t="s">
        <v>6384</v>
      </c>
    </row>
    <row r="373" ht="15.75" customHeight="1">
      <c r="B373" s="422">
        <v>44916.0</v>
      </c>
      <c r="C373" s="423">
        <v>80489.0</v>
      </c>
      <c r="D373" s="423">
        <v>4.4747186E7</v>
      </c>
      <c r="E373" s="423">
        <v>3335.898</v>
      </c>
      <c r="F373" s="423">
        <v>7608621.261</v>
      </c>
      <c r="G373" s="423">
        <v>6198.82098</v>
      </c>
      <c r="H373" s="423">
        <v>1355.25548</v>
      </c>
      <c r="I373" s="423">
        <v>2193.0325</v>
      </c>
      <c r="J373" s="423" t="s">
        <v>6384</v>
      </c>
    </row>
    <row r="374" ht="15.75" customHeight="1">
      <c r="B374" s="422">
        <v>44915.0</v>
      </c>
      <c r="C374" s="423">
        <v>81278.0</v>
      </c>
      <c r="D374" s="423">
        <v>4.0651519E7</v>
      </c>
      <c r="E374" s="423">
        <v>3224.117</v>
      </c>
      <c r="F374" s="423">
        <v>7623414.457</v>
      </c>
      <c r="G374" s="423">
        <v>6226.50214</v>
      </c>
      <c r="H374" s="423">
        <v>1363.31841</v>
      </c>
      <c r="I374" s="423">
        <v>2199.46528</v>
      </c>
      <c r="J374" s="423" t="s">
        <v>6384</v>
      </c>
    </row>
    <row r="375" ht="15.75" customHeight="1">
      <c r="B375" s="422">
        <v>44914.0</v>
      </c>
      <c r="C375" s="423">
        <v>80503.0</v>
      </c>
      <c r="D375" s="423">
        <v>6.0910848E7</v>
      </c>
      <c r="E375" s="423">
        <v>4569.679</v>
      </c>
      <c r="F375" s="423">
        <v>7630019.005</v>
      </c>
      <c r="G375" s="423">
        <v>6238.99084</v>
      </c>
      <c r="H375" s="423">
        <v>1366.82152</v>
      </c>
      <c r="I375" s="423">
        <v>2201.78238</v>
      </c>
      <c r="J375" s="423" t="s">
        <v>6384</v>
      </c>
    </row>
    <row r="376" ht="15.75" customHeight="1">
      <c r="B376" s="422">
        <v>44913.0</v>
      </c>
      <c r="C376" s="423">
        <v>80961.0</v>
      </c>
      <c r="D376" s="423">
        <v>4.0924029E7</v>
      </c>
      <c r="E376" s="423">
        <v>3404.836</v>
      </c>
      <c r="F376" s="423">
        <v>7632937.677</v>
      </c>
      <c r="G376" s="423">
        <v>6245.61103</v>
      </c>
      <c r="H376" s="423">
        <v>1368.9527</v>
      </c>
      <c r="I376" s="423">
        <v>2204.13698</v>
      </c>
      <c r="J376" s="423" t="s">
        <v>6384</v>
      </c>
    </row>
    <row r="377" ht="15.75" customHeight="1">
      <c r="B377" s="422">
        <v>44910.0</v>
      </c>
      <c r="C377" s="423">
        <v>85378.0</v>
      </c>
      <c r="D377" s="423">
        <v>5.4475467E7</v>
      </c>
      <c r="E377" s="423">
        <v>4252.714</v>
      </c>
      <c r="F377" s="423">
        <v>7637279.222</v>
      </c>
      <c r="G377" s="423">
        <v>6256.82544</v>
      </c>
      <c r="H377" s="423">
        <v>1372.96381</v>
      </c>
      <c r="I377" s="423">
        <v>2208.47639</v>
      </c>
      <c r="J377" s="423" t="s">
        <v>6384</v>
      </c>
    </row>
    <row r="378" ht="15.75" customHeight="1">
      <c r="B378" s="422">
        <v>44909.0</v>
      </c>
      <c r="C378" s="423">
        <v>97120.0</v>
      </c>
      <c r="D378" s="423">
        <v>6.7534714E7</v>
      </c>
      <c r="E378" s="423">
        <v>4302.097</v>
      </c>
      <c r="F378" s="423">
        <v>7641604.657</v>
      </c>
      <c r="G378" s="423">
        <v>6260.76542</v>
      </c>
      <c r="H378" s="423">
        <v>1372.42754</v>
      </c>
      <c r="I378" s="423">
        <v>2208.96231</v>
      </c>
      <c r="J378" s="423" t="s">
        <v>6384</v>
      </c>
    </row>
    <row r="379" ht="15.75" customHeight="1">
      <c r="B379" s="422">
        <v>44908.0</v>
      </c>
      <c r="C379" s="423">
        <v>130157.0</v>
      </c>
      <c r="D379" s="423">
        <v>9.6558533E7</v>
      </c>
      <c r="E379" s="423">
        <v>6164.181</v>
      </c>
      <c r="F379" s="423">
        <v>7634516.21</v>
      </c>
      <c r="G379" s="423">
        <v>6271.40998</v>
      </c>
      <c r="H379" s="423">
        <v>1374.66209</v>
      </c>
      <c r="I379" s="423">
        <v>2212.58712</v>
      </c>
      <c r="J379" s="423" t="s">
        <v>6384</v>
      </c>
    </row>
    <row r="380" ht="15.75" customHeight="1">
      <c r="B380" s="422">
        <v>44907.0</v>
      </c>
      <c r="C380" s="423">
        <v>105616.0</v>
      </c>
      <c r="D380" s="423">
        <v>8.5710496E7</v>
      </c>
      <c r="E380" s="423">
        <v>5688.994</v>
      </c>
      <c r="F380" s="423">
        <v>7633668.278</v>
      </c>
      <c r="G380" s="423">
        <v>6266.95676</v>
      </c>
      <c r="H380" s="423">
        <v>1372.3401</v>
      </c>
      <c r="I380" s="423">
        <v>2213.4483</v>
      </c>
      <c r="J380" s="423" t="s">
        <v>6384</v>
      </c>
    </row>
    <row r="381" ht="15.75" customHeight="1">
      <c r="B381" s="422">
        <v>44906.0</v>
      </c>
      <c r="C381" s="423">
        <v>70460.0</v>
      </c>
      <c r="D381" s="423">
        <v>6.3895016E7</v>
      </c>
      <c r="E381" s="423">
        <v>4148.452</v>
      </c>
      <c r="F381" s="423">
        <v>7633003.429</v>
      </c>
      <c r="G381" s="423">
        <v>6239.55412</v>
      </c>
      <c r="H381" s="423">
        <v>1364.06562</v>
      </c>
      <c r="I381" s="423">
        <v>2205.3779</v>
      </c>
      <c r="J381" s="423" t="s">
        <v>6384</v>
      </c>
    </row>
    <row r="382" ht="15.75" customHeight="1">
      <c r="B382" s="422">
        <v>44903.0</v>
      </c>
      <c r="C382" s="423">
        <v>61019.0</v>
      </c>
      <c r="D382" s="423">
        <v>4.6325669E7</v>
      </c>
      <c r="E382" s="423">
        <v>2957.441</v>
      </c>
      <c r="F382" s="423">
        <v>7627128.615</v>
      </c>
      <c r="G382" s="423">
        <v>6227.82385</v>
      </c>
      <c r="H382" s="423">
        <v>1361.61559</v>
      </c>
      <c r="I382" s="423">
        <v>2203.57843</v>
      </c>
      <c r="J382" s="423" t="s">
        <v>6384</v>
      </c>
    </row>
    <row r="383" ht="15.75" customHeight="1">
      <c r="B383" s="422">
        <v>44902.0</v>
      </c>
      <c r="C383" s="423">
        <v>69531.0</v>
      </c>
      <c r="D383" s="423">
        <v>4.4687418E7</v>
      </c>
      <c r="E383" s="423">
        <v>3113.27</v>
      </c>
      <c r="F383" s="423">
        <v>7631453.225</v>
      </c>
      <c r="G383" s="423">
        <v>6233.68348</v>
      </c>
      <c r="H383" s="423">
        <v>1363.54109</v>
      </c>
      <c r="I383" s="423">
        <v>2207.23547</v>
      </c>
      <c r="J383" s="423" t="s">
        <v>6384</v>
      </c>
    </row>
    <row r="384" ht="15.75" customHeight="1">
      <c r="B384" s="422">
        <v>44901.0</v>
      </c>
      <c r="C384" s="423">
        <v>66834.0</v>
      </c>
      <c r="D384" s="423">
        <v>3.8671412E7</v>
      </c>
      <c r="E384" s="423">
        <v>2719.761</v>
      </c>
      <c r="F384" s="423">
        <v>7630848.472</v>
      </c>
      <c r="G384" s="423">
        <v>6229.00771</v>
      </c>
      <c r="H384" s="423">
        <v>1364.03993</v>
      </c>
      <c r="I384" s="423">
        <v>2205.58036</v>
      </c>
      <c r="J384" s="423" t="s">
        <v>6384</v>
      </c>
    </row>
    <row r="385" ht="15.75" customHeight="1">
      <c r="B385" s="422">
        <v>44900.0</v>
      </c>
      <c r="C385" s="423">
        <v>81440.0</v>
      </c>
      <c r="D385" s="423">
        <v>5.3223505E7</v>
      </c>
      <c r="E385" s="423">
        <v>3448.627</v>
      </c>
      <c r="F385" s="423">
        <v>7623141.789</v>
      </c>
      <c r="G385" s="423">
        <v>6212.5547</v>
      </c>
      <c r="H385" s="423">
        <v>1359.51639</v>
      </c>
      <c r="I385" s="423">
        <v>2198.57496</v>
      </c>
      <c r="J385" s="423" t="s">
        <v>6384</v>
      </c>
    </row>
    <row r="386" ht="15.75" customHeight="1">
      <c r="B386" s="422">
        <v>44899.0</v>
      </c>
      <c r="C386" s="423">
        <v>83364.0</v>
      </c>
      <c r="D386" s="423">
        <v>4.8402539E7</v>
      </c>
      <c r="E386" s="423">
        <v>3135.602</v>
      </c>
      <c r="F386" s="423">
        <v>7628746.244</v>
      </c>
      <c r="G386" s="423">
        <v>6224.56258</v>
      </c>
      <c r="H386" s="423">
        <v>1363.60461</v>
      </c>
      <c r="I386" s="423">
        <v>2207.01163</v>
      </c>
      <c r="J386" s="423" t="s">
        <v>6384</v>
      </c>
    </row>
    <row r="387" ht="15.75" customHeight="1">
      <c r="B387" s="422">
        <v>44896.0</v>
      </c>
      <c r="C387" s="423">
        <v>100659.0</v>
      </c>
      <c r="D387" s="423">
        <v>7.0501977E7</v>
      </c>
      <c r="E387" s="423">
        <v>4847.512</v>
      </c>
      <c r="F387" s="423">
        <v>7637472.642</v>
      </c>
      <c r="G387" s="423">
        <v>6245.37721</v>
      </c>
      <c r="H387" s="423">
        <v>1370.31502</v>
      </c>
      <c r="I387" s="423">
        <v>2216.1305</v>
      </c>
      <c r="J387" s="423" t="s">
        <v>6384</v>
      </c>
    </row>
    <row r="388" ht="15.75" customHeight="1">
      <c r="B388" s="422">
        <v>44895.0</v>
      </c>
      <c r="C388" s="423">
        <v>94512.0</v>
      </c>
      <c r="D388" s="423">
        <v>6.8333776E7</v>
      </c>
      <c r="E388" s="423">
        <v>4493.67</v>
      </c>
      <c r="F388" s="423">
        <v>7642411.207</v>
      </c>
      <c r="G388" s="423">
        <v>6235.94586</v>
      </c>
      <c r="H388" s="423">
        <v>1370.18333</v>
      </c>
      <c r="I388" s="423">
        <v>2214.32925</v>
      </c>
      <c r="J388" s="423" t="s">
        <v>6384</v>
      </c>
    </row>
    <row r="389" ht="15.75" customHeight="1">
      <c r="B389" s="422">
        <v>44894.0</v>
      </c>
      <c r="C389" s="423">
        <v>85467.0</v>
      </c>
      <c r="D389" s="423">
        <v>4.7987841E7</v>
      </c>
      <c r="E389" s="423">
        <v>3340.374</v>
      </c>
      <c r="F389" s="423">
        <v>7631540.101</v>
      </c>
      <c r="G389" s="423">
        <v>6212.45595</v>
      </c>
      <c r="H389" s="423">
        <v>1359.43303</v>
      </c>
      <c r="I389" s="423">
        <v>2200.67935</v>
      </c>
      <c r="J389" s="423" t="s">
        <v>6384</v>
      </c>
    </row>
    <row r="390" ht="15.75" customHeight="1">
      <c r="B390" s="422">
        <v>44893.0</v>
      </c>
      <c r="C390" s="423">
        <v>148542.0</v>
      </c>
      <c r="D390" s="423">
        <v>6.2139983E7</v>
      </c>
      <c r="E390" s="423">
        <v>4167.525</v>
      </c>
      <c r="F390" s="423">
        <v>7629698.916</v>
      </c>
      <c r="G390" s="423">
        <v>6197.93988</v>
      </c>
      <c r="H390" s="423">
        <v>1354.59355</v>
      </c>
      <c r="I390" s="423">
        <v>2191.59437</v>
      </c>
      <c r="J390" s="423" t="s">
        <v>6384</v>
      </c>
    </row>
    <row r="391" ht="15.75" customHeight="1">
      <c r="B391" s="422">
        <v>44892.0</v>
      </c>
      <c r="C391" s="423">
        <v>99102.0</v>
      </c>
      <c r="D391" s="423">
        <v>5.1664894E7</v>
      </c>
      <c r="E391" s="423">
        <v>3397.37</v>
      </c>
      <c r="F391" s="423">
        <v>7643764.881</v>
      </c>
      <c r="G391" s="423">
        <v>6232.29001</v>
      </c>
      <c r="H391" s="423">
        <v>1363.99252</v>
      </c>
      <c r="I391" s="423">
        <v>2202.39449</v>
      </c>
      <c r="J391" s="423" t="s">
        <v>6384</v>
      </c>
    </row>
    <row r="392" ht="15.75" customHeight="1">
      <c r="B392" s="422">
        <v>44889.0</v>
      </c>
      <c r="C392" s="423">
        <v>125892.0</v>
      </c>
      <c r="D392" s="423">
        <v>5.4416516E7</v>
      </c>
      <c r="E392" s="423">
        <v>3238.028</v>
      </c>
      <c r="F392" s="423">
        <v>7636256.668</v>
      </c>
      <c r="G392" s="423">
        <v>6215.11635</v>
      </c>
      <c r="H392" s="423">
        <v>1354.10213</v>
      </c>
      <c r="I392" s="423">
        <v>2189.66887</v>
      </c>
      <c r="J392" s="423" t="s">
        <v>6384</v>
      </c>
    </row>
    <row r="393" ht="15.75" customHeight="1">
      <c r="B393" s="422">
        <v>44888.0</v>
      </c>
      <c r="C393" s="423">
        <v>111133.0</v>
      </c>
      <c r="D393" s="423">
        <v>7.6446457E7</v>
      </c>
      <c r="E393" s="423">
        <v>5406.819</v>
      </c>
      <c r="F393" s="423">
        <v>7638048.784</v>
      </c>
      <c r="G393" s="423">
        <v>6207.72954</v>
      </c>
      <c r="H393" s="423">
        <v>1349.55731</v>
      </c>
      <c r="I393" s="423">
        <v>2183.19046</v>
      </c>
      <c r="J393" s="423" t="s">
        <v>6384</v>
      </c>
    </row>
    <row r="394" ht="15.75" customHeight="1">
      <c r="B394" s="422">
        <v>44887.0</v>
      </c>
      <c r="C394" s="423">
        <v>98832.0</v>
      </c>
      <c r="D394" s="423">
        <v>6.4992004E7</v>
      </c>
      <c r="E394" s="423">
        <v>4286.821</v>
      </c>
      <c r="F394" s="423">
        <v>7646029.545</v>
      </c>
      <c r="G394" s="423">
        <v>6230.50587</v>
      </c>
      <c r="H394" s="423">
        <v>1355.503</v>
      </c>
      <c r="I394" s="423">
        <v>2190.20803</v>
      </c>
      <c r="J394" s="423" t="s">
        <v>6384</v>
      </c>
    </row>
    <row r="395" ht="15.75" customHeight="1">
      <c r="B395" s="422">
        <v>44886.0</v>
      </c>
      <c r="C395" s="423">
        <v>84583.0</v>
      </c>
      <c r="D395" s="423">
        <v>5.6445273E7</v>
      </c>
      <c r="E395" s="423">
        <v>3519.023</v>
      </c>
      <c r="F395" s="423">
        <v>7633492.159</v>
      </c>
      <c r="G395" s="423">
        <v>6190.98574</v>
      </c>
      <c r="H395" s="423">
        <v>1342.99521</v>
      </c>
      <c r="I395" s="423">
        <v>2177.41376</v>
      </c>
      <c r="J395" s="423" t="s">
        <v>6384</v>
      </c>
    </row>
    <row r="396" ht="15.75" customHeight="1">
      <c r="B396" s="422">
        <v>44885.0</v>
      </c>
      <c r="C396" s="423">
        <v>103569.0</v>
      </c>
      <c r="D396" s="423">
        <v>6.8506933E7</v>
      </c>
      <c r="E396" s="423">
        <v>4228.893</v>
      </c>
      <c r="F396" s="423">
        <v>7642080.767</v>
      </c>
      <c r="G396" s="423">
        <v>6215.24384</v>
      </c>
      <c r="H396" s="423">
        <v>1348.86122</v>
      </c>
      <c r="I396" s="423">
        <v>2180.40437</v>
      </c>
      <c r="J396" s="423" t="s">
        <v>6384</v>
      </c>
    </row>
    <row r="397" ht="15.75" customHeight="1">
      <c r="B397" s="422">
        <v>44882.0</v>
      </c>
      <c r="C397" s="423">
        <v>118523.0</v>
      </c>
      <c r="D397" s="423">
        <v>9.544514E7</v>
      </c>
      <c r="E397" s="423">
        <v>5521.372</v>
      </c>
      <c r="F397" s="423">
        <v>7670799.91</v>
      </c>
      <c r="G397" s="423">
        <v>6265.9918</v>
      </c>
      <c r="H397" s="423">
        <v>1364.18199</v>
      </c>
      <c r="I397" s="423">
        <v>2199.91197</v>
      </c>
      <c r="J397" s="423" t="s">
        <v>6384</v>
      </c>
    </row>
    <row r="398" ht="15.75" customHeight="1">
      <c r="B398" s="422">
        <v>44881.0</v>
      </c>
      <c r="C398" s="423">
        <v>106879.0</v>
      </c>
      <c r="D398" s="423">
        <v>8.9134331E7</v>
      </c>
      <c r="E398" s="423">
        <v>4685.156</v>
      </c>
      <c r="F398" s="423">
        <v>7668508.916</v>
      </c>
      <c r="G398" s="423">
        <v>6253.34698</v>
      </c>
      <c r="H398" s="423">
        <v>1356.84818</v>
      </c>
      <c r="I398" s="423">
        <v>2191.65965</v>
      </c>
      <c r="J398" s="423" t="s">
        <v>6384</v>
      </c>
    </row>
    <row r="399" ht="15.75" customHeight="1">
      <c r="B399" s="422">
        <v>44880.0</v>
      </c>
      <c r="C399" s="423">
        <v>108991.0</v>
      </c>
      <c r="D399" s="423">
        <v>7.7126883E7</v>
      </c>
      <c r="E399" s="423">
        <v>5609.231</v>
      </c>
      <c r="F399" s="423">
        <v>7640465.631</v>
      </c>
      <c r="G399" s="423">
        <v>6218.32389</v>
      </c>
      <c r="H399" s="423">
        <v>1347.48208</v>
      </c>
      <c r="I399" s="423">
        <v>2183.04393</v>
      </c>
      <c r="J399" s="423" t="s">
        <v>6384</v>
      </c>
    </row>
    <row r="400" ht="15.75" customHeight="1">
      <c r="B400" s="422">
        <v>44879.0</v>
      </c>
      <c r="C400" s="423">
        <v>121524.0</v>
      </c>
      <c r="D400" s="423">
        <v>9.0569008E7</v>
      </c>
      <c r="E400" s="423">
        <v>7142.861</v>
      </c>
      <c r="F400" s="423">
        <v>7655751.046</v>
      </c>
      <c r="G400" s="423">
        <v>6253.48945</v>
      </c>
      <c r="H400" s="423">
        <v>1358.78704</v>
      </c>
      <c r="I400" s="423">
        <v>2198.57686</v>
      </c>
      <c r="J400" s="423" t="s">
        <v>6384</v>
      </c>
    </row>
    <row r="401" ht="15.75" customHeight="1">
      <c r="B401" s="422">
        <v>44878.0</v>
      </c>
      <c r="C401" s="423">
        <v>143039.0</v>
      </c>
      <c r="D401" s="423">
        <v>1.05048506E8</v>
      </c>
      <c r="E401" s="423">
        <v>7241.564</v>
      </c>
      <c r="F401" s="423">
        <v>7690511.259</v>
      </c>
      <c r="G401" s="423">
        <v>6304.83403</v>
      </c>
      <c r="H401" s="423">
        <v>1370.39912</v>
      </c>
      <c r="I401" s="423">
        <v>2213.48971</v>
      </c>
      <c r="J401" s="423" t="s">
        <v>6384</v>
      </c>
    </row>
    <row r="402" ht="15.75" customHeight="1">
      <c r="B402" s="422">
        <v>44875.0</v>
      </c>
      <c r="C402" s="423">
        <v>141267.0</v>
      </c>
      <c r="D402" s="423">
        <v>1.13922414E8</v>
      </c>
      <c r="E402" s="423">
        <v>7979.397</v>
      </c>
      <c r="F402" s="423">
        <v>7715560.23</v>
      </c>
      <c r="G402" s="423">
        <v>6353.76634</v>
      </c>
      <c r="H402" s="423">
        <v>1385.02945</v>
      </c>
      <c r="I402" s="423">
        <v>2235.97227</v>
      </c>
      <c r="J402" s="423" t="s">
        <v>6384</v>
      </c>
    </row>
    <row r="403" ht="15.75" customHeight="1">
      <c r="B403" s="422">
        <v>44874.0</v>
      </c>
      <c r="C403" s="423">
        <v>170847.0</v>
      </c>
      <c r="D403" s="423">
        <v>1.47412297E8</v>
      </c>
      <c r="E403" s="423">
        <v>10188.532</v>
      </c>
      <c r="F403" s="423">
        <v>7716325.649</v>
      </c>
      <c r="G403" s="423">
        <v>6350.13663</v>
      </c>
      <c r="H403" s="423">
        <v>1386.17353</v>
      </c>
      <c r="I403" s="423">
        <v>2231.25242</v>
      </c>
      <c r="J403" s="423" t="s">
        <v>6384</v>
      </c>
    </row>
    <row r="404" ht="15.75" customHeight="1">
      <c r="B404" s="422">
        <v>44873.0</v>
      </c>
      <c r="C404" s="423">
        <v>224582.0</v>
      </c>
      <c r="D404" s="423">
        <v>2.38299278E8</v>
      </c>
      <c r="E404" s="423">
        <v>14945.489</v>
      </c>
      <c r="F404" s="423">
        <v>7732748.066</v>
      </c>
      <c r="G404" s="423">
        <v>6384.09839</v>
      </c>
      <c r="H404" s="423">
        <v>1396.40065</v>
      </c>
      <c r="I404" s="423">
        <v>2242.71796</v>
      </c>
      <c r="J404" s="423" t="s">
        <v>6384</v>
      </c>
    </row>
    <row r="405" ht="15.75" customHeight="1">
      <c r="B405" s="422">
        <v>44872.0</v>
      </c>
      <c r="C405" s="423">
        <v>208294.0</v>
      </c>
      <c r="D405" s="423">
        <v>1.84273477E8</v>
      </c>
      <c r="E405" s="423">
        <v>12356.546</v>
      </c>
      <c r="F405" s="423">
        <v>7738433.126</v>
      </c>
      <c r="G405" s="423">
        <v>6393.02914</v>
      </c>
      <c r="H405" s="423">
        <v>1401.16663</v>
      </c>
      <c r="I405" s="423">
        <v>2245.95522</v>
      </c>
      <c r="J405" s="423" t="s">
        <v>6384</v>
      </c>
    </row>
    <row r="406" ht="15.75" customHeight="1">
      <c r="B406" s="422">
        <v>44871.0</v>
      </c>
      <c r="C406" s="423">
        <v>214303.0</v>
      </c>
      <c r="D406" s="423">
        <v>1.81857759E8</v>
      </c>
      <c r="E406" s="423">
        <v>12753.112</v>
      </c>
      <c r="F406" s="423">
        <v>7746438.636</v>
      </c>
      <c r="G406" s="423">
        <v>6415.77078</v>
      </c>
      <c r="H406" s="423">
        <v>1405.52294</v>
      </c>
      <c r="I406" s="423">
        <v>2258.83448</v>
      </c>
      <c r="J406" s="423" t="s">
        <v>6384</v>
      </c>
    </row>
    <row r="407" ht="15.75" customHeight="1">
      <c r="B407" s="422">
        <v>44868.0</v>
      </c>
      <c r="C407" s="423">
        <v>248667.0</v>
      </c>
      <c r="D407" s="423">
        <v>2.36729333E8</v>
      </c>
      <c r="E407" s="423">
        <v>15124.409</v>
      </c>
      <c r="F407" s="423">
        <v>7742986.456</v>
      </c>
      <c r="G407" s="423">
        <v>6410.66573</v>
      </c>
      <c r="H407" s="423">
        <v>1401.10133</v>
      </c>
      <c r="I407" s="423">
        <v>2252.99262</v>
      </c>
      <c r="J407" s="423" t="s">
        <v>6384</v>
      </c>
    </row>
    <row r="408" ht="15.75" customHeight="1">
      <c r="B408" s="422">
        <v>44867.0</v>
      </c>
      <c r="C408" s="423">
        <v>256245.0</v>
      </c>
      <c r="D408" s="423">
        <v>2.16445549E8</v>
      </c>
      <c r="E408" s="423">
        <v>14615.759</v>
      </c>
      <c r="F408" s="423">
        <v>7713356.994</v>
      </c>
      <c r="G408" s="423">
        <v>6388.56035</v>
      </c>
      <c r="H408" s="423">
        <v>1399.18701</v>
      </c>
      <c r="I408" s="423">
        <v>2244.15111</v>
      </c>
      <c r="J408" s="423" t="s">
        <v>6384</v>
      </c>
    </row>
    <row r="409" ht="15.75" customHeight="1">
      <c r="B409" s="422">
        <v>44866.0</v>
      </c>
      <c r="C409" s="423">
        <v>164872.0</v>
      </c>
      <c r="D409" s="423">
        <v>1.37581966E8</v>
      </c>
      <c r="E409" s="423">
        <v>9028.311</v>
      </c>
      <c r="F409" s="423">
        <v>7694065.784</v>
      </c>
      <c r="G409" s="423">
        <v>6352.89697</v>
      </c>
      <c r="H409" s="423">
        <v>1389.70193</v>
      </c>
      <c r="I409" s="423">
        <v>2235.77197</v>
      </c>
      <c r="J409" s="423" t="s">
        <v>6384</v>
      </c>
    </row>
    <row r="410" ht="15.75" customHeight="1">
      <c r="B410" s="422">
        <v>44865.0</v>
      </c>
      <c r="C410" s="423">
        <v>181326.0</v>
      </c>
      <c r="D410" s="423">
        <v>1.114782E8</v>
      </c>
      <c r="E410" s="423">
        <v>7692.555</v>
      </c>
      <c r="F410" s="423">
        <v>7669180.169</v>
      </c>
      <c r="G410" s="423">
        <v>6307.33999</v>
      </c>
      <c r="H410" s="423">
        <v>1377.43292</v>
      </c>
      <c r="I410" s="423">
        <v>2226.70931</v>
      </c>
      <c r="J410" s="423" t="s">
        <v>6384</v>
      </c>
    </row>
    <row r="411" ht="15.75" customHeight="1">
      <c r="B411" s="422">
        <v>44864.0</v>
      </c>
      <c r="C411" s="423">
        <v>252459.0</v>
      </c>
      <c r="D411" s="423">
        <v>1.07516043E8</v>
      </c>
      <c r="E411" s="423">
        <v>8265.991</v>
      </c>
      <c r="F411" s="423">
        <v>7680141.299</v>
      </c>
      <c r="G411" s="423">
        <v>6334.02555</v>
      </c>
      <c r="H411" s="423">
        <v>1389.78489</v>
      </c>
      <c r="I411" s="423">
        <v>2245.27838</v>
      </c>
      <c r="J411" s="423" t="s">
        <v>6384</v>
      </c>
    </row>
    <row r="412" ht="15.75" customHeight="1">
      <c r="B412" s="422">
        <v>44861.0</v>
      </c>
      <c r="C412" s="423">
        <v>163407.0</v>
      </c>
      <c r="D412" s="423">
        <v>1.35952013E8</v>
      </c>
      <c r="E412" s="423">
        <v>10949.852</v>
      </c>
      <c r="F412" s="423">
        <v>7694657.216</v>
      </c>
      <c r="G412" s="423">
        <v>6377.99807</v>
      </c>
      <c r="H412" s="423">
        <v>1402.49101</v>
      </c>
      <c r="I412" s="423">
        <v>2265.81327</v>
      </c>
      <c r="J412" s="423" t="s">
        <v>6384</v>
      </c>
    </row>
    <row r="413" ht="15.75" customHeight="1">
      <c r="B413" s="422">
        <v>44860.0</v>
      </c>
      <c r="C413" s="423">
        <v>130042.0</v>
      </c>
      <c r="D413" s="423">
        <v>1.01593193E8</v>
      </c>
      <c r="E413" s="423">
        <v>7418.036</v>
      </c>
      <c r="F413" s="423">
        <v>7677270.93</v>
      </c>
      <c r="G413" s="423">
        <v>6344.35204</v>
      </c>
      <c r="H413" s="423">
        <v>1393.04093</v>
      </c>
      <c r="I413" s="423">
        <v>2249.16051</v>
      </c>
      <c r="J413" s="423" t="s">
        <v>6384</v>
      </c>
    </row>
    <row r="414" ht="15.75" customHeight="1">
      <c r="B414" s="422">
        <v>44859.0</v>
      </c>
      <c r="C414" s="423">
        <v>113452.0</v>
      </c>
      <c r="D414" s="423">
        <v>9.1184828E7</v>
      </c>
      <c r="E414" s="423">
        <v>6235.054</v>
      </c>
      <c r="F414" s="423">
        <v>7669684.671</v>
      </c>
      <c r="G414" s="423">
        <v>6328.19702</v>
      </c>
      <c r="H414" s="423">
        <v>1390.39464</v>
      </c>
      <c r="I414" s="423">
        <v>2243.7277</v>
      </c>
      <c r="J414" s="423" t="s">
        <v>6384</v>
      </c>
    </row>
    <row r="415" ht="15.75" customHeight="1">
      <c r="B415" s="422">
        <v>44858.0</v>
      </c>
      <c r="C415" s="423">
        <v>55499.0</v>
      </c>
      <c r="D415" s="423">
        <v>4.5353126E7</v>
      </c>
      <c r="E415" s="423">
        <v>3347.673</v>
      </c>
      <c r="F415" s="423">
        <v>7658494.49</v>
      </c>
      <c r="G415" s="423">
        <v>6307.9537</v>
      </c>
      <c r="H415" s="423">
        <v>1384.54982</v>
      </c>
      <c r="I415" s="423">
        <v>2245.36151</v>
      </c>
      <c r="J415" s="423" t="s">
        <v>6384</v>
      </c>
    </row>
    <row r="416" ht="15.75" customHeight="1">
      <c r="B416" s="422">
        <v>44857.0</v>
      </c>
      <c r="C416" s="423">
        <v>138255.0</v>
      </c>
      <c r="D416" s="423">
        <v>1.14753353E8</v>
      </c>
      <c r="E416" s="423">
        <v>7884.678</v>
      </c>
      <c r="F416" s="423">
        <v>7676044.532</v>
      </c>
      <c r="G416" s="423">
        <v>6344.31112</v>
      </c>
      <c r="H416" s="423">
        <v>1398.82325</v>
      </c>
      <c r="I416" s="423">
        <v>2262.2524</v>
      </c>
      <c r="J416" s="423" t="s">
        <v>6384</v>
      </c>
    </row>
    <row r="417" ht="15.75" customHeight="1">
      <c r="B417" s="422">
        <v>44854.0</v>
      </c>
      <c r="C417" s="423">
        <v>159143.0</v>
      </c>
      <c r="D417" s="423">
        <v>1.3205306E8</v>
      </c>
      <c r="E417" s="423">
        <v>9756.287</v>
      </c>
      <c r="F417" s="423">
        <v>7699075.767</v>
      </c>
      <c r="G417" s="423">
        <v>6392.29823</v>
      </c>
      <c r="H417" s="423">
        <v>1407.02918</v>
      </c>
      <c r="I417" s="423">
        <v>2277.65049</v>
      </c>
      <c r="J417" s="423" t="s">
        <v>6384</v>
      </c>
    </row>
    <row r="418" ht="15.75" customHeight="1">
      <c r="B418" s="422">
        <v>44853.0</v>
      </c>
      <c r="C418" s="423">
        <v>195096.0</v>
      </c>
      <c r="D418" s="423">
        <v>1.56810329E8</v>
      </c>
      <c r="E418" s="423">
        <v>11787.102</v>
      </c>
      <c r="F418" s="423">
        <v>7698650.99</v>
      </c>
      <c r="G418" s="423">
        <v>6390.18425</v>
      </c>
      <c r="H418" s="423">
        <v>1407.55726</v>
      </c>
      <c r="I418" s="423">
        <v>2271.00806</v>
      </c>
      <c r="J418" s="423" t="s">
        <v>6384</v>
      </c>
    </row>
    <row r="419" ht="15.75" customHeight="1">
      <c r="B419" s="422">
        <v>44852.0</v>
      </c>
      <c r="C419" s="423">
        <v>181168.0</v>
      </c>
      <c r="D419" s="423">
        <v>1.32416232E8</v>
      </c>
      <c r="E419" s="423">
        <v>10059.543</v>
      </c>
      <c r="F419" s="423">
        <v>7703999.014</v>
      </c>
      <c r="G419" s="423">
        <v>6400.70571</v>
      </c>
      <c r="H419" s="423">
        <v>1406.83756</v>
      </c>
      <c r="I419" s="423">
        <v>2277.44354</v>
      </c>
      <c r="J419" s="423" t="s">
        <v>6384</v>
      </c>
    </row>
    <row r="420" ht="15.75" customHeight="1">
      <c r="B420" s="422">
        <v>44851.0</v>
      </c>
      <c r="C420" s="423">
        <v>223827.0</v>
      </c>
      <c r="D420" s="423">
        <v>1.82955966E8</v>
      </c>
      <c r="E420" s="423">
        <v>12978.314</v>
      </c>
      <c r="F420" s="423">
        <v>7709275.544</v>
      </c>
      <c r="G420" s="423">
        <v>6413.01875</v>
      </c>
      <c r="H420" s="423">
        <v>1406.77565</v>
      </c>
      <c r="I420" s="423">
        <v>2277.34192</v>
      </c>
      <c r="J420" s="423" t="s">
        <v>6384</v>
      </c>
    </row>
    <row r="421" ht="15.75" customHeight="1">
      <c r="B421" s="422">
        <v>44850.0</v>
      </c>
      <c r="C421" s="423">
        <v>217186.0</v>
      </c>
      <c r="D421" s="423">
        <v>2.14078193E8</v>
      </c>
      <c r="E421" s="423">
        <v>13431.204</v>
      </c>
      <c r="F421" s="423">
        <v>7739812.413</v>
      </c>
      <c r="G421" s="423">
        <v>6478.46843</v>
      </c>
      <c r="H421" s="423">
        <v>1418.17055</v>
      </c>
      <c r="I421" s="423">
        <v>2298.77864</v>
      </c>
      <c r="J421" s="423" t="s">
        <v>6384</v>
      </c>
    </row>
    <row r="422" ht="15.75" customHeight="1">
      <c r="B422" s="422">
        <v>44847.0</v>
      </c>
      <c r="C422" s="423">
        <v>222807.0</v>
      </c>
      <c r="D422" s="423">
        <v>2.17411205E8</v>
      </c>
      <c r="E422" s="423">
        <v>14109.268</v>
      </c>
      <c r="F422" s="423">
        <v>7739395.808</v>
      </c>
      <c r="G422" s="423">
        <v>6494.24973</v>
      </c>
      <c r="H422" s="423">
        <v>1419.70013</v>
      </c>
      <c r="I422" s="423">
        <v>2308.05747</v>
      </c>
      <c r="J422" s="423" t="s">
        <v>6384</v>
      </c>
    </row>
    <row r="423" ht="15.75" customHeight="1">
      <c r="B423" s="422">
        <v>44846.0</v>
      </c>
      <c r="C423" s="423">
        <v>177789.0</v>
      </c>
      <c r="D423" s="423">
        <v>1.69791945E8</v>
      </c>
      <c r="E423" s="423">
        <v>9941.162</v>
      </c>
      <c r="F423" s="423">
        <v>7746691.106</v>
      </c>
      <c r="G423" s="423">
        <v>6500.85132</v>
      </c>
      <c r="H423" s="423">
        <v>1428.08316</v>
      </c>
      <c r="I423" s="423">
        <v>2316.11521</v>
      </c>
      <c r="J423" s="423" t="s">
        <v>6384</v>
      </c>
    </row>
    <row r="424" ht="15.75" customHeight="1">
      <c r="B424" s="422">
        <v>44845.0</v>
      </c>
      <c r="C424" s="423">
        <v>162328.0</v>
      </c>
      <c r="D424" s="423">
        <v>1.55683414E8</v>
      </c>
      <c r="E424" s="423">
        <v>10103.528</v>
      </c>
      <c r="F424" s="423">
        <v>7720704.418</v>
      </c>
      <c r="G424" s="423">
        <v>6449.92186</v>
      </c>
      <c r="H424" s="423">
        <v>1415.01635</v>
      </c>
      <c r="I424" s="423">
        <v>2310.04966</v>
      </c>
      <c r="J424" s="423" t="s">
        <v>6384</v>
      </c>
    </row>
    <row r="425" ht="15.75" customHeight="1">
      <c r="B425" s="422">
        <v>44844.0</v>
      </c>
      <c r="C425" s="423">
        <v>217185.0</v>
      </c>
      <c r="D425" s="423">
        <v>2.03888791E8</v>
      </c>
      <c r="E425" s="423">
        <v>14175.267</v>
      </c>
      <c r="F425" s="423">
        <v>7725144.105</v>
      </c>
      <c r="G425" s="423">
        <v>6449.63453</v>
      </c>
      <c r="H425" s="423">
        <v>1415.85885</v>
      </c>
      <c r="I425" s="423">
        <v>2314.13139</v>
      </c>
      <c r="J425" s="423" t="s">
        <v>6384</v>
      </c>
    </row>
    <row r="426" ht="15.75" customHeight="1">
      <c r="B426" s="422">
        <v>44840.0</v>
      </c>
      <c r="C426" s="423">
        <v>188351.0</v>
      </c>
      <c r="D426" s="423">
        <v>1.86260414E8</v>
      </c>
      <c r="E426" s="423">
        <v>11698.377</v>
      </c>
      <c r="F426" s="423">
        <v>5216764.563</v>
      </c>
      <c r="G426" s="423">
        <v>6569.50957</v>
      </c>
      <c r="H426" s="423">
        <v>1443.47785</v>
      </c>
      <c r="I426" s="423">
        <v>2361.56607</v>
      </c>
      <c r="J426" s="423" t="s">
        <v>6384</v>
      </c>
    </row>
    <row r="427" ht="15.75" customHeight="1">
      <c r="B427" s="422">
        <v>44838.0</v>
      </c>
      <c r="C427" s="423">
        <v>184380.0</v>
      </c>
      <c r="D427" s="423">
        <v>2.03742147E8</v>
      </c>
      <c r="E427" s="423">
        <v>12901.95</v>
      </c>
      <c r="F427" s="423">
        <v>5209965.663</v>
      </c>
      <c r="G427" s="423">
        <v>6544.8303</v>
      </c>
      <c r="H427" s="423">
        <v>1430.48797</v>
      </c>
      <c r="I427" s="423">
        <v>2343.04486</v>
      </c>
      <c r="J427" s="423" t="s">
        <v>6384</v>
      </c>
    </row>
    <row r="428" ht="15.75" customHeight="1">
      <c r="B428" s="422">
        <v>44837.0</v>
      </c>
      <c r="C428" s="423">
        <v>211618.0</v>
      </c>
      <c r="D428" s="423">
        <v>2.65282018E8</v>
      </c>
      <c r="E428" s="423">
        <v>12847.372</v>
      </c>
      <c r="F428" s="423">
        <v>5200955.822</v>
      </c>
      <c r="G428" s="423">
        <v>6518.34884</v>
      </c>
      <c r="H428" s="423">
        <v>1422.08312</v>
      </c>
      <c r="I428" s="423">
        <v>2326.17147</v>
      </c>
      <c r="J428" s="423" t="s">
        <v>6384</v>
      </c>
    </row>
    <row r="429" ht="15.75" customHeight="1">
      <c r="B429" s="422">
        <v>44836.0</v>
      </c>
      <c r="C429" s="423">
        <v>227704.0</v>
      </c>
      <c r="D429" s="423">
        <v>2.82724539E8</v>
      </c>
      <c r="E429" s="423">
        <v>15334.081</v>
      </c>
      <c r="F429" s="423">
        <v>5206621.375</v>
      </c>
      <c r="G429" s="423">
        <v>6531.58805</v>
      </c>
      <c r="H429" s="423">
        <v>1423.55162</v>
      </c>
      <c r="I429" s="423">
        <v>2333.82311</v>
      </c>
      <c r="J429" s="423" t="s">
        <v>6384</v>
      </c>
    </row>
    <row r="430" ht="15.75" customHeight="1">
      <c r="B430" s="422">
        <v>44833.0</v>
      </c>
      <c r="C430" s="423">
        <v>190513.0</v>
      </c>
      <c r="D430" s="423">
        <v>2.02937615E8</v>
      </c>
      <c r="E430" s="423">
        <v>12169.539</v>
      </c>
      <c r="F430" s="423">
        <v>5199140.485</v>
      </c>
      <c r="G430" s="423">
        <v>6512.89201</v>
      </c>
      <c r="H430" s="423">
        <v>1419.72793</v>
      </c>
      <c r="I430" s="423">
        <v>2330.41902</v>
      </c>
      <c r="J430" s="423" t="s">
        <v>6384</v>
      </c>
    </row>
    <row r="431" ht="15.75" customHeight="1">
      <c r="B431" s="422">
        <v>44832.0</v>
      </c>
      <c r="C431" s="423">
        <v>206268.0</v>
      </c>
      <c r="D431" s="423">
        <v>2.23982159E8</v>
      </c>
      <c r="E431" s="423">
        <v>14844.53</v>
      </c>
      <c r="F431" s="423">
        <v>5191677.185</v>
      </c>
      <c r="G431" s="423">
        <v>6496.38846</v>
      </c>
      <c r="H431" s="423">
        <v>1415.40831</v>
      </c>
      <c r="I431" s="423">
        <v>2323.13414</v>
      </c>
      <c r="J431" s="423" t="s">
        <v>6384</v>
      </c>
    </row>
    <row r="432" ht="15.75" customHeight="1">
      <c r="B432" s="422">
        <v>44831.0</v>
      </c>
      <c r="C432" s="423">
        <v>221623.0</v>
      </c>
      <c r="D432" s="423">
        <v>2.78667226E8</v>
      </c>
      <c r="E432" s="423">
        <v>14940.692</v>
      </c>
      <c r="F432" s="423">
        <v>5188358.355</v>
      </c>
      <c r="G432" s="423">
        <v>6489.0474</v>
      </c>
      <c r="H432" s="423">
        <v>1413.24916</v>
      </c>
      <c r="I432" s="423">
        <v>2316.41522</v>
      </c>
      <c r="J432" s="423" t="s">
        <v>6384</v>
      </c>
    </row>
    <row r="433" ht="15.75" customHeight="1">
      <c r="B433" s="422">
        <v>44830.0</v>
      </c>
      <c r="C433" s="423">
        <v>207027.0</v>
      </c>
      <c r="D433" s="423">
        <v>2.1753357E8</v>
      </c>
      <c r="E433" s="423">
        <v>13001.76</v>
      </c>
      <c r="F433" s="423">
        <v>5200176.17</v>
      </c>
      <c r="G433" s="423">
        <v>6510.97687</v>
      </c>
      <c r="H433" s="423">
        <v>1420.67175</v>
      </c>
      <c r="I433" s="423">
        <v>2331.88591</v>
      </c>
      <c r="J433" s="423" t="s">
        <v>6384</v>
      </c>
    </row>
    <row r="434" ht="15.75" customHeight="1">
      <c r="B434" s="422">
        <v>44829.0</v>
      </c>
      <c r="C434" s="423">
        <v>262337.0</v>
      </c>
      <c r="D434" s="423">
        <v>3.14057326E8</v>
      </c>
      <c r="E434" s="423">
        <v>18105.246</v>
      </c>
      <c r="F434" s="423">
        <v>5206518.499</v>
      </c>
      <c r="G434" s="423">
        <v>6515.16311</v>
      </c>
      <c r="H434" s="423">
        <v>1421.01067</v>
      </c>
      <c r="I434" s="423">
        <v>2329.91682</v>
      </c>
      <c r="J434" s="423" t="s">
        <v>6384</v>
      </c>
    </row>
    <row r="435" ht="15.75" customHeight="1">
      <c r="B435" s="422">
        <v>44826.0</v>
      </c>
      <c r="C435" s="423">
        <v>241297.0</v>
      </c>
      <c r="D435" s="423">
        <v>2.71768287E8</v>
      </c>
      <c r="E435" s="423">
        <v>16661.36</v>
      </c>
      <c r="F435" s="423">
        <v>5227439.923</v>
      </c>
      <c r="G435" s="423">
        <v>6564.00096</v>
      </c>
      <c r="H435" s="423">
        <v>1436.72477</v>
      </c>
      <c r="I435" s="423">
        <v>2365.68768</v>
      </c>
      <c r="J435" s="423" t="s">
        <v>6384</v>
      </c>
    </row>
    <row r="436" ht="15.75" customHeight="1">
      <c r="B436" s="422">
        <v>44825.0</v>
      </c>
      <c r="C436" s="423">
        <v>242443.0</v>
      </c>
      <c r="D436" s="423">
        <v>2.69464064E8</v>
      </c>
      <c r="E436" s="423">
        <v>18081.912</v>
      </c>
      <c r="F436" s="423">
        <v>5215726.815</v>
      </c>
      <c r="G436" s="423">
        <v>6551.44454</v>
      </c>
      <c r="H436" s="423">
        <v>1436.35222</v>
      </c>
      <c r="I436" s="423">
        <v>2374.82639</v>
      </c>
      <c r="J436" s="423" t="s">
        <v>6384</v>
      </c>
    </row>
    <row r="437" ht="15.75" customHeight="1">
      <c r="B437" s="422">
        <v>44824.0</v>
      </c>
      <c r="C437" s="423">
        <v>328145.0</v>
      </c>
      <c r="D437" s="423">
        <v>4.30016279E8</v>
      </c>
      <c r="E437" s="423">
        <v>28323.074</v>
      </c>
      <c r="F437" s="423">
        <v>5231878.367</v>
      </c>
      <c r="G437" s="423">
        <v>6596.65767</v>
      </c>
      <c r="H437" s="423">
        <v>1448.38064</v>
      </c>
      <c r="I437" s="423">
        <v>2401.76202</v>
      </c>
      <c r="J437" s="423" t="s">
        <v>6384</v>
      </c>
    </row>
    <row r="438" ht="15.75" customHeight="1">
      <c r="B438" s="422">
        <v>44823.0</v>
      </c>
      <c r="C438" s="423">
        <v>272885.0</v>
      </c>
      <c r="D438" s="423">
        <v>3.02662835E8</v>
      </c>
      <c r="E438" s="423">
        <v>19898.3</v>
      </c>
      <c r="F438" s="423">
        <v>5232369.036</v>
      </c>
      <c r="G438" s="423">
        <v>6600.87914</v>
      </c>
      <c r="H438" s="423">
        <v>1451.38638</v>
      </c>
      <c r="I438" s="423">
        <v>2406.10564</v>
      </c>
      <c r="J438" s="423" t="s">
        <v>6384</v>
      </c>
    </row>
    <row r="439" ht="15.75" customHeight="1">
      <c r="B439" s="422">
        <v>44822.0</v>
      </c>
      <c r="C439" s="423">
        <v>283114.0</v>
      </c>
      <c r="D439" s="423">
        <v>2.66092797E8</v>
      </c>
      <c r="E439" s="423">
        <v>18139.263</v>
      </c>
      <c r="F439" s="423">
        <v>5205570.551</v>
      </c>
      <c r="G439" s="423">
        <v>6535.13576</v>
      </c>
      <c r="H439" s="423">
        <v>1435.66953</v>
      </c>
      <c r="I439" s="423">
        <v>2363.51247</v>
      </c>
      <c r="J439" s="423" t="s">
        <v>6384</v>
      </c>
    </row>
    <row r="440" ht="15.75" customHeight="1">
      <c r="B440" s="422">
        <v>44819.0</v>
      </c>
      <c r="C440" s="423">
        <v>200356.0</v>
      </c>
      <c r="D440" s="423">
        <v>2.04088481E8</v>
      </c>
      <c r="E440" s="423">
        <v>12427.725</v>
      </c>
      <c r="F440" s="423">
        <v>5201265.682</v>
      </c>
      <c r="G440" s="423">
        <v>6515.01107</v>
      </c>
      <c r="H440" s="423">
        <v>1429.55535</v>
      </c>
      <c r="I440" s="423">
        <v>2346.35415</v>
      </c>
      <c r="J440" s="423" t="s">
        <v>6384</v>
      </c>
    </row>
    <row r="441" ht="15.75" customHeight="1">
      <c r="B441" s="422">
        <v>44818.0</v>
      </c>
      <c r="C441" s="423">
        <v>219677.0</v>
      </c>
      <c r="D441" s="423">
        <v>2.16794819E8</v>
      </c>
      <c r="E441" s="423">
        <v>13077.814</v>
      </c>
      <c r="F441" s="423">
        <v>5189005.371</v>
      </c>
      <c r="G441" s="423">
        <v>6487.17974</v>
      </c>
      <c r="H441" s="423">
        <v>1417.52726</v>
      </c>
      <c r="I441" s="423">
        <v>2333.2387</v>
      </c>
      <c r="J441" s="423" t="s">
        <v>6384</v>
      </c>
    </row>
    <row r="442" ht="15.75" customHeight="1">
      <c r="B442" s="422">
        <v>44817.0</v>
      </c>
      <c r="C442" s="423">
        <v>229502.0</v>
      </c>
      <c r="D442" s="423">
        <v>2.59143752E8</v>
      </c>
      <c r="E442" s="423">
        <v>14800.75</v>
      </c>
      <c r="F442" s="423">
        <v>5216551.589</v>
      </c>
      <c r="G442" s="423">
        <v>6537.59612</v>
      </c>
      <c r="H442" s="423">
        <v>1426.95095</v>
      </c>
      <c r="I442" s="423">
        <v>2353.51033</v>
      </c>
      <c r="J442" s="423" t="s">
        <v>6384</v>
      </c>
    </row>
    <row r="443" ht="15.75" customHeight="1">
      <c r="B443" s="422">
        <v>44816.0</v>
      </c>
      <c r="C443" s="423">
        <v>203493.0</v>
      </c>
      <c r="D443" s="423">
        <v>2.36489909E8</v>
      </c>
      <c r="E443" s="423">
        <v>13607.406</v>
      </c>
      <c r="F443" s="423">
        <v>5207583.203</v>
      </c>
      <c r="G443" s="423">
        <v>6528.30626</v>
      </c>
      <c r="H443" s="423">
        <v>1429.45866</v>
      </c>
      <c r="I443" s="423">
        <v>2356.6268</v>
      </c>
      <c r="J443" s="423" t="s">
        <v>6384</v>
      </c>
    </row>
    <row r="444" ht="15.75" customHeight="1">
      <c r="B444" s="422">
        <v>44815.0</v>
      </c>
      <c r="C444" s="423">
        <v>235840.0</v>
      </c>
      <c r="D444" s="423">
        <v>2.79760052E8</v>
      </c>
      <c r="E444" s="423">
        <v>16915.605</v>
      </c>
      <c r="F444" s="423">
        <v>5209761.687</v>
      </c>
      <c r="G444" s="423">
        <v>6538.2997</v>
      </c>
      <c r="H444" s="423">
        <v>1432.14221</v>
      </c>
      <c r="I444" s="423">
        <v>2373.3002</v>
      </c>
      <c r="J444" s="423" t="s">
        <v>6384</v>
      </c>
    </row>
    <row r="445" ht="15.75" customHeight="1">
      <c r="B445" s="422">
        <v>44812.0</v>
      </c>
      <c r="C445" s="423">
        <v>249613.0</v>
      </c>
      <c r="D445" s="423">
        <v>3.17836365E8</v>
      </c>
      <c r="E445" s="423">
        <v>18777.683</v>
      </c>
      <c r="F445" s="423">
        <v>5225089.12</v>
      </c>
      <c r="G445" s="423">
        <v>6560.01589</v>
      </c>
      <c r="H445" s="423">
        <v>1441.24883</v>
      </c>
      <c r="I445" s="423">
        <v>2376.17464</v>
      </c>
      <c r="J445" s="423" t="s">
        <v>6384</v>
      </c>
    </row>
    <row r="446" ht="15.75" customHeight="1">
      <c r="B446" s="422">
        <v>44811.0</v>
      </c>
      <c r="C446" s="423">
        <v>281604.0</v>
      </c>
      <c r="D446" s="423">
        <v>4.0299938E8</v>
      </c>
      <c r="E446" s="423">
        <v>22013.538</v>
      </c>
      <c r="F446" s="423">
        <v>5226643.534</v>
      </c>
      <c r="G446" s="423">
        <v>6547.46193</v>
      </c>
      <c r="H446" s="423">
        <v>1442.22002</v>
      </c>
      <c r="I446" s="423">
        <v>2353.58349</v>
      </c>
      <c r="J446" s="423" t="s">
        <v>6384</v>
      </c>
    </row>
    <row r="447" ht="15.75" customHeight="1">
      <c r="B447" s="422">
        <v>44810.0</v>
      </c>
      <c r="C447" s="423">
        <v>212438.0</v>
      </c>
      <c r="D447" s="423">
        <v>2.56568977E8</v>
      </c>
      <c r="E447" s="423">
        <v>13150.492</v>
      </c>
      <c r="F447" s="423">
        <v>5194980.687</v>
      </c>
      <c r="G447" s="423">
        <v>6470.99704</v>
      </c>
      <c r="H447" s="423">
        <v>1418.82138</v>
      </c>
      <c r="I447" s="423">
        <v>2306.46481</v>
      </c>
      <c r="J447" s="423" t="s">
        <v>6384</v>
      </c>
    </row>
    <row r="448" ht="15.75" customHeight="1">
      <c r="B448" s="422">
        <v>44809.0</v>
      </c>
      <c r="C448" s="423">
        <v>233509.0</v>
      </c>
      <c r="D448" s="423">
        <v>3.10570738E8</v>
      </c>
      <c r="E448" s="423">
        <v>14006.645</v>
      </c>
      <c r="F448" s="423">
        <v>5179968.559</v>
      </c>
      <c r="G448" s="423">
        <v>6431.347</v>
      </c>
      <c r="H448" s="423">
        <v>1404.5774</v>
      </c>
      <c r="I448" s="423">
        <v>2285.79532</v>
      </c>
      <c r="J448" s="423" t="s">
        <v>6384</v>
      </c>
    </row>
    <row r="449" ht="15.75" customHeight="1">
      <c r="B449" s="422">
        <v>44808.0</v>
      </c>
      <c r="C449" s="423">
        <v>309121.0</v>
      </c>
      <c r="D449" s="423">
        <v>4.77030993E8</v>
      </c>
      <c r="E449" s="423">
        <v>22963.902</v>
      </c>
      <c r="F449" s="423">
        <v>5214471.274</v>
      </c>
      <c r="G449" s="423">
        <v>6489.93656</v>
      </c>
      <c r="H449" s="423">
        <v>1410.35446</v>
      </c>
      <c r="I449" s="423">
        <v>2303.58437</v>
      </c>
      <c r="J449" s="423" t="s">
        <v>6384</v>
      </c>
    </row>
    <row r="450" ht="15.75" customHeight="1">
      <c r="B450" s="422">
        <v>44805.0</v>
      </c>
      <c r="C450" s="423">
        <v>295111.0</v>
      </c>
      <c r="D450" s="423">
        <v>4.24449712E8</v>
      </c>
      <c r="E450" s="423">
        <v>18895.204</v>
      </c>
      <c r="F450" s="423">
        <v>5218853.498</v>
      </c>
      <c r="G450" s="423">
        <v>6508.60736</v>
      </c>
      <c r="H450" s="423">
        <v>1409.18948</v>
      </c>
      <c r="I450" s="423">
        <v>2305.65774</v>
      </c>
      <c r="J450" s="423" t="s">
        <v>6384</v>
      </c>
    </row>
    <row r="451" ht="15.75" customHeight="1">
      <c r="B451" s="422">
        <v>44804.0</v>
      </c>
      <c r="C451" s="423">
        <v>323253.0</v>
      </c>
      <c r="D451" s="423">
        <v>5.26242644E8</v>
      </c>
      <c r="E451" s="423">
        <v>20056.945</v>
      </c>
      <c r="F451" s="423">
        <v>5188232.233</v>
      </c>
      <c r="G451" s="423">
        <v>6457.21576</v>
      </c>
      <c r="H451" s="423">
        <v>1398.67137</v>
      </c>
      <c r="I451" s="423">
        <v>2283.05995</v>
      </c>
      <c r="J451" s="423" t="s">
        <v>6384</v>
      </c>
    </row>
    <row r="452" ht="15.75" customHeight="1">
      <c r="B452" s="422">
        <v>44803.0</v>
      </c>
      <c r="C452" s="423">
        <v>283775.0</v>
      </c>
      <c r="D452" s="423">
        <v>4.7258724E8</v>
      </c>
      <c r="E452" s="423">
        <v>17693.058</v>
      </c>
      <c r="F452" s="423">
        <v>5174287.954</v>
      </c>
      <c r="G452" s="423">
        <v>6432.83243</v>
      </c>
      <c r="H452" s="423">
        <v>1396.28419</v>
      </c>
      <c r="I452" s="423">
        <v>2279.32758</v>
      </c>
      <c r="J452" s="423" t="s">
        <v>6384</v>
      </c>
    </row>
    <row r="453" ht="15.75" customHeight="1">
      <c r="B453" s="422">
        <v>44802.0</v>
      </c>
      <c r="C453" s="423">
        <v>287601.0</v>
      </c>
      <c r="D453" s="423">
        <v>4.26943351E8</v>
      </c>
      <c r="E453" s="423">
        <v>17448.79</v>
      </c>
      <c r="F453" s="423">
        <v>5167559.74</v>
      </c>
      <c r="G453" s="423">
        <v>6407.98473</v>
      </c>
      <c r="H453" s="423">
        <v>1393.34987</v>
      </c>
      <c r="I453" s="423">
        <v>2275.35953</v>
      </c>
      <c r="J453" s="423" t="s">
        <v>6384</v>
      </c>
    </row>
    <row r="454" ht="15.75" customHeight="1">
      <c r="B454" s="422">
        <v>44801.0</v>
      </c>
      <c r="C454" s="423">
        <v>317330.0</v>
      </c>
      <c r="D454" s="423">
        <v>5.25967926E8</v>
      </c>
      <c r="E454" s="423">
        <v>21051.415</v>
      </c>
      <c r="F454" s="423">
        <v>5160118.574</v>
      </c>
      <c r="G454" s="423">
        <v>6401.80575</v>
      </c>
      <c r="H454" s="423">
        <v>1390.41109</v>
      </c>
      <c r="I454" s="423">
        <v>2271.01032</v>
      </c>
      <c r="J454" s="423" t="s">
        <v>6384</v>
      </c>
    </row>
    <row r="455" ht="15.75" customHeight="1">
      <c r="B455" s="422">
        <v>44798.0</v>
      </c>
      <c r="C455" s="423">
        <v>267596.0</v>
      </c>
      <c r="D455" s="423">
        <v>4.14011946E8</v>
      </c>
      <c r="E455" s="423">
        <v>17774.527</v>
      </c>
      <c r="F455" s="423">
        <v>5132403.722</v>
      </c>
      <c r="G455" s="423">
        <v>6355.07448</v>
      </c>
      <c r="H455" s="423">
        <v>1390.61128</v>
      </c>
      <c r="I455" s="423">
        <v>2267.35078</v>
      </c>
      <c r="J455" s="423" t="s">
        <v>6384</v>
      </c>
    </row>
    <row r="456" ht="15.75" customHeight="1">
      <c r="B456" s="422">
        <v>44797.0</v>
      </c>
      <c r="C456" s="423">
        <v>198484.0</v>
      </c>
      <c r="D456" s="423">
        <v>2.66033402E8</v>
      </c>
      <c r="E456" s="423">
        <v>11337.162</v>
      </c>
      <c r="F456" s="423">
        <v>5092995.898</v>
      </c>
      <c r="G456" s="423">
        <v>6280.3506</v>
      </c>
      <c r="H456" s="423">
        <v>1379.60616</v>
      </c>
      <c r="I456" s="423">
        <v>2243.68849</v>
      </c>
      <c r="J456" s="423" t="s">
        <v>6384</v>
      </c>
    </row>
    <row r="457" ht="15.75" customHeight="1">
      <c r="B457" s="422">
        <v>44796.0</v>
      </c>
      <c r="C457" s="423">
        <v>258201.0</v>
      </c>
      <c r="D457" s="423">
        <v>3.40645299E8</v>
      </c>
      <c r="E457" s="423">
        <v>14874.418</v>
      </c>
      <c r="F457" s="423">
        <v>5109943.07</v>
      </c>
      <c r="G457" s="423">
        <v>6315.82903</v>
      </c>
      <c r="H457" s="423">
        <v>1387.66702</v>
      </c>
      <c r="I457" s="423">
        <v>2265.35947</v>
      </c>
      <c r="J457" s="423" t="s">
        <v>6384</v>
      </c>
    </row>
    <row r="458" ht="15.75" customHeight="1">
      <c r="B458" s="422">
        <v>44795.0</v>
      </c>
      <c r="C458" s="423">
        <v>242920.0</v>
      </c>
      <c r="D458" s="423">
        <v>3.46560158E8</v>
      </c>
      <c r="E458" s="423">
        <v>14775.633</v>
      </c>
      <c r="F458" s="423">
        <v>5108203.707</v>
      </c>
      <c r="G458" s="423">
        <v>6300.13514</v>
      </c>
      <c r="H458" s="423">
        <v>1380.07037</v>
      </c>
      <c r="I458" s="423">
        <v>2247.33613</v>
      </c>
      <c r="J458" s="423" t="s">
        <v>6384</v>
      </c>
    </row>
    <row r="459" ht="15.75" customHeight="1">
      <c r="B459" s="422">
        <v>44794.0</v>
      </c>
      <c r="C459" s="423">
        <v>198972.0</v>
      </c>
      <c r="D459" s="423">
        <v>2.44900106E8</v>
      </c>
      <c r="E459" s="423">
        <v>10577.602</v>
      </c>
      <c r="F459" s="423">
        <v>5090082.956</v>
      </c>
      <c r="G459" s="423">
        <v>6259.46373</v>
      </c>
      <c r="H459" s="423">
        <v>1372.63106</v>
      </c>
      <c r="I459" s="423">
        <v>2226.15397</v>
      </c>
      <c r="J459" s="423" t="s">
        <v>6384</v>
      </c>
    </row>
    <row r="460" ht="15.75" customHeight="1">
      <c r="B460" s="422">
        <v>44790.0</v>
      </c>
      <c r="C460" s="423">
        <v>204213.0</v>
      </c>
      <c r="D460" s="423">
        <v>2.68292524E8</v>
      </c>
      <c r="E460" s="423">
        <v>11596.045</v>
      </c>
      <c r="F460" s="423">
        <v>5081092.298</v>
      </c>
      <c r="G460" s="423">
        <v>6241.43943</v>
      </c>
      <c r="H460" s="423">
        <v>1366.38327</v>
      </c>
      <c r="I460" s="423">
        <v>2220.04962</v>
      </c>
      <c r="J460" s="423" t="s">
        <v>6384</v>
      </c>
    </row>
    <row r="461" ht="15.75" customHeight="1">
      <c r="B461" s="422">
        <v>44789.0</v>
      </c>
      <c r="C461" s="423">
        <v>176838.0</v>
      </c>
      <c r="D461" s="423">
        <v>2.67387325E8</v>
      </c>
      <c r="E461" s="423">
        <v>10346.508</v>
      </c>
      <c r="F461" s="423">
        <v>5069699.576</v>
      </c>
      <c r="G461" s="423">
        <v>6225.9103</v>
      </c>
      <c r="H461" s="423">
        <v>1361.38303</v>
      </c>
      <c r="I461" s="423">
        <v>2213.0276</v>
      </c>
      <c r="J461" s="423" t="s">
        <v>6384</v>
      </c>
    </row>
    <row r="462" ht="15.75" customHeight="1">
      <c r="B462" s="422">
        <v>44787.0</v>
      </c>
      <c r="C462" s="423">
        <v>114168.0</v>
      </c>
      <c r="D462" s="423">
        <v>1.67125561E8</v>
      </c>
      <c r="E462" s="423">
        <v>6444.531</v>
      </c>
      <c r="F462" s="423">
        <v>5046983.832</v>
      </c>
      <c r="G462" s="423">
        <v>6175.23526</v>
      </c>
      <c r="H462" s="423">
        <v>1350.93402</v>
      </c>
      <c r="I462" s="423">
        <v>2199.30278</v>
      </c>
      <c r="J462" s="423" t="s">
        <v>6384</v>
      </c>
    </row>
    <row r="463" ht="15.75" customHeight="1">
      <c r="B463" s="422">
        <v>44784.0</v>
      </c>
      <c r="C463" s="423">
        <v>112731.0</v>
      </c>
      <c r="D463" s="423">
        <v>1.60274857E8</v>
      </c>
      <c r="E463" s="423">
        <v>5837.698</v>
      </c>
      <c r="F463" s="423">
        <v>5032664.073</v>
      </c>
      <c r="G463" s="423">
        <v>6148.76948</v>
      </c>
      <c r="H463" s="423">
        <v>1345.71698</v>
      </c>
      <c r="I463" s="423">
        <v>2194.39146</v>
      </c>
      <c r="J463" s="423" t="s">
        <v>6384</v>
      </c>
    </row>
    <row r="464" ht="15.75" customHeight="1">
      <c r="B464" s="422">
        <v>44783.0</v>
      </c>
      <c r="C464" s="423">
        <v>148835.0</v>
      </c>
      <c r="D464" s="423">
        <v>2.31353847E8</v>
      </c>
      <c r="E464" s="423">
        <v>7994.837</v>
      </c>
      <c r="F464" s="423">
        <v>5067464.411</v>
      </c>
      <c r="G464" s="423">
        <v>6180.90178</v>
      </c>
      <c r="H464" s="423">
        <v>1354.42041</v>
      </c>
      <c r="I464" s="423">
        <v>2210.95556</v>
      </c>
      <c r="J464" s="423" t="s">
        <v>6384</v>
      </c>
    </row>
    <row r="465" ht="15.75" customHeight="1">
      <c r="B465" s="422">
        <v>44781.0</v>
      </c>
      <c r="C465" s="423">
        <v>188447.0</v>
      </c>
      <c r="D465" s="423">
        <v>2.99690935E8</v>
      </c>
      <c r="E465" s="423">
        <v>10834.607</v>
      </c>
      <c r="F465" s="423">
        <v>5112061.277</v>
      </c>
      <c r="G465" s="423">
        <v>6258.95</v>
      </c>
      <c r="H465" s="423">
        <v>1368.23881</v>
      </c>
      <c r="I465" s="423">
        <v>2237.60027</v>
      </c>
      <c r="J465" s="423" t="s">
        <v>6384</v>
      </c>
    </row>
    <row r="466" ht="15.75" customHeight="1">
      <c r="B466" s="422">
        <v>44780.0</v>
      </c>
      <c r="C466" s="423">
        <v>198404.0</v>
      </c>
      <c r="D466" s="423">
        <v>3.45626533E8</v>
      </c>
      <c r="E466" s="423">
        <v>11173.383</v>
      </c>
      <c r="F466" s="423">
        <v>5138626.188</v>
      </c>
      <c r="G466" s="423">
        <v>6304.00012</v>
      </c>
      <c r="H466" s="423">
        <v>1376.83531</v>
      </c>
      <c r="I466" s="423">
        <v>2259.56896</v>
      </c>
      <c r="J466" s="423" t="s">
        <v>6384</v>
      </c>
    </row>
    <row r="467" ht="15.75" customHeight="1">
      <c r="B467" s="422">
        <v>44777.0</v>
      </c>
      <c r="C467" s="423">
        <v>201219.0</v>
      </c>
      <c r="D467" s="423">
        <v>3.11990342E8</v>
      </c>
      <c r="E467" s="423">
        <v>11902.605</v>
      </c>
      <c r="F467" s="423">
        <v>5134773.995</v>
      </c>
      <c r="G467" s="423">
        <v>6312.25085</v>
      </c>
      <c r="H467" s="423">
        <v>1375.19123</v>
      </c>
      <c r="I467" s="423">
        <v>2265.20423</v>
      </c>
      <c r="J467" s="423" t="s">
        <v>6384</v>
      </c>
    </row>
    <row r="468" ht="15.75" customHeight="1">
      <c r="B468" s="422">
        <v>44776.0</v>
      </c>
      <c r="C468" s="423">
        <v>206841.0</v>
      </c>
      <c r="D468" s="423">
        <v>3.36147664E8</v>
      </c>
      <c r="E468" s="423">
        <v>11954.137</v>
      </c>
      <c r="F468" s="423">
        <v>5122458.518</v>
      </c>
      <c r="G468" s="423">
        <v>6300.10772</v>
      </c>
      <c r="H468" s="423">
        <v>1370.5108</v>
      </c>
      <c r="I468" s="423">
        <v>2258.82667</v>
      </c>
      <c r="J468" s="423" t="s">
        <v>6384</v>
      </c>
    </row>
    <row r="469" ht="15.75" customHeight="1">
      <c r="B469" s="422">
        <v>44775.0</v>
      </c>
      <c r="C469" s="423">
        <v>205138.0</v>
      </c>
      <c r="D469" s="423">
        <v>2.97720866E8</v>
      </c>
      <c r="E469" s="423">
        <v>11832.748</v>
      </c>
      <c r="F469" s="423">
        <v>5091331.749</v>
      </c>
      <c r="G469" s="423">
        <v>6249.23299</v>
      </c>
      <c r="H469" s="423">
        <v>1362.35567</v>
      </c>
      <c r="I469" s="423">
        <v>2234.20828</v>
      </c>
      <c r="J469" s="423" t="s">
        <v>6384</v>
      </c>
    </row>
    <row r="470" ht="15.75" customHeight="1">
      <c r="B470" s="422">
        <v>44774.0</v>
      </c>
      <c r="C470" s="423">
        <v>176470.0</v>
      </c>
      <c r="D470" s="423">
        <v>2.5633124E8</v>
      </c>
      <c r="E470" s="423">
        <v>9217.344</v>
      </c>
      <c r="F470" s="423">
        <v>5050290.193</v>
      </c>
      <c r="G470" s="423">
        <v>6163.99432</v>
      </c>
      <c r="H470" s="423">
        <v>1347.08407</v>
      </c>
      <c r="I470" s="423">
        <v>2204.18946</v>
      </c>
      <c r="J470" s="423" t="s">
        <v>6384</v>
      </c>
    </row>
    <row r="471" ht="15.75" customHeight="1">
      <c r="B471" s="422">
        <v>44773.0</v>
      </c>
      <c r="C471" s="423">
        <v>126820.0</v>
      </c>
      <c r="D471" s="423">
        <v>1.44941097E8</v>
      </c>
      <c r="E471" s="423">
        <v>5679.594</v>
      </c>
      <c r="F471" s="423">
        <v>5028777.175</v>
      </c>
      <c r="G471" s="423">
        <v>6133.96031</v>
      </c>
      <c r="H471" s="423">
        <v>1339.47712</v>
      </c>
      <c r="I471" s="423">
        <v>2193.57505</v>
      </c>
      <c r="J471" s="423" t="s">
        <v>6384</v>
      </c>
    </row>
    <row r="472" ht="15.75" customHeight="1">
      <c r="B472" s="422">
        <v>44770.0</v>
      </c>
      <c r="C472" s="423">
        <v>80052.0</v>
      </c>
      <c r="D472" s="423">
        <v>1.00084806E8</v>
      </c>
      <c r="E472" s="423">
        <v>4417.782</v>
      </c>
      <c r="F472" s="423">
        <v>4921130.774</v>
      </c>
      <c r="G472" s="423">
        <v>5980.5109</v>
      </c>
      <c r="H472" s="423">
        <v>1308.20034</v>
      </c>
      <c r="I472" s="423">
        <v>2145.25115</v>
      </c>
      <c r="J472" s="423" t="s">
        <v>6384</v>
      </c>
    </row>
    <row r="473" ht="15.75" customHeight="1">
      <c r="B473" s="422">
        <v>44769.0</v>
      </c>
      <c r="C473" s="423">
        <v>118502.0</v>
      </c>
      <c r="D473" s="423">
        <v>2.36282055E8</v>
      </c>
      <c r="E473" s="423">
        <v>7784.318</v>
      </c>
      <c r="F473" s="423">
        <v>4961474.751</v>
      </c>
      <c r="G473" s="423">
        <v>6038.00311</v>
      </c>
      <c r="H473" s="423">
        <v>1319.84173</v>
      </c>
      <c r="I473" s="423">
        <v>2162.85243</v>
      </c>
      <c r="J473" s="423" t="s">
        <v>6384</v>
      </c>
    </row>
    <row r="474" ht="15.75" customHeight="1">
      <c r="B474" s="422">
        <v>44768.0</v>
      </c>
      <c r="C474" s="423">
        <v>191090.0</v>
      </c>
      <c r="D474" s="423">
        <v>2.23654172E8</v>
      </c>
      <c r="E474" s="423">
        <v>8380.517</v>
      </c>
      <c r="F474" s="423">
        <v>5007340.74</v>
      </c>
      <c r="G474" s="423">
        <v>6112.24666</v>
      </c>
      <c r="H474" s="423">
        <v>1333.98041</v>
      </c>
      <c r="I474" s="423">
        <v>2190.02393</v>
      </c>
      <c r="J474" s="423" t="s">
        <v>6384</v>
      </c>
    </row>
    <row r="475" ht="15.75" customHeight="1">
      <c r="B475" s="422">
        <v>44767.0</v>
      </c>
      <c r="C475" s="423">
        <v>141938.0</v>
      </c>
      <c r="D475" s="423">
        <v>1.90252506E8</v>
      </c>
      <c r="E475" s="423">
        <v>6399.594</v>
      </c>
      <c r="F475" s="423">
        <v>4993465.175</v>
      </c>
      <c r="G475" s="423">
        <v>6082.89805</v>
      </c>
      <c r="H475" s="423">
        <v>1332.32101</v>
      </c>
      <c r="I475" s="423">
        <v>2177.19879</v>
      </c>
      <c r="J475" s="423" t="s">
        <v>6384</v>
      </c>
    </row>
    <row r="476" ht="15.75" customHeight="1">
      <c r="B476" s="422">
        <v>44766.0</v>
      </c>
      <c r="C476" s="423">
        <v>106854.0</v>
      </c>
      <c r="D476" s="423">
        <v>1.44539057E8</v>
      </c>
      <c r="E476" s="423">
        <v>4709.771</v>
      </c>
      <c r="F476" s="423">
        <v>4984391.784</v>
      </c>
      <c r="G476" s="423">
        <v>6052.44104</v>
      </c>
      <c r="H476" s="423">
        <v>1328.36115</v>
      </c>
      <c r="I476" s="423">
        <v>2168.15545</v>
      </c>
      <c r="J476" s="423" t="s">
        <v>6384</v>
      </c>
    </row>
    <row r="477" ht="15.75" customHeight="1">
      <c r="B477" s="422">
        <v>44763.0</v>
      </c>
      <c r="C477" s="423">
        <v>141825.0</v>
      </c>
      <c r="D477" s="423">
        <v>1.8016195E8</v>
      </c>
      <c r="E477" s="423">
        <v>6769.341</v>
      </c>
      <c r="F477" s="423">
        <v>5031190.466</v>
      </c>
      <c r="G477" s="423">
        <v>6126.51637</v>
      </c>
      <c r="H477" s="423">
        <v>1345.08597</v>
      </c>
      <c r="I477" s="423">
        <v>2200.83339</v>
      </c>
      <c r="J477" s="423" t="s">
        <v>6384</v>
      </c>
    </row>
    <row r="478" ht="15.75" customHeight="1">
      <c r="B478" s="422">
        <v>44762.0</v>
      </c>
      <c r="C478" s="423">
        <v>137857.0</v>
      </c>
      <c r="D478" s="423">
        <v>1.66972439E8</v>
      </c>
      <c r="E478" s="423">
        <v>6655.825</v>
      </c>
      <c r="F478" s="423">
        <v>5028462.914</v>
      </c>
      <c r="G478" s="423">
        <v>6138.78734</v>
      </c>
      <c r="H478" s="423">
        <v>1346.25585</v>
      </c>
      <c r="I478" s="423">
        <v>2206.08233</v>
      </c>
      <c r="J478" s="423" t="s">
        <v>6384</v>
      </c>
    </row>
    <row r="479" ht="15.75" customHeight="1">
      <c r="B479" s="422">
        <v>44761.0</v>
      </c>
      <c r="C479" s="423">
        <v>76197.0</v>
      </c>
      <c r="D479" s="423">
        <v>1.0078733E8</v>
      </c>
      <c r="E479" s="423">
        <v>3193.502</v>
      </c>
      <c r="F479" s="423">
        <v>5040988.973</v>
      </c>
      <c r="G479" s="423">
        <v>6153.17741</v>
      </c>
      <c r="H479" s="423">
        <v>1348.05555</v>
      </c>
      <c r="I479" s="423">
        <v>2213.23518</v>
      </c>
      <c r="J479" s="423" t="s">
        <v>6384</v>
      </c>
    </row>
    <row r="480" ht="15.75" customHeight="1">
      <c r="B480" s="422">
        <v>44760.0</v>
      </c>
      <c r="C480" s="423">
        <v>115352.0</v>
      </c>
      <c r="D480" s="423">
        <v>1.34268226E8</v>
      </c>
      <c r="E480" s="423">
        <v>5152.976</v>
      </c>
      <c r="F480" s="423">
        <v>5090131.271</v>
      </c>
      <c r="G480" s="423">
        <v>6216.89059</v>
      </c>
      <c r="H480" s="423">
        <v>1359.63089</v>
      </c>
      <c r="I480" s="423">
        <v>2235.83212</v>
      </c>
      <c r="J480" s="423" t="s">
        <v>6384</v>
      </c>
    </row>
    <row r="481" ht="15.75" customHeight="1">
      <c r="B481" s="422">
        <v>44759.0</v>
      </c>
      <c r="C481" s="423">
        <v>149625.0</v>
      </c>
      <c r="D481" s="423">
        <v>1.60947259E8</v>
      </c>
      <c r="E481" s="423">
        <v>5934.981</v>
      </c>
      <c r="F481" s="423">
        <v>5148236.814</v>
      </c>
      <c r="G481" s="423">
        <v>6304.28873</v>
      </c>
      <c r="H481" s="423">
        <v>1376.24209</v>
      </c>
      <c r="I481" s="423">
        <v>2267.56134</v>
      </c>
      <c r="J481" s="423" t="s">
        <v>6384</v>
      </c>
    </row>
    <row r="482" ht="15.75" customHeight="1">
      <c r="B482" s="422">
        <v>44756.0</v>
      </c>
      <c r="C482" s="423">
        <v>144334.0</v>
      </c>
      <c r="D482" s="423">
        <v>1.43813003E8</v>
      </c>
      <c r="E482" s="423">
        <v>5806.394</v>
      </c>
      <c r="F482" s="423">
        <v>5159603.641</v>
      </c>
      <c r="G482" s="423">
        <v>6324.50422</v>
      </c>
      <c r="H482" s="423">
        <v>1377.35244</v>
      </c>
      <c r="I482" s="423">
        <v>2273.85125</v>
      </c>
      <c r="J482" s="423" t="s">
        <v>6384</v>
      </c>
    </row>
    <row r="483" ht="15.75" customHeight="1">
      <c r="B483" s="422">
        <v>44755.0</v>
      </c>
      <c r="C483" s="423">
        <v>139892.0</v>
      </c>
      <c r="D483" s="423">
        <v>1.81955654E8</v>
      </c>
      <c r="E483" s="423">
        <v>7023.113</v>
      </c>
      <c r="F483" s="423">
        <v>5161022.24</v>
      </c>
      <c r="G483" s="423">
        <v>6324.80821</v>
      </c>
      <c r="H483" s="423">
        <v>1377.72226</v>
      </c>
      <c r="I483" s="423">
        <v>2272.96258</v>
      </c>
      <c r="J483" s="423" t="s">
        <v>6384</v>
      </c>
    </row>
    <row r="484" ht="15.75" customHeight="1">
      <c r="B484" s="422">
        <v>44754.0</v>
      </c>
      <c r="C484" s="423">
        <v>136334.0</v>
      </c>
      <c r="D484" s="423">
        <v>1.89078515E8</v>
      </c>
      <c r="E484" s="423">
        <v>6794.935</v>
      </c>
      <c r="F484" s="423">
        <v>5179177.707</v>
      </c>
      <c r="G484" s="423">
        <v>6355.48607</v>
      </c>
      <c r="H484" s="423">
        <v>1385.63016</v>
      </c>
      <c r="I484" s="423">
        <v>2284.13946</v>
      </c>
      <c r="J484" s="423" t="s">
        <v>6384</v>
      </c>
    </row>
    <row r="485" ht="15.75" customHeight="1">
      <c r="B485" s="422">
        <v>44749.0</v>
      </c>
      <c r="C485" s="423">
        <v>144768.0</v>
      </c>
      <c r="D485" s="423">
        <v>1.96012698E8</v>
      </c>
      <c r="E485" s="423">
        <v>7886.612</v>
      </c>
      <c r="F485" s="423">
        <v>5187724.766</v>
      </c>
      <c r="G485" s="423">
        <v>6366.95744</v>
      </c>
      <c r="H485" s="423">
        <v>1387.89136</v>
      </c>
      <c r="I485" s="423">
        <v>2293.76785</v>
      </c>
      <c r="J485" s="423" t="s">
        <v>6384</v>
      </c>
    </row>
    <row r="486" ht="15.75" customHeight="1">
      <c r="B486" s="422">
        <v>44748.0</v>
      </c>
      <c r="C486" s="423">
        <v>144579.0</v>
      </c>
      <c r="D486" s="423">
        <v>1.71205272E8</v>
      </c>
      <c r="E486" s="423">
        <v>7469.546</v>
      </c>
      <c r="F486" s="423">
        <v>5193549.099</v>
      </c>
      <c r="G486" s="423">
        <v>6366.0509</v>
      </c>
      <c r="H486" s="423">
        <v>1389.19584</v>
      </c>
      <c r="I486" s="423">
        <v>2299.86048</v>
      </c>
      <c r="J486" s="423" t="s">
        <v>6384</v>
      </c>
    </row>
    <row r="487" ht="15.75" customHeight="1">
      <c r="B487" s="422">
        <v>44747.0</v>
      </c>
      <c r="C487" s="423">
        <v>188539.0</v>
      </c>
      <c r="D487" s="423">
        <v>2.48585045E8</v>
      </c>
      <c r="E487" s="423">
        <v>9607.961</v>
      </c>
      <c r="F487" s="423">
        <v>5197541.611</v>
      </c>
      <c r="G487" s="423">
        <v>6372.13365</v>
      </c>
      <c r="H487" s="423">
        <v>1389.2524</v>
      </c>
      <c r="I487" s="423">
        <v>2301.91749</v>
      </c>
      <c r="J487" s="423" t="s">
        <v>6384</v>
      </c>
    </row>
    <row r="488" ht="15.75" customHeight="1">
      <c r="B488" s="422">
        <v>44746.0</v>
      </c>
      <c r="C488" s="423">
        <v>262953.0</v>
      </c>
      <c r="D488" s="423">
        <v>1.90523236E8</v>
      </c>
      <c r="E488" s="423">
        <v>6626.134</v>
      </c>
      <c r="F488" s="423">
        <v>5172555.269</v>
      </c>
      <c r="G488" s="423">
        <v>6346.88173</v>
      </c>
      <c r="H488" s="423">
        <v>1385.16382</v>
      </c>
      <c r="I488" s="423">
        <v>2283.95091</v>
      </c>
      <c r="J488" s="423" t="s">
        <v>6384</v>
      </c>
    </row>
    <row r="489" ht="15.75" customHeight="1">
      <c r="B489" s="422">
        <v>44745.0</v>
      </c>
      <c r="C489" s="423">
        <v>160308.0</v>
      </c>
      <c r="D489" s="423">
        <v>1.63920558E8</v>
      </c>
      <c r="E489" s="423">
        <v>6548.339</v>
      </c>
      <c r="F489" s="423">
        <v>5172428.708</v>
      </c>
      <c r="G489" s="423">
        <v>6359.77777</v>
      </c>
      <c r="H489" s="423">
        <v>1384.74672</v>
      </c>
      <c r="I489" s="423">
        <v>2291.21048</v>
      </c>
      <c r="J489" s="423" t="s">
        <v>6384</v>
      </c>
    </row>
    <row r="490" ht="15.75" customHeight="1">
      <c r="B490" s="422">
        <v>44742.0</v>
      </c>
      <c r="C490" s="423">
        <v>177763.0</v>
      </c>
      <c r="D490" s="423">
        <v>2.33670165E8</v>
      </c>
      <c r="E490" s="423">
        <v>9377.475</v>
      </c>
      <c r="F490" s="423">
        <v>5177816.911</v>
      </c>
      <c r="G490" s="423">
        <v>6376.94392</v>
      </c>
      <c r="H490" s="423">
        <v>1386.77953</v>
      </c>
      <c r="I490" s="423">
        <v>2295.58651</v>
      </c>
      <c r="J490" s="423" t="s">
        <v>6384</v>
      </c>
    </row>
    <row r="491" ht="15.75" customHeight="1">
      <c r="B491" s="422">
        <v>44741.0</v>
      </c>
      <c r="C491" s="423">
        <v>160045.0</v>
      </c>
      <c r="D491" s="423">
        <v>2.21318815E8</v>
      </c>
      <c r="E491" s="423">
        <v>8056.987</v>
      </c>
      <c r="F491" s="423">
        <v>5159387.877</v>
      </c>
      <c r="G491" s="423">
        <v>6350.46648</v>
      </c>
      <c r="H491" s="423">
        <v>1385.40832</v>
      </c>
      <c r="I491" s="423">
        <v>2295.18362</v>
      </c>
      <c r="J491" s="423" t="s">
        <v>6384</v>
      </c>
    </row>
    <row r="492" ht="15.75" customHeight="1">
      <c r="B492" s="422">
        <v>44740.0</v>
      </c>
      <c r="C492" s="423">
        <v>167385.0</v>
      </c>
      <c r="D492" s="423">
        <v>2.2681565E8</v>
      </c>
      <c r="E492" s="423">
        <v>8188.264</v>
      </c>
      <c r="F492" s="423">
        <v>5157489.276</v>
      </c>
      <c r="G492" s="423">
        <v>6342.59004</v>
      </c>
      <c r="H492" s="423">
        <v>1385.65389</v>
      </c>
      <c r="I492" s="423">
        <v>2294.58382</v>
      </c>
      <c r="J492" s="423" t="s">
        <v>6384</v>
      </c>
    </row>
    <row r="493" ht="15.75" customHeight="1">
      <c r="B493" s="422">
        <v>44739.0</v>
      </c>
      <c r="C493" s="423">
        <v>149088.0</v>
      </c>
      <c r="D493" s="423">
        <v>1.81973948E8</v>
      </c>
      <c r="E493" s="423">
        <v>7007.627</v>
      </c>
      <c r="F493" s="423">
        <v>5141236.001</v>
      </c>
      <c r="G493" s="423">
        <v>6320.33335</v>
      </c>
      <c r="H493" s="423">
        <v>1380.80733</v>
      </c>
      <c r="I493" s="423">
        <v>2285.21334</v>
      </c>
      <c r="J493" s="423" t="s">
        <v>6384</v>
      </c>
    </row>
    <row r="494" ht="15.75" customHeight="1">
      <c r="B494" s="422">
        <v>44738.0</v>
      </c>
      <c r="C494" s="423">
        <v>128772.0</v>
      </c>
      <c r="D494" s="423">
        <v>1.59859657E8</v>
      </c>
      <c r="E494" s="423">
        <v>5943.793</v>
      </c>
      <c r="F494" s="423">
        <v>5131906.506</v>
      </c>
      <c r="G494" s="423">
        <v>6301.08974</v>
      </c>
      <c r="H494" s="423">
        <v>1378.86814</v>
      </c>
      <c r="I494" s="423">
        <v>2286.6032</v>
      </c>
      <c r="J494" s="423" t="s">
        <v>6384</v>
      </c>
    </row>
    <row r="495" ht="15.75" customHeight="1">
      <c r="B495" s="422">
        <v>44735.0</v>
      </c>
      <c r="C495" s="423">
        <v>140250.0</v>
      </c>
      <c r="D495" s="423">
        <v>1.57974101E8</v>
      </c>
      <c r="E495" s="423">
        <v>6837.437</v>
      </c>
      <c r="F495" s="423">
        <v>5143164.605</v>
      </c>
      <c r="G495" s="423">
        <v>6327.65291</v>
      </c>
      <c r="H495" s="423">
        <v>1382.92979</v>
      </c>
      <c r="I495" s="423">
        <v>2298.60151</v>
      </c>
      <c r="J495" s="423" t="s">
        <v>6384</v>
      </c>
    </row>
    <row r="496" ht="15.75" customHeight="1">
      <c r="B496" s="422">
        <v>44734.0</v>
      </c>
      <c r="C496" s="423">
        <v>131831.0</v>
      </c>
      <c r="D496" s="423">
        <v>1.83110019E8</v>
      </c>
      <c r="E496" s="423">
        <v>6943.728</v>
      </c>
      <c r="F496" s="423">
        <v>5133566.73</v>
      </c>
      <c r="G496" s="423">
        <v>6317.80193</v>
      </c>
      <c r="H496" s="423">
        <v>1381.47823</v>
      </c>
      <c r="I496" s="423">
        <v>2293.95423</v>
      </c>
      <c r="J496" s="423" t="s">
        <v>6384</v>
      </c>
    </row>
    <row r="497" ht="15.75" customHeight="1">
      <c r="B497" s="422">
        <v>44733.0</v>
      </c>
      <c r="C497" s="423">
        <v>121786.0</v>
      </c>
      <c r="D497" s="423">
        <v>2.5599034E8</v>
      </c>
      <c r="E497" s="423">
        <v>7258.836</v>
      </c>
      <c r="F497" s="423">
        <v>5124259.486</v>
      </c>
      <c r="G497" s="423">
        <v>6311.65565</v>
      </c>
      <c r="H497" s="423">
        <v>1378.91115</v>
      </c>
      <c r="I497" s="423">
        <v>2295.41866</v>
      </c>
      <c r="J497" s="423" t="s">
        <v>6384</v>
      </c>
    </row>
    <row r="498" ht="15.75" customHeight="1">
      <c r="B498" s="422">
        <v>44732.0</v>
      </c>
      <c r="C498" s="423">
        <v>136962.0</v>
      </c>
      <c r="D498" s="423">
        <v>1.89693348E8</v>
      </c>
      <c r="E498" s="423">
        <v>8223.942</v>
      </c>
      <c r="F498" s="423">
        <v>5149751.848</v>
      </c>
      <c r="G498" s="423">
        <v>6357.3856</v>
      </c>
      <c r="H498" s="423">
        <v>1388.02345</v>
      </c>
      <c r="I498" s="423">
        <v>2314.57577</v>
      </c>
      <c r="J498" s="423" t="s">
        <v>6384</v>
      </c>
    </row>
    <row r="499" ht="15.75" customHeight="1">
      <c r="B499" s="422">
        <v>44731.0</v>
      </c>
      <c r="C499" s="423">
        <v>162523.0</v>
      </c>
      <c r="D499" s="423">
        <v>2.08210813E8</v>
      </c>
      <c r="E499" s="423">
        <v>8957.84</v>
      </c>
      <c r="F499" s="423">
        <v>5181296.883</v>
      </c>
      <c r="G499" s="423">
        <v>6406.46981</v>
      </c>
      <c r="H499" s="423">
        <v>1397.11354</v>
      </c>
      <c r="I499" s="423">
        <v>2329.95399</v>
      </c>
      <c r="J499" s="423" t="s">
        <v>6384</v>
      </c>
    </row>
    <row r="500" ht="15.75" customHeight="1">
      <c r="B500" s="422">
        <v>44728.0</v>
      </c>
      <c r="C500" s="423">
        <v>190270.0</v>
      </c>
      <c r="D500" s="423">
        <v>2.59789529E8</v>
      </c>
      <c r="E500" s="423">
        <v>10466.322</v>
      </c>
      <c r="F500" s="423">
        <v>5193116.634</v>
      </c>
      <c r="G500" s="423">
        <v>6425.73633</v>
      </c>
      <c r="H500" s="423">
        <v>1403.25623</v>
      </c>
      <c r="I500" s="423">
        <v>2327.946</v>
      </c>
      <c r="J500" s="423" t="s">
        <v>6384</v>
      </c>
    </row>
    <row r="501" ht="15.75" customHeight="1">
      <c r="B501" s="422">
        <v>44727.0</v>
      </c>
      <c r="C501" s="423">
        <v>177080.0</v>
      </c>
      <c r="D501" s="423">
        <v>2.46937735E8</v>
      </c>
      <c r="E501" s="423">
        <v>9438.897</v>
      </c>
      <c r="F501" s="423">
        <v>5165353.436</v>
      </c>
      <c r="G501" s="423">
        <v>6374.5127</v>
      </c>
      <c r="H501" s="423">
        <v>1389.59829</v>
      </c>
      <c r="I501" s="423">
        <v>2301.91914</v>
      </c>
      <c r="J501" s="423" t="s">
        <v>6384</v>
      </c>
    </row>
    <row r="502" ht="15.75" customHeight="1">
      <c r="B502" s="422">
        <v>44726.0</v>
      </c>
      <c r="C502" s="423">
        <v>171642.0</v>
      </c>
      <c r="D502" s="423">
        <v>2.21287935E8</v>
      </c>
      <c r="E502" s="423">
        <v>8749.198</v>
      </c>
      <c r="F502" s="423">
        <v>5162404.379</v>
      </c>
      <c r="G502" s="423">
        <v>6361.39055</v>
      </c>
      <c r="H502" s="423">
        <v>1387.6774</v>
      </c>
      <c r="I502" s="423">
        <v>2300.91216</v>
      </c>
      <c r="J502" s="423" t="s">
        <v>6384</v>
      </c>
    </row>
    <row r="503" ht="15.75" customHeight="1">
      <c r="B503" s="422">
        <v>44725.0</v>
      </c>
      <c r="C503" s="423">
        <v>137795.0</v>
      </c>
      <c r="D503" s="423">
        <v>1.9988924E8</v>
      </c>
      <c r="E503" s="423">
        <v>7981.972</v>
      </c>
      <c r="F503" s="423">
        <v>5178244.832</v>
      </c>
      <c r="G503" s="423">
        <v>6391.99015</v>
      </c>
      <c r="H503" s="423">
        <v>1394.82983</v>
      </c>
      <c r="I503" s="423">
        <v>2316.97654</v>
      </c>
      <c r="J503" s="423" t="s">
        <v>6384</v>
      </c>
    </row>
    <row r="504" ht="15.75" customHeight="1">
      <c r="B504" s="422">
        <v>44724.0</v>
      </c>
      <c r="C504" s="423">
        <v>136251.0</v>
      </c>
      <c r="D504" s="423">
        <v>1.76268522E8</v>
      </c>
      <c r="E504" s="423">
        <v>6364.07</v>
      </c>
      <c r="F504" s="423">
        <v>5201052.509</v>
      </c>
      <c r="G504" s="423">
        <v>6431.46025</v>
      </c>
      <c r="H504" s="423">
        <v>1403.07966</v>
      </c>
      <c r="I504" s="423">
        <v>2334.64802</v>
      </c>
      <c r="J504" s="423" t="s">
        <v>6384</v>
      </c>
    </row>
    <row r="505" ht="15.75" customHeight="1">
      <c r="B505" s="422">
        <v>44721.0</v>
      </c>
      <c r="C505" s="423">
        <v>149850.0</v>
      </c>
      <c r="D505" s="423">
        <v>1.95445941E8</v>
      </c>
      <c r="E505" s="423">
        <v>7582.662</v>
      </c>
      <c r="F505" s="423">
        <v>5228818.256</v>
      </c>
      <c r="G505" s="423">
        <v>6480.30092</v>
      </c>
      <c r="H505" s="423">
        <v>1413.74492</v>
      </c>
      <c r="I505" s="423">
        <v>2352.38436</v>
      </c>
      <c r="J505" s="423" t="s">
        <v>6384</v>
      </c>
    </row>
    <row r="506" ht="15.75" customHeight="1">
      <c r="B506" s="422">
        <v>44720.0</v>
      </c>
      <c r="C506" s="423">
        <v>179953.0</v>
      </c>
      <c r="D506" s="423">
        <v>2.94379665E8</v>
      </c>
      <c r="E506" s="423">
        <v>9196.574</v>
      </c>
      <c r="F506" s="423">
        <v>5231718.127</v>
      </c>
      <c r="G506" s="423">
        <v>6484.24844</v>
      </c>
      <c r="H506" s="423">
        <v>1412.95376</v>
      </c>
      <c r="I506" s="423">
        <v>2353.64508</v>
      </c>
      <c r="J506" s="423" t="s">
        <v>6384</v>
      </c>
    </row>
    <row r="507" ht="15.75" customHeight="1">
      <c r="B507" s="422">
        <v>44719.0</v>
      </c>
      <c r="C507" s="423">
        <v>170205.0</v>
      </c>
      <c r="D507" s="423">
        <v>1.93662301E8</v>
      </c>
      <c r="E507" s="423">
        <v>7398.138</v>
      </c>
      <c r="F507" s="423">
        <v>5221754.082</v>
      </c>
      <c r="G507" s="423">
        <v>6468.6041</v>
      </c>
      <c r="H507" s="423">
        <v>1410.89114</v>
      </c>
      <c r="I507" s="423">
        <v>2350.76825</v>
      </c>
      <c r="J507" s="423" t="s">
        <v>6384</v>
      </c>
    </row>
    <row r="508" ht="15.75" customHeight="1">
      <c r="B508" s="422">
        <v>44718.0</v>
      </c>
      <c r="C508" s="423">
        <v>198192.0</v>
      </c>
      <c r="D508" s="423">
        <v>2.48774922E8</v>
      </c>
      <c r="E508" s="423">
        <v>9740.72</v>
      </c>
      <c r="F508" s="423">
        <v>5240759.127</v>
      </c>
      <c r="G508" s="423">
        <v>6489.17129</v>
      </c>
      <c r="H508" s="423">
        <v>1416.95806</v>
      </c>
      <c r="I508" s="423">
        <v>2361.34005</v>
      </c>
      <c r="J508" s="423" t="s">
        <v>6384</v>
      </c>
    </row>
    <row r="509" ht="15.75" customHeight="1">
      <c r="B509" s="422">
        <v>44717.0</v>
      </c>
      <c r="C509" s="423">
        <v>188210.0</v>
      </c>
      <c r="D509" s="423">
        <v>2.57800562E8</v>
      </c>
      <c r="E509" s="423">
        <v>9501.044</v>
      </c>
      <c r="F509" s="423">
        <v>5245744.251</v>
      </c>
      <c r="G509" s="423">
        <v>6497.39319</v>
      </c>
      <c r="H509" s="423">
        <v>1426.07575</v>
      </c>
      <c r="I509" s="423">
        <v>2373.80096</v>
      </c>
      <c r="J509" s="423" t="s">
        <v>6384</v>
      </c>
    </row>
    <row r="510" ht="15.75" customHeight="1">
      <c r="B510" s="422">
        <v>44714.0</v>
      </c>
      <c r="C510" s="423">
        <v>181579.0</v>
      </c>
      <c r="D510" s="423">
        <v>2.42890339E8</v>
      </c>
      <c r="E510" s="423">
        <v>8751.071</v>
      </c>
      <c r="F510" s="423">
        <v>5202772.06</v>
      </c>
      <c r="G510" s="423">
        <v>6451.53162</v>
      </c>
      <c r="H510" s="423">
        <v>1415.72271</v>
      </c>
      <c r="I510" s="423">
        <v>2355.68252</v>
      </c>
      <c r="J510" s="423" t="s">
        <v>6384</v>
      </c>
    </row>
    <row r="511" ht="15.75" customHeight="1">
      <c r="B511" s="422">
        <v>44713.0</v>
      </c>
      <c r="C511" s="423">
        <v>162282.0</v>
      </c>
      <c r="D511" s="423">
        <v>2.06507568E8</v>
      </c>
      <c r="E511" s="423">
        <v>7431.205</v>
      </c>
      <c r="F511" s="423">
        <v>5192032.196</v>
      </c>
      <c r="G511" s="423">
        <v>6433.1729</v>
      </c>
      <c r="H511" s="423">
        <v>1412.56394</v>
      </c>
      <c r="I511" s="423">
        <v>2355.85875</v>
      </c>
      <c r="J511" s="423" t="s">
        <v>6384</v>
      </c>
    </row>
    <row r="512" ht="15.75" customHeight="1">
      <c r="B512" s="422">
        <v>44712.0</v>
      </c>
      <c r="C512" s="423">
        <v>138655.0</v>
      </c>
      <c r="D512" s="423">
        <v>1.74925525E8</v>
      </c>
      <c r="E512" s="423">
        <v>6378.768</v>
      </c>
      <c r="F512" s="423">
        <v>5167653.297</v>
      </c>
      <c r="G512" s="423">
        <v>6392.85911</v>
      </c>
      <c r="H512" s="423">
        <v>1403.53136</v>
      </c>
      <c r="I512" s="423">
        <v>2350.25325</v>
      </c>
      <c r="J512" s="423" t="s">
        <v>6384</v>
      </c>
    </row>
    <row r="513" ht="15.75" customHeight="1">
      <c r="B513" s="422">
        <v>44711.0</v>
      </c>
      <c r="C513" s="423">
        <v>169030.0</v>
      </c>
      <c r="D513" s="423">
        <v>2.37486285E8</v>
      </c>
      <c r="E513" s="423">
        <v>8364.017</v>
      </c>
      <c r="F513" s="423">
        <v>5171327.407</v>
      </c>
      <c r="G513" s="423">
        <v>6388.65989</v>
      </c>
      <c r="H513" s="423">
        <v>1401.48841</v>
      </c>
      <c r="I513" s="423">
        <v>2350.80721</v>
      </c>
      <c r="J513" s="423" t="s">
        <v>6384</v>
      </c>
    </row>
    <row r="514" ht="15.75" customHeight="1">
      <c r="B514" s="422">
        <v>44710.0</v>
      </c>
      <c r="C514" s="423">
        <v>159771.0</v>
      </c>
      <c r="D514" s="423">
        <v>2.11898643E8</v>
      </c>
      <c r="E514" s="423">
        <v>8336.186</v>
      </c>
      <c r="F514" s="423">
        <v>5164254.273</v>
      </c>
      <c r="G514" s="423">
        <v>6369.33221</v>
      </c>
      <c r="H514" s="423">
        <v>1399.74038</v>
      </c>
      <c r="I514" s="423">
        <v>2346.94133</v>
      </c>
      <c r="J514" s="423" t="s">
        <v>6384</v>
      </c>
    </row>
    <row r="515" ht="15.75" customHeight="1">
      <c r="B515" s="422">
        <v>44707.0</v>
      </c>
      <c r="C515" s="423">
        <v>105416.0</v>
      </c>
      <c r="D515" s="423">
        <v>1.24547007E8</v>
      </c>
      <c r="E515" s="423">
        <v>5391.257</v>
      </c>
      <c r="F515" s="423">
        <v>5080025.09</v>
      </c>
      <c r="G515" s="423">
        <v>6237.9798</v>
      </c>
      <c r="H515" s="423">
        <v>1373.7086</v>
      </c>
      <c r="I515" s="423">
        <v>2307.38702</v>
      </c>
      <c r="J515" s="423" t="s">
        <v>6384</v>
      </c>
    </row>
    <row r="516" ht="15.75" customHeight="1">
      <c r="B516" s="422">
        <v>44706.0</v>
      </c>
      <c r="C516" s="423">
        <v>119149.0</v>
      </c>
      <c r="D516" s="423">
        <v>1.35311789E8</v>
      </c>
      <c r="E516" s="423">
        <v>5131.172</v>
      </c>
      <c r="F516" s="423">
        <v>5051582.06</v>
      </c>
      <c r="G516" s="423">
        <v>6187.64948</v>
      </c>
      <c r="H516" s="423">
        <v>1363.45966</v>
      </c>
      <c r="I516" s="423">
        <v>2287.98872</v>
      </c>
      <c r="J516" s="423" t="s">
        <v>6384</v>
      </c>
    </row>
    <row r="517" ht="15.75" customHeight="1">
      <c r="B517" s="422">
        <v>44705.0</v>
      </c>
      <c r="C517" s="423">
        <v>147095.0</v>
      </c>
      <c r="D517" s="423">
        <v>1.9344397E8</v>
      </c>
      <c r="E517" s="423">
        <v>6608.422</v>
      </c>
      <c r="F517" s="423">
        <v>5074177.623</v>
      </c>
      <c r="G517" s="423">
        <v>6211.46086</v>
      </c>
      <c r="H517" s="423">
        <v>1367.28199</v>
      </c>
      <c r="I517" s="423">
        <v>2295.05216</v>
      </c>
      <c r="J517" s="423" t="s">
        <v>6384</v>
      </c>
    </row>
    <row r="518" ht="15.75" customHeight="1">
      <c r="B518" s="422">
        <v>44704.0</v>
      </c>
      <c r="C518" s="423">
        <v>145708.0</v>
      </c>
      <c r="D518" s="423">
        <v>1.76541739E8</v>
      </c>
      <c r="E518" s="423">
        <v>6589.369</v>
      </c>
      <c r="F518" s="423">
        <v>5110645.224</v>
      </c>
      <c r="G518" s="423">
        <v>6261.54535</v>
      </c>
      <c r="H518" s="423">
        <v>1376.99079</v>
      </c>
      <c r="I518" s="423">
        <v>2309.75179</v>
      </c>
      <c r="J518" s="423" t="s">
        <v>6384</v>
      </c>
    </row>
    <row r="519" ht="15.75" customHeight="1">
      <c r="B519" s="422">
        <v>44703.0</v>
      </c>
      <c r="C519" s="423">
        <v>144335.0</v>
      </c>
      <c r="D519" s="423">
        <v>2.19415379E8</v>
      </c>
      <c r="E519" s="423">
        <v>6822.14</v>
      </c>
      <c r="F519" s="423">
        <v>5031662.002</v>
      </c>
      <c r="G519" s="423">
        <v>6142.681</v>
      </c>
      <c r="H519" s="423">
        <v>1361.7304</v>
      </c>
      <c r="I519" s="423">
        <v>2277.16451</v>
      </c>
      <c r="J519" s="423" t="s">
        <v>6384</v>
      </c>
    </row>
    <row r="520" ht="15.75" customHeight="1">
      <c r="B520" s="422">
        <v>44700.0</v>
      </c>
      <c r="C520" s="423">
        <v>155461.0</v>
      </c>
      <c r="D520" s="423">
        <v>1.75799671E8</v>
      </c>
      <c r="E520" s="423">
        <v>6688.812</v>
      </c>
      <c r="F520" s="423">
        <v>5098721.787</v>
      </c>
      <c r="G520" s="423">
        <v>6258.24873</v>
      </c>
      <c r="H520" s="423">
        <v>1383.0427</v>
      </c>
      <c r="I520" s="423">
        <v>2316.6813</v>
      </c>
      <c r="J520" s="423" t="s">
        <v>6384</v>
      </c>
    </row>
    <row r="521" ht="15.75" customHeight="1">
      <c r="B521" s="422">
        <v>44699.0</v>
      </c>
      <c r="C521" s="423">
        <v>177420.0</v>
      </c>
      <c r="D521" s="423">
        <v>2.06011787E8</v>
      </c>
      <c r="E521" s="423">
        <v>7629.356</v>
      </c>
      <c r="F521" s="423">
        <v>5134933.067</v>
      </c>
      <c r="G521" s="423">
        <v>6309.91585</v>
      </c>
      <c r="H521" s="423">
        <v>1391.50679</v>
      </c>
      <c r="I521" s="423">
        <v>2336.48534</v>
      </c>
      <c r="J521" s="423" t="s">
        <v>6384</v>
      </c>
    </row>
    <row r="522" ht="15.75" customHeight="1">
      <c r="B522" s="422">
        <v>44698.0</v>
      </c>
      <c r="C522" s="423">
        <v>183823.0</v>
      </c>
      <c r="D522" s="423">
        <v>2.09639877E8</v>
      </c>
      <c r="E522" s="423">
        <v>7797.648</v>
      </c>
      <c r="F522" s="423">
        <v>5194283.232</v>
      </c>
      <c r="G522" s="423">
        <v>6403.50516</v>
      </c>
      <c r="H522" s="423">
        <v>1408.76933</v>
      </c>
      <c r="I522" s="423">
        <v>2363.66612</v>
      </c>
      <c r="J522" s="423" t="s">
        <v>6384</v>
      </c>
    </row>
    <row r="523" ht="15.75" customHeight="1">
      <c r="B523" s="422">
        <v>44697.0</v>
      </c>
      <c r="C523" s="423">
        <v>220284.0</v>
      </c>
      <c r="D523" s="423">
        <v>2.902448E8</v>
      </c>
      <c r="E523" s="423">
        <v>10241.542</v>
      </c>
      <c r="F523" s="423">
        <v>5217616.599</v>
      </c>
      <c r="G523" s="423">
        <v>6430.93179</v>
      </c>
      <c r="H523" s="423">
        <v>1410.29927</v>
      </c>
      <c r="I523" s="423">
        <v>2365.92295</v>
      </c>
      <c r="J523" s="423" t="s">
        <v>6384</v>
      </c>
    </row>
    <row r="524" ht="15.75" customHeight="1">
      <c r="B524" s="422">
        <v>44693.0</v>
      </c>
      <c r="C524" s="423">
        <v>186651.0</v>
      </c>
      <c r="D524" s="423">
        <v>2.01040617E8</v>
      </c>
      <c r="E524" s="423">
        <v>8233.611</v>
      </c>
      <c r="F524" s="423">
        <v>5310129.951</v>
      </c>
      <c r="G524" s="423">
        <v>6565.4702</v>
      </c>
      <c r="H524" s="423">
        <v>1432.17198</v>
      </c>
      <c r="I524" s="423">
        <v>2406.91939</v>
      </c>
      <c r="J524" s="423" t="s">
        <v>6384</v>
      </c>
    </row>
    <row r="525" ht="15.75" customHeight="1">
      <c r="B525" s="422">
        <v>44692.0</v>
      </c>
      <c r="C525" s="423">
        <v>201327.0</v>
      </c>
      <c r="D525" s="423">
        <v>2.41290227E8</v>
      </c>
      <c r="E525" s="423">
        <v>11357.087</v>
      </c>
      <c r="F525" s="423">
        <v>5337464.399</v>
      </c>
      <c r="G525" s="423">
        <v>6591.99032</v>
      </c>
      <c r="H525" s="423">
        <v>1433.41312</v>
      </c>
      <c r="I525" s="423">
        <v>2420.64343</v>
      </c>
      <c r="J525" s="423" t="s">
        <v>6384</v>
      </c>
    </row>
    <row r="526" ht="15.75" customHeight="1">
      <c r="B526" s="422">
        <v>44691.0</v>
      </c>
      <c r="C526" s="423">
        <v>247305.0</v>
      </c>
      <c r="D526" s="423">
        <v>3.20245121E8</v>
      </c>
      <c r="E526" s="423">
        <v>12580.058</v>
      </c>
      <c r="F526" s="423">
        <v>5384343.791</v>
      </c>
      <c r="G526" s="423">
        <v>6665.61461</v>
      </c>
      <c r="H526" s="423">
        <v>1448.89288</v>
      </c>
      <c r="I526" s="423">
        <v>2435.774</v>
      </c>
      <c r="J526" s="423" t="s">
        <v>6384</v>
      </c>
    </row>
    <row r="527" ht="15.75" customHeight="1">
      <c r="B527" s="422">
        <v>44690.0</v>
      </c>
      <c r="C527" s="423">
        <v>224200.0</v>
      </c>
      <c r="D527" s="423">
        <v>2.73935729E8</v>
      </c>
      <c r="E527" s="423">
        <v>12083.187</v>
      </c>
      <c r="F527" s="423">
        <v>5407887.377</v>
      </c>
      <c r="G527" s="423">
        <v>6698.08398</v>
      </c>
      <c r="H527" s="423">
        <v>1454.13674</v>
      </c>
      <c r="I527" s="423">
        <v>2449.39575</v>
      </c>
      <c r="J527" s="423" t="s">
        <v>6384</v>
      </c>
    </row>
    <row r="528" ht="15.75" customHeight="1">
      <c r="B528" s="422">
        <v>44689.0</v>
      </c>
      <c r="C528" s="423">
        <v>216879.0</v>
      </c>
      <c r="D528" s="423">
        <v>2.35640893E8</v>
      </c>
      <c r="E528" s="423">
        <v>9725.367</v>
      </c>
      <c r="F528" s="423">
        <v>5384374.161</v>
      </c>
      <c r="G528" s="423">
        <v>6669.41844</v>
      </c>
      <c r="H528" s="423">
        <v>1447.41829</v>
      </c>
      <c r="I528" s="423">
        <v>2449.2534</v>
      </c>
      <c r="J528" s="423" t="s">
        <v>6384</v>
      </c>
    </row>
    <row r="529" ht="15.75" customHeight="1">
      <c r="B529" s="422">
        <v>44686.0</v>
      </c>
      <c r="C529" s="423">
        <v>112923.0</v>
      </c>
      <c r="D529" s="423">
        <v>1.13840008E8</v>
      </c>
      <c r="E529" s="423">
        <v>4687.066</v>
      </c>
      <c r="F529" s="423">
        <v>5365983.087</v>
      </c>
      <c r="G529" s="423">
        <v>6643.16613</v>
      </c>
      <c r="H529" s="423">
        <v>1443.6369</v>
      </c>
      <c r="I529" s="423">
        <v>2453.5718</v>
      </c>
      <c r="J529" s="423" t="s">
        <v>6384</v>
      </c>
    </row>
    <row r="530" ht="15.75" customHeight="1">
      <c r="B530" s="422">
        <v>44679.0</v>
      </c>
      <c r="C530" s="423">
        <v>174579.0</v>
      </c>
      <c r="D530" s="423">
        <v>2.00498772E8</v>
      </c>
      <c r="E530" s="423">
        <v>8698.147</v>
      </c>
      <c r="F530" s="423">
        <v>5369610.866</v>
      </c>
      <c r="G530" s="423">
        <v>6655.6665</v>
      </c>
      <c r="H530" s="423">
        <v>1446.98328</v>
      </c>
      <c r="I530" s="423">
        <v>2460.76757</v>
      </c>
      <c r="J530" s="423" t="s">
        <v>6384</v>
      </c>
    </row>
    <row r="531" ht="15.75" customHeight="1">
      <c r="B531" s="422">
        <v>44678.0</v>
      </c>
      <c r="C531" s="423">
        <v>147314.0</v>
      </c>
      <c r="D531" s="423">
        <v>1.81661908E8</v>
      </c>
      <c r="E531" s="423">
        <v>9324.932</v>
      </c>
      <c r="F531" s="423">
        <v>5391472.021</v>
      </c>
      <c r="G531" s="423">
        <v>6677.64445</v>
      </c>
      <c r="H531" s="423">
        <v>1453.43358</v>
      </c>
      <c r="I531" s="423">
        <v>2466.16496</v>
      </c>
      <c r="J531" s="423" t="s">
        <v>6384</v>
      </c>
    </row>
    <row r="532" ht="15.75" customHeight="1">
      <c r="B532" s="422">
        <v>44677.0</v>
      </c>
      <c r="C532" s="423">
        <v>144993.0</v>
      </c>
      <c r="D532" s="423">
        <v>1.4523237E8</v>
      </c>
      <c r="E532" s="423">
        <v>7667.463</v>
      </c>
      <c r="F532" s="423">
        <v>5390496.401</v>
      </c>
      <c r="G532" s="423">
        <v>6677.56799</v>
      </c>
      <c r="H532" s="423">
        <v>1456.40024</v>
      </c>
      <c r="I532" s="423">
        <v>2474.32743</v>
      </c>
      <c r="J532" s="423" t="s">
        <v>6384</v>
      </c>
    </row>
    <row r="533" ht="15.75" customHeight="1">
      <c r="B533" s="422">
        <v>44676.0</v>
      </c>
      <c r="C533" s="423">
        <v>138617.0</v>
      </c>
      <c r="D533" s="423">
        <v>1.44216698E8</v>
      </c>
      <c r="E533" s="423">
        <v>5930.163</v>
      </c>
      <c r="F533" s="423">
        <v>5372871.76</v>
      </c>
      <c r="G533" s="423">
        <v>6666.91159</v>
      </c>
      <c r="H533" s="423">
        <v>1454.63867</v>
      </c>
      <c r="I533" s="423">
        <v>2476.57165</v>
      </c>
      <c r="J533" s="423" t="s">
        <v>6384</v>
      </c>
    </row>
    <row r="534" ht="15.75" customHeight="1">
      <c r="B534" s="422">
        <v>44675.0</v>
      </c>
      <c r="C534" s="423">
        <v>190218.0</v>
      </c>
      <c r="D534" s="423">
        <v>2.08913624E8</v>
      </c>
      <c r="E534" s="423">
        <v>8958.424</v>
      </c>
      <c r="F534" s="423">
        <v>5373661.555</v>
      </c>
      <c r="G534" s="423">
        <v>6683.2389</v>
      </c>
      <c r="H534" s="423">
        <v>1461.54506</v>
      </c>
      <c r="I534" s="423">
        <v>2486.12621</v>
      </c>
      <c r="J534" s="423" t="s">
        <v>6384</v>
      </c>
    </row>
    <row r="535" ht="15.75" customHeight="1">
      <c r="B535" s="422">
        <v>44672.0</v>
      </c>
      <c r="C535" s="423">
        <v>184332.0</v>
      </c>
      <c r="D535" s="423">
        <v>1.81230981E8</v>
      </c>
      <c r="E535" s="423">
        <v>7540.773</v>
      </c>
      <c r="F535" s="423">
        <v>5356181.42</v>
      </c>
      <c r="G535" s="423">
        <v>6662.36324</v>
      </c>
      <c r="H535" s="423">
        <v>1464.6282</v>
      </c>
      <c r="I535" s="423">
        <v>2478.07504</v>
      </c>
      <c r="J535" s="423" t="s">
        <v>6384</v>
      </c>
    </row>
    <row r="536" ht="15.75" customHeight="1">
      <c r="B536" s="422">
        <v>44671.0</v>
      </c>
      <c r="C536" s="423">
        <v>148933.0</v>
      </c>
      <c r="D536" s="423">
        <v>1.38231724E8</v>
      </c>
      <c r="E536" s="423">
        <v>6059.716</v>
      </c>
      <c r="F536" s="423">
        <v>5318212.489</v>
      </c>
      <c r="G536" s="423">
        <v>6606.41056</v>
      </c>
      <c r="H536" s="423">
        <v>1454.1271</v>
      </c>
      <c r="I536" s="423">
        <v>2463.83815</v>
      </c>
      <c r="J536" s="423" t="s">
        <v>6384</v>
      </c>
    </row>
    <row r="537" ht="15.75" customHeight="1">
      <c r="B537" s="422">
        <v>44670.0</v>
      </c>
      <c r="C537" s="423">
        <v>154304.0</v>
      </c>
      <c r="D537" s="423">
        <v>1.38348873E8</v>
      </c>
      <c r="E537" s="423">
        <v>5998.473</v>
      </c>
      <c r="F537" s="423">
        <v>5268177.924</v>
      </c>
      <c r="G537" s="423">
        <v>6530.06777</v>
      </c>
      <c r="H537" s="423">
        <v>1443.40314</v>
      </c>
      <c r="I537" s="423">
        <v>2436.11843</v>
      </c>
      <c r="J537" s="423" t="s">
        <v>6384</v>
      </c>
    </row>
    <row r="538" ht="15.75" customHeight="1">
      <c r="B538" s="422">
        <v>44669.0</v>
      </c>
      <c r="C538" s="423">
        <v>232154.0</v>
      </c>
      <c r="D538" s="423">
        <v>9.642174E7</v>
      </c>
      <c r="E538" s="423">
        <v>3903.887</v>
      </c>
      <c r="F538" s="423">
        <v>5229760.949</v>
      </c>
      <c r="G538" s="423">
        <v>6482.38116</v>
      </c>
      <c r="H538" s="423">
        <v>1428.67689</v>
      </c>
      <c r="I538" s="423">
        <v>2409.68739</v>
      </c>
      <c r="J538" s="423" t="s">
        <v>6384</v>
      </c>
    </row>
    <row r="539" ht="15.75" customHeight="1">
      <c r="B539" s="422">
        <v>44668.0</v>
      </c>
      <c r="C539" s="423">
        <v>86919.0</v>
      </c>
      <c r="D539" s="423">
        <v>9.0649795E7</v>
      </c>
      <c r="E539" s="423">
        <v>3939.792</v>
      </c>
      <c r="F539" s="423">
        <v>5277613.3</v>
      </c>
      <c r="G539" s="423">
        <v>6554.87364</v>
      </c>
      <c r="H539" s="423">
        <v>1442.22289</v>
      </c>
      <c r="I539" s="423">
        <v>2435.00388</v>
      </c>
      <c r="J539" s="423" t="s">
        <v>6384</v>
      </c>
    </row>
    <row r="540" ht="15.75" customHeight="1">
      <c r="B540" s="422">
        <v>44664.0</v>
      </c>
      <c r="C540" s="423">
        <v>102724.0</v>
      </c>
      <c r="D540" s="423">
        <v>1.2575051E8</v>
      </c>
      <c r="E540" s="423">
        <v>5296.942</v>
      </c>
      <c r="F540" s="423">
        <v>5290246.582</v>
      </c>
      <c r="G540" s="423">
        <v>6584.97476</v>
      </c>
      <c r="H540" s="423">
        <v>1447.78888</v>
      </c>
      <c r="I540" s="423">
        <v>2440.45252</v>
      </c>
      <c r="J540" s="423" t="s">
        <v>6384</v>
      </c>
    </row>
    <row r="541" ht="15.75" customHeight="1">
      <c r="B541" s="422">
        <v>44663.0</v>
      </c>
      <c r="C541" s="423">
        <v>90763.0</v>
      </c>
      <c r="D541" s="423">
        <v>1.24471637E8</v>
      </c>
      <c r="E541" s="423">
        <v>5329.508</v>
      </c>
      <c r="F541" s="423">
        <v>5285073.818</v>
      </c>
      <c r="G541" s="423">
        <v>6574.07285</v>
      </c>
      <c r="H541" s="423">
        <v>1442.87693</v>
      </c>
      <c r="I541" s="423">
        <v>2431.64914</v>
      </c>
      <c r="J541" s="423" t="s">
        <v>6384</v>
      </c>
    </row>
    <row r="542" ht="15.75" customHeight="1">
      <c r="B542" s="422">
        <v>44662.0</v>
      </c>
      <c r="C542" s="423">
        <v>107457.0</v>
      </c>
      <c r="D542" s="423">
        <v>1.2541806E8</v>
      </c>
      <c r="E542" s="423">
        <v>5574.625</v>
      </c>
      <c r="F542" s="423">
        <v>5328419.815</v>
      </c>
      <c r="G542" s="423">
        <v>6638.56813</v>
      </c>
      <c r="H542" s="423">
        <v>1454.75568</v>
      </c>
      <c r="I542" s="423">
        <v>2451.9188</v>
      </c>
      <c r="J542" s="423" t="s">
        <v>6384</v>
      </c>
    </row>
    <row r="543" ht="15.75" customHeight="1">
      <c r="B543" s="422">
        <v>44661.0</v>
      </c>
      <c r="C543" s="423">
        <v>108674.0</v>
      </c>
      <c r="D543" s="423">
        <v>1.33083415E8</v>
      </c>
      <c r="E543" s="423">
        <v>6435.697</v>
      </c>
      <c r="F543" s="423">
        <v>5336643.506</v>
      </c>
      <c r="G543" s="423">
        <v>6662.452</v>
      </c>
      <c r="H543" s="423">
        <v>1459.81</v>
      </c>
      <c r="I543" s="423">
        <v>2458.51879</v>
      </c>
      <c r="J543" s="423" t="s">
        <v>6384</v>
      </c>
    </row>
    <row r="544" ht="15.75" customHeight="1">
      <c r="B544" s="422">
        <v>44658.0</v>
      </c>
      <c r="C544" s="423">
        <v>99576.0</v>
      </c>
      <c r="D544" s="423">
        <v>1.33848988E8</v>
      </c>
      <c r="E544" s="423">
        <v>5156.439</v>
      </c>
      <c r="F544" s="423">
        <v>5325397.249</v>
      </c>
      <c r="G544" s="423">
        <v>6641.2337</v>
      </c>
      <c r="H544" s="423">
        <v>1453.60489</v>
      </c>
      <c r="I544" s="423">
        <v>2451.59109</v>
      </c>
      <c r="J544" s="423" t="s">
        <v>6384</v>
      </c>
    </row>
    <row r="545" ht="15.75" customHeight="1">
      <c r="B545" s="422">
        <v>44657.0</v>
      </c>
      <c r="C545" s="423">
        <v>98445.0</v>
      </c>
      <c r="D545" s="423">
        <v>1.24431267E8</v>
      </c>
      <c r="E545" s="423">
        <v>4905.023</v>
      </c>
      <c r="F545" s="423">
        <v>5334877.725</v>
      </c>
      <c r="G545" s="423">
        <v>6662.48286</v>
      </c>
      <c r="H545" s="423">
        <v>1456.22081</v>
      </c>
      <c r="I545" s="423">
        <v>2459.03891</v>
      </c>
      <c r="J545" s="423" t="s">
        <v>6384</v>
      </c>
    </row>
    <row r="546" ht="15.75" customHeight="1">
      <c r="B546" s="422">
        <v>44656.0</v>
      </c>
      <c r="C546" s="423">
        <v>104004.0</v>
      </c>
      <c r="D546" s="423">
        <v>1.39195142E8</v>
      </c>
      <c r="E546" s="423">
        <v>5758.312</v>
      </c>
      <c r="F546" s="423">
        <v>5358543.658</v>
      </c>
      <c r="G546" s="423">
        <v>6694.30129</v>
      </c>
      <c r="H546" s="423">
        <v>1460.77186</v>
      </c>
      <c r="I546" s="423">
        <v>2464.62714</v>
      </c>
      <c r="J546" s="423" t="s">
        <v>6384</v>
      </c>
    </row>
    <row r="547" ht="15.75" customHeight="1">
      <c r="B547" s="422">
        <v>44655.0</v>
      </c>
      <c r="C547" s="423">
        <v>110725.0</v>
      </c>
      <c r="D547" s="423">
        <v>1.56511956E8</v>
      </c>
      <c r="E547" s="423">
        <v>6206.69</v>
      </c>
      <c r="F547" s="423">
        <v>5371705.614</v>
      </c>
      <c r="G547" s="423">
        <v>6718.91331</v>
      </c>
      <c r="H547" s="423">
        <v>1462.04747</v>
      </c>
      <c r="I547" s="423">
        <v>2468.71579</v>
      </c>
      <c r="J547" s="423" t="s">
        <v>6384</v>
      </c>
    </row>
    <row r="548" ht="15.75" customHeight="1">
      <c r="B548" s="422">
        <v>44654.0</v>
      </c>
      <c r="C548" s="423">
        <v>128151.0</v>
      </c>
      <c r="D548" s="423">
        <v>2.09822707E8</v>
      </c>
      <c r="E548" s="423">
        <v>8366.286</v>
      </c>
      <c r="F548" s="423">
        <v>5406304.828</v>
      </c>
      <c r="G548" s="423">
        <v>6771.91593</v>
      </c>
      <c r="H548" s="423">
        <v>1470.9359</v>
      </c>
      <c r="I548" s="423">
        <v>2487.97395</v>
      </c>
      <c r="J548" s="423" t="s">
        <v>6384</v>
      </c>
    </row>
    <row r="549" ht="15.75" customHeight="1">
      <c r="B549" s="422">
        <v>44651.0</v>
      </c>
      <c r="C549" s="423">
        <v>152808.0</v>
      </c>
      <c r="D549" s="423">
        <v>2.14520302E8</v>
      </c>
      <c r="E549" s="423">
        <v>11169.465</v>
      </c>
      <c r="F549" s="423">
        <v>5394154.804</v>
      </c>
      <c r="G549" s="423">
        <v>6757.83526</v>
      </c>
      <c r="H549" s="423">
        <v>1468.11411</v>
      </c>
      <c r="I549" s="423">
        <v>2474.00543</v>
      </c>
      <c r="J549" s="423" t="s">
        <v>6384</v>
      </c>
    </row>
    <row r="550" ht="15.75" customHeight="1">
      <c r="B550" s="422">
        <v>44650.0</v>
      </c>
      <c r="C550" s="423">
        <v>146151.0</v>
      </c>
      <c r="D550" s="423">
        <v>1.67122052E8</v>
      </c>
      <c r="E550" s="423">
        <v>8013.283</v>
      </c>
      <c r="F550" s="423">
        <v>5390167.842</v>
      </c>
      <c r="G550" s="423">
        <v>6753.76371</v>
      </c>
      <c r="H550" s="423">
        <v>1463.93276</v>
      </c>
      <c r="I550" s="423">
        <v>2465.59967</v>
      </c>
      <c r="J550" s="423" t="s">
        <v>6384</v>
      </c>
    </row>
    <row r="551" ht="15.75" customHeight="1">
      <c r="B551" s="422">
        <v>44649.0</v>
      </c>
      <c r="C551" s="423">
        <v>161199.0</v>
      </c>
      <c r="D551" s="423">
        <v>2.18887224E8</v>
      </c>
      <c r="E551" s="423">
        <v>9816.165</v>
      </c>
      <c r="F551" s="423">
        <v>5400970.248</v>
      </c>
      <c r="G551" s="423">
        <v>6765.30222</v>
      </c>
      <c r="H551" s="423">
        <v>1464.98251</v>
      </c>
      <c r="I551" s="423">
        <v>2471.08081</v>
      </c>
      <c r="J551" s="423" t="s">
        <v>6384</v>
      </c>
    </row>
    <row r="552" ht="15.75" customHeight="1">
      <c r="B552" s="422">
        <v>44648.0</v>
      </c>
      <c r="C552" s="423">
        <v>169091.0</v>
      </c>
      <c r="D552" s="423">
        <v>1.8195574E8</v>
      </c>
      <c r="E552" s="423">
        <v>9245.701</v>
      </c>
      <c r="F552" s="423">
        <v>5392716.252</v>
      </c>
      <c r="G552" s="423">
        <v>6758.16776</v>
      </c>
      <c r="H552" s="423">
        <v>1465.46316</v>
      </c>
      <c r="I552" s="423">
        <v>2468.05983</v>
      </c>
      <c r="J552" s="423" t="s">
        <v>6384</v>
      </c>
    </row>
    <row r="553" ht="15.75" customHeight="1">
      <c r="B553" s="422">
        <v>44647.0</v>
      </c>
      <c r="C553" s="423">
        <v>146021.0</v>
      </c>
      <c r="D553" s="423">
        <v>1.85840871E8</v>
      </c>
      <c r="E553" s="423">
        <v>8588.871</v>
      </c>
      <c r="F553" s="423">
        <v>5380889.314</v>
      </c>
      <c r="G553" s="423">
        <v>6741.55178</v>
      </c>
      <c r="H553" s="423">
        <v>1458.07279</v>
      </c>
      <c r="I553" s="423">
        <v>2462.90744</v>
      </c>
      <c r="J553" s="423" t="s">
        <v>6384</v>
      </c>
    </row>
    <row r="554" ht="15.75" customHeight="1">
      <c r="B554" s="422">
        <v>44644.0</v>
      </c>
      <c r="C554" s="423">
        <v>140612.0</v>
      </c>
      <c r="D554" s="423">
        <v>1.83421468E8</v>
      </c>
      <c r="E554" s="423">
        <v>8295.95</v>
      </c>
      <c r="F554" s="423">
        <v>5382633.403</v>
      </c>
      <c r="G554" s="423">
        <v>6752.87373</v>
      </c>
      <c r="H554" s="423">
        <v>1456.81114</v>
      </c>
      <c r="I554" s="423">
        <v>2466.74073</v>
      </c>
      <c r="J554" s="423" t="s">
        <v>6384</v>
      </c>
    </row>
    <row r="555" ht="15.75" customHeight="1">
      <c r="B555" s="422">
        <v>44643.0</v>
      </c>
      <c r="C555" s="423">
        <v>154544.0</v>
      </c>
      <c r="D555" s="423">
        <v>1.96788136E8</v>
      </c>
      <c r="E555" s="423">
        <v>8632.01</v>
      </c>
      <c r="F555" s="423">
        <v>5385436.608</v>
      </c>
      <c r="G555" s="423">
        <v>6750.40126</v>
      </c>
      <c r="H555" s="423">
        <v>1456.42531</v>
      </c>
      <c r="I555" s="423">
        <v>2469.43996</v>
      </c>
      <c r="J555" s="423" t="s">
        <v>6384</v>
      </c>
    </row>
    <row r="556" ht="15.75" customHeight="1">
      <c r="B556" s="422">
        <v>44642.0</v>
      </c>
      <c r="C556" s="423">
        <v>163148.0</v>
      </c>
      <c r="D556" s="423">
        <v>2.34051937E8</v>
      </c>
      <c r="E556" s="423">
        <v>9576.054</v>
      </c>
      <c r="F556" s="423">
        <v>5399792.662</v>
      </c>
      <c r="G556" s="423">
        <v>6771.66033</v>
      </c>
      <c r="H556" s="423">
        <v>1460.57237</v>
      </c>
      <c r="I556" s="423">
        <v>2471.05607</v>
      </c>
      <c r="J556" s="423" t="s">
        <v>6384</v>
      </c>
    </row>
    <row r="557" ht="15.75" customHeight="1">
      <c r="B557" s="422">
        <v>44641.0</v>
      </c>
      <c r="C557" s="423">
        <v>121399.0</v>
      </c>
      <c r="D557" s="423">
        <v>1.74589288E8</v>
      </c>
      <c r="E557" s="423">
        <v>6346.843</v>
      </c>
      <c r="F557" s="423">
        <v>5355952.819</v>
      </c>
      <c r="G557" s="423">
        <v>6691.77995</v>
      </c>
      <c r="H557" s="423">
        <v>1441.51258</v>
      </c>
      <c r="I557" s="423">
        <v>2436.28378</v>
      </c>
      <c r="J557" s="423" t="s">
        <v>6384</v>
      </c>
    </row>
    <row r="558" ht="15.75" customHeight="1">
      <c r="B558" s="422">
        <v>44640.0</v>
      </c>
      <c r="C558" s="423">
        <v>114327.0</v>
      </c>
      <c r="D558" s="423">
        <v>1.77413595E8</v>
      </c>
      <c r="E558" s="423">
        <v>6161.125</v>
      </c>
      <c r="F558" s="423">
        <v>5363380.338</v>
      </c>
      <c r="G558" s="423">
        <v>6698.04448</v>
      </c>
      <c r="H558" s="423">
        <v>1441.30202</v>
      </c>
      <c r="I558" s="423">
        <v>2434.98274</v>
      </c>
      <c r="J558" s="423" t="s">
        <v>6384</v>
      </c>
    </row>
    <row r="559" ht="15.75" customHeight="1">
      <c r="B559" s="422">
        <v>44636.0</v>
      </c>
      <c r="C559" s="423">
        <v>159520.0</v>
      </c>
      <c r="D559" s="423">
        <v>2.38980242E8</v>
      </c>
      <c r="E559" s="423">
        <v>8357.062</v>
      </c>
      <c r="F559" s="423">
        <v>5407926.283</v>
      </c>
      <c r="G559" s="423">
        <v>6765.58965</v>
      </c>
      <c r="H559" s="423">
        <v>1454.31031</v>
      </c>
      <c r="I559" s="423">
        <v>2458.49203</v>
      </c>
      <c r="J559" s="423" t="s">
        <v>6384</v>
      </c>
    </row>
    <row r="560" ht="15.75" customHeight="1">
      <c r="B560" s="422">
        <v>44635.0</v>
      </c>
      <c r="C560" s="423">
        <v>190541.0</v>
      </c>
      <c r="D560" s="423">
        <v>3.40616865E8</v>
      </c>
      <c r="E560" s="423">
        <v>10656.341</v>
      </c>
      <c r="F560" s="423">
        <v>5424250.665</v>
      </c>
      <c r="G560" s="423">
        <v>6765.47959</v>
      </c>
      <c r="H560" s="423">
        <v>1456.65126</v>
      </c>
      <c r="I560" s="423">
        <v>2458.97219</v>
      </c>
      <c r="J560" s="423" t="s">
        <v>6384</v>
      </c>
    </row>
    <row r="561" ht="15.75" customHeight="1">
      <c r="B561" s="422">
        <v>44634.0</v>
      </c>
      <c r="C561" s="423">
        <v>180494.0</v>
      </c>
      <c r="D561" s="423">
        <v>2.95867042E8</v>
      </c>
      <c r="E561" s="423">
        <v>9865.12</v>
      </c>
      <c r="F561" s="423">
        <v>5419472.854</v>
      </c>
      <c r="G561" s="423">
        <v>6763.9339</v>
      </c>
      <c r="H561" s="423">
        <v>1452.70317</v>
      </c>
      <c r="I561" s="423">
        <v>2460.48513</v>
      </c>
      <c r="J561" s="423" t="s">
        <v>6384</v>
      </c>
    </row>
    <row r="562" ht="15.75" customHeight="1">
      <c r="B562" s="422">
        <v>44633.0</v>
      </c>
      <c r="C562" s="423">
        <v>198996.0</v>
      </c>
      <c r="D562" s="423">
        <v>3.03573025E8</v>
      </c>
      <c r="E562" s="423">
        <v>9987.369</v>
      </c>
      <c r="F562" s="423">
        <v>5411325.471</v>
      </c>
      <c r="G562" s="423">
        <v>6765.73261</v>
      </c>
      <c r="H562" s="423">
        <v>1453.18023</v>
      </c>
      <c r="I562" s="423">
        <v>2463.19045</v>
      </c>
      <c r="J562" s="423" t="s">
        <v>6384</v>
      </c>
    </row>
    <row r="563" ht="15.75" customHeight="1">
      <c r="B563" s="422">
        <v>44630.0</v>
      </c>
      <c r="C563" s="423">
        <v>196768.0</v>
      </c>
      <c r="D563" s="423">
        <v>3.07325011E8</v>
      </c>
      <c r="E563" s="423">
        <v>10612.066</v>
      </c>
      <c r="F563" s="423">
        <v>5351060.607</v>
      </c>
      <c r="G563" s="423">
        <v>6668.14654</v>
      </c>
      <c r="H563" s="423">
        <v>1435.40213</v>
      </c>
      <c r="I563" s="423">
        <v>2425.10514</v>
      </c>
      <c r="J563" s="423" t="s">
        <v>6384</v>
      </c>
    </row>
    <row r="564" ht="15.75" customHeight="1">
      <c r="B564" s="422">
        <v>44629.0</v>
      </c>
      <c r="C564" s="423">
        <v>169925.0</v>
      </c>
      <c r="D564" s="423">
        <v>2.05272774E8</v>
      </c>
      <c r="E564" s="423">
        <v>7730.15</v>
      </c>
      <c r="F564" s="423">
        <v>5336401.087</v>
      </c>
      <c r="G564" s="423">
        <v>6630.02351</v>
      </c>
      <c r="H564" s="423">
        <v>1429.47177</v>
      </c>
      <c r="I564" s="423">
        <v>2415.5963</v>
      </c>
      <c r="J564" s="423" t="s">
        <v>6384</v>
      </c>
    </row>
    <row r="565" ht="15.75" customHeight="1">
      <c r="B565" s="422">
        <v>44628.0</v>
      </c>
      <c r="C565" s="423">
        <v>174734.0</v>
      </c>
      <c r="D565" s="423">
        <v>2.06575604E8</v>
      </c>
      <c r="E565" s="423">
        <v>7460.935</v>
      </c>
      <c r="F565" s="423">
        <v>5221714.969</v>
      </c>
      <c r="G565" s="423">
        <v>6474.28851</v>
      </c>
      <c r="H565" s="423">
        <v>1399.07846</v>
      </c>
      <c r="I565" s="423">
        <v>2374.07441</v>
      </c>
      <c r="J565" s="423" t="s">
        <v>6384</v>
      </c>
    </row>
    <row r="566" ht="15.75" customHeight="1">
      <c r="B566" s="422">
        <v>44627.0</v>
      </c>
      <c r="C566" s="423">
        <v>183682.0</v>
      </c>
      <c r="D566" s="423">
        <v>2.06815979E8</v>
      </c>
      <c r="E566" s="423">
        <v>7402.638</v>
      </c>
      <c r="F566" s="423">
        <v>5219345.86</v>
      </c>
      <c r="G566" s="423">
        <v>6456.51376</v>
      </c>
      <c r="H566" s="423">
        <v>1394.40484</v>
      </c>
      <c r="I566" s="423">
        <v>2374.3934</v>
      </c>
      <c r="J566" s="423" t="s">
        <v>6384</v>
      </c>
    </row>
    <row r="567" ht="15.75" customHeight="1">
      <c r="B567" s="422">
        <v>44626.0</v>
      </c>
      <c r="C567" s="423">
        <v>141306.0</v>
      </c>
      <c r="D567" s="423">
        <v>1.66347588E8</v>
      </c>
      <c r="E567" s="423">
        <v>6515.631</v>
      </c>
      <c r="F567" s="423">
        <v>5331733.809</v>
      </c>
      <c r="G567" s="423">
        <v>6638.63722</v>
      </c>
      <c r="H567" s="423">
        <v>1431.02127</v>
      </c>
      <c r="I567" s="423">
        <v>2438.94094</v>
      </c>
      <c r="J567" s="423" t="s">
        <v>6384</v>
      </c>
    </row>
    <row r="568" ht="15.75" customHeight="1">
      <c r="B568" s="422">
        <v>44623.0</v>
      </c>
      <c r="C568" s="423">
        <v>150369.0</v>
      </c>
      <c r="D568" s="423">
        <v>1.48729297E8</v>
      </c>
      <c r="E568" s="423">
        <v>6445.537</v>
      </c>
      <c r="F568" s="423">
        <v>5384274.194</v>
      </c>
      <c r="G568" s="423">
        <v>6696.52047</v>
      </c>
      <c r="H568" s="423">
        <v>1441.99038</v>
      </c>
      <c r="I568" s="423">
        <v>2462.94274</v>
      </c>
      <c r="J568" s="423" t="s">
        <v>6384</v>
      </c>
    </row>
    <row r="569" ht="15.75" customHeight="1">
      <c r="B569" s="422">
        <v>44622.0</v>
      </c>
      <c r="C569" s="423">
        <v>155974.0</v>
      </c>
      <c r="D569" s="423">
        <v>1.63055164E8</v>
      </c>
      <c r="E569" s="423">
        <v>6560.615</v>
      </c>
      <c r="F569" s="423">
        <v>5395236.129</v>
      </c>
      <c r="G569" s="423">
        <v>6699.83596</v>
      </c>
      <c r="H569" s="423">
        <v>1443.42389</v>
      </c>
      <c r="I569" s="423">
        <v>2470.50942</v>
      </c>
      <c r="J569" s="423" t="s">
        <v>6384</v>
      </c>
    </row>
    <row r="570" ht="15.75" customHeight="1">
      <c r="B570" s="422">
        <v>44621.0</v>
      </c>
      <c r="C570" s="423">
        <v>190541.0</v>
      </c>
      <c r="D570" s="423">
        <v>2.03091762E8</v>
      </c>
      <c r="E570" s="423">
        <v>7989.142</v>
      </c>
      <c r="F570" s="423">
        <v>5437864.447</v>
      </c>
      <c r="G570" s="423">
        <v>6753.78965</v>
      </c>
      <c r="H570" s="423">
        <v>1453.72863</v>
      </c>
      <c r="I570" s="423">
        <v>2489.96735</v>
      </c>
      <c r="J570" s="423" t="s">
        <v>6384</v>
      </c>
    </row>
    <row r="571" ht="15.75" customHeight="1">
      <c r="B571" s="422">
        <v>44620.0</v>
      </c>
      <c r="C571" s="423">
        <v>163311.0</v>
      </c>
      <c r="D571" s="423">
        <v>1.87544008E8</v>
      </c>
      <c r="E571" s="423">
        <v>7300.197</v>
      </c>
      <c r="F571" s="423">
        <v>5437192.458</v>
      </c>
      <c r="G571" s="423">
        <v>6739.44961</v>
      </c>
      <c r="H571" s="423">
        <v>1453.47871</v>
      </c>
      <c r="I571" s="423">
        <v>2482.35912</v>
      </c>
      <c r="J571" s="423" t="s">
        <v>6384</v>
      </c>
    </row>
    <row r="572" ht="15.75" customHeight="1">
      <c r="B572" s="422">
        <v>44619.0</v>
      </c>
      <c r="C572" s="423">
        <v>217381.0</v>
      </c>
      <c r="D572" s="423">
        <v>2.56975025E8</v>
      </c>
      <c r="E572" s="423">
        <v>9162.867</v>
      </c>
      <c r="F572" s="423">
        <v>5396872.328</v>
      </c>
      <c r="G572" s="423">
        <v>6676.14258</v>
      </c>
      <c r="H572" s="423">
        <v>1445.14309</v>
      </c>
      <c r="I572" s="423">
        <v>2467.90326</v>
      </c>
      <c r="J572" s="423" t="s">
        <v>6384</v>
      </c>
    </row>
    <row r="573" ht="15.75" customHeight="1">
      <c r="B573" s="422">
        <v>44616.0</v>
      </c>
      <c r="C573" s="423">
        <v>231716.0</v>
      </c>
      <c r="D573" s="423">
        <v>2.82681402E8</v>
      </c>
      <c r="E573" s="423">
        <v>10502.803</v>
      </c>
      <c r="F573" s="423">
        <v>5503559.808</v>
      </c>
      <c r="G573" s="423">
        <v>6839.44086</v>
      </c>
      <c r="H573" s="423">
        <v>1475.7207</v>
      </c>
      <c r="I573" s="423">
        <v>2514.97804</v>
      </c>
      <c r="J573" s="423" t="s">
        <v>6384</v>
      </c>
    </row>
    <row r="574" ht="15.75" customHeight="1">
      <c r="B574" s="422">
        <v>44615.0</v>
      </c>
      <c r="C574" s="423">
        <v>187925.0</v>
      </c>
      <c r="D574" s="423">
        <v>1.96485303E8</v>
      </c>
      <c r="E574" s="423">
        <v>8878.52</v>
      </c>
      <c r="F574" s="423">
        <v>5578035.557</v>
      </c>
      <c r="G574" s="423">
        <v>6948.67279</v>
      </c>
      <c r="H574" s="423">
        <v>1498.55258</v>
      </c>
      <c r="I574" s="423">
        <v>2550.50518</v>
      </c>
      <c r="J574" s="423" t="s">
        <v>6384</v>
      </c>
    </row>
    <row r="575" ht="15.75" customHeight="1">
      <c r="B575" s="422">
        <v>44614.0</v>
      </c>
      <c r="C575" s="423">
        <v>207657.0</v>
      </c>
      <c r="D575" s="423">
        <v>1.86387296E8</v>
      </c>
      <c r="E575" s="423">
        <v>9088.248</v>
      </c>
      <c r="F575" s="423">
        <v>5555349.832</v>
      </c>
      <c r="G575" s="423">
        <v>6917.90927</v>
      </c>
      <c r="H575" s="423">
        <v>1495.22482</v>
      </c>
      <c r="I575" s="423">
        <v>2536.36751</v>
      </c>
      <c r="J575" s="423" t="s">
        <v>6384</v>
      </c>
    </row>
    <row r="576" ht="15.75" customHeight="1">
      <c r="B576" s="422">
        <v>44612.0</v>
      </c>
      <c r="C576" s="423">
        <v>219991.0</v>
      </c>
      <c r="D576" s="423">
        <v>1.98827588E8</v>
      </c>
      <c r="E576" s="423">
        <v>11409.354</v>
      </c>
      <c r="F576" s="423">
        <v>5566428.072</v>
      </c>
      <c r="G576" s="423">
        <v>6926.62543</v>
      </c>
      <c r="H576" s="423">
        <v>1498.76626</v>
      </c>
      <c r="I576" s="423">
        <v>2545.61581</v>
      </c>
      <c r="J576" s="423" t="s">
        <v>6384</v>
      </c>
    </row>
    <row r="577" ht="15.75" customHeight="1">
      <c r="B577" s="422">
        <v>44609.0</v>
      </c>
      <c r="C577" s="423">
        <v>233023.0</v>
      </c>
      <c r="D577" s="423">
        <v>1.97813578E8</v>
      </c>
      <c r="E577" s="423">
        <v>10049.943</v>
      </c>
      <c r="F577" s="423">
        <v>5609298.797</v>
      </c>
      <c r="G577" s="423">
        <v>6991.35616</v>
      </c>
      <c r="H577" s="423">
        <v>1508.14259</v>
      </c>
      <c r="I577" s="423">
        <v>2573.85045</v>
      </c>
      <c r="J577" s="423" t="s">
        <v>6384</v>
      </c>
    </row>
    <row r="578" ht="15.75" customHeight="1">
      <c r="B578" s="422">
        <v>44608.0</v>
      </c>
      <c r="C578" s="423">
        <v>220210.0</v>
      </c>
      <c r="D578" s="423">
        <v>2.37527031E8</v>
      </c>
      <c r="E578" s="423">
        <v>12136.445</v>
      </c>
      <c r="F578" s="423">
        <v>5645283.533</v>
      </c>
      <c r="G578" s="423">
        <v>7043.69402</v>
      </c>
      <c r="H578" s="423">
        <v>1521.21225</v>
      </c>
      <c r="I578" s="423">
        <v>2598.60653</v>
      </c>
      <c r="J578" s="423" t="s">
        <v>6384</v>
      </c>
    </row>
    <row r="579" ht="15.75" customHeight="1">
      <c r="B579" s="422">
        <v>44607.0</v>
      </c>
      <c r="C579" s="423">
        <v>233310.0</v>
      </c>
      <c r="D579" s="423">
        <v>2.36499264E8</v>
      </c>
      <c r="E579" s="423">
        <v>12310.705</v>
      </c>
      <c r="F579" s="423">
        <v>5645867.456</v>
      </c>
      <c r="G579" s="423">
        <v>7036.77192</v>
      </c>
      <c r="H579" s="423">
        <v>1520.0112</v>
      </c>
      <c r="I579" s="423">
        <v>2589.25901</v>
      </c>
      <c r="J579" s="423" t="s">
        <v>6384</v>
      </c>
    </row>
    <row r="580" ht="15.75" customHeight="1">
      <c r="B580" s="422">
        <v>44606.0</v>
      </c>
      <c r="C580" s="423">
        <v>335461.0</v>
      </c>
      <c r="D580" s="423">
        <v>2.88828866E8</v>
      </c>
      <c r="E580" s="423">
        <v>12417.775</v>
      </c>
      <c r="F580" s="423">
        <v>5651714.331</v>
      </c>
      <c r="G580" s="423">
        <v>7060.73827</v>
      </c>
      <c r="H580" s="423">
        <v>1519.8522</v>
      </c>
      <c r="I580" s="423">
        <v>2597.13633</v>
      </c>
      <c r="J580" s="423" t="s">
        <v>6384</v>
      </c>
    </row>
    <row r="581" ht="15.75" customHeight="1">
      <c r="B581" s="422">
        <v>44605.0</v>
      </c>
      <c r="C581" s="423">
        <v>341916.0</v>
      </c>
      <c r="D581" s="423">
        <v>2.81031136E8</v>
      </c>
      <c r="E581" s="423">
        <v>12756.43</v>
      </c>
      <c r="F581" s="423">
        <v>5671101.332</v>
      </c>
      <c r="G581" s="423">
        <v>7089.52593</v>
      </c>
      <c r="H581" s="423">
        <v>1522.98417</v>
      </c>
      <c r="I581" s="423">
        <v>2605.05391</v>
      </c>
      <c r="J581" s="423" t="s">
        <v>6384</v>
      </c>
    </row>
    <row r="582" ht="15.75" customHeight="1">
      <c r="B582" s="422">
        <v>44602.0</v>
      </c>
      <c r="C582" s="423">
        <v>266990.0</v>
      </c>
      <c r="D582" s="423">
        <v>2.86428918E8</v>
      </c>
      <c r="E582" s="423">
        <v>12543.267</v>
      </c>
      <c r="F582" s="423">
        <v>5667529.59</v>
      </c>
      <c r="G582" s="423">
        <v>7085.94994</v>
      </c>
      <c r="H582" s="423">
        <v>1517.61751</v>
      </c>
      <c r="I582" s="423">
        <v>2597.49428</v>
      </c>
      <c r="J582" s="423" t="s">
        <v>6384</v>
      </c>
    </row>
    <row r="583" ht="15.75" customHeight="1">
      <c r="B583" s="422">
        <v>44601.0</v>
      </c>
      <c r="C583" s="423">
        <v>222282.0</v>
      </c>
      <c r="D583" s="423">
        <v>2.82911802E8</v>
      </c>
      <c r="E583" s="423">
        <v>11508.179</v>
      </c>
      <c r="F583" s="423">
        <v>5674486.242</v>
      </c>
      <c r="G583" s="423">
        <v>7081.38222</v>
      </c>
      <c r="H583" s="423">
        <v>1512.89448</v>
      </c>
      <c r="I583" s="423">
        <v>2604.98303</v>
      </c>
      <c r="J583" s="423" t="s">
        <v>6384</v>
      </c>
    </row>
    <row r="584" ht="15.75" customHeight="1">
      <c r="B584" s="422">
        <v>44600.0</v>
      </c>
      <c r="C584" s="423">
        <v>240074.0</v>
      </c>
      <c r="D584" s="423">
        <v>3.39678875E8</v>
      </c>
      <c r="E584" s="423">
        <v>14497.581</v>
      </c>
      <c r="F584" s="423">
        <v>5667846.724</v>
      </c>
      <c r="G584" s="423">
        <v>7072.78784</v>
      </c>
      <c r="H584" s="423">
        <v>1511.37904</v>
      </c>
      <c r="I584" s="423">
        <v>2610.3311</v>
      </c>
      <c r="J584" s="423" t="s">
        <v>6384</v>
      </c>
    </row>
    <row r="585" ht="15.75" customHeight="1">
      <c r="B585" s="422">
        <v>44599.0</v>
      </c>
      <c r="C585" s="423">
        <v>235580.0</v>
      </c>
      <c r="D585" s="423">
        <v>2.83916309E8</v>
      </c>
      <c r="E585" s="423">
        <v>14277.92</v>
      </c>
      <c r="F585" s="423">
        <v>5657362.365</v>
      </c>
      <c r="G585" s="423">
        <v>7051.80301</v>
      </c>
      <c r="H585" s="423">
        <v>1509.55999</v>
      </c>
      <c r="I585" s="423">
        <v>2607.72288</v>
      </c>
      <c r="J585" s="423" t="s">
        <v>6384</v>
      </c>
    </row>
    <row r="586" ht="15.75" customHeight="1">
      <c r="B586" s="422">
        <v>44598.0</v>
      </c>
      <c r="C586" s="423">
        <v>250891.0</v>
      </c>
      <c r="D586" s="423">
        <v>2.80165124E8</v>
      </c>
      <c r="E586" s="423">
        <v>13350.973</v>
      </c>
      <c r="F586" s="423">
        <v>5670420.392</v>
      </c>
      <c r="G586" s="423">
        <v>7064.29311</v>
      </c>
      <c r="H586" s="423">
        <v>1513.99995</v>
      </c>
      <c r="I586" s="423">
        <v>2611.54226</v>
      </c>
      <c r="J586" s="423" t="s">
        <v>6384</v>
      </c>
    </row>
    <row r="587" ht="15.75" customHeight="1">
      <c r="B587" s="422">
        <v>44595.0</v>
      </c>
      <c r="C587" s="423">
        <v>229453.0</v>
      </c>
      <c r="D587" s="423">
        <v>2.96631888E8</v>
      </c>
      <c r="E587" s="423">
        <v>12612.732</v>
      </c>
      <c r="F587" s="423">
        <v>5621827.359</v>
      </c>
      <c r="G587" s="423">
        <v>7023.52028</v>
      </c>
      <c r="H587" s="423">
        <v>1504.24827</v>
      </c>
      <c r="I587" s="423">
        <v>2592.3441</v>
      </c>
      <c r="J587" s="423" t="s">
        <v>6384</v>
      </c>
    </row>
    <row r="588" ht="15.75" customHeight="1">
      <c r="B588" s="422">
        <v>44594.0</v>
      </c>
      <c r="C588" s="423">
        <v>229257.0</v>
      </c>
      <c r="D588" s="423">
        <v>2.89486705E8</v>
      </c>
      <c r="E588" s="423">
        <v>12668.797</v>
      </c>
      <c r="F588" s="423">
        <v>5620421.736</v>
      </c>
      <c r="G588" s="423">
        <v>7016.75938</v>
      </c>
      <c r="H588" s="423">
        <v>1503.99283</v>
      </c>
      <c r="I588" s="423">
        <v>2592.77086</v>
      </c>
      <c r="J588" s="423" t="s">
        <v>6384</v>
      </c>
    </row>
    <row r="589" ht="15.75" customHeight="1">
      <c r="B589" s="422">
        <v>44593.0</v>
      </c>
      <c r="C589" s="423">
        <v>238787.0</v>
      </c>
      <c r="D589" s="423">
        <v>2.88334968E8</v>
      </c>
      <c r="E589" s="423">
        <v>13525.727</v>
      </c>
      <c r="F589" s="423">
        <v>5611034.189</v>
      </c>
      <c r="G589" s="423">
        <v>6997.6036</v>
      </c>
      <c r="H589" s="423">
        <v>1497.49124</v>
      </c>
      <c r="I589" s="423">
        <v>2588.56824</v>
      </c>
      <c r="J589" s="423" t="s">
        <v>6384</v>
      </c>
    </row>
    <row r="590" ht="15.75" customHeight="1">
      <c r="B590" s="422">
        <v>44592.0</v>
      </c>
      <c r="C590" s="423">
        <v>272471.0</v>
      </c>
      <c r="D590" s="423">
        <v>3.0517079E8</v>
      </c>
      <c r="E590" s="423">
        <v>12150.12</v>
      </c>
      <c r="F590" s="423">
        <v>5569823.43</v>
      </c>
      <c r="G590" s="423">
        <v>6926.29042</v>
      </c>
      <c r="H590" s="423">
        <v>1481.88758</v>
      </c>
      <c r="I590" s="423">
        <v>2559.14991</v>
      </c>
      <c r="J590" s="423" t="s">
        <v>6384</v>
      </c>
    </row>
    <row r="591" ht="15.75" customHeight="1">
      <c r="B591" s="422">
        <v>44591.0</v>
      </c>
      <c r="C591" s="423">
        <v>221556.0</v>
      </c>
      <c r="D591" s="423">
        <v>2.90408568E8</v>
      </c>
      <c r="E591" s="423">
        <v>13331.338</v>
      </c>
      <c r="F591" s="423">
        <v>5605955.32</v>
      </c>
      <c r="G591" s="423">
        <v>6991.55304</v>
      </c>
      <c r="H591" s="423">
        <v>1491.16374</v>
      </c>
      <c r="I591" s="423">
        <v>2585.15423</v>
      </c>
      <c r="J591" s="423" t="s">
        <v>6384</v>
      </c>
    </row>
    <row r="592" ht="15.75" customHeight="1">
      <c r="B592" s="422">
        <v>44588.0</v>
      </c>
      <c r="C592" s="423">
        <v>212127.0</v>
      </c>
      <c r="D592" s="423">
        <v>2.6106487E8</v>
      </c>
      <c r="E592" s="423">
        <v>12190.022</v>
      </c>
      <c r="F592" s="423">
        <v>5629029.614</v>
      </c>
      <c r="G592" s="423">
        <v>7027.55029</v>
      </c>
      <c r="H592" s="423">
        <v>1499.97341</v>
      </c>
      <c r="I592" s="423">
        <v>2602.33933</v>
      </c>
      <c r="J592" s="423" t="s">
        <v>6384</v>
      </c>
    </row>
    <row r="593" ht="15.75" customHeight="1">
      <c r="B593" s="422">
        <v>44587.0</v>
      </c>
      <c r="C593" s="423">
        <v>197210.0</v>
      </c>
      <c r="D593" s="423">
        <v>2.2524094E8</v>
      </c>
      <c r="E593" s="423">
        <v>11157.807</v>
      </c>
      <c r="F593" s="423">
        <v>5632115.457</v>
      </c>
      <c r="G593" s="423">
        <v>7032.44413</v>
      </c>
      <c r="H593" s="423">
        <v>1504.05392</v>
      </c>
      <c r="I593" s="423">
        <v>2612.16109</v>
      </c>
      <c r="J593" s="423" t="s">
        <v>6384</v>
      </c>
    </row>
    <row r="594" ht="15.75" customHeight="1">
      <c r="B594" s="422">
        <v>44586.0</v>
      </c>
      <c r="C594" s="423">
        <v>194175.0</v>
      </c>
      <c r="D594" s="423">
        <v>2.16407261E8</v>
      </c>
      <c r="E594" s="423">
        <v>11174.269</v>
      </c>
      <c r="F594" s="423">
        <v>5621393.689</v>
      </c>
      <c r="G594" s="423">
        <v>7032.57464</v>
      </c>
      <c r="H594" s="423">
        <v>1504.6147</v>
      </c>
      <c r="I594" s="423">
        <v>2613.33224</v>
      </c>
      <c r="J594" s="423" t="s">
        <v>6384</v>
      </c>
    </row>
    <row r="595" ht="15.75" customHeight="1">
      <c r="B595" s="422">
        <v>44585.0</v>
      </c>
      <c r="C595" s="423">
        <v>219524.0</v>
      </c>
      <c r="D595" s="423">
        <v>2.33537096E8</v>
      </c>
      <c r="E595" s="423">
        <v>12146.29</v>
      </c>
      <c r="F595" s="423">
        <v>5614619.265</v>
      </c>
      <c r="G595" s="423">
        <v>7019.25364</v>
      </c>
      <c r="H595" s="423">
        <v>1505.01112</v>
      </c>
      <c r="I595" s="423">
        <v>2614.26692</v>
      </c>
      <c r="J595" s="423" t="s">
        <v>6384</v>
      </c>
    </row>
    <row r="596" ht="15.75" customHeight="1">
      <c r="B596" s="422">
        <v>44584.0</v>
      </c>
      <c r="C596" s="423">
        <v>245885.0</v>
      </c>
      <c r="D596" s="423">
        <v>2.74416388E8</v>
      </c>
      <c r="E596" s="423">
        <v>14824.5</v>
      </c>
      <c r="F596" s="423">
        <v>5640087.276</v>
      </c>
      <c r="G596" s="423">
        <v>7073.00015</v>
      </c>
      <c r="H596" s="423">
        <v>1508.09575</v>
      </c>
      <c r="I596" s="423">
        <v>2629.44965</v>
      </c>
      <c r="J596" s="423" t="s">
        <v>6384</v>
      </c>
    </row>
    <row r="597" ht="15.75" customHeight="1">
      <c r="B597" s="422">
        <v>44581.0</v>
      </c>
      <c r="C597" s="423">
        <v>254015.0</v>
      </c>
      <c r="D597" s="423">
        <v>3.30525551E8</v>
      </c>
      <c r="E597" s="423">
        <v>16012.026</v>
      </c>
      <c r="F597" s="423">
        <v>5652352.354</v>
      </c>
      <c r="G597" s="423">
        <v>7105.69315</v>
      </c>
      <c r="H597" s="423">
        <v>1508.39624</v>
      </c>
      <c r="I597" s="423">
        <v>2635.38333</v>
      </c>
      <c r="J597" s="423" t="s">
        <v>6384</v>
      </c>
    </row>
    <row r="598" ht="15.75" customHeight="1">
      <c r="B598" s="422">
        <v>44580.0</v>
      </c>
      <c r="C598" s="423">
        <v>258227.0</v>
      </c>
      <c r="D598" s="423">
        <v>3.34293495E8</v>
      </c>
      <c r="E598" s="423">
        <v>17355.74</v>
      </c>
      <c r="F598" s="423">
        <v>5665691.525</v>
      </c>
      <c r="G598" s="423">
        <v>7089.43268</v>
      </c>
      <c r="H598" s="423">
        <v>1509.14962</v>
      </c>
      <c r="I598" s="423">
        <v>2617.30794</v>
      </c>
      <c r="J598" s="423" t="s">
        <v>6384</v>
      </c>
    </row>
    <row r="599" ht="15.75" customHeight="1">
      <c r="B599" s="422">
        <v>44579.0</v>
      </c>
      <c r="C599" s="423">
        <v>269669.0</v>
      </c>
      <c r="D599" s="423">
        <v>3.69839276E8</v>
      </c>
      <c r="E599" s="423">
        <v>17128.797</v>
      </c>
      <c r="F599" s="423">
        <v>5654909.584</v>
      </c>
      <c r="G599" s="423">
        <v>7055.70941</v>
      </c>
      <c r="H599" s="423">
        <v>1506.56477</v>
      </c>
      <c r="I599" s="423">
        <v>2598.95575</v>
      </c>
      <c r="J599" s="423" t="s">
        <v>6384</v>
      </c>
    </row>
    <row r="600" ht="15.75" customHeight="1">
      <c r="B600" s="422">
        <v>44578.0</v>
      </c>
      <c r="C600" s="423">
        <v>263750.0</v>
      </c>
      <c r="D600" s="423">
        <v>3.2295404E8</v>
      </c>
      <c r="E600" s="423">
        <v>16867.353</v>
      </c>
      <c r="F600" s="423">
        <v>5661138.328</v>
      </c>
      <c r="G600" s="423">
        <v>7055.27115</v>
      </c>
      <c r="H600" s="423">
        <v>1505.00856</v>
      </c>
      <c r="I600" s="423">
        <v>2607.83445</v>
      </c>
      <c r="J600" s="423" t="s">
        <v>6384</v>
      </c>
    </row>
    <row r="601" ht="15.75" customHeight="1">
      <c r="B601" s="422">
        <v>44577.0</v>
      </c>
      <c r="C601" s="423">
        <v>250918.0</v>
      </c>
      <c r="D601" s="423">
        <v>3.12045936E8</v>
      </c>
      <c r="E601" s="423">
        <v>15068.009</v>
      </c>
      <c r="F601" s="423">
        <v>5646609.262</v>
      </c>
      <c r="G601" s="423">
        <v>7019.59675</v>
      </c>
      <c r="H601" s="423">
        <v>1502.00723</v>
      </c>
      <c r="I601" s="423">
        <v>2598.34916</v>
      </c>
      <c r="J601" s="423" t="s">
        <v>6384</v>
      </c>
    </row>
    <row r="602" ht="15.75" customHeight="1">
      <c r="B602" s="422">
        <v>44574.0</v>
      </c>
      <c r="C602" s="423">
        <v>211158.0</v>
      </c>
      <c r="D602" s="423">
        <v>2.34639063E8</v>
      </c>
      <c r="E602" s="423">
        <v>12428.411</v>
      </c>
      <c r="F602" s="423">
        <v>5649969.654</v>
      </c>
      <c r="G602" s="423">
        <v>7017.22855</v>
      </c>
      <c r="H602" s="423">
        <v>1501.71043</v>
      </c>
      <c r="I602" s="423">
        <v>2616.30366</v>
      </c>
      <c r="J602" s="423" t="s">
        <v>6384</v>
      </c>
    </row>
    <row r="603" ht="15.75" customHeight="1">
      <c r="B603" s="422">
        <v>44573.0</v>
      </c>
      <c r="C603" s="423">
        <v>252406.0</v>
      </c>
      <c r="D603" s="423">
        <v>3.46628802E8</v>
      </c>
      <c r="E603" s="423">
        <v>16641.708</v>
      </c>
      <c r="F603" s="423">
        <v>5604978.618</v>
      </c>
      <c r="G603" s="423">
        <v>6996.0606</v>
      </c>
      <c r="H603" s="423">
        <v>1494.77702</v>
      </c>
      <c r="I603" s="423">
        <v>2606.78594</v>
      </c>
      <c r="J603" s="423" t="s">
        <v>6384</v>
      </c>
    </row>
    <row r="604" ht="15.75" customHeight="1">
      <c r="B604" s="422">
        <v>44572.0</v>
      </c>
      <c r="C604" s="423">
        <v>290694.0</v>
      </c>
      <c r="D604" s="423">
        <v>4.32828856E8</v>
      </c>
      <c r="E604" s="423">
        <v>19768.853</v>
      </c>
      <c r="F604" s="423">
        <v>5624831.249</v>
      </c>
      <c r="G604" s="423">
        <v>7049.15048</v>
      </c>
      <c r="H604" s="423">
        <v>1495.87038</v>
      </c>
      <c r="I604" s="423">
        <v>2626.66334</v>
      </c>
      <c r="J604" s="423" t="s">
        <v>6384</v>
      </c>
    </row>
    <row r="605" ht="15.75" customHeight="1">
      <c r="B605" s="422">
        <v>44571.0</v>
      </c>
      <c r="C605" s="423">
        <v>237951.0</v>
      </c>
      <c r="D605" s="423">
        <v>3.08519424E8</v>
      </c>
      <c r="E605" s="423">
        <v>14874.544</v>
      </c>
      <c r="F605" s="423">
        <v>5587543.132</v>
      </c>
      <c r="G605" s="423">
        <v>6994.15481</v>
      </c>
      <c r="H605" s="423">
        <v>1480.68539</v>
      </c>
      <c r="I605" s="423">
        <v>2606.54544</v>
      </c>
      <c r="J605" s="423" t="s">
        <v>6384</v>
      </c>
    </row>
    <row r="606" ht="15.75" customHeight="1">
      <c r="B606" s="422">
        <v>44570.0</v>
      </c>
      <c r="C606" s="423">
        <v>234124.0</v>
      </c>
      <c r="D606" s="423">
        <v>3.11526571E8</v>
      </c>
      <c r="E606" s="423">
        <v>14610.885</v>
      </c>
      <c r="F606" s="423">
        <v>5545487.164</v>
      </c>
      <c r="G606" s="423">
        <v>6932.61174</v>
      </c>
      <c r="H606" s="423">
        <v>1468.13718</v>
      </c>
      <c r="I606" s="423">
        <v>2579.12318</v>
      </c>
      <c r="J606" s="423" t="s">
        <v>6384</v>
      </c>
    </row>
    <row r="607" ht="15.75" customHeight="1">
      <c r="B607" s="422">
        <v>44567.0</v>
      </c>
      <c r="C607" s="423">
        <v>255045.0</v>
      </c>
      <c r="D607" s="423">
        <v>3.77761838E8</v>
      </c>
      <c r="E607" s="423">
        <v>16834.768</v>
      </c>
      <c r="F607" s="423">
        <v>5580319.425</v>
      </c>
      <c r="G607" s="423">
        <v>6987.45034</v>
      </c>
      <c r="H607" s="423">
        <v>1472.14975</v>
      </c>
      <c r="I607" s="423">
        <v>2603.08677</v>
      </c>
      <c r="J607" s="423" t="s">
        <v>6384</v>
      </c>
    </row>
    <row r="608" ht="15.75" customHeight="1">
      <c r="B608" s="422">
        <v>44566.0</v>
      </c>
      <c r="C608" s="423">
        <v>234613.0</v>
      </c>
      <c r="D608" s="423">
        <v>3.25586315E8</v>
      </c>
      <c r="E608" s="423">
        <v>14141.643</v>
      </c>
      <c r="F608" s="423">
        <v>5533323.728</v>
      </c>
      <c r="G608" s="423">
        <v>6929.9319</v>
      </c>
      <c r="H608" s="423">
        <v>1463.68266</v>
      </c>
      <c r="I608" s="423">
        <v>2575.88251</v>
      </c>
      <c r="J608" s="423" t="s">
        <v>6384</v>
      </c>
    </row>
    <row r="609" ht="15.75" customHeight="1">
      <c r="B609" s="422">
        <v>44565.0</v>
      </c>
      <c r="C609" s="423">
        <v>193225.0</v>
      </c>
      <c r="D609" s="423">
        <v>2.55067851E8</v>
      </c>
      <c r="E609" s="423">
        <v>11821.891</v>
      </c>
      <c r="F609" s="423">
        <v>5496399.343</v>
      </c>
      <c r="G609" s="423">
        <v>6892.99375</v>
      </c>
      <c r="H609" s="423">
        <v>1456.12223</v>
      </c>
      <c r="I609" s="423">
        <v>2571.1881</v>
      </c>
      <c r="J609" s="423" t="s">
        <v>6384</v>
      </c>
    </row>
    <row r="610" ht="15.75" customHeight="1">
      <c r="B610" s="422">
        <v>44564.0</v>
      </c>
      <c r="C610" s="423">
        <v>208175.0</v>
      </c>
      <c r="D610" s="423">
        <v>2.74039341E8</v>
      </c>
      <c r="E610" s="423">
        <v>13141.42</v>
      </c>
      <c r="F610" s="423">
        <v>5487466.455</v>
      </c>
      <c r="G610" s="423">
        <v>6882.30028</v>
      </c>
      <c r="H610" s="423">
        <v>1451.39146</v>
      </c>
      <c r="I610" s="423">
        <v>2576.11496</v>
      </c>
      <c r="J610" s="423" t="s">
        <v>6384</v>
      </c>
    </row>
    <row r="611" ht="15.75" customHeight="1">
      <c r="B611" s="422">
        <v>44563.0</v>
      </c>
      <c r="C611" s="423">
        <v>152368.0</v>
      </c>
      <c r="D611" s="423">
        <v>1.94362542E8</v>
      </c>
      <c r="E611" s="423">
        <v>8941.784</v>
      </c>
      <c r="F611" s="423">
        <v>5470909.916</v>
      </c>
      <c r="G611" s="423">
        <v>6853.13908</v>
      </c>
      <c r="H611" s="423">
        <v>1445.37516</v>
      </c>
      <c r="I611" s="423">
        <v>2560.64</v>
      </c>
      <c r="J611" s="423" t="s">
        <v>6384</v>
      </c>
    </row>
    <row r="612" ht="15.75" customHeight="1">
      <c r="B612" s="422">
        <v>44560.0</v>
      </c>
      <c r="C612" s="423">
        <v>157713.0</v>
      </c>
      <c r="D612" s="423">
        <v>1.72373531E8</v>
      </c>
      <c r="E612" s="423">
        <v>9218.146</v>
      </c>
      <c r="F612" s="423">
        <v>5421963.964</v>
      </c>
      <c r="G612" s="423">
        <v>6756.6568</v>
      </c>
      <c r="H612" s="423">
        <v>1431.12345</v>
      </c>
      <c r="I612" s="423">
        <v>2532.58403</v>
      </c>
      <c r="J612" s="423" t="s">
        <v>6384</v>
      </c>
    </row>
    <row r="613" ht="15.75" customHeight="1">
      <c r="B613" s="422">
        <v>44559.0</v>
      </c>
      <c r="C613" s="423">
        <v>156778.0</v>
      </c>
      <c r="D613" s="423">
        <v>1.7012423E8</v>
      </c>
      <c r="E613" s="423">
        <v>7353.747</v>
      </c>
      <c r="F613" s="423">
        <v>5401449.577</v>
      </c>
      <c r="G613" s="423">
        <v>6731.14801</v>
      </c>
      <c r="H613" s="423">
        <v>1427.27469</v>
      </c>
      <c r="I613" s="423">
        <v>2522.31875</v>
      </c>
      <c r="J613" s="423" t="s">
        <v>6384</v>
      </c>
    </row>
    <row r="614" ht="15.75" customHeight="1">
      <c r="B614" s="422">
        <v>44558.0</v>
      </c>
      <c r="C614" s="423">
        <v>174844.0</v>
      </c>
      <c r="D614" s="423">
        <v>1.95283811E8</v>
      </c>
      <c r="E614" s="423">
        <v>8726.047</v>
      </c>
      <c r="F614" s="423">
        <v>5410305.002</v>
      </c>
      <c r="G614" s="423">
        <v>6742.63173</v>
      </c>
      <c r="H614" s="423">
        <v>1431.47112</v>
      </c>
      <c r="I614" s="423">
        <v>2523.78082</v>
      </c>
      <c r="J614" s="423" t="s">
        <v>6384</v>
      </c>
    </row>
    <row r="615" ht="15.75" customHeight="1">
      <c r="B615" s="422">
        <v>44557.0</v>
      </c>
      <c r="C615" s="423">
        <v>162881.0</v>
      </c>
      <c r="D615" s="423">
        <v>1.6372952E8</v>
      </c>
      <c r="E615" s="423">
        <v>7451.018</v>
      </c>
      <c r="F615" s="423">
        <v>5358273.857</v>
      </c>
      <c r="G615" s="423">
        <v>6669.21563</v>
      </c>
      <c r="H615" s="423">
        <v>1417.63564</v>
      </c>
      <c r="I615" s="423">
        <v>2504.08067</v>
      </c>
      <c r="J615" s="423" t="s">
        <v>6384</v>
      </c>
    </row>
    <row r="616" ht="15.75" customHeight="1">
      <c r="B616" s="422">
        <v>44556.0</v>
      </c>
      <c r="C616" s="423">
        <v>179811.0</v>
      </c>
      <c r="D616" s="423">
        <v>1.62356285E8</v>
      </c>
      <c r="E616" s="423">
        <v>8856.137</v>
      </c>
      <c r="F616" s="423">
        <v>5340871.658</v>
      </c>
      <c r="G616" s="423">
        <v>6629.87541</v>
      </c>
      <c r="H616" s="423">
        <v>1408.86624</v>
      </c>
      <c r="I616" s="423">
        <v>2488.04171</v>
      </c>
      <c r="J616" s="423" t="s">
        <v>6384</v>
      </c>
    </row>
    <row r="617" ht="15.75" customHeight="1">
      <c r="B617" s="422">
        <v>44553.0</v>
      </c>
      <c r="C617" s="423">
        <v>178272.0</v>
      </c>
      <c r="D617" s="423">
        <v>1.76016681E8</v>
      </c>
      <c r="E617" s="423">
        <v>8017.849</v>
      </c>
      <c r="F617" s="423">
        <v>5392582.617</v>
      </c>
      <c r="G617" s="423">
        <v>6702.61133</v>
      </c>
      <c r="H617" s="423">
        <v>1423.6494</v>
      </c>
      <c r="I617" s="423">
        <v>2511.99394</v>
      </c>
      <c r="J617" s="423" t="s">
        <v>6384</v>
      </c>
    </row>
    <row r="618" ht="15.75" customHeight="1">
      <c r="B618" s="422">
        <v>44552.0</v>
      </c>
      <c r="C618" s="423">
        <v>170980.0</v>
      </c>
      <c r="D618" s="423">
        <v>1.5368912E8</v>
      </c>
      <c r="E618" s="423">
        <v>7674.723</v>
      </c>
      <c r="F618" s="423">
        <v>5428231.348</v>
      </c>
      <c r="G618" s="423">
        <v>6754.44613</v>
      </c>
      <c r="H618" s="423">
        <v>1433.90146</v>
      </c>
      <c r="I618" s="423">
        <v>2536.45238</v>
      </c>
      <c r="J618" s="423" t="s">
        <v>6384</v>
      </c>
    </row>
    <row r="619" ht="15.75" customHeight="1">
      <c r="B619" s="422">
        <v>44551.0</v>
      </c>
      <c r="C619" s="423">
        <v>158748.0</v>
      </c>
      <c r="D619" s="423">
        <v>1.50958512E8</v>
      </c>
      <c r="E619" s="423">
        <v>6520.165</v>
      </c>
      <c r="F619" s="423">
        <v>5432005.091</v>
      </c>
      <c r="G619" s="423">
        <v>6757.25996</v>
      </c>
      <c r="H619" s="423">
        <v>1436.53499</v>
      </c>
      <c r="I619" s="423">
        <v>2538.51181</v>
      </c>
      <c r="J619" s="423" t="s">
        <v>6384</v>
      </c>
    </row>
    <row r="620" ht="15.75" customHeight="1">
      <c r="B620" s="422">
        <v>44550.0</v>
      </c>
      <c r="C620" s="423">
        <v>197074.0</v>
      </c>
      <c r="D620" s="423">
        <v>1.8472999E8</v>
      </c>
      <c r="E620" s="423">
        <v>8071.689</v>
      </c>
      <c r="F620" s="423">
        <v>5425211.975</v>
      </c>
      <c r="G620" s="423">
        <v>6736.55611</v>
      </c>
      <c r="H620" s="423">
        <v>1432.65391</v>
      </c>
      <c r="I620" s="423">
        <v>2528.66035</v>
      </c>
      <c r="J620" s="423" t="s">
        <v>6384</v>
      </c>
    </row>
    <row r="621" ht="15.75" customHeight="1">
      <c r="B621" s="422">
        <v>44549.0</v>
      </c>
      <c r="C621" s="423">
        <v>211424.0</v>
      </c>
      <c r="D621" s="423">
        <v>2.05181299E8</v>
      </c>
      <c r="E621" s="423">
        <v>7862.186</v>
      </c>
      <c r="F621" s="423">
        <v>5462143.207</v>
      </c>
      <c r="G621" s="423">
        <v>6783.19042</v>
      </c>
      <c r="H621" s="423">
        <v>1443.24544</v>
      </c>
      <c r="I621" s="423">
        <v>2547.70583</v>
      </c>
      <c r="J621" s="423" t="s">
        <v>6384</v>
      </c>
    </row>
    <row r="622" ht="15.75" customHeight="1">
      <c r="B622" s="422">
        <v>44545.0</v>
      </c>
      <c r="C622" s="423">
        <v>152666.0</v>
      </c>
      <c r="D622" s="423">
        <v>1.84315109E8</v>
      </c>
      <c r="E622" s="423">
        <v>8074.02</v>
      </c>
      <c r="F622" s="423">
        <v>5515907.93</v>
      </c>
      <c r="G622" s="423">
        <v>6868.17468</v>
      </c>
      <c r="H622" s="423">
        <v>1462.30531</v>
      </c>
      <c r="I622" s="423">
        <v>2586.4613</v>
      </c>
      <c r="J622" s="423" t="s">
        <v>6384</v>
      </c>
    </row>
    <row r="623" ht="15.75" customHeight="1">
      <c r="B623" s="422">
        <v>44544.0</v>
      </c>
      <c r="C623" s="423">
        <v>185724.0</v>
      </c>
      <c r="D623" s="423">
        <v>2.88112164E8</v>
      </c>
      <c r="E623" s="423">
        <v>10807.997</v>
      </c>
      <c r="F623" s="423">
        <v>5500749.673</v>
      </c>
      <c r="G623" s="423">
        <v>6837.80683</v>
      </c>
      <c r="H623" s="423">
        <v>1456.6619</v>
      </c>
      <c r="I623" s="423">
        <v>2568.41806</v>
      </c>
      <c r="J623" s="423" t="s">
        <v>6384</v>
      </c>
    </row>
    <row r="624" ht="15.75" customHeight="1">
      <c r="B624" s="422">
        <v>44543.0</v>
      </c>
      <c r="C624" s="423">
        <v>157848.0</v>
      </c>
      <c r="D624" s="423">
        <v>1.94575906E8</v>
      </c>
      <c r="E624" s="423">
        <v>6966.492</v>
      </c>
      <c r="F624" s="423">
        <v>5530907.793</v>
      </c>
      <c r="G624" s="423">
        <v>6882.02482</v>
      </c>
      <c r="H624" s="423">
        <v>1460.31729</v>
      </c>
      <c r="I624" s="423">
        <v>2585.32647</v>
      </c>
      <c r="J624" s="423" t="s">
        <v>6384</v>
      </c>
    </row>
    <row r="625" ht="15.75" customHeight="1">
      <c r="B625" s="422">
        <v>44542.0</v>
      </c>
      <c r="C625" s="423">
        <v>224470.0</v>
      </c>
      <c r="D625" s="423">
        <v>3.00869251E8</v>
      </c>
      <c r="E625" s="423">
        <v>11482.387</v>
      </c>
      <c r="F625" s="423">
        <v>5549326.392</v>
      </c>
      <c r="G625" s="423">
        <v>6920.35329</v>
      </c>
      <c r="H625" s="423">
        <v>1467.40418</v>
      </c>
      <c r="I625" s="423">
        <v>2604.08686</v>
      </c>
      <c r="J625" s="423" t="s">
        <v>6384</v>
      </c>
    </row>
    <row r="626" ht="15.75" customHeight="1">
      <c r="B626" s="422">
        <v>44539.0</v>
      </c>
      <c r="C626" s="423">
        <v>199331.0</v>
      </c>
      <c r="D626" s="423">
        <v>2.55750444E8</v>
      </c>
      <c r="E626" s="423">
        <v>10434.565</v>
      </c>
      <c r="F626" s="423">
        <v>5571904.794</v>
      </c>
      <c r="G626" s="423">
        <v>6984.74113</v>
      </c>
      <c r="H626" s="423">
        <v>1475.46242</v>
      </c>
      <c r="I626" s="423">
        <v>2632.19076</v>
      </c>
      <c r="J626" s="423" t="s">
        <v>6384</v>
      </c>
    </row>
    <row r="627" ht="15.75" customHeight="1">
      <c r="B627" s="422">
        <v>44538.0</v>
      </c>
      <c r="C627" s="423">
        <v>256736.0</v>
      </c>
      <c r="D627" s="423">
        <v>3.47500092E8</v>
      </c>
      <c r="E627" s="423">
        <v>11523.937</v>
      </c>
      <c r="F627" s="423">
        <v>5547841.566</v>
      </c>
      <c r="G627" s="423">
        <v>6952.13808</v>
      </c>
      <c r="H627" s="423">
        <v>1467.06885</v>
      </c>
      <c r="I627" s="423">
        <v>2621.04515</v>
      </c>
      <c r="J627" s="423" t="s">
        <v>6384</v>
      </c>
    </row>
    <row r="628" ht="15.75" customHeight="1">
      <c r="B628" s="422">
        <v>44537.0</v>
      </c>
      <c r="C628" s="423">
        <v>220617.0</v>
      </c>
      <c r="D628" s="423">
        <v>3.83494951E8</v>
      </c>
      <c r="E628" s="423">
        <v>13310.452</v>
      </c>
      <c r="F628" s="423">
        <v>5606573.699</v>
      </c>
      <c r="G628" s="423">
        <v>7048.99217</v>
      </c>
      <c r="H628" s="423">
        <v>1480.06904</v>
      </c>
      <c r="I628" s="423">
        <v>2660.30458</v>
      </c>
      <c r="J628" s="423" t="s">
        <v>6384</v>
      </c>
    </row>
    <row r="629" ht="15.75" customHeight="1">
      <c r="B629" s="422">
        <v>44536.0</v>
      </c>
      <c r="C629" s="423">
        <v>219162.0</v>
      </c>
      <c r="D629" s="423">
        <v>2.34999544E8</v>
      </c>
      <c r="E629" s="423">
        <v>8871.367</v>
      </c>
      <c r="F629" s="423">
        <v>5570111.062</v>
      </c>
      <c r="G629" s="423">
        <v>6978.53604</v>
      </c>
      <c r="H629" s="423">
        <v>1464.67832</v>
      </c>
      <c r="I629" s="423">
        <v>2634.63179</v>
      </c>
      <c r="J629" s="423" t="s">
        <v>6384</v>
      </c>
    </row>
    <row r="630" ht="15.75" customHeight="1">
      <c r="B630" s="422">
        <v>44535.0</v>
      </c>
      <c r="C630" s="423">
        <v>209264.0</v>
      </c>
      <c r="D630" s="423">
        <v>2.36617858E8</v>
      </c>
      <c r="E630" s="423">
        <v>8949.825</v>
      </c>
      <c r="F630" s="423">
        <v>5561708.859</v>
      </c>
      <c r="G630" s="423">
        <v>6965.63052</v>
      </c>
      <c r="H630" s="423">
        <v>1461.06971</v>
      </c>
      <c r="I630" s="423">
        <v>2638.25755</v>
      </c>
      <c r="J630" s="423" t="s">
        <v>6384</v>
      </c>
    </row>
    <row r="631" ht="15.75" customHeight="1">
      <c r="B631" s="422">
        <v>44532.0</v>
      </c>
      <c r="C631" s="423">
        <v>272995.0</v>
      </c>
      <c r="D631" s="423">
        <v>3.34962505E8</v>
      </c>
      <c r="E631" s="423">
        <v>12451.96</v>
      </c>
      <c r="F631" s="423">
        <v>5528406.27</v>
      </c>
      <c r="G631" s="423">
        <v>6936.20154</v>
      </c>
      <c r="H631" s="423">
        <v>1458.91757</v>
      </c>
      <c r="I631" s="423">
        <v>2635.93837</v>
      </c>
      <c r="J631" s="423" t="s">
        <v>6384</v>
      </c>
    </row>
    <row r="632" ht="15.75" customHeight="1">
      <c r="B632" s="422">
        <v>44531.0</v>
      </c>
      <c r="C632" s="423">
        <v>232267.0</v>
      </c>
      <c r="D632" s="423">
        <v>3.19474053E8</v>
      </c>
      <c r="E632" s="423">
        <v>11026.129</v>
      </c>
      <c r="F632" s="423">
        <v>5446353.961</v>
      </c>
      <c r="G632" s="423">
        <v>6847.00432</v>
      </c>
      <c r="H632" s="423">
        <v>1437.77418</v>
      </c>
      <c r="I632" s="423">
        <v>2589.85201</v>
      </c>
      <c r="J632" s="423" t="s">
        <v>6384</v>
      </c>
    </row>
    <row r="633" ht="15.75" customHeight="1">
      <c r="B633" s="422">
        <v>44530.0</v>
      </c>
      <c r="C633" s="423">
        <v>167514.0</v>
      </c>
      <c r="D633" s="423">
        <v>3.21152195E8</v>
      </c>
      <c r="E633" s="423">
        <v>11468.788</v>
      </c>
      <c r="F633" s="423">
        <v>5364946.915</v>
      </c>
      <c r="G633" s="423">
        <v>6703.25623</v>
      </c>
      <c r="H633" s="423">
        <v>1405.55461</v>
      </c>
      <c r="I633" s="423">
        <v>2516.28204</v>
      </c>
      <c r="J633" s="423" t="s">
        <v>6384</v>
      </c>
    </row>
    <row r="634" ht="15.75" customHeight="1">
      <c r="B634" s="422">
        <v>44529.0</v>
      </c>
      <c r="C634" s="423">
        <v>129335.0</v>
      </c>
      <c r="D634" s="423">
        <v>1.7428687E8</v>
      </c>
      <c r="E634" s="423">
        <v>7081.896</v>
      </c>
      <c r="F634" s="423">
        <v>5432183.142</v>
      </c>
      <c r="G634" s="423">
        <v>6795.51316</v>
      </c>
      <c r="H634" s="423">
        <v>1430.87971</v>
      </c>
      <c r="I634" s="423">
        <v>2567.38434</v>
      </c>
      <c r="J634" s="423" t="s">
        <v>6384</v>
      </c>
    </row>
    <row r="635" ht="15.75" customHeight="1">
      <c r="B635" s="422">
        <v>44528.0</v>
      </c>
      <c r="C635" s="423">
        <v>137955.0</v>
      </c>
      <c r="D635" s="423">
        <v>2.37421009E8</v>
      </c>
      <c r="E635" s="423">
        <v>8371.003</v>
      </c>
      <c r="F635" s="423">
        <v>5417862.703</v>
      </c>
      <c r="G635" s="423">
        <v>6773.89652</v>
      </c>
      <c r="H635" s="423">
        <v>1429.32903</v>
      </c>
      <c r="I635" s="423">
        <v>2576.17244</v>
      </c>
      <c r="J635" s="423" t="s">
        <v>6384</v>
      </c>
    </row>
    <row r="636" ht="15.75" customHeight="1">
      <c r="B636" s="422">
        <v>44525.0</v>
      </c>
      <c r="C636" s="423">
        <v>140920.0</v>
      </c>
      <c r="D636" s="423">
        <v>2.51540672E8</v>
      </c>
      <c r="E636" s="423">
        <v>8497.747</v>
      </c>
      <c r="F636" s="423">
        <v>5460973.568</v>
      </c>
      <c r="G636" s="423">
        <v>6852.08826</v>
      </c>
      <c r="H636" s="423">
        <v>1442.38297</v>
      </c>
      <c r="I636" s="423">
        <v>2602.86968</v>
      </c>
      <c r="J636" s="423" t="s">
        <v>6384</v>
      </c>
    </row>
    <row r="637" ht="15.75" customHeight="1">
      <c r="B637" s="422">
        <v>44524.0</v>
      </c>
      <c r="C637" s="423">
        <v>165731.0</v>
      </c>
      <c r="D637" s="423">
        <v>3.63739143E8</v>
      </c>
      <c r="E637" s="423">
        <v>11295.537</v>
      </c>
      <c r="F637" s="423">
        <v>5497396.698</v>
      </c>
      <c r="G637" s="423">
        <v>6917.91696</v>
      </c>
      <c r="H637" s="423">
        <v>1452.00828</v>
      </c>
      <c r="I637" s="423">
        <v>2631.37137</v>
      </c>
      <c r="J637" s="423" t="s">
        <v>6384</v>
      </c>
    </row>
    <row r="638" ht="15.75" customHeight="1">
      <c r="B638" s="422">
        <v>44523.0</v>
      </c>
      <c r="C638" s="423">
        <v>181255.0</v>
      </c>
      <c r="D638" s="423">
        <v>3.99015133E8</v>
      </c>
      <c r="E638" s="423">
        <v>13146.04</v>
      </c>
      <c r="F638" s="423">
        <v>5549111.148</v>
      </c>
      <c r="G638" s="423">
        <v>7013.00406</v>
      </c>
      <c r="H638" s="423">
        <v>1468.58201</v>
      </c>
      <c r="I638" s="423">
        <v>2660.85593</v>
      </c>
      <c r="J638" s="423" t="s">
        <v>6384</v>
      </c>
    </row>
    <row r="639" ht="15.75" customHeight="1">
      <c r="B639" s="422">
        <v>44522.0</v>
      </c>
      <c r="C639" s="423">
        <v>185133.0</v>
      </c>
      <c r="D639" s="423">
        <v>4.52021578E8</v>
      </c>
      <c r="E639" s="423">
        <v>12260.463</v>
      </c>
      <c r="F639" s="423">
        <v>5565088.884</v>
      </c>
      <c r="G639" s="423">
        <v>7022.29166</v>
      </c>
      <c r="H639" s="423">
        <v>1470.97496</v>
      </c>
      <c r="I639" s="423">
        <v>2666.99287</v>
      </c>
      <c r="J639" s="423" t="s">
        <v>6384</v>
      </c>
    </row>
    <row r="640" ht="15.75" customHeight="1">
      <c r="B640" s="422">
        <v>44521.0</v>
      </c>
      <c r="C640" s="423">
        <v>241225.0</v>
      </c>
      <c r="D640" s="423">
        <v>6.42420289E8</v>
      </c>
      <c r="E640" s="423">
        <v>17862.718</v>
      </c>
      <c r="F640" s="423">
        <v>5602190.609</v>
      </c>
      <c r="G640" s="423">
        <v>7085.67052</v>
      </c>
      <c r="H640" s="423">
        <v>1475.27343</v>
      </c>
      <c r="I640" s="423">
        <v>2683.84468</v>
      </c>
      <c r="J640" s="423" t="s">
        <v>6384</v>
      </c>
    </row>
    <row r="641" ht="15.75" customHeight="1">
      <c r="B641" s="422">
        <v>44518.0</v>
      </c>
      <c r="C641" s="423">
        <v>197321.0</v>
      </c>
      <c r="D641" s="423">
        <v>4.03403829E8</v>
      </c>
      <c r="E641" s="423">
        <v>14610.362</v>
      </c>
      <c r="F641" s="423">
        <v>5610785.618</v>
      </c>
      <c r="G641" s="423">
        <v>7091.81885</v>
      </c>
      <c r="H641" s="423">
        <v>1480.32879</v>
      </c>
      <c r="I641" s="423">
        <v>2694.94791</v>
      </c>
      <c r="J641" s="423" t="s">
        <v>6384</v>
      </c>
    </row>
    <row r="642" ht="15.75" customHeight="1">
      <c r="B642" s="422">
        <v>44517.0</v>
      </c>
      <c r="C642" s="423">
        <v>212780.0</v>
      </c>
      <c r="D642" s="423">
        <v>3.84698551E8</v>
      </c>
      <c r="E642" s="423">
        <v>15070.262</v>
      </c>
      <c r="F642" s="423">
        <v>5591249.13</v>
      </c>
      <c r="G642" s="423">
        <v>7060.77793</v>
      </c>
      <c r="H642" s="423">
        <v>1484.14787</v>
      </c>
      <c r="I642" s="423">
        <v>2683.29691</v>
      </c>
      <c r="J642" s="423" t="s">
        <v>6384</v>
      </c>
    </row>
    <row r="643" ht="15.75" customHeight="1">
      <c r="B643" s="422">
        <v>44516.0</v>
      </c>
      <c r="C643" s="423">
        <v>204234.0</v>
      </c>
      <c r="D643" s="423">
        <v>4.05494129E8</v>
      </c>
      <c r="E643" s="423">
        <v>14918.505</v>
      </c>
      <c r="F643" s="423">
        <v>5592663.935</v>
      </c>
      <c r="G643" s="423">
        <v>7056.5798</v>
      </c>
      <c r="H643" s="423">
        <v>1484.81865</v>
      </c>
      <c r="I643" s="423">
        <v>2691.26252</v>
      </c>
      <c r="J643" s="423" t="s">
        <v>6384</v>
      </c>
    </row>
    <row r="644" ht="15.75" customHeight="1">
      <c r="B644" s="422">
        <v>44515.0</v>
      </c>
      <c r="C644" s="423">
        <v>188434.0</v>
      </c>
      <c r="D644" s="423">
        <v>3.37216026E8</v>
      </c>
      <c r="E644" s="423">
        <v>14213.482</v>
      </c>
      <c r="F644" s="423">
        <v>5531564.991</v>
      </c>
      <c r="G644" s="423">
        <v>6941.36779</v>
      </c>
      <c r="H644" s="423">
        <v>1465.04581</v>
      </c>
      <c r="I644" s="423">
        <v>2659.5435</v>
      </c>
      <c r="J644" s="423" t="s">
        <v>6384</v>
      </c>
    </row>
    <row r="645" ht="15.75" customHeight="1">
      <c r="B645" s="422">
        <v>44514.0</v>
      </c>
      <c r="C645" s="423">
        <v>169766.0</v>
      </c>
      <c r="D645" s="423">
        <v>2.30471557E8</v>
      </c>
      <c r="E645" s="423">
        <v>11113.575</v>
      </c>
      <c r="F645" s="423">
        <v>5521237.791</v>
      </c>
      <c r="G645" s="423">
        <v>6930.07232</v>
      </c>
      <c r="H645" s="423">
        <v>1464.97377</v>
      </c>
      <c r="I645" s="423">
        <v>2655.98982</v>
      </c>
      <c r="J645" s="423" t="s">
        <v>6384</v>
      </c>
    </row>
    <row r="646" ht="15.75" customHeight="1">
      <c r="B646" s="422">
        <v>44511.0</v>
      </c>
      <c r="C646" s="423">
        <v>200528.0</v>
      </c>
      <c r="D646" s="423">
        <v>3.20227196E8</v>
      </c>
      <c r="E646" s="423">
        <v>15062.394</v>
      </c>
      <c r="F646" s="423">
        <v>5564700.878</v>
      </c>
      <c r="G646" s="423">
        <v>6995.92841</v>
      </c>
      <c r="H646" s="423">
        <v>1477.57894</v>
      </c>
      <c r="I646" s="423">
        <v>2680.96657</v>
      </c>
      <c r="J646" s="423" t="s">
        <v>6384</v>
      </c>
    </row>
    <row r="647" ht="15.75" customHeight="1">
      <c r="B647" s="422">
        <v>44510.0</v>
      </c>
      <c r="C647" s="423">
        <v>171638.0</v>
      </c>
      <c r="D647" s="423">
        <v>2.42314227E8</v>
      </c>
      <c r="E647" s="423">
        <v>11637.881</v>
      </c>
      <c r="F647" s="423">
        <v>5560142.831</v>
      </c>
      <c r="G647" s="423">
        <v>6982.18017</v>
      </c>
      <c r="H647" s="423">
        <v>1478.89276</v>
      </c>
      <c r="I647" s="423">
        <v>2660.74162</v>
      </c>
      <c r="J647" s="423" t="s">
        <v>6384</v>
      </c>
    </row>
    <row r="648" ht="15.75" customHeight="1">
      <c r="B648" s="422">
        <v>44509.0</v>
      </c>
      <c r="C648" s="423">
        <v>157384.0</v>
      </c>
      <c r="D648" s="423">
        <v>2.17893667E8</v>
      </c>
      <c r="E648" s="423">
        <v>10077.596</v>
      </c>
      <c r="F648" s="423">
        <v>5491540.75</v>
      </c>
      <c r="G648" s="423">
        <v>6868.08828</v>
      </c>
      <c r="H648" s="423">
        <v>1454.80573</v>
      </c>
      <c r="I648" s="423">
        <v>2616.03083</v>
      </c>
      <c r="J648" s="423" t="s">
        <v>6384</v>
      </c>
    </row>
    <row r="649" ht="15.75" customHeight="1">
      <c r="B649" s="422">
        <v>44508.0</v>
      </c>
      <c r="C649" s="423">
        <v>172733.0</v>
      </c>
      <c r="D649" s="423">
        <v>2.46824143E8</v>
      </c>
      <c r="E649" s="423">
        <v>10751.314</v>
      </c>
      <c r="F649" s="423">
        <v>5454063.891</v>
      </c>
      <c r="G649" s="423">
        <v>6799.64275</v>
      </c>
      <c r="H649" s="423">
        <v>1437.431</v>
      </c>
      <c r="I649" s="423">
        <v>2583.68738</v>
      </c>
      <c r="J649" s="423" t="s">
        <v>6384</v>
      </c>
    </row>
    <row r="650" ht="15.75" customHeight="1">
      <c r="B650" s="422">
        <v>44507.0</v>
      </c>
      <c r="C650" s="423">
        <v>167089.0</v>
      </c>
      <c r="D650" s="423">
        <v>2.3889652E8</v>
      </c>
      <c r="E650" s="423">
        <v>11455.551</v>
      </c>
      <c r="F650" s="423">
        <v>5494289.765</v>
      </c>
      <c r="G650" s="423">
        <v>6855.87789</v>
      </c>
      <c r="H650" s="423">
        <v>1444.32395</v>
      </c>
      <c r="I650" s="423">
        <v>2598.97081</v>
      </c>
      <c r="J650" s="423" t="s">
        <v>6384</v>
      </c>
    </row>
    <row r="651" ht="15.75" customHeight="1">
      <c r="B651" s="422">
        <v>44504.0</v>
      </c>
      <c r="C651" s="423">
        <v>170368.0</v>
      </c>
      <c r="D651" s="423">
        <v>2.41175868E8</v>
      </c>
      <c r="E651" s="423">
        <v>10684.269</v>
      </c>
      <c r="F651" s="423">
        <v>5515581.236</v>
      </c>
      <c r="G651" s="423">
        <v>6906.71806</v>
      </c>
      <c r="H651" s="423">
        <v>1462.18444</v>
      </c>
      <c r="I651" s="423">
        <v>2601.28195</v>
      </c>
      <c r="J651" s="423" t="s">
        <v>6384</v>
      </c>
    </row>
    <row r="652" ht="15.75" customHeight="1">
      <c r="B652" s="422">
        <v>44503.0</v>
      </c>
      <c r="C652" s="423">
        <v>186971.0</v>
      </c>
      <c r="D652" s="423">
        <v>2.809167E8</v>
      </c>
      <c r="E652" s="423">
        <v>11544.396</v>
      </c>
      <c r="F652" s="423">
        <v>5509623.871</v>
      </c>
      <c r="G652" s="423">
        <v>6898.27914</v>
      </c>
      <c r="H652" s="423">
        <v>1461.16238</v>
      </c>
      <c r="I652" s="423">
        <v>2585.80245</v>
      </c>
      <c r="J652" s="423" t="s">
        <v>6384</v>
      </c>
    </row>
    <row r="653" ht="15.75" customHeight="1">
      <c r="B653" s="422">
        <v>44502.0</v>
      </c>
      <c r="C653" s="423">
        <v>214091.0</v>
      </c>
      <c r="D653" s="423">
        <v>3.55714877E8</v>
      </c>
      <c r="E653" s="423">
        <v>12951.155</v>
      </c>
      <c r="F653" s="423">
        <v>5559581.673</v>
      </c>
      <c r="G653" s="423">
        <v>6954.35013</v>
      </c>
      <c r="H653" s="423">
        <v>1468.18113</v>
      </c>
      <c r="I653" s="423">
        <v>2605.94009</v>
      </c>
      <c r="J653" s="423" t="s">
        <v>6384</v>
      </c>
    </row>
    <row r="654" ht="15.75" customHeight="1">
      <c r="B654" s="422">
        <v>44501.0</v>
      </c>
      <c r="C654" s="423">
        <v>195639.0</v>
      </c>
      <c r="D654" s="423">
        <v>2.9127447E8</v>
      </c>
      <c r="E654" s="423">
        <v>12753.996</v>
      </c>
      <c r="F654" s="423">
        <v>5590879.285</v>
      </c>
      <c r="G654" s="423">
        <v>6998.0396</v>
      </c>
      <c r="H654" s="423">
        <v>1474.46552</v>
      </c>
      <c r="I654" s="423">
        <v>2625.70154</v>
      </c>
      <c r="J654" s="423" t="s">
        <v>6384</v>
      </c>
    </row>
    <row r="655" ht="15.75" customHeight="1">
      <c r="B655" s="422">
        <v>44500.0</v>
      </c>
      <c r="C655" s="423">
        <v>255170.0</v>
      </c>
      <c r="D655" s="423">
        <v>4.23224288E8</v>
      </c>
      <c r="E655" s="423">
        <v>16370.276</v>
      </c>
      <c r="F655" s="423">
        <v>5595236.372</v>
      </c>
      <c r="G655" s="423">
        <v>7000.94603</v>
      </c>
      <c r="H655" s="423">
        <v>1470.49556</v>
      </c>
      <c r="I655" s="423">
        <v>2620.59642</v>
      </c>
      <c r="J655" s="423" t="s">
        <v>6384</v>
      </c>
    </row>
    <row r="656" ht="15.75" customHeight="1">
      <c r="B656" s="422">
        <v>44497.0</v>
      </c>
      <c r="C656" s="423">
        <v>252512.0</v>
      </c>
      <c r="D656" s="423">
        <v>4.49516171E8</v>
      </c>
      <c r="E656" s="423">
        <v>17244.811</v>
      </c>
      <c r="F656" s="423">
        <v>5634986.043</v>
      </c>
      <c r="G656" s="423">
        <v>7062.35722</v>
      </c>
      <c r="H656" s="423">
        <v>1479.39395</v>
      </c>
      <c r="I656" s="423">
        <v>2638.90891</v>
      </c>
      <c r="J656" s="423" t="s">
        <v>6384</v>
      </c>
    </row>
    <row r="657" ht="15.75" customHeight="1">
      <c r="B657" s="422">
        <v>44496.0</v>
      </c>
      <c r="C657" s="423">
        <v>218918.0</v>
      </c>
      <c r="D657" s="423">
        <v>3.6426225E8</v>
      </c>
      <c r="E657" s="423">
        <v>14972.578</v>
      </c>
      <c r="F657" s="423">
        <v>5633418.398</v>
      </c>
      <c r="G657" s="423">
        <v>7011.88984</v>
      </c>
      <c r="H657" s="423">
        <v>1481.43505</v>
      </c>
      <c r="I657" s="423">
        <v>2644.32859</v>
      </c>
      <c r="J657" s="423" t="s">
        <v>6384</v>
      </c>
    </row>
    <row r="658" ht="15.75" customHeight="1">
      <c r="B658" s="422">
        <v>44495.0</v>
      </c>
      <c r="C658" s="423">
        <v>195064.0</v>
      </c>
      <c r="D658" s="423">
        <v>3.14451212E8</v>
      </c>
      <c r="E658" s="423">
        <v>13869.156</v>
      </c>
      <c r="F658" s="423">
        <v>5639243.215</v>
      </c>
      <c r="G658" s="423">
        <v>7005.78285</v>
      </c>
      <c r="H658" s="423">
        <v>1482.46491</v>
      </c>
      <c r="I658" s="423">
        <v>2661.64858</v>
      </c>
      <c r="J658" s="423" t="s">
        <v>6384</v>
      </c>
    </row>
    <row r="659" ht="15.75" customHeight="1">
      <c r="B659" s="422">
        <v>44494.0</v>
      </c>
      <c r="C659" s="423">
        <v>202677.0</v>
      </c>
      <c r="D659" s="423">
        <v>3.16360712E8</v>
      </c>
      <c r="E659" s="423">
        <v>14704.319</v>
      </c>
      <c r="F659" s="423">
        <v>5572170.463</v>
      </c>
      <c r="G659" s="423">
        <v>6885.2936</v>
      </c>
      <c r="H659" s="423">
        <v>1465.60124</v>
      </c>
      <c r="I659" s="423">
        <v>2644.54748</v>
      </c>
      <c r="J659" s="423" t="s">
        <v>6384</v>
      </c>
    </row>
    <row r="660" ht="15.75" customHeight="1">
      <c r="B660" s="422">
        <v>44493.0</v>
      </c>
      <c r="C660" s="423">
        <v>191199.0</v>
      </c>
      <c r="D660" s="423">
        <v>2.87050409E8</v>
      </c>
      <c r="E660" s="423">
        <v>14710.462</v>
      </c>
      <c r="F660" s="423">
        <v>5653034.191</v>
      </c>
      <c r="G660" s="423">
        <v>7005.70859</v>
      </c>
      <c r="H660" s="423">
        <v>1487.78616</v>
      </c>
      <c r="I660" s="423">
        <v>2698.3149</v>
      </c>
      <c r="J660" s="423" t="s">
        <v>6384</v>
      </c>
    </row>
    <row r="661" ht="15.75" customHeight="1">
      <c r="B661" s="422">
        <v>44490.0</v>
      </c>
      <c r="C661" s="423">
        <v>176258.0</v>
      </c>
      <c r="D661" s="423">
        <v>2.7295576E8</v>
      </c>
      <c r="E661" s="423">
        <v>13109.71</v>
      </c>
      <c r="F661" s="423">
        <v>5698512.461</v>
      </c>
      <c r="G661" s="423">
        <v>7076.23101</v>
      </c>
      <c r="H661" s="423">
        <v>1518.16373</v>
      </c>
      <c r="I661" s="423">
        <v>2699.33834</v>
      </c>
      <c r="J661" s="423" t="s">
        <v>6384</v>
      </c>
    </row>
    <row r="662" ht="15.75" customHeight="1">
      <c r="B662" s="422">
        <v>44488.0</v>
      </c>
      <c r="C662" s="423">
        <v>215134.0</v>
      </c>
      <c r="D662" s="423">
        <v>3.57124909E8</v>
      </c>
      <c r="E662" s="423">
        <v>16828.51</v>
      </c>
      <c r="F662" s="423">
        <v>5668032.256</v>
      </c>
      <c r="G662" s="423">
        <v>7020.61421</v>
      </c>
      <c r="H662" s="423">
        <v>1504.9209</v>
      </c>
      <c r="I662" s="423">
        <v>2656.05105</v>
      </c>
      <c r="J662" s="423" t="s">
        <v>6384</v>
      </c>
    </row>
    <row r="663" ht="15.75" customHeight="1">
      <c r="B663" s="422">
        <v>44487.0</v>
      </c>
      <c r="C663" s="423">
        <v>219626.0</v>
      </c>
      <c r="D663" s="423">
        <v>3.24936106E8</v>
      </c>
      <c r="E663" s="423">
        <v>13938.336</v>
      </c>
      <c r="F663" s="423">
        <v>5714123.415</v>
      </c>
      <c r="G663" s="423">
        <v>7097.27442</v>
      </c>
      <c r="H663" s="423">
        <v>1525.17746</v>
      </c>
      <c r="I663" s="423">
        <v>2678.55743</v>
      </c>
      <c r="J663" s="423" t="s">
        <v>6384</v>
      </c>
    </row>
    <row r="664" ht="15.75" customHeight="1">
      <c r="B664" s="422">
        <v>44486.0</v>
      </c>
      <c r="C664" s="423">
        <v>229664.0</v>
      </c>
      <c r="D664" s="423">
        <v>3.74735148E8</v>
      </c>
      <c r="E664" s="423">
        <v>16553.778</v>
      </c>
      <c r="F664" s="423">
        <v>5773599.645</v>
      </c>
      <c r="G664" s="423">
        <v>7186.46415</v>
      </c>
      <c r="H664" s="423">
        <v>1546.31848</v>
      </c>
      <c r="I664" s="423">
        <v>2705.13817</v>
      </c>
      <c r="J664" s="423" t="s">
        <v>6384</v>
      </c>
    </row>
    <row r="665" ht="15.75" customHeight="1">
      <c r="B665" s="422">
        <v>44483.0</v>
      </c>
      <c r="C665" s="423">
        <v>212466.0</v>
      </c>
      <c r="D665" s="423">
        <v>3.16585192E8</v>
      </c>
      <c r="E665" s="423">
        <v>14338.776</v>
      </c>
      <c r="F665" s="423">
        <v>5801128.103</v>
      </c>
      <c r="G665" s="423">
        <v>7243.26619</v>
      </c>
      <c r="H665" s="423">
        <v>1567.43761</v>
      </c>
      <c r="I665" s="423">
        <v>2719.13883</v>
      </c>
      <c r="J665" s="423" t="s">
        <v>6384</v>
      </c>
    </row>
    <row r="666" ht="15.75" customHeight="1">
      <c r="B666" s="422">
        <v>44482.0</v>
      </c>
      <c r="C666" s="423">
        <v>258253.0</v>
      </c>
      <c r="D666" s="423">
        <v>4.2566748E8</v>
      </c>
      <c r="E666" s="423">
        <v>19529.918</v>
      </c>
      <c r="F666" s="423">
        <v>5746898.834</v>
      </c>
      <c r="G666" s="423">
        <v>7248.44097</v>
      </c>
      <c r="H666" s="423">
        <v>1566.60392</v>
      </c>
      <c r="I666" s="423">
        <v>2717.56946</v>
      </c>
      <c r="J666" s="423" t="s">
        <v>6384</v>
      </c>
    </row>
    <row r="667" ht="15.75" customHeight="1">
      <c r="B667" s="422">
        <v>44481.0</v>
      </c>
      <c r="C667" s="423">
        <v>255822.0</v>
      </c>
      <c r="D667" s="423">
        <v>4.35703379E8</v>
      </c>
      <c r="E667" s="423">
        <v>18638.006</v>
      </c>
      <c r="F667" s="423">
        <v>5792819.671</v>
      </c>
      <c r="G667" s="423">
        <v>7313.9831</v>
      </c>
      <c r="H667" s="423">
        <v>1591.04397</v>
      </c>
      <c r="I667" s="423">
        <v>2749.88006</v>
      </c>
      <c r="J667" s="423" t="s">
        <v>6384</v>
      </c>
    </row>
    <row r="668" ht="15.75" customHeight="1">
      <c r="B668" s="422">
        <v>44480.0</v>
      </c>
      <c r="C668" s="423">
        <v>255805.0</v>
      </c>
      <c r="D668" s="423">
        <v>4.04038918E8</v>
      </c>
      <c r="E668" s="423">
        <v>18485.754</v>
      </c>
      <c r="F668" s="423">
        <v>5828703.952</v>
      </c>
      <c r="G668" s="423">
        <v>7345.57263</v>
      </c>
      <c r="H668" s="423">
        <v>1596.64922</v>
      </c>
      <c r="I668" s="423">
        <v>2757.28237</v>
      </c>
      <c r="J668" s="423" t="s">
        <v>6384</v>
      </c>
    </row>
    <row r="669" ht="15.75" customHeight="1">
      <c r="B669" s="422">
        <v>44479.0</v>
      </c>
      <c r="C669" s="423">
        <v>265977.0</v>
      </c>
      <c r="D669" s="423">
        <v>5.28929858E8</v>
      </c>
      <c r="E669" s="423">
        <v>19628.7</v>
      </c>
      <c r="F669" s="423">
        <v>5843690.593</v>
      </c>
      <c r="G669" s="423">
        <v>7367.99947</v>
      </c>
      <c r="H669" s="423">
        <v>1596.53072</v>
      </c>
      <c r="I669" s="423">
        <v>2765.78024</v>
      </c>
      <c r="J669" s="423" t="s">
        <v>6384</v>
      </c>
    </row>
    <row r="670" ht="15.75" customHeight="1">
      <c r="B670" s="422">
        <v>44476.0</v>
      </c>
      <c r="C670" s="423">
        <v>314628.0</v>
      </c>
      <c r="D670" s="423">
        <v>5.72053126E8</v>
      </c>
      <c r="E670" s="423">
        <v>24972.046</v>
      </c>
      <c r="F670" s="423">
        <v>5821242.788</v>
      </c>
      <c r="G670" s="423">
        <v>7342.96922</v>
      </c>
      <c r="H670" s="423">
        <v>1595.78827</v>
      </c>
      <c r="I670" s="423">
        <v>2767.38975</v>
      </c>
      <c r="J670" s="423" t="s">
        <v>6384</v>
      </c>
    </row>
    <row r="671" ht="15.75" customHeight="1">
      <c r="B671" s="422">
        <v>44475.0</v>
      </c>
      <c r="C671" s="423">
        <v>334220.0</v>
      </c>
      <c r="D671" s="423">
        <v>5.45493391E8</v>
      </c>
      <c r="E671" s="423">
        <v>26812.644</v>
      </c>
      <c r="F671" s="423">
        <v>5806630.522</v>
      </c>
      <c r="G671" s="423">
        <v>7351.0455</v>
      </c>
      <c r="H671" s="423">
        <v>1600.25556</v>
      </c>
      <c r="I671" s="423">
        <v>2787.81848</v>
      </c>
      <c r="J671" s="423" t="s">
        <v>6384</v>
      </c>
    </row>
    <row r="672" ht="15.75" customHeight="1">
      <c r="B672" s="422">
        <v>44474.0</v>
      </c>
      <c r="C672" s="423">
        <v>320474.0</v>
      </c>
      <c r="D672" s="423">
        <v>4.85681457E8</v>
      </c>
      <c r="E672" s="423">
        <v>23520.411</v>
      </c>
      <c r="F672" s="423">
        <v>5815577.205</v>
      </c>
      <c r="G672" s="423">
        <v>7331.39618</v>
      </c>
      <c r="H672" s="423">
        <v>1594.42833</v>
      </c>
      <c r="I672" s="423">
        <v>2778.12297</v>
      </c>
      <c r="J672" s="423" t="s">
        <v>6384</v>
      </c>
    </row>
    <row r="673" ht="15.75" customHeight="1">
      <c r="B673" s="422">
        <v>44473.0</v>
      </c>
      <c r="C673" s="423">
        <v>339715.0</v>
      </c>
      <c r="D673" s="423">
        <v>5.78941669E8</v>
      </c>
      <c r="E673" s="423">
        <v>27552.059</v>
      </c>
      <c r="F673" s="423">
        <v>5820505.943</v>
      </c>
      <c r="G673" s="423">
        <v>7327.54711</v>
      </c>
      <c r="H673" s="423">
        <v>1593.74677</v>
      </c>
      <c r="I673" s="423">
        <v>2765.2679</v>
      </c>
      <c r="J673" s="423" t="s">
        <v>6384</v>
      </c>
    </row>
    <row r="674" ht="15.75" customHeight="1">
      <c r="B674" s="422">
        <v>44472.0</v>
      </c>
      <c r="C674" s="423">
        <v>311087.0</v>
      </c>
      <c r="D674" s="423">
        <v>5.19563995E8</v>
      </c>
      <c r="E674" s="423">
        <v>24392.493</v>
      </c>
      <c r="F674" s="423">
        <v>5829011.203</v>
      </c>
      <c r="G674" s="423">
        <v>7356.04279</v>
      </c>
      <c r="H674" s="423">
        <v>1593.97402</v>
      </c>
      <c r="I674" s="423">
        <v>2741.71468</v>
      </c>
      <c r="J674" s="423" t="s">
        <v>6384</v>
      </c>
    </row>
    <row r="675" ht="15.75" customHeight="1">
      <c r="B675" s="422">
        <v>44469.0</v>
      </c>
      <c r="C675" s="423">
        <v>314076.0</v>
      </c>
      <c r="D675" s="423">
        <v>5.52436748E8</v>
      </c>
      <c r="E675" s="423">
        <v>25023.021</v>
      </c>
      <c r="F675" s="423">
        <v>5815431.229</v>
      </c>
      <c r="G675" s="423">
        <v>7329.03694</v>
      </c>
      <c r="H675" s="423">
        <v>1592.0988</v>
      </c>
      <c r="I675" s="423">
        <v>2710.52813</v>
      </c>
      <c r="J675" s="423" t="s">
        <v>6384</v>
      </c>
    </row>
    <row r="676" ht="15.75" customHeight="1">
      <c r="B676" s="422">
        <v>44468.0</v>
      </c>
      <c r="C676" s="423">
        <v>285760.0</v>
      </c>
      <c r="D676" s="423">
        <v>5.08942624E8</v>
      </c>
      <c r="E676" s="423">
        <v>22694.62</v>
      </c>
      <c r="F676" s="423">
        <v>5800849.177</v>
      </c>
      <c r="G676" s="423">
        <v>7302.85812</v>
      </c>
      <c r="H676" s="423">
        <v>1583.65969</v>
      </c>
      <c r="I676" s="423">
        <v>2696.87584</v>
      </c>
      <c r="J676" s="423" t="s">
        <v>6384</v>
      </c>
    </row>
    <row r="677" ht="15.75" customHeight="1">
      <c r="B677" s="422">
        <v>44467.0</v>
      </c>
      <c r="C677" s="423">
        <v>276027.0</v>
      </c>
      <c r="D677" s="423">
        <v>4.94808342E8</v>
      </c>
      <c r="E677" s="423">
        <v>21357.344</v>
      </c>
      <c r="F677" s="423">
        <v>5794501.738</v>
      </c>
      <c r="G677" s="423">
        <v>7297.24338</v>
      </c>
      <c r="H677" s="423">
        <v>1585.28576</v>
      </c>
      <c r="I677" s="423">
        <v>2691.82133</v>
      </c>
      <c r="J677" s="423" t="s">
        <v>6384</v>
      </c>
    </row>
    <row r="678" ht="15.75" customHeight="1">
      <c r="B678" s="422">
        <v>44466.0</v>
      </c>
      <c r="C678" s="423">
        <v>274457.0</v>
      </c>
      <c r="D678" s="423">
        <v>4.64853555E8</v>
      </c>
      <c r="E678" s="423">
        <v>19808.725</v>
      </c>
      <c r="F678" s="423">
        <v>5769129.601</v>
      </c>
      <c r="G678" s="423">
        <v>7251.71421</v>
      </c>
      <c r="H678" s="423">
        <v>1578.76661</v>
      </c>
      <c r="I678" s="423">
        <v>2676.24208</v>
      </c>
      <c r="J678" s="423" t="s">
        <v>6384</v>
      </c>
    </row>
    <row r="679" ht="15.75" customHeight="1">
      <c r="B679" s="422">
        <v>44465.0</v>
      </c>
      <c r="C679" s="423">
        <v>282171.0</v>
      </c>
      <c r="D679" s="423">
        <v>5.19320341E8</v>
      </c>
      <c r="E679" s="423">
        <v>22572.937</v>
      </c>
      <c r="F679" s="423">
        <v>5755232.236</v>
      </c>
      <c r="G679" s="423">
        <v>7237.1417</v>
      </c>
      <c r="H679" s="423">
        <v>1574.58526</v>
      </c>
      <c r="I679" s="423">
        <v>2665.61324</v>
      </c>
      <c r="J679" s="423" t="s">
        <v>6384</v>
      </c>
    </row>
    <row r="680" ht="15.75" customHeight="1">
      <c r="B680" s="422">
        <v>44462.0</v>
      </c>
      <c r="C680" s="423">
        <v>244841.0</v>
      </c>
      <c r="D680" s="423">
        <v>4.35687019E8</v>
      </c>
      <c r="E680" s="423">
        <v>18524.29</v>
      </c>
      <c r="F680" s="423">
        <v>5770365.828</v>
      </c>
      <c r="G680" s="423">
        <v>7250.60005</v>
      </c>
      <c r="H680" s="423">
        <v>1581.05471</v>
      </c>
      <c r="I680" s="423">
        <v>2673.55949</v>
      </c>
      <c r="J680" s="423" t="s">
        <v>6384</v>
      </c>
    </row>
    <row r="681" ht="15.75" customHeight="1">
      <c r="B681" s="422">
        <v>44461.0</v>
      </c>
      <c r="C681" s="423">
        <v>275863.0</v>
      </c>
      <c r="D681" s="423">
        <v>5.22888086E8</v>
      </c>
      <c r="E681" s="423">
        <v>21506.878</v>
      </c>
      <c r="F681" s="423">
        <v>5761594.847</v>
      </c>
      <c r="G681" s="423">
        <v>7241.84289</v>
      </c>
      <c r="H681" s="423">
        <v>1582.52327</v>
      </c>
      <c r="I681" s="423">
        <v>2673.19048</v>
      </c>
      <c r="J681" s="423" t="s">
        <v>6384</v>
      </c>
    </row>
    <row r="682" ht="15.75" customHeight="1">
      <c r="B682" s="422">
        <v>44460.0</v>
      </c>
      <c r="C682" s="423">
        <v>285021.0</v>
      </c>
      <c r="D682" s="423">
        <v>4.58233608E8</v>
      </c>
      <c r="E682" s="423">
        <v>19100.342</v>
      </c>
      <c r="F682" s="423">
        <v>5770559.22</v>
      </c>
      <c r="G682" s="423">
        <v>7258.57065</v>
      </c>
      <c r="H682" s="423">
        <v>1586.96753</v>
      </c>
      <c r="I682" s="423">
        <v>2685.98681</v>
      </c>
      <c r="J682" s="423" t="s">
        <v>6384</v>
      </c>
    </row>
    <row r="683" ht="15.75" customHeight="1">
      <c r="B683" s="422">
        <v>44459.0</v>
      </c>
      <c r="C683" s="423">
        <v>276340.0</v>
      </c>
      <c r="D683" s="423">
        <v>4.05155058E8</v>
      </c>
      <c r="E683" s="423">
        <v>17625.645</v>
      </c>
      <c r="F683" s="423">
        <v>5730031.734</v>
      </c>
      <c r="G683" s="423">
        <v>7205.82471</v>
      </c>
      <c r="H683" s="423">
        <v>1570.08157</v>
      </c>
      <c r="I683" s="423">
        <v>2661.41929</v>
      </c>
      <c r="J683" s="423" t="s">
        <v>6384</v>
      </c>
    </row>
    <row r="684" ht="15.75" customHeight="1">
      <c r="B684" s="422">
        <v>44458.0</v>
      </c>
      <c r="C684" s="423">
        <v>309783.0</v>
      </c>
      <c r="D684" s="423">
        <v>4.92737903E8</v>
      </c>
      <c r="E684" s="423">
        <v>20337.774</v>
      </c>
      <c r="F684" s="423">
        <v>5723756.771</v>
      </c>
      <c r="G684" s="423">
        <v>7191.80851</v>
      </c>
      <c r="H684" s="423">
        <v>1566.80384</v>
      </c>
      <c r="I684" s="423">
        <v>2655.8124</v>
      </c>
      <c r="J684" s="423" t="s">
        <v>6384</v>
      </c>
    </row>
    <row r="685" ht="15.75" customHeight="1">
      <c r="B685" s="422">
        <v>44455.0</v>
      </c>
      <c r="C685" s="423">
        <v>314913.0</v>
      </c>
      <c r="D685" s="423">
        <v>4.97047724E8</v>
      </c>
      <c r="E685" s="423">
        <v>21713.183</v>
      </c>
      <c r="F685" s="423">
        <v>5744753.451</v>
      </c>
      <c r="G685" s="423">
        <v>7228.31377</v>
      </c>
      <c r="H685" s="423">
        <v>1577.10392</v>
      </c>
      <c r="I685" s="423">
        <v>2674.55034</v>
      </c>
      <c r="J685" s="423" t="s">
        <v>6384</v>
      </c>
    </row>
    <row r="686" ht="15.75" customHeight="1">
      <c r="B686" s="422">
        <v>44454.0</v>
      </c>
      <c r="C686" s="423">
        <v>288302.0</v>
      </c>
      <c r="D686" s="423">
        <v>4.76853747E8</v>
      </c>
      <c r="E686" s="423">
        <v>21047.291</v>
      </c>
      <c r="F686" s="423">
        <v>5749851.179</v>
      </c>
      <c r="G686" s="423">
        <v>7196.55163</v>
      </c>
      <c r="H686" s="423">
        <v>1568.78386</v>
      </c>
      <c r="I686" s="423">
        <v>2649.36624</v>
      </c>
      <c r="J686" s="423" t="s">
        <v>6384</v>
      </c>
    </row>
    <row r="687" ht="15.75" customHeight="1">
      <c r="B687" s="422">
        <v>44453.0</v>
      </c>
      <c r="C687" s="423">
        <v>306250.0</v>
      </c>
      <c r="D687" s="423">
        <v>4.95802932E8</v>
      </c>
      <c r="E687" s="423">
        <v>20974.09</v>
      </c>
      <c r="F687" s="423">
        <v>5738470.851</v>
      </c>
      <c r="G687" s="423">
        <v>7140.50404</v>
      </c>
      <c r="H687" s="423">
        <v>1556.22067</v>
      </c>
      <c r="I687" s="423">
        <v>2611.68818</v>
      </c>
      <c r="J687" s="423" t="s">
        <v>6384</v>
      </c>
    </row>
    <row r="688" ht="15.75" customHeight="1">
      <c r="B688" s="422">
        <v>44452.0</v>
      </c>
      <c r="C688" s="423">
        <v>294146.0</v>
      </c>
      <c r="D688" s="423">
        <v>4.55346155E8</v>
      </c>
      <c r="E688" s="423">
        <v>20405.341</v>
      </c>
      <c r="F688" s="423">
        <v>5798474.063</v>
      </c>
      <c r="G688" s="423">
        <v>7218.05534</v>
      </c>
      <c r="H688" s="423">
        <v>1578.82942</v>
      </c>
      <c r="I688" s="423">
        <v>2635.1519</v>
      </c>
      <c r="J688" s="423" t="s">
        <v>6384</v>
      </c>
    </row>
    <row r="689" ht="15.75" customHeight="1">
      <c r="B689" s="422">
        <v>44451.0</v>
      </c>
      <c r="C689" s="423">
        <v>385919.0</v>
      </c>
      <c r="D689" s="423">
        <v>6.37464067E8</v>
      </c>
      <c r="E689" s="423">
        <v>27084.041</v>
      </c>
      <c r="F689" s="423">
        <v>5833458.664</v>
      </c>
      <c r="G689" s="423">
        <v>7202.09054</v>
      </c>
      <c r="H689" s="423">
        <v>1575.96715</v>
      </c>
      <c r="I689" s="423">
        <v>2638.10507</v>
      </c>
      <c r="J689" s="423" t="s">
        <v>6384</v>
      </c>
    </row>
    <row r="690" ht="15.75" customHeight="1">
      <c r="B690" s="422">
        <v>44448.0</v>
      </c>
      <c r="C690" s="423">
        <v>374365.0</v>
      </c>
      <c r="D690" s="423">
        <v>6.24281881E8</v>
      </c>
      <c r="E690" s="423">
        <v>26965.825</v>
      </c>
      <c r="F690" s="423">
        <v>5863189.561</v>
      </c>
      <c r="G690" s="423">
        <v>7258.74794</v>
      </c>
      <c r="H690" s="423">
        <v>1592.31412</v>
      </c>
      <c r="I690" s="423">
        <v>2647.14282</v>
      </c>
      <c r="J690" s="423" t="s">
        <v>6384</v>
      </c>
    </row>
    <row r="691" ht="15.75" customHeight="1">
      <c r="B691" s="422">
        <v>44447.0</v>
      </c>
      <c r="C691" s="423">
        <v>356610.0</v>
      </c>
      <c r="D691" s="423">
        <v>6.15405704E8</v>
      </c>
      <c r="E691" s="423">
        <v>25555.264</v>
      </c>
      <c r="F691" s="423">
        <v>5824339.221</v>
      </c>
      <c r="G691" s="423">
        <v>7196.32428</v>
      </c>
      <c r="H691" s="423">
        <v>1571.91217</v>
      </c>
      <c r="I691" s="423">
        <v>2613.54355</v>
      </c>
      <c r="J691" s="423" t="s">
        <v>6384</v>
      </c>
    </row>
    <row r="692" ht="15.75" customHeight="1">
      <c r="B692" s="422">
        <v>44446.0</v>
      </c>
      <c r="C692" s="423">
        <v>379057.0</v>
      </c>
      <c r="D692" s="423">
        <v>7.01062369E8</v>
      </c>
      <c r="E692" s="423">
        <v>28661.698</v>
      </c>
      <c r="F692" s="423">
        <v>5800052.785</v>
      </c>
      <c r="G692" s="423">
        <v>7140.87406</v>
      </c>
      <c r="H692" s="423">
        <v>1551.81479</v>
      </c>
      <c r="I692" s="423">
        <v>2583.93612</v>
      </c>
      <c r="J692" s="423" t="s">
        <v>6384</v>
      </c>
    </row>
    <row r="693" ht="15.75" customHeight="1">
      <c r="B693" s="422">
        <v>44445.0</v>
      </c>
      <c r="C693" s="423">
        <v>367402.0</v>
      </c>
      <c r="D693" s="423">
        <v>6.98498485E8</v>
      </c>
      <c r="E693" s="423">
        <v>29015.264</v>
      </c>
      <c r="F693" s="423">
        <v>5718879.527</v>
      </c>
      <c r="G693" s="423">
        <v>7075.49258</v>
      </c>
      <c r="H693" s="423">
        <v>1536.03817</v>
      </c>
      <c r="I693" s="423">
        <v>2546.62159</v>
      </c>
      <c r="J693" s="423" t="s">
        <v>6384</v>
      </c>
    </row>
    <row r="694" ht="15.75" customHeight="1">
      <c r="B694" s="422">
        <v>44444.0</v>
      </c>
      <c r="C694" s="423">
        <v>381438.0</v>
      </c>
      <c r="D694" s="423">
        <v>7.17924639E8</v>
      </c>
      <c r="E694" s="423">
        <v>28683.774</v>
      </c>
      <c r="F694" s="423">
        <v>5692843.667</v>
      </c>
      <c r="G694" s="423">
        <v>7052.82142</v>
      </c>
      <c r="H694" s="423">
        <v>1528.65258</v>
      </c>
      <c r="I694" s="423">
        <v>2533.97556</v>
      </c>
      <c r="J694" s="423" t="s">
        <v>6384</v>
      </c>
    </row>
    <row r="695" ht="15.75" customHeight="1">
      <c r="B695" s="422">
        <v>44441.0</v>
      </c>
      <c r="C695" s="423">
        <v>340045.0</v>
      </c>
      <c r="D695" s="423">
        <v>6.36072906E8</v>
      </c>
      <c r="E695" s="423">
        <v>24743.004</v>
      </c>
      <c r="F695" s="423">
        <v>5637156.423</v>
      </c>
      <c r="G695" s="423">
        <v>6981.05847</v>
      </c>
      <c r="H695" s="423">
        <v>1508.66571</v>
      </c>
      <c r="I695" s="423">
        <v>2496.84081</v>
      </c>
      <c r="J695" s="423" t="s">
        <v>6384</v>
      </c>
    </row>
    <row r="696" ht="15.75" customHeight="1">
      <c r="B696" s="422">
        <v>44440.0</v>
      </c>
      <c r="C696" s="423">
        <v>332533.0</v>
      </c>
      <c r="D696" s="423">
        <v>5.98784416E8</v>
      </c>
      <c r="E696" s="423">
        <v>23663.629</v>
      </c>
      <c r="F696" s="423">
        <v>5600997.639</v>
      </c>
      <c r="G696" s="423">
        <v>6916.38971</v>
      </c>
      <c r="H696" s="423">
        <v>1495.67077</v>
      </c>
      <c r="I696" s="423">
        <v>2474.7237</v>
      </c>
      <c r="J696" s="423" t="s">
        <v>6384</v>
      </c>
    </row>
    <row r="697" ht="15.75" customHeight="1">
      <c r="B697" s="422">
        <v>44439.0</v>
      </c>
      <c r="C697" s="423">
        <v>318189.0</v>
      </c>
      <c r="D697" s="423">
        <v>6.03008681E8</v>
      </c>
      <c r="E697" s="423">
        <v>22493.414</v>
      </c>
      <c r="F697" s="423">
        <v>5579723.317</v>
      </c>
      <c r="G697" s="423">
        <v>6869.24734</v>
      </c>
      <c r="H697" s="423">
        <v>1490.2977</v>
      </c>
      <c r="I697" s="423">
        <v>2453.95016</v>
      </c>
      <c r="J697" s="423" t="s">
        <v>6384</v>
      </c>
    </row>
    <row r="698" ht="15.75" customHeight="1">
      <c r="B698" s="422">
        <v>44437.0</v>
      </c>
      <c r="C698" s="423">
        <v>302044.0</v>
      </c>
      <c r="D698" s="423">
        <v>5.33351325E8</v>
      </c>
      <c r="E698" s="423">
        <v>18468.907</v>
      </c>
      <c r="F698" s="423">
        <v>5547796.041</v>
      </c>
      <c r="G698" s="423">
        <v>6823.60375</v>
      </c>
      <c r="H698" s="423">
        <v>1484.25685</v>
      </c>
      <c r="I698" s="423">
        <v>2443.48135</v>
      </c>
      <c r="J698" s="423" t="s">
        <v>6384</v>
      </c>
    </row>
    <row r="699" ht="15.75" customHeight="1">
      <c r="B699" s="422">
        <v>44434.0</v>
      </c>
      <c r="C699" s="423">
        <v>375422.0</v>
      </c>
      <c r="D699" s="423">
        <v>7.10939554E8</v>
      </c>
      <c r="E699" s="423">
        <v>22276.403</v>
      </c>
      <c r="F699" s="423">
        <v>5575091.543</v>
      </c>
      <c r="G699" s="423">
        <v>6851.32177</v>
      </c>
      <c r="H699" s="423">
        <v>1487.20111</v>
      </c>
      <c r="I699" s="423">
        <v>2453.43497</v>
      </c>
      <c r="J699" s="423" t="s">
        <v>6384</v>
      </c>
    </row>
    <row r="700" ht="15.75" customHeight="1">
      <c r="B700" s="422">
        <v>44433.0</v>
      </c>
      <c r="C700" s="423">
        <v>356129.0</v>
      </c>
      <c r="D700" s="423">
        <v>7.76510724E8</v>
      </c>
      <c r="E700" s="423">
        <v>25707.67</v>
      </c>
      <c r="F700" s="423">
        <v>5591891.875</v>
      </c>
      <c r="G700" s="423">
        <v>6878.75614</v>
      </c>
      <c r="H700" s="423">
        <v>1493.21477</v>
      </c>
      <c r="I700" s="423">
        <v>2459.6976</v>
      </c>
      <c r="J700" s="423" t="s">
        <v>6384</v>
      </c>
    </row>
    <row r="701" ht="15.75" customHeight="1">
      <c r="B701" s="422">
        <v>44432.0</v>
      </c>
      <c r="C701" s="423">
        <v>351949.0</v>
      </c>
      <c r="D701" s="423">
        <v>8.19395593E8</v>
      </c>
      <c r="E701" s="423">
        <v>27629.0</v>
      </c>
      <c r="F701" s="423">
        <v>5587029.858</v>
      </c>
      <c r="G701" s="423">
        <v>6884.67639</v>
      </c>
      <c r="H701" s="423">
        <v>1494.48814</v>
      </c>
      <c r="I701" s="423">
        <v>2463.55873</v>
      </c>
      <c r="J701" s="423" t="s">
        <v>6384</v>
      </c>
    </row>
    <row r="702" ht="15.75" customHeight="1">
      <c r="B702" s="422">
        <v>44431.0</v>
      </c>
      <c r="C702" s="423">
        <v>379659.0</v>
      </c>
      <c r="D702" s="423">
        <v>8.42973379E8</v>
      </c>
      <c r="E702" s="423">
        <v>27748.101</v>
      </c>
      <c r="F702" s="423">
        <v>5563703.229</v>
      </c>
      <c r="G702" s="423">
        <v>6862.4148</v>
      </c>
      <c r="H702" s="423">
        <v>1487.32168</v>
      </c>
      <c r="I702" s="423">
        <v>2459.94803</v>
      </c>
      <c r="J702" s="423" t="s">
        <v>6384</v>
      </c>
    </row>
    <row r="703" ht="15.75" customHeight="1">
      <c r="B703" s="422">
        <v>44430.0</v>
      </c>
      <c r="C703" s="423">
        <v>366001.0</v>
      </c>
      <c r="D703" s="423">
        <v>9.0645419E8</v>
      </c>
      <c r="E703" s="423">
        <v>27063.181</v>
      </c>
      <c r="F703" s="423">
        <v>5544392.423</v>
      </c>
      <c r="G703" s="423">
        <v>6842.23269</v>
      </c>
      <c r="H703" s="423">
        <v>1479.72052</v>
      </c>
      <c r="I703" s="423">
        <v>2451.89277</v>
      </c>
      <c r="J703" s="423" t="s">
        <v>6384</v>
      </c>
    </row>
    <row r="704" ht="15.75" customHeight="1">
      <c r="B704" s="422">
        <v>44427.0</v>
      </c>
      <c r="C704" s="423">
        <v>307388.0</v>
      </c>
      <c r="D704" s="423">
        <v>6.97847425E8</v>
      </c>
      <c r="E704" s="423">
        <v>22188.894</v>
      </c>
      <c r="F704" s="423">
        <v>5497216.204</v>
      </c>
      <c r="G704" s="423">
        <v>6760.61865</v>
      </c>
      <c r="H704" s="423">
        <v>1461.33728</v>
      </c>
      <c r="I704" s="423">
        <v>2423.54846</v>
      </c>
      <c r="J704" s="423" t="s">
        <v>6384</v>
      </c>
    </row>
    <row r="705" ht="15.75" customHeight="1">
      <c r="B705" s="422">
        <v>44426.0</v>
      </c>
      <c r="C705" s="423">
        <v>332357.0</v>
      </c>
      <c r="D705" s="423">
        <v>8.30077685E8</v>
      </c>
      <c r="E705" s="423">
        <v>24655.387</v>
      </c>
      <c r="F705" s="423">
        <v>5505600.168</v>
      </c>
      <c r="G705" s="423">
        <v>6771.8486</v>
      </c>
      <c r="H705" s="423">
        <v>1466.2592</v>
      </c>
      <c r="I705" s="423">
        <v>2426.82985</v>
      </c>
      <c r="J705" s="423" t="s">
        <v>6384</v>
      </c>
    </row>
    <row r="706" ht="15.75" customHeight="1">
      <c r="B706" s="422">
        <v>44425.0</v>
      </c>
      <c r="C706" s="423">
        <v>353462.0</v>
      </c>
      <c r="D706" s="423">
        <v>9.87110808E8</v>
      </c>
      <c r="E706" s="423">
        <v>26734.976</v>
      </c>
      <c r="F706" s="423">
        <v>5512359.397</v>
      </c>
      <c r="G706" s="423">
        <v>6787.16732</v>
      </c>
      <c r="H706" s="423">
        <v>1469.034</v>
      </c>
      <c r="I706" s="423">
        <v>2422.17705</v>
      </c>
      <c r="J706" s="423" t="s">
        <v>6384</v>
      </c>
    </row>
    <row r="707" ht="15.75" customHeight="1">
      <c r="B707" s="422">
        <v>44424.0</v>
      </c>
      <c r="C707" s="423">
        <v>380054.0</v>
      </c>
      <c r="D707" s="423">
        <v>1.014663963E9</v>
      </c>
      <c r="E707" s="423">
        <v>29539.269</v>
      </c>
      <c r="F707" s="423">
        <v>5490524.32</v>
      </c>
      <c r="G707" s="423">
        <v>6748.92239</v>
      </c>
      <c r="H707" s="423">
        <v>1468.83254</v>
      </c>
      <c r="I707" s="423">
        <v>2427.6241</v>
      </c>
      <c r="J707" s="423" t="s">
        <v>6384</v>
      </c>
    </row>
    <row r="708" ht="15.75" customHeight="1">
      <c r="B708" s="422">
        <v>44420.0</v>
      </c>
      <c r="C708" s="423">
        <v>343671.0</v>
      </c>
      <c r="D708" s="423">
        <v>8.91874633E8</v>
      </c>
      <c r="E708" s="423">
        <v>26617.011</v>
      </c>
      <c r="F708" s="423">
        <v>5478686.692</v>
      </c>
      <c r="G708" s="423">
        <v>6699.39134</v>
      </c>
      <c r="H708" s="423">
        <v>1459.03654</v>
      </c>
      <c r="I708" s="423">
        <v>2427.57381</v>
      </c>
      <c r="J708" s="423" t="s">
        <v>6384</v>
      </c>
    </row>
    <row r="709" ht="15.75" customHeight="1">
      <c r="B709" s="422">
        <v>44419.0</v>
      </c>
      <c r="C709" s="423">
        <v>318573.0</v>
      </c>
      <c r="D709" s="423">
        <v>7.13495786E8</v>
      </c>
      <c r="E709" s="423">
        <v>22128.984</v>
      </c>
      <c r="F709" s="423">
        <v>5447196.506</v>
      </c>
      <c r="G709" s="423">
        <v>6623.31487</v>
      </c>
      <c r="H709" s="423">
        <v>1444.07374</v>
      </c>
      <c r="I709" s="423">
        <v>2397.65868</v>
      </c>
      <c r="J709" s="423" t="s">
        <v>6384</v>
      </c>
    </row>
    <row r="710" ht="15.75" customHeight="1">
      <c r="B710" s="422">
        <v>44418.0</v>
      </c>
      <c r="C710" s="423">
        <v>392759.0</v>
      </c>
      <c r="D710" s="423">
        <v>9.41702654E8</v>
      </c>
      <c r="E710" s="423">
        <v>28401.187</v>
      </c>
      <c r="F710" s="423">
        <v>5450445.1</v>
      </c>
      <c r="G710" s="423">
        <v>6617.83409</v>
      </c>
      <c r="H710" s="423">
        <v>1442.46838</v>
      </c>
      <c r="I710" s="423">
        <v>2384.1046</v>
      </c>
      <c r="J710" s="423" t="s">
        <v>6384</v>
      </c>
    </row>
    <row r="711" ht="15.75" customHeight="1">
      <c r="B711" s="422">
        <v>44417.0</v>
      </c>
      <c r="C711" s="423">
        <v>421803.0</v>
      </c>
      <c r="D711" s="423">
        <v>9.70775549E8</v>
      </c>
      <c r="E711" s="423">
        <v>29394.586</v>
      </c>
      <c r="F711" s="423">
        <v>5455356.138</v>
      </c>
      <c r="G711" s="423">
        <v>6628.14327</v>
      </c>
      <c r="H711" s="423">
        <v>1452.1119</v>
      </c>
      <c r="I711" s="423">
        <v>2392.6272</v>
      </c>
      <c r="J711" s="423" t="s">
        <v>6384</v>
      </c>
    </row>
    <row r="712" ht="15.75" customHeight="1">
      <c r="B712" s="422">
        <v>44413.0</v>
      </c>
      <c r="C712" s="423">
        <v>349347.0</v>
      </c>
      <c r="D712" s="423">
        <v>8.34591665E8</v>
      </c>
      <c r="E712" s="423">
        <v>25116.658</v>
      </c>
      <c r="F712" s="423">
        <v>5443261.095</v>
      </c>
      <c r="G712" s="423">
        <v>6596.07734</v>
      </c>
      <c r="H712" s="423">
        <v>1439.34231</v>
      </c>
      <c r="I712" s="423">
        <v>2385.89596</v>
      </c>
      <c r="J712" s="423" t="s">
        <v>6384</v>
      </c>
    </row>
    <row r="713" ht="15.75" customHeight="1">
      <c r="B713" s="422">
        <v>44411.0</v>
      </c>
      <c r="C713" s="423">
        <v>346468.0</v>
      </c>
      <c r="D713" s="423">
        <v>8.20893752E8</v>
      </c>
      <c r="E713" s="423">
        <v>23144.925</v>
      </c>
      <c r="F713" s="423">
        <v>5415622.531</v>
      </c>
      <c r="G713" s="423">
        <v>6535.87232</v>
      </c>
      <c r="H713" s="423">
        <v>1424.60678</v>
      </c>
      <c r="I713" s="423">
        <v>2366.44698</v>
      </c>
      <c r="J713" s="423" t="s">
        <v>6384</v>
      </c>
    </row>
    <row r="714" ht="15.75" customHeight="1">
      <c r="B714" s="422">
        <v>44410.0</v>
      </c>
      <c r="C714" s="423">
        <v>335029.0</v>
      </c>
      <c r="D714" s="423">
        <v>7.64503179E8</v>
      </c>
      <c r="E714" s="423">
        <v>21878.374</v>
      </c>
      <c r="F714" s="423">
        <v>5378709.325</v>
      </c>
      <c r="G714" s="423">
        <v>6481.56946</v>
      </c>
      <c r="H714" s="423">
        <v>1412.14661</v>
      </c>
      <c r="I714" s="423">
        <v>2344.10475</v>
      </c>
      <c r="J714" s="423" t="s">
        <v>6384</v>
      </c>
    </row>
    <row r="715" ht="15.75" customHeight="1">
      <c r="B715" s="422">
        <v>44406.0</v>
      </c>
      <c r="C715" s="423">
        <v>234503.0</v>
      </c>
      <c r="D715" s="423">
        <v>5.06979617E8</v>
      </c>
      <c r="E715" s="423">
        <v>15213.102</v>
      </c>
      <c r="F715" s="423">
        <v>5344048.028</v>
      </c>
      <c r="G715" s="423">
        <v>6425.25664</v>
      </c>
      <c r="H715" s="423">
        <v>1401.04556</v>
      </c>
      <c r="I715" s="423">
        <v>2327.87917</v>
      </c>
      <c r="J715" s="423" t="s">
        <v>6384</v>
      </c>
    </row>
    <row r="716" ht="15.75" customHeight="1">
      <c r="B716" s="422">
        <v>44405.0</v>
      </c>
      <c r="C716" s="423">
        <v>230143.0</v>
      </c>
      <c r="D716" s="423">
        <v>4.33831694E8</v>
      </c>
      <c r="E716" s="423">
        <v>13608.976</v>
      </c>
      <c r="F716" s="423">
        <v>5338807.234</v>
      </c>
      <c r="G716" s="423">
        <v>6417.19199</v>
      </c>
      <c r="H716" s="423">
        <v>1396.41012</v>
      </c>
      <c r="I716" s="423">
        <v>2323.48658</v>
      </c>
      <c r="J716" s="423" t="s">
        <v>6384</v>
      </c>
    </row>
    <row r="717" ht="15.75" customHeight="1">
      <c r="B717" s="422">
        <v>44404.0</v>
      </c>
      <c r="C717" s="423">
        <v>253832.0</v>
      </c>
      <c r="D717" s="423">
        <v>4.79117999E8</v>
      </c>
      <c r="E717" s="423">
        <v>14628.109</v>
      </c>
      <c r="F717" s="423">
        <v>5322214.448</v>
      </c>
      <c r="G717" s="423">
        <v>6379.67649</v>
      </c>
      <c r="H717" s="423">
        <v>1388.28289</v>
      </c>
      <c r="I717" s="423">
        <v>2308.74436</v>
      </c>
      <c r="J717" s="423" t="s">
        <v>6384</v>
      </c>
    </row>
    <row r="718" ht="15.75" customHeight="1">
      <c r="B718" s="422">
        <v>44403.0</v>
      </c>
      <c r="C718" s="423">
        <v>253013.0</v>
      </c>
      <c r="D718" s="423">
        <v>4.93517903E8</v>
      </c>
      <c r="E718" s="423">
        <v>14289.498</v>
      </c>
      <c r="F718" s="423">
        <v>5343445.683</v>
      </c>
      <c r="G718" s="423">
        <v>6404.03273</v>
      </c>
      <c r="H718" s="423">
        <v>1390.26579</v>
      </c>
      <c r="I718" s="423">
        <v>2322.73596</v>
      </c>
      <c r="J718" s="423" t="s">
        <v>6384</v>
      </c>
    </row>
    <row r="719" ht="15.75" customHeight="1">
      <c r="B719" s="422">
        <v>44402.0</v>
      </c>
      <c r="C719" s="423">
        <v>214552.0</v>
      </c>
      <c r="D719" s="423">
        <v>4.53694889E8</v>
      </c>
      <c r="E719" s="423">
        <v>13547.02</v>
      </c>
      <c r="F719" s="423">
        <v>5350306.767</v>
      </c>
      <c r="G719" s="423">
        <v>6424.21837</v>
      </c>
      <c r="H719" s="423">
        <v>1393.84679</v>
      </c>
      <c r="I719" s="423">
        <v>2336.4772</v>
      </c>
      <c r="J719" s="423" t="s">
        <v>6384</v>
      </c>
    </row>
    <row r="720" ht="15.75" customHeight="1">
      <c r="B720" s="422">
        <v>44396.0</v>
      </c>
      <c r="C720" s="423">
        <v>237550.0</v>
      </c>
      <c r="D720" s="423">
        <v>4.55525286E8</v>
      </c>
      <c r="E720" s="423">
        <v>12644.934</v>
      </c>
      <c r="F720" s="423">
        <v>5351852.356</v>
      </c>
      <c r="G720" s="423">
        <v>6405.04496</v>
      </c>
      <c r="H720" s="423">
        <v>1387.76347</v>
      </c>
      <c r="I720" s="423">
        <v>2322.37883</v>
      </c>
      <c r="J720" s="423" t="s">
        <v>6384</v>
      </c>
    </row>
    <row r="721" ht="15.75" customHeight="1">
      <c r="B721" s="422">
        <v>44395.0</v>
      </c>
      <c r="C721" s="423">
        <v>290842.0</v>
      </c>
      <c r="D721" s="423">
        <v>6.94768465E8</v>
      </c>
      <c r="E721" s="423">
        <v>17930.282</v>
      </c>
      <c r="F721" s="423">
        <v>5323115.714</v>
      </c>
      <c r="G721" s="423">
        <v>6365.11767</v>
      </c>
      <c r="H721" s="423">
        <v>1379.38549</v>
      </c>
      <c r="I721" s="423">
        <v>2306.02621</v>
      </c>
      <c r="J721" s="423" t="s">
        <v>6384</v>
      </c>
    </row>
    <row r="722" ht="15.75" customHeight="1">
      <c r="B722" s="422">
        <v>44392.0</v>
      </c>
      <c r="C722" s="423">
        <v>280323.0</v>
      </c>
      <c r="D722" s="423">
        <v>6.76874797E8</v>
      </c>
      <c r="E722" s="423">
        <v>17898.564</v>
      </c>
      <c r="F722" s="423">
        <v>5252718.214</v>
      </c>
      <c r="G722" s="423">
        <v>6307.35674</v>
      </c>
      <c r="H722" s="423">
        <v>1359.36076</v>
      </c>
      <c r="I722" s="423">
        <v>2274.9055</v>
      </c>
      <c r="J722" s="423" t="s">
        <v>6384</v>
      </c>
    </row>
    <row r="723" ht="15.75" customHeight="1">
      <c r="B723" s="422">
        <v>44391.0</v>
      </c>
      <c r="C723" s="423">
        <v>268447.0</v>
      </c>
      <c r="D723" s="423">
        <v>6.15847957E8</v>
      </c>
      <c r="E723" s="423">
        <v>16488.975</v>
      </c>
      <c r="F723" s="423">
        <v>5215788.099</v>
      </c>
      <c r="G723" s="423">
        <v>6273.33035</v>
      </c>
      <c r="H723" s="423">
        <v>1353.09718</v>
      </c>
      <c r="I723" s="423">
        <v>2274.69857</v>
      </c>
      <c r="J723" s="423" t="s">
        <v>6384</v>
      </c>
    </row>
    <row r="724" ht="15.75" customHeight="1">
      <c r="B724" s="422">
        <v>44390.0</v>
      </c>
      <c r="C724" s="423">
        <v>299477.0</v>
      </c>
      <c r="D724" s="423">
        <v>6.12677594E8</v>
      </c>
      <c r="E724" s="423">
        <v>16685.142</v>
      </c>
      <c r="F724" s="423">
        <v>5219085.619</v>
      </c>
      <c r="G724" s="423">
        <v>6266.01728</v>
      </c>
      <c r="H724" s="423">
        <v>1354.09628</v>
      </c>
      <c r="I724" s="423">
        <v>2273.75658</v>
      </c>
      <c r="J724" s="423" t="s">
        <v>6384</v>
      </c>
    </row>
    <row r="725" ht="15.75" customHeight="1">
      <c r="B725" s="422">
        <v>44389.0</v>
      </c>
      <c r="C725" s="423">
        <v>329338.0</v>
      </c>
      <c r="D725" s="423">
        <v>5.64171495E8</v>
      </c>
      <c r="E725" s="423">
        <v>15992.194</v>
      </c>
      <c r="F725" s="423">
        <v>5177892.279</v>
      </c>
      <c r="G725" s="423">
        <v>6208.39208</v>
      </c>
      <c r="H725" s="423">
        <v>1346.82157</v>
      </c>
      <c r="I725" s="423">
        <v>2259.04881</v>
      </c>
      <c r="J725" s="423" t="s">
        <v>6384</v>
      </c>
    </row>
    <row r="726" ht="15.75" customHeight="1">
      <c r="B726" s="422">
        <v>44385.0</v>
      </c>
      <c r="C726" s="423">
        <v>255125.0</v>
      </c>
      <c r="D726" s="423">
        <v>5.31170088E8</v>
      </c>
      <c r="E726" s="423">
        <v>14919.105</v>
      </c>
      <c r="F726" s="423">
        <v>5171821.801</v>
      </c>
      <c r="G726" s="423">
        <v>6212.76991</v>
      </c>
      <c r="H726" s="423">
        <v>1341.54997</v>
      </c>
      <c r="I726" s="423">
        <v>2248.21302</v>
      </c>
      <c r="J726" s="423" t="s">
        <v>6384</v>
      </c>
    </row>
    <row r="727" ht="15.75" customHeight="1">
      <c r="B727" s="422">
        <v>44384.0</v>
      </c>
      <c r="C727" s="423">
        <v>244193.0</v>
      </c>
      <c r="D727" s="423">
        <v>6.48583829E8</v>
      </c>
      <c r="E727" s="423">
        <v>15775.651</v>
      </c>
      <c r="F727" s="423">
        <v>5150742.506</v>
      </c>
      <c r="G727" s="423">
        <v>6177.21946</v>
      </c>
      <c r="H727" s="423">
        <v>1327.49665</v>
      </c>
      <c r="I727" s="423">
        <v>2231.54911</v>
      </c>
      <c r="J727" s="423" t="s">
        <v>6384</v>
      </c>
    </row>
    <row r="728" ht="15.75" customHeight="1">
      <c r="B728" s="422">
        <v>44383.0</v>
      </c>
      <c r="C728" s="423">
        <v>276089.0</v>
      </c>
      <c r="D728" s="423">
        <v>7.51646935E8</v>
      </c>
      <c r="E728" s="423">
        <v>17897.443</v>
      </c>
      <c r="F728" s="423">
        <v>5159127.358</v>
      </c>
      <c r="G728" s="423">
        <v>6196.57423</v>
      </c>
      <c r="H728" s="423">
        <v>1324.72581</v>
      </c>
      <c r="I728" s="423">
        <v>2229.04945</v>
      </c>
      <c r="J728" s="423" t="s">
        <v>6384</v>
      </c>
    </row>
    <row r="729" ht="15.75" customHeight="1">
      <c r="B729" s="422">
        <v>44382.0</v>
      </c>
      <c r="C729" s="423">
        <v>245511.0</v>
      </c>
      <c r="D729" s="423">
        <v>6.31393271E8</v>
      </c>
      <c r="E729" s="423">
        <v>15514.875</v>
      </c>
      <c r="F729" s="423">
        <v>5173985.266</v>
      </c>
      <c r="G729" s="423">
        <v>6219.94146</v>
      </c>
      <c r="H729" s="423">
        <v>1326.72428</v>
      </c>
      <c r="I729" s="423">
        <v>2225.12162</v>
      </c>
      <c r="J729" s="423" t="s">
        <v>6384</v>
      </c>
    </row>
    <row r="730" ht="15.75" customHeight="1">
      <c r="B730" s="422">
        <v>44377.0</v>
      </c>
      <c r="C730" s="423">
        <v>236810.0</v>
      </c>
      <c r="D730" s="423">
        <v>4.99231921E8</v>
      </c>
      <c r="E730" s="423">
        <v>14078.976</v>
      </c>
      <c r="F730" s="423">
        <v>5142821.304</v>
      </c>
      <c r="G730" s="423">
        <v>6150.48392</v>
      </c>
      <c r="H730" s="423">
        <v>1314.75548</v>
      </c>
      <c r="I730" s="423">
        <v>2208.3787</v>
      </c>
      <c r="J730" s="423" t="s">
        <v>6384</v>
      </c>
    </row>
    <row r="731" ht="15.75" customHeight="1">
      <c r="B731" s="422">
        <v>44376.0</v>
      </c>
      <c r="C731" s="423">
        <v>215201.0</v>
      </c>
      <c r="D731" s="423">
        <v>4.2738217E8</v>
      </c>
      <c r="E731" s="423">
        <v>11480.889</v>
      </c>
      <c r="F731" s="423">
        <v>5074617.664</v>
      </c>
      <c r="G731" s="423">
        <v>6042.49696</v>
      </c>
      <c r="H731" s="423">
        <v>1298.396</v>
      </c>
      <c r="I731" s="423">
        <v>2185.82809</v>
      </c>
      <c r="J731" s="423" t="s">
        <v>6384</v>
      </c>
    </row>
    <row r="732" ht="15.75" customHeight="1">
      <c r="B732" s="422">
        <v>44375.0</v>
      </c>
      <c r="C732" s="423">
        <v>215885.0</v>
      </c>
      <c r="D732" s="423">
        <v>4.16950144E8</v>
      </c>
      <c r="E732" s="423">
        <v>13284.951</v>
      </c>
      <c r="F732" s="423">
        <v>5063089.719</v>
      </c>
      <c r="G732" s="423">
        <v>6026.64815</v>
      </c>
      <c r="H732" s="423">
        <v>1294.80934</v>
      </c>
      <c r="I732" s="423">
        <v>2176.64465</v>
      </c>
      <c r="J732" s="423" t="s">
        <v>6384</v>
      </c>
    </row>
    <row r="733" ht="15.75" customHeight="1">
      <c r="B733" s="422">
        <v>44374.0</v>
      </c>
      <c r="C733" s="423">
        <v>275884.0</v>
      </c>
      <c r="D733" s="423">
        <v>5.95658536E8</v>
      </c>
      <c r="E733" s="423">
        <v>17401.809</v>
      </c>
      <c r="F733" s="423">
        <v>5042523.877</v>
      </c>
      <c r="G733" s="423">
        <v>5992.73235</v>
      </c>
      <c r="H733" s="423">
        <v>1287.43006</v>
      </c>
      <c r="I733" s="423">
        <v>2168.63917</v>
      </c>
      <c r="J733" s="423" t="s">
        <v>6384</v>
      </c>
    </row>
    <row r="734" ht="15.75" customHeight="1">
      <c r="B734" s="422">
        <v>44371.0</v>
      </c>
      <c r="C734" s="423">
        <v>254961.0</v>
      </c>
      <c r="D734" s="423">
        <v>5.51085047E8</v>
      </c>
      <c r="E734" s="423">
        <v>15979.503</v>
      </c>
      <c r="F734" s="423">
        <v>5106387.618</v>
      </c>
      <c r="G734" s="423">
        <v>6092.83856</v>
      </c>
      <c r="H734" s="423">
        <v>1301.86009</v>
      </c>
      <c r="I734" s="423">
        <v>2199.5269</v>
      </c>
      <c r="J734" s="423" t="s">
        <v>6384</v>
      </c>
    </row>
    <row r="735" ht="15.75" customHeight="1">
      <c r="B735" s="422">
        <v>44370.0</v>
      </c>
      <c r="C735" s="423">
        <v>322583.0</v>
      </c>
      <c r="D735" s="423">
        <v>7.57350344E8</v>
      </c>
      <c r="E735" s="423">
        <v>20300.367</v>
      </c>
      <c r="F735" s="423">
        <v>5082554.11</v>
      </c>
      <c r="G735" s="423">
        <v>6035.8403</v>
      </c>
      <c r="H735" s="423">
        <v>1297.3941</v>
      </c>
      <c r="I735" s="423">
        <v>2188.83294</v>
      </c>
      <c r="J735" s="423" t="s">
        <v>6384</v>
      </c>
    </row>
    <row r="736" ht="15.75" customHeight="1">
      <c r="B736" s="422">
        <v>44369.0</v>
      </c>
      <c r="C736" s="423">
        <v>311479.0</v>
      </c>
      <c r="D736" s="423">
        <v>6.58920426E8</v>
      </c>
      <c r="E736" s="423">
        <v>20175.679</v>
      </c>
      <c r="F736" s="423">
        <v>5124629.424</v>
      </c>
      <c r="G736" s="423">
        <v>6105.73174</v>
      </c>
      <c r="H736" s="423">
        <v>1304.3064</v>
      </c>
      <c r="I736" s="423">
        <v>2205.70129</v>
      </c>
      <c r="J736" s="423" t="s">
        <v>6384</v>
      </c>
    </row>
    <row r="737" ht="15.75" customHeight="1">
      <c r="B737" s="422">
        <v>44368.0</v>
      </c>
      <c r="C737" s="423">
        <v>291726.0</v>
      </c>
      <c r="D737" s="423">
        <v>6.3402285E8</v>
      </c>
      <c r="E737" s="423">
        <v>20434.83</v>
      </c>
      <c r="F737" s="423">
        <v>5130872.155</v>
      </c>
      <c r="G737" s="423">
        <v>6125.41145</v>
      </c>
      <c r="H737" s="423">
        <v>1305.5703</v>
      </c>
      <c r="I737" s="423">
        <v>2220.89104</v>
      </c>
      <c r="J737" s="423" t="s">
        <v>6384</v>
      </c>
    </row>
    <row r="738" ht="15.75" customHeight="1">
      <c r="B738" s="422">
        <v>44367.0</v>
      </c>
      <c r="C738" s="423">
        <v>247385.0</v>
      </c>
      <c r="D738" s="423">
        <v>4.35319701E8</v>
      </c>
      <c r="E738" s="423">
        <v>18352.539</v>
      </c>
      <c r="F738" s="423">
        <v>5099285.989</v>
      </c>
      <c r="G738" s="423">
        <v>6069.40926</v>
      </c>
      <c r="H738" s="423">
        <v>1296.59522</v>
      </c>
      <c r="I738" s="423">
        <v>2207.29692</v>
      </c>
      <c r="J738" s="423" t="s">
        <v>6384</v>
      </c>
    </row>
    <row r="739" ht="15.75" customHeight="1">
      <c r="B739" s="422">
        <v>44364.0</v>
      </c>
      <c r="C739" s="423">
        <v>269745.0</v>
      </c>
      <c r="D739" s="423">
        <v>4.85109177E8</v>
      </c>
      <c r="E739" s="423">
        <v>18471.64</v>
      </c>
      <c r="F739" s="423">
        <v>5081348.247</v>
      </c>
      <c r="G739" s="423">
        <v>6052.75646</v>
      </c>
      <c r="H739" s="423">
        <v>1290.93142</v>
      </c>
      <c r="I739" s="423">
        <v>2197.06129</v>
      </c>
      <c r="J739" s="423" t="s">
        <v>6384</v>
      </c>
    </row>
    <row r="740" ht="15.75" customHeight="1">
      <c r="B740" s="422">
        <v>44363.0</v>
      </c>
      <c r="C740" s="423">
        <v>306707.0</v>
      </c>
      <c r="D740" s="423">
        <v>5.74313986E8</v>
      </c>
      <c r="E740" s="423">
        <v>21096.872</v>
      </c>
      <c r="F740" s="423">
        <v>5083160.798</v>
      </c>
      <c r="G740" s="423">
        <v>6051.73714</v>
      </c>
      <c r="H740" s="423">
        <v>1288.66516</v>
      </c>
      <c r="I740" s="423">
        <v>2183.26559</v>
      </c>
      <c r="J740" s="423" t="s">
        <v>6384</v>
      </c>
    </row>
    <row r="741" ht="15.75" customHeight="1">
      <c r="B741" s="422">
        <v>44362.0</v>
      </c>
      <c r="C741" s="423">
        <v>306267.0</v>
      </c>
      <c r="D741" s="423">
        <v>5.8162123E8</v>
      </c>
      <c r="E741" s="423">
        <v>20325.86</v>
      </c>
      <c r="F741" s="423">
        <v>5066227.038</v>
      </c>
      <c r="G741" s="423">
        <v>6022.31159</v>
      </c>
      <c r="H741" s="423">
        <v>1284.06937</v>
      </c>
      <c r="I741" s="423">
        <v>2176.88069</v>
      </c>
      <c r="J741" s="423" t="s">
        <v>6384</v>
      </c>
    </row>
    <row r="742" ht="15.75" customHeight="1">
      <c r="B742" s="422">
        <v>44361.0</v>
      </c>
      <c r="C742" s="423">
        <v>277100.0</v>
      </c>
      <c r="D742" s="423">
        <v>5.48857676E8</v>
      </c>
      <c r="E742" s="423">
        <v>17401.671</v>
      </c>
      <c r="F742" s="423">
        <v>5063437.672</v>
      </c>
      <c r="G742" s="423">
        <v>6013.61724</v>
      </c>
      <c r="H742" s="423">
        <v>1284.58995</v>
      </c>
      <c r="I742" s="423">
        <v>2172.97687</v>
      </c>
      <c r="J742" s="423" t="s">
        <v>6384</v>
      </c>
    </row>
    <row r="743" ht="15.75" customHeight="1">
      <c r="B743" s="422">
        <v>44360.0</v>
      </c>
      <c r="C743" s="423">
        <v>312427.0</v>
      </c>
      <c r="D743" s="423">
        <v>7.22089279E8</v>
      </c>
      <c r="E743" s="423">
        <v>20690.756</v>
      </c>
      <c r="F743" s="423">
        <v>5083499.952</v>
      </c>
      <c r="G743" s="423">
        <v>6036.05287</v>
      </c>
      <c r="H743" s="423">
        <v>1293.42638</v>
      </c>
      <c r="I743" s="423">
        <v>2192.5652</v>
      </c>
      <c r="J743" s="423" t="s">
        <v>6384</v>
      </c>
    </row>
    <row r="744" ht="15.75" customHeight="1">
      <c r="B744" s="422">
        <v>44357.0</v>
      </c>
      <c r="C744" s="423">
        <v>367634.0</v>
      </c>
      <c r="D744" s="423">
        <v>8.56390127E8</v>
      </c>
      <c r="E744" s="423">
        <v>26692.596</v>
      </c>
      <c r="F744" s="423">
        <v>5099377.7</v>
      </c>
      <c r="G744" s="423">
        <v>6066.64183</v>
      </c>
      <c r="H744" s="423">
        <v>1299.48126</v>
      </c>
      <c r="I744" s="423">
        <v>2205.09967</v>
      </c>
      <c r="J744" s="423" t="s">
        <v>6384</v>
      </c>
    </row>
    <row r="745" ht="15.75" customHeight="1">
      <c r="B745" s="422">
        <v>44356.0</v>
      </c>
      <c r="C745" s="423">
        <v>364006.0</v>
      </c>
      <c r="D745" s="423">
        <v>7.8526882E8</v>
      </c>
      <c r="E745" s="423">
        <v>27005.545</v>
      </c>
      <c r="F745" s="423">
        <v>5097647.831</v>
      </c>
      <c r="G745" s="423">
        <v>6055.0507</v>
      </c>
      <c r="H745" s="423">
        <v>1296.24672</v>
      </c>
      <c r="I745" s="423">
        <v>2202.62603</v>
      </c>
      <c r="J745" s="423" t="s">
        <v>6384</v>
      </c>
    </row>
    <row r="746" ht="15.75" customHeight="1">
      <c r="B746" s="422">
        <v>44355.0</v>
      </c>
      <c r="C746" s="423">
        <v>287121.0</v>
      </c>
      <c r="D746" s="423">
        <v>6.20462073E8</v>
      </c>
      <c r="E746" s="423">
        <v>20657.562</v>
      </c>
      <c r="F746" s="423">
        <v>5087139.374</v>
      </c>
      <c r="G746" s="423">
        <v>6023.15274</v>
      </c>
      <c r="H746" s="423">
        <v>1290.54342</v>
      </c>
      <c r="I746" s="423">
        <v>2195.98387</v>
      </c>
      <c r="J746" s="423" t="s">
        <v>6384</v>
      </c>
    </row>
    <row r="747" ht="15.75" customHeight="1">
      <c r="B747" s="422">
        <v>44354.0</v>
      </c>
      <c r="C747" s="423">
        <v>304927.0</v>
      </c>
      <c r="D747" s="423">
        <v>6.33995473E8</v>
      </c>
      <c r="E747" s="423">
        <v>20832.809</v>
      </c>
      <c r="F747" s="423">
        <v>5065140.314</v>
      </c>
      <c r="G747" s="423">
        <v>5975.89385</v>
      </c>
      <c r="H747" s="423">
        <v>1289.42651</v>
      </c>
      <c r="I747" s="423">
        <v>2195.12352</v>
      </c>
      <c r="J747" s="423" t="s">
        <v>6384</v>
      </c>
    </row>
    <row r="748" ht="15.75" customHeight="1">
      <c r="B748" s="422">
        <v>44353.0</v>
      </c>
      <c r="C748" s="423">
        <v>367892.0</v>
      </c>
      <c r="D748" s="423">
        <v>7.94601824E8</v>
      </c>
      <c r="E748" s="423">
        <v>26693.888</v>
      </c>
      <c r="F748" s="423">
        <v>5083684.671</v>
      </c>
      <c r="G748" s="423">
        <v>6038.29185</v>
      </c>
      <c r="H748" s="423">
        <v>1299.30996</v>
      </c>
      <c r="I748" s="423">
        <v>2222.55307</v>
      </c>
      <c r="J748" s="423" t="s">
        <v>6384</v>
      </c>
    </row>
    <row r="749" ht="15.75" customHeight="1">
      <c r="B749" s="422">
        <v>44350.0</v>
      </c>
      <c r="C749" s="423">
        <v>293067.0</v>
      </c>
      <c r="D749" s="423">
        <v>6.58359136E8</v>
      </c>
      <c r="E749" s="423">
        <v>21822.508</v>
      </c>
      <c r="F749" s="423">
        <v>5089474.575</v>
      </c>
      <c r="G749" s="423">
        <v>6053.42697</v>
      </c>
      <c r="H749" s="423">
        <v>1293.17467</v>
      </c>
      <c r="I749" s="423">
        <v>2203.59043</v>
      </c>
      <c r="J749" s="423" t="s">
        <v>6384</v>
      </c>
    </row>
    <row r="750" ht="15.75" customHeight="1">
      <c r="B750" s="422">
        <v>44349.0</v>
      </c>
      <c r="C750" s="423">
        <v>304588.0</v>
      </c>
      <c r="D750" s="423">
        <v>7.04425549E8</v>
      </c>
      <c r="E750" s="423">
        <v>22873.273</v>
      </c>
      <c r="F750" s="423">
        <v>5052255.87</v>
      </c>
      <c r="G750" s="423">
        <v>6019.00368</v>
      </c>
      <c r="H750" s="423">
        <v>1284.5194</v>
      </c>
      <c r="I750" s="423">
        <v>2195.33122</v>
      </c>
      <c r="J750" s="423" t="s">
        <v>6384</v>
      </c>
    </row>
    <row r="751" ht="15.75" customHeight="1">
      <c r="B751" s="422">
        <v>44348.0</v>
      </c>
      <c r="C751" s="423">
        <v>278441.0</v>
      </c>
      <c r="D751" s="423">
        <v>6.00759697E8</v>
      </c>
      <c r="E751" s="423">
        <v>19035.259</v>
      </c>
      <c r="F751" s="423">
        <v>5041669.13</v>
      </c>
      <c r="G751" s="423">
        <v>5993.33355</v>
      </c>
      <c r="H751" s="423">
        <v>1284.07249</v>
      </c>
      <c r="I751" s="423">
        <v>2193.63429</v>
      </c>
      <c r="J751" s="423" t="s">
        <v>6384</v>
      </c>
    </row>
    <row r="752" ht="15.75" customHeight="1">
      <c r="B752" s="422">
        <v>44347.0</v>
      </c>
      <c r="C752" s="423">
        <v>267439.0</v>
      </c>
      <c r="D752" s="423">
        <v>5.51438701E8</v>
      </c>
      <c r="E752" s="423">
        <v>17363.381</v>
      </c>
      <c r="F752" s="423">
        <v>5038687.665</v>
      </c>
      <c r="G752" s="423">
        <v>5990.9879</v>
      </c>
      <c r="H752" s="423">
        <v>1286.20048</v>
      </c>
      <c r="I752" s="423">
        <v>2205.81674</v>
      </c>
      <c r="J752" s="423" t="s">
        <v>6384</v>
      </c>
    </row>
    <row r="753" ht="15.75" customHeight="1">
      <c r="B753" s="422">
        <v>44346.0</v>
      </c>
      <c r="C753" s="423">
        <v>297983.0</v>
      </c>
      <c r="D753" s="423">
        <v>7.98657878E8</v>
      </c>
      <c r="E753" s="423">
        <v>21492.148</v>
      </c>
      <c r="F753" s="423">
        <v>5034594.785</v>
      </c>
      <c r="G753" s="423">
        <v>6008.69445</v>
      </c>
      <c r="H753" s="423">
        <v>1285.88303</v>
      </c>
      <c r="I753" s="423">
        <v>2208.2833</v>
      </c>
      <c r="J753" s="423" t="s">
        <v>6384</v>
      </c>
    </row>
    <row r="754" ht="15.75" customHeight="1">
      <c r="B754" s="422">
        <v>44343.0</v>
      </c>
      <c r="C754" s="423">
        <v>313784.0</v>
      </c>
      <c r="D754" s="423">
        <v>8.90718081E8</v>
      </c>
      <c r="E754" s="423">
        <v>23688.853</v>
      </c>
      <c r="F754" s="423">
        <v>5027435.028</v>
      </c>
      <c r="G754" s="423">
        <v>5985.81503</v>
      </c>
      <c r="H754" s="423">
        <v>1285.01473</v>
      </c>
      <c r="I754" s="423">
        <v>2189.73544</v>
      </c>
      <c r="J754" s="423" t="s">
        <v>6384</v>
      </c>
    </row>
    <row r="755" ht="15.75" customHeight="1">
      <c r="B755" s="422">
        <v>44341.0</v>
      </c>
      <c r="C755" s="423">
        <v>284524.0</v>
      </c>
      <c r="D755" s="423">
        <v>6.64530416E8</v>
      </c>
      <c r="E755" s="423">
        <v>20088.25</v>
      </c>
      <c r="F755" s="423">
        <v>4985806.715</v>
      </c>
      <c r="G755" s="423">
        <v>5884.78909</v>
      </c>
      <c r="H755" s="423">
        <v>1270.60166</v>
      </c>
      <c r="I755" s="423">
        <v>2170.24973</v>
      </c>
      <c r="J755" s="423" t="s">
        <v>6384</v>
      </c>
    </row>
    <row r="756" ht="15.75" customHeight="1">
      <c r="B756" s="422">
        <v>44340.0</v>
      </c>
      <c r="C756" s="423">
        <v>261838.0</v>
      </c>
      <c r="D756" s="423">
        <v>6.4689082E8</v>
      </c>
      <c r="E756" s="423">
        <v>18200.776</v>
      </c>
      <c r="F756" s="423">
        <v>4964542.402</v>
      </c>
      <c r="G756" s="423">
        <v>5842.91008</v>
      </c>
      <c r="H756" s="423">
        <v>1269.92284</v>
      </c>
      <c r="I756" s="423">
        <v>2172.94824</v>
      </c>
      <c r="J756" s="423" t="s">
        <v>6384</v>
      </c>
    </row>
    <row r="757" ht="15.75" customHeight="1">
      <c r="B757" s="422">
        <v>44339.0</v>
      </c>
      <c r="C757" s="423">
        <v>212377.0</v>
      </c>
      <c r="D757" s="423">
        <v>4.6597381E8</v>
      </c>
      <c r="E757" s="423">
        <v>14859.994</v>
      </c>
      <c r="F757" s="423">
        <v>4912253.466</v>
      </c>
      <c r="G757" s="423">
        <v>5787.59594</v>
      </c>
      <c r="H757" s="423">
        <v>1263.64384</v>
      </c>
      <c r="I757" s="423">
        <v>2161.72543</v>
      </c>
      <c r="J757" s="423" t="s">
        <v>6384</v>
      </c>
    </row>
    <row r="758" ht="15.75" customHeight="1">
      <c r="B758" s="422">
        <v>44336.0</v>
      </c>
      <c r="C758" s="423">
        <v>224970.0</v>
      </c>
      <c r="D758" s="423">
        <v>5.13752902E8</v>
      </c>
      <c r="E758" s="423">
        <v>16527.892</v>
      </c>
      <c r="F758" s="423">
        <v>4922920.966</v>
      </c>
      <c r="G758" s="423">
        <v>5813.069</v>
      </c>
      <c r="H758" s="423">
        <v>1272.81081</v>
      </c>
      <c r="I758" s="423">
        <v>2178.47421</v>
      </c>
      <c r="J758" s="423" t="s">
        <v>6384</v>
      </c>
    </row>
    <row r="759" ht="15.75" customHeight="1">
      <c r="B759" s="422">
        <v>44335.0</v>
      </c>
      <c r="C759" s="423">
        <v>266826.0</v>
      </c>
      <c r="D759" s="423">
        <v>7.20470291E8</v>
      </c>
      <c r="E759" s="423">
        <v>20990.515</v>
      </c>
      <c r="F759" s="423">
        <v>4957426.849</v>
      </c>
      <c r="G759" s="423">
        <v>5873.13719</v>
      </c>
      <c r="H759" s="423">
        <v>1282.40948</v>
      </c>
      <c r="I759" s="423">
        <v>2201.00434</v>
      </c>
      <c r="J759" s="423" t="s">
        <v>6384</v>
      </c>
    </row>
    <row r="760" ht="15.75" customHeight="1">
      <c r="B760" s="422">
        <v>44334.0</v>
      </c>
      <c r="C760" s="423">
        <v>244463.0</v>
      </c>
      <c r="D760" s="423">
        <v>5.74026271E8</v>
      </c>
      <c r="E760" s="423">
        <v>17196.341</v>
      </c>
      <c r="F760" s="423">
        <v>4949550.683</v>
      </c>
      <c r="G760" s="423">
        <v>5829.23183</v>
      </c>
      <c r="H760" s="423">
        <v>1281.13915</v>
      </c>
      <c r="I760" s="423">
        <v>2194.79683</v>
      </c>
      <c r="J760" s="423" t="s">
        <v>6384</v>
      </c>
    </row>
    <row r="761" ht="15.75" customHeight="1">
      <c r="B761" s="422">
        <v>44333.0</v>
      </c>
      <c r="C761" s="423">
        <v>272940.0</v>
      </c>
      <c r="D761" s="423">
        <v>5.91210693E8</v>
      </c>
      <c r="E761" s="423">
        <v>15346.224</v>
      </c>
      <c r="F761" s="423">
        <v>4964613.985</v>
      </c>
      <c r="G761" s="423">
        <v>5840.08658</v>
      </c>
      <c r="H761" s="423">
        <v>1285.09215</v>
      </c>
      <c r="I761" s="423">
        <v>2199.29612</v>
      </c>
      <c r="J761" s="423" t="s">
        <v>6384</v>
      </c>
    </row>
    <row r="762" ht="15.75" customHeight="1">
      <c r="B762" s="422">
        <v>44332.0</v>
      </c>
      <c r="C762" s="423">
        <v>256238.0</v>
      </c>
      <c r="D762" s="423">
        <v>5.76060533E8</v>
      </c>
      <c r="E762" s="423">
        <v>14183.653</v>
      </c>
      <c r="F762" s="423">
        <v>4930746.89</v>
      </c>
      <c r="G762" s="423">
        <v>5813.16504</v>
      </c>
      <c r="H762" s="423">
        <v>1282.78248</v>
      </c>
      <c r="I762" s="423">
        <v>2192.65729</v>
      </c>
      <c r="J762" s="423" t="s">
        <v>6384</v>
      </c>
    </row>
    <row r="763" ht="15.75" customHeight="1">
      <c r="B763" s="422">
        <v>44328.0</v>
      </c>
      <c r="C763" s="423">
        <v>239063.0</v>
      </c>
      <c r="D763" s="423">
        <v>5.35120052E8</v>
      </c>
      <c r="E763" s="423">
        <v>14535.688</v>
      </c>
      <c r="F763" s="423">
        <v>4899405.384</v>
      </c>
      <c r="G763" s="423">
        <v>5750.49691</v>
      </c>
      <c r="H763" s="423">
        <v>1275.14192</v>
      </c>
      <c r="I763" s="423">
        <v>2186.87116</v>
      </c>
      <c r="J763" s="423" t="s">
        <v>6384</v>
      </c>
    </row>
    <row r="764" ht="15.75" customHeight="1">
      <c r="B764" s="422">
        <v>44327.0</v>
      </c>
      <c r="C764" s="423">
        <v>211728.0</v>
      </c>
      <c r="D764" s="423">
        <v>4.56215297E8</v>
      </c>
      <c r="E764" s="423">
        <v>14033.507</v>
      </c>
      <c r="F764" s="423">
        <v>4886303.777</v>
      </c>
      <c r="G764" s="423">
        <v>5724.36855</v>
      </c>
      <c r="H764" s="423">
        <v>1271.90462</v>
      </c>
      <c r="I764" s="423">
        <v>2194.75752</v>
      </c>
      <c r="J764" s="423" t="s">
        <v>6384</v>
      </c>
    </row>
    <row r="765" ht="15.75" customHeight="1">
      <c r="B765" s="422">
        <v>44325.0</v>
      </c>
      <c r="C765" s="423">
        <v>227863.0</v>
      </c>
      <c r="D765" s="423">
        <v>4.5915886E8</v>
      </c>
      <c r="E765" s="423">
        <v>13520.393</v>
      </c>
      <c r="F765" s="423">
        <v>4831659.082</v>
      </c>
      <c r="G765" s="423">
        <v>5645.69164</v>
      </c>
      <c r="H765" s="423">
        <v>1261.49319</v>
      </c>
      <c r="I765" s="423">
        <v>2165.99701</v>
      </c>
      <c r="J765" s="423" t="s">
        <v>6384</v>
      </c>
    </row>
    <row r="766" ht="15.75" customHeight="1">
      <c r="B766" s="422">
        <v>44322.0</v>
      </c>
      <c r="C766" s="423">
        <v>234388.0</v>
      </c>
      <c r="D766" s="423">
        <v>5.03928394E8</v>
      </c>
      <c r="E766" s="423">
        <v>14862.689</v>
      </c>
      <c r="F766" s="423">
        <v>4776567.326</v>
      </c>
      <c r="G766" s="423">
        <v>5606.01626</v>
      </c>
      <c r="H766" s="423">
        <v>1252.18588</v>
      </c>
      <c r="I766" s="423">
        <v>2137.28628</v>
      </c>
      <c r="J766" s="423" t="s">
        <v>6384</v>
      </c>
    </row>
    <row r="767" ht="15.75" customHeight="1">
      <c r="B767" s="422">
        <v>44321.0</v>
      </c>
      <c r="C767" s="423">
        <v>199679.0</v>
      </c>
      <c r="D767" s="423">
        <v>4.53316417E8</v>
      </c>
      <c r="E767" s="423">
        <v>13985.111</v>
      </c>
      <c r="F767" s="423">
        <v>4755454.28</v>
      </c>
      <c r="G767" s="423">
        <v>5588.8302</v>
      </c>
      <c r="H767" s="423">
        <v>1249.92799</v>
      </c>
      <c r="I767" s="423">
        <v>2132.10741</v>
      </c>
      <c r="J767" s="423" t="s">
        <v>6384</v>
      </c>
    </row>
    <row r="768" ht="15.75" customHeight="1">
      <c r="B768" s="422">
        <v>44320.0</v>
      </c>
      <c r="C768" s="423">
        <v>188917.0</v>
      </c>
      <c r="D768" s="423">
        <v>3.59343248E8</v>
      </c>
      <c r="E768" s="423">
        <v>13561.005</v>
      </c>
      <c r="F768" s="423">
        <v>4733266.449</v>
      </c>
      <c r="G768" s="423">
        <v>5535.48129</v>
      </c>
      <c r="H768" s="423">
        <v>1249.24083</v>
      </c>
      <c r="I768" s="423">
        <v>2118.71775</v>
      </c>
      <c r="J768" s="423" t="s">
        <v>6384</v>
      </c>
    </row>
    <row r="769" ht="15.75" customHeight="1">
      <c r="B769" s="422">
        <v>44319.0</v>
      </c>
      <c r="C769" s="423">
        <v>171580.0</v>
      </c>
      <c r="D769" s="423">
        <v>3.06594423E8</v>
      </c>
      <c r="E769" s="423">
        <v>11598.312</v>
      </c>
      <c r="F769" s="423">
        <v>4725311.463</v>
      </c>
      <c r="G769" s="423">
        <v>5511.36405</v>
      </c>
      <c r="H769" s="423">
        <v>1248.15898</v>
      </c>
      <c r="I769" s="423">
        <v>2116.05219</v>
      </c>
      <c r="J769" s="423" t="s">
        <v>6384</v>
      </c>
    </row>
    <row r="770" ht="15.75" customHeight="1">
      <c r="B770" s="422">
        <v>44318.0</v>
      </c>
      <c r="C770" s="423">
        <v>191046.0</v>
      </c>
      <c r="D770" s="423">
        <v>3.54986607E8</v>
      </c>
      <c r="E770" s="423">
        <v>14069.643</v>
      </c>
      <c r="F770" s="423">
        <v>4727431.74</v>
      </c>
      <c r="G770" s="423">
        <v>5517.01956</v>
      </c>
      <c r="H770" s="423">
        <v>1255.1185</v>
      </c>
      <c r="I770" s="423">
        <v>2123.32173</v>
      </c>
      <c r="J770" s="423" t="s">
        <v>6384</v>
      </c>
    </row>
    <row r="771" ht="15.75" customHeight="1">
      <c r="B771" s="422">
        <v>44315.0</v>
      </c>
      <c r="C771" s="423">
        <v>174439.0</v>
      </c>
      <c r="D771" s="423">
        <v>2.87156171E8</v>
      </c>
      <c r="E771" s="423">
        <v>11728.884</v>
      </c>
      <c r="F771" s="423">
        <v>4707127.896</v>
      </c>
      <c r="G771" s="423">
        <v>5479.61533</v>
      </c>
      <c r="H771" s="423">
        <v>1249.81916</v>
      </c>
      <c r="I771" s="423">
        <v>2110.91413</v>
      </c>
      <c r="J771" s="423" t="s">
        <v>6384</v>
      </c>
    </row>
    <row r="772" ht="15.75" customHeight="1">
      <c r="B772" s="422">
        <v>44314.0</v>
      </c>
      <c r="C772" s="423">
        <v>147860.0</v>
      </c>
      <c r="D772" s="423">
        <v>2.29515081E8</v>
      </c>
      <c r="E772" s="423">
        <v>9403.246</v>
      </c>
      <c r="F772" s="423">
        <v>4700199.696</v>
      </c>
      <c r="G772" s="423">
        <v>5461.34073</v>
      </c>
      <c r="H772" s="423">
        <v>1249.03892</v>
      </c>
      <c r="I772" s="423">
        <v>2112.36168</v>
      </c>
      <c r="J772" s="423" t="s">
        <v>6384</v>
      </c>
    </row>
    <row r="773" ht="15.75" customHeight="1">
      <c r="B773" s="422">
        <v>44313.0</v>
      </c>
      <c r="C773" s="423">
        <v>137036.0</v>
      </c>
      <c r="D773" s="423">
        <v>2.12712614E8</v>
      </c>
      <c r="E773" s="423">
        <v>8243.669</v>
      </c>
      <c r="F773" s="423">
        <v>4683120.281</v>
      </c>
      <c r="G773" s="423">
        <v>5422.3897</v>
      </c>
      <c r="H773" s="423">
        <v>1245.45669</v>
      </c>
      <c r="I773" s="423">
        <v>2092.48192</v>
      </c>
      <c r="J773" s="423" t="s">
        <v>6384</v>
      </c>
    </row>
    <row r="774" ht="15.75" customHeight="1">
      <c r="B774" s="422">
        <v>44312.0</v>
      </c>
      <c r="C774" s="423">
        <v>162477.0</v>
      </c>
      <c r="D774" s="423">
        <v>2.67273747E8</v>
      </c>
      <c r="E774" s="423">
        <v>11957.552</v>
      </c>
      <c r="F774" s="423">
        <v>4727774.15</v>
      </c>
      <c r="G774" s="423">
        <v>5485.8682</v>
      </c>
      <c r="H774" s="423">
        <v>1262.80666</v>
      </c>
      <c r="I774" s="423">
        <v>2125.89983</v>
      </c>
      <c r="J774" s="423" t="s">
        <v>6384</v>
      </c>
    </row>
    <row r="775" ht="15.75" customHeight="1">
      <c r="B775" s="422">
        <v>44311.0</v>
      </c>
      <c r="C775" s="423">
        <v>169672.0</v>
      </c>
      <c r="D775" s="423">
        <v>2.72368475E8</v>
      </c>
      <c r="E775" s="423">
        <v>11888.624</v>
      </c>
      <c r="F775" s="423">
        <v>4726171.648</v>
      </c>
      <c r="G775" s="423">
        <v>5498.21376</v>
      </c>
      <c r="H775" s="423">
        <v>1255.73462</v>
      </c>
      <c r="I775" s="423">
        <v>2117.69191</v>
      </c>
      <c r="J775" s="423" t="s">
        <v>6384</v>
      </c>
    </row>
    <row r="776" ht="15.75" customHeight="1">
      <c r="B776" s="422">
        <v>44308.0</v>
      </c>
      <c r="C776" s="423">
        <v>150287.0</v>
      </c>
      <c r="D776" s="423">
        <v>2.29295064E8</v>
      </c>
      <c r="E776" s="423">
        <v>8832.928</v>
      </c>
      <c r="F776" s="423">
        <v>4683168.172</v>
      </c>
      <c r="G776" s="423">
        <v>5435.03196</v>
      </c>
      <c r="H776" s="423">
        <v>1237.39109</v>
      </c>
      <c r="I776" s="423">
        <v>2087.55404</v>
      </c>
      <c r="J776" s="423" t="s">
        <v>6384</v>
      </c>
    </row>
    <row r="777" ht="15.75" customHeight="1">
      <c r="B777" s="422">
        <v>44307.0</v>
      </c>
      <c r="C777" s="423">
        <v>131887.0</v>
      </c>
      <c r="D777" s="423">
        <v>1.98891189E8</v>
      </c>
      <c r="E777" s="423">
        <v>7766.719</v>
      </c>
      <c r="F777" s="423">
        <v>4685196.995</v>
      </c>
      <c r="G777" s="423">
        <v>5423.22421</v>
      </c>
      <c r="H777" s="423">
        <v>1233.48964</v>
      </c>
      <c r="I777" s="423">
        <v>2083.49996</v>
      </c>
      <c r="J777" s="423" t="s">
        <v>6384</v>
      </c>
    </row>
    <row r="778" ht="15.75" customHeight="1">
      <c r="B778" s="422">
        <v>44306.0</v>
      </c>
      <c r="C778" s="423">
        <v>154673.0</v>
      </c>
      <c r="D778" s="423">
        <v>2.5608489E8</v>
      </c>
      <c r="E778" s="423">
        <v>12998.44</v>
      </c>
      <c r="F778" s="423">
        <v>4690956.967</v>
      </c>
      <c r="G778" s="423">
        <v>5421.78446</v>
      </c>
      <c r="H778" s="423">
        <v>1233.53409</v>
      </c>
      <c r="I778" s="423">
        <v>2082.8176</v>
      </c>
      <c r="J778" s="423" t="s">
        <v>6384</v>
      </c>
    </row>
    <row r="779" ht="15.75" customHeight="1">
      <c r="B779" s="422">
        <v>44305.0</v>
      </c>
      <c r="C779" s="423">
        <v>126442.0</v>
      </c>
      <c r="D779" s="423">
        <v>1.85691951E8</v>
      </c>
      <c r="E779" s="423">
        <v>6972.968</v>
      </c>
      <c r="F779" s="423">
        <v>4643153.512</v>
      </c>
      <c r="G779" s="423">
        <v>5349.91504</v>
      </c>
      <c r="H779" s="423">
        <v>1216.19893</v>
      </c>
      <c r="I779" s="423">
        <v>2046.69444</v>
      </c>
      <c r="J779" s="423" t="s">
        <v>6384</v>
      </c>
    </row>
    <row r="780" ht="15.75" customHeight="1">
      <c r="B780" s="422">
        <v>44304.0</v>
      </c>
      <c r="C780" s="423">
        <v>114812.0</v>
      </c>
      <c r="D780" s="423">
        <v>1.66763653E8</v>
      </c>
      <c r="E780" s="423">
        <v>6027.691</v>
      </c>
      <c r="F780" s="423">
        <v>4632913.175</v>
      </c>
      <c r="G780" s="423">
        <v>5331.42527</v>
      </c>
      <c r="H780" s="423">
        <v>1211.54416</v>
      </c>
      <c r="I780" s="423">
        <v>2040.25759</v>
      </c>
      <c r="J780" s="423" t="s">
        <v>6384</v>
      </c>
    </row>
    <row r="781" ht="15.75" customHeight="1">
      <c r="B781" s="422">
        <v>44301.0</v>
      </c>
      <c r="C781" s="423">
        <v>107388.0</v>
      </c>
      <c r="D781" s="423">
        <v>1.74983723E8</v>
      </c>
      <c r="E781" s="423">
        <v>5564.212</v>
      </c>
      <c r="F781" s="423">
        <v>4627543.912</v>
      </c>
      <c r="G781" s="423">
        <v>5310.18762</v>
      </c>
      <c r="H781" s="423">
        <v>1209.07619</v>
      </c>
      <c r="I781" s="423">
        <v>2026.82388</v>
      </c>
      <c r="J781" s="423" t="s">
        <v>6384</v>
      </c>
    </row>
    <row r="782" ht="15.75" customHeight="1">
      <c r="B782" s="422">
        <v>44299.0</v>
      </c>
      <c r="C782" s="423">
        <v>103896.0</v>
      </c>
      <c r="D782" s="423">
        <v>1.46491478E8</v>
      </c>
      <c r="E782" s="423">
        <v>5119.364</v>
      </c>
      <c r="F782" s="423">
        <v>4585331.796</v>
      </c>
      <c r="G782" s="423">
        <v>5258.50124</v>
      </c>
      <c r="H782" s="423">
        <v>1198.57112</v>
      </c>
      <c r="I782" s="423">
        <v>1997.63316</v>
      </c>
      <c r="J782" s="423" t="s">
        <v>6384</v>
      </c>
    </row>
    <row r="783" ht="15.75" customHeight="1">
      <c r="B783" s="422">
        <v>44298.0</v>
      </c>
      <c r="C783" s="423">
        <v>93379.0</v>
      </c>
      <c r="D783" s="423">
        <v>1.28664602E8</v>
      </c>
      <c r="E783" s="423">
        <v>4943.122</v>
      </c>
      <c r="F783" s="423">
        <v>4522790.664</v>
      </c>
      <c r="G783" s="423">
        <v>5188.27688</v>
      </c>
      <c r="H783" s="423">
        <v>1182.96729</v>
      </c>
      <c r="I783" s="423">
        <v>1960.80354</v>
      </c>
      <c r="J783" s="423" t="s">
        <v>6384</v>
      </c>
    </row>
    <row r="784" ht="15.75" customHeight="1">
      <c r="B784" s="422">
        <v>44297.0</v>
      </c>
      <c r="C784" s="423">
        <v>91352.0</v>
      </c>
      <c r="D784" s="423">
        <v>1.18540332E8</v>
      </c>
      <c r="E784" s="423">
        <v>4565.503</v>
      </c>
      <c r="F784" s="423">
        <v>4510333.436</v>
      </c>
      <c r="G784" s="423">
        <v>5164.69832</v>
      </c>
      <c r="H784" s="423">
        <v>1177.61219</v>
      </c>
      <c r="I784" s="423">
        <v>1952.91596</v>
      </c>
      <c r="J784" s="423" t="s">
        <v>6384</v>
      </c>
    </row>
    <row r="785" ht="15.75" customHeight="1">
      <c r="B785" s="422">
        <v>44294.0</v>
      </c>
      <c r="C785" s="423">
        <v>106575.0</v>
      </c>
      <c r="D785" s="423">
        <v>1.40772813E8</v>
      </c>
      <c r="E785" s="423">
        <v>4758.779</v>
      </c>
      <c r="F785" s="423">
        <v>4592399.859</v>
      </c>
      <c r="G785" s="423">
        <v>5254.77567</v>
      </c>
      <c r="H785" s="423">
        <v>1197.66032</v>
      </c>
      <c r="I785" s="423">
        <v>1990.39362</v>
      </c>
      <c r="J785" s="423" t="s">
        <v>6384</v>
      </c>
    </row>
    <row r="786" ht="15.75" customHeight="1">
      <c r="B786" s="422">
        <v>44293.0</v>
      </c>
      <c r="C786" s="423">
        <v>104144.0</v>
      </c>
      <c r="D786" s="423">
        <v>1.71980175E8</v>
      </c>
      <c r="E786" s="423">
        <v>5825.229</v>
      </c>
      <c r="F786" s="423">
        <v>4651265.806</v>
      </c>
      <c r="G786" s="423">
        <v>5337.33242</v>
      </c>
      <c r="H786" s="423">
        <v>1214.1661</v>
      </c>
      <c r="I786" s="423">
        <v>2011.19196</v>
      </c>
      <c r="J786" s="423" t="s">
        <v>6384</v>
      </c>
    </row>
    <row r="787" ht="15.75" customHeight="1">
      <c r="B787" s="422">
        <v>44292.0</v>
      </c>
      <c r="C787" s="423">
        <v>95183.0</v>
      </c>
      <c r="D787" s="423">
        <v>1.44617461E8</v>
      </c>
      <c r="E787" s="423">
        <v>5084.546</v>
      </c>
      <c r="F787" s="423">
        <v>4610575.019</v>
      </c>
      <c r="G787" s="423">
        <v>5281.37747</v>
      </c>
      <c r="H787" s="423">
        <v>1204.61004</v>
      </c>
      <c r="I787" s="423">
        <v>1988.26562</v>
      </c>
      <c r="J787" s="423" t="s">
        <v>6384</v>
      </c>
    </row>
    <row r="788" ht="15.75" customHeight="1">
      <c r="B788" s="422">
        <v>44291.0</v>
      </c>
      <c r="C788" s="423">
        <v>56450.0</v>
      </c>
      <c r="D788" s="423">
        <v>6.6086163E7</v>
      </c>
      <c r="E788" s="423">
        <v>2366.074</v>
      </c>
      <c r="F788" s="423">
        <v>4509308.035</v>
      </c>
      <c r="G788" s="423">
        <v>5177.48349</v>
      </c>
      <c r="H788" s="423">
        <v>1182.72806</v>
      </c>
      <c r="I788" s="423">
        <v>1944.65779</v>
      </c>
      <c r="J788" s="423" t="s">
        <v>6384</v>
      </c>
    </row>
    <row r="789" ht="15.75" customHeight="1">
      <c r="B789" s="422">
        <v>44290.0</v>
      </c>
      <c r="C789" s="423">
        <v>121536.0</v>
      </c>
      <c r="D789" s="423">
        <v>1.67876024E8</v>
      </c>
      <c r="E789" s="423">
        <v>5211.726</v>
      </c>
      <c r="F789" s="423">
        <v>4433457.556</v>
      </c>
      <c r="G789" s="423">
        <v>5088.9895</v>
      </c>
      <c r="H789" s="423">
        <v>1166.16839</v>
      </c>
      <c r="I789" s="423">
        <v>1901.12621</v>
      </c>
      <c r="J789" s="423" t="s">
        <v>6384</v>
      </c>
    </row>
    <row r="790" ht="15.75" customHeight="1">
      <c r="B790" s="422">
        <v>44287.0</v>
      </c>
      <c r="C790" s="423">
        <v>107388.0</v>
      </c>
      <c r="D790" s="423">
        <v>1.40754113E8</v>
      </c>
      <c r="E790" s="423">
        <v>4513.372</v>
      </c>
      <c r="F790" s="423">
        <v>4586805.028</v>
      </c>
      <c r="G790" s="423">
        <v>5270.53103</v>
      </c>
      <c r="H790" s="423">
        <v>1202.53721</v>
      </c>
      <c r="I790" s="423">
        <v>1983.30058</v>
      </c>
      <c r="J790" s="423" t="s">
        <v>6384</v>
      </c>
    </row>
    <row r="791" ht="15.75" customHeight="1">
      <c r="B791" s="422">
        <v>44286.0</v>
      </c>
      <c r="C791" s="423">
        <v>121642.0</v>
      </c>
      <c r="D791" s="423">
        <v>1.5505093E8</v>
      </c>
      <c r="E791" s="423">
        <v>5602.517</v>
      </c>
      <c r="F791" s="423">
        <v>4589023.392</v>
      </c>
      <c r="G791" s="423">
        <v>5278.16392</v>
      </c>
      <c r="H791" s="423">
        <v>1204.17513</v>
      </c>
      <c r="I791" s="423">
        <v>1994.4035</v>
      </c>
      <c r="J791" s="423" t="s">
        <v>6384</v>
      </c>
    </row>
    <row r="792" ht="15.75" customHeight="1">
      <c r="B792" s="422">
        <v>44284.0</v>
      </c>
      <c r="C792" s="423">
        <v>135785.0</v>
      </c>
      <c r="D792" s="423">
        <v>1.79156406E8</v>
      </c>
      <c r="E792" s="423">
        <v>6346.813</v>
      </c>
      <c r="F792" s="423">
        <v>4668941.153</v>
      </c>
      <c r="G792" s="423">
        <v>5373.12459</v>
      </c>
      <c r="H792" s="423">
        <v>1221.08092</v>
      </c>
      <c r="I792" s="423">
        <v>2036.62908</v>
      </c>
      <c r="J792" s="423" t="s">
        <v>6384</v>
      </c>
    </row>
    <row r="793" ht="15.75" customHeight="1">
      <c r="B793" s="422">
        <v>44283.0</v>
      </c>
      <c r="C793" s="423">
        <v>94256.0</v>
      </c>
      <c r="D793" s="423">
        <v>1.20989249E8</v>
      </c>
      <c r="E793" s="423">
        <v>3825.489</v>
      </c>
      <c r="F793" s="423">
        <v>4643443.408</v>
      </c>
      <c r="G793" s="423">
        <v>5343.94942</v>
      </c>
      <c r="H793" s="423">
        <v>1218.45475</v>
      </c>
      <c r="I793" s="423">
        <v>2022.18949</v>
      </c>
      <c r="J793" s="423" t="s">
        <v>6384</v>
      </c>
    </row>
    <row r="794" ht="15.75" customHeight="1">
      <c r="B794" s="422">
        <v>44280.0</v>
      </c>
      <c r="C794" s="423">
        <v>103099.0</v>
      </c>
      <c r="D794" s="423">
        <v>1.27417005E8</v>
      </c>
      <c r="E794" s="423">
        <v>4882.349</v>
      </c>
      <c r="F794" s="423">
        <v>4633946.005</v>
      </c>
      <c r="G794" s="423">
        <v>5327.21607</v>
      </c>
      <c r="H794" s="423">
        <v>1217.69017</v>
      </c>
      <c r="I794" s="423">
        <v>2020.90237</v>
      </c>
      <c r="J794" s="423" t="s">
        <v>6384</v>
      </c>
    </row>
    <row r="795" ht="15.75" customHeight="1">
      <c r="B795" s="422">
        <v>44279.0</v>
      </c>
      <c r="C795" s="423">
        <v>127078.0</v>
      </c>
      <c r="D795" s="423">
        <v>1.52899996E8</v>
      </c>
      <c r="E795" s="423">
        <v>5803.951</v>
      </c>
      <c r="F795" s="423">
        <v>4635154.955</v>
      </c>
      <c r="G795" s="423">
        <v>5330.12162</v>
      </c>
      <c r="H795" s="423">
        <v>1221.53642</v>
      </c>
      <c r="I795" s="423">
        <v>2024.66609</v>
      </c>
      <c r="J795" s="423" t="s">
        <v>6384</v>
      </c>
    </row>
    <row r="796" ht="15.75" customHeight="1">
      <c r="B796" s="422">
        <v>44278.0</v>
      </c>
      <c r="C796" s="423">
        <v>139985.0</v>
      </c>
      <c r="D796" s="423">
        <v>1.61414736E8</v>
      </c>
      <c r="E796" s="423">
        <v>6310.674</v>
      </c>
      <c r="F796" s="423">
        <v>4700780.986</v>
      </c>
      <c r="G796" s="423">
        <v>5413.7316</v>
      </c>
      <c r="H796" s="423">
        <v>1237.59527</v>
      </c>
      <c r="I796" s="423">
        <v>2063.56577</v>
      </c>
      <c r="J796" s="423" t="s">
        <v>6384</v>
      </c>
    </row>
    <row r="797" ht="15.75" customHeight="1">
      <c r="B797" s="422">
        <v>44277.0</v>
      </c>
      <c r="C797" s="423">
        <v>159515.0</v>
      </c>
      <c r="D797" s="423">
        <v>2.12793766E8</v>
      </c>
      <c r="E797" s="423">
        <v>6931.705</v>
      </c>
      <c r="F797" s="423">
        <v>4723017.078</v>
      </c>
      <c r="G797" s="423">
        <v>5412.19702</v>
      </c>
      <c r="H797" s="423">
        <v>1235.94785</v>
      </c>
      <c r="I797" s="423">
        <v>2066.8632</v>
      </c>
      <c r="J797" s="423" t="s">
        <v>6384</v>
      </c>
    </row>
    <row r="798" ht="15.75" customHeight="1">
      <c r="B798" s="422">
        <v>44276.0</v>
      </c>
      <c r="C798" s="423">
        <v>136516.0</v>
      </c>
      <c r="D798" s="423">
        <v>1.56390273E8</v>
      </c>
      <c r="E798" s="423">
        <v>6159.752</v>
      </c>
      <c r="F798" s="423">
        <v>4646007.235</v>
      </c>
      <c r="G798" s="423">
        <v>5349.77874</v>
      </c>
      <c r="H798" s="423">
        <v>1226.48214</v>
      </c>
      <c r="I798" s="423">
        <v>2034.57325</v>
      </c>
      <c r="J798" s="423" t="s">
        <v>6384</v>
      </c>
    </row>
    <row r="799" ht="15.75" customHeight="1">
      <c r="B799" s="422">
        <v>44273.0</v>
      </c>
      <c r="C799" s="423">
        <v>159157.0</v>
      </c>
      <c r="D799" s="423">
        <v>1.66527531E8</v>
      </c>
      <c r="E799" s="423">
        <v>6843.618</v>
      </c>
      <c r="F799" s="423">
        <v>4720976.367</v>
      </c>
      <c r="G799" s="423">
        <v>5434.69299</v>
      </c>
      <c r="H799" s="423">
        <v>1247.67757</v>
      </c>
      <c r="I799" s="423">
        <v>2073.88918</v>
      </c>
      <c r="J799" s="423" t="s">
        <v>6384</v>
      </c>
    </row>
    <row r="800" ht="15.75" customHeight="1">
      <c r="B800" s="422">
        <v>44271.0</v>
      </c>
      <c r="C800" s="423">
        <v>161261.0</v>
      </c>
      <c r="D800" s="423">
        <v>1.88795225E8</v>
      </c>
      <c r="E800" s="423">
        <v>6980.086</v>
      </c>
      <c r="F800" s="423">
        <v>4785141.588</v>
      </c>
      <c r="G800" s="423">
        <v>5516.40658</v>
      </c>
      <c r="H800" s="423">
        <v>1261.65253</v>
      </c>
      <c r="I800" s="423">
        <v>2111.86688</v>
      </c>
      <c r="J800" s="423" t="s">
        <v>6384</v>
      </c>
    </row>
    <row r="801" ht="15.75" customHeight="1">
      <c r="B801" s="422">
        <v>44270.0</v>
      </c>
      <c r="C801" s="423">
        <v>128348.0</v>
      </c>
      <c r="D801" s="423">
        <v>1.597463E8</v>
      </c>
      <c r="E801" s="423">
        <v>6230.433</v>
      </c>
      <c r="F801" s="423">
        <v>4802784.73</v>
      </c>
      <c r="G801" s="423">
        <v>5532.97056</v>
      </c>
      <c r="H801" s="423">
        <v>1263.09448</v>
      </c>
      <c r="I801" s="423">
        <v>2129.18367</v>
      </c>
      <c r="J801" s="423" t="s">
        <v>6384</v>
      </c>
    </row>
    <row r="802" ht="15.75" customHeight="1">
      <c r="B802" s="422">
        <v>44269.0</v>
      </c>
      <c r="C802" s="423">
        <v>147401.0</v>
      </c>
      <c r="D802" s="423">
        <v>1.62939521E8</v>
      </c>
      <c r="E802" s="423">
        <v>6224.445</v>
      </c>
      <c r="F802" s="423">
        <v>4778696.223</v>
      </c>
      <c r="G802" s="423">
        <v>5519.15599</v>
      </c>
      <c r="H802" s="423">
        <v>1257.80611</v>
      </c>
      <c r="I802" s="423">
        <v>2126.29875</v>
      </c>
      <c r="J802" s="423" t="s">
        <v>6384</v>
      </c>
    </row>
    <row r="803" ht="15.75" customHeight="1">
      <c r="B803" s="422">
        <v>44266.0</v>
      </c>
      <c r="C803" s="423">
        <v>161625.0</v>
      </c>
      <c r="D803" s="423">
        <v>2.01097314E8</v>
      </c>
      <c r="E803" s="423">
        <v>8095.019</v>
      </c>
      <c r="F803" s="423">
        <v>4828543.084</v>
      </c>
      <c r="G803" s="423">
        <v>5568.85632</v>
      </c>
      <c r="H803" s="423">
        <v>1265.77027</v>
      </c>
      <c r="I803" s="423">
        <v>2154.66986</v>
      </c>
      <c r="J803" s="423" t="s">
        <v>6384</v>
      </c>
    </row>
    <row r="804" ht="15.75" customHeight="1">
      <c r="B804" s="422">
        <v>44265.0</v>
      </c>
      <c r="C804" s="423">
        <v>176268.0</v>
      </c>
      <c r="D804" s="423">
        <v>1.95241027E8</v>
      </c>
      <c r="E804" s="423">
        <v>8797.371</v>
      </c>
      <c r="F804" s="423">
        <v>4852161.043</v>
      </c>
      <c r="G804" s="423">
        <v>5563.66504</v>
      </c>
      <c r="H804" s="423">
        <v>1263.85706</v>
      </c>
      <c r="I804" s="423">
        <v>2149.92887</v>
      </c>
      <c r="J804" s="423" t="s">
        <v>6384</v>
      </c>
    </row>
    <row r="805" ht="15.75" customHeight="1">
      <c r="B805" s="422">
        <v>44264.0</v>
      </c>
      <c r="C805" s="423">
        <v>179867.0</v>
      </c>
      <c r="D805" s="423">
        <v>2.44181069E8</v>
      </c>
      <c r="E805" s="423">
        <v>10433.888</v>
      </c>
      <c r="F805" s="423">
        <v>4859864.281</v>
      </c>
      <c r="G805" s="423">
        <v>5591.38168</v>
      </c>
      <c r="H805" s="423">
        <v>1266.12535</v>
      </c>
      <c r="I805" s="423">
        <v>2165.42419</v>
      </c>
      <c r="J805" s="423" t="s">
        <v>6384</v>
      </c>
    </row>
    <row r="806" ht="15.75" customHeight="1">
      <c r="B806" s="422">
        <v>44263.0</v>
      </c>
      <c r="C806" s="423">
        <v>148350.0</v>
      </c>
      <c r="D806" s="423">
        <v>1.81746871E8</v>
      </c>
      <c r="E806" s="423">
        <v>7215.107</v>
      </c>
      <c r="F806" s="423">
        <v>4838979.933</v>
      </c>
      <c r="G806" s="423">
        <v>5604.38018</v>
      </c>
      <c r="H806" s="423">
        <v>1265.20143</v>
      </c>
      <c r="I806" s="423">
        <v>2168.00016</v>
      </c>
      <c r="J806" s="423" t="s">
        <v>6384</v>
      </c>
    </row>
    <row r="807" ht="15.75" customHeight="1">
      <c r="B807" s="422">
        <v>44262.0</v>
      </c>
      <c r="C807" s="423">
        <v>159270.0</v>
      </c>
      <c r="D807" s="423">
        <v>2.15564538E8</v>
      </c>
      <c r="E807" s="423">
        <v>8767.524</v>
      </c>
      <c r="F807" s="423">
        <v>4809947.752</v>
      </c>
      <c r="G807" s="423">
        <v>5584.29986</v>
      </c>
      <c r="H807" s="423">
        <v>1256.46226</v>
      </c>
      <c r="I807" s="423">
        <v>2156.05371</v>
      </c>
      <c r="J807" s="423" t="s">
        <v>6384</v>
      </c>
    </row>
    <row r="808" ht="15.75" customHeight="1">
      <c r="B808" s="422">
        <v>44259.0</v>
      </c>
      <c r="C808" s="423">
        <v>132694.0</v>
      </c>
      <c r="D808" s="423">
        <v>1.7322463E8</v>
      </c>
      <c r="E808" s="423">
        <v>7075.445</v>
      </c>
      <c r="F808" s="423">
        <v>4730956.638</v>
      </c>
      <c r="G808" s="423">
        <v>5515.78237</v>
      </c>
      <c r="H808" s="423">
        <v>1248.59556</v>
      </c>
      <c r="I808" s="423">
        <v>2112.68345</v>
      </c>
      <c r="J808" s="423" t="s">
        <v>6384</v>
      </c>
    </row>
    <row r="809" ht="15.75" customHeight="1">
      <c r="B809" s="422">
        <v>44258.0</v>
      </c>
      <c r="C809" s="423">
        <v>144183.0</v>
      </c>
      <c r="D809" s="423">
        <v>2.1850918E8</v>
      </c>
      <c r="E809" s="423">
        <v>7758.417</v>
      </c>
      <c r="F809" s="423">
        <v>4714101.657</v>
      </c>
      <c r="G809" s="423">
        <v>5488.07501</v>
      </c>
      <c r="H809" s="423">
        <v>1242.63899</v>
      </c>
      <c r="I809" s="423">
        <v>2092.30755</v>
      </c>
      <c r="J809" s="423" t="s">
        <v>6384</v>
      </c>
    </row>
    <row r="810" ht="15.75" customHeight="1">
      <c r="B810" s="422">
        <v>44257.0</v>
      </c>
      <c r="C810" s="423">
        <v>156394.0</v>
      </c>
      <c r="D810" s="423">
        <v>2.16958069E8</v>
      </c>
      <c r="E810" s="423">
        <v>8339.449</v>
      </c>
      <c r="F810" s="423">
        <v>4722884.404</v>
      </c>
      <c r="G810" s="423">
        <v>5508.26858</v>
      </c>
      <c r="H810" s="423">
        <v>1245.7466</v>
      </c>
      <c r="I810" s="423">
        <v>2108.15786</v>
      </c>
      <c r="J810" s="423" t="s">
        <v>6384</v>
      </c>
    </row>
    <row r="811" ht="15.75" customHeight="1">
      <c r="B811" s="422">
        <v>44256.0</v>
      </c>
      <c r="C811" s="423">
        <v>121967.0</v>
      </c>
      <c r="D811" s="423">
        <v>1.54258227E8</v>
      </c>
      <c r="E811" s="423">
        <v>6180.04</v>
      </c>
      <c r="F811" s="423">
        <v>4671722.207</v>
      </c>
      <c r="G811" s="423">
        <v>5426.82205</v>
      </c>
      <c r="H811" s="423">
        <v>1229.07867</v>
      </c>
      <c r="I811" s="423">
        <v>2069.39796</v>
      </c>
      <c r="J811" s="423" t="s">
        <v>6384</v>
      </c>
    </row>
    <row r="812" ht="15.75" customHeight="1">
      <c r="B812" s="422">
        <v>44255.0</v>
      </c>
      <c r="C812" s="423">
        <v>134579.0</v>
      </c>
      <c r="D812" s="423">
        <v>1.62027384E8</v>
      </c>
      <c r="E812" s="423">
        <v>6606.427</v>
      </c>
      <c r="F812" s="423">
        <v>4657366.089</v>
      </c>
      <c r="G812" s="423">
        <v>5404.7995</v>
      </c>
      <c r="H812" s="423">
        <v>1222.84484</v>
      </c>
      <c r="I812" s="423">
        <v>2056.83446</v>
      </c>
      <c r="J812" s="423" t="s">
        <v>6384</v>
      </c>
    </row>
    <row r="813" ht="15.75" customHeight="1">
      <c r="B813" s="422">
        <v>44252.0</v>
      </c>
      <c r="C813" s="423">
        <v>142202.0</v>
      </c>
      <c r="D813" s="423">
        <v>1.92877433E8</v>
      </c>
      <c r="E813" s="423">
        <v>7460.298</v>
      </c>
      <c r="F813" s="423">
        <v>4669555.486</v>
      </c>
      <c r="G813" s="423">
        <v>5416.39054</v>
      </c>
      <c r="H813" s="423">
        <v>1225.87752</v>
      </c>
      <c r="I813" s="423">
        <v>2065.79589</v>
      </c>
      <c r="J813" s="423" t="s">
        <v>6384</v>
      </c>
    </row>
    <row r="814" ht="15.75" customHeight="1">
      <c r="B814" s="422">
        <v>44251.0</v>
      </c>
      <c r="C814" s="423">
        <v>105003.0</v>
      </c>
      <c r="D814" s="423">
        <v>1.27170231E8</v>
      </c>
      <c r="E814" s="423">
        <v>5303.559</v>
      </c>
      <c r="F814" s="423">
        <v>4640581.49</v>
      </c>
      <c r="G814" s="423">
        <v>5385.64595</v>
      </c>
      <c r="H814" s="423">
        <v>1220.69429</v>
      </c>
      <c r="I814" s="423">
        <v>2056.37243</v>
      </c>
      <c r="J814" s="423" t="s">
        <v>6384</v>
      </c>
    </row>
    <row r="815" ht="15.75" customHeight="1">
      <c r="B815" s="422">
        <v>44250.0</v>
      </c>
      <c r="C815" s="423">
        <v>110508.0</v>
      </c>
      <c r="D815" s="423">
        <v>1.36779845E8</v>
      </c>
      <c r="E815" s="423">
        <v>5918.114</v>
      </c>
      <c r="F815" s="423">
        <v>4570041.524</v>
      </c>
      <c r="G815" s="423">
        <v>5317.71969</v>
      </c>
      <c r="H815" s="423">
        <v>1206.71516</v>
      </c>
      <c r="I815" s="423">
        <v>2017.53472</v>
      </c>
      <c r="J815" s="423" t="s">
        <v>6384</v>
      </c>
    </row>
    <row r="816" ht="15.75" customHeight="1">
      <c r="B816" s="422">
        <v>44249.0</v>
      </c>
      <c r="C816" s="423">
        <v>103794.0</v>
      </c>
      <c r="D816" s="423">
        <v>1.15292596E8</v>
      </c>
      <c r="E816" s="423">
        <v>4670.886</v>
      </c>
      <c r="F816" s="423">
        <v>4600803.781</v>
      </c>
      <c r="G816" s="423">
        <v>5385.21293</v>
      </c>
      <c r="H816" s="423">
        <v>1222.0305</v>
      </c>
      <c r="I816" s="423">
        <v>2057.36994</v>
      </c>
      <c r="J816" s="423" t="s">
        <v>6384</v>
      </c>
    </row>
    <row r="817" ht="15.75" customHeight="1">
      <c r="B817" s="422">
        <v>44245.0</v>
      </c>
      <c r="C817" s="423">
        <v>125957.0</v>
      </c>
      <c r="D817" s="423">
        <v>1.54143722E8</v>
      </c>
      <c r="E817" s="423">
        <v>6941.328</v>
      </c>
      <c r="F817" s="423">
        <v>4656582.8</v>
      </c>
      <c r="G817" s="423">
        <v>5475.9859</v>
      </c>
      <c r="H817" s="423">
        <v>1242.48555</v>
      </c>
      <c r="I817" s="423">
        <v>2105.57623</v>
      </c>
      <c r="J817" s="423" t="s">
        <v>6384</v>
      </c>
    </row>
    <row r="818" ht="15.75" customHeight="1">
      <c r="B818" s="422">
        <v>44244.0</v>
      </c>
      <c r="C818" s="423">
        <v>142558.0</v>
      </c>
      <c r="D818" s="423">
        <v>1.85154111E8</v>
      </c>
      <c r="E818" s="423">
        <v>8638.669</v>
      </c>
      <c r="F818" s="423">
        <v>4686912.052</v>
      </c>
      <c r="G818" s="423">
        <v>5503.67869</v>
      </c>
      <c r="H818" s="423">
        <v>1250.91188</v>
      </c>
      <c r="I818" s="423">
        <v>2120.40141</v>
      </c>
      <c r="J818" s="423" t="s">
        <v>6384</v>
      </c>
    </row>
    <row r="819" ht="15.75" customHeight="1">
      <c r="B819" s="422">
        <v>44243.0</v>
      </c>
      <c r="C819" s="423">
        <v>160926.0</v>
      </c>
      <c r="D819" s="423">
        <v>2.31076765E8</v>
      </c>
      <c r="E819" s="423">
        <v>9957.367</v>
      </c>
      <c r="F819" s="423">
        <v>4717475.195</v>
      </c>
      <c r="G819" s="423">
        <v>5527.39146</v>
      </c>
      <c r="H819" s="423">
        <v>1252.55476</v>
      </c>
      <c r="I819" s="423">
        <v>2146.16368</v>
      </c>
      <c r="J819" s="423" t="s">
        <v>6384</v>
      </c>
    </row>
    <row r="820" ht="15.75" customHeight="1">
      <c r="B820" s="422">
        <v>44242.0</v>
      </c>
      <c r="C820" s="423">
        <v>169157.0</v>
      </c>
      <c r="D820" s="423">
        <v>2.17782361E8</v>
      </c>
      <c r="E820" s="423">
        <v>10822.727</v>
      </c>
      <c r="F820" s="423">
        <v>4748355.124</v>
      </c>
      <c r="G820" s="423">
        <v>5545.09158</v>
      </c>
      <c r="H820" s="423">
        <v>1260.22393</v>
      </c>
      <c r="I820" s="423">
        <v>2146.14033</v>
      </c>
      <c r="J820" s="423" t="s">
        <v>6384</v>
      </c>
    </row>
    <row r="821" ht="15.75" customHeight="1">
      <c r="B821" s="422">
        <v>44241.0</v>
      </c>
      <c r="C821" s="423">
        <v>136674.0</v>
      </c>
      <c r="D821" s="423">
        <v>1.93350807E8</v>
      </c>
      <c r="E821" s="423">
        <v>8016.606</v>
      </c>
      <c r="F821" s="423">
        <v>4656484.374</v>
      </c>
      <c r="G821" s="423">
        <v>5447.64175</v>
      </c>
      <c r="H821" s="423">
        <v>1238.61937</v>
      </c>
      <c r="I821" s="423">
        <v>2099.98582</v>
      </c>
      <c r="J821" s="423" t="s">
        <v>6384</v>
      </c>
    </row>
    <row r="822" ht="15.75" customHeight="1">
      <c r="B822" s="422">
        <v>44238.0</v>
      </c>
      <c r="C822" s="423">
        <v>156178.0</v>
      </c>
      <c r="D822" s="423">
        <v>1.98486278E8</v>
      </c>
      <c r="E822" s="423">
        <v>10554.768</v>
      </c>
      <c r="F822" s="423">
        <v>4697107.917</v>
      </c>
      <c r="G822" s="423">
        <v>5485.0163</v>
      </c>
      <c r="H822" s="423">
        <v>1236.33023</v>
      </c>
      <c r="I822" s="423">
        <v>2110.69548</v>
      </c>
      <c r="J822" s="423" t="s">
        <v>6384</v>
      </c>
    </row>
    <row r="823" ht="15.75" customHeight="1">
      <c r="B823" s="422">
        <v>44237.0</v>
      </c>
      <c r="C823" s="423">
        <v>139928.0</v>
      </c>
      <c r="D823" s="423">
        <v>2.03911524E8</v>
      </c>
      <c r="E823" s="423">
        <v>7860.182</v>
      </c>
      <c r="F823" s="423">
        <v>4709237.02</v>
      </c>
      <c r="G823" s="423">
        <v>5509.40799</v>
      </c>
      <c r="H823" s="423">
        <v>1245.34815</v>
      </c>
      <c r="I823" s="423">
        <v>2101.82816</v>
      </c>
      <c r="J823" s="423" t="s">
        <v>6384</v>
      </c>
    </row>
    <row r="824" ht="15.75" customHeight="1">
      <c r="B824" s="422">
        <v>44236.0</v>
      </c>
      <c r="C824" s="423">
        <v>118225.0</v>
      </c>
      <c r="D824" s="423">
        <v>1.67325147E8</v>
      </c>
      <c r="E824" s="423">
        <v>6833.029</v>
      </c>
      <c r="F824" s="423">
        <v>4688364.496</v>
      </c>
      <c r="G824" s="423">
        <v>5498.54132</v>
      </c>
      <c r="H824" s="423">
        <v>1239.5785</v>
      </c>
      <c r="I824" s="423">
        <v>2086.35624</v>
      </c>
      <c r="J824" s="423" t="s">
        <v>6384</v>
      </c>
    </row>
    <row r="825" ht="15.75" customHeight="1">
      <c r="B825" s="422">
        <v>44235.0</v>
      </c>
      <c r="C825" s="423">
        <v>149881.0</v>
      </c>
      <c r="D825" s="423">
        <v>2.11544472E8</v>
      </c>
      <c r="E825" s="423">
        <v>7898.043</v>
      </c>
      <c r="F825" s="423">
        <v>4583952.072</v>
      </c>
      <c r="G825" s="423">
        <v>5376.45878</v>
      </c>
      <c r="H825" s="423">
        <v>1214.73778</v>
      </c>
      <c r="I825" s="423">
        <v>2023.46841</v>
      </c>
      <c r="J825" s="423" t="s">
        <v>6384</v>
      </c>
    </row>
    <row r="826" ht="15.75" customHeight="1">
      <c r="B826" s="422">
        <v>44234.0</v>
      </c>
      <c r="C826" s="423">
        <v>146760.0</v>
      </c>
      <c r="D826" s="423">
        <v>1.87081692E8</v>
      </c>
      <c r="E826" s="423">
        <v>7715.243</v>
      </c>
      <c r="F826" s="423">
        <v>4690691.007</v>
      </c>
      <c r="G826" s="423">
        <v>5504.78264</v>
      </c>
      <c r="H826" s="423">
        <v>1235.43461</v>
      </c>
      <c r="I826" s="423">
        <v>2091.11017</v>
      </c>
      <c r="J826" s="423" t="s">
        <v>6384</v>
      </c>
    </row>
    <row r="827" ht="15.75" customHeight="1">
      <c r="B827" s="422">
        <v>44231.0</v>
      </c>
      <c r="C827" s="423">
        <v>132090.0</v>
      </c>
      <c r="D827" s="423">
        <v>1.70239804E8</v>
      </c>
      <c r="E827" s="423">
        <v>7135.479</v>
      </c>
      <c r="F827" s="423">
        <v>4793044.236</v>
      </c>
      <c r="G827" s="423">
        <v>5647.6705</v>
      </c>
      <c r="H827" s="423">
        <v>1261.30486</v>
      </c>
      <c r="I827" s="423">
        <v>2173.73651</v>
      </c>
      <c r="J827" s="423" t="s">
        <v>6384</v>
      </c>
    </row>
    <row r="828" ht="15.75" customHeight="1">
      <c r="B828" s="422">
        <v>44230.0</v>
      </c>
      <c r="C828" s="423">
        <v>152386.0</v>
      </c>
      <c r="D828" s="423">
        <v>1.83329779E8</v>
      </c>
      <c r="E828" s="423">
        <v>7946.142</v>
      </c>
      <c r="F828" s="423">
        <v>4767164.597</v>
      </c>
      <c r="G828" s="423">
        <v>5581.86843</v>
      </c>
      <c r="H828" s="423">
        <v>1250.57347</v>
      </c>
      <c r="I828" s="423">
        <v>2136.46324</v>
      </c>
      <c r="J828" s="423" t="s">
        <v>6384</v>
      </c>
    </row>
    <row r="829" ht="15.75" customHeight="1">
      <c r="B829" s="422">
        <v>44229.0</v>
      </c>
      <c r="C829" s="423">
        <v>128275.0</v>
      </c>
      <c r="D829" s="423">
        <v>1.68633113E8</v>
      </c>
      <c r="E829" s="423">
        <v>7029.337</v>
      </c>
      <c r="F829" s="423">
        <v>4766304.712</v>
      </c>
      <c r="G829" s="423">
        <v>5564.69695</v>
      </c>
      <c r="H829" s="423">
        <v>1246.08783</v>
      </c>
      <c r="I829" s="423">
        <v>2109.45284</v>
      </c>
      <c r="J829" s="423" t="s">
        <v>6384</v>
      </c>
    </row>
    <row r="830" ht="15.75" customHeight="1">
      <c r="B830" s="422">
        <v>44228.0</v>
      </c>
      <c r="C830" s="423">
        <v>127444.0</v>
      </c>
      <c r="D830" s="423">
        <v>1.72658344E8</v>
      </c>
      <c r="E830" s="423">
        <v>7182.224</v>
      </c>
      <c r="F830" s="423">
        <v>4758856.57</v>
      </c>
      <c r="G830" s="423">
        <v>5599.80065</v>
      </c>
      <c r="H830" s="423">
        <v>1254.13379</v>
      </c>
      <c r="I830" s="423">
        <v>2125.48776</v>
      </c>
      <c r="J830" s="423" t="s">
        <v>6384</v>
      </c>
    </row>
    <row r="831" ht="15.75" customHeight="1">
      <c r="B831" s="422">
        <v>44227.0</v>
      </c>
      <c r="C831" s="423">
        <v>147021.0</v>
      </c>
      <c r="D831" s="423">
        <v>2.08407973E8</v>
      </c>
      <c r="E831" s="423">
        <v>8231.06</v>
      </c>
      <c r="F831" s="423">
        <v>4790286.475</v>
      </c>
      <c r="G831" s="423">
        <v>5649.86185</v>
      </c>
      <c r="H831" s="423">
        <v>1265.36819</v>
      </c>
      <c r="I831" s="423">
        <v>2160.39244</v>
      </c>
      <c r="J831" s="423" t="s">
        <v>6384</v>
      </c>
    </row>
    <row r="832" ht="15.75" customHeight="1">
      <c r="B832" s="422">
        <v>44224.0</v>
      </c>
      <c r="C832" s="423">
        <v>152545.0</v>
      </c>
      <c r="D832" s="423">
        <v>2.33859308E8</v>
      </c>
      <c r="E832" s="423">
        <v>9410.89</v>
      </c>
      <c r="F832" s="423">
        <v>4840126.965</v>
      </c>
      <c r="G832" s="423">
        <v>5724.35809</v>
      </c>
      <c r="H832" s="423">
        <v>1280.39748</v>
      </c>
      <c r="I832" s="423">
        <v>2191.20667</v>
      </c>
      <c r="J832" s="423" t="s">
        <v>6384</v>
      </c>
    </row>
    <row r="833" ht="15.75" customHeight="1">
      <c r="B833" s="422">
        <v>44223.0</v>
      </c>
      <c r="C833" s="423">
        <v>154977.0</v>
      </c>
      <c r="D833" s="423">
        <v>2.19680215E8</v>
      </c>
      <c r="E833" s="423">
        <v>9059.038</v>
      </c>
      <c r="F833" s="423">
        <v>4822800.084</v>
      </c>
      <c r="G833" s="423">
        <v>5714.74918</v>
      </c>
      <c r="H833" s="423">
        <v>1279.8837</v>
      </c>
      <c r="I833" s="423">
        <v>2178.60438</v>
      </c>
      <c r="J833" s="423" t="s">
        <v>6384</v>
      </c>
    </row>
    <row r="834" ht="15.75" customHeight="1">
      <c r="B834" s="422">
        <v>44222.0</v>
      </c>
      <c r="C834" s="423">
        <v>200231.0</v>
      </c>
      <c r="D834" s="423">
        <v>2.8287729E8</v>
      </c>
      <c r="E834" s="423">
        <v>11254.561</v>
      </c>
      <c r="F834" s="423">
        <v>4784472.072</v>
      </c>
      <c r="G834" s="423">
        <v>5695.37702</v>
      </c>
      <c r="H834" s="423">
        <v>1279.47945</v>
      </c>
      <c r="I834" s="423">
        <v>2162.99634</v>
      </c>
      <c r="J834" s="423" t="s">
        <v>6384</v>
      </c>
    </row>
    <row r="835" ht="15.75" customHeight="1">
      <c r="B835" s="422">
        <v>44221.0</v>
      </c>
      <c r="C835" s="423">
        <v>206182.0</v>
      </c>
      <c r="D835" s="423">
        <v>3.64177203E8</v>
      </c>
      <c r="E835" s="423">
        <v>15852.209</v>
      </c>
      <c r="F835" s="423">
        <v>4853007.588</v>
      </c>
      <c r="G835" s="423">
        <v>5789.92772</v>
      </c>
      <c r="H835" s="423">
        <v>1296.91299</v>
      </c>
      <c r="I835" s="423">
        <v>2202.01139</v>
      </c>
      <c r="J835" s="423" t="s">
        <v>6384</v>
      </c>
    </row>
    <row r="836" ht="15.75" customHeight="1">
      <c r="B836" s="422">
        <v>44220.0</v>
      </c>
      <c r="C836" s="423">
        <v>187968.0</v>
      </c>
      <c r="D836" s="423">
        <v>3.36193469E8</v>
      </c>
      <c r="E836" s="423">
        <v>14586.265</v>
      </c>
      <c r="F836" s="423">
        <v>4882822.924</v>
      </c>
      <c r="G836" s="423">
        <v>5815.54721</v>
      </c>
      <c r="H836" s="423">
        <v>1297.33233</v>
      </c>
      <c r="I836" s="423">
        <v>2210.19071</v>
      </c>
      <c r="J836" s="423" t="s">
        <v>6384</v>
      </c>
    </row>
    <row r="837" ht="15.75" customHeight="1">
      <c r="B837" s="422">
        <v>44217.0</v>
      </c>
      <c r="C837" s="423">
        <v>188171.0</v>
      </c>
      <c r="D837" s="423">
        <v>3.51028109E8</v>
      </c>
      <c r="E837" s="423">
        <v>12134.558</v>
      </c>
      <c r="F837" s="423">
        <v>4922890.521</v>
      </c>
      <c r="G837" s="423">
        <v>5836.18076</v>
      </c>
      <c r="H837" s="423">
        <v>1294.64808</v>
      </c>
      <c r="I837" s="423">
        <v>2208.44885</v>
      </c>
      <c r="J837" s="423" t="s">
        <v>6384</v>
      </c>
    </row>
    <row r="838" ht="15.75" customHeight="1">
      <c r="B838" s="422">
        <v>44216.0</v>
      </c>
      <c r="C838" s="423">
        <v>200751.0</v>
      </c>
      <c r="D838" s="423">
        <v>3.78057561E8</v>
      </c>
      <c r="E838" s="423">
        <v>14160.461</v>
      </c>
      <c r="F838" s="423">
        <v>4918797.851</v>
      </c>
      <c r="G838" s="423">
        <v>5827.56466</v>
      </c>
      <c r="H838" s="423">
        <v>1290.06593</v>
      </c>
      <c r="I838" s="423">
        <v>2207.49955</v>
      </c>
      <c r="J838" s="423" t="s">
        <v>6384</v>
      </c>
    </row>
    <row r="839" ht="15.75" customHeight="1">
      <c r="B839" s="422">
        <v>44215.0</v>
      </c>
      <c r="C839" s="423">
        <v>196643.0</v>
      </c>
      <c r="D839" s="423">
        <v>4.066807E8</v>
      </c>
      <c r="E839" s="423">
        <v>12909.018</v>
      </c>
      <c r="F839" s="423">
        <v>4896354.864</v>
      </c>
      <c r="G839" s="423">
        <v>5820.80993</v>
      </c>
      <c r="H839" s="423">
        <v>1291.8503</v>
      </c>
      <c r="I839" s="423">
        <v>2203.39062</v>
      </c>
      <c r="J839" s="423" t="s">
        <v>6384</v>
      </c>
    </row>
    <row r="840" ht="15.75" customHeight="1">
      <c r="B840" s="422">
        <v>44214.0</v>
      </c>
      <c r="C840" s="423">
        <v>232389.0</v>
      </c>
      <c r="D840" s="423">
        <v>4.28858349E8</v>
      </c>
      <c r="E840" s="423">
        <v>15195.965</v>
      </c>
      <c r="F840" s="423">
        <v>4892892.272</v>
      </c>
      <c r="G840" s="423">
        <v>5801.72219</v>
      </c>
      <c r="H840" s="423">
        <v>1293.96982</v>
      </c>
      <c r="I840" s="423">
        <v>2195.02149</v>
      </c>
      <c r="J840" s="423" t="s">
        <v>6384</v>
      </c>
    </row>
    <row r="841" ht="15.75" customHeight="1">
      <c r="B841" s="422">
        <v>44213.0</v>
      </c>
      <c r="C841" s="423">
        <v>301634.0</v>
      </c>
      <c r="D841" s="423">
        <v>7.26985034E8</v>
      </c>
      <c r="E841" s="423">
        <v>23848.739</v>
      </c>
      <c r="F841" s="423">
        <v>4959601.318</v>
      </c>
      <c r="G841" s="423">
        <v>5850.43726</v>
      </c>
      <c r="H841" s="423">
        <v>1299.31853</v>
      </c>
      <c r="I841" s="423">
        <v>2208.82002</v>
      </c>
      <c r="J841" s="423" t="s">
        <v>6384</v>
      </c>
    </row>
    <row r="842" ht="15.75" customHeight="1">
      <c r="B842" s="422">
        <v>44210.0</v>
      </c>
      <c r="C842" s="423">
        <v>264831.0</v>
      </c>
      <c r="D842" s="423">
        <v>6.62276238E8</v>
      </c>
      <c r="E842" s="423">
        <v>20708.548</v>
      </c>
      <c r="F842" s="423">
        <v>5017096.48</v>
      </c>
      <c r="G842" s="423">
        <v>5909.30826</v>
      </c>
      <c r="H842" s="423">
        <v>1323.50786</v>
      </c>
      <c r="I842" s="423">
        <v>2236.77819</v>
      </c>
      <c r="J842" s="423" t="s">
        <v>6384</v>
      </c>
    </row>
    <row r="843" ht="15.75" customHeight="1">
      <c r="B843" s="422">
        <v>44209.0</v>
      </c>
      <c r="C843" s="423">
        <v>306841.0</v>
      </c>
      <c r="D843" s="423">
        <v>6.15686968E8</v>
      </c>
      <c r="E843" s="423">
        <v>21084.982</v>
      </c>
      <c r="F843" s="423">
        <v>4903162.728</v>
      </c>
      <c r="G843" s="423">
        <v>5770.005</v>
      </c>
      <c r="H843" s="423">
        <v>1301.63786</v>
      </c>
      <c r="I843" s="423">
        <v>2159.88297</v>
      </c>
      <c r="J843" s="423" t="s">
        <v>6384</v>
      </c>
    </row>
    <row r="844" ht="15.75" customHeight="1">
      <c r="B844" s="422">
        <v>44208.0</v>
      </c>
      <c r="C844" s="423">
        <v>272041.0</v>
      </c>
      <c r="D844" s="423">
        <v>6.7998966E8</v>
      </c>
      <c r="E844" s="423">
        <v>19826.437</v>
      </c>
      <c r="F844" s="423">
        <v>4937511.294</v>
      </c>
      <c r="G844" s="423">
        <v>5861.02089</v>
      </c>
      <c r="H844" s="423">
        <v>1322.67031</v>
      </c>
      <c r="I844" s="423">
        <v>2194.98434</v>
      </c>
      <c r="J844" s="423" t="s">
        <v>6384</v>
      </c>
    </row>
    <row r="845" ht="15.75" customHeight="1">
      <c r="B845" s="422">
        <v>44207.0</v>
      </c>
      <c r="C845" s="423">
        <v>241542.0</v>
      </c>
      <c r="D845" s="423">
        <v>5.74915825E8</v>
      </c>
      <c r="E845" s="423">
        <v>16756.158</v>
      </c>
      <c r="F845" s="423">
        <v>4812510.608</v>
      </c>
      <c r="G845" s="423">
        <v>5718.75144</v>
      </c>
      <c r="H845" s="423">
        <v>1297.41449</v>
      </c>
      <c r="I845" s="423">
        <v>2123.96559</v>
      </c>
      <c r="J845" s="423" t="s">
        <v>6384</v>
      </c>
    </row>
    <row r="846" ht="15.75" customHeight="1">
      <c r="B846" s="422">
        <v>44206.0</v>
      </c>
      <c r="C846" s="423">
        <v>231203.0</v>
      </c>
      <c r="D846" s="423">
        <v>5.9734079E8</v>
      </c>
      <c r="E846" s="423">
        <v>15056.822</v>
      </c>
      <c r="F846" s="423">
        <v>4745440.062</v>
      </c>
      <c r="G846" s="423">
        <v>5634.04927</v>
      </c>
      <c r="H846" s="423">
        <v>1273.91857</v>
      </c>
      <c r="I846" s="423">
        <v>2067.19094</v>
      </c>
      <c r="J846" s="423" t="s">
        <v>6384</v>
      </c>
    </row>
    <row r="847" ht="15.75" customHeight="1">
      <c r="B847" s="422">
        <v>44203.0</v>
      </c>
      <c r="C847" s="423">
        <v>254292.0</v>
      </c>
      <c r="D847" s="423">
        <v>6.47298026E8</v>
      </c>
      <c r="E847" s="423">
        <v>17081.072</v>
      </c>
      <c r="F847" s="423">
        <v>4702700.385</v>
      </c>
      <c r="G847" s="423">
        <v>5621.76601</v>
      </c>
      <c r="H847" s="423">
        <v>1265.93512</v>
      </c>
      <c r="I847" s="423">
        <v>2048.06611</v>
      </c>
      <c r="J847" s="423" t="s">
        <v>6384</v>
      </c>
    </row>
    <row r="848" ht="15.75" customHeight="1">
      <c r="B848" s="422">
        <v>44202.0</v>
      </c>
      <c r="C848" s="423">
        <v>252351.0</v>
      </c>
      <c r="D848" s="423">
        <v>5.52929925E8</v>
      </c>
      <c r="E848" s="423">
        <v>15774.641</v>
      </c>
      <c r="F848" s="423">
        <v>4692888.435</v>
      </c>
      <c r="G848" s="423">
        <v>5640.1927</v>
      </c>
      <c r="H848" s="423">
        <v>1281.21312</v>
      </c>
      <c r="I848" s="423">
        <v>2072.03709</v>
      </c>
      <c r="J848" s="423" t="s">
        <v>6384</v>
      </c>
    </row>
    <row r="849" ht="15.75" customHeight="1">
      <c r="B849" s="422">
        <v>44201.0</v>
      </c>
      <c r="C849" s="423">
        <v>356507.0</v>
      </c>
      <c r="D849" s="423">
        <v>9.40908652E8</v>
      </c>
      <c r="E849" s="423">
        <v>25468.26</v>
      </c>
      <c r="F849" s="423">
        <v>4677035.919</v>
      </c>
      <c r="G849" s="423">
        <v>5609.70664</v>
      </c>
      <c r="H849" s="423">
        <v>1278.67971</v>
      </c>
      <c r="I849" s="423">
        <v>2058.86086</v>
      </c>
      <c r="J849" s="423" t="s">
        <v>6384</v>
      </c>
    </row>
    <row r="850" ht="15.75" customHeight="1">
      <c r="B850" s="422">
        <v>44200.0</v>
      </c>
      <c r="C850" s="423">
        <v>293473.0</v>
      </c>
      <c r="D850" s="423">
        <v>7.41767611E8</v>
      </c>
      <c r="E850" s="423">
        <v>21930.163</v>
      </c>
      <c r="F850" s="423">
        <v>4687613.425</v>
      </c>
      <c r="G850" s="423">
        <v>5652.32789</v>
      </c>
      <c r="H850" s="423">
        <v>1297.87991</v>
      </c>
      <c r="I850" s="423">
        <v>2091.78062</v>
      </c>
      <c r="J850" s="423" t="s">
        <v>6384</v>
      </c>
    </row>
    <row r="851" ht="15.75" customHeight="1">
      <c r="B851" s="422">
        <v>44199.0</v>
      </c>
      <c r="C851" s="423">
        <v>258824.0</v>
      </c>
      <c r="D851" s="423">
        <v>6.71962335E8</v>
      </c>
      <c r="E851" s="423">
        <v>19257.733</v>
      </c>
      <c r="F851" s="423">
        <v>4646374.183</v>
      </c>
      <c r="G851" s="423">
        <v>5618.95835</v>
      </c>
      <c r="H851" s="423">
        <v>1299.522</v>
      </c>
      <c r="I851" s="423">
        <v>2078.95305</v>
      </c>
      <c r="J851" s="423" t="s">
        <v>6384</v>
      </c>
    </row>
    <row r="852" ht="15.75" customHeight="1">
      <c r="B852" s="422">
        <v>44195.0</v>
      </c>
      <c r="C852" s="423">
        <v>243988.0</v>
      </c>
      <c r="D852" s="423">
        <v>5.07414037E8</v>
      </c>
      <c r="E852" s="423">
        <v>15432.742</v>
      </c>
      <c r="F852" s="423">
        <v>4482300.522</v>
      </c>
      <c r="G852" s="423">
        <v>5402.06586</v>
      </c>
      <c r="H852" s="423">
        <v>1242.11293</v>
      </c>
      <c r="I852" s="423">
        <v>1963.96026</v>
      </c>
      <c r="J852" s="423" t="s">
        <v>6384</v>
      </c>
    </row>
    <row r="853" ht="15.75" customHeight="1">
      <c r="B853" s="422">
        <v>44194.0</v>
      </c>
      <c r="C853" s="423">
        <v>226838.0</v>
      </c>
      <c r="D853" s="423">
        <v>4.81045814E8</v>
      </c>
      <c r="E853" s="423">
        <v>13838.985</v>
      </c>
      <c r="F853" s="423">
        <v>4442036.168</v>
      </c>
      <c r="G853" s="423">
        <v>5358.25678</v>
      </c>
      <c r="H853" s="423">
        <v>1233.46647</v>
      </c>
      <c r="I853" s="423">
        <v>1936.57325</v>
      </c>
      <c r="J853" s="423" t="s">
        <v>6384</v>
      </c>
    </row>
    <row r="854" ht="15.75" customHeight="1">
      <c r="B854" s="422">
        <v>44193.0</v>
      </c>
      <c r="C854" s="423">
        <v>232457.0</v>
      </c>
      <c r="D854" s="423">
        <v>4.70197249E8</v>
      </c>
      <c r="E854" s="423">
        <v>13469.882</v>
      </c>
      <c r="F854" s="423">
        <v>4418284.426</v>
      </c>
      <c r="G854" s="423">
        <v>5344.01424</v>
      </c>
      <c r="H854" s="423">
        <v>1231.65286</v>
      </c>
      <c r="I854" s="423">
        <v>1924.25507</v>
      </c>
      <c r="J854" s="423" t="s">
        <v>6384</v>
      </c>
    </row>
    <row r="855" ht="15.75" customHeight="1">
      <c r="B855" s="422">
        <v>44192.0</v>
      </c>
      <c r="C855" s="423">
        <v>257007.0</v>
      </c>
      <c r="D855" s="423">
        <v>5.23145579E8</v>
      </c>
      <c r="E855" s="423">
        <v>15293.015</v>
      </c>
      <c r="F855" s="423">
        <v>4393977.644</v>
      </c>
      <c r="G855" s="423">
        <v>5328.27679</v>
      </c>
      <c r="H855" s="423">
        <v>1226.7775</v>
      </c>
      <c r="I855" s="423">
        <v>1915.67795</v>
      </c>
      <c r="J855" s="423" t="s">
        <v>6384</v>
      </c>
    </row>
    <row r="856" ht="15.75" customHeight="1">
      <c r="B856" s="422">
        <v>44189.0</v>
      </c>
      <c r="C856" s="423">
        <v>202986.0</v>
      </c>
      <c r="D856" s="423">
        <v>4.40685258E8</v>
      </c>
      <c r="E856" s="423">
        <v>14056.851</v>
      </c>
      <c r="F856" s="423">
        <v>4257945.58</v>
      </c>
      <c r="G856" s="423">
        <v>5218.36907</v>
      </c>
      <c r="H856" s="423">
        <v>1203.67282</v>
      </c>
      <c r="I856" s="423">
        <v>1876.73519</v>
      </c>
      <c r="J856" s="423" t="s">
        <v>6384</v>
      </c>
    </row>
    <row r="857" ht="15.75" customHeight="1">
      <c r="B857" s="422">
        <v>44188.0</v>
      </c>
      <c r="C857" s="423">
        <v>207097.0</v>
      </c>
      <c r="D857" s="423">
        <v>3.53273597E8</v>
      </c>
      <c r="E857" s="423">
        <v>12448.781</v>
      </c>
      <c r="F857" s="423">
        <v>4126808.043</v>
      </c>
      <c r="G857" s="423">
        <v>5133.29838</v>
      </c>
      <c r="H857" s="423">
        <v>1186.30129</v>
      </c>
      <c r="I857" s="423">
        <v>1836.23558</v>
      </c>
      <c r="J857" s="423" t="s">
        <v>6384</v>
      </c>
    </row>
    <row r="858" ht="15.75" customHeight="1">
      <c r="B858" s="422">
        <v>44187.0</v>
      </c>
      <c r="C858" s="423">
        <v>174421.0</v>
      </c>
      <c r="D858" s="423">
        <v>2.90192946E8</v>
      </c>
      <c r="E858" s="423">
        <v>9755.155</v>
      </c>
      <c r="F858" s="423">
        <v>4130335.109</v>
      </c>
      <c r="G858" s="423">
        <v>5098.48851</v>
      </c>
      <c r="H858" s="423">
        <v>1177.99876</v>
      </c>
      <c r="I858" s="423">
        <v>1812.52095</v>
      </c>
      <c r="J858" s="423" t="s">
        <v>6384</v>
      </c>
    </row>
    <row r="859" ht="15.75" customHeight="1">
      <c r="B859" s="422">
        <v>44186.0</v>
      </c>
      <c r="C859" s="423">
        <v>191303.0</v>
      </c>
      <c r="D859" s="423">
        <v>3.30541979E8</v>
      </c>
      <c r="E859" s="423">
        <v>11373.452</v>
      </c>
      <c r="F859" s="423">
        <v>4150629.38</v>
      </c>
      <c r="G859" s="423">
        <v>5115.19886</v>
      </c>
      <c r="H859" s="423">
        <v>1182.91291</v>
      </c>
      <c r="I859" s="423">
        <v>1818.21343</v>
      </c>
      <c r="J859" s="423" t="s">
        <v>6384</v>
      </c>
    </row>
    <row r="860" ht="15.75" customHeight="1">
      <c r="B860" s="422">
        <v>44185.0</v>
      </c>
      <c r="C860" s="423">
        <v>161740.0</v>
      </c>
      <c r="D860" s="423">
        <v>2.70117346E8</v>
      </c>
      <c r="E860" s="423">
        <v>8603.262</v>
      </c>
      <c r="F860" s="423">
        <v>4147087.541</v>
      </c>
      <c r="G860" s="423">
        <v>5074.58627</v>
      </c>
      <c r="H860" s="423">
        <v>1170.41145</v>
      </c>
      <c r="I860" s="423">
        <v>1794.13838</v>
      </c>
      <c r="J860" s="423" t="s">
        <v>6384</v>
      </c>
    </row>
    <row r="861" ht="15.75" customHeight="1">
      <c r="B861" s="422">
        <v>44182.0</v>
      </c>
      <c r="C861" s="423">
        <v>147968.0</v>
      </c>
      <c r="D861" s="423">
        <v>2.33816896E8</v>
      </c>
      <c r="E861" s="423">
        <v>7050.665</v>
      </c>
      <c r="F861" s="423">
        <v>4169472.371</v>
      </c>
      <c r="G861" s="423">
        <v>5108.03652</v>
      </c>
      <c r="H861" s="423">
        <v>1180.09252</v>
      </c>
      <c r="I861" s="423">
        <v>1798.61828</v>
      </c>
      <c r="J861" s="423" t="s">
        <v>6384</v>
      </c>
    </row>
    <row r="862" ht="15.75" customHeight="1">
      <c r="B862" s="422">
        <v>44180.0</v>
      </c>
      <c r="C862" s="423">
        <v>187094.0</v>
      </c>
      <c r="D862" s="423">
        <v>3.21476192E8</v>
      </c>
      <c r="E862" s="423">
        <v>9720.436</v>
      </c>
      <c r="F862" s="423">
        <v>4180564.616</v>
      </c>
      <c r="G862" s="423">
        <v>5123.0659</v>
      </c>
      <c r="H862" s="423">
        <v>1185.52975</v>
      </c>
      <c r="I862" s="423">
        <v>1806.03962</v>
      </c>
      <c r="J862" s="423" t="s">
        <v>6384</v>
      </c>
    </row>
    <row r="863" ht="15.75" customHeight="1">
      <c r="B863" s="422">
        <v>44179.0</v>
      </c>
      <c r="C863" s="423">
        <v>187418.0</v>
      </c>
      <c r="D863" s="423">
        <v>3.56992871E8</v>
      </c>
      <c r="E863" s="423">
        <v>9793.379</v>
      </c>
      <c r="F863" s="423">
        <v>4168639.117</v>
      </c>
      <c r="G863" s="423">
        <v>5147.0243</v>
      </c>
      <c r="H863" s="423">
        <v>1192.50881</v>
      </c>
      <c r="I863" s="423">
        <v>1813.20115</v>
      </c>
      <c r="J863" s="423" t="s">
        <v>6384</v>
      </c>
    </row>
    <row r="864" ht="15.75" customHeight="1">
      <c r="B864" s="422">
        <v>44178.0</v>
      </c>
      <c r="C864" s="423">
        <v>190466.0</v>
      </c>
      <c r="D864" s="423">
        <v>4.22951746E8</v>
      </c>
      <c r="E864" s="423">
        <v>10033.813</v>
      </c>
      <c r="F864" s="423">
        <v>4162613.156</v>
      </c>
      <c r="G864" s="423">
        <v>5126.43053</v>
      </c>
      <c r="H864" s="423">
        <v>1180.62519</v>
      </c>
      <c r="I864" s="423">
        <v>1798.74761</v>
      </c>
      <c r="J864" s="423" t="s">
        <v>6384</v>
      </c>
    </row>
    <row r="865" ht="15.75" customHeight="1">
      <c r="B865" s="422">
        <v>44175.0</v>
      </c>
      <c r="C865" s="423">
        <v>177856.0</v>
      </c>
      <c r="D865" s="423">
        <v>3.58861511E8</v>
      </c>
      <c r="E865" s="423">
        <v>9365.805</v>
      </c>
      <c r="F865" s="423">
        <v>4106177.335</v>
      </c>
      <c r="G865" s="423">
        <v>5094.66226</v>
      </c>
      <c r="H865" s="423">
        <v>1169.52546</v>
      </c>
      <c r="I865" s="423">
        <v>1775.15687</v>
      </c>
      <c r="J865" s="423" t="s">
        <v>6384</v>
      </c>
    </row>
    <row r="866" ht="15.75" customHeight="1">
      <c r="B866" s="422">
        <v>44174.0</v>
      </c>
      <c r="C866" s="423">
        <v>165408.0</v>
      </c>
      <c r="D866" s="423">
        <v>3.23094183E8</v>
      </c>
      <c r="E866" s="423">
        <v>8253.113</v>
      </c>
      <c r="F866" s="423">
        <v>4062747.878</v>
      </c>
      <c r="G866" s="423">
        <v>5069.88341</v>
      </c>
      <c r="H866" s="423">
        <v>1163.60158</v>
      </c>
      <c r="I866" s="423">
        <v>1767.1051</v>
      </c>
      <c r="J866" s="423" t="s">
        <v>6384</v>
      </c>
    </row>
    <row r="867" ht="15.75" customHeight="1">
      <c r="B867" s="422">
        <v>44173.0</v>
      </c>
      <c r="C867" s="423">
        <v>153382.0</v>
      </c>
      <c r="D867" s="423">
        <v>2.88700637E8</v>
      </c>
      <c r="E867" s="423">
        <v>7195.935</v>
      </c>
      <c r="F867" s="423">
        <v>4048705.057</v>
      </c>
      <c r="G867" s="423">
        <v>5049.80151</v>
      </c>
      <c r="H867" s="423">
        <v>1158.40536</v>
      </c>
      <c r="I867" s="423">
        <v>1760.22941</v>
      </c>
      <c r="J867" s="423" t="s">
        <v>6384</v>
      </c>
    </row>
    <row r="868" ht="15.75" customHeight="1">
      <c r="B868" s="422">
        <v>44172.0</v>
      </c>
      <c r="C868" s="423">
        <v>170937.0</v>
      </c>
      <c r="D868" s="423">
        <v>3.30619255E8</v>
      </c>
      <c r="E868" s="423">
        <v>8481.27</v>
      </c>
      <c r="F868" s="423">
        <v>4045289.318</v>
      </c>
      <c r="G868" s="423">
        <v>5053.49244</v>
      </c>
      <c r="H868" s="423">
        <v>1159.64127</v>
      </c>
      <c r="I868" s="423">
        <v>1763.21157</v>
      </c>
      <c r="J868" s="423" t="s">
        <v>6384</v>
      </c>
    </row>
    <row r="869" ht="15.75" customHeight="1">
      <c r="B869" s="422">
        <v>44171.0</v>
      </c>
      <c r="C869" s="423">
        <v>178327.0</v>
      </c>
      <c r="D869" s="423">
        <v>3.33320253E8</v>
      </c>
      <c r="E869" s="423">
        <v>8438.002</v>
      </c>
      <c r="F869" s="423">
        <v>4030108.164</v>
      </c>
      <c r="G869" s="423">
        <v>5024.38916</v>
      </c>
      <c r="H869" s="423">
        <v>1150.80834</v>
      </c>
      <c r="I869" s="423">
        <v>1748.64043</v>
      </c>
      <c r="J869" s="423" t="s">
        <v>6384</v>
      </c>
    </row>
    <row r="870" ht="15.75" customHeight="1">
      <c r="B870" s="422">
        <v>44168.0</v>
      </c>
      <c r="C870" s="423">
        <v>162154.0</v>
      </c>
      <c r="D870" s="423">
        <v>2.98709471E8</v>
      </c>
      <c r="E870" s="423">
        <v>8226.394</v>
      </c>
      <c r="F870" s="423">
        <v>3992786.262</v>
      </c>
      <c r="G870" s="423">
        <v>4974.83921</v>
      </c>
      <c r="H870" s="423">
        <v>1135.53699</v>
      </c>
      <c r="I870" s="423">
        <v>1727.1296</v>
      </c>
      <c r="J870" s="423" t="s">
        <v>6384</v>
      </c>
    </row>
    <row r="871" ht="15.75" customHeight="1">
      <c r="B871" s="422">
        <v>44167.0</v>
      </c>
      <c r="C871" s="423">
        <v>170887.0</v>
      </c>
      <c r="D871" s="423">
        <v>2.9390695E8</v>
      </c>
      <c r="E871" s="423">
        <v>8410.782</v>
      </c>
      <c r="F871" s="423">
        <v>3965123.666</v>
      </c>
      <c r="G871" s="423">
        <v>4934.86248</v>
      </c>
      <c r="H871" s="423">
        <v>1126.62124</v>
      </c>
      <c r="I871" s="423">
        <v>1704.98204</v>
      </c>
      <c r="J871" s="423" t="s">
        <v>6384</v>
      </c>
    </row>
    <row r="872" ht="15.75" customHeight="1">
      <c r="B872" s="422">
        <v>44166.0</v>
      </c>
      <c r="C872" s="423">
        <v>140792.0</v>
      </c>
      <c r="D872" s="423">
        <v>2.53470673E8</v>
      </c>
      <c r="E872" s="423">
        <v>6638.473</v>
      </c>
      <c r="F872" s="423">
        <v>3927800.625</v>
      </c>
      <c r="G872" s="423">
        <v>4903.95567</v>
      </c>
      <c r="H872" s="423">
        <v>1120.35705</v>
      </c>
      <c r="I872" s="423">
        <v>1695.50679</v>
      </c>
      <c r="J872" s="423" t="s">
        <v>6384</v>
      </c>
    </row>
    <row r="873" ht="15.75" customHeight="1">
      <c r="B873" s="422">
        <v>44165.0</v>
      </c>
      <c r="C873" s="423">
        <v>164206.0</v>
      </c>
      <c r="D873" s="423">
        <v>2.95952601E8</v>
      </c>
      <c r="E873" s="423">
        <v>8042.102</v>
      </c>
      <c r="F873" s="423">
        <v>3899792.137</v>
      </c>
      <c r="G873" s="423">
        <v>4866.84227</v>
      </c>
      <c r="H873" s="423">
        <v>1113.97503</v>
      </c>
      <c r="I873" s="423">
        <v>1687.40049</v>
      </c>
      <c r="J873" s="423" t="s">
        <v>6384</v>
      </c>
    </row>
    <row r="874" ht="15.75" customHeight="1">
      <c r="B874" s="422">
        <v>44164.0</v>
      </c>
      <c r="C874" s="423">
        <v>147288.0</v>
      </c>
      <c r="D874" s="423">
        <v>2.87096846E8</v>
      </c>
      <c r="E874" s="423">
        <v>7662.151</v>
      </c>
      <c r="F874" s="423">
        <v>3907958.637</v>
      </c>
      <c r="G874" s="423">
        <v>4881.8213</v>
      </c>
      <c r="H874" s="423">
        <v>1120.91871</v>
      </c>
      <c r="I874" s="423">
        <v>1698.79952</v>
      </c>
      <c r="J874" s="423" t="s">
        <v>6384</v>
      </c>
    </row>
    <row r="875" ht="15.75" customHeight="1">
      <c r="B875" s="422">
        <v>44161.0</v>
      </c>
      <c r="C875" s="423">
        <v>152160.0</v>
      </c>
      <c r="D875" s="423">
        <v>2.77756747E8</v>
      </c>
      <c r="E875" s="423">
        <v>7583.328</v>
      </c>
      <c r="F875" s="423">
        <v>3905335.648</v>
      </c>
      <c r="G875" s="423">
        <v>4869.09286</v>
      </c>
      <c r="H875" s="423">
        <v>1118.8516</v>
      </c>
      <c r="I875" s="423">
        <v>1689.7002</v>
      </c>
      <c r="J875" s="423" t="s">
        <v>6384</v>
      </c>
    </row>
    <row r="876" ht="15.75" customHeight="1">
      <c r="B876" s="422">
        <v>44160.0</v>
      </c>
      <c r="C876" s="423">
        <v>140259.0</v>
      </c>
      <c r="D876" s="423">
        <v>2.58298551E8</v>
      </c>
      <c r="E876" s="423">
        <v>6027.444</v>
      </c>
      <c r="F876" s="423">
        <v>3904474.993</v>
      </c>
      <c r="G876" s="423">
        <v>4861.87832</v>
      </c>
      <c r="H876" s="423">
        <v>1117.24283</v>
      </c>
      <c r="I876" s="423">
        <v>1681.94567</v>
      </c>
      <c r="J876" s="423" t="s">
        <v>6384</v>
      </c>
    </row>
    <row r="877" ht="15.75" customHeight="1">
      <c r="B877" s="422">
        <v>44159.0</v>
      </c>
      <c r="C877" s="423">
        <v>128968.0</v>
      </c>
      <c r="D877" s="423">
        <v>2.59395895E8</v>
      </c>
      <c r="E877" s="423">
        <v>6710.397</v>
      </c>
      <c r="F877" s="423">
        <v>3893341.157</v>
      </c>
      <c r="G877" s="423">
        <v>4833.19569</v>
      </c>
      <c r="H877" s="423">
        <v>1112.82645</v>
      </c>
      <c r="I877" s="423">
        <v>1674.70762</v>
      </c>
      <c r="J877" s="423" t="s">
        <v>6384</v>
      </c>
    </row>
    <row r="878" ht="15.75" customHeight="1">
      <c r="B878" s="422">
        <v>44158.0</v>
      </c>
      <c r="C878" s="423">
        <v>127756.0</v>
      </c>
      <c r="D878" s="423">
        <v>2.20268799E8</v>
      </c>
      <c r="E878" s="423">
        <v>6212.854</v>
      </c>
      <c r="F878" s="423">
        <v>3877235.385</v>
      </c>
      <c r="G878" s="423">
        <v>4817.70063</v>
      </c>
      <c r="H878" s="423">
        <v>1107.68815</v>
      </c>
      <c r="I878" s="423">
        <v>1669.87603</v>
      </c>
      <c r="J878" s="423" t="s">
        <v>6384</v>
      </c>
    </row>
    <row r="879" ht="15.75" customHeight="1">
      <c r="B879" s="422">
        <v>44157.0</v>
      </c>
      <c r="C879" s="423">
        <v>110030.0</v>
      </c>
      <c r="D879" s="423">
        <v>1.89527853E8</v>
      </c>
      <c r="E879" s="423">
        <v>4955.39</v>
      </c>
      <c r="F879" s="423">
        <v>3904016.04</v>
      </c>
      <c r="G879" s="423">
        <v>4845.09211</v>
      </c>
      <c r="H879" s="423">
        <v>1123.92549</v>
      </c>
      <c r="I879" s="423">
        <v>1687.78168</v>
      </c>
      <c r="J879" s="423" t="s">
        <v>6384</v>
      </c>
    </row>
    <row r="880" ht="15.75" customHeight="1">
      <c r="B880" s="422">
        <v>44154.0</v>
      </c>
      <c r="C880" s="423">
        <v>131354.0</v>
      </c>
      <c r="D880" s="423">
        <v>2.45635281E8</v>
      </c>
      <c r="E880" s="423">
        <v>5853.13</v>
      </c>
      <c r="F880" s="423">
        <v>3932998.262</v>
      </c>
      <c r="G880" s="423">
        <v>4879.96455</v>
      </c>
      <c r="H880" s="423">
        <v>1128.88069</v>
      </c>
      <c r="I880" s="423">
        <v>1701.33934</v>
      </c>
      <c r="J880" s="423" t="s">
        <v>6384</v>
      </c>
    </row>
    <row r="881" ht="15.75" customHeight="1">
      <c r="B881" s="422">
        <v>44153.0</v>
      </c>
      <c r="C881" s="423">
        <v>117243.0</v>
      </c>
      <c r="D881" s="423">
        <v>2.59283517E8</v>
      </c>
      <c r="E881" s="423">
        <v>5449.932</v>
      </c>
      <c r="F881" s="423">
        <v>3943240.848</v>
      </c>
      <c r="G881" s="423">
        <v>4887.12458</v>
      </c>
      <c r="H881" s="423">
        <v>1126.55359</v>
      </c>
      <c r="I881" s="423">
        <v>1699.77899</v>
      </c>
      <c r="J881" s="423" t="s">
        <v>6384</v>
      </c>
    </row>
    <row r="882" ht="15.75" customHeight="1">
      <c r="B882" s="422">
        <v>44152.0</v>
      </c>
      <c r="C882" s="423">
        <v>153126.0</v>
      </c>
      <c r="D882" s="423">
        <v>3.82089244E8</v>
      </c>
      <c r="E882" s="423">
        <v>7909.179</v>
      </c>
      <c r="F882" s="423">
        <v>3959646.073</v>
      </c>
      <c r="G882" s="423">
        <v>4905.097</v>
      </c>
      <c r="H882" s="423">
        <v>1126.95271</v>
      </c>
      <c r="I882" s="423">
        <v>1704.03091</v>
      </c>
      <c r="J882" s="423" t="s">
        <v>6384</v>
      </c>
    </row>
    <row r="883" ht="15.75" customHeight="1">
      <c r="B883" s="422">
        <v>44151.0</v>
      </c>
      <c r="C883" s="423">
        <v>152545.0</v>
      </c>
      <c r="D883" s="423">
        <v>4.25555917E8</v>
      </c>
      <c r="E883" s="423">
        <v>7901.588</v>
      </c>
      <c r="F883" s="423">
        <v>3954949.0</v>
      </c>
      <c r="G883" s="423">
        <v>4871.41984</v>
      </c>
      <c r="H883" s="423">
        <v>1122.97155</v>
      </c>
      <c r="I883" s="423">
        <v>1696.80505</v>
      </c>
      <c r="J883" s="423" t="s">
        <v>6384</v>
      </c>
    </row>
    <row r="884" ht="15.75" customHeight="1">
      <c r="B884" s="422">
        <v>44150.0</v>
      </c>
      <c r="C884" s="423">
        <v>169542.0</v>
      </c>
      <c r="D884" s="423">
        <v>5.16381408E8</v>
      </c>
      <c r="E884" s="423">
        <v>11977.209</v>
      </c>
      <c r="F884" s="423">
        <v>3960154.428</v>
      </c>
      <c r="G884" s="423">
        <v>4867.7398</v>
      </c>
      <c r="H884" s="423">
        <v>1114.5968</v>
      </c>
      <c r="I884" s="423">
        <v>1696.53303</v>
      </c>
      <c r="J884" s="423" t="s">
        <v>6384</v>
      </c>
    </row>
    <row r="885" ht="15.75" customHeight="1">
      <c r="B885" s="422">
        <v>44147.0</v>
      </c>
      <c r="C885" s="423">
        <v>175337.0</v>
      </c>
      <c r="D885" s="423">
        <v>4.28530777E8</v>
      </c>
      <c r="E885" s="423">
        <v>9880.698</v>
      </c>
      <c r="F885" s="423">
        <v>3984753.89</v>
      </c>
      <c r="G885" s="423">
        <v>4905.03562</v>
      </c>
      <c r="H885" s="423">
        <v>1117.43712</v>
      </c>
      <c r="I885" s="423">
        <v>1711.59537</v>
      </c>
      <c r="J885" s="423" t="s">
        <v>6384</v>
      </c>
    </row>
    <row r="886" ht="15.75" customHeight="1">
      <c r="B886" s="422">
        <v>44146.0</v>
      </c>
      <c r="C886" s="423">
        <v>175696.0</v>
      </c>
      <c r="D886" s="423">
        <v>4.88726838E8</v>
      </c>
      <c r="E886" s="423">
        <v>9752.693</v>
      </c>
      <c r="F886" s="423">
        <v>3969836.595</v>
      </c>
      <c r="G886" s="423">
        <v>4883.69807</v>
      </c>
      <c r="H886" s="423">
        <v>1115.52884</v>
      </c>
      <c r="I886" s="423">
        <v>1710.43262</v>
      </c>
      <c r="J886" s="423" t="s">
        <v>6384</v>
      </c>
    </row>
    <row r="887" ht="15.75" customHeight="1">
      <c r="B887" s="422">
        <v>44145.0</v>
      </c>
      <c r="C887" s="423">
        <v>167418.0</v>
      </c>
      <c r="D887" s="423">
        <v>3.71123561E8</v>
      </c>
      <c r="E887" s="423">
        <v>9251.139</v>
      </c>
      <c r="F887" s="423">
        <v>3980190.709</v>
      </c>
      <c r="G887" s="423">
        <v>4899.64764</v>
      </c>
      <c r="H887" s="423">
        <v>1112.80169</v>
      </c>
      <c r="I887" s="423">
        <v>1703.32537</v>
      </c>
      <c r="J887" s="423" t="s">
        <v>6384</v>
      </c>
    </row>
    <row r="888" ht="15.75" customHeight="1">
      <c r="B888" s="422">
        <v>44144.0</v>
      </c>
      <c r="C888" s="423">
        <v>170163.0</v>
      </c>
      <c r="D888" s="423">
        <v>3.48528474E8</v>
      </c>
      <c r="E888" s="423">
        <v>8813.297</v>
      </c>
      <c r="F888" s="423">
        <v>3997977.713</v>
      </c>
      <c r="G888" s="423">
        <v>4928.07999</v>
      </c>
      <c r="H888" s="423">
        <v>1121.15823</v>
      </c>
      <c r="I888" s="423">
        <v>1719.86355</v>
      </c>
      <c r="J888" s="423" t="s">
        <v>6384</v>
      </c>
    </row>
    <row r="889" ht="15.75" customHeight="1">
      <c r="B889" s="422">
        <v>44143.0</v>
      </c>
      <c r="C889" s="423">
        <v>161992.0</v>
      </c>
      <c r="D889" s="423">
        <v>3.07618844E8</v>
      </c>
      <c r="E889" s="423">
        <v>7866.593</v>
      </c>
      <c r="F889" s="423">
        <v>3997622.635</v>
      </c>
      <c r="G889" s="423">
        <v>4923.65857</v>
      </c>
      <c r="H889" s="423">
        <v>1116.73756</v>
      </c>
      <c r="I889" s="423">
        <v>1718.80189</v>
      </c>
      <c r="J889" s="423" t="s">
        <v>6384</v>
      </c>
    </row>
    <row r="890" ht="15.75" customHeight="1">
      <c r="B890" s="422">
        <v>44140.0</v>
      </c>
      <c r="C890" s="423">
        <v>179615.0</v>
      </c>
      <c r="D890" s="423">
        <v>3.26808805E8</v>
      </c>
      <c r="E890" s="423">
        <v>9288.511</v>
      </c>
      <c r="F890" s="423">
        <v>3980412.277</v>
      </c>
      <c r="G890" s="423">
        <v>4942.12164</v>
      </c>
      <c r="H890" s="423">
        <v>1120.47055</v>
      </c>
      <c r="I890" s="423">
        <v>1725.64131</v>
      </c>
      <c r="J890" s="423" t="s">
        <v>6384</v>
      </c>
    </row>
    <row r="891" ht="15.75" customHeight="1">
      <c r="B891" s="422">
        <v>44139.0</v>
      </c>
      <c r="C891" s="423">
        <v>158852.0</v>
      </c>
      <c r="D891" s="423">
        <v>2.73743364E8</v>
      </c>
      <c r="E891" s="423">
        <v>8207.754</v>
      </c>
      <c r="F891" s="423">
        <v>3949564.597</v>
      </c>
      <c r="G891" s="423">
        <v>4919.60479</v>
      </c>
      <c r="H891" s="423">
        <v>1114.84724</v>
      </c>
      <c r="I891" s="423">
        <v>1706.4294</v>
      </c>
      <c r="J891" s="423" t="s">
        <v>6384</v>
      </c>
    </row>
    <row r="892" ht="15.75" customHeight="1">
      <c r="B892" s="422">
        <v>44138.0</v>
      </c>
      <c r="C892" s="423">
        <v>163572.0</v>
      </c>
      <c r="D892" s="423">
        <v>3.34224609E8</v>
      </c>
      <c r="E892" s="423">
        <v>7951.268</v>
      </c>
      <c r="F892" s="423">
        <v>3950634.827</v>
      </c>
      <c r="G892" s="423">
        <v>4928.01814</v>
      </c>
      <c r="H892" s="423">
        <v>1115.55347</v>
      </c>
      <c r="I892" s="423">
        <v>1702.37268</v>
      </c>
      <c r="J892" s="423" t="s">
        <v>6384</v>
      </c>
    </row>
    <row r="893" ht="15.75" customHeight="1">
      <c r="B893" s="422">
        <v>44137.0</v>
      </c>
      <c r="C893" s="423">
        <v>180146.0</v>
      </c>
      <c r="D893" s="423">
        <v>3.37323318E8</v>
      </c>
      <c r="E893" s="423">
        <v>8923.492</v>
      </c>
      <c r="F893" s="423">
        <v>3956403.298</v>
      </c>
      <c r="G893" s="423">
        <v>4918.38426</v>
      </c>
      <c r="H893" s="423">
        <v>1112.21958</v>
      </c>
      <c r="I893" s="423">
        <v>1698.98315</v>
      </c>
      <c r="J893" s="423" t="s">
        <v>6384</v>
      </c>
    </row>
    <row r="894" ht="15.75" customHeight="1">
      <c r="B894" s="422">
        <v>44136.0</v>
      </c>
      <c r="C894" s="423">
        <v>159102.0</v>
      </c>
      <c r="D894" s="423">
        <v>3.27850202E8</v>
      </c>
      <c r="E894" s="423">
        <v>7853.506</v>
      </c>
      <c r="F894" s="423">
        <v>3950997.012</v>
      </c>
      <c r="G894" s="423">
        <v>4896.68573</v>
      </c>
      <c r="H894" s="423">
        <v>1110.90541</v>
      </c>
      <c r="I894" s="423">
        <v>1700.01649</v>
      </c>
      <c r="J894" s="423" t="s">
        <v>6384</v>
      </c>
    </row>
    <row r="895" ht="15.75" customHeight="1">
      <c r="B895" s="422">
        <v>44133.0</v>
      </c>
      <c r="C895" s="423">
        <v>176980.0</v>
      </c>
      <c r="D895" s="423">
        <v>3.74595079E8</v>
      </c>
      <c r="E895" s="423">
        <v>9633.597</v>
      </c>
      <c r="F895" s="423">
        <v>3912515.012</v>
      </c>
      <c r="G895" s="423">
        <v>4846.1022</v>
      </c>
      <c r="H895" s="423">
        <v>1098.80022</v>
      </c>
      <c r="I895" s="423">
        <v>1680.13238</v>
      </c>
      <c r="J895" s="423" t="s">
        <v>6384</v>
      </c>
    </row>
    <row r="896" ht="15.75" customHeight="1">
      <c r="B896" s="422">
        <v>44132.0</v>
      </c>
      <c r="C896" s="423">
        <v>207968.0</v>
      </c>
      <c r="D896" s="423">
        <v>4.49229748E8</v>
      </c>
      <c r="E896" s="423">
        <v>11120.302</v>
      </c>
      <c r="F896" s="423">
        <v>3889870.554</v>
      </c>
      <c r="G896" s="423">
        <v>4838.52318</v>
      </c>
      <c r="H896" s="423">
        <v>1094.27764</v>
      </c>
      <c r="I896" s="423">
        <v>1665.49922</v>
      </c>
      <c r="J896" s="423" t="s">
        <v>6384</v>
      </c>
    </row>
    <row r="897" ht="15.75" customHeight="1">
      <c r="B897" s="422">
        <v>44131.0</v>
      </c>
      <c r="C897" s="423">
        <v>184192.0</v>
      </c>
      <c r="D897" s="423">
        <v>3.5450897E8</v>
      </c>
      <c r="E897" s="423">
        <v>10009.305</v>
      </c>
      <c r="F897" s="423">
        <v>3914866.192</v>
      </c>
      <c r="G897" s="423">
        <v>4867.96517</v>
      </c>
      <c r="H897" s="423">
        <v>1103.05357</v>
      </c>
      <c r="I897" s="423">
        <v>1675.4098</v>
      </c>
      <c r="J897" s="423" t="s">
        <v>6384</v>
      </c>
    </row>
    <row r="898" ht="15.75" customHeight="1">
      <c r="B898" s="422">
        <v>44129.0</v>
      </c>
      <c r="C898" s="423">
        <v>184710.0</v>
      </c>
      <c r="D898" s="423">
        <v>3.16398384E8</v>
      </c>
      <c r="E898" s="423">
        <v>8859.649</v>
      </c>
      <c r="F898" s="423">
        <v>3933545.097</v>
      </c>
      <c r="G898" s="423">
        <v>4892.01417</v>
      </c>
      <c r="H898" s="423">
        <v>1109.46558</v>
      </c>
      <c r="I898" s="423">
        <v>1682.91516</v>
      </c>
      <c r="J898" s="423" t="s">
        <v>6384</v>
      </c>
    </row>
    <row r="899" ht="15.75" customHeight="1">
      <c r="B899" s="422">
        <v>44126.0</v>
      </c>
      <c r="C899" s="423">
        <v>202300.0</v>
      </c>
      <c r="D899" s="423">
        <v>3.46193122E8</v>
      </c>
      <c r="E899" s="423">
        <v>10290.334</v>
      </c>
      <c r="F899" s="423">
        <v>3965750.521</v>
      </c>
      <c r="G899" s="423">
        <v>4914.03669</v>
      </c>
      <c r="H899" s="423">
        <v>1114.17111</v>
      </c>
      <c r="I899" s="423">
        <v>1692.43787</v>
      </c>
      <c r="J899" s="423" t="s">
        <v>6384</v>
      </c>
    </row>
    <row r="900" ht="15.75" customHeight="1">
      <c r="B900" s="422">
        <v>44125.0</v>
      </c>
      <c r="C900" s="423">
        <v>173459.0</v>
      </c>
      <c r="D900" s="423">
        <v>2.94830967E8</v>
      </c>
      <c r="E900" s="423">
        <v>8552.545</v>
      </c>
      <c r="F900" s="423">
        <v>3980992.197</v>
      </c>
      <c r="G900" s="423">
        <v>4916.85016</v>
      </c>
      <c r="H900" s="423">
        <v>1116.74856</v>
      </c>
      <c r="I900" s="423">
        <v>1695.07059</v>
      </c>
      <c r="J900" s="423" t="s">
        <v>6384</v>
      </c>
    </row>
    <row r="901" ht="15.75" customHeight="1">
      <c r="B901" s="422">
        <v>44124.0</v>
      </c>
      <c r="C901" s="423">
        <v>187143.0</v>
      </c>
      <c r="D901" s="423">
        <v>3.24139062E8</v>
      </c>
      <c r="E901" s="423">
        <v>9150.514</v>
      </c>
      <c r="F901" s="423">
        <v>3981936.462</v>
      </c>
      <c r="G901" s="423">
        <v>4917.25287</v>
      </c>
      <c r="H901" s="423">
        <v>1119.09968</v>
      </c>
      <c r="I901" s="423">
        <v>1694.39015</v>
      </c>
      <c r="J901" s="423" t="s">
        <v>6384</v>
      </c>
    </row>
    <row r="902" ht="15.75" customHeight="1">
      <c r="B902" s="422">
        <v>44123.0</v>
      </c>
      <c r="C902" s="423">
        <v>167697.0</v>
      </c>
      <c r="D902" s="423">
        <v>2.86694905E8</v>
      </c>
      <c r="E902" s="423">
        <v>7841.453</v>
      </c>
      <c r="F902" s="423">
        <v>3986155.301</v>
      </c>
      <c r="G902" s="423">
        <v>4902.15552</v>
      </c>
      <c r="H902" s="423">
        <v>1114.57177</v>
      </c>
      <c r="I902" s="423">
        <v>1690.27963</v>
      </c>
      <c r="J902" s="423" t="s">
        <v>6384</v>
      </c>
    </row>
    <row r="903" ht="15.75" customHeight="1">
      <c r="B903" s="422">
        <v>44122.0</v>
      </c>
      <c r="C903" s="423">
        <v>152227.0</v>
      </c>
      <c r="D903" s="423">
        <v>2.37411902E8</v>
      </c>
      <c r="E903" s="423">
        <v>6573.075</v>
      </c>
      <c r="F903" s="423">
        <v>3987092.537</v>
      </c>
      <c r="G903" s="423">
        <v>4877.65316</v>
      </c>
      <c r="H903" s="423">
        <v>1111.22733</v>
      </c>
      <c r="I903" s="423">
        <v>1675.55208</v>
      </c>
      <c r="J903" s="423" t="s">
        <v>6384</v>
      </c>
    </row>
    <row r="904" ht="15.75" customHeight="1">
      <c r="B904" s="422">
        <v>44119.0</v>
      </c>
      <c r="C904" s="423">
        <v>130374.0</v>
      </c>
      <c r="D904" s="423">
        <v>2.25677476E8</v>
      </c>
      <c r="E904" s="423">
        <v>5480.743</v>
      </c>
      <c r="F904" s="423">
        <v>3985519.753</v>
      </c>
      <c r="G904" s="423">
        <v>4872.2969</v>
      </c>
      <c r="H904" s="423">
        <v>1112.96891</v>
      </c>
      <c r="I904" s="423">
        <v>1670.45293</v>
      </c>
      <c r="J904" s="423" t="s">
        <v>6384</v>
      </c>
    </row>
    <row r="905" ht="15.75" customHeight="1">
      <c r="B905" s="422">
        <v>44118.0</v>
      </c>
      <c r="C905" s="423">
        <v>160677.0</v>
      </c>
      <c r="D905" s="423">
        <v>2.61601729E8</v>
      </c>
      <c r="E905" s="423">
        <v>6507.175</v>
      </c>
      <c r="F905" s="423">
        <v>3946649.148</v>
      </c>
      <c r="G905" s="423">
        <v>4839.05363</v>
      </c>
      <c r="H905" s="423">
        <v>1108.45302</v>
      </c>
      <c r="I905" s="423">
        <v>1656.32617</v>
      </c>
      <c r="J905" s="423" t="s">
        <v>6384</v>
      </c>
    </row>
    <row r="906" ht="15.75" customHeight="1">
      <c r="B906" s="422">
        <v>44117.0</v>
      </c>
      <c r="C906" s="423">
        <v>139729.0</v>
      </c>
      <c r="D906" s="423">
        <v>2.51241149E8</v>
      </c>
      <c r="E906" s="423">
        <v>5898.51</v>
      </c>
      <c r="F906" s="423">
        <v>3926764.266</v>
      </c>
      <c r="G906" s="423">
        <v>4839.85839</v>
      </c>
      <c r="H906" s="423">
        <v>1103.75083</v>
      </c>
      <c r="I906" s="423">
        <v>1649.1905</v>
      </c>
      <c r="J906" s="423" t="s">
        <v>6384</v>
      </c>
    </row>
    <row r="907" ht="15.75" customHeight="1">
      <c r="B907" s="422">
        <v>44116.0</v>
      </c>
      <c r="C907" s="423">
        <v>156753.0</v>
      </c>
      <c r="D907" s="423">
        <v>3.14105473E8</v>
      </c>
      <c r="E907" s="423">
        <v>6944.963</v>
      </c>
      <c r="F907" s="423">
        <v>3926133.386</v>
      </c>
      <c r="G907" s="423">
        <v>4809.70463</v>
      </c>
      <c r="H907" s="423">
        <v>1096.2419</v>
      </c>
      <c r="I907" s="423">
        <v>1637.49434</v>
      </c>
      <c r="J907" s="423" t="s">
        <v>6384</v>
      </c>
    </row>
    <row r="908" ht="15.75" customHeight="1">
      <c r="B908" s="422">
        <v>44115.0</v>
      </c>
      <c r="C908" s="423">
        <v>181853.0</v>
      </c>
      <c r="D908" s="423">
        <v>3.99781093E8</v>
      </c>
      <c r="E908" s="423">
        <v>8751.065</v>
      </c>
      <c r="F908" s="423">
        <v>3971430.302</v>
      </c>
      <c r="G908" s="423">
        <v>4858.36185</v>
      </c>
      <c r="H908" s="423">
        <v>1098.63582</v>
      </c>
      <c r="I908" s="423">
        <v>1647.5962</v>
      </c>
      <c r="J908" s="423" t="s">
        <v>6384</v>
      </c>
    </row>
    <row r="909" ht="15.75" customHeight="1">
      <c r="B909" s="422">
        <v>44112.0</v>
      </c>
      <c r="C909" s="423">
        <v>173049.0</v>
      </c>
      <c r="D909" s="423">
        <v>3.68228078E8</v>
      </c>
      <c r="E909" s="423">
        <v>7938.109</v>
      </c>
      <c r="F909" s="423">
        <v>3996740.562</v>
      </c>
      <c r="G909" s="423">
        <v>4916.97136</v>
      </c>
      <c r="H909" s="423">
        <v>1108.79602</v>
      </c>
      <c r="I909" s="423">
        <v>1669.37434</v>
      </c>
      <c r="J909" s="423" t="s">
        <v>6384</v>
      </c>
    </row>
    <row r="910" ht="15.75" customHeight="1">
      <c r="B910" s="422">
        <v>44111.0</v>
      </c>
      <c r="C910" s="423">
        <v>184824.0</v>
      </c>
      <c r="D910" s="423">
        <v>4.31017199E8</v>
      </c>
      <c r="E910" s="423">
        <v>8887.071</v>
      </c>
      <c r="F910" s="423">
        <v>4026777.39</v>
      </c>
      <c r="G910" s="423">
        <v>4934.46545</v>
      </c>
      <c r="H910" s="423">
        <v>1111.93467</v>
      </c>
      <c r="I910" s="423">
        <v>1677.66603</v>
      </c>
      <c r="J910" s="423" t="s">
        <v>6384</v>
      </c>
    </row>
    <row r="911" ht="15.75" customHeight="1">
      <c r="B911" s="422">
        <v>44110.0</v>
      </c>
      <c r="C911" s="423">
        <v>205804.0</v>
      </c>
      <c r="D911" s="423">
        <v>4.1424474E8</v>
      </c>
      <c r="E911" s="423">
        <v>10677.216</v>
      </c>
      <c r="F911" s="423">
        <v>4038769.23</v>
      </c>
      <c r="G911" s="423">
        <v>4928.86722</v>
      </c>
      <c r="H911" s="423">
        <v>1109.95381</v>
      </c>
      <c r="I911" s="423">
        <v>1678.48705</v>
      </c>
      <c r="J911" s="423" t="s">
        <v>6384</v>
      </c>
    </row>
    <row r="912" ht="15.75" customHeight="1">
      <c r="B912" s="422">
        <v>44109.0</v>
      </c>
      <c r="C912" s="423">
        <v>196991.0</v>
      </c>
      <c r="D912" s="423">
        <v>3.66931375E8</v>
      </c>
      <c r="E912" s="423">
        <v>9653.547</v>
      </c>
      <c r="F912" s="423">
        <v>4036750.631</v>
      </c>
      <c r="G912" s="423">
        <v>4946.67818</v>
      </c>
      <c r="H912" s="423">
        <v>1112.77438</v>
      </c>
      <c r="I912" s="423">
        <v>1685.24708</v>
      </c>
      <c r="J912" s="423" t="s">
        <v>6384</v>
      </c>
    </row>
    <row r="913" ht="15.75" customHeight="1">
      <c r="B913" s="422">
        <v>44108.0</v>
      </c>
      <c r="C913" s="423">
        <v>169964.0</v>
      </c>
      <c r="D913" s="423">
        <v>3.59325494E8</v>
      </c>
      <c r="E913" s="423">
        <v>8893.748</v>
      </c>
      <c r="F913" s="423">
        <v>4045765.15</v>
      </c>
      <c r="G913" s="423">
        <v>4997.99844</v>
      </c>
      <c r="H913" s="423">
        <v>1123.04614</v>
      </c>
      <c r="I913" s="423">
        <v>1707.49644</v>
      </c>
      <c r="J913" s="423" t="s">
        <v>6384</v>
      </c>
    </row>
    <row r="914" ht="15.75" customHeight="1">
      <c r="B914" s="422">
        <v>44105.0</v>
      </c>
      <c r="C914" s="423">
        <v>170075.0</v>
      </c>
      <c r="D914" s="423">
        <v>3.76624889E8</v>
      </c>
      <c r="E914" s="423">
        <v>8734.94</v>
      </c>
      <c r="F914" s="423">
        <v>4033955.288</v>
      </c>
      <c r="G914" s="423">
        <v>4995.31992</v>
      </c>
      <c r="H914" s="423">
        <v>1126.61837</v>
      </c>
      <c r="I914" s="423">
        <v>1710.71725</v>
      </c>
      <c r="J914" s="423" t="s">
        <v>6384</v>
      </c>
    </row>
    <row r="915" ht="15.75" customHeight="1">
      <c r="B915" s="422">
        <v>44104.0</v>
      </c>
      <c r="C915" s="423">
        <v>176327.0</v>
      </c>
      <c r="D915" s="423">
        <v>3.90571747E8</v>
      </c>
      <c r="E915" s="423">
        <v>9143.715</v>
      </c>
      <c r="F915" s="423">
        <v>3996422.07</v>
      </c>
      <c r="G915" s="423">
        <v>4963.29424</v>
      </c>
      <c r="H915" s="423">
        <v>1120.38698</v>
      </c>
      <c r="I915" s="423">
        <v>1695.99962</v>
      </c>
      <c r="J915" s="423" t="s">
        <v>6384</v>
      </c>
    </row>
    <row r="916" ht="15.75" customHeight="1">
      <c r="B916" s="422">
        <v>44103.0</v>
      </c>
      <c r="C916" s="423">
        <v>171651.0</v>
      </c>
      <c r="D916" s="423">
        <v>3.30638395E8</v>
      </c>
      <c r="E916" s="423">
        <v>8530.041</v>
      </c>
      <c r="F916" s="423">
        <v>3986568.292</v>
      </c>
      <c r="G916" s="423">
        <v>4982.37474</v>
      </c>
      <c r="H916" s="423">
        <v>1125.53029</v>
      </c>
      <c r="I916" s="423">
        <v>1705.13993</v>
      </c>
      <c r="J916" s="423" t="s">
        <v>6384</v>
      </c>
    </row>
    <row r="917" ht="15.75" customHeight="1">
      <c r="B917" s="422">
        <v>44102.0</v>
      </c>
      <c r="C917" s="423">
        <v>178818.0</v>
      </c>
      <c r="D917" s="423">
        <v>3.53957622E8</v>
      </c>
      <c r="E917" s="423">
        <v>8794.958</v>
      </c>
      <c r="F917" s="423">
        <v>3978767.708</v>
      </c>
      <c r="G917" s="423">
        <v>5003.62557</v>
      </c>
      <c r="H917" s="423">
        <v>1131.05841</v>
      </c>
      <c r="I917" s="423">
        <v>1712.61352</v>
      </c>
      <c r="J917" s="423" t="s">
        <v>6384</v>
      </c>
    </row>
    <row r="918" ht="15.75" customHeight="1">
      <c r="B918" s="422">
        <v>44101.0</v>
      </c>
      <c r="C918" s="423">
        <v>205197.0</v>
      </c>
      <c r="D918" s="423">
        <v>3.91667967E8</v>
      </c>
      <c r="E918" s="423">
        <v>10344.227</v>
      </c>
      <c r="F918" s="423">
        <v>3952553.14</v>
      </c>
      <c r="G918" s="423">
        <v>4971.61455</v>
      </c>
      <c r="H918" s="423">
        <v>1121.59053</v>
      </c>
      <c r="I918" s="423">
        <v>1690.78957</v>
      </c>
      <c r="J918" s="423" t="s">
        <v>6384</v>
      </c>
    </row>
    <row r="919" ht="15.75" customHeight="1">
      <c r="B919" s="422">
        <v>44098.0</v>
      </c>
      <c r="C919" s="423">
        <v>185393.0</v>
      </c>
      <c r="D919" s="423">
        <v>3.48214649E8</v>
      </c>
      <c r="E919" s="423">
        <v>8805.238</v>
      </c>
      <c r="F919" s="423">
        <v>3946516.323</v>
      </c>
      <c r="G919" s="423">
        <v>4978.77837</v>
      </c>
      <c r="H919" s="423">
        <v>1126.30783</v>
      </c>
      <c r="I919" s="423">
        <v>1701.19875</v>
      </c>
      <c r="J919" s="423" t="s">
        <v>6384</v>
      </c>
    </row>
    <row r="920" ht="15.75" customHeight="1">
      <c r="B920" s="422">
        <v>44097.0</v>
      </c>
      <c r="C920" s="423">
        <v>176741.0</v>
      </c>
      <c r="D920" s="423">
        <v>3.43615731E8</v>
      </c>
      <c r="E920" s="423">
        <v>8818.142</v>
      </c>
      <c r="F920" s="423">
        <v>3892325.708</v>
      </c>
      <c r="G920" s="423">
        <v>4972.13308</v>
      </c>
      <c r="H920" s="423">
        <v>1125.82154</v>
      </c>
      <c r="I920" s="423">
        <v>1708.48722</v>
      </c>
      <c r="J920" s="423" t="s">
        <v>6384</v>
      </c>
    </row>
    <row r="921" ht="15.75" customHeight="1">
      <c r="B921" s="422">
        <v>44096.0</v>
      </c>
      <c r="C921" s="423">
        <v>164977.0</v>
      </c>
      <c r="D921" s="423">
        <v>3.01175668E8</v>
      </c>
      <c r="E921" s="423">
        <v>7299.211</v>
      </c>
      <c r="F921" s="423">
        <v>3769176.999</v>
      </c>
      <c r="G921" s="423">
        <v>4970.10595</v>
      </c>
      <c r="H921" s="423">
        <v>1126.73796</v>
      </c>
      <c r="I921" s="423">
        <v>1714.34562</v>
      </c>
      <c r="J921" s="423" t="s">
        <v>6384</v>
      </c>
    </row>
    <row r="922" ht="15.75" customHeight="1">
      <c r="B922" s="422">
        <v>44095.0</v>
      </c>
      <c r="C922" s="423">
        <v>210880.0</v>
      </c>
      <c r="D922" s="423">
        <v>4.89004848E8</v>
      </c>
      <c r="E922" s="423">
        <v>9775.878</v>
      </c>
      <c r="F922" s="423">
        <v>3795500.986</v>
      </c>
      <c r="G922" s="423">
        <v>5012.1253</v>
      </c>
      <c r="H922" s="423">
        <v>1138.11352</v>
      </c>
      <c r="I922" s="423">
        <v>1726.96221</v>
      </c>
      <c r="J922" s="423" t="s">
        <v>6384</v>
      </c>
    </row>
    <row r="923" ht="15.75" customHeight="1">
      <c r="B923" s="422">
        <v>44094.0</v>
      </c>
      <c r="C923" s="423">
        <v>212615.0</v>
      </c>
      <c r="D923" s="423">
        <v>3.91857319E8</v>
      </c>
      <c r="E923" s="423">
        <v>11038.803</v>
      </c>
      <c r="F923" s="423">
        <v>3839617.951</v>
      </c>
      <c r="G923" s="423">
        <v>5088.87019</v>
      </c>
      <c r="H923" s="423">
        <v>1153.38268</v>
      </c>
      <c r="I923" s="423">
        <v>1752.86748</v>
      </c>
      <c r="J923" s="423" t="s">
        <v>6384</v>
      </c>
    </row>
    <row r="924" ht="15.75" customHeight="1">
      <c r="B924" s="422">
        <v>44091.0</v>
      </c>
      <c r="C924" s="423">
        <v>204832.0</v>
      </c>
      <c r="D924" s="423">
        <v>3.65430972E8</v>
      </c>
      <c r="E924" s="423">
        <v>10137.992</v>
      </c>
      <c r="F924" s="423">
        <v>3856327.148</v>
      </c>
      <c r="G924" s="423">
        <v>5104.65199</v>
      </c>
      <c r="H924" s="423">
        <v>1163.06082</v>
      </c>
      <c r="I924" s="423">
        <v>1761.60324</v>
      </c>
      <c r="J924" s="423" t="s">
        <v>6384</v>
      </c>
    </row>
    <row r="925" ht="15.75" customHeight="1">
      <c r="B925" s="422">
        <v>44090.0</v>
      </c>
      <c r="C925" s="423">
        <v>228668.0</v>
      </c>
      <c r="D925" s="423">
        <v>3.95749725E8</v>
      </c>
      <c r="E925" s="423">
        <v>11472.528</v>
      </c>
      <c r="F925" s="423">
        <v>3867846.946</v>
      </c>
      <c r="G925" s="423">
        <v>5116.81042</v>
      </c>
      <c r="H925" s="423">
        <v>1168.839</v>
      </c>
      <c r="I925" s="423">
        <v>1764.11777</v>
      </c>
      <c r="J925" s="423" t="s">
        <v>6384</v>
      </c>
    </row>
    <row r="926" ht="15.75" customHeight="1">
      <c r="B926" s="422">
        <v>44089.0</v>
      </c>
      <c r="C926" s="423">
        <v>206287.0</v>
      </c>
      <c r="D926" s="423">
        <v>3.65128705E8</v>
      </c>
      <c r="E926" s="423">
        <v>9955.959</v>
      </c>
      <c r="F926" s="423">
        <v>3862167.43</v>
      </c>
      <c r="G926" s="423">
        <v>5100.54799</v>
      </c>
      <c r="H926" s="423">
        <v>1170.56797</v>
      </c>
      <c r="I926" s="423">
        <v>1761.33955</v>
      </c>
      <c r="J926" s="423" t="s">
        <v>6384</v>
      </c>
    </row>
    <row r="927" ht="15.75" customHeight="1">
      <c r="B927" s="422">
        <v>44088.0</v>
      </c>
      <c r="C927" s="423">
        <v>223433.0</v>
      </c>
      <c r="D927" s="423">
        <v>4.25389336E8</v>
      </c>
      <c r="E927" s="423">
        <v>11489.559</v>
      </c>
      <c r="F927" s="423">
        <v>3852602.007</v>
      </c>
      <c r="G927" s="423">
        <v>5092.14511</v>
      </c>
      <c r="H927" s="423">
        <v>1170.42009</v>
      </c>
      <c r="I927" s="423">
        <v>1756.00562</v>
      </c>
      <c r="J927" s="423" t="s">
        <v>6384</v>
      </c>
    </row>
    <row r="928" ht="15.75" customHeight="1">
      <c r="B928" s="422">
        <v>44087.0</v>
      </c>
      <c r="C928" s="423">
        <v>254813.0</v>
      </c>
      <c r="D928" s="423">
        <v>5.31056035E8</v>
      </c>
      <c r="E928" s="423">
        <v>13297.283</v>
      </c>
      <c r="F928" s="423">
        <v>3846549.389</v>
      </c>
      <c r="G928" s="423">
        <v>5094.05999</v>
      </c>
      <c r="H928" s="423">
        <v>1170.6606</v>
      </c>
      <c r="I928" s="423">
        <v>1756.88744</v>
      </c>
      <c r="J928" s="423" t="s">
        <v>6384</v>
      </c>
    </row>
    <row r="929" ht="15.75" customHeight="1">
      <c r="B929" s="422">
        <v>44084.0</v>
      </c>
      <c r="C929" s="423">
        <v>195546.0</v>
      </c>
      <c r="D929" s="423">
        <v>3.59114402E8</v>
      </c>
      <c r="E929" s="423">
        <v>10245.478</v>
      </c>
      <c r="F929" s="423">
        <v>3789419.706</v>
      </c>
      <c r="G929" s="423">
        <v>5011.29567</v>
      </c>
      <c r="H929" s="423">
        <v>1158.52762</v>
      </c>
      <c r="I929" s="423">
        <v>1740.23484</v>
      </c>
      <c r="J929" s="423" t="s">
        <v>6384</v>
      </c>
    </row>
    <row r="930" ht="15.75" customHeight="1">
      <c r="B930" s="422">
        <v>44083.0</v>
      </c>
      <c r="C930" s="423">
        <v>211967.0</v>
      </c>
      <c r="D930" s="423">
        <v>3.67344272E8</v>
      </c>
      <c r="E930" s="423">
        <v>10779.782</v>
      </c>
      <c r="F930" s="423">
        <v>3763241.927</v>
      </c>
      <c r="G930" s="423">
        <v>4971.6899</v>
      </c>
      <c r="H930" s="423">
        <v>1146.4454</v>
      </c>
      <c r="I930" s="423">
        <v>1726.90218</v>
      </c>
      <c r="J930" s="423" t="s">
        <v>6384</v>
      </c>
    </row>
    <row r="931" ht="15.75" customHeight="1">
      <c r="B931" s="422">
        <v>44082.0</v>
      </c>
      <c r="C931" s="423">
        <v>235793.0</v>
      </c>
      <c r="D931" s="423">
        <v>4.00656379E8</v>
      </c>
      <c r="E931" s="423">
        <v>11901.526</v>
      </c>
      <c r="F931" s="423">
        <v>3756469.517</v>
      </c>
      <c r="G931" s="423">
        <v>4978.32712</v>
      </c>
      <c r="H931" s="423">
        <v>1150.20164</v>
      </c>
      <c r="I931" s="423">
        <v>1734.23161</v>
      </c>
      <c r="J931" s="423" t="s">
        <v>6384</v>
      </c>
    </row>
    <row r="932" ht="15.75" customHeight="1">
      <c r="B932" s="422">
        <v>44081.0</v>
      </c>
      <c r="C932" s="423">
        <v>193970.0</v>
      </c>
      <c r="D932" s="423">
        <v>3.67701648E8</v>
      </c>
      <c r="E932" s="423">
        <v>9761.28</v>
      </c>
      <c r="F932" s="423">
        <v>3736913.883</v>
      </c>
      <c r="G932" s="423">
        <v>4959.18339</v>
      </c>
      <c r="H932" s="423">
        <v>1142.6819</v>
      </c>
      <c r="I932" s="423">
        <v>1723.91345</v>
      </c>
      <c r="J932" s="423" t="s">
        <v>6384</v>
      </c>
    </row>
    <row r="933" ht="15.75" customHeight="1">
      <c r="B933" s="422">
        <v>44080.0</v>
      </c>
      <c r="C933" s="423">
        <v>209065.0</v>
      </c>
      <c r="D933" s="423">
        <v>3.54604851E8</v>
      </c>
      <c r="E933" s="423">
        <v>10259.923</v>
      </c>
      <c r="F933" s="423">
        <v>3730268.671</v>
      </c>
      <c r="G933" s="423">
        <v>4948.56615</v>
      </c>
      <c r="H933" s="423">
        <v>1141.03885</v>
      </c>
      <c r="I933" s="423">
        <v>1716.8361</v>
      </c>
      <c r="J933" s="423" t="s">
        <v>6384</v>
      </c>
    </row>
    <row r="934" ht="15.75" customHeight="1">
      <c r="B934" s="422">
        <v>44077.0</v>
      </c>
      <c r="C934" s="423">
        <v>218483.0</v>
      </c>
      <c r="D934" s="423">
        <v>3.59803689E8</v>
      </c>
      <c r="E934" s="423">
        <v>10938.806</v>
      </c>
      <c r="F934" s="423">
        <v>3725877.057</v>
      </c>
      <c r="G934" s="423">
        <v>4927.82398</v>
      </c>
      <c r="H934" s="423">
        <v>1141.82495</v>
      </c>
      <c r="I934" s="423">
        <v>1715.41284</v>
      </c>
      <c r="J934" s="423" t="s">
        <v>6384</v>
      </c>
    </row>
    <row r="935" ht="15.75" customHeight="1">
      <c r="B935" s="422">
        <v>44076.0</v>
      </c>
      <c r="C935" s="423">
        <v>181432.0</v>
      </c>
      <c r="D935" s="423">
        <v>3.02446046E8</v>
      </c>
      <c r="E935" s="423">
        <v>12013.521</v>
      </c>
      <c r="F935" s="423">
        <v>3706350.821</v>
      </c>
      <c r="G935" s="423">
        <v>4891.53034</v>
      </c>
      <c r="H935" s="423">
        <v>1137.33561</v>
      </c>
      <c r="I935" s="423">
        <v>1714.65056</v>
      </c>
      <c r="J935" s="423" t="s">
        <v>6384</v>
      </c>
    </row>
    <row r="936" ht="15.75" customHeight="1">
      <c r="B936" s="422">
        <v>44075.0</v>
      </c>
      <c r="C936" s="423">
        <v>170532.0</v>
      </c>
      <c r="D936" s="423">
        <v>2.39729877E8</v>
      </c>
      <c r="E936" s="423">
        <v>7774.272</v>
      </c>
      <c r="F936" s="423">
        <v>3687942.155</v>
      </c>
      <c r="G936" s="423">
        <v>4862.22357</v>
      </c>
      <c r="H936" s="423">
        <v>1131.3759</v>
      </c>
      <c r="I936" s="423">
        <v>1696.40946</v>
      </c>
      <c r="J936" s="423" t="s">
        <v>6384</v>
      </c>
    </row>
    <row r="937" ht="15.75" customHeight="1">
      <c r="B937" s="422">
        <v>44074.0</v>
      </c>
      <c r="C937" s="423">
        <v>198801.0</v>
      </c>
      <c r="D937" s="423">
        <v>3.18366445E8</v>
      </c>
      <c r="E937" s="423">
        <v>11667.78</v>
      </c>
      <c r="F937" s="423">
        <v>3698344.85</v>
      </c>
      <c r="G937" s="423">
        <v>4879.1481</v>
      </c>
      <c r="H937" s="423">
        <v>1132.8477</v>
      </c>
      <c r="I937" s="423">
        <v>1699.54521</v>
      </c>
      <c r="J937" s="423" t="s">
        <v>6384</v>
      </c>
    </row>
    <row r="938" ht="15.75" customHeight="1">
      <c r="B938" s="422">
        <v>44070.0</v>
      </c>
      <c r="C938" s="423">
        <v>188217.0</v>
      </c>
      <c r="D938" s="423">
        <v>2.72757096E8</v>
      </c>
      <c r="E938" s="423">
        <v>9071.363</v>
      </c>
      <c r="F938" s="423">
        <v>3696561.96</v>
      </c>
      <c r="G938" s="423">
        <v>4873.17655</v>
      </c>
      <c r="H938" s="423">
        <v>1130.61058</v>
      </c>
      <c r="I938" s="423">
        <v>1690.10094</v>
      </c>
      <c r="J938" s="423" t="s">
        <v>6384</v>
      </c>
    </row>
    <row r="939" ht="15.75" customHeight="1">
      <c r="B939" s="422">
        <v>44069.0</v>
      </c>
      <c r="C939" s="423">
        <v>178622.0</v>
      </c>
      <c r="D939" s="423">
        <v>2.37436286E8</v>
      </c>
      <c r="E939" s="423">
        <v>7837.072</v>
      </c>
      <c r="F939" s="423">
        <v>3674185.108</v>
      </c>
      <c r="G939" s="423">
        <v>4827.57863</v>
      </c>
      <c r="H939" s="423">
        <v>1126.13592</v>
      </c>
      <c r="I939" s="423">
        <v>1679.0515</v>
      </c>
      <c r="J939" s="423" t="s">
        <v>6384</v>
      </c>
    </row>
    <row r="940" ht="15.75" customHeight="1">
      <c r="B940" s="422">
        <v>44068.0</v>
      </c>
      <c r="C940" s="423">
        <v>167417.0</v>
      </c>
      <c r="D940" s="423">
        <v>2.72082869E8</v>
      </c>
      <c r="E940" s="423">
        <v>7860.187</v>
      </c>
      <c r="F940" s="423">
        <v>3631125.107</v>
      </c>
      <c r="G940" s="423">
        <v>4781.57107</v>
      </c>
      <c r="H940" s="423">
        <v>1113.80695</v>
      </c>
      <c r="I940" s="423">
        <v>1660.53684</v>
      </c>
      <c r="J940" s="423" t="s">
        <v>6384</v>
      </c>
    </row>
    <row r="941" ht="15.75" customHeight="1">
      <c r="B941" s="422">
        <v>44067.0</v>
      </c>
      <c r="C941" s="423">
        <v>164788.0</v>
      </c>
      <c r="D941" s="423">
        <v>2.59457956E8</v>
      </c>
      <c r="E941" s="423">
        <v>7293.693</v>
      </c>
      <c r="F941" s="423">
        <v>3611040.847</v>
      </c>
      <c r="G941" s="423">
        <v>4762.43745</v>
      </c>
      <c r="H941" s="423">
        <v>1104.29781</v>
      </c>
      <c r="I941" s="423">
        <v>1645.73276</v>
      </c>
      <c r="J941" s="423" t="s">
        <v>6384</v>
      </c>
    </row>
    <row r="942" ht="15.75" customHeight="1">
      <c r="B942" s="422">
        <v>44066.0</v>
      </c>
      <c r="C942" s="423">
        <v>187983.0</v>
      </c>
      <c r="D942" s="423">
        <v>3.47778627E8</v>
      </c>
      <c r="E942" s="423">
        <v>9379.899</v>
      </c>
      <c r="F942" s="423">
        <v>3616839.76</v>
      </c>
      <c r="G942" s="423">
        <v>4794.92226</v>
      </c>
      <c r="H942" s="423">
        <v>1107.5265</v>
      </c>
      <c r="I942" s="423">
        <v>1650.98583</v>
      </c>
      <c r="J942" s="423" t="s">
        <v>6384</v>
      </c>
    </row>
    <row r="943" ht="15.75" customHeight="1">
      <c r="B943" s="422">
        <v>44063.0</v>
      </c>
      <c r="C943" s="423">
        <v>184178.0</v>
      </c>
      <c r="D943" s="423">
        <v>3.57087029E8</v>
      </c>
      <c r="E943" s="423">
        <v>9368.951</v>
      </c>
      <c r="F943" s="423">
        <v>3597897.445</v>
      </c>
      <c r="G943" s="423">
        <v>4794.06946</v>
      </c>
      <c r="H943" s="423">
        <v>1100.33856</v>
      </c>
      <c r="I943" s="423">
        <v>1647.0661</v>
      </c>
      <c r="J943" s="423" t="s">
        <v>6384</v>
      </c>
    </row>
    <row r="944" ht="15.75" customHeight="1">
      <c r="B944" s="422">
        <v>44062.0</v>
      </c>
      <c r="C944" s="423">
        <v>202793.0</v>
      </c>
      <c r="D944" s="423">
        <v>4.19921761E8</v>
      </c>
      <c r="E944" s="423">
        <v>11490.319</v>
      </c>
      <c r="F944" s="423">
        <v>3592443.879</v>
      </c>
      <c r="G944" s="423">
        <v>4790.67702</v>
      </c>
      <c r="H944" s="423">
        <v>1094.40459</v>
      </c>
      <c r="I944" s="423">
        <v>1644.44901</v>
      </c>
      <c r="J944" s="423" t="s">
        <v>6384</v>
      </c>
    </row>
    <row r="945" ht="15.75" customHeight="1">
      <c r="B945" s="422">
        <v>44061.0</v>
      </c>
      <c r="C945" s="423">
        <v>207570.0</v>
      </c>
      <c r="D945" s="423">
        <v>4.11403513E8</v>
      </c>
      <c r="E945" s="423">
        <v>10524.915</v>
      </c>
      <c r="F945" s="423">
        <v>3557810.159</v>
      </c>
      <c r="G945" s="423">
        <v>4720.10264</v>
      </c>
      <c r="H945" s="423">
        <v>1080.93278</v>
      </c>
      <c r="I945" s="423">
        <v>1608.96905</v>
      </c>
      <c r="J945" s="423" t="s">
        <v>6384</v>
      </c>
    </row>
    <row r="946" ht="15.75" customHeight="1">
      <c r="B946" s="422">
        <v>44060.0</v>
      </c>
      <c r="C946" s="423">
        <v>247832.0</v>
      </c>
      <c r="D946" s="423">
        <v>5.47130796E8</v>
      </c>
      <c r="E946" s="423">
        <v>14082.593</v>
      </c>
      <c r="F946" s="423">
        <v>3595959.398</v>
      </c>
      <c r="G946" s="423">
        <v>4785.0414</v>
      </c>
      <c r="H946" s="423">
        <v>1096.5655</v>
      </c>
      <c r="I946" s="423">
        <v>1618.05442</v>
      </c>
      <c r="J946" s="423" t="s">
        <v>6384</v>
      </c>
    </row>
    <row r="947" ht="15.75" customHeight="1">
      <c r="B947" s="422">
        <v>44059.0</v>
      </c>
      <c r="C947" s="423">
        <v>230966.0</v>
      </c>
      <c r="D947" s="423">
        <v>5.14413103E8</v>
      </c>
      <c r="E947" s="423">
        <v>13513.316</v>
      </c>
      <c r="F947" s="423">
        <v>3635204.243</v>
      </c>
      <c r="G947" s="423">
        <v>4859.48891</v>
      </c>
      <c r="H947" s="423">
        <v>1109.88299</v>
      </c>
      <c r="I947" s="423">
        <v>1639.8952</v>
      </c>
      <c r="J947" s="423" t="s">
        <v>6384</v>
      </c>
    </row>
    <row r="948" ht="15.75" customHeight="1">
      <c r="B948" s="422">
        <v>44056.0</v>
      </c>
      <c r="C948" s="423">
        <v>218897.0</v>
      </c>
      <c r="D948" s="423">
        <v>4.66890916E8</v>
      </c>
      <c r="E948" s="423">
        <v>12077.752</v>
      </c>
      <c r="F948" s="423">
        <v>3550876.486</v>
      </c>
      <c r="G948" s="423">
        <v>4703.32003</v>
      </c>
      <c r="H948" s="423">
        <v>1088.46234</v>
      </c>
      <c r="I948" s="423">
        <v>1594.30625</v>
      </c>
      <c r="J948" s="423" t="s">
        <v>6384</v>
      </c>
    </row>
    <row r="949" ht="15.75" customHeight="1">
      <c r="B949" s="422">
        <v>44055.0</v>
      </c>
      <c r="C949" s="423">
        <v>215395.0</v>
      </c>
      <c r="D949" s="423">
        <v>3.90722157E8</v>
      </c>
      <c r="E949" s="423">
        <v>11203.848</v>
      </c>
      <c r="F949" s="423">
        <v>3522198.059</v>
      </c>
      <c r="G949" s="423">
        <v>4633.37791</v>
      </c>
      <c r="H949" s="423">
        <v>1088.32808</v>
      </c>
      <c r="I949" s="423">
        <v>1581.46143</v>
      </c>
      <c r="J949" s="423" t="s">
        <v>6384</v>
      </c>
    </row>
    <row r="950" ht="15.75" customHeight="1">
      <c r="B950" s="422">
        <v>44053.0</v>
      </c>
      <c r="C950" s="423">
        <v>214716.0</v>
      </c>
      <c r="D950" s="423">
        <v>3.70125869E8</v>
      </c>
      <c r="E950" s="423">
        <v>10480.865</v>
      </c>
      <c r="F950" s="423">
        <v>3454168.65</v>
      </c>
      <c r="G950" s="423">
        <v>4533.05525</v>
      </c>
      <c r="H950" s="423">
        <v>1063.90694</v>
      </c>
      <c r="I950" s="423">
        <v>1544.13498</v>
      </c>
      <c r="J950" s="423" t="s">
        <v>6384</v>
      </c>
    </row>
    <row r="951" ht="15.75" customHeight="1">
      <c r="B951" s="422">
        <v>44052.0</v>
      </c>
      <c r="C951" s="423">
        <v>217288.0</v>
      </c>
      <c r="D951" s="423">
        <v>4.30628542E8</v>
      </c>
      <c r="E951" s="423">
        <v>11286.466</v>
      </c>
      <c r="F951" s="423">
        <v>3451343.919</v>
      </c>
      <c r="G951" s="423">
        <v>4545.15461</v>
      </c>
      <c r="H951" s="423">
        <v>1058.3064</v>
      </c>
      <c r="I951" s="423">
        <v>1540.33516</v>
      </c>
      <c r="J951" s="423" t="s">
        <v>6384</v>
      </c>
    </row>
    <row r="952" ht="15.75" customHeight="1">
      <c r="B952" s="422">
        <v>44049.0</v>
      </c>
      <c r="C952" s="423">
        <v>166241.0</v>
      </c>
      <c r="D952" s="423">
        <v>3.15846626E8</v>
      </c>
      <c r="E952" s="423">
        <v>8365.383</v>
      </c>
      <c r="F952" s="423">
        <v>3336859.383</v>
      </c>
      <c r="G952" s="423">
        <v>4364.83161</v>
      </c>
      <c r="H952" s="423">
        <v>1011.107</v>
      </c>
      <c r="I952" s="423">
        <v>1475.87586</v>
      </c>
      <c r="J952" s="423" t="s">
        <v>6384</v>
      </c>
    </row>
    <row r="953" ht="15.75" customHeight="1">
      <c r="B953" s="422">
        <v>44048.0</v>
      </c>
      <c r="C953" s="423">
        <v>152753.0</v>
      </c>
      <c r="D953" s="423">
        <v>2.78661292E8</v>
      </c>
      <c r="E953" s="423">
        <v>7183.443</v>
      </c>
      <c r="F953" s="423">
        <v>3318824.864</v>
      </c>
      <c r="G953" s="423">
        <v>4307.15498</v>
      </c>
      <c r="H953" s="423">
        <v>997.42658</v>
      </c>
      <c r="I953" s="423">
        <v>1452.41574</v>
      </c>
      <c r="J953" s="423" t="s">
        <v>6384</v>
      </c>
    </row>
    <row r="954" ht="15.75" customHeight="1">
      <c r="B954" s="422">
        <v>44047.0</v>
      </c>
      <c r="C954" s="423">
        <v>151867.0</v>
      </c>
      <c r="D954" s="423">
        <v>2.50869768E8</v>
      </c>
      <c r="E954" s="423">
        <v>6766.583</v>
      </c>
      <c r="F954" s="423">
        <v>3312360.287</v>
      </c>
      <c r="G954" s="423">
        <v>4299.1098</v>
      </c>
      <c r="H954" s="423">
        <v>999.71149</v>
      </c>
      <c r="I954" s="423">
        <v>1454.88767</v>
      </c>
      <c r="J954" s="423" t="s">
        <v>6384</v>
      </c>
    </row>
    <row r="955" ht="15.75" customHeight="1">
      <c r="B955" s="422">
        <v>44046.0</v>
      </c>
      <c r="C955" s="423">
        <v>143216.0</v>
      </c>
      <c r="D955" s="423">
        <v>2.40964971E8</v>
      </c>
      <c r="E955" s="423">
        <v>6723.625</v>
      </c>
      <c r="F955" s="423">
        <v>3287907.287</v>
      </c>
      <c r="G955" s="423">
        <v>4271.81564</v>
      </c>
      <c r="H955" s="423">
        <v>993.13823</v>
      </c>
      <c r="I955" s="423">
        <v>1442.78819</v>
      </c>
      <c r="J955" s="423" t="s">
        <v>6384</v>
      </c>
    </row>
    <row r="956" ht="15.75" customHeight="1">
      <c r="B956" s="422">
        <v>44042.0</v>
      </c>
      <c r="C956" s="423">
        <v>121017.0</v>
      </c>
      <c r="D956" s="423">
        <v>1.78726088E8</v>
      </c>
      <c r="E956" s="423">
        <v>5809.079</v>
      </c>
      <c r="F956" s="423">
        <v>3257327.601</v>
      </c>
      <c r="G956" s="423">
        <v>4214.42998</v>
      </c>
      <c r="H956" s="423">
        <v>976.49978</v>
      </c>
      <c r="I956" s="423">
        <v>1420.63973</v>
      </c>
      <c r="J956" s="423" t="s">
        <v>6384</v>
      </c>
    </row>
    <row r="957" ht="15.75" customHeight="1">
      <c r="B957" s="422">
        <v>44041.0</v>
      </c>
      <c r="C957" s="423">
        <v>95161.0</v>
      </c>
      <c r="D957" s="423">
        <v>1.11598962E8</v>
      </c>
      <c r="E957" s="423">
        <v>3995.215</v>
      </c>
      <c r="F957" s="423">
        <v>3233469.623</v>
      </c>
      <c r="G957" s="423">
        <v>4171.20922</v>
      </c>
      <c r="H957" s="423">
        <v>964.65909</v>
      </c>
      <c r="I957" s="423">
        <v>1401.79299</v>
      </c>
      <c r="J957" s="423" t="s">
        <v>6384</v>
      </c>
    </row>
    <row r="958" ht="15.75" customHeight="1">
      <c r="B958" s="422">
        <v>44040.0</v>
      </c>
      <c r="C958" s="423">
        <v>99590.0</v>
      </c>
      <c r="D958" s="423">
        <v>1.29404402E8</v>
      </c>
      <c r="E958" s="423">
        <v>4446.038</v>
      </c>
      <c r="F958" s="423">
        <v>3227620.89</v>
      </c>
      <c r="G958" s="423">
        <v>4156.54622</v>
      </c>
      <c r="H958" s="423">
        <v>963.86033</v>
      </c>
      <c r="I958" s="423">
        <v>1402.54708</v>
      </c>
      <c r="J958" s="423" t="s">
        <v>6384</v>
      </c>
    </row>
    <row r="959" ht="15.75" customHeight="1">
      <c r="B959" s="422">
        <v>44039.0</v>
      </c>
      <c r="C959" s="423">
        <v>93273.0</v>
      </c>
      <c r="D959" s="423">
        <v>1.32614083E8</v>
      </c>
      <c r="E959" s="423">
        <v>4371.821</v>
      </c>
      <c r="F959" s="423">
        <v>3220895.454</v>
      </c>
      <c r="G959" s="423">
        <v>4145.38051</v>
      </c>
      <c r="H959" s="423">
        <v>965.95013</v>
      </c>
      <c r="I959" s="423">
        <v>1400.88212</v>
      </c>
      <c r="J959" s="423" t="s">
        <v>6384</v>
      </c>
    </row>
    <row r="960" ht="15.75" customHeight="1">
      <c r="B960" s="422">
        <v>44038.0</v>
      </c>
      <c r="C960" s="423">
        <v>79599.0</v>
      </c>
      <c r="D960" s="423">
        <v>1.00727379E8</v>
      </c>
      <c r="E960" s="423">
        <v>3715.541</v>
      </c>
      <c r="F960" s="423">
        <v>3217606.845</v>
      </c>
      <c r="G960" s="423">
        <v>4129.07501</v>
      </c>
      <c r="H960" s="423">
        <v>963.95016</v>
      </c>
      <c r="I960" s="423">
        <v>1397.67713</v>
      </c>
      <c r="J960" s="423" t="s">
        <v>6384</v>
      </c>
    </row>
    <row r="961" ht="15.75" customHeight="1">
      <c r="B961" s="422">
        <v>44035.0</v>
      </c>
      <c r="C961" s="423">
        <v>67795.0</v>
      </c>
      <c r="D961" s="423">
        <v>8.4550419E7</v>
      </c>
      <c r="E961" s="423">
        <v>2625.154</v>
      </c>
      <c r="F961" s="423">
        <v>3175281.188</v>
      </c>
      <c r="G961" s="423">
        <v>4080.9384</v>
      </c>
      <c r="H961" s="423">
        <v>946.41797</v>
      </c>
      <c r="I961" s="423">
        <v>1374.58893</v>
      </c>
      <c r="J961" s="423" t="s">
        <v>6384</v>
      </c>
    </row>
    <row r="962" ht="15.75" customHeight="1">
      <c r="B962" s="422">
        <v>44034.0</v>
      </c>
      <c r="C962" s="423">
        <v>65829.0</v>
      </c>
      <c r="D962" s="423">
        <v>8.5384642E7</v>
      </c>
      <c r="E962" s="423">
        <v>2474.783</v>
      </c>
      <c r="F962" s="423">
        <v>3168481.908</v>
      </c>
      <c r="G962" s="423">
        <v>4076.79093</v>
      </c>
      <c r="H962" s="423">
        <v>945.3853</v>
      </c>
      <c r="I962" s="423">
        <v>1371.90686</v>
      </c>
      <c r="J962" s="423" t="s">
        <v>6384</v>
      </c>
    </row>
    <row r="963" ht="15.75" customHeight="1">
      <c r="B963" s="422">
        <v>44033.0</v>
      </c>
      <c r="C963" s="423">
        <v>68991.0</v>
      </c>
      <c r="D963" s="423">
        <v>7.9680447E7</v>
      </c>
      <c r="E963" s="423">
        <v>2528.91</v>
      </c>
      <c r="F963" s="423">
        <v>3171665.648</v>
      </c>
      <c r="G963" s="423">
        <v>4085.79712</v>
      </c>
      <c r="H963" s="423">
        <v>948.3155</v>
      </c>
      <c r="I963" s="423">
        <v>1372.08739</v>
      </c>
      <c r="J963" s="423" t="s">
        <v>6384</v>
      </c>
    </row>
    <row r="964" ht="15.75" customHeight="1">
      <c r="B964" s="422">
        <v>44032.0</v>
      </c>
      <c r="C964" s="423">
        <v>54466.0</v>
      </c>
      <c r="D964" s="423">
        <v>8.4201942E7</v>
      </c>
      <c r="E964" s="423">
        <v>2404.753</v>
      </c>
      <c r="F964" s="423">
        <v>3162534.508</v>
      </c>
      <c r="G964" s="423">
        <v>4070.15481</v>
      </c>
      <c r="H964" s="423">
        <v>944.0336</v>
      </c>
      <c r="I964" s="423">
        <v>1364.6844</v>
      </c>
      <c r="J964" s="423" t="s">
        <v>6384</v>
      </c>
    </row>
    <row r="965" ht="15.75" customHeight="1">
      <c r="B965" s="422">
        <v>44031.0</v>
      </c>
      <c r="C965" s="423">
        <v>54107.0</v>
      </c>
      <c r="D965" s="423">
        <v>7.7350383E7</v>
      </c>
      <c r="E965" s="423">
        <v>2344.476</v>
      </c>
      <c r="F965" s="423">
        <v>3150870.141</v>
      </c>
      <c r="G965" s="423">
        <v>4050.64994</v>
      </c>
      <c r="H965" s="423">
        <v>938.96982</v>
      </c>
      <c r="I965" s="423">
        <v>1356.64125</v>
      </c>
      <c r="J965" s="423" t="s">
        <v>6384</v>
      </c>
    </row>
    <row r="966" ht="15.75" customHeight="1">
      <c r="B966" s="422">
        <v>44028.0</v>
      </c>
      <c r="C966" s="423">
        <v>55335.0</v>
      </c>
      <c r="D966" s="423">
        <v>7.1091618E7</v>
      </c>
      <c r="E966" s="423">
        <v>2259.721</v>
      </c>
      <c r="F966" s="423">
        <v>3154774.522</v>
      </c>
      <c r="G966" s="423">
        <v>4069.11337</v>
      </c>
      <c r="H966" s="423">
        <v>945.81206</v>
      </c>
      <c r="I966" s="423">
        <v>1368.76222</v>
      </c>
      <c r="J966" s="423" t="s">
        <v>6384</v>
      </c>
    </row>
    <row r="967" ht="15.75" customHeight="1">
      <c r="B967" s="422">
        <v>44027.0</v>
      </c>
      <c r="C967" s="423">
        <v>61243.0</v>
      </c>
      <c r="D967" s="423">
        <v>7.9660614E7</v>
      </c>
      <c r="E967" s="423">
        <v>2678.372</v>
      </c>
      <c r="F967" s="423">
        <v>3158212.71</v>
      </c>
      <c r="G967" s="423">
        <v>4079.07049</v>
      </c>
      <c r="H967" s="423">
        <v>950.22588</v>
      </c>
      <c r="I967" s="423">
        <v>1375.08534</v>
      </c>
      <c r="J967" s="423" t="s">
        <v>6384</v>
      </c>
    </row>
    <row r="968" ht="15.75" customHeight="1">
      <c r="B968" s="422">
        <v>44026.0</v>
      </c>
      <c r="C968" s="423">
        <v>65596.0</v>
      </c>
      <c r="D968" s="423">
        <v>8.6453192E7</v>
      </c>
      <c r="E968" s="423">
        <v>2893.1</v>
      </c>
      <c r="F968" s="423">
        <v>3156984.496</v>
      </c>
      <c r="G968" s="423">
        <v>4082.14644</v>
      </c>
      <c r="H968" s="423">
        <v>952.13632</v>
      </c>
      <c r="I968" s="423">
        <v>1374.04535</v>
      </c>
      <c r="J968" s="423" t="s">
        <v>6384</v>
      </c>
    </row>
    <row r="969" ht="15.75" customHeight="1">
      <c r="B969" s="422">
        <v>44025.0</v>
      </c>
      <c r="C969" s="423">
        <v>83302.0</v>
      </c>
      <c r="D969" s="423">
        <v>1.19295112E8</v>
      </c>
      <c r="E969" s="423">
        <v>3779.563</v>
      </c>
      <c r="F969" s="423">
        <v>3163954.453</v>
      </c>
      <c r="G969" s="423">
        <v>4089.5153</v>
      </c>
      <c r="H969" s="423">
        <v>950.84985</v>
      </c>
      <c r="I969" s="423">
        <v>1376.0739</v>
      </c>
      <c r="J969" s="423" t="s">
        <v>6384</v>
      </c>
    </row>
    <row r="970" ht="15.75" customHeight="1">
      <c r="B970" s="422">
        <v>44024.0</v>
      </c>
      <c r="C970" s="423">
        <v>78235.0</v>
      </c>
      <c r="D970" s="423">
        <v>1.06705732E8</v>
      </c>
      <c r="E970" s="423">
        <v>3469.651</v>
      </c>
      <c r="F970" s="423">
        <v>3178797.033</v>
      </c>
      <c r="G970" s="423">
        <v>4099.42394</v>
      </c>
      <c r="H970" s="423">
        <v>954.87052</v>
      </c>
      <c r="I970" s="423">
        <v>1383.71217</v>
      </c>
      <c r="J970" s="423" t="s">
        <v>6384</v>
      </c>
    </row>
    <row r="971" ht="15.75" customHeight="1">
      <c r="B971" s="422">
        <v>44021.0</v>
      </c>
      <c r="C971" s="423">
        <v>66988.0</v>
      </c>
      <c r="D971" s="423">
        <v>1.00496223E8</v>
      </c>
      <c r="E971" s="423">
        <v>3474.708</v>
      </c>
      <c r="F971" s="423">
        <v>3150006.468</v>
      </c>
      <c r="G971" s="423">
        <v>4061.56717</v>
      </c>
      <c r="H971" s="423">
        <v>938.96285</v>
      </c>
      <c r="I971" s="423">
        <v>1369.3687</v>
      </c>
      <c r="J971" s="423" t="s">
        <v>6384</v>
      </c>
    </row>
    <row r="972" ht="15.75" customHeight="1">
      <c r="B972" s="422">
        <v>44020.0</v>
      </c>
      <c r="C972" s="423">
        <v>49994.0</v>
      </c>
      <c r="D972" s="423">
        <v>9.7972739E7</v>
      </c>
      <c r="E972" s="423">
        <v>2310.585</v>
      </c>
      <c r="F972" s="423">
        <v>3135176.305</v>
      </c>
      <c r="G972" s="423">
        <v>4034.65232</v>
      </c>
      <c r="H972" s="423">
        <v>928.63778</v>
      </c>
      <c r="I972" s="423">
        <v>1357.50703</v>
      </c>
      <c r="J972" s="423" t="s">
        <v>6384</v>
      </c>
    </row>
    <row r="973" ht="15.75" customHeight="1">
      <c r="B973" s="422">
        <v>44019.0</v>
      </c>
      <c r="C973" s="423">
        <v>29069.0</v>
      </c>
      <c r="D973" s="423">
        <v>5.016402E7</v>
      </c>
      <c r="E973" s="423">
        <v>1385.655</v>
      </c>
      <c r="F973" s="423">
        <v>3122943.033</v>
      </c>
      <c r="G973" s="423">
        <v>4001.81245</v>
      </c>
      <c r="H973" s="423">
        <v>923.84618</v>
      </c>
      <c r="I973" s="423">
        <v>1346.47807</v>
      </c>
      <c r="J973" s="423" t="s">
        <v>6384</v>
      </c>
    </row>
    <row r="974" ht="15.75" customHeight="1">
      <c r="B974" s="422">
        <v>44018.0</v>
      </c>
      <c r="C974" s="423">
        <v>25022.0</v>
      </c>
      <c r="D974" s="423">
        <v>4.7692092E7</v>
      </c>
      <c r="E974" s="423">
        <v>1500.62</v>
      </c>
      <c r="F974" s="423">
        <v>3120334.342</v>
      </c>
      <c r="G974" s="423">
        <v>3994.65348</v>
      </c>
      <c r="H974" s="423">
        <v>921.96098</v>
      </c>
      <c r="I974" s="423">
        <v>1342.72479</v>
      </c>
      <c r="J974" s="423" t="s">
        <v>6384</v>
      </c>
    </row>
    <row r="975" ht="15.75" customHeight="1">
      <c r="B975" s="422">
        <v>44017.0</v>
      </c>
      <c r="C975" s="423">
        <v>22884.0</v>
      </c>
      <c r="D975" s="423">
        <v>3.0847863E7</v>
      </c>
      <c r="E975" s="423">
        <v>734.07</v>
      </c>
      <c r="F975" s="423">
        <v>3115728.459</v>
      </c>
      <c r="G975" s="423">
        <v>3981.52236</v>
      </c>
      <c r="H975" s="423">
        <v>921.04236</v>
      </c>
      <c r="I975" s="423">
        <v>1336.12229</v>
      </c>
      <c r="J975" s="423" t="s">
        <v>6384</v>
      </c>
    </row>
    <row r="976" ht="15.75" customHeight="1">
      <c r="B976" s="422">
        <v>44014.0</v>
      </c>
      <c r="C976" s="423">
        <v>20001.0</v>
      </c>
      <c r="D976" s="423">
        <v>2.754659E7</v>
      </c>
      <c r="E976" s="423">
        <v>811.854</v>
      </c>
      <c r="F976" s="423">
        <v>3117751.977</v>
      </c>
      <c r="G976" s="423">
        <v>3986.73595</v>
      </c>
      <c r="H976" s="423">
        <v>922.10793</v>
      </c>
      <c r="I976" s="423">
        <v>1339.49408</v>
      </c>
      <c r="J976" s="423" t="s">
        <v>6384</v>
      </c>
    </row>
    <row r="977" ht="15.75" customHeight="1">
      <c r="B977" s="422">
        <v>44012.0</v>
      </c>
      <c r="C977" s="423">
        <v>24223.0</v>
      </c>
      <c r="D977" s="423">
        <v>5.3408903E7</v>
      </c>
      <c r="E977" s="423">
        <v>5557.152</v>
      </c>
      <c r="F977" s="423">
        <v>3119669.823</v>
      </c>
      <c r="G977" s="423">
        <v>3989.08858</v>
      </c>
      <c r="H977" s="423">
        <v>925.084</v>
      </c>
      <c r="I977" s="423">
        <v>1340.98464</v>
      </c>
      <c r="J977" s="423" t="s">
        <v>6384</v>
      </c>
    </row>
    <row r="978" ht="15.75" customHeight="1">
      <c r="B978" s="422">
        <v>44011.0</v>
      </c>
      <c r="C978" s="423">
        <v>23323.0</v>
      </c>
      <c r="D978" s="423">
        <v>4.6915585E7</v>
      </c>
      <c r="E978" s="423">
        <v>1546.615</v>
      </c>
      <c r="F978" s="423">
        <v>3116234.864</v>
      </c>
      <c r="G978" s="423">
        <v>3981.64055</v>
      </c>
      <c r="H978" s="423">
        <v>923.56653</v>
      </c>
      <c r="I978" s="423">
        <v>1335.51447</v>
      </c>
      <c r="J978" s="423" t="s">
        <v>6384</v>
      </c>
    </row>
    <row r="979" ht="15.75" customHeight="1">
      <c r="B979" s="422">
        <v>44010.0</v>
      </c>
      <c r="C979" s="423">
        <v>18993.0</v>
      </c>
      <c r="D979" s="423">
        <v>6.1183427E7</v>
      </c>
      <c r="E979" s="423">
        <v>25432.552</v>
      </c>
      <c r="F979" s="423">
        <v>3111250.482</v>
      </c>
      <c r="G979" s="423">
        <v>3974.22704</v>
      </c>
      <c r="H979" s="423">
        <v>921.74503</v>
      </c>
      <c r="I979" s="423">
        <v>1331.7328</v>
      </c>
      <c r="J979" s="423" t="s">
        <v>6384</v>
      </c>
    </row>
    <row r="980" ht="15.75" customHeight="1">
      <c r="B980" s="422">
        <v>44007.0</v>
      </c>
      <c r="C980" s="423">
        <v>14686.0</v>
      </c>
      <c r="D980" s="423">
        <v>3.106938E7</v>
      </c>
      <c r="E980" s="423">
        <v>683.573</v>
      </c>
      <c r="F980" s="423">
        <v>3108347.818</v>
      </c>
      <c r="G980" s="423">
        <v>3969.28413</v>
      </c>
      <c r="H980" s="423">
        <v>919.50065</v>
      </c>
      <c r="I980" s="423">
        <v>1330.3184</v>
      </c>
      <c r="J980" s="423" t="s">
        <v>6384</v>
      </c>
    </row>
    <row r="981" ht="15.75" customHeight="1">
      <c r="B981" s="422">
        <v>44006.0</v>
      </c>
      <c r="C981" s="423">
        <v>12413.0</v>
      </c>
      <c r="D981" s="423">
        <v>2.5230764E7</v>
      </c>
      <c r="E981" s="423">
        <v>541.399</v>
      </c>
      <c r="F981" s="423">
        <v>3107319.968</v>
      </c>
      <c r="G981" s="423">
        <v>3964.83323</v>
      </c>
      <c r="H981" s="423">
        <v>918.56762</v>
      </c>
      <c r="I981" s="423">
        <v>1327.33426</v>
      </c>
      <c r="J981" s="423" t="s">
        <v>6384</v>
      </c>
    </row>
    <row r="982" ht="15.75" customHeight="1">
      <c r="B982" s="422">
        <v>44005.0</v>
      </c>
      <c r="C982" s="423">
        <v>15456.0</v>
      </c>
      <c r="D982" s="423">
        <v>2.4053272E7</v>
      </c>
      <c r="E982" s="423">
        <v>719.681</v>
      </c>
      <c r="F982" s="423">
        <v>3106849.303</v>
      </c>
      <c r="G982" s="423">
        <v>3963.35008</v>
      </c>
      <c r="H982" s="423">
        <v>918.21223</v>
      </c>
      <c r="I982" s="423">
        <v>1326.3574</v>
      </c>
      <c r="J982" s="423" t="s">
        <v>6384</v>
      </c>
    </row>
    <row r="983" ht="15.75" customHeight="1">
      <c r="B983" s="422">
        <v>44004.0</v>
      </c>
      <c r="C983" s="423">
        <v>15464.0</v>
      </c>
      <c r="D983" s="423">
        <v>1.5267526E7</v>
      </c>
      <c r="E983" s="423">
        <v>512.655</v>
      </c>
      <c r="F983" s="423">
        <v>3106500.014</v>
      </c>
      <c r="G983" s="423">
        <v>3962.04698</v>
      </c>
      <c r="H983" s="423">
        <v>918.75759</v>
      </c>
      <c r="I983" s="423">
        <v>1326.70993</v>
      </c>
      <c r="J983" s="423" t="s">
        <v>6384</v>
      </c>
    </row>
    <row r="984" ht="15.75" customHeight="1">
      <c r="B984" s="422">
        <v>44003.0</v>
      </c>
      <c r="C984" s="423">
        <v>10530.0</v>
      </c>
      <c r="D984" s="423">
        <v>1.8091121E7</v>
      </c>
      <c r="E984" s="423">
        <v>386.225</v>
      </c>
      <c r="F984" s="423">
        <v>3106588.423</v>
      </c>
      <c r="G984" s="423">
        <v>3962.98406</v>
      </c>
      <c r="H984" s="423">
        <v>918.90073</v>
      </c>
      <c r="I984" s="423">
        <v>1326.8329</v>
      </c>
      <c r="J984" s="423" t="s">
        <v>6384</v>
      </c>
    </row>
    <row r="985" ht="15.75" customHeight="1">
      <c r="B985" s="422">
        <v>44000.0</v>
      </c>
      <c r="C985" s="423">
        <v>10148.0</v>
      </c>
      <c r="D985" s="423">
        <v>2.2073577E7</v>
      </c>
      <c r="E985" s="423">
        <v>696.514</v>
      </c>
      <c r="F985" s="423">
        <v>3104662.569</v>
      </c>
      <c r="G985" s="423">
        <v>3960.57557</v>
      </c>
      <c r="H985" s="423">
        <v>918.55667</v>
      </c>
      <c r="I985" s="423">
        <v>1325.42916</v>
      </c>
      <c r="J985" s="423" t="s">
        <v>6384</v>
      </c>
    </row>
    <row r="986" ht="15.75" customHeight="1">
      <c r="B986" s="422">
        <v>43999.0</v>
      </c>
      <c r="C986" s="423">
        <v>9964.0</v>
      </c>
      <c r="D986" s="423">
        <v>2.7937172E7</v>
      </c>
      <c r="E986" s="423">
        <v>888.568</v>
      </c>
      <c r="F986" s="423">
        <v>3105290.007</v>
      </c>
      <c r="G986" s="423">
        <v>3961.90399</v>
      </c>
      <c r="H986" s="423">
        <v>918.72184</v>
      </c>
      <c r="I986" s="423">
        <v>1325.70909</v>
      </c>
      <c r="J986" s="423" t="s">
        <v>6384</v>
      </c>
    </row>
    <row r="987" ht="15.75" customHeight="1">
      <c r="B987" s="422">
        <v>43998.0</v>
      </c>
      <c r="C987" s="423">
        <v>10527.0</v>
      </c>
      <c r="D987" s="423">
        <v>2.4607839E7</v>
      </c>
      <c r="E987" s="423">
        <v>653.078</v>
      </c>
      <c r="F987" s="423">
        <v>3103866.09</v>
      </c>
      <c r="G987" s="423">
        <v>3960.65605</v>
      </c>
      <c r="H987" s="423">
        <v>918.29277</v>
      </c>
      <c r="I987" s="423">
        <v>1325.63299</v>
      </c>
      <c r="J987" s="423" t="s">
        <v>6384</v>
      </c>
    </row>
    <row r="988" ht="15.75" customHeight="1">
      <c r="B988" s="422">
        <v>43997.0</v>
      </c>
      <c r="C988" s="423">
        <v>12808.0</v>
      </c>
      <c r="D988" s="423">
        <v>2.8740436E7</v>
      </c>
      <c r="E988" s="423">
        <v>615.433</v>
      </c>
      <c r="F988" s="423">
        <v>3102666.061</v>
      </c>
      <c r="G988" s="423">
        <v>3958.36635</v>
      </c>
      <c r="H988" s="423">
        <v>917.6217</v>
      </c>
      <c r="I988" s="423">
        <v>1324.77135</v>
      </c>
      <c r="J988" s="423" t="s">
        <v>6384</v>
      </c>
    </row>
    <row r="989" ht="15.75" customHeight="1">
      <c r="B989" s="422">
        <v>43996.0</v>
      </c>
      <c r="C989" s="423">
        <v>14760.0</v>
      </c>
      <c r="D989" s="423">
        <v>2.7363905E7</v>
      </c>
      <c r="E989" s="423">
        <v>538.857</v>
      </c>
      <c r="F989" s="423">
        <v>3105389.334</v>
      </c>
      <c r="G989" s="423">
        <v>3964.28111</v>
      </c>
      <c r="H989" s="423">
        <v>919.56466</v>
      </c>
      <c r="I989" s="423">
        <v>1329.02621</v>
      </c>
      <c r="J989" s="423" t="s">
        <v>6384</v>
      </c>
    </row>
    <row r="990" ht="15.75" customHeight="1">
      <c r="B990" s="422">
        <v>43993.0</v>
      </c>
      <c r="C990" s="423">
        <v>12115.0</v>
      </c>
      <c r="D990" s="423">
        <v>1.9407447E7</v>
      </c>
      <c r="E990" s="423">
        <v>511.016</v>
      </c>
      <c r="F990" s="423">
        <v>3106445.787</v>
      </c>
      <c r="G990" s="423">
        <v>3967.31047</v>
      </c>
      <c r="H990" s="423">
        <v>919.79185</v>
      </c>
      <c r="I990" s="423">
        <v>1331.75319</v>
      </c>
      <c r="J990" s="423" t="s">
        <v>6384</v>
      </c>
    </row>
    <row r="991" ht="15.75" customHeight="1">
      <c r="B991" s="422">
        <v>43992.0</v>
      </c>
      <c r="C991" s="423">
        <v>12512.0</v>
      </c>
      <c r="D991" s="423">
        <v>2.1885286E7</v>
      </c>
      <c r="E991" s="423">
        <v>594.44</v>
      </c>
      <c r="F991" s="423">
        <v>3105170.645</v>
      </c>
      <c r="G991" s="423">
        <v>3966.75413</v>
      </c>
      <c r="H991" s="423">
        <v>919.29366</v>
      </c>
      <c r="I991" s="423">
        <v>1332.31366</v>
      </c>
      <c r="J991" s="423" t="s">
        <v>6384</v>
      </c>
    </row>
    <row r="992" ht="15.75" customHeight="1">
      <c r="B992" s="422">
        <v>43991.0</v>
      </c>
      <c r="C992" s="423">
        <v>10546.0</v>
      </c>
      <c r="D992" s="423">
        <v>2.5043485E7</v>
      </c>
      <c r="E992" s="423">
        <v>677.164</v>
      </c>
      <c r="F992" s="423">
        <v>3102841.554</v>
      </c>
      <c r="G992" s="423">
        <v>3962.37535</v>
      </c>
      <c r="H992" s="423">
        <v>917.78637</v>
      </c>
      <c r="I992" s="423">
        <v>1329.15588</v>
      </c>
      <c r="J992" s="423" t="s">
        <v>6384</v>
      </c>
    </row>
    <row r="993" ht="15.75" customHeight="1">
      <c r="B993" s="422">
        <v>43990.0</v>
      </c>
      <c r="C993" s="423">
        <v>11060.0</v>
      </c>
      <c r="D993" s="423">
        <v>3.535668E7</v>
      </c>
      <c r="E993" s="423">
        <v>1060.032</v>
      </c>
      <c r="F993" s="423">
        <v>3100372.644</v>
      </c>
      <c r="G993" s="423">
        <v>3956.10705</v>
      </c>
      <c r="H993" s="423">
        <v>917.42893</v>
      </c>
      <c r="I993" s="423">
        <v>1324.90879</v>
      </c>
      <c r="J993" s="423" t="s">
        <v>6384</v>
      </c>
    </row>
    <row r="994" ht="15.75" customHeight="1">
      <c r="B994" s="422">
        <v>43989.0</v>
      </c>
      <c r="C994" s="423">
        <v>12223.0</v>
      </c>
      <c r="D994" s="423">
        <v>1.9872222E7</v>
      </c>
      <c r="E994" s="423">
        <v>700.203</v>
      </c>
      <c r="F994" s="423">
        <v>3102191.339</v>
      </c>
      <c r="G994" s="423">
        <v>3961.51347</v>
      </c>
      <c r="H994" s="423">
        <v>918.58374</v>
      </c>
      <c r="I994" s="423">
        <v>1327.9909</v>
      </c>
      <c r="J994" s="423" t="s">
        <v>6384</v>
      </c>
    </row>
    <row r="995" ht="15.75" customHeight="1">
      <c r="B995" s="422">
        <v>43986.0</v>
      </c>
      <c r="C995" s="423">
        <v>10269.0</v>
      </c>
      <c r="D995" s="423">
        <v>1.6749167E7</v>
      </c>
      <c r="E995" s="423">
        <v>429.721</v>
      </c>
      <c r="F995" s="423">
        <v>3099663.684</v>
      </c>
      <c r="G995" s="423">
        <v>3953.38972</v>
      </c>
      <c r="H995" s="423">
        <v>915.95883</v>
      </c>
      <c r="I995" s="423">
        <v>1321.49419</v>
      </c>
      <c r="J995" s="423" t="s">
        <v>6384</v>
      </c>
    </row>
    <row r="996" ht="15.75" customHeight="1">
      <c r="B996" s="422">
        <v>43985.0</v>
      </c>
      <c r="C996" s="423">
        <v>13138.0</v>
      </c>
      <c r="D996" s="423">
        <v>2.2433497E7</v>
      </c>
      <c r="E996" s="423">
        <v>1526.353</v>
      </c>
      <c r="F996" s="423">
        <v>3103654.752</v>
      </c>
      <c r="G996" s="423">
        <v>3963.40524</v>
      </c>
      <c r="H996" s="423">
        <v>918.99356</v>
      </c>
      <c r="I996" s="423">
        <v>1328.50833</v>
      </c>
      <c r="J996" s="423" t="s">
        <v>6384</v>
      </c>
    </row>
    <row r="997" ht="15.75" customHeight="1">
      <c r="B997" s="422">
        <v>43984.0</v>
      </c>
      <c r="C997" s="423">
        <v>20990.0</v>
      </c>
      <c r="D997" s="423">
        <v>3.8539038E7</v>
      </c>
      <c r="E997" s="423">
        <v>1552.422</v>
      </c>
      <c r="F997" s="423">
        <v>3106818.499</v>
      </c>
      <c r="G997" s="423">
        <v>3969.58141</v>
      </c>
      <c r="H997" s="423">
        <v>920.20113</v>
      </c>
      <c r="I997" s="423">
        <v>1330.50692</v>
      </c>
      <c r="J997" s="423" t="s">
        <v>6384</v>
      </c>
    </row>
    <row r="998" ht="15.75" customHeight="1">
      <c r="B998" s="422">
        <v>43983.0</v>
      </c>
      <c r="C998" s="423">
        <v>34598.0</v>
      </c>
      <c r="D998" s="423">
        <v>4.4945354E7</v>
      </c>
      <c r="E998" s="423">
        <v>1977.677</v>
      </c>
      <c r="F998" s="423">
        <v>3122842.447</v>
      </c>
      <c r="G998" s="423">
        <v>3999.49423</v>
      </c>
      <c r="H998" s="423">
        <v>929.96051</v>
      </c>
      <c r="I998" s="423">
        <v>1347.18393</v>
      </c>
      <c r="J998" s="423" t="s">
        <v>6384</v>
      </c>
    </row>
    <row r="999" ht="15.75" customHeight="1">
      <c r="B999" s="422">
        <v>43982.0</v>
      </c>
      <c r="C999" s="423">
        <v>28873.0</v>
      </c>
      <c r="D999" s="423">
        <v>4.3956976E7</v>
      </c>
      <c r="E999" s="423">
        <v>1432.926</v>
      </c>
      <c r="F999" s="423">
        <v>3161761.665</v>
      </c>
      <c r="G999" s="423">
        <v>4060.44779</v>
      </c>
      <c r="H999" s="423">
        <v>951.60397</v>
      </c>
      <c r="I999" s="423">
        <v>1365.37074</v>
      </c>
      <c r="J999" s="423" t="s">
        <v>6384</v>
      </c>
    </row>
    <row r="1000" ht="15.75" customHeight="1">
      <c r="B1000" s="422">
        <v>43915.0</v>
      </c>
      <c r="C1000" s="423">
        <v>26949.0</v>
      </c>
      <c r="D1000" s="423">
        <v>5.3809765E7</v>
      </c>
      <c r="E1000" s="423">
        <v>3481.387</v>
      </c>
      <c r="F1000" s="423">
        <v>3122353.71</v>
      </c>
      <c r="G1000" s="423">
        <v>4008.28839</v>
      </c>
      <c r="H1000" s="423">
        <v>920.68808</v>
      </c>
      <c r="I1000" s="423">
        <v>1330.83423</v>
      </c>
      <c r="J1000" s="423" t="s">
        <v>6384</v>
      </c>
    </row>
    <row r="1001" ht="15.75" customHeight="1">
      <c r="B1001" s="422">
        <v>43914.0</v>
      </c>
      <c r="C1001" s="423">
        <v>23152.0</v>
      </c>
      <c r="D1001" s="423">
        <v>3.8309251E7</v>
      </c>
      <c r="E1001" s="423">
        <v>1395.42</v>
      </c>
      <c r="F1001" s="423">
        <v>3108017.432</v>
      </c>
      <c r="G1001" s="423">
        <v>3976.56856</v>
      </c>
      <c r="H1001" s="423">
        <v>917.272</v>
      </c>
      <c r="I1001" s="423">
        <v>1323.77516</v>
      </c>
      <c r="J1001" s="423" t="s">
        <v>6384</v>
      </c>
    </row>
    <row r="1002" ht="15.75" customHeight="1">
      <c r="B1002" s="422">
        <v>43913.0</v>
      </c>
      <c r="C1002" s="423">
        <v>51546.0</v>
      </c>
      <c r="D1002" s="423">
        <v>8.3478638E7</v>
      </c>
      <c r="E1002" s="423">
        <v>2543.018</v>
      </c>
      <c r="F1002" s="423">
        <v>3112525.58</v>
      </c>
      <c r="G1002" s="423">
        <v>3984.75152</v>
      </c>
      <c r="H1002" s="423">
        <v>918.81486</v>
      </c>
      <c r="I1002" s="423">
        <v>1323.80663</v>
      </c>
      <c r="J1002" s="423" t="s">
        <v>6384</v>
      </c>
    </row>
    <row r="1003" ht="15.75" customHeight="1">
      <c r="B1003" s="422">
        <v>43912.0</v>
      </c>
      <c r="C1003" s="423">
        <v>27329.0</v>
      </c>
      <c r="D1003" s="423">
        <v>4.7728512E7</v>
      </c>
      <c r="E1003" s="423">
        <v>1458.327</v>
      </c>
      <c r="F1003" s="423">
        <v>3102306.563</v>
      </c>
      <c r="G1003" s="423">
        <v>3960.17258</v>
      </c>
      <c r="H1003" s="423">
        <v>916.67166</v>
      </c>
      <c r="I1003" s="423">
        <v>1321.59752</v>
      </c>
      <c r="J1003" s="423" t="s">
        <v>6384</v>
      </c>
    </row>
    <row r="1004" ht="15.75" customHeight="1">
      <c r="B1004" s="422">
        <v>43909.0</v>
      </c>
      <c r="C1004" s="423">
        <v>6372.0</v>
      </c>
      <c r="D1004" s="423">
        <v>1.2549669E7</v>
      </c>
      <c r="E1004" s="423">
        <v>491.216</v>
      </c>
      <c r="F1004" s="423">
        <v>3107335.129</v>
      </c>
      <c r="G1004" s="423">
        <v>3974.96475</v>
      </c>
      <c r="H1004" s="423">
        <v>919.43632</v>
      </c>
      <c r="I1004" s="423">
        <v>1325.81412</v>
      </c>
      <c r="J1004" s="423" t="s">
        <v>6384</v>
      </c>
    </row>
    <row r="1005" ht="15.75" customHeight="1">
      <c r="B1005" s="422">
        <v>43908.0</v>
      </c>
      <c r="C1005" s="423">
        <v>137191.0</v>
      </c>
      <c r="D1005" s="423">
        <v>1.78489349E8</v>
      </c>
      <c r="E1005" s="423">
        <v>4290.34</v>
      </c>
      <c r="F1005" s="423">
        <v>2873825.841</v>
      </c>
      <c r="G1005" s="423">
        <v>3603.95304</v>
      </c>
      <c r="H1005" s="423">
        <v>834.77665</v>
      </c>
      <c r="I1005" s="423">
        <v>1203.43417</v>
      </c>
      <c r="J1005" s="423" t="s">
        <v>6384</v>
      </c>
    </row>
    <row r="1006" ht="15.75" customHeight="1">
      <c r="B1006" s="422">
        <v>43906.0</v>
      </c>
      <c r="C1006" s="423">
        <v>147028.0</v>
      </c>
      <c r="D1006" s="423">
        <v>1.86812145E8</v>
      </c>
      <c r="E1006" s="423">
        <v>4066.395</v>
      </c>
      <c r="F1006" s="423">
        <v>2988931.098</v>
      </c>
      <c r="G1006" s="423">
        <v>3772.55866</v>
      </c>
      <c r="H1006" s="423">
        <v>874.06138</v>
      </c>
      <c r="I1006" s="423">
        <v>1265.0727</v>
      </c>
      <c r="J1006" s="423" t="s">
        <v>6384</v>
      </c>
    </row>
    <row r="1007" ht="15.75" customHeight="1">
      <c r="B1007" s="422">
        <v>43905.0</v>
      </c>
      <c r="C1007" s="423">
        <v>126849.0</v>
      </c>
      <c r="D1007" s="423">
        <v>1.69192507E8</v>
      </c>
      <c r="E1007" s="423">
        <v>3736.935</v>
      </c>
      <c r="F1007" s="423">
        <v>3111136.716</v>
      </c>
      <c r="G1007" s="423">
        <v>3969.31219</v>
      </c>
      <c r="H1007" s="423">
        <v>926.4105</v>
      </c>
      <c r="I1007" s="423">
        <v>1333.27637</v>
      </c>
      <c r="J1007" s="423" t="s">
        <v>6384</v>
      </c>
    </row>
    <row r="1008" ht="15.75" customHeight="1">
      <c r="B1008" s="422">
        <v>43902.0</v>
      </c>
      <c r="C1008" s="423">
        <v>135688.0</v>
      </c>
      <c r="D1008" s="423">
        <v>1.58991295E8</v>
      </c>
      <c r="E1008" s="423">
        <v>4094.227</v>
      </c>
      <c r="F1008" s="423">
        <v>3213625.683</v>
      </c>
      <c r="G1008" s="423">
        <v>4129.96194</v>
      </c>
      <c r="H1008" s="423">
        <v>957.78709</v>
      </c>
      <c r="I1008" s="423">
        <v>1381.59112</v>
      </c>
      <c r="J1008" s="423" t="s">
        <v>6384</v>
      </c>
    </row>
    <row r="1009" ht="15.75" customHeight="1">
      <c r="B1009" s="422">
        <v>43901.0</v>
      </c>
      <c r="C1009" s="423">
        <v>137545.0</v>
      </c>
      <c r="D1009" s="423">
        <v>1.64888299E8</v>
      </c>
      <c r="E1009" s="423">
        <v>4225.116</v>
      </c>
      <c r="F1009" s="423">
        <v>3277151.001</v>
      </c>
      <c r="G1009" s="423">
        <v>4231.48768</v>
      </c>
      <c r="H1009" s="423">
        <v>979.55038</v>
      </c>
      <c r="I1009" s="423">
        <v>1413.61371</v>
      </c>
      <c r="J1009" s="423" t="s">
        <v>6384</v>
      </c>
    </row>
    <row r="1010" ht="15.75" customHeight="1">
      <c r="B1010" s="422">
        <v>43900.0</v>
      </c>
      <c r="C1010" s="423">
        <v>121768.0</v>
      </c>
      <c r="D1010" s="423">
        <v>1.37491355E8</v>
      </c>
      <c r="E1010" s="423">
        <v>3283.35</v>
      </c>
      <c r="F1010" s="423">
        <v>3230831.71</v>
      </c>
      <c r="G1010" s="423">
        <v>4156.32346</v>
      </c>
      <c r="H1010" s="423">
        <v>960.40918</v>
      </c>
      <c r="I1010" s="423">
        <v>1390.15538</v>
      </c>
      <c r="J1010" s="423" t="s">
        <v>6384</v>
      </c>
    </row>
    <row r="1011" ht="15.75" customHeight="1">
      <c r="B1011" s="422">
        <v>43899.0</v>
      </c>
      <c r="C1011" s="423">
        <v>154392.0</v>
      </c>
      <c r="D1011" s="423">
        <v>2.09927145E8</v>
      </c>
      <c r="E1011" s="423">
        <v>4993.503</v>
      </c>
      <c r="F1011" s="423">
        <v>3142192.589</v>
      </c>
      <c r="G1011" s="423">
        <v>4008.05552</v>
      </c>
      <c r="H1011" s="423">
        <v>929.27091</v>
      </c>
      <c r="I1011" s="423">
        <v>1346.11204</v>
      </c>
      <c r="J1011" s="423" t="s">
        <v>6384</v>
      </c>
    </row>
    <row r="1012" ht="15.75" customHeight="1">
      <c r="B1012" s="422">
        <v>43898.0</v>
      </c>
      <c r="C1012" s="423">
        <v>143404.0</v>
      </c>
      <c r="D1012" s="423">
        <v>1.60302166E8</v>
      </c>
      <c r="E1012" s="423">
        <v>4289.28</v>
      </c>
      <c r="F1012" s="423">
        <v>3315106.471</v>
      </c>
      <c r="G1012" s="423">
        <v>4287.38049</v>
      </c>
      <c r="H1012" s="423">
        <v>999.06844</v>
      </c>
      <c r="I1012" s="423">
        <v>1435.00245</v>
      </c>
      <c r="J1012" s="423" t="s">
        <v>6384</v>
      </c>
    </row>
    <row r="1013" ht="15.75" customHeight="1">
      <c r="B1013" s="422">
        <v>43895.0</v>
      </c>
      <c r="C1013" s="423">
        <v>134637.0</v>
      </c>
      <c r="D1013" s="423">
        <v>1.56444437E8</v>
      </c>
      <c r="E1013" s="423">
        <v>4151.389</v>
      </c>
      <c r="F1013" s="423">
        <v>3367470.616</v>
      </c>
      <c r="G1013" s="423">
        <v>4384.48319</v>
      </c>
      <c r="H1013" s="423">
        <v>1015.93436</v>
      </c>
      <c r="I1013" s="423">
        <v>1462.24628</v>
      </c>
      <c r="J1013" s="423" t="s">
        <v>6384</v>
      </c>
    </row>
    <row r="1014" ht="15.75" customHeight="1">
      <c r="B1014" s="422">
        <v>43894.0</v>
      </c>
      <c r="C1014" s="423">
        <v>148370.0</v>
      </c>
      <c r="D1014" s="423">
        <v>2.2291467E8</v>
      </c>
      <c r="E1014" s="423">
        <v>5106.685</v>
      </c>
      <c r="F1014" s="423">
        <v>3389340.883</v>
      </c>
      <c r="G1014" s="423">
        <v>4409.62069</v>
      </c>
      <c r="H1014" s="423">
        <v>1023.60351</v>
      </c>
      <c r="I1014" s="423">
        <v>1470.1148</v>
      </c>
      <c r="J1014" s="423" t="s">
        <v>6384</v>
      </c>
    </row>
    <row r="1015" ht="15.75" customHeight="1">
      <c r="B1015" s="422">
        <v>43893.0</v>
      </c>
      <c r="C1015" s="423">
        <v>155318.0</v>
      </c>
      <c r="D1015" s="423">
        <v>2.71702808E8</v>
      </c>
      <c r="E1015" s="423">
        <v>6090.674</v>
      </c>
      <c r="F1015" s="423">
        <v>3418425.357</v>
      </c>
      <c r="G1015" s="423">
        <v>4466.07187</v>
      </c>
      <c r="H1015" s="423">
        <v>1038.08366</v>
      </c>
      <c r="I1015" s="423">
        <v>1485.16971</v>
      </c>
      <c r="J1015" s="423" t="s">
        <v>6384</v>
      </c>
    </row>
    <row r="1016" ht="15.75" customHeight="1">
      <c r="B1016" s="422">
        <v>43892.0</v>
      </c>
      <c r="C1016" s="423">
        <v>124090.0</v>
      </c>
      <c r="D1016" s="423">
        <v>1.81114704E8</v>
      </c>
      <c r="E1016" s="423">
        <v>4197.428</v>
      </c>
      <c r="F1016" s="423">
        <v>3398545.051</v>
      </c>
      <c r="G1016" s="423">
        <v>4434.81668</v>
      </c>
      <c r="H1016" s="423">
        <v>1030.16064</v>
      </c>
      <c r="I1016" s="423">
        <v>1479.71872</v>
      </c>
      <c r="J1016" s="423" t="s">
        <v>6384</v>
      </c>
    </row>
    <row r="1017" ht="15.75" customHeight="1">
      <c r="B1017" s="422">
        <v>43891.0</v>
      </c>
      <c r="C1017" s="423">
        <v>138659.0</v>
      </c>
      <c r="D1017" s="423">
        <v>1.92829092E8</v>
      </c>
      <c r="E1017" s="423">
        <v>4561.7</v>
      </c>
      <c r="F1017" s="423">
        <v>3379868.559</v>
      </c>
      <c r="G1017" s="423">
        <v>4409.9186</v>
      </c>
      <c r="H1017" s="423">
        <v>1028.68472</v>
      </c>
      <c r="I1017" s="423">
        <v>1474.67899</v>
      </c>
      <c r="J1017" s="423" t="s">
        <v>6384</v>
      </c>
    </row>
    <row r="1018" ht="15.75" customHeight="1">
      <c r="B1018" s="422">
        <v>43888.0</v>
      </c>
      <c r="C1018" s="423">
        <v>145319.0</v>
      </c>
      <c r="D1018" s="423">
        <v>2.15217049E8</v>
      </c>
      <c r="E1018" s="423">
        <v>5614.154</v>
      </c>
      <c r="F1018" s="423">
        <v>3429831.8</v>
      </c>
      <c r="G1018" s="423">
        <v>4480.22879</v>
      </c>
      <c r="H1018" s="423">
        <v>1044.9068</v>
      </c>
      <c r="I1018" s="423">
        <v>1492.37288</v>
      </c>
      <c r="J1018" s="423" t="s">
        <v>6384</v>
      </c>
    </row>
    <row r="1019" ht="15.75" customHeight="1">
      <c r="B1019" s="422">
        <v>43887.0</v>
      </c>
      <c r="C1019" s="423">
        <v>166362.0</v>
      </c>
      <c r="D1019" s="423">
        <v>2.52048941E8</v>
      </c>
      <c r="E1019" s="423">
        <v>6273.414</v>
      </c>
      <c r="F1019" s="423">
        <v>3484419.047</v>
      </c>
      <c r="G1019" s="423">
        <v>4549.1132</v>
      </c>
      <c r="H1019" s="423">
        <v>1060.31917</v>
      </c>
      <c r="I1019" s="423">
        <v>1517.70837</v>
      </c>
      <c r="J1019" s="423" t="s">
        <v>6384</v>
      </c>
    </row>
    <row r="1020" ht="15.75" customHeight="1">
      <c r="B1020" s="422">
        <v>43886.0</v>
      </c>
      <c r="C1020" s="423">
        <v>154969.0</v>
      </c>
      <c r="D1020" s="423">
        <v>2.1177865E8</v>
      </c>
      <c r="E1020" s="423">
        <v>6296.814</v>
      </c>
      <c r="F1020" s="423">
        <v>3527871.424</v>
      </c>
      <c r="G1020" s="423">
        <v>4621.19875</v>
      </c>
      <c r="H1020" s="423">
        <v>1069.93715</v>
      </c>
      <c r="I1020" s="423">
        <v>1550.97064</v>
      </c>
      <c r="J1020" s="423" t="s">
        <v>6384</v>
      </c>
    </row>
    <row r="1021" ht="15.75" customHeight="1">
      <c r="B1021" s="422">
        <v>43885.0</v>
      </c>
      <c r="C1021" s="423">
        <v>149307.0</v>
      </c>
      <c r="D1021" s="423">
        <v>2.08031417E8</v>
      </c>
      <c r="E1021" s="423">
        <v>6005.62</v>
      </c>
      <c r="F1021" s="423">
        <v>3550245.185</v>
      </c>
      <c r="G1021" s="423">
        <v>4650.89541</v>
      </c>
      <c r="H1021" s="423">
        <v>1073.57006</v>
      </c>
      <c r="I1021" s="423">
        <v>1571.21188</v>
      </c>
      <c r="J1021" s="423" t="s">
        <v>6384</v>
      </c>
    </row>
    <row r="1022" ht="15.75" customHeight="1">
      <c r="B1022" s="422">
        <v>43884.0</v>
      </c>
      <c r="C1022" s="423">
        <v>158563.0</v>
      </c>
      <c r="D1022" s="423">
        <v>2.07025601E8</v>
      </c>
      <c r="E1022" s="423">
        <v>6684.56</v>
      </c>
      <c r="F1022" s="423">
        <v>3599779.49</v>
      </c>
      <c r="G1022" s="423">
        <v>4698.89949</v>
      </c>
      <c r="H1022" s="423">
        <v>1085.99683</v>
      </c>
      <c r="I1022" s="423">
        <v>1591.75935</v>
      </c>
      <c r="J1022" s="423" t="s">
        <v>6384</v>
      </c>
    </row>
    <row r="1023" ht="15.75" customHeight="1">
      <c r="B1023" s="422">
        <v>43881.0</v>
      </c>
      <c r="C1023" s="423">
        <v>188732.0</v>
      </c>
      <c r="D1023" s="423">
        <v>2.57710056E8</v>
      </c>
      <c r="E1023" s="423">
        <v>7706.082</v>
      </c>
      <c r="F1023" s="423">
        <v>3592625.546</v>
      </c>
      <c r="G1023" s="423">
        <v>4733.14396</v>
      </c>
      <c r="H1023" s="423">
        <v>1089.81105</v>
      </c>
      <c r="I1023" s="423">
        <v>1592.80357</v>
      </c>
      <c r="J1023" s="423" t="s">
        <v>6384</v>
      </c>
    </row>
    <row r="1024" ht="15.75" customHeight="1">
      <c r="B1024" s="422">
        <v>43880.0</v>
      </c>
      <c r="C1024" s="423">
        <v>198135.0</v>
      </c>
      <c r="D1024" s="423">
        <v>2.91258111E8</v>
      </c>
      <c r="E1024" s="423">
        <v>8371.528</v>
      </c>
      <c r="F1024" s="423">
        <v>3596562.648</v>
      </c>
      <c r="G1024" s="423">
        <v>4758.00772</v>
      </c>
      <c r="H1024" s="423">
        <v>1087.0164</v>
      </c>
      <c r="I1024" s="423">
        <v>1599.55997</v>
      </c>
      <c r="J1024" s="423" t="s">
        <v>6384</v>
      </c>
    </row>
    <row r="1025" ht="15.75" customHeight="1">
      <c r="B1025" s="422">
        <v>43879.0</v>
      </c>
      <c r="C1025" s="423">
        <v>236764.0</v>
      </c>
      <c r="D1025" s="423">
        <v>3.8288226E8</v>
      </c>
      <c r="E1025" s="423">
        <v>10213.403</v>
      </c>
      <c r="F1025" s="423">
        <v>3561602.293</v>
      </c>
      <c r="G1025" s="423">
        <v>4740.40482</v>
      </c>
      <c r="H1025" s="423">
        <v>1081.33756</v>
      </c>
      <c r="I1025" s="423">
        <v>1590.87567</v>
      </c>
      <c r="J1025" s="423" t="s">
        <v>6384</v>
      </c>
    </row>
    <row r="1026" ht="15.75" customHeight="1">
      <c r="B1026" s="422">
        <v>43878.0</v>
      </c>
      <c r="C1026" s="423">
        <v>221329.0</v>
      </c>
      <c r="D1026" s="423">
        <v>3.82384157E8</v>
      </c>
      <c r="E1026" s="423">
        <v>9763.876</v>
      </c>
      <c r="F1026" s="423">
        <v>3571629.265</v>
      </c>
      <c r="G1026" s="423">
        <v>4768.13686</v>
      </c>
      <c r="H1026" s="423">
        <v>1083.69552</v>
      </c>
      <c r="I1026" s="423">
        <v>1599.0063</v>
      </c>
      <c r="J1026" s="423" t="s">
        <v>6384</v>
      </c>
    </row>
    <row r="1027" ht="15.75" customHeight="1">
      <c r="B1027" s="422">
        <v>43877.0</v>
      </c>
      <c r="C1027" s="423">
        <v>212909.0</v>
      </c>
      <c r="D1027" s="423">
        <v>3.56032431E8</v>
      </c>
      <c r="E1027" s="423">
        <v>9162.586</v>
      </c>
      <c r="F1027" s="423">
        <v>3555314.914</v>
      </c>
      <c r="G1027" s="423">
        <v>4734.15273</v>
      </c>
      <c r="H1027" s="423">
        <v>1075.74238</v>
      </c>
      <c r="I1027" s="423">
        <v>1592.3252</v>
      </c>
      <c r="J1027" s="423" t="s">
        <v>6384</v>
      </c>
    </row>
    <row r="1028" ht="15.75" customHeight="1">
      <c r="B1028" s="422">
        <v>43874.0</v>
      </c>
      <c r="C1028" s="423">
        <v>184279.0</v>
      </c>
      <c r="D1028" s="423">
        <v>2.99068652E8</v>
      </c>
      <c r="E1028" s="423">
        <v>7305.771</v>
      </c>
      <c r="F1028" s="423">
        <v>3470661.526</v>
      </c>
      <c r="G1028" s="423">
        <v>4564.61068</v>
      </c>
      <c r="H1028" s="423">
        <v>1045.81661</v>
      </c>
      <c r="I1028" s="423">
        <v>1536.63028</v>
      </c>
      <c r="J1028" s="423" t="s">
        <v>6384</v>
      </c>
    </row>
    <row r="1029" ht="15.75" customHeight="1">
      <c r="B1029" s="422">
        <v>43873.0</v>
      </c>
      <c r="C1029" s="423">
        <v>158053.0</v>
      </c>
      <c r="D1029" s="423">
        <v>2.47481356E8</v>
      </c>
      <c r="E1029" s="423">
        <v>6571.998</v>
      </c>
      <c r="F1029" s="423">
        <v>3421503.18</v>
      </c>
      <c r="G1029" s="423">
        <v>4480.83049</v>
      </c>
      <c r="H1029" s="423">
        <v>1030.69083</v>
      </c>
      <c r="I1029" s="423">
        <v>1516.06733</v>
      </c>
      <c r="J1029" s="423" t="s">
        <v>6384</v>
      </c>
    </row>
    <row r="1030" ht="15.75" customHeight="1">
      <c r="B1030" s="422">
        <v>43872.0</v>
      </c>
      <c r="C1030" s="423">
        <v>133974.0</v>
      </c>
      <c r="D1030" s="423">
        <v>2.03418108E8</v>
      </c>
      <c r="E1030" s="423">
        <v>5058.554</v>
      </c>
      <c r="F1030" s="423">
        <v>3413496.099</v>
      </c>
      <c r="G1030" s="423">
        <v>4471.51398</v>
      </c>
      <c r="H1030" s="423">
        <v>1030.12319</v>
      </c>
      <c r="I1030" s="423">
        <v>1517.22814</v>
      </c>
      <c r="J1030" s="423" t="s">
        <v>6384</v>
      </c>
    </row>
    <row r="1031" ht="15.75" customHeight="1">
      <c r="B1031" s="422">
        <v>43871.0</v>
      </c>
      <c r="C1031" s="423">
        <v>107516.0</v>
      </c>
      <c r="D1031" s="423">
        <v>1.20881123E8</v>
      </c>
      <c r="E1031" s="423">
        <v>3408.96</v>
      </c>
      <c r="F1031" s="423">
        <v>3357457.519</v>
      </c>
      <c r="G1031" s="423">
        <v>4385.54932</v>
      </c>
      <c r="H1031" s="423">
        <v>1016.27278</v>
      </c>
      <c r="I1031" s="423">
        <v>1491.57328</v>
      </c>
      <c r="J1031" s="423" t="s">
        <v>6384</v>
      </c>
    </row>
    <row r="1032" ht="15.75" customHeight="1">
      <c r="B1032" s="422">
        <v>43870.0</v>
      </c>
      <c r="C1032" s="423">
        <v>121475.0</v>
      </c>
      <c r="D1032" s="423">
        <v>1.33004027E8</v>
      </c>
      <c r="E1032" s="423">
        <v>3619.766</v>
      </c>
      <c r="F1032" s="423">
        <v>3363338.689</v>
      </c>
      <c r="G1032" s="423">
        <v>4388.75609</v>
      </c>
      <c r="H1032" s="423">
        <v>1012.41588</v>
      </c>
      <c r="I1032" s="423">
        <v>1492.45797</v>
      </c>
      <c r="J1032" s="423" t="s">
        <v>6384</v>
      </c>
    </row>
    <row r="1033" ht="15.75" customHeight="1">
      <c r="B1033" s="422">
        <v>43867.0</v>
      </c>
      <c r="C1033" s="423">
        <v>121541.0</v>
      </c>
      <c r="D1033" s="423">
        <v>1.34065618E8</v>
      </c>
      <c r="E1033" s="423">
        <v>3765.551</v>
      </c>
      <c r="F1033" s="423">
        <v>3404470.958</v>
      </c>
      <c r="G1033" s="423">
        <v>4452.96102</v>
      </c>
      <c r="H1033" s="423">
        <v>1027.41199</v>
      </c>
      <c r="I1033" s="423">
        <v>1513.86451</v>
      </c>
      <c r="J1033" s="423" t="s">
        <v>6384</v>
      </c>
    </row>
    <row r="1034" ht="15.75" customHeight="1">
      <c r="B1034" s="422">
        <v>43866.0</v>
      </c>
      <c r="C1034" s="423">
        <v>129755.0</v>
      </c>
      <c r="D1034" s="423">
        <v>1.51889119E8</v>
      </c>
      <c r="E1034" s="423">
        <v>4206.006</v>
      </c>
      <c r="F1034" s="423">
        <v>3408249.415</v>
      </c>
      <c r="G1034" s="423">
        <v>4465.89856</v>
      </c>
      <c r="H1034" s="423">
        <v>1029.31844</v>
      </c>
      <c r="I1034" s="423">
        <v>1519.22958</v>
      </c>
      <c r="J1034" s="423" t="s">
        <v>6384</v>
      </c>
    </row>
    <row r="1035" ht="15.75" customHeight="1">
      <c r="B1035" s="422">
        <v>43865.0</v>
      </c>
      <c r="C1035" s="423">
        <v>137782.0</v>
      </c>
      <c r="D1035" s="423">
        <v>1.72560823E8</v>
      </c>
      <c r="E1035" s="423">
        <v>4538.826</v>
      </c>
      <c r="F1035" s="423">
        <v>3425709.172</v>
      </c>
      <c r="G1035" s="423">
        <v>4479.40287</v>
      </c>
      <c r="H1035" s="423">
        <v>1031.33689</v>
      </c>
      <c r="I1035" s="423">
        <v>1526.30267</v>
      </c>
      <c r="J1035" s="423" t="s">
        <v>6384</v>
      </c>
    </row>
    <row r="1036" ht="15.75" customHeight="1">
      <c r="B1036" s="422">
        <v>43864.0</v>
      </c>
      <c r="C1036" s="423">
        <v>143613.0</v>
      </c>
      <c r="D1036" s="423">
        <v>1.89538028E8</v>
      </c>
      <c r="E1036" s="423">
        <v>5063.509</v>
      </c>
      <c r="F1036" s="423">
        <v>3445752.909</v>
      </c>
      <c r="G1036" s="423">
        <v>4506.87988</v>
      </c>
      <c r="H1036" s="423">
        <v>1034.8262</v>
      </c>
      <c r="I1036" s="423">
        <v>1536.16912</v>
      </c>
      <c r="J1036" s="423" t="s">
        <v>6384</v>
      </c>
    </row>
    <row r="1037" ht="15.75" customHeight="1">
      <c r="B1037" s="422">
        <v>43863.0</v>
      </c>
      <c r="C1037" s="423">
        <v>137357.0</v>
      </c>
      <c r="D1037" s="423">
        <v>1.73518279E8</v>
      </c>
      <c r="E1037" s="423">
        <v>4646.739</v>
      </c>
      <c r="F1037" s="423">
        <v>3413195.822</v>
      </c>
      <c r="G1037" s="423">
        <v>4481.51042</v>
      </c>
      <c r="H1037" s="423">
        <v>1026.79096</v>
      </c>
      <c r="I1037" s="423">
        <v>1525.03926</v>
      </c>
      <c r="J1037" s="423" t="s">
        <v>6384</v>
      </c>
    </row>
    <row r="1038" ht="15.75" customHeight="1">
      <c r="B1038" s="422">
        <v>43860.0</v>
      </c>
      <c r="C1038" s="423">
        <v>131996.0</v>
      </c>
      <c r="D1038" s="423">
        <v>1.56208513E8</v>
      </c>
      <c r="E1038" s="423">
        <v>4396.267</v>
      </c>
      <c r="F1038" s="423">
        <v>3408928.52</v>
      </c>
      <c r="G1038" s="423">
        <v>4469.65654</v>
      </c>
      <c r="H1038" s="423">
        <v>1028.2875</v>
      </c>
      <c r="I1038" s="423">
        <v>1524.04383</v>
      </c>
      <c r="J1038" s="423" t="s">
        <v>6384</v>
      </c>
    </row>
    <row r="1039" ht="15.75" customHeight="1">
      <c r="B1039" s="422">
        <v>43859.0</v>
      </c>
      <c r="C1039" s="423">
        <v>131793.0</v>
      </c>
      <c r="D1039" s="423">
        <v>1.50707671E8</v>
      </c>
      <c r="E1039" s="423">
        <v>4396.192</v>
      </c>
      <c r="F1039" s="423">
        <v>3421175.661</v>
      </c>
      <c r="G1039" s="423">
        <v>4481.79447</v>
      </c>
      <c r="H1039" s="423">
        <v>1028.71121</v>
      </c>
      <c r="I1039" s="423">
        <v>1526.44728</v>
      </c>
      <c r="J1039" s="423" t="s">
        <v>6384</v>
      </c>
    </row>
    <row r="1040" ht="15.75" customHeight="1">
      <c r="B1040" s="422">
        <v>43858.0</v>
      </c>
      <c r="C1040" s="423">
        <v>138717.0</v>
      </c>
      <c r="D1040" s="423">
        <v>1.5283952E8</v>
      </c>
      <c r="E1040" s="423">
        <v>4674.827</v>
      </c>
      <c r="F1040" s="423">
        <v>3446126.297</v>
      </c>
      <c r="G1040" s="423">
        <v>4510.77044</v>
      </c>
      <c r="H1040" s="423">
        <v>1034.39412</v>
      </c>
      <c r="I1040" s="423">
        <v>1543.69959</v>
      </c>
      <c r="J1040" s="423" t="s">
        <v>6384</v>
      </c>
    </row>
    <row r="1041" ht="15.75" customHeight="1">
      <c r="B1041" s="422">
        <v>43857.0</v>
      </c>
      <c r="C1041" s="423">
        <v>122288.0</v>
      </c>
      <c r="D1041" s="423">
        <v>1.30692431E8</v>
      </c>
      <c r="E1041" s="423">
        <v>4045.81</v>
      </c>
      <c r="F1041" s="423">
        <v>3442050.26</v>
      </c>
      <c r="G1041" s="423">
        <v>4493.01762</v>
      </c>
      <c r="H1041" s="423">
        <v>1031.72278</v>
      </c>
      <c r="I1041" s="423">
        <v>1541.23472</v>
      </c>
      <c r="J1041" s="423" t="s">
        <v>6384</v>
      </c>
    </row>
    <row r="1042" ht="15.75" customHeight="1">
      <c r="B1042" s="422">
        <v>43856.0</v>
      </c>
      <c r="C1042" s="423">
        <v>145396.0</v>
      </c>
      <c r="D1042" s="423">
        <v>1.73565964E8</v>
      </c>
      <c r="E1042" s="423">
        <v>4741.465</v>
      </c>
      <c r="F1042" s="423">
        <v>3454918.967</v>
      </c>
      <c r="G1042" s="423">
        <v>4528.20492</v>
      </c>
      <c r="H1042" s="423">
        <v>1035.22673</v>
      </c>
      <c r="I1042" s="423">
        <v>1545.85828</v>
      </c>
      <c r="J1042" s="423" t="s">
        <v>6384</v>
      </c>
    </row>
    <row r="1043" ht="15.75" customHeight="1">
      <c r="B1043" s="422">
        <v>43853.0</v>
      </c>
      <c r="C1043" s="423">
        <v>154533.0</v>
      </c>
      <c r="D1043" s="423">
        <v>1.83391659E8</v>
      </c>
      <c r="E1043" s="423">
        <v>5143.956</v>
      </c>
      <c r="F1043" s="423">
        <v>3450694.224</v>
      </c>
      <c r="G1043" s="423">
        <v>4513.89368</v>
      </c>
      <c r="H1043" s="423">
        <v>1035.49472</v>
      </c>
      <c r="I1043" s="423">
        <v>1543.42636</v>
      </c>
      <c r="J1043" s="423" t="s">
        <v>6384</v>
      </c>
    </row>
    <row r="1044" ht="15.75" customHeight="1">
      <c r="B1044" s="422">
        <v>43852.0</v>
      </c>
      <c r="C1044" s="423">
        <v>131224.0</v>
      </c>
      <c r="D1044" s="423">
        <v>1.5727701E8</v>
      </c>
      <c r="E1044" s="423">
        <v>4384.241</v>
      </c>
      <c r="F1044" s="423">
        <v>3401801.83</v>
      </c>
      <c r="G1044" s="423">
        <v>4440.29666</v>
      </c>
      <c r="H1044" s="423">
        <v>1018.62832</v>
      </c>
      <c r="I1044" s="423">
        <v>1519.84817</v>
      </c>
      <c r="J1044" s="423" t="s">
        <v>6384</v>
      </c>
    </row>
    <row r="1045" ht="15.75" customHeight="1">
      <c r="B1045" s="422">
        <v>43851.0</v>
      </c>
      <c r="C1045" s="423">
        <v>125922.0</v>
      </c>
      <c r="D1045" s="423">
        <v>1.44385371E8</v>
      </c>
      <c r="E1045" s="423">
        <v>4068.053</v>
      </c>
      <c r="F1045" s="423">
        <v>3377354.614</v>
      </c>
      <c r="G1045" s="423">
        <v>4408.10941</v>
      </c>
      <c r="H1045" s="423">
        <v>1007.64536</v>
      </c>
      <c r="I1045" s="423">
        <v>1507.14397</v>
      </c>
      <c r="J1045" s="423" t="s">
        <v>6384</v>
      </c>
    </row>
    <row r="1046" ht="15.75" customHeight="1">
      <c r="B1046" s="422">
        <v>43850.0</v>
      </c>
      <c r="C1046" s="423">
        <v>141422.0</v>
      </c>
      <c r="D1046" s="423">
        <v>1.7885525E8</v>
      </c>
      <c r="E1046" s="423">
        <v>4947.981</v>
      </c>
      <c r="F1046" s="423">
        <v>3391162.299</v>
      </c>
      <c r="G1046" s="423">
        <v>4434.24301</v>
      </c>
      <c r="H1046" s="423">
        <v>1014.95013</v>
      </c>
      <c r="I1046" s="423">
        <v>1514.88901</v>
      </c>
      <c r="J1046" s="423" t="s">
        <v>6384</v>
      </c>
    </row>
    <row r="1047" ht="15.75" customHeight="1">
      <c r="B1047" s="422">
        <v>43849.0</v>
      </c>
      <c r="C1047" s="423">
        <v>134431.0</v>
      </c>
      <c r="D1047" s="423">
        <v>1.60963422E8</v>
      </c>
      <c r="E1047" s="423">
        <v>4113.669</v>
      </c>
      <c r="F1047" s="423">
        <v>3345565.791</v>
      </c>
      <c r="G1047" s="423">
        <v>4382.06434</v>
      </c>
      <c r="H1047" s="423">
        <v>997.58688</v>
      </c>
      <c r="I1047" s="423">
        <v>1487.25505</v>
      </c>
      <c r="J1047" s="423" t="s">
        <v>6384</v>
      </c>
    </row>
    <row r="1048" ht="15.75" customHeight="1">
      <c r="B1048" s="422">
        <v>43846.0</v>
      </c>
      <c r="C1048" s="423">
        <v>100995.0</v>
      </c>
      <c r="D1048" s="423">
        <v>1.01256992E8</v>
      </c>
      <c r="E1048" s="423">
        <v>2674.914</v>
      </c>
      <c r="F1048" s="423">
        <v>3193708.458</v>
      </c>
      <c r="G1048" s="423">
        <v>4149.82957</v>
      </c>
      <c r="H1048" s="423">
        <v>940.2902</v>
      </c>
      <c r="I1048" s="423">
        <v>1406.59709</v>
      </c>
      <c r="J1048" s="423" t="s">
        <v>6384</v>
      </c>
    </row>
    <row r="1049" ht="15.75" customHeight="1">
      <c r="B1049" s="422">
        <v>43845.0</v>
      </c>
      <c r="C1049" s="423">
        <v>91004.0</v>
      </c>
      <c r="D1049" s="423">
        <v>8.5416856E7</v>
      </c>
      <c r="E1049" s="423">
        <v>2428.298</v>
      </c>
      <c r="F1049" s="423">
        <v>3145590.344</v>
      </c>
      <c r="G1049" s="423">
        <v>4068.20457</v>
      </c>
      <c r="H1049" s="423">
        <v>914.25227</v>
      </c>
      <c r="I1049" s="423">
        <v>1371.23469</v>
      </c>
      <c r="J1049" s="423" t="s">
        <v>6384</v>
      </c>
    </row>
    <row r="1050" ht="15.75" customHeight="1">
      <c r="B1050" s="422">
        <v>43844.0</v>
      </c>
      <c r="C1050" s="423">
        <v>108832.0</v>
      </c>
      <c r="D1050" s="423">
        <v>1.15088646E8</v>
      </c>
      <c r="E1050" s="423">
        <v>2628.126</v>
      </c>
      <c r="F1050" s="423">
        <v>3133977.219</v>
      </c>
      <c r="G1050" s="423">
        <v>4036.23948</v>
      </c>
      <c r="H1050" s="423">
        <v>907.03212</v>
      </c>
      <c r="I1050" s="423">
        <v>1361.6416</v>
      </c>
      <c r="J1050" s="423" t="s">
        <v>6384</v>
      </c>
    </row>
    <row r="1051" ht="15.75" customHeight="1">
      <c r="B1051" s="422">
        <v>43843.0</v>
      </c>
      <c r="C1051" s="423">
        <v>115785.0</v>
      </c>
      <c r="D1051" s="423">
        <v>1.14186164E8</v>
      </c>
      <c r="E1051" s="423">
        <v>2867.76</v>
      </c>
      <c r="F1051" s="423">
        <v>3190763.523</v>
      </c>
      <c r="G1051" s="423">
        <v>4123.48178</v>
      </c>
      <c r="H1051" s="423">
        <v>929.96984</v>
      </c>
      <c r="I1051" s="423">
        <v>1387.78267</v>
      </c>
      <c r="J1051" s="423" t="s">
        <v>6384</v>
      </c>
    </row>
    <row r="1052" ht="15.75" customHeight="1">
      <c r="B1052" s="422">
        <v>43842.0</v>
      </c>
      <c r="C1052" s="423">
        <v>90436.0</v>
      </c>
      <c r="D1052" s="423">
        <v>9.1825388E7</v>
      </c>
      <c r="E1052" s="423">
        <v>2608.211</v>
      </c>
      <c r="F1052" s="423">
        <v>3252605.157</v>
      </c>
      <c r="G1052" s="423">
        <v>4212.44591</v>
      </c>
      <c r="H1052" s="423">
        <v>950.15723</v>
      </c>
      <c r="I1052" s="423">
        <v>1415.70481</v>
      </c>
      <c r="J1052" s="423" t="s">
        <v>6384</v>
      </c>
    </row>
    <row r="1053" ht="15.75" customHeight="1">
      <c r="B1053" s="422">
        <v>43839.0</v>
      </c>
      <c r="C1053" s="423">
        <v>99708.0</v>
      </c>
      <c r="D1053" s="423">
        <v>9.8575398E7</v>
      </c>
      <c r="E1053" s="423">
        <v>3014.199</v>
      </c>
      <c r="F1053" s="423">
        <v>3236500.281</v>
      </c>
      <c r="G1053" s="423">
        <v>4197.39291</v>
      </c>
      <c r="H1053" s="423">
        <v>945.91506</v>
      </c>
      <c r="I1053" s="423">
        <v>1406.37709</v>
      </c>
      <c r="J1053" s="423" t="s">
        <v>6384</v>
      </c>
    </row>
    <row r="1054" ht="15.75" customHeight="1">
      <c r="B1054" s="422">
        <v>43838.0</v>
      </c>
      <c r="C1054" s="423">
        <v>100503.0</v>
      </c>
      <c r="D1054" s="423">
        <v>9.917938E7</v>
      </c>
      <c r="E1054" s="423">
        <v>2799.629</v>
      </c>
      <c r="F1054" s="423">
        <v>3264266.165</v>
      </c>
      <c r="G1054" s="423">
        <v>4228.36616</v>
      </c>
      <c r="H1054" s="423">
        <v>953.88563</v>
      </c>
      <c r="I1054" s="423">
        <v>1421.38238</v>
      </c>
      <c r="J1054" s="423" t="s">
        <v>6384</v>
      </c>
    </row>
    <row r="1055" ht="15.75" customHeight="1">
      <c r="B1055" s="422">
        <v>43837.0</v>
      </c>
      <c r="C1055" s="423">
        <v>122482.0</v>
      </c>
      <c r="D1055" s="423">
        <v>1.12117633E8</v>
      </c>
      <c r="E1055" s="423">
        <v>3274.617</v>
      </c>
      <c r="F1055" s="423">
        <v>3306628.697</v>
      </c>
      <c r="G1055" s="423">
        <v>4281.43531</v>
      </c>
      <c r="H1055" s="423">
        <v>972.98136</v>
      </c>
      <c r="I1055" s="423">
        <v>1436.26679</v>
      </c>
      <c r="J1055" s="423" t="s">
        <v>6384</v>
      </c>
    </row>
    <row r="1056" ht="15.75" customHeight="1">
      <c r="B1056" s="422">
        <v>43836.0</v>
      </c>
      <c r="C1056" s="423">
        <v>114495.0</v>
      </c>
      <c r="D1056" s="423">
        <v>1.33850407E8</v>
      </c>
      <c r="E1056" s="423">
        <v>3758.169</v>
      </c>
      <c r="F1056" s="423">
        <v>3337128.23</v>
      </c>
      <c r="G1056" s="423">
        <v>4331.95866</v>
      </c>
      <c r="H1056" s="423">
        <v>983.13809</v>
      </c>
      <c r="I1056" s="423">
        <v>1451.89919</v>
      </c>
      <c r="J1056" s="423" t="s">
        <v>6384</v>
      </c>
    </row>
    <row r="1057" ht="15.75" customHeight="1">
      <c r="B1057" s="422">
        <v>43835.0</v>
      </c>
      <c r="C1057" s="423">
        <v>103119.0</v>
      </c>
      <c r="D1057" s="423">
        <v>1.0780319E8</v>
      </c>
      <c r="E1057" s="423">
        <v>2924.683</v>
      </c>
      <c r="F1057" s="423">
        <v>3376287.984</v>
      </c>
      <c r="G1057" s="423">
        <v>4400.14036</v>
      </c>
      <c r="H1057" s="423">
        <v>995.43186</v>
      </c>
      <c r="I1057" s="423">
        <v>1480.31552</v>
      </c>
      <c r="J1057" s="423" t="s">
        <v>6384</v>
      </c>
    </row>
    <row r="1058" ht="15.75" customHeight="1">
      <c r="B1058" s="422">
        <v>43832.0</v>
      </c>
      <c r="C1058" s="423">
        <v>122470.0</v>
      </c>
      <c r="D1058" s="423">
        <v>1.47386675E8</v>
      </c>
      <c r="E1058" s="423">
        <v>3868.263</v>
      </c>
      <c r="F1058" s="423">
        <v>3408110.435</v>
      </c>
      <c r="G1058" s="423">
        <v>4459.29112</v>
      </c>
      <c r="H1058" s="423">
        <v>1009.4117</v>
      </c>
      <c r="I1058" s="423">
        <v>1506.12626</v>
      </c>
      <c r="J1058" s="423" t="s">
        <v>6384</v>
      </c>
    </row>
    <row r="1059" ht="15.75" customHeight="1">
      <c r="B1059" s="422">
        <v>43831.0</v>
      </c>
      <c r="C1059" s="423">
        <v>101640.0</v>
      </c>
      <c r="D1059" s="423">
        <v>1.06965549E8</v>
      </c>
      <c r="E1059" s="423">
        <v>2963.004</v>
      </c>
      <c r="F1059" s="423">
        <v>3400479.611</v>
      </c>
      <c r="G1059" s="423">
        <v>4453.29095</v>
      </c>
      <c r="H1059" s="423">
        <v>1003.65686</v>
      </c>
      <c r="I1059" s="423">
        <v>1501.78941</v>
      </c>
      <c r="J1059" s="423" t="s">
        <v>6384</v>
      </c>
    </row>
    <row r="1060" ht="15.75" customHeight="1">
      <c r="B1060" s="422">
        <v>43829.0</v>
      </c>
      <c r="C1060" s="423">
        <v>100015.0</v>
      </c>
      <c r="D1060" s="423">
        <v>1.10378677E8</v>
      </c>
      <c r="E1060" s="423">
        <v>3189.957</v>
      </c>
      <c r="F1060" s="423">
        <v>3395510.635</v>
      </c>
      <c r="G1060" s="423">
        <v>4452.93471</v>
      </c>
      <c r="H1060" s="423">
        <v>999.82885</v>
      </c>
      <c r="I1060" s="423">
        <v>1513.34754</v>
      </c>
      <c r="J1060" s="423" t="s">
        <v>6384</v>
      </c>
    </row>
    <row r="1061" ht="15.75" customHeight="1">
      <c r="B1061" s="422">
        <v>43828.0</v>
      </c>
      <c r="C1061" s="423">
        <v>94387.0</v>
      </c>
      <c r="D1061" s="423">
        <v>1.12671233E8</v>
      </c>
      <c r="E1061" s="423">
        <v>3007.717</v>
      </c>
      <c r="F1061" s="423">
        <v>3388902.252</v>
      </c>
      <c r="G1061" s="423">
        <v>4433.94715</v>
      </c>
      <c r="H1061" s="423">
        <v>997.08877</v>
      </c>
      <c r="I1061" s="423">
        <v>1512.33015</v>
      </c>
      <c r="J1061" s="423" t="s">
        <v>6384</v>
      </c>
    </row>
    <row r="1062" ht="15.75" customHeight="1">
      <c r="B1062" s="422">
        <v>43825.0</v>
      </c>
      <c r="C1062" s="423">
        <v>93454.0</v>
      </c>
      <c r="D1062" s="423">
        <v>9.9846045E7</v>
      </c>
      <c r="E1062" s="423">
        <v>3050.632</v>
      </c>
      <c r="F1062" s="423">
        <v>3384934.115</v>
      </c>
      <c r="G1062" s="423">
        <v>4418.83871</v>
      </c>
      <c r="H1062" s="423">
        <v>994.90386</v>
      </c>
      <c r="I1062" s="423">
        <v>1508.954</v>
      </c>
      <c r="J1062" s="423" t="s">
        <v>6384</v>
      </c>
    </row>
    <row r="1063" ht="15.75" customHeight="1">
      <c r="B1063" s="422">
        <v>43823.0</v>
      </c>
      <c r="C1063" s="423">
        <v>85846.0</v>
      </c>
      <c r="D1063" s="423">
        <v>8.490936E7</v>
      </c>
      <c r="E1063" s="423">
        <v>2394.533</v>
      </c>
      <c r="F1063" s="423">
        <v>3365755.405</v>
      </c>
      <c r="G1063" s="423">
        <v>4390.67361</v>
      </c>
      <c r="H1063" s="423">
        <v>985.4443</v>
      </c>
      <c r="I1063" s="423">
        <v>1496.40051</v>
      </c>
      <c r="J1063" s="423" t="s">
        <v>6384</v>
      </c>
    </row>
    <row r="1064" ht="15.75" customHeight="1">
      <c r="B1064" s="422">
        <v>43822.0</v>
      </c>
      <c r="C1064" s="423">
        <v>94832.0</v>
      </c>
      <c r="D1064" s="423">
        <v>1.0139081E8</v>
      </c>
      <c r="E1064" s="423">
        <v>2634.843</v>
      </c>
      <c r="F1064" s="423">
        <v>3351845.555</v>
      </c>
      <c r="G1064" s="423">
        <v>4394.44142</v>
      </c>
      <c r="H1064" s="423">
        <v>981.66098</v>
      </c>
      <c r="I1064" s="423">
        <v>1494.54872</v>
      </c>
      <c r="J1064" s="423" t="s">
        <v>6384</v>
      </c>
    </row>
    <row r="1065" ht="15.75" customHeight="1">
      <c r="B1065" s="422">
        <v>43821.0</v>
      </c>
      <c r="C1065" s="423">
        <v>103707.0</v>
      </c>
      <c r="D1065" s="423">
        <v>1.02990371E8</v>
      </c>
      <c r="E1065" s="423">
        <v>2710.623</v>
      </c>
      <c r="F1065" s="423">
        <v>3369829.64</v>
      </c>
      <c r="G1065" s="423">
        <v>4430.95897</v>
      </c>
      <c r="H1065" s="423">
        <v>987.19953</v>
      </c>
      <c r="I1065" s="423">
        <v>1501.60464</v>
      </c>
      <c r="J1065" s="423" t="s">
        <v>6384</v>
      </c>
    </row>
    <row r="1066" ht="15.75" customHeight="1">
      <c r="B1066" s="422">
        <v>43818.0</v>
      </c>
      <c r="C1066" s="423">
        <v>101118.0</v>
      </c>
      <c r="D1066" s="423">
        <v>1.07613118E8</v>
      </c>
      <c r="E1066" s="423">
        <v>2764.366</v>
      </c>
      <c r="F1066" s="423">
        <v>3396045.991</v>
      </c>
      <c r="G1066" s="423">
        <v>4456.83681</v>
      </c>
      <c r="H1066" s="423">
        <v>997.4839</v>
      </c>
      <c r="I1066" s="423">
        <v>1513.47343</v>
      </c>
      <c r="J1066" s="423" t="s">
        <v>6384</v>
      </c>
    </row>
    <row r="1067" ht="15.75" customHeight="1">
      <c r="B1067" s="422">
        <v>43817.0</v>
      </c>
      <c r="C1067" s="423">
        <v>96469.0</v>
      </c>
      <c r="D1067" s="423">
        <v>9.7068775E7</v>
      </c>
      <c r="E1067" s="423">
        <v>2543.834</v>
      </c>
      <c r="F1067" s="423">
        <v>3373686.259</v>
      </c>
      <c r="G1067" s="423">
        <v>4417.95219</v>
      </c>
      <c r="H1067" s="423">
        <v>986.47399</v>
      </c>
      <c r="I1067" s="423">
        <v>1498.69739</v>
      </c>
      <c r="J1067" s="423" t="s">
        <v>6384</v>
      </c>
    </row>
    <row r="1068" ht="15.75" customHeight="1">
      <c r="B1068" s="422">
        <v>43816.0</v>
      </c>
      <c r="C1068" s="423">
        <v>111618.0</v>
      </c>
      <c r="D1068" s="423">
        <v>1.08356124E8</v>
      </c>
      <c r="E1068" s="423">
        <v>2815.622</v>
      </c>
      <c r="F1068" s="423">
        <v>3380213.992</v>
      </c>
      <c r="G1068" s="423">
        <v>4419.82832</v>
      </c>
      <c r="H1068" s="423">
        <v>994.78144</v>
      </c>
      <c r="I1068" s="423">
        <v>1508.28793</v>
      </c>
      <c r="J1068" s="423" t="s">
        <v>6384</v>
      </c>
    </row>
    <row r="1069" ht="15.75" customHeight="1">
      <c r="B1069" s="422">
        <v>43814.0</v>
      </c>
      <c r="C1069" s="423">
        <v>122926.0</v>
      </c>
      <c r="D1069" s="423">
        <v>1.2162559E8</v>
      </c>
      <c r="E1069" s="423">
        <v>3065.404</v>
      </c>
      <c r="F1069" s="423">
        <v>3433467.203</v>
      </c>
      <c r="G1069" s="423">
        <v>4498.49069</v>
      </c>
      <c r="H1069" s="423">
        <v>1015.05314</v>
      </c>
      <c r="I1069" s="423">
        <v>1538.62012</v>
      </c>
      <c r="J1069" s="423" t="s">
        <v>6384</v>
      </c>
    </row>
    <row r="1070" ht="15.75" customHeight="1">
      <c r="B1070" s="422">
        <v>43811.0</v>
      </c>
      <c r="C1070" s="423">
        <v>115159.0</v>
      </c>
      <c r="D1070" s="423">
        <v>1.3182934E8</v>
      </c>
      <c r="E1070" s="423">
        <v>3495.926</v>
      </c>
      <c r="F1070" s="423">
        <v>3436975.789</v>
      </c>
      <c r="G1070" s="423">
        <v>4514.44923</v>
      </c>
      <c r="H1070" s="423">
        <v>1016.59536</v>
      </c>
      <c r="I1070" s="423">
        <v>1548.12107</v>
      </c>
      <c r="J1070" s="423" t="s">
        <v>6384</v>
      </c>
    </row>
    <row r="1071" ht="15.75" customHeight="1">
      <c r="B1071" s="422">
        <v>43810.0</v>
      </c>
      <c r="C1071" s="423">
        <v>98505.0</v>
      </c>
      <c r="D1071" s="423">
        <v>1.09471417E8</v>
      </c>
      <c r="E1071" s="423">
        <v>2942.149</v>
      </c>
      <c r="F1071" s="423">
        <v>3430657.833</v>
      </c>
      <c r="G1071" s="423">
        <v>4512.39007</v>
      </c>
      <c r="H1071" s="423">
        <v>1017.46378</v>
      </c>
      <c r="I1071" s="423">
        <v>1552.15234</v>
      </c>
      <c r="J1071" s="423" t="s">
        <v>6384</v>
      </c>
    </row>
    <row r="1072" ht="15.75" customHeight="1">
      <c r="B1072" s="422">
        <v>43809.0</v>
      </c>
      <c r="C1072" s="423">
        <v>102216.0</v>
      </c>
      <c r="D1072" s="423">
        <v>1.09992875E8</v>
      </c>
      <c r="E1072" s="423">
        <v>3058.717</v>
      </c>
      <c r="F1072" s="423">
        <v>3428822.657</v>
      </c>
      <c r="G1072" s="423">
        <v>4506.93802</v>
      </c>
      <c r="H1072" s="423">
        <v>1012.29432</v>
      </c>
      <c r="I1072" s="423">
        <v>1548.37241</v>
      </c>
      <c r="J1072" s="423" t="s">
        <v>6384</v>
      </c>
    </row>
    <row r="1073" ht="15.75" customHeight="1">
      <c r="B1073" s="422">
        <v>43808.0</v>
      </c>
      <c r="C1073" s="423">
        <v>101917.0</v>
      </c>
      <c r="D1073" s="423">
        <v>1.04005491E8</v>
      </c>
      <c r="E1073" s="423">
        <v>2752.945</v>
      </c>
      <c r="F1073" s="423">
        <v>3446521.142</v>
      </c>
      <c r="G1073" s="423">
        <v>4533.75313</v>
      </c>
      <c r="H1073" s="423">
        <v>1022.27135</v>
      </c>
      <c r="I1073" s="423">
        <v>1561.5099</v>
      </c>
      <c r="J1073" s="423" t="s">
        <v>6384</v>
      </c>
    </row>
    <row r="1074" ht="15.75" customHeight="1">
      <c r="B1074" s="422">
        <v>43807.0</v>
      </c>
      <c r="C1074" s="423">
        <v>119028.0</v>
      </c>
      <c r="D1074" s="423">
        <v>1.39474172E8</v>
      </c>
      <c r="E1074" s="423">
        <v>3490.143</v>
      </c>
      <c r="F1074" s="423">
        <v>3482340.584</v>
      </c>
      <c r="G1074" s="423">
        <v>4596.00401</v>
      </c>
      <c r="H1074" s="423">
        <v>1041.29844</v>
      </c>
      <c r="I1074" s="423">
        <v>1583.05757</v>
      </c>
      <c r="J1074" s="423" t="s">
        <v>6384</v>
      </c>
    </row>
    <row r="1075" ht="15.75" customHeight="1">
      <c r="B1075" s="422">
        <v>43804.0</v>
      </c>
      <c r="C1075" s="423">
        <v>127081.0</v>
      </c>
      <c r="D1075" s="423">
        <v>1.77403887E8</v>
      </c>
      <c r="E1075" s="423">
        <v>4324.194</v>
      </c>
      <c r="F1075" s="423">
        <v>3523746.223</v>
      </c>
      <c r="G1075" s="423">
        <v>4671.33611</v>
      </c>
      <c r="H1075" s="423">
        <v>1055.84189</v>
      </c>
      <c r="I1075" s="423">
        <v>1605.82073</v>
      </c>
      <c r="J1075" s="423" t="s">
        <v>6384</v>
      </c>
    </row>
    <row r="1076" ht="15.75" customHeight="1">
      <c r="B1076" s="422">
        <v>43803.0</v>
      </c>
      <c r="C1076" s="423">
        <v>137149.0</v>
      </c>
      <c r="D1076" s="423">
        <v>1.93375172E8</v>
      </c>
      <c r="E1076" s="423">
        <v>4620.614</v>
      </c>
      <c r="F1076" s="423">
        <v>3537181.259</v>
      </c>
      <c r="G1076" s="423">
        <v>4702.98361</v>
      </c>
      <c r="H1076" s="423">
        <v>1061.40924</v>
      </c>
      <c r="I1076" s="423">
        <v>1617.62971</v>
      </c>
      <c r="J1076" s="423" t="s">
        <v>6384</v>
      </c>
    </row>
    <row r="1077" ht="15.75" customHeight="1">
      <c r="B1077" s="422">
        <v>43802.0</v>
      </c>
      <c r="C1077" s="423">
        <v>125338.0</v>
      </c>
      <c r="D1077" s="423">
        <v>1.60821294E8</v>
      </c>
      <c r="E1077" s="423">
        <v>4123.791</v>
      </c>
      <c r="F1077" s="423">
        <v>3537978.122</v>
      </c>
      <c r="G1077" s="423">
        <v>4697.35095</v>
      </c>
      <c r="H1077" s="423">
        <v>1060.70541</v>
      </c>
      <c r="I1077" s="423">
        <v>1617.24957</v>
      </c>
      <c r="J1077" s="423" t="s">
        <v>6384</v>
      </c>
    </row>
    <row r="1078" ht="15.75" customHeight="1">
      <c r="B1078" s="422">
        <v>43801.0</v>
      </c>
      <c r="C1078" s="423">
        <v>137833.0</v>
      </c>
      <c r="D1078" s="423">
        <v>2.28595688E8</v>
      </c>
      <c r="E1078" s="423">
        <v>4824.783</v>
      </c>
      <c r="F1078" s="423">
        <v>3558146.43</v>
      </c>
      <c r="G1078" s="423">
        <v>4734.59404</v>
      </c>
      <c r="H1078" s="423">
        <v>1067.7526</v>
      </c>
      <c r="I1078" s="423">
        <v>1629.04707</v>
      </c>
      <c r="J1078" s="423" t="s">
        <v>6384</v>
      </c>
    </row>
    <row r="1079" ht="15.75" customHeight="1">
      <c r="B1079" s="422">
        <v>43800.0</v>
      </c>
      <c r="C1079" s="423">
        <v>144316.0</v>
      </c>
      <c r="D1079" s="423">
        <v>2.427015E8</v>
      </c>
      <c r="E1079" s="423">
        <v>5216.489</v>
      </c>
      <c r="F1079" s="423">
        <v>3569499.277</v>
      </c>
      <c r="G1079" s="423">
        <v>4758.81114</v>
      </c>
      <c r="H1079" s="423">
        <v>1077.63014</v>
      </c>
      <c r="I1079" s="423">
        <v>1644.83211</v>
      </c>
      <c r="J1079" s="423" t="s">
        <v>6384</v>
      </c>
    </row>
    <row r="1080" ht="15.75" customHeight="1">
      <c r="B1080" s="422">
        <v>43797.0</v>
      </c>
      <c r="C1080" s="423">
        <v>129128.0</v>
      </c>
      <c r="D1080" s="423">
        <v>1.87641736E8</v>
      </c>
      <c r="E1080" s="423">
        <v>4302.003</v>
      </c>
      <c r="F1080" s="423">
        <v>3567038.114</v>
      </c>
      <c r="G1080" s="423">
        <v>4731.43716</v>
      </c>
      <c r="H1080" s="423">
        <v>1082.16149</v>
      </c>
      <c r="I1080" s="423">
        <v>1647.70984</v>
      </c>
      <c r="J1080" s="423" t="s">
        <v>6384</v>
      </c>
    </row>
    <row r="1081" ht="15.75" customHeight="1">
      <c r="B1081" s="422">
        <v>43796.0</v>
      </c>
      <c r="C1081" s="423">
        <v>150229.0</v>
      </c>
      <c r="D1081" s="423">
        <v>2.1578467E8</v>
      </c>
      <c r="E1081" s="423">
        <v>5642.217</v>
      </c>
      <c r="F1081" s="423">
        <v>3571178.315</v>
      </c>
      <c r="G1081" s="423">
        <v>4730.34922</v>
      </c>
      <c r="H1081" s="423">
        <v>1081.97678</v>
      </c>
      <c r="I1081" s="423">
        <v>1646.33798</v>
      </c>
      <c r="J1081" s="423" t="s">
        <v>6384</v>
      </c>
    </row>
    <row r="1082" ht="15.75" customHeight="1">
      <c r="B1082" s="422">
        <v>43795.0</v>
      </c>
      <c r="C1082" s="423">
        <v>153010.0</v>
      </c>
      <c r="D1082" s="423">
        <v>2.27475494E8</v>
      </c>
      <c r="E1082" s="423">
        <v>5603.646</v>
      </c>
      <c r="F1082" s="423">
        <v>3551793.96</v>
      </c>
      <c r="G1082" s="423">
        <v>4722.30817</v>
      </c>
      <c r="H1082" s="423">
        <v>1075.24365</v>
      </c>
      <c r="I1082" s="423">
        <v>1634.79982</v>
      </c>
      <c r="J1082" s="423" t="s">
        <v>6384</v>
      </c>
    </row>
    <row r="1083" ht="15.75" customHeight="1">
      <c r="B1083" s="422">
        <v>43794.0</v>
      </c>
      <c r="C1083" s="423">
        <v>132206.0</v>
      </c>
      <c r="D1083" s="423">
        <v>1.59477829E8</v>
      </c>
      <c r="E1083" s="423">
        <v>4440.799</v>
      </c>
      <c r="F1083" s="423">
        <v>3542932.788</v>
      </c>
      <c r="G1083" s="423">
        <v>4693.62583</v>
      </c>
      <c r="H1083" s="423">
        <v>1076.64329</v>
      </c>
      <c r="I1083" s="423">
        <v>1635.85</v>
      </c>
      <c r="J1083" s="423" t="s">
        <v>6384</v>
      </c>
    </row>
    <row r="1084" ht="15.75" customHeight="1">
      <c r="B1084" s="422">
        <v>43793.0</v>
      </c>
      <c r="C1084" s="423">
        <v>124443.0</v>
      </c>
      <c r="D1084" s="423">
        <v>1.3437687E8</v>
      </c>
      <c r="E1084" s="423">
        <v>3771.985</v>
      </c>
      <c r="F1084" s="423">
        <v>3544046.46</v>
      </c>
      <c r="G1084" s="423">
        <v>4688.4288</v>
      </c>
      <c r="H1084" s="423">
        <v>1075.82625</v>
      </c>
      <c r="I1084" s="423">
        <v>1638.16317</v>
      </c>
      <c r="J1084" s="423" t="s">
        <v>6384</v>
      </c>
    </row>
    <row r="1085" ht="15.75" customHeight="1">
      <c r="B1085" s="422">
        <v>43790.0</v>
      </c>
      <c r="C1085" s="423">
        <v>121262.0</v>
      </c>
      <c r="D1085" s="423">
        <v>1.46001349E8</v>
      </c>
      <c r="E1085" s="423">
        <v>4210.173</v>
      </c>
      <c r="F1085" s="423">
        <v>3570812.968</v>
      </c>
      <c r="G1085" s="423">
        <v>4706.66748</v>
      </c>
      <c r="H1085" s="423">
        <v>1081.77015</v>
      </c>
      <c r="I1085" s="423">
        <v>1650.63205</v>
      </c>
      <c r="J1085" s="423" t="s">
        <v>6384</v>
      </c>
    </row>
    <row r="1086" ht="15.75" customHeight="1">
      <c r="B1086" s="422">
        <v>43789.0</v>
      </c>
      <c r="C1086" s="423">
        <v>117726.0</v>
      </c>
      <c r="D1086" s="423">
        <v>1.22038342E8</v>
      </c>
      <c r="E1086" s="423">
        <v>4063.461</v>
      </c>
      <c r="F1086" s="423">
        <v>3556665.86</v>
      </c>
      <c r="G1086" s="423">
        <v>4691.93542</v>
      </c>
      <c r="H1086" s="423">
        <v>1075.44108</v>
      </c>
      <c r="I1086" s="423">
        <v>1645.30507</v>
      </c>
      <c r="J1086" s="423" t="s">
        <v>6384</v>
      </c>
    </row>
    <row r="1087" ht="15.75" customHeight="1">
      <c r="B1087" s="422">
        <v>43788.0</v>
      </c>
      <c r="C1087" s="423">
        <v>115903.0</v>
      </c>
      <c r="D1087" s="423">
        <v>1.28435394E8</v>
      </c>
      <c r="E1087" s="423">
        <v>3808.337</v>
      </c>
      <c r="F1087" s="423">
        <v>3567203.664</v>
      </c>
      <c r="G1087" s="423">
        <v>4722.37456</v>
      </c>
      <c r="H1087" s="423">
        <v>1086.3834</v>
      </c>
      <c r="I1087" s="423">
        <v>1661.22316</v>
      </c>
      <c r="J1087" s="423" t="s">
        <v>6384</v>
      </c>
    </row>
    <row r="1088" ht="15.75" customHeight="1">
      <c r="B1088" s="422">
        <v>43787.0</v>
      </c>
      <c r="C1088" s="423">
        <v>131215.0</v>
      </c>
      <c r="D1088" s="423">
        <v>1.334004E8</v>
      </c>
      <c r="E1088" s="423">
        <v>4096.185</v>
      </c>
      <c r="F1088" s="423">
        <v>3557516.6</v>
      </c>
      <c r="G1088" s="423">
        <v>4722.01977</v>
      </c>
      <c r="H1088" s="423">
        <v>1084.71822</v>
      </c>
      <c r="I1088" s="423">
        <v>1652.15023</v>
      </c>
      <c r="J1088" s="423" t="s">
        <v>6384</v>
      </c>
    </row>
    <row r="1089" ht="15.75" customHeight="1">
      <c r="B1089" s="422">
        <v>43786.0</v>
      </c>
      <c r="C1089" s="423">
        <v>120073.0</v>
      </c>
      <c r="D1089" s="423">
        <v>1.25849047E8</v>
      </c>
      <c r="E1089" s="423">
        <v>3636.835</v>
      </c>
      <c r="F1089" s="423">
        <v>3551804.913</v>
      </c>
      <c r="G1089" s="423">
        <v>4717.39252</v>
      </c>
      <c r="H1089" s="423">
        <v>1083.69688</v>
      </c>
      <c r="I1089" s="423">
        <v>1642.36836</v>
      </c>
      <c r="J1089" s="423" t="s">
        <v>6384</v>
      </c>
    </row>
    <row r="1090" ht="15.75" customHeight="1">
      <c r="B1090" s="422">
        <v>43783.0</v>
      </c>
      <c r="C1090" s="423">
        <v>100565.0</v>
      </c>
      <c r="D1090" s="423">
        <v>1.1480775E8</v>
      </c>
      <c r="E1090" s="423">
        <v>3190.957</v>
      </c>
      <c r="F1090" s="423">
        <v>3549502.831</v>
      </c>
      <c r="G1090" s="423">
        <v>4710.36618</v>
      </c>
      <c r="H1090" s="423">
        <v>1080.91747</v>
      </c>
      <c r="I1090" s="423">
        <v>1638.24703</v>
      </c>
      <c r="J1090" s="423" t="s">
        <v>6384</v>
      </c>
    </row>
    <row r="1091" ht="15.75" customHeight="1">
      <c r="B1091" s="422">
        <v>43782.0</v>
      </c>
      <c r="C1091" s="423">
        <v>124783.0</v>
      </c>
      <c r="D1091" s="423">
        <v>1.35198841E8</v>
      </c>
      <c r="E1091" s="423">
        <v>3899.553</v>
      </c>
      <c r="F1091" s="423">
        <v>3568374.094</v>
      </c>
      <c r="G1091" s="423">
        <v>4737.17008</v>
      </c>
      <c r="H1091" s="423">
        <v>1087.8666</v>
      </c>
      <c r="I1091" s="423">
        <v>1647.05463</v>
      </c>
      <c r="J1091" s="423" t="s">
        <v>6384</v>
      </c>
    </row>
    <row r="1092" ht="15.75" customHeight="1">
      <c r="B1092" s="422">
        <v>43781.0</v>
      </c>
      <c r="C1092" s="423">
        <v>125543.0</v>
      </c>
      <c r="D1092" s="423">
        <v>1.32934246E8</v>
      </c>
      <c r="E1092" s="423">
        <v>3925.042</v>
      </c>
      <c r="F1092" s="423">
        <v>3599978.814</v>
      </c>
      <c r="G1092" s="423">
        <v>4779.18978</v>
      </c>
      <c r="H1092" s="423">
        <v>1094.77931</v>
      </c>
      <c r="I1092" s="423">
        <v>1664.3173</v>
      </c>
      <c r="J1092" s="423" t="s">
        <v>6384</v>
      </c>
    </row>
    <row r="1093" ht="15.75" customHeight="1">
      <c r="B1093" s="422">
        <v>43780.0</v>
      </c>
      <c r="C1093" s="423">
        <v>95238.0</v>
      </c>
      <c r="D1093" s="423">
        <v>1.00128013E8</v>
      </c>
      <c r="E1093" s="423">
        <v>2966.343</v>
      </c>
      <c r="F1093" s="423">
        <v>3601722.344</v>
      </c>
      <c r="G1093" s="423">
        <v>4781.47581</v>
      </c>
      <c r="H1093" s="423">
        <v>1090.81595</v>
      </c>
      <c r="I1093" s="423">
        <v>1664.35571</v>
      </c>
      <c r="J1093" s="423" t="s">
        <v>6384</v>
      </c>
    </row>
    <row r="1094" ht="15.75" customHeight="1">
      <c r="B1094" s="422">
        <v>43776.0</v>
      </c>
      <c r="C1094" s="423">
        <v>112547.0</v>
      </c>
      <c r="D1094" s="423">
        <v>1.28916602E8</v>
      </c>
      <c r="E1094" s="423">
        <v>3670.916</v>
      </c>
      <c r="F1094" s="423">
        <v>3591102.965</v>
      </c>
      <c r="G1094" s="423">
        <v>4771.91662</v>
      </c>
      <c r="H1094" s="423">
        <v>1089.57067</v>
      </c>
      <c r="I1094" s="423">
        <v>1657.91555</v>
      </c>
      <c r="J1094" s="423" t="s">
        <v>6384</v>
      </c>
    </row>
    <row r="1095" ht="15.75" customHeight="1">
      <c r="B1095" s="422">
        <v>43775.0</v>
      </c>
      <c r="C1095" s="423">
        <v>127382.0</v>
      </c>
      <c r="D1095" s="423">
        <v>1.41536517E8</v>
      </c>
      <c r="E1095" s="423">
        <v>3852.567</v>
      </c>
      <c r="F1095" s="423">
        <v>3578274.359</v>
      </c>
      <c r="G1095" s="423">
        <v>4754.6985</v>
      </c>
      <c r="H1095" s="423">
        <v>1089.32077</v>
      </c>
      <c r="I1095" s="423">
        <v>1654.19713</v>
      </c>
      <c r="J1095" s="423" t="s">
        <v>6384</v>
      </c>
    </row>
    <row r="1096" ht="15.75" customHeight="1">
      <c r="B1096" s="422">
        <v>43774.0</v>
      </c>
      <c r="C1096" s="423">
        <v>104188.0</v>
      </c>
      <c r="D1096" s="423">
        <v>1.07976785E8</v>
      </c>
      <c r="E1096" s="423">
        <v>3077.645</v>
      </c>
      <c r="F1096" s="423">
        <v>3557334.24</v>
      </c>
      <c r="G1096" s="423">
        <v>4703.70262</v>
      </c>
      <c r="H1096" s="423">
        <v>1081.39862</v>
      </c>
      <c r="I1096" s="423">
        <v>1637.1439</v>
      </c>
      <c r="J1096" s="423" t="s">
        <v>6384</v>
      </c>
    </row>
    <row r="1097" ht="15.75" customHeight="1">
      <c r="B1097" s="422">
        <v>43773.0</v>
      </c>
      <c r="C1097" s="423">
        <v>98844.0</v>
      </c>
      <c r="D1097" s="423">
        <v>9.4533228E7</v>
      </c>
      <c r="E1097" s="423">
        <v>2690.358</v>
      </c>
      <c r="F1097" s="423">
        <v>3547820.462</v>
      </c>
      <c r="G1097" s="423">
        <v>4678.3624</v>
      </c>
      <c r="H1097" s="423">
        <v>1074.5546</v>
      </c>
      <c r="I1097" s="423">
        <v>1626.60802</v>
      </c>
      <c r="J1097" s="423" t="s">
        <v>6384</v>
      </c>
    </row>
    <row r="1098" ht="15.75" customHeight="1">
      <c r="B1098" s="422">
        <v>43772.0</v>
      </c>
      <c r="C1098" s="423">
        <v>117458.0</v>
      </c>
      <c r="D1098" s="423">
        <v>1.16886701E8</v>
      </c>
      <c r="E1098" s="423">
        <v>3259.784</v>
      </c>
      <c r="F1098" s="423">
        <v>3570673.788</v>
      </c>
      <c r="G1098" s="423">
        <v>4712.08983</v>
      </c>
      <c r="H1098" s="423">
        <v>1083.17826</v>
      </c>
      <c r="I1098" s="423">
        <v>1638.35639</v>
      </c>
      <c r="J1098" s="423" t="s">
        <v>6384</v>
      </c>
    </row>
    <row r="1099" ht="15.75" customHeight="1">
      <c r="B1099" s="422">
        <v>43769.0</v>
      </c>
      <c r="C1099" s="423">
        <v>125886.0</v>
      </c>
      <c r="D1099" s="423">
        <v>1.36764152E8</v>
      </c>
      <c r="E1099" s="423">
        <v>4054.319</v>
      </c>
      <c r="F1099" s="423">
        <v>3559380.797</v>
      </c>
      <c r="G1099" s="423">
        <v>4682.90238</v>
      </c>
      <c r="H1099" s="423">
        <v>1075.48039</v>
      </c>
      <c r="I1099" s="423">
        <v>1627.74703</v>
      </c>
      <c r="J1099" s="423" t="s">
        <v>6384</v>
      </c>
    </row>
    <row r="1100" ht="15.75" customHeight="1">
      <c r="B1100" s="422">
        <v>43768.0</v>
      </c>
      <c r="C1100" s="423">
        <v>120942.0</v>
      </c>
      <c r="D1100" s="423">
        <v>1.11439034E8</v>
      </c>
      <c r="E1100" s="423">
        <v>3472.9</v>
      </c>
      <c r="F1100" s="423">
        <v>3557347.597</v>
      </c>
      <c r="G1100" s="423">
        <v>4683.20505</v>
      </c>
      <c r="H1100" s="423">
        <v>1072.13618</v>
      </c>
      <c r="I1100" s="423">
        <v>1631.47425</v>
      </c>
      <c r="J1100" s="423" t="s">
        <v>6384</v>
      </c>
    </row>
    <row r="1101" ht="15.75" customHeight="1">
      <c r="B1101" s="422">
        <v>43767.0</v>
      </c>
      <c r="C1101" s="423">
        <v>108786.0</v>
      </c>
      <c r="D1101" s="423">
        <v>1.3423425E8</v>
      </c>
      <c r="E1101" s="423">
        <v>3581.82</v>
      </c>
      <c r="F1101" s="423">
        <v>3551443.904</v>
      </c>
      <c r="G1101" s="423">
        <v>4670.74521</v>
      </c>
      <c r="H1101" s="423">
        <v>1067.45262</v>
      </c>
      <c r="I1101" s="423">
        <v>1635.50115</v>
      </c>
      <c r="J1101" s="423" t="s">
        <v>6384</v>
      </c>
    </row>
    <row r="1102" ht="15.75" customHeight="1">
      <c r="B1102" s="422">
        <v>43766.0</v>
      </c>
      <c r="C1102" s="423">
        <v>113920.0</v>
      </c>
      <c r="D1102" s="423">
        <v>1.17688901E8</v>
      </c>
      <c r="E1102" s="423">
        <v>3058.956</v>
      </c>
      <c r="F1102" s="423">
        <v>3562046.038</v>
      </c>
      <c r="G1102" s="423">
        <v>4699.22629</v>
      </c>
      <c r="H1102" s="423">
        <v>1074.53176</v>
      </c>
      <c r="I1102" s="423">
        <v>1648.94827</v>
      </c>
      <c r="J1102" s="423" t="s">
        <v>6384</v>
      </c>
    </row>
    <row r="1103" ht="15.75" customHeight="1">
      <c r="B1103" s="422">
        <v>43765.0</v>
      </c>
      <c r="C1103" s="423">
        <v>91312.0</v>
      </c>
      <c r="D1103" s="423">
        <v>8.399766E7</v>
      </c>
      <c r="E1103" s="423">
        <v>2570.813</v>
      </c>
      <c r="F1103" s="423">
        <v>3594058.991</v>
      </c>
      <c r="G1103" s="423">
        <v>4752.64837</v>
      </c>
      <c r="H1103" s="423">
        <v>1090.85784</v>
      </c>
      <c r="I1103" s="423">
        <v>1668.36455</v>
      </c>
      <c r="J1103" s="423" t="s">
        <v>6384</v>
      </c>
    </row>
    <row r="1104" ht="15.75" customHeight="1">
      <c r="B1104" s="422">
        <v>43762.0</v>
      </c>
      <c r="C1104" s="423">
        <v>106108.0</v>
      </c>
      <c r="D1104" s="423">
        <v>1.04753099E8</v>
      </c>
      <c r="E1104" s="423">
        <v>3226.919</v>
      </c>
      <c r="F1104" s="423">
        <v>3610923.361</v>
      </c>
      <c r="G1104" s="423">
        <v>4772.00186</v>
      </c>
      <c r="H1104" s="423">
        <v>1096.38848</v>
      </c>
      <c r="I1104" s="423">
        <v>1675.09835</v>
      </c>
      <c r="J1104" s="423" t="s">
        <v>6384</v>
      </c>
    </row>
    <row r="1105" ht="15.75" customHeight="1">
      <c r="B1105" s="422">
        <v>43761.0</v>
      </c>
      <c r="C1105" s="423">
        <v>98395.0</v>
      </c>
      <c r="D1105" s="423">
        <v>9.1502124E7</v>
      </c>
      <c r="E1105" s="423">
        <v>2713.683</v>
      </c>
      <c r="F1105" s="423">
        <v>3567376.071</v>
      </c>
      <c r="G1105" s="423">
        <v>4726.62043</v>
      </c>
      <c r="H1105" s="423">
        <v>1084.79477</v>
      </c>
      <c r="I1105" s="423">
        <v>1659.33981</v>
      </c>
      <c r="J1105" s="423" t="s">
        <v>6384</v>
      </c>
    </row>
    <row r="1106" ht="15.75" customHeight="1">
      <c r="B1106" s="422">
        <v>43760.0</v>
      </c>
      <c r="C1106" s="423">
        <v>96565.0</v>
      </c>
      <c r="D1106" s="423">
        <v>9.726968E7</v>
      </c>
      <c r="E1106" s="423">
        <v>2883.694</v>
      </c>
      <c r="F1106" s="423">
        <v>3561701.571</v>
      </c>
      <c r="G1106" s="423">
        <v>4708.68002</v>
      </c>
      <c r="H1106" s="423">
        <v>1080.96185</v>
      </c>
      <c r="I1106" s="423">
        <v>1660.88873</v>
      </c>
      <c r="J1106" s="423" t="s">
        <v>6384</v>
      </c>
    </row>
    <row r="1107" ht="15.75" customHeight="1">
      <c r="B1107" s="422">
        <v>43759.0</v>
      </c>
      <c r="C1107" s="423">
        <v>104825.0</v>
      </c>
      <c r="D1107" s="423">
        <v>1.15888787E8</v>
      </c>
      <c r="E1107" s="423">
        <v>3504.918</v>
      </c>
      <c r="F1107" s="423">
        <v>3588837.118</v>
      </c>
      <c r="G1107" s="423">
        <v>4761.4218</v>
      </c>
      <c r="H1107" s="423">
        <v>1089.52441</v>
      </c>
      <c r="I1107" s="423">
        <v>1675.49664</v>
      </c>
      <c r="J1107" s="423" t="s">
        <v>6384</v>
      </c>
    </row>
    <row r="1108" ht="15.75" customHeight="1">
      <c r="B1108" s="422">
        <v>43758.0</v>
      </c>
      <c r="C1108" s="423">
        <v>99538.0</v>
      </c>
      <c r="D1108" s="423">
        <v>1.04737889E8</v>
      </c>
      <c r="E1108" s="423">
        <v>3126.348</v>
      </c>
      <c r="F1108" s="423">
        <v>3601746.653</v>
      </c>
      <c r="G1108" s="423">
        <v>4782.09331</v>
      </c>
      <c r="H1108" s="423">
        <v>1099.20655</v>
      </c>
      <c r="I1108" s="423">
        <v>1685.95382</v>
      </c>
      <c r="J1108" s="423" t="s">
        <v>6384</v>
      </c>
    </row>
    <row r="1109" ht="15.75" customHeight="1">
      <c r="B1109" s="422">
        <v>43755.0</v>
      </c>
      <c r="C1109" s="423">
        <v>100510.0</v>
      </c>
      <c r="D1109" s="423">
        <v>1.00551701E8</v>
      </c>
      <c r="E1109" s="423">
        <v>3131.406</v>
      </c>
      <c r="F1109" s="423">
        <v>3590337.071</v>
      </c>
      <c r="G1109" s="423">
        <v>4770.99671</v>
      </c>
      <c r="H1109" s="423">
        <v>1094.03321</v>
      </c>
      <c r="I1109" s="423">
        <v>1679.02078</v>
      </c>
      <c r="J1109" s="423" t="s">
        <v>6384</v>
      </c>
    </row>
    <row r="1110" ht="15.75" customHeight="1">
      <c r="B1110" s="422">
        <v>43754.0</v>
      </c>
      <c r="C1110" s="423">
        <v>98321.0</v>
      </c>
      <c r="D1110" s="423">
        <v>9.4767877E7</v>
      </c>
      <c r="E1110" s="423">
        <v>3245.787</v>
      </c>
      <c r="F1110" s="423">
        <v>3608743.924</v>
      </c>
      <c r="G1110" s="423">
        <v>4781.6292</v>
      </c>
      <c r="H1110" s="423">
        <v>1099.75194</v>
      </c>
      <c r="I1110" s="423">
        <v>1685.46531</v>
      </c>
      <c r="J1110" s="423" t="s">
        <v>6384</v>
      </c>
    </row>
    <row r="1111" ht="15.75" customHeight="1">
      <c r="B1111" s="422">
        <v>43753.0</v>
      </c>
      <c r="C1111" s="423">
        <v>103517.0</v>
      </c>
      <c r="D1111" s="423">
        <v>1.05846585E8</v>
      </c>
      <c r="E1111" s="423">
        <v>3280.55</v>
      </c>
      <c r="F1111" s="423">
        <v>3635636.881</v>
      </c>
      <c r="G1111" s="423">
        <v>4821.64514</v>
      </c>
      <c r="H1111" s="423">
        <v>1109.6734</v>
      </c>
      <c r="I1111" s="423">
        <v>1704.12326</v>
      </c>
      <c r="J1111" s="423" t="s">
        <v>6384</v>
      </c>
    </row>
    <row r="1112" ht="15.75" customHeight="1">
      <c r="B1112" s="422">
        <v>43752.0</v>
      </c>
      <c r="C1112" s="423">
        <v>98875.0</v>
      </c>
      <c r="D1112" s="423">
        <v>9.6452518E7</v>
      </c>
      <c r="E1112" s="423">
        <v>2998.977</v>
      </c>
      <c r="F1112" s="423">
        <v>3557902.296</v>
      </c>
      <c r="G1112" s="423">
        <v>4711.30786</v>
      </c>
      <c r="H1112" s="423">
        <v>1081.79546</v>
      </c>
      <c r="I1112" s="423">
        <v>1669.8948</v>
      </c>
      <c r="J1112" s="423" t="s">
        <v>6384</v>
      </c>
    </row>
    <row r="1113" ht="15.75" customHeight="1">
      <c r="B1113" s="422">
        <v>43751.0</v>
      </c>
      <c r="C1113" s="423">
        <v>100937.0</v>
      </c>
      <c r="D1113" s="423">
        <v>8.5992563E7</v>
      </c>
      <c r="E1113" s="423">
        <v>2981.993</v>
      </c>
      <c r="F1113" s="423">
        <v>3597034.453</v>
      </c>
      <c r="G1113" s="423">
        <v>4761.87908</v>
      </c>
      <c r="H1113" s="423">
        <v>1099.61071</v>
      </c>
      <c r="I1113" s="423">
        <v>1689.16558</v>
      </c>
      <c r="J1113" s="423" t="s">
        <v>6384</v>
      </c>
    </row>
    <row r="1114" ht="15.75" customHeight="1">
      <c r="B1114" s="422">
        <v>43748.0</v>
      </c>
      <c r="C1114" s="423">
        <v>105473.0</v>
      </c>
      <c r="D1114" s="423">
        <v>9.4728284E7</v>
      </c>
      <c r="E1114" s="423">
        <v>3278.176</v>
      </c>
      <c r="F1114" s="423">
        <v>3633464.634</v>
      </c>
      <c r="G1114" s="423">
        <v>4810.21941</v>
      </c>
      <c r="H1114" s="423">
        <v>1111.36065</v>
      </c>
      <c r="I1114" s="423">
        <v>1704.54272</v>
      </c>
      <c r="J1114" s="423" t="s">
        <v>6384</v>
      </c>
    </row>
    <row r="1115" ht="15.75" customHeight="1">
      <c r="B1115" s="422">
        <v>43747.0</v>
      </c>
      <c r="C1115" s="423">
        <v>102686.0</v>
      </c>
      <c r="D1115" s="423">
        <v>9.4358773E7</v>
      </c>
      <c r="E1115" s="423">
        <v>3209.165</v>
      </c>
      <c r="F1115" s="423">
        <v>3666747.375</v>
      </c>
      <c r="G1115" s="423">
        <v>4862.25907</v>
      </c>
      <c r="H1115" s="423">
        <v>1123.8547</v>
      </c>
      <c r="I1115" s="423">
        <v>1724.90799</v>
      </c>
      <c r="J1115" s="423" t="s">
        <v>6384</v>
      </c>
    </row>
    <row r="1116" ht="15.75" customHeight="1">
      <c r="B1116" s="422">
        <v>43745.0</v>
      </c>
      <c r="C1116" s="423">
        <v>104919.0</v>
      </c>
      <c r="D1116" s="423">
        <v>1.04271288E8</v>
      </c>
      <c r="E1116" s="423">
        <v>3019.913</v>
      </c>
      <c r="F1116" s="423">
        <v>3692278.065</v>
      </c>
      <c r="G1116" s="423">
        <v>4894.31301</v>
      </c>
      <c r="H1116" s="423">
        <v>1131.37232</v>
      </c>
      <c r="I1116" s="423">
        <v>1739.48704</v>
      </c>
      <c r="J1116" s="423" t="s">
        <v>6384</v>
      </c>
    </row>
    <row r="1117" ht="15.75" customHeight="1">
      <c r="B1117" s="422">
        <v>43744.0</v>
      </c>
      <c r="C1117" s="423">
        <v>99806.0</v>
      </c>
      <c r="D1117" s="423">
        <v>1.0146127E8</v>
      </c>
      <c r="E1117" s="423">
        <v>3072.201</v>
      </c>
      <c r="F1117" s="423">
        <v>3711726.002</v>
      </c>
      <c r="G1117" s="423">
        <v>4916.68557</v>
      </c>
      <c r="H1117" s="423">
        <v>1134.10924</v>
      </c>
      <c r="I1117" s="423">
        <v>1747.67875</v>
      </c>
      <c r="J1117" s="423" t="s">
        <v>6384</v>
      </c>
    </row>
    <row r="1118" ht="15.75" customHeight="1">
      <c r="B1118" s="422">
        <v>43741.0</v>
      </c>
      <c r="C1118" s="423">
        <v>107136.0</v>
      </c>
      <c r="D1118" s="423">
        <v>1.26067143E8</v>
      </c>
      <c r="E1118" s="423">
        <v>3286.39</v>
      </c>
      <c r="F1118" s="423">
        <v>3727345.965</v>
      </c>
      <c r="G1118" s="423">
        <v>4937.8202</v>
      </c>
      <c r="H1118" s="423">
        <v>1136.36856</v>
      </c>
      <c r="I1118" s="423">
        <v>1755.23949</v>
      </c>
      <c r="J1118" s="423" t="s">
        <v>6384</v>
      </c>
    </row>
    <row r="1119" ht="15.75" customHeight="1">
      <c r="B1119" s="422">
        <v>43740.0</v>
      </c>
      <c r="C1119" s="423">
        <v>104570.0</v>
      </c>
      <c r="D1119" s="423">
        <v>1.09518373E8</v>
      </c>
      <c r="E1119" s="423">
        <v>3460.346</v>
      </c>
      <c r="F1119" s="423">
        <v>3730439.639</v>
      </c>
      <c r="G1119" s="423">
        <v>4936.37185</v>
      </c>
      <c r="H1119" s="423">
        <v>1136.31618</v>
      </c>
      <c r="I1119" s="423">
        <v>1758.5056</v>
      </c>
      <c r="J1119" s="423" t="s">
        <v>6384</v>
      </c>
    </row>
    <row r="1120" ht="15.75" customHeight="1">
      <c r="B1120" s="422">
        <v>43739.0</v>
      </c>
      <c r="C1120" s="423">
        <v>100234.0</v>
      </c>
      <c r="D1120" s="423">
        <v>1.05106105E8</v>
      </c>
      <c r="E1120" s="423">
        <v>3042.977</v>
      </c>
      <c r="F1120" s="423">
        <v>3737569.62</v>
      </c>
      <c r="G1120" s="423">
        <v>4949.39923</v>
      </c>
      <c r="H1120" s="423">
        <v>1140.21469</v>
      </c>
      <c r="I1120" s="423">
        <v>1759.75138</v>
      </c>
      <c r="J1120" s="423" t="s">
        <v>6384</v>
      </c>
    </row>
    <row r="1121" ht="15.75" customHeight="1">
      <c r="B1121" s="422">
        <v>43738.0</v>
      </c>
      <c r="C1121" s="423">
        <v>136263.0</v>
      </c>
      <c r="D1121" s="423">
        <v>2.28242684E8</v>
      </c>
      <c r="E1121" s="423">
        <v>5957.872</v>
      </c>
      <c r="F1121" s="423">
        <v>3738541.752</v>
      </c>
      <c r="G1121" s="423">
        <v>4947.63949</v>
      </c>
      <c r="H1121" s="423">
        <v>1138.70273</v>
      </c>
      <c r="I1121" s="423">
        <v>1759.96614</v>
      </c>
      <c r="J1121" s="423" t="s">
        <v>6384</v>
      </c>
    </row>
    <row r="1122" ht="15.75" customHeight="1">
      <c r="B1122" s="422">
        <v>43737.0</v>
      </c>
      <c r="C1122" s="423">
        <v>120300.0</v>
      </c>
      <c r="D1122" s="423">
        <v>1.23120629E8</v>
      </c>
      <c r="E1122" s="423">
        <v>3841.203</v>
      </c>
      <c r="F1122" s="423">
        <v>3759890.724</v>
      </c>
      <c r="G1122" s="423">
        <v>4975.73846</v>
      </c>
      <c r="H1122" s="423">
        <v>1149.54171</v>
      </c>
      <c r="I1122" s="423">
        <v>1767.98158</v>
      </c>
      <c r="J1122" s="423" t="s">
        <v>6384</v>
      </c>
    </row>
    <row r="1123" ht="15.75" customHeight="1">
      <c r="B1123" s="422">
        <v>43734.0</v>
      </c>
      <c r="C1123" s="423">
        <v>115847.0</v>
      </c>
      <c r="D1123" s="423">
        <v>1.18483564E8</v>
      </c>
      <c r="E1123" s="423">
        <v>4117.395</v>
      </c>
      <c r="F1123" s="423">
        <v>3765321.82</v>
      </c>
      <c r="G1123" s="423">
        <v>4968.46905</v>
      </c>
      <c r="H1123" s="423">
        <v>1148.52289</v>
      </c>
      <c r="I1123" s="423">
        <v>1768.94669</v>
      </c>
      <c r="J1123" s="423" t="s">
        <v>6384</v>
      </c>
    </row>
    <row r="1124" ht="15.75" customHeight="1">
      <c r="B1124" s="422">
        <v>43733.0</v>
      </c>
      <c r="C1124" s="423">
        <v>101593.0</v>
      </c>
      <c r="D1124" s="423">
        <v>1.05989383E8</v>
      </c>
      <c r="E1124" s="423">
        <v>3184.451</v>
      </c>
      <c r="F1124" s="423">
        <v>3750779.823</v>
      </c>
      <c r="G1124" s="423">
        <v>4951.73673</v>
      </c>
      <c r="H1124" s="423">
        <v>1145.7007</v>
      </c>
      <c r="I1124" s="423">
        <v>1766.71456</v>
      </c>
      <c r="J1124" s="423" t="s">
        <v>6384</v>
      </c>
    </row>
    <row r="1125" ht="15.75" customHeight="1">
      <c r="B1125" s="422">
        <v>43732.0</v>
      </c>
      <c r="C1125" s="423">
        <v>114693.0</v>
      </c>
      <c r="D1125" s="423">
        <v>1.28237802E8</v>
      </c>
      <c r="E1125" s="423">
        <v>4056.353</v>
      </c>
      <c r="F1125" s="423">
        <v>3758708.315</v>
      </c>
      <c r="G1125" s="423">
        <v>4958.7206</v>
      </c>
      <c r="H1125" s="423">
        <v>1145.29816</v>
      </c>
      <c r="I1125" s="423">
        <v>1774.11367</v>
      </c>
      <c r="J1125" s="423" t="s">
        <v>6384</v>
      </c>
    </row>
    <row r="1126" ht="15.75" customHeight="1">
      <c r="B1126" s="422">
        <v>43731.0</v>
      </c>
      <c r="C1126" s="423">
        <v>121841.0</v>
      </c>
      <c r="D1126" s="423">
        <v>1.42975202E8</v>
      </c>
      <c r="E1126" s="423">
        <v>5173.497</v>
      </c>
      <c r="F1126" s="423">
        <v>3791965.0</v>
      </c>
      <c r="G1126" s="423">
        <v>5000.23551</v>
      </c>
      <c r="H1126" s="423">
        <v>1158.15459</v>
      </c>
      <c r="I1126" s="423">
        <v>1789.97428</v>
      </c>
      <c r="J1126" s="423" t="s">
        <v>6384</v>
      </c>
    </row>
    <row r="1127" ht="15.75" customHeight="1">
      <c r="B1127" s="422">
        <v>43730.0</v>
      </c>
      <c r="C1127" s="423">
        <v>97379.0</v>
      </c>
      <c r="D1127" s="423">
        <v>6.6617098E7</v>
      </c>
      <c r="E1127" s="423">
        <v>3047.255</v>
      </c>
      <c r="F1127" s="423">
        <v>3749527.327</v>
      </c>
      <c r="G1127" s="423">
        <v>4920.96723</v>
      </c>
      <c r="H1127" s="423">
        <v>1150.18196</v>
      </c>
      <c r="I1127" s="423">
        <v>1766.52539</v>
      </c>
      <c r="J1127" s="423" t="s">
        <v>6384</v>
      </c>
    </row>
    <row r="1128" ht="15.75" customHeight="1">
      <c r="B1128" s="422">
        <v>43727.0</v>
      </c>
      <c r="C1128" s="423">
        <v>110807.0</v>
      </c>
      <c r="D1128" s="423">
        <v>9.7319904E7</v>
      </c>
      <c r="E1128" s="423">
        <v>3849.627</v>
      </c>
      <c r="F1128" s="423">
        <v>3689676.116</v>
      </c>
      <c r="G1128" s="423">
        <v>4855.98583</v>
      </c>
      <c r="H1128" s="423">
        <v>1123.2115</v>
      </c>
      <c r="I1128" s="423">
        <v>1735.93141</v>
      </c>
      <c r="J1128" s="423" t="s">
        <v>6384</v>
      </c>
    </row>
    <row r="1129" ht="15.75" customHeight="1">
      <c r="B1129" s="422">
        <v>43726.0</v>
      </c>
      <c r="C1129" s="423">
        <v>118681.0</v>
      </c>
      <c r="D1129" s="423">
        <v>9.7689655E7</v>
      </c>
      <c r="E1129" s="423">
        <v>3715.377</v>
      </c>
      <c r="F1129" s="423">
        <v>3684674.27</v>
      </c>
      <c r="G1129" s="423">
        <v>4888.01587</v>
      </c>
      <c r="H1129" s="423">
        <v>1130.63369</v>
      </c>
      <c r="I1129" s="423">
        <v>1735.85641</v>
      </c>
      <c r="J1129" s="423" t="s">
        <v>6384</v>
      </c>
    </row>
    <row r="1130" ht="15.75" customHeight="1">
      <c r="B1130" s="422">
        <v>43725.0</v>
      </c>
      <c r="C1130" s="423">
        <v>129167.0</v>
      </c>
      <c r="D1130" s="423">
        <v>1.04377815E8</v>
      </c>
      <c r="E1130" s="423">
        <v>4355.618</v>
      </c>
      <c r="F1130" s="423">
        <v>3710503.578</v>
      </c>
      <c r="G1130" s="423">
        <v>4928.98335</v>
      </c>
      <c r="H1130" s="423">
        <v>1146.97372</v>
      </c>
      <c r="I1130" s="423">
        <v>1751.81897</v>
      </c>
      <c r="J1130" s="423" t="s">
        <v>6384</v>
      </c>
    </row>
    <row r="1131" ht="15.75" customHeight="1">
      <c r="B1131" s="422">
        <v>43724.0</v>
      </c>
      <c r="C1131" s="423">
        <v>118463.0</v>
      </c>
      <c r="D1131" s="423">
        <v>9.0515526E7</v>
      </c>
      <c r="E1131" s="423">
        <v>3888.058</v>
      </c>
      <c r="F1131" s="423">
        <v>3714312.194</v>
      </c>
      <c r="G1131" s="423">
        <v>4959.7308</v>
      </c>
      <c r="H1131" s="423">
        <v>1155.61579</v>
      </c>
      <c r="I1131" s="423">
        <v>1755.74923</v>
      </c>
      <c r="J1131" s="423" t="s">
        <v>6384</v>
      </c>
    </row>
    <row r="1132" ht="15.75" customHeight="1">
      <c r="B1132" s="422">
        <v>43723.0</v>
      </c>
      <c r="C1132" s="423">
        <v>103483.0</v>
      </c>
      <c r="D1132" s="423">
        <v>7.6930475E7</v>
      </c>
      <c r="E1132" s="423">
        <v>3170.842</v>
      </c>
      <c r="F1132" s="423">
        <v>3695930.572</v>
      </c>
      <c r="G1132" s="423">
        <v>4942.23235</v>
      </c>
      <c r="H1132" s="423">
        <v>1154.24796</v>
      </c>
      <c r="I1132" s="423">
        <v>1738.93331</v>
      </c>
      <c r="J1132" s="423" t="s">
        <v>6384</v>
      </c>
    </row>
    <row r="1133" ht="15.75" customHeight="1">
      <c r="B1133" s="422">
        <v>43720.0</v>
      </c>
      <c r="C1133" s="423">
        <v>131332.0</v>
      </c>
      <c r="D1133" s="423">
        <v>8.9614648E7</v>
      </c>
      <c r="E1133" s="423">
        <v>4051.005</v>
      </c>
      <c r="F1133" s="423">
        <v>3694090.672</v>
      </c>
      <c r="G1133" s="423">
        <v>4933.89438</v>
      </c>
      <c r="H1133" s="423">
        <v>1156.78983</v>
      </c>
      <c r="I1133" s="423">
        <v>1737.06558</v>
      </c>
      <c r="J1133" s="423" t="s">
        <v>6384</v>
      </c>
    </row>
    <row r="1134" ht="15.75" customHeight="1">
      <c r="B1134" s="422">
        <v>43719.0</v>
      </c>
      <c r="C1134" s="423">
        <v>141825.0</v>
      </c>
      <c r="D1134" s="423">
        <v>1.28363126E8</v>
      </c>
      <c r="E1134" s="423">
        <v>5024.275</v>
      </c>
      <c r="F1134" s="423">
        <v>3696942.296</v>
      </c>
      <c r="G1134" s="423">
        <v>4933.17719</v>
      </c>
      <c r="H1134" s="423">
        <v>1155.491</v>
      </c>
      <c r="I1134" s="423">
        <v>1736.18887</v>
      </c>
      <c r="J1134" s="423" t="s">
        <v>6384</v>
      </c>
    </row>
    <row r="1135" ht="15.75" customHeight="1">
      <c r="B1135" s="422">
        <v>43717.0</v>
      </c>
      <c r="C1135" s="423">
        <v>125427.0</v>
      </c>
      <c r="D1135" s="423">
        <v>9.5835124E7</v>
      </c>
      <c r="E1135" s="423">
        <v>4070.383</v>
      </c>
      <c r="F1135" s="423">
        <v>3747225.226</v>
      </c>
      <c r="G1135" s="423">
        <v>5008.96699</v>
      </c>
      <c r="H1135" s="423">
        <v>1169.50803</v>
      </c>
      <c r="I1135" s="423">
        <v>1758.11786</v>
      </c>
      <c r="J1135" s="423" t="s">
        <v>6384</v>
      </c>
    </row>
    <row r="1136" ht="15.75" customHeight="1">
      <c r="B1136" s="422">
        <v>43716.0</v>
      </c>
      <c r="C1136" s="423">
        <v>115995.0</v>
      </c>
      <c r="D1136" s="423">
        <v>9.6934026E7</v>
      </c>
      <c r="E1136" s="423">
        <v>3716.139</v>
      </c>
      <c r="F1136" s="423">
        <v>3759623.749</v>
      </c>
      <c r="G1136" s="423">
        <v>5033.79806</v>
      </c>
      <c r="H1136" s="423">
        <v>1171.48201</v>
      </c>
      <c r="I1136" s="423">
        <v>1766.76164</v>
      </c>
      <c r="J1136" s="423" t="s">
        <v>6384</v>
      </c>
    </row>
    <row r="1137" ht="15.75" customHeight="1">
      <c r="B1137" s="422">
        <v>43713.0</v>
      </c>
      <c r="C1137" s="423">
        <v>117069.0</v>
      </c>
      <c r="D1137" s="423">
        <v>1.10779302E8</v>
      </c>
      <c r="E1137" s="423">
        <v>4276.581</v>
      </c>
      <c r="F1137" s="423">
        <v>3745423.821</v>
      </c>
      <c r="G1137" s="423">
        <v>5013.01536</v>
      </c>
      <c r="H1137" s="423">
        <v>1167.07199</v>
      </c>
      <c r="I1137" s="423">
        <v>1758.20426</v>
      </c>
      <c r="J1137" s="423" t="s">
        <v>6384</v>
      </c>
    </row>
    <row r="1138" ht="15.75" customHeight="1">
      <c r="B1138" s="422">
        <v>43712.0</v>
      </c>
      <c r="C1138" s="423">
        <v>119432.0</v>
      </c>
      <c r="D1138" s="423">
        <v>9.181337E7</v>
      </c>
      <c r="E1138" s="423">
        <v>3755.131</v>
      </c>
      <c r="F1138" s="423">
        <v>3724686.824</v>
      </c>
      <c r="G1138" s="423">
        <v>4986.3703</v>
      </c>
      <c r="H1138" s="423">
        <v>1158.78012</v>
      </c>
      <c r="I1138" s="423">
        <v>1748.41951</v>
      </c>
      <c r="J1138" s="423" t="s">
        <v>6384</v>
      </c>
    </row>
    <row r="1139" ht="15.75" customHeight="1">
      <c r="B1139" s="422">
        <v>43711.0</v>
      </c>
      <c r="C1139" s="423">
        <v>124021.0</v>
      </c>
      <c r="D1139" s="423">
        <v>9.0776756E7</v>
      </c>
      <c r="E1139" s="423">
        <v>3948.271</v>
      </c>
      <c r="F1139" s="423">
        <v>3743111.282</v>
      </c>
      <c r="G1139" s="423">
        <v>5007.05646</v>
      </c>
      <c r="H1139" s="423">
        <v>1167.13821</v>
      </c>
      <c r="I1139" s="423">
        <v>1759.11885</v>
      </c>
      <c r="J1139" s="423" t="s">
        <v>6384</v>
      </c>
    </row>
    <row r="1140" ht="15.75" customHeight="1">
      <c r="B1140" s="422">
        <v>43710.0</v>
      </c>
      <c r="C1140" s="423">
        <v>134712.0</v>
      </c>
      <c r="D1140" s="423">
        <v>1.06478224E8</v>
      </c>
      <c r="E1140" s="423">
        <v>4429.043</v>
      </c>
      <c r="F1140" s="423">
        <v>3768385.339</v>
      </c>
      <c r="G1140" s="423">
        <v>5033.53733</v>
      </c>
      <c r="H1140" s="423">
        <v>1172.39638</v>
      </c>
      <c r="I1140" s="423">
        <v>1775.00717</v>
      </c>
      <c r="J1140" s="423" t="s">
        <v>6384</v>
      </c>
    </row>
    <row r="1141" ht="15.75" customHeight="1">
      <c r="B1141" s="422">
        <v>43709.0</v>
      </c>
      <c r="C1141" s="423">
        <v>110047.0</v>
      </c>
      <c r="D1141" s="423">
        <v>8.0133432E7</v>
      </c>
      <c r="E1141" s="423">
        <v>3324.081</v>
      </c>
      <c r="F1141" s="423">
        <v>3794521.838</v>
      </c>
      <c r="G1141" s="423">
        <v>5070.68547</v>
      </c>
      <c r="H1141" s="423">
        <v>1178.36524</v>
      </c>
      <c r="I1141" s="423">
        <v>1791.43497</v>
      </c>
      <c r="J1141" s="423" t="s">
        <v>6384</v>
      </c>
    </row>
    <row r="1142" ht="15.75" customHeight="1">
      <c r="B1142" s="422">
        <v>43706.0</v>
      </c>
      <c r="C1142" s="423">
        <v>118714.0</v>
      </c>
      <c r="D1142" s="423">
        <v>1.12706613E8</v>
      </c>
      <c r="E1142" s="423">
        <v>4029.18</v>
      </c>
      <c r="F1142" s="423">
        <v>3808457.201</v>
      </c>
      <c r="G1142" s="423">
        <v>5095.77666</v>
      </c>
      <c r="H1142" s="423">
        <v>1183.44326</v>
      </c>
      <c r="I1142" s="423">
        <v>1800.05557</v>
      </c>
      <c r="J1142" s="423" t="s">
        <v>6384</v>
      </c>
    </row>
    <row r="1143" ht="15.75" customHeight="1">
      <c r="B1143" s="422">
        <v>43705.0</v>
      </c>
      <c r="C1143" s="423">
        <v>133766.0</v>
      </c>
      <c r="D1143" s="423">
        <v>1.12919462E8</v>
      </c>
      <c r="E1143" s="423">
        <v>4567.134</v>
      </c>
      <c r="F1143" s="423">
        <v>3833288.073</v>
      </c>
      <c r="G1143" s="423">
        <v>5139.99879</v>
      </c>
      <c r="H1143" s="423">
        <v>1192.54992</v>
      </c>
      <c r="I1143" s="423">
        <v>1817.71354</v>
      </c>
      <c r="J1143" s="423" t="s">
        <v>6384</v>
      </c>
    </row>
    <row r="1144" ht="15.75" customHeight="1">
      <c r="B1144" s="422">
        <v>43704.0</v>
      </c>
      <c r="C1144" s="423">
        <v>128981.0</v>
      </c>
      <c r="D1144" s="423">
        <v>1.23725835E8</v>
      </c>
      <c r="E1144" s="423">
        <v>4677.557</v>
      </c>
      <c r="F1144" s="423">
        <v>3849181.414</v>
      </c>
      <c r="G1144" s="423">
        <v>5178.70421</v>
      </c>
      <c r="H1144" s="423">
        <v>1198.34593</v>
      </c>
      <c r="I1144" s="423">
        <v>1829.14469</v>
      </c>
      <c r="J1144" s="423" t="s">
        <v>6384</v>
      </c>
    </row>
    <row r="1145" ht="15.75" customHeight="1">
      <c r="B1145" s="422">
        <v>43703.0</v>
      </c>
      <c r="C1145" s="423">
        <v>124206.0</v>
      </c>
      <c r="D1145" s="423">
        <v>1.31553729E8</v>
      </c>
      <c r="E1145" s="423">
        <v>4471.614</v>
      </c>
      <c r="F1145" s="423">
        <v>3831126.902</v>
      </c>
      <c r="G1145" s="423">
        <v>5165.76512</v>
      </c>
      <c r="H1145" s="423">
        <v>1193.05709</v>
      </c>
      <c r="I1145" s="423">
        <v>1819.6708</v>
      </c>
      <c r="J1145" s="423" t="s">
        <v>6384</v>
      </c>
    </row>
    <row r="1146" ht="15.75" customHeight="1">
      <c r="B1146" s="422">
        <v>43702.0</v>
      </c>
      <c r="C1146" s="423">
        <v>133150.0</v>
      </c>
      <c r="D1146" s="423">
        <v>1.49064474E8</v>
      </c>
      <c r="E1146" s="423">
        <v>4689.9</v>
      </c>
      <c r="F1146" s="423">
        <v>3868191.76</v>
      </c>
      <c r="G1146" s="423">
        <v>5223.72719</v>
      </c>
      <c r="H1146" s="423">
        <v>1203.73373</v>
      </c>
      <c r="I1146" s="423">
        <v>1841.76635</v>
      </c>
      <c r="J1146" s="423" t="s">
        <v>6384</v>
      </c>
    </row>
    <row r="1147" ht="15.75" customHeight="1">
      <c r="B1147" s="422">
        <v>43699.0</v>
      </c>
      <c r="C1147" s="423">
        <v>129554.0</v>
      </c>
      <c r="D1147" s="423">
        <v>1.65411333E8</v>
      </c>
      <c r="E1147" s="423">
        <v>4789.085</v>
      </c>
      <c r="F1147" s="423">
        <v>3884402.632</v>
      </c>
      <c r="G1147" s="423">
        <v>5236.85127</v>
      </c>
      <c r="H1147" s="423">
        <v>1206.84804</v>
      </c>
      <c r="I1147" s="423">
        <v>1850.01262</v>
      </c>
      <c r="J1147" s="423" t="s">
        <v>6384</v>
      </c>
    </row>
    <row r="1148" ht="15.75" customHeight="1">
      <c r="B1148" s="422">
        <v>43698.0</v>
      </c>
      <c r="C1148" s="423">
        <v>135661.0</v>
      </c>
      <c r="D1148" s="423">
        <v>1.56781388E8</v>
      </c>
      <c r="E1148" s="423">
        <v>5425.506</v>
      </c>
      <c r="F1148" s="423">
        <v>3880541.959</v>
      </c>
      <c r="G1148" s="423">
        <v>5223.41434</v>
      </c>
      <c r="H1148" s="423">
        <v>1204.49147</v>
      </c>
      <c r="I1148" s="423">
        <v>1841.67179</v>
      </c>
      <c r="J1148" s="423" t="s">
        <v>6384</v>
      </c>
    </row>
    <row r="1149" ht="15.75" customHeight="1">
      <c r="B1149" s="422">
        <v>43697.0</v>
      </c>
      <c r="C1149" s="423">
        <v>132175.0</v>
      </c>
      <c r="D1149" s="423">
        <v>1.28549447E8</v>
      </c>
      <c r="E1149" s="423">
        <v>4729.44</v>
      </c>
      <c r="F1149" s="423">
        <v>3887518.926</v>
      </c>
      <c r="G1149" s="423">
        <v>5227.49846</v>
      </c>
      <c r="H1149" s="423">
        <v>1204.75096</v>
      </c>
      <c r="I1149" s="423">
        <v>1845.54961</v>
      </c>
      <c r="J1149" s="423" t="s">
        <v>6384</v>
      </c>
    </row>
    <row r="1150" ht="15.75" customHeight="1">
      <c r="B1150" s="422">
        <v>43696.0</v>
      </c>
      <c r="C1150" s="423">
        <v>136496.0</v>
      </c>
      <c r="D1150" s="423">
        <v>1.28599113E8</v>
      </c>
      <c r="E1150" s="423">
        <v>4853.627</v>
      </c>
      <c r="F1150" s="423">
        <v>3885274.64</v>
      </c>
      <c r="G1150" s="423">
        <v>5227.26593</v>
      </c>
      <c r="H1150" s="423">
        <v>1202.51279</v>
      </c>
      <c r="I1150" s="423">
        <v>1847.26074</v>
      </c>
      <c r="J1150" s="423" t="s">
        <v>6384</v>
      </c>
    </row>
    <row r="1151" ht="15.75" customHeight="1">
      <c r="B1151" s="422">
        <v>43695.0</v>
      </c>
      <c r="C1151" s="423">
        <v>103320.0</v>
      </c>
      <c r="D1151" s="423">
        <v>9.0617337E7</v>
      </c>
      <c r="E1151" s="423">
        <v>3237.008</v>
      </c>
      <c r="F1151" s="423">
        <v>3875323.872</v>
      </c>
      <c r="G1151" s="423">
        <v>5216.53615</v>
      </c>
      <c r="H1151" s="423">
        <v>1197.56065</v>
      </c>
      <c r="I1151" s="423">
        <v>1841.79868</v>
      </c>
      <c r="J1151" s="423" t="s">
        <v>6384</v>
      </c>
    </row>
    <row r="1152" ht="15.75" customHeight="1">
      <c r="B1152" s="422">
        <v>43685.0</v>
      </c>
      <c r="C1152" s="423">
        <v>100879.0</v>
      </c>
      <c r="D1152" s="423">
        <v>9.7915708E7</v>
      </c>
      <c r="E1152" s="423">
        <v>4105.63</v>
      </c>
      <c r="F1152" s="423">
        <v>3866263.138</v>
      </c>
      <c r="G1152" s="423">
        <v>5201.42055</v>
      </c>
      <c r="H1152" s="423">
        <v>1192.21845</v>
      </c>
      <c r="I1152" s="423">
        <v>1837.75247</v>
      </c>
      <c r="J1152" s="423" t="s">
        <v>6384</v>
      </c>
    </row>
    <row r="1153" ht="15.75" customHeight="1">
      <c r="B1153" s="422">
        <v>43684.0</v>
      </c>
      <c r="C1153" s="423">
        <v>127674.0</v>
      </c>
      <c r="D1153" s="423">
        <v>1.29450144E8</v>
      </c>
      <c r="E1153" s="423">
        <v>4490.451</v>
      </c>
      <c r="F1153" s="423">
        <v>3852370.932</v>
      </c>
      <c r="G1153" s="423">
        <v>5187.2002</v>
      </c>
      <c r="H1153" s="423">
        <v>1189.97969</v>
      </c>
      <c r="I1153" s="423">
        <v>1836.99827</v>
      </c>
      <c r="J1153" s="423" t="s">
        <v>6384</v>
      </c>
    </row>
    <row r="1154" ht="15.75" customHeight="1">
      <c r="B1154" s="422">
        <v>43683.0</v>
      </c>
      <c r="C1154" s="423">
        <v>145030.0</v>
      </c>
      <c r="D1154" s="423">
        <v>1.48183934E8</v>
      </c>
      <c r="E1154" s="423">
        <v>5687.679</v>
      </c>
      <c r="F1154" s="423">
        <v>3863471.66</v>
      </c>
      <c r="G1154" s="423">
        <v>5187.2926</v>
      </c>
      <c r="H1154" s="423">
        <v>1194.35411</v>
      </c>
      <c r="I1154" s="423">
        <v>1836.45195</v>
      </c>
      <c r="J1154" s="423" t="s">
        <v>6384</v>
      </c>
    </row>
    <row r="1155" ht="15.75" customHeight="1">
      <c r="B1155" s="422">
        <v>43682.0</v>
      </c>
      <c r="C1155" s="423">
        <v>134714.0</v>
      </c>
      <c r="D1155" s="423">
        <v>1.2619005E8</v>
      </c>
      <c r="E1155" s="423">
        <v>4773.649</v>
      </c>
      <c r="F1155" s="423">
        <v>3846472.424</v>
      </c>
      <c r="G1155" s="423">
        <v>5160.37086</v>
      </c>
      <c r="H1155" s="423">
        <v>1189.68512</v>
      </c>
      <c r="I1155" s="423">
        <v>1826.68721</v>
      </c>
      <c r="J1155" s="423" t="s">
        <v>6384</v>
      </c>
    </row>
    <row r="1156" ht="15.75" customHeight="1">
      <c r="B1156" s="422">
        <v>43681.0</v>
      </c>
      <c r="C1156" s="423">
        <v>133098.0</v>
      </c>
      <c r="D1156" s="423">
        <v>1.35731235E8</v>
      </c>
      <c r="E1156" s="423">
        <v>4638.567</v>
      </c>
      <c r="F1156" s="423">
        <v>3866342.208</v>
      </c>
      <c r="G1156" s="423">
        <v>5172.86418</v>
      </c>
      <c r="H1156" s="423">
        <v>1193.94181</v>
      </c>
      <c r="I1156" s="423">
        <v>1836.78718</v>
      </c>
      <c r="J1156" s="423" t="s">
        <v>6384</v>
      </c>
    </row>
    <row r="1157" ht="15.75" customHeight="1">
      <c r="B1157" s="422">
        <v>43678.0</v>
      </c>
      <c r="C1157" s="423">
        <v>134114.0</v>
      </c>
      <c r="D1157" s="423">
        <v>1.42241102E8</v>
      </c>
      <c r="E1157" s="423">
        <v>4811.611</v>
      </c>
      <c r="F1157" s="423">
        <v>3861850.162</v>
      </c>
      <c r="G1157" s="423">
        <v>5169.73894</v>
      </c>
      <c r="H1157" s="423">
        <v>1192.18758</v>
      </c>
      <c r="I1157" s="423">
        <v>1838.50039</v>
      </c>
      <c r="J1157" s="423" t="s">
        <v>6384</v>
      </c>
    </row>
    <row r="1158" ht="15.75" customHeight="1">
      <c r="B1158" s="422">
        <v>43677.0</v>
      </c>
      <c r="C1158" s="423">
        <v>126031.0</v>
      </c>
      <c r="D1158" s="423">
        <v>1.39380806E8</v>
      </c>
      <c r="E1158" s="423">
        <v>4476.045</v>
      </c>
      <c r="F1158" s="423">
        <v>3834777.04</v>
      </c>
      <c r="G1158" s="423">
        <v>5138.79025</v>
      </c>
      <c r="H1158" s="423">
        <v>1181.20397</v>
      </c>
      <c r="I1158" s="423">
        <v>1827.90553</v>
      </c>
      <c r="J1158" s="423" t="s">
        <v>6384</v>
      </c>
    </row>
    <row r="1159" ht="15.75" customHeight="1">
      <c r="B1159" s="422">
        <v>43676.0</v>
      </c>
      <c r="C1159" s="423">
        <v>124450.0</v>
      </c>
      <c r="D1159" s="423">
        <v>1.3949135E8</v>
      </c>
      <c r="E1159" s="423">
        <v>4296.929</v>
      </c>
      <c r="F1159" s="423">
        <v>3824353.337</v>
      </c>
      <c r="G1159" s="423">
        <v>5125.02223</v>
      </c>
      <c r="H1159" s="423">
        <v>1177.19461</v>
      </c>
      <c r="I1159" s="423">
        <v>1826.91531</v>
      </c>
      <c r="J1159" s="423" t="s">
        <v>6384</v>
      </c>
    </row>
    <row r="1160" ht="15.75" customHeight="1">
      <c r="B1160" s="422">
        <v>43675.0</v>
      </c>
      <c r="C1160" s="423">
        <v>133481.0</v>
      </c>
      <c r="D1160" s="423">
        <v>1.44559908E8</v>
      </c>
      <c r="E1160" s="423">
        <v>4377.722</v>
      </c>
      <c r="F1160" s="423">
        <v>3861777.423</v>
      </c>
      <c r="G1160" s="423">
        <v>5160.74927</v>
      </c>
      <c r="H1160" s="423">
        <v>1186.52733</v>
      </c>
      <c r="I1160" s="423">
        <v>1844.29571</v>
      </c>
      <c r="J1160" s="423" t="s">
        <v>6384</v>
      </c>
    </row>
    <row r="1161" ht="15.75" customHeight="1">
      <c r="B1161" s="422">
        <v>43674.0</v>
      </c>
      <c r="C1161" s="423">
        <v>121344.0</v>
      </c>
      <c r="D1161" s="423">
        <v>1.54683115E8</v>
      </c>
      <c r="E1161" s="423">
        <v>4060.003</v>
      </c>
      <c r="F1161" s="423">
        <v>3847423.392</v>
      </c>
      <c r="G1161" s="423">
        <v>5133.9332</v>
      </c>
      <c r="H1161" s="423">
        <v>1176.4828</v>
      </c>
      <c r="I1161" s="423">
        <v>1839.54107</v>
      </c>
      <c r="J1161" s="423" t="s">
        <v>6384</v>
      </c>
    </row>
    <row r="1162" ht="15.75" customHeight="1">
      <c r="B1162" s="422">
        <v>43671.0</v>
      </c>
      <c r="C1162" s="423">
        <v>122990.0</v>
      </c>
      <c r="D1162" s="423">
        <v>1.82675242E8</v>
      </c>
      <c r="E1162" s="423">
        <v>4679.301</v>
      </c>
      <c r="F1162" s="423">
        <v>3844672.432</v>
      </c>
      <c r="G1162" s="423">
        <v>5133.25526</v>
      </c>
      <c r="H1162" s="423">
        <v>1173.73016</v>
      </c>
      <c r="I1162" s="423">
        <v>1836.18914</v>
      </c>
      <c r="J1162" s="423" t="s">
        <v>6384</v>
      </c>
    </row>
    <row r="1163" ht="15.75" customHeight="1">
      <c r="B1163" s="422">
        <v>43670.0</v>
      </c>
      <c r="C1163" s="423">
        <v>116107.0</v>
      </c>
      <c r="D1163" s="423">
        <v>1.67722237E8</v>
      </c>
      <c r="E1163" s="423">
        <v>3805.988</v>
      </c>
      <c r="F1163" s="423">
        <v>3794989.529</v>
      </c>
      <c r="G1163" s="423">
        <v>5077.28956</v>
      </c>
      <c r="H1163" s="423">
        <v>1160.81672</v>
      </c>
      <c r="I1163" s="423">
        <v>1816.70108</v>
      </c>
      <c r="J1163" s="423" t="s">
        <v>6384</v>
      </c>
    </row>
    <row r="1164" ht="15.75" customHeight="1">
      <c r="B1164" s="422">
        <v>43669.0</v>
      </c>
      <c r="C1164" s="423">
        <v>105153.0</v>
      </c>
      <c r="D1164" s="423">
        <v>1.27723782E8</v>
      </c>
      <c r="E1164" s="423">
        <v>3170.666</v>
      </c>
      <c r="F1164" s="423">
        <v>3792424.004</v>
      </c>
      <c r="G1164" s="423">
        <v>5077.75156</v>
      </c>
      <c r="H1164" s="423">
        <v>1164.71992</v>
      </c>
      <c r="I1164" s="423">
        <v>1814.6229</v>
      </c>
      <c r="J1164" s="423" t="s">
        <v>6384</v>
      </c>
    </row>
    <row r="1165" ht="15.75" customHeight="1">
      <c r="B1165" s="422">
        <v>43668.0</v>
      </c>
      <c r="C1165" s="423">
        <v>126695.0</v>
      </c>
      <c r="D1165" s="423">
        <v>1.66029605E8</v>
      </c>
      <c r="E1165" s="423">
        <v>4641.852</v>
      </c>
      <c r="F1165" s="423">
        <v>3729568.791</v>
      </c>
      <c r="G1165" s="423">
        <v>4966.44063</v>
      </c>
      <c r="H1165" s="423">
        <v>1139.15349</v>
      </c>
      <c r="I1165" s="423">
        <v>1776.14845</v>
      </c>
      <c r="J1165" s="423" t="s">
        <v>6384</v>
      </c>
    </row>
    <row r="1166" ht="15.75" customHeight="1">
      <c r="B1166" s="422">
        <v>43667.0</v>
      </c>
      <c r="C1166" s="423">
        <v>114047.0</v>
      </c>
      <c r="D1166" s="423">
        <v>1.48618049E8</v>
      </c>
      <c r="E1166" s="423">
        <v>3686.418</v>
      </c>
      <c r="F1166" s="423">
        <v>3773154.207</v>
      </c>
      <c r="G1166" s="423">
        <v>5033.74656</v>
      </c>
      <c r="H1166" s="423">
        <v>1157.49234</v>
      </c>
      <c r="I1166" s="423">
        <v>1799.41597</v>
      </c>
      <c r="J1166" s="423" t="s">
        <v>6384</v>
      </c>
    </row>
    <row r="1167" ht="15.75" customHeight="1">
      <c r="B1167" s="422">
        <v>43664.0</v>
      </c>
      <c r="C1167" s="423">
        <v>112974.0</v>
      </c>
      <c r="D1167" s="423">
        <v>1.42093445E8</v>
      </c>
      <c r="E1167" s="423">
        <v>3952.967</v>
      </c>
      <c r="F1167" s="423">
        <v>3822870.629</v>
      </c>
      <c r="G1167" s="423">
        <v>5130.69837</v>
      </c>
      <c r="H1167" s="423">
        <v>1176.14169</v>
      </c>
      <c r="I1167" s="423">
        <v>1829.57545</v>
      </c>
      <c r="J1167" s="423" t="s">
        <v>6384</v>
      </c>
    </row>
    <row r="1168" ht="15.75" customHeight="1">
      <c r="B1168" s="422">
        <v>43663.0</v>
      </c>
      <c r="C1168" s="423">
        <v>95828.0</v>
      </c>
      <c r="D1168" s="423">
        <v>1.26609756E8</v>
      </c>
      <c r="E1168" s="423">
        <v>3096.018</v>
      </c>
      <c r="F1168" s="423">
        <v>3817695.71</v>
      </c>
      <c r="G1168" s="423">
        <v>5133.13578</v>
      </c>
      <c r="H1168" s="423">
        <v>1176.88664</v>
      </c>
      <c r="I1168" s="423">
        <v>1830.02987</v>
      </c>
      <c r="J1168" s="423" t="s">
        <v>6384</v>
      </c>
    </row>
    <row r="1169" ht="15.75" customHeight="1">
      <c r="B1169" s="422">
        <v>43662.0</v>
      </c>
      <c r="C1169" s="423">
        <v>93450.0</v>
      </c>
      <c r="D1169" s="423">
        <v>9.6280623E7</v>
      </c>
      <c r="E1169" s="423">
        <v>2717.616</v>
      </c>
      <c r="F1169" s="423">
        <v>3812164.455</v>
      </c>
      <c r="G1169" s="423">
        <v>5124.44964</v>
      </c>
      <c r="H1169" s="423">
        <v>1175.2954</v>
      </c>
      <c r="I1169" s="423">
        <v>1829.48929</v>
      </c>
      <c r="J1169" s="423" t="s">
        <v>6384</v>
      </c>
    </row>
    <row r="1170" ht="15.75" customHeight="1">
      <c r="B1170" s="422">
        <v>43661.0</v>
      </c>
      <c r="C1170" s="423">
        <v>97969.0</v>
      </c>
      <c r="D1170" s="423">
        <v>1.09468649E8</v>
      </c>
      <c r="E1170" s="423">
        <v>3060.653</v>
      </c>
      <c r="F1170" s="423">
        <v>3787404.224</v>
      </c>
      <c r="G1170" s="423">
        <v>5091.4849</v>
      </c>
      <c r="H1170" s="423">
        <v>1166.36892</v>
      </c>
      <c r="I1170" s="423">
        <v>1818.52569</v>
      </c>
      <c r="J1170" s="423" t="s">
        <v>6384</v>
      </c>
    </row>
    <row r="1171" ht="15.75" customHeight="1">
      <c r="B1171" s="422">
        <v>43660.0</v>
      </c>
      <c r="C1171" s="423">
        <v>101895.0</v>
      </c>
      <c r="D1171" s="423">
        <v>1.26937153E8</v>
      </c>
      <c r="E1171" s="423">
        <v>3540.475</v>
      </c>
      <c r="F1171" s="423">
        <v>3858696.16</v>
      </c>
      <c r="G1171" s="423">
        <v>5179.49867</v>
      </c>
      <c r="H1171" s="423">
        <v>1190.75092</v>
      </c>
      <c r="I1171" s="423">
        <v>1853.28417</v>
      </c>
      <c r="J1171" s="423" t="s">
        <v>6384</v>
      </c>
    </row>
    <row r="1172" ht="15.75" customHeight="1">
      <c r="B1172" s="422">
        <v>43657.0</v>
      </c>
      <c r="C1172" s="423">
        <v>107662.0</v>
      </c>
      <c r="D1172" s="423">
        <v>1.36365156E8</v>
      </c>
      <c r="E1172" s="423">
        <v>3510.83</v>
      </c>
      <c r="F1172" s="423">
        <v>3866144.938</v>
      </c>
      <c r="G1172" s="423">
        <v>5222.303</v>
      </c>
      <c r="H1172" s="423">
        <v>1194.60294</v>
      </c>
      <c r="I1172" s="423">
        <v>1857.7102</v>
      </c>
      <c r="J1172" s="423" t="s">
        <v>6384</v>
      </c>
    </row>
    <row r="1173" ht="15.75" customHeight="1">
      <c r="B1173" s="422">
        <v>43656.0</v>
      </c>
      <c r="C1173" s="423">
        <v>119041.0</v>
      </c>
      <c r="D1173" s="423">
        <v>1.57252343E8</v>
      </c>
      <c r="E1173" s="423">
        <v>4088.819</v>
      </c>
      <c r="F1173" s="423">
        <v>3872816.053</v>
      </c>
      <c r="G1173" s="423">
        <v>5230.63076</v>
      </c>
      <c r="H1173" s="423">
        <v>1198.26547</v>
      </c>
      <c r="I1173" s="423">
        <v>1860.90379</v>
      </c>
      <c r="J1173" s="423" t="s">
        <v>6384</v>
      </c>
    </row>
    <row r="1174" ht="15.75" customHeight="1">
      <c r="B1174" s="422">
        <v>43655.0</v>
      </c>
      <c r="C1174" s="423">
        <v>131255.0</v>
      </c>
      <c r="D1174" s="423">
        <v>1.99088204E8</v>
      </c>
      <c r="E1174" s="423">
        <v>5129.124</v>
      </c>
      <c r="F1174" s="423">
        <v>3908669.171</v>
      </c>
      <c r="G1174" s="423">
        <v>5280.04524</v>
      </c>
      <c r="H1174" s="423">
        <v>1207.49209</v>
      </c>
      <c r="I1174" s="423">
        <v>1875.52003</v>
      </c>
      <c r="J1174" s="423" t="s">
        <v>6384</v>
      </c>
    </row>
    <row r="1175" ht="15.75" customHeight="1">
      <c r="B1175" s="422">
        <v>43654.0</v>
      </c>
      <c r="C1175" s="423">
        <v>118319.0</v>
      </c>
      <c r="D1175" s="423">
        <v>1.46926492E8</v>
      </c>
      <c r="E1175" s="423">
        <v>4246.601</v>
      </c>
      <c r="F1175" s="423">
        <v>3929339.331</v>
      </c>
      <c r="G1175" s="423">
        <v>5318.61546</v>
      </c>
      <c r="H1175" s="423">
        <v>1216.23898</v>
      </c>
      <c r="I1175" s="423">
        <v>1886.16107</v>
      </c>
      <c r="J1175" s="423" t="s">
        <v>6384</v>
      </c>
    </row>
    <row r="1176" ht="15.75" customHeight="1">
      <c r="B1176" s="422">
        <v>43653.0</v>
      </c>
      <c r="C1176" s="423">
        <v>120067.0</v>
      </c>
      <c r="D1176" s="423">
        <v>1.7292875E8</v>
      </c>
      <c r="E1176" s="423">
        <v>4153.38</v>
      </c>
      <c r="F1176" s="423">
        <v>3942451.414</v>
      </c>
      <c r="G1176" s="423">
        <v>5333.08746</v>
      </c>
      <c r="H1176" s="423">
        <v>1221.46256</v>
      </c>
      <c r="I1176" s="423">
        <v>1890.3822</v>
      </c>
      <c r="J1176" s="423" t="s">
        <v>6384</v>
      </c>
    </row>
    <row r="1177" ht="15.75" customHeight="1">
      <c r="B1177" s="422">
        <v>43650.0</v>
      </c>
      <c r="C1177" s="423">
        <v>129771.0</v>
      </c>
      <c r="D1177" s="423">
        <v>1.84260717E8</v>
      </c>
      <c r="E1177" s="423">
        <v>4875.336</v>
      </c>
      <c r="F1177" s="423">
        <v>3975643.943</v>
      </c>
      <c r="G1177" s="423">
        <v>5380.79351</v>
      </c>
      <c r="H1177" s="423">
        <v>1233.39373</v>
      </c>
      <c r="I1177" s="423">
        <v>1910.07508</v>
      </c>
      <c r="J1177" s="423" t="s">
        <v>6384</v>
      </c>
    </row>
    <row r="1178" ht="15.75" customHeight="1">
      <c r="B1178" s="422">
        <v>43649.0</v>
      </c>
      <c r="C1178" s="423">
        <v>131744.0</v>
      </c>
      <c r="D1178" s="423">
        <v>1.35463918E8</v>
      </c>
      <c r="E1178" s="423">
        <v>5074.738</v>
      </c>
      <c r="F1178" s="423">
        <v>3970555.179</v>
      </c>
      <c r="G1178" s="423">
        <v>5372.21108</v>
      </c>
      <c r="H1178" s="423">
        <v>1233.97563</v>
      </c>
      <c r="I1178" s="423">
        <v>1909.66521</v>
      </c>
      <c r="J1178" s="423" t="s">
        <v>6384</v>
      </c>
    </row>
    <row r="1179" ht="15.75" customHeight="1">
      <c r="B1179" s="422">
        <v>43648.0</v>
      </c>
      <c r="C1179" s="423">
        <v>128600.0</v>
      </c>
      <c r="D1179" s="423">
        <v>1.4623824E8</v>
      </c>
      <c r="E1179" s="423">
        <v>4827.11</v>
      </c>
      <c r="F1179" s="423">
        <v>3980801.927</v>
      </c>
      <c r="G1179" s="423">
        <v>5384.92563</v>
      </c>
      <c r="H1179" s="423">
        <v>1235.16457</v>
      </c>
      <c r="I1179" s="423">
        <v>1912.57953</v>
      </c>
      <c r="J1179" s="423" t="s">
        <v>6384</v>
      </c>
    </row>
    <row r="1180" ht="15.75" customHeight="1">
      <c r="B1180" s="422">
        <v>43646.0</v>
      </c>
      <c r="C1180" s="423">
        <v>125561.0</v>
      </c>
      <c r="D1180" s="423">
        <v>1.29308115E8</v>
      </c>
      <c r="E1180" s="423">
        <v>4697.535</v>
      </c>
      <c r="F1180" s="423">
        <v>3998163.762</v>
      </c>
      <c r="G1180" s="423">
        <v>5421.6246</v>
      </c>
      <c r="H1180" s="423">
        <v>1244.68978</v>
      </c>
      <c r="I1180" s="423">
        <v>1929.09425</v>
      </c>
      <c r="J1180" s="423" t="s">
        <v>6384</v>
      </c>
    </row>
    <row r="1181" ht="15.75" customHeight="1">
      <c r="B1181" s="422">
        <v>43643.0</v>
      </c>
      <c r="C1181" s="423">
        <v>124589.0</v>
      </c>
      <c r="D1181" s="423">
        <v>1.49010076E8</v>
      </c>
      <c r="E1181" s="423">
        <v>5173.548</v>
      </c>
      <c r="F1181" s="423">
        <v>4004578.21</v>
      </c>
      <c r="G1181" s="423">
        <v>5430.04907</v>
      </c>
      <c r="H1181" s="423">
        <v>1245.82753</v>
      </c>
      <c r="I1181" s="423">
        <v>1924.90873</v>
      </c>
      <c r="J1181" s="423" t="s">
        <v>6384</v>
      </c>
    </row>
    <row r="1182" ht="15.75" customHeight="1">
      <c r="B1182" s="422">
        <v>43642.0</v>
      </c>
      <c r="C1182" s="423">
        <v>115299.0</v>
      </c>
      <c r="D1182" s="423">
        <v>1.14773794E8</v>
      </c>
      <c r="E1182" s="423">
        <v>4316.464</v>
      </c>
      <c r="F1182" s="423">
        <v>3993244.442</v>
      </c>
      <c r="G1182" s="423">
        <v>5410.70076</v>
      </c>
      <c r="H1182" s="423">
        <v>1241.92436</v>
      </c>
      <c r="I1182" s="423">
        <v>1911.55748</v>
      </c>
      <c r="J1182" s="423" t="s">
        <v>6384</v>
      </c>
    </row>
    <row r="1183" ht="15.75" customHeight="1">
      <c r="B1183" s="422">
        <v>43641.0</v>
      </c>
      <c r="C1183" s="423">
        <v>116655.0</v>
      </c>
      <c r="D1183" s="423">
        <v>1.21649676E8</v>
      </c>
      <c r="E1183" s="423">
        <v>4533.81</v>
      </c>
      <c r="F1183" s="423">
        <v>3969062.57</v>
      </c>
      <c r="G1183" s="423">
        <v>5380.96162</v>
      </c>
      <c r="H1183" s="423">
        <v>1230.81287</v>
      </c>
      <c r="I1183" s="423">
        <v>1896.49282</v>
      </c>
      <c r="J1183" s="423" t="s">
        <v>6384</v>
      </c>
    </row>
    <row r="1184" ht="15.75" customHeight="1">
      <c r="B1184" s="422">
        <v>43640.0</v>
      </c>
      <c r="C1184" s="423">
        <v>103450.0</v>
      </c>
      <c r="D1184" s="423">
        <v>1.24535009E8</v>
      </c>
      <c r="E1184" s="423">
        <v>3781.531</v>
      </c>
      <c r="F1184" s="423">
        <v>3966708.683</v>
      </c>
      <c r="G1184" s="423">
        <v>5379.15444</v>
      </c>
      <c r="H1184" s="423">
        <v>1230.04253</v>
      </c>
      <c r="I1184" s="423">
        <v>1893.82446</v>
      </c>
      <c r="J1184" s="423" t="s">
        <v>6384</v>
      </c>
    </row>
    <row r="1185" ht="15.75" customHeight="1">
      <c r="B1185" s="422">
        <v>43639.0</v>
      </c>
      <c r="C1185" s="423">
        <v>99497.0</v>
      </c>
      <c r="D1185" s="423">
        <v>1.00480085E8</v>
      </c>
      <c r="E1185" s="423">
        <v>3382.015</v>
      </c>
      <c r="F1185" s="423">
        <v>3969878.116</v>
      </c>
      <c r="G1185" s="423">
        <v>5383.89601</v>
      </c>
      <c r="H1185" s="423">
        <v>1231.42959</v>
      </c>
      <c r="I1185" s="423">
        <v>1896.72157</v>
      </c>
      <c r="J1185" s="423" t="s">
        <v>6384</v>
      </c>
    </row>
    <row r="1186" ht="15.75" customHeight="1">
      <c r="B1186" s="422">
        <v>43636.0</v>
      </c>
      <c r="C1186" s="423">
        <v>117880.0</v>
      </c>
      <c r="D1186" s="423">
        <v>1.33805891E8</v>
      </c>
      <c r="E1186" s="423">
        <v>4456.707</v>
      </c>
      <c r="F1186" s="423">
        <v>3978768.772</v>
      </c>
      <c r="G1186" s="423">
        <v>5395.62685</v>
      </c>
      <c r="H1186" s="423">
        <v>1233.27827</v>
      </c>
      <c r="I1186" s="423">
        <v>1894.39203</v>
      </c>
      <c r="J1186" s="423" t="s">
        <v>6384</v>
      </c>
    </row>
    <row r="1187" ht="15.75" customHeight="1">
      <c r="B1187" s="422">
        <v>43635.0</v>
      </c>
      <c r="C1187" s="423">
        <v>139036.0</v>
      </c>
      <c r="D1187" s="423">
        <v>1.6170147E8</v>
      </c>
      <c r="E1187" s="423">
        <v>5540.434</v>
      </c>
      <c r="F1187" s="423">
        <v>3989477.602</v>
      </c>
      <c r="G1187" s="423">
        <v>5411.40471</v>
      </c>
      <c r="H1187" s="423">
        <v>1235.07802</v>
      </c>
      <c r="I1187" s="423">
        <v>1897.81241</v>
      </c>
      <c r="J1187" s="423" t="s">
        <v>6384</v>
      </c>
    </row>
    <row r="1188" ht="15.75" customHeight="1">
      <c r="B1188" s="422">
        <v>43634.0</v>
      </c>
      <c r="C1188" s="423">
        <v>135455.0</v>
      </c>
      <c r="D1188" s="423">
        <v>1.7595237E8</v>
      </c>
      <c r="E1188" s="423">
        <v>5288.29</v>
      </c>
      <c r="F1188" s="423">
        <v>3984177.932</v>
      </c>
      <c r="G1188" s="423">
        <v>5400.23571</v>
      </c>
      <c r="H1188" s="423">
        <v>1232.28814</v>
      </c>
      <c r="I1188" s="423">
        <v>1895.10627</v>
      </c>
      <c r="J1188" s="423" t="s">
        <v>6384</v>
      </c>
    </row>
    <row r="1189" ht="15.75" customHeight="1">
      <c r="B1189" s="422">
        <v>43633.0</v>
      </c>
      <c r="C1189" s="423">
        <v>150130.0</v>
      </c>
      <c r="D1189" s="423">
        <v>1.61170505E8</v>
      </c>
      <c r="E1189" s="423">
        <v>5352.784</v>
      </c>
      <c r="F1189" s="423">
        <v>3968570.677</v>
      </c>
      <c r="G1189" s="423">
        <v>5375.29135</v>
      </c>
      <c r="H1189" s="423">
        <v>1223.9971</v>
      </c>
      <c r="I1189" s="423">
        <v>1889.39299</v>
      </c>
      <c r="J1189" s="423" t="s">
        <v>6384</v>
      </c>
    </row>
    <row r="1190" ht="15.75" customHeight="1">
      <c r="B1190" s="422">
        <v>43632.0</v>
      </c>
      <c r="C1190" s="423">
        <v>154668.0</v>
      </c>
      <c r="D1190" s="423">
        <v>1.51324069E8</v>
      </c>
      <c r="E1190" s="423">
        <v>5343.109</v>
      </c>
      <c r="F1190" s="423">
        <v>4003602.549</v>
      </c>
      <c r="G1190" s="423">
        <v>5430.8358</v>
      </c>
      <c r="H1190" s="423">
        <v>1235.409</v>
      </c>
      <c r="I1190" s="423">
        <v>1905.09352</v>
      </c>
      <c r="J1190" s="423" t="s">
        <v>6384</v>
      </c>
    </row>
    <row r="1191" ht="15.75" customHeight="1">
      <c r="B1191" s="422">
        <v>43629.0</v>
      </c>
      <c r="C1191" s="423">
        <v>150245.0</v>
      </c>
      <c r="D1191" s="423">
        <v>1.75835887E8</v>
      </c>
      <c r="E1191" s="423">
        <v>5725.048</v>
      </c>
      <c r="F1191" s="423">
        <v>4021142.886</v>
      </c>
      <c r="G1191" s="423">
        <v>5474.30707</v>
      </c>
      <c r="H1191" s="423">
        <v>1244.06285</v>
      </c>
      <c r="I1191" s="423">
        <v>1918.73404</v>
      </c>
      <c r="J1191" s="423" t="s">
        <v>6384</v>
      </c>
    </row>
    <row r="1192" ht="15.75" customHeight="1">
      <c r="B1192" s="422">
        <v>43628.0</v>
      </c>
      <c r="C1192" s="423">
        <v>130686.0</v>
      </c>
      <c r="D1192" s="423">
        <v>1.36778633E8</v>
      </c>
      <c r="E1192" s="423">
        <v>5226.393</v>
      </c>
      <c r="F1192" s="423">
        <v>4015994.093</v>
      </c>
      <c r="G1192" s="423">
        <v>5469.63073</v>
      </c>
      <c r="H1192" s="423">
        <v>1241.65145</v>
      </c>
      <c r="I1192" s="423">
        <v>1917.36454</v>
      </c>
      <c r="J1192" s="423" t="s">
        <v>6384</v>
      </c>
    </row>
    <row r="1193" ht="15.75" customHeight="1">
      <c r="B1193" s="422">
        <v>43627.0</v>
      </c>
      <c r="C1193" s="423">
        <v>143033.0</v>
      </c>
      <c r="D1193" s="423">
        <v>1.48515663E8</v>
      </c>
      <c r="E1193" s="423">
        <v>5786.845</v>
      </c>
      <c r="F1193" s="423">
        <v>4022038.612</v>
      </c>
      <c r="G1193" s="423">
        <v>5475.98241</v>
      </c>
      <c r="H1193" s="423">
        <v>1244.54015</v>
      </c>
      <c r="I1193" s="423">
        <v>1921.83266</v>
      </c>
      <c r="J1193" s="423" t="s">
        <v>6384</v>
      </c>
    </row>
    <row r="1194" ht="15.75" customHeight="1">
      <c r="B1194" s="422">
        <v>43626.0</v>
      </c>
      <c r="C1194" s="423">
        <v>119481.0</v>
      </c>
      <c r="D1194" s="423">
        <v>1.31139424E8</v>
      </c>
      <c r="E1194" s="423">
        <v>4848.922</v>
      </c>
      <c r="F1194" s="423">
        <v>3990651.501</v>
      </c>
      <c r="G1194" s="423">
        <v>5431.59562</v>
      </c>
      <c r="H1194" s="423">
        <v>1232.02215</v>
      </c>
      <c r="I1194" s="423">
        <v>1901.67378</v>
      </c>
      <c r="J1194" s="423" t="s">
        <v>6384</v>
      </c>
    </row>
    <row r="1195" ht="15.75" customHeight="1">
      <c r="B1195" s="422">
        <v>43625.0</v>
      </c>
      <c r="C1195" s="423">
        <v>86791.0</v>
      </c>
      <c r="D1195" s="423">
        <v>9.0834125E7</v>
      </c>
      <c r="E1195" s="423">
        <v>3046.699</v>
      </c>
      <c r="F1195" s="423">
        <v>3967430.39</v>
      </c>
      <c r="G1195" s="423">
        <v>5402.96834</v>
      </c>
      <c r="H1195" s="423">
        <v>1220.07598</v>
      </c>
      <c r="I1195" s="423">
        <v>1889.03732</v>
      </c>
      <c r="J1195" s="423" t="s">
        <v>6384</v>
      </c>
    </row>
    <row r="1196" ht="15.75" customHeight="1">
      <c r="B1196" s="422">
        <v>43615.0</v>
      </c>
      <c r="C1196" s="423">
        <v>104973.0</v>
      </c>
      <c r="D1196" s="423">
        <v>1.15315194E8</v>
      </c>
      <c r="E1196" s="423">
        <v>4250.072</v>
      </c>
      <c r="F1196" s="423">
        <v>3941642.198</v>
      </c>
      <c r="G1196" s="423">
        <v>5377.74607</v>
      </c>
      <c r="H1196" s="423">
        <v>1214.25823</v>
      </c>
      <c r="I1196" s="423">
        <v>1876.59621</v>
      </c>
      <c r="J1196" s="423" t="s">
        <v>6384</v>
      </c>
    </row>
    <row r="1197" ht="15.75" customHeight="1">
      <c r="B1197" s="422">
        <v>43614.0</v>
      </c>
      <c r="C1197" s="423">
        <v>96415.0</v>
      </c>
      <c r="D1197" s="423">
        <v>1.0169931E8</v>
      </c>
      <c r="E1197" s="423">
        <v>3329.767</v>
      </c>
      <c r="F1197" s="423">
        <v>3919237.698</v>
      </c>
      <c r="G1197" s="423">
        <v>5354.19744</v>
      </c>
      <c r="H1197" s="423">
        <v>1212.20935</v>
      </c>
      <c r="I1197" s="423">
        <v>1868.26613</v>
      </c>
      <c r="J1197" s="423" t="s">
        <v>6384</v>
      </c>
    </row>
    <row r="1198" ht="15.75" customHeight="1">
      <c r="B1198" s="422">
        <v>43613.0</v>
      </c>
      <c r="C1198" s="423">
        <v>99964.0</v>
      </c>
      <c r="D1198" s="423">
        <v>1.1500504E8</v>
      </c>
      <c r="E1198" s="423">
        <v>4031.337</v>
      </c>
      <c r="F1198" s="423">
        <v>3911556.992</v>
      </c>
      <c r="G1198" s="423">
        <v>5328.7635</v>
      </c>
      <c r="H1198" s="423">
        <v>1207.8365</v>
      </c>
      <c r="I1198" s="423">
        <v>1861.37165</v>
      </c>
      <c r="J1198" s="423" t="s">
        <v>6384</v>
      </c>
    </row>
    <row r="1199" ht="15.75" customHeight="1">
      <c r="B1199" s="422">
        <v>43612.0</v>
      </c>
      <c r="C1199" s="423">
        <v>102947.0</v>
      </c>
      <c r="D1199" s="423">
        <v>1.19877034E8</v>
      </c>
      <c r="E1199" s="423">
        <v>3514.409</v>
      </c>
      <c r="F1199" s="423">
        <v>3853655.619</v>
      </c>
      <c r="G1199" s="423">
        <v>5253.54606</v>
      </c>
      <c r="H1199" s="423">
        <v>1189.08753</v>
      </c>
      <c r="I1199" s="423">
        <v>1828.30401</v>
      </c>
      <c r="J1199" s="423" t="s">
        <v>6384</v>
      </c>
    </row>
    <row r="1200" ht="15.75" customHeight="1">
      <c r="B1200" s="422">
        <v>43611.0</v>
      </c>
      <c r="C1200" s="423">
        <v>98688.0</v>
      </c>
      <c r="D1200" s="423">
        <v>1.08624022E8</v>
      </c>
      <c r="E1200" s="423">
        <v>3289.116</v>
      </c>
      <c r="F1200" s="423">
        <v>3848022.99</v>
      </c>
      <c r="G1200" s="423">
        <v>5253.32831</v>
      </c>
      <c r="H1200" s="423">
        <v>1190.17596</v>
      </c>
      <c r="I1200" s="423">
        <v>1825.37787</v>
      </c>
      <c r="J1200" s="423" t="s">
        <v>6384</v>
      </c>
    </row>
    <row r="1201" ht="15.75" customHeight="1">
      <c r="B1201" s="422">
        <v>43608.0</v>
      </c>
      <c r="C1201" s="423">
        <v>86867.0</v>
      </c>
      <c r="D1201" s="423">
        <v>1.16960844E8</v>
      </c>
      <c r="E1201" s="423">
        <v>3194.882</v>
      </c>
      <c r="F1201" s="423">
        <v>3858627.902</v>
      </c>
      <c r="G1201" s="423">
        <v>5250.59746</v>
      </c>
      <c r="H1201" s="423">
        <v>1192.89822</v>
      </c>
      <c r="I1201" s="423">
        <v>1832.81875</v>
      </c>
      <c r="J1201" s="423" t="s">
        <v>6384</v>
      </c>
    </row>
    <row r="1202" ht="15.75" customHeight="1">
      <c r="B1202" s="422">
        <v>43607.0</v>
      </c>
      <c r="C1202" s="423">
        <v>87388.0</v>
      </c>
      <c r="D1202" s="423">
        <v>8.611039E7</v>
      </c>
      <c r="E1202" s="423">
        <v>2905.446</v>
      </c>
      <c r="F1202" s="423">
        <v>3862943.443</v>
      </c>
      <c r="G1202" s="423">
        <v>5250.94548</v>
      </c>
      <c r="H1202" s="423">
        <v>1196.54376</v>
      </c>
      <c r="I1202" s="423">
        <v>1830.32085</v>
      </c>
      <c r="J1202" s="423" t="s">
        <v>6384</v>
      </c>
    </row>
    <row r="1203" ht="15.75" customHeight="1">
      <c r="B1203" s="422">
        <v>43606.0</v>
      </c>
      <c r="C1203" s="423">
        <v>101622.0</v>
      </c>
      <c r="D1203" s="423">
        <v>1.0844493E8</v>
      </c>
      <c r="E1203" s="423">
        <v>3516.974</v>
      </c>
      <c r="F1203" s="423">
        <v>3859103.294</v>
      </c>
      <c r="G1203" s="423">
        <v>5236.84967</v>
      </c>
      <c r="H1203" s="423">
        <v>1195.22847</v>
      </c>
      <c r="I1203" s="423">
        <v>1822.78493</v>
      </c>
      <c r="J1203" s="423" t="s">
        <v>6384</v>
      </c>
    </row>
    <row r="1204" ht="15.75" customHeight="1">
      <c r="B1204" s="422">
        <v>43605.0</v>
      </c>
      <c r="C1204" s="423">
        <v>77373.0</v>
      </c>
      <c r="D1204" s="423">
        <v>1.31860472E8</v>
      </c>
      <c r="E1204" s="423">
        <v>3877.302</v>
      </c>
      <c r="F1204" s="423">
        <v>3871730.022</v>
      </c>
      <c r="G1204" s="423">
        <v>5276.14334</v>
      </c>
      <c r="H1204" s="423">
        <v>1199.1602</v>
      </c>
      <c r="I1204" s="423">
        <v>1833.36986</v>
      </c>
      <c r="J1204" s="423" t="s">
        <v>6384</v>
      </c>
    </row>
    <row r="1205" ht="15.75" customHeight="1">
      <c r="B1205" s="422">
        <v>43604.0</v>
      </c>
      <c r="C1205" s="423">
        <v>100204.0</v>
      </c>
      <c r="D1205" s="423">
        <v>1.77422385E8</v>
      </c>
      <c r="E1205" s="423">
        <v>4435.597</v>
      </c>
      <c r="F1205" s="423">
        <v>3902002.539</v>
      </c>
      <c r="G1205" s="423">
        <v>5335.70315</v>
      </c>
      <c r="H1205" s="423">
        <v>1215.12634</v>
      </c>
      <c r="I1205" s="423">
        <v>1849.85067</v>
      </c>
      <c r="J1205" s="423" t="s">
        <v>6384</v>
      </c>
    </row>
    <row r="1206" ht="15.75" customHeight="1">
      <c r="B1206" s="422">
        <v>43601.0</v>
      </c>
      <c r="C1206" s="423">
        <v>72914.0</v>
      </c>
      <c r="D1206" s="423">
        <v>1.07724621E8</v>
      </c>
      <c r="E1206" s="423">
        <v>2906.82</v>
      </c>
      <c r="F1206" s="423">
        <v>3848789.265</v>
      </c>
      <c r="G1206" s="423">
        <v>5230.78775</v>
      </c>
      <c r="H1206" s="423">
        <v>1197.56268</v>
      </c>
      <c r="I1206" s="423">
        <v>1818.20518</v>
      </c>
      <c r="J1206" s="423" t="s">
        <v>6384</v>
      </c>
    </row>
    <row r="1207" ht="15.75" customHeight="1">
      <c r="B1207" s="422">
        <v>43600.0</v>
      </c>
      <c r="C1207" s="423">
        <v>71072.0</v>
      </c>
      <c r="D1207" s="423">
        <v>9.2796288E7</v>
      </c>
      <c r="E1207" s="423">
        <v>2562.776</v>
      </c>
      <c r="F1207" s="423">
        <v>3835076.306</v>
      </c>
      <c r="G1207" s="423">
        <v>5196.03403</v>
      </c>
      <c r="H1207" s="423">
        <v>1194.21711</v>
      </c>
      <c r="I1207" s="423">
        <v>1812.81908</v>
      </c>
      <c r="J1207" s="423" t="s">
        <v>6384</v>
      </c>
    </row>
    <row r="1208" ht="15.75" customHeight="1">
      <c r="B1208" s="422">
        <v>43599.0</v>
      </c>
      <c r="C1208" s="423">
        <v>72470.0</v>
      </c>
      <c r="D1208" s="423">
        <v>8.4831856E7</v>
      </c>
      <c r="E1208" s="423">
        <v>2513.646</v>
      </c>
      <c r="F1208" s="423">
        <v>3845950.821</v>
      </c>
      <c r="G1208" s="423">
        <v>5217.91409</v>
      </c>
      <c r="H1208" s="423">
        <v>1203.36768</v>
      </c>
      <c r="I1208" s="423">
        <v>1825.51511</v>
      </c>
      <c r="J1208" s="423" t="s">
        <v>6384</v>
      </c>
    </row>
    <row r="1209" ht="15.75" customHeight="1">
      <c r="B1209" s="422">
        <v>43598.0</v>
      </c>
      <c r="C1209" s="423">
        <v>81070.0</v>
      </c>
      <c r="D1209" s="423">
        <v>1.04460187E8</v>
      </c>
      <c r="E1209" s="423">
        <v>3050.317</v>
      </c>
      <c r="F1209" s="423">
        <v>3864532.817</v>
      </c>
      <c r="G1209" s="423">
        <v>5247.82617</v>
      </c>
      <c r="H1209" s="423">
        <v>1210.36699</v>
      </c>
      <c r="I1209" s="423">
        <v>1836.39934</v>
      </c>
      <c r="J1209" s="423" t="s">
        <v>6384</v>
      </c>
    </row>
    <row r="1210" ht="15.75" customHeight="1">
      <c r="B1210" s="422">
        <v>43597.0</v>
      </c>
      <c r="C1210" s="423">
        <v>98747.0</v>
      </c>
      <c r="D1210" s="423">
        <v>1.26859498E8</v>
      </c>
      <c r="E1210" s="423">
        <v>3581.621</v>
      </c>
      <c r="F1210" s="423">
        <v>3882692.763</v>
      </c>
      <c r="G1210" s="423">
        <v>5273.92575</v>
      </c>
      <c r="H1210" s="423">
        <v>1219.0202</v>
      </c>
      <c r="I1210" s="423">
        <v>1846.48403</v>
      </c>
      <c r="J1210" s="423" t="s">
        <v>6384</v>
      </c>
    </row>
    <row r="1211" ht="15.75" customHeight="1">
      <c r="B1211" s="422">
        <v>43594.0</v>
      </c>
      <c r="C1211" s="423">
        <v>103583.0</v>
      </c>
      <c r="D1211" s="423">
        <v>1.27300273E8</v>
      </c>
      <c r="E1211" s="423">
        <v>3762.225</v>
      </c>
      <c r="F1211" s="423">
        <v>3885928.691</v>
      </c>
      <c r="G1211" s="423">
        <v>5275.8336</v>
      </c>
      <c r="H1211" s="423">
        <v>1220.30651</v>
      </c>
      <c r="I1211" s="423">
        <v>1851.34741</v>
      </c>
      <c r="J1211" s="423" t="s">
        <v>6384</v>
      </c>
    </row>
    <row r="1212" ht="15.75" customHeight="1">
      <c r="B1212" s="422">
        <v>43593.0</v>
      </c>
      <c r="C1212" s="423">
        <v>90636.0</v>
      </c>
      <c r="D1212" s="423">
        <v>9.5277855E7</v>
      </c>
      <c r="E1212" s="423">
        <v>3317.839</v>
      </c>
      <c r="F1212" s="423">
        <v>3884172.246</v>
      </c>
      <c r="G1212" s="423">
        <v>5272.38905</v>
      </c>
      <c r="H1212" s="423">
        <v>1217.98504</v>
      </c>
      <c r="I1212" s="423">
        <v>1858.04985</v>
      </c>
      <c r="J1212" s="423" t="s">
        <v>6384</v>
      </c>
    </row>
    <row r="1213" ht="15.75" customHeight="1">
      <c r="B1213" s="422">
        <v>43592.0</v>
      </c>
      <c r="C1213" s="423">
        <v>117827.0</v>
      </c>
      <c r="D1213" s="423">
        <v>1.2147664E8</v>
      </c>
      <c r="E1213" s="423">
        <v>4335.058</v>
      </c>
      <c r="F1213" s="423">
        <v>3893719.776</v>
      </c>
      <c r="G1213" s="423">
        <v>5289.99912</v>
      </c>
      <c r="H1213" s="423">
        <v>1222.47738</v>
      </c>
      <c r="I1213" s="423">
        <v>1861.8225</v>
      </c>
      <c r="J1213" s="423" t="s">
        <v>6384</v>
      </c>
    </row>
    <row r="1214" ht="15.75" customHeight="1">
      <c r="B1214" s="422">
        <v>43591.0</v>
      </c>
      <c r="C1214" s="423">
        <v>134228.0</v>
      </c>
      <c r="D1214" s="423">
        <v>1.34707415E8</v>
      </c>
      <c r="E1214" s="423">
        <v>4673.454</v>
      </c>
      <c r="F1214" s="423">
        <v>3930012.128</v>
      </c>
      <c r="G1214" s="423">
        <v>5342.08258</v>
      </c>
      <c r="H1214" s="423">
        <v>1233.64457</v>
      </c>
      <c r="I1214" s="423">
        <v>1881.21489</v>
      </c>
      <c r="J1214" s="423" t="s">
        <v>6384</v>
      </c>
    </row>
    <row r="1215" ht="15.75" customHeight="1">
      <c r="B1215" s="422">
        <v>43590.0</v>
      </c>
      <c r="C1215" s="423">
        <v>147668.0</v>
      </c>
      <c r="D1215" s="423">
        <v>1.56601757E8</v>
      </c>
      <c r="E1215" s="423">
        <v>5359.593</v>
      </c>
      <c r="F1215" s="423">
        <v>3960846.923</v>
      </c>
      <c r="G1215" s="423">
        <v>5394.90465</v>
      </c>
      <c r="H1215" s="423">
        <v>1240.60972</v>
      </c>
      <c r="I1215" s="423">
        <v>1901.66251</v>
      </c>
      <c r="J1215" s="423" t="s">
        <v>6384</v>
      </c>
    </row>
    <row r="1216" ht="15.75" customHeight="1">
      <c r="B1216" s="422">
        <v>43587.0</v>
      </c>
      <c r="C1216" s="423">
        <v>125589.0</v>
      </c>
      <c r="D1216" s="423">
        <v>1.31810591E8</v>
      </c>
      <c r="E1216" s="423">
        <v>4752.996</v>
      </c>
      <c r="F1216" s="423">
        <v>3888787.353</v>
      </c>
      <c r="G1216" s="423">
        <v>5286.75397</v>
      </c>
      <c r="H1216" s="423">
        <v>1224.97382</v>
      </c>
      <c r="I1216" s="423">
        <v>1870.58175</v>
      </c>
      <c r="J1216" s="423" t="s">
        <v>6384</v>
      </c>
    </row>
    <row r="1217" ht="15.75" customHeight="1">
      <c r="B1217" s="422">
        <v>43585.0</v>
      </c>
      <c r="C1217" s="423">
        <v>115654.0</v>
      </c>
      <c r="D1217" s="423">
        <v>1.08894495E8</v>
      </c>
      <c r="E1217" s="423">
        <v>4151.739</v>
      </c>
      <c r="F1217" s="423">
        <v>3839847.046</v>
      </c>
      <c r="G1217" s="423">
        <v>5202.85448</v>
      </c>
      <c r="H1217" s="423">
        <v>1205.14665</v>
      </c>
      <c r="I1217" s="423">
        <v>1846.67328</v>
      </c>
      <c r="J1217" s="423" t="s">
        <v>6384</v>
      </c>
    </row>
    <row r="1218" ht="15.75" customHeight="1">
      <c r="B1218" s="422">
        <v>43584.0</v>
      </c>
      <c r="C1218" s="423">
        <v>94479.0</v>
      </c>
      <c r="D1218" s="423">
        <v>8.0109824E7</v>
      </c>
      <c r="E1218" s="423">
        <v>2986.108</v>
      </c>
      <c r="F1218" s="423">
        <v>3827012.067</v>
      </c>
      <c r="G1218" s="423">
        <v>5175.4669</v>
      </c>
      <c r="H1218" s="423">
        <v>1198.8197</v>
      </c>
      <c r="I1218" s="423">
        <v>1835.74788</v>
      </c>
      <c r="J1218" s="423" t="s">
        <v>6384</v>
      </c>
    </row>
    <row r="1219" ht="15.75" customHeight="1">
      <c r="B1219" s="422">
        <v>43583.0</v>
      </c>
      <c r="C1219" s="423">
        <v>107592.0</v>
      </c>
      <c r="D1219" s="423">
        <v>9.1799779E7</v>
      </c>
      <c r="E1219" s="423">
        <v>3442.586</v>
      </c>
      <c r="F1219" s="423">
        <v>3873243.14</v>
      </c>
      <c r="G1219" s="423">
        <v>5238.19821</v>
      </c>
      <c r="H1219" s="423">
        <v>1209.24659</v>
      </c>
      <c r="I1219" s="423">
        <v>1855.91967</v>
      </c>
      <c r="J1219" s="423" t="s">
        <v>6384</v>
      </c>
    </row>
    <row r="1220" ht="15.75" customHeight="1">
      <c r="B1220" s="422">
        <v>43580.0</v>
      </c>
      <c r="C1220" s="423">
        <v>103045.0</v>
      </c>
      <c r="D1220" s="423">
        <v>1.10200765E8</v>
      </c>
      <c r="E1220" s="423">
        <v>3829.739</v>
      </c>
      <c r="F1220" s="423">
        <v>3894501.364</v>
      </c>
      <c r="G1220" s="423">
        <v>5266.17946</v>
      </c>
      <c r="H1220" s="423">
        <v>1214.87475</v>
      </c>
      <c r="I1220" s="423">
        <v>1863.94057</v>
      </c>
      <c r="J1220" s="423" t="s">
        <v>6384</v>
      </c>
    </row>
    <row r="1221" ht="15.75" customHeight="1">
      <c r="B1221" s="422">
        <v>43579.0</v>
      </c>
      <c r="C1221" s="423">
        <v>94294.0</v>
      </c>
      <c r="D1221" s="423">
        <v>7.6924162E7</v>
      </c>
      <c r="E1221" s="423">
        <v>3328.418</v>
      </c>
      <c r="F1221" s="423">
        <v>3892840.014</v>
      </c>
      <c r="G1221" s="423">
        <v>5240.36546</v>
      </c>
      <c r="H1221" s="423">
        <v>1211.1484</v>
      </c>
      <c r="I1221" s="423">
        <v>1868.13467</v>
      </c>
      <c r="J1221" s="423" t="s">
        <v>6384</v>
      </c>
    </row>
    <row r="1222" ht="15.75" customHeight="1">
      <c r="B1222" s="422">
        <v>43578.0</v>
      </c>
      <c r="C1222" s="423">
        <v>93333.0</v>
      </c>
      <c r="D1222" s="423">
        <v>7.6392774E7</v>
      </c>
      <c r="E1222" s="423">
        <v>2986.293</v>
      </c>
      <c r="F1222" s="423">
        <v>3918589.691</v>
      </c>
      <c r="G1222" s="423">
        <v>5260.8563</v>
      </c>
      <c r="H1222" s="423">
        <v>1215.4114</v>
      </c>
      <c r="I1222" s="423">
        <v>1872.74089</v>
      </c>
      <c r="J1222" s="423" t="s">
        <v>6384</v>
      </c>
    </row>
    <row r="1223" ht="15.75" customHeight="1">
      <c r="B1223" s="422">
        <v>43576.0</v>
      </c>
      <c r="C1223" s="423">
        <v>102936.0</v>
      </c>
      <c r="D1223" s="423">
        <v>8.4257208E7</v>
      </c>
      <c r="E1223" s="423">
        <v>3518.407</v>
      </c>
      <c r="F1223" s="423">
        <v>3963827.645</v>
      </c>
      <c r="G1223" s="423">
        <v>5323.73617</v>
      </c>
      <c r="H1223" s="423">
        <v>1231.21181</v>
      </c>
      <c r="I1223" s="423">
        <v>1892.9477</v>
      </c>
      <c r="J1223" s="423" t="s">
        <v>6384</v>
      </c>
    </row>
    <row r="1224" ht="15.75" customHeight="1">
      <c r="B1224" s="422">
        <v>43573.0</v>
      </c>
      <c r="C1224" s="423">
        <v>105338.0</v>
      </c>
      <c r="D1224" s="423">
        <v>8.6045608E7</v>
      </c>
      <c r="E1224" s="423">
        <v>3521.335</v>
      </c>
      <c r="F1224" s="423">
        <v>3951631.873</v>
      </c>
      <c r="G1224" s="423">
        <v>5321.41026</v>
      </c>
      <c r="H1224" s="423">
        <v>1227.61524</v>
      </c>
      <c r="I1224" s="423">
        <v>1897.5813</v>
      </c>
      <c r="J1224" s="423" t="s">
        <v>6384</v>
      </c>
    </row>
    <row r="1225" ht="15.75" customHeight="1">
      <c r="B1225" s="422">
        <v>43572.0</v>
      </c>
      <c r="C1225" s="423">
        <v>92653.0</v>
      </c>
      <c r="D1225" s="423">
        <v>7.3683814E7</v>
      </c>
      <c r="E1225" s="423">
        <v>3145.498</v>
      </c>
      <c r="F1225" s="423">
        <v>3918863.6</v>
      </c>
      <c r="G1225" s="423">
        <v>5259.4115</v>
      </c>
      <c r="H1225" s="423">
        <v>1217.03885</v>
      </c>
      <c r="I1225" s="423">
        <v>1880.50657</v>
      </c>
      <c r="J1225" s="423" t="s">
        <v>6384</v>
      </c>
    </row>
    <row r="1226" ht="15.75" customHeight="1">
      <c r="B1226" s="422">
        <v>43571.0</v>
      </c>
      <c r="C1226" s="423">
        <v>88182.0</v>
      </c>
      <c r="D1226" s="423">
        <v>6.5705806E7</v>
      </c>
      <c r="E1226" s="423">
        <v>2699.138</v>
      </c>
      <c r="F1226" s="423">
        <v>3923085.33</v>
      </c>
      <c r="G1226" s="423">
        <v>5248.91907</v>
      </c>
      <c r="H1226" s="423">
        <v>1212.36728</v>
      </c>
      <c r="I1226" s="423">
        <v>1876.81448</v>
      </c>
      <c r="J1226" s="423" t="s">
        <v>6384</v>
      </c>
    </row>
    <row r="1227" ht="15.75" customHeight="1">
      <c r="B1227" s="422">
        <v>43570.0</v>
      </c>
      <c r="C1227" s="423">
        <v>86281.0</v>
      </c>
      <c r="D1227" s="423">
        <v>5.9092822E7</v>
      </c>
      <c r="E1227" s="423">
        <v>2960.235</v>
      </c>
      <c r="F1227" s="423">
        <v>3971727.826</v>
      </c>
      <c r="G1227" s="423">
        <v>5309.47229</v>
      </c>
      <c r="H1227" s="423">
        <v>1228.79902</v>
      </c>
      <c r="I1227" s="423">
        <v>1901.35731</v>
      </c>
      <c r="J1227" s="423" t="s">
        <v>6384</v>
      </c>
    </row>
    <row r="1228" ht="15.75" customHeight="1">
      <c r="B1228" s="422">
        <v>43566.0</v>
      </c>
      <c r="C1228" s="423">
        <v>87424.0</v>
      </c>
      <c r="D1228" s="423">
        <v>6.3821067E7</v>
      </c>
      <c r="E1228" s="423">
        <v>2841.87</v>
      </c>
      <c r="F1228" s="423">
        <v>3976213.767</v>
      </c>
      <c r="G1228" s="423">
        <v>5326.39187</v>
      </c>
      <c r="H1228" s="423">
        <v>1233.22246</v>
      </c>
      <c r="I1228" s="423">
        <v>1902.97742</v>
      </c>
      <c r="J1228" s="423" t="s">
        <v>6384</v>
      </c>
    </row>
    <row r="1229" ht="15.75" customHeight="1">
      <c r="B1229" s="422">
        <v>43565.0</v>
      </c>
      <c r="C1229" s="423">
        <v>96467.0</v>
      </c>
      <c r="D1229" s="423">
        <v>6.4026094E7</v>
      </c>
      <c r="E1229" s="423">
        <v>2748.395</v>
      </c>
      <c r="F1229" s="423">
        <v>3928958.385</v>
      </c>
      <c r="G1229" s="423">
        <v>5261.60487</v>
      </c>
      <c r="H1229" s="423">
        <v>1217.86349</v>
      </c>
      <c r="I1229" s="423">
        <v>1877.92347</v>
      </c>
      <c r="J1229" s="423" t="s">
        <v>6384</v>
      </c>
    </row>
    <row r="1230" ht="15.75" customHeight="1">
      <c r="B1230" s="422">
        <v>43564.0</v>
      </c>
      <c r="C1230" s="423">
        <v>127164.0</v>
      </c>
      <c r="D1230" s="423">
        <v>7.6471943E7</v>
      </c>
      <c r="E1230" s="423">
        <v>3659.199</v>
      </c>
      <c r="F1230" s="423">
        <v>3973293.15</v>
      </c>
      <c r="G1230" s="423">
        <v>5318.75057</v>
      </c>
      <c r="H1230" s="423">
        <v>1232.99671</v>
      </c>
      <c r="I1230" s="423">
        <v>1900.53643</v>
      </c>
      <c r="J1230" s="423" t="s">
        <v>6384</v>
      </c>
    </row>
    <row r="1231" ht="15.75" customHeight="1">
      <c r="B1231" s="422">
        <v>43563.0</v>
      </c>
      <c r="C1231" s="423">
        <v>111070.0</v>
      </c>
      <c r="D1231" s="423">
        <v>8.0482949E7</v>
      </c>
      <c r="E1231" s="423">
        <v>4180.049</v>
      </c>
      <c r="F1231" s="423">
        <v>4032256.012</v>
      </c>
      <c r="G1231" s="423">
        <v>5372.23165</v>
      </c>
      <c r="H1231" s="423">
        <v>1240.61572</v>
      </c>
      <c r="I1231" s="423">
        <v>1924.53606</v>
      </c>
      <c r="J1231" s="423" t="s">
        <v>6384</v>
      </c>
    </row>
    <row r="1232" ht="15.75" customHeight="1">
      <c r="B1232" s="422">
        <v>43562.0</v>
      </c>
      <c r="C1232" s="423">
        <v>91692.0</v>
      </c>
      <c r="D1232" s="423">
        <v>6.6093456E7</v>
      </c>
      <c r="E1232" s="423">
        <v>3305.413</v>
      </c>
      <c r="F1232" s="423">
        <v>4059044.74</v>
      </c>
      <c r="G1232" s="423">
        <v>5433.89196</v>
      </c>
      <c r="H1232" s="423">
        <v>1258.76127</v>
      </c>
      <c r="I1232" s="423">
        <v>1942.76098</v>
      </c>
      <c r="J1232" s="423" t="s">
        <v>6384</v>
      </c>
    </row>
    <row r="1233" ht="15.75" customHeight="1">
      <c r="B1233" s="422">
        <v>43559.0</v>
      </c>
      <c r="C1233" s="423">
        <v>92712.0</v>
      </c>
      <c r="D1233" s="423">
        <v>7.1444995E7</v>
      </c>
      <c r="E1233" s="423">
        <v>3632.637</v>
      </c>
      <c r="F1233" s="423">
        <v>4072458.916</v>
      </c>
      <c r="G1233" s="423">
        <v>5459.91205</v>
      </c>
      <c r="H1233" s="423">
        <v>1269.42058</v>
      </c>
      <c r="I1233" s="423">
        <v>1948.46798</v>
      </c>
      <c r="J1233" s="423" t="s">
        <v>6384</v>
      </c>
    </row>
    <row r="1234" ht="15.75" customHeight="1">
      <c r="B1234" s="422">
        <v>43558.0</v>
      </c>
      <c r="C1234" s="423">
        <v>112942.0</v>
      </c>
      <c r="D1234" s="423">
        <v>8.3807228E7</v>
      </c>
      <c r="E1234" s="423">
        <v>4513.665</v>
      </c>
      <c r="F1234" s="423">
        <v>4083445.146</v>
      </c>
      <c r="G1234" s="423">
        <v>5452.19871</v>
      </c>
      <c r="H1234" s="423">
        <v>1269.2817</v>
      </c>
      <c r="I1234" s="423">
        <v>1947.86952</v>
      </c>
      <c r="J1234" s="423" t="s">
        <v>6384</v>
      </c>
    </row>
    <row r="1235" ht="15.75" customHeight="1">
      <c r="B1235" s="422">
        <v>43557.0</v>
      </c>
      <c r="C1235" s="423">
        <v>106905.0</v>
      </c>
      <c r="D1235" s="423">
        <v>9.0309296E7</v>
      </c>
      <c r="E1235" s="423">
        <v>4125.253</v>
      </c>
      <c r="F1235" s="423">
        <v>4140323.321</v>
      </c>
      <c r="G1235" s="423">
        <v>5522.17221</v>
      </c>
      <c r="H1235" s="423">
        <v>1281.1594</v>
      </c>
      <c r="I1235" s="423">
        <v>1977.53157</v>
      </c>
      <c r="J1235" s="423" t="s">
        <v>6384</v>
      </c>
    </row>
    <row r="1236" ht="15.75" customHeight="1">
      <c r="B1236" s="422">
        <v>43556.0</v>
      </c>
      <c r="C1236" s="423">
        <v>105492.0</v>
      </c>
      <c r="D1236" s="423">
        <v>8.0998719E7</v>
      </c>
      <c r="E1236" s="423">
        <v>4239.749</v>
      </c>
      <c r="F1236" s="423">
        <v>4132760.782</v>
      </c>
      <c r="G1236" s="423">
        <v>5503.0807</v>
      </c>
      <c r="H1236" s="423">
        <v>1277.66444</v>
      </c>
      <c r="I1236" s="423">
        <v>1971.63804</v>
      </c>
      <c r="J1236" s="423" t="s">
        <v>6384</v>
      </c>
    </row>
    <row r="1237" ht="15.75" customHeight="1">
      <c r="B1237" s="422">
        <v>43555.0</v>
      </c>
      <c r="C1237" s="423">
        <v>95077.0</v>
      </c>
      <c r="D1237" s="423">
        <v>7.4995671E7</v>
      </c>
      <c r="E1237" s="423">
        <v>3615.371</v>
      </c>
      <c r="F1237" s="423">
        <v>4119653.371</v>
      </c>
      <c r="G1237" s="423">
        <v>5491.90543</v>
      </c>
      <c r="H1237" s="423">
        <v>1275.45223</v>
      </c>
      <c r="I1237" s="423">
        <v>1967.21437</v>
      </c>
      <c r="J1237" s="423" t="s">
        <v>6384</v>
      </c>
    </row>
    <row r="1238" ht="15.75" customHeight="1">
      <c r="B1238" s="422">
        <v>43552.0</v>
      </c>
      <c r="C1238" s="423">
        <v>96068.0</v>
      </c>
      <c r="D1238" s="423">
        <v>6.8310006E7</v>
      </c>
      <c r="E1238" s="423">
        <v>3525.065</v>
      </c>
      <c r="F1238" s="423">
        <v>4118565.314</v>
      </c>
      <c r="G1238" s="423">
        <v>5505.4975</v>
      </c>
      <c r="H1238" s="423">
        <v>1281.46347</v>
      </c>
      <c r="I1238" s="423">
        <v>1968.6838</v>
      </c>
      <c r="J1238" s="423" t="s">
        <v>6384</v>
      </c>
    </row>
    <row r="1239" ht="15.75" customHeight="1">
      <c r="B1239" s="422">
        <v>43551.0</v>
      </c>
      <c r="C1239" s="423">
        <v>101534.0</v>
      </c>
      <c r="D1239" s="423">
        <v>6.4800473E7</v>
      </c>
      <c r="E1239" s="423">
        <v>3534.073</v>
      </c>
      <c r="F1239" s="423">
        <v>4121606.28</v>
      </c>
      <c r="G1239" s="423">
        <v>5502.4864</v>
      </c>
      <c r="H1239" s="423">
        <v>1281.73224</v>
      </c>
      <c r="I1239" s="423">
        <v>1968.74783</v>
      </c>
      <c r="J1239" s="423" t="s">
        <v>6384</v>
      </c>
    </row>
    <row r="1240" ht="15.75" customHeight="1">
      <c r="B1240" s="422">
        <v>43549.0</v>
      </c>
      <c r="C1240" s="423">
        <v>98199.0</v>
      </c>
      <c r="D1240" s="423">
        <v>7.065533E7</v>
      </c>
      <c r="E1240" s="423">
        <v>3857.766</v>
      </c>
      <c r="F1240" s="423">
        <v>4137959.189</v>
      </c>
      <c r="G1240" s="423">
        <v>5530.07159</v>
      </c>
      <c r="H1240" s="423">
        <v>1286.32999</v>
      </c>
      <c r="I1240" s="423">
        <v>1980.07383</v>
      </c>
      <c r="J1240" s="423" t="s">
        <v>6384</v>
      </c>
    </row>
    <row r="1241" ht="15.75" customHeight="1">
      <c r="B1241" s="422">
        <v>43548.0</v>
      </c>
      <c r="C1241" s="423">
        <v>100740.0</v>
      </c>
      <c r="D1241" s="423">
        <v>7.1905016E7</v>
      </c>
      <c r="E1241" s="423">
        <v>3543.514</v>
      </c>
      <c r="F1241" s="423">
        <v>4127254.546</v>
      </c>
      <c r="G1241" s="423">
        <v>5512.07884</v>
      </c>
      <c r="H1241" s="423">
        <v>1281.83684</v>
      </c>
      <c r="I1241" s="423">
        <v>1972.25792</v>
      </c>
      <c r="J1241" s="423" t="s">
        <v>6384</v>
      </c>
    </row>
    <row r="1242" ht="15.75" customHeight="1">
      <c r="B1242" s="422">
        <v>43545.0</v>
      </c>
      <c r="C1242" s="423">
        <v>109115.0</v>
      </c>
      <c r="D1242" s="423">
        <v>7.2887979E7</v>
      </c>
      <c r="E1242" s="423">
        <v>3909.902</v>
      </c>
      <c r="F1242" s="423">
        <v>4149073.159</v>
      </c>
      <c r="G1242" s="423">
        <v>5570.15307</v>
      </c>
      <c r="H1242" s="423">
        <v>1284.43589</v>
      </c>
      <c r="I1242" s="423">
        <v>1992.99615</v>
      </c>
      <c r="J1242" s="423" t="s">
        <v>6384</v>
      </c>
    </row>
    <row r="1243" ht="15.75" customHeight="1">
      <c r="B1243" s="422">
        <v>43544.0</v>
      </c>
      <c r="C1243" s="423">
        <v>104239.0</v>
      </c>
      <c r="D1243" s="423">
        <v>7.8618883E7</v>
      </c>
      <c r="E1243" s="423">
        <v>4146.959</v>
      </c>
      <c r="F1243" s="423">
        <v>4163687.241</v>
      </c>
      <c r="G1243" s="423">
        <v>5600.55766</v>
      </c>
      <c r="H1243" s="423">
        <v>1289.71322</v>
      </c>
      <c r="I1243" s="423">
        <v>2005.58124</v>
      </c>
      <c r="J1243" s="423" t="s">
        <v>6384</v>
      </c>
    </row>
    <row r="1244" ht="15.75" customHeight="1">
      <c r="B1244" s="422">
        <v>43543.0</v>
      </c>
      <c r="C1244" s="423">
        <v>112514.0</v>
      </c>
      <c r="D1244" s="423">
        <v>8.7152609E7</v>
      </c>
      <c r="E1244" s="423">
        <v>4378.017</v>
      </c>
      <c r="F1244" s="423">
        <v>4177372.978</v>
      </c>
      <c r="G1244" s="423">
        <v>5631.29351</v>
      </c>
      <c r="H1244" s="423">
        <v>1292.93041</v>
      </c>
      <c r="I1244" s="423">
        <v>2014.68369</v>
      </c>
      <c r="J1244" s="423" t="s">
        <v>6384</v>
      </c>
    </row>
    <row r="1245" ht="15.75" customHeight="1">
      <c r="B1245" s="422">
        <v>43542.0</v>
      </c>
      <c r="C1245" s="423">
        <v>113370.0</v>
      </c>
      <c r="D1245" s="423">
        <v>8.8226188E7</v>
      </c>
      <c r="E1245" s="423">
        <v>4766.799</v>
      </c>
      <c r="F1245" s="423">
        <v>4179565.5</v>
      </c>
      <c r="G1245" s="423">
        <v>5604.9031</v>
      </c>
      <c r="H1245" s="423">
        <v>1283.01352</v>
      </c>
      <c r="I1245" s="423">
        <v>2017.90215</v>
      </c>
      <c r="J1245" s="423" t="s">
        <v>6384</v>
      </c>
    </row>
    <row r="1246" ht="15.75" customHeight="1">
      <c r="B1246" s="422">
        <v>43538.0</v>
      </c>
      <c r="C1246" s="423">
        <v>130804.0</v>
      </c>
      <c r="D1246" s="423">
        <v>1.04535644E8</v>
      </c>
      <c r="E1246" s="423">
        <v>5850.051</v>
      </c>
      <c r="F1246" s="423">
        <v>4196592.335</v>
      </c>
      <c r="G1246" s="423">
        <v>5655.81976</v>
      </c>
      <c r="H1246" s="423">
        <v>1292.83294</v>
      </c>
      <c r="I1246" s="423">
        <v>2023.66386</v>
      </c>
      <c r="J1246" s="423" t="s">
        <v>6384</v>
      </c>
    </row>
    <row r="1247" ht="15.75" customHeight="1">
      <c r="B1247" s="422">
        <v>43537.0</v>
      </c>
      <c r="C1247" s="423">
        <v>134164.0</v>
      </c>
      <c r="D1247" s="423">
        <v>1.40933856E8</v>
      </c>
      <c r="E1247" s="423">
        <v>7081.273</v>
      </c>
      <c r="F1247" s="423">
        <v>4180575.486</v>
      </c>
      <c r="G1247" s="423">
        <v>5653.21463</v>
      </c>
      <c r="H1247" s="423">
        <v>1292.19947</v>
      </c>
      <c r="I1247" s="423">
        <v>2005.49115</v>
      </c>
      <c r="J1247" s="423" t="s">
        <v>6384</v>
      </c>
    </row>
    <row r="1248" ht="15.75" customHeight="1">
      <c r="B1248" s="422">
        <v>43536.0</v>
      </c>
      <c r="C1248" s="423">
        <v>126828.0</v>
      </c>
      <c r="D1248" s="423">
        <v>1.13128241E8</v>
      </c>
      <c r="E1248" s="423">
        <v>6219.919</v>
      </c>
      <c r="F1248" s="423">
        <v>4188586.314</v>
      </c>
      <c r="G1248" s="423">
        <v>5682.43562</v>
      </c>
      <c r="H1248" s="423">
        <v>1303.92644</v>
      </c>
      <c r="I1248" s="423">
        <v>2013.75452</v>
      </c>
      <c r="J1248" s="423" t="s">
        <v>6384</v>
      </c>
    </row>
    <row r="1249" ht="15.75" customHeight="1">
      <c r="B1249" s="422">
        <v>43535.0</v>
      </c>
      <c r="C1249" s="423">
        <v>116039.0</v>
      </c>
      <c r="D1249" s="423">
        <v>1.12952012E8</v>
      </c>
      <c r="E1249" s="423">
        <v>5068.442</v>
      </c>
      <c r="F1249" s="423">
        <v>4147344.955</v>
      </c>
      <c r="G1249" s="423">
        <v>5690.82305</v>
      </c>
      <c r="H1249" s="423">
        <v>1308.99459</v>
      </c>
      <c r="I1249" s="423">
        <v>1998.87104</v>
      </c>
      <c r="J1249" s="423" t="s">
        <v>6384</v>
      </c>
    </row>
    <row r="1250" ht="15.75" customHeight="1">
      <c r="B1250" s="422">
        <v>43534.0</v>
      </c>
      <c r="C1250" s="423">
        <v>109357.0</v>
      </c>
      <c r="D1250" s="423">
        <v>1.00599483E8</v>
      </c>
      <c r="E1250" s="423">
        <v>4621.43</v>
      </c>
      <c r="F1250" s="423">
        <v>4151453.182</v>
      </c>
      <c r="G1250" s="423">
        <v>5710.06541</v>
      </c>
      <c r="H1250" s="423">
        <v>1311.04705</v>
      </c>
      <c r="I1250" s="423">
        <v>2001.3312</v>
      </c>
      <c r="J1250" s="423" t="s">
        <v>6384</v>
      </c>
    </row>
    <row r="1251" ht="15.75" customHeight="1">
      <c r="B1251" s="422">
        <v>43531.0</v>
      </c>
      <c r="C1251" s="423">
        <v>115431.0</v>
      </c>
      <c r="D1251" s="423">
        <v>1.12102398E8</v>
      </c>
      <c r="E1251" s="423">
        <v>4915.717</v>
      </c>
      <c r="F1251" s="423">
        <v>4130228.595</v>
      </c>
      <c r="G1251" s="423">
        <v>5688.45734</v>
      </c>
      <c r="H1251" s="423">
        <v>1303.03954</v>
      </c>
      <c r="I1251" s="423">
        <v>1990.32485</v>
      </c>
      <c r="J1251" s="423" t="s">
        <v>6384</v>
      </c>
    </row>
    <row r="1252" ht="15.75" customHeight="1">
      <c r="B1252" s="422">
        <v>43530.0</v>
      </c>
      <c r="C1252" s="423">
        <v>127295.0</v>
      </c>
      <c r="D1252" s="423">
        <v>1.23724837E8</v>
      </c>
      <c r="E1252" s="423">
        <v>5688.727</v>
      </c>
      <c r="F1252" s="423">
        <v>4135655.381</v>
      </c>
      <c r="G1252" s="423">
        <v>5686.38384</v>
      </c>
      <c r="H1252" s="423">
        <v>1303.67972</v>
      </c>
      <c r="I1252" s="423">
        <v>1993.13341</v>
      </c>
      <c r="J1252" s="423" t="s">
        <v>6384</v>
      </c>
    </row>
    <row r="1253" ht="15.75" customHeight="1">
      <c r="B1253" s="422">
        <v>43529.0</v>
      </c>
      <c r="C1253" s="423">
        <v>127976.0</v>
      </c>
      <c r="D1253" s="423">
        <v>1.20093396E8</v>
      </c>
      <c r="E1253" s="423">
        <v>5751.898</v>
      </c>
      <c r="F1253" s="423">
        <v>4137129.115</v>
      </c>
      <c r="G1253" s="423">
        <v>5687.48862</v>
      </c>
      <c r="H1253" s="423">
        <v>1304.19708</v>
      </c>
      <c r="I1253" s="423">
        <v>1995.90621</v>
      </c>
      <c r="J1253" s="423" t="s">
        <v>6384</v>
      </c>
    </row>
    <row r="1254" ht="15.75" customHeight="1">
      <c r="B1254" s="422">
        <v>43528.0</v>
      </c>
      <c r="C1254" s="423">
        <v>132762.0</v>
      </c>
      <c r="D1254" s="423">
        <v>1.23658428E8</v>
      </c>
      <c r="E1254" s="423">
        <v>6820.193</v>
      </c>
      <c r="F1254" s="423">
        <v>4133946.305</v>
      </c>
      <c r="G1254" s="423">
        <v>5682.41493</v>
      </c>
      <c r="H1254" s="423">
        <v>1309.20176</v>
      </c>
      <c r="I1254" s="423">
        <v>1991.70441</v>
      </c>
      <c r="J1254" s="423" t="s">
        <v>6384</v>
      </c>
    </row>
    <row r="1255" ht="15.75" customHeight="1">
      <c r="B1255" s="422">
        <v>43527.0</v>
      </c>
      <c r="C1255" s="423">
        <v>140108.0</v>
      </c>
      <c r="D1255" s="423">
        <v>1.46138429E8</v>
      </c>
      <c r="E1255" s="423">
        <v>6622.732</v>
      </c>
      <c r="F1255" s="423">
        <v>4147370.821</v>
      </c>
      <c r="G1255" s="423">
        <v>5723.07935</v>
      </c>
      <c r="H1255" s="423">
        <v>1317.9137</v>
      </c>
      <c r="I1255" s="423">
        <v>2002.42219</v>
      </c>
      <c r="J1255" s="423" t="s">
        <v>6384</v>
      </c>
    </row>
    <row r="1256" ht="15.75" customHeight="1">
      <c r="B1256" s="422">
        <v>43523.0</v>
      </c>
      <c r="C1256" s="423">
        <v>142896.0</v>
      </c>
      <c r="D1256" s="423">
        <v>1.44450458E8</v>
      </c>
      <c r="E1256" s="423">
        <v>6892.487</v>
      </c>
      <c r="F1256" s="423">
        <v>4150737.595</v>
      </c>
      <c r="G1256" s="423">
        <v>5711.82993</v>
      </c>
      <c r="H1256" s="423">
        <v>1314.64139</v>
      </c>
      <c r="I1256" s="423">
        <v>1998.65004</v>
      </c>
      <c r="J1256" s="423" t="s">
        <v>6384</v>
      </c>
    </row>
    <row r="1257" ht="15.75" customHeight="1">
      <c r="B1257" s="422">
        <v>43522.0</v>
      </c>
      <c r="C1257" s="423">
        <v>140164.0</v>
      </c>
      <c r="D1257" s="423">
        <v>1.3243923E8</v>
      </c>
      <c r="E1257" s="423">
        <v>6794.573</v>
      </c>
      <c r="F1257" s="423">
        <v>4163910.17</v>
      </c>
      <c r="G1257" s="423">
        <v>5738.64284</v>
      </c>
      <c r="H1257" s="423">
        <v>1319.72716</v>
      </c>
      <c r="I1257" s="423">
        <v>2014.40703</v>
      </c>
      <c r="J1257" s="423" t="s">
        <v>6384</v>
      </c>
    </row>
    <row r="1258" ht="15.75" customHeight="1">
      <c r="B1258" s="422">
        <v>43521.0</v>
      </c>
      <c r="C1258" s="423">
        <v>141062.0</v>
      </c>
      <c r="D1258" s="423">
        <v>1.302424E8</v>
      </c>
      <c r="E1258" s="423">
        <v>7182.465</v>
      </c>
      <c r="F1258" s="423">
        <v>4167854.534</v>
      </c>
      <c r="G1258" s="423">
        <v>5755.79403</v>
      </c>
      <c r="H1258" s="423">
        <v>1319.95548</v>
      </c>
      <c r="I1258" s="423">
        <v>2016.74437</v>
      </c>
      <c r="J1258" s="423" t="s">
        <v>6384</v>
      </c>
    </row>
    <row r="1259" ht="15.75" customHeight="1">
      <c r="B1259" s="422">
        <v>43520.0</v>
      </c>
      <c r="C1259" s="423">
        <v>135909.0</v>
      </c>
      <c r="D1259" s="423">
        <v>1.1987742E8</v>
      </c>
      <c r="E1259" s="423">
        <v>5807.012</v>
      </c>
      <c r="F1259" s="423">
        <v>4141286.673</v>
      </c>
      <c r="G1259" s="423">
        <v>5714.2737</v>
      </c>
      <c r="H1259" s="423">
        <v>1312.57792</v>
      </c>
      <c r="I1259" s="423">
        <v>1996.78285</v>
      </c>
      <c r="J1259" s="423" t="s">
        <v>6384</v>
      </c>
    </row>
    <row r="1260" ht="15.75" customHeight="1">
      <c r="B1260" s="422">
        <v>43516.0</v>
      </c>
      <c r="C1260" s="423">
        <v>142682.0</v>
      </c>
      <c r="D1260" s="423">
        <v>1.20491317E8</v>
      </c>
      <c r="E1260" s="423">
        <v>6844.891</v>
      </c>
      <c r="F1260" s="423">
        <v>4156912.599</v>
      </c>
      <c r="G1260" s="423">
        <v>5745.83391</v>
      </c>
      <c r="H1260" s="423">
        <v>1312.91349</v>
      </c>
      <c r="I1260" s="423">
        <v>2002.17842</v>
      </c>
      <c r="J1260" s="423" t="s">
        <v>6384</v>
      </c>
    </row>
    <row r="1261" ht="15.75" customHeight="1">
      <c r="B1261" s="422">
        <v>43515.0</v>
      </c>
      <c r="C1261" s="423">
        <v>132988.0</v>
      </c>
      <c r="D1261" s="423">
        <v>1.29327421E8</v>
      </c>
      <c r="E1261" s="423">
        <v>6117.646</v>
      </c>
      <c r="F1261" s="423">
        <v>4145299.488</v>
      </c>
      <c r="G1261" s="423">
        <v>5735.92062</v>
      </c>
      <c r="H1261" s="423">
        <v>1307.56344</v>
      </c>
      <c r="I1261" s="423">
        <v>1995.0021</v>
      </c>
      <c r="J1261" s="423" t="s">
        <v>6384</v>
      </c>
    </row>
    <row r="1262" ht="15.75" customHeight="1">
      <c r="B1262" s="422">
        <v>43514.0</v>
      </c>
      <c r="C1262" s="423">
        <v>170175.0</v>
      </c>
      <c r="D1262" s="423">
        <v>2.08137023E8</v>
      </c>
      <c r="E1262" s="423">
        <v>8916.732</v>
      </c>
      <c r="F1262" s="423">
        <v>4130299.052</v>
      </c>
      <c r="G1262" s="423">
        <v>5724.52113</v>
      </c>
      <c r="H1262" s="423">
        <v>1304.71058</v>
      </c>
      <c r="I1262" s="423">
        <v>1987.39181</v>
      </c>
      <c r="J1262" s="423" t="s">
        <v>6384</v>
      </c>
    </row>
    <row r="1263" ht="15.75" customHeight="1">
      <c r="B1263" s="422">
        <v>43513.0</v>
      </c>
      <c r="C1263" s="423">
        <v>160063.0</v>
      </c>
      <c r="D1263" s="423">
        <v>1.94909495E8</v>
      </c>
      <c r="E1263" s="423">
        <v>7254.956</v>
      </c>
      <c r="F1263" s="423">
        <v>4165219.889</v>
      </c>
      <c r="G1263" s="423">
        <v>5775.82504</v>
      </c>
      <c r="H1263" s="423">
        <v>1314.77363</v>
      </c>
      <c r="I1263" s="423">
        <v>2004.74117</v>
      </c>
      <c r="J1263" s="423" t="s">
        <v>6384</v>
      </c>
    </row>
    <row r="1264" ht="15.75" customHeight="1">
      <c r="B1264" s="422">
        <v>43510.0</v>
      </c>
      <c r="C1264" s="423">
        <v>188320.0</v>
      </c>
      <c r="D1264" s="423">
        <v>2.52500565E8</v>
      </c>
      <c r="E1264" s="423">
        <v>9323.708</v>
      </c>
      <c r="F1264" s="423">
        <v>4156818.888</v>
      </c>
      <c r="G1264" s="423">
        <v>5750.29187</v>
      </c>
      <c r="H1264" s="423">
        <v>1311.44974</v>
      </c>
      <c r="I1264" s="423">
        <v>1999.08283</v>
      </c>
      <c r="J1264" s="423" t="s">
        <v>6384</v>
      </c>
    </row>
    <row r="1265" ht="15.75" customHeight="1">
      <c r="B1265" s="422">
        <v>43509.0</v>
      </c>
      <c r="C1265" s="423">
        <v>168024.0</v>
      </c>
      <c r="D1265" s="423">
        <v>1.74715969E8</v>
      </c>
      <c r="E1265" s="423">
        <v>7126.453</v>
      </c>
      <c r="F1265" s="423">
        <v>4159064.635</v>
      </c>
      <c r="G1265" s="423">
        <v>5748.31475</v>
      </c>
      <c r="H1265" s="423">
        <v>1311.32015</v>
      </c>
      <c r="I1265" s="423">
        <v>2003.32256</v>
      </c>
      <c r="J1265" s="423" t="s">
        <v>6384</v>
      </c>
    </row>
    <row r="1266" ht="15.75" customHeight="1">
      <c r="B1266" s="422">
        <v>43508.0</v>
      </c>
      <c r="C1266" s="423">
        <v>182698.0</v>
      </c>
      <c r="D1266" s="423">
        <v>2.20266854E8</v>
      </c>
      <c r="E1266" s="423">
        <v>9013.904</v>
      </c>
      <c r="F1266" s="423">
        <v>4149699.772</v>
      </c>
      <c r="G1266" s="423">
        <v>5731.95396</v>
      </c>
      <c r="H1266" s="423">
        <v>1309.57633</v>
      </c>
      <c r="I1266" s="423">
        <v>1999.79893</v>
      </c>
      <c r="J1266" s="423" t="s">
        <v>6384</v>
      </c>
    </row>
    <row r="1267" ht="15.75" customHeight="1">
      <c r="B1267" s="422">
        <v>43507.0</v>
      </c>
      <c r="C1267" s="423">
        <v>163695.0</v>
      </c>
      <c r="D1267" s="423">
        <v>1.62163884E8</v>
      </c>
      <c r="E1267" s="423">
        <v>7191.317</v>
      </c>
      <c r="F1267" s="423">
        <v>4166552.556</v>
      </c>
      <c r="G1267" s="423">
        <v>5733.91011</v>
      </c>
      <c r="H1267" s="423">
        <v>1311.62845</v>
      </c>
      <c r="I1267" s="423">
        <v>2003.02629</v>
      </c>
      <c r="J1267" s="423" t="s">
        <v>6384</v>
      </c>
    </row>
    <row r="1268" ht="15.75" customHeight="1">
      <c r="B1268" s="422">
        <v>43506.0</v>
      </c>
      <c r="C1268" s="423">
        <v>180208.0</v>
      </c>
      <c r="D1268" s="423">
        <v>1.64652666E8</v>
      </c>
      <c r="E1268" s="423">
        <v>8127.704</v>
      </c>
      <c r="F1268" s="423">
        <v>4197449.905</v>
      </c>
      <c r="G1268" s="423">
        <v>5763.73205</v>
      </c>
      <c r="H1268" s="423">
        <v>1320.28431</v>
      </c>
      <c r="I1268" s="423">
        <v>2024.68039</v>
      </c>
      <c r="J1268" s="423" t="s">
        <v>6384</v>
      </c>
    </row>
    <row r="1269" ht="15.75" customHeight="1">
      <c r="B1269" s="422">
        <v>43503.0</v>
      </c>
      <c r="C1269" s="423">
        <v>166126.0</v>
      </c>
      <c r="D1269" s="423">
        <v>1.61761324E8</v>
      </c>
      <c r="E1269" s="423">
        <v>7729.78</v>
      </c>
      <c r="F1269" s="423">
        <v>4211067.48</v>
      </c>
      <c r="G1269" s="423">
        <v>5811.92116</v>
      </c>
      <c r="H1269" s="423">
        <v>1323.40476</v>
      </c>
      <c r="I1269" s="423">
        <v>2026.09473</v>
      </c>
      <c r="J1269" s="423" t="s">
        <v>6384</v>
      </c>
    </row>
    <row r="1270" ht="15.75" customHeight="1">
      <c r="B1270" s="422">
        <v>43502.0</v>
      </c>
      <c r="C1270" s="423">
        <v>165932.0</v>
      </c>
      <c r="D1270" s="423">
        <v>1.67927141E8</v>
      </c>
      <c r="E1270" s="423">
        <v>7668.484</v>
      </c>
      <c r="F1270" s="423">
        <v>4187068.125</v>
      </c>
      <c r="G1270" s="423">
        <v>5786.00819</v>
      </c>
      <c r="H1270" s="423">
        <v>1312.03957</v>
      </c>
      <c r="I1270" s="423">
        <v>2022.57681</v>
      </c>
      <c r="J1270" s="423" t="s">
        <v>6384</v>
      </c>
    </row>
    <row r="1271" ht="15.75" customHeight="1">
      <c r="B1271" s="422">
        <v>43501.0</v>
      </c>
      <c r="C1271" s="423">
        <v>159972.0</v>
      </c>
      <c r="D1271" s="423">
        <v>1.71913882E8</v>
      </c>
      <c r="E1271" s="423">
        <v>7066.638</v>
      </c>
      <c r="F1271" s="423">
        <v>4178718.352</v>
      </c>
      <c r="G1271" s="423">
        <v>5800.24136</v>
      </c>
      <c r="H1271" s="423">
        <v>1317.07853</v>
      </c>
      <c r="I1271" s="423">
        <v>2021.22543</v>
      </c>
      <c r="J1271" s="423" t="s">
        <v>6384</v>
      </c>
    </row>
    <row r="1272" ht="15.75" customHeight="1">
      <c r="B1272" s="422">
        <v>43500.0</v>
      </c>
      <c r="C1272" s="423">
        <v>185889.0</v>
      </c>
      <c r="D1272" s="423">
        <v>2.02913804E8</v>
      </c>
      <c r="E1272" s="423">
        <v>8890.517</v>
      </c>
      <c r="F1272" s="423">
        <v>4183788.679</v>
      </c>
      <c r="G1272" s="423">
        <v>5828.07014</v>
      </c>
      <c r="H1272" s="423">
        <v>1319.23386</v>
      </c>
      <c r="I1272" s="423">
        <v>2018.20261</v>
      </c>
      <c r="J1272" s="423" t="s">
        <v>6384</v>
      </c>
    </row>
    <row r="1273" ht="15.75" customHeight="1">
      <c r="B1273" s="422">
        <v>43499.0</v>
      </c>
      <c r="C1273" s="423">
        <v>196246.0</v>
      </c>
      <c r="D1273" s="423">
        <v>2.40669433E8</v>
      </c>
      <c r="E1273" s="423">
        <v>9842.12</v>
      </c>
      <c r="F1273" s="423">
        <v>4156589.607</v>
      </c>
      <c r="G1273" s="423">
        <v>5801.33182</v>
      </c>
      <c r="H1273" s="423">
        <v>1311.37885</v>
      </c>
      <c r="I1273" s="423">
        <v>2003.84106</v>
      </c>
      <c r="J1273" s="423" t="s">
        <v>6384</v>
      </c>
    </row>
    <row r="1274" ht="15.75" customHeight="1">
      <c r="B1274" s="422">
        <v>43496.0</v>
      </c>
      <c r="C1274" s="423">
        <v>204695.0</v>
      </c>
      <c r="D1274" s="423">
        <v>2.60347154E8</v>
      </c>
      <c r="E1274" s="423">
        <v>9927.379</v>
      </c>
      <c r="F1274" s="423">
        <v>4163603.844</v>
      </c>
      <c r="G1274" s="423">
        <v>5821.01017</v>
      </c>
      <c r="H1274" s="423">
        <v>1310.5998</v>
      </c>
      <c r="I1274" s="423">
        <v>2007.96442</v>
      </c>
      <c r="J1274" s="423" t="s">
        <v>6384</v>
      </c>
    </row>
    <row r="1275" ht="15.75" customHeight="1">
      <c r="B1275" s="422">
        <v>43495.0</v>
      </c>
      <c r="C1275" s="423">
        <v>201216.0</v>
      </c>
      <c r="D1275" s="423">
        <v>2.73524294E8</v>
      </c>
      <c r="E1275" s="423">
        <v>10246.148</v>
      </c>
      <c r="F1275" s="423">
        <v>4197205.648</v>
      </c>
      <c r="G1275" s="423">
        <v>5884.11144</v>
      </c>
      <c r="H1275" s="423">
        <v>1324.04186</v>
      </c>
      <c r="I1275" s="423">
        <v>2031.73233</v>
      </c>
      <c r="J1275" s="423" t="s">
        <v>6384</v>
      </c>
    </row>
    <row r="1276" ht="15.75" customHeight="1">
      <c r="B1276" s="422">
        <v>43494.0</v>
      </c>
      <c r="C1276" s="423">
        <v>189477.0</v>
      </c>
      <c r="D1276" s="423">
        <v>2.54505087E8</v>
      </c>
      <c r="E1276" s="423">
        <v>9458.599</v>
      </c>
      <c r="F1276" s="423">
        <v>4215818.251</v>
      </c>
      <c r="G1276" s="423">
        <v>5924.53277</v>
      </c>
      <c r="H1276" s="423">
        <v>1331.62129</v>
      </c>
      <c r="I1276" s="423">
        <v>2046.29403</v>
      </c>
      <c r="J1276" s="423" t="s">
        <v>6384</v>
      </c>
    </row>
    <row r="1277" ht="15.75" customHeight="1">
      <c r="B1277" s="422">
        <v>43493.0</v>
      </c>
      <c r="C1277" s="423">
        <v>200506.0</v>
      </c>
      <c r="D1277" s="423">
        <v>2.76402927E8</v>
      </c>
      <c r="E1277" s="423">
        <v>10095.484</v>
      </c>
      <c r="F1277" s="423">
        <v>4206917.159</v>
      </c>
      <c r="G1277" s="423">
        <v>5904.22615</v>
      </c>
      <c r="H1277" s="423">
        <v>1329.44756</v>
      </c>
      <c r="I1277" s="423">
        <v>2046.77217</v>
      </c>
      <c r="J1277" s="423" t="s">
        <v>6384</v>
      </c>
    </row>
    <row r="1278" ht="15.75" customHeight="1">
      <c r="B1278" s="422">
        <v>43492.0</v>
      </c>
      <c r="C1278" s="423">
        <v>231481.0</v>
      </c>
      <c r="D1278" s="423">
        <v>3.79210844E8</v>
      </c>
      <c r="E1278" s="423">
        <v>11985.726</v>
      </c>
      <c r="F1278" s="423">
        <v>4198128.652</v>
      </c>
      <c r="G1278" s="423">
        <v>5939.45495</v>
      </c>
      <c r="H1278" s="423">
        <v>1322.26518</v>
      </c>
      <c r="I1278" s="423">
        <v>2043.52266</v>
      </c>
      <c r="J1278" s="423" t="s">
        <v>6384</v>
      </c>
    </row>
    <row r="1279" ht="15.75" customHeight="1">
      <c r="B1279" s="422">
        <v>43489.0</v>
      </c>
      <c r="C1279" s="423">
        <v>209846.0</v>
      </c>
      <c r="D1279" s="423">
        <v>3.3566353E8</v>
      </c>
      <c r="E1279" s="423">
        <v>10375.711</v>
      </c>
      <c r="F1279" s="423">
        <v>4199880.235</v>
      </c>
      <c r="G1279" s="423">
        <v>5950.01115</v>
      </c>
      <c r="H1279" s="423">
        <v>1321.614</v>
      </c>
      <c r="I1279" s="423">
        <v>2049.00159</v>
      </c>
      <c r="J1279" s="423" t="s">
        <v>6384</v>
      </c>
    </row>
    <row r="1280" ht="15.75" customHeight="1">
      <c r="B1280" s="422">
        <v>43488.0</v>
      </c>
      <c r="C1280" s="423">
        <v>209088.0</v>
      </c>
      <c r="D1280" s="423">
        <v>3.36051627E8</v>
      </c>
      <c r="E1280" s="423">
        <v>10452.555</v>
      </c>
      <c r="F1280" s="423">
        <v>4185773.517</v>
      </c>
      <c r="G1280" s="423">
        <v>5925.24293</v>
      </c>
      <c r="H1280" s="423">
        <v>1321.79121</v>
      </c>
      <c r="I1280" s="423">
        <v>2043.03051</v>
      </c>
      <c r="J1280" s="423" t="s">
        <v>6384</v>
      </c>
    </row>
    <row r="1281" ht="15.75" customHeight="1">
      <c r="B1281" s="422">
        <v>43487.0</v>
      </c>
      <c r="C1281" s="423">
        <v>191127.0</v>
      </c>
      <c r="D1281" s="423">
        <v>2.6894987E8</v>
      </c>
      <c r="E1281" s="423">
        <v>8906.634</v>
      </c>
      <c r="F1281" s="423">
        <v>4158713.384</v>
      </c>
      <c r="G1281" s="423">
        <v>5865.46428</v>
      </c>
      <c r="H1281" s="423">
        <v>1319.35145</v>
      </c>
      <c r="I1281" s="423">
        <v>2026.10556</v>
      </c>
      <c r="J1281" s="423" t="s">
        <v>6384</v>
      </c>
    </row>
    <row r="1282" ht="15.75" customHeight="1">
      <c r="B1282" s="422">
        <v>43486.0</v>
      </c>
      <c r="C1282" s="423">
        <v>196322.0</v>
      </c>
      <c r="D1282" s="423">
        <v>2.46161271E8</v>
      </c>
      <c r="E1282" s="423">
        <v>8853.415</v>
      </c>
      <c r="F1282" s="423">
        <v>4151909.911</v>
      </c>
      <c r="G1282" s="423">
        <v>5859.30443</v>
      </c>
      <c r="H1282" s="423">
        <v>1315.79431</v>
      </c>
      <c r="I1282" s="423">
        <v>2021.70166</v>
      </c>
      <c r="J1282" s="423" t="s">
        <v>6384</v>
      </c>
    </row>
    <row r="1283" ht="15.75" customHeight="1">
      <c r="B1283" s="422">
        <v>43485.0</v>
      </c>
      <c r="C1283" s="423">
        <v>213118.0</v>
      </c>
      <c r="D1283" s="423">
        <v>2.97353997E8</v>
      </c>
      <c r="E1283" s="423">
        <v>9689.126</v>
      </c>
      <c r="F1283" s="423">
        <v>4162391.564</v>
      </c>
      <c r="G1283" s="423">
        <v>5887.27724</v>
      </c>
      <c r="H1283" s="423">
        <v>1318.86333</v>
      </c>
      <c r="I1283" s="423">
        <v>2029.89684</v>
      </c>
      <c r="J1283" s="423" t="s">
        <v>6384</v>
      </c>
    </row>
    <row r="1284" ht="15.75" customHeight="1">
      <c r="B1284" s="422">
        <v>43482.0</v>
      </c>
      <c r="C1284" s="423">
        <v>221601.0</v>
      </c>
      <c r="D1284" s="423">
        <v>2.87571237E8</v>
      </c>
      <c r="E1284" s="423">
        <v>10115.687</v>
      </c>
      <c r="F1284" s="423">
        <v>4121675.218</v>
      </c>
      <c r="G1284" s="423">
        <v>5825.57232</v>
      </c>
      <c r="H1284" s="423">
        <v>1309.80025</v>
      </c>
      <c r="I1284" s="423">
        <v>2009.48526</v>
      </c>
      <c r="J1284" s="423" t="s">
        <v>6384</v>
      </c>
    </row>
    <row r="1285" ht="15.75" customHeight="1">
      <c r="B1285" s="422">
        <v>43481.0</v>
      </c>
      <c r="C1285" s="423">
        <v>216084.0</v>
      </c>
      <c r="D1285" s="423">
        <v>2.56152883E8</v>
      </c>
      <c r="E1285" s="423">
        <v>10005.255</v>
      </c>
      <c r="F1285" s="423">
        <v>4123521.186</v>
      </c>
      <c r="G1285" s="423">
        <v>5839.48297</v>
      </c>
      <c r="H1285" s="423">
        <v>1322.71275</v>
      </c>
      <c r="I1285" s="423">
        <v>2017.26591</v>
      </c>
      <c r="J1285" s="423" t="s">
        <v>6384</v>
      </c>
    </row>
    <row r="1286" ht="15.75" customHeight="1">
      <c r="B1286" s="422">
        <v>43480.0</v>
      </c>
      <c r="C1286" s="423">
        <v>231775.0</v>
      </c>
      <c r="D1286" s="423">
        <v>2.90819438E8</v>
      </c>
      <c r="E1286" s="423">
        <v>11393.189</v>
      </c>
      <c r="F1286" s="423">
        <v>4141657.823</v>
      </c>
      <c r="G1286" s="423">
        <v>5863.27706</v>
      </c>
      <c r="H1286" s="423">
        <v>1330.62104</v>
      </c>
      <c r="I1286" s="423">
        <v>2029.07341</v>
      </c>
      <c r="J1286" s="423" t="s">
        <v>6384</v>
      </c>
    </row>
    <row r="1287" ht="15.75" customHeight="1">
      <c r="B1287" s="422">
        <v>43479.0</v>
      </c>
      <c r="C1287" s="423">
        <v>237064.0</v>
      </c>
      <c r="D1287" s="423">
        <v>2.62277838E8</v>
      </c>
      <c r="E1287" s="423">
        <v>11463.238</v>
      </c>
      <c r="F1287" s="423">
        <v>4132366.275</v>
      </c>
      <c r="G1287" s="423">
        <v>5836.23416</v>
      </c>
      <c r="H1287" s="423">
        <v>1326.58413</v>
      </c>
      <c r="I1287" s="423">
        <v>2025.9981</v>
      </c>
      <c r="J1287" s="423" t="s">
        <v>6384</v>
      </c>
    </row>
    <row r="1288" ht="15.75" customHeight="1">
      <c r="B1288" s="422">
        <v>43478.0</v>
      </c>
      <c r="C1288" s="423">
        <v>208927.0</v>
      </c>
      <c r="D1288" s="423">
        <v>2.47238201E8</v>
      </c>
      <c r="E1288" s="423">
        <v>9739.435</v>
      </c>
      <c r="F1288" s="423">
        <v>4137280.312</v>
      </c>
      <c r="G1288" s="423">
        <v>5860.21586</v>
      </c>
      <c r="H1288" s="423">
        <v>1329.87384</v>
      </c>
      <c r="I1288" s="423">
        <v>2030.43033</v>
      </c>
      <c r="J1288" s="423" t="s">
        <v>6384</v>
      </c>
    </row>
    <row r="1289" ht="15.75" customHeight="1">
      <c r="B1289" s="422">
        <v>43475.0</v>
      </c>
      <c r="C1289" s="423">
        <v>199354.0</v>
      </c>
      <c r="D1289" s="423">
        <v>2.24767466E8</v>
      </c>
      <c r="E1289" s="423">
        <v>8975.753</v>
      </c>
      <c r="F1289" s="423">
        <v>4105319.159</v>
      </c>
      <c r="G1289" s="423">
        <v>5797.30468</v>
      </c>
      <c r="H1289" s="423">
        <v>1318.66173</v>
      </c>
      <c r="I1289" s="423">
        <v>2011.74457</v>
      </c>
      <c r="J1289" s="423" t="s">
        <v>6384</v>
      </c>
    </row>
    <row r="1290" ht="15.75" customHeight="1">
      <c r="B1290" s="422">
        <v>43474.0</v>
      </c>
      <c r="C1290" s="423">
        <v>221968.0</v>
      </c>
      <c r="D1290" s="423">
        <v>2.78680186E8</v>
      </c>
      <c r="E1290" s="423">
        <v>10257.357</v>
      </c>
      <c r="F1290" s="423">
        <v>4098889.988</v>
      </c>
      <c r="G1290" s="423">
        <v>5798.59112</v>
      </c>
      <c r="H1290" s="423">
        <v>1315.98648</v>
      </c>
      <c r="I1290" s="423">
        <v>2011.11987</v>
      </c>
      <c r="J1290" s="423" t="s">
        <v>6384</v>
      </c>
    </row>
    <row r="1291" ht="15.75" customHeight="1">
      <c r="B1291" s="422">
        <v>43473.0</v>
      </c>
      <c r="C1291" s="423">
        <v>220261.0</v>
      </c>
      <c r="D1291" s="423">
        <v>2.99381556E8</v>
      </c>
      <c r="E1291" s="423">
        <v>10100.325</v>
      </c>
      <c r="F1291" s="423">
        <v>4076807.437</v>
      </c>
      <c r="G1291" s="423">
        <v>5770.77513</v>
      </c>
      <c r="H1291" s="423">
        <v>1308.06125</v>
      </c>
      <c r="I1291" s="423">
        <v>2001.18837</v>
      </c>
      <c r="J1291" s="423" t="s">
        <v>6384</v>
      </c>
    </row>
    <row r="1292" ht="15.75" customHeight="1">
      <c r="B1292" s="422">
        <v>43472.0</v>
      </c>
      <c r="C1292" s="423">
        <v>218682.0</v>
      </c>
      <c r="D1292" s="423">
        <v>2.94047424E8</v>
      </c>
      <c r="E1292" s="423">
        <v>9655.353</v>
      </c>
      <c r="F1292" s="423">
        <v>4015663.884</v>
      </c>
      <c r="G1292" s="423">
        <v>5655.18715</v>
      </c>
      <c r="H1292" s="423">
        <v>1289.54708</v>
      </c>
      <c r="I1292" s="423">
        <v>1963.89483</v>
      </c>
      <c r="J1292" s="423" t="s">
        <v>6384</v>
      </c>
    </row>
    <row r="1293" ht="15.75" customHeight="1">
      <c r="B1293" s="422">
        <v>43471.0</v>
      </c>
      <c r="C1293" s="423">
        <v>228644.0</v>
      </c>
      <c r="D1293" s="423">
        <v>3.14245271E8</v>
      </c>
      <c r="E1293" s="423">
        <v>10267.676</v>
      </c>
      <c r="F1293" s="423">
        <v>4032061.286</v>
      </c>
      <c r="G1293" s="423">
        <v>5687.00761</v>
      </c>
      <c r="H1293" s="423">
        <v>1295.34987</v>
      </c>
      <c r="I1293" s="423">
        <v>1974.09719</v>
      </c>
      <c r="J1293" s="423" t="s">
        <v>6384</v>
      </c>
    </row>
    <row r="1294" ht="15.75" customHeight="1">
      <c r="B1294" s="422">
        <v>43468.0</v>
      </c>
      <c r="C1294" s="423">
        <v>212095.0</v>
      </c>
      <c r="D1294" s="423">
        <v>2.69486824E8</v>
      </c>
      <c r="E1294" s="423">
        <v>9249.092</v>
      </c>
      <c r="F1294" s="423">
        <v>3978431.188</v>
      </c>
      <c r="G1294" s="423">
        <v>5590.47315</v>
      </c>
      <c r="H1294" s="423">
        <v>1271.36556</v>
      </c>
      <c r="I1294" s="423">
        <v>1941.99317</v>
      </c>
      <c r="J1294" s="423" t="s">
        <v>6384</v>
      </c>
    </row>
    <row r="1295" ht="15.75" customHeight="1">
      <c r="B1295" s="422">
        <v>43467.0</v>
      </c>
      <c r="C1295" s="423">
        <v>175499.0</v>
      </c>
      <c r="D1295" s="423">
        <v>1.98372613E8</v>
      </c>
      <c r="E1295" s="423">
        <v>6964.57</v>
      </c>
      <c r="F1295" s="423">
        <v>3929292.469</v>
      </c>
      <c r="G1295" s="423">
        <v>5496.43861</v>
      </c>
      <c r="H1295" s="423">
        <v>1249.80705</v>
      </c>
      <c r="I1295" s="423">
        <v>1912.97988</v>
      </c>
      <c r="J1295" s="423" t="s">
        <v>6384</v>
      </c>
    </row>
    <row r="1296" ht="15.75" customHeight="1">
      <c r="B1296" s="422">
        <v>43466.0</v>
      </c>
      <c r="C1296" s="423">
        <v>136917.0</v>
      </c>
      <c r="D1296" s="423">
        <v>1.5304745E8</v>
      </c>
      <c r="E1296" s="423">
        <v>5301.742</v>
      </c>
      <c r="F1296" s="423">
        <v>3912836.424</v>
      </c>
      <c r="G1296" s="423">
        <v>5465.25479</v>
      </c>
      <c r="H1296" s="423">
        <v>1245.80232</v>
      </c>
      <c r="I1296" s="423">
        <v>1908.19643</v>
      </c>
      <c r="J1296" s="423" t="s">
        <v>6384</v>
      </c>
    </row>
    <row r="1297" ht="15.75" customHeight="1">
      <c r="B1297" s="422">
        <v>43461.0</v>
      </c>
      <c r="C1297" s="423">
        <v>126318.0</v>
      </c>
      <c r="D1297" s="423">
        <v>1.37755509E8</v>
      </c>
      <c r="E1297" s="423">
        <v>5383.42</v>
      </c>
      <c r="F1297" s="423">
        <v>3872952.837</v>
      </c>
      <c r="G1297" s="423">
        <v>5385.64133</v>
      </c>
      <c r="H1297" s="423">
        <v>1232.82092</v>
      </c>
      <c r="I1297" s="423">
        <v>1880.78467</v>
      </c>
      <c r="J1297" s="423" t="s">
        <v>6384</v>
      </c>
    </row>
    <row r="1298" ht="15.75" customHeight="1">
      <c r="B1298" s="422">
        <v>43460.0</v>
      </c>
      <c r="C1298" s="423">
        <v>102387.0</v>
      </c>
      <c r="D1298" s="423">
        <v>1.12875035E8</v>
      </c>
      <c r="E1298" s="423">
        <v>3882.409</v>
      </c>
      <c r="F1298" s="423">
        <v>3851555.398</v>
      </c>
      <c r="G1298" s="423">
        <v>5349.18107</v>
      </c>
      <c r="H1298" s="423">
        <v>1226.75632</v>
      </c>
      <c r="I1298" s="423">
        <v>1867.68854</v>
      </c>
      <c r="J1298" s="423" t="s">
        <v>6384</v>
      </c>
    </row>
    <row r="1299" ht="15.75" customHeight="1">
      <c r="B1299" s="422">
        <v>43458.0</v>
      </c>
      <c r="C1299" s="423">
        <v>96777.0</v>
      </c>
      <c r="D1299" s="423">
        <v>9.4498141E7</v>
      </c>
      <c r="E1299" s="423">
        <v>3574.194</v>
      </c>
      <c r="F1299" s="423">
        <v>3831357.607</v>
      </c>
      <c r="G1299" s="423">
        <v>5300.09301</v>
      </c>
      <c r="H1299" s="423">
        <v>1218.46146</v>
      </c>
      <c r="I1299" s="423">
        <v>1854.75747</v>
      </c>
      <c r="J1299" s="423" t="s">
        <v>6384</v>
      </c>
    </row>
    <row r="1300" ht="15.75" customHeight="1">
      <c r="B1300" s="422">
        <v>43457.0</v>
      </c>
      <c r="C1300" s="423">
        <v>102291.0</v>
      </c>
      <c r="D1300" s="423">
        <v>8.9288131E7</v>
      </c>
      <c r="E1300" s="423">
        <v>3536.397</v>
      </c>
      <c r="F1300" s="423">
        <v>3819064.266</v>
      </c>
      <c r="G1300" s="423">
        <v>5281.77575</v>
      </c>
      <c r="H1300" s="423">
        <v>1213.8697</v>
      </c>
      <c r="I1300" s="423">
        <v>1850.75337</v>
      </c>
      <c r="J1300" s="423" t="s">
        <v>6384</v>
      </c>
    </row>
    <row r="1301" ht="15.75" customHeight="1">
      <c r="B1301" s="422">
        <v>43454.0</v>
      </c>
      <c r="C1301" s="423">
        <v>123653.0</v>
      </c>
      <c r="D1301" s="423">
        <v>1.16117071E8</v>
      </c>
      <c r="E1301" s="423">
        <v>4628.551</v>
      </c>
      <c r="F1301" s="423">
        <v>3809577.821</v>
      </c>
      <c r="G1301" s="423">
        <v>5265.31641</v>
      </c>
      <c r="H1301" s="423">
        <v>1209.37539</v>
      </c>
      <c r="I1301" s="423">
        <v>1842.11239</v>
      </c>
      <c r="J1301" s="423" t="s">
        <v>6384</v>
      </c>
    </row>
    <row r="1302" ht="15.75" customHeight="1">
      <c r="B1302" s="422">
        <v>43453.0</v>
      </c>
      <c r="C1302" s="423">
        <v>111442.0</v>
      </c>
      <c r="D1302" s="423">
        <v>9.628887E7</v>
      </c>
      <c r="E1302" s="423">
        <v>3979.347</v>
      </c>
      <c r="F1302" s="423">
        <v>3794045.179</v>
      </c>
      <c r="G1302" s="423">
        <v>5242.56289</v>
      </c>
      <c r="H1302" s="423">
        <v>1204.88932</v>
      </c>
      <c r="I1302" s="423">
        <v>1836.2462</v>
      </c>
      <c r="J1302" s="423" t="s">
        <v>6384</v>
      </c>
    </row>
    <row r="1303" ht="15.75" customHeight="1">
      <c r="B1303" s="422">
        <v>43452.0</v>
      </c>
      <c r="C1303" s="423">
        <v>98207.0</v>
      </c>
      <c r="D1303" s="423">
        <v>8.4353114E7</v>
      </c>
      <c r="E1303" s="423">
        <v>3340.942</v>
      </c>
      <c r="F1303" s="423">
        <v>3788345.348</v>
      </c>
      <c r="G1303" s="423">
        <v>5233.59417</v>
      </c>
      <c r="H1303" s="423">
        <v>1205.19945</v>
      </c>
      <c r="I1303" s="423">
        <v>1843.41318</v>
      </c>
      <c r="J1303" s="423" t="s">
        <v>6384</v>
      </c>
    </row>
    <row r="1304" ht="15.75" customHeight="1">
      <c r="B1304" s="422">
        <v>43451.0</v>
      </c>
      <c r="C1304" s="423">
        <v>91380.0</v>
      </c>
      <c r="D1304" s="423">
        <v>8.6002224E7</v>
      </c>
      <c r="E1304" s="423">
        <v>3145.612</v>
      </c>
      <c r="F1304" s="423">
        <v>3780160.98</v>
      </c>
      <c r="G1304" s="423">
        <v>5218.01291</v>
      </c>
      <c r="H1304" s="423">
        <v>1201.50522</v>
      </c>
      <c r="I1304" s="423">
        <v>1842.15601</v>
      </c>
      <c r="J1304" s="423" t="s">
        <v>6384</v>
      </c>
    </row>
    <row r="1305" ht="15.75" customHeight="1">
      <c r="B1305" s="422">
        <v>43447.0</v>
      </c>
      <c r="C1305" s="423">
        <v>129271.0</v>
      </c>
      <c r="D1305" s="423">
        <v>1.23738449E8</v>
      </c>
      <c r="E1305" s="423">
        <v>4996.979</v>
      </c>
      <c r="F1305" s="423">
        <v>3798226.753</v>
      </c>
      <c r="G1305" s="423">
        <v>5251.01606</v>
      </c>
      <c r="H1305" s="423">
        <v>1206.78986</v>
      </c>
      <c r="I1305" s="423">
        <v>1843.77768</v>
      </c>
      <c r="J1305" s="423" t="s">
        <v>6384</v>
      </c>
    </row>
    <row r="1306" ht="15.75" customHeight="1">
      <c r="B1306" s="422">
        <v>43446.0</v>
      </c>
      <c r="C1306" s="423">
        <v>133058.0</v>
      </c>
      <c r="D1306" s="423">
        <v>1.10401389E8</v>
      </c>
      <c r="E1306" s="423">
        <v>4873.939</v>
      </c>
      <c r="F1306" s="423">
        <v>3808279.603</v>
      </c>
      <c r="G1306" s="423">
        <v>5265.84016</v>
      </c>
      <c r="H1306" s="423">
        <v>1210.44951</v>
      </c>
      <c r="I1306" s="423">
        <v>1842.79135</v>
      </c>
      <c r="J1306" s="423" t="s">
        <v>6384</v>
      </c>
    </row>
    <row r="1307" ht="15.75" customHeight="1">
      <c r="B1307" s="422">
        <v>43445.0</v>
      </c>
      <c r="C1307" s="423">
        <v>131375.0</v>
      </c>
      <c r="D1307" s="423">
        <v>1.12939502E8</v>
      </c>
      <c r="E1307" s="423">
        <v>4834.636</v>
      </c>
      <c r="F1307" s="423">
        <v>3815027.127</v>
      </c>
      <c r="G1307" s="423">
        <v>5275.76037</v>
      </c>
      <c r="H1307" s="423">
        <v>1213.19072</v>
      </c>
      <c r="I1307" s="423">
        <v>1848.72189</v>
      </c>
      <c r="J1307" s="423" t="s">
        <v>6384</v>
      </c>
    </row>
    <row r="1308" ht="15.75" customHeight="1">
      <c r="B1308" s="422">
        <v>43444.0</v>
      </c>
      <c r="C1308" s="423">
        <v>155100.0</v>
      </c>
      <c r="D1308" s="423">
        <v>1.26798296E8</v>
      </c>
      <c r="E1308" s="423">
        <v>5676.785</v>
      </c>
      <c r="F1308" s="423">
        <v>3820905.657</v>
      </c>
      <c r="G1308" s="423">
        <v>5295.69868</v>
      </c>
      <c r="H1308" s="423">
        <v>1219.77664</v>
      </c>
      <c r="I1308" s="423">
        <v>1849.69933</v>
      </c>
      <c r="J1308" s="423" t="s">
        <v>6384</v>
      </c>
    </row>
    <row r="1309" ht="15.75" customHeight="1">
      <c r="B1309" s="422">
        <v>43443.0</v>
      </c>
      <c r="C1309" s="423">
        <v>144569.0</v>
      </c>
      <c r="D1309" s="423">
        <v>1.26995721E8</v>
      </c>
      <c r="E1309" s="423">
        <v>5167.905</v>
      </c>
      <c r="F1309" s="423">
        <v>3832643.801</v>
      </c>
      <c r="G1309" s="423">
        <v>5306.22937</v>
      </c>
      <c r="H1309" s="423">
        <v>1222.05121</v>
      </c>
      <c r="I1309" s="423">
        <v>1855.67719</v>
      </c>
      <c r="J1309" s="423" t="s">
        <v>6384</v>
      </c>
    </row>
    <row r="1310" ht="15.75" customHeight="1">
      <c r="B1310" s="422">
        <v>43440.0</v>
      </c>
      <c r="C1310" s="423">
        <v>137535.0</v>
      </c>
      <c r="D1310" s="423">
        <v>1.50585016E8</v>
      </c>
      <c r="E1310" s="423">
        <v>5140.455</v>
      </c>
      <c r="F1310" s="423">
        <v>3836251.508</v>
      </c>
      <c r="G1310" s="423">
        <v>5332.80612</v>
      </c>
      <c r="H1310" s="423">
        <v>1224.19743</v>
      </c>
      <c r="I1310" s="423">
        <v>1862.48565</v>
      </c>
      <c r="J1310" s="423" t="s">
        <v>6384</v>
      </c>
    </row>
    <row r="1311" ht="15.75" customHeight="1">
      <c r="B1311" s="422">
        <v>43439.0</v>
      </c>
      <c r="C1311" s="423">
        <v>160823.0</v>
      </c>
      <c r="D1311" s="423">
        <v>2.15842062E8</v>
      </c>
      <c r="E1311" s="423">
        <v>6795.947</v>
      </c>
      <c r="F1311" s="423">
        <v>3841499.438</v>
      </c>
      <c r="G1311" s="423">
        <v>5361.11206</v>
      </c>
      <c r="H1311" s="423">
        <v>1231.26293</v>
      </c>
      <c r="I1311" s="423">
        <v>1872.44561</v>
      </c>
      <c r="J1311" s="423" t="s">
        <v>6384</v>
      </c>
    </row>
    <row r="1312" ht="15.75" customHeight="1">
      <c r="B1312" s="422">
        <v>43438.0</v>
      </c>
      <c r="C1312" s="423">
        <v>164286.0</v>
      </c>
      <c r="D1312" s="423">
        <v>2.14055779E8</v>
      </c>
      <c r="E1312" s="423">
        <v>6834.856</v>
      </c>
      <c r="F1312" s="423">
        <v>3840709.833</v>
      </c>
      <c r="G1312" s="423">
        <v>5345.42738</v>
      </c>
      <c r="H1312" s="423">
        <v>1234.95591</v>
      </c>
      <c r="I1312" s="423">
        <v>1870.37846</v>
      </c>
      <c r="J1312" s="423" t="s">
        <v>6384</v>
      </c>
    </row>
    <row r="1313" ht="15.75" customHeight="1">
      <c r="B1313" s="422">
        <v>43437.0</v>
      </c>
      <c r="C1313" s="423">
        <v>139861.0</v>
      </c>
      <c r="D1313" s="423">
        <v>1.6763701E8</v>
      </c>
      <c r="E1313" s="423">
        <v>5498.62</v>
      </c>
      <c r="F1313" s="423">
        <v>3817868.037</v>
      </c>
      <c r="G1313" s="423">
        <v>5296.55091</v>
      </c>
      <c r="H1313" s="423">
        <v>1225.35196</v>
      </c>
      <c r="I1313" s="423">
        <v>1855.96399</v>
      </c>
      <c r="J1313" s="423" t="s">
        <v>6384</v>
      </c>
    </row>
    <row r="1314" ht="15.75" customHeight="1">
      <c r="B1314" s="422">
        <v>43436.0</v>
      </c>
      <c r="C1314" s="423">
        <v>142628.0</v>
      </c>
      <c r="D1314" s="423">
        <v>1.75692131E8</v>
      </c>
      <c r="E1314" s="423">
        <v>5765.428</v>
      </c>
      <c r="F1314" s="423">
        <v>3817668.022</v>
      </c>
      <c r="G1314" s="423">
        <v>5290.76784</v>
      </c>
      <c r="H1314" s="423">
        <v>1226.31458</v>
      </c>
      <c r="I1314" s="423">
        <v>1855.47868</v>
      </c>
      <c r="J1314" s="423" t="s">
        <v>6384</v>
      </c>
    </row>
    <row r="1315" ht="15.75" customHeight="1">
      <c r="B1315" s="422">
        <v>43433.0</v>
      </c>
      <c r="C1315" s="423">
        <v>154669.0</v>
      </c>
      <c r="D1315" s="423">
        <v>1.79691747E8</v>
      </c>
      <c r="E1315" s="423">
        <v>7355.53</v>
      </c>
      <c r="F1315" s="423">
        <v>3817824.443</v>
      </c>
      <c r="G1315" s="423">
        <v>5281.25158</v>
      </c>
      <c r="H1315" s="423">
        <v>1223.47144</v>
      </c>
      <c r="I1315" s="423">
        <v>1861.56273</v>
      </c>
      <c r="J1315" s="423" t="s">
        <v>6384</v>
      </c>
    </row>
    <row r="1316" ht="15.75" customHeight="1">
      <c r="B1316" s="422">
        <v>43432.0</v>
      </c>
      <c r="C1316" s="423">
        <v>145317.0</v>
      </c>
      <c r="D1316" s="423">
        <v>1.55499005E8</v>
      </c>
      <c r="E1316" s="423">
        <v>5942.766</v>
      </c>
      <c r="F1316" s="423">
        <v>3836829.319</v>
      </c>
      <c r="G1316" s="423">
        <v>5286.72472</v>
      </c>
      <c r="H1316" s="423">
        <v>1222.82253</v>
      </c>
      <c r="I1316" s="423">
        <v>1860.60414</v>
      </c>
      <c r="J1316" s="423" t="s">
        <v>6384</v>
      </c>
    </row>
    <row r="1317" ht="15.75" customHeight="1">
      <c r="B1317" s="422">
        <v>43431.0</v>
      </c>
      <c r="C1317" s="423">
        <v>151846.0</v>
      </c>
      <c r="D1317" s="423">
        <v>1.49105045E8</v>
      </c>
      <c r="E1317" s="423">
        <v>6388.535</v>
      </c>
      <c r="F1317" s="423">
        <v>3842644.859</v>
      </c>
      <c r="G1317" s="423">
        <v>5288.54914</v>
      </c>
      <c r="H1317" s="423">
        <v>1226.37461</v>
      </c>
      <c r="I1317" s="423">
        <v>1862.03614</v>
      </c>
      <c r="J1317" s="423" t="s">
        <v>6384</v>
      </c>
    </row>
    <row r="1318" ht="15.75" customHeight="1">
      <c r="B1318" s="422">
        <v>43430.0</v>
      </c>
      <c r="C1318" s="423">
        <v>139611.0</v>
      </c>
      <c r="D1318" s="423">
        <v>1.35327345E8</v>
      </c>
      <c r="E1318" s="423">
        <v>6157.467</v>
      </c>
      <c r="F1318" s="423">
        <v>3827758.606</v>
      </c>
      <c r="G1318" s="423">
        <v>5279.25571</v>
      </c>
      <c r="H1318" s="423">
        <v>1224.22471</v>
      </c>
      <c r="I1318" s="423">
        <v>1857.72183</v>
      </c>
      <c r="J1318" s="423" t="s">
        <v>6384</v>
      </c>
    </row>
    <row r="1319" ht="15.75" customHeight="1">
      <c r="B1319" s="422">
        <v>43429.0</v>
      </c>
      <c r="C1319" s="423">
        <v>133705.0</v>
      </c>
      <c r="D1319" s="423">
        <v>1.24784629E8</v>
      </c>
      <c r="E1319" s="423">
        <v>5694.573</v>
      </c>
      <c r="F1319" s="423">
        <v>3816305.106</v>
      </c>
      <c r="G1319" s="423">
        <v>5276.24137</v>
      </c>
      <c r="H1319" s="423">
        <v>1221.05772</v>
      </c>
      <c r="I1319" s="423">
        <v>1855.44623</v>
      </c>
      <c r="J1319" s="423" t="s">
        <v>6384</v>
      </c>
    </row>
    <row r="1320" ht="15.75" customHeight="1">
      <c r="B1320" s="422">
        <v>43426.0</v>
      </c>
      <c r="C1320" s="423">
        <v>136362.0</v>
      </c>
      <c r="D1320" s="423">
        <v>1.28905415E8</v>
      </c>
      <c r="E1320" s="423">
        <v>5526.496</v>
      </c>
      <c r="F1320" s="423">
        <v>3830014.576</v>
      </c>
      <c r="G1320" s="423">
        <v>5305.95045</v>
      </c>
      <c r="H1320" s="423">
        <v>1227.55292</v>
      </c>
      <c r="I1320" s="423">
        <v>1868.96981</v>
      </c>
      <c r="J1320" s="423" t="s">
        <v>6384</v>
      </c>
    </row>
    <row r="1321" ht="15.75" customHeight="1">
      <c r="B1321" s="422">
        <v>43424.0</v>
      </c>
      <c r="C1321" s="423">
        <v>162624.0</v>
      </c>
      <c r="D1321" s="423">
        <v>1.68025377E8</v>
      </c>
      <c r="E1321" s="423">
        <v>7171.537</v>
      </c>
      <c r="F1321" s="423">
        <v>3822936.053</v>
      </c>
      <c r="G1321" s="423">
        <v>5298.83557</v>
      </c>
      <c r="H1321" s="423">
        <v>1221.1741</v>
      </c>
      <c r="I1321" s="423">
        <v>1868.86331</v>
      </c>
      <c r="J1321" s="423" t="s">
        <v>6384</v>
      </c>
    </row>
    <row r="1322" ht="15.75" customHeight="1">
      <c r="B1322" s="422">
        <v>43423.0</v>
      </c>
      <c r="C1322" s="423">
        <v>163186.0</v>
      </c>
      <c r="D1322" s="423">
        <v>1.76160821E8</v>
      </c>
      <c r="E1322" s="423">
        <v>8030.592</v>
      </c>
      <c r="F1322" s="423">
        <v>3816151.743</v>
      </c>
      <c r="G1322" s="423">
        <v>5257.1083</v>
      </c>
      <c r="H1322" s="423">
        <v>1214.50623</v>
      </c>
      <c r="I1322" s="423">
        <v>1853.08515</v>
      </c>
      <c r="J1322" s="423" t="s">
        <v>6384</v>
      </c>
    </row>
    <row r="1323" ht="15.75" customHeight="1">
      <c r="B1323" s="422">
        <v>43422.0</v>
      </c>
      <c r="C1323" s="423">
        <v>125635.0</v>
      </c>
      <c r="D1323" s="423">
        <v>1.35708718E8</v>
      </c>
      <c r="E1323" s="423">
        <v>5565.407</v>
      </c>
      <c r="F1323" s="423">
        <v>3820264.919</v>
      </c>
      <c r="G1323" s="423">
        <v>5256.06558</v>
      </c>
      <c r="H1323" s="423">
        <v>1212.48755</v>
      </c>
      <c r="I1323" s="423">
        <v>1853.04914</v>
      </c>
      <c r="J1323" s="423" t="s">
        <v>6384</v>
      </c>
    </row>
    <row r="1324" ht="15.75" customHeight="1">
      <c r="B1324" s="422">
        <v>43419.0</v>
      </c>
      <c r="C1324" s="423">
        <v>129799.0</v>
      </c>
      <c r="D1324" s="423">
        <v>1.30756905E8</v>
      </c>
      <c r="E1324" s="423">
        <v>5557.549</v>
      </c>
      <c r="F1324" s="423">
        <v>3813397.973</v>
      </c>
      <c r="G1324" s="423">
        <v>5244.62735</v>
      </c>
      <c r="H1324" s="423">
        <v>1208.1146</v>
      </c>
      <c r="I1324" s="423">
        <v>1856.11566</v>
      </c>
      <c r="J1324" s="423" t="s">
        <v>6384</v>
      </c>
    </row>
    <row r="1325" ht="15.75" customHeight="1">
      <c r="B1325" s="422">
        <v>43418.0</v>
      </c>
      <c r="C1325" s="423">
        <v>149241.0</v>
      </c>
      <c r="D1325" s="423">
        <v>1.43593531E8</v>
      </c>
      <c r="E1325" s="423">
        <v>6316.108</v>
      </c>
      <c r="F1325" s="423">
        <v>3813869.925</v>
      </c>
      <c r="G1325" s="423">
        <v>5245.58718</v>
      </c>
      <c r="H1325" s="423">
        <v>1206.79784</v>
      </c>
      <c r="I1325" s="423">
        <v>1860.28334</v>
      </c>
      <c r="J1325" s="423" t="s">
        <v>6384</v>
      </c>
    </row>
    <row r="1326" ht="15.75" customHeight="1">
      <c r="B1326" s="422">
        <v>43417.0</v>
      </c>
      <c r="C1326" s="423">
        <v>128056.0</v>
      </c>
      <c r="D1326" s="423">
        <v>1.20948196E8</v>
      </c>
      <c r="E1326" s="423">
        <v>5315.572</v>
      </c>
      <c r="F1326" s="423">
        <v>3817682.595</v>
      </c>
      <c r="G1326" s="423">
        <v>5258.58916</v>
      </c>
      <c r="H1326" s="423">
        <v>1213.15539</v>
      </c>
      <c r="I1326" s="423">
        <v>1866.77397</v>
      </c>
      <c r="J1326" s="423" t="s">
        <v>6384</v>
      </c>
    </row>
    <row r="1327" ht="15.75" customHeight="1">
      <c r="B1327" s="422">
        <v>43416.0</v>
      </c>
      <c r="C1327" s="423">
        <v>140119.0</v>
      </c>
      <c r="D1327" s="423">
        <v>1.32009513E8</v>
      </c>
      <c r="E1327" s="423">
        <v>5184.28</v>
      </c>
      <c r="F1327" s="423">
        <v>3799736.277</v>
      </c>
      <c r="G1327" s="423">
        <v>5239.06085</v>
      </c>
      <c r="H1327" s="423">
        <v>1202.48369</v>
      </c>
      <c r="I1327" s="423">
        <v>1855.45825</v>
      </c>
      <c r="J1327" s="423" t="s">
        <v>6384</v>
      </c>
    </row>
    <row r="1328" ht="15.75" customHeight="1">
      <c r="B1328" s="422">
        <v>43415.0</v>
      </c>
      <c r="C1328" s="423">
        <v>138681.0</v>
      </c>
      <c r="D1328" s="423">
        <v>1.28705018E8</v>
      </c>
      <c r="E1328" s="423">
        <v>5274.41</v>
      </c>
      <c r="F1328" s="423">
        <v>3819517.76</v>
      </c>
      <c r="G1328" s="423">
        <v>5278.9798</v>
      </c>
      <c r="H1328" s="423">
        <v>1215.41728</v>
      </c>
      <c r="I1328" s="423">
        <v>1868.3013</v>
      </c>
      <c r="J1328" s="423" t="s">
        <v>6384</v>
      </c>
    </row>
    <row r="1329" ht="15.75" customHeight="1">
      <c r="B1329" s="422">
        <v>43412.0</v>
      </c>
      <c r="C1329" s="423">
        <v>143337.0</v>
      </c>
      <c r="D1329" s="423">
        <v>1.50204458E8</v>
      </c>
      <c r="E1329" s="423">
        <v>5937.021</v>
      </c>
      <c r="F1329" s="423">
        <v>3812226.225</v>
      </c>
      <c r="G1329" s="423">
        <v>5259.11276</v>
      </c>
      <c r="H1329" s="423">
        <v>1210.4638</v>
      </c>
      <c r="I1329" s="423">
        <v>1859.09718</v>
      </c>
      <c r="J1329" s="423" t="s">
        <v>6384</v>
      </c>
    </row>
    <row r="1330" ht="15.75" customHeight="1">
      <c r="B1330" s="422">
        <v>43411.0</v>
      </c>
      <c r="C1330" s="423">
        <v>122367.0</v>
      </c>
      <c r="D1330" s="423">
        <v>1.28436362E8</v>
      </c>
      <c r="E1330" s="423">
        <v>4844.878</v>
      </c>
      <c r="F1330" s="423">
        <v>3811039.0</v>
      </c>
      <c r="G1330" s="423">
        <v>5242.21758</v>
      </c>
      <c r="H1330" s="423">
        <v>1207.5215</v>
      </c>
      <c r="I1330" s="423">
        <v>1853.72583</v>
      </c>
      <c r="J1330" s="423" t="s">
        <v>6384</v>
      </c>
    </row>
    <row r="1331" ht="15.75" customHeight="1">
      <c r="B1331" s="422">
        <v>43410.0</v>
      </c>
      <c r="C1331" s="423">
        <v>115786.0</v>
      </c>
      <c r="D1331" s="423">
        <v>1.05143336E8</v>
      </c>
      <c r="E1331" s="423">
        <v>4400.306</v>
      </c>
      <c r="F1331" s="423">
        <v>3788031.941</v>
      </c>
      <c r="G1331" s="423">
        <v>5204.35961</v>
      </c>
      <c r="H1331" s="423">
        <v>1200.42909</v>
      </c>
      <c r="I1331" s="423">
        <v>1842.93613</v>
      </c>
      <c r="J1331" s="423" t="s">
        <v>6384</v>
      </c>
    </row>
    <row r="1332" ht="15.75" customHeight="1">
      <c r="B1332" s="422">
        <v>43409.0</v>
      </c>
      <c r="C1332" s="423">
        <v>137407.0</v>
      </c>
      <c r="D1332" s="423">
        <v>1.43196958E8</v>
      </c>
      <c r="E1332" s="423">
        <v>5382.054</v>
      </c>
      <c r="F1332" s="423">
        <v>3797704.589</v>
      </c>
      <c r="G1332" s="423">
        <v>5224.94004</v>
      </c>
      <c r="H1332" s="423">
        <v>1204.72016</v>
      </c>
      <c r="I1332" s="423">
        <v>1848.26095</v>
      </c>
      <c r="J1332" s="423" t="s">
        <v>6384</v>
      </c>
    </row>
    <row r="1333" ht="15.75" customHeight="1">
      <c r="B1333" s="422">
        <v>43408.0</v>
      </c>
      <c r="C1333" s="423">
        <v>141410.0</v>
      </c>
      <c r="D1333" s="423">
        <v>1.43395878E8</v>
      </c>
      <c r="E1333" s="423">
        <v>5393.25</v>
      </c>
      <c r="F1333" s="423">
        <v>3814708.858</v>
      </c>
      <c r="G1333" s="423">
        <v>5238.98858</v>
      </c>
      <c r="H1333" s="423">
        <v>1211.3882</v>
      </c>
      <c r="I1333" s="423">
        <v>1852.66241</v>
      </c>
      <c r="J1333" s="423" t="s">
        <v>6384</v>
      </c>
    </row>
    <row r="1334" ht="15.75" customHeight="1">
      <c r="B1334" s="422">
        <v>43405.0</v>
      </c>
      <c r="C1334" s="423">
        <v>131116.0</v>
      </c>
      <c r="D1334" s="423">
        <v>1.38059117E8</v>
      </c>
      <c r="E1334" s="423">
        <v>5299.597</v>
      </c>
      <c r="F1334" s="423">
        <v>3831683.904</v>
      </c>
      <c r="G1334" s="423">
        <v>5258.47686</v>
      </c>
      <c r="H1334" s="423">
        <v>1216.05258</v>
      </c>
      <c r="I1334" s="423">
        <v>1865.35815</v>
      </c>
      <c r="J1334" s="423" t="s">
        <v>6384</v>
      </c>
    </row>
    <row r="1335" ht="15.75" customHeight="1">
      <c r="B1335" s="422">
        <v>43404.0</v>
      </c>
      <c r="C1335" s="423">
        <v>127894.0</v>
      </c>
      <c r="D1335" s="423">
        <v>1.48388166E8</v>
      </c>
      <c r="E1335" s="423">
        <v>5147.14</v>
      </c>
      <c r="F1335" s="423">
        <v>3841978.001</v>
      </c>
      <c r="G1335" s="423">
        <v>5284.12752</v>
      </c>
      <c r="H1335" s="423">
        <v>1222.48742</v>
      </c>
      <c r="I1335" s="423">
        <v>1878.03972</v>
      </c>
      <c r="J1335" s="423" t="s">
        <v>6384</v>
      </c>
    </row>
    <row r="1336" ht="15.75" customHeight="1">
      <c r="B1336" s="422">
        <v>43403.0</v>
      </c>
      <c r="C1336" s="423">
        <v>132061.0</v>
      </c>
      <c r="D1336" s="423">
        <v>1.48548842E8</v>
      </c>
      <c r="E1336" s="423">
        <v>5524.97</v>
      </c>
      <c r="F1336" s="423">
        <v>3844786.038</v>
      </c>
      <c r="G1336" s="423">
        <v>5299.07393</v>
      </c>
      <c r="H1336" s="423">
        <v>1226.44047</v>
      </c>
      <c r="I1336" s="423">
        <v>1876.70676</v>
      </c>
      <c r="J1336" s="423" t="s">
        <v>6384</v>
      </c>
    </row>
    <row r="1337" ht="15.75" customHeight="1">
      <c r="B1337" s="422">
        <v>43402.0</v>
      </c>
      <c r="C1337" s="423">
        <v>119748.0</v>
      </c>
      <c r="D1337" s="423">
        <v>1.25985451E8</v>
      </c>
      <c r="E1337" s="423">
        <v>4428.078</v>
      </c>
      <c r="F1337" s="423">
        <v>3826322.995</v>
      </c>
      <c r="G1337" s="423">
        <v>5246.51303</v>
      </c>
      <c r="H1337" s="423">
        <v>1219.10591</v>
      </c>
      <c r="I1337" s="423">
        <v>1860.34516</v>
      </c>
      <c r="J1337" s="423" t="s">
        <v>6384</v>
      </c>
    </row>
    <row r="1338" ht="15.75" customHeight="1">
      <c r="B1338" s="422">
        <v>43401.0</v>
      </c>
      <c r="C1338" s="423">
        <v>101648.0</v>
      </c>
      <c r="D1338" s="423">
        <v>1.10769135E8</v>
      </c>
      <c r="E1338" s="423">
        <v>3717.173</v>
      </c>
      <c r="F1338" s="423">
        <v>3813057.54</v>
      </c>
      <c r="G1338" s="423">
        <v>5212.23312</v>
      </c>
      <c r="H1338" s="423">
        <v>1210.41857</v>
      </c>
      <c r="I1338" s="423">
        <v>1852.83582</v>
      </c>
      <c r="J1338" s="423" t="s">
        <v>6384</v>
      </c>
    </row>
    <row r="1339" ht="15.75" customHeight="1">
      <c r="B1339" s="422">
        <v>43398.0</v>
      </c>
      <c r="C1339" s="423">
        <v>107365.0</v>
      </c>
      <c r="D1339" s="423">
        <v>1.16380912E8</v>
      </c>
      <c r="E1339" s="423">
        <v>4251.061</v>
      </c>
      <c r="F1339" s="423">
        <v>3845687.727</v>
      </c>
      <c r="G1339" s="423">
        <v>5282.04106</v>
      </c>
      <c r="H1339" s="423">
        <v>1223.79328</v>
      </c>
      <c r="I1339" s="423">
        <v>1876.05985</v>
      </c>
      <c r="J1339" s="423" t="s">
        <v>6384</v>
      </c>
    </row>
    <row r="1340" ht="15.75" customHeight="1">
      <c r="B1340" s="422">
        <v>43397.0</v>
      </c>
      <c r="C1340" s="423">
        <v>102853.0</v>
      </c>
      <c r="D1340" s="423">
        <v>9.8346974E7</v>
      </c>
      <c r="E1340" s="423">
        <v>3680.274</v>
      </c>
      <c r="F1340" s="423">
        <v>3831769.325</v>
      </c>
      <c r="G1340" s="423">
        <v>5276.33044</v>
      </c>
      <c r="H1340" s="423">
        <v>1218.36716</v>
      </c>
      <c r="I1340" s="423">
        <v>1872.01812</v>
      </c>
      <c r="J1340" s="423" t="s">
        <v>6384</v>
      </c>
    </row>
    <row r="1341" ht="15.75" customHeight="1">
      <c r="B1341" s="422">
        <v>43396.0</v>
      </c>
      <c r="C1341" s="423">
        <v>104620.0</v>
      </c>
      <c r="D1341" s="423">
        <v>1.02805204E8</v>
      </c>
      <c r="E1341" s="423">
        <v>3794.005</v>
      </c>
      <c r="F1341" s="423">
        <v>3803674.16</v>
      </c>
      <c r="G1341" s="423">
        <v>5252.67171</v>
      </c>
      <c r="H1341" s="423">
        <v>1211.95893</v>
      </c>
      <c r="I1341" s="423">
        <v>1863.96089</v>
      </c>
      <c r="J1341" s="423" t="s">
        <v>6384</v>
      </c>
    </row>
    <row r="1342" ht="15.75" customHeight="1">
      <c r="B1342" s="422">
        <v>43395.0</v>
      </c>
      <c r="C1342" s="423">
        <v>108312.0</v>
      </c>
      <c r="D1342" s="423">
        <v>1.15194939E8</v>
      </c>
      <c r="E1342" s="423">
        <v>4353.25</v>
      </c>
      <c r="F1342" s="423">
        <v>3801517.961</v>
      </c>
      <c r="G1342" s="423">
        <v>5251.95278</v>
      </c>
      <c r="H1342" s="423">
        <v>1209.50891</v>
      </c>
      <c r="I1342" s="423">
        <v>1859.32623</v>
      </c>
      <c r="J1342" s="423" t="s">
        <v>6384</v>
      </c>
    </row>
    <row r="1343" ht="15.75" customHeight="1">
      <c r="B1343" s="422">
        <v>43394.0</v>
      </c>
      <c r="C1343" s="423">
        <v>107716.0</v>
      </c>
      <c r="D1343" s="423">
        <v>1.24368971E8</v>
      </c>
      <c r="E1343" s="423">
        <v>4395.962</v>
      </c>
      <c r="F1343" s="423">
        <v>3846078.807</v>
      </c>
      <c r="G1343" s="423">
        <v>5331.16861</v>
      </c>
      <c r="H1343" s="423">
        <v>1230.26778</v>
      </c>
      <c r="I1343" s="423">
        <v>1884.32412</v>
      </c>
      <c r="J1343" s="423" t="s">
        <v>6384</v>
      </c>
    </row>
    <row r="1344" ht="15.75" customHeight="1">
      <c r="B1344" s="422">
        <v>43391.0</v>
      </c>
      <c r="C1344" s="423">
        <v>113654.0</v>
      </c>
      <c r="D1344" s="423">
        <v>1.26336653E8</v>
      </c>
      <c r="E1344" s="423">
        <v>4763.359</v>
      </c>
      <c r="F1344" s="423">
        <v>3880966.144</v>
      </c>
      <c r="G1344" s="423">
        <v>5381.51874</v>
      </c>
      <c r="H1344" s="423">
        <v>1243.54491</v>
      </c>
      <c r="I1344" s="423">
        <v>1896.07198</v>
      </c>
      <c r="J1344" s="423" t="s">
        <v>6384</v>
      </c>
    </row>
    <row r="1345" ht="15.75" customHeight="1">
      <c r="B1345" s="422">
        <v>43390.0</v>
      </c>
      <c r="C1345" s="423">
        <v>110890.0</v>
      </c>
      <c r="D1345" s="423">
        <v>1.30743962E8</v>
      </c>
      <c r="E1345" s="423">
        <v>5114.437</v>
      </c>
      <c r="F1345" s="423">
        <v>3882958.596</v>
      </c>
      <c r="G1345" s="423">
        <v>5380.78552</v>
      </c>
      <c r="H1345" s="423">
        <v>1248.43757</v>
      </c>
      <c r="I1345" s="423">
        <v>1897.88059</v>
      </c>
      <c r="J1345" s="423" t="s">
        <v>6384</v>
      </c>
    </row>
    <row r="1346" ht="15.75" customHeight="1">
      <c r="B1346" s="422">
        <v>43389.0</v>
      </c>
      <c r="C1346" s="423">
        <v>108130.0</v>
      </c>
      <c r="D1346" s="423">
        <v>1.1857948E8</v>
      </c>
      <c r="E1346" s="423">
        <v>4925.262</v>
      </c>
      <c r="F1346" s="423">
        <v>3888987.63</v>
      </c>
      <c r="G1346" s="423">
        <v>5399.8844</v>
      </c>
      <c r="H1346" s="423">
        <v>1254.18606</v>
      </c>
      <c r="I1346" s="423">
        <v>1903.17123</v>
      </c>
      <c r="J1346" s="423" t="s">
        <v>6384</v>
      </c>
    </row>
    <row r="1347" ht="15.75" customHeight="1">
      <c r="B1347" s="422">
        <v>43388.0</v>
      </c>
      <c r="C1347" s="423">
        <v>118767.0</v>
      </c>
      <c r="D1347" s="423">
        <v>1.16295464E8</v>
      </c>
      <c r="E1347" s="423">
        <v>4939.397</v>
      </c>
      <c r="F1347" s="423">
        <v>3879469.943</v>
      </c>
      <c r="G1347" s="423">
        <v>5384.41199</v>
      </c>
      <c r="H1347" s="423">
        <v>1248.18595</v>
      </c>
      <c r="I1347" s="423">
        <v>1899.91765</v>
      </c>
      <c r="J1347" s="423" t="s">
        <v>6384</v>
      </c>
    </row>
    <row r="1348" ht="15.75" customHeight="1">
      <c r="B1348" s="422">
        <v>43387.0</v>
      </c>
      <c r="C1348" s="423">
        <v>121641.0</v>
      </c>
      <c r="D1348" s="423">
        <v>1.54717841E8</v>
      </c>
      <c r="E1348" s="423">
        <v>5766.242</v>
      </c>
      <c r="F1348" s="423">
        <v>3911524.429</v>
      </c>
      <c r="G1348" s="423">
        <v>5446.40973</v>
      </c>
      <c r="H1348" s="423">
        <v>1262.52148</v>
      </c>
      <c r="I1348" s="423">
        <v>1922.92372</v>
      </c>
      <c r="J1348" s="423" t="s">
        <v>6384</v>
      </c>
    </row>
    <row r="1349" ht="15.75" customHeight="1">
      <c r="B1349" s="422">
        <v>43384.0</v>
      </c>
      <c r="C1349" s="423">
        <v>133711.0</v>
      </c>
      <c r="D1349" s="423">
        <v>1.4751987E8</v>
      </c>
      <c r="E1349" s="423">
        <v>6449.846</v>
      </c>
      <c r="F1349" s="423">
        <v>3908827.615</v>
      </c>
      <c r="G1349" s="423">
        <v>5435.01343</v>
      </c>
      <c r="H1349" s="423">
        <v>1265.75049</v>
      </c>
      <c r="I1349" s="423">
        <v>1925.7621</v>
      </c>
      <c r="J1349" s="423" t="s">
        <v>6384</v>
      </c>
    </row>
    <row r="1350" ht="15.75" customHeight="1">
      <c r="B1350" s="422">
        <v>43383.0</v>
      </c>
      <c r="C1350" s="423">
        <v>151165.0</v>
      </c>
      <c r="D1350" s="423">
        <v>1.67813178E8</v>
      </c>
      <c r="E1350" s="423">
        <v>8019.464</v>
      </c>
      <c r="F1350" s="423">
        <v>3912114.653</v>
      </c>
      <c r="G1350" s="423">
        <v>5436.15142</v>
      </c>
      <c r="H1350" s="423">
        <v>1274.45682</v>
      </c>
      <c r="I1350" s="423">
        <v>1922.39539</v>
      </c>
      <c r="J1350" s="423" t="s">
        <v>6384</v>
      </c>
    </row>
    <row r="1351" ht="15.75" customHeight="1">
      <c r="B1351" s="422">
        <v>43382.0</v>
      </c>
      <c r="C1351" s="423">
        <v>144003.0</v>
      </c>
      <c r="D1351" s="423">
        <v>1.60320824E8</v>
      </c>
      <c r="E1351" s="423">
        <v>8012.177</v>
      </c>
      <c r="F1351" s="423">
        <v>3918240.508</v>
      </c>
      <c r="G1351" s="423">
        <v>5455.81068</v>
      </c>
      <c r="H1351" s="423">
        <v>1278.02733</v>
      </c>
      <c r="I1351" s="423">
        <v>1928.93738</v>
      </c>
      <c r="J1351" s="423" t="s">
        <v>6384</v>
      </c>
    </row>
    <row r="1352" ht="15.75" customHeight="1">
      <c r="B1352" s="422">
        <v>43381.0</v>
      </c>
      <c r="C1352" s="423">
        <v>150448.0</v>
      </c>
      <c r="D1352" s="423">
        <v>1.82218695E8</v>
      </c>
      <c r="E1352" s="423">
        <v>8014.25</v>
      </c>
      <c r="F1352" s="423">
        <v>3905701.158</v>
      </c>
      <c r="G1352" s="423">
        <v>5440.94729</v>
      </c>
      <c r="H1352" s="423">
        <v>1264.07245</v>
      </c>
      <c r="I1352" s="423">
        <v>1909.69645</v>
      </c>
      <c r="J1352" s="423" t="s">
        <v>6384</v>
      </c>
    </row>
    <row r="1353" ht="15.75" customHeight="1">
      <c r="B1353" s="422">
        <v>43380.0</v>
      </c>
      <c r="C1353" s="423">
        <v>159675.0</v>
      </c>
      <c r="D1353" s="423">
        <v>1.87007557E8</v>
      </c>
      <c r="E1353" s="423">
        <v>8448.013</v>
      </c>
      <c r="F1353" s="423">
        <v>3897153.133</v>
      </c>
      <c r="G1353" s="423">
        <v>5410.81367</v>
      </c>
      <c r="H1353" s="423">
        <v>1257.13408</v>
      </c>
      <c r="I1353" s="423">
        <v>1902.24277</v>
      </c>
      <c r="J1353" s="423" t="s">
        <v>6384</v>
      </c>
    </row>
    <row r="1354" ht="15.75" customHeight="1">
      <c r="B1354" s="422">
        <v>43377.0</v>
      </c>
      <c r="C1354" s="423">
        <v>146432.0</v>
      </c>
      <c r="D1354" s="423">
        <v>1.4635629E8</v>
      </c>
      <c r="E1354" s="423">
        <v>7600.229</v>
      </c>
      <c r="F1354" s="423">
        <v>3895542.195</v>
      </c>
      <c r="G1354" s="423">
        <v>5418.27779</v>
      </c>
      <c r="H1354" s="423">
        <v>1250.7184</v>
      </c>
      <c r="I1354" s="423">
        <v>1898.35824</v>
      </c>
      <c r="J1354" s="423" t="s">
        <v>6384</v>
      </c>
    </row>
    <row r="1355" ht="15.75" customHeight="1">
      <c r="B1355" s="422">
        <v>43376.0</v>
      </c>
      <c r="C1355" s="423">
        <v>128060.0</v>
      </c>
      <c r="D1355" s="423">
        <v>1.45727125E8</v>
      </c>
      <c r="E1355" s="423">
        <v>5636.702</v>
      </c>
      <c r="F1355" s="423">
        <v>3895257.027</v>
      </c>
      <c r="G1355" s="423">
        <v>5422.65948</v>
      </c>
      <c r="H1355" s="423">
        <v>1247.75862</v>
      </c>
      <c r="I1355" s="423">
        <v>1899.46168</v>
      </c>
      <c r="J1355" s="423" t="s">
        <v>6384</v>
      </c>
    </row>
    <row r="1356" ht="15.75" customHeight="1">
      <c r="B1356" s="422">
        <v>43375.0</v>
      </c>
      <c r="C1356" s="423">
        <v>119619.0</v>
      </c>
      <c r="D1356" s="423">
        <v>1.24285824E8</v>
      </c>
      <c r="E1356" s="423">
        <v>4884.038</v>
      </c>
      <c r="F1356" s="423">
        <v>3872146.27</v>
      </c>
      <c r="G1356" s="423">
        <v>5380.93052</v>
      </c>
      <c r="H1356" s="423">
        <v>1241.29543</v>
      </c>
      <c r="I1356" s="423">
        <v>1892.66835</v>
      </c>
      <c r="J1356" s="423" t="s">
        <v>6384</v>
      </c>
    </row>
    <row r="1357" ht="15.75" customHeight="1">
      <c r="B1357" s="422">
        <v>43374.0</v>
      </c>
      <c r="C1357" s="423">
        <v>120289.0</v>
      </c>
      <c r="D1357" s="423">
        <v>1.17294885E8</v>
      </c>
      <c r="E1357" s="423">
        <v>5505.203</v>
      </c>
      <c r="F1357" s="423">
        <v>3873563.399</v>
      </c>
      <c r="G1357" s="423">
        <v>5369.91286</v>
      </c>
      <c r="H1357" s="423">
        <v>1240.18831</v>
      </c>
      <c r="I1357" s="423">
        <v>1888.33194</v>
      </c>
      <c r="J1357" s="423" t="s">
        <v>6384</v>
      </c>
    </row>
    <row r="1358" ht="15.75" customHeight="1">
      <c r="B1358" s="422">
        <v>43373.0</v>
      </c>
      <c r="C1358" s="423">
        <v>110685.0</v>
      </c>
      <c r="D1358" s="423">
        <v>1.10809289E8</v>
      </c>
      <c r="E1358" s="423">
        <v>5164.243</v>
      </c>
      <c r="F1358" s="423">
        <v>3876842.018</v>
      </c>
      <c r="G1358" s="423">
        <v>5368.95714</v>
      </c>
      <c r="H1358" s="423">
        <v>1239.07183</v>
      </c>
      <c r="I1358" s="423">
        <v>1889.70627</v>
      </c>
      <c r="J1358" s="423" t="s">
        <v>6384</v>
      </c>
    </row>
    <row r="1359" ht="15.75" customHeight="1">
      <c r="B1359" s="422">
        <v>43370.0</v>
      </c>
      <c r="C1359" s="423">
        <v>111640.0</v>
      </c>
      <c r="D1359" s="423">
        <v>1.17460646E8</v>
      </c>
      <c r="E1359" s="423">
        <v>5253.387</v>
      </c>
      <c r="F1359" s="423">
        <v>3859274.033</v>
      </c>
      <c r="G1359" s="423">
        <v>5342.88955</v>
      </c>
      <c r="H1359" s="423">
        <v>1230.01866</v>
      </c>
      <c r="I1359" s="423">
        <v>1884.82996</v>
      </c>
      <c r="J1359" s="423" t="s">
        <v>6384</v>
      </c>
    </row>
    <row r="1360" ht="15.75" customHeight="1">
      <c r="B1360" s="422">
        <v>43369.0</v>
      </c>
      <c r="C1360" s="423">
        <v>110081.0</v>
      </c>
      <c r="D1360" s="423">
        <v>1.27649112E8</v>
      </c>
      <c r="E1360" s="423">
        <v>5140.052</v>
      </c>
      <c r="F1360" s="423">
        <v>3880121.326</v>
      </c>
      <c r="G1360" s="423">
        <v>5390.85074</v>
      </c>
      <c r="H1360" s="423">
        <v>1240.25968</v>
      </c>
      <c r="I1360" s="423">
        <v>1897.88855</v>
      </c>
      <c r="J1360" s="423" t="s">
        <v>6384</v>
      </c>
    </row>
    <row r="1361" ht="15.75" customHeight="1">
      <c r="B1361" s="422">
        <v>43368.0</v>
      </c>
      <c r="C1361" s="423">
        <v>106160.0</v>
      </c>
      <c r="D1361" s="423">
        <v>1.11250086E8</v>
      </c>
      <c r="E1361" s="423">
        <v>4879.747</v>
      </c>
      <c r="F1361" s="423">
        <v>3866586.002</v>
      </c>
      <c r="G1361" s="423">
        <v>5386.88767</v>
      </c>
      <c r="H1361" s="423">
        <v>1241.09945</v>
      </c>
      <c r="I1361" s="423">
        <v>1891.69208</v>
      </c>
      <c r="J1361" s="423" t="s">
        <v>6384</v>
      </c>
    </row>
    <row r="1362" ht="15.75" customHeight="1">
      <c r="B1362" s="422">
        <v>43367.0</v>
      </c>
      <c r="C1362" s="423">
        <v>121460.0</v>
      </c>
      <c r="D1362" s="423">
        <v>1.24098565E8</v>
      </c>
      <c r="E1362" s="423">
        <v>5800.85</v>
      </c>
      <c r="F1362" s="423">
        <v>3848471.108</v>
      </c>
      <c r="G1362" s="423">
        <v>5357.54807</v>
      </c>
      <c r="H1362" s="423">
        <v>1233.49901</v>
      </c>
      <c r="I1362" s="423">
        <v>1883.46649</v>
      </c>
      <c r="J1362" s="423" t="s">
        <v>6384</v>
      </c>
    </row>
    <row r="1363" ht="15.75" customHeight="1">
      <c r="B1363" s="422">
        <v>43366.0</v>
      </c>
      <c r="C1363" s="423">
        <v>143158.0</v>
      </c>
      <c r="D1363" s="423">
        <v>1.59033447E8</v>
      </c>
      <c r="E1363" s="423">
        <v>7423.913</v>
      </c>
      <c r="F1363" s="423">
        <v>3885883.448</v>
      </c>
      <c r="G1363" s="423">
        <v>5415.24511</v>
      </c>
      <c r="H1363" s="423">
        <v>1250.15611</v>
      </c>
      <c r="I1363" s="423">
        <v>1897.22267</v>
      </c>
      <c r="J1363" s="423" t="s">
        <v>6384</v>
      </c>
    </row>
    <row r="1364" ht="15.75" customHeight="1">
      <c r="B1364" s="422">
        <v>43363.0</v>
      </c>
      <c r="C1364" s="423">
        <v>150923.0</v>
      </c>
      <c r="D1364" s="423">
        <v>1.74708746E8</v>
      </c>
      <c r="E1364" s="423">
        <v>8261.689</v>
      </c>
      <c r="F1364" s="423">
        <v>3898214.261</v>
      </c>
      <c r="G1364" s="423">
        <v>5467.05065</v>
      </c>
      <c r="H1364" s="423">
        <v>1255.50899</v>
      </c>
      <c r="I1364" s="423">
        <v>1901.00112</v>
      </c>
      <c r="J1364" s="423" t="s">
        <v>6384</v>
      </c>
    </row>
    <row r="1365" ht="15.75" customHeight="1">
      <c r="B1365" s="422">
        <v>43362.0</v>
      </c>
      <c r="C1365" s="423">
        <v>159179.0</v>
      </c>
      <c r="D1365" s="423">
        <v>1.97812758E8</v>
      </c>
      <c r="E1365" s="423">
        <v>8247.16</v>
      </c>
      <c r="F1365" s="423">
        <v>3917230.997</v>
      </c>
      <c r="G1365" s="423">
        <v>5505.05396</v>
      </c>
      <c r="H1365" s="423">
        <v>1261.41658</v>
      </c>
      <c r="I1365" s="423">
        <v>1911.21397</v>
      </c>
      <c r="J1365" s="423" t="s">
        <v>6384</v>
      </c>
    </row>
    <row r="1366" ht="15.75" customHeight="1">
      <c r="B1366" s="422">
        <v>43361.0</v>
      </c>
      <c r="C1366" s="423">
        <v>142247.0</v>
      </c>
      <c r="D1366" s="423">
        <v>1.79570712E8</v>
      </c>
      <c r="E1366" s="423">
        <v>7316.893</v>
      </c>
      <c r="F1366" s="423">
        <v>3907346.769</v>
      </c>
      <c r="G1366" s="423">
        <v>5472.60157</v>
      </c>
      <c r="H1366" s="423">
        <v>1262.36675</v>
      </c>
      <c r="I1366" s="423">
        <v>1905.09749</v>
      </c>
      <c r="J1366" s="423" t="s">
        <v>6384</v>
      </c>
    </row>
    <row r="1367" ht="15.75" customHeight="1">
      <c r="B1367" s="422">
        <v>43360.0</v>
      </c>
      <c r="C1367" s="423">
        <v>147916.0</v>
      </c>
      <c r="D1367" s="423">
        <v>1.64087287E8</v>
      </c>
      <c r="E1367" s="423">
        <v>6969.511</v>
      </c>
      <c r="F1367" s="423">
        <v>3906292.23</v>
      </c>
      <c r="G1367" s="423">
        <v>5443.80743</v>
      </c>
      <c r="H1367" s="423">
        <v>1260.6602</v>
      </c>
      <c r="I1367" s="423">
        <v>1902.42286</v>
      </c>
      <c r="J1367" s="423" t="s">
        <v>6384</v>
      </c>
    </row>
    <row r="1368" ht="15.75" customHeight="1">
      <c r="B1368" s="422">
        <v>43359.0</v>
      </c>
      <c r="C1368" s="423">
        <v>149035.0</v>
      </c>
      <c r="D1368" s="423">
        <v>1.7364056E8</v>
      </c>
      <c r="E1368" s="423">
        <v>8043.316</v>
      </c>
      <c r="F1368" s="423">
        <v>3903816.964</v>
      </c>
      <c r="G1368" s="423">
        <v>5464.17614</v>
      </c>
      <c r="H1368" s="423">
        <v>1265.22372</v>
      </c>
      <c r="I1368" s="423">
        <v>1911.08502</v>
      </c>
      <c r="J1368" s="423" t="s">
        <v>6384</v>
      </c>
    </row>
    <row r="1369" ht="15.75" customHeight="1">
      <c r="B1369" s="422">
        <v>43356.0</v>
      </c>
      <c r="C1369" s="423">
        <v>178623.0</v>
      </c>
      <c r="D1369" s="423">
        <v>2.21399128E8</v>
      </c>
      <c r="E1369" s="423">
        <v>10648.492</v>
      </c>
      <c r="F1369" s="423">
        <v>3930307.255</v>
      </c>
      <c r="G1369" s="423">
        <v>5500.61506</v>
      </c>
      <c r="H1369" s="423">
        <v>1271.37271</v>
      </c>
      <c r="I1369" s="423">
        <v>1919.87624</v>
      </c>
      <c r="J1369" s="423" t="s">
        <v>6384</v>
      </c>
    </row>
    <row r="1370" ht="15.75" customHeight="1">
      <c r="B1370" s="422">
        <v>43355.0</v>
      </c>
      <c r="C1370" s="423">
        <v>158605.0</v>
      </c>
      <c r="D1370" s="423">
        <v>1.88525127E8</v>
      </c>
      <c r="E1370" s="423">
        <v>8610.795</v>
      </c>
      <c r="F1370" s="423">
        <v>3948548.621</v>
      </c>
      <c r="G1370" s="423">
        <v>5529.81554</v>
      </c>
      <c r="H1370" s="423">
        <v>1275.92085</v>
      </c>
      <c r="I1370" s="423">
        <v>1932.01421</v>
      </c>
      <c r="J1370" s="423" t="s">
        <v>6384</v>
      </c>
    </row>
    <row r="1371" ht="15.75" customHeight="1">
      <c r="B1371" s="422">
        <v>43354.0</v>
      </c>
      <c r="C1371" s="423">
        <v>132663.0</v>
      </c>
      <c r="D1371" s="423">
        <v>1.64672489E8</v>
      </c>
      <c r="E1371" s="423">
        <v>7140.867</v>
      </c>
      <c r="F1371" s="423">
        <v>3953201.072</v>
      </c>
      <c r="G1371" s="423">
        <v>5543.93541</v>
      </c>
      <c r="H1371" s="423">
        <v>1271.59978</v>
      </c>
      <c r="I1371" s="423">
        <v>1938.44787</v>
      </c>
      <c r="J1371" s="423" t="s">
        <v>6384</v>
      </c>
    </row>
    <row r="1372" ht="15.75" customHeight="1">
      <c r="B1372" s="422">
        <v>43353.0</v>
      </c>
      <c r="C1372" s="423">
        <v>167896.0</v>
      </c>
      <c r="D1372" s="423">
        <v>2.24247464E8</v>
      </c>
      <c r="E1372" s="423">
        <v>9653.564</v>
      </c>
      <c r="F1372" s="423">
        <v>3951591.735</v>
      </c>
      <c r="G1372" s="423">
        <v>5540.11077</v>
      </c>
      <c r="H1372" s="423">
        <v>1272.16462</v>
      </c>
      <c r="I1372" s="423">
        <v>1941.07827</v>
      </c>
      <c r="J1372" s="423" t="s">
        <v>6384</v>
      </c>
    </row>
    <row r="1373" ht="15.75" customHeight="1">
      <c r="B1373" s="422">
        <v>43352.0</v>
      </c>
      <c r="C1373" s="423">
        <v>162972.0</v>
      </c>
      <c r="D1373" s="423">
        <v>2.09440813E8</v>
      </c>
      <c r="E1373" s="423">
        <v>9009.427</v>
      </c>
      <c r="F1373" s="423">
        <v>3956267.516</v>
      </c>
      <c r="G1373" s="423">
        <v>5549.78417</v>
      </c>
      <c r="H1373" s="423">
        <v>1276.08638</v>
      </c>
      <c r="I1373" s="423">
        <v>1947.39191</v>
      </c>
      <c r="J1373" s="423" t="s">
        <v>6384</v>
      </c>
    </row>
    <row r="1374" ht="15.75" customHeight="1">
      <c r="B1374" s="422">
        <v>43349.0</v>
      </c>
      <c r="C1374" s="423">
        <v>153382.0</v>
      </c>
      <c r="D1374" s="423">
        <v>2.00105517E8</v>
      </c>
      <c r="E1374" s="423">
        <v>8172.411</v>
      </c>
      <c r="F1374" s="423">
        <v>3963572.905</v>
      </c>
      <c r="G1374" s="423">
        <v>5574.24609</v>
      </c>
      <c r="H1374" s="423">
        <v>1278.66422</v>
      </c>
      <c r="I1374" s="423">
        <v>1958.53</v>
      </c>
      <c r="J1374" s="423" t="s">
        <v>6384</v>
      </c>
    </row>
    <row r="1375" ht="15.75" customHeight="1">
      <c r="B1375" s="422">
        <v>43348.0</v>
      </c>
      <c r="C1375" s="423">
        <v>155613.0</v>
      </c>
      <c r="D1375" s="423">
        <v>1.82791319E8</v>
      </c>
      <c r="E1375" s="423">
        <v>8117.534</v>
      </c>
      <c r="F1375" s="423">
        <v>3962980.379</v>
      </c>
      <c r="G1375" s="423">
        <v>5562.23772</v>
      </c>
      <c r="H1375" s="423">
        <v>1279.97013</v>
      </c>
      <c r="I1375" s="423">
        <v>1955.61998</v>
      </c>
      <c r="J1375" s="423" t="s">
        <v>6384</v>
      </c>
    </row>
    <row r="1376" ht="15.75" customHeight="1">
      <c r="B1376" s="422">
        <v>43347.0</v>
      </c>
      <c r="C1376" s="423">
        <v>132606.0</v>
      </c>
      <c r="D1376" s="423">
        <v>1.70379554E8</v>
      </c>
      <c r="E1376" s="423">
        <v>7169.865</v>
      </c>
      <c r="F1376" s="423">
        <v>3952956.022</v>
      </c>
      <c r="G1376" s="423">
        <v>5552.80768</v>
      </c>
      <c r="H1376" s="423">
        <v>1271.00585</v>
      </c>
      <c r="I1376" s="423">
        <v>1950.33093</v>
      </c>
      <c r="J1376" s="423" t="s">
        <v>6384</v>
      </c>
    </row>
    <row r="1377" ht="15.75" customHeight="1">
      <c r="B1377" s="422">
        <v>43346.0</v>
      </c>
      <c r="C1377" s="423">
        <v>137319.0</v>
      </c>
      <c r="D1377" s="423">
        <v>1.84111428E8</v>
      </c>
      <c r="E1377" s="423">
        <v>7078.959</v>
      </c>
      <c r="F1377" s="423">
        <v>3967378.037</v>
      </c>
      <c r="G1377" s="423">
        <v>5590.42207</v>
      </c>
      <c r="H1377" s="423">
        <v>1274.38268</v>
      </c>
      <c r="I1377" s="423">
        <v>1959.66684</v>
      </c>
      <c r="J1377" s="423" t="s">
        <v>6384</v>
      </c>
    </row>
    <row r="1378" ht="15.75" customHeight="1">
      <c r="B1378" s="422">
        <v>43342.0</v>
      </c>
      <c r="C1378" s="423">
        <v>145231.0</v>
      </c>
      <c r="D1378" s="423">
        <v>2.08383312E8</v>
      </c>
      <c r="E1378" s="423">
        <v>7223.701</v>
      </c>
      <c r="F1378" s="423">
        <v>3962261.08</v>
      </c>
      <c r="G1378" s="423">
        <v>5600.6401</v>
      </c>
      <c r="H1378" s="423">
        <v>1269.6098</v>
      </c>
      <c r="I1378" s="423">
        <v>1960.71616</v>
      </c>
      <c r="J1378" s="423" t="s">
        <v>6384</v>
      </c>
    </row>
    <row r="1379" ht="15.75" customHeight="1">
      <c r="B1379" s="422">
        <v>43341.0</v>
      </c>
      <c r="C1379" s="423">
        <v>135486.0</v>
      </c>
      <c r="D1379" s="423">
        <v>1.8477667E8</v>
      </c>
      <c r="E1379" s="423">
        <v>6333.843</v>
      </c>
      <c r="F1379" s="423">
        <v>3964470.158</v>
      </c>
      <c r="G1379" s="423">
        <v>5603.25791</v>
      </c>
      <c r="H1379" s="423">
        <v>1270.08824</v>
      </c>
      <c r="I1379" s="423">
        <v>1967.81121</v>
      </c>
      <c r="J1379" s="423" t="s">
        <v>6384</v>
      </c>
    </row>
    <row r="1380" ht="15.75" customHeight="1">
      <c r="B1380" s="422">
        <v>43340.0</v>
      </c>
      <c r="C1380" s="423">
        <v>132816.0</v>
      </c>
      <c r="D1380" s="423">
        <v>1.71318114E8</v>
      </c>
      <c r="E1380" s="423">
        <v>6117.13</v>
      </c>
      <c r="F1380" s="423">
        <v>3969763.786</v>
      </c>
      <c r="G1380" s="423">
        <v>5619.4182</v>
      </c>
      <c r="H1380" s="423">
        <v>1274.92609</v>
      </c>
      <c r="I1380" s="423">
        <v>1974.30816</v>
      </c>
      <c r="J1380" s="423" t="s">
        <v>6384</v>
      </c>
    </row>
    <row r="1381" ht="15.75" customHeight="1">
      <c r="B1381" s="422">
        <v>43339.0</v>
      </c>
      <c r="C1381" s="423">
        <v>127461.0</v>
      </c>
      <c r="D1381" s="423">
        <v>1.60981282E8</v>
      </c>
      <c r="E1381" s="423">
        <v>5320.008</v>
      </c>
      <c r="F1381" s="423">
        <v>3944049.071</v>
      </c>
      <c r="G1381" s="423">
        <v>5584.97075</v>
      </c>
      <c r="H1381" s="423">
        <v>1272.87917</v>
      </c>
      <c r="I1381" s="423">
        <v>1964.88633</v>
      </c>
      <c r="J1381" s="423" t="s">
        <v>6384</v>
      </c>
    </row>
    <row r="1382" ht="15.75" customHeight="1">
      <c r="B1382" s="422">
        <v>43338.0</v>
      </c>
      <c r="C1382" s="423">
        <v>102785.0</v>
      </c>
      <c r="D1382" s="423">
        <v>1.26632853E8</v>
      </c>
      <c r="E1382" s="423">
        <v>4202.412</v>
      </c>
      <c r="F1382" s="423">
        <v>3940353.418</v>
      </c>
      <c r="G1382" s="423">
        <v>5596.91489</v>
      </c>
      <c r="H1382" s="423">
        <v>1272.33788</v>
      </c>
      <c r="I1382" s="423">
        <v>1961.77829</v>
      </c>
      <c r="J1382" s="423" t="s">
        <v>6384</v>
      </c>
    </row>
    <row r="1383" ht="15.75" customHeight="1">
      <c r="B1383" s="422">
        <v>43332.0</v>
      </c>
      <c r="C1383" s="423">
        <v>103784.0</v>
      </c>
      <c r="D1383" s="423">
        <v>1.54978948E8</v>
      </c>
      <c r="E1383" s="423">
        <v>4453.203</v>
      </c>
      <c r="F1383" s="423">
        <v>3921407.465</v>
      </c>
      <c r="G1383" s="423">
        <v>5571.19897</v>
      </c>
      <c r="H1383" s="423">
        <v>1257.63606</v>
      </c>
      <c r="I1383" s="423">
        <v>1948.16127</v>
      </c>
      <c r="J1383" s="423" t="s">
        <v>6384</v>
      </c>
    </row>
    <row r="1384" ht="15.75" customHeight="1">
      <c r="B1384" s="422">
        <v>43331.0</v>
      </c>
      <c r="C1384" s="423">
        <v>132384.0</v>
      </c>
      <c r="D1384" s="423">
        <v>2.08444394E8</v>
      </c>
      <c r="E1384" s="423">
        <v>5605.705</v>
      </c>
      <c r="F1384" s="423">
        <v>3898505.253</v>
      </c>
      <c r="G1384" s="423">
        <v>5538.50792</v>
      </c>
      <c r="H1384" s="423">
        <v>1250.57359</v>
      </c>
      <c r="I1384" s="423">
        <v>1938.38175</v>
      </c>
      <c r="J1384" s="423" t="s">
        <v>6384</v>
      </c>
    </row>
    <row r="1385" ht="15.75" customHeight="1">
      <c r="B1385" s="422">
        <v>43328.0</v>
      </c>
      <c r="C1385" s="423">
        <v>130276.0</v>
      </c>
      <c r="D1385" s="423">
        <v>1.76072863E8</v>
      </c>
      <c r="E1385" s="423">
        <v>5807.686</v>
      </c>
      <c r="F1385" s="423">
        <v>3874243.353</v>
      </c>
      <c r="G1385" s="423">
        <v>5467.74446</v>
      </c>
      <c r="H1385" s="423">
        <v>1246.89835</v>
      </c>
      <c r="I1385" s="423">
        <v>1915.27298</v>
      </c>
      <c r="J1385" s="423" t="s">
        <v>6384</v>
      </c>
    </row>
    <row r="1386" ht="15.75" customHeight="1">
      <c r="B1386" s="422">
        <v>43326.0</v>
      </c>
      <c r="C1386" s="423">
        <v>127881.0</v>
      </c>
      <c r="D1386" s="423">
        <v>1.72225372E8</v>
      </c>
      <c r="E1386" s="423">
        <v>5801.943</v>
      </c>
      <c r="F1386" s="423">
        <v>3842102.041</v>
      </c>
      <c r="G1386" s="423">
        <v>5408.45737</v>
      </c>
      <c r="H1386" s="423">
        <v>1242.57448</v>
      </c>
      <c r="I1386" s="423">
        <v>1901.42201</v>
      </c>
      <c r="J1386" s="423" t="s">
        <v>6384</v>
      </c>
    </row>
    <row r="1387" ht="15.75" customHeight="1">
      <c r="B1387" s="422">
        <v>43325.0</v>
      </c>
      <c r="C1387" s="423">
        <v>141450.0</v>
      </c>
      <c r="D1387" s="423">
        <v>1.8108101E8</v>
      </c>
      <c r="E1387" s="423">
        <v>6482.283</v>
      </c>
      <c r="F1387" s="423">
        <v>3816077.386</v>
      </c>
      <c r="G1387" s="423">
        <v>5378.72921</v>
      </c>
      <c r="H1387" s="423">
        <v>1228.13888</v>
      </c>
      <c r="I1387" s="423">
        <v>1884.94916</v>
      </c>
      <c r="J1387" s="423" t="s">
        <v>6384</v>
      </c>
    </row>
    <row r="1388" ht="15.75" customHeight="1">
      <c r="B1388" s="422">
        <v>43324.0</v>
      </c>
      <c r="C1388" s="423">
        <v>160661.0</v>
      </c>
      <c r="D1388" s="423">
        <v>2.5088883E8</v>
      </c>
      <c r="E1388" s="423">
        <v>8183.967</v>
      </c>
      <c r="F1388" s="423">
        <v>3825581.458</v>
      </c>
      <c r="G1388" s="423">
        <v>5407.18751</v>
      </c>
      <c r="H1388" s="423">
        <v>1235.97996</v>
      </c>
      <c r="I1388" s="423">
        <v>1892.70673</v>
      </c>
      <c r="J1388" s="423" t="s">
        <v>6384</v>
      </c>
    </row>
    <row r="1389" ht="15.75" customHeight="1">
      <c r="B1389" s="422">
        <v>43321.0</v>
      </c>
      <c r="C1389" s="423">
        <v>152461.0</v>
      </c>
      <c r="D1389" s="423">
        <v>1.96484596E8</v>
      </c>
      <c r="E1389" s="423">
        <v>7039.303</v>
      </c>
      <c r="F1389" s="423">
        <v>3845597.405</v>
      </c>
      <c r="G1389" s="423">
        <v>5407.00611</v>
      </c>
      <c r="H1389" s="423">
        <v>1245.86237</v>
      </c>
      <c r="I1389" s="423">
        <v>1893.33996</v>
      </c>
      <c r="J1389" s="423" t="s">
        <v>6384</v>
      </c>
    </row>
    <row r="1390" ht="15.75" customHeight="1">
      <c r="B1390" s="422">
        <v>43320.0</v>
      </c>
      <c r="C1390" s="423">
        <v>153890.0</v>
      </c>
      <c r="D1390" s="423">
        <v>1.91380376E8</v>
      </c>
      <c r="E1390" s="423">
        <v>7244.427</v>
      </c>
      <c r="F1390" s="423">
        <v>3858416.754</v>
      </c>
      <c r="G1390" s="423">
        <v>5405.95554</v>
      </c>
      <c r="H1390" s="423">
        <v>1251.73072</v>
      </c>
      <c r="I1390" s="423">
        <v>1905.29445</v>
      </c>
      <c r="J1390" s="423" t="s">
        <v>6384</v>
      </c>
    </row>
    <row r="1391" ht="15.75" customHeight="1">
      <c r="B1391" s="422">
        <v>43319.0</v>
      </c>
      <c r="C1391" s="423">
        <v>156932.0</v>
      </c>
      <c r="D1391" s="423">
        <v>1.96547284E8</v>
      </c>
      <c r="E1391" s="423">
        <v>7105.265</v>
      </c>
      <c r="F1391" s="423">
        <v>3858508.993</v>
      </c>
      <c r="G1391" s="423">
        <v>5381.88633</v>
      </c>
      <c r="H1391" s="423">
        <v>1255.73287</v>
      </c>
      <c r="I1391" s="423">
        <v>1901.83915</v>
      </c>
      <c r="J1391" s="423" t="s">
        <v>6384</v>
      </c>
    </row>
    <row r="1392" ht="15.75" customHeight="1">
      <c r="B1392" s="422">
        <v>43318.0</v>
      </c>
      <c r="C1392" s="423">
        <v>166187.0</v>
      </c>
      <c r="D1392" s="423">
        <v>1.75132132E8</v>
      </c>
      <c r="E1392" s="423">
        <v>6393.125</v>
      </c>
      <c r="F1392" s="423">
        <v>3842125.858</v>
      </c>
      <c r="G1392" s="423">
        <v>5353.41513</v>
      </c>
      <c r="H1392" s="423">
        <v>1249.35961</v>
      </c>
      <c r="I1392" s="423">
        <v>1889.42199</v>
      </c>
      <c r="J1392" s="423" t="s">
        <v>6384</v>
      </c>
    </row>
    <row r="1393" ht="15.75" customHeight="1">
      <c r="B1393" s="422">
        <v>43317.0</v>
      </c>
      <c r="C1393" s="423">
        <v>145995.0</v>
      </c>
      <c r="D1393" s="423">
        <v>2.06508776E8</v>
      </c>
      <c r="E1393" s="423">
        <v>6592.23</v>
      </c>
      <c r="F1393" s="423">
        <v>3847560.387</v>
      </c>
      <c r="G1393" s="423">
        <v>5357.02725</v>
      </c>
      <c r="H1393" s="423">
        <v>1252.2307</v>
      </c>
      <c r="I1393" s="423">
        <v>1887.15519</v>
      </c>
      <c r="J1393" s="423" t="s">
        <v>6384</v>
      </c>
    </row>
    <row r="1394" ht="15.75" customHeight="1">
      <c r="B1394" s="422">
        <v>43314.0</v>
      </c>
      <c r="C1394" s="423">
        <v>164097.0</v>
      </c>
      <c r="D1394" s="423">
        <v>2.22985406E8</v>
      </c>
      <c r="E1394" s="423">
        <v>7640.113</v>
      </c>
      <c r="F1394" s="423">
        <v>3868262.138</v>
      </c>
      <c r="G1394" s="423">
        <v>5399.79375</v>
      </c>
      <c r="H1394" s="423">
        <v>1262.10053</v>
      </c>
      <c r="I1394" s="423">
        <v>1899.23839</v>
      </c>
      <c r="J1394" s="423" t="s">
        <v>6384</v>
      </c>
    </row>
    <row r="1395" ht="15.75" customHeight="1">
      <c r="B1395" s="422">
        <v>43313.0</v>
      </c>
      <c r="C1395" s="423">
        <v>157994.0</v>
      </c>
      <c r="D1395" s="423">
        <v>2.10819351E8</v>
      </c>
      <c r="E1395" s="423">
        <v>7406.245</v>
      </c>
      <c r="F1395" s="423">
        <v>3860988.353</v>
      </c>
      <c r="G1395" s="423">
        <v>5348.20253</v>
      </c>
      <c r="H1395" s="423">
        <v>1257.08442</v>
      </c>
      <c r="I1395" s="423">
        <v>1894.3012</v>
      </c>
      <c r="J1395" s="423" t="s">
        <v>6384</v>
      </c>
    </row>
    <row r="1396" ht="15.75" customHeight="1">
      <c r="B1396" s="422">
        <v>43312.0</v>
      </c>
      <c r="C1396" s="423">
        <v>155985.0</v>
      </c>
      <c r="D1396" s="423">
        <v>1.71892324E8</v>
      </c>
      <c r="E1396" s="423">
        <v>7324.706</v>
      </c>
      <c r="F1396" s="423">
        <v>3841448.672</v>
      </c>
      <c r="G1396" s="423">
        <v>5302.6374</v>
      </c>
      <c r="H1396" s="423">
        <v>1251.1844</v>
      </c>
      <c r="I1396" s="423">
        <v>1881.46313</v>
      </c>
      <c r="J1396" s="423" t="s">
        <v>6384</v>
      </c>
    </row>
    <row r="1397" ht="15.75" customHeight="1">
      <c r="B1397" s="422">
        <v>43311.0</v>
      </c>
      <c r="C1397" s="423">
        <v>129621.0</v>
      </c>
      <c r="D1397" s="423">
        <v>1.35777222E8</v>
      </c>
      <c r="E1397" s="423">
        <v>6145.686</v>
      </c>
      <c r="F1397" s="423">
        <v>3813258.09</v>
      </c>
      <c r="G1397" s="423">
        <v>5262.91327</v>
      </c>
      <c r="H1397" s="423">
        <v>1240.91517</v>
      </c>
      <c r="I1397" s="423">
        <v>1871.73697</v>
      </c>
      <c r="J1397" s="423" t="s">
        <v>6384</v>
      </c>
    </row>
    <row r="1398" ht="15.75" customHeight="1">
      <c r="B1398" s="422">
        <v>43310.0</v>
      </c>
      <c r="C1398" s="423">
        <v>138433.0</v>
      </c>
      <c r="D1398" s="423">
        <v>1.39995506E8</v>
      </c>
      <c r="E1398" s="423">
        <v>5773.447</v>
      </c>
      <c r="F1398" s="423">
        <v>3820609.859</v>
      </c>
      <c r="G1398" s="423">
        <v>5280.07093</v>
      </c>
      <c r="H1398" s="423">
        <v>1248.69588</v>
      </c>
      <c r="I1398" s="423">
        <v>1878.76326</v>
      </c>
      <c r="J1398" s="423" t="s">
        <v>6384</v>
      </c>
    </row>
    <row r="1399" ht="15.75" customHeight="1">
      <c r="B1399" s="422">
        <v>43307.0</v>
      </c>
      <c r="C1399" s="423">
        <v>179138.0</v>
      </c>
      <c r="D1399" s="423">
        <v>2.16147355E8</v>
      </c>
      <c r="E1399" s="423">
        <v>8556.257</v>
      </c>
      <c r="F1399" s="423">
        <v>3832232.714</v>
      </c>
      <c r="G1399" s="423">
        <v>5305.17422</v>
      </c>
      <c r="H1399" s="423">
        <v>1259.78544</v>
      </c>
      <c r="I1399" s="423">
        <v>1890.51191</v>
      </c>
      <c r="J1399" s="423" t="s">
        <v>6384</v>
      </c>
    </row>
    <row r="1400" ht="15.75" customHeight="1">
      <c r="B1400" s="422">
        <v>43306.0</v>
      </c>
      <c r="C1400" s="423">
        <v>191265.0</v>
      </c>
      <c r="D1400" s="423">
        <v>2.29562818E8</v>
      </c>
      <c r="E1400" s="423">
        <v>9544.391</v>
      </c>
      <c r="F1400" s="423">
        <v>3843056.505</v>
      </c>
      <c r="G1400" s="423">
        <v>5319.4444</v>
      </c>
      <c r="H1400" s="423">
        <v>1264.11286</v>
      </c>
      <c r="I1400" s="423">
        <v>1895.09995</v>
      </c>
      <c r="J1400" s="423" t="s">
        <v>6384</v>
      </c>
    </row>
    <row r="1401" ht="15.75" customHeight="1">
      <c r="B1401" s="422">
        <v>43305.0</v>
      </c>
      <c r="C1401" s="423">
        <v>159743.0</v>
      </c>
      <c r="D1401" s="423">
        <v>1.62791727E8</v>
      </c>
      <c r="E1401" s="423">
        <v>7166.153</v>
      </c>
      <c r="F1401" s="423">
        <v>3853811.262</v>
      </c>
      <c r="G1401" s="423">
        <v>5335.38121</v>
      </c>
      <c r="H1401" s="423">
        <v>1266.66064</v>
      </c>
      <c r="I1401" s="423">
        <v>1902.94597</v>
      </c>
      <c r="J1401" s="423" t="s">
        <v>6384</v>
      </c>
    </row>
    <row r="1402" ht="15.75" customHeight="1">
      <c r="B1402" s="422">
        <v>43304.0</v>
      </c>
      <c r="C1402" s="423">
        <v>187466.0</v>
      </c>
      <c r="D1402" s="423">
        <v>1.94180986E8</v>
      </c>
      <c r="E1402" s="423">
        <v>8731.166</v>
      </c>
      <c r="F1402" s="423">
        <v>3863741.617</v>
      </c>
      <c r="G1402" s="423">
        <v>5348.0663</v>
      </c>
      <c r="H1402" s="423">
        <v>1268.6954</v>
      </c>
      <c r="I1402" s="423">
        <v>1913.05825</v>
      </c>
      <c r="J1402" s="423" t="s">
        <v>6384</v>
      </c>
    </row>
    <row r="1403" ht="15.75" customHeight="1">
      <c r="B1403" s="422">
        <v>43303.0</v>
      </c>
      <c r="C1403" s="423">
        <v>213264.0</v>
      </c>
      <c r="D1403" s="423">
        <v>2.23908585E8</v>
      </c>
      <c r="E1403" s="423">
        <v>10549.326</v>
      </c>
      <c r="F1403" s="423">
        <v>3864662.195</v>
      </c>
      <c r="G1403" s="423">
        <v>5339.18251</v>
      </c>
      <c r="H1403" s="423">
        <v>1274.57825</v>
      </c>
      <c r="I1403" s="423">
        <v>1908.52578</v>
      </c>
      <c r="J1403" s="423" t="s">
        <v>6384</v>
      </c>
    </row>
    <row r="1404" ht="15.75" customHeight="1">
      <c r="B1404" s="422">
        <v>43300.0</v>
      </c>
      <c r="C1404" s="423">
        <v>190698.0</v>
      </c>
      <c r="D1404" s="423">
        <v>1.88938659E8</v>
      </c>
      <c r="E1404" s="423">
        <v>9122.307</v>
      </c>
      <c r="F1404" s="423">
        <v>3870468.723</v>
      </c>
      <c r="G1404" s="423">
        <v>5337.42403</v>
      </c>
      <c r="H1404" s="423">
        <v>1273.09182</v>
      </c>
      <c r="I1404" s="423">
        <v>1904.46555</v>
      </c>
      <c r="J1404" s="423" t="s">
        <v>6384</v>
      </c>
    </row>
    <row r="1405" ht="15.75" customHeight="1">
      <c r="B1405" s="422">
        <v>43299.0</v>
      </c>
      <c r="C1405" s="423">
        <v>182742.0</v>
      </c>
      <c r="D1405" s="423">
        <v>1.71291506E8</v>
      </c>
      <c r="E1405" s="423">
        <v>8635.377</v>
      </c>
      <c r="F1405" s="423">
        <v>3867834.564</v>
      </c>
      <c r="G1405" s="423">
        <v>5334.18077</v>
      </c>
      <c r="H1405" s="423">
        <v>1269.1034</v>
      </c>
      <c r="I1405" s="423">
        <v>1899.97949</v>
      </c>
      <c r="J1405" s="423" t="s">
        <v>6384</v>
      </c>
    </row>
    <row r="1406" ht="15.75" customHeight="1">
      <c r="B1406" s="422">
        <v>43298.0</v>
      </c>
      <c r="C1406" s="423">
        <v>180067.0</v>
      </c>
      <c r="D1406" s="423">
        <v>1.57862384E8</v>
      </c>
      <c r="E1406" s="423">
        <v>7860.552</v>
      </c>
      <c r="F1406" s="423">
        <v>3858732.28</v>
      </c>
      <c r="G1406" s="423">
        <v>5325.48201</v>
      </c>
      <c r="H1406" s="423">
        <v>1262.99731</v>
      </c>
      <c r="I1406" s="423">
        <v>1894.37681</v>
      </c>
      <c r="J1406" s="423" t="s">
        <v>6384</v>
      </c>
    </row>
    <row r="1407" ht="15.75" customHeight="1">
      <c r="B1407" s="422">
        <v>43297.0</v>
      </c>
      <c r="C1407" s="423">
        <v>182820.0</v>
      </c>
      <c r="D1407" s="423">
        <v>1.83085336E8</v>
      </c>
      <c r="E1407" s="423">
        <v>8736.853</v>
      </c>
      <c r="F1407" s="423">
        <v>3858048.621</v>
      </c>
      <c r="G1407" s="423">
        <v>5339.9139</v>
      </c>
      <c r="H1407" s="423">
        <v>1265.34332</v>
      </c>
      <c r="I1407" s="423">
        <v>1897.24312</v>
      </c>
      <c r="J1407" s="423" t="s">
        <v>6384</v>
      </c>
    </row>
    <row r="1408" ht="15.75" customHeight="1">
      <c r="B1408" s="422">
        <v>43296.0</v>
      </c>
      <c r="C1408" s="423">
        <v>199364.0</v>
      </c>
      <c r="D1408" s="423">
        <v>2.12488996E8</v>
      </c>
      <c r="E1408" s="423">
        <v>9553.972</v>
      </c>
      <c r="F1408" s="423">
        <v>3853397.257</v>
      </c>
      <c r="G1408" s="423">
        <v>5336.74999</v>
      </c>
      <c r="H1408" s="423">
        <v>1265.86215</v>
      </c>
      <c r="I1408" s="423">
        <v>1895.16306</v>
      </c>
      <c r="J1408" s="423" t="s">
        <v>6384</v>
      </c>
    </row>
    <row r="1409" ht="15.75" customHeight="1">
      <c r="B1409" s="422">
        <v>43293.0</v>
      </c>
      <c r="C1409" s="423">
        <v>169031.0</v>
      </c>
      <c r="D1409" s="423">
        <v>1.86500989E8</v>
      </c>
      <c r="E1409" s="423">
        <v>8529.758</v>
      </c>
      <c r="F1409" s="423">
        <v>3868773.587</v>
      </c>
      <c r="G1409" s="423">
        <v>5358.90836</v>
      </c>
      <c r="H1409" s="423">
        <v>1267.37929</v>
      </c>
      <c r="I1409" s="423">
        <v>1906.7777</v>
      </c>
      <c r="J1409" s="423" t="s">
        <v>6384</v>
      </c>
    </row>
    <row r="1410" ht="15.75" customHeight="1">
      <c r="B1410" s="422">
        <v>43292.0</v>
      </c>
      <c r="C1410" s="423">
        <v>215337.0</v>
      </c>
      <c r="D1410" s="423">
        <v>3.07854585E8</v>
      </c>
      <c r="E1410" s="423">
        <v>11152.979</v>
      </c>
      <c r="F1410" s="423">
        <v>3858116.562</v>
      </c>
      <c r="G1410" s="423">
        <v>5379.24172</v>
      </c>
      <c r="H1410" s="423">
        <v>1266.99357</v>
      </c>
      <c r="I1410" s="423">
        <v>1915.34167</v>
      </c>
      <c r="J1410" s="423" t="s">
        <v>6384</v>
      </c>
    </row>
    <row r="1411" ht="15.75" customHeight="1">
      <c r="B1411" s="422">
        <v>43291.0</v>
      </c>
      <c r="C1411" s="423">
        <v>216657.0</v>
      </c>
      <c r="D1411" s="423">
        <v>2.92198813E8</v>
      </c>
      <c r="E1411" s="423">
        <v>10881.937</v>
      </c>
      <c r="F1411" s="423">
        <v>3857047.808</v>
      </c>
      <c r="G1411" s="423">
        <v>5371.30119</v>
      </c>
      <c r="H1411" s="423">
        <v>1271.02495</v>
      </c>
      <c r="I1411" s="423">
        <v>1911.85741</v>
      </c>
      <c r="J1411" s="423" t="s">
        <v>6384</v>
      </c>
    </row>
    <row r="1412" ht="15.75" customHeight="1">
      <c r="B1412" s="422">
        <v>43290.0</v>
      </c>
      <c r="C1412" s="423">
        <v>186404.0</v>
      </c>
      <c r="D1412" s="423">
        <v>2.32400707E8</v>
      </c>
      <c r="E1412" s="423">
        <v>9012.628</v>
      </c>
      <c r="F1412" s="423">
        <v>3848765.718</v>
      </c>
      <c r="G1412" s="423">
        <v>5341.27406</v>
      </c>
      <c r="H1412" s="423">
        <v>1268.26148</v>
      </c>
      <c r="I1412" s="423">
        <v>1910.774</v>
      </c>
      <c r="J1412" s="423" t="s">
        <v>6384</v>
      </c>
    </row>
    <row r="1413" ht="15.75" customHeight="1">
      <c r="B1413" s="422">
        <v>43289.0</v>
      </c>
      <c r="C1413" s="423">
        <v>195767.0</v>
      </c>
      <c r="D1413" s="423">
        <v>2.19733436E8</v>
      </c>
      <c r="E1413" s="423">
        <v>8924.952</v>
      </c>
      <c r="F1413" s="423">
        <v>3861516.566</v>
      </c>
      <c r="G1413" s="423">
        <v>5366.02239</v>
      </c>
      <c r="H1413" s="423">
        <v>1267.22473</v>
      </c>
      <c r="I1413" s="423">
        <v>1929.13397</v>
      </c>
      <c r="J1413" s="423" t="s">
        <v>6384</v>
      </c>
    </row>
    <row r="1414" ht="15.75" customHeight="1">
      <c r="B1414" s="422">
        <v>43286.0</v>
      </c>
      <c r="C1414" s="423">
        <v>201613.0</v>
      </c>
      <c r="D1414" s="423">
        <v>2.07961684E8</v>
      </c>
      <c r="E1414" s="423">
        <v>9028.343</v>
      </c>
      <c r="F1414" s="423">
        <v>3863952.82</v>
      </c>
      <c r="G1414" s="423">
        <v>5362.27936</v>
      </c>
      <c r="H1414" s="423">
        <v>1261.31583</v>
      </c>
      <c r="I1414" s="423">
        <v>1926.46082</v>
      </c>
      <c r="J1414" s="423" t="s">
        <v>6384</v>
      </c>
    </row>
    <row r="1415" ht="15.75" customHeight="1">
      <c r="B1415" s="422">
        <v>43285.0</v>
      </c>
      <c r="C1415" s="423">
        <v>160639.0</v>
      </c>
      <c r="D1415" s="423">
        <v>1.70706827E8</v>
      </c>
      <c r="E1415" s="423">
        <v>7412.274</v>
      </c>
      <c r="F1415" s="423">
        <v>3826120.283</v>
      </c>
      <c r="G1415" s="423">
        <v>5309.11919</v>
      </c>
      <c r="H1415" s="423">
        <v>1245.47458</v>
      </c>
      <c r="I1415" s="423">
        <v>1902.57255</v>
      </c>
      <c r="J1415" s="423" t="s">
        <v>6384</v>
      </c>
    </row>
    <row r="1416" ht="15.75" customHeight="1">
      <c r="B1416" s="422">
        <v>43284.0</v>
      </c>
      <c r="C1416" s="423">
        <v>160022.0</v>
      </c>
      <c r="D1416" s="423">
        <v>1.28465591E8</v>
      </c>
      <c r="E1416" s="423">
        <v>6278.874</v>
      </c>
      <c r="F1416" s="423">
        <v>3806598.779</v>
      </c>
      <c r="G1416" s="423">
        <v>5273.16793</v>
      </c>
      <c r="H1416" s="423">
        <v>1236.5274</v>
      </c>
      <c r="I1416" s="423">
        <v>1894.53101</v>
      </c>
      <c r="J1416" s="423" t="s">
        <v>6384</v>
      </c>
    </row>
    <row r="1417" ht="15.75" customHeight="1">
      <c r="B1417" s="422">
        <v>43283.0</v>
      </c>
      <c r="C1417" s="423">
        <v>193210.0</v>
      </c>
      <c r="D1417" s="423">
        <v>1.64193021E8</v>
      </c>
      <c r="E1417" s="423">
        <v>7847.53</v>
      </c>
      <c r="F1417" s="423">
        <v>3827061.798</v>
      </c>
      <c r="G1417" s="423">
        <v>5322.41197</v>
      </c>
      <c r="H1417" s="423">
        <v>1247.77252</v>
      </c>
      <c r="I1417" s="423">
        <v>1915.82258</v>
      </c>
      <c r="J1417" s="423" t="s">
        <v>6384</v>
      </c>
    </row>
    <row r="1418" ht="15.75" customHeight="1">
      <c r="B1418" s="422">
        <v>43279.0</v>
      </c>
      <c r="C1418" s="423">
        <v>166391.0</v>
      </c>
      <c r="D1418" s="423">
        <v>1.50981464E8</v>
      </c>
      <c r="E1418" s="423">
        <v>8014.04</v>
      </c>
      <c r="F1418" s="423">
        <v>3847347.789</v>
      </c>
      <c r="G1418" s="423">
        <v>5405.46105</v>
      </c>
      <c r="H1418" s="423">
        <v>1263.79401</v>
      </c>
      <c r="I1418" s="423">
        <v>1959.949</v>
      </c>
      <c r="J1418" s="423" t="s">
        <v>6384</v>
      </c>
    </row>
    <row r="1419" ht="15.75" customHeight="1">
      <c r="B1419" s="422">
        <v>43278.0</v>
      </c>
      <c r="C1419" s="423">
        <v>145151.0</v>
      </c>
      <c r="D1419" s="423">
        <v>1.7313186E8</v>
      </c>
      <c r="E1419" s="423">
        <v>7035.199</v>
      </c>
      <c r="F1419" s="423">
        <v>3860692.961</v>
      </c>
      <c r="G1419" s="423">
        <v>5429.04051</v>
      </c>
      <c r="H1419" s="423">
        <v>1266.12344</v>
      </c>
      <c r="I1419" s="423">
        <v>1968.56402</v>
      </c>
      <c r="J1419" s="423" t="s">
        <v>6384</v>
      </c>
    </row>
    <row r="1420" ht="15.75" customHeight="1">
      <c r="B1420" s="422">
        <v>43277.0</v>
      </c>
      <c r="C1420" s="423">
        <v>131730.0</v>
      </c>
      <c r="D1420" s="423">
        <v>1.33623712E8</v>
      </c>
      <c r="E1420" s="423">
        <v>6394.203</v>
      </c>
      <c r="F1420" s="423">
        <v>3844851.354</v>
      </c>
      <c r="G1420" s="423">
        <v>5411.27679</v>
      </c>
      <c r="H1420" s="423">
        <v>1259.83828</v>
      </c>
      <c r="I1420" s="423">
        <v>1965.68244</v>
      </c>
      <c r="J1420" s="423" t="s">
        <v>6384</v>
      </c>
    </row>
    <row r="1421" ht="15.75" customHeight="1">
      <c r="B1421" s="422">
        <v>43276.0</v>
      </c>
      <c r="C1421" s="423">
        <v>149275.0</v>
      </c>
      <c r="D1421" s="423">
        <v>1.6349371E8</v>
      </c>
      <c r="E1421" s="423">
        <v>6860.998</v>
      </c>
      <c r="F1421" s="423">
        <v>3859772.268</v>
      </c>
      <c r="G1421" s="423">
        <v>5433.78968</v>
      </c>
      <c r="H1421" s="423">
        <v>1263.4932</v>
      </c>
      <c r="I1421" s="423">
        <v>1977.04795</v>
      </c>
      <c r="J1421" s="423" t="s">
        <v>6384</v>
      </c>
    </row>
    <row r="1422" ht="15.75" customHeight="1">
      <c r="B1422" s="422">
        <v>43275.0</v>
      </c>
      <c r="C1422" s="423">
        <v>164548.0</v>
      </c>
      <c r="D1422" s="423">
        <v>1.68421511E8</v>
      </c>
      <c r="E1422" s="423">
        <v>7115.469</v>
      </c>
      <c r="F1422" s="423">
        <v>3909522.053</v>
      </c>
      <c r="G1422" s="423">
        <v>5521.99788</v>
      </c>
      <c r="H1422" s="423">
        <v>1278.8837</v>
      </c>
      <c r="I1422" s="423">
        <v>2010.42039</v>
      </c>
      <c r="J1422" s="423" t="s">
        <v>6384</v>
      </c>
    </row>
    <row r="1423" ht="15.75" customHeight="1">
      <c r="B1423" s="422">
        <v>43272.0</v>
      </c>
      <c r="C1423" s="423">
        <v>171195.0</v>
      </c>
      <c r="D1423" s="423">
        <v>1.7123621E8</v>
      </c>
      <c r="E1423" s="423">
        <v>8587.451</v>
      </c>
      <c r="F1423" s="423">
        <v>3877758.152</v>
      </c>
      <c r="G1423" s="423">
        <v>5441.75763</v>
      </c>
      <c r="H1423" s="423">
        <v>1263.45859</v>
      </c>
      <c r="I1423" s="423">
        <v>1981.80423</v>
      </c>
      <c r="J1423" s="423" t="s">
        <v>6384</v>
      </c>
    </row>
    <row r="1424" ht="15.75" customHeight="1">
      <c r="B1424" s="422">
        <v>43271.0</v>
      </c>
      <c r="C1424" s="423">
        <v>143408.0</v>
      </c>
      <c r="D1424" s="423">
        <v>1.31793464E8</v>
      </c>
      <c r="E1424" s="423">
        <v>6769.725</v>
      </c>
      <c r="F1424" s="423">
        <v>3831028.273</v>
      </c>
      <c r="G1424" s="423">
        <v>5384.87321</v>
      </c>
      <c r="H1424" s="423">
        <v>1250.59462</v>
      </c>
      <c r="I1424" s="423">
        <v>1954.70924</v>
      </c>
      <c r="J1424" s="423" t="s">
        <v>6384</v>
      </c>
    </row>
    <row r="1425" ht="15.75" customHeight="1">
      <c r="B1425" s="422">
        <v>43270.0</v>
      </c>
      <c r="C1425" s="423">
        <v>138945.0</v>
      </c>
      <c r="D1425" s="423">
        <v>1.11125077E8</v>
      </c>
      <c r="E1425" s="423">
        <v>6357.892</v>
      </c>
      <c r="F1425" s="423">
        <v>3802947.492</v>
      </c>
      <c r="G1425" s="423">
        <v>5344.96418</v>
      </c>
      <c r="H1425" s="423">
        <v>1240.75856</v>
      </c>
      <c r="I1425" s="423">
        <v>1942.47963</v>
      </c>
      <c r="J1425" s="423" t="s">
        <v>6384</v>
      </c>
    </row>
    <row r="1426" ht="15.75" customHeight="1">
      <c r="B1426" s="422">
        <v>43269.0</v>
      </c>
      <c r="C1426" s="423">
        <v>112487.0</v>
      </c>
      <c r="D1426" s="423">
        <v>7.2625736E7</v>
      </c>
      <c r="E1426" s="423">
        <v>4859.041</v>
      </c>
      <c r="F1426" s="423">
        <v>3803511.619</v>
      </c>
      <c r="G1426" s="423">
        <v>5341.2965</v>
      </c>
      <c r="H1426" s="423">
        <v>1239.33454</v>
      </c>
      <c r="I1426" s="423">
        <v>1941.86587</v>
      </c>
      <c r="J1426" s="423" t="s">
        <v>6384</v>
      </c>
    </row>
    <row r="1427" ht="15.75" customHeight="1">
      <c r="B1427" s="422">
        <v>43263.0</v>
      </c>
      <c r="C1427" s="423">
        <v>103389.0</v>
      </c>
      <c r="D1427" s="423">
        <v>7.4310004E7</v>
      </c>
      <c r="E1427" s="423">
        <v>4578.675</v>
      </c>
      <c r="F1427" s="423">
        <v>3799007.779</v>
      </c>
      <c r="G1427" s="423">
        <v>5365.22181</v>
      </c>
      <c r="H1427" s="423">
        <v>1238.18597</v>
      </c>
      <c r="I1427" s="423">
        <v>1958.21157</v>
      </c>
      <c r="J1427" s="423" t="s">
        <v>6384</v>
      </c>
    </row>
    <row r="1428" ht="15.75" customHeight="1">
      <c r="B1428" s="422">
        <v>43262.0</v>
      </c>
      <c r="C1428" s="423">
        <v>104906.0</v>
      </c>
      <c r="D1428" s="423">
        <v>7.8866108E7</v>
      </c>
      <c r="E1428" s="423">
        <v>4500.071</v>
      </c>
      <c r="F1428" s="423">
        <v>3768226.78</v>
      </c>
      <c r="G1428" s="423">
        <v>5326.44407</v>
      </c>
      <c r="H1428" s="423">
        <v>1228.46366</v>
      </c>
      <c r="I1428" s="423">
        <v>1952.97765</v>
      </c>
      <c r="J1428" s="423" t="s">
        <v>6384</v>
      </c>
    </row>
    <row r="1429" ht="15.75" customHeight="1">
      <c r="B1429" s="422">
        <v>43261.0</v>
      </c>
      <c r="C1429" s="423">
        <v>114082.0</v>
      </c>
      <c r="D1429" s="423">
        <v>8.1794309E7</v>
      </c>
      <c r="E1429" s="423">
        <v>4077.298</v>
      </c>
      <c r="F1429" s="423">
        <v>3777824.756</v>
      </c>
      <c r="G1429" s="423">
        <v>5323.29401</v>
      </c>
      <c r="H1429" s="423">
        <v>1229.87225</v>
      </c>
      <c r="I1429" s="423">
        <v>1954.05664</v>
      </c>
      <c r="J1429" s="423" t="s">
        <v>6384</v>
      </c>
    </row>
    <row r="1430" ht="15.75" customHeight="1">
      <c r="B1430" s="422">
        <v>43258.0</v>
      </c>
      <c r="C1430" s="423">
        <v>113512.0</v>
      </c>
      <c r="D1430" s="423">
        <v>9.4371072E7</v>
      </c>
      <c r="E1430" s="423">
        <v>4544.113</v>
      </c>
      <c r="F1430" s="423">
        <v>3796435.987</v>
      </c>
      <c r="G1430" s="423">
        <v>5366.66888</v>
      </c>
      <c r="H1430" s="423">
        <v>1238.04339</v>
      </c>
      <c r="I1430" s="423">
        <v>1978.07956</v>
      </c>
      <c r="J1430" s="423" t="s">
        <v>6384</v>
      </c>
    </row>
    <row r="1431" ht="15.75" customHeight="1">
      <c r="B1431" s="422">
        <v>43257.0</v>
      </c>
      <c r="C1431" s="423">
        <v>121858.0</v>
      </c>
      <c r="D1431" s="423">
        <v>9.5929005E7</v>
      </c>
      <c r="E1431" s="423">
        <v>4564.297</v>
      </c>
      <c r="F1431" s="423">
        <v>3816803.015</v>
      </c>
      <c r="G1431" s="423">
        <v>5398.75981</v>
      </c>
      <c r="H1431" s="423">
        <v>1245.8963</v>
      </c>
      <c r="I1431" s="423">
        <v>1993.55216</v>
      </c>
      <c r="J1431" s="423" t="s">
        <v>6384</v>
      </c>
    </row>
    <row r="1432" ht="15.75" customHeight="1">
      <c r="B1432" s="422">
        <v>43256.0</v>
      </c>
      <c r="C1432" s="423">
        <v>108019.0</v>
      </c>
      <c r="D1432" s="423">
        <v>7.7988212E7</v>
      </c>
      <c r="E1432" s="423">
        <v>3823.0</v>
      </c>
      <c r="F1432" s="423">
        <v>3790006.781</v>
      </c>
      <c r="G1432" s="423">
        <v>5346.80212</v>
      </c>
      <c r="H1432" s="423">
        <v>1243.04451</v>
      </c>
      <c r="I1432" s="423">
        <v>1980.43318</v>
      </c>
      <c r="J1432" s="423" t="s">
        <v>6384</v>
      </c>
    </row>
    <row r="1433" ht="15.75" customHeight="1">
      <c r="B1433" s="422">
        <v>43255.0</v>
      </c>
      <c r="C1433" s="423">
        <v>108240.0</v>
      </c>
      <c r="D1433" s="423">
        <v>8.3777688E7</v>
      </c>
      <c r="E1433" s="423">
        <v>4020.547</v>
      </c>
      <c r="F1433" s="423">
        <v>3776802.05</v>
      </c>
      <c r="G1433" s="423">
        <v>5313.70845</v>
      </c>
      <c r="H1433" s="423">
        <v>1235.02819</v>
      </c>
      <c r="I1433" s="423">
        <v>1973.01039</v>
      </c>
      <c r="J1433" s="423" t="s">
        <v>6384</v>
      </c>
    </row>
    <row r="1434" ht="15.75" customHeight="1">
      <c r="B1434" s="422">
        <v>43254.0</v>
      </c>
      <c r="C1434" s="423">
        <v>106593.0</v>
      </c>
      <c r="D1434" s="423">
        <v>9.4743388E7</v>
      </c>
      <c r="E1434" s="423">
        <v>4254.989</v>
      </c>
      <c r="F1434" s="423">
        <v>3775342.244</v>
      </c>
      <c r="G1434" s="423">
        <v>5316.96621</v>
      </c>
      <c r="H1434" s="423">
        <v>1228.18329</v>
      </c>
      <c r="I1434" s="423">
        <v>1965.46088</v>
      </c>
      <c r="J1434" s="423" t="s">
        <v>6384</v>
      </c>
    </row>
    <row r="1435" ht="15.75" customHeight="1">
      <c r="B1435" s="422">
        <v>43251.0</v>
      </c>
      <c r="C1435" s="423">
        <v>94367.0</v>
      </c>
      <c r="D1435" s="423">
        <v>8.5928661E7</v>
      </c>
      <c r="E1435" s="423">
        <v>3618.859</v>
      </c>
      <c r="F1435" s="423">
        <v>3799595.602</v>
      </c>
      <c r="G1435" s="423">
        <v>5343.87807</v>
      </c>
      <c r="H1435" s="423">
        <v>1238.31484</v>
      </c>
      <c r="I1435" s="423">
        <v>1974.99913</v>
      </c>
      <c r="J1435" s="423" t="s">
        <v>6384</v>
      </c>
    </row>
    <row r="1436" ht="15.75" customHeight="1">
      <c r="B1436" s="422">
        <v>43250.0</v>
      </c>
      <c r="C1436" s="423">
        <v>108142.0</v>
      </c>
      <c r="D1436" s="423">
        <v>1.16965883E8</v>
      </c>
      <c r="E1436" s="423">
        <v>4613.048</v>
      </c>
      <c r="F1436" s="423">
        <v>3832492.584</v>
      </c>
      <c r="G1436" s="423">
        <v>5395.75473</v>
      </c>
      <c r="H1436" s="423">
        <v>1251.05198</v>
      </c>
      <c r="I1436" s="423">
        <v>2001.79279</v>
      </c>
      <c r="J1436" s="423" t="s">
        <v>6384</v>
      </c>
    </row>
    <row r="1437" ht="15.75" customHeight="1">
      <c r="B1437" s="422">
        <v>43249.0</v>
      </c>
      <c r="C1437" s="423">
        <v>122891.0</v>
      </c>
      <c r="D1437" s="423">
        <v>1.30855526E8</v>
      </c>
      <c r="E1437" s="423">
        <v>5643.533</v>
      </c>
      <c r="F1437" s="423">
        <v>3837974.336</v>
      </c>
      <c r="G1437" s="423">
        <v>5409.69905</v>
      </c>
      <c r="H1437" s="423">
        <v>1253.91558</v>
      </c>
      <c r="I1437" s="423">
        <v>2006.01783</v>
      </c>
      <c r="J1437" s="423" t="s">
        <v>6384</v>
      </c>
    </row>
    <row r="1438" ht="15.75" customHeight="1">
      <c r="B1438" s="422">
        <v>43248.0</v>
      </c>
      <c r="C1438" s="423">
        <v>105862.0</v>
      </c>
      <c r="D1438" s="423">
        <v>1.13648538E8</v>
      </c>
      <c r="E1438" s="423">
        <v>4316.59</v>
      </c>
      <c r="F1438" s="423">
        <v>3844744.39</v>
      </c>
      <c r="G1438" s="423">
        <v>5417.4216</v>
      </c>
      <c r="H1438" s="423">
        <v>1257.46363</v>
      </c>
      <c r="I1438" s="423">
        <v>2011.40195</v>
      </c>
      <c r="J1438" s="423" t="s">
        <v>6384</v>
      </c>
    </row>
    <row r="1439" ht="15.75" customHeight="1">
      <c r="B1439" s="422">
        <v>43247.0</v>
      </c>
      <c r="C1439" s="423">
        <v>110823.0</v>
      </c>
      <c r="D1439" s="423">
        <v>1.19680997E8</v>
      </c>
      <c r="E1439" s="423">
        <v>4459.651</v>
      </c>
      <c r="F1439" s="423">
        <v>3871486.876</v>
      </c>
      <c r="G1439" s="423">
        <v>5456.82024</v>
      </c>
      <c r="H1439" s="423">
        <v>1269.42878</v>
      </c>
      <c r="I1439" s="423">
        <v>2023.18973</v>
      </c>
      <c r="J1439" s="423" t="s">
        <v>6384</v>
      </c>
    </row>
    <row r="1440" ht="15.75" customHeight="1">
      <c r="B1440" s="422">
        <v>43244.0</v>
      </c>
      <c r="C1440" s="423">
        <v>109848.0</v>
      </c>
      <c r="D1440" s="423">
        <v>1.16496769E8</v>
      </c>
      <c r="E1440" s="423">
        <v>4734.441</v>
      </c>
      <c r="F1440" s="423">
        <v>3855012.362</v>
      </c>
      <c r="G1440" s="423">
        <v>5429.69291</v>
      </c>
      <c r="H1440" s="423">
        <v>1259.70477</v>
      </c>
      <c r="I1440" s="423">
        <v>2014.87552</v>
      </c>
      <c r="J1440" s="423" t="s">
        <v>6384</v>
      </c>
    </row>
    <row r="1441" ht="15.75" customHeight="1">
      <c r="B1441" s="422">
        <v>43243.0</v>
      </c>
      <c r="C1441" s="423">
        <v>104491.0</v>
      </c>
      <c r="D1441" s="423">
        <v>1.07067729E8</v>
      </c>
      <c r="E1441" s="423">
        <v>4886.095</v>
      </c>
      <c r="F1441" s="423">
        <v>3830721.064</v>
      </c>
      <c r="G1441" s="423">
        <v>5361.09379</v>
      </c>
      <c r="H1441" s="423">
        <v>1251.22997</v>
      </c>
      <c r="I1441" s="423">
        <v>1988.41847</v>
      </c>
      <c r="J1441" s="423" t="s">
        <v>6384</v>
      </c>
    </row>
    <row r="1442" ht="15.75" customHeight="1">
      <c r="B1442" s="422">
        <v>43242.0</v>
      </c>
      <c r="C1442" s="423">
        <v>104368.0</v>
      </c>
      <c r="D1442" s="423">
        <v>1.09785697E8</v>
      </c>
      <c r="E1442" s="423">
        <v>4384.159</v>
      </c>
      <c r="F1442" s="423">
        <v>3845043.166</v>
      </c>
      <c r="G1442" s="423">
        <v>5391.89081</v>
      </c>
      <c r="H1442" s="423">
        <v>1262.68544</v>
      </c>
      <c r="I1442" s="423">
        <v>1990.78919</v>
      </c>
      <c r="J1442" s="423" t="s">
        <v>6384</v>
      </c>
    </row>
    <row r="1443" ht="15.75" customHeight="1">
      <c r="B1443" s="422">
        <v>43241.0</v>
      </c>
      <c r="C1443" s="423">
        <v>99391.0</v>
      </c>
      <c r="D1443" s="423">
        <v>1.34803025E8</v>
      </c>
      <c r="E1443" s="423">
        <v>5618.098</v>
      </c>
      <c r="F1443" s="423">
        <v>3841858.663</v>
      </c>
      <c r="G1443" s="423">
        <v>5413.28599</v>
      </c>
      <c r="H1443" s="423">
        <v>1268.31777</v>
      </c>
      <c r="I1443" s="423">
        <v>2007.08863</v>
      </c>
      <c r="J1443" s="423" t="s">
        <v>6384</v>
      </c>
    </row>
    <row r="1444" ht="15.75" customHeight="1">
      <c r="B1444" s="422">
        <v>43240.0</v>
      </c>
      <c r="C1444" s="423">
        <v>94089.0</v>
      </c>
      <c r="D1444" s="423">
        <v>9.4700096E7</v>
      </c>
      <c r="E1444" s="423">
        <v>3956.647</v>
      </c>
      <c r="F1444" s="423">
        <v>3837017.65</v>
      </c>
      <c r="G1444" s="423">
        <v>5390.70072</v>
      </c>
      <c r="H1444" s="423">
        <v>1265.37948</v>
      </c>
      <c r="I1444" s="423">
        <v>2009.01319</v>
      </c>
      <c r="J1444" s="423" t="s">
        <v>6384</v>
      </c>
    </row>
    <row r="1445" ht="15.75" customHeight="1">
      <c r="B1445" s="422">
        <v>43237.0</v>
      </c>
      <c r="C1445" s="423">
        <v>122285.0</v>
      </c>
      <c r="D1445" s="423">
        <v>1.19222624E8</v>
      </c>
      <c r="E1445" s="423">
        <v>4927.976</v>
      </c>
      <c r="F1445" s="423">
        <v>3874633.863</v>
      </c>
      <c r="G1445" s="423">
        <v>5443.30862</v>
      </c>
      <c r="H1445" s="423">
        <v>1277.59714</v>
      </c>
      <c r="I1445" s="423">
        <v>2025.38702</v>
      </c>
      <c r="J1445" s="423" t="s">
        <v>6384</v>
      </c>
    </row>
    <row r="1446" ht="15.75" customHeight="1">
      <c r="B1446" s="422">
        <v>43236.0</v>
      </c>
      <c r="C1446" s="423">
        <v>96833.0</v>
      </c>
      <c r="D1446" s="423">
        <v>9.6766991E7</v>
      </c>
      <c r="E1446" s="423">
        <v>3948.638</v>
      </c>
      <c r="F1446" s="423">
        <v>3909293.356</v>
      </c>
      <c r="G1446" s="423">
        <v>5511.76275</v>
      </c>
      <c r="H1446" s="423">
        <v>1291.02995</v>
      </c>
      <c r="I1446" s="423">
        <v>2055.5574</v>
      </c>
      <c r="J1446" s="423" t="s">
        <v>6384</v>
      </c>
    </row>
    <row r="1447" ht="15.75" customHeight="1">
      <c r="B1447" s="422">
        <v>43235.0</v>
      </c>
      <c r="C1447" s="423">
        <v>91788.0</v>
      </c>
      <c r="D1447" s="423">
        <v>9.7288081E7</v>
      </c>
      <c r="E1447" s="423">
        <v>3552.932</v>
      </c>
      <c r="F1447" s="423">
        <v>3928150.187</v>
      </c>
      <c r="G1447" s="423">
        <v>5548.8946</v>
      </c>
      <c r="H1447" s="423">
        <v>1300.69963</v>
      </c>
      <c r="I1447" s="423">
        <v>2072.129</v>
      </c>
      <c r="J1447" s="423" t="s">
        <v>6384</v>
      </c>
    </row>
    <row r="1448" ht="15.75" customHeight="1">
      <c r="B1448" s="422">
        <v>43234.0</v>
      </c>
      <c r="C1448" s="423">
        <v>86057.0</v>
      </c>
      <c r="D1448" s="423">
        <v>9.3204781E7</v>
      </c>
      <c r="E1448" s="423">
        <v>3308.183</v>
      </c>
      <c r="F1448" s="423">
        <v>3934305.514</v>
      </c>
      <c r="G1448" s="423">
        <v>5557.57504</v>
      </c>
      <c r="H1448" s="423">
        <v>1300.93448</v>
      </c>
      <c r="I1448" s="423">
        <v>2075.86754</v>
      </c>
      <c r="J1448" s="423" t="s">
        <v>6384</v>
      </c>
    </row>
    <row r="1449" ht="15.75" customHeight="1">
      <c r="B1449" s="422">
        <v>43233.0</v>
      </c>
      <c r="C1449" s="423">
        <v>90497.0</v>
      </c>
      <c r="D1449" s="423">
        <v>1.08172894E8</v>
      </c>
      <c r="E1449" s="423">
        <v>3787.939</v>
      </c>
      <c r="F1449" s="423">
        <v>3940461.051</v>
      </c>
      <c r="G1449" s="423">
        <v>5558.66963</v>
      </c>
      <c r="H1449" s="423">
        <v>1301.53458</v>
      </c>
      <c r="I1449" s="423">
        <v>2075.36621</v>
      </c>
      <c r="J1449" s="423" t="s">
        <v>6384</v>
      </c>
    </row>
    <row r="1450" ht="15.75" customHeight="1">
      <c r="B1450" s="422">
        <v>43230.0</v>
      </c>
      <c r="C1450" s="423">
        <v>116471.0</v>
      </c>
      <c r="D1450" s="423">
        <v>1.48762907E8</v>
      </c>
      <c r="E1450" s="423">
        <v>5624.757</v>
      </c>
      <c r="F1450" s="423">
        <v>3949338.82</v>
      </c>
      <c r="G1450" s="423">
        <v>5587.21838</v>
      </c>
      <c r="H1450" s="423">
        <v>1306.88744</v>
      </c>
      <c r="I1450" s="423">
        <v>2073.53527</v>
      </c>
      <c r="J1450" s="423" t="s">
        <v>6384</v>
      </c>
    </row>
    <row r="1451" ht="15.75" customHeight="1">
      <c r="B1451" s="422">
        <v>43229.0</v>
      </c>
      <c r="C1451" s="423">
        <v>108529.0</v>
      </c>
      <c r="D1451" s="423">
        <v>1.3982672E8</v>
      </c>
      <c r="E1451" s="423">
        <v>5603.563</v>
      </c>
      <c r="F1451" s="423">
        <v>3958562.657</v>
      </c>
      <c r="G1451" s="423">
        <v>5627.33265</v>
      </c>
      <c r="H1451" s="423">
        <v>1309.03384</v>
      </c>
      <c r="I1451" s="423">
        <v>2085.52336</v>
      </c>
      <c r="J1451" s="423" t="s">
        <v>6384</v>
      </c>
    </row>
    <row r="1452" ht="15.75" customHeight="1">
      <c r="B1452" s="422">
        <v>43228.0</v>
      </c>
      <c r="C1452" s="423">
        <v>107228.0</v>
      </c>
      <c r="D1452" s="423">
        <v>1.33549802E8</v>
      </c>
      <c r="E1452" s="423">
        <v>4729.772</v>
      </c>
      <c r="F1452" s="423">
        <v>3960161.132</v>
      </c>
      <c r="G1452" s="423">
        <v>5642.46715</v>
      </c>
      <c r="H1452" s="423">
        <v>1305.8426</v>
      </c>
      <c r="I1452" s="423">
        <v>2095.55075</v>
      </c>
      <c r="J1452" s="423" t="s">
        <v>6384</v>
      </c>
    </row>
    <row r="1453" ht="15.75" customHeight="1">
      <c r="B1453" s="422">
        <v>43227.0</v>
      </c>
      <c r="C1453" s="423">
        <v>118325.0</v>
      </c>
      <c r="D1453" s="423">
        <v>1.45383809E8</v>
      </c>
      <c r="E1453" s="423">
        <v>4902.925</v>
      </c>
      <c r="F1453" s="423">
        <v>3980306.229</v>
      </c>
      <c r="G1453" s="423">
        <v>5683.53519</v>
      </c>
      <c r="H1453" s="423">
        <v>1317.9686</v>
      </c>
      <c r="I1453" s="423">
        <v>2114.1271</v>
      </c>
      <c r="J1453" s="423" t="s">
        <v>6384</v>
      </c>
    </row>
    <row r="1454" ht="15.75" customHeight="1">
      <c r="B1454" s="422">
        <v>43226.0</v>
      </c>
      <c r="C1454" s="423">
        <v>131021.0</v>
      </c>
      <c r="D1454" s="423">
        <v>1.55592833E8</v>
      </c>
      <c r="E1454" s="423">
        <v>5316.782</v>
      </c>
      <c r="F1454" s="423">
        <v>3984078.506</v>
      </c>
      <c r="G1454" s="423">
        <v>5694.27988</v>
      </c>
      <c r="H1454" s="423">
        <v>1319.71722</v>
      </c>
      <c r="I1454" s="423">
        <v>2119.85936</v>
      </c>
      <c r="J1454" s="423" t="s">
        <v>6384</v>
      </c>
    </row>
    <row r="1455" ht="15.75" customHeight="1">
      <c r="B1455" s="422">
        <v>43223.0</v>
      </c>
      <c r="C1455" s="423">
        <v>110793.0</v>
      </c>
      <c r="D1455" s="423">
        <v>1.29475221E8</v>
      </c>
      <c r="E1455" s="423">
        <v>4741.752</v>
      </c>
      <c r="F1455" s="423">
        <v>3983424.388</v>
      </c>
      <c r="G1455" s="423">
        <v>5698.68944</v>
      </c>
      <c r="H1455" s="423">
        <v>1318.68269</v>
      </c>
      <c r="I1455" s="423">
        <v>2128.31923</v>
      </c>
      <c r="J1455" s="423" t="s">
        <v>6384</v>
      </c>
    </row>
    <row r="1456" ht="15.75" customHeight="1">
      <c r="B1456" s="422">
        <v>43220.0</v>
      </c>
      <c r="C1456" s="423">
        <v>114440.0</v>
      </c>
      <c r="D1456" s="423">
        <v>1.54949358E8</v>
      </c>
      <c r="E1456" s="423">
        <v>5927.621</v>
      </c>
      <c r="F1456" s="423">
        <v>4006287.356</v>
      </c>
      <c r="G1456" s="423">
        <v>5739.22955</v>
      </c>
      <c r="H1456" s="423">
        <v>1324.95381</v>
      </c>
      <c r="I1456" s="423">
        <v>2143.54504</v>
      </c>
      <c r="J1456" s="423" t="s">
        <v>6384</v>
      </c>
    </row>
    <row r="1457" ht="15.75" customHeight="1">
      <c r="B1457" s="422">
        <v>43216.0</v>
      </c>
      <c r="C1457" s="423">
        <v>109547.0</v>
      </c>
      <c r="D1457" s="423">
        <v>1.39109111E8</v>
      </c>
      <c r="E1457" s="423">
        <v>5470.879</v>
      </c>
      <c r="F1457" s="423">
        <v>4046676.493</v>
      </c>
      <c r="G1457" s="423">
        <v>5813.79512</v>
      </c>
      <c r="H1457" s="423">
        <v>1343.65366</v>
      </c>
      <c r="I1457" s="423">
        <v>2171.81676</v>
      </c>
      <c r="J1457" s="423" t="s">
        <v>6384</v>
      </c>
    </row>
    <row r="1458" ht="15.75" customHeight="1">
      <c r="B1458" s="422">
        <v>43215.0</v>
      </c>
      <c r="C1458" s="423">
        <v>104433.0</v>
      </c>
      <c r="D1458" s="423">
        <v>1.24302919E8</v>
      </c>
      <c r="E1458" s="423">
        <v>4850.718</v>
      </c>
      <c r="F1458" s="423">
        <v>4036190.49</v>
      </c>
      <c r="G1458" s="423">
        <v>5802.02864</v>
      </c>
      <c r="H1458" s="423">
        <v>1342.53177</v>
      </c>
      <c r="I1458" s="423">
        <v>2166.69057</v>
      </c>
      <c r="J1458" s="423" t="s">
        <v>6384</v>
      </c>
    </row>
    <row r="1459" ht="15.75" customHeight="1">
      <c r="B1459" s="422">
        <v>43214.0</v>
      </c>
      <c r="C1459" s="423">
        <v>108842.0</v>
      </c>
      <c r="D1459" s="423">
        <v>1.25562445E8</v>
      </c>
      <c r="E1459" s="423">
        <v>4953.519</v>
      </c>
      <c r="F1459" s="423">
        <v>4027407.378</v>
      </c>
      <c r="G1459" s="423">
        <v>5777.35819</v>
      </c>
      <c r="H1459" s="423">
        <v>1339.91552</v>
      </c>
      <c r="I1459" s="423">
        <v>2164.70233</v>
      </c>
      <c r="J1459" s="423" t="s">
        <v>6384</v>
      </c>
    </row>
    <row r="1460" ht="15.75" customHeight="1">
      <c r="B1460" s="422">
        <v>43213.0</v>
      </c>
      <c r="C1460" s="423">
        <v>112551.0</v>
      </c>
      <c r="D1460" s="423">
        <v>1.2218178E8</v>
      </c>
      <c r="E1460" s="423">
        <v>4856.581</v>
      </c>
      <c r="F1460" s="423">
        <v>4047102.017</v>
      </c>
      <c r="G1460" s="423">
        <v>5806.13298</v>
      </c>
      <c r="H1460" s="423">
        <v>1348.26292</v>
      </c>
      <c r="I1460" s="423">
        <v>2179.85142</v>
      </c>
      <c r="J1460" s="423" t="s">
        <v>6384</v>
      </c>
    </row>
    <row r="1461" ht="15.75" customHeight="1">
      <c r="B1461" s="422">
        <v>43212.0</v>
      </c>
      <c r="C1461" s="423">
        <v>113484.0</v>
      </c>
      <c r="D1461" s="423">
        <v>1.3613005E8</v>
      </c>
      <c r="E1461" s="423">
        <v>4924.119</v>
      </c>
      <c r="F1461" s="423">
        <v>4051092.758</v>
      </c>
      <c r="G1461" s="423">
        <v>5813.28689</v>
      </c>
      <c r="H1461" s="423">
        <v>1353.45095</v>
      </c>
      <c r="I1461" s="423">
        <v>2187.06201</v>
      </c>
      <c r="J1461" s="423" t="s">
        <v>6384</v>
      </c>
    </row>
    <row r="1462" ht="15.75" customHeight="1">
      <c r="B1462" s="422">
        <v>43209.0</v>
      </c>
      <c r="C1462" s="423">
        <v>116208.0</v>
      </c>
      <c r="D1462" s="423">
        <v>1.56211254E8</v>
      </c>
      <c r="E1462" s="423">
        <v>5774.668</v>
      </c>
      <c r="F1462" s="423">
        <v>4077320.66</v>
      </c>
      <c r="G1462" s="423">
        <v>5843.46987</v>
      </c>
      <c r="H1462" s="423">
        <v>1365.59429</v>
      </c>
      <c r="I1462" s="423">
        <v>2204.17478</v>
      </c>
      <c r="J1462" s="423" t="s">
        <v>6384</v>
      </c>
    </row>
    <row r="1463" ht="15.75" customHeight="1">
      <c r="B1463" s="422">
        <v>43208.0</v>
      </c>
      <c r="C1463" s="423">
        <v>113268.0</v>
      </c>
      <c r="D1463" s="423">
        <v>1.58504733E8</v>
      </c>
      <c r="E1463" s="423">
        <v>5614.887</v>
      </c>
      <c r="F1463" s="423">
        <v>4062768.416</v>
      </c>
      <c r="G1463" s="423">
        <v>5822.99626</v>
      </c>
      <c r="H1463" s="423">
        <v>1357.8988</v>
      </c>
      <c r="I1463" s="423">
        <v>2190.77805</v>
      </c>
      <c r="J1463" s="423" t="s">
        <v>6384</v>
      </c>
    </row>
    <row r="1464" ht="15.75" customHeight="1">
      <c r="B1464" s="422">
        <v>43207.0</v>
      </c>
      <c r="C1464" s="423">
        <v>114631.0</v>
      </c>
      <c r="D1464" s="423">
        <v>1.39188274E8</v>
      </c>
      <c r="E1464" s="423">
        <v>5077.61</v>
      </c>
      <c r="F1464" s="423">
        <v>4043536.418</v>
      </c>
      <c r="G1464" s="423">
        <v>5777.9536</v>
      </c>
      <c r="H1464" s="423">
        <v>1355.79482</v>
      </c>
      <c r="I1464" s="423">
        <v>2176.15078</v>
      </c>
      <c r="J1464" s="423" t="s">
        <v>6384</v>
      </c>
    </row>
    <row r="1465" ht="15.75" customHeight="1">
      <c r="B1465" s="422">
        <v>43206.0</v>
      </c>
      <c r="C1465" s="423">
        <v>123254.0</v>
      </c>
      <c r="D1465" s="423">
        <v>1.34192772E8</v>
      </c>
      <c r="E1465" s="423">
        <v>5156.233</v>
      </c>
      <c r="F1465" s="423">
        <v>4032877.198</v>
      </c>
      <c r="G1465" s="423">
        <v>5784.6731</v>
      </c>
      <c r="H1465" s="423">
        <v>1353.65953</v>
      </c>
      <c r="I1465" s="423">
        <v>2179.08387</v>
      </c>
      <c r="J1465" s="423" t="s">
        <v>6384</v>
      </c>
    </row>
    <row r="1466" ht="15.75" customHeight="1">
      <c r="B1466" s="422">
        <v>43205.0</v>
      </c>
      <c r="C1466" s="423">
        <v>108761.0</v>
      </c>
      <c r="D1466" s="423">
        <v>1.05910774E8</v>
      </c>
      <c r="E1466" s="423">
        <v>4122.542</v>
      </c>
      <c r="F1466" s="423">
        <v>4028304.402</v>
      </c>
      <c r="G1466" s="423">
        <v>5773.60733</v>
      </c>
      <c r="H1466" s="423">
        <v>1350.59619</v>
      </c>
      <c r="I1466" s="423">
        <v>2175.92898</v>
      </c>
      <c r="J1466" s="423" t="s">
        <v>6384</v>
      </c>
    </row>
    <row r="1467" ht="15.75" customHeight="1">
      <c r="B1467" s="422">
        <v>43202.0</v>
      </c>
      <c r="C1467" s="423">
        <v>127261.0</v>
      </c>
      <c r="D1467" s="423">
        <v>1.5210058E8</v>
      </c>
      <c r="E1467" s="423">
        <v>5534.259</v>
      </c>
      <c r="F1467" s="423">
        <v>4046154.784</v>
      </c>
      <c r="G1467" s="423">
        <v>5813.13679</v>
      </c>
      <c r="H1467" s="423">
        <v>1352.83671</v>
      </c>
      <c r="I1467" s="423">
        <v>2186.79155</v>
      </c>
      <c r="J1467" s="423" t="s">
        <v>6384</v>
      </c>
    </row>
    <row r="1468" ht="15.75" customHeight="1">
      <c r="B1468" s="422">
        <v>43201.0</v>
      </c>
      <c r="C1468" s="423">
        <v>114283.0</v>
      </c>
      <c r="D1468" s="423">
        <v>1.54100958E8</v>
      </c>
      <c r="E1468" s="423">
        <v>5291.899</v>
      </c>
      <c r="F1468" s="423">
        <v>4054275.87</v>
      </c>
      <c r="G1468" s="423">
        <v>5833.26417</v>
      </c>
      <c r="H1468" s="423">
        <v>1357.26707</v>
      </c>
      <c r="I1468" s="423">
        <v>2190.88196</v>
      </c>
      <c r="J1468" s="423" t="s">
        <v>6384</v>
      </c>
    </row>
    <row r="1469" ht="15.75" customHeight="1">
      <c r="B1469" s="422">
        <v>43200.0</v>
      </c>
      <c r="C1469" s="423">
        <v>139244.0</v>
      </c>
      <c r="D1469" s="423">
        <v>2.36548257E8</v>
      </c>
      <c r="E1469" s="423">
        <v>7109.688</v>
      </c>
      <c r="F1469" s="423">
        <v>4059236.649</v>
      </c>
      <c r="G1469" s="423">
        <v>5859.60882</v>
      </c>
      <c r="H1469" s="423">
        <v>1360.38902</v>
      </c>
      <c r="I1469" s="423">
        <v>2195.66024</v>
      </c>
      <c r="J1469" s="423" t="s">
        <v>6384</v>
      </c>
    </row>
    <row r="1470" ht="15.75" customHeight="1">
      <c r="B1470" s="422">
        <v>43199.0</v>
      </c>
      <c r="C1470" s="423">
        <v>143431.0</v>
      </c>
      <c r="D1470" s="423">
        <v>2.09445812E8</v>
      </c>
      <c r="E1470" s="423">
        <v>6915.238</v>
      </c>
      <c r="F1470" s="423">
        <v>4063244.34</v>
      </c>
      <c r="G1470" s="423">
        <v>5879.41746</v>
      </c>
      <c r="H1470" s="423">
        <v>1363.03013</v>
      </c>
      <c r="I1470" s="423">
        <v>2207.60681</v>
      </c>
      <c r="J1470" s="423" t="s">
        <v>6384</v>
      </c>
    </row>
    <row r="1471" ht="15.75" customHeight="1">
      <c r="B1471" s="422">
        <v>43198.0</v>
      </c>
      <c r="C1471" s="423">
        <v>139726.0</v>
      </c>
      <c r="D1471" s="423">
        <v>1.90865446E8</v>
      </c>
      <c r="E1471" s="423">
        <v>6220.567</v>
      </c>
      <c r="F1471" s="423">
        <v>4064129.758</v>
      </c>
      <c r="G1471" s="423">
        <v>5865.38473</v>
      </c>
      <c r="H1471" s="423">
        <v>1359.16413</v>
      </c>
      <c r="I1471" s="423">
        <v>2198.98608</v>
      </c>
      <c r="J1471" s="423" t="s">
        <v>6384</v>
      </c>
    </row>
    <row r="1472" ht="15.75" customHeight="1">
      <c r="B1472" s="422">
        <v>43195.0</v>
      </c>
      <c r="C1472" s="423">
        <v>118099.0</v>
      </c>
      <c r="D1472" s="423">
        <v>1.47643969E8</v>
      </c>
      <c r="E1472" s="423">
        <v>5720.436</v>
      </c>
      <c r="F1472" s="423">
        <v>4051560.797</v>
      </c>
      <c r="G1472" s="423">
        <v>5841.19155</v>
      </c>
      <c r="H1472" s="423">
        <v>1356.5423</v>
      </c>
      <c r="I1472" s="423">
        <v>2194.53602</v>
      </c>
      <c r="J1472" s="423" t="s">
        <v>6384</v>
      </c>
    </row>
    <row r="1473" ht="15.75" customHeight="1">
      <c r="B1473" s="422">
        <v>43194.0</v>
      </c>
      <c r="C1473" s="423">
        <v>110720.0</v>
      </c>
      <c r="D1473" s="423">
        <v>1.50090384E8</v>
      </c>
      <c r="E1473" s="423">
        <v>5466.893</v>
      </c>
      <c r="F1473" s="423">
        <v>4028475.707</v>
      </c>
      <c r="G1473" s="423">
        <v>5793.05226</v>
      </c>
      <c r="H1473" s="423">
        <v>1348.45987</v>
      </c>
      <c r="I1473" s="423">
        <v>2167.23936</v>
      </c>
      <c r="J1473" s="423" t="s">
        <v>6384</v>
      </c>
    </row>
    <row r="1474" ht="15.75" customHeight="1">
      <c r="B1474" s="422">
        <v>43193.0</v>
      </c>
      <c r="C1474" s="423">
        <v>119223.0</v>
      </c>
      <c r="D1474" s="423">
        <v>1.69581348E8</v>
      </c>
      <c r="E1474" s="423">
        <v>5552.211</v>
      </c>
      <c r="F1474" s="423">
        <v>4028707.226</v>
      </c>
      <c r="G1474" s="423">
        <v>5790.28611</v>
      </c>
      <c r="H1474" s="423">
        <v>1350.83072</v>
      </c>
      <c r="I1474" s="423">
        <v>2165.98867</v>
      </c>
      <c r="J1474" s="423" t="s">
        <v>6384</v>
      </c>
    </row>
    <row r="1475" ht="15.75" customHeight="1">
      <c r="B1475" s="422">
        <v>43192.0</v>
      </c>
      <c r="C1475" s="423">
        <v>129040.0</v>
      </c>
      <c r="D1475" s="423">
        <v>1.98868776E8</v>
      </c>
      <c r="E1475" s="423">
        <v>5996.653</v>
      </c>
      <c r="F1475" s="423">
        <v>4043183.196</v>
      </c>
      <c r="G1475" s="423">
        <v>5827.51655</v>
      </c>
      <c r="H1475" s="423">
        <v>1355.37097</v>
      </c>
      <c r="I1475" s="423">
        <v>2176.71746</v>
      </c>
      <c r="J1475" s="423" t="s">
        <v>6384</v>
      </c>
    </row>
    <row r="1476" ht="15.75" customHeight="1">
      <c r="B1476" s="422">
        <v>43191.0</v>
      </c>
      <c r="C1476" s="423">
        <v>103533.0</v>
      </c>
      <c r="D1476" s="423">
        <v>1.52271782E8</v>
      </c>
      <c r="E1476" s="423">
        <v>4410.085</v>
      </c>
      <c r="F1476" s="423">
        <v>3993244.116</v>
      </c>
      <c r="G1476" s="423">
        <v>5747.14299</v>
      </c>
      <c r="H1476" s="423">
        <v>1339.87573</v>
      </c>
      <c r="I1476" s="423">
        <v>2150.00679</v>
      </c>
      <c r="J1476" s="423" t="s">
        <v>6384</v>
      </c>
    </row>
    <row r="1477" ht="15.75" customHeight="1">
      <c r="B1477" s="422">
        <v>43188.0</v>
      </c>
      <c r="C1477" s="423">
        <v>86123.0</v>
      </c>
      <c r="D1477" s="423">
        <v>1.27070398E8</v>
      </c>
      <c r="E1477" s="423">
        <v>4703.648</v>
      </c>
      <c r="F1477" s="423">
        <v>3917185.868</v>
      </c>
      <c r="G1477" s="423">
        <v>5597.44378</v>
      </c>
      <c r="H1477" s="423">
        <v>1314.6498</v>
      </c>
      <c r="I1477" s="423">
        <v>2106.02299</v>
      </c>
      <c r="J1477" s="423" t="s">
        <v>6384</v>
      </c>
    </row>
    <row r="1478" ht="15.75" customHeight="1">
      <c r="B1478" s="422">
        <v>43187.0</v>
      </c>
      <c r="C1478" s="423">
        <v>69725.0</v>
      </c>
      <c r="D1478" s="423">
        <v>8.4628021E7</v>
      </c>
      <c r="E1478" s="423">
        <v>2773.58</v>
      </c>
      <c r="F1478" s="423">
        <v>3872071.246</v>
      </c>
      <c r="G1478" s="423">
        <v>5488.86881</v>
      </c>
      <c r="H1478" s="423">
        <v>1297.31194</v>
      </c>
      <c r="I1478" s="423">
        <v>2055.36388</v>
      </c>
      <c r="J1478" s="423" t="s">
        <v>6384</v>
      </c>
    </row>
    <row r="1479" ht="15.75" customHeight="1">
      <c r="B1479" s="422">
        <v>43186.0</v>
      </c>
      <c r="C1479" s="423">
        <v>77126.0</v>
      </c>
      <c r="D1479" s="423">
        <v>8.6437881E7</v>
      </c>
      <c r="E1479" s="423">
        <v>3114.468</v>
      </c>
      <c r="F1479" s="423">
        <v>3882203.354</v>
      </c>
      <c r="G1479" s="423">
        <v>5491.79711</v>
      </c>
      <c r="H1479" s="423">
        <v>1303.32715</v>
      </c>
      <c r="I1479" s="423">
        <v>2056.76341</v>
      </c>
      <c r="J1479" s="423" t="s">
        <v>6384</v>
      </c>
    </row>
    <row r="1480" ht="15.75" customHeight="1">
      <c r="B1480" s="422">
        <v>43184.0</v>
      </c>
      <c r="C1480" s="423">
        <v>64870.0</v>
      </c>
      <c r="D1480" s="423">
        <v>7.1266156E7</v>
      </c>
      <c r="E1480" s="423">
        <v>2245.367</v>
      </c>
      <c r="F1480" s="423">
        <v>3918100.809</v>
      </c>
      <c r="G1480" s="423">
        <v>5570.1873</v>
      </c>
      <c r="H1480" s="423">
        <v>1319.75537</v>
      </c>
      <c r="I1480" s="423">
        <v>2075.36061</v>
      </c>
      <c r="J1480" s="423" t="s">
        <v>6384</v>
      </c>
    </row>
    <row r="1481" ht="15.75" customHeight="1">
      <c r="B1481" s="422">
        <v>43181.0</v>
      </c>
      <c r="C1481" s="423">
        <v>84633.0</v>
      </c>
      <c r="D1481" s="423">
        <v>1.21459035E8</v>
      </c>
      <c r="E1481" s="423">
        <v>3882.129</v>
      </c>
      <c r="F1481" s="423">
        <v>3924387.836</v>
      </c>
      <c r="G1481" s="423">
        <v>5580.58694</v>
      </c>
      <c r="H1481" s="423">
        <v>1322.01214</v>
      </c>
      <c r="I1481" s="423">
        <v>2082.27238</v>
      </c>
      <c r="J1481" s="423" t="s">
        <v>6384</v>
      </c>
    </row>
    <row r="1482" ht="15.75" customHeight="1">
      <c r="B1482" s="422">
        <v>43180.0</v>
      </c>
      <c r="C1482" s="423">
        <v>78269.0</v>
      </c>
      <c r="D1482" s="423">
        <v>1.09468351E8</v>
      </c>
      <c r="E1482" s="423">
        <v>3520.815</v>
      </c>
      <c r="F1482" s="423">
        <v>3932139.609</v>
      </c>
      <c r="G1482" s="423">
        <v>5572.05828</v>
      </c>
      <c r="H1482" s="423">
        <v>1322.7461</v>
      </c>
      <c r="I1482" s="423">
        <v>2084.9944</v>
      </c>
      <c r="J1482" s="423" t="s">
        <v>6384</v>
      </c>
    </row>
    <row r="1483" ht="15.75" customHeight="1">
      <c r="B1483" s="422">
        <v>43179.0</v>
      </c>
      <c r="C1483" s="423">
        <v>74123.0</v>
      </c>
      <c r="D1483" s="423">
        <v>9.2480974E7</v>
      </c>
      <c r="E1483" s="423">
        <v>2417.137</v>
      </c>
      <c r="F1483" s="423">
        <v>3973196.501</v>
      </c>
      <c r="G1483" s="423">
        <v>5648.90745</v>
      </c>
      <c r="H1483" s="423">
        <v>1333.82892</v>
      </c>
      <c r="I1483" s="423">
        <v>2102.35732</v>
      </c>
      <c r="J1483" s="423" t="s">
        <v>6384</v>
      </c>
    </row>
    <row r="1484" ht="15.75" customHeight="1">
      <c r="B1484" s="422">
        <v>43178.0</v>
      </c>
      <c r="C1484" s="423">
        <v>77621.0</v>
      </c>
      <c r="D1484" s="423">
        <v>1.54167373E8</v>
      </c>
      <c r="E1484" s="423">
        <v>5124.173</v>
      </c>
      <c r="F1484" s="423">
        <v>3981848.444</v>
      </c>
      <c r="G1484" s="423">
        <v>5663.76643</v>
      </c>
      <c r="H1484" s="423">
        <v>1337.50871</v>
      </c>
      <c r="I1484" s="423">
        <v>2105.29002</v>
      </c>
      <c r="J1484" s="423" t="s">
        <v>6384</v>
      </c>
    </row>
    <row r="1485" ht="15.75" customHeight="1">
      <c r="B1485" s="422">
        <v>43177.0</v>
      </c>
      <c r="C1485" s="423">
        <v>80802.0</v>
      </c>
      <c r="D1485" s="423">
        <v>8.6762986E7</v>
      </c>
      <c r="E1485" s="423">
        <v>2750.037</v>
      </c>
      <c r="F1485" s="423">
        <v>4011077.5</v>
      </c>
      <c r="G1485" s="423">
        <v>5721.69693</v>
      </c>
      <c r="H1485" s="423">
        <v>1349.63804</v>
      </c>
      <c r="I1485" s="423">
        <v>2118.79802</v>
      </c>
      <c r="J1485" s="423" t="s">
        <v>6384</v>
      </c>
    </row>
    <row r="1486" ht="15.75" customHeight="1">
      <c r="B1486" s="422">
        <v>43174.0</v>
      </c>
      <c r="C1486" s="423">
        <v>79753.0</v>
      </c>
      <c r="D1486" s="423">
        <v>1.05722894E8</v>
      </c>
      <c r="E1486" s="423">
        <v>3385.904</v>
      </c>
      <c r="F1486" s="423">
        <v>4007933.565</v>
      </c>
      <c r="G1486" s="423">
        <v>5720.59819</v>
      </c>
      <c r="H1486" s="423">
        <v>1348.75182</v>
      </c>
      <c r="I1486" s="423">
        <v>2116.0988</v>
      </c>
      <c r="J1486" s="423" t="s">
        <v>6384</v>
      </c>
    </row>
    <row r="1487" ht="15.75" customHeight="1">
      <c r="B1487" s="422">
        <v>43173.0</v>
      </c>
      <c r="C1487" s="423">
        <v>68711.0</v>
      </c>
      <c r="D1487" s="423">
        <v>6.7576593E7</v>
      </c>
      <c r="E1487" s="423">
        <v>2240.807</v>
      </c>
      <c r="F1487" s="423">
        <v>3968613.135</v>
      </c>
      <c r="G1487" s="423">
        <v>5635.05259</v>
      </c>
      <c r="H1487" s="423">
        <v>1338.11612</v>
      </c>
      <c r="I1487" s="423">
        <v>2090.98026</v>
      </c>
      <c r="J1487" s="423" t="s">
        <v>6384</v>
      </c>
    </row>
    <row r="1488" ht="15.75" customHeight="1">
      <c r="B1488" s="422">
        <v>43172.0</v>
      </c>
      <c r="C1488" s="423">
        <v>90312.0</v>
      </c>
      <c r="D1488" s="423">
        <v>8.6839301E7</v>
      </c>
      <c r="E1488" s="423">
        <v>2823.193</v>
      </c>
      <c r="F1488" s="423">
        <v>3957728.38</v>
      </c>
      <c r="G1488" s="423">
        <v>5623.64282</v>
      </c>
      <c r="H1488" s="423">
        <v>1333.19342</v>
      </c>
      <c r="I1488" s="423">
        <v>2085.54117</v>
      </c>
      <c r="J1488" s="423" t="s">
        <v>6384</v>
      </c>
    </row>
    <row r="1489" ht="15.75" customHeight="1">
      <c r="B1489" s="422">
        <v>43171.0</v>
      </c>
      <c r="C1489" s="423">
        <v>81639.0</v>
      </c>
      <c r="D1489" s="423">
        <v>8.1666181E7</v>
      </c>
      <c r="E1489" s="423">
        <v>2982.481</v>
      </c>
      <c r="F1489" s="423">
        <v>3999026.423</v>
      </c>
      <c r="G1489" s="423">
        <v>5705.57259</v>
      </c>
      <c r="H1489" s="423">
        <v>1350.75922</v>
      </c>
      <c r="I1489" s="423">
        <v>2107.44502</v>
      </c>
      <c r="J1489" s="423" t="s">
        <v>6384</v>
      </c>
    </row>
    <row r="1490" ht="15.75" customHeight="1">
      <c r="B1490" s="422">
        <v>43170.0</v>
      </c>
      <c r="C1490" s="423">
        <v>70564.0</v>
      </c>
      <c r="D1490" s="423">
        <v>6.4549507E7</v>
      </c>
      <c r="E1490" s="423">
        <v>2367.381</v>
      </c>
      <c r="F1490" s="423">
        <v>4035442.76</v>
      </c>
      <c r="G1490" s="423">
        <v>5773.36584</v>
      </c>
      <c r="H1490" s="423">
        <v>1363.78988</v>
      </c>
      <c r="I1490" s="423">
        <v>2126.17502</v>
      </c>
      <c r="J1490" s="423" t="s">
        <v>6384</v>
      </c>
    </row>
    <row r="1491" ht="15.75" customHeight="1">
      <c r="B1491" s="422">
        <v>43167.0</v>
      </c>
      <c r="C1491" s="423">
        <v>73759.0</v>
      </c>
      <c r="D1491" s="423">
        <v>7.4559751E7</v>
      </c>
      <c r="E1491" s="423">
        <v>2739.145</v>
      </c>
      <c r="F1491" s="423">
        <v>4063446.999</v>
      </c>
      <c r="G1491" s="423">
        <v>5827.98872</v>
      </c>
      <c r="H1491" s="423">
        <v>1373.00007</v>
      </c>
      <c r="I1491" s="423">
        <v>2143.82113</v>
      </c>
      <c r="J1491" s="423" t="s">
        <v>6384</v>
      </c>
    </row>
    <row r="1492" ht="15.75" customHeight="1">
      <c r="B1492" s="422">
        <v>43166.0</v>
      </c>
      <c r="C1492" s="423">
        <v>100057.0</v>
      </c>
      <c r="D1492" s="423">
        <v>1.10920024E8</v>
      </c>
      <c r="E1492" s="423">
        <v>4057.321</v>
      </c>
      <c r="F1492" s="423">
        <v>4061917.977</v>
      </c>
      <c r="G1492" s="423">
        <v>5822.18808</v>
      </c>
      <c r="H1492" s="423">
        <v>1373.26459</v>
      </c>
      <c r="I1492" s="423">
        <v>2143.62651</v>
      </c>
      <c r="J1492" s="423" t="s">
        <v>6384</v>
      </c>
    </row>
    <row r="1493" ht="15.75" customHeight="1">
      <c r="B1493" s="422">
        <v>43165.0</v>
      </c>
      <c r="C1493" s="423">
        <v>113919.0</v>
      </c>
      <c r="D1493" s="423">
        <v>9.9964106E7</v>
      </c>
      <c r="E1493" s="423">
        <v>4269.08</v>
      </c>
      <c r="F1493" s="423">
        <v>4072053.852</v>
      </c>
      <c r="G1493" s="423">
        <v>5847.81656</v>
      </c>
      <c r="H1493" s="423">
        <v>1375.11315</v>
      </c>
      <c r="I1493" s="423">
        <v>2155.86239</v>
      </c>
      <c r="J1493" s="423" t="s">
        <v>6384</v>
      </c>
    </row>
    <row r="1494" ht="15.75" customHeight="1">
      <c r="B1494" s="422">
        <v>43164.0</v>
      </c>
      <c r="C1494" s="423">
        <v>108425.0</v>
      </c>
      <c r="D1494" s="423">
        <v>8.7374017E7</v>
      </c>
      <c r="E1494" s="423">
        <v>3895.345</v>
      </c>
      <c r="F1494" s="423">
        <v>4061831.329</v>
      </c>
      <c r="G1494" s="423">
        <v>5835.33688</v>
      </c>
      <c r="H1494" s="423">
        <v>1367.72065</v>
      </c>
      <c r="I1494" s="423">
        <v>2152.36099</v>
      </c>
      <c r="J1494" s="423" t="s">
        <v>6384</v>
      </c>
    </row>
    <row r="1495" ht="15.75" customHeight="1">
      <c r="B1495" s="422">
        <v>43163.0</v>
      </c>
      <c r="C1495" s="423">
        <v>95903.0</v>
      </c>
      <c r="D1495" s="423">
        <v>9.6807185E7</v>
      </c>
      <c r="E1495" s="423">
        <v>3634.368</v>
      </c>
      <c r="F1495" s="423">
        <v>4084908.138</v>
      </c>
      <c r="G1495" s="423">
        <v>5883.38783</v>
      </c>
      <c r="H1495" s="423">
        <v>1373.77316</v>
      </c>
      <c r="I1495" s="423">
        <v>2172.40872</v>
      </c>
      <c r="J1495" s="423" t="s">
        <v>6384</v>
      </c>
    </row>
    <row r="1496" ht="15.75" customHeight="1">
      <c r="B1496" s="422">
        <v>43160.0</v>
      </c>
      <c r="C1496" s="423">
        <v>89192.0</v>
      </c>
      <c r="D1496" s="423">
        <v>9.2692969E7</v>
      </c>
      <c r="E1496" s="423">
        <v>4223.034</v>
      </c>
      <c r="F1496" s="423">
        <v>4078464.566</v>
      </c>
      <c r="G1496" s="423">
        <v>5870.83441</v>
      </c>
      <c r="H1496" s="423">
        <v>1372.44502</v>
      </c>
      <c r="I1496" s="423">
        <v>2168.96511</v>
      </c>
      <c r="J1496" s="423" t="s">
        <v>6384</v>
      </c>
    </row>
    <row r="1497" ht="15.75" customHeight="1">
      <c r="B1497" s="422">
        <v>43159.0</v>
      </c>
      <c r="C1497" s="423">
        <v>93655.0</v>
      </c>
      <c r="D1497" s="423">
        <v>9.3922402E7</v>
      </c>
      <c r="E1497" s="423">
        <v>3890.549</v>
      </c>
      <c r="F1497" s="423">
        <v>4044389.06</v>
      </c>
      <c r="G1497" s="423">
        <v>5804.94333</v>
      </c>
      <c r="H1497" s="423">
        <v>1361.04542</v>
      </c>
      <c r="I1497" s="423">
        <v>2146.37545</v>
      </c>
      <c r="J1497" s="423" t="s">
        <v>6384</v>
      </c>
    </row>
    <row r="1498" ht="15.75" customHeight="1">
      <c r="B1498" s="422">
        <v>43158.0</v>
      </c>
      <c r="C1498" s="423">
        <v>78999.0</v>
      </c>
      <c r="D1498" s="423">
        <v>8.0285152E7</v>
      </c>
      <c r="E1498" s="423">
        <v>3219.173</v>
      </c>
      <c r="F1498" s="423">
        <v>4028111.837</v>
      </c>
      <c r="G1498" s="423">
        <v>5798.42938</v>
      </c>
      <c r="H1498" s="423">
        <v>1356.16561</v>
      </c>
      <c r="I1498" s="423">
        <v>2141.17712</v>
      </c>
      <c r="J1498" s="423" t="s">
        <v>6384</v>
      </c>
    </row>
    <row r="1499" ht="15.75" customHeight="1">
      <c r="B1499" s="422">
        <v>43157.0</v>
      </c>
      <c r="C1499" s="423">
        <v>91475.0</v>
      </c>
      <c r="D1499" s="423">
        <v>7.8962438E7</v>
      </c>
      <c r="E1499" s="423">
        <v>3506.304</v>
      </c>
      <c r="F1499" s="423">
        <v>4020242.116</v>
      </c>
      <c r="G1499" s="423">
        <v>5774.5704</v>
      </c>
      <c r="H1499" s="423">
        <v>1348.68633</v>
      </c>
      <c r="I1499" s="423">
        <v>2127.09881</v>
      </c>
      <c r="J1499" s="423" t="s">
        <v>6384</v>
      </c>
    </row>
    <row r="1500" ht="15.75" customHeight="1">
      <c r="B1500" s="422">
        <v>43156.0</v>
      </c>
      <c r="C1500" s="423">
        <v>98288.0</v>
      </c>
      <c r="D1500" s="423">
        <v>8.4206009E7</v>
      </c>
      <c r="E1500" s="423">
        <v>3840.421</v>
      </c>
      <c r="F1500" s="423">
        <v>4054486.795</v>
      </c>
      <c r="G1500" s="423">
        <v>5832.12929</v>
      </c>
      <c r="H1500" s="423">
        <v>1361.34777</v>
      </c>
      <c r="I1500" s="423">
        <v>2142.05411</v>
      </c>
      <c r="J1500" s="423" t="s">
        <v>6384</v>
      </c>
    </row>
    <row r="1501" ht="15.75" customHeight="1">
      <c r="B1501" s="422">
        <v>43153.0</v>
      </c>
      <c r="C1501" s="423">
        <v>79935.0</v>
      </c>
      <c r="D1501" s="423">
        <v>7.0102393E7</v>
      </c>
      <c r="E1501" s="423">
        <v>2896.656</v>
      </c>
      <c r="F1501" s="423">
        <v>4095715.168</v>
      </c>
      <c r="G1501" s="423">
        <v>5906.98236</v>
      </c>
      <c r="H1501" s="423">
        <v>1375.51983</v>
      </c>
      <c r="I1501" s="423">
        <v>2170.25323</v>
      </c>
      <c r="J1501" s="423" t="s">
        <v>6384</v>
      </c>
    </row>
    <row r="1502" ht="15.75" customHeight="1">
      <c r="B1502" s="422">
        <v>43151.0</v>
      </c>
      <c r="C1502" s="423">
        <v>101279.0</v>
      </c>
      <c r="D1502" s="423">
        <v>9.9914899E7</v>
      </c>
      <c r="E1502" s="423">
        <v>3914.304</v>
      </c>
      <c r="F1502" s="423">
        <v>4104991.187</v>
      </c>
      <c r="G1502" s="423">
        <v>5909.03422</v>
      </c>
      <c r="H1502" s="423">
        <v>1379.45137</v>
      </c>
      <c r="I1502" s="423">
        <v>2173.26404</v>
      </c>
      <c r="J1502" s="423" t="s">
        <v>6384</v>
      </c>
    </row>
    <row r="1503" ht="15.75" customHeight="1">
      <c r="B1503" s="422">
        <v>43150.0</v>
      </c>
      <c r="C1503" s="423">
        <v>104304.0</v>
      </c>
      <c r="D1503" s="423">
        <v>1.04649129E8</v>
      </c>
      <c r="E1503" s="423">
        <v>3771.665</v>
      </c>
      <c r="F1503" s="423">
        <v>4134574.917</v>
      </c>
      <c r="G1503" s="423">
        <v>5940.24443</v>
      </c>
      <c r="H1503" s="423">
        <v>1389.87885</v>
      </c>
      <c r="I1503" s="423">
        <v>2188.92977</v>
      </c>
      <c r="J1503" s="423" t="s">
        <v>6384</v>
      </c>
    </row>
    <row r="1504" ht="15.75" customHeight="1">
      <c r="B1504" s="422">
        <v>43149.0</v>
      </c>
      <c r="C1504" s="423">
        <v>116047.0</v>
      </c>
      <c r="D1504" s="423">
        <v>1.32884009E8</v>
      </c>
      <c r="E1504" s="423">
        <v>4402.373</v>
      </c>
      <c r="F1504" s="423">
        <v>4137496.685</v>
      </c>
      <c r="G1504" s="423">
        <v>5950.75994</v>
      </c>
      <c r="H1504" s="423">
        <v>1394.64773</v>
      </c>
      <c r="I1504" s="423">
        <v>2193.54434</v>
      </c>
      <c r="J1504" s="423" t="s">
        <v>6384</v>
      </c>
    </row>
    <row r="1505" ht="15.75" customHeight="1">
      <c r="B1505" s="422">
        <v>43146.0</v>
      </c>
      <c r="C1505" s="423">
        <v>123642.0</v>
      </c>
      <c r="D1505" s="423">
        <v>1.47312933E8</v>
      </c>
      <c r="E1505" s="423">
        <v>5121.743</v>
      </c>
      <c r="F1505" s="423">
        <v>4177843.393</v>
      </c>
      <c r="G1505" s="423">
        <v>6050.1999</v>
      </c>
      <c r="H1505" s="423">
        <v>1405.4426</v>
      </c>
      <c r="I1505" s="423">
        <v>2230.92661</v>
      </c>
      <c r="J1505" s="423" t="s">
        <v>6384</v>
      </c>
    </row>
    <row r="1506" ht="15.75" customHeight="1">
      <c r="B1506" s="422">
        <v>43145.0</v>
      </c>
      <c r="C1506" s="423">
        <v>135306.0</v>
      </c>
      <c r="D1506" s="423">
        <v>1.84389655E8</v>
      </c>
      <c r="E1506" s="423">
        <v>6211.983</v>
      </c>
      <c r="F1506" s="423">
        <v>4203955.152</v>
      </c>
      <c r="G1506" s="423">
        <v>6102.30771</v>
      </c>
      <c r="H1506" s="423">
        <v>1410.63136</v>
      </c>
      <c r="I1506" s="423">
        <v>2250.53204</v>
      </c>
      <c r="J1506" s="423" t="s">
        <v>6384</v>
      </c>
    </row>
    <row r="1507" ht="15.75" customHeight="1">
      <c r="B1507" s="422">
        <v>43144.0</v>
      </c>
      <c r="C1507" s="423">
        <v>117619.0</v>
      </c>
      <c r="D1507" s="423">
        <v>1.38897024E8</v>
      </c>
      <c r="E1507" s="423">
        <v>5036.678</v>
      </c>
      <c r="F1507" s="423">
        <v>4205680.7</v>
      </c>
      <c r="G1507" s="423">
        <v>6088.3704</v>
      </c>
      <c r="H1507" s="423">
        <v>1406.75168</v>
      </c>
      <c r="I1507" s="423">
        <v>2246.03166</v>
      </c>
      <c r="J1507" s="423" t="s">
        <v>6384</v>
      </c>
    </row>
    <row r="1508" ht="15.75" customHeight="1">
      <c r="B1508" s="422">
        <v>43143.0</v>
      </c>
      <c r="C1508" s="423">
        <v>113280.0</v>
      </c>
      <c r="D1508" s="423">
        <v>1.22280783E8</v>
      </c>
      <c r="E1508" s="423">
        <v>4866.362</v>
      </c>
      <c r="F1508" s="423">
        <v>4203088.661</v>
      </c>
      <c r="G1508" s="423">
        <v>6082.29023</v>
      </c>
      <c r="H1508" s="423">
        <v>1405.23224</v>
      </c>
      <c r="I1508" s="423">
        <v>2244.04298</v>
      </c>
      <c r="J1508" s="423" t="s">
        <v>6384</v>
      </c>
    </row>
    <row r="1509" ht="15.75" customHeight="1">
      <c r="B1509" s="422">
        <v>43142.0</v>
      </c>
      <c r="C1509" s="423">
        <v>113364.0</v>
      </c>
      <c r="D1509" s="423">
        <v>1.30239779E8</v>
      </c>
      <c r="E1509" s="423">
        <v>4554.518</v>
      </c>
      <c r="F1509" s="423">
        <v>4212955.512</v>
      </c>
      <c r="G1509" s="423">
        <v>6093.95427</v>
      </c>
      <c r="H1509" s="423">
        <v>1412.40606</v>
      </c>
      <c r="I1509" s="423">
        <v>2255.82741</v>
      </c>
      <c r="J1509" s="423" t="s">
        <v>6384</v>
      </c>
    </row>
    <row r="1510" ht="15.75" customHeight="1">
      <c r="B1510" s="422">
        <v>43139.0</v>
      </c>
      <c r="C1510" s="423">
        <v>73056.0</v>
      </c>
      <c r="D1510" s="423">
        <v>7.4432478E7</v>
      </c>
      <c r="E1510" s="423">
        <v>3006.425</v>
      </c>
      <c r="F1510" s="423">
        <v>4147869.2</v>
      </c>
      <c r="G1510" s="423">
        <v>5965.62501</v>
      </c>
      <c r="H1510" s="423">
        <v>1389.57296</v>
      </c>
      <c r="I1510" s="423">
        <v>2225.48277</v>
      </c>
      <c r="J1510" s="423" t="s">
        <v>6384</v>
      </c>
    </row>
    <row r="1511" ht="15.75" customHeight="1">
      <c r="B1511" s="422">
        <v>43138.0</v>
      </c>
      <c r="C1511" s="423">
        <v>83862.0</v>
      </c>
      <c r="D1511" s="423">
        <v>9.0707623E7</v>
      </c>
      <c r="E1511" s="423">
        <v>3981.333</v>
      </c>
      <c r="F1511" s="423">
        <v>4132447.326</v>
      </c>
      <c r="G1511" s="423">
        <v>5936.34828</v>
      </c>
      <c r="H1511" s="423">
        <v>1384.20407</v>
      </c>
      <c r="I1511" s="423">
        <v>2216.13604</v>
      </c>
      <c r="J1511" s="423" t="s">
        <v>6384</v>
      </c>
    </row>
    <row r="1512" ht="15.75" customHeight="1">
      <c r="B1512" s="422">
        <v>43137.0</v>
      </c>
      <c r="C1512" s="423">
        <v>76391.0</v>
      </c>
      <c r="D1512" s="423">
        <v>8.2771511E7</v>
      </c>
      <c r="E1512" s="423">
        <v>3228.449</v>
      </c>
      <c r="F1512" s="423">
        <v>4136465.311</v>
      </c>
      <c r="G1512" s="423">
        <v>5949.24877</v>
      </c>
      <c r="H1512" s="423">
        <v>1385.57837</v>
      </c>
      <c r="I1512" s="423">
        <v>2216.17007</v>
      </c>
      <c r="J1512" s="423" t="s">
        <v>6384</v>
      </c>
    </row>
    <row r="1513" ht="15.75" customHeight="1">
      <c r="B1513" s="422">
        <v>43136.0</v>
      </c>
      <c r="C1513" s="423">
        <v>93605.0</v>
      </c>
      <c r="D1513" s="423">
        <v>1.16325353E8</v>
      </c>
      <c r="E1513" s="423">
        <v>4404.281</v>
      </c>
      <c r="F1513" s="423">
        <v>4104918.783</v>
      </c>
      <c r="G1513" s="423">
        <v>5869.78842</v>
      </c>
      <c r="H1513" s="423">
        <v>1377.2185</v>
      </c>
      <c r="I1513" s="423">
        <v>2191.29648</v>
      </c>
      <c r="J1513" s="423" t="s">
        <v>6384</v>
      </c>
    </row>
    <row r="1514" ht="15.75" customHeight="1">
      <c r="B1514" s="422">
        <v>43135.0</v>
      </c>
      <c r="C1514" s="423">
        <v>90330.0</v>
      </c>
      <c r="D1514" s="423">
        <v>1.1090358E8</v>
      </c>
      <c r="E1514" s="423">
        <v>3649.085</v>
      </c>
      <c r="F1514" s="423">
        <v>4112546.854</v>
      </c>
      <c r="G1514" s="423">
        <v>5888.29438</v>
      </c>
      <c r="H1514" s="423">
        <v>1377.21372</v>
      </c>
      <c r="I1514" s="423">
        <v>2191.58855</v>
      </c>
      <c r="J1514" s="423" t="s">
        <v>6384</v>
      </c>
    </row>
    <row r="1515" ht="15.75" customHeight="1">
      <c r="B1515" s="422">
        <v>43132.0</v>
      </c>
      <c r="C1515" s="423">
        <v>78874.0</v>
      </c>
      <c r="D1515" s="423">
        <v>8.4870953E7</v>
      </c>
      <c r="E1515" s="423">
        <v>3294.595</v>
      </c>
      <c r="F1515" s="423">
        <v>4176585.818</v>
      </c>
      <c r="G1515" s="423">
        <v>6021.44709</v>
      </c>
      <c r="H1515" s="423">
        <v>1397.05846</v>
      </c>
      <c r="I1515" s="423">
        <v>2227.92439</v>
      </c>
      <c r="J1515" s="423" t="s">
        <v>6384</v>
      </c>
    </row>
    <row r="1516" ht="15.75" customHeight="1">
      <c r="B1516" s="422">
        <v>43131.0</v>
      </c>
      <c r="C1516" s="423">
        <v>99388.0</v>
      </c>
      <c r="D1516" s="423">
        <v>1.23928608E8</v>
      </c>
      <c r="E1516" s="423">
        <v>4722.765</v>
      </c>
      <c r="F1516" s="423">
        <v>4185132.903</v>
      </c>
      <c r="G1516" s="423">
        <v>6039.78399</v>
      </c>
      <c r="H1516" s="423">
        <v>1398.47755</v>
      </c>
      <c r="I1516" s="423">
        <v>2238.95415</v>
      </c>
      <c r="J1516" s="423" t="s">
        <v>6384</v>
      </c>
    </row>
    <row r="1517" ht="15.75" customHeight="1">
      <c r="B1517" s="422">
        <v>43130.0</v>
      </c>
      <c r="C1517" s="423">
        <v>86633.0</v>
      </c>
      <c r="D1517" s="423">
        <v>9.6709899E7</v>
      </c>
      <c r="E1517" s="423">
        <v>3992.263</v>
      </c>
      <c r="F1517" s="423">
        <v>4230692.724</v>
      </c>
      <c r="G1517" s="423">
        <v>6127.80348</v>
      </c>
      <c r="H1517" s="423">
        <v>1414.47491</v>
      </c>
      <c r="I1517" s="423">
        <v>2267.00735</v>
      </c>
      <c r="J1517" s="423" t="s">
        <v>6384</v>
      </c>
    </row>
    <row r="1518" ht="15.75" customHeight="1">
      <c r="B1518" s="422">
        <v>43129.0</v>
      </c>
      <c r="C1518" s="423">
        <v>85514.0</v>
      </c>
      <c r="D1518" s="423">
        <v>1.04245757E8</v>
      </c>
      <c r="E1518" s="423">
        <v>4131.607</v>
      </c>
      <c r="F1518" s="423">
        <v>4258784.027</v>
      </c>
      <c r="G1518" s="423">
        <v>6176.44999</v>
      </c>
      <c r="H1518" s="423">
        <v>1425.44532</v>
      </c>
      <c r="I1518" s="423">
        <v>2293.96735</v>
      </c>
      <c r="J1518" s="423" t="s">
        <v>6384</v>
      </c>
    </row>
    <row r="1519" ht="15.75" customHeight="1">
      <c r="B1519" s="422">
        <v>43128.0</v>
      </c>
      <c r="C1519" s="423">
        <v>80338.0</v>
      </c>
      <c r="D1519" s="423">
        <v>8.827089E7</v>
      </c>
      <c r="E1519" s="423">
        <v>3592.826</v>
      </c>
      <c r="F1519" s="423">
        <v>4228320.755</v>
      </c>
      <c r="G1519" s="423">
        <v>6144.72444</v>
      </c>
      <c r="H1519" s="423">
        <v>1413.54541</v>
      </c>
      <c r="I1519" s="423">
        <v>2281.1459</v>
      </c>
      <c r="J1519" s="423" t="s">
        <v>6384</v>
      </c>
    </row>
    <row r="1520" ht="15.75" customHeight="1">
      <c r="B1520" s="422">
        <v>43125.0</v>
      </c>
      <c r="C1520" s="423">
        <v>91327.0</v>
      </c>
      <c r="D1520" s="423">
        <v>1.07365999E8</v>
      </c>
      <c r="E1520" s="423">
        <v>4129.099</v>
      </c>
      <c r="F1520" s="423">
        <v>4267997.971</v>
      </c>
      <c r="G1520" s="423">
        <v>6215.80393</v>
      </c>
      <c r="H1520" s="423">
        <v>1431.43588</v>
      </c>
      <c r="I1520" s="423">
        <v>2304.69089</v>
      </c>
      <c r="J1520" s="423" t="s">
        <v>6384</v>
      </c>
    </row>
    <row r="1521" ht="15.75" customHeight="1">
      <c r="B1521" s="422">
        <v>43124.0</v>
      </c>
      <c r="C1521" s="423">
        <v>93431.0</v>
      </c>
      <c r="D1521" s="423">
        <v>8.9389393E7</v>
      </c>
      <c r="E1521" s="423">
        <v>4243.228</v>
      </c>
      <c r="F1521" s="423">
        <v>4258180.455</v>
      </c>
      <c r="G1521" s="423">
        <v>6200.68846</v>
      </c>
      <c r="H1521" s="423">
        <v>1431.03097</v>
      </c>
      <c r="I1521" s="423">
        <v>2303.95014</v>
      </c>
      <c r="J1521" s="423" t="s">
        <v>6384</v>
      </c>
    </row>
    <row r="1522" ht="15.75" customHeight="1">
      <c r="B1522" s="422">
        <v>43123.0</v>
      </c>
      <c r="C1522" s="423">
        <v>99329.0</v>
      </c>
      <c r="D1522" s="423">
        <v>1.09677936E8</v>
      </c>
      <c r="E1522" s="423">
        <v>5627.123</v>
      </c>
      <c r="F1522" s="423">
        <v>4256195.88</v>
      </c>
      <c r="G1522" s="423">
        <v>6206.72293</v>
      </c>
      <c r="H1522" s="423">
        <v>1433.16518</v>
      </c>
      <c r="I1522" s="423">
        <v>2302.44085</v>
      </c>
      <c r="J1522" s="423" t="s">
        <v>6384</v>
      </c>
    </row>
    <row r="1523" ht="15.75" customHeight="1">
      <c r="B1523" s="422">
        <v>43122.0</v>
      </c>
      <c r="C1523" s="423">
        <v>99668.0</v>
      </c>
      <c r="D1523" s="423">
        <v>1.00036712E8</v>
      </c>
      <c r="E1523" s="423">
        <v>5024.243</v>
      </c>
      <c r="F1523" s="423">
        <v>4233416.412</v>
      </c>
      <c r="G1523" s="423">
        <v>6195.00185</v>
      </c>
      <c r="H1523" s="423">
        <v>1428.46819</v>
      </c>
      <c r="I1523" s="423">
        <v>2285.72928</v>
      </c>
      <c r="J1523" s="423" t="s">
        <v>6384</v>
      </c>
    </row>
    <row r="1524" ht="15.75" customHeight="1">
      <c r="B1524" s="422">
        <v>43121.0</v>
      </c>
      <c r="C1524" s="423">
        <v>85331.0</v>
      </c>
      <c r="D1524" s="423">
        <v>9.2436945E7</v>
      </c>
      <c r="E1524" s="423">
        <v>3443.501</v>
      </c>
      <c r="F1524" s="423">
        <v>4203567.1</v>
      </c>
      <c r="G1524" s="423">
        <v>6147.19168</v>
      </c>
      <c r="H1524" s="423">
        <v>1410.0067</v>
      </c>
      <c r="I1524" s="423">
        <v>2260.58326</v>
      </c>
      <c r="J1524" s="423" t="s">
        <v>6384</v>
      </c>
    </row>
    <row r="1525" ht="15.75" customHeight="1">
      <c r="B1525" s="422">
        <v>43118.0</v>
      </c>
      <c r="C1525" s="423">
        <v>80793.0</v>
      </c>
      <c r="D1525" s="423">
        <v>8.9236671E7</v>
      </c>
      <c r="E1525" s="423">
        <v>3589.607</v>
      </c>
      <c r="F1525" s="423">
        <v>4188187.734</v>
      </c>
      <c r="G1525" s="423">
        <v>6122.23167</v>
      </c>
      <c r="H1525" s="423">
        <v>1403.91277</v>
      </c>
      <c r="I1525" s="423">
        <v>2241.11884</v>
      </c>
      <c r="J1525" s="423" t="s">
        <v>6384</v>
      </c>
    </row>
    <row r="1526" ht="15.75" customHeight="1">
      <c r="B1526" s="422">
        <v>43117.0</v>
      </c>
      <c r="C1526" s="423">
        <v>87511.0</v>
      </c>
      <c r="D1526" s="423">
        <v>9.5193983E7</v>
      </c>
      <c r="E1526" s="423">
        <v>3915.533</v>
      </c>
      <c r="F1526" s="423">
        <v>4176898.547</v>
      </c>
      <c r="G1526" s="423">
        <v>6098.32933</v>
      </c>
      <c r="H1526" s="423">
        <v>1392.43671</v>
      </c>
      <c r="I1526" s="423">
        <v>2236.14729</v>
      </c>
      <c r="J1526" s="423" t="s">
        <v>6384</v>
      </c>
    </row>
    <row r="1527" ht="15.75" customHeight="1">
      <c r="B1527" s="422">
        <v>43116.0</v>
      </c>
      <c r="C1527" s="423">
        <v>83173.0</v>
      </c>
      <c r="D1527" s="423">
        <v>1.13365921E8</v>
      </c>
      <c r="E1527" s="423">
        <v>3887.032</v>
      </c>
      <c r="F1527" s="423">
        <v>4191409.011</v>
      </c>
      <c r="G1527" s="423">
        <v>6128.8097</v>
      </c>
      <c r="H1527" s="423">
        <v>1389.91242</v>
      </c>
      <c r="I1527" s="423">
        <v>2247.0797</v>
      </c>
      <c r="J1527" s="423" t="s">
        <v>6384</v>
      </c>
    </row>
    <row r="1528" ht="15.75" customHeight="1">
      <c r="B1528" s="422">
        <v>43115.0</v>
      </c>
      <c r="C1528" s="423">
        <v>85979.0</v>
      </c>
      <c r="D1528" s="423">
        <v>9.8855792E7</v>
      </c>
      <c r="E1528" s="423">
        <v>4061.434</v>
      </c>
      <c r="F1528" s="423">
        <v>4151422.538</v>
      </c>
      <c r="G1528" s="423">
        <v>6057.85847</v>
      </c>
      <c r="H1528" s="423">
        <v>1376.39329</v>
      </c>
      <c r="I1528" s="423">
        <v>2224.86756</v>
      </c>
      <c r="J1528" s="423" t="s">
        <v>6384</v>
      </c>
    </row>
    <row r="1529" ht="15.75" customHeight="1">
      <c r="B1529" s="422">
        <v>43114.0</v>
      </c>
      <c r="C1529" s="423">
        <v>89144.0</v>
      </c>
      <c r="D1529" s="423">
        <v>9.7733466E7</v>
      </c>
      <c r="E1529" s="423">
        <v>3280.83</v>
      </c>
      <c r="F1529" s="423">
        <v>4184148.232</v>
      </c>
      <c r="G1529" s="423">
        <v>6117.89954</v>
      </c>
      <c r="H1529" s="423">
        <v>1384.33044</v>
      </c>
      <c r="I1529" s="423">
        <v>2242.50389</v>
      </c>
      <c r="J1529" s="423" t="s">
        <v>6384</v>
      </c>
    </row>
    <row r="1530" ht="15.75" customHeight="1">
      <c r="B1530" s="422">
        <v>43111.0</v>
      </c>
      <c r="C1530" s="423">
        <v>89042.0</v>
      </c>
      <c r="D1530" s="423">
        <v>9.2816126E7</v>
      </c>
      <c r="E1530" s="423">
        <v>3815.139</v>
      </c>
      <c r="F1530" s="423">
        <v>4209131.509</v>
      </c>
      <c r="G1530" s="423">
        <v>6179.32255</v>
      </c>
      <c r="H1530" s="423">
        <v>1391.54763</v>
      </c>
      <c r="I1530" s="423">
        <v>2260.24716</v>
      </c>
      <c r="J1530" s="423" t="s">
        <v>6384</v>
      </c>
    </row>
    <row r="1531" ht="15.75" customHeight="1">
      <c r="B1531" s="422">
        <v>43110.0</v>
      </c>
      <c r="C1531" s="423">
        <v>99298.0</v>
      </c>
      <c r="D1531" s="423">
        <v>1.14809576E8</v>
      </c>
      <c r="E1531" s="423">
        <v>4393.09</v>
      </c>
      <c r="F1531" s="423">
        <v>4202909.835</v>
      </c>
      <c r="G1531" s="423">
        <v>6172.44745</v>
      </c>
      <c r="H1531" s="423">
        <v>1387.96754</v>
      </c>
      <c r="I1531" s="423">
        <v>2253.50379</v>
      </c>
      <c r="J1531" s="423" t="s">
        <v>6384</v>
      </c>
    </row>
    <row r="1532" ht="15.75" customHeight="1">
      <c r="B1532" s="422">
        <v>43109.0</v>
      </c>
      <c r="C1532" s="423">
        <v>94400.0</v>
      </c>
      <c r="D1532" s="423">
        <v>1.23964349E8</v>
      </c>
      <c r="E1532" s="423">
        <v>4481.265</v>
      </c>
      <c r="F1532" s="423">
        <v>4215771.853</v>
      </c>
      <c r="G1532" s="423">
        <v>6198.5341</v>
      </c>
      <c r="H1532" s="423">
        <v>1391.41621</v>
      </c>
      <c r="I1532" s="423">
        <v>2262.78778</v>
      </c>
      <c r="J1532" s="423" t="s">
        <v>6384</v>
      </c>
    </row>
    <row r="1533" ht="15.75" customHeight="1">
      <c r="B1533" s="422">
        <v>43108.0</v>
      </c>
      <c r="C1533" s="423">
        <v>98676.0</v>
      </c>
      <c r="D1533" s="423">
        <v>1.28833562E8</v>
      </c>
      <c r="E1533" s="423">
        <v>4775.563</v>
      </c>
      <c r="F1533" s="423">
        <v>4227154.542</v>
      </c>
      <c r="G1533" s="423">
        <v>6210.50496</v>
      </c>
      <c r="H1533" s="423">
        <v>1394.63719</v>
      </c>
      <c r="I1533" s="423">
        <v>2261.45022</v>
      </c>
      <c r="J1533" s="423" t="s">
        <v>6384</v>
      </c>
    </row>
    <row r="1534" ht="15.75" customHeight="1">
      <c r="B1534" s="422">
        <v>43107.0</v>
      </c>
      <c r="C1534" s="423">
        <v>103913.0</v>
      </c>
      <c r="D1534" s="423">
        <v>1.24759557E8</v>
      </c>
      <c r="E1534" s="423">
        <v>4850.037</v>
      </c>
      <c r="F1534" s="423">
        <v>4259126.624</v>
      </c>
      <c r="G1534" s="423">
        <v>6268.42002</v>
      </c>
      <c r="H1534" s="423">
        <v>1402.87016</v>
      </c>
      <c r="I1534" s="423">
        <v>2283.21575</v>
      </c>
      <c r="J1534" s="423" t="s">
        <v>6384</v>
      </c>
    </row>
    <row r="1535" ht="15.75" customHeight="1">
      <c r="B1535" s="422">
        <v>43104.0</v>
      </c>
      <c r="C1535" s="423">
        <v>106013.0</v>
      </c>
      <c r="D1535" s="423">
        <v>1.36674853E8</v>
      </c>
      <c r="E1535" s="423">
        <v>5187.641</v>
      </c>
      <c r="F1535" s="423">
        <v>4272511.932</v>
      </c>
      <c r="G1535" s="423">
        <v>6302.84314</v>
      </c>
      <c r="H1535" s="423">
        <v>1407.60173</v>
      </c>
      <c r="I1535" s="423">
        <v>2295.21579</v>
      </c>
      <c r="J1535" s="423" t="s">
        <v>6384</v>
      </c>
    </row>
    <row r="1536" ht="15.75" customHeight="1">
      <c r="B1536" s="422">
        <v>43103.0</v>
      </c>
      <c r="C1536" s="423">
        <v>111040.0</v>
      </c>
      <c r="D1536" s="423">
        <v>1.50460676E8</v>
      </c>
      <c r="E1536" s="423">
        <v>5765.725</v>
      </c>
      <c r="F1536" s="423">
        <v>4285095.451</v>
      </c>
      <c r="G1536" s="423">
        <v>6318.27139</v>
      </c>
      <c r="H1536" s="423">
        <v>1411.96672</v>
      </c>
      <c r="I1536" s="423">
        <v>2301.81742</v>
      </c>
      <c r="J1536" s="423" t="s">
        <v>6384</v>
      </c>
    </row>
    <row r="1537" ht="15.75" customHeight="1">
      <c r="B1537" s="422">
        <v>43102.0</v>
      </c>
      <c r="C1537" s="423">
        <v>111922.0</v>
      </c>
      <c r="D1537" s="423">
        <v>1.70307759E8</v>
      </c>
      <c r="E1537" s="423">
        <v>6068.98</v>
      </c>
      <c r="F1537" s="423">
        <v>4255843.188</v>
      </c>
      <c r="G1537" s="423">
        <v>6279.96767</v>
      </c>
      <c r="H1537" s="423">
        <v>1402.39251</v>
      </c>
      <c r="I1537" s="423">
        <v>2291.37724</v>
      </c>
      <c r="J1537" s="423" t="s">
        <v>6384</v>
      </c>
    </row>
    <row r="1538" ht="15.75" customHeight="1">
      <c r="B1538" s="422">
        <v>43101.0</v>
      </c>
      <c r="C1538" s="423">
        <v>86146.0</v>
      </c>
      <c r="D1538" s="423">
        <v>1.15695397E8</v>
      </c>
      <c r="E1538" s="423">
        <v>3743.079</v>
      </c>
      <c r="F1538" s="423">
        <v>4234237.319</v>
      </c>
      <c r="G1538" s="423">
        <v>6254.41473</v>
      </c>
      <c r="H1538" s="423">
        <v>1391.41959</v>
      </c>
      <c r="I1538" s="423">
        <v>2281.55298</v>
      </c>
      <c r="J1538" s="423" t="s">
        <v>6384</v>
      </c>
    </row>
    <row r="1539" ht="15.75" customHeight="1">
      <c r="B1539" s="422">
        <v>43097.0</v>
      </c>
      <c r="C1539" s="423">
        <v>101786.0</v>
      </c>
      <c r="D1539" s="423">
        <v>1.49867918E8</v>
      </c>
      <c r="E1539" s="423">
        <v>6280.477</v>
      </c>
      <c r="F1539" s="423">
        <v>4228945.456</v>
      </c>
      <c r="G1539" s="423">
        <v>6244.52234</v>
      </c>
      <c r="H1539" s="423">
        <v>1390.66879</v>
      </c>
      <c r="I1539" s="423">
        <v>2283.22769</v>
      </c>
      <c r="J1539" s="423" t="s">
        <v>6384</v>
      </c>
    </row>
    <row r="1540" ht="15.75" customHeight="1">
      <c r="B1540" s="422">
        <v>43096.0</v>
      </c>
      <c r="C1540" s="423">
        <v>99982.0</v>
      </c>
      <c r="D1540" s="423">
        <v>1.27895816E8</v>
      </c>
      <c r="E1540" s="423">
        <v>5517.056</v>
      </c>
      <c r="F1540" s="423">
        <v>4194384.117</v>
      </c>
      <c r="G1540" s="423">
        <v>6186.4659</v>
      </c>
      <c r="H1540" s="423">
        <v>1379.59664</v>
      </c>
      <c r="I1540" s="423">
        <v>2261.38723</v>
      </c>
      <c r="J1540" s="423" t="s">
        <v>6384</v>
      </c>
    </row>
    <row r="1541" ht="15.75" customHeight="1">
      <c r="B1541" s="422">
        <v>43095.0</v>
      </c>
      <c r="C1541" s="423">
        <v>82169.0</v>
      </c>
      <c r="D1541" s="423">
        <v>9.8736653E7</v>
      </c>
      <c r="E1541" s="423">
        <v>3714.192</v>
      </c>
      <c r="F1541" s="423">
        <v>4183662.984</v>
      </c>
      <c r="G1541" s="423">
        <v>6167.56942</v>
      </c>
      <c r="H1541" s="423">
        <v>1372.02065</v>
      </c>
      <c r="I1541" s="423">
        <v>2244.92609</v>
      </c>
      <c r="J1541" s="423" t="s">
        <v>6384</v>
      </c>
    </row>
    <row r="1542" ht="15.75" customHeight="1">
      <c r="B1542" s="422">
        <v>43093.0</v>
      </c>
      <c r="C1542" s="423">
        <v>97262.0</v>
      </c>
      <c r="D1542" s="423">
        <v>8.7247799E7</v>
      </c>
      <c r="E1542" s="423">
        <v>3597.195</v>
      </c>
      <c r="F1542" s="423">
        <v>4178455.957</v>
      </c>
      <c r="G1542" s="423">
        <v>6159.30715</v>
      </c>
      <c r="H1542" s="423">
        <v>1366.961</v>
      </c>
      <c r="I1542" s="423">
        <v>2231.05233</v>
      </c>
      <c r="J1542" s="423" t="s">
        <v>6384</v>
      </c>
    </row>
    <row r="1543" ht="15.75" customHeight="1">
      <c r="B1543" s="422">
        <v>43090.0</v>
      </c>
      <c r="C1543" s="423">
        <v>80612.0</v>
      </c>
      <c r="D1543" s="423">
        <v>1.05440626E8</v>
      </c>
      <c r="E1543" s="423">
        <v>3677.359</v>
      </c>
      <c r="F1543" s="423">
        <v>4180075.109</v>
      </c>
      <c r="G1543" s="423">
        <v>6182.78975</v>
      </c>
      <c r="H1543" s="423">
        <v>1366.5577</v>
      </c>
      <c r="I1543" s="423">
        <v>2231.19372</v>
      </c>
      <c r="J1543" s="423" t="s">
        <v>6384</v>
      </c>
    </row>
    <row r="1544" ht="15.75" customHeight="1">
      <c r="B1544" s="422">
        <v>43089.0</v>
      </c>
      <c r="C1544" s="423">
        <v>93542.0</v>
      </c>
      <c r="D1544" s="423">
        <v>1.45258957E8</v>
      </c>
      <c r="E1544" s="423">
        <v>5115.926</v>
      </c>
      <c r="F1544" s="423">
        <v>4188151.835</v>
      </c>
      <c r="G1544" s="423">
        <v>6196.48187</v>
      </c>
      <c r="H1544" s="423">
        <v>1364.87338</v>
      </c>
      <c r="I1544" s="423">
        <v>2231.1668</v>
      </c>
      <c r="J1544" s="423" t="s">
        <v>6384</v>
      </c>
    </row>
    <row r="1545" ht="15.75" customHeight="1">
      <c r="B1545" s="422">
        <v>43088.0</v>
      </c>
      <c r="C1545" s="423">
        <v>103469.0</v>
      </c>
      <c r="D1545" s="423">
        <v>1.3528593E8</v>
      </c>
      <c r="E1545" s="423">
        <v>4655.794</v>
      </c>
      <c r="F1545" s="423">
        <v>4204573.171</v>
      </c>
      <c r="G1545" s="423">
        <v>6228.65524</v>
      </c>
      <c r="H1545" s="423">
        <v>1370.40207</v>
      </c>
      <c r="I1545" s="423">
        <v>2243.87817</v>
      </c>
      <c r="J1545" s="423" t="s">
        <v>6384</v>
      </c>
    </row>
    <row r="1546" ht="15.75" customHeight="1">
      <c r="B1546" s="422">
        <v>43087.0</v>
      </c>
      <c r="C1546" s="423">
        <v>93426.0</v>
      </c>
      <c r="D1546" s="423">
        <v>1.22955451E8</v>
      </c>
      <c r="E1546" s="423">
        <v>4553.034</v>
      </c>
      <c r="F1546" s="423">
        <v>4202724.803</v>
      </c>
      <c r="G1546" s="423">
        <v>6224.60839</v>
      </c>
      <c r="H1546" s="423">
        <v>1373.56965</v>
      </c>
      <c r="I1546" s="423">
        <v>2244.54698</v>
      </c>
      <c r="J1546" s="423" t="s">
        <v>6384</v>
      </c>
    </row>
    <row r="1547" ht="15.75" customHeight="1">
      <c r="B1547" s="422">
        <v>43086.0</v>
      </c>
      <c r="C1547" s="423">
        <v>88726.0</v>
      </c>
      <c r="D1547" s="423">
        <v>9.8360407E7</v>
      </c>
      <c r="E1547" s="423">
        <v>3382.783</v>
      </c>
      <c r="F1547" s="423">
        <v>4196774.565</v>
      </c>
      <c r="G1547" s="423">
        <v>6213.08841</v>
      </c>
      <c r="H1547" s="423">
        <v>1373.23509</v>
      </c>
      <c r="I1547" s="423">
        <v>2239.29576</v>
      </c>
      <c r="J1547" s="423" t="s">
        <v>6384</v>
      </c>
    </row>
    <row r="1548" ht="15.75" customHeight="1">
      <c r="B1548" s="422">
        <v>43083.0</v>
      </c>
      <c r="C1548" s="423">
        <v>88720.0</v>
      </c>
      <c r="D1548" s="423">
        <v>1.11299597E8</v>
      </c>
      <c r="E1548" s="423">
        <v>4027.058</v>
      </c>
      <c r="F1548" s="423">
        <v>4205804.82</v>
      </c>
      <c r="G1548" s="423">
        <v>6230.01591</v>
      </c>
      <c r="H1548" s="423">
        <v>1376.57882</v>
      </c>
      <c r="I1548" s="423">
        <v>2247.18292</v>
      </c>
      <c r="J1548" s="423" t="s">
        <v>6384</v>
      </c>
    </row>
    <row r="1549" ht="15.75" customHeight="1">
      <c r="B1549" s="422">
        <v>43082.0</v>
      </c>
      <c r="C1549" s="423">
        <v>94757.0</v>
      </c>
      <c r="D1549" s="423">
        <v>1.1669247E8</v>
      </c>
      <c r="E1549" s="423">
        <v>4068.674</v>
      </c>
      <c r="F1549" s="423">
        <v>4208542.008</v>
      </c>
      <c r="G1549" s="423">
        <v>6224.07629</v>
      </c>
      <c r="H1549" s="423">
        <v>1375.56614</v>
      </c>
      <c r="I1549" s="423">
        <v>2251.67274</v>
      </c>
      <c r="J1549" s="423" t="s">
        <v>6384</v>
      </c>
    </row>
    <row r="1550" ht="15.75" customHeight="1">
      <c r="B1550" s="422">
        <v>43081.0</v>
      </c>
      <c r="C1550" s="423">
        <v>97312.0</v>
      </c>
      <c r="D1550" s="423">
        <v>1.23563765E8</v>
      </c>
      <c r="E1550" s="423">
        <v>4439.053</v>
      </c>
      <c r="F1550" s="423">
        <v>4221395.681</v>
      </c>
      <c r="G1550" s="423">
        <v>6251.60168</v>
      </c>
      <c r="H1550" s="423">
        <v>1379.66172</v>
      </c>
      <c r="I1550" s="423">
        <v>2257.41692</v>
      </c>
      <c r="J1550" s="423" t="s">
        <v>6384</v>
      </c>
    </row>
    <row r="1551" ht="15.75" customHeight="1">
      <c r="B1551" s="422">
        <v>43080.0</v>
      </c>
      <c r="C1551" s="423">
        <v>108570.0</v>
      </c>
      <c r="D1551" s="423">
        <v>1.25662501E8</v>
      </c>
      <c r="E1551" s="423">
        <v>4912.455</v>
      </c>
      <c r="F1551" s="423">
        <v>4207304.769</v>
      </c>
      <c r="G1551" s="423">
        <v>6196.65354</v>
      </c>
      <c r="H1551" s="423">
        <v>1375.95237</v>
      </c>
      <c r="I1551" s="423">
        <v>2246.27472</v>
      </c>
      <c r="J1551" s="423" t="s">
        <v>6384</v>
      </c>
    </row>
    <row r="1552" ht="15.75" customHeight="1">
      <c r="B1552" s="422">
        <v>43079.0</v>
      </c>
      <c r="C1552" s="423">
        <v>106607.0</v>
      </c>
      <c r="D1552" s="423">
        <v>1.22103949E8</v>
      </c>
      <c r="E1552" s="423">
        <v>4328.668</v>
      </c>
      <c r="F1552" s="423">
        <v>4213233.928</v>
      </c>
      <c r="G1552" s="423">
        <v>6204.43082</v>
      </c>
      <c r="H1552" s="423">
        <v>1379.62359</v>
      </c>
      <c r="I1552" s="423">
        <v>2250.22319</v>
      </c>
      <c r="J1552" s="423" t="s">
        <v>6384</v>
      </c>
    </row>
    <row r="1553" ht="15.75" customHeight="1">
      <c r="B1553" s="422">
        <v>43076.0</v>
      </c>
      <c r="C1553" s="423">
        <v>115182.0</v>
      </c>
      <c r="D1553" s="423">
        <v>1.42143139E8</v>
      </c>
      <c r="E1553" s="423">
        <v>5171.229</v>
      </c>
      <c r="F1553" s="423">
        <v>4237364.165</v>
      </c>
      <c r="G1553" s="423">
        <v>6248.22606</v>
      </c>
      <c r="H1553" s="423">
        <v>1389.42999</v>
      </c>
      <c r="I1553" s="423">
        <v>2264.07751</v>
      </c>
      <c r="J1553" s="423" t="s">
        <v>6384</v>
      </c>
    </row>
    <row r="1554" ht="15.75" customHeight="1">
      <c r="B1554" s="422">
        <v>43075.0</v>
      </c>
      <c r="C1554" s="423">
        <v>118316.0</v>
      </c>
      <c r="D1554" s="423">
        <v>1.49419867E8</v>
      </c>
      <c r="E1554" s="423">
        <v>5848.013</v>
      </c>
      <c r="F1554" s="423">
        <v>4241171.413</v>
      </c>
      <c r="G1554" s="423">
        <v>6266.29655</v>
      </c>
      <c r="H1554" s="423">
        <v>1390.81961</v>
      </c>
      <c r="I1554" s="423">
        <v>2271.47952</v>
      </c>
      <c r="J1554" s="423" t="s">
        <v>6384</v>
      </c>
    </row>
    <row r="1555" ht="15.75" customHeight="1">
      <c r="B1555" s="422">
        <v>43074.0</v>
      </c>
      <c r="C1555" s="423">
        <v>116352.0</v>
      </c>
      <c r="D1555" s="423">
        <v>1.66458435E8</v>
      </c>
      <c r="E1555" s="423">
        <v>6485.031</v>
      </c>
      <c r="F1555" s="423">
        <v>4254635.458</v>
      </c>
      <c r="G1555" s="423">
        <v>6286.75108</v>
      </c>
      <c r="H1555" s="423">
        <v>1390.88501</v>
      </c>
      <c r="I1555" s="423">
        <v>2278.06639</v>
      </c>
      <c r="J1555" s="423" t="s">
        <v>6384</v>
      </c>
    </row>
    <row r="1556" ht="15.75" customHeight="1">
      <c r="B1556" s="422">
        <v>43073.0</v>
      </c>
      <c r="C1556" s="423">
        <v>126502.0</v>
      </c>
      <c r="D1556" s="423">
        <v>1.84948529E8</v>
      </c>
      <c r="E1556" s="423">
        <v>6871.135</v>
      </c>
      <c r="F1556" s="423">
        <v>4236635.924</v>
      </c>
      <c r="G1556" s="423">
        <v>6262.76879</v>
      </c>
      <c r="H1556" s="423">
        <v>1387.47751</v>
      </c>
      <c r="I1556" s="423">
        <v>2266.30323</v>
      </c>
      <c r="J1556" s="423" t="s">
        <v>6384</v>
      </c>
    </row>
    <row r="1557" ht="15.75" customHeight="1">
      <c r="B1557" s="422">
        <v>43072.0</v>
      </c>
      <c r="C1557" s="423">
        <v>110865.0</v>
      </c>
      <c r="D1557" s="423">
        <v>1.47161572E8</v>
      </c>
      <c r="E1557" s="423">
        <v>5737.619</v>
      </c>
      <c r="F1557" s="423">
        <v>4244423.485</v>
      </c>
      <c r="G1557" s="423">
        <v>6296.20047</v>
      </c>
      <c r="H1557" s="423">
        <v>1382.77639</v>
      </c>
      <c r="I1557" s="423">
        <v>2273.97856</v>
      </c>
      <c r="J1557" s="423" t="s">
        <v>6384</v>
      </c>
    </row>
    <row r="1558" ht="15.75" customHeight="1">
      <c r="B1558" s="422">
        <v>43069.0</v>
      </c>
      <c r="C1558" s="423">
        <v>110856.0</v>
      </c>
      <c r="D1558" s="423">
        <v>1.60262612E8</v>
      </c>
      <c r="E1558" s="423">
        <v>6200.797</v>
      </c>
      <c r="F1558" s="423">
        <v>4241496.297</v>
      </c>
      <c r="G1558" s="423">
        <v>6306.86095</v>
      </c>
      <c r="H1558" s="423">
        <v>1381.5112</v>
      </c>
      <c r="I1558" s="423">
        <v>2270.13977</v>
      </c>
      <c r="J1558" s="423" t="s">
        <v>6384</v>
      </c>
    </row>
    <row r="1559" ht="15.75" customHeight="1">
      <c r="B1559" s="422">
        <v>43068.0</v>
      </c>
      <c r="C1559" s="423">
        <v>131466.0</v>
      </c>
      <c r="D1559" s="423">
        <v>1.93302473E8</v>
      </c>
      <c r="E1559" s="423">
        <v>6792.32</v>
      </c>
      <c r="F1559" s="423">
        <v>4229333.803</v>
      </c>
      <c r="G1559" s="423">
        <v>6278.5523</v>
      </c>
      <c r="H1559" s="423">
        <v>1381.57975</v>
      </c>
      <c r="I1559" s="423">
        <v>2261.03534</v>
      </c>
      <c r="J1559" s="423" t="s">
        <v>6384</v>
      </c>
    </row>
    <row r="1560" ht="15.75" customHeight="1">
      <c r="B1560" s="422">
        <v>43067.0</v>
      </c>
      <c r="C1560" s="423">
        <v>144032.0</v>
      </c>
      <c r="D1560" s="423">
        <v>2.41241265E8</v>
      </c>
      <c r="E1560" s="423">
        <v>8132.037</v>
      </c>
      <c r="F1560" s="423">
        <v>4220636.465</v>
      </c>
      <c r="G1560" s="423">
        <v>6272.57356</v>
      </c>
      <c r="H1560" s="423">
        <v>1381.31552</v>
      </c>
      <c r="I1560" s="423">
        <v>2255.22552</v>
      </c>
      <c r="J1560" s="423" t="s">
        <v>6384</v>
      </c>
    </row>
    <row r="1561" ht="15.75" customHeight="1">
      <c r="B1561" s="422">
        <v>43066.0</v>
      </c>
      <c r="C1561" s="423">
        <v>159168.0</v>
      </c>
      <c r="D1561" s="423">
        <v>2.6910663E8</v>
      </c>
      <c r="E1561" s="423">
        <v>9289.102</v>
      </c>
      <c r="F1561" s="423">
        <v>4241420.395</v>
      </c>
      <c r="G1561" s="423">
        <v>6302.45877</v>
      </c>
      <c r="H1561" s="423">
        <v>1386.99226</v>
      </c>
      <c r="I1561" s="423">
        <v>2267.6449</v>
      </c>
      <c r="J1561" s="423" t="s">
        <v>6384</v>
      </c>
    </row>
    <row r="1562" ht="15.75" customHeight="1">
      <c r="B1562" s="422">
        <v>43065.0</v>
      </c>
      <c r="C1562" s="423">
        <v>137418.0</v>
      </c>
      <c r="D1562" s="423">
        <v>2.30529214E8</v>
      </c>
      <c r="E1562" s="423">
        <v>7908.395</v>
      </c>
      <c r="F1562" s="423">
        <v>4261323.66</v>
      </c>
      <c r="G1562" s="423">
        <v>6336.88453</v>
      </c>
      <c r="H1562" s="423">
        <v>1394.25753</v>
      </c>
      <c r="I1562" s="423">
        <v>2280.00508</v>
      </c>
      <c r="J1562" s="423" t="s">
        <v>6384</v>
      </c>
    </row>
    <row r="1563" ht="15.75" customHeight="1">
      <c r="B1563" s="422">
        <v>43062.0</v>
      </c>
      <c r="C1563" s="423">
        <v>138293.0</v>
      </c>
      <c r="D1563" s="423">
        <v>2.45758118E8</v>
      </c>
      <c r="E1563" s="423">
        <v>8545.484</v>
      </c>
      <c r="F1563" s="423">
        <v>4262654.706</v>
      </c>
      <c r="G1563" s="423">
        <v>6322.51462</v>
      </c>
      <c r="H1563" s="423">
        <v>1393.45888</v>
      </c>
      <c r="I1563" s="423">
        <v>2277.35737</v>
      </c>
      <c r="J1563" s="423" t="s">
        <v>6384</v>
      </c>
    </row>
    <row r="1564" ht="15.75" customHeight="1">
      <c r="B1564" s="422">
        <v>43061.0</v>
      </c>
      <c r="C1564" s="423">
        <v>147738.0</v>
      </c>
      <c r="D1564" s="423">
        <v>2.51700087E8</v>
      </c>
      <c r="E1564" s="423">
        <v>8980.052</v>
      </c>
      <c r="F1564" s="423">
        <v>4252823.23</v>
      </c>
      <c r="G1564" s="423">
        <v>6289.33147</v>
      </c>
      <c r="H1564" s="423">
        <v>1389.56108</v>
      </c>
      <c r="I1564" s="423">
        <v>2270.66669</v>
      </c>
      <c r="J1564" s="423" t="s">
        <v>6384</v>
      </c>
    </row>
    <row r="1565" ht="15.75" customHeight="1">
      <c r="B1565" s="422">
        <v>43060.0</v>
      </c>
      <c r="C1565" s="423">
        <v>165810.0</v>
      </c>
      <c r="D1565" s="423">
        <v>3.08706146E8</v>
      </c>
      <c r="E1565" s="423">
        <v>10919.047</v>
      </c>
      <c r="F1565" s="423">
        <v>4233279.559</v>
      </c>
      <c r="G1565" s="423">
        <v>6281.87217</v>
      </c>
      <c r="H1565" s="423">
        <v>1381.72638</v>
      </c>
      <c r="I1565" s="423">
        <v>2268.73021</v>
      </c>
      <c r="J1565" s="423" t="s">
        <v>6384</v>
      </c>
    </row>
    <row r="1566" ht="15.75" customHeight="1">
      <c r="B1566" s="422">
        <v>43059.0</v>
      </c>
      <c r="C1566" s="423">
        <v>162144.0</v>
      </c>
      <c r="D1566" s="423">
        <v>3.34498492E8</v>
      </c>
      <c r="E1566" s="423">
        <v>11584.963</v>
      </c>
      <c r="F1566" s="423">
        <v>4254121.731</v>
      </c>
      <c r="G1566" s="423">
        <v>6319.12474</v>
      </c>
      <c r="H1566" s="423">
        <v>1392.73298</v>
      </c>
      <c r="I1566" s="423">
        <v>2286.1173</v>
      </c>
      <c r="J1566" s="423" t="s">
        <v>6384</v>
      </c>
    </row>
    <row r="1567" ht="15.75" customHeight="1">
      <c r="B1567" s="422">
        <v>43058.0</v>
      </c>
      <c r="C1567" s="423">
        <v>138317.0</v>
      </c>
      <c r="D1567" s="423">
        <v>2.47649328E8</v>
      </c>
      <c r="E1567" s="423">
        <v>9707.888</v>
      </c>
      <c r="F1567" s="423">
        <v>4261074.892</v>
      </c>
      <c r="G1567" s="423">
        <v>6306.95163</v>
      </c>
      <c r="H1567" s="423">
        <v>1383.28235</v>
      </c>
      <c r="I1567" s="423">
        <v>2290.34875</v>
      </c>
      <c r="J1567" s="423" t="s">
        <v>6384</v>
      </c>
    </row>
    <row r="1568" ht="15.75" customHeight="1">
      <c r="B1568" s="422">
        <v>43055.0</v>
      </c>
      <c r="C1568" s="423">
        <v>111744.0</v>
      </c>
      <c r="D1568" s="423">
        <v>1.92466827E8</v>
      </c>
      <c r="E1568" s="423">
        <v>7379.832</v>
      </c>
      <c r="F1568" s="423">
        <v>4255126.865</v>
      </c>
      <c r="G1568" s="423">
        <v>6282.09378</v>
      </c>
      <c r="H1568" s="423">
        <v>1375.44657</v>
      </c>
      <c r="I1568" s="423">
        <v>2279.6451</v>
      </c>
      <c r="J1568" s="423" t="s">
        <v>6384</v>
      </c>
    </row>
    <row r="1569" ht="15.75" customHeight="1">
      <c r="B1569" s="422">
        <v>43054.0</v>
      </c>
      <c r="C1569" s="423">
        <v>133425.0</v>
      </c>
      <c r="D1569" s="423">
        <v>2.01328578E8</v>
      </c>
      <c r="E1569" s="423">
        <v>8832.299</v>
      </c>
      <c r="F1569" s="423">
        <v>4232057.801</v>
      </c>
      <c r="G1569" s="423">
        <v>6235.71216</v>
      </c>
      <c r="H1569" s="423">
        <v>1369.07694</v>
      </c>
      <c r="I1569" s="423">
        <v>2270.30191</v>
      </c>
      <c r="J1569" s="423" t="s">
        <v>6384</v>
      </c>
    </row>
    <row r="1570" ht="15.75" customHeight="1">
      <c r="B1570" s="422">
        <v>43053.0</v>
      </c>
      <c r="C1570" s="423">
        <v>144178.0</v>
      </c>
      <c r="D1570" s="423">
        <v>2.96770868E8</v>
      </c>
      <c r="E1570" s="423">
        <v>11769.115</v>
      </c>
      <c r="F1570" s="423">
        <v>4250272.939</v>
      </c>
      <c r="G1570" s="423">
        <v>6252.14383</v>
      </c>
      <c r="H1570" s="423">
        <v>1363.3293</v>
      </c>
      <c r="I1570" s="423">
        <v>2277.91015</v>
      </c>
      <c r="J1570" s="423" t="s">
        <v>6384</v>
      </c>
    </row>
    <row r="1571" ht="15.75" customHeight="1">
      <c r="B1571" s="422">
        <v>43052.0</v>
      </c>
      <c r="C1571" s="423">
        <v>135910.0</v>
      </c>
      <c r="D1571" s="423">
        <v>2.48018144E8</v>
      </c>
      <c r="E1571" s="423">
        <v>9033.81</v>
      </c>
      <c r="F1571" s="423">
        <v>4225489.699</v>
      </c>
      <c r="G1571" s="423">
        <v>6216.61819</v>
      </c>
      <c r="H1571" s="423">
        <v>1349.4812</v>
      </c>
      <c r="I1571" s="423">
        <v>2261.87337</v>
      </c>
      <c r="J1571" s="423" t="s">
        <v>6384</v>
      </c>
    </row>
    <row r="1572" ht="15.75" customHeight="1">
      <c r="B1572" s="422">
        <v>43051.0</v>
      </c>
      <c r="C1572" s="423">
        <v>154560.0</v>
      </c>
      <c r="D1572" s="423">
        <v>2.80580556E8</v>
      </c>
      <c r="E1572" s="423">
        <v>9834.885</v>
      </c>
      <c r="F1572" s="423">
        <v>4204118.762</v>
      </c>
      <c r="G1572" s="423">
        <v>6223.78499</v>
      </c>
      <c r="H1572" s="423">
        <v>1342.89237</v>
      </c>
      <c r="I1572" s="423">
        <v>2259.34334</v>
      </c>
      <c r="J1572" s="423" t="s">
        <v>6384</v>
      </c>
    </row>
    <row r="1573" ht="15.75" customHeight="1">
      <c r="B1573" s="422">
        <v>43048.0</v>
      </c>
      <c r="C1573" s="423">
        <v>140470.0</v>
      </c>
      <c r="D1573" s="423">
        <v>2.31713721E8</v>
      </c>
      <c r="E1573" s="423">
        <v>8705.438</v>
      </c>
      <c r="F1573" s="423">
        <v>4179751.647</v>
      </c>
      <c r="G1573" s="423">
        <v>6193.56601</v>
      </c>
      <c r="H1573" s="423">
        <v>1341.28513</v>
      </c>
      <c r="I1573" s="423">
        <v>2244.10288</v>
      </c>
      <c r="J1573" s="423" t="s">
        <v>6384</v>
      </c>
    </row>
    <row r="1574" ht="15.75" customHeight="1">
      <c r="B1574" s="422">
        <v>43047.0</v>
      </c>
      <c r="C1574" s="423">
        <v>131598.0</v>
      </c>
      <c r="D1574" s="423">
        <v>2.15710068E8</v>
      </c>
      <c r="E1574" s="423">
        <v>7656.013</v>
      </c>
      <c r="F1574" s="423">
        <v>4168089.967</v>
      </c>
      <c r="G1574" s="423">
        <v>6159.0735</v>
      </c>
      <c r="H1574" s="423">
        <v>1336.8536</v>
      </c>
      <c r="I1574" s="423">
        <v>2229.88445</v>
      </c>
      <c r="J1574" s="423" t="s">
        <v>6384</v>
      </c>
    </row>
    <row r="1575" ht="15.75" customHeight="1">
      <c r="B1575" s="422">
        <v>43046.0</v>
      </c>
      <c r="C1575" s="423">
        <v>123370.0</v>
      </c>
      <c r="D1575" s="423">
        <v>2.04845007E8</v>
      </c>
      <c r="E1575" s="423">
        <v>7445.037</v>
      </c>
      <c r="F1575" s="423">
        <v>4140442.853</v>
      </c>
      <c r="G1575" s="423">
        <v>6129.69325</v>
      </c>
      <c r="H1575" s="423">
        <v>1328.70478</v>
      </c>
      <c r="I1575" s="423">
        <v>2210.72337</v>
      </c>
      <c r="J1575" s="423" t="s">
        <v>6384</v>
      </c>
    </row>
    <row r="1576" ht="15.75" customHeight="1">
      <c r="B1576" s="422">
        <v>43045.0</v>
      </c>
      <c r="C1576" s="423">
        <v>124602.0</v>
      </c>
      <c r="D1576" s="423">
        <v>1.63732576E8</v>
      </c>
      <c r="E1576" s="423">
        <v>6719.866</v>
      </c>
      <c r="F1576" s="423">
        <v>4132360.257</v>
      </c>
      <c r="G1576" s="423">
        <v>6104.50857</v>
      </c>
      <c r="H1576" s="423">
        <v>1325.84844</v>
      </c>
      <c r="I1576" s="423">
        <v>2208.48622</v>
      </c>
      <c r="J1576" s="423" t="s">
        <v>6384</v>
      </c>
    </row>
    <row r="1577" ht="15.75" customHeight="1">
      <c r="B1577" s="422">
        <v>43044.0</v>
      </c>
      <c r="C1577" s="423">
        <v>107853.0</v>
      </c>
      <c r="D1577" s="423">
        <v>1.49706517E8</v>
      </c>
      <c r="E1577" s="423">
        <v>5384.978</v>
      </c>
      <c r="F1577" s="423">
        <v>4110095.467</v>
      </c>
      <c r="G1577" s="423">
        <v>6072.99139</v>
      </c>
      <c r="H1577" s="423">
        <v>1324.42737</v>
      </c>
      <c r="I1577" s="423">
        <v>2198.36375</v>
      </c>
      <c r="J1577" s="423" t="s">
        <v>6384</v>
      </c>
    </row>
    <row r="1578" ht="15.75" customHeight="1">
      <c r="B1578" s="422">
        <v>43041.0</v>
      </c>
      <c r="C1578" s="423">
        <v>123228.0</v>
      </c>
      <c r="D1578" s="423">
        <v>2.07928322E8</v>
      </c>
      <c r="E1578" s="423">
        <v>6759.242</v>
      </c>
      <c r="F1578" s="423">
        <v>4123406.552</v>
      </c>
      <c r="G1578" s="423">
        <v>6099.02416</v>
      </c>
      <c r="H1578" s="423">
        <v>1329.10519</v>
      </c>
      <c r="I1578" s="423">
        <v>2201.4583</v>
      </c>
      <c r="J1578" s="423" t="s">
        <v>6384</v>
      </c>
    </row>
    <row r="1579" ht="15.75" customHeight="1">
      <c r="B1579" s="422">
        <v>43040.0</v>
      </c>
      <c r="C1579" s="423">
        <v>123158.0</v>
      </c>
      <c r="D1579" s="423">
        <v>1.94858546E8</v>
      </c>
      <c r="E1579" s="423">
        <v>6637.423</v>
      </c>
      <c r="F1579" s="423">
        <v>4110432.184</v>
      </c>
      <c r="G1579" s="423">
        <v>6072.33484</v>
      </c>
      <c r="H1579" s="423">
        <v>1321.53804</v>
      </c>
      <c r="I1579" s="423">
        <v>2188.9932</v>
      </c>
      <c r="J1579" s="423" t="s">
        <v>6384</v>
      </c>
    </row>
    <row r="1580" ht="15.75" customHeight="1">
      <c r="B1580" s="422">
        <v>43039.0</v>
      </c>
      <c r="C1580" s="423">
        <v>110390.0</v>
      </c>
      <c r="D1580" s="423">
        <v>1.5784668E8</v>
      </c>
      <c r="E1580" s="423">
        <v>5374.664</v>
      </c>
      <c r="F1580" s="423">
        <v>4090265.691</v>
      </c>
      <c r="G1580" s="423">
        <v>6019.59132</v>
      </c>
      <c r="H1580" s="423">
        <v>1316.24938</v>
      </c>
      <c r="I1580" s="423">
        <v>2168.03198</v>
      </c>
      <c r="J1580" s="423" t="s">
        <v>6384</v>
      </c>
    </row>
    <row r="1581" ht="15.75" customHeight="1">
      <c r="B1581" s="422">
        <v>43038.0</v>
      </c>
      <c r="C1581" s="423">
        <v>109821.0</v>
      </c>
      <c r="D1581" s="423">
        <v>1.4670556E8</v>
      </c>
      <c r="E1581" s="423">
        <v>5096.327</v>
      </c>
      <c r="F1581" s="423">
        <v>4076761.974</v>
      </c>
      <c r="G1581" s="423">
        <v>5996.24753</v>
      </c>
      <c r="H1581" s="423">
        <v>1310.52487</v>
      </c>
      <c r="I1581" s="423">
        <v>2162.8088</v>
      </c>
      <c r="J1581" s="423" t="s">
        <v>6384</v>
      </c>
    </row>
    <row r="1582" ht="15.75" customHeight="1">
      <c r="B1582" s="422">
        <v>43037.0</v>
      </c>
      <c r="C1582" s="423">
        <v>128644.0</v>
      </c>
      <c r="D1582" s="423">
        <v>1.76591383E8</v>
      </c>
      <c r="E1582" s="423">
        <v>6408.58</v>
      </c>
      <c r="F1582" s="423">
        <v>4076942.465</v>
      </c>
      <c r="G1582" s="423">
        <v>5995.41425</v>
      </c>
      <c r="H1582" s="423">
        <v>1305.94964</v>
      </c>
      <c r="I1582" s="423">
        <v>2156.64014</v>
      </c>
      <c r="J1582" s="423" t="s">
        <v>6384</v>
      </c>
    </row>
    <row r="1583" ht="15.75" customHeight="1">
      <c r="B1583" s="422">
        <v>43034.0</v>
      </c>
      <c r="C1583" s="423">
        <v>138602.0</v>
      </c>
      <c r="D1583" s="423">
        <v>1.47609745E8</v>
      </c>
      <c r="E1583" s="423">
        <v>6629.958</v>
      </c>
      <c r="F1583" s="423">
        <v>4100947.11</v>
      </c>
      <c r="G1583" s="423">
        <v>6018.25979</v>
      </c>
      <c r="H1583" s="423">
        <v>1316.47861</v>
      </c>
      <c r="I1583" s="423">
        <v>2173.88959</v>
      </c>
      <c r="J1583" s="423" t="s">
        <v>6384</v>
      </c>
    </row>
    <row r="1584" ht="15.75" customHeight="1">
      <c r="B1584" s="422">
        <v>43033.0</v>
      </c>
      <c r="C1584" s="423">
        <v>107026.0</v>
      </c>
      <c r="D1584" s="423">
        <v>1.65114133E8</v>
      </c>
      <c r="E1584" s="423">
        <v>5828.315</v>
      </c>
      <c r="F1584" s="423">
        <v>4090050.611</v>
      </c>
      <c r="G1584" s="423">
        <v>6001.52836</v>
      </c>
      <c r="H1584" s="423">
        <v>1323.89321</v>
      </c>
      <c r="I1584" s="423">
        <v>2181.88</v>
      </c>
      <c r="J1584" s="423" t="s">
        <v>6384</v>
      </c>
    </row>
    <row r="1585" ht="15.75" customHeight="1">
      <c r="B1585" s="422">
        <v>43032.0</v>
      </c>
      <c r="C1585" s="423">
        <v>99834.0</v>
      </c>
      <c r="D1585" s="423">
        <v>1.22669199E8</v>
      </c>
      <c r="E1585" s="423">
        <v>5360.706</v>
      </c>
      <c r="F1585" s="423">
        <v>4068574.909</v>
      </c>
      <c r="G1585" s="423">
        <v>5968.02001</v>
      </c>
      <c r="H1585" s="423">
        <v>1321.59265</v>
      </c>
      <c r="I1585" s="423">
        <v>2173.20154</v>
      </c>
      <c r="J1585" s="423" t="s">
        <v>6384</v>
      </c>
    </row>
    <row r="1586" ht="15.75" customHeight="1">
      <c r="B1586" s="422">
        <v>43031.0</v>
      </c>
      <c r="C1586" s="423">
        <v>107055.0</v>
      </c>
      <c r="D1586" s="423">
        <v>1.33468761E8</v>
      </c>
      <c r="E1586" s="423">
        <v>5232.583</v>
      </c>
      <c r="F1586" s="423">
        <v>4066853.256</v>
      </c>
      <c r="G1586" s="423">
        <v>5981.9519</v>
      </c>
      <c r="H1586" s="423">
        <v>1324.84754</v>
      </c>
      <c r="I1586" s="423">
        <v>2174.51562</v>
      </c>
      <c r="J1586" s="423" t="s">
        <v>6384</v>
      </c>
    </row>
    <row r="1587" ht="15.75" customHeight="1">
      <c r="B1587" s="422">
        <v>43030.0</v>
      </c>
      <c r="C1587" s="423">
        <v>108557.0</v>
      </c>
      <c r="D1587" s="423">
        <v>1.30427118E8</v>
      </c>
      <c r="E1587" s="423">
        <v>5436.778</v>
      </c>
      <c r="F1587" s="423">
        <v>4086953.774</v>
      </c>
      <c r="G1587" s="423">
        <v>6041.20222</v>
      </c>
      <c r="H1587" s="423">
        <v>1332.27919</v>
      </c>
      <c r="I1587" s="423">
        <v>2189.26123</v>
      </c>
      <c r="J1587" s="423" t="s">
        <v>6384</v>
      </c>
    </row>
    <row r="1588" ht="15.75" customHeight="1">
      <c r="B1588" s="422">
        <v>43027.0</v>
      </c>
      <c r="C1588" s="423">
        <v>114471.0</v>
      </c>
      <c r="D1588" s="423">
        <v>1.5059138E8</v>
      </c>
      <c r="E1588" s="423">
        <v>6007.183</v>
      </c>
      <c r="F1588" s="423">
        <v>4075937.707</v>
      </c>
      <c r="G1588" s="423">
        <v>6039.55536</v>
      </c>
      <c r="H1588" s="423">
        <v>1329.42447</v>
      </c>
      <c r="I1588" s="423">
        <v>2188.29167</v>
      </c>
      <c r="J1588" s="423" t="s">
        <v>6384</v>
      </c>
    </row>
    <row r="1589" ht="15.75" customHeight="1">
      <c r="B1589" s="422">
        <v>43026.0</v>
      </c>
      <c r="C1589" s="423">
        <v>118583.0</v>
      </c>
      <c r="D1589" s="423">
        <v>1.37133743E8</v>
      </c>
      <c r="E1589" s="423">
        <v>5285.339</v>
      </c>
      <c r="F1589" s="423">
        <v>4061245.145</v>
      </c>
      <c r="G1589" s="423">
        <v>6025.27178</v>
      </c>
      <c r="H1589" s="423">
        <v>1327.75761</v>
      </c>
      <c r="I1589" s="423">
        <v>2178.25435</v>
      </c>
      <c r="J1589" s="423" t="s">
        <v>6384</v>
      </c>
    </row>
    <row r="1590" ht="15.75" customHeight="1">
      <c r="B1590" s="422">
        <v>43025.0</v>
      </c>
      <c r="C1590" s="423">
        <v>119289.0</v>
      </c>
      <c r="D1590" s="423">
        <v>1.65135714E8</v>
      </c>
      <c r="E1590" s="423">
        <v>6156.823</v>
      </c>
      <c r="F1590" s="423">
        <v>4057792.201</v>
      </c>
      <c r="G1590" s="423">
        <v>6031.74095</v>
      </c>
      <c r="H1590" s="423">
        <v>1325.69405</v>
      </c>
      <c r="I1590" s="423">
        <v>2181.87064</v>
      </c>
      <c r="J1590" s="423" t="s">
        <v>6384</v>
      </c>
    </row>
    <row r="1591" ht="15.75" customHeight="1">
      <c r="B1591" s="422">
        <v>43024.0</v>
      </c>
      <c r="C1591" s="423">
        <v>94871.0</v>
      </c>
      <c r="D1591" s="423">
        <v>1.40861944E8</v>
      </c>
      <c r="E1591" s="423">
        <v>5029.649</v>
      </c>
      <c r="F1591" s="423">
        <v>4054491.342</v>
      </c>
      <c r="G1591" s="423">
        <v>6013.84172</v>
      </c>
      <c r="H1591" s="423">
        <v>1318.79134</v>
      </c>
      <c r="I1591" s="423">
        <v>2189.11046</v>
      </c>
      <c r="J1591" s="423" t="s">
        <v>6384</v>
      </c>
    </row>
    <row r="1592" ht="15.75" customHeight="1">
      <c r="B1592" s="422">
        <v>43023.0</v>
      </c>
      <c r="C1592" s="423">
        <v>110144.0</v>
      </c>
      <c r="D1592" s="423">
        <v>1.7349392E8</v>
      </c>
      <c r="E1592" s="423">
        <v>6201.319</v>
      </c>
      <c r="F1592" s="423">
        <v>4052836.694</v>
      </c>
      <c r="G1592" s="423">
        <v>6008.94652</v>
      </c>
      <c r="H1592" s="423">
        <v>1322.12738</v>
      </c>
      <c r="I1592" s="423">
        <v>2193.50442</v>
      </c>
      <c r="J1592" s="423" t="s">
        <v>6384</v>
      </c>
    </row>
    <row r="1593" ht="15.75" customHeight="1">
      <c r="B1593" s="422">
        <v>43020.0</v>
      </c>
      <c r="C1593" s="423">
        <v>122096.0</v>
      </c>
      <c r="D1593" s="423">
        <v>2.09126769E8</v>
      </c>
      <c r="E1593" s="423">
        <v>7432.907</v>
      </c>
      <c r="F1593" s="423">
        <v>4075761.153</v>
      </c>
      <c r="G1593" s="423">
        <v>6064.40705</v>
      </c>
      <c r="H1593" s="423">
        <v>1333.67194</v>
      </c>
      <c r="I1593" s="423">
        <v>2197.4641</v>
      </c>
      <c r="J1593" s="423" t="s">
        <v>6384</v>
      </c>
    </row>
    <row r="1594" ht="15.75" customHeight="1">
      <c r="B1594" s="422">
        <v>43019.0</v>
      </c>
      <c r="C1594" s="423">
        <v>146320.0</v>
      </c>
      <c r="D1594" s="423">
        <v>3.18851953E8</v>
      </c>
      <c r="E1594" s="423">
        <v>10920.487</v>
      </c>
      <c r="F1594" s="423">
        <v>4096578.52</v>
      </c>
      <c r="G1594" s="423">
        <v>6108.57108</v>
      </c>
      <c r="H1594" s="423">
        <v>1340.52951</v>
      </c>
      <c r="I1594" s="423">
        <v>2208.44972</v>
      </c>
      <c r="J1594" s="423" t="s">
        <v>6384</v>
      </c>
    </row>
    <row r="1595" ht="15.75" customHeight="1">
      <c r="B1595" s="422">
        <v>43018.0</v>
      </c>
      <c r="C1595" s="423">
        <v>119843.0</v>
      </c>
      <c r="D1595" s="423">
        <v>2.40133711E8</v>
      </c>
      <c r="E1595" s="423">
        <v>7651.018</v>
      </c>
      <c r="F1595" s="423">
        <v>4107463.603</v>
      </c>
      <c r="G1595" s="423">
        <v>6141.81318</v>
      </c>
      <c r="H1595" s="423">
        <v>1347.7989</v>
      </c>
      <c r="I1595" s="423">
        <v>2207.00384</v>
      </c>
      <c r="J1595" s="423" t="s">
        <v>6384</v>
      </c>
    </row>
    <row r="1596" ht="15.75" customHeight="1">
      <c r="B1596" s="422">
        <v>43017.0</v>
      </c>
      <c r="C1596" s="423">
        <v>131753.0</v>
      </c>
      <c r="D1596" s="423">
        <v>3.18870468E8</v>
      </c>
      <c r="E1596" s="423">
        <v>9678.444</v>
      </c>
      <c r="F1596" s="423">
        <v>4099745.214</v>
      </c>
      <c r="G1596" s="423">
        <v>6128.89581</v>
      </c>
      <c r="H1596" s="423">
        <v>1349.25715</v>
      </c>
      <c r="I1596" s="423">
        <v>2199.66291</v>
      </c>
      <c r="J1596" s="423" t="s">
        <v>6384</v>
      </c>
    </row>
    <row r="1597" ht="15.75" customHeight="1">
      <c r="B1597" s="422">
        <v>43016.0</v>
      </c>
      <c r="C1597" s="423">
        <v>139880.0</v>
      </c>
      <c r="D1597" s="423">
        <v>3.43544902E8</v>
      </c>
      <c r="E1597" s="423">
        <v>10542.475</v>
      </c>
      <c r="F1597" s="423">
        <v>4129877.277</v>
      </c>
      <c r="G1597" s="423">
        <v>6205.50065</v>
      </c>
      <c r="H1597" s="423">
        <v>1354.6507</v>
      </c>
      <c r="I1597" s="423">
        <v>2215.1505</v>
      </c>
      <c r="J1597" s="423" t="s">
        <v>6384</v>
      </c>
    </row>
    <row r="1598" ht="15.75" customHeight="1">
      <c r="B1598" s="422">
        <v>43013.0</v>
      </c>
      <c r="C1598" s="423">
        <v>145474.0</v>
      </c>
      <c r="D1598" s="423">
        <v>3.48525897E8</v>
      </c>
      <c r="E1598" s="423">
        <v>10584.963</v>
      </c>
      <c r="F1598" s="423">
        <v>4126674.755</v>
      </c>
      <c r="G1598" s="423">
        <v>6202.31136</v>
      </c>
      <c r="H1598" s="423">
        <v>1349.91214</v>
      </c>
      <c r="I1598" s="423">
        <v>2201.43576</v>
      </c>
      <c r="J1598" s="423" t="s">
        <v>6384</v>
      </c>
    </row>
    <row r="1599" ht="15.75" customHeight="1">
      <c r="B1599" s="422">
        <v>43012.0</v>
      </c>
      <c r="C1599" s="423">
        <v>127557.0</v>
      </c>
      <c r="D1599" s="423">
        <v>2.89604218E8</v>
      </c>
      <c r="E1599" s="423">
        <v>8844.556</v>
      </c>
      <c r="F1599" s="423">
        <v>4105139.633</v>
      </c>
      <c r="G1599" s="423">
        <v>6159.95864</v>
      </c>
      <c r="H1599" s="423">
        <v>1344.13696</v>
      </c>
      <c r="I1599" s="423">
        <v>2190.46491</v>
      </c>
      <c r="J1599" s="423" t="s">
        <v>6384</v>
      </c>
    </row>
    <row r="1600" ht="15.75" customHeight="1">
      <c r="B1600" s="422">
        <v>43011.0</v>
      </c>
      <c r="C1600" s="423">
        <v>128180.0</v>
      </c>
      <c r="D1600" s="423">
        <v>2.87779682E8</v>
      </c>
      <c r="E1600" s="423">
        <v>8012.399</v>
      </c>
      <c r="F1600" s="423">
        <v>4083720.857</v>
      </c>
      <c r="G1600" s="423">
        <v>6133.22819</v>
      </c>
      <c r="H1600" s="423">
        <v>1341.53421</v>
      </c>
      <c r="I1600" s="423">
        <v>2181.67961</v>
      </c>
      <c r="J1600" s="423" t="s">
        <v>6384</v>
      </c>
    </row>
    <row r="1601" ht="15.75" customHeight="1">
      <c r="B1601" s="422">
        <v>43010.0</v>
      </c>
      <c r="C1601" s="423">
        <v>150891.0</v>
      </c>
      <c r="D1601" s="423">
        <v>3.14196149E8</v>
      </c>
      <c r="E1601" s="423">
        <v>9258.85</v>
      </c>
      <c r="F1601" s="423">
        <v>4059300.24</v>
      </c>
      <c r="G1601" s="423">
        <v>6092.95331</v>
      </c>
      <c r="H1601" s="423">
        <v>1334.97952</v>
      </c>
      <c r="I1601" s="423">
        <v>2176.82346</v>
      </c>
      <c r="J1601" s="423" t="s">
        <v>6384</v>
      </c>
    </row>
    <row r="1602" ht="15.75" customHeight="1">
      <c r="B1602" s="422">
        <v>43006.0</v>
      </c>
      <c r="C1602" s="423">
        <v>96536.0</v>
      </c>
      <c r="D1602" s="423">
        <v>2.04913643E8</v>
      </c>
      <c r="E1602" s="423">
        <v>6248.365</v>
      </c>
      <c r="F1602" s="423">
        <v>4072082.534</v>
      </c>
      <c r="G1602" s="423">
        <v>6092.84094</v>
      </c>
      <c r="H1602" s="423">
        <v>1345.86296</v>
      </c>
      <c r="I1602" s="423">
        <v>2177.61518</v>
      </c>
      <c r="J1602" s="423" t="s">
        <v>6384</v>
      </c>
    </row>
    <row r="1603" ht="15.75" customHeight="1">
      <c r="B1603" s="422">
        <v>43005.0</v>
      </c>
      <c r="C1603" s="423">
        <v>113945.0</v>
      </c>
      <c r="D1603" s="423">
        <v>2.46305598E8</v>
      </c>
      <c r="E1603" s="423">
        <v>7753.42</v>
      </c>
      <c r="F1603" s="423">
        <v>4068963.77</v>
      </c>
      <c r="G1603" s="423">
        <v>6079.32486</v>
      </c>
      <c r="H1603" s="423">
        <v>1350.27125</v>
      </c>
      <c r="I1603" s="423">
        <v>2178.05429</v>
      </c>
      <c r="J1603" s="423" t="s">
        <v>6384</v>
      </c>
    </row>
    <row r="1604" ht="15.75" customHeight="1">
      <c r="B1604" s="422">
        <v>43004.0</v>
      </c>
      <c r="C1604" s="423">
        <v>114617.0</v>
      </c>
      <c r="D1604" s="423">
        <v>2.2714224E8</v>
      </c>
      <c r="E1604" s="423">
        <v>7152.202</v>
      </c>
      <c r="F1604" s="423">
        <v>4077229.948</v>
      </c>
      <c r="G1604" s="423">
        <v>6104.27267</v>
      </c>
      <c r="H1604" s="423">
        <v>1355.45679</v>
      </c>
      <c r="I1604" s="423">
        <v>2182.73684</v>
      </c>
      <c r="J1604" s="423" t="s">
        <v>6384</v>
      </c>
    </row>
    <row r="1605" ht="15.75" customHeight="1">
      <c r="B1605" s="422">
        <v>43003.0</v>
      </c>
      <c r="C1605" s="423">
        <v>109701.0</v>
      </c>
      <c r="D1605" s="423">
        <v>2.13177118E8</v>
      </c>
      <c r="E1605" s="423">
        <v>6661.716</v>
      </c>
      <c r="F1605" s="423">
        <v>4077953.58</v>
      </c>
      <c r="G1605" s="423">
        <v>6106.2474</v>
      </c>
      <c r="H1605" s="423">
        <v>1357.60237</v>
      </c>
      <c r="I1605" s="423">
        <v>2185.97013</v>
      </c>
      <c r="J1605" s="423" t="s">
        <v>6384</v>
      </c>
    </row>
    <row r="1606" ht="15.75" customHeight="1">
      <c r="B1606" s="422">
        <v>43002.0</v>
      </c>
      <c r="C1606" s="423">
        <v>107791.0</v>
      </c>
      <c r="D1606" s="423">
        <v>2.3241611E8</v>
      </c>
      <c r="E1606" s="423">
        <v>6620.179</v>
      </c>
      <c r="F1606" s="423">
        <v>4097119.279</v>
      </c>
      <c r="G1606" s="423">
        <v>6165.3237</v>
      </c>
      <c r="H1606" s="423">
        <v>1366.20762</v>
      </c>
      <c r="I1606" s="423">
        <v>2199.81455</v>
      </c>
      <c r="J1606" s="423" t="s">
        <v>6384</v>
      </c>
    </row>
    <row r="1607" ht="15.75" customHeight="1">
      <c r="B1607" s="422">
        <v>42999.0</v>
      </c>
      <c r="C1607" s="423">
        <v>123499.0</v>
      </c>
      <c r="D1607" s="423">
        <v>2.92436017E8</v>
      </c>
      <c r="E1607" s="423">
        <v>7805.701</v>
      </c>
      <c r="F1607" s="423">
        <v>4103107.03</v>
      </c>
      <c r="G1607" s="423">
        <v>6170.47687</v>
      </c>
      <c r="H1607" s="423">
        <v>1361.88885</v>
      </c>
      <c r="I1607" s="423">
        <v>2197.5381</v>
      </c>
      <c r="J1607" s="423" t="s">
        <v>6384</v>
      </c>
    </row>
    <row r="1608" ht="15.75" customHeight="1">
      <c r="B1608" s="422">
        <v>42998.0</v>
      </c>
      <c r="C1608" s="423">
        <v>144961.0</v>
      </c>
      <c r="D1608" s="423">
        <v>3.70085471E8</v>
      </c>
      <c r="E1608" s="423">
        <v>10820.09</v>
      </c>
      <c r="F1608" s="423">
        <v>4111217.049</v>
      </c>
      <c r="G1608" s="423">
        <v>6172.91468</v>
      </c>
      <c r="H1608" s="423">
        <v>1366.02198</v>
      </c>
      <c r="I1608" s="423">
        <v>2198.61443</v>
      </c>
      <c r="J1608" s="423" t="s">
        <v>6384</v>
      </c>
    </row>
    <row r="1609" ht="15.75" customHeight="1">
      <c r="B1609" s="422">
        <v>42997.0</v>
      </c>
      <c r="C1609" s="423">
        <v>186677.0</v>
      </c>
      <c r="D1609" s="423">
        <v>5.32693632E8</v>
      </c>
      <c r="E1609" s="423">
        <v>15087.393</v>
      </c>
      <c r="F1609" s="423">
        <v>4132661.257</v>
      </c>
      <c r="G1609" s="423">
        <v>6236.58681</v>
      </c>
      <c r="H1609" s="423">
        <v>1375.29967</v>
      </c>
      <c r="I1609" s="423">
        <v>2214.09211</v>
      </c>
      <c r="J1609" s="423" t="s">
        <v>6384</v>
      </c>
    </row>
    <row r="1610" ht="15.75" customHeight="1">
      <c r="B1610" s="422">
        <v>42996.0</v>
      </c>
      <c r="C1610" s="423">
        <v>181691.0</v>
      </c>
      <c r="D1610" s="423">
        <v>5.29325647E8</v>
      </c>
      <c r="E1610" s="423">
        <v>15258.933</v>
      </c>
      <c r="F1610" s="423">
        <v>4135134.856</v>
      </c>
      <c r="G1610" s="423">
        <v>6235.9401</v>
      </c>
      <c r="H1610" s="423">
        <v>1380.40364</v>
      </c>
      <c r="I1610" s="423">
        <v>2217.49548</v>
      </c>
      <c r="J1610" s="423" t="s">
        <v>6384</v>
      </c>
    </row>
    <row r="1611" ht="15.75" customHeight="1">
      <c r="B1611" s="422">
        <v>42995.0</v>
      </c>
      <c r="C1611" s="423">
        <v>150533.0</v>
      </c>
      <c r="D1611" s="423">
        <v>3.95604216E8</v>
      </c>
      <c r="E1611" s="423">
        <v>12080.338</v>
      </c>
      <c r="F1611" s="423">
        <v>4142455.311</v>
      </c>
      <c r="G1611" s="423">
        <v>6240.57205</v>
      </c>
      <c r="H1611" s="423">
        <v>1391.59399</v>
      </c>
      <c r="I1611" s="423">
        <v>2226.62344</v>
      </c>
      <c r="J1611" s="423" t="s">
        <v>6384</v>
      </c>
    </row>
    <row r="1612" ht="15.75" customHeight="1">
      <c r="B1612" s="422">
        <v>42992.0</v>
      </c>
      <c r="C1612" s="423">
        <v>145697.0</v>
      </c>
      <c r="D1612" s="423">
        <v>3.51769538E8</v>
      </c>
      <c r="E1612" s="423">
        <v>11242.164</v>
      </c>
      <c r="F1612" s="423">
        <v>4130889.003</v>
      </c>
      <c r="G1612" s="423">
        <v>6203.90385</v>
      </c>
      <c r="H1612" s="423">
        <v>1385.27622</v>
      </c>
      <c r="I1612" s="423">
        <v>2225.19255</v>
      </c>
      <c r="J1612" s="423" t="s">
        <v>6384</v>
      </c>
    </row>
    <row r="1613" ht="15.75" customHeight="1">
      <c r="B1613" s="422">
        <v>42991.0</v>
      </c>
      <c r="C1613" s="423">
        <v>162115.0</v>
      </c>
      <c r="D1613" s="423">
        <v>4.46824711E8</v>
      </c>
      <c r="E1613" s="423">
        <v>14243.639</v>
      </c>
      <c r="F1613" s="423">
        <v>4124069.534</v>
      </c>
      <c r="G1613" s="423">
        <v>6184.571</v>
      </c>
      <c r="H1613" s="423">
        <v>1372.29907</v>
      </c>
      <c r="I1613" s="423">
        <v>2212.1418</v>
      </c>
      <c r="J1613" s="423" t="s">
        <v>6384</v>
      </c>
    </row>
    <row r="1614" ht="15.75" customHeight="1">
      <c r="B1614" s="422">
        <v>42990.0</v>
      </c>
      <c r="C1614" s="423">
        <v>147651.0</v>
      </c>
      <c r="D1614" s="423">
        <v>3.6651765E8</v>
      </c>
      <c r="E1614" s="423">
        <v>12034.701</v>
      </c>
      <c r="F1614" s="423">
        <v>4103558.142</v>
      </c>
      <c r="G1614" s="423">
        <v>6149.39787</v>
      </c>
      <c r="H1614" s="423">
        <v>1365.65163</v>
      </c>
      <c r="I1614" s="423">
        <v>2200.72373</v>
      </c>
      <c r="J1614" s="423" t="s">
        <v>6384</v>
      </c>
    </row>
    <row r="1615" ht="15.75" customHeight="1">
      <c r="B1615" s="422">
        <v>42989.0</v>
      </c>
      <c r="C1615" s="423">
        <v>163319.0</v>
      </c>
      <c r="D1615" s="423">
        <v>3.26818133E8</v>
      </c>
      <c r="E1615" s="423">
        <v>11523.442</v>
      </c>
      <c r="F1615" s="423">
        <v>4112891.496</v>
      </c>
      <c r="G1615" s="423">
        <v>6151.20704</v>
      </c>
      <c r="H1615" s="423">
        <v>1371.69491</v>
      </c>
      <c r="I1615" s="423">
        <v>2208.78522</v>
      </c>
      <c r="J1615" s="423" t="s">
        <v>6384</v>
      </c>
    </row>
    <row r="1616" ht="15.75" customHeight="1">
      <c r="B1616" s="422">
        <v>42988.0</v>
      </c>
      <c r="C1616" s="423">
        <v>181017.0</v>
      </c>
      <c r="D1616" s="423">
        <v>3.94326441E8</v>
      </c>
      <c r="E1616" s="423">
        <v>12599.036</v>
      </c>
      <c r="F1616" s="423">
        <v>4121873.898</v>
      </c>
      <c r="G1616" s="423">
        <v>6167.49169</v>
      </c>
      <c r="H1616" s="423">
        <v>1368.24495</v>
      </c>
      <c r="I1616" s="423">
        <v>2201.43713</v>
      </c>
      <c r="J1616" s="423" t="s">
        <v>6384</v>
      </c>
    </row>
    <row r="1617" ht="15.75" customHeight="1">
      <c r="B1617" s="422">
        <v>42985.0</v>
      </c>
      <c r="C1617" s="423">
        <v>162184.0</v>
      </c>
      <c r="D1617" s="423">
        <v>3.58270039E8</v>
      </c>
      <c r="E1617" s="423">
        <v>11442.738</v>
      </c>
      <c r="F1617" s="423">
        <v>4077648.713</v>
      </c>
      <c r="G1617" s="423">
        <v>6114.98743</v>
      </c>
      <c r="H1617" s="423">
        <v>1347.8627</v>
      </c>
      <c r="I1617" s="423">
        <v>2178.50456</v>
      </c>
      <c r="J1617" s="423" t="s">
        <v>6384</v>
      </c>
    </row>
    <row r="1618" ht="15.75" customHeight="1">
      <c r="B1618" s="422">
        <v>42984.0</v>
      </c>
      <c r="C1618" s="423">
        <v>182773.0</v>
      </c>
      <c r="D1618" s="423">
        <v>4.66392506E8</v>
      </c>
      <c r="E1618" s="423">
        <v>13698.057</v>
      </c>
      <c r="F1618" s="423">
        <v>4050501.446</v>
      </c>
      <c r="G1618" s="423">
        <v>6069.17952</v>
      </c>
      <c r="H1618" s="423">
        <v>1335.57129</v>
      </c>
      <c r="I1618" s="423">
        <v>2160.48267</v>
      </c>
      <c r="J1618" s="423" t="s">
        <v>6384</v>
      </c>
    </row>
    <row r="1619" ht="15.75" customHeight="1">
      <c r="B1619" s="422">
        <v>42983.0</v>
      </c>
      <c r="C1619" s="423">
        <v>152368.0</v>
      </c>
      <c r="D1619" s="423">
        <v>3.45300311E8</v>
      </c>
      <c r="E1619" s="423">
        <v>10495.394</v>
      </c>
      <c r="F1619" s="423">
        <v>4054285.295</v>
      </c>
      <c r="G1619" s="423">
        <v>6083.00911</v>
      </c>
      <c r="H1619" s="423">
        <v>1333.78938</v>
      </c>
      <c r="I1619" s="423">
        <v>2157.08759</v>
      </c>
      <c r="J1619" s="423" t="s">
        <v>6384</v>
      </c>
    </row>
    <row r="1620" ht="15.75" customHeight="1">
      <c r="B1620" s="422">
        <v>42982.0</v>
      </c>
      <c r="C1620" s="423">
        <v>103402.0</v>
      </c>
      <c r="D1620" s="423">
        <v>2.09484201E8</v>
      </c>
      <c r="E1620" s="423">
        <v>6673.7</v>
      </c>
      <c r="F1620" s="423">
        <v>4032914.54</v>
      </c>
      <c r="G1620" s="423">
        <v>6038.3761</v>
      </c>
      <c r="H1620" s="423">
        <v>1328.95645</v>
      </c>
      <c r="I1620" s="423">
        <v>2145.00658</v>
      </c>
      <c r="J1620" s="423" t="s">
        <v>6384</v>
      </c>
    </row>
    <row r="1621" ht="15.75" customHeight="1">
      <c r="B1621" s="422">
        <v>42978.0</v>
      </c>
      <c r="C1621" s="423">
        <v>124577.0</v>
      </c>
      <c r="D1621" s="423">
        <v>2.77147262E8</v>
      </c>
      <c r="E1621" s="423">
        <v>8528.469</v>
      </c>
      <c r="F1621" s="423">
        <v>4020908.109</v>
      </c>
      <c r="G1621" s="423">
        <v>6006.43351</v>
      </c>
      <c r="H1621" s="423">
        <v>1322.09654</v>
      </c>
      <c r="I1621" s="423">
        <v>2138.72734</v>
      </c>
      <c r="J1621" s="423" t="s">
        <v>6384</v>
      </c>
    </row>
    <row r="1622" ht="15.75" customHeight="1">
      <c r="B1622" s="422">
        <v>42977.0</v>
      </c>
      <c r="C1622" s="423">
        <v>125272.0</v>
      </c>
      <c r="D1622" s="423">
        <v>2.50633881E8</v>
      </c>
      <c r="E1622" s="423">
        <v>8041.413</v>
      </c>
      <c r="F1622" s="423">
        <v>4006694.796</v>
      </c>
      <c r="G1622" s="423">
        <v>5973.94583</v>
      </c>
      <c r="H1622" s="423">
        <v>1319.09678</v>
      </c>
      <c r="I1622" s="423">
        <v>2126.57951</v>
      </c>
      <c r="J1622" s="423" t="s">
        <v>6384</v>
      </c>
    </row>
    <row r="1623" ht="15.75" customHeight="1">
      <c r="B1623" s="422">
        <v>42976.0</v>
      </c>
      <c r="C1623" s="423">
        <v>145143.0</v>
      </c>
      <c r="D1623" s="423">
        <v>2.86189348E8</v>
      </c>
      <c r="E1623" s="423">
        <v>9249.519</v>
      </c>
      <c r="F1623" s="423">
        <v>3999479.911</v>
      </c>
      <c r="G1623" s="423">
        <v>5948.50506</v>
      </c>
      <c r="H1623" s="423">
        <v>1315.71075</v>
      </c>
      <c r="I1623" s="423">
        <v>2124.89961</v>
      </c>
      <c r="J1623" s="423" t="s">
        <v>6384</v>
      </c>
    </row>
    <row r="1624" ht="15.75" customHeight="1">
      <c r="B1624" s="422">
        <v>42975.0</v>
      </c>
      <c r="C1624" s="423">
        <v>156650.0</v>
      </c>
      <c r="D1624" s="423">
        <v>2.9800648E8</v>
      </c>
      <c r="E1624" s="423">
        <v>10328.112</v>
      </c>
      <c r="F1624" s="423">
        <v>3998656.541</v>
      </c>
      <c r="G1624" s="423">
        <v>5947.24792</v>
      </c>
      <c r="H1624" s="423">
        <v>1312.13733</v>
      </c>
      <c r="I1624" s="423">
        <v>2121.36412</v>
      </c>
      <c r="J1624" s="423" t="s">
        <v>6384</v>
      </c>
    </row>
    <row r="1625" ht="15.75" customHeight="1">
      <c r="B1625" s="422">
        <v>42974.0</v>
      </c>
      <c r="C1625" s="423">
        <v>140663.0</v>
      </c>
      <c r="D1625" s="423">
        <v>2.58673032E8</v>
      </c>
      <c r="E1625" s="423">
        <v>9302.262</v>
      </c>
      <c r="F1625" s="423">
        <v>3983487.589</v>
      </c>
      <c r="G1625" s="423">
        <v>5915.42102</v>
      </c>
      <c r="H1625" s="423">
        <v>1308.40698</v>
      </c>
      <c r="I1625" s="423">
        <v>2118.5003</v>
      </c>
      <c r="J1625" s="423" t="s">
        <v>6384</v>
      </c>
    </row>
    <row r="1626" ht="15.75" customHeight="1">
      <c r="B1626" s="422">
        <v>42971.0</v>
      </c>
      <c r="C1626" s="423">
        <v>121894.0</v>
      </c>
      <c r="D1626" s="423">
        <v>2.06079194E8</v>
      </c>
      <c r="E1626" s="423">
        <v>7821.088</v>
      </c>
      <c r="F1626" s="423">
        <v>3970421.183</v>
      </c>
      <c r="G1626" s="423">
        <v>5885.42088</v>
      </c>
      <c r="H1626" s="423">
        <v>1305.61846</v>
      </c>
      <c r="I1626" s="423">
        <v>2111.34235</v>
      </c>
      <c r="J1626" s="423" t="s">
        <v>6384</v>
      </c>
    </row>
    <row r="1627" ht="15.75" customHeight="1">
      <c r="B1627" s="422">
        <v>42970.0</v>
      </c>
      <c r="C1627" s="423">
        <v>137368.0</v>
      </c>
      <c r="D1627" s="423">
        <v>2.39397729E8</v>
      </c>
      <c r="E1627" s="423">
        <v>8764.757</v>
      </c>
      <c r="F1627" s="423">
        <v>3959036.019</v>
      </c>
      <c r="G1627" s="423">
        <v>5855.87729</v>
      </c>
      <c r="H1627" s="423">
        <v>1304.246</v>
      </c>
      <c r="I1627" s="423">
        <v>2102.29669</v>
      </c>
      <c r="J1627" s="423" t="s">
        <v>6384</v>
      </c>
    </row>
    <row r="1628" ht="15.75" customHeight="1">
      <c r="B1628" s="422">
        <v>42969.0</v>
      </c>
      <c r="C1628" s="423">
        <v>156771.0</v>
      </c>
      <c r="D1628" s="423">
        <v>2.63172286E8</v>
      </c>
      <c r="E1628" s="423">
        <v>9780.82</v>
      </c>
      <c r="F1628" s="423">
        <v>3966754.771</v>
      </c>
      <c r="G1628" s="423">
        <v>5862.33245</v>
      </c>
      <c r="H1628" s="423">
        <v>1307.38631</v>
      </c>
      <c r="I1628" s="423">
        <v>2103.33128</v>
      </c>
      <c r="J1628" s="423" t="s">
        <v>6384</v>
      </c>
    </row>
    <row r="1629" ht="15.75" customHeight="1">
      <c r="B1629" s="422">
        <v>42968.0</v>
      </c>
      <c r="C1629" s="423">
        <v>128649.0</v>
      </c>
      <c r="D1629" s="423">
        <v>2.32578477E8</v>
      </c>
      <c r="E1629" s="423">
        <v>7586.753</v>
      </c>
      <c r="F1629" s="423">
        <v>3954809.883</v>
      </c>
      <c r="G1629" s="423">
        <v>5844.10904</v>
      </c>
      <c r="H1629" s="423">
        <v>1302.32128</v>
      </c>
      <c r="I1629" s="423">
        <v>2097.86228</v>
      </c>
      <c r="J1629" s="423" t="s">
        <v>6384</v>
      </c>
    </row>
    <row r="1630" ht="15.75" customHeight="1">
      <c r="B1630" s="422">
        <v>42967.0</v>
      </c>
      <c r="C1630" s="423">
        <v>132688.0</v>
      </c>
      <c r="D1630" s="423">
        <v>2.13089764E8</v>
      </c>
      <c r="E1630" s="423">
        <v>7689.255</v>
      </c>
      <c r="F1630" s="423">
        <v>3951775.416</v>
      </c>
      <c r="G1630" s="423">
        <v>5819.27172</v>
      </c>
      <c r="H1630" s="423">
        <v>1301.04369</v>
      </c>
      <c r="I1630" s="423">
        <v>2098.7804</v>
      </c>
      <c r="J1630" s="423" t="s">
        <v>6384</v>
      </c>
    </row>
    <row r="1631" ht="15.75" customHeight="1">
      <c r="B1631" s="422">
        <v>42964.0</v>
      </c>
      <c r="C1631" s="423">
        <v>136904.0</v>
      </c>
      <c r="D1631" s="423">
        <v>2.3477113E8</v>
      </c>
      <c r="E1631" s="423">
        <v>8321.246</v>
      </c>
      <c r="F1631" s="423">
        <v>3970482.44</v>
      </c>
      <c r="G1631" s="423">
        <v>5861.11574</v>
      </c>
      <c r="H1631" s="423">
        <v>1304.17908</v>
      </c>
      <c r="I1631" s="423">
        <v>2109.09689</v>
      </c>
      <c r="J1631" s="423" t="s">
        <v>6384</v>
      </c>
    </row>
    <row r="1632" ht="15.75" customHeight="1">
      <c r="B1632" s="422">
        <v>42963.0</v>
      </c>
      <c r="C1632" s="423">
        <v>133661.0</v>
      </c>
      <c r="D1632" s="423">
        <v>2.58476659E8</v>
      </c>
      <c r="E1632" s="423">
        <v>8363.782</v>
      </c>
      <c r="F1632" s="423">
        <v>3967579.204</v>
      </c>
      <c r="G1632" s="423">
        <v>5883.24075</v>
      </c>
      <c r="H1632" s="423">
        <v>1303.9142</v>
      </c>
      <c r="I1632" s="423">
        <v>2112.32608</v>
      </c>
      <c r="J1632" s="423" t="s">
        <v>6384</v>
      </c>
    </row>
    <row r="1633" ht="15.75" customHeight="1">
      <c r="B1633" s="422">
        <v>42960.0</v>
      </c>
      <c r="C1633" s="423">
        <v>125118.0</v>
      </c>
      <c r="D1633" s="423">
        <v>2.58138642E8</v>
      </c>
      <c r="E1633" s="423">
        <v>7779.143</v>
      </c>
      <c r="F1633" s="423">
        <v>3979301.168</v>
      </c>
      <c r="G1633" s="423">
        <v>5921.59566</v>
      </c>
      <c r="H1633" s="423">
        <v>1311.39411</v>
      </c>
      <c r="I1633" s="423">
        <v>2126.03518</v>
      </c>
      <c r="J1633" s="423" t="s">
        <v>6384</v>
      </c>
    </row>
    <row r="1634" ht="15.75" customHeight="1">
      <c r="B1634" s="422">
        <v>42957.0</v>
      </c>
      <c r="C1634" s="423">
        <v>146664.0</v>
      </c>
      <c r="D1634" s="423">
        <v>3.1769639E8</v>
      </c>
      <c r="E1634" s="423">
        <v>9619.265</v>
      </c>
      <c r="F1634" s="423">
        <v>3973181.13</v>
      </c>
      <c r="G1634" s="423">
        <v>5901.80712</v>
      </c>
      <c r="H1634" s="423">
        <v>1314.53769</v>
      </c>
      <c r="I1634" s="423">
        <v>2125.71872</v>
      </c>
      <c r="J1634" s="423" t="s">
        <v>6384</v>
      </c>
    </row>
    <row r="1635" ht="15.75" customHeight="1">
      <c r="B1635" s="422">
        <v>42956.0</v>
      </c>
      <c r="C1635" s="423">
        <v>139446.0</v>
      </c>
      <c r="D1635" s="423">
        <v>2.98395182E8</v>
      </c>
      <c r="E1635" s="423">
        <v>8661.011</v>
      </c>
      <c r="F1635" s="423">
        <v>3964642.285</v>
      </c>
      <c r="G1635" s="423">
        <v>5890.1281</v>
      </c>
      <c r="H1635" s="423">
        <v>1311.25046</v>
      </c>
      <c r="I1635" s="423">
        <v>2121.21638</v>
      </c>
      <c r="J1635" s="423" t="s">
        <v>6384</v>
      </c>
    </row>
    <row r="1636" ht="15.75" customHeight="1">
      <c r="B1636" s="422">
        <v>42955.0</v>
      </c>
      <c r="C1636" s="423">
        <v>142002.0</v>
      </c>
      <c r="D1636" s="423">
        <v>3.419666E8</v>
      </c>
      <c r="E1636" s="423">
        <v>9447.51</v>
      </c>
      <c r="F1636" s="423">
        <v>3963614.408</v>
      </c>
      <c r="G1636" s="423">
        <v>5897.67788</v>
      </c>
      <c r="H1636" s="423">
        <v>1309.35768</v>
      </c>
      <c r="I1636" s="423">
        <v>2119.65308</v>
      </c>
      <c r="J1636" s="423" t="s">
        <v>6384</v>
      </c>
    </row>
    <row r="1637" ht="15.75" customHeight="1">
      <c r="B1637" s="422">
        <v>42954.0</v>
      </c>
      <c r="C1637" s="423">
        <v>154321.0</v>
      </c>
      <c r="D1637" s="423">
        <v>4.38072108E8</v>
      </c>
      <c r="E1637" s="423">
        <v>11873.547</v>
      </c>
      <c r="F1637" s="423">
        <v>3967337.792</v>
      </c>
      <c r="G1637" s="423">
        <v>5913.59997</v>
      </c>
      <c r="H1637" s="423">
        <v>1309.11212</v>
      </c>
      <c r="I1637" s="423">
        <v>2125.07484</v>
      </c>
      <c r="J1637" s="423" t="s">
        <v>6384</v>
      </c>
    </row>
    <row r="1638" ht="15.75" customHeight="1">
      <c r="B1638" s="422">
        <v>42953.0</v>
      </c>
      <c r="C1638" s="423">
        <v>134612.0</v>
      </c>
      <c r="D1638" s="423">
        <v>3.50944074E8</v>
      </c>
      <c r="E1638" s="423">
        <v>9193.202</v>
      </c>
      <c r="F1638" s="423">
        <v>3967630.381</v>
      </c>
      <c r="G1638" s="423">
        <v>5907.62916</v>
      </c>
      <c r="H1638" s="423">
        <v>1313.12004</v>
      </c>
      <c r="I1638" s="423">
        <v>2130.07379</v>
      </c>
      <c r="J1638" s="423" t="s">
        <v>6384</v>
      </c>
    </row>
    <row r="1639" ht="15.75" customHeight="1">
      <c r="B1639" s="422">
        <v>42950.0</v>
      </c>
      <c r="C1639" s="423">
        <v>150977.0</v>
      </c>
      <c r="D1639" s="423">
        <v>4.22461287E8</v>
      </c>
      <c r="E1639" s="423">
        <v>10779.984</v>
      </c>
      <c r="F1639" s="423">
        <v>3955694.533</v>
      </c>
      <c r="G1639" s="423">
        <v>5880.44742</v>
      </c>
      <c r="H1639" s="423">
        <v>1311.62809</v>
      </c>
      <c r="I1639" s="423">
        <v>2123.12123</v>
      </c>
      <c r="J1639" s="423" t="s">
        <v>6384</v>
      </c>
    </row>
    <row r="1640" ht="15.75" customHeight="1">
      <c r="B1640" s="422">
        <v>42949.0</v>
      </c>
      <c r="C1640" s="423">
        <v>162239.0</v>
      </c>
      <c r="D1640" s="423">
        <v>4.30546456E8</v>
      </c>
      <c r="E1640" s="423">
        <v>12387.423</v>
      </c>
      <c r="F1640" s="423">
        <v>3964817.218</v>
      </c>
      <c r="G1640" s="423">
        <v>5891.16453</v>
      </c>
      <c r="H1640" s="423">
        <v>1315.15377</v>
      </c>
      <c r="I1640" s="423">
        <v>2131.66123</v>
      </c>
      <c r="J1640" s="423" t="s">
        <v>6384</v>
      </c>
    </row>
    <row r="1641" ht="15.75" customHeight="1">
      <c r="B1641" s="422">
        <v>42948.0</v>
      </c>
      <c r="C1641" s="423">
        <v>155586.0</v>
      </c>
      <c r="D1641" s="423">
        <v>4.29735915E8</v>
      </c>
      <c r="E1641" s="423">
        <v>12373.877</v>
      </c>
      <c r="F1641" s="423">
        <v>3961167.39</v>
      </c>
      <c r="G1641" s="423">
        <v>5876.26377</v>
      </c>
      <c r="H1641" s="423">
        <v>1316.38365</v>
      </c>
      <c r="I1641" s="423">
        <v>2136.95604</v>
      </c>
      <c r="J1641" s="423" t="s">
        <v>6384</v>
      </c>
    </row>
    <row r="1642" ht="15.75" customHeight="1">
      <c r="B1642" s="422">
        <v>42947.0</v>
      </c>
      <c r="C1642" s="423">
        <v>152503.0</v>
      </c>
      <c r="D1642" s="423">
        <v>3.54575105E8</v>
      </c>
      <c r="E1642" s="423">
        <v>11661.351</v>
      </c>
      <c r="F1642" s="423">
        <v>3961337.662</v>
      </c>
      <c r="G1642" s="423">
        <v>5860.64891</v>
      </c>
      <c r="H1642" s="423">
        <v>1315.19789</v>
      </c>
      <c r="I1642" s="423">
        <v>2143.50922</v>
      </c>
      <c r="J1642" s="423" t="s">
        <v>6384</v>
      </c>
    </row>
    <row r="1643" ht="15.75" customHeight="1">
      <c r="B1643" s="422">
        <v>42946.0</v>
      </c>
      <c r="C1643" s="423">
        <v>98857.0</v>
      </c>
      <c r="D1643" s="423">
        <v>1.76414108E8</v>
      </c>
      <c r="E1643" s="423">
        <v>6016.637</v>
      </c>
      <c r="F1643" s="423">
        <v>3922155.669</v>
      </c>
      <c r="G1643" s="423">
        <v>5802.04305</v>
      </c>
      <c r="H1643" s="423">
        <v>1310.80474</v>
      </c>
      <c r="I1643" s="423">
        <v>2126.8139</v>
      </c>
      <c r="J1643" s="423" t="s">
        <v>6384</v>
      </c>
    </row>
    <row r="1644" ht="15.75" customHeight="1">
      <c r="B1644" s="422">
        <v>42943.0</v>
      </c>
      <c r="C1644" s="423">
        <v>105615.0</v>
      </c>
      <c r="D1644" s="423">
        <v>2.32247368E8</v>
      </c>
      <c r="E1644" s="423">
        <v>7129.625</v>
      </c>
      <c r="F1644" s="423">
        <v>3931471.709</v>
      </c>
      <c r="G1644" s="423">
        <v>5815.07072</v>
      </c>
      <c r="H1644" s="423">
        <v>1317.64735</v>
      </c>
      <c r="I1644" s="423">
        <v>2129.10437</v>
      </c>
      <c r="J1644" s="423" t="s">
        <v>6384</v>
      </c>
    </row>
    <row r="1645" ht="15.75" customHeight="1">
      <c r="B1645" s="422">
        <v>42942.0</v>
      </c>
      <c r="C1645" s="423">
        <v>94368.0</v>
      </c>
      <c r="D1645" s="423">
        <v>1.91873677E8</v>
      </c>
      <c r="E1645" s="423">
        <v>6389.409</v>
      </c>
      <c r="F1645" s="423">
        <v>3927995.006</v>
      </c>
      <c r="G1645" s="423">
        <v>5824.42899</v>
      </c>
      <c r="H1645" s="423">
        <v>1317.21283</v>
      </c>
      <c r="I1645" s="423">
        <v>2131.34158</v>
      </c>
      <c r="J1645" s="423" t="s">
        <v>6384</v>
      </c>
    </row>
    <row r="1646" ht="15.75" customHeight="1">
      <c r="B1646" s="422">
        <v>42941.0</v>
      </c>
      <c r="C1646" s="423">
        <v>98955.0</v>
      </c>
      <c r="D1646" s="423">
        <v>2.11444178E8</v>
      </c>
      <c r="E1646" s="423">
        <v>6561.524</v>
      </c>
      <c r="F1646" s="423">
        <v>3912032.379</v>
      </c>
      <c r="G1646" s="423">
        <v>5801.89898</v>
      </c>
      <c r="H1646" s="423">
        <v>1312.34472</v>
      </c>
      <c r="I1646" s="423">
        <v>2124.24004</v>
      </c>
      <c r="J1646" s="423" t="s">
        <v>6384</v>
      </c>
    </row>
    <row r="1647" ht="15.75" customHeight="1">
      <c r="B1647" s="422">
        <v>42940.0</v>
      </c>
      <c r="C1647" s="423">
        <v>94670.0</v>
      </c>
      <c r="D1647" s="423">
        <v>1.80625068E8</v>
      </c>
      <c r="E1647" s="423">
        <v>6313.9</v>
      </c>
      <c r="F1647" s="423">
        <v>3909473.842</v>
      </c>
      <c r="G1647" s="423">
        <v>5798.11874</v>
      </c>
      <c r="H1647" s="423">
        <v>1312.73626</v>
      </c>
      <c r="I1647" s="423">
        <v>2125.34038</v>
      </c>
      <c r="J1647" s="423" t="s">
        <v>6384</v>
      </c>
    </row>
    <row r="1648" ht="15.75" customHeight="1">
      <c r="B1648" s="422">
        <v>42939.0</v>
      </c>
      <c r="C1648" s="423">
        <v>87211.0</v>
      </c>
      <c r="D1648" s="423">
        <v>1.44616593E8</v>
      </c>
      <c r="E1648" s="423">
        <v>4779.688</v>
      </c>
      <c r="F1648" s="423">
        <v>3898295.206</v>
      </c>
      <c r="G1648" s="423">
        <v>5775.59778</v>
      </c>
      <c r="H1648" s="423">
        <v>1311.33908</v>
      </c>
      <c r="I1648" s="423">
        <v>2121.17003</v>
      </c>
      <c r="J1648" s="423" t="s">
        <v>6384</v>
      </c>
    </row>
    <row r="1649" ht="15.75" customHeight="1">
      <c r="B1649" s="422">
        <v>42936.0</v>
      </c>
      <c r="C1649" s="423">
        <v>103218.0</v>
      </c>
      <c r="D1649" s="423">
        <v>1.94174741E8</v>
      </c>
      <c r="E1649" s="423">
        <v>6366.332</v>
      </c>
      <c r="F1649" s="423">
        <v>3901126.331</v>
      </c>
      <c r="G1649" s="423">
        <v>5782.47163</v>
      </c>
      <c r="H1649" s="423">
        <v>1313.6952</v>
      </c>
      <c r="I1649" s="423">
        <v>2121.79592</v>
      </c>
      <c r="J1649" s="423" t="s">
        <v>6384</v>
      </c>
    </row>
    <row r="1650" ht="15.75" customHeight="1">
      <c r="B1650" s="422">
        <v>42935.0</v>
      </c>
      <c r="C1650" s="423">
        <v>151708.0</v>
      </c>
      <c r="D1650" s="423">
        <v>2.93757484E8</v>
      </c>
      <c r="E1650" s="423">
        <v>10695.898</v>
      </c>
      <c r="F1650" s="423">
        <v>3904924.437</v>
      </c>
      <c r="G1650" s="423">
        <v>5775.5945</v>
      </c>
      <c r="H1650" s="423">
        <v>1314.79699</v>
      </c>
      <c r="I1650" s="423">
        <v>2121.25021</v>
      </c>
      <c r="J1650" s="423" t="s">
        <v>6384</v>
      </c>
    </row>
    <row r="1651" ht="15.75" customHeight="1">
      <c r="B1651" s="422">
        <v>42934.0</v>
      </c>
      <c r="C1651" s="423">
        <v>139359.0</v>
      </c>
      <c r="D1651" s="423">
        <v>2.58678488E8</v>
      </c>
      <c r="E1651" s="423">
        <v>9622.296</v>
      </c>
      <c r="F1651" s="423">
        <v>3917757.523</v>
      </c>
      <c r="G1651" s="423">
        <v>5819.26439</v>
      </c>
      <c r="H1651" s="423">
        <v>1322.10272</v>
      </c>
      <c r="I1651" s="423">
        <v>2134.2486</v>
      </c>
      <c r="J1651" s="423" t="s">
        <v>6384</v>
      </c>
    </row>
    <row r="1652" ht="15.75" customHeight="1">
      <c r="B1652" s="422">
        <v>42933.0</v>
      </c>
      <c r="C1652" s="423">
        <v>161473.0</v>
      </c>
      <c r="D1652" s="423">
        <v>3.19873655E8</v>
      </c>
      <c r="E1652" s="423">
        <v>11476.079</v>
      </c>
      <c r="F1652" s="423">
        <v>3920078.661</v>
      </c>
      <c r="G1652" s="423">
        <v>5824.42645</v>
      </c>
      <c r="H1652" s="423">
        <v>1324.13385</v>
      </c>
      <c r="I1652" s="423">
        <v>2133.03806</v>
      </c>
      <c r="J1652" s="423" t="s">
        <v>6384</v>
      </c>
    </row>
    <row r="1653" ht="15.75" customHeight="1">
      <c r="B1653" s="422">
        <v>42932.0</v>
      </c>
      <c r="C1653" s="423">
        <v>169494.0</v>
      </c>
      <c r="D1653" s="423">
        <v>3.88944843E8</v>
      </c>
      <c r="E1653" s="423">
        <v>12634.695</v>
      </c>
      <c r="F1653" s="423">
        <v>3930149.629</v>
      </c>
      <c r="G1653" s="423">
        <v>5844.72026</v>
      </c>
      <c r="H1653" s="423">
        <v>1327.40957</v>
      </c>
      <c r="I1653" s="423">
        <v>2133.36878</v>
      </c>
      <c r="J1653" s="423" t="s">
        <v>6384</v>
      </c>
    </row>
    <row r="1654" ht="15.75" customHeight="1">
      <c r="B1654" s="422">
        <v>42929.0</v>
      </c>
      <c r="C1654" s="423">
        <v>141599.0</v>
      </c>
      <c r="D1654" s="423">
        <v>3.1611677E8</v>
      </c>
      <c r="E1654" s="423">
        <v>10093.254</v>
      </c>
      <c r="F1654" s="423">
        <v>3918793.748</v>
      </c>
      <c r="G1654" s="423">
        <v>5834.86542</v>
      </c>
      <c r="H1654" s="423">
        <v>1326.99748</v>
      </c>
      <c r="I1654" s="423">
        <v>2131.16206</v>
      </c>
      <c r="J1654" s="423" t="s">
        <v>6384</v>
      </c>
    </row>
    <row r="1655" ht="15.75" customHeight="1">
      <c r="B1655" s="422">
        <v>42928.0</v>
      </c>
      <c r="C1655" s="423">
        <v>143780.0</v>
      </c>
      <c r="D1655" s="423">
        <v>3.45473299E8</v>
      </c>
      <c r="E1655" s="423">
        <v>9142.88</v>
      </c>
      <c r="F1655" s="423">
        <v>3877988.203</v>
      </c>
      <c r="G1655" s="423">
        <v>5790.78579</v>
      </c>
      <c r="H1655" s="423">
        <v>1316.69491</v>
      </c>
      <c r="I1655" s="423">
        <v>2116.31555</v>
      </c>
      <c r="J1655" s="423" t="s">
        <v>6384</v>
      </c>
    </row>
    <row r="1656" ht="15.75" customHeight="1">
      <c r="B1656" s="422">
        <v>42927.0</v>
      </c>
      <c r="C1656" s="423">
        <v>187832.0</v>
      </c>
      <c r="D1656" s="423">
        <v>4.80275501E8</v>
      </c>
      <c r="E1656" s="423">
        <v>13206.865</v>
      </c>
      <c r="F1656" s="423">
        <v>3893547.203</v>
      </c>
      <c r="G1656" s="423">
        <v>5830.77245</v>
      </c>
      <c r="H1656" s="423">
        <v>1321.85592</v>
      </c>
      <c r="I1656" s="423">
        <v>2126.60008</v>
      </c>
      <c r="J1656" s="423" t="s">
        <v>6384</v>
      </c>
    </row>
    <row r="1657" ht="15.75" customHeight="1">
      <c r="B1657" s="422">
        <v>42926.0</v>
      </c>
      <c r="C1657" s="423">
        <v>183653.0</v>
      </c>
      <c r="D1657" s="423">
        <v>4.45917264E8</v>
      </c>
      <c r="E1657" s="423">
        <v>12644.318</v>
      </c>
      <c r="F1657" s="423">
        <v>3891599.232</v>
      </c>
      <c r="G1657" s="423">
        <v>5827.18885</v>
      </c>
      <c r="H1657" s="423">
        <v>1319.68913</v>
      </c>
      <c r="I1657" s="423">
        <v>2122.14928</v>
      </c>
      <c r="J1657" s="423" t="s">
        <v>6384</v>
      </c>
    </row>
    <row r="1658" ht="15.75" customHeight="1">
      <c r="B1658" s="422">
        <v>42925.0</v>
      </c>
      <c r="C1658" s="423">
        <v>175624.0</v>
      </c>
      <c r="D1658" s="423">
        <v>3.97986477E8</v>
      </c>
      <c r="E1658" s="423">
        <v>11604.171</v>
      </c>
      <c r="F1658" s="423">
        <v>3860581.785</v>
      </c>
      <c r="G1658" s="423">
        <v>5774.29526</v>
      </c>
      <c r="H1658" s="423">
        <v>1314.0796</v>
      </c>
      <c r="I1658" s="423">
        <v>2108.27606</v>
      </c>
      <c r="J1658" s="423" t="s">
        <v>6384</v>
      </c>
    </row>
    <row r="1659" ht="15.75" customHeight="1">
      <c r="B1659" s="422">
        <v>42922.0</v>
      </c>
      <c r="C1659" s="423">
        <v>155877.0</v>
      </c>
      <c r="D1659" s="423">
        <v>3.17544899E8</v>
      </c>
      <c r="E1659" s="423">
        <v>10054.604</v>
      </c>
      <c r="F1659" s="423">
        <v>3854257.69</v>
      </c>
      <c r="G1659" s="423">
        <v>5749.65792</v>
      </c>
      <c r="H1659" s="423">
        <v>1306.97535</v>
      </c>
      <c r="I1659" s="423">
        <v>2103.57349</v>
      </c>
      <c r="J1659" s="423" t="s">
        <v>6384</v>
      </c>
    </row>
    <row r="1660" ht="15.75" customHeight="1">
      <c r="B1660" s="422">
        <v>42921.0</v>
      </c>
      <c r="C1660" s="423">
        <v>167802.0</v>
      </c>
      <c r="D1660" s="423">
        <v>3.66364423E8</v>
      </c>
      <c r="E1660" s="423">
        <v>11649.205</v>
      </c>
      <c r="F1660" s="423">
        <v>3883293.762</v>
      </c>
      <c r="G1660" s="423">
        <v>5782.65675</v>
      </c>
      <c r="H1660" s="423">
        <v>1317.615</v>
      </c>
      <c r="I1660" s="423">
        <v>2120.77193</v>
      </c>
      <c r="J1660" s="423" t="s">
        <v>6384</v>
      </c>
    </row>
    <row r="1661" ht="15.75" customHeight="1">
      <c r="B1661" s="422">
        <v>42920.0</v>
      </c>
      <c r="C1661" s="423">
        <v>178299.0</v>
      </c>
      <c r="D1661" s="423">
        <v>4.018113E8</v>
      </c>
      <c r="E1661" s="423">
        <v>12237.416</v>
      </c>
      <c r="F1661" s="423">
        <v>3874629.342</v>
      </c>
      <c r="G1661" s="423">
        <v>5760.50386</v>
      </c>
      <c r="H1661" s="423">
        <v>1314.14747</v>
      </c>
      <c r="I1661" s="423">
        <v>2114.42964</v>
      </c>
      <c r="J1661" s="423" t="s">
        <v>6384</v>
      </c>
    </row>
    <row r="1662" ht="15.75" customHeight="1">
      <c r="B1662" s="422">
        <v>42919.0</v>
      </c>
      <c r="C1662" s="423">
        <v>156531.0</v>
      </c>
      <c r="D1662" s="423">
        <v>3.20444854E8</v>
      </c>
      <c r="E1662" s="423">
        <v>10463.127</v>
      </c>
      <c r="F1662" s="423">
        <v>3855363.825</v>
      </c>
      <c r="G1662" s="423">
        <v>5726.37719</v>
      </c>
      <c r="H1662" s="423">
        <v>1310.37184</v>
      </c>
      <c r="I1662" s="423">
        <v>2105.36869</v>
      </c>
      <c r="J1662" s="423" t="s">
        <v>6384</v>
      </c>
    </row>
    <row r="1663" ht="15.75" customHeight="1">
      <c r="B1663" s="422">
        <v>42918.0</v>
      </c>
      <c r="C1663" s="423">
        <v>144357.0</v>
      </c>
      <c r="D1663" s="423">
        <v>2.53218837E8</v>
      </c>
      <c r="E1663" s="423">
        <v>8551.331</v>
      </c>
      <c r="F1663" s="423">
        <v>3810685.584</v>
      </c>
      <c r="G1663" s="423">
        <v>5654.62255</v>
      </c>
      <c r="H1663" s="423">
        <v>1297.50634</v>
      </c>
      <c r="I1663" s="423">
        <v>2078.75639</v>
      </c>
      <c r="J1663" s="423" t="s">
        <v>6384</v>
      </c>
    </row>
    <row r="1664" ht="15.75" customHeight="1">
      <c r="B1664" s="422">
        <v>42915.0</v>
      </c>
      <c r="C1664" s="423">
        <v>122262.0</v>
      </c>
      <c r="D1664" s="423">
        <v>2.44042894E8</v>
      </c>
      <c r="E1664" s="423">
        <v>8011.947</v>
      </c>
      <c r="F1664" s="423">
        <v>3801000.958</v>
      </c>
      <c r="G1664" s="423">
        <v>5656.04928</v>
      </c>
      <c r="H1664" s="423">
        <v>1296.74496</v>
      </c>
      <c r="I1664" s="423">
        <v>2083.80496</v>
      </c>
      <c r="J1664" s="423" t="s">
        <v>6384</v>
      </c>
    </row>
    <row r="1665" ht="15.75" customHeight="1">
      <c r="B1665" s="422">
        <v>42914.0</v>
      </c>
      <c r="C1665" s="423">
        <v>88481.0</v>
      </c>
      <c r="D1665" s="423">
        <v>1.71445811E8</v>
      </c>
      <c r="E1665" s="423">
        <v>6280.873</v>
      </c>
      <c r="F1665" s="423">
        <v>3789961.11</v>
      </c>
      <c r="G1665" s="423">
        <v>5646.28446</v>
      </c>
      <c r="H1665" s="423">
        <v>1290.97179</v>
      </c>
      <c r="I1665" s="423">
        <v>2083.9654</v>
      </c>
      <c r="J1665" s="423" t="s">
        <v>6384</v>
      </c>
    </row>
    <row r="1666" ht="15.75" customHeight="1">
      <c r="B1666" s="422">
        <v>42908.0</v>
      </c>
      <c r="C1666" s="423">
        <v>104014.0</v>
      </c>
      <c r="D1666" s="423">
        <v>2.16509009E8</v>
      </c>
      <c r="E1666" s="423">
        <v>7441.263</v>
      </c>
      <c r="F1666" s="423">
        <v>3772255.914</v>
      </c>
      <c r="G1666" s="423">
        <v>5599.07808</v>
      </c>
      <c r="H1666" s="423">
        <v>1285.85871</v>
      </c>
      <c r="I1666" s="423">
        <v>2071.40556</v>
      </c>
      <c r="J1666" s="423" t="s">
        <v>6384</v>
      </c>
    </row>
    <row r="1667" ht="15.75" customHeight="1">
      <c r="B1667" s="422">
        <v>42907.0</v>
      </c>
      <c r="C1667" s="423">
        <v>101894.0</v>
      </c>
      <c r="D1667" s="423">
        <v>2.10866471E8</v>
      </c>
      <c r="E1667" s="423">
        <v>7004.119</v>
      </c>
      <c r="F1667" s="423">
        <v>3757394.028</v>
      </c>
      <c r="G1667" s="423">
        <v>5567.69572</v>
      </c>
      <c r="H1667" s="423">
        <v>1280.53538</v>
      </c>
      <c r="I1667" s="423">
        <v>2063.07159</v>
      </c>
      <c r="J1667" s="423" t="s">
        <v>6384</v>
      </c>
    </row>
    <row r="1668" ht="15.75" customHeight="1">
      <c r="B1668" s="422">
        <v>42906.0</v>
      </c>
      <c r="C1668" s="423">
        <v>93662.0</v>
      </c>
      <c r="D1668" s="423">
        <v>1.9574725E8</v>
      </c>
      <c r="E1668" s="423">
        <v>6447.424</v>
      </c>
      <c r="F1668" s="423">
        <v>3733116.596</v>
      </c>
      <c r="G1668" s="423">
        <v>5527.22086</v>
      </c>
      <c r="H1668" s="423">
        <v>1272.77893</v>
      </c>
      <c r="I1668" s="423">
        <v>2049.52495</v>
      </c>
      <c r="J1668" s="423" t="s">
        <v>6384</v>
      </c>
    </row>
    <row r="1669" ht="15.75" customHeight="1">
      <c r="B1669" s="422">
        <v>42905.0</v>
      </c>
      <c r="C1669" s="423">
        <v>78501.0</v>
      </c>
      <c r="D1669" s="423">
        <v>1.5514165E8</v>
      </c>
      <c r="E1669" s="423">
        <v>5408.892</v>
      </c>
      <c r="F1669" s="423">
        <v>3707784.826</v>
      </c>
      <c r="G1669" s="423">
        <v>5478.82227</v>
      </c>
      <c r="H1669" s="423">
        <v>1262.27262</v>
      </c>
      <c r="I1669" s="423">
        <v>2032.88344</v>
      </c>
      <c r="J1669" s="423" t="s">
        <v>6384</v>
      </c>
    </row>
    <row r="1670" ht="15.75" customHeight="1">
      <c r="B1670" s="422">
        <v>42904.0</v>
      </c>
      <c r="C1670" s="423">
        <v>80020.0</v>
      </c>
      <c r="D1670" s="423">
        <v>1.44280105E8</v>
      </c>
      <c r="E1670" s="423">
        <v>4733.99</v>
      </c>
      <c r="F1670" s="423">
        <v>3700490.782</v>
      </c>
      <c r="G1670" s="423">
        <v>5461.63423</v>
      </c>
      <c r="H1670" s="423">
        <v>1260.57471</v>
      </c>
      <c r="I1670" s="423">
        <v>2031.01503</v>
      </c>
      <c r="J1670" s="423" t="s">
        <v>6384</v>
      </c>
    </row>
    <row r="1671" ht="15.75" customHeight="1">
      <c r="B1671" s="422">
        <v>42901.0</v>
      </c>
      <c r="C1671" s="423">
        <v>83693.0</v>
      </c>
      <c r="D1671" s="423">
        <v>1.67244245E8</v>
      </c>
      <c r="E1671" s="423">
        <v>5301.565</v>
      </c>
      <c r="F1671" s="423">
        <v>3706031.318</v>
      </c>
      <c r="G1671" s="423">
        <v>5468.32538</v>
      </c>
      <c r="H1671" s="423">
        <v>1261.91541</v>
      </c>
      <c r="I1671" s="423">
        <v>2031.29149</v>
      </c>
      <c r="J1671" s="423" t="s">
        <v>6384</v>
      </c>
    </row>
    <row r="1672" ht="15.75" customHeight="1">
      <c r="B1672" s="422">
        <v>42900.0</v>
      </c>
      <c r="C1672" s="423">
        <v>79727.0</v>
      </c>
      <c r="D1672" s="423">
        <v>1.55484085E8</v>
      </c>
      <c r="E1672" s="423">
        <v>5472.597</v>
      </c>
      <c r="F1672" s="423">
        <v>3704002.898</v>
      </c>
      <c r="G1672" s="423">
        <v>5459.72115</v>
      </c>
      <c r="H1672" s="423">
        <v>1260.19095</v>
      </c>
      <c r="I1672" s="423">
        <v>2027.14244</v>
      </c>
      <c r="J1672" s="423" t="s">
        <v>6384</v>
      </c>
    </row>
    <row r="1673" ht="15.75" customHeight="1">
      <c r="B1673" s="422">
        <v>42899.0</v>
      </c>
      <c r="C1673" s="423">
        <v>63498.0</v>
      </c>
      <c r="D1673" s="423">
        <v>1.26598944E8</v>
      </c>
      <c r="E1673" s="423">
        <v>4007.016</v>
      </c>
      <c r="F1673" s="423">
        <v>3701958.229</v>
      </c>
      <c r="G1673" s="423">
        <v>5454.78392</v>
      </c>
      <c r="H1673" s="423">
        <v>1260.99311</v>
      </c>
      <c r="I1673" s="423">
        <v>2026.64086</v>
      </c>
      <c r="J1673" s="423" t="s">
        <v>6384</v>
      </c>
    </row>
    <row r="1674" ht="15.75" customHeight="1">
      <c r="B1674" s="422">
        <v>42898.0</v>
      </c>
      <c r="C1674" s="423">
        <v>61287.0</v>
      </c>
      <c r="D1674" s="423">
        <v>1.06542184E8</v>
      </c>
      <c r="E1674" s="423">
        <v>3703.115</v>
      </c>
      <c r="F1674" s="423">
        <v>3700919.986</v>
      </c>
      <c r="G1674" s="423">
        <v>5450.11702</v>
      </c>
      <c r="H1674" s="423">
        <v>1262.05582</v>
      </c>
      <c r="I1674" s="423">
        <v>2024.71554</v>
      </c>
      <c r="J1674" s="423" t="s">
        <v>6384</v>
      </c>
    </row>
    <row r="1675" ht="15.75" customHeight="1">
      <c r="B1675" s="422">
        <v>42897.0</v>
      </c>
      <c r="C1675" s="423">
        <v>73599.0</v>
      </c>
      <c r="D1675" s="423">
        <v>1.2601033E8</v>
      </c>
      <c r="E1675" s="423">
        <v>4690.125</v>
      </c>
      <c r="F1675" s="423">
        <v>3704411.243</v>
      </c>
      <c r="G1675" s="423">
        <v>5455.17275</v>
      </c>
      <c r="H1675" s="423">
        <v>1263.97944</v>
      </c>
      <c r="I1675" s="423">
        <v>2032.28031</v>
      </c>
      <c r="J1675" s="423" t="s">
        <v>6384</v>
      </c>
    </row>
    <row r="1676" ht="15.75" customHeight="1">
      <c r="B1676" s="422">
        <v>42894.0</v>
      </c>
      <c r="C1676" s="423">
        <v>81915.0</v>
      </c>
      <c r="D1676" s="423">
        <v>1.40316052E8</v>
      </c>
      <c r="E1676" s="423">
        <v>5171.235</v>
      </c>
      <c r="F1676" s="423">
        <v>3718576.108</v>
      </c>
      <c r="G1676" s="423">
        <v>5475.74586</v>
      </c>
      <c r="H1676" s="423">
        <v>1268.33277</v>
      </c>
      <c r="I1676" s="423">
        <v>2037.01653</v>
      </c>
      <c r="J1676" s="423" t="s">
        <v>6384</v>
      </c>
    </row>
    <row r="1677" ht="15.75" customHeight="1">
      <c r="B1677" s="422">
        <v>42893.0</v>
      </c>
      <c r="C1677" s="423">
        <v>89334.0</v>
      </c>
      <c r="D1677" s="423">
        <v>1.61161465E8</v>
      </c>
      <c r="E1677" s="423">
        <v>5673.411</v>
      </c>
      <c r="F1677" s="423">
        <v>3727698.811</v>
      </c>
      <c r="G1677" s="423">
        <v>5489.87671</v>
      </c>
      <c r="H1677" s="423">
        <v>1272.68475</v>
      </c>
      <c r="I1677" s="423">
        <v>2043.80831</v>
      </c>
      <c r="J1677" s="423" t="s">
        <v>6384</v>
      </c>
    </row>
    <row r="1678" ht="15.75" customHeight="1">
      <c r="B1678" s="422">
        <v>42892.0</v>
      </c>
      <c r="C1678" s="423">
        <v>102278.0</v>
      </c>
      <c r="D1678" s="423">
        <v>1.86028294E8</v>
      </c>
      <c r="E1678" s="423">
        <v>6394.44</v>
      </c>
      <c r="F1678" s="423">
        <v>3733854.931</v>
      </c>
      <c r="G1678" s="423">
        <v>5500.65559</v>
      </c>
      <c r="H1678" s="423">
        <v>1273.84011</v>
      </c>
      <c r="I1678" s="423">
        <v>2047.16616</v>
      </c>
      <c r="J1678" s="423" t="s">
        <v>6384</v>
      </c>
    </row>
    <row r="1679" ht="15.75" customHeight="1">
      <c r="B1679" s="422">
        <v>42891.0</v>
      </c>
      <c r="C1679" s="423">
        <v>93927.0</v>
      </c>
      <c r="D1679" s="423">
        <v>1.56883075E8</v>
      </c>
      <c r="E1679" s="423">
        <v>5960.171</v>
      </c>
      <c r="F1679" s="423">
        <v>3726985.344</v>
      </c>
      <c r="G1679" s="423">
        <v>5482.52578</v>
      </c>
      <c r="H1679" s="423">
        <v>1270.86692</v>
      </c>
      <c r="I1679" s="423">
        <v>2044.82573</v>
      </c>
      <c r="J1679" s="423" t="s">
        <v>6384</v>
      </c>
    </row>
    <row r="1680" ht="15.75" customHeight="1">
      <c r="B1680" s="422">
        <v>42890.0</v>
      </c>
      <c r="C1680" s="423">
        <v>85728.0</v>
      </c>
      <c r="D1680" s="423">
        <v>1.29749268E8</v>
      </c>
      <c r="E1680" s="423">
        <v>4601.201</v>
      </c>
      <c r="F1680" s="423">
        <v>3709025.498</v>
      </c>
      <c r="G1680" s="423">
        <v>5443.99297</v>
      </c>
      <c r="H1680" s="423">
        <v>1262.61336</v>
      </c>
      <c r="I1680" s="423">
        <v>2028.49274</v>
      </c>
      <c r="J1680" s="423" t="s">
        <v>6384</v>
      </c>
    </row>
    <row r="1681" ht="15.75" customHeight="1">
      <c r="B1681" s="422">
        <v>42887.0</v>
      </c>
      <c r="C1681" s="423">
        <v>106787.0</v>
      </c>
      <c r="D1681" s="423">
        <v>1.51242965E8</v>
      </c>
      <c r="E1681" s="423">
        <v>5260.418</v>
      </c>
      <c r="F1681" s="423">
        <v>3701692.985</v>
      </c>
      <c r="G1681" s="423">
        <v>5438.70501</v>
      </c>
      <c r="H1681" s="423">
        <v>1258.9396</v>
      </c>
      <c r="I1681" s="423">
        <v>2022.73958</v>
      </c>
      <c r="J1681" s="423" t="s">
        <v>6384</v>
      </c>
    </row>
    <row r="1682" ht="15.75" customHeight="1">
      <c r="B1682" s="422">
        <v>42886.0</v>
      </c>
      <c r="C1682" s="423">
        <v>76103.0</v>
      </c>
      <c r="D1682" s="423">
        <v>1.34197851E8</v>
      </c>
      <c r="E1682" s="423">
        <v>5061.979</v>
      </c>
      <c r="F1682" s="423">
        <v>3683018.814</v>
      </c>
      <c r="G1682" s="423">
        <v>5403.1162</v>
      </c>
      <c r="H1682" s="423">
        <v>1251.38879</v>
      </c>
      <c r="I1682" s="423">
        <v>2005.18772</v>
      </c>
      <c r="J1682" s="423" t="s">
        <v>6384</v>
      </c>
    </row>
    <row r="1683" ht="15.75" customHeight="1">
      <c r="B1683" s="422">
        <v>42885.0</v>
      </c>
      <c r="C1683" s="423">
        <v>66645.0</v>
      </c>
      <c r="D1683" s="423">
        <v>1.0367263E8</v>
      </c>
      <c r="E1683" s="423">
        <v>3178.938</v>
      </c>
      <c r="F1683" s="423">
        <v>3665714.775</v>
      </c>
      <c r="G1683" s="423">
        <v>5373.25797</v>
      </c>
      <c r="H1683" s="423">
        <v>1248.76026</v>
      </c>
      <c r="I1683" s="423">
        <v>1991.995</v>
      </c>
      <c r="J1683" s="423" t="s">
        <v>6384</v>
      </c>
    </row>
    <row r="1684" ht="15.75" customHeight="1">
      <c r="B1684" s="422">
        <v>42884.0</v>
      </c>
      <c r="C1684" s="423">
        <v>66831.0</v>
      </c>
      <c r="D1684" s="423">
        <v>1.15479009E8</v>
      </c>
      <c r="E1684" s="423">
        <v>3420.135</v>
      </c>
      <c r="F1684" s="423">
        <v>3660005.335</v>
      </c>
      <c r="G1684" s="423">
        <v>5356.58169</v>
      </c>
      <c r="H1684" s="423">
        <v>1248.07683</v>
      </c>
      <c r="I1684" s="423">
        <v>1989.26164</v>
      </c>
      <c r="J1684" s="423" t="s">
        <v>6384</v>
      </c>
    </row>
    <row r="1685" ht="15.75" customHeight="1">
      <c r="B1685" s="422">
        <v>42883.0</v>
      </c>
      <c r="C1685" s="423">
        <v>67478.0</v>
      </c>
      <c r="D1685" s="423">
        <v>1.27105155E8</v>
      </c>
      <c r="E1685" s="423">
        <v>3634.166</v>
      </c>
      <c r="F1685" s="423">
        <v>3666499.906</v>
      </c>
      <c r="G1685" s="423">
        <v>5368.73488</v>
      </c>
      <c r="H1685" s="423">
        <v>1251.3908</v>
      </c>
      <c r="I1685" s="423">
        <v>1994.47015</v>
      </c>
      <c r="J1685" s="423" t="s">
        <v>6384</v>
      </c>
    </row>
    <row r="1686" ht="15.75" customHeight="1">
      <c r="B1686" s="422">
        <v>42880.0</v>
      </c>
      <c r="C1686" s="423">
        <v>88771.0</v>
      </c>
      <c r="D1686" s="423">
        <v>1.62401351E8</v>
      </c>
      <c r="E1686" s="423">
        <v>5239.194</v>
      </c>
      <c r="F1686" s="423">
        <v>3691379.983</v>
      </c>
      <c r="G1686" s="423">
        <v>5413.81896</v>
      </c>
      <c r="H1686" s="423">
        <v>1260.56849</v>
      </c>
      <c r="I1686" s="423">
        <v>2011.36985</v>
      </c>
      <c r="J1686" s="423" t="s">
        <v>6384</v>
      </c>
    </row>
    <row r="1687" ht="15.75" customHeight="1">
      <c r="B1687" s="422">
        <v>42879.0</v>
      </c>
      <c r="C1687" s="423">
        <v>94485.0</v>
      </c>
      <c r="D1687" s="423">
        <v>1.64089729E8</v>
      </c>
      <c r="E1687" s="423">
        <v>5444.401</v>
      </c>
      <c r="F1687" s="423">
        <v>3687603.83</v>
      </c>
      <c r="G1687" s="423">
        <v>5412.68542</v>
      </c>
      <c r="H1687" s="423">
        <v>1263.63509</v>
      </c>
      <c r="I1687" s="423">
        <v>2009.25593</v>
      </c>
      <c r="J1687" s="423" t="s">
        <v>6384</v>
      </c>
    </row>
    <row r="1688" ht="15.75" customHeight="1">
      <c r="B1688" s="422">
        <v>42878.0</v>
      </c>
      <c r="C1688" s="423">
        <v>104359.0</v>
      </c>
      <c r="D1688" s="423">
        <v>1.63349694E8</v>
      </c>
      <c r="E1688" s="423">
        <v>6127.814</v>
      </c>
      <c r="F1688" s="423">
        <v>3678218.404</v>
      </c>
      <c r="G1688" s="423">
        <v>5394.81773</v>
      </c>
      <c r="H1688" s="423">
        <v>1258.4781</v>
      </c>
      <c r="I1688" s="423">
        <v>1997.5454</v>
      </c>
      <c r="J1688" s="423" t="s">
        <v>6384</v>
      </c>
    </row>
    <row r="1689" ht="15.75" customHeight="1">
      <c r="B1689" s="422">
        <v>42877.0</v>
      </c>
      <c r="C1689" s="423">
        <v>98109.0</v>
      </c>
      <c r="D1689" s="423">
        <v>1.60197519E8</v>
      </c>
      <c r="E1689" s="423">
        <v>5604.173</v>
      </c>
      <c r="F1689" s="423">
        <v>3670880.122</v>
      </c>
      <c r="G1689" s="423">
        <v>5385.35554</v>
      </c>
      <c r="H1689" s="423">
        <v>1254.42883</v>
      </c>
      <c r="I1689" s="423">
        <v>1993.78473</v>
      </c>
      <c r="J1689" s="423" t="s">
        <v>6384</v>
      </c>
    </row>
    <row r="1690" ht="15.75" customHeight="1">
      <c r="B1690" s="422">
        <v>42876.0</v>
      </c>
      <c r="C1690" s="423">
        <v>86349.0</v>
      </c>
      <c r="D1690" s="423">
        <v>1.45146269E8</v>
      </c>
      <c r="E1690" s="423">
        <v>4582.412</v>
      </c>
      <c r="F1690" s="423">
        <v>3653955.637</v>
      </c>
      <c r="G1690" s="423">
        <v>5363.7294</v>
      </c>
      <c r="H1690" s="423">
        <v>1248.38207</v>
      </c>
      <c r="I1690" s="423">
        <v>1982.49295</v>
      </c>
      <c r="J1690" s="423" t="s">
        <v>6384</v>
      </c>
    </row>
    <row r="1691" ht="15.75" customHeight="1">
      <c r="B1691" s="422">
        <v>42873.0</v>
      </c>
      <c r="C1691" s="423">
        <v>112567.0</v>
      </c>
      <c r="D1691" s="423">
        <v>1.71406631E8</v>
      </c>
      <c r="E1691" s="423">
        <v>6352.28</v>
      </c>
      <c r="F1691" s="423">
        <v>3674658.885</v>
      </c>
      <c r="G1691" s="423">
        <v>5399.66073</v>
      </c>
      <c r="H1691" s="423">
        <v>1255.16681</v>
      </c>
      <c r="I1691" s="423">
        <v>1991.79688</v>
      </c>
      <c r="J1691" s="423" t="s">
        <v>6384</v>
      </c>
    </row>
    <row r="1692" ht="15.75" customHeight="1">
      <c r="B1692" s="422">
        <v>42872.0</v>
      </c>
      <c r="C1692" s="423">
        <v>117810.0</v>
      </c>
      <c r="D1692" s="423">
        <v>1.8018555E8</v>
      </c>
      <c r="E1692" s="423">
        <v>6840.452</v>
      </c>
      <c r="F1692" s="423">
        <v>3688579.122</v>
      </c>
      <c r="G1692" s="423">
        <v>5429.66639</v>
      </c>
      <c r="H1692" s="423">
        <v>1258.62014</v>
      </c>
      <c r="I1692" s="423">
        <v>2002.11793</v>
      </c>
      <c r="J1692" s="423" t="s">
        <v>6384</v>
      </c>
    </row>
    <row r="1693" ht="15.75" customHeight="1">
      <c r="B1693" s="422">
        <v>42871.0</v>
      </c>
      <c r="C1693" s="423">
        <v>97482.0</v>
      </c>
      <c r="D1693" s="423">
        <v>1.59257076E8</v>
      </c>
      <c r="E1693" s="423">
        <v>5631.329</v>
      </c>
      <c r="F1693" s="423">
        <v>3689295.326</v>
      </c>
      <c r="G1693" s="423">
        <v>5435.68251</v>
      </c>
      <c r="H1693" s="423">
        <v>1258.40125</v>
      </c>
      <c r="I1693" s="423">
        <v>1997.77311</v>
      </c>
      <c r="J1693" s="423" t="s">
        <v>6384</v>
      </c>
    </row>
    <row r="1694" ht="15.75" customHeight="1">
      <c r="B1694" s="422">
        <v>42870.0</v>
      </c>
      <c r="C1694" s="423">
        <v>102302.0</v>
      </c>
      <c r="D1694" s="423">
        <v>1.67445637E8</v>
      </c>
      <c r="E1694" s="423">
        <v>5379.871</v>
      </c>
      <c r="F1694" s="423">
        <v>3686342.339</v>
      </c>
      <c r="G1694" s="423">
        <v>5428.05923</v>
      </c>
      <c r="H1694" s="423">
        <v>1259.58831</v>
      </c>
      <c r="I1694" s="423">
        <v>2002.33158</v>
      </c>
      <c r="J1694" s="423" t="s">
        <v>6384</v>
      </c>
    </row>
    <row r="1695" ht="15.75" customHeight="1">
      <c r="B1695" s="422">
        <v>42869.0</v>
      </c>
      <c r="C1695" s="423">
        <v>105160.0</v>
      </c>
      <c r="D1695" s="423">
        <v>1.5768336E8</v>
      </c>
      <c r="E1695" s="423">
        <v>5501.074</v>
      </c>
      <c r="F1695" s="423">
        <v>3707849.26</v>
      </c>
      <c r="G1695" s="423">
        <v>5460.07187</v>
      </c>
      <c r="H1695" s="423">
        <v>1268.22049</v>
      </c>
      <c r="I1695" s="423">
        <v>2017.95317</v>
      </c>
      <c r="J1695" s="423" t="s">
        <v>6384</v>
      </c>
    </row>
    <row r="1696" ht="15.75" customHeight="1">
      <c r="B1696" s="422">
        <v>42866.0</v>
      </c>
      <c r="C1696" s="423">
        <v>109002.0</v>
      </c>
      <c r="D1696" s="423">
        <v>1.92216237E8</v>
      </c>
      <c r="E1696" s="423">
        <v>6870.553</v>
      </c>
      <c r="F1696" s="423">
        <v>3724099.166</v>
      </c>
      <c r="G1696" s="423">
        <v>5496.20889</v>
      </c>
      <c r="H1696" s="423">
        <v>1273.38448</v>
      </c>
      <c r="I1696" s="423">
        <v>2023.96173</v>
      </c>
      <c r="J1696" s="423" t="s">
        <v>6384</v>
      </c>
    </row>
    <row r="1697" ht="15.75" customHeight="1">
      <c r="B1697" s="422">
        <v>42864.0</v>
      </c>
      <c r="C1697" s="423">
        <v>124536.0</v>
      </c>
      <c r="D1697" s="423">
        <v>2.39146329E8</v>
      </c>
      <c r="E1697" s="423">
        <v>7740.321</v>
      </c>
      <c r="F1697" s="423">
        <v>3732285.966</v>
      </c>
      <c r="G1697" s="423">
        <v>5511.05598</v>
      </c>
      <c r="H1697" s="423">
        <v>1274.43091</v>
      </c>
      <c r="I1697" s="423">
        <v>2026.1872</v>
      </c>
      <c r="J1697" s="423" t="s">
        <v>6384</v>
      </c>
    </row>
    <row r="1698" ht="15.75" customHeight="1">
      <c r="B1698" s="422">
        <v>42863.0</v>
      </c>
      <c r="C1698" s="423">
        <v>110027.0</v>
      </c>
      <c r="D1698" s="423">
        <v>2.10811985E8</v>
      </c>
      <c r="E1698" s="423">
        <v>6324.753</v>
      </c>
      <c r="F1698" s="423">
        <v>3741567.226</v>
      </c>
      <c r="G1698" s="423">
        <v>5529.50644</v>
      </c>
      <c r="H1698" s="423">
        <v>1275.95984</v>
      </c>
      <c r="I1698" s="423">
        <v>2035.60792</v>
      </c>
      <c r="J1698" s="423" t="s">
        <v>6384</v>
      </c>
    </row>
    <row r="1699" ht="15.75" customHeight="1">
      <c r="B1699" s="422">
        <v>42862.0</v>
      </c>
      <c r="C1699" s="423">
        <v>123059.0</v>
      </c>
      <c r="D1699" s="423">
        <v>2.4527631E8</v>
      </c>
      <c r="E1699" s="423">
        <v>7377.274</v>
      </c>
      <c r="F1699" s="423">
        <v>3745718.846</v>
      </c>
      <c r="G1699" s="423">
        <v>5533.44829</v>
      </c>
      <c r="H1699" s="423">
        <v>1278.0117</v>
      </c>
      <c r="I1699" s="423">
        <v>2033.42874</v>
      </c>
      <c r="J1699" s="423" t="s">
        <v>6384</v>
      </c>
    </row>
    <row r="1700" ht="15.75" customHeight="1">
      <c r="B1700" s="422">
        <v>42859.0</v>
      </c>
      <c r="C1700" s="423">
        <v>124570.0</v>
      </c>
      <c r="D1700" s="423">
        <v>2.48637701E8</v>
      </c>
      <c r="E1700" s="423">
        <v>7588.341</v>
      </c>
      <c r="F1700" s="423">
        <v>3744687.549</v>
      </c>
      <c r="G1700" s="423">
        <v>5540.71061</v>
      </c>
      <c r="H1700" s="423">
        <v>1275.07854</v>
      </c>
      <c r="I1700" s="423">
        <v>2033.72127</v>
      </c>
      <c r="J1700" s="423" t="s">
        <v>6384</v>
      </c>
    </row>
    <row r="1701" ht="15.75" customHeight="1">
      <c r="B1701" s="422">
        <v>42858.0</v>
      </c>
      <c r="C1701" s="423">
        <v>116976.0</v>
      </c>
      <c r="D1701" s="423">
        <v>2.21021157E8</v>
      </c>
      <c r="E1701" s="423">
        <v>6939.977</v>
      </c>
      <c r="F1701" s="423">
        <v>3739188.005</v>
      </c>
      <c r="G1701" s="423">
        <v>5545.10026</v>
      </c>
      <c r="H1701" s="423">
        <v>1276.94851</v>
      </c>
      <c r="I1701" s="423">
        <v>2041.12484</v>
      </c>
      <c r="J1701" s="423" t="s">
        <v>6384</v>
      </c>
    </row>
    <row r="1702" ht="15.75" customHeight="1">
      <c r="B1702" s="422">
        <v>42857.0</v>
      </c>
      <c r="C1702" s="423">
        <v>124474.0</v>
      </c>
      <c r="D1702" s="423">
        <v>2.41158703E8</v>
      </c>
      <c r="E1702" s="423">
        <v>7742.799</v>
      </c>
      <c r="F1702" s="423">
        <v>3732523.12</v>
      </c>
      <c r="G1702" s="423">
        <v>5521.38401</v>
      </c>
      <c r="H1702" s="423">
        <v>1274.59092</v>
      </c>
      <c r="I1702" s="423">
        <v>2032.37657</v>
      </c>
      <c r="J1702" s="423" t="s">
        <v>6384</v>
      </c>
    </row>
    <row r="1703" ht="15.75" customHeight="1">
      <c r="B1703" s="422">
        <v>42855.0</v>
      </c>
      <c r="C1703" s="423">
        <v>111552.0</v>
      </c>
      <c r="D1703" s="423">
        <v>1.93811471E8</v>
      </c>
      <c r="E1703" s="423">
        <v>6147.567</v>
      </c>
      <c r="F1703" s="423">
        <v>3710928.36</v>
      </c>
      <c r="G1703" s="423">
        <v>5475.55266</v>
      </c>
      <c r="H1703" s="423">
        <v>1263.90942</v>
      </c>
      <c r="I1703" s="423">
        <v>2016.13579</v>
      </c>
      <c r="J1703" s="423" t="s">
        <v>6384</v>
      </c>
    </row>
    <row r="1704" ht="15.75" customHeight="1">
      <c r="B1704" s="422">
        <v>42852.0</v>
      </c>
      <c r="C1704" s="423">
        <v>117198.0</v>
      </c>
      <c r="D1704" s="423">
        <v>2.19285856E8</v>
      </c>
      <c r="E1704" s="423">
        <v>6988.451</v>
      </c>
      <c r="F1704" s="423">
        <v>3737171.194</v>
      </c>
      <c r="G1704" s="423">
        <v>5534.42019</v>
      </c>
      <c r="H1704" s="423">
        <v>1273.94018</v>
      </c>
      <c r="I1704" s="423">
        <v>2034.7187</v>
      </c>
      <c r="J1704" s="423" t="s">
        <v>6384</v>
      </c>
    </row>
    <row r="1705" ht="15.75" customHeight="1">
      <c r="B1705" s="422">
        <v>42851.0</v>
      </c>
      <c r="C1705" s="423">
        <v>111326.0</v>
      </c>
      <c r="D1705" s="423">
        <v>1.97147156E8</v>
      </c>
      <c r="E1705" s="423">
        <v>6778.07</v>
      </c>
      <c r="F1705" s="423">
        <v>3735031.437</v>
      </c>
      <c r="G1705" s="423">
        <v>5517.37047</v>
      </c>
      <c r="H1705" s="423">
        <v>1268.67329</v>
      </c>
      <c r="I1705" s="423">
        <v>2038.59733</v>
      </c>
      <c r="J1705" s="423" t="s">
        <v>6384</v>
      </c>
    </row>
    <row r="1706" ht="15.75" customHeight="1">
      <c r="B1706" s="422">
        <v>42850.0</v>
      </c>
      <c r="C1706" s="423">
        <v>94162.0</v>
      </c>
      <c r="D1706" s="423">
        <v>1.55288861E8</v>
      </c>
      <c r="E1706" s="423">
        <v>5003.871</v>
      </c>
      <c r="F1706" s="423">
        <v>3713683.429</v>
      </c>
      <c r="G1706" s="423">
        <v>5469.46922</v>
      </c>
      <c r="H1706" s="423">
        <v>1263.1288</v>
      </c>
      <c r="I1706" s="423">
        <v>2026.35649</v>
      </c>
      <c r="J1706" s="423" t="s">
        <v>6384</v>
      </c>
    </row>
    <row r="1707" ht="15.75" customHeight="1">
      <c r="B1707" s="422">
        <v>42849.0</v>
      </c>
      <c r="C1707" s="423">
        <v>88072.0</v>
      </c>
      <c r="D1707" s="423">
        <v>1.55473388E8</v>
      </c>
      <c r="E1707" s="423">
        <v>4999.315</v>
      </c>
      <c r="F1707" s="423">
        <v>3701530.522</v>
      </c>
      <c r="G1707" s="423">
        <v>5435.63467</v>
      </c>
      <c r="H1707" s="423">
        <v>1259.38161</v>
      </c>
      <c r="I1707" s="423">
        <v>2019.71087</v>
      </c>
      <c r="J1707" s="423" t="s">
        <v>6384</v>
      </c>
    </row>
    <row r="1708" ht="15.75" customHeight="1">
      <c r="B1708" s="422">
        <v>42848.0</v>
      </c>
      <c r="C1708" s="423">
        <v>96854.0</v>
      </c>
      <c r="D1708" s="423">
        <v>1.63046055E8</v>
      </c>
      <c r="E1708" s="423">
        <v>5062.277</v>
      </c>
      <c r="F1708" s="423">
        <v>3706400.087</v>
      </c>
      <c r="G1708" s="423">
        <v>5438.24624</v>
      </c>
      <c r="H1708" s="423">
        <v>1262.63956</v>
      </c>
      <c r="I1708" s="423">
        <v>2024.51854</v>
      </c>
      <c r="J1708" s="423" t="s">
        <v>6384</v>
      </c>
    </row>
    <row r="1709" ht="15.75" customHeight="1">
      <c r="B1709" s="422">
        <v>42845.0</v>
      </c>
      <c r="C1709" s="423">
        <v>103823.0</v>
      </c>
      <c r="D1709" s="423">
        <v>1.82397079E8</v>
      </c>
      <c r="E1709" s="423">
        <v>5578.89</v>
      </c>
      <c r="F1709" s="423">
        <v>3735637.252</v>
      </c>
      <c r="G1709" s="423">
        <v>5521.66384</v>
      </c>
      <c r="H1709" s="423">
        <v>1272.24173</v>
      </c>
      <c r="I1709" s="423">
        <v>2050.43636</v>
      </c>
      <c r="J1709" s="423" t="s">
        <v>6384</v>
      </c>
    </row>
    <row r="1710" ht="15.75" customHeight="1">
      <c r="B1710" s="422">
        <v>42844.0</v>
      </c>
      <c r="C1710" s="423">
        <v>111953.0</v>
      </c>
      <c r="D1710" s="423">
        <v>2.21769486E8</v>
      </c>
      <c r="E1710" s="423">
        <v>6841.824</v>
      </c>
      <c r="F1710" s="423">
        <v>3742086.932</v>
      </c>
      <c r="G1710" s="423">
        <v>5555.09803</v>
      </c>
      <c r="H1710" s="423">
        <v>1279.71391</v>
      </c>
      <c r="I1710" s="423">
        <v>2055.16906</v>
      </c>
      <c r="J1710" s="423" t="s">
        <v>6384</v>
      </c>
    </row>
    <row r="1711" ht="15.75" customHeight="1">
      <c r="B1711" s="422">
        <v>42843.0</v>
      </c>
      <c r="C1711" s="423">
        <v>111393.0</v>
      </c>
      <c r="D1711" s="423">
        <v>2.0699364E8</v>
      </c>
      <c r="E1711" s="423">
        <v>7057.134</v>
      </c>
      <c r="F1711" s="423">
        <v>3745883.853</v>
      </c>
      <c r="G1711" s="423">
        <v>5571.52226</v>
      </c>
      <c r="H1711" s="423">
        <v>1282.5485</v>
      </c>
      <c r="I1711" s="423">
        <v>2056.18188</v>
      </c>
      <c r="J1711" s="423" t="s">
        <v>6384</v>
      </c>
    </row>
    <row r="1712" ht="15.75" customHeight="1">
      <c r="B1712" s="422">
        <v>42842.0</v>
      </c>
      <c r="C1712" s="423">
        <v>118703.0</v>
      </c>
      <c r="D1712" s="423">
        <v>2.10716738E8</v>
      </c>
      <c r="E1712" s="423">
        <v>7608.213</v>
      </c>
      <c r="F1712" s="423">
        <v>3753223.776</v>
      </c>
      <c r="G1712" s="423">
        <v>5596.12257</v>
      </c>
      <c r="H1712" s="423">
        <v>1287.01191</v>
      </c>
      <c r="I1712" s="423">
        <v>2066.02373</v>
      </c>
      <c r="J1712" s="423" t="s">
        <v>6384</v>
      </c>
    </row>
    <row r="1713" ht="15.75" customHeight="1">
      <c r="B1713" s="422">
        <v>42841.0</v>
      </c>
      <c r="C1713" s="423">
        <v>121873.0</v>
      </c>
      <c r="D1713" s="423">
        <v>2.35764793E8</v>
      </c>
      <c r="E1713" s="423">
        <v>7242.208</v>
      </c>
      <c r="F1713" s="423">
        <v>3755281.355</v>
      </c>
      <c r="G1713" s="423">
        <v>5592.83074</v>
      </c>
      <c r="H1713" s="423">
        <v>1286.76693</v>
      </c>
      <c r="I1713" s="423">
        <v>2059.70003</v>
      </c>
      <c r="J1713" s="423" t="s">
        <v>6384</v>
      </c>
    </row>
    <row r="1714" ht="15.75" customHeight="1">
      <c r="B1714" s="422">
        <v>42838.0</v>
      </c>
      <c r="C1714" s="423">
        <v>104757.0</v>
      </c>
      <c r="D1714" s="423">
        <v>1.82427319E8</v>
      </c>
      <c r="E1714" s="423">
        <v>5957.952</v>
      </c>
      <c r="F1714" s="423">
        <v>3783477.388</v>
      </c>
      <c r="G1714" s="423">
        <v>5645.86305</v>
      </c>
      <c r="H1714" s="423">
        <v>1294.87967</v>
      </c>
      <c r="I1714" s="423">
        <v>2087.33767</v>
      </c>
      <c r="J1714" s="423" t="s">
        <v>6384</v>
      </c>
    </row>
    <row r="1715" ht="15.75" customHeight="1">
      <c r="B1715" s="422">
        <v>42837.0</v>
      </c>
      <c r="C1715" s="423">
        <v>118639.0</v>
      </c>
      <c r="D1715" s="423">
        <v>2.28572533E8</v>
      </c>
      <c r="E1715" s="423">
        <v>7148.434</v>
      </c>
      <c r="F1715" s="423">
        <v>3787810.238</v>
      </c>
      <c r="G1715" s="423">
        <v>5646.37848</v>
      </c>
      <c r="H1715" s="423">
        <v>1298.54909</v>
      </c>
      <c r="I1715" s="423">
        <v>2093.5999</v>
      </c>
      <c r="J1715" s="423" t="s">
        <v>6384</v>
      </c>
    </row>
    <row r="1716" ht="15.75" customHeight="1">
      <c r="B1716" s="422">
        <v>42836.0</v>
      </c>
      <c r="C1716" s="423">
        <v>123253.0</v>
      </c>
      <c r="D1716" s="423">
        <v>2.40582235E8</v>
      </c>
      <c r="E1716" s="423">
        <v>7826.236</v>
      </c>
      <c r="F1716" s="423">
        <v>3805881.146</v>
      </c>
      <c r="G1716" s="423">
        <v>5683.46456</v>
      </c>
      <c r="H1716" s="423">
        <v>1300.40054</v>
      </c>
      <c r="I1716" s="423">
        <v>2107.6947</v>
      </c>
      <c r="J1716" s="423" t="s">
        <v>6384</v>
      </c>
    </row>
    <row r="1717" ht="15.75" customHeight="1">
      <c r="B1717" s="422">
        <v>42835.0</v>
      </c>
      <c r="C1717" s="423">
        <v>121240.0</v>
      </c>
      <c r="D1717" s="423">
        <v>2.10310924E8</v>
      </c>
      <c r="E1717" s="423">
        <v>7227.448</v>
      </c>
      <c r="F1717" s="423">
        <v>3809008.214</v>
      </c>
      <c r="G1717" s="423">
        <v>5689.67081</v>
      </c>
      <c r="H1717" s="423">
        <v>1301.9443</v>
      </c>
      <c r="I1717" s="423">
        <v>2116.45922</v>
      </c>
      <c r="J1717" s="423" t="s">
        <v>6384</v>
      </c>
    </row>
    <row r="1718" ht="15.75" customHeight="1">
      <c r="B1718" s="422">
        <v>42834.0</v>
      </c>
      <c r="C1718" s="423">
        <v>126819.0</v>
      </c>
      <c r="D1718" s="423">
        <v>2.32320383E8</v>
      </c>
      <c r="E1718" s="423">
        <v>7772.322</v>
      </c>
      <c r="F1718" s="423">
        <v>3808059.422</v>
      </c>
      <c r="G1718" s="423">
        <v>5700.79099</v>
      </c>
      <c r="H1718" s="423">
        <v>1304.26081</v>
      </c>
      <c r="I1718" s="423">
        <v>2119.56588</v>
      </c>
      <c r="J1718" s="423" t="s">
        <v>6384</v>
      </c>
    </row>
    <row r="1719" ht="15.75" customHeight="1">
      <c r="B1719" s="422">
        <v>42831.0</v>
      </c>
      <c r="C1719" s="423">
        <v>143809.0</v>
      </c>
      <c r="D1719" s="423">
        <v>2.57273222E8</v>
      </c>
      <c r="E1719" s="423">
        <v>10164.415</v>
      </c>
      <c r="F1719" s="423">
        <v>3823596.063</v>
      </c>
      <c r="G1719" s="423">
        <v>5736.40484</v>
      </c>
      <c r="H1719" s="423">
        <v>1312.71044</v>
      </c>
      <c r="I1719" s="423">
        <v>2134.19632</v>
      </c>
      <c r="J1719" s="423" t="s">
        <v>6384</v>
      </c>
    </row>
    <row r="1720" ht="15.75" customHeight="1">
      <c r="B1720" s="422">
        <v>42830.0</v>
      </c>
      <c r="C1720" s="423">
        <v>159488.0</v>
      </c>
      <c r="D1720" s="423">
        <v>3.01732211E8</v>
      </c>
      <c r="E1720" s="423">
        <v>11148.016</v>
      </c>
      <c r="F1720" s="423">
        <v>3837083.77</v>
      </c>
      <c r="G1720" s="423">
        <v>5756.92003</v>
      </c>
      <c r="H1720" s="423">
        <v>1317.15352</v>
      </c>
      <c r="I1720" s="423">
        <v>2139.16921</v>
      </c>
      <c r="J1720" s="423" t="s">
        <v>6384</v>
      </c>
    </row>
    <row r="1721" ht="15.75" customHeight="1">
      <c r="B1721" s="422">
        <v>42829.0</v>
      </c>
      <c r="C1721" s="423">
        <v>142464.0</v>
      </c>
      <c r="D1721" s="423">
        <v>2.43727939E8</v>
      </c>
      <c r="E1721" s="423">
        <v>9831.59</v>
      </c>
      <c r="F1721" s="423">
        <v>3847492.863</v>
      </c>
      <c r="G1721" s="423">
        <v>5777.11925</v>
      </c>
      <c r="H1721" s="423">
        <v>1324.04894</v>
      </c>
      <c r="I1721" s="423">
        <v>2143.66251</v>
      </c>
      <c r="J1721" s="423" t="s">
        <v>6384</v>
      </c>
    </row>
    <row r="1722" ht="15.75" customHeight="1">
      <c r="B1722" s="422">
        <v>42828.0</v>
      </c>
      <c r="C1722" s="423">
        <v>139707.0</v>
      </c>
      <c r="D1722" s="423">
        <v>2.31816574E8</v>
      </c>
      <c r="E1722" s="423">
        <v>9382.88</v>
      </c>
      <c r="F1722" s="423">
        <v>3822797.99</v>
      </c>
      <c r="G1722" s="423">
        <v>5739.33532</v>
      </c>
      <c r="H1722" s="423">
        <v>1320.01563</v>
      </c>
      <c r="I1722" s="423">
        <v>2115.98049</v>
      </c>
      <c r="J1722" s="423" t="s">
        <v>6384</v>
      </c>
    </row>
    <row r="1723" ht="15.75" customHeight="1">
      <c r="B1723" s="422">
        <v>42827.0</v>
      </c>
      <c r="C1723" s="423">
        <v>115716.0</v>
      </c>
      <c r="D1723" s="423">
        <v>2.00623828E8</v>
      </c>
      <c r="E1723" s="423">
        <v>7410.672</v>
      </c>
      <c r="F1723" s="423">
        <v>3793440.272</v>
      </c>
      <c r="G1723" s="423">
        <v>5691.37205</v>
      </c>
      <c r="H1723" s="423">
        <v>1301.67243</v>
      </c>
      <c r="I1723" s="423">
        <v>2083.90539</v>
      </c>
      <c r="J1723" s="423" t="s">
        <v>6384</v>
      </c>
    </row>
    <row r="1724" ht="15.75" customHeight="1">
      <c r="B1724" s="422">
        <v>42824.0</v>
      </c>
      <c r="C1724" s="423">
        <v>123287.0</v>
      </c>
      <c r="D1724" s="423">
        <v>2.26428245E8</v>
      </c>
      <c r="E1724" s="423">
        <v>8174.832</v>
      </c>
      <c r="F1724" s="423">
        <v>3798305.985</v>
      </c>
      <c r="G1724" s="423">
        <v>5719.61091</v>
      </c>
      <c r="H1724" s="423">
        <v>1303.71817</v>
      </c>
      <c r="I1724" s="423">
        <v>2090.7566</v>
      </c>
      <c r="J1724" s="423" t="s">
        <v>6384</v>
      </c>
    </row>
    <row r="1725" ht="15.75" customHeight="1">
      <c r="B1725" s="422">
        <v>42823.0</v>
      </c>
      <c r="C1725" s="423">
        <v>151220.0</v>
      </c>
      <c r="D1725" s="423">
        <v>3.36530765E8</v>
      </c>
      <c r="E1725" s="423">
        <v>11348.842</v>
      </c>
      <c r="F1725" s="423">
        <v>3800330.68</v>
      </c>
      <c r="G1725" s="423">
        <v>5733.24297</v>
      </c>
      <c r="H1725" s="423">
        <v>1300.54243</v>
      </c>
      <c r="I1725" s="423">
        <v>2099.89151</v>
      </c>
      <c r="J1725" s="423" t="s">
        <v>6384</v>
      </c>
    </row>
    <row r="1726" ht="15.75" customHeight="1">
      <c r="B1726" s="422">
        <v>42822.0</v>
      </c>
      <c r="C1726" s="423">
        <v>139516.0</v>
      </c>
      <c r="D1726" s="423">
        <v>2.96802246E8</v>
      </c>
      <c r="E1726" s="423">
        <v>9959.388</v>
      </c>
      <c r="F1726" s="423">
        <v>3794071.738</v>
      </c>
      <c r="G1726" s="423">
        <v>5737.41949</v>
      </c>
      <c r="H1726" s="423">
        <v>1297.38218</v>
      </c>
      <c r="I1726" s="423">
        <v>2095.19429</v>
      </c>
      <c r="J1726" s="423" t="s">
        <v>6384</v>
      </c>
    </row>
    <row r="1727" ht="15.75" customHeight="1">
      <c r="B1727" s="422">
        <v>42821.0</v>
      </c>
      <c r="C1727" s="423">
        <v>121372.0</v>
      </c>
      <c r="D1727" s="423">
        <v>2.49495299E8</v>
      </c>
      <c r="E1727" s="423">
        <v>7771.536</v>
      </c>
      <c r="F1727" s="423">
        <v>3774700.103</v>
      </c>
      <c r="G1727" s="423">
        <v>5697.93206</v>
      </c>
      <c r="H1727" s="423">
        <v>1296.7161</v>
      </c>
      <c r="I1727" s="423">
        <v>2071.79385</v>
      </c>
      <c r="J1727" s="423" t="s">
        <v>6384</v>
      </c>
    </row>
    <row r="1728" ht="15.75" customHeight="1">
      <c r="B1728" s="422">
        <v>42817.0</v>
      </c>
      <c r="C1728" s="423">
        <v>149327.0</v>
      </c>
      <c r="D1728" s="423">
        <v>3.56990427E8</v>
      </c>
      <c r="E1728" s="423">
        <v>10408.899</v>
      </c>
      <c r="F1728" s="423">
        <v>3781442.196</v>
      </c>
      <c r="G1728" s="423">
        <v>5726.23394</v>
      </c>
      <c r="H1728" s="423">
        <v>1301.47943</v>
      </c>
      <c r="I1728" s="423">
        <v>2076.66745</v>
      </c>
      <c r="J1728" s="423" t="s">
        <v>6384</v>
      </c>
    </row>
    <row r="1729" ht="15.75" customHeight="1">
      <c r="B1729" s="422">
        <v>42816.0</v>
      </c>
      <c r="C1729" s="423">
        <v>173697.0</v>
      </c>
      <c r="D1729" s="423">
        <v>4.33927197E8</v>
      </c>
      <c r="E1729" s="423">
        <v>12903.829</v>
      </c>
      <c r="F1729" s="423">
        <v>3784258.032</v>
      </c>
      <c r="G1729" s="423">
        <v>5736.30955</v>
      </c>
      <c r="H1729" s="423">
        <v>1301.43598</v>
      </c>
      <c r="I1729" s="423">
        <v>2077.13577</v>
      </c>
      <c r="J1729" s="423" t="s">
        <v>6384</v>
      </c>
    </row>
    <row r="1730" ht="15.75" customHeight="1">
      <c r="B1730" s="422">
        <v>42815.0</v>
      </c>
      <c r="C1730" s="423">
        <v>173606.0</v>
      </c>
      <c r="D1730" s="423">
        <v>4.39369763E8</v>
      </c>
      <c r="E1730" s="423">
        <v>12630.01</v>
      </c>
      <c r="F1730" s="423">
        <v>3779655.86</v>
      </c>
      <c r="G1730" s="423">
        <v>5724.85691</v>
      </c>
      <c r="H1730" s="423">
        <v>1300.43274</v>
      </c>
      <c r="I1730" s="423">
        <v>2065.91714</v>
      </c>
      <c r="J1730" s="423" t="s">
        <v>6384</v>
      </c>
    </row>
    <row r="1731" ht="15.75" customHeight="1">
      <c r="B1731" s="422">
        <v>42814.0</v>
      </c>
      <c r="C1731" s="423">
        <v>149076.0</v>
      </c>
      <c r="D1731" s="423">
        <v>2.94296713E8</v>
      </c>
      <c r="E1731" s="423">
        <v>9954.093</v>
      </c>
      <c r="F1731" s="423">
        <v>3770989.147</v>
      </c>
      <c r="G1731" s="423">
        <v>5695.72056</v>
      </c>
      <c r="H1731" s="423">
        <v>1305.19695</v>
      </c>
      <c r="I1731" s="423">
        <v>2061.54605</v>
      </c>
      <c r="J1731" s="423" t="s">
        <v>6384</v>
      </c>
    </row>
    <row r="1732" ht="15.75" customHeight="1">
      <c r="B1732" s="422">
        <v>42813.0</v>
      </c>
      <c r="C1732" s="423">
        <v>166356.0</v>
      </c>
      <c r="D1732" s="423">
        <v>3.59120789E8</v>
      </c>
      <c r="E1732" s="423">
        <v>11037.577</v>
      </c>
      <c r="F1732" s="423">
        <v>3766505.436</v>
      </c>
      <c r="G1732" s="423">
        <v>5695.45447</v>
      </c>
      <c r="H1732" s="423">
        <v>1307.81596</v>
      </c>
      <c r="I1732" s="423">
        <v>2066.31739</v>
      </c>
      <c r="J1732" s="423" t="s">
        <v>6384</v>
      </c>
    </row>
    <row r="1733" ht="15.75" customHeight="1">
      <c r="B1733" s="422">
        <v>42810.0</v>
      </c>
      <c r="C1733" s="423">
        <v>152001.0</v>
      </c>
      <c r="D1733" s="423">
        <v>3.01839377E8</v>
      </c>
      <c r="E1733" s="423">
        <v>9640.658</v>
      </c>
      <c r="F1733" s="423">
        <v>3771802.209</v>
      </c>
      <c r="G1733" s="423">
        <v>5701.27286</v>
      </c>
      <c r="H1733" s="423">
        <v>1311.07632</v>
      </c>
      <c r="I1733" s="423">
        <v>2059.63098</v>
      </c>
      <c r="J1733" s="423" t="s">
        <v>6384</v>
      </c>
    </row>
    <row r="1734" ht="15.75" customHeight="1">
      <c r="B1734" s="422">
        <v>42809.0</v>
      </c>
      <c r="C1734" s="423">
        <v>146498.0</v>
      </c>
      <c r="D1734" s="423">
        <v>3.40748567E8</v>
      </c>
      <c r="E1734" s="423">
        <v>9725.267</v>
      </c>
      <c r="F1734" s="423">
        <v>3761727.222</v>
      </c>
      <c r="G1734" s="423">
        <v>5684.31078</v>
      </c>
      <c r="H1734" s="423">
        <v>1309.81494</v>
      </c>
      <c r="I1734" s="423">
        <v>2051.3326</v>
      </c>
      <c r="J1734" s="423" t="s">
        <v>6384</v>
      </c>
    </row>
    <row r="1735" ht="15.75" customHeight="1">
      <c r="B1735" s="422">
        <v>42808.0</v>
      </c>
      <c r="C1735" s="423">
        <v>149341.0</v>
      </c>
      <c r="D1735" s="423">
        <v>3.29993251E8</v>
      </c>
      <c r="E1735" s="423">
        <v>9647.968</v>
      </c>
      <c r="F1735" s="423">
        <v>3761450.343</v>
      </c>
      <c r="G1735" s="423">
        <v>5681.25831</v>
      </c>
      <c r="H1735" s="423">
        <v>1309.66166</v>
      </c>
      <c r="I1735" s="423">
        <v>2043.64854</v>
      </c>
      <c r="J1735" s="423" t="s">
        <v>6384</v>
      </c>
    </row>
    <row r="1736" ht="15.75" customHeight="1">
      <c r="B1736" s="422">
        <v>42807.0</v>
      </c>
      <c r="C1736" s="423">
        <v>163991.0</v>
      </c>
      <c r="D1736" s="423">
        <v>3.38221116E8</v>
      </c>
      <c r="E1736" s="423">
        <v>10013.316</v>
      </c>
      <c r="F1736" s="423">
        <v>3752268.242</v>
      </c>
      <c r="G1736" s="423">
        <v>5659.72114</v>
      </c>
      <c r="H1736" s="423">
        <v>1307.27156</v>
      </c>
      <c r="I1736" s="423">
        <v>2043.38202</v>
      </c>
      <c r="J1736" s="423" t="s">
        <v>6384</v>
      </c>
    </row>
    <row r="1737" ht="15.75" customHeight="1">
      <c r="B1737" s="422">
        <v>42806.0</v>
      </c>
      <c r="C1737" s="423">
        <v>196598.0</v>
      </c>
      <c r="D1737" s="423">
        <v>3.88152497E8</v>
      </c>
      <c r="E1737" s="423">
        <v>12854.963</v>
      </c>
      <c r="F1737" s="423">
        <v>3759133.545</v>
      </c>
      <c r="G1737" s="423">
        <v>5676.25864</v>
      </c>
      <c r="H1737" s="423">
        <v>1308.80324</v>
      </c>
      <c r="I1737" s="423">
        <v>2055.02636</v>
      </c>
      <c r="J1737" s="423" t="s">
        <v>6384</v>
      </c>
    </row>
    <row r="1738" ht="15.75" customHeight="1">
      <c r="B1738" s="422">
        <v>42803.0</v>
      </c>
      <c r="C1738" s="423">
        <v>174990.0</v>
      </c>
      <c r="D1738" s="423">
        <v>3.46974971E8</v>
      </c>
      <c r="E1738" s="423">
        <v>11853.63</v>
      </c>
      <c r="F1738" s="423">
        <v>3763980.737</v>
      </c>
      <c r="G1738" s="423">
        <v>5671.61964</v>
      </c>
      <c r="H1738" s="423">
        <v>1312.17444</v>
      </c>
      <c r="I1738" s="423">
        <v>2049.63575</v>
      </c>
      <c r="J1738" s="423" t="s">
        <v>6384</v>
      </c>
    </row>
    <row r="1739" ht="15.75" customHeight="1">
      <c r="B1739" s="422">
        <v>42802.0</v>
      </c>
      <c r="C1739" s="423">
        <v>184437.0</v>
      </c>
      <c r="D1739" s="423">
        <v>3.69842156E8</v>
      </c>
      <c r="E1739" s="423">
        <v>13021.14</v>
      </c>
      <c r="F1739" s="423">
        <v>3755777.924</v>
      </c>
      <c r="G1739" s="423">
        <v>5649.98579</v>
      </c>
      <c r="H1739" s="423">
        <v>1309.12735</v>
      </c>
      <c r="I1739" s="423">
        <v>2040.99344</v>
      </c>
      <c r="J1739" s="423" t="s">
        <v>6384</v>
      </c>
    </row>
    <row r="1740" ht="15.75" customHeight="1">
      <c r="B1740" s="422">
        <v>42801.0</v>
      </c>
      <c r="C1740" s="423">
        <v>157366.0</v>
      </c>
      <c r="D1740" s="423">
        <v>3.11744479E8</v>
      </c>
      <c r="E1740" s="423">
        <v>11275.64</v>
      </c>
      <c r="F1740" s="423">
        <v>3744163.925</v>
      </c>
      <c r="G1740" s="423">
        <v>5622.49419</v>
      </c>
      <c r="H1740" s="423">
        <v>1307.41218</v>
      </c>
      <c r="I1740" s="423">
        <v>2031.73354</v>
      </c>
      <c r="J1740" s="423" t="s">
        <v>6384</v>
      </c>
    </row>
    <row r="1741" ht="15.75" customHeight="1">
      <c r="B1741" s="422">
        <v>42800.0</v>
      </c>
      <c r="C1741" s="423">
        <v>137274.0</v>
      </c>
      <c r="D1741" s="423">
        <v>2.53523309E8</v>
      </c>
      <c r="E1741" s="423">
        <v>9610.828</v>
      </c>
      <c r="F1741" s="423">
        <v>3726629.654</v>
      </c>
      <c r="G1741" s="423">
        <v>5588.835</v>
      </c>
      <c r="H1741" s="423">
        <v>1302.23433</v>
      </c>
      <c r="I1741" s="423">
        <v>2017.21573</v>
      </c>
      <c r="J1741" s="423" t="s">
        <v>6384</v>
      </c>
    </row>
    <row r="1742" ht="15.75" customHeight="1">
      <c r="B1742" s="422">
        <v>42799.0</v>
      </c>
      <c r="C1742" s="423">
        <v>124836.0</v>
      </c>
      <c r="D1742" s="423">
        <v>2.08435526E8</v>
      </c>
      <c r="E1742" s="423">
        <v>7944.814</v>
      </c>
      <c r="F1742" s="423">
        <v>3720069.099</v>
      </c>
      <c r="G1742" s="423">
        <v>5573.07669</v>
      </c>
      <c r="H1742" s="423">
        <v>1299.90958</v>
      </c>
      <c r="I1742" s="423">
        <v>2010.867</v>
      </c>
      <c r="J1742" s="423" t="s">
        <v>6384</v>
      </c>
    </row>
    <row r="1743" ht="15.75" customHeight="1">
      <c r="B1743" s="422">
        <v>42796.0</v>
      </c>
      <c r="C1743" s="423">
        <v>135192.0</v>
      </c>
      <c r="D1743" s="423">
        <v>2.16141245E8</v>
      </c>
      <c r="E1743" s="423">
        <v>8304.433</v>
      </c>
      <c r="F1743" s="423">
        <v>3729098.438</v>
      </c>
      <c r="G1743" s="423">
        <v>5586.74541</v>
      </c>
      <c r="H1743" s="423">
        <v>1304.02649</v>
      </c>
      <c r="I1743" s="423">
        <v>2021.03776</v>
      </c>
      <c r="J1743" s="423" t="s">
        <v>6384</v>
      </c>
    </row>
    <row r="1744" ht="15.75" customHeight="1">
      <c r="B1744" s="422">
        <v>42795.0</v>
      </c>
      <c r="C1744" s="423">
        <v>154503.0</v>
      </c>
      <c r="D1744" s="423">
        <v>2.6746652E8</v>
      </c>
      <c r="E1744" s="423">
        <v>9619.737</v>
      </c>
      <c r="F1744" s="423">
        <v>3731726.24</v>
      </c>
      <c r="G1744" s="423">
        <v>5597.21656</v>
      </c>
      <c r="H1744" s="423">
        <v>1305.79198</v>
      </c>
      <c r="I1744" s="423">
        <v>2021.25557</v>
      </c>
      <c r="J1744" s="423" t="s">
        <v>6384</v>
      </c>
    </row>
    <row r="1745" ht="15.75" customHeight="1">
      <c r="B1745" s="422">
        <v>42794.0</v>
      </c>
      <c r="C1745" s="423">
        <v>173440.0</v>
      </c>
      <c r="D1745" s="423">
        <v>3.12244952E8</v>
      </c>
      <c r="E1745" s="423">
        <v>11524.438</v>
      </c>
      <c r="F1745" s="423">
        <v>3739303.575</v>
      </c>
      <c r="G1745" s="423">
        <v>5612.69664</v>
      </c>
      <c r="H1745" s="423">
        <v>1305.63506</v>
      </c>
      <c r="I1745" s="423">
        <v>2025.82511</v>
      </c>
      <c r="J1745" s="423" t="s">
        <v>6384</v>
      </c>
    </row>
    <row r="1746" ht="15.75" customHeight="1">
      <c r="B1746" s="422">
        <v>42793.0</v>
      </c>
      <c r="C1746" s="423">
        <v>163651.0</v>
      </c>
      <c r="D1746" s="423">
        <v>2.73436492E8</v>
      </c>
      <c r="E1746" s="423">
        <v>10202.941</v>
      </c>
      <c r="F1746" s="423">
        <v>3747948.402</v>
      </c>
      <c r="G1746" s="423">
        <v>5620.24699</v>
      </c>
      <c r="H1746" s="423">
        <v>1307.4657</v>
      </c>
      <c r="I1746" s="423">
        <v>2029.67535</v>
      </c>
      <c r="J1746" s="423" t="s">
        <v>6384</v>
      </c>
    </row>
    <row r="1747" ht="15.75" customHeight="1">
      <c r="B1747" s="422">
        <v>42792.0</v>
      </c>
      <c r="C1747" s="423">
        <v>202401.0</v>
      </c>
      <c r="D1747" s="423">
        <v>3.74976372E8</v>
      </c>
      <c r="E1747" s="423">
        <v>13931.911</v>
      </c>
      <c r="F1747" s="423">
        <v>3757600.598</v>
      </c>
      <c r="G1747" s="423">
        <v>5635.11315</v>
      </c>
      <c r="H1747" s="423">
        <v>1312.07692</v>
      </c>
      <c r="I1747" s="423">
        <v>2037.34789</v>
      </c>
      <c r="J1747" s="423" t="s">
        <v>6384</v>
      </c>
    </row>
    <row r="1748" ht="15.75" customHeight="1">
      <c r="B1748" s="422">
        <v>42789.0</v>
      </c>
      <c r="C1748" s="423">
        <v>200030.0</v>
      </c>
      <c r="D1748" s="423">
        <v>3.40211949E8</v>
      </c>
      <c r="E1748" s="423">
        <v>13331.52</v>
      </c>
      <c r="F1748" s="423">
        <v>3762221.542</v>
      </c>
      <c r="G1748" s="423">
        <v>5625.33057</v>
      </c>
      <c r="H1748" s="423">
        <v>1309.48028</v>
      </c>
      <c r="I1748" s="423">
        <v>2036.19989</v>
      </c>
      <c r="J1748" s="423" t="s">
        <v>6384</v>
      </c>
    </row>
    <row r="1749" ht="15.75" customHeight="1">
      <c r="B1749" s="422">
        <v>42788.0</v>
      </c>
      <c r="C1749" s="423">
        <v>187462.0</v>
      </c>
      <c r="D1749" s="423">
        <v>3.21052508E8</v>
      </c>
      <c r="E1749" s="423">
        <v>13091.541</v>
      </c>
      <c r="F1749" s="423">
        <v>3768494.95</v>
      </c>
      <c r="G1749" s="423">
        <v>5625.83857</v>
      </c>
      <c r="H1749" s="423">
        <v>1313.14808</v>
      </c>
      <c r="I1749" s="423">
        <v>2033.45995</v>
      </c>
      <c r="J1749" s="423" t="s">
        <v>6384</v>
      </c>
    </row>
    <row r="1750" ht="15.75" customHeight="1">
      <c r="B1750" s="422">
        <v>42786.0</v>
      </c>
      <c r="C1750" s="423">
        <v>199515.0</v>
      </c>
      <c r="D1750" s="423">
        <v>3.47359755E8</v>
      </c>
      <c r="E1750" s="423">
        <v>12979.365</v>
      </c>
      <c r="F1750" s="423">
        <v>3756668.691</v>
      </c>
      <c r="G1750" s="423">
        <v>5604.99881</v>
      </c>
      <c r="H1750" s="423">
        <v>1313.20659</v>
      </c>
      <c r="I1750" s="423">
        <v>2025.96458</v>
      </c>
      <c r="J1750" s="423" t="s">
        <v>6384</v>
      </c>
    </row>
    <row r="1751" ht="15.75" customHeight="1">
      <c r="B1751" s="422">
        <v>42785.0</v>
      </c>
      <c r="C1751" s="423">
        <v>191611.0</v>
      </c>
      <c r="D1751" s="423">
        <v>3.36054057E8</v>
      </c>
      <c r="E1751" s="423">
        <v>12329.036</v>
      </c>
      <c r="F1751" s="423">
        <v>3748002.195</v>
      </c>
      <c r="G1751" s="423">
        <v>5583.00893</v>
      </c>
      <c r="H1751" s="423">
        <v>1308.84985</v>
      </c>
      <c r="I1751" s="423">
        <v>2020.4278</v>
      </c>
      <c r="J1751" s="423" t="s">
        <v>6384</v>
      </c>
    </row>
    <row r="1752" ht="15.75" customHeight="1">
      <c r="B1752" s="422">
        <v>42782.0</v>
      </c>
      <c r="C1752" s="423">
        <v>167181.0</v>
      </c>
      <c r="D1752" s="423">
        <v>2.93254728E8</v>
      </c>
      <c r="E1752" s="423">
        <v>10627.622</v>
      </c>
      <c r="F1752" s="423">
        <v>3745076.665</v>
      </c>
      <c r="G1752" s="423">
        <v>5590.66585</v>
      </c>
      <c r="H1752" s="423">
        <v>1306.15202</v>
      </c>
      <c r="I1752" s="423">
        <v>2027.68062</v>
      </c>
      <c r="J1752" s="423" t="s">
        <v>6384</v>
      </c>
    </row>
    <row r="1753" ht="15.75" customHeight="1">
      <c r="B1753" s="422">
        <v>42781.0</v>
      </c>
      <c r="C1753" s="423">
        <v>175701.0</v>
      </c>
      <c r="D1753" s="423">
        <v>2.90864678E8</v>
      </c>
      <c r="E1753" s="423">
        <v>10536.12</v>
      </c>
      <c r="F1753" s="423">
        <v>3736973.78</v>
      </c>
      <c r="G1753" s="423">
        <v>5580.63679</v>
      </c>
      <c r="H1753" s="423">
        <v>1304.0967</v>
      </c>
      <c r="I1753" s="423">
        <v>2025.531</v>
      </c>
      <c r="J1753" s="423" t="s">
        <v>6384</v>
      </c>
    </row>
    <row r="1754" ht="15.75" customHeight="1">
      <c r="B1754" s="422">
        <v>42780.0</v>
      </c>
      <c r="C1754" s="423">
        <v>182524.0</v>
      </c>
      <c r="D1754" s="423">
        <v>3.25705211E8</v>
      </c>
      <c r="E1754" s="423">
        <v>11736.875</v>
      </c>
      <c r="F1754" s="423">
        <v>3748139.945</v>
      </c>
      <c r="G1754" s="423">
        <v>5598.71301</v>
      </c>
      <c r="H1754" s="423">
        <v>1308.71162</v>
      </c>
      <c r="I1754" s="423">
        <v>2034.51924</v>
      </c>
      <c r="J1754" s="423" t="s">
        <v>6384</v>
      </c>
    </row>
    <row r="1755" ht="15.75" customHeight="1">
      <c r="B1755" s="422">
        <v>42779.0</v>
      </c>
      <c r="C1755" s="423">
        <v>181621.0</v>
      </c>
      <c r="D1755" s="423">
        <v>2.8547298E8</v>
      </c>
      <c r="E1755" s="423">
        <v>10935.017</v>
      </c>
      <c r="F1755" s="423">
        <v>3727869.85</v>
      </c>
      <c r="G1755" s="423">
        <v>5558.57254</v>
      </c>
      <c r="H1755" s="423">
        <v>1299.02951</v>
      </c>
      <c r="I1755" s="423">
        <v>2024.75513</v>
      </c>
      <c r="J1755" s="423" t="s">
        <v>6384</v>
      </c>
    </row>
    <row r="1756" ht="15.75" customHeight="1">
      <c r="B1756" s="422">
        <v>42778.0</v>
      </c>
      <c r="C1756" s="423">
        <v>167571.0</v>
      </c>
      <c r="D1756" s="423">
        <v>2.63147525E8</v>
      </c>
      <c r="E1756" s="423">
        <v>9668.394</v>
      </c>
      <c r="F1756" s="423">
        <v>3713019.988</v>
      </c>
      <c r="G1756" s="423">
        <v>5546.28696</v>
      </c>
      <c r="H1756" s="423">
        <v>1294.78492</v>
      </c>
      <c r="I1756" s="423">
        <v>2011.24074</v>
      </c>
      <c r="J1756" s="423" t="s">
        <v>6384</v>
      </c>
    </row>
    <row r="1757" ht="15.75" customHeight="1">
      <c r="B1757" s="422">
        <v>42775.0</v>
      </c>
      <c r="C1757" s="423">
        <v>165423.0</v>
      </c>
      <c r="D1757" s="423">
        <v>2.60163246E8</v>
      </c>
      <c r="E1757" s="423">
        <v>9135.52</v>
      </c>
      <c r="F1757" s="423">
        <v>3697788.723</v>
      </c>
      <c r="G1757" s="423">
        <v>5512.46483</v>
      </c>
      <c r="H1757" s="423">
        <v>1284.93393</v>
      </c>
      <c r="I1757" s="423">
        <v>2002.36472</v>
      </c>
      <c r="J1757" s="423" t="s">
        <v>6384</v>
      </c>
    </row>
    <row r="1758" ht="15.75" customHeight="1">
      <c r="B1758" s="422">
        <v>42774.0</v>
      </c>
      <c r="C1758" s="423">
        <v>161680.0</v>
      </c>
      <c r="D1758" s="423">
        <v>2.70230652E8</v>
      </c>
      <c r="E1758" s="423">
        <v>8987.482</v>
      </c>
      <c r="F1758" s="423">
        <v>3685925.504</v>
      </c>
      <c r="G1758" s="423">
        <v>5488.23449</v>
      </c>
      <c r="H1758" s="423">
        <v>1278.41069</v>
      </c>
      <c r="I1758" s="423">
        <v>1993.86074</v>
      </c>
      <c r="J1758" s="423" t="s">
        <v>6384</v>
      </c>
    </row>
    <row r="1759" ht="15.75" customHeight="1">
      <c r="B1759" s="422">
        <v>42773.0</v>
      </c>
      <c r="C1759" s="423">
        <v>148921.0</v>
      </c>
      <c r="D1759" s="423">
        <v>1.78467281E8</v>
      </c>
      <c r="E1759" s="423">
        <v>6203.246</v>
      </c>
      <c r="F1759" s="423">
        <v>3638585.029</v>
      </c>
      <c r="G1759" s="423">
        <v>5392.10144</v>
      </c>
      <c r="H1759" s="423">
        <v>1261.08057</v>
      </c>
      <c r="I1759" s="423">
        <v>1967.25989</v>
      </c>
      <c r="J1759" s="423" t="s">
        <v>6384</v>
      </c>
    </row>
    <row r="1760" ht="15.75" customHeight="1">
      <c r="B1760" s="422">
        <v>42772.0</v>
      </c>
      <c r="C1760" s="423">
        <v>114300.0</v>
      </c>
      <c r="D1760" s="423">
        <v>1.67208963E8</v>
      </c>
      <c r="E1760" s="423">
        <v>5762.207</v>
      </c>
      <c r="F1760" s="423">
        <v>3624151.243</v>
      </c>
      <c r="G1760" s="423">
        <v>5363.09324</v>
      </c>
      <c r="H1760" s="423">
        <v>1257.29469</v>
      </c>
      <c r="I1760" s="423">
        <v>1961.85103</v>
      </c>
      <c r="J1760" s="423" t="s">
        <v>6384</v>
      </c>
    </row>
    <row r="1761" ht="15.75" customHeight="1">
      <c r="B1761" s="422">
        <v>42771.0</v>
      </c>
      <c r="C1761" s="423">
        <v>135590.0</v>
      </c>
      <c r="D1761" s="423">
        <v>2.1521124E8</v>
      </c>
      <c r="E1761" s="423">
        <v>6779.695</v>
      </c>
      <c r="F1761" s="423">
        <v>3600481.594</v>
      </c>
      <c r="G1761" s="423">
        <v>5322.86856</v>
      </c>
      <c r="H1761" s="423">
        <v>1249.36305</v>
      </c>
      <c r="I1761" s="423">
        <v>1952.41176</v>
      </c>
      <c r="J1761" s="423" t="s">
        <v>6384</v>
      </c>
    </row>
    <row r="1762" ht="15.75" customHeight="1">
      <c r="B1762" s="422">
        <v>42768.0</v>
      </c>
      <c r="C1762" s="423">
        <v>144443.0</v>
      </c>
      <c r="D1762" s="423">
        <v>2.28065495E8</v>
      </c>
      <c r="E1762" s="423">
        <v>7459.902</v>
      </c>
      <c r="F1762" s="423">
        <v>3621189.379</v>
      </c>
      <c r="G1762" s="423">
        <v>5365.13602</v>
      </c>
      <c r="H1762" s="423">
        <v>1254.79489</v>
      </c>
      <c r="I1762" s="423">
        <v>1956.89605</v>
      </c>
      <c r="J1762" s="423" t="s">
        <v>6384</v>
      </c>
    </row>
    <row r="1763" ht="15.75" customHeight="1">
      <c r="B1763" s="422">
        <v>42767.0</v>
      </c>
      <c r="C1763" s="423">
        <v>155872.0</v>
      </c>
      <c r="D1763" s="423">
        <v>2.72469799E8</v>
      </c>
      <c r="E1763" s="423">
        <v>8825.578</v>
      </c>
      <c r="F1763" s="423">
        <v>3673256.204</v>
      </c>
      <c r="G1763" s="423">
        <v>5473.89142</v>
      </c>
      <c r="H1763" s="423">
        <v>1272.77174</v>
      </c>
      <c r="I1763" s="423">
        <v>1993.64325</v>
      </c>
      <c r="J1763" s="423" t="s">
        <v>6384</v>
      </c>
    </row>
    <row r="1764" ht="15.75" customHeight="1">
      <c r="B1764" s="422">
        <v>42766.0</v>
      </c>
      <c r="C1764" s="423">
        <v>157258.0</v>
      </c>
      <c r="D1764" s="423">
        <v>2.66559666E8</v>
      </c>
      <c r="E1764" s="423">
        <v>9567.221</v>
      </c>
      <c r="F1764" s="423">
        <v>3668115.074</v>
      </c>
      <c r="G1764" s="423">
        <v>5468.34018</v>
      </c>
      <c r="H1764" s="423">
        <v>1268.27627</v>
      </c>
      <c r="I1764" s="423">
        <v>1993.15247</v>
      </c>
      <c r="J1764" s="423" t="s">
        <v>6384</v>
      </c>
    </row>
    <row r="1765" ht="15.75" customHeight="1">
      <c r="B1765" s="422">
        <v>42765.0</v>
      </c>
      <c r="C1765" s="423">
        <v>182685.0</v>
      </c>
      <c r="D1765" s="423">
        <v>3.25441297E8</v>
      </c>
      <c r="E1765" s="423">
        <v>10745.158</v>
      </c>
      <c r="F1765" s="423">
        <v>3648507.999</v>
      </c>
      <c r="G1765" s="423">
        <v>5421.20757</v>
      </c>
      <c r="H1765" s="423">
        <v>1260.05783</v>
      </c>
      <c r="I1765" s="423">
        <v>1978.46132</v>
      </c>
      <c r="J1765" s="423" t="s">
        <v>6384</v>
      </c>
    </row>
    <row r="1766" ht="15.75" customHeight="1">
      <c r="B1766" s="422">
        <v>42764.0</v>
      </c>
      <c r="C1766" s="423">
        <v>194678.0</v>
      </c>
      <c r="D1766" s="423">
        <v>3.1419284E8</v>
      </c>
      <c r="E1766" s="423">
        <v>11371.539</v>
      </c>
      <c r="F1766" s="423">
        <v>3686134.911</v>
      </c>
      <c r="G1766" s="423">
        <v>5500.85518</v>
      </c>
      <c r="H1766" s="423">
        <v>1274.7894</v>
      </c>
      <c r="I1766" s="423">
        <v>2003.24357</v>
      </c>
      <c r="J1766" s="423" t="s">
        <v>6384</v>
      </c>
    </row>
    <row r="1767" ht="15.75" customHeight="1">
      <c r="B1767" s="422">
        <v>42761.0</v>
      </c>
      <c r="C1767" s="423">
        <v>196071.0</v>
      </c>
      <c r="D1767" s="423">
        <v>3.59660376E8</v>
      </c>
      <c r="E1767" s="423">
        <v>12696.086</v>
      </c>
      <c r="F1767" s="423">
        <v>3741166.945</v>
      </c>
      <c r="G1767" s="423">
        <v>5618.64762</v>
      </c>
      <c r="H1767" s="423">
        <v>1292.49169</v>
      </c>
      <c r="I1767" s="423">
        <v>2038.48047</v>
      </c>
      <c r="J1767" s="423" t="s">
        <v>6384</v>
      </c>
    </row>
    <row r="1768" ht="15.75" customHeight="1">
      <c r="B1768" s="422">
        <v>42760.0</v>
      </c>
      <c r="C1768" s="423">
        <v>235683.0</v>
      </c>
      <c r="D1768" s="423">
        <v>4.89685302E8</v>
      </c>
      <c r="E1768" s="423">
        <v>15249.364</v>
      </c>
      <c r="F1768" s="423">
        <v>3728070.791</v>
      </c>
      <c r="G1768" s="423">
        <v>5621.27851</v>
      </c>
      <c r="H1768" s="423">
        <v>1287.5678</v>
      </c>
      <c r="I1768" s="423">
        <v>2028.06985</v>
      </c>
      <c r="J1768" s="423" t="s">
        <v>6384</v>
      </c>
    </row>
    <row r="1769" ht="15.75" customHeight="1">
      <c r="B1769" s="422">
        <v>42759.0</v>
      </c>
      <c r="C1769" s="423">
        <v>275536.0</v>
      </c>
      <c r="D1769" s="423">
        <v>6.82824649E8</v>
      </c>
      <c r="E1769" s="423">
        <v>20134.49</v>
      </c>
      <c r="F1769" s="423">
        <v>3771721.724</v>
      </c>
      <c r="G1769" s="423">
        <v>5708.24946</v>
      </c>
      <c r="H1769" s="423">
        <v>1301.78602</v>
      </c>
      <c r="I1769" s="423">
        <v>2040.26685</v>
      </c>
      <c r="J1769" s="423" t="s">
        <v>6384</v>
      </c>
    </row>
    <row r="1770" ht="15.75" customHeight="1">
      <c r="B1770" s="422">
        <v>42758.0</v>
      </c>
      <c r="C1770" s="423">
        <v>289244.0</v>
      </c>
      <c r="D1770" s="423">
        <v>7.03425123E8</v>
      </c>
      <c r="E1770" s="423">
        <v>21807.944</v>
      </c>
      <c r="F1770" s="423">
        <v>3755117.47</v>
      </c>
      <c r="G1770" s="423">
        <v>5669.79587</v>
      </c>
      <c r="H1770" s="423">
        <v>1297.60472</v>
      </c>
      <c r="I1770" s="423">
        <v>2024.63077</v>
      </c>
      <c r="J1770" s="423" t="s">
        <v>6384</v>
      </c>
    </row>
    <row r="1771" ht="15.75" customHeight="1">
      <c r="B1771" s="422">
        <v>42757.0</v>
      </c>
      <c r="C1771" s="423">
        <v>244333.0</v>
      </c>
      <c r="D1771" s="423">
        <v>5.01596558E8</v>
      </c>
      <c r="E1771" s="423">
        <v>16683.848</v>
      </c>
      <c r="F1771" s="423">
        <v>3729128.603</v>
      </c>
      <c r="G1771" s="423">
        <v>5602.84613</v>
      </c>
      <c r="H1771" s="423">
        <v>1286.41806</v>
      </c>
      <c r="I1771" s="423">
        <v>2011.72226</v>
      </c>
      <c r="J1771" s="423" t="s">
        <v>6384</v>
      </c>
    </row>
    <row r="1772" ht="15.75" customHeight="1">
      <c r="B1772" s="422">
        <v>42754.0</v>
      </c>
      <c r="C1772" s="423">
        <v>226941.0</v>
      </c>
      <c r="D1772" s="423">
        <v>4.22475057E8</v>
      </c>
      <c r="E1772" s="423">
        <v>14087.432</v>
      </c>
      <c r="F1772" s="423">
        <v>3686628.46</v>
      </c>
      <c r="G1772" s="423">
        <v>5534.06587</v>
      </c>
      <c r="H1772" s="423">
        <v>1275.554</v>
      </c>
      <c r="I1772" s="423">
        <v>1983.70713</v>
      </c>
      <c r="J1772" s="423" t="s">
        <v>6384</v>
      </c>
    </row>
    <row r="1773" ht="15.75" customHeight="1">
      <c r="B1773" s="422">
        <v>42753.0</v>
      </c>
      <c r="C1773" s="423">
        <v>283647.0</v>
      </c>
      <c r="D1773" s="423">
        <v>6.30748345E8</v>
      </c>
      <c r="E1773" s="423">
        <v>19893.251</v>
      </c>
      <c r="F1773" s="423">
        <v>3693094.54</v>
      </c>
      <c r="G1773" s="423">
        <v>5533.49693</v>
      </c>
      <c r="H1773" s="423">
        <v>1276.3213</v>
      </c>
      <c r="I1773" s="423">
        <v>1980.88392</v>
      </c>
      <c r="J1773" s="423" t="s">
        <v>6384</v>
      </c>
    </row>
    <row r="1774" ht="15.75" customHeight="1">
      <c r="B1774" s="422">
        <v>42752.0</v>
      </c>
      <c r="C1774" s="423">
        <v>282495.0</v>
      </c>
      <c r="D1774" s="423">
        <v>7.01223855E8</v>
      </c>
      <c r="E1774" s="423">
        <v>20649.657</v>
      </c>
      <c r="F1774" s="423">
        <v>3695023.649</v>
      </c>
      <c r="G1774" s="423">
        <v>5575.47273</v>
      </c>
      <c r="H1774" s="423">
        <v>1276.45034</v>
      </c>
      <c r="I1774" s="423">
        <v>1984.0759</v>
      </c>
      <c r="J1774" s="423" t="s">
        <v>6384</v>
      </c>
    </row>
    <row r="1775" ht="15.75" customHeight="1">
      <c r="B1775" s="422">
        <v>42751.0</v>
      </c>
      <c r="C1775" s="423">
        <v>270485.0</v>
      </c>
      <c r="D1775" s="423">
        <v>6.72966668E8</v>
      </c>
      <c r="E1775" s="423">
        <v>18565.205</v>
      </c>
      <c r="F1775" s="423">
        <v>3640063.236</v>
      </c>
      <c r="G1775" s="423">
        <v>5477.86142</v>
      </c>
      <c r="H1775" s="423">
        <v>1260.8509</v>
      </c>
      <c r="I1775" s="423">
        <v>1944.47629</v>
      </c>
      <c r="J1775" s="423" t="s">
        <v>6384</v>
      </c>
    </row>
    <row r="1776" ht="15.75" customHeight="1">
      <c r="B1776" s="422">
        <v>42750.0</v>
      </c>
      <c r="C1776" s="423">
        <v>248943.0</v>
      </c>
      <c r="D1776" s="423">
        <v>5.56580507E8</v>
      </c>
      <c r="E1776" s="423">
        <v>16590.807</v>
      </c>
      <c r="F1776" s="423">
        <v>3620230.0</v>
      </c>
      <c r="G1776" s="423">
        <v>5422.79539</v>
      </c>
      <c r="H1776" s="423">
        <v>1254.52125</v>
      </c>
      <c r="I1776" s="423">
        <v>1934.0624</v>
      </c>
      <c r="J1776" s="423" t="s">
        <v>6384</v>
      </c>
    </row>
    <row r="1777" ht="15.75" customHeight="1">
      <c r="B1777" s="422">
        <v>42747.0</v>
      </c>
      <c r="C1777" s="423">
        <v>220958.0</v>
      </c>
      <c r="D1777" s="423">
        <v>4.7068458E8</v>
      </c>
      <c r="E1777" s="423">
        <v>14168.37</v>
      </c>
      <c r="F1777" s="423">
        <v>3592695.747</v>
      </c>
      <c r="G1777" s="423">
        <v>5342.87747</v>
      </c>
      <c r="H1777" s="423">
        <v>1243.01121</v>
      </c>
      <c r="I1777" s="423">
        <v>1910.50811</v>
      </c>
      <c r="J1777" s="423" t="s">
        <v>6384</v>
      </c>
    </row>
    <row r="1778" ht="15.75" customHeight="1">
      <c r="B1778" s="422">
        <v>42746.0</v>
      </c>
      <c r="C1778" s="423">
        <v>258158.0</v>
      </c>
      <c r="D1778" s="423">
        <v>5.79471673E8</v>
      </c>
      <c r="E1778" s="423">
        <v>17045.585</v>
      </c>
      <c r="F1778" s="423">
        <v>3585436.152</v>
      </c>
      <c r="G1778" s="423">
        <v>5333.87512</v>
      </c>
      <c r="H1778" s="423">
        <v>1245.85403</v>
      </c>
      <c r="I1778" s="423">
        <v>1908.36983</v>
      </c>
      <c r="J1778" s="423" t="s">
        <v>6384</v>
      </c>
    </row>
    <row r="1779" ht="15.75" customHeight="1">
      <c r="B1779" s="422">
        <v>42745.0</v>
      </c>
      <c r="C1779" s="423">
        <v>257030.0</v>
      </c>
      <c r="D1779" s="423">
        <v>5.13107347E8</v>
      </c>
      <c r="E1779" s="423">
        <v>16969.429</v>
      </c>
      <c r="F1779" s="423">
        <v>3557083.111</v>
      </c>
      <c r="G1779" s="423">
        <v>5277.39207</v>
      </c>
      <c r="H1779" s="423">
        <v>1240.42226</v>
      </c>
      <c r="I1779" s="423">
        <v>1894.66192</v>
      </c>
      <c r="J1779" s="423" t="s">
        <v>6384</v>
      </c>
    </row>
    <row r="1780" ht="15.75" customHeight="1">
      <c r="B1780" s="422">
        <v>42744.0</v>
      </c>
      <c r="C1780" s="423">
        <v>204807.0</v>
      </c>
      <c r="D1780" s="423">
        <v>3.33994812E8</v>
      </c>
      <c r="E1780" s="423">
        <v>12467.912</v>
      </c>
      <c r="F1780" s="423">
        <v>3526149.874</v>
      </c>
      <c r="G1780" s="423">
        <v>5214.60412</v>
      </c>
      <c r="H1780" s="423">
        <v>1230.21958</v>
      </c>
      <c r="I1780" s="423">
        <v>1879.12164</v>
      </c>
      <c r="J1780" s="423" t="s">
        <v>6384</v>
      </c>
    </row>
    <row r="1781" ht="15.75" customHeight="1">
      <c r="B1781" s="422">
        <v>42743.0</v>
      </c>
      <c r="C1781" s="423">
        <v>194824.0</v>
      </c>
      <c r="D1781" s="423">
        <v>3.22155139E8</v>
      </c>
      <c r="E1781" s="423">
        <v>10751.282</v>
      </c>
      <c r="F1781" s="423">
        <v>3492953.198</v>
      </c>
      <c r="G1781" s="423">
        <v>5158.69676</v>
      </c>
      <c r="H1781" s="423">
        <v>1218.60834</v>
      </c>
      <c r="I1781" s="423">
        <v>1860.56311</v>
      </c>
      <c r="J1781" s="423" t="s">
        <v>6384</v>
      </c>
    </row>
    <row r="1782" ht="15.75" customHeight="1">
      <c r="B1782" s="422">
        <v>42740.0</v>
      </c>
      <c r="C1782" s="423">
        <v>203850.0</v>
      </c>
      <c r="D1782" s="423">
        <v>3.91324237E8</v>
      </c>
      <c r="E1782" s="423">
        <v>12454.942</v>
      </c>
      <c r="F1782" s="423">
        <v>3493496.881</v>
      </c>
      <c r="G1782" s="423">
        <v>5182.24715</v>
      </c>
      <c r="H1782" s="423">
        <v>1222.19797</v>
      </c>
      <c r="I1782" s="423">
        <v>1864.24271</v>
      </c>
      <c r="J1782" s="423" t="s">
        <v>6384</v>
      </c>
    </row>
    <row r="1783" ht="15.75" customHeight="1">
      <c r="B1783" s="422">
        <v>42739.0</v>
      </c>
      <c r="C1783" s="423">
        <v>206131.0</v>
      </c>
      <c r="D1783" s="423">
        <v>3.89335565E8</v>
      </c>
      <c r="E1783" s="423">
        <v>12091.149</v>
      </c>
      <c r="F1783" s="423">
        <v>3485656.662</v>
      </c>
      <c r="G1783" s="423">
        <v>5156.6026</v>
      </c>
      <c r="H1783" s="423">
        <v>1218.47496</v>
      </c>
      <c r="I1783" s="423">
        <v>1855.92678</v>
      </c>
      <c r="J1783" s="423" t="s">
        <v>6384</v>
      </c>
    </row>
    <row r="1784" ht="15.75" customHeight="1">
      <c r="B1784" s="422">
        <v>42738.0</v>
      </c>
      <c r="C1784" s="423">
        <v>225207.0</v>
      </c>
      <c r="D1784" s="423">
        <v>4.11288763E8</v>
      </c>
      <c r="E1784" s="423">
        <v>13910.958</v>
      </c>
      <c r="F1784" s="423">
        <v>3478837.508</v>
      </c>
      <c r="G1784" s="423">
        <v>5137.7364</v>
      </c>
      <c r="H1784" s="423">
        <v>1213.2384</v>
      </c>
      <c r="I1784" s="423">
        <v>1852.64788</v>
      </c>
      <c r="J1784" s="423" t="s">
        <v>6384</v>
      </c>
    </row>
    <row r="1785" ht="15.75" customHeight="1">
      <c r="B1785" s="422">
        <v>42737.0</v>
      </c>
      <c r="C1785" s="423">
        <v>235975.0</v>
      </c>
      <c r="D1785" s="423">
        <v>4.7241543E8</v>
      </c>
      <c r="E1785" s="423">
        <v>14481.534</v>
      </c>
      <c r="F1785" s="423">
        <v>3467089.364</v>
      </c>
      <c r="G1785" s="423">
        <v>5119.58845</v>
      </c>
      <c r="H1785" s="423">
        <v>1209.68029</v>
      </c>
      <c r="I1785" s="423">
        <v>1841.60666</v>
      </c>
      <c r="J1785" s="423" t="s">
        <v>6384</v>
      </c>
    </row>
    <row r="1786" ht="15.75" customHeight="1">
      <c r="B1786" s="422">
        <v>42736.0</v>
      </c>
      <c r="C1786" s="423">
        <v>184567.0</v>
      </c>
      <c r="D1786" s="423">
        <v>3.88159014E8</v>
      </c>
      <c r="E1786" s="423">
        <v>9936.988</v>
      </c>
      <c r="F1786" s="423">
        <v>3440603.194</v>
      </c>
      <c r="G1786" s="423">
        <v>5083.89246</v>
      </c>
      <c r="H1786" s="423">
        <v>1200.53368</v>
      </c>
      <c r="I1786" s="423">
        <v>1821.88718</v>
      </c>
      <c r="J1786" s="423" t="s">
        <v>6384</v>
      </c>
    </row>
    <row r="1787" ht="15.75" customHeight="1">
      <c r="B1787" s="422">
        <v>42733.0</v>
      </c>
      <c r="C1787" s="423">
        <v>187217.0</v>
      </c>
      <c r="D1787" s="423">
        <v>4.33409709E8</v>
      </c>
      <c r="E1787" s="423">
        <v>10705.875</v>
      </c>
      <c r="F1787" s="423">
        <v>3412441.493</v>
      </c>
      <c r="G1787" s="423">
        <v>5036.05011</v>
      </c>
      <c r="H1787" s="423">
        <v>1191.87195</v>
      </c>
      <c r="I1787" s="423">
        <v>1810.91461</v>
      </c>
      <c r="J1787" s="423" t="s">
        <v>6384</v>
      </c>
    </row>
    <row r="1788" ht="15.75" customHeight="1">
      <c r="B1788" s="422">
        <v>42732.0</v>
      </c>
      <c r="C1788" s="423">
        <v>169739.0</v>
      </c>
      <c r="D1788" s="423">
        <v>3.84576938E8</v>
      </c>
      <c r="E1788" s="423">
        <v>9382.829</v>
      </c>
      <c r="F1788" s="423">
        <v>3412612.171</v>
      </c>
      <c r="G1788" s="423">
        <v>5027.91901</v>
      </c>
      <c r="H1788" s="423">
        <v>1189.00398</v>
      </c>
      <c r="I1788" s="423">
        <v>1808.45185</v>
      </c>
      <c r="J1788" s="423" t="s">
        <v>6384</v>
      </c>
    </row>
    <row r="1789" ht="15.75" customHeight="1">
      <c r="B1789" s="422">
        <v>42731.0</v>
      </c>
      <c r="C1789" s="423">
        <v>215275.0</v>
      </c>
      <c r="D1789" s="423">
        <v>4.98043898E8</v>
      </c>
      <c r="E1789" s="423">
        <v>12103.46</v>
      </c>
      <c r="F1789" s="423">
        <v>3402745.897</v>
      </c>
      <c r="G1789" s="423">
        <v>5016.74776</v>
      </c>
      <c r="H1789" s="423">
        <v>1182.23207</v>
      </c>
      <c r="I1789" s="423">
        <v>1807.45999</v>
      </c>
      <c r="J1789" s="423" t="s">
        <v>6384</v>
      </c>
    </row>
    <row r="1790" ht="15.75" customHeight="1">
      <c r="B1790" s="422">
        <v>42730.0</v>
      </c>
      <c r="C1790" s="423">
        <v>192371.0</v>
      </c>
      <c r="D1790" s="423">
        <v>4.08178684E8</v>
      </c>
      <c r="E1790" s="423">
        <v>10818.092</v>
      </c>
      <c r="F1790" s="423">
        <v>3390230.025</v>
      </c>
      <c r="G1790" s="423">
        <v>4993.5304</v>
      </c>
      <c r="H1790" s="423">
        <v>1181.23024</v>
      </c>
      <c r="I1790" s="423">
        <v>1798.25671</v>
      </c>
      <c r="J1790" s="423" t="s">
        <v>6384</v>
      </c>
    </row>
    <row r="1791" ht="15.75" customHeight="1">
      <c r="B1791" s="422">
        <v>42726.0</v>
      </c>
      <c r="C1791" s="423">
        <v>160324.0</v>
      </c>
      <c r="D1791" s="423">
        <v>3.08025315E8</v>
      </c>
      <c r="E1791" s="423">
        <v>9000.637</v>
      </c>
      <c r="F1791" s="423">
        <v>3379732.31</v>
      </c>
      <c r="G1791" s="423">
        <v>4956.73296</v>
      </c>
      <c r="H1791" s="423">
        <v>1175.85944</v>
      </c>
      <c r="I1791" s="423">
        <v>1796.64397</v>
      </c>
      <c r="J1791" s="423" t="s">
        <v>6384</v>
      </c>
    </row>
    <row r="1792" ht="15.75" customHeight="1">
      <c r="B1792" s="422">
        <v>42725.0</v>
      </c>
      <c r="C1792" s="423">
        <v>143394.0</v>
      </c>
      <c r="D1792" s="423">
        <v>2.32004557E8</v>
      </c>
      <c r="E1792" s="423">
        <v>7446.696</v>
      </c>
      <c r="F1792" s="423">
        <v>3369578.003</v>
      </c>
      <c r="G1792" s="423">
        <v>4924.33729</v>
      </c>
      <c r="H1792" s="423">
        <v>1166.61905</v>
      </c>
      <c r="I1792" s="423">
        <v>1791.57619</v>
      </c>
      <c r="J1792" s="423" t="s">
        <v>6384</v>
      </c>
    </row>
    <row r="1793" ht="15.75" customHeight="1">
      <c r="B1793" s="422">
        <v>42724.0</v>
      </c>
      <c r="C1793" s="423">
        <v>173318.0</v>
      </c>
      <c r="D1793" s="423">
        <v>3.14917354E8</v>
      </c>
      <c r="E1793" s="423">
        <v>9326.318</v>
      </c>
      <c r="F1793" s="423">
        <v>3373275.361</v>
      </c>
      <c r="G1793" s="423">
        <v>4931.17106</v>
      </c>
      <c r="H1793" s="423">
        <v>1167.34366</v>
      </c>
      <c r="I1793" s="423">
        <v>1797.18947</v>
      </c>
      <c r="J1793" s="423" t="s">
        <v>6384</v>
      </c>
    </row>
    <row r="1794" ht="15.75" customHeight="1">
      <c r="B1794" s="422">
        <v>42723.0</v>
      </c>
      <c r="C1794" s="423">
        <v>189007.0</v>
      </c>
      <c r="D1794" s="423">
        <v>3.50084194E8</v>
      </c>
      <c r="E1794" s="423">
        <v>11201.557</v>
      </c>
      <c r="F1794" s="423">
        <v>3379530.665</v>
      </c>
      <c r="G1794" s="423">
        <v>4941.65277</v>
      </c>
      <c r="H1794" s="423">
        <v>1167.25901</v>
      </c>
      <c r="I1794" s="423">
        <v>1796.83079</v>
      </c>
      <c r="J1794" s="423" t="s">
        <v>6384</v>
      </c>
    </row>
    <row r="1795" ht="15.75" customHeight="1">
      <c r="B1795" s="422">
        <v>42722.0</v>
      </c>
      <c r="C1795" s="423">
        <v>174258.0</v>
      </c>
      <c r="D1795" s="423">
        <v>3.0621207E8</v>
      </c>
      <c r="E1795" s="423">
        <v>9750.167</v>
      </c>
      <c r="F1795" s="423">
        <v>3381007.718</v>
      </c>
      <c r="G1795" s="423">
        <v>4938.5886</v>
      </c>
      <c r="H1795" s="423">
        <v>1169.47168</v>
      </c>
      <c r="I1795" s="423">
        <v>1803.03473</v>
      </c>
      <c r="J1795" s="423" t="s">
        <v>6384</v>
      </c>
    </row>
    <row r="1796" ht="15.75" customHeight="1">
      <c r="B1796" s="422">
        <v>42719.0</v>
      </c>
      <c r="C1796" s="423">
        <v>187109.0</v>
      </c>
      <c r="D1796" s="423">
        <v>3.1991674E8</v>
      </c>
      <c r="E1796" s="423">
        <v>10230.501</v>
      </c>
      <c r="F1796" s="423">
        <v>3375643.499</v>
      </c>
      <c r="G1796" s="423">
        <v>4925.72256</v>
      </c>
      <c r="H1796" s="423">
        <v>1172.18139</v>
      </c>
      <c r="I1796" s="423">
        <v>1806.00638</v>
      </c>
      <c r="J1796" s="423" t="s">
        <v>6384</v>
      </c>
    </row>
    <row r="1797" ht="15.75" customHeight="1">
      <c r="B1797" s="422">
        <v>42718.0</v>
      </c>
      <c r="C1797" s="423">
        <v>186872.0</v>
      </c>
      <c r="D1797" s="423">
        <v>3.08694047E8</v>
      </c>
      <c r="E1797" s="423">
        <v>10646.355</v>
      </c>
      <c r="F1797" s="423">
        <v>3368423.351</v>
      </c>
      <c r="G1797" s="423">
        <v>4906.92223</v>
      </c>
      <c r="H1797" s="423">
        <v>1169.02822</v>
      </c>
      <c r="I1797" s="423">
        <v>1797.35742</v>
      </c>
      <c r="J1797" s="423" t="s">
        <v>6384</v>
      </c>
    </row>
    <row r="1798" ht="15.75" customHeight="1">
      <c r="B1798" s="422">
        <v>42716.0</v>
      </c>
      <c r="C1798" s="423">
        <v>146849.0</v>
      </c>
      <c r="D1798" s="423">
        <v>2.13808906E8</v>
      </c>
      <c r="E1798" s="423">
        <v>7412.365</v>
      </c>
      <c r="F1798" s="423">
        <v>3353014.719</v>
      </c>
      <c r="G1798" s="423">
        <v>4869.59724</v>
      </c>
      <c r="H1798" s="423">
        <v>1157.14052</v>
      </c>
      <c r="I1798" s="423">
        <v>1785.61952</v>
      </c>
      <c r="J1798" s="423" t="s">
        <v>6384</v>
      </c>
    </row>
    <row r="1799" ht="15.75" customHeight="1">
      <c r="B1799" s="422">
        <v>42715.0</v>
      </c>
      <c r="C1799" s="423">
        <v>173521.0</v>
      </c>
      <c r="D1799" s="423">
        <v>2.93277172E8</v>
      </c>
      <c r="E1799" s="423">
        <v>8236.398</v>
      </c>
      <c r="F1799" s="423">
        <v>3349065.57</v>
      </c>
      <c r="G1799" s="423">
        <v>4861.1246</v>
      </c>
      <c r="H1799" s="423">
        <v>1154.57533</v>
      </c>
      <c r="I1799" s="423">
        <v>1784.18468</v>
      </c>
      <c r="J1799" s="423" t="s">
        <v>6384</v>
      </c>
    </row>
    <row r="1800" ht="15.75" customHeight="1">
      <c r="B1800" s="422">
        <v>42712.0</v>
      </c>
      <c r="C1800" s="423">
        <v>181247.0</v>
      </c>
      <c r="D1800" s="423">
        <v>3.34203004E8</v>
      </c>
      <c r="E1800" s="423">
        <v>11498.327</v>
      </c>
      <c r="F1800" s="423">
        <v>3366862.153</v>
      </c>
      <c r="G1800" s="423">
        <v>4892.81541</v>
      </c>
      <c r="H1800" s="423">
        <v>1161.3691</v>
      </c>
      <c r="I1800" s="423">
        <v>1795.66206</v>
      </c>
      <c r="J1800" s="423" t="s">
        <v>6384</v>
      </c>
    </row>
    <row r="1801" ht="15.75" customHeight="1">
      <c r="B1801" s="422">
        <v>42711.0</v>
      </c>
      <c r="C1801" s="423">
        <v>159429.0</v>
      </c>
      <c r="D1801" s="423">
        <v>2.76578174E8</v>
      </c>
      <c r="E1801" s="423">
        <v>8642.456</v>
      </c>
      <c r="F1801" s="423">
        <v>3359864.725</v>
      </c>
      <c r="G1801" s="423">
        <v>4871.28608</v>
      </c>
      <c r="H1801" s="423">
        <v>1158.29588</v>
      </c>
      <c r="I1801" s="423">
        <v>1793.1103</v>
      </c>
      <c r="J1801" s="423" t="s">
        <v>6384</v>
      </c>
    </row>
    <row r="1802" ht="15.75" customHeight="1">
      <c r="B1802" s="422">
        <v>42710.0</v>
      </c>
      <c r="C1802" s="423">
        <v>157113.0</v>
      </c>
      <c r="D1802" s="423">
        <v>2.49071065E8</v>
      </c>
      <c r="E1802" s="423">
        <v>7953.645</v>
      </c>
      <c r="F1802" s="423">
        <v>3348397.7</v>
      </c>
      <c r="G1802" s="423">
        <v>4846.09259</v>
      </c>
      <c r="H1802" s="423">
        <v>1152.18685</v>
      </c>
      <c r="I1802" s="423">
        <v>1785.47026</v>
      </c>
      <c r="J1802" s="423" t="s">
        <v>6384</v>
      </c>
    </row>
    <row r="1803" ht="15.75" customHeight="1">
      <c r="B1803" s="422">
        <v>42709.0</v>
      </c>
      <c r="C1803" s="423">
        <v>161412.0</v>
      </c>
      <c r="D1803" s="423">
        <v>2.69832878E8</v>
      </c>
      <c r="E1803" s="423">
        <v>8077.859</v>
      </c>
      <c r="F1803" s="423">
        <v>3346257.913</v>
      </c>
      <c r="G1803" s="423">
        <v>4836.32674</v>
      </c>
      <c r="H1803" s="423">
        <v>1151.64177</v>
      </c>
      <c r="I1803" s="423">
        <v>1784.36081</v>
      </c>
      <c r="J1803" s="423" t="s">
        <v>6384</v>
      </c>
    </row>
    <row r="1804" ht="15.75" customHeight="1">
      <c r="B1804" s="422">
        <v>42708.0</v>
      </c>
      <c r="C1804" s="423">
        <v>156795.0</v>
      </c>
      <c r="D1804" s="423">
        <v>2.2759052E8</v>
      </c>
      <c r="E1804" s="423">
        <v>7334.003</v>
      </c>
      <c r="F1804" s="423">
        <v>3337987.959</v>
      </c>
      <c r="G1804" s="423">
        <v>4822.29072</v>
      </c>
      <c r="H1804" s="423">
        <v>1149.55322</v>
      </c>
      <c r="I1804" s="423">
        <v>1783.29431</v>
      </c>
      <c r="J1804" s="423" t="s">
        <v>6384</v>
      </c>
    </row>
    <row r="1805" ht="15.75" customHeight="1">
      <c r="B1805" s="422">
        <v>42705.0</v>
      </c>
      <c r="C1805" s="423">
        <v>163952.0</v>
      </c>
      <c r="D1805" s="423">
        <v>2.48718507E8</v>
      </c>
      <c r="E1805" s="423">
        <v>8034.534</v>
      </c>
      <c r="F1805" s="423">
        <v>3341480.552</v>
      </c>
      <c r="G1805" s="423">
        <v>4823.02378</v>
      </c>
      <c r="H1805" s="423">
        <v>1149.5106</v>
      </c>
      <c r="I1805" s="423">
        <v>1787.69813</v>
      </c>
      <c r="J1805" s="423" t="s">
        <v>6384</v>
      </c>
    </row>
    <row r="1806" ht="15.75" customHeight="1">
      <c r="B1806" s="422">
        <v>42704.0</v>
      </c>
      <c r="C1806" s="423">
        <v>142139.0</v>
      </c>
      <c r="D1806" s="423">
        <v>2.01460711E8</v>
      </c>
      <c r="E1806" s="423">
        <v>6305.85</v>
      </c>
      <c r="F1806" s="423">
        <v>3328814.026</v>
      </c>
      <c r="G1806" s="423">
        <v>4801.2437</v>
      </c>
      <c r="H1806" s="423">
        <v>1140.59266</v>
      </c>
      <c r="I1806" s="423">
        <v>1775.33786</v>
      </c>
      <c r="J1806" s="423" t="s">
        <v>6384</v>
      </c>
    </row>
    <row r="1807" ht="15.75" customHeight="1">
      <c r="B1807" s="422">
        <v>42703.0</v>
      </c>
      <c r="C1807" s="423">
        <v>173332.0</v>
      </c>
      <c r="D1807" s="423">
        <v>2.96466055E8</v>
      </c>
      <c r="E1807" s="423">
        <v>8080.693</v>
      </c>
      <c r="F1807" s="423">
        <v>3324313.582</v>
      </c>
      <c r="G1807" s="423">
        <v>4793.30879</v>
      </c>
      <c r="H1807" s="423">
        <v>1135.47993</v>
      </c>
      <c r="I1807" s="423">
        <v>1768.0629</v>
      </c>
      <c r="J1807" s="423" t="s">
        <v>6384</v>
      </c>
    </row>
    <row r="1808" ht="15.75" customHeight="1">
      <c r="B1808" s="422">
        <v>42702.0</v>
      </c>
      <c r="C1808" s="423">
        <v>155757.0</v>
      </c>
      <c r="D1808" s="423">
        <v>2.7252192E8</v>
      </c>
      <c r="E1808" s="423">
        <v>7480.876</v>
      </c>
      <c r="F1808" s="423">
        <v>3325629.38</v>
      </c>
      <c r="G1808" s="423">
        <v>4797.64973</v>
      </c>
      <c r="H1808" s="423">
        <v>1136.04773</v>
      </c>
      <c r="I1808" s="423">
        <v>1769.99049</v>
      </c>
      <c r="J1808" s="423" t="s">
        <v>6384</v>
      </c>
    </row>
    <row r="1809" ht="15.75" customHeight="1">
      <c r="B1809" s="422">
        <v>42701.0</v>
      </c>
      <c r="C1809" s="423">
        <v>140307.0</v>
      </c>
      <c r="D1809" s="423">
        <v>2.38883589E8</v>
      </c>
      <c r="E1809" s="423">
        <v>6103.055</v>
      </c>
      <c r="F1809" s="423">
        <v>3323888.647</v>
      </c>
      <c r="G1809" s="423">
        <v>4786.5775</v>
      </c>
      <c r="H1809" s="423">
        <v>1134.68802</v>
      </c>
      <c r="I1809" s="423">
        <v>1768.49822</v>
      </c>
      <c r="J1809" s="423" t="s">
        <v>6384</v>
      </c>
    </row>
    <row r="1810" ht="15.75" customHeight="1">
      <c r="B1810" s="422">
        <v>42698.0</v>
      </c>
      <c r="C1810" s="423">
        <v>140947.0</v>
      </c>
      <c r="D1810" s="423">
        <v>2.95440865E8</v>
      </c>
      <c r="E1810" s="423">
        <v>6584.255</v>
      </c>
      <c r="F1810" s="423">
        <v>3325131.956</v>
      </c>
      <c r="G1810" s="423">
        <v>4791.33324</v>
      </c>
      <c r="H1810" s="423">
        <v>1133.272</v>
      </c>
      <c r="I1810" s="423">
        <v>1769.53408</v>
      </c>
      <c r="J1810" s="423" t="s">
        <v>6384</v>
      </c>
    </row>
    <row r="1811" ht="15.75" customHeight="1">
      <c r="B1811" s="422">
        <v>42697.0</v>
      </c>
      <c r="C1811" s="423">
        <v>142831.0</v>
      </c>
      <c r="D1811" s="423">
        <v>3.79747149E8</v>
      </c>
      <c r="E1811" s="423">
        <v>14781.836</v>
      </c>
      <c r="F1811" s="423">
        <v>3317100.208</v>
      </c>
      <c r="G1811" s="423">
        <v>4765.3554</v>
      </c>
      <c r="H1811" s="423">
        <v>1129.19548</v>
      </c>
      <c r="I1811" s="423">
        <v>1764.06861</v>
      </c>
      <c r="J1811" s="423" t="s">
        <v>6384</v>
      </c>
    </row>
    <row r="1812" ht="15.75" customHeight="1">
      <c r="B1812" s="422">
        <v>42696.0</v>
      </c>
      <c r="C1812" s="423">
        <v>135624.0</v>
      </c>
      <c r="D1812" s="423">
        <v>2.32216163E8</v>
      </c>
      <c r="E1812" s="423">
        <v>6559.585</v>
      </c>
      <c r="F1812" s="423">
        <v>3311481.439</v>
      </c>
      <c r="G1812" s="423">
        <v>4750.20981</v>
      </c>
      <c r="H1812" s="423">
        <v>1129.68362</v>
      </c>
      <c r="I1812" s="423">
        <v>1764.20124</v>
      </c>
      <c r="J1812" s="423" t="s">
        <v>6384</v>
      </c>
    </row>
    <row r="1813" ht="15.75" customHeight="1">
      <c r="B1813" s="422">
        <v>42695.0</v>
      </c>
      <c r="C1813" s="423">
        <v>133726.0</v>
      </c>
      <c r="D1813" s="423">
        <v>1.77706691E8</v>
      </c>
      <c r="E1813" s="423">
        <v>6108.798</v>
      </c>
      <c r="F1813" s="423">
        <v>3296206.528</v>
      </c>
      <c r="G1813" s="423">
        <v>4721.40098</v>
      </c>
      <c r="H1813" s="423">
        <v>1127.46489</v>
      </c>
      <c r="I1813" s="423">
        <v>1765.30294</v>
      </c>
      <c r="J1813" s="423" t="s">
        <v>6384</v>
      </c>
    </row>
    <row r="1814" ht="15.75" customHeight="1">
      <c r="B1814" s="422">
        <v>42694.0</v>
      </c>
      <c r="C1814" s="423">
        <v>130927.0</v>
      </c>
      <c r="D1814" s="423">
        <v>1.75569392E8</v>
      </c>
      <c r="E1814" s="423">
        <v>5737.14</v>
      </c>
      <c r="F1814" s="423">
        <v>3297894.676</v>
      </c>
      <c r="G1814" s="423">
        <v>4721.98998</v>
      </c>
      <c r="H1814" s="423">
        <v>1126.59411</v>
      </c>
      <c r="I1814" s="423">
        <v>1763.80669</v>
      </c>
      <c r="J1814" s="423" t="s">
        <v>6384</v>
      </c>
    </row>
    <row r="1815" ht="15.75" customHeight="1">
      <c r="B1815" s="422">
        <v>42691.0</v>
      </c>
      <c r="C1815" s="423">
        <v>128725.0</v>
      </c>
      <c r="D1815" s="423">
        <v>2.07695022E8</v>
      </c>
      <c r="E1815" s="423">
        <v>6281.649</v>
      </c>
      <c r="F1815" s="423">
        <v>3284886.716</v>
      </c>
      <c r="G1815" s="423">
        <v>4698.54129</v>
      </c>
      <c r="H1815" s="423">
        <v>1122.69849</v>
      </c>
      <c r="I1815" s="423">
        <v>1758.45891</v>
      </c>
      <c r="J1815" s="423" t="s">
        <v>6384</v>
      </c>
    </row>
    <row r="1816" ht="15.75" customHeight="1">
      <c r="B1816" s="422">
        <v>42690.0</v>
      </c>
      <c r="C1816" s="423">
        <v>132382.0</v>
      </c>
      <c r="D1816" s="423">
        <v>1.84693701E8</v>
      </c>
      <c r="E1816" s="423">
        <v>6071.559</v>
      </c>
      <c r="F1816" s="423">
        <v>3273780.389</v>
      </c>
      <c r="G1816" s="423">
        <v>4676.75674</v>
      </c>
      <c r="H1816" s="423">
        <v>1119.67332</v>
      </c>
      <c r="I1816" s="423">
        <v>1753.80371</v>
      </c>
      <c r="J1816" s="423" t="s">
        <v>6384</v>
      </c>
    </row>
    <row r="1817" ht="15.75" customHeight="1">
      <c r="B1817" s="422">
        <v>42689.0</v>
      </c>
      <c r="C1817" s="423">
        <v>140002.0</v>
      </c>
      <c r="D1817" s="423">
        <v>1.92063545E8</v>
      </c>
      <c r="E1817" s="423">
        <v>6465.675</v>
      </c>
      <c r="F1817" s="423">
        <v>3268016.729</v>
      </c>
      <c r="G1817" s="423">
        <v>4664.80769</v>
      </c>
      <c r="H1817" s="423">
        <v>1118.47736</v>
      </c>
      <c r="I1817" s="423">
        <v>1752.56931</v>
      </c>
      <c r="J1817" s="423" t="s">
        <v>6384</v>
      </c>
    </row>
    <row r="1818" ht="15.75" customHeight="1">
      <c r="B1818" s="422">
        <v>42688.0</v>
      </c>
      <c r="C1818" s="423">
        <v>136837.0</v>
      </c>
      <c r="D1818" s="423">
        <v>1.52492835E8</v>
      </c>
      <c r="E1818" s="423">
        <v>6441.196</v>
      </c>
      <c r="F1818" s="423">
        <v>3265689.308</v>
      </c>
      <c r="G1818" s="423">
        <v>4644.98842</v>
      </c>
      <c r="H1818" s="423">
        <v>1117.07759</v>
      </c>
      <c r="I1818" s="423">
        <v>1746.64223</v>
      </c>
      <c r="J1818" s="423" t="s">
        <v>6384</v>
      </c>
    </row>
    <row r="1819" ht="15.75" customHeight="1">
      <c r="B1819" s="422">
        <v>42687.0</v>
      </c>
      <c r="C1819" s="423">
        <v>134242.0</v>
      </c>
      <c r="D1819" s="423">
        <v>1.41417096E8</v>
      </c>
      <c r="E1819" s="423">
        <v>5646.318</v>
      </c>
      <c r="F1819" s="423">
        <v>3278395.934</v>
      </c>
      <c r="G1819" s="423">
        <v>4667.19787</v>
      </c>
      <c r="H1819" s="423">
        <v>1121.03018</v>
      </c>
      <c r="I1819" s="423">
        <v>1755.16752</v>
      </c>
      <c r="J1819" s="423" t="s">
        <v>6384</v>
      </c>
    </row>
    <row r="1820" ht="15.75" customHeight="1">
      <c r="B1820" s="422">
        <v>42684.0</v>
      </c>
      <c r="C1820" s="423">
        <v>131669.0</v>
      </c>
      <c r="D1820" s="423">
        <v>1.38593291E8</v>
      </c>
      <c r="E1820" s="423">
        <v>6459.595</v>
      </c>
      <c r="F1820" s="423">
        <v>3285412.013</v>
      </c>
      <c r="G1820" s="423">
        <v>4677.13603</v>
      </c>
      <c r="H1820" s="423">
        <v>1122.47665</v>
      </c>
      <c r="I1820" s="423">
        <v>1758.15657</v>
      </c>
      <c r="J1820" s="423" t="s">
        <v>6384</v>
      </c>
    </row>
    <row r="1821" ht="15.75" customHeight="1">
      <c r="B1821" s="422">
        <v>42683.0</v>
      </c>
      <c r="C1821" s="423">
        <v>127522.0</v>
      </c>
      <c r="D1821" s="423">
        <v>1.34162968E8</v>
      </c>
      <c r="E1821" s="423">
        <v>5549.559</v>
      </c>
      <c r="F1821" s="423">
        <v>3286859.762</v>
      </c>
      <c r="G1821" s="423">
        <v>4671.25801</v>
      </c>
      <c r="H1821" s="423">
        <v>1120.85051</v>
      </c>
      <c r="I1821" s="423">
        <v>1756.47917</v>
      </c>
      <c r="J1821" s="423" t="s">
        <v>6384</v>
      </c>
    </row>
    <row r="1822" ht="15.75" customHeight="1">
      <c r="B1822" s="422">
        <v>42682.0</v>
      </c>
      <c r="C1822" s="423">
        <v>136952.0</v>
      </c>
      <c r="D1822" s="423">
        <v>1.56931129E8</v>
      </c>
      <c r="E1822" s="423">
        <v>6437.005</v>
      </c>
      <c r="F1822" s="423">
        <v>3295979.107</v>
      </c>
      <c r="G1822" s="423">
        <v>4691.06473</v>
      </c>
      <c r="H1822" s="423">
        <v>1126.23896</v>
      </c>
      <c r="I1822" s="423">
        <v>1763.78214</v>
      </c>
      <c r="J1822" s="423" t="s">
        <v>6384</v>
      </c>
    </row>
    <row r="1823" ht="15.75" customHeight="1">
      <c r="B1823" s="422">
        <v>42681.0</v>
      </c>
      <c r="C1823" s="423">
        <v>137688.0</v>
      </c>
      <c r="D1823" s="423">
        <v>1.63277222E8</v>
      </c>
      <c r="E1823" s="423">
        <v>6339.166</v>
      </c>
      <c r="F1823" s="423">
        <v>3288470.767</v>
      </c>
      <c r="G1823" s="423">
        <v>4689.18328</v>
      </c>
      <c r="H1823" s="423">
        <v>1124.47196</v>
      </c>
      <c r="I1823" s="423">
        <v>1762.8099</v>
      </c>
      <c r="J1823" s="423" t="s">
        <v>6384</v>
      </c>
    </row>
    <row r="1824" ht="15.75" customHeight="1">
      <c r="B1824" s="422">
        <v>42680.0</v>
      </c>
      <c r="C1824" s="423">
        <v>111540.0</v>
      </c>
      <c r="D1824" s="423">
        <v>1.34387299E8</v>
      </c>
      <c r="E1824" s="423">
        <v>4686.878</v>
      </c>
      <c r="F1824" s="423">
        <v>3281272.895</v>
      </c>
      <c r="G1824" s="423">
        <v>4672.39329</v>
      </c>
      <c r="H1824" s="423">
        <v>1118.99654</v>
      </c>
      <c r="I1824" s="423">
        <v>1756.80602</v>
      </c>
      <c r="J1824" s="423" t="s">
        <v>6384</v>
      </c>
    </row>
    <row r="1825" ht="15.75" customHeight="1">
      <c r="B1825" s="422">
        <v>42677.0</v>
      </c>
      <c r="C1825" s="423">
        <v>115916.0</v>
      </c>
      <c r="D1825" s="423">
        <v>1.56106145E8</v>
      </c>
      <c r="E1825" s="423">
        <v>5037.473</v>
      </c>
      <c r="F1825" s="423">
        <v>3281811.097</v>
      </c>
      <c r="G1825" s="423">
        <v>4672.87501</v>
      </c>
      <c r="H1825" s="423">
        <v>1118.052</v>
      </c>
      <c r="I1825" s="423">
        <v>1757.76935</v>
      </c>
      <c r="J1825" s="423" t="s">
        <v>6384</v>
      </c>
    </row>
    <row r="1826" ht="15.75" customHeight="1">
      <c r="B1826" s="422">
        <v>42676.0</v>
      </c>
      <c r="C1826" s="423">
        <v>109199.0</v>
      </c>
      <c r="D1826" s="423">
        <v>1.36446227E8</v>
      </c>
      <c r="E1826" s="423">
        <v>4570.448</v>
      </c>
      <c r="F1826" s="423">
        <v>3259412.821</v>
      </c>
      <c r="G1826" s="423">
        <v>4633.18545</v>
      </c>
      <c r="H1826" s="423">
        <v>1108.05184</v>
      </c>
      <c r="I1826" s="423">
        <v>1739.91103</v>
      </c>
      <c r="J1826" s="423" t="s">
        <v>6384</v>
      </c>
    </row>
    <row r="1827" ht="15.75" customHeight="1">
      <c r="B1827" s="422">
        <v>42675.0</v>
      </c>
      <c r="C1827" s="423">
        <v>99922.0</v>
      </c>
      <c r="D1827" s="423">
        <v>1.16745469E8</v>
      </c>
      <c r="E1827" s="423">
        <v>3769.667</v>
      </c>
      <c r="F1827" s="423">
        <v>3240186.835</v>
      </c>
      <c r="G1827" s="423">
        <v>4596.86451</v>
      </c>
      <c r="H1827" s="423">
        <v>1102.58855</v>
      </c>
      <c r="I1827" s="423">
        <v>1731.02559</v>
      </c>
      <c r="J1827" s="423" t="s">
        <v>6384</v>
      </c>
    </row>
    <row r="1828" ht="15.75" customHeight="1">
      <c r="B1828" s="422">
        <v>42674.0</v>
      </c>
      <c r="C1828" s="423">
        <v>97740.0</v>
      </c>
      <c r="D1828" s="423">
        <v>1.32605346E8</v>
      </c>
      <c r="E1828" s="423">
        <v>3890.03</v>
      </c>
      <c r="F1828" s="423">
        <v>3236338.162</v>
      </c>
      <c r="G1828" s="423">
        <v>4592.17713</v>
      </c>
      <c r="H1828" s="423">
        <v>1100.04416</v>
      </c>
      <c r="I1828" s="423">
        <v>1733.43485</v>
      </c>
      <c r="J1828" s="423" t="s">
        <v>6384</v>
      </c>
    </row>
    <row r="1829" ht="15.75" customHeight="1">
      <c r="B1829" s="422">
        <v>42673.0</v>
      </c>
      <c r="C1829" s="423">
        <v>115500.0</v>
      </c>
      <c r="D1829" s="423">
        <v>1.2873553E8</v>
      </c>
      <c r="E1829" s="423">
        <v>4571.661</v>
      </c>
      <c r="F1829" s="423">
        <v>3247666.838</v>
      </c>
      <c r="G1829" s="423">
        <v>4605.08828</v>
      </c>
      <c r="H1829" s="423">
        <v>1100.677</v>
      </c>
      <c r="I1829" s="423">
        <v>1734.94545</v>
      </c>
      <c r="J1829" s="423" t="s">
        <v>6384</v>
      </c>
    </row>
    <row r="1830" ht="15.75" customHeight="1">
      <c r="B1830" s="422">
        <v>42670.0</v>
      </c>
      <c r="C1830" s="423">
        <v>133894.0</v>
      </c>
      <c r="D1830" s="423">
        <v>1.76839819E8</v>
      </c>
      <c r="E1830" s="423">
        <v>6059.296</v>
      </c>
      <c r="F1830" s="423">
        <v>3260096.672</v>
      </c>
      <c r="G1830" s="423">
        <v>4636.23015</v>
      </c>
      <c r="H1830" s="423">
        <v>1109.80548</v>
      </c>
      <c r="I1830" s="423">
        <v>1751.44017</v>
      </c>
      <c r="J1830" s="423" t="s">
        <v>6384</v>
      </c>
    </row>
    <row r="1831" ht="15.75" customHeight="1">
      <c r="B1831" s="422">
        <v>42669.0</v>
      </c>
      <c r="C1831" s="423">
        <v>135033.0</v>
      </c>
      <c r="D1831" s="423">
        <v>1.69424392E8</v>
      </c>
      <c r="E1831" s="423">
        <v>5914.43</v>
      </c>
      <c r="F1831" s="423">
        <v>3277427.322</v>
      </c>
      <c r="G1831" s="423">
        <v>4658.2082</v>
      </c>
      <c r="H1831" s="423">
        <v>1113.06394</v>
      </c>
      <c r="I1831" s="423">
        <v>1757.23631</v>
      </c>
      <c r="J1831" s="423" t="s">
        <v>6384</v>
      </c>
    </row>
    <row r="1832" ht="15.75" customHeight="1">
      <c r="B1832" s="422">
        <v>42668.0</v>
      </c>
      <c r="C1832" s="423">
        <v>142351.0</v>
      </c>
      <c r="D1832" s="423">
        <v>1.72344207E8</v>
      </c>
      <c r="E1832" s="423">
        <v>6094.449</v>
      </c>
      <c r="F1832" s="423">
        <v>3292338.313</v>
      </c>
      <c r="G1832" s="423">
        <v>4681.86728</v>
      </c>
      <c r="H1832" s="423">
        <v>1118.11822</v>
      </c>
      <c r="I1832" s="423">
        <v>1758.25724</v>
      </c>
      <c r="J1832" s="423" t="s">
        <v>6384</v>
      </c>
    </row>
    <row r="1833" ht="15.75" customHeight="1">
      <c r="B1833" s="422">
        <v>42667.0</v>
      </c>
      <c r="C1833" s="423">
        <v>130592.0</v>
      </c>
      <c r="D1833" s="423">
        <v>1.61640584E8</v>
      </c>
      <c r="E1833" s="423">
        <v>6448.868</v>
      </c>
      <c r="F1833" s="423">
        <v>3296478.282</v>
      </c>
      <c r="G1833" s="423">
        <v>4693.70095</v>
      </c>
      <c r="H1833" s="423">
        <v>1119.60026</v>
      </c>
      <c r="I1833" s="423">
        <v>1757.53819</v>
      </c>
      <c r="J1833" s="423" t="s">
        <v>6384</v>
      </c>
    </row>
    <row r="1834" ht="15.75" customHeight="1">
      <c r="B1834" s="422">
        <v>42666.0</v>
      </c>
      <c r="C1834" s="423">
        <v>133383.0</v>
      </c>
      <c r="D1834" s="423">
        <v>1.93089592E8</v>
      </c>
      <c r="E1834" s="423">
        <v>5673.935</v>
      </c>
      <c r="F1834" s="423">
        <v>3290217.85</v>
      </c>
      <c r="G1834" s="423">
        <v>4693.00043</v>
      </c>
      <c r="H1834" s="423">
        <v>1117.54431</v>
      </c>
      <c r="I1834" s="423">
        <v>1754.20413</v>
      </c>
      <c r="J1834" s="423" t="s">
        <v>6384</v>
      </c>
    </row>
    <row r="1835" ht="15.75" customHeight="1">
      <c r="B1835" s="422">
        <v>42663.0</v>
      </c>
      <c r="C1835" s="423">
        <v>127626.0</v>
      </c>
      <c r="D1835" s="423">
        <v>1.76420665E8</v>
      </c>
      <c r="E1835" s="423">
        <v>5007.582</v>
      </c>
      <c r="F1835" s="423">
        <v>3281664.552</v>
      </c>
      <c r="G1835" s="423">
        <v>4692.43603</v>
      </c>
      <c r="H1835" s="423">
        <v>1111.76367</v>
      </c>
      <c r="I1835" s="423">
        <v>1748.22824</v>
      </c>
      <c r="J1835" s="423" t="s">
        <v>6384</v>
      </c>
    </row>
    <row r="1836" ht="15.75" customHeight="1">
      <c r="B1836" s="422">
        <v>42662.0</v>
      </c>
      <c r="C1836" s="423">
        <v>121050.0</v>
      </c>
      <c r="D1836" s="423">
        <v>2.26538094E8</v>
      </c>
      <c r="E1836" s="423">
        <v>5602.651</v>
      </c>
      <c r="F1836" s="423">
        <v>3277458.145</v>
      </c>
      <c r="G1836" s="423">
        <v>4702.51316</v>
      </c>
      <c r="H1836" s="423">
        <v>1114.49436</v>
      </c>
      <c r="I1836" s="423">
        <v>1750.54867</v>
      </c>
      <c r="J1836" s="423" t="s">
        <v>6384</v>
      </c>
    </row>
    <row r="1837" ht="15.75" customHeight="1">
      <c r="B1837" s="422">
        <v>42661.0</v>
      </c>
      <c r="C1837" s="423">
        <v>121042.0</v>
      </c>
      <c r="D1837" s="423">
        <v>2.07069515E8</v>
      </c>
      <c r="E1837" s="423">
        <v>5715.911</v>
      </c>
      <c r="F1837" s="423">
        <v>3284045.919</v>
      </c>
      <c r="G1837" s="423">
        <v>4711.85824</v>
      </c>
      <c r="H1837" s="423">
        <v>1117.84485</v>
      </c>
      <c r="I1837" s="423">
        <v>1755.15449</v>
      </c>
      <c r="J1837" s="423" t="s">
        <v>6384</v>
      </c>
    </row>
    <row r="1838" ht="15.75" customHeight="1">
      <c r="B1838" s="422">
        <v>42660.0</v>
      </c>
      <c r="C1838" s="423">
        <v>107724.0</v>
      </c>
      <c r="D1838" s="423">
        <v>1.61997449E8</v>
      </c>
      <c r="E1838" s="423">
        <v>4567.153</v>
      </c>
      <c r="F1838" s="423">
        <v>3270328.594</v>
      </c>
      <c r="G1838" s="423">
        <v>4692.94775</v>
      </c>
      <c r="H1838" s="423">
        <v>1116.07975</v>
      </c>
      <c r="I1838" s="423">
        <v>1754.62581</v>
      </c>
      <c r="J1838" s="423" t="s">
        <v>6384</v>
      </c>
    </row>
    <row r="1839" ht="15.75" customHeight="1">
      <c r="B1839" s="422">
        <v>42659.0</v>
      </c>
      <c r="C1839" s="423">
        <v>109132.0</v>
      </c>
      <c r="D1839" s="423">
        <v>1.78904614E8</v>
      </c>
      <c r="E1839" s="423">
        <v>4838.331</v>
      </c>
      <c r="F1839" s="423">
        <v>3279856.257</v>
      </c>
      <c r="G1839" s="423">
        <v>4709.62676</v>
      </c>
      <c r="H1839" s="423">
        <v>1123.28094</v>
      </c>
      <c r="I1839" s="423">
        <v>1764.77698</v>
      </c>
      <c r="J1839" s="423" t="s">
        <v>6384</v>
      </c>
    </row>
    <row r="1840" ht="15.75" customHeight="1">
      <c r="B1840" s="422">
        <v>42656.0</v>
      </c>
      <c r="C1840" s="423">
        <v>89691.0</v>
      </c>
      <c r="D1840" s="423">
        <v>1.20465437E8</v>
      </c>
      <c r="E1840" s="423">
        <v>4079.192</v>
      </c>
      <c r="F1840" s="423">
        <v>3283207.245</v>
      </c>
      <c r="G1840" s="423">
        <v>4701.31402</v>
      </c>
      <c r="H1840" s="423">
        <v>1123.59529</v>
      </c>
      <c r="I1840" s="423">
        <v>1767.5537</v>
      </c>
      <c r="J1840" s="423" t="s">
        <v>6384</v>
      </c>
    </row>
    <row r="1841" ht="15.75" customHeight="1">
      <c r="B1841" s="422">
        <v>42653.0</v>
      </c>
      <c r="C1841" s="423">
        <v>99962.0</v>
      </c>
      <c r="D1841" s="423">
        <v>1.55813525E8</v>
      </c>
      <c r="E1841" s="423">
        <v>4486.108</v>
      </c>
      <c r="F1841" s="423">
        <v>3275081.608</v>
      </c>
      <c r="G1841" s="423">
        <v>4689.31905</v>
      </c>
      <c r="H1841" s="423">
        <v>1121.75796</v>
      </c>
      <c r="I1841" s="423">
        <v>1759.95894</v>
      </c>
      <c r="J1841" s="423" t="s">
        <v>6384</v>
      </c>
    </row>
    <row r="1842" ht="15.75" customHeight="1">
      <c r="B1842" s="422">
        <v>42652.0</v>
      </c>
      <c r="C1842" s="423">
        <v>121003.0</v>
      </c>
      <c r="D1842" s="423">
        <v>1.82160236E8</v>
      </c>
      <c r="E1842" s="423">
        <v>5592.919</v>
      </c>
      <c r="F1842" s="423">
        <v>3278439.794</v>
      </c>
      <c r="G1842" s="423">
        <v>4698.63232</v>
      </c>
      <c r="H1842" s="423">
        <v>1122.42006</v>
      </c>
      <c r="I1842" s="423">
        <v>1762.25087</v>
      </c>
      <c r="J1842" s="423" t="s">
        <v>6384</v>
      </c>
    </row>
    <row r="1843" ht="15.75" customHeight="1">
      <c r="B1843" s="422">
        <v>42649.0</v>
      </c>
      <c r="C1843" s="423">
        <v>110151.0</v>
      </c>
      <c r="D1843" s="423">
        <v>1.6590781E8</v>
      </c>
      <c r="E1843" s="423">
        <v>4889.118</v>
      </c>
      <c r="F1843" s="423">
        <v>3299456.649</v>
      </c>
      <c r="G1843" s="423">
        <v>4723.72831</v>
      </c>
      <c r="H1843" s="423">
        <v>1131.38671</v>
      </c>
      <c r="I1843" s="423">
        <v>1784.59317</v>
      </c>
      <c r="J1843" s="423" t="s">
        <v>6384</v>
      </c>
    </row>
    <row r="1844" ht="15.75" customHeight="1">
      <c r="B1844" s="422">
        <v>42648.0</v>
      </c>
      <c r="C1844" s="423">
        <v>113067.0</v>
      </c>
      <c r="D1844" s="423">
        <v>1.73549542E8</v>
      </c>
      <c r="E1844" s="423">
        <v>5267.89</v>
      </c>
      <c r="F1844" s="423">
        <v>3298674.715</v>
      </c>
      <c r="G1844" s="423">
        <v>4714.05284</v>
      </c>
      <c r="H1844" s="423">
        <v>1130.07188</v>
      </c>
      <c r="I1844" s="423">
        <v>1783.85227</v>
      </c>
      <c r="J1844" s="423" t="s">
        <v>6384</v>
      </c>
    </row>
    <row r="1845" ht="15.75" customHeight="1">
      <c r="B1845" s="422">
        <v>42647.0</v>
      </c>
      <c r="C1845" s="423">
        <v>121575.0</v>
      </c>
      <c r="D1845" s="423">
        <v>1.85319875E8</v>
      </c>
      <c r="E1845" s="423">
        <v>5623.269</v>
      </c>
      <c r="F1845" s="423">
        <v>3297885.843</v>
      </c>
      <c r="G1845" s="423">
        <v>4708.78936</v>
      </c>
      <c r="H1845" s="423">
        <v>1129.36606</v>
      </c>
      <c r="I1845" s="423">
        <v>1784.92645</v>
      </c>
      <c r="J1845" s="423" t="s">
        <v>6384</v>
      </c>
    </row>
    <row r="1846" ht="15.75" customHeight="1">
      <c r="B1846" s="422">
        <v>42646.0</v>
      </c>
      <c r="C1846" s="423">
        <v>129469.0</v>
      </c>
      <c r="D1846" s="423">
        <v>1.82216859E8</v>
      </c>
      <c r="E1846" s="423">
        <v>5969.773</v>
      </c>
      <c r="F1846" s="423">
        <v>3283589.023</v>
      </c>
      <c r="G1846" s="423">
        <v>4691.13925</v>
      </c>
      <c r="H1846" s="423">
        <v>1124.0391</v>
      </c>
      <c r="I1846" s="423">
        <v>1778.68484</v>
      </c>
      <c r="J1846" s="423" t="s">
        <v>6384</v>
      </c>
    </row>
    <row r="1847" ht="15.75" customHeight="1">
      <c r="B1847" s="422">
        <v>42645.0</v>
      </c>
      <c r="C1847" s="423">
        <v>123724.0</v>
      </c>
      <c r="D1847" s="423">
        <v>1.8837068E8</v>
      </c>
      <c r="E1847" s="423">
        <v>5312.427</v>
      </c>
      <c r="F1847" s="423">
        <v>3280251.333</v>
      </c>
      <c r="G1847" s="423">
        <v>4690.93079</v>
      </c>
      <c r="H1847" s="423">
        <v>1123.45979</v>
      </c>
      <c r="I1847" s="423">
        <v>1776.51562</v>
      </c>
      <c r="J1847" s="423" t="s">
        <v>6384</v>
      </c>
    </row>
    <row r="1848" ht="15.75" customHeight="1">
      <c r="B1848" s="422">
        <v>42642.0</v>
      </c>
      <c r="C1848" s="423">
        <v>123879.0</v>
      </c>
      <c r="D1848" s="423">
        <v>1.95341635E8</v>
      </c>
      <c r="E1848" s="423">
        <v>6816.017</v>
      </c>
      <c r="F1848" s="423">
        <v>3281909.469</v>
      </c>
      <c r="G1848" s="423">
        <v>4695.18902</v>
      </c>
      <c r="H1848" s="423">
        <v>1125.86488</v>
      </c>
      <c r="I1848" s="423">
        <v>1778.703</v>
      </c>
      <c r="J1848" s="423" t="s">
        <v>6384</v>
      </c>
    </row>
    <row r="1849" ht="15.75" customHeight="1">
      <c r="B1849" s="422">
        <v>42641.0</v>
      </c>
      <c r="C1849" s="423">
        <v>109418.0</v>
      </c>
      <c r="D1849" s="423">
        <v>1.43109214E8</v>
      </c>
      <c r="E1849" s="423">
        <v>4920.969</v>
      </c>
      <c r="F1849" s="423">
        <v>3278254.989</v>
      </c>
      <c r="G1849" s="423">
        <v>4690.63115</v>
      </c>
      <c r="H1849" s="423">
        <v>1126.1021</v>
      </c>
      <c r="I1849" s="423">
        <v>1779.39994</v>
      </c>
      <c r="J1849" s="423" t="s">
        <v>6384</v>
      </c>
    </row>
    <row r="1850" ht="15.75" customHeight="1">
      <c r="B1850" s="422">
        <v>42640.0</v>
      </c>
      <c r="C1850" s="423">
        <v>128451.0</v>
      </c>
      <c r="D1850" s="423">
        <v>1.71586912E8</v>
      </c>
      <c r="E1850" s="423">
        <v>5342.118</v>
      </c>
      <c r="F1850" s="423">
        <v>3272096.553</v>
      </c>
      <c r="G1850" s="423">
        <v>4677.68512</v>
      </c>
      <c r="H1850" s="423">
        <v>1122.3982</v>
      </c>
      <c r="I1850" s="423">
        <v>1775.05869</v>
      </c>
      <c r="J1850" s="423" t="s">
        <v>6384</v>
      </c>
    </row>
    <row r="1851" ht="15.75" customHeight="1">
      <c r="B1851" s="422">
        <v>42639.0</v>
      </c>
      <c r="C1851" s="423">
        <v>129291.0</v>
      </c>
      <c r="D1851" s="423">
        <v>1.99376264E8</v>
      </c>
      <c r="E1851" s="423">
        <v>5529.333</v>
      </c>
      <c r="F1851" s="423">
        <v>3277946.073</v>
      </c>
      <c r="G1851" s="423">
        <v>4683.99216</v>
      </c>
      <c r="H1851" s="423">
        <v>1122.63188</v>
      </c>
      <c r="I1851" s="423">
        <v>1771.49506</v>
      </c>
      <c r="J1851" s="423" t="s">
        <v>6384</v>
      </c>
    </row>
    <row r="1852" ht="15.75" customHeight="1">
      <c r="B1852" s="422">
        <v>42638.0</v>
      </c>
      <c r="C1852" s="423">
        <v>123629.0</v>
      </c>
      <c r="D1852" s="423">
        <v>2.17059723E8</v>
      </c>
      <c r="E1852" s="423">
        <v>5765.497</v>
      </c>
      <c r="F1852" s="423">
        <v>3271371.042</v>
      </c>
      <c r="G1852" s="423">
        <v>4673.43742</v>
      </c>
      <c r="H1852" s="423">
        <v>1120.92392</v>
      </c>
      <c r="I1852" s="423">
        <v>1768.59401</v>
      </c>
      <c r="J1852" s="423" t="s">
        <v>6384</v>
      </c>
    </row>
    <row r="1853" ht="15.75" customHeight="1">
      <c r="B1853" s="422">
        <v>42637.0</v>
      </c>
      <c r="C1853" s="423">
        <v>121606.0</v>
      </c>
      <c r="D1853" s="423">
        <v>1.77603609E8</v>
      </c>
      <c r="E1853" s="423">
        <v>5227.037</v>
      </c>
      <c r="F1853" s="423">
        <v>3273947.447</v>
      </c>
      <c r="G1853" s="423">
        <v>4680.3107</v>
      </c>
      <c r="H1853" s="423">
        <v>1121.99065</v>
      </c>
      <c r="I1853" s="423">
        <v>1771.90166</v>
      </c>
      <c r="J1853" s="423" t="s">
        <v>6384</v>
      </c>
    </row>
    <row r="1854" ht="15.75" customHeight="1">
      <c r="B1854" s="422">
        <v>42635.0</v>
      </c>
      <c r="C1854" s="423">
        <v>129627.0</v>
      </c>
      <c r="D1854" s="423">
        <v>1.58099692E8</v>
      </c>
      <c r="E1854" s="423">
        <v>5552.148</v>
      </c>
      <c r="F1854" s="423">
        <v>3264292.174</v>
      </c>
      <c r="G1854" s="423">
        <v>4665.35142</v>
      </c>
      <c r="H1854" s="423">
        <v>1120.49886</v>
      </c>
      <c r="I1854" s="423">
        <v>1771.02472</v>
      </c>
      <c r="J1854" s="423" t="s">
        <v>6384</v>
      </c>
    </row>
    <row r="1855" ht="15.75" customHeight="1">
      <c r="B1855" s="422">
        <v>42634.0</v>
      </c>
      <c r="C1855" s="423">
        <v>130434.0</v>
      </c>
      <c r="D1855" s="423">
        <v>1.50442105E8</v>
      </c>
      <c r="E1855" s="423">
        <v>6141.237</v>
      </c>
      <c r="F1855" s="423">
        <v>3255863.245</v>
      </c>
      <c r="G1855" s="423">
        <v>4660.14994</v>
      </c>
      <c r="H1855" s="423">
        <v>1118.1502</v>
      </c>
      <c r="I1855" s="423">
        <v>1773.45897</v>
      </c>
      <c r="J1855" s="423" t="s">
        <v>6384</v>
      </c>
    </row>
    <row r="1856" ht="15.75" customHeight="1">
      <c r="B1856" s="422">
        <v>42633.0</v>
      </c>
      <c r="C1856" s="423">
        <v>111666.0</v>
      </c>
      <c r="D1856" s="423">
        <v>1.32460445E8</v>
      </c>
      <c r="E1856" s="423">
        <v>5360.635</v>
      </c>
      <c r="F1856" s="423">
        <v>3247098.684</v>
      </c>
      <c r="G1856" s="423">
        <v>4639.13292</v>
      </c>
      <c r="H1856" s="423">
        <v>1116.10704</v>
      </c>
      <c r="I1856" s="423">
        <v>1770.35329</v>
      </c>
      <c r="J1856" s="423" t="s">
        <v>6384</v>
      </c>
    </row>
    <row r="1857" ht="15.75" customHeight="1">
      <c r="B1857" s="422">
        <v>42632.0</v>
      </c>
      <c r="C1857" s="423">
        <v>113622.0</v>
      </c>
      <c r="D1857" s="423">
        <v>1.46909149E8</v>
      </c>
      <c r="E1857" s="423">
        <v>5402.645</v>
      </c>
      <c r="F1857" s="423">
        <v>3240326.015</v>
      </c>
      <c r="G1857" s="423">
        <v>4626.17798</v>
      </c>
      <c r="H1857" s="423">
        <v>1109.80397</v>
      </c>
      <c r="I1857" s="423">
        <v>1763.68485</v>
      </c>
      <c r="J1857" s="423" t="s">
        <v>6384</v>
      </c>
    </row>
    <row r="1858" ht="15.75" customHeight="1">
      <c r="B1858" s="422">
        <v>42631.0</v>
      </c>
      <c r="C1858" s="423">
        <v>80443.0</v>
      </c>
      <c r="D1858" s="423">
        <v>8.6109789E7</v>
      </c>
      <c r="E1858" s="423">
        <v>3149.214</v>
      </c>
      <c r="F1858" s="423">
        <v>3240897.731</v>
      </c>
      <c r="G1858" s="423">
        <v>4623.98019</v>
      </c>
      <c r="H1858" s="423">
        <v>1111.11644</v>
      </c>
      <c r="I1858" s="423">
        <v>1765.74215</v>
      </c>
      <c r="J1858" s="423" t="s">
        <v>6384</v>
      </c>
    </row>
    <row r="1859" ht="15.75" customHeight="1">
      <c r="B1859" s="422">
        <v>42621.0</v>
      </c>
      <c r="C1859" s="423">
        <v>100795.0</v>
      </c>
      <c r="D1859" s="423">
        <v>1.29590433E8</v>
      </c>
      <c r="E1859" s="423">
        <v>4807.499</v>
      </c>
      <c r="F1859" s="423">
        <v>3232384.169</v>
      </c>
      <c r="G1859" s="423">
        <v>4601.08694</v>
      </c>
      <c r="H1859" s="423">
        <v>1108.66045</v>
      </c>
      <c r="I1859" s="423">
        <v>1759.66175</v>
      </c>
      <c r="J1859" s="423" t="s">
        <v>6384</v>
      </c>
    </row>
    <row r="1860" ht="15.75" customHeight="1">
      <c r="B1860" s="422">
        <v>42620.0</v>
      </c>
      <c r="C1860" s="423">
        <v>107469.0</v>
      </c>
      <c r="D1860" s="423">
        <v>1.30782601E8</v>
      </c>
      <c r="E1860" s="423">
        <v>4986.009</v>
      </c>
      <c r="F1860" s="423">
        <v>3229706.772</v>
      </c>
      <c r="G1860" s="423">
        <v>4594.6754</v>
      </c>
      <c r="H1860" s="423">
        <v>1110.99814</v>
      </c>
      <c r="I1860" s="423">
        <v>1762.28607</v>
      </c>
      <c r="J1860" s="423" t="s">
        <v>6384</v>
      </c>
    </row>
    <row r="1861" ht="15.75" customHeight="1">
      <c r="B1861" s="422">
        <v>42619.0</v>
      </c>
      <c r="C1861" s="423">
        <v>104213.0</v>
      </c>
      <c r="D1861" s="423">
        <v>1.05862074E8</v>
      </c>
      <c r="E1861" s="423">
        <v>4758.572</v>
      </c>
      <c r="F1861" s="423">
        <v>3216574.972</v>
      </c>
      <c r="G1861" s="423">
        <v>4568.35837</v>
      </c>
      <c r="H1861" s="423">
        <v>1106.98274</v>
      </c>
      <c r="I1861" s="423">
        <v>1754.31059</v>
      </c>
      <c r="J1861" s="423" t="s">
        <v>6384</v>
      </c>
    </row>
    <row r="1862" ht="15.75" customHeight="1">
      <c r="B1862" s="422">
        <v>42618.0</v>
      </c>
      <c r="C1862" s="423">
        <v>97243.0</v>
      </c>
      <c r="D1862" s="423">
        <v>1.1322446E8</v>
      </c>
      <c r="E1862" s="423">
        <v>4252.782</v>
      </c>
      <c r="F1862" s="423">
        <v>3212894.981</v>
      </c>
      <c r="G1862" s="423">
        <v>4563.69193</v>
      </c>
      <c r="H1862" s="423">
        <v>1106.56222</v>
      </c>
      <c r="I1862" s="423">
        <v>1751.55456</v>
      </c>
      <c r="J1862" s="423" t="s">
        <v>6384</v>
      </c>
    </row>
    <row r="1863" ht="15.75" customHeight="1">
      <c r="B1863" s="422">
        <v>42617.0</v>
      </c>
      <c r="C1863" s="423">
        <v>111148.0</v>
      </c>
      <c r="D1863" s="423">
        <v>1.18887838E8</v>
      </c>
      <c r="E1863" s="423">
        <v>4809.877</v>
      </c>
      <c r="F1863" s="423">
        <v>3210846.607</v>
      </c>
      <c r="G1863" s="423">
        <v>4557.43596</v>
      </c>
      <c r="H1863" s="423">
        <v>1103.99763</v>
      </c>
      <c r="I1863" s="423">
        <v>1747.89261</v>
      </c>
      <c r="J1863" s="423" t="s">
        <v>6384</v>
      </c>
    </row>
    <row r="1864" ht="15.75" customHeight="1">
      <c r="B1864" s="422">
        <v>42614.0</v>
      </c>
      <c r="C1864" s="423">
        <v>99415.0</v>
      </c>
      <c r="D1864" s="423">
        <v>1.1505098E8</v>
      </c>
      <c r="E1864" s="423">
        <v>4072.232</v>
      </c>
      <c r="F1864" s="423">
        <v>3205072.539</v>
      </c>
      <c r="G1864" s="423">
        <v>4549.04373</v>
      </c>
      <c r="H1864" s="423">
        <v>1103.33492</v>
      </c>
      <c r="I1864" s="423">
        <v>1744.6243</v>
      </c>
      <c r="J1864" s="423" t="s">
        <v>6384</v>
      </c>
    </row>
    <row r="1865" ht="15.75" customHeight="1">
      <c r="B1865" s="422">
        <v>42613.0</v>
      </c>
      <c r="C1865" s="423">
        <v>96000.0</v>
      </c>
      <c r="D1865" s="423">
        <v>1.01893338E8</v>
      </c>
      <c r="E1865" s="423">
        <v>4093.939</v>
      </c>
      <c r="F1865" s="423">
        <v>3192560.46</v>
      </c>
      <c r="G1865" s="423">
        <v>4526.57886</v>
      </c>
      <c r="H1865" s="423">
        <v>1097.48374</v>
      </c>
      <c r="I1865" s="423">
        <v>1735.36133</v>
      </c>
      <c r="J1865" s="423" t="s">
        <v>6384</v>
      </c>
    </row>
    <row r="1866" ht="15.75" customHeight="1">
      <c r="B1866" s="422">
        <v>42612.0</v>
      </c>
      <c r="C1866" s="423">
        <v>110832.0</v>
      </c>
      <c r="D1866" s="423">
        <v>1.27011463E8</v>
      </c>
      <c r="E1866" s="423">
        <v>5311.333</v>
      </c>
      <c r="F1866" s="423">
        <v>3190796.606</v>
      </c>
      <c r="G1866" s="423">
        <v>4523.65966</v>
      </c>
      <c r="H1866" s="423">
        <v>1098.65642</v>
      </c>
      <c r="I1866" s="423">
        <v>1734.78585</v>
      </c>
      <c r="J1866" s="423" t="s">
        <v>6384</v>
      </c>
    </row>
    <row r="1867" ht="15.75" customHeight="1">
      <c r="B1867" s="422">
        <v>42611.0</v>
      </c>
      <c r="C1867" s="423">
        <v>107640.0</v>
      </c>
      <c r="D1867" s="423">
        <v>1.08010574E8</v>
      </c>
      <c r="E1867" s="423">
        <v>4105.554</v>
      </c>
      <c r="F1867" s="423">
        <v>3196741.487</v>
      </c>
      <c r="G1867" s="423">
        <v>4534.04374</v>
      </c>
      <c r="H1867" s="423">
        <v>1101.56211</v>
      </c>
      <c r="I1867" s="423">
        <v>1736.35583</v>
      </c>
      <c r="J1867" s="423" t="s">
        <v>6384</v>
      </c>
    </row>
    <row r="1868" ht="15.75" customHeight="1">
      <c r="B1868" s="422">
        <v>42610.0</v>
      </c>
      <c r="C1868" s="423">
        <v>118440.0</v>
      </c>
      <c r="D1868" s="423">
        <v>1.08846329E8</v>
      </c>
      <c r="E1868" s="423">
        <v>4655.157</v>
      </c>
      <c r="F1868" s="423">
        <v>3198873.447</v>
      </c>
      <c r="G1868" s="423">
        <v>4534.55723</v>
      </c>
      <c r="H1868" s="423">
        <v>1103.2653</v>
      </c>
      <c r="I1868" s="423">
        <v>1740.96912</v>
      </c>
      <c r="J1868" s="423" t="s">
        <v>6384</v>
      </c>
    </row>
    <row r="1869" ht="15.75" customHeight="1">
      <c r="B1869" s="422">
        <v>42606.0</v>
      </c>
      <c r="C1869" s="423">
        <v>125482.0</v>
      </c>
      <c r="D1869" s="423">
        <v>1.06373142E8</v>
      </c>
      <c r="E1869" s="423">
        <v>4961.28</v>
      </c>
      <c r="F1869" s="423">
        <v>3211583.479</v>
      </c>
      <c r="G1869" s="423">
        <v>4554.27379</v>
      </c>
      <c r="H1869" s="423">
        <v>1107.35457</v>
      </c>
      <c r="I1869" s="423">
        <v>1748.17153</v>
      </c>
      <c r="J1869" s="423" t="s">
        <v>6384</v>
      </c>
    </row>
    <row r="1870" ht="15.75" customHeight="1">
      <c r="B1870" s="422">
        <v>42605.0</v>
      </c>
      <c r="C1870" s="423">
        <v>128639.0</v>
      </c>
      <c r="D1870" s="423">
        <v>1.29287867E8</v>
      </c>
      <c r="E1870" s="423">
        <v>5894.034</v>
      </c>
      <c r="F1870" s="423">
        <v>3215131.048</v>
      </c>
      <c r="G1870" s="423">
        <v>4563.68405</v>
      </c>
      <c r="H1870" s="423">
        <v>1111.87059</v>
      </c>
      <c r="I1870" s="423">
        <v>1756.92373</v>
      </c>
      <c r="J1870" s="423" t="s">
        <v>6384</v>
      </c>
    </row>
    <row r="1871" ht="15.75" customHeight="1">
      <c r="B1871" s="422">
        <v>42604.0</v>
      </c>
      <c r="C1871" s="423">
        <v>114688.0</v>
      </c>
      <c r="D1871" s="423">
        <v>1.17184454E8</v>
      </c>
      <c r="E1871" s="423">
        <v>4472.439</v>
      </c>
      <c r="F1871" s="423">
        <v>3226790.021</v>
      </c>
      <c r="G1871" s="423">
        <v>4577.84881</v>
      </c>
      <c r="H1871" s="423">
        <v>1116.96622</v>
      </c>
      <c r="I1871" s="423">
        <v>1762.90767</v>
      </c>
      <c r="J1871" s="423" t="s">
        <v>6384</v>
      </c>
    </row>
    <row r="1872" ht="15.75" customHeight="1">
      <c r="B1872" s="422">
        <v>42603.0</v>
      </c>
      <c r="C1872" s="423">
        <v>122668.0</v>
      </c>
      <c r="D1872" s="423">
        <v>1.09585217E8</v>
      </c>
      <c r="E1872" s="423">
        <v>4706.978</v>
      </c>
      <c r="F1872" s="423">
        <v>3226011.972</v>
      </c>
      <c r="G1872" s="423">
        <v>4579.03292</v>
      </c>
      <c r="H1872" s="423">
        <v>1119.02134</v>
      </c>
      <c r="I1872" s="423">
        <v>1766.25765</v>
      </c>
      <c r="J1872" s="423" t="s">
        <v>6384</v>
      </c>
    </row>
    <row r="1873" ht="15.75" customHeight="1">
      <c r="B1873" s="422">
        <v>42600.0</v>
      </c>
      <c r="C1873" s="423">
        <v>130849.0</v>
      </c>
      <c r="D1873" s="423">
        <v>1.28468928E8</v>
      </c>
      <c r="E1873" s="423">
        <v>5119.042</v>
      </c>
      <c r="F1873" s="423">
        <v>3230085.826</v>
      </c>
      <c r="G1873" s="423">
        <v>4585.08307</v>
      </c>
      <c r="H1873" s="423">
        <v>1121.49825</v>
      </c>
      <c r="I1873" s="423">
        <v>1765.92741</v>
      </c>
      <c r="J1873" s="423" t="s">
        <v>6384</v>
      </c>
    </row>
    <row r="1874" ht="15.75" customHeight="1">
      <c r="B1874" s="422">
        <v>42599.0</v>
      </c>
      <c r="C1874" s="423">
        <v>126789.0</v>
      </c>
      <c r="D1874" s="423">
        <v>1.35950329E8</v>
      </c>
      <c r="E1874" s="423">
        <v>5039.402</v>
      </c>
      <c r="F1874" s="423">
        <v>3234557.946</v>
      </c>
      <c r="G1874" s="423">
        <v>4595.23921</v>
      </c>
      <c r="H1874" s="423">
        <v>1122.56948</v>
      </c>
      <c r="I1874" s="423">
        <v>1771.62251</v>
      </c>
      <c r="J1874" s="423" t="s">
        <v>6384</v>
      </c>
    </row>
    <row r="1875" ht="15.75" customHeight="1">
      <c r="B1875" s="422">
        <v>42598.0</v>
      </c>
      <c r="C1875" s="423">
        <v>109331.0</v>
      </c>
      <c r="D1875" s="423">
        <v>1.19852599E8</v>
      </c>
      <c r="E1875" s="423">
        <v>4254.784</v>
      </c>
      <c r="F1875" s="423">
        <v>3233528.536</v>
      </c>
      <c r="G1875" s="423">
        <v>4586.25511</v>
      </c>
      <c r="H1875" s="423">
        <v>1123.2995</v>
      </c>
      <c r="I1875" s="423">
        <v>1773.85204</v>
      </c>
      <c r="J1875" s="423" t="s">
        <v>6384</v>
      </c>
    </row>
    <row r="1876" ht="15.75" customHeight="1">
      <c r="B1876" s="422">
        <v>42596.0</v>
      </c>
      <c r="C1876" s="423">
        <v>95324.0</v>
      </c>
      <c r="D1876" s="423">
        <v>8.6253471E7</v>
      </c>
      <c r="E1876" s="423">
        <v>3359.206</v>
      </c>
      <c r="F1876" s="423">
        <v>3229068.766</v>
      </c>
      <c r="G1876" s="423">
        <v>4577.085</v>
      </c>
      <c r="H1876" s="423">
        <v>1122.02547</v>
      </c>
      <c r="I1876" s="423">
        <v>1776.39942</v>
      </c>
      <c r="J1876" s="423" t="s">
        <v>6384</v>
      </c>
    </row>
    <row r="1877" ht="15.75" customHeight="1">
      <c r="B1877" s="422">
        <v>42593.0</v>
      </c>
      <c r="C1877" s="423">
        <v>124951.0</v>
      </c>
      <c r="D1877" s="423">
        <v>1.1775506E8</v>
      </c>
      <c r="E1877" s="423">
        <v>5009.495</v>
      </c>
      <c r="F1877" s="423">
        <v>3230939.515</v>
      </c>
      <c r="G1877" s="423">
        <v>4574.36013</v>
      </c>
      <c r="H1877" s="423">
        <v>1123.47225</v>
      </c>
      <c r="I1877" s="423">
        <v>1781.02</v>
      </c>
      <c r="J1877" s="423" t="s">
        <v>6384</v>
      </c>
    </row>
    <row r="1878" ht="15.75" customHeight="1">
      <c r="B1878" s="422">
        <v>42592.0</v>
      </c>
      <c r="C1878" s="423">
        <v>111765.0</v>
      </c>
      <c r="D1878" s="423">
        <v>1.24731092E8</v>
      </c>
      <c r="E1878" s="423">
        <v>4818.576</v>
      </c>
      <c r="F1878" s="423">
        <v>3225414.752</v>
      </c>
      <c r="G1878" s="423">
        <v>4569.28607</v>
      </c>
      <c r="H1878" s="423">
        <v>1123.03253</v>
      </c>
      <c r="I1878" s="423">
        <v>1783.91492</v>
      </c>
      <c r="J1878" s="423" t="s">
        <v>6384</v>
      </c>
    </row>
    <row r="1879" ht="15.75" customHeight="1">
      <c r="B1879" s="422">
        <v>42591.0</v>
      </c>
      <c r="C1879" s="423">
        <v>110625.0</v>
      </c>
      <c r="D1879" s="423">
        <v>1.02152166E8</v>
      </c>
      <c r="E1879" s="423">
        <v>4540.431</v>
      </c>
      <c r="F1879" s="423">
        <v>3221128.87</v>
      </c>
      <c r="G1879" s="423">
        <v>4567.68747</v>
      </c>
      <c r="H1879" s="423">
        <v>1118.92533</v>
      </c>
      <c r="I1879" s="423">
        <v>1783.04799</v>
      </c>
      <c r="J1879" s="423" t="s">
        <v>6384</v>
      </c>
    </row>
    <row r="1880" ht="15.75" customHeight="1">
      <c r="B1880" s="422">
        <v>42590.0</v>
      </c>
      <c r="C1880" s="423">
        <v>120922.0</v>
      </c>
      <c r="D1880" s="423">
        <v>1.07667796E8</v>
      </c>
      <c r="E1880" s="423">
        <v>4632.876</v>
      </c>
      <c r="F1880" s="423">
        <v>3229857.182</v>
      </c>
      <c r="G1880" s="423">
        <v>4569.12631</v>
      </c>
      <c r="H1880" s="423">
        <v>1121.12253</v>
      </c>
      <c r="I1880" s="423">
        <v>1785.65984</v>
      </c>
      <c r="J1880" s="423" t="s">
        <v>6384</v>
      </c>
    </row>
    <row r="1881" ht="15.75" customHeight="1">
      <c r="B1881" s="422">
        <v>42589.0</v>
      </c>
      <c r="C1881" s="423">
        <v>114335.0</v>
      </c>
      <c r="D1881" s="423">
        <v>9.2985571E7</v>
      </c>
      <c r="E1881" s="423">
        <v>4182.749</v>
      </c>
      <c r="F1881" s="423">
        <v>3230496.862</v>
      </c>
      <c r="G1881" s="423">
        <v>4568.42618</v>
      </c>
      <c r="H1881" s="423">
        <v>1122.22642</v>
      </c>
      <c r="I1881" s="423">
        <v>1789.28748</v>
      </c>
      <c r="J1881" s="423" t="s">
        <v>6384</v>
      </c>
    </row>
    <row r="1882" ht="15.75" customHeight="1">
      <c r="B1882" s="422">
        <v>42586.0</v>
      </c>
      <c r="C1882" s="423">
        <v>112230.0</v>
      </c>
      <c r="D1882" s="423">
        <v>1.07536234E8</v>
      </c>
      <c r="E1882" s="423">
        <v>4428.624</v>
      </c>
      <c r="F1882" s="423">
        <v>3233019.177</v>
      </c>
      <c r="G1882" s="423">
        <v>4577.57235</v>
      </c>
      <c r="H1882" s="423">
        <v>1123.03555</v>
      </c>
      <c r="I1882" s="423">
        <v>1795.2017</v>
      </c>
      <c r="J1882" s="423" t="s">
        <v>6384</v>
      </c>
    </row>
    <row r="1883" ht="15.75" customHeight="1">
      <c r="B1883" s="422">
        <v>42585.0</v>
      </c>
      <c r="C1883" s="423">
        <v>119673.0</v>
      </c>
      <c r="D1883" s="423">
        <v>1.09527079E8</v>
      </c>
      <c r="E1883" s="423">
        <v>4521.396</v>
      </c>
      <c r="F1883" s="423">
        <v>3233773.998</v>
      </c>
      <c r="G1883" s="423">
        <v>4575.9734</v>
      </c>
      <c r="H1883" s="423">
        <v>1123.47065</v>
      </c>
      <c r="I1883" s="423">
        <v>1793.72436</v>
      </c>
      <c r="J1883" s="423" t="s">
        <v>6384</v>
      </c>
    </row>
    <row r="1884" ht="15.75" customHeight="1">
      <c r="B1884" s="422">
        <v>42584.0</v>
      </c>
      <c r="C1884" s="423">
        <v>102035.0</v>
      </c>
      <c r="D1884" s="423">
        <v>1.04899979E8</v>
      </c>
      <c r="E1884" s="423">
        <v>4408.387</v>
      </c>
      <c r="F1884" s="423">
        <v>3222568.62</v>
      </c>
      <c r="G1884" s="423">
        <v>4552.36514</v>
      </c>
      <c r="H1884" s="423">
        <v>1117.75433</v>
      </c>
      <c r="I1884" s="423">
        <v>1782.67383</v>
      </c>
      <c r="J1884" s="423" t="s">
        <v>6384</v>
      </c>
    </row>
    <row r="1885" ht="15.75" customHeight="1">
      <c r="B1885" s="422">
        <v>42583.0</v>
      </c>
      <c r="C1885" s="423">
        <v>97326.0</v>
      </c>
      <c r="D1885" s="423">
        <v>9.6866301E7</v>
      </c>
      <c r="E1885" s="423">
        <v>3777.273</v>
      </c>
      <c r="F1885" s="423">
        <v>3211842.122</v>
      </c>
      <c r="G1885" s="423">
        <v>4533.71246</v>
      </c>
      <c r="H1885" s="423">
        <v>1113.26326</v>
      </c>
      <c r="I1885" s="423">
        <v>1774.80749</v>
      </c>
      <c r="J1885" s="423" t="s">
        <v>6384</v>
      </c>
    </row>
    <row r="1886" ht="15.75" customHeight="1">
      <c r="B1886" s="422">
        <v>42582.0</v>
      </c>
      <c r="C1886" s="423">
        <v>104486.0</v>
      </c>
      <c r="D1886" s="423">
        <v>1.29271277E8</v>
      </c>
      <c r="E1886" s="423">
        <v>5029.525</v>
      </c>
      <c r="F1886" s="423">
        <v>3207368.507</v>
      </c>
      <c r="G1886" s="423">
        <v>4525.34975</v>
      </c>
      <c r="H1886" s="423">
        <v>1109.10388</v>
      </c>
      <c r="I1886" s="423">
        <v>1770.28107</v>
      </c>
      <c r="J1886" s="423" t="s">
        <v>6384</v>
      </c>
    </row>
    <row r="1887" ht="15.75" customHeight="1">
      <c r="B1887" s="422">
        <v>42579.0</v>
      </c>
      <c r="C1887" s="423">
        <v>96957.0</v>
      </c>
      <c r="D1887" s="423">
        <v>9.0006723E7</v>
      </c>
      <c r="E1887" s="423">
        <v>3755.798</v>
      </c>
      <c r="F1887" s="423">
        <v>3222446.177</v>
      </c>
      <c r="G1887" s="423">
        <v>4538.26282</v>
      </c>
      <c r="H1887" s="423">
        <v>1111.18249</v>
      </c>
      <c r="I1887" s="423">
        <v>1771.5087</v>
      </c>
      <c r="J1887" s="423" t="s">
        <v>6384</v>
      </c>
    </row>
    <row r="1888" ht="15.75" customHeight="1">
      <c r="B1888" s="422">
        <v>42578.0</v>
      </c>
      <c r="C1888" s="423">
        <v>99568.0</v>
      </c>
      <c r="D1888" s="423">
        <v>8.7756165E7</v>
      </c>
      <c r="E1888" s="423">
        <v>4052.206</v>
      </c>
      <c r="F1888" s="423">
        <v>3228530.815</v>
      </c>
      <c r="G1888" s="423">
        <v>4538.2058</v>
      </c>
      <c r="H1888" s="423">
        <v>1113.13187</v>
      </c>
      <c r="I1888" s="423">
        <v>1771.92986</v>
      </c>
      <c r="J1888" s="423" t="s">
        <v>6384</v>
      </c>
    </row>
    <row r="1889" ht="15.75" customHeight="1">
      <c r="B1889" s="422">
        <v>42577.0</v>
      </c>
      <c r="C1889" s="423">
        <v>107185.0</v>
      </c>
      <c r="D1889" s="423">
        <v>1.01804255E8</v>
      </c>
      <c r="E1889" s="423">
        <v>4481.594</v>
      </c>
      <c r="F1889" s="423">
        <v>3228681.325</v>
      </c>
      <c r="G1889" s="423">
        <v>4550.16089</v>
      </c>
      <c r="H1889" s="423">
        <v>1116.57206</v>
      </c>
      <c r="I1889" s="423">
        <v>1777.80392</v>
      </c>
      <c r="J1889" s="423" t="s">
        <v>6384</v>
      </c>
    </row>
    <row r="1890" ht="15.75" customHeight="1">
      <c r="B1890" s="422">
        <v>42576.0</v>
      </c>
      <c r="C1890" s="423">
        <v>98284.0</v>
      </c>
      <c r="D1890" s="423">
        <v>8.7195813E7</v>
      </c>
      <c r="E1890" s="423">
        <v>3953.165</v>
      </c>
      <c r="F1890" s="423">
        <v>3219927.246</v>
      </c>
      <c r="G1890" s="423">
        <v>4549.18332</v>
      </c>
      <c r="H1890" s="423">
        <v>1114.90408</v>
      </c>
      <c r="I1890" s="423">
        <v>1778.13657</v>
      </c>
      <c r="J1890" s="423" t="s">
        <v>6384</v>
      </c>
    </row>
    <row r="1891" ht="15.75" customHeight="1">
      <c r="B1891" s="422">
        <v>42575.0</v>
      </c>
      <c r="C1891" s="423">
        <v>93180.0</v>
      </c>
      <c r="D1891" s="423">
        <v>7.7621232E7</v>
      </c>
      <c r="E1891" s="423">
        <v>3388.41</v>
      </c>
      <c r="F1891" s="423">
        <v>3213659.545</v>
      </c>
      <c r="G1891" s="423">
        <v>4551.07422</v>
      </c>
      <c r="H1891" s="423">
        <v>1113.7946</v>
      </c>
      <c r="I1891" s="423">
        <v>1778.8346</v>
      </c>
      <c r="J1891" s="423" t="s">
        <v>6384</v>
      </c>
    </row>
    <row r="1892" ht="15.75" customHeight="1">
      <c r="B1892" s="422">
        <v>42572.0</v>
      </c>
      <c r="C1892" s="423">
        <v>99685.0</v>
      </c>
      <c r="D1892" s="423">
        <v>1.01076887E8</v>
      </c>
      <c r="E1892" s="423">
        <v>4077.703</v>
      </c>
      <c r="F1892" s="423">
        <v>3212840.998</v>
      </c>
      <c r="G1892" s="423">
        <v>4552.9278</v>
      </c>
      <c r="H1892" s="423">
        <v>1114.25397</v>
      </c>
      <c r="I1892" s="423">
        <v>1779.28783</v>
      </c>
      <c r="J1892" s="423" t="s">
        <v>6384</v>
      </c>
    </row>
    <row r="1893" ht="15.75" customHeight="1">
      <c r="B1893" s="422">
        <v>42571.0</v>
      </c>
      <c r="C1893" s="423">
        <v>84106.0</v>
      </c>
      <c r="D1893" s="423">
        <v>9.0851927E7</v>
      </c>
      <c r="E1893" s="423">
        <v>3450.383</v>
      </c>
      <c r="F1893" s="423">
        <v>3214206.885</v>
      </c>
      <c r="G1893" s="423">
        <v>4554.54963</v>
      </c>
      <c r="H1893" s="423">
        <v>1115.80918</v>
      </c>
      <c r="I1893" s="423">
        <v>1779.74996</v>
      </c>
      <c r="J1893" s="423" t="s">
        <v>6384</v>
      </c>
    </row>
    <row r="1894" ht="15.75" customHeight="1">
      <c r="B1894" s="422">
        <v>42570.0</v>
      </c>
      <c r="C1894" s="423">
        <v>89034.0</v>
      </c>
      <c r="D1894" s="423">
        <v>1.09911268E8</v>
      </c>
      <c r="E1894" s="423">
        <v>3996.327</v>
      </c>
      <c r="F1894" s="423">
        <v>3206549.825</v>
      </c>
      <c r="G1894" s="423">
        <v>4556.92789</v>
      </c>
      <c r="H1894" s="423">
        <v>1114.98951</v>
      </c>
      <c r="I1894" s="423">
        <v>1781.31223</v>
      </c>
      <c r="J1894" s="423" t="s">
        <v>6384</v>
      </c>
    </row>
    <row r="1895" ht="15.75" customHeight="1">
      <c r="B1895" s="422">
        <v>42569.0</v>
      </c>
      <c r="C1895" s="423">
        <v>111776.0</v>
      </c>
      <c r="D1895" s="423">
        <v>1.5134095E8</v>
      </c>
      <c r="E1895" s="423">
        <v>4963.421</v>
      </c>
      <c r="F1895" s="423">
        <v>3212093.487</v>
      </c>
      <c r="G1895" s="423">
        <v>4571.81397</v>
      </c>
      <c r="H1895" s="423">
        <v>1119.54447</v>
      </c>
      <c r="I1895" s="423">
        <v>1787.26137</v>
      </c>
      <c r="J1895" s="423" t="s">
        <v>6384</v>
      </c>
    </row>
    <row r="1896" ht="15.75" customHeight="1">
      <c r="B1896" s="422">
        <v>42568.0</v>
      </c>
      <c r="C1896" s="423">
        <v>104641.0</v>
      </c>
      <c r="D1896" s="423">
        <v>1.14342083E8</v>
      </c>
      <c r="E1896" s="423">
        <v>3741.419</v>
      </c>
      <c r="F1896" s="423">
        <v>3210746.298</v>
      </c>
      <c r="G1896" s="423">
        <v>4558.94472</v>
      </c>
      <c r="H1896" s="423">
        <v>1121.19978</v>
      </c>
      <c r="I1896" s="423">
        <v>1783.9477</v>
      </c>
      <c r="J1896" s="423" t="s">
        <v>6384</v>
      </c>
    </row>
    <row r="1897" ht="15.75" customHeight="1">
      <c r="B1897" s="422">
        <v>42567.0</v>
      </c>
      <c r="C1897" s="423">
        <v>91763.0</v>
      </c>
      <c r="D1897" s="423">
        <v>9.5940986E7</v>
      </c>
      <c r="E1897" s="423">
        <v>3710.132</v>
      </c>
      <c r="F1897" s="423">
        <v>3209130.898</v>
      </c>
      <c r="G1897" s="423">
        <v>4554.74198</v>
      </c>
      <c r="H1897" s="423">
        <v>1120.81825</v>
      </c>
      <c r="I1897" s="423">
        <v>1783.62405</v>
      </c>
      <c r="J1897" s="423" t="s">
        <v>6384</v>
      </c>
    </row>
    <row r="1898" ht="15.75" customHeight="1">
      <c r="B1898" s="422">
        <v>42565.0</v>
      </c>
      <c r="C1898" s="423">
        <v>97681.0</v>
      </c>
      <c r="D1898" s="423">
        <v>1.20599699E8</v>
      </c>
      <c r="E1898" s="423">
        <v>4503.206</v>
      </c>
      <c r="F1898" s="423">
        <v>3198126.607</v>
      </c>
      <c r="G1898" s="423">
        <v>4537.91919</v>
      </c>
      <c r="H1898" s="423">
        <v>1116.74367</v>
      </c>
      <c r="I1898" s="423">
        <v>1778.70424</v>
      </c>
      <c r="J1898" s="423" t="s">
        <v>6384</v>
      </c>
    </row>
    <row r="1899" ht="15.75" customHeight="1">
      <c r="B1899" s="422">
        <v>42564.0</v>
      </c>
      <c r="C1899" s="423">
        <v>90486.0</v>
      </c>
      <c r="D1899" s="423">
        <v>1.09274924E8</v>
      </c>
      <c r="E1899" s="423">
        <v>3868.693</v>
      </c>
      <c r="F1899" s="423">
        <v>3194062.503</v>
      </c>
      <c r="G1899" s="423">
        <v>4538.0826</v>
      </c>
      <c r="H1899" s="423">
        <v>1115.45115</v>
      </c>
      <c r="I1899" s="423">
        <v>1776.52565</v>
      </c>
      <c r="J1899" s="423" t="s">
        <v>6384</v>
      </c>
    </row>
    <row r="1900" ht="15.75" customHeight="1">
      <c r="B1900" s="422">
        <v>42563.0</v>
      </c>
      <c r="C1900" s="423">
        <v>92352.0</v>
      </c>
      <c r="D1900" s="423">
        <v>1.28045384E8</v>
      </c>
      <c r="E1900" s="423">
        <v>3941.122</v>
      </c>
      <c r="F1900" s="423">
        <v>3197070.944</v>
      </c>
      <c r="G1900" s="423">
        <v>4544.70755</v>
      </c>
      <c r="H1900" s="423">
        <v>1116.10565</v>
      </c>
      <c r="I1900" s="423">
        <v>1772.1457</v>
      </c>
      <c r="J1900" s="423" t="s">
        <v>6384</v>
      </c>
    </row>
    <row r="1901" ht="15.75" customHeight="1">
      <c r="B1901" s="422">
        <v>42562.0</v>
      </c>
      <c r="C1901" s="423">
        <v>68124.0</v>
      </c>
      <c r="D1901" s="423">
        <v>1.03593207E8</v>
      </c>
      <c r="E1901" s="423">
        <v>2727.577</v>
      </c>
      <c r="F1901" s="423">
        <v>3177906.068</v>
      </c>
      <c r="G1901" s="423">
        <v>4505.1724</v>
      </c>
      <c r="H1901" s="423">
        <v>1106.51491</v>
      </c>
      <c r="I1901" s="423">
        <v>1756.82482</v>
      </c>
      <c r="J1901" s="423" t="s">
        <v>6384</v>
      </c>
    </row>
    <row r="1902" ht="15.75" customHeight="1">
      <c r="B1902" s="422">
        <v>42561.0</v>
      </c>
      <c r="C1902" s="423">
        <v>53092.0</v>
      </c>
      <c r="D1902" s="423">
        <v>7.5900007E7</v>
      </c>
      <c r="E1902" s="423">
        <v>2095.492</v>
      </c>
      <c r="F1902" s="423">
        <v>3170012.334</v>
      </c>
      <c r="G1902" s="423">
        <v>4495.18935</v>
      </c>
      <c r="H1902" s="423">
        <v>1104.53181</v>
      </c>
      <c r="I1902" s="423">
        <v>1759.5629</v>
      </c>
      <c r="J1902" s="423" t="s">
        <v>6384</v>
      </c>
    </row>
    <row r="1903" ht="15.75" customHeight="1">
      <c r="B1903" s="422">
        <v>42551.0</v>
      </c>
      <c r="C1903" s="423">
        <v>81038.0</v>
      </c>
      <c r="D1903" s="423">
        <v>1.06797272E8</v>
      </c>
      <c r="E1903" s="423">
        <v>3772.874</v>
      </c>
      <c r="F1903" s="423">
        <v>3185749.345</v>
      </c>
      <c r="G1903" s="423">
        <v>4507.58048</v>
      </c>
      <c r="H1903" s="423">
        <v>1110.83844</v>
      </c>
      <c r="I1903" s="423">
        <v>1770.82291</v>
      </c>
      <c r="J1903" s="423" t="s">
        <v>6384</v>
      </c>
    </row>
    <row r="1904" ht="15.75" customHeight="1">
      <c r="B1904" s="422">
        <v>42550.0</v>
      </c>
      <c r="C1904" s="423">
        <v>76405.0</v>
      </c>
      <c r="D1904" s="423">
        <v>1.41071515E8</v>
      </c>
      <c r="E1904" s="423">
        <v>5862.487</v>
      </c>
      <c r="F1904" s="423">
        <v>3164161.171</v>
      </c>
      <c r="G1904" s="423">
        <v>4470.26394</v>
      </c>
      <c r="H1904" s="423">
        <v>1100.70426</v>
      </c>
      <c r="I1904" s="423">
        <v>1751.1703</v>
      </c>
      <c r="J1904" s="423" t="s">
        <v>6384</v>
      </c>
    </row>
    <row r="1905" ht="15.75" customHeight="1">
      <c r="B1905" s="422">
        <v>42549.0</v>
      </c>
      <c r="C1905" s="423">
        <v>79109.0</v>
      </c>
      <c r="D1905" s="423">
        <v>1.16244928E8</v>
      </c>
      <c r="E1905" s="423">
        <v>3886.799</v>
      </c>
      <c r="F1905" s="423">
        <v>3153420.613</v>
      </c>
      <c r="G1905" s="423">
        <v>4451.36438</v>
      </c>
      <c r="H1905" s="423">
        <v>1095.52764</v>
      </c>
      <c r="I1905" s="423">
        <v>1740.14128</v>
      </c>
      <c r="J1905" s="423" t="s">
        <v>6384</v>
      </c>
    </row>
    <row r="1906" ht="15.75" customHeight="1">
      <c r="B1906" s="422">
        <v>42548.0</v>
      </c>
      <c r="C1906" s="423">
        <v>76196.0</v>
      </c>
      <c r="D1906" s="423">
        <v>9.3661119E7</v>
      </c>
      <c r="E1906" s="423">
        <v>3521.103</v>
      </c>
      <c r="F1906" s="423">
        <v>3131999.302</v>
      </c>
      <c r="G1906" s="423">
        <v>4412.82689</v>
      </c>
      <c r="H1906" s="423">
        <v>1085.85065</v>
      </c>
      <c r="I1906" s="423">
        <v>1726.36083</v>
      </c>
      <c r="J1906" s="423" t="s">
        <v>6384</v>
      </c>
    </row>
    <row r="1907" ht="15.75" customHeight="1">
      <c r="B1907" s="422">
        <v>42547.0</v>
      </c>
      <c r="C1907" s="423">
        <v>75084.0</v>
      </c>
      <c r="D1907" s="423">
        <v>8.6301909E7</v>
      </c>
      <c r="E1907" s="423">
        <v>2657.539</v>
      </c>
      <c r="F1907" s="423">
        <v>3115393.357</v>
      </c>
      <c r="G1907" s="423">
        <v>4380.22445</v>
      </c>
      <c r="H1907" s="423">
        <v>1080.16491</v>
      </c>
      <c r="I1907" s="423">
        <v>1714.75188</v>
      </c>
      <c r="J1907" s="423" t="s">
        <v>6384</v>
      </c>
    </row>
    <row r="1908" ht="15.75" customHeight="1">
      <c r="B1908" s="422">
        <v>42544.0</v>
      </c>
      <c r="C1908" s="423">
        <v>81004.0</v>
      </c>
      <c r="D1908" s="423">
        <v>1.06684667E8</v>
      </c>
      <c r="E1908" s="423">
        <v>3116.083</v>
      </c>
      <c r="F1908" s="423">
        <v>3115936.382</v>
      </c>
      <c r="G1908" s="423">
        <v>4381.46119</v>
      </c>
      <c r="H1908" s="423">
        <v>1078.91025</v>
      </c>
      <c r="I1908" s="423">
        <v>1714.38104</v>
      </c>
      <c r="J1908" s="423" t="s">
        <v>6384</v>
      </c>
    </row>
    <row r="1909" ht="15.75" customHeight="1">
      <c r="B1909" s="422">
        <v>42543.0</v>
      </c>
      <c r="C1909" s="423">
        <v>83142.0</v>
      </c>
      <c r="D1909" s="423">
        <v>1.14146872E8</v>
      </c>
      <c r="E1909" s="423">
        <v>3291.313</v>
      </c>
      <c r="F1909" s="423">
        <v>3105567.611</v>
      </c>
      <c r="G1909" s="423">
        <v>4366.2485</v>
      </c>
      <c r="H1909" s="423">
        <v>1076.09147</v>
      </c>
      <c r="I1909" s="423">
        <v>1710.08463</v>
      </c>
      <c r="J1909" s="423" t="s">
        <v>6384</v>
      </c>
    </row>
    <row r="1910" ht="15.75" customHeight="1">
      <c r="B1910" s="422">
        <v>42542.0</v>
      </c>
      <c r="C1910" s="423">
        <v>80811.0</v>
      </c>
      <c r="D1910" s="423">
        <v>1.10047989E8</v>
      </c>
      <c r="E1910" s="423">
        <v>3284.294</v>
      </c>
      <c r="F1910" s="423">
        <v>3105732.591</v>
      </c>
      <c r="G1910" s="423">
        <v>4363.11257</v>
      </c>
      <c r="H1910" s="423">
        <v>1075.15807</v>
      </c>
      <c r="I1910" s="423">
        <v>1710.2101</v>
      </c>
      <c r="J1910" s="423" t="s">
        <v>6384</v>
      </c>
    </row>
    <row r="1911" ht="15.75" customHeight="1">
      <c r="B1911" s="422">
        <v>42541.0</v>
      </c>
      <c r="C1911" s="423">
        <v>79494.0</v>
      </c>
      <c r="D1911" s="423">
        <v>8.0966255E7</v>
      </c>
      <c r="E1911" s="423">
        <v>3283.493</v>
      </c>
      <c r="F1911" s="423">
        <v>3110700.492</v>
      </c>
      <c r="G1911" s="423">
        <v>4369.0052</v>
      </c>
      <c r="H1911" s="423">
        <v>1075.77411</v>
      </c>
      <c r="I1911" s="423">
        <v>1712.99712</v>
      </c>
      <c r="J1911" s="423" t="s">
        <v>6384</v>
      </c>
    </row>
    <row r="1912" ht="15.75" customHeight="1">
      <c r="B1912" s="422">
        <v>42540.0</v>
      </c>
      <c r="C1912" s="423">
        <v>85232.0</v>
      </c>
      <c r="D1912" s="423">
        <v>9.1854378E7</v>
      </c>
      <c r="E1912" s="423">
        <v>3214.62</v>
      </c>
      <c r="F1912" s="423">
        <v>3118405.964</v>
      </c>
      <c r="G1912" s="423">
        <v>4387.78183</v>
      </c>
      <c r="H1912" s="423">
        <v>1080.74769</v>
      </c>
      <c r="I1912" s="423">
        <v>1724.33954</v>
      </c>
      <c r="J1912" s="423" t="s">
        <v>6384</v>
      </c>
    </row>
    <row r="1913" ht="15.75" customHeight="1">
      <c r="B1913" s="422">
        <v>42537.0</v>
      </c>
      <c r="C1913" s="423">
        <v>97589.0</v>
      </c>
      <c r="D1913" s="423">
        <v>9.5134623E7</v>
      </c>
      <c r="E1913" s="423">
        <v>5305.876</v>
      </c>
      <c r="F1913" s="423">
        <v>3124236.101</v>
      </c>
      <c r="G1913" s="423">
        <v>4395.27734</v>
      </c>
      <c r="H1913" s="423">
        <v>1080.81983</v>
      </c>
      <c r="I1913" s="423">
        <v>1729.29275</v>
      </c>
      <c r="J1913" s="423" t="s">
        <v>6384</v>
      </c>
    </row>
    <row r="1914" ht="15.75" customHeight="1">
      <c r="B1914" s="422">
        <v>42536.0</v>
      </c>
      <c r="C1914" s="423">
        <v>93597.0</v>
      </c>
      <c r="D1914" s="423">
        <v>9.8351046E7</v>
      </c>
      <c r="E1914" s="423">
        <v>3576.713</v>
      </c>
      <c r="F1914" s="423">
        <v>3133381.906</v>
      </c>
      <c r="G1914" s="423">
        <v>4411.99731</v>
      </c>
      <c r="H1914" s="423">
        <v>1086.10039</v>
      </c>
      <c r="I1914" s="423">
        <v>1737.99752</v>
      </c>
      <c r="J1914" s="423" t="s">
        <v>6384</v>
      </c>
    </row>
    <row r="1915" ht="15.75" customHeight="1">
      <c r="B1915" s="422">
        <v>42535.0</v>
      </c>
      <c r="C1915" s="423">
        <v>100089.0</v>
      </c>
      <c r="D1915" s="423">
        <v>1.06768113E8</v>
      </c>
      <c r="E1915" s="423">
        <v>3878.287</v>
      </c>
      <c r="F1915" s="423">
        <v>3132115.07</v>
      </c>
      <c r="G1915" s="423">
        <v>4409.08936</v>
      </c>
      <c r="H1915" s="423">
        <v>1084.71393</v>
      </c>
      <c r="I1915" s="423">
        <v>1738.51865</v>
      </c>
      <c r="J1915" s="423" t="s">
        <v>6384</v>
      </c>
    </row>
    <row r="1916" ht="15.75" customHeight="1">
      <c r="B1916" s="422">
        <v>42534.0</v>
      </c>
      <c r="C1916" s="423">
        <v>91192.0</v>
      </c>
      <c r="D1916" s="423">
        <v>8.7521739E7</v>
      </c>
      <c r="E1916" s="423">
        <v>3637.866</v>
      </c>
      <c r="F1916" s="423">
        <v>3132942.4</v>
      </c>
      <c r="G1916" s="423">
        <v>4405.40397</v>
      </c>
      <c r="H1916" s="423">
        <v>1085.18746</v>
      </c>
      <c r="I1916" s="423">
        <v>1736.51637</v>
      </c>
      <c r="J1916" s="423" t="s">
        <v>6384</v>
      </c>
    </row>
    <row r="1917" ht="15.75" customHeight="1">
      <c r="B1917" s="422">
        <v>42533.0</v>
      </c>
      <c r="C1917" s="423">
        <v>91252.0</v>
      </c>
      <c r="D1917" s="423">
        <v>8.0672282E7</v>
      </c>
      <c r="E1917" s="423">
        <v>3319.797</v>
      </c>
      <c r="F1917" s="423">
        <v>3133581.964</v>
      </c>
      <c r="G1917" s="423">
        <v>4409.40154</v>
      </c>
      <c r="H1917" s="423">
        <v>1083.48204</v>
      </c>
      <c r="I1917" s="423">
        <v>1737.39862</v>
      </c>
      <c r="J1917" s="423" t="s">
        <v>6384</v>
      </c>
    </row>
    <row r="1918" ht="15.75" customHeight="1">
      <c r="B1918" s="422">
        <v>42530.0</v>
      </c>
      <c r="C1918" s="423">
        <v>93561.0</v>
      </c>
      <c r="D1918" s="423">
        <v>8.6236296E7</v>
      </c>
      <c r="E1918" s="423">
        <v>3404.883</v>
      </c>
      <c r="F1918" s="423">
        <v>3137460.33</v>
      </c>
      <c r="G1918" s="423">
        <v>4418.98593</v>
      </c>
      <c r="H1918" s="423">
        <v>1082.88165</v>
      </c>
      <c r="I1918" s="423">
        <v>1738.06197</v>
      </c>
      <c r="J1918" s="423" t="s">
        <v>6384</v>
      </c>
    </row>
    <row r="1919" ht="15.75" customHeight="1">
      <c r="B1919" s="422">
        <v>42529.0</v>
      </c>
      <c r="C1919" s="423">
        <v>95582.0</v>
      </c>
      <c r="D1919" s="423">
        <v>8.4067626E7</v>
      </c>
      <c r="E1919" s="423">
        <v>3233.126</v>
      </c>
      <c r="F1919" s="423">
        <v>3134725.283</v>
      </c>
      <c r="G1919" s="423">
        <v>4420.42668</v>
      </c>
      <c r="H1919" s="423">
        <v>1085.06089</v>
      </c>
      <c r="I1919" s="423">
        <v>1741.56994</v>
      </c>
      <c r="J1919" s="423" t="s">
        <v>6384</v>
      </c>
    </row>
    <row r="1920" ht="15.75" customHeight="1">
      <c r="B1920" s="422">
        <v>42528.0</v>
      </c>
      <c r="C1920" s="423">
        <v>134936.0</v>
      </c>
      <c r="D1920" s="423">
        <v>9.8209014E7</v>
      </c>
      <c r="E1920" s="423">
        <v>4714.797</v>
      </c>
      <c r="F1920" s="423">
        <v>3129466.989</v>
      </c>
      <c r="G1920" s="423">
        <v>4412.51204</v>
      </c>
      <c r="H1920" s="423">
        <v>1084.43404</v>
      </c>
      <c r="I1920" s="423">
        <v>1739.64968</v>
      </c>
      <c r="J1920" s="423" t="s">
        <v>6384</v>
      </c>
    </row>
    <row r="1921" ht="15.75" customHeight="1">
      <c r="B1921" s="422">
        <v>42527.0</v>
      </c>
      <c r="C1921" s="423">
        <v>75079.0</v>
      </c>
      <c r="D1921" s="423">
        <v>8.2112042E7</v>
      </c>
      <c r="E1921" s="423">
        <v>2826.257</v>
      </c>
      <c r="F1921" s="423">
        <v>3109301.801</v>
      </c>
      <c r="G1921" s="423">
        <v>4410.93262</v>
      </c>
      <c r="H1921" s="423">
        <v>1083.72906</v>
      </c>
      <c r="I1921" s="423">
        <v>1737.26072</v>
      </c>
      <c r="J1921" s="423" t="s">
        <v>6384</v>
      </c>
    </row>
    <row r="1922" ht="15.75" customHeight="1">
      <c r="B1922" s="422">
        <v>42526.0</v>
      </c>
      <c r="C1922" s="423">
        <v>86706.0</v>
      </c>
      <c r="D1922" s="423">
        <v>9.3293368E7</v>
      </c>
      <c r="E1922" s="423">
        <v>3078.72</v>
      </c>
      <c r="F1922" s="423">
        <v>3115208.843</v>
      </c>
      <c r="G1922" s="423">
        <v>4425.89495</v>
      </c>
      <c r="H1922" s="423">
        <v>1088.53084</v>
      </c>
      <c r="I1922" s="423">
        <v>1747.32546</v>
      </c>
      <c r="J1922" s="423" t="s">
        <v>6384</v>
      </c>
    </row>
    <row r="1923" ht="15.75" customHeight="1">
      <c r="B1923" s="422">
        <v>42523.0</v>
      </c>
      <c r="C1923" s="423">
        <v>112276.0</v>
      </c>
      <c r="D1923" s="423">
        <v>1.51898338E8</v>
      </c>
      <c r="E1923" s="423">
        <v>4935.253</v>
      </c>
      <c r="F1923" s="423">
        <v>3122144.172</v>
      </c>
      <c r="G1923" s="423">
        <v>4446.08907</v>
      </c>
      <c r="H1923" s="423">
        <v>1096.97918</v>
      </c>
      <c r="I1923" s="423">
        <v>1761.18484</v>
      </c>
      <c r="J1923" s="423" t="s">
        <v>6384</v>
      </c>
    </row>
    <row r="1924" ht="15.75" customHeight="1">
      <c r="B1924" s="422">
        <v>42522.0</v>
      </c>
      <c r="C1924" s="423">
        <v>96617.0</v>
      </c>
      <c r="D1924" s="423">
        <v>1.24159873E8</v>
      </c>
      <c r="E1924" s="423">
        <v>3580.773</v>
      </c>
      <c r="F1924" s="423">
        <v>3111238.428</v>
      </c>
      <c r="G1924" s="423">
        <v>4421.79486</v>
      </c>
      <c r="H1924" s="423">
        <v>1091.5485</v>
      </c>
      <c r="I1924" s="423">
        <v>1746.11997</v>
      </c>
      <c r="J1924" s="423" t="s">
        <v>6384</v>
      </c>
    </row>
    <row r="1925" ht="15.75" customHeight="1">
      <c r="B1925" s="422">
        <v>42521.0</v>
      </c>
      <c r="C1925" s="423">
        <v>104427.0</v>
      </c>
      <c r="D1925" s="423">
        <v>1.14935939E8</v>
      </c>
      <c r="E1925" s="423">
        <v>4262.358</v>
      </c>
      <c r="F1925" s="423">
        <v>3108752.389</v>
      </c>
      <c r="G1925" s="423">
        <v>4419.3923</v>
      </c>
      <c r="H1925" s="423">
        <v>1091.868</v>
      </c>
      <c r="I1925" s="423">
        <v>1745.80527</v>
      </c>
      <c r="J1925" s="423" t="s">
        <v>6384</v>
      </c>
    </row>
    <row r="1926" ht="15.75" customHeight="1">
      <c r="B1926" s="422">
        <v>42520.0</v>
      </c>
      <c r="C1926" s="423">
        <v>113302.0</v>
      </c>
      <c r="D1926" s="423">
        <v>1.48782502E8</v>
      </c>
      <c r="E1926" s="423">
        <v>4637.035</v>
      </c>
      <c r="F1926" s="423">
        <v>3111435.861</v>
      </c>
      <c r="G1926" s="423">
        <v>4423.00325</v>
      </c>
      <c r="H1926" s="423">
        <v>1089.69485</v>
      </c>
      <c r="I1926" s="423">
        <v>1733.77073</v>
      </c>
      <c r="J1926" s="423" t="s">
        <v>6384</v>
      </c>
    </row>
    <row r="1927" ht="15.75" customHeight="1">
      <c r="B1927" s="422">
        <v>42519.0</v>
      </c>
      <c r="C1927" s="423">
        <v>113678.0</v>
      </c>
      <c r="D1927" s="423">
        <v>1.4935341E8</v>
      </c>
      <c r="E1927" s="423">
        <v>4279.683</v>
      </c>
      <c r="F1927" s="423">
        <v>3111032.877</v>
      </c>
      <c r="G1927" s="423">
        <v>4426.78054</v>
      </c>
      <c r="H1927" s="423">
        <v>1091.64505</v>
      </c>
      <c r="I1927" s="423">
        <v>1734.74307</v>
      </c>
      <c r="J1927" s="423" t="s">
        <v>6384</v>
      </c>
    </row>
    <row r="1928" ht="15.75" customHeight="1">
      <c r="B1928" s="422">
        <v>42516.0</v>
      </c>
      <c r="C1928" s="423">
        <v>88382.0</v>
      </c>
      <c r="D1928" s="423">
        <v>1.09676461E8</v>
      </c>
      <c r="E1928" s="423">
        <v>3499.585</v>
      </c>
      <c r="F1928" s="423">
        <v>3091496.393</v>
      </c>
      <c r="G1928" s="423">
        <v>4388.00659</v>
      </c>
      <c r="H1928" s="423">
        <v>1076.58963</v>
      </c>
      <c r="I1928" s="423">
        <v>1707.96894</v>
      </c>
      <c r="J1928" s="423" t="s">
        <v>6384</v>
      </c>
    </row>
    <row r="1929" ht="15.75" customHeight="1">
      <c r="B1929" s="422">
        <v>42515.0</v>
      </c>
      <c r="C1929" s="423">
        <v>98719.0</v>
      </c>
      <c r="D1929" s="423">
        <v>1.08044714E8</v>
      </c>
      <c r="E1929" s="423">
        <v>3768.234</v>
      </c>
      <c r="F1929" s="423">
        <v>3083723.561</v>
      </c>
      <c r="G1929" s="423">
        <v>4366.0339</v>
      </c>
      <c r="H1929" s="423">
        <v>1068.48541</v>
      </c>
      <c r="I1929" s="423">
        <v>1693.01635</v>
      </c>
      <c r="J1929" s="423" t="s">
        <v>6384</v>
      </c>
    </row>
    <row r="1930" ht="15.75" customHeight="1">
      <c r="B1930" s="422">
        <v>42514.0</v>
      </c>
      <c r="C1930" s="423">
        <v>104263.0</v>
      </c>
      <c r="D1930" s="423">
        <v>1.15712401E8</v>
      </c>
      <c r="E1930" s="423">
        <v>3921.551</v>
      </c>
      <c r="F1930" s="423">
        <v>3099127.692</v>
      </c>
      <c r="G1930" s="423">
        <v>4394.06805</v>
      </c>
      <c r="H1930" s="423">
        <v>1073.63139</v>
      </c>
      <c r="I1930" s="423">
        <v>1704.76967</v>
      </c>
      <c r="J1930" s="423" t="s">
        <v>6384</v>
      </c>
    </row>
    <row r="1931" ht="15.75" customHeight="1">
      <c r="B1931" s="422">
        <v>42512.0</v>
      </c>
      <c r="C1931" s="423">
        <v>98322.0</v>
      </c>
      <c r="D1931" s="423">
        <v>1.06204101E8</v>
      </c>
      <c r="E1931" s="423">
        <v>3695.535</v>
      </c>
      <c r="F1931" s="423">
        <v>3102627.049</v>
      </c>
      <c r="G1931" s="423">
        <v>4394.3191</v>
      </c>
      <c r="H1931" s="423">
        <v>1073.9636</v>
      </c>
      <c r="I1931" s="423">
        <v>1712.93255</v>
      </c>
      <c r="J1931" s="423" t="s">
        <v>6384</v>
      </c>
    </row>
    <row r="1932" ht="15.75" customHeight="1">
      <c r="B1932" s="422">
        <v>42509.0</v>
      </c>
      <c r="C1932" s="423">
        <v>116182.0</v>
      </c>
      <c r="D1932" s="423">
        <v>1.24921416E8</v>
      </c>
      <c r="E1932" s="423">
        <v>4247.676</v>
      </c>
      <c r="F1932" s="423">
        <v>3101454.226</v>
      </c>
      <c r="G1932" s="423">
        <v>4392.87953</v>
      </c>
      <c r="H1932" s="423">
        <v>1077.4697</v>
      </c>
      <c r="I1932" s="423">
        <v>1719.2187</v>
      </c>
      <c r="J1932" s="423" t="s">
        <v>6384</v>
      </c>
    </row>
    <row r="1933" ht="15.75" customHeight="1">
      <c r="B1933" s="422">
        <v>42508.0</v>
      </c>
      <c r="C1933" s="423">
        <v>101561.0</v>
      </c>
      <c r="D1933" s="423">
        <v>1.01498353E8</v>
      </c>
      <c r="E1933" s="423">
        <v>3612.983</v>
      </c>
      <c r="F1933" s="423">
        <v>3086166.446</v>
      </c>
      <c r="G1933" s="423">
        <v>4364.31232</v>
      </c>
      <c r="H1933" s="423">
        <v>1071.76561</v>
      </c>
      <c r="I1933" s="423">
        <v>1708.54869</v>
      </c>
      <c r="J1933" s="423" t="s">
        <v>6384</v>
      </c>
    </row>
    <row r="1934" ht="15.75" customHeight="1">
      <c r="B1934" s="422">
        <v>42507.0</v>
      </c>
      <c r="C1934" s="423">
        <v>82738.0</v>
      </c>
      <c r="D1934" s="423">
        <v>8.1281247E7</v>
      </c>
      <c r="E1934" s="423">
        <v>3020.25</v>
      </c>
      <c r="F1934" s="423">
        <v>3067485.509</v>
      </c>
      <c r="G1934" s="423">
        <v>4326.63791</v>
      </c>
      <c r="H1934" s="423">
        <v>1062.0256</v>
      </c>
      <c r="I1934" s="423">
        <v>1689.52645</v>
      </c>
      <c r="J1934" s="423" t="s">
        <v>6384</v>
      </c>
    </row>
    <row r="1935" ht="15.75" customHeight="1">
      <c r="B1935" s="422">
        <v>42506.0</v>
      </c>
      <c r="C1935" s="423">
        <v>78122.0</v>
      </c>
      <c r="D1935" s="423">
        <v>9.8703514E7</v>
      </c>
      <c r="E1935" s="423">
        <v>2886.417</v>
      </c>
      <c r="F1935" s="423">
        <v>3048500.475</v>
      </c>
      <c r="G1935" s="423">
        <v>4288.6452</v>
      </c>
      <c r="H1935" s="423">
        <v>1053.22025</v>
      </c>
      <c r="I1935" s="423">
        <v>1666.44778</v>
      </c>
      <c r="J1935" s="423" t="s">
        <v>6384</v>
      </c>
    </row>
    <row r="1936" ht="15.75" customHeight="1">
      <c r="B1936" s="422">
        <v>42505.0</v>
      </c>
      <c r="C1936" s="423">
        <v>74833.0</v>
      </c>
      <c r="D1936" s="423">
        <v>6.662283E7</v>
      </c>
      <c r="E1936" s="423">
        <v>2580.108</v>
      </c>
      <c r="F1936" s="423">
        <v>3044621.735</v>
      </c>
      <c r="G1936" s="423">
        <v>4275.4792</v>
      </c>
      <c r="H1936" s="423">
        <v>1050.62211</v>
      </c>
      <c r="I1936" s="423">
        <v>1660.01969</v>
      </c>
      <c r="J1936" s="423" t="s">
        <v>6384</v>
      </c>
    </row>
    <row r="1937" ht="15.75" customHeight="1">
      <c r="B1937" s="422">
        <v>42502.0</v>
      </c>
      <c r="C1937" s="423">
        <v>79410.0</v>
      </c>
      <c r="D1937" s="423">
        <v>7.3023217E7</v>
      </c>
      <c r="E1937" s="423">
        <v>3112.9</v>
      </c>
      <c r="F1937" s="423">
        <v>3056439.219</v>
      </c>
      <c r="G1937" s="423">
        <v>4298.65064</v>
      </c>
      <c r="H1937" s="423">
        <v>1056.0929</v>
      </c>
      <c r="I1937" s="423">
        <v>1667.24622</v>
      </c>
      <c r="J1937" s="423" t="s">
        <v>6384</v>
      </c>
    </row>
    <row r="1938" ht="15.75" customHeight="1">
      <c r="B1938" s="422">
        <v>42501.0</v>
      </c>
      <c r="C1938" s="423">
        <v>85830.0</v>
      </c>
      <c r="D1938" s="423">
        <v>7.8777472E7</v>
      </c>
      <c r="E1938" s="423">
        <v>3220.238</v>
      </c>
      <c r="F1938" s="423">
        <v>3066404.175</v>
      </c>
      <c r="G1938" s="423">
        <v>4318.44596</v>
      </c>
      <c r="H1938" s="423">
        <v>1062.49469</v>
      </c>
      <c r="I1938" s="423">
        <v>1673.5369</v>
      </c>
      <c r="J1938" s="423" t="s">
        <v>6384</v>
      </c>
    </row>
    <row r="1939" ht="15.75" customHeight="1">
      <c r="B1939" s="422">
        <v>42500.0</v>
      </c>
      <c r="C1939" s="423">
        <v>98881.0</v>
      </c>
      <c r="D1939" s="423">
        <v>1.1341678E8</v>
      </c>
      <c r="E1939" s="423">
        <v>4307.011</v>
      </c>
      <c r="F1939" s="423">
        <v>3076276.665</v>
      </c>
      <c r="G1939" s="423">
        <v>4330.31975</v>
      </c>
      <c r="H1939" s="423">
        <v>1066.20501</v>
      </c>
      <c r="I1939" s="423">
        <v>1681.08143</v>
      </c>
      <c r="J1939" s="423" t="s">
        <v>6384</v>
      </c>
    </row>
    <row r="1940" ht="15.75" customHeight="1">
      <c r="B1940" s="422">
        <v>42499.0</v>
      </c>
      <c r="C1940" s="423">
        <v>110474.0</v>
      </c>
      <c r="D1940" s="423">
        <v>1.01617505E8</v>
      </c>
      <c r="E1940" s="423">
        <v>4939.645</v>
      </c>
      <c r="F1940" s="423">
        <v>3073833.351</v>
      </c>
      <c r="G1940" s="423">
        <v>4329.397</v>
      </c>
      <c r="H1940" s="423">
        <v>1063.99703</v>
      </c>
      <c r="I1940" s="423">
        <v>1679.08508</v>
      </c>
      <c r="J1940" s="423" t="s">
        <v>6384</v>
      </c>
    </row>
    <row r="1941" ht="15.75" customHeight="1">
      <c r="B1941" s="422">
        <v>42498.0</v>
      </c>
      <c r="C1941" s="423">
        <v>98405.0</v>
      </c>
      <c r="D1941" s="423">
        <v>9.5114367E7</v>
      </c>
      <c r="E1941" s="423">
        <v>3971.758</v>
      </c>
      <c r="F1941" s="423">
        <v>3070947.288</v>
      </c>
      <c r="G1941" s="423">
        <v>4340.06901</v>
      </c>
      <c r="H1941" s="423">
        <v>1069.4237</v>
      </c>
      <c r="I1941" s="423">
        <v>1682.60298</v>
      </c>
      <c r="J1941" s="423" t="s">
        <v>6384</v>
      </c>
    </row>
    <row r="1942" ht="15.75" customHeight="1">
      <c r="B1942" s="422">
        <v>42495.0</v>
      </c>
      <c r="C1942" s="423">
        <v>106764.0</v>
      </c>
      <c r="D1942" s="423">
        <v>1.19559933E8</v>
      </c>
      <c r="E1942" s="423">
        <v>4781.241</v>
      </c>
      <c r="F1942" s="423">
        <v>3055786.478</v>
      </c>
      <c r="G1942" s="423">
        <v>4306.79684</v>
      </c>
      <c r="H1942" s="423">
        <v>1057.13254</v>
      </c>
      <c r="I1942" s="423">
        <v>1665.28751</v>
      </c>
      <c r="J1942" s="423" t="s">
        <v>6384</v>
      </c>
    </row>
    <row r="1943" ht="15.75" customHeight="1">
      <c r="B1943" s="422">
        <v>42494.0</v>
      </c>
      <c r="C1943" s="423">
        <v>94673.0</v>
      </c>
      <c r="D1943" s="423">
        <v>1.04471354E8</v>
      </c>
      <c r="E1943" s="423">
        <v>4007.655</v>
      </c>
      <c r="F1943" s="423">
        <v>3028430.543</v>
      </c>
      <c r="G1943" s="423">
        <v>4258.20011</v>
      </c>
      <c r="H1943" s="423">
        <v>1042.23109</v>
      </c>
      <c r="I1943" s="423">
        <v>1641.81596</v>
      </c>
      <c r="J1943" s="423" t="s">
        <v>6384</v>
      </c>
    </row>
    <row r="1944" ht="15.75" customHeight="1">
      <c r="B1944" s="422">
        <v>42493.0</v>
      </c>
      <c r="C1944" s="423">
        <v>92159.0</v>
      </c>
      <c r="D1944" s="423">
        <v>1.24839856E8</v>
      </c>
      <c r="E1944" s="423">
        <v>4058.5</v>
      </c>
      <c r="F1944" s="423">
        <v>3036433.847</v>
      </c>
      <c r="G1944" s="423">
        <v>4272.17717</v>
      </c>
      <c r="H1944" s="423">
        <v>1044.08456</v>
      </c>
      <c r="I1944" s="423">
        <v>1644.50311</v>
      </c>
      <c r="J1944" s="423" t="s">
        <v>6384</v>
      </c>
    </row>
    <row r="1945" ht="15.75" customHeight="1">
      <c r="B1945" s="422">
        <v>42492.0</v>
      </c>
      <c r="C1945" s="423">
        <v>77513.0</v>
      </c>
      <c r="D1945" s="423">
        <v>1.00317982E8</v>
      </c>
      <c r="E1945" s="423">
        <v>4611.786</v>
      </c>
      <c r="F1945" s="423">
        <v>2985349.704</v>
      </c>
      <c r="G1945" s="423">
        <v>4171.40717</v>
      </c>
      <c r="H1945" s="423">
        <v>1020.02077</v>
      </c>
      <c r="I1945" s="423">
        <v>1599.23682</v>
      </c>
      <c r="J1945" s="423" t="s">
        <v>6384</v>
      </c>
    </row>
    <row r="1946" ht="15.75" customHeight="1">
      <c r="B1946" s="422">
        <v>42488.0</v>
      </c>
      <c r="C1946" s="423">
        <v>95890.0</v>
      </c>
      <c r="D1946" s="423">
        <v>1.14920176E8</v>
      </c>
      <c r="E1946" s="423">
        <v>4422.29</v>
      </c>
      <c r="F1946" s="423">
        <v>2999852.93</v>
      </c>
      <c r="G1946" s="423">
        <v>4195.69851</v>
      </c>
      <c r="H1946" s="423">
        <v>1025.1472</v>
      </c>
      <c r="I1946" s="423">
        <v>1612.34297</v>
      </c>
      <c r="J1946" s="423" t="s">
        <v>6384</v>
      </c>
    </row>
    <row r="1947" ht="15.75" customHeight="1">
      <c r="B1947" s="422">
        <v>42487.0</v>
      </c>
      <c r="C1947" s="423">
        <v>83152.0</v>
      </c>
      <c r="D1947" s="423">
        <v>1.04352182E8</v>
      </c>
      <c r="E1947" s="423">
        <v>3564.384</v>
      </c>
      <c r="F1947" s="423">
        <v>3023829.859</v>
      </c>
      <c r="G1947" s="423">
        <v>4238.94911</v>
      </c>
      <c r="H1947" s="423">
        <v>1034.68448</v>
      </c>
      <c r="I1947" s="423">
        <v>1632.78469</v>
      </c>
      <c r="J1947" s="423" t="s">
        <v>6384</v>
      </c>
    </row>
    <row r="1948" ht="15.75" customHeight="1">
      <c r="B1948" s="422">
        <v>42486.0</v>
      </c>
      <c r="C1948" s="423">
        <v>93197.0</v>
      </c>
      <c r="D1948" s="423">
        <v>8.0430039E7</v>
      </c>
      <c r="E1948" s="423">
        <v>3436.523</v>
      </c>
      <c r="F1948" s="423">
        <v>3051677.33</v>
      </c>
      <c r="G1948" s="423">
        <v>4281.93256</v>
      </c>
      <c r="H1948" s="423">
        <v>1044.75407</v>
      </c>
      <c r="I1948" s="423">
        <v>1647.00866</v>
      </c>
      <c r="J1948" s="423" t="s">
        <v>6384</v>
      </c>
    </row>
    <row r="1949" ht="15.75" customHeight="1">
      <c r="B1949" s="422">
        <v>42485.0</v>
      </c>
      <c r="C1949" s="423">
        <v>89138.0</v>
      </c>
      <c r="D1949" s="423">
        <v>7.105332E7</v>
      </c>
      <c r="E1949" s="423">
        <v>3312.876</v>
      </c>
      <c r="F1949" s="423">
        <v>3072958.581</v>
      </c>
      <c r="G1949" s="423">
        <v>4321.62797</v>
      </c>
      <c r="H1949" s="423">
        <v>1053.6289</v>
      </c>
      <c r="I1949" s="423">
        <v>1658.53753</v>
      </c>
      <c r="J1949" s="423" t="s">
        <v>6384</v>
      </c>
    </row>
    <row r="1950" ht="15.75" customHeight="1">
      <c r="B1950" s="422">
        <v>42484.0</v>
      </c>
      <c r="C1950" s="423">
        <v>93050.0</v>
      </c>
      <c r="D1950" s="423">
        <v>8.4638409E7</v>
      </c>
      <c r="E1950" s="423">
        <v>3075.142</v>
      </c>
      <c r="F1950" s="423">
        <v>3079194.015</v>
      </c>
      <c r="G1950" s="423">
        <v>4338.24583</v>
      </c>
      <c r="H1950" s="423">
        <v>1057.4864</v>
      </c>
      <c r="I1950" s="423">
        <v>1663.52121</v>
      </c>
      <c r="J1950" s="423" t="s">
        <v>6384</v>
      </c>
    </row>
    <row r="1951" ht="15.75" customHeight="1">
      <c r="B1951" s="422">
        <v>42481.0</v>
      </c>
      <c r="C1951" s="423">
        <v>114520.0</v>
      </c>
      <c r="D1951" s="423">
        <v>1.00601476E8</v>
      </c>
      <c r="E1951" s="423">
        <v>4169.131</v>
      </c>
      <c r="F1951" s="423">
        <v>3085066.849</v>
      </c>
      <c r="G1951" s="423">
        <v>4340.34296</v>
      </c>
      <c r="H1951" s="423">
        <v>1057.93383</v>
      </c>
      <c r="I1951" s="423">
        <v>1666.1525</v>
      </c>
      <c r="J1951" s="423" t="s">
        <v>6384</v>
      </c>
    </row>
    <row r="1952" ht="15.75" customHeight="1">
      <c r="B1952" s="422">
        <v>42480.0</v>
      </c>
      <c r="C1952" s="423">
        <v>108032.0</v>
      </c>
      <c r="D1952" s="423">
        <v>1.06690048E8</v>
      </c>
      <c r="E1952" s="423">
        <v>4340.283</v>
      </c>
      <c r="F1952" s="423">
        <v>3080397.192</v>
      </c>
      <c r="G1952" s="423">
        <v>4359.39636</v>
      </c>
      <c r="H1952" s="423">
        <v>1057.30814</v>
      </c>
      <c r="I1952" s="423">
        <v>1667.46804</v>
      </c>
      <c r="J1952" s="423" t="s">
        <v>6384</v>
      </c>
    </row>
    <row r="1953" ht="15.75" customHeight="1">
      <c r="B1953" s="422">
        <v>42479.0</v>
      </c>
      <c r="C1953" s="423">
        <v>100744.0</v>
      </c>
      <c r="D1953" s="423">
        <v>8.2941125E7</v>
      </c>
      <c r="E1953" s="423">
        <v>3399.596</v>
      </c>
      <c r="F1953" s="423">
        <v>3070262.685</v>
      </c>
      <c r="G1953" s="423">
        <v>4357.6338</v>
      </c>
      <c r="H1953" s="423">
        <v>1055.97869</v>
      </c>
      <c r="I1953" s="423">
        <v>1662.39378</v>
      </c>
      <c r="J1953" s="423" t="s">
        <v>6384</v>
      </c>
    </row>
    <row r="1954" ht="15.75" customHeight="1">
      <c r="B1954" s="422">
        <v>42478.0</v>
      </c>
      <c r="C1954" s="423">
        <v>113921.0</v>
      </c>
      <c r="D1954" s="423">
        <v>1.18239334E8</v>
      </c>
      <c r="E1954" s="423">
        <v>4257.959</v>
      </c>
      <c r="F1954" s="423">
        <v>3081568.005</v>
      </c>
      <c r="G1954" s="423">
        <v>4391.4203</v>
      </c>
      <c r="H1954" s="423">
        <v>1062.93802</v>
      </c>
      <c r="I1954" s="423">
        <v>1672.86972</v>
      </c>
      <c r="J1954" s="423" t="s">
        <v>6384</v>
      </c>
    </row>
    <row r="1955" ht="15.75" customHeight="1">
      <c r="B1955" s="422">
        <v>42477.0</v>
      </c>
      <c r="C1955" s="423">
        <v>92365.0</v>
      </c>
      <c r="D1955" s="423">
        <v>8.3395892E7</v>
      </c>
      <c r="E1955" s="423">
        <v>3163.238</v>
      </c>
      <c r="F1955" s="423">
        <v>3080549.12</v>
      </c>
      <c r="G1955" s="423">
        <v>4393.34337</v>
      </c>
      <c r="H1955" s="423">
        <v>1064.31161</v>
      </c>
      <c r="I1955" s="423">
        <v>1673.22761</v>
      </c>
      <c r="J1955" s="423" t="s">
        <v>6384</v>
      </c>
    </row>
    <row r="1956" ht="15.75" customHeight="1">
      <c r="B1956" s="422">
        <v>42473.0</v>
      </c>
      <c r="C1956" s="423">
        <v>103618.0</v>
      </c>
      <c r="D1956" s="423">
        <v>9.1376428E7</v>
      </c>
      <c r="E1956" s="423">
        <v>3900.744</v>
      </c>
      <c r="F1956" s="423">
        <v>3085177.734</v>
      </c>
      <c r="G1956" s="423">
        <v>4408.64279</v>
      </c>
      <c r="H1956" s="423">
        <v>1065.98883</v>
      </c>
      <c r="I1956" s="423">
        <v>1683.35421</v>
      </c>
      <c r="J1956" s="423" t="s">
        <v>6384</v>
      </c>
    </row>
    <row r="1957" ht="15.75" customHeight="1">
      <c r="B1957" s="422">
        <v>42472.0</v>
      </c>
      <c r="C1957" s="423">
        <v>106644.0</v>
      </c>
      <c r="D1957" s="423">
        <v>1.00542723E8</v>
      </c>
      <c r="E1957" s="423">
        <v>4749.664</v>
      </c>
      <c r="F1957" s="423">
        <v>3081396.94</v>
      </c>
      <c r="G1957" s="423">
        <v>4407.52472</v>
      </c>
      <c r="H1957" s="423">
        <v>1067.26001</v>
      </c>
      <c r="I1957" s="423">
        <v>1678.87566</v>
      </c>
      <c r="J1957" s="423" t="s">
        <v>6384</v>
      </c>
    </row>
    <row r="1958" ht="15.75" customHeight="1">
      <c r="B1958" s="422">
        <v>42471.0</v>
      </c>
      <c r="C1958" s="423">
        <v>104156.0</v>
      </c>
      <c r="D1958" s="423">
        <v>1.12097514E8</v>
      </c>
      <c r="E1958" s="423">
        <v>4185.325</v>
      </c>
      <c r="F1958" s="423">
        <v>3078044.203</v>
      </c>
      <c r="G1958" s="423">
        <v>4401.78495</v>
      </c>
      <c r="H1958" s="423">
        <v>1064.60486</v>
      </c>
      <c r="I1958" s="423">
        <v>1673.93652</v>
      </c>
      <c r="J1958" s="423" t="s">
        <v>6384</v>
      </c>
    </row>
    <row r="1959" ht="15.75" customHeight="1">
      <c r="B1959" s="422">
        <v>42470.0</v>
      </c>
      <c r="C1959" s="423">
        <v>123813.0</v>
      </c>
      <c r="D1959" s="423">
        <v>1.18977127E8</v>
      </c>
      <c r="E1959" s="423">
        <v>4637.071</v>
      </c>
      <c r="F1959" s="423">
        <v>3092673.361</v>
      </c>
      <c r="G1959" s="423">
        <v>4431.12832</v>
      </c>
      <c r="H1959" s="423">
        <v>1070.38144</v>
      </c>
      <c r="I1959" s="423">
        <v>1681.12834</v>
      </c>
      <c r="J1959" s="423" t="s">
        <v>6384</v>
      </c>
    </row>
    <row r="1960" ht="15.75" customHeight="1">
      <c r="B1960" s="422">
        <v>42467.0</v>
      </c>
      <c r="C1960" s="423">
        <v>117527.0</v>
      </c>
      <c r="D1960" s="423">
        <v>1.23149677E8</v>
      </c>
      <c r="E1960" s="423">
        <v>4334.32</v>
      </c>
      <c r="F1960" s="423">
        <v>3093465.369</v>
      </c>
      <c r="G1960" s="423">
        <v>4443.06662</v>
      </c>
      <c r="H1960" s="423">
        <v>1075.90067</v>
      </c>
      <c r="I1960" s="423">
        <v>1686.23846</v>
      </c>
      <c r="J1960" s="423" t="s">
        <v>6384</v>
      </c>
    </row>
    <row r="1961" ht="15.75" customHeight="1">
      <c r="B1961" s="422">
        <v>42466.0</v>
      </c>
      <c r="C1961" s="423">
        <v>136700.0</v>
      </c>
      <c r="D1961" s="423">
        <v>1.26668941E8</v>
      </c>
      <c r="E1961" s="423">
        <v>4276.645</v>
      </c>
      <c r="F1961" s="423">
        <v>3077663.064</v>
      </c>
      <c r="G1961" s="423">
        <v>4413.85188</v>
      </c>
      <c r="H1961" s="423">
        <v>1067.63684</v>
      </c>
      <c r="I1961" s="423">
        <v>1670.52226</v>
      </c>
      <c r="J1961" s="423" t="s">
        <v>6384</v>
      </c>
    </row>
    <row r="1962" ht="15.75" customHeight="1">
      <c r="B1962" s="422">
        <v>42465.0</v>
      </c>
      <c r="C1962" s="423">
        <v>84413.0</v>
      </c>
      <c r="D1962" s="423">
        <v>9.9594652E7</v>
      </c>
      <c r="E1962" s="423">
        <v>3178.457</v>
      </c>
      <c r="F1962" s="423">
        <v>3068069.55</v>
      </c>
      <c r="G1962" s="423">
        <v>4409.72398</v>
      </c>
      <c r="H1962" s="423">
        <v>1065.99356</v>
      </c>
      <c r="I1962" s="423">
        <v>1670.2585</v>
      </c>
      <c r="J1962" s="423" t="s">
        <v>6384</v>
      </c>
    </row>
    <row r="1963" ht="15.75" customHeight="1">
      <c r="B1963" s="422">
        <v>42464.0</v>
      </c>
      <c r="C1963" s="423">
        <v>114490.0</v>
      </c>
      <c r="D1963" s="423">
        <v>1.42794778E8</v>
      </c>
      <c r="E1963" s="423">
        <v>4903.947</v>
      </c>
      <c r="F1963" s="423">
        <v>3079499.027</v>
      </c>
      <c r="G1963" s="423">
        <v>4431.65797</v>
      </c>
      <c r="H1963" s="423">
        <v>1068.82284</v>
      </c>
      <c r="I1963" s="423">
        <v>1678.10533</v>
      </c>
      <c r="J1963" s="423" t="s">
        <v>6384</v>
      </c>
    </row>
    <row r="1964" ht="15.75" customHeight="1">
      <c r="B1964" s="422">
        <v>42463.0</v>
      </c>
      <c r="C1964" s="423">
        <v>101597.0</v>
      </c>
      <c r="D1964" s="423">
        <v>1.17567374E8</v>
      </c>
      <c r="E1964" s="423">
        <v>3739.842</v>
      </c>
      <c r="F1964" s="423">
        <v>3058592.922</v>
      </c>
      <c r="G1964" s="423">
        <v>4379.23179</v>
      </c>
      <c r="H1964" s="423">
        <v>1058.71636</v>
      </c>
      <c r="I1964" s="423">
        <v>1650.88789</v>
      </c>
      <c r="J1964" s="423" t="s">
        <v>6384</v>
      </c>
    </row>
    <row r="1965" ht="15.75" customHeight="1">
      <c r="B1965" s="422">
        <v>42460.0</v>
      </c>
      <c r="C1965" s="423">
        <v>104806.0</v>
      </c>
      <c r="D1965" s="423">
        <v>1.26225104E8</v>
      </c>
      <c r="E1965" s="423">
        <v>4129.635</v>
      </c>
      <c r="F1965" s="423">
        <v>3036415.632</v>
      </c>
      <c r="G1965" s="423">
        <v>4357.53806</v>
      </c>
      <c r="H1965" s="423">
        <v>1052.13747</v>
      </c>
      <c r="I1965" s="423">
        <v>1648.95195</v>
      </c>
      <c r="J1965" s="423" t="s">
        <v>6384</v>
      </c>
    </row>
    <row r="1966" ht="15.75" customHeight="1">
      <c r="B1966" s="422">
        <v>42459.0</v>
      </c>
      <c r="C1966" s="423">
        <v>99557.0</v>
      </c>
      <c r="D1966" s="423">
        <v>1.04311651E8</v>
      </c>
      <c r="E1966" s="423">
        <v>3854.411</v>
      </c>
      <c r="F1966" s="423">
        <v>3025177.059</v>
      </c>
      <c r="G1966" s="423">
        <v>4335.29667</v>
      </c>
      <c r="H1966" s="423">
        <v>1051.22381</v>
      </c>
      <c r="I1966" s="423">
        <v>1645.14664</v>
      </c>
      <c r="J1966" s="423" t="s">
        <v>6384</v>
      </c>
    </row>
    <row r="1967" ht="15.75" customHeight="1">
      <c r="B1967" s="422">
        <v>42458.0</v>
      </c>
      <c r="C1967" s="423">
        <v>86371.0</v>
      </c>
      <c r="D1967" s="423">
        <v>8.579514E7</v>
      </c>
      <c r="E1967" s="423">
        <v>3030.117</v>
      </c>
      <c r="F1967" s="423">
        <v>3012935.613</v>
      </c>
      <c r="G1967" s="423">
        <v>4311.80605</v>
      </c>
      <c r="H1967" s="423">
        <v>1046.07393</v>
      </c>
      <c r="I1967" s="423">
        <v>1631.73248</v>
      </c>
      <c r="J1967" s="423" t="s">
        <v>6384</v>
      </c>
    </row>
    <row r="1968" ht="15.75" customHeight="1">
      <c r="B1968" s="422">
        <v>42457.0</v>
      </c>
      <c r="C1968" s="423">
        <v>91828.0</v>
      </c>
      <c r="D1968" s="423">
        <v>9.3754764E7</v>
      </c>
      <c r="E1968" s="423">
        <v>2979.181</v>
      </c>
      <c r="F1968" s="423">
        <v>3008817.17</v>
      </c>
      <c r="G1968" s="423">
        <v>4302.57819</v>
      </c>
      <c r="H1968" s="423">
        <v>1044.96399</v>
      </c>
      <c r="I1968" s="423">
        <v>1630.82012</v>
      </c>
      <c r="J1968" s="423" t="s">
        <v>6384</v>
      </c>
    </row>
    <row r="1969" ht="15.75" customHeight="1">
      <c r="B1969" s="422">
        <v>42456.0</v>
      </c>
      <c r="C1969" s="423">
        <v>80315.0</v>
      </c>
      <c r="D1969" s="423">
        <v>9.4102845E7</v>
      </c>
      <c r="E1969" s="423">
        <v>2781.104</v>
      </c>
      <c r="F1969" s="423">
        <v>3033762.139</v>
      </c>
      <c r="G1969" s="423">
        <v>4355.93893</v>
      </c>
      <c r="H1969" s="423">
        <v>1057.28996</v>
      </c>
      <c r="I1969" s="423">
        <v>1651.13869</v>
      </c>
      <c r="J1969" s="423" t="s">
        <v>6384</v>
      </c>
    </row>
    <row r="1970" ht="15.75" customHeight="1">
      <c r="B1970" s="422">
        <v>42453.0</v>
      </c>
      <c r="C1970" s="423">
        <v>96013.0</v>
      </c>
      <c r="D1970" s="423">
        <v>9.9489387E7</v>
      </c>
      <c r="E1970" s="423">
        <v>3297.193</v>
      </c>
      <c r="F1970" s="423">
        <v>3041722.681</v>
      </c>
      <c r="G1970" s="423">
        <v>4370.49711</v>
      </c>
      <c r="H1970" s="423">
        <v>1059.71028</v>
      </c>
      <c r="I1970" s="423">
        <v>1655.45547</v>
      </c>
      <c r="J1970" s="423" t="s">
        <v>6384</v>
      </c>
    </row>
    <row r="1971" ht="15.75" customHeight="1">
      <c r="B1971" s="422">
        <v>42452.0</v>
      </c>
      <c r="C1971" s="423">
        <v>127532.0</v>
      </c>
      <c r="D1971" s="423">
        <v>1.2789516E8</v>
      </c>
      <c r="E1971" s="423">
        <v>4141.578</v>
      </c>
      <c r="F1971" s="423">
        <v>3044659.026</v>
      </c>
      <c r="G1971" s="423">
        <v>4381.16223</v>
      </c>
      <c r="H1971" s="423">
        <v>1060.79493</v>
      </c>
      <c r="I1971" s="423">
        <v>1658.14968</v>
      </c>
      <c r="J1971" s="423" t="s">
        <v>6384</v>
      </c>
    </row>
    <row r="1972" ht="15.75" customHeight="1">
      <c r="B1972" s="422">
        <v>42451.0</v>
      </c>
      <c r="C1972" s="423">
        <v>87320.0</v>
      </c>
      <c r="D1972" s="423">
        <v>9.7756952E7</v>
      </c>
      <c r="E1972" s="423">
        <v>3234.803</v>
      </c>
      <c r="F1972" s="423">
        <v>3058849.921</v>
      </c>
      <c r="G1972" s="423">
        <v>4410.2219</v>
      </c>
      <c r="H1972" s="423">
        <v>1068.18644</v>
      </c>
      <c r="I1972" s="423">
        <v>1673.88347</v>
      </c>
      <c r="J1972" s="423" t="s">
        <v>6384</v>
      </c>
    </row>
    <row r="1973" ht="15.75" customHeight="1">
      <c r="B1973" s="422">
        <v>42450.0</v>
      </c>
      <c r="C1973" s="423">
        <v>97952.0</v>
      </c>
      <c r="D1973" s="423">
        <v>1.43299811E8</v>
      </c>
      <c r="E1973" s="423">
        <v>4306.924</v>
      </c>
      <c r="F1973" s="423">
        <v>3075738.597</v>
      </c>
      <c r="G1973" s="423">
        <v>4442.15148</v>
      </c>
      <c r="H1973" s="423">
        <v>1079.1603</v>
      </c>
      <c r="I1973" s="423">
        <v>1691.59457</v>
      </c>
      <c r="J1973" s="423" t="s">
        <v>6384</v>
      </c>
    </row>
    <row r="1974" ht="15.75" customHeight="1">
      <c r="B1974" s="422">
        <v>42449.0</v>
      </c>
      <c r="C1974" s="423">
        <v>90451.0</v>
      </c>
      <c r="D1974" s="423">
        <v>1.17588409E8</v>
      </c>
      <c r="E1974" s="423">
        <v>3406.922</v>
      </c>
      <c r="F1974" s="423">
        <v>3070571.667</v>
      </c>
      <c r="G1974" s="423">
        <v>4430.28207</v>
      </c>
      <c r="H1974" s="423">
        <v>1078.6967</v>
      </c>
      <c r="I1974" s="423">
        <v>1688.63875</v>
      </c>
      <c r="J1974" s="423" t="s">
        <v>6384</v>
      </c>
    </row>
    <row r="1975" ht="15.75" customHeight="1">
      <c r="B1975" s="422">
        <v>42445.0</v>
      </c>
      <c r="C1975" s="423">
        <v>98027.0</v>
      </c>
      <c r="D1975" s="423">
        <v>1.11719196E8</v>
      </c>
      <c r="E1975" s="423">
        <v>3707.466</v>
      </c>
      <c r="F1975" s="423">
        <v>3079841.157</v>
      </c>
      <c r="G1975" s="423">
        <v>4446.28734</v>
      </c>
      <c r="H1975" s="423">
        <v>1080.44887</v>
      </c>
      <c r="I1975" s="423">
        <v>1693.30084</v>
      </c>
      <c r="J1975" s="423" t="s">
        <v>6384</v>
      </c>
    </row>
    <row r="1976" ht="15.75" customHeight="1">
      <c r="B1976" s="422">
        <v>42444.0</v>
      </c>
      <c r="C1976" s="423">
        <v>103535.0</v>
      </c>
      <c r="D1976" s="423">
        <v>1.23206059E8</v>
      </c>
      <c r="E1976" s="423">
        <v>4350.693</v>
      </c>
      <c r="F1976" s="423">
        <v>3099868.295</v>
      </c>
      <c r="G1976" s="423">
        <v>4475.89306</v>
      </c>
      <c r="H1976" s="423">
        <v>1087.38686</v>
      </c>
      <c r="I1976" s="423">
        <v>1713.34061</v>
      </c>
      <c r="J1976" s="423" t="s">
        <v>6384</v>
      </c>
    </row>
    <row r="1977" ht="15.75" customHeight="1">
      <c r="B1977" s="422">
        <v>42443.0</v>
      </c>
      <c r="C1977" s="423">
        <v>90874.0</v>
      </c>
      <c r="D1977" s="423">
        <v>1.03712782E8</v>
      </c>
      <c r="E1977" s="423">
        <v>3367.515</v>
      </c>
      <c r="F1977" s="423">
        <v>3100683.44</v>
      </c>
      <c r="G1977" s="423">
        <v>4467.61572</v>
      </c>
      <c r="H1977" s="423">
        <v>1085.41614</v>
      </c>
      <c r="I1977" s="423">
        <v>1712.48399</v>
      </c>
      <c r="J1977" s="423" t="s">
        <v>6384</v>
      </c>
    </row>
    <row r="1978" ht="15.75" customHeight="1">
      <c r="B1978" s="422">
        <v>42442.0</v>
      </c>
      <c r="C1978" s="423">
        <v>95890.0</v>
      </c>
      <c r="D1978" s="423">
        <v>1.00368015E8</v>
      </c>
      <c r="E1978" s="423">
        <v>3678.229</v>
      </c>
      <c r="F1978" s="423">
        <v>3107358.811</v>
      </c>
      <c r="G1978" s="423">
        <v>4480.18318</v>
      </c>
      <c r="H1978" s="423">
        <v>1087.04814</v>
      </c>
      <c r="I1978" s="423">
        <v>1721.52783</v>
      </c>
      <c r="J1978" s="423" t="s">
        <v>6384</v>
      </c>
    </row>
    <row r="1979" ht="15.75" customHeight="1">
      <c r="B1979" s="422">
        <v>42439.0</v>
      </c>
      <c r="C1979" s="423">
        <v>95239.0</v>
      </c>
      <c r="D1979" s="423">
        <v>1.11966997E8</v>
      </c>
      <c r="E1979" s="423">
        <v>3833.995</v>
      </c>
      <c r="F1979" s="423">
        <v>3107721.709</v>
      </c>
      <c r="G1979" s="423">
        <v>4484.52906</v>
      </c>
      <c r="H1979" s="423">
        <v>1085.56547</v>
      </c>
      <c r="I1979" s="423">
        <v>1721.06499</v>
      </c>
      <c r="J1979" s="423" t="s">
        <v>6384</v>
      </c>
    </row>
    <row r="1980" ht="15.75" customHeight="1">
      <c r="B1980" s="422">
        <v>42438.0</v>
      </c>
      <c r="C1980" s="423">
        <v>83938.0</v>
      </c>
      <c r="D1980" s="423">
        <v>9.3659753E7</v>
      </c>
      <c r="E1980" s="423">
        <v>3138.346</v>
      </c>
      <c r="F1980" s="423">
        <v>3097098.7</v>
      </c>
      <c r="G1980" s="423">
        <v>4457.80819</v>
      </c>
      <c r="H1980" s="423">
        <v>1082.8226</v>
      </c>
      <c r="I1980" s="423">
        <v>1710.57276</v>
      </c>
      <c r="J1980" s="423" t="s">
        <v>6384</v>
      </c>
    </row>
    <row r="1981" ht="15.75" customHeight="1">
      <c r="B1981" s="422">
        <v>42437.0</v>
      </c>
      <c r="C1981" s="423">
        <v>83781.0</v>
      </c>
      <c r="D1981" s="423">
        <v>8.9062371E7</v>
      </c>
      <c r="E1981" s="423">
        <v>3062.596</v>
      </c>
      <c r="F1981" s="423">
        <v>3092097.025</v>
      </c>
      <c r="G1981" s="423">
        <v>4453.89408</v>
      </c>
      <c r="H1981" s="423">
        <v>1080.40099</v>
      </c>
      <c r="I1981" s="423">
        <v>1709.58559</v>
      </c>
      <c r="J1981" s="423" t="s">
        <v>6384</v>
      </c>
    </row>
    <row r="1982" ht="15.75" customHeight="1">
      <c r="B1982" s="422">
        <v>42436.0</v>
      </c>
      <c r="C1982" s="423">
        <v>77734.0</v>
      </c>
      <c r="D1982" s="423">
        <v>8.5014666E7</v>
      </c>
      <c r="E1982" s="423">
        <v>3109.504</v>
      </c>
      <c r="F1982" s="423">
        <v>3087660.291</v>
      </c>
      <c r="G1982" s="423">
        <v>4443.63412</v>
      </c>
      <c r="H1982" s="423">
        <v>1077.7429</v>
      </c>
      <c r="I1982" s="423">
        <v>1703.30781</v>
      </c>
      <c r="J1982" s="423" t="s">
        <v>6384</v>
      </c>
    </row>
    <row r="1983" ht="15.75" customHeight="1">
      <c r="B1983" s="422">
        <v>42435.0</v>
      </c>
      <c r="C1983" s="423">
        <v>78422.0</v>
      </c>
      <c r="D1983" s="423">
        <v>8.2884948E7</v>
      </c>
      <c r="E1983" s="423">
        <v>3002.023</v>
      </c>
      <c r="F1983" s="423">
        <v>3085487.511</v>
      </c>
      <c r="G1983" s="423">
        <v>4435.46682</v>
      </c>
      <c r="H1983" s="423">
        <v>1078.86023</v>
      </c>
      <c r="I1983" s="423">
        <v>1703.77398</v>
      </c>
      <c r="J1983" s="423" t="s">
        <v>6384</v>
      </c>
    </row>
    <row r="1984" ht="15.75" customHeight="1">
      <c r="B1984" s="422">
        <v>42432.0</v>
      </c>
      <c r="C1984" s="423">
        <v>81240.0</v>
      </c>
      <c r="D1984" s="423">
        <v>9.2740917E7</v>
      </c>
      <c r="E1984" s="423">
        <v>3369.68</v>
      </c>
      <c r="F1984" s="423">
        <v>3103561.41</v>
      </c>
      <c r="G1984" s="423">
        <v>4472.83852</v>
      </c>
      <c r="H1984" s="423">
        <v>1086.36949</v>
      </c>
      <c r="I1984" s="423">
        <v>1718.68954</v>
      </c>
      <c r="J1984" s="423" t="s">
        <v>6384</v>
      </c>
    </row>
    <row r="1985" ht="15.75" customHeight="1">
      <c r="B1985" s="422">
        <v>42431.0</v>
      </c>
      <c r="C1985" s="423">
        <v>116960.0</v>
      </c>
      <c r="D1985" s="423">
        <v>1.52086328E8</v>
      </c>
      <c r="E1985" s="423">
        <v>5784.39</v>
      </c>
      <c r="F1985" s="423">
        <v>3094518.383</v>
      </c>
      <c r="G1985" s="423">
        <v>4462.17831</v>
      </c>
      <c r="H1985" s="423">
        <v>1083.40354</v>
      </c>
      <c r="I1985" s="423">
        <v>1713.2846</v>
      </c>
      <c r="J1985" s="423" t="s">
        <v>6384</v>
      </c>
    </row>
    <row r="1986" ht="15.75" customHeight="1">
      <c r="B1986" s="422">
        <v>42430.0</v>
      </c>
      <c r="C1986" s="423">
        <v>105137.0</v>
      </c>
      <c r="D1986" s="423">
        <v>1.19532189E8</v>
      </c>
      <c r="E1986" s="423">
        <v>4406.366</v>
      </c>
      <c r="F1986" s="423">
        <v>3112906.42</v>
      </c>
      <c r="G1986" s="423">
        <v>4484.03847</v>
      </c>
      <c r="H1986" s="423">
        <v>1089.07342</v>
      </c>
      <c r="I1986" s="423">
        <v>1715.41223</v>
      </c>
      <c r="J1986" s="423" t="s">
        <v>6384</v>
      </c>
    </row>
    <row r="1987" ht="15.75" customHeight="1">
      <c r="B1987" s="422">
        <v>42429.0</v>
      </c>
      <c r="C1987" s="423">
        <v>112132.0</v>
      </c>
      <c r="D1987" s="423">
        <v>1.30450315E8</v>
      </c>
      <c r="E1987" s="423">
        <v>4629.277</v>
      </c>
      <c r="F1987" s="423">
        <v>3143496.557</v>
      </c>
      <c r="G1987" s="423">
        <v>4511.96602</v>
      </c>
      <c r="H1987" s="423">
        <v>1099.78418</v>
      </c>
      <c r="I1987" s="423">
        <v>1722.85201</v>
      </c>
      <c r="J1987" s="423" t="s">
        <v>6384</v>
      </c>
    </row>
    <row r="1988" ht="15.75" customHeight="1">
      <c r="B1988" s="422">
        <v>42428.0</v>
      </c>
      <c r="C1988" s="423">
        <v>102829.0</v>
      </c>
      <c r="D1988" s="423">
        <v>1.24204376E8</v>
      </c>
      <c r="E1988" s="423">
        <v>4243.364</v>
      </c>
      <c r="F1988" s="423">
        <v>3155879.572</v>
      </c>
      <c r="G1988" s="423">
        <v>4536.84424</v>
      </c>
      <c r="H1988" s="423">
        <v>1108.25392</v>
      </c>
      <c r="I1988" s="423">
        <v>1736.93128</v>
      </c>
      <c r="J1988" s="423" t="s">
        <v>6384</v>
      </c>
    </row>
    <row r="1989" ht="15.75" customHeight="1">
      <c r="B1989" s="422">
        <v>42425.0</v>
      </c>
      <c r="C1989" s="423">
        <v>109262.0</v>
      </c>
      <c r="D1989" s="423">
        <v>1.32814336E8</v>
      </c>
      <c r="E1989" s="423">
        <v>4597.938</v>
      </c>
      <c r="F1989" s="423">
        <v>3168739.202</v>
      </c>
      <c r="G1989" s="423">
        <v>4567.56623</v>
      </c>
      <c r="H1989" s="423">
        <v>1115.2272</v>
      </c>
      <c r="I1989" s="423">
        <v>1753.20775</v>
      </c>
      <c r="J1989" s="423" t="s">
        <v>6384</v>
      </c>
    </row>
    <row r="1990" ht="15.75" customHeight="1">
      <c r="B1990" s="422">
        <v>42424.0</v>
      </c>
      <c r="C1990" s="423">
        <v>115319.0</v>
      </c>
      <c r="D1990" s="423">
        <v>1.48688236E8</v>
      </c>
      <c r="E1990" s="423">
        <v>4851.464</v>
      </c>
      <c r="F1990" s="423">
        <v>3176010.488</v>
      </c>
      <c r="G1990" s="423">
        <v>4579.52976</v>
      </c>
      <c r="H1990" s="423">
        <v>1120.08293</v>
      </c>
      <c r="I1990" s="423">
        <v>1757.75621</v>
      </c>
      <c r="J1990" s="423" t="s">
        <v>6384</v>
      </c>
    </row>
    <row r="1991" ht="15.75" customHeight="1">
      <c r="B1991" s="422">
        <v>42423.0</v>
      </c>
      <c r="C1991" s="423">
        <v>130394.0</v>
      </c>
      <c r="D1991" s="423">
        <v>1.46175466E8</v>
      </c>
      <c r="E1991" s="423">
        <v>5712.416</v>
      </c>
      <c r="F1991" s="423">
        <v>3185582.349</v>
      </c>
      <c r="G1991" s="423">
        <v>4598.34223</v>
      </c>
      <c r="H1991" s="423">
        <v>1129.04928</v>
      </c>
      <c r="I1991" s="423">
        <v>1777.22262</v>
      </c>
      <c r="J1991" s="423" t="s">
        <v>6384</v>
      </c>
    </row>
    <row r="1992" ht="15.75" customHeight="1">
      <c r="B1992" s="422">
        <v>42422.0</v>
      </c>
      <c r="C1992" s="423">
        <v>108778.0</v>
      </c>
      <c r="D1992" s="423">
        <v>1.1126065E8</v>
      </c>
      <c r="E1992" s="423">
        <v>4686.867</v>
      </c>
      <c r="F1992" s="423">
        <v>3185111.586</v>
      </c>
      <c r="G1992" s="423">
        <v>4577.61708</v>
      </c>
      <c r="H1992" s="423">
        <v>1128.60615</v>
      </c>
      <c r="I1992" s="423">
        <v>1773.68096</v>
      </c>
      <c r="J1992" s="423" t="s">
        <v>6384</v>
      </c>
    </row>
    <row r="1993" ht="15.75" customHeight="1">
      <c r="B1993" s="422">
        <v>42418.0</v>
      </c>
      <c r="C1993" s="423">
        <v>105628.0</v>
      </c>
      <c r="D1993" s="423">
        <v>1.07108815E8</v>
      </c>
      <c r="E1993" s="423">
        <v>4407.739</v>
      </c>
      <c r="F1993" s="423">
        <v>3184432.784</v>
      </c>
      <c r="G1993" s="423">
        <v>4587.66677</v>
      </c>
      <c r="H1993" s="423">
        <v>1125.40299</v>
      </c>
      <c r="I1993" s="423">
        <v>1766.22024</v>
      </c>
      <c r="J1993" s="423" t="s">
        <v>6384</v>
      </c>
    </row>
    <row r="1994" ht="15.75" customHeight="1">
      <c r="B1994" s="422">
        <v>42417.0</v>
      </c>
      <c r="C1994" s="423">
        <v>119003.0</v>
      </c>
      <c r="D1994" s="423">
        <v>1.19049132E8</v>
      </c>
      <c r="E1994" s="423">
        <v>4712.234</v>
      </c>
      <c r="F1994" s="423">
        <v>3179497.433</v>
      </c>
      <c r="G1994" s="423">
        <v>4580.79424</v>
      </c>
      <c r="H1994" s="423">
        <v>1120.90567</v>
      </c>
      <c r="I1994" s="423">
        <v>1759.19997</v>
      </c>
      <c r="J1994" s="423" t="s">
        <v>6384</v>
      </c>
    </row>
    <row r="1995" ht="15.75" customHeight="1">
      <c r="B1995" s="422">
        <v>42416.0</v>
      </c>
      <c r="C1995" s="423">
        <v>111108.0</v>
      </c>
      <c r="D1995" s="423">
        <v>1.12131095E8</v>
      </c>
      <c r="E1995" s="423">
        <v>4608.111</v>
      </c>
      <c r="F1995" s="423">
        <v>3179921.821</v>
      </c>
      <c r="G1995" s="423">
        <v>4578.85637</v>
      </c>
      <c r="H1995" s="423">
        <v>1118.87359</v>
      </c>
      <c r="I1995" s="423">
        <v>1752.72857</v>
      </c>
      <c r="J1995" s="423" t="s">
        <v>6384</v>
      </c>
    </row>
    <row r="1996" ht="15.75" customHeight="1">
      <c r="B1996" s="422">
        <v>42415.0</v>
      </c>
      <c r="C1996" s="423">
        <v>106759.0</v>
      </c>
      <c r="D1996" s="423">
        <v>1.0130854E8</v>
      </c>
      <c r="E1996" s="423">
        <v>4457.476</v>
      </c>
      <c r="F1996" s="423">
        <v>3181612.303</v>
      </c>
      <c r="G1996" s="423">
        <v>4585.04349</v>
      </c>
      <c r="H1996" s="423">
        <v>1124.57078</v>
      </c>
      <c r="I1996" s="423">
        <v>1761.47309</v>
      </c>
      <c r="J1996" s="423" t="s">
        <v>6384</v>
      </c>
    </row>
    <row r="1997" ht="15.75" customHeight="1">
      <c r="B1997" s="422">
        <v>42414.0</v>
      </c>
      <c r="C1997" s="423">
        <v>103419.0</v>
      </c>
      <c r="D1997" s="423">
        <v>9.2309274E7</v>
      </c>
      <c r="E1997" s="423">
        <v>4276.048</v>
      </c>
      <c r="F1997" s="423">
        <v>3174632.731</v>
      </c>
      <c r="G1997" s="423">
        <v>4580.55855</v>
      </c>
      <c r="H1997" s="423">
        <v>1122.27074</v>
      </c>
      <c r="I1997" s="423">
        <v>1760.57416</v>
      </c>
      <c r="J1997" s="423" t="s">
        <v>6384</v>
      </c>
    </row>
    <row r="1998" ht="15.75" customHeight="1">
      <c r="B1998" s="422">
        <v>42411.0</v>
      </c>
      <c r="C1998" s="423">
        <v>120947.0</v>
      </c>
      <c r="D1998" s="423">
        <v>1.18499665E8</v>
      </c>
      <c r="E1998" s="423">
        <v>5056.612</v>
      </c>
      <c r="F1998" s="423">
        <v>3173941.356</v>
      </c>
      <c r="G1998" s="423">
        <v>4581.34563</v>
      </c>
      <c r="H1998" s="423">
        <v>1118.86637</v>
      </c>
      <c r="I1998" s="423">
        <v>1759.58854</v>
      </c>
      <c r="J1998" s="423" t="s">
        <v>6384</v>
      </c>
    </row>
    <row r="1999" ht="15.75" customHeight="1">
      <c r="B1999" s="422">
        <v>42410.0</v>
      </c>
      <c r="C1999" s="423">
        <v>100320.0</v>
      </c>
      <c r="D1999" s="423">
        <v>9.430152E7</v>
      </c>
      <c r="E1999" s="423">
        <v>3624.1</v>
      </c>
      <c r="F1999" s="423">
        <v>3167242.162</v>
      </c>
      <c r="G1999" s="423">
        <v>4573.42512</v>
      </c>
      <c r="H1999" s="423">
        <v>1113.86272</v>
      </c>
      <c r="I1999" s="423">
        <v>1749.36375</v>
      </c>
      <c r="J1999" s="423" t="s">
        <v>6384</v>
      </c>
    </row>
    <row r="2000" ht="15.75" customHeight="1">
      <c r="B2000" s="422">
        <v>42409.0</v>
      </c>
      <c r="C2000" s="423">
        <v>98387.0</v>
      </c>
      <c r="D2000" s="423">
        <v>9.2339493E7</v>
      </c>
      <c r="E2000" s="423">
        <v>3368.171</v>
      </c>
      <c r="F2000" s="423">
        <v>3167695.249</v>
      </c>
      <c r="G2000" s="423">
        <v>4570.01097</v>
      </c>
      <c r="H2000" s="423">
        <v>1112.02881</v>
      </c>
      <c r="I2000" s="423">
        <v>1748.31146</v>
      </c>
      <c r="J2000" s="423" t="s">
        <v>6384</v>
      </c>
    </row>
    <row r="2001" ht="15.75" customHeight="1">
      <c r="B2001" s="422">
        <v>42408.0</v>
      </c>
      <c r="C2001" s="423">
        <v>98987.0</v>
      </c>
      <c r="D2001" s="423">
        <v>8.6500105E7</v>
      </c>
      <c r="E2001" s="423">
        <v>3402.818</v>
      </c>
      <c r="F2001" s="423">
        <v>3161617.223</v>
      </c>
      <c r="G2001" s="423">
        <v>4560.76598</v>
      </c>
      <c r="H2001" s="423">
        <v>1109.90372</v>
      </c>
      <c r="I2001" s="423">
        <v>1741.92731</v>
      </c>
      <c r="J2001" s="423" t="s">
        <v>6384</v>
      </c>
    </row>
    <row r="2002" ht="15.75" customHeight="1">
      <c r="B2002" s="422">
        <v>42407.0</v>
      </c>
      <c r="C2002" s="423">
        <v>94053.0</v>
      </c>
      <c r="D2002" s="423">
        <v>9.850082E7</v>
      </c>
      <c r="E2002" s="423">
        <v>3183.8</v>
      </c>
      <c r="F2002" s="423">
        <v>3172736.537</v>
      </c>
      <c r="G2002" s="423">
        <v>4580.49474</v>
      </c>
      <c r="H2002" s="423">
        <v>1112.01601</v>
      </c>
      <c r="I2002" s="423">
        <v>1747.89415</v>
      </c>
      <c r="J2002" s="423" t="s">
        <v>6384</v>
      </c>
    </row>
    <row r="2003" ht="15.75" customHeight="1">
      <c r="B2003" s="422">
        <v>42404.0</v>
      </c>
      <c r="C2003" s="423">
        <v>94334.0</v>
      </c>
      <c r="D2003" s="423">
        <v>1.07049522E8</v>
      </c>
      <c r="E2003" s="423">
        <v>3424.517</v>
      </c>
      <c r="F2003" s="423">
        <v>3165899.645</v>
      </c>
      <c r="G2003" s="423">
        <v>4571.11823</v>
      </c>
      <c r="H2003" s="423">
        <v>1108.42112</v>
      </c>
      <c r="I2003" s="423">
        <v>1742.72792</v>
      </c>
      <c r="J2003" s="423" t="s">
        <v>6384</v>
      </c>
    </row>
    <row r="2004" ht="15.75" customHeight="1">
      <c r="B2004" s="422">
        <v>42403.0</v>
      </c>
      <c r="C2004" s="423">
        <v>106342.0</v>
      </c>
      <c r="D2004" s="423">
        <v>1.10444514E8</v>
      </c>
      <c r="E2004" s="423">
        <v>4146.271</v>
      </c>
      <c r="F2004" s="423">
        <v>3171635.298</v>
      </c>
      <c r="G2004" s="423">
        <v>4573.334</v>
      </c>
      <c r="H2004" s="423">
        <v>1108.86686</v>
      </c>
      <c r="I2004" s="423">
        <v>1747.11979</v>
      </c>
      <c r="J2004" s="423" t="s">
        <v>6384</v>
      </c>
    </row>
    <row r="2005" ht="15.75" customHeight="1">
      <c r="B2005" s="422">
        <v>42402.0</v>
      </c>
      <c r="C2005" s="423">
        <v>119299.0</v>
      </c>
      <c r="D2005" s="423">
        <v>1.34724361E8</v>
      </c>
      <c r="E2005" s="423">
        <v>5097.327</v>
      </c>
      <c r="F2005" s="423">
        <v>3181283.855</v>
      </c>
      <c r="G2005" s="423">
        <v>4591.0999</v>
      </c>
      <c r="H2005" s="423">
        <v>1111.20952</v>
      </c>
      <c r="I2005" s="423">
        <v>1746.17453</v>
      </c>
      <c r="J2005" s="423" t="s">
        <v>6384</v>
      </c>
    </row>
    <row r="2006" ht="15.75" customHeight="1">
      <c r="B2006" s="422">
        <v>42401.0</v>
      </c>
      <c r="C2006" s="423">
        <v>100178.0</v>
      </c>
      <c r="D2006" s="423">
        <v>1.15072027E8</v>
      </c>
      <c r="E2006" s="423">
        <v>3934.914</v>
      </c>
      <c r="F2006" s="423">
        <v>3159720.346</v>
      </c>
      <c r="G2006" s="423">
        <v>4560.42394</v>
      </c>
      <c r="H2006" s="423">
        <v>1101.09984</v>
      </c>
      <c r="I2006" s="423">
        <v>1729.63644</v>
      </c>
      <c r="J2006" s="423" t="s">
        <v>6384</v>
      </c>
    </row>
    <row r="2007" ht="15.75" customHeight="1">
      <c r="B2007" s="422">
        <v>42400.0</v>
      </c>
      <c r="C2007" s="423">
        <v>109606.0</v>
      </c>
      <c r="D2007" s="423">
        <v>1.23288002E8</v>
      </c>
      <c r="E2007" s="423">
        <v>3967.883</v>
      </c>
      <c r="F2007" s="423">
        <v>3153074.24</v>
      </c>
      <c r="G2007" s="423">
        <v>4540.8927</v>
      </c>
      <c r="H2007" s="423">
        <v>1095.26733</v>
      </c>
      <c r="I2007" s="423">
        <v>1719.15061</v>
      </c>
      <c r="J2007" s="423" t="s">
        <v>6384</v>
      </c>
    </row>
    <row r="2008" ht="15.75" customHeight="1">
      <c r="B2008" s="422">
        <v>42397.0</v>
      </c>
      <c r="C2008" s="423">
        <v>107636.0</v>
      </c>
      <c r="D2008" s="423">
        <v>1.2610955E8</v>
      </c>
      <c r="E2008" s="423">
        <v>4050.49</v>
      </c>
      <c r="F2008" s="423">
        <v>3170365.482</v>
      </c>
      <c r="G2008" s="423">
        <v>4573.58518</v>
      </c>
      <c r="H2008" s="423">
        <v>1102.69815</v>
      </c>
      <c r="I2008" s="423">
        <v>1729.15884</v>
      </c>
      <c r="J2008" s="423" t="s">
        <v>6384</v>
      </c>
    </row>
    <row r="2009" ht="15.75" customHeight="1">
      <c r="B2009" s="422">
        <v>42396.0</v>
      </c>
      <c r="C2009" s="423">
        <v>93438.0</v>
      </c>
      <c r="D2009" s="423">
        <v>1.1873324E8</v>
      </c>
      <c r="E2009" s="423">
        <v>3585.799</v>
      </c>
      <c r="F2009" s="423">
        <v>3176750.813</v>
      </c>
      <c r="G2009" s="423">
        <v>4585.98614</v>
      </c>
      <c r="H2009" s="423">
        <v>1106.83564</v>
      </c>
      <c r="I2009" s="423">
        <v>1732.68261</v>
      </c>
      <c r="J2009" s="423" t="s">
        <v>6384</v>
      </c>
    </row>
    <row r="2010" ht="15.75" customHeight="1">
      <c r="B2010" s="422">
        <v>42395.0</v>
      </c>
      <c r="C2010" s="423">
        <v>119705.0</v>
      </c>
      <c r="D2010" s="423">
        <v>1.45327617E8</v>
      </c>
      <c r="E2010" s="423">
        <v>4456.18</v>
      </c>
      <c r="F2010" s="423">
        <v>3193602.295</v>
      </c>
      <c r="G2010" s="423">
        <v>4610.11698</v>
      </c>
      <c r="H2010" s="423">
        <v>1114.41856</v>
      </c>
      <c r="I2010" s="423">
        <v>1746.79335</v>
      </c>
      <c r="J2010" s="423" t="s">
        <v>6384</v>
      </c>
    </row>
    <row r="2011" ht="15.75" customHeight="1">
      <c r="B2011" s="422">
        <v>42394.0</v>
      </c>
      <c r="C2011" s="423">
        <v>137311.0</v>
      </c>
      <c r="D2011" s="423">
        <v>1.60104711E8</v>
      </c>
      <c r="E2011" s="423">
        <v>5152.282</v>
      </c>
      <c r="F2011" s="423">
        <v>3196340.549</v>
      </c>
      <c r="G2011" s="423">
        <v>4620.32212</v>
      </c>
      <c r="H2011" s="423">
        <v>1117.72028</v>
      </c>
      <c r="I2011" s="423">
        <v>1750.07289</v>
      </c>
      <c r="J2011" s="423" t="s">
        <v>6384</v>
      </c>
    </row>
    <row r="2012" ht="15.75" customHeight="1">
      <c r="B2012" s="422">
        <v>42393.0</v>
      </c>
      <c r="C2012" s="423">
        <v>125702.0</v>
      </c>
      <c r="D2012" s="423">
        <v>1.50725942E8</v>
      </c>
      <c r="E2012" s="423">
        <v>4277.697</v>
      </c>
      <c r="F2012" s="423">
        <v>3197137.847</v>
      </c>
      <c r="G2012" s="423">
        <v>4626.13615</v>
      </c>
      <c r="H2012" s="423">
        <v>1115.81689</v>
      </c>
      <c r="I2012" s="423">
        <v>1750.43765</v>
      </c>
      <c r="J2012" s="423" t="s">
        <v>6384</v>
      </c>
    </row>
    <row r="2013" ht="15.75" customHeight="1">
      <c r="B2013" s="422">
        <v>42390.0</v>
      </c>
      <c r="C2013" s="423">
        <v>118773.0</v>
      </c>
      <c r="D2013" s="423">
        <v>1.46411027E8</v>
      </c>
      <c r="E2013" s="423">
        <v>4186.761</v>
      </c>
      <c r="F2013" s="423">
        <v>3193687.577</v>
      </c>
      <c r="G2013" s="423">
        <v>4657.94403</v>
      </c>
      <c r="H2013" s="423">
        <v>1117.38754</v>
      </c>
      <c r="I2013" s="423">
        <v>1751.03161</v>
      </c>
      <c r="J2013" s="423" t="s">
        <v>6384</v>
      </c>
    </row>
    <row r="2014" ht="15.75" customHeight="1">
      <c r="B2014" s="422">
        <v>42389.0</v>
      </c>
      <c r="C2014" s="423">
        <v>159727.0</v>
      </c>
      <c r="D2014" s="423">
        <v>2.27648967E8</v>
      </c>
      <c r="E2014" s="423">
        <v>6699.594</v>
      </c>
      <c r="F2014" s="423">
        <v>3203961.217</v>
      </c>
      <c r="G2014" s="423">
        <v>4669.51402</v>
      </c>
      <c r="H2014" s="423">
        <v>1122.46798</v>
      </c>
      <c r="I2014" s="423">
        <v>1755.87533</v>
      </c>
      <c r="J2014" s="423" t="s">
        <v>6384</v>
      </c>
    </row>
    <row r="2015" ht="15.75" customHeight="1">
      <c r="B2015" s="422">
        <v>42388.0</v>
      </c>
      <c r="C2015" s="423">
        <v>168847.0</v>
      </c>
      <c r="D2015" s="423">
        <v>2.40561598E8</v>
      </c>
      <c r="E2015" s="423">
        <v>7207.232</v>
      </c>
      <c r="F2015" s="423">
        <v>3220933.035</v>
      </c>
      <c r="G2015" s="423">
        <v>4697.50962</v>
      </c>
      <c r="H2015" s="423">
        <v>1128.2568</v>
      </c>
      <c r="I2015" s="423">
        <v>1767.29785</v>
      </c>
      <c r="J2015" s="423" t="s">
        <v>6384</v>
      </c>
    </row>
    <row r="2016" ht="15.75" customHeight="1">
      <c r="B2016" s="422">
        <v>42387.0</v>
      </c>
      <c r="C2016" s="423">
        <v>156707.0</v>
      </c>
      <c r="D2016" s="423">
        <v>2.22602529E8</v>
      </c>
      <c r="E2016" s="423">
        <v>6197.455</v>
      </c>
      <c r="F2016" s="423">
        <v>3199173.607</v>
      </c>
      <c r="G2016" s="423">
        <v>4687.2039</v>
      </c>
      <c r="H2016" s="423">
        <v>1121.97177</v>
      </c>
      <c r="I2016" s="423">
        <v>1753.55408</v>
      </c>
      <c r="J2016" s="423" t="s">
        <v>6384</v>
      </c>
    </row>
    <row r="2017" ht="15.75" customHeight="1">
      <c r="B2017" s="422">
        <v>42386.0</v>
      </c>
      <c r="C2017" s="423">
        <v>133810.0</v>
      </c>
      <c r="D2017" s="423">
        <v>1.68944272E8</v>
      </c>
      <c r="E2017" s="423">
        <v>5126.155</v>
      </c>
      <c r="F2017" s="423">
        <v>3193162.154</v>
      </c>
      <c r="G2017" s="423">
        <v>4674.82543</v>
      </c>
      <c r="H2017" s="423">
        <v>1118.27889</v>
      </c>
      <c r="I2017" s="423">
        <v>1753.72298</v>
      </c>
      <c r="J2017" s="423" t="s">
        <v>6384</v>
      </c>
    </row>
    <row r="2018" ht="15.75" customHeight="1">
      <c r="B2018" s="422">
        <v>42383.0</v>
      </c>
      <c r="C2018" s="423">
        <v>174010.0</v>
      </c>
      <c r="D2018" s="423">
        <v>2.49529023E8</v>
      </c>
      <c r="E2018" s="423">
        <v>6925.843</v>
      </c>
      <c r="F2018" s="423">
        <v>3199268.851</v>
      </c>
      <c r="G2018" s="423">
        <v>4694.95034</v>
      </c>
      <c r="H2018" s="423">
        <v>1118.94889</v>
      </c>
      <c r="I2018" s="423">
        <v>1761.10789</v>
      </c>
      <c r="J2018" s="423" t="s">
        <v>6384</v>
      </c>
    </row>
    <row r="2019" ht="15.75" customHeight="1">
      <c r="B2019" s="422">
        <v>42382.0</v>
      </c>
      <c r="C2019" s="423">
        <v>170075.0</v>
      </c>
      <c r="D2019" s="423">
        <v>2.36197671E8</v>
      </c>
      <c r="E2019" s="423">
        <v>7438.7</v>
      </c>
      <c r="F2019" s="423">
        <v>3196552.921</v>
      </c>
      <c r="G2019" s="423">
        <v>4686.05125</v>
      </c>
      <c r="H2019" s="423">
        <v>1122.71326</v>
      </c>
      <c r="I2019" s="423">
        <v>1760.20719</v>
      </c>
      <c r="J2019" s="423" t="s">
        <v>6384</v>
      </c>
    </row>
    <row r="2020" ht="15.75" customHeight="1">
      <c r="B2020" s="422">
        <v>42381.0</v>
      </c>
      <c r="C2020" s="423">
        <v>131202.0</v>
      </c>
      <c r="D2020" s="423">
        <v>1.67834474E8</v>
      </c>
      <c r="E2020" s="423">
        <v>5732.754</v>
      </c>
      <c r="F2020" s="423">
        <v>3186237.137</v>
      </c>
      <c r="G2020" s="423">
        <v>4665.43622</v>
      </c>
      <c r="H2020" s="423">
        <v>1121.64215</v>
      </c>
      <c r="I2020" s="423">
        <v>1757.076</v>
      </c>
      <c r="J2020" s="423" t="s">
        <v>6384</v>
      </c>
    </row>
    <row r="2021" ht="15.75" customHeight="1">
      <c r="B2021" s="422">
        <v>42380.0</v>
      </c>
      <c r="C2021" s="423">
        <v>132242.0</v>
      </c>
      <c r="D2021" s="423">
        <v>1.62805486E8</v>
      </c>
      <c r="E2021" s="423">
        <v>5271.452</v>
      </c>
      <c r="F2021" s="423">
        <v>3186400.222</v>
      </c>
      <c r="G2021" s="423">
        <v>4663.6247</v>
      </c>
      <c r="H2021" s="423">
        <v>1121.1057</v>
      </c>
      <c r="I2021" s="423">
        <v>1756.93342</v>
      </c>
      <c r="J2021" s="423" t="s">
        <v>6384</v>
      </c>
    </row>
    <row r="2022" ht="15.75" customHeight="1">
      <c r="B2022" s="422">
        <v>42379.0</v>
      </c>
      <c r="C2022" s="423">
        <v>153283.0</v>
      </c>
      <c r="D2022" s="423">
        <v>1.67234083E8</v>
      </c>
      <c r="E2022" s="423">
        <v>6080.346</v>
      </c>
      <c r="F2022" s="423">
        <v>3191449.551</v>
      </c>
      <c r="G2022" s="423">
        <v>4674.83908</v>
      </c>
      <c r="H2022" s="423">
        <v>1124.86765</v>
      </c>
      <c r="I2022" s="423">
        <v>1764.43831</v>
      </c>
      <c r="J2022" s="423" t="s">
        <v>6384</v>
      </c>
    </row>
    <row r="2023" ht="15.75" customHeight="1">
      <c r="B2023" s="422">
        <v>42376.0</v>
      </c>
      <c r="C2023" s="423">
        <v>143642.0</v>
      </c>
      <c r="D2023" s="423">
        <v>1.60040422E8</v>
      </c>
      <c r="E2023" s="423">
        <v>6434.28</v>
      </c>
      <c r="F2023" s="423">
        <v>3183798.543</v>
      </c>
      <c r="G2023" s="423">
        <v>4676.0839</v>
      </c>
      <c r="H2023" s="423">
        <v>1126.8984</v>
      </c>
      <c r="I2023" s="423">
        <v>1771.28833</v>
      </c>
      <c r="J2023" s="423" t="s">
        <v>6384</v>
      </c>
    </row>
    <row r="2024" ht="15.75" customHeight="1">
      <c r="B2024" s="422">
        <v>42375.0</v>
      </c>
      <c r="C2024" s="423">
        <v>151977.0</v>
      </c>
      <c r="D2024" s="423">
        <v>1.76584399E8</v>
      </c>
      <c r="E2024" s="423">
        <v>6557.407</v>
      </c>
      <c r="F2024" s="423">
        <v>3188421.701</v>
      </c>
      <c r="G2024" s="423">
        <v>4679.8071</v>
      </c>
      <c r="H2024" s="423">
        <v>1128.66535</v>
      </c>
      <c r="I2024" s="423">
        <v>1774.99171</v>
      </c>
      <c r="J2024" s="423" t="s">
        <v>6384</v>
      </c>
    </row>
    <row r="2025" ht="15.75" customHeight="1">
      <c r="B2025" s="422">
        <v>42374.0</v>
      </c>
      <c r="C2025" s="423">
        <v>140542.0</v>
      </c>
      <c r="D2025" s="423">
        <v>1.56154254E8</v>
      </c>
      <c r="E2025" s="423">
        <v>6084.786</v>
      </c>
      <c r="F2025" s="423">
        <v>3163755.499</v>
      </c>
      <c r="G2025" s="423">
        <v>4643.25447</v>
      </c>
      <c r="H2025" s="423">
        <v>1118.33015</v>
      </c>
      <c r="I2025" s="423">
        <v>1764.07974</v>
      </c>
      <c r="J2025" s="423" t="s">
        <v>6384</v>
      </c>
    </row>
    <row r="2026" ht="15.75" customHeight="1">
      <c r="B2026" s="422">
        <v>42373.0</v>
      </c>
      <c r="C2026" s="423">
        <v>115082.0</v>
      </c>
      <c r="D2026" s="423">
        <v>1.06430893E8</v>
      </c>
      <c r="E2026" s="423">
        <v>4398.981</v>
      </c>
      <c r="F2026" s="423">
        <v>3149009.466</v>
      </c>
      <c r="G2026" s="423">
        <v>4617.73395</v>
      </c>
      <c r="H2026" s="423">
        <v>1112.49375</v>
      </c>
      <c r="I2026" s="423">
        <v>1756.56222</v>
      </c>
      <c r="J2026" s="423" t="s">
        <v>6384</v>
      </c>
    </row>
    <row r="2027" ht="15.75" customHeight="1">
      <c r="B2027" s="422">
        <v>42372.0</v>
      </c>
      <c r="C2027" s="423">
        <v>97323.0</v>
      </c>
      <c r="D2027" s="423">
        <v>9.606534E7</v>
      </c>
      <c r="E2027" s="423">
        <v>3664.229</v>
      </c>
      <c r="F2027" s="423">
        <v>3158485.109</v>
      </c>
      <c r="G2027" s="423">
        <v>4624.01919</v>
      </c>
      <c r="H2027" s="423">
        <v>1109.28278</v>
      </c>
      <c r="I2027" s="423">
        <v>1759.51029</v>
      </c>
      <c r="J2027" s="423" t="s">
        <v>6384</v>
      </c>
    </row>
    <row r="2028" ht="15.75" customHeight="1">
      <c r="B2028" s="422">
        <v>42369.0</v>
      </c>
      <c r="C2028" s="423">
        <v>96535.0</v>
      </c>
      <c r="D2028" s="423">
        <v>9.7047649E7</v>
      </c>
      <c r="E2028" s="423">
        <v>4343.95</v>
      </c>
      <c r="F2028" s="423">
        <v>3159757.747</v>
      </c>
      <c r="G2028" s="423">
        <v>4629.64302</v>
      </c>
      <c r="H2028" s="423">
        <v>1107.12173</v>
      </c>
      <c r="I2028" s="423">
        <v>1750.58889</v>
      </c>
      <c r="J2028" s="423" t="s">
        <v>6384</v>
      </c>
    </row>
    <row r="2029" ht="15.75" customHeight="1">
      <c r="B2029" s="422">
        <v>42368.0</v>
      </c>
      <c r="C2029" s="423">
        <v>94383.0</v>
      </c>
      <c r="D2029" s="423">
        <v>8.9849971E7</v>
      </c>
      <c r="E2029" s="423">
        <v>3673.173</v>
      </c>
      <c r="F2029" s="423">
        <v>3144599.019</v>
      </c>
      <c r="G2029" s="423">
        <v>4604.91836</v>
      </c>
      <c r="H2029" s="423">
        <v>1104.62143</v>
      </c>
      <c r="I2029" s="423">
        <v>1741.59745</v>
      </c>
      <c r="J2029" s="423" t="s">
        <v>6384</v>
      </c>
    </row>
    <row r="2030" ht="15.75" customHeight="1">
      <c r="B2030" s="422">
        <v>42367.0</v>
      </c>
      <c r="C2030" s="423">
        <v>104078.0</v>
      </c>
      <c r="D2030" s="423">
        <v>9.0617391E7</v>
      </c>
      <c r="E2030" s="423">
        <v>3902.343</v>
      </c>
      <c r="F2030" s="423">
        <v>3138027.313</v>
      </c>
      <c r="G2030" s="423">
        <v>4596.81345</v>
      </c>
      <c r="H2030" s="423">
        <v>1102.57426</v>
      </c>
      <c r="I2030" s="423">
        <v>1742.37115</v>
      </c>
      <c r="J2030" s="423" t="s">
        <v>6384</v>
      </c>
    </row>
    <row r="2031" ht="15.75" customHeight="1">
      <c r="B2031" s="422">
        <v>42366.0</v>
      </c>
      <c r="C2031" s="423">
        <v>94697.0</v>
      </c>
      <c r="D2031" s="423">
        <v>9.2790787E7</v>
      </c>
      <c r="E2031" s="423">
        <v>4133.138</v>
      </c>
      <c r="F2031" s="423">
        <v>3136920.686</v>
      </c>
      <c r="G2031" s="423">
        <v>4592.33457</v>
      </c>
      <c r="H2031" s="423">
        <v>1102.16415</v>
      </c>
      <c r="I2031" s="423">
        <v>1744.06548</v>
      </c>
      <c r="J2031" s="423" t="s">
        <v>6384</v>
      </c>
    </row>
    <row r="2032" ht="15.75" customHeight="1">
      <c r="B2032" s="422">
        <v>42365.0</v>
      </c>
      <c r="C2032" s="423">
        <v>94804.0</v>
      </c>
      <c r="D2032" s="423">
        <v>8.149929E7</v>
      </c>
      <c r="E2032" s="423">
        <v>3333.137</v>
      </c>
      <c r="F2032" s="423">
        <v>3144434.726</v>
      </c>
      <c r="G2032" s="423">
        <v>4602.51989</v>
      </c>
      <c r="H2032" s="423">
        <v>1105.07876</v>
      </c>
      <c r="I2032" s="423">
        <v>1747.50457</v>
      </c>
      <c r="J2032" s="423" t="s">
        <v>6384</v>
      </c>
    </row>
    <row r="2033" ht="15.75" customHeight="1">
      <c r="B2033" s="422">
        <v>42362.0</v>
      </c>
      <c r="C2033" s="423">
        <v>109582.0</v>
      </c>
      <c r="D2033" s="423">
        <v>9.6998177E7</v>
      </c>
      <c r="E2033" s="423">
        <v>4293.794</v>
      </c>
      <c r="F2033" s="423">
        <v>3151055.114</v>
      </c>
      <c r="G2033" s="423">
        <v>4608.32432</v>
      </c>
      <c r="H2033" s="423">
        <v>1106.48147</v>
      </c>
      <c r="I2033" s="423">
        <v>1747.43396</v>
      </c>
      <c r="J2033" s="423" t="s">
        <v>6384</v>
      </c>
    </row>
    <row r="2034" ht="15.75" customHeight="1">
      <c r="B2034" s="422">
        <v>42361.0</v>
      </c>
      <c r="C2034" s="423">
        <v>101260.0</v>
      </c>
      <c r="D2034" s="423">
        <v>9.6620913E7</v>
      </c>
      <c r="E2034" s="423">
        <v>3943.899</v>
      </c>
      <c r="F2034" s="423">
        <v>3137591.936</v>
      </c>
      <c r="G2034" s="423">
        <v>4588.74738</v>
      </c>
      <c r="H2034" s="423">
        <v>1102.427</v>
      </c>
      <c r="I2034" s="423">
        <v>1740.81587</v>
      </c>
      <c r="J2034" s="423" t="s">
        <v>6384</v>
      </c>
    </row>
    <row r="2035" ht="15.75" customHeight="1">
      <c r="B2035" s="422">
        <v>42360.0</v>
      </c>
      <c r="C2035" s="423">
        <v>114259.0</v>
      </c>
      <c r="D2035" s="423">
        <v>1.14713704E8</v>
      </c>
      <c r="E2035" s="423">
        <v>5262.527</v>
      </c>
      <c r="F2035" s="423">
        <v>3143467.819</v>
      </c>
      <c r="G2035" s="423">
        <v>4593.73531</v>
      </c>
      <c r="H2035" s="423">
        <v>1104.19815</v>
      </c>
      <c r="I2035" s="423">
        <v>1744.60584</v>
      </c>
      <c r="J2035" s="423" t="s">
        <v>6384</v>
      </c>
    </row>
    <row r="2036" ht="15.75" customHeight="1">
      <c r="B2036" s="422">
        <v>42359.0</v>
      </c>
      <c r="C2036" s="423">
        <v>100334.0</v>
      </c>
      <c r="D2036" s="423">
        <v>9.6858253E7</v>
      </c>
      <c r="E2036" s="423">
        <v>4888.725</v>
      </c>
      <c r="F2036" s="423">
        <v>3137578.253</v>
      </c>
      <c r="G2036" s="423">
        <v>4578.87639</v>
      </c>
      <c r="H2036" s="423">
        <v>1101.19118</v>
      </c>
      <c r="I2036" s="423">
        <v>1734.1143</v>
      </c>
      <c r="J2036" s="423" t="s">
        <v>6384</v>
      </c>
    </row>
    <row r="2037" ht="15.75" customHeight="1">
      <c r="B2037" s="422">
        <v>42358.0</v>
      </c>
      <c r="C2037" s="423">
        <v>104401.0</v>
      </c>
      <c r="D2037" s="423">
        <v>7.8853032E7</v>
      </c>
      <c r="E2037" s="423">
        <v>3479.05</v>
      </c>
      <c r="F2037" s="423">
        <v>3098970.262</v>
      </c>
      <c r="G2037" s="423">
        <v>4511.53857</v>
      </c>
      <c r="H2037" s="423">
        <v>1088.96383</v>
      </c>
      <c r="I2037" s="423">
        <v>1714.63668</v>
      </c>
      <c r="J2037" s="423" t="s">
        <v>6384</v>
      </c>
    </row>
    <row r="2038" ht="15.75" customHeight="1">
      <c r="B2038" s="422">
        <v>42355.0</v>
      </c>
      <c r="C2038" s="423">
        <v>82353.0</v>
      </c>
      <c r="D2038" s="423">
        <v>6.9578655E7</v>
      </c>
      <c r="E2038" s="423">
        <v>2865.937</v>
      </c>
      <c r="F2038" s="423">
        <v>3104855.295</v>
      </c>
      <c r="G2038" s="423">
        <v>4520.87811</v>
      </c>
      <c r="H2038" s="423">
        <v>1090.59439</v>
      </c>
      <c r="I2038" s="423">
        <v>1719.74406</v>
      </c>
      <c r="J2038" s="423" t="s">
        <v>6384</v>
      </c>
    </row>
    <row r="2039" ht="15.75" customHeight="1">
      <c r="B2039" s="422">
        <v>42353.0</v>
      </c>
      <c r="C2039" s="423">
        <v>105065.0</v>
      </c>
      <c r="D2039" s="423">
        <v>8.4345976E7</v>
      </c>
      <c r="E2039" s="423">
        <v>3246.733</v>
      </c>
      <c r="F2039" s="423">
        <v>3104824.833</v>
      </c>
      <c r="G2039" s="423">
        <v>4513.9739</v>
      </c>
      <c r="H2039" s="423">
        <v>1090.72303</v>
      </c>
      <c r="I2039" s="423">
        <v>1717.09708</v>
      </c>
      <c r="J2039" s="423" t="s">
        <v>6384</v>
      </c>
    </row>
    <row r="2040" ht="15.75" customHeight="1">
      <c r="B2040" s="422">
        <v>42352.0</v>
      </c>
      <c r="C2040" s="423">
        <v>127334.0</v>
      </c>
      <c r="D2040" s="423">
        <v>8.309816E7</v>
      </c>
      <c r="E2040" s="423">
        <v>3349.588</v>
      </c>
      <c r="F2040" s="423">
        <v>3116759.621</v>
      </c>
      <c r="G2040" s="423">
        <v>4533.91162</v>
      </c>
      <c r="H2040" s="423">
        <v>1094.63825</v>
      </c>
      <c r="I2040" s="423">
        <v>1724.743</v>
      </c>
      <c r="J2040" s="423" t="s">
        <v>6384</v>
      </c>
    </row>
    <row r="2041" ht="15.75" customHeight="1">
      <c r="B2041" s="422">
        <v>42351.0</v>
      </c>
      <c r="C2041" s="423">
        <v>81069.0</v>
      </c>
      <c r="D2041" s="423">
        <v>7.0813386E7</v>
      </c>
      <c r="E2041" s="423">
        <v>2741.612</v>
      </c>
      <c r="F2041" s="423">
        <v>3123080.929</v>
      </c>
      <c r="G2041" s="423">
        <v>4542.73375</v>
      </c>
      <c r="H2041" s="423">
        <v>1096.22736</v>
      </c>
      <c r="I2041" s="423">
        <v>1726.25224</v>
      </c>
      <c r="J2041" s="423" t="s">
        <v>6384</v>
      </c>
    </row>
    <row r="2042" ht="15.75" customHeight="1">
      <c r="B2042" s="422">
        <v>42348.0</v>
      </c>
      <c r="C2042" s="423">
        <v>105549.0</v>
      </c>
      <c r="D2042" s="423">
        <v>9.2582766E7</v>
      </c>
      <c r="E2042" s="423">
        <v>3743.494</v>
      </c>
      <c r="F2042" s="423">
        <v>3147382.113</v>
      </c>
      <c r="G2042" s="423">
        <v>4583.41769</v>
      </c>
      <c r="H2042" s="423">
        <v>1105.36044</v>
      </c>
      <c r="I2042" s="423">
        <v>1741.09489</v>
      </c>
      <c r="J2042" s="423" t="s">
        <v>6384</v>
      </c>
    </row>
    <row r="2043" ht="15.75" customHeight="1">
      <c r="B2043" s="422">
        <v>42347.0</v>
      </c>
      <c r="C2043" s="423">
        <v>107754.0</v>
      </c>
      <c r="D2043" s="423">
        <v>9.6081415E7</v>
      </c>
      <c r="E2043" s="423">
        <v>3814.136</v>
      </c>
      <c r="F2043" s="423">
        <v>3149641.544</v>
      </c>
      <c r="G2043" s="423">
        <v>4587.37542</v>
      </c>
      <c r="H2043" s="423">
        <v>1104.7786</v>
      </c>
      <c r="I2043" s="423">
        <v>1743.94698</v>
      </c>
      <c r="J2043" s="423" t="s">
        <v>6384</v>
      </c>
    </row>
    <row r="2044" ht="15.75" customHeight="1">
      <c r="B2044" s="422">
        <v>42346.0</v>
      </c>
      <c r="C2044" s="423">
        <v>109657.0</v>
      </c>
      <c r="D2044" s="423">
        <v>9.437038E7</v>
      </c>
      <c r="E2044" s="423">
        <v>3980.805</v>
      </c>
      <c r="F2044" s="423">
        <v>3153799.959</v>
      </c>
      <c r="G2044" s="423">
        <v>4593.48707</v>
      </c>
      <c r="H2044" s="423">
        <v>1106.5751</v>
      </c>
      <c r="I2044" s="423">
        <v>1749.24059</v>
      </c>
      <c r="J2044" s="423" t="s">
        <v>6384</v>
      </c>
    </row>
    <row r="2045" ht="15.75" customHeight="1">
      <c r="B2045" s="422">
        <v>42345.0</v>
      </c>
      <c r="C2045" s="423">
        <v>118059.0</v>
      </c>
      <c r="D2045" s="423">
        <v>1.12590126E8</v>
      </c>
      <c r="E2045" s="423">
        <v>4565.048</v>
      </c>
      <c r="F2045" s="423">
        <v>3168476.757</v>
      </c>
      <c r="G2045" s="423">
        <v>4608.04979</v>
      </c>
      <c r="H2045" s="423">
        <v>1110.52429</v>
      </c>
      <c r="I2045" s="423">
        <v>1756.82131</v>
      </c>
      <c r="J2045" s="423" t="s">
        <v>6384</v>
      </c>
    </row>
    <row r="2046" ht="15.75" customHeight="1">
      <c r="B2046" s="422">
        <v>42344.0</v>
      </c>
      <c r="C2046" s="423">
        <v>134327.0</v>
      </c>
      <c r="D2046" s="423">
        <v>1.34457936E8</v>
      </c>
      <c r="E2046" s="423">
        <v>5576.263</v>
      </c>
      <c r="F2046" s="423">
        <v>3201669.968</v>
      </c>
      <c r="G2046" s="423">
        <v>4654.74716</v>
      </c>
      <c r="H2046" s="423">
        <v>1125.48428</v>
      </c>
      <c r="I2046" s="423">
        <v>1777.51213</v>
      </c>
      <c r="J2046" s="423" t="s">
        <v>6384</v>
      </c>
    </row>
    <row r="2047" ht="15.75" customHeight="1">
      <c r="B2047" s="422">
        <v>42341.0</v>
      </c>
      <c r="C2047" s="423">
        <v>133802.0</v>
      </c>
      <c r="D2047" s="423">
        <v>1.43689591E8</v>
      </c>
      <c r="E2047" s="423">
        <v>6044.507</v>
      </c>
      <c r="F2047" s="423">
        <v>3200642.516</v>
      </c>
      <c r="G2047" s="423">
        <v>4641.03887</v>
      </c>
      <c r="H2047" s="423">
        <v>1124.2341</v>
      </c>
      <c r="I2047" s="423">
        <v>1772.22995</v>
      </c>
      <c r="J2047" s="423" t="s">
        <v>6384</v>
      </c>
    </row>
    <row r="2048" ht="15.75" customHeight="1">
      <c r="B2048" s="422">
        <v>42340.0</v>
      </c>
      <c r="C2048" s="423">
        <v>129051.0</v>
      </c>
      <c r="D2048" s="423">
        <v>1.44607524E8</v>
      </c>
      <c r="E2048" s="423">
        <v>5645.428</v>
      </c>
      <c r="F2048" s="423">
        <v>3189321.594</v>
      </c>
      <c r="G2048" s="423">
        <v>4619.51394</v>
      </c>
      <c r="H2048" s="423">
        <v>1115.34589</v>
      </c>
      <c r="I2048" s="423">
        <v>1757.16057</v>
      </c>
      <c r="J2048" s="423" t="s">
        <v>6384</v>
      </c>
    </row>
    <row r="2049" ht="15.75" customHeight="1">
      <c r="B2049" s="422">
        <v>42339.0</v>
      </c>
      <c r="C2049" s="423">
        <v>108678.0</v>
      </c>
      <c r="D2049" s="423">
        <v>1.19606472E8</v>
      </c>
      <c r="E2049" s="423">
        <v>4784.666</v>
      </c>
      <c r="F2049" s="423">
        <v>3186862.64</v>
      </c>
      <c r="G2049" s="423">
        <v>4621.67443</v>
      </c>
      <c r="H2049" s="423">
        <v>1115.79112</v>
      </c>
      <c r="I2049" s="423">
        <v>1754.76561</v>
      </c>
      <c r="J2049" s="423" t="s">
        <v>6384</v>
      </c>
    </row>
    <row r="2050" ht="15.75" customHeight="1">
      <c r="B2050" s="422">
        <v>42338.0</v>
      </c>
      <c r="C2050" s="423">
        <v>107052.0</v>
      </c>
      <c r="D2050" s="423">
        <v>1.20299671E8</v>
      </c>
      <c r="E2050" s="423">
        <v>4555.556</v>
      </c>
      <c r="F2050" s="423">
        <v>3166453.084</v>
      </c>
      <c r="G2050" s="423">
        <v>4580.99838</v>
      </c>
      <c r="H2050" s="423">
        <v>1102.4475</v>
      </c>
      <c r="I2050" s="423">
        <v>1734.08238</v>
      </c>
      <c r="J2050" s="423" t="s">
        <v>6384</v>
      </c>
    </row>
    <row r="2051" ht="15.75" customHeight="1">
      <c r="B2051" s="422">
        <v>42337.0</v>
      </c>
      <c r="C2051" s="423">
        <v>106115.0</v>
      </c>
      <c r="D2051" s="423">
        <v>1.22543505E8</v>
      </c>
      <c r="E2051" s="423">
        <v>4050.18</v>
      </c>
      <c r="F2051" s="423">
        <v>3156890.163</v>
      </c>
      <c r="G2051" s="423">
        <v>4580.76334</v>
      </c>
      <c r="H2051" s="423">
        <v>1100.33128</v>
      </c>
      <c r="I2051" s="423">
        <v>1730.7809</v>
      </c>
      <c r="J2051" s="423" t="s">
        <v>6384</v>
      </c>
    </row>
    <row r="2052" ht="15.75" customHeight="1">
      <c r="B2052" s="422">
        <v>42334.0</v>
      </c>
      <c r="C2052" s="423">
        <v>96386.0</v>
      </c>
      <c r="D2052" s="423">
        <v>1.02467047E8</v>
      </c>
      <c r="E2052" s="423">
        <v>3482.774</v>
      </c>
      <c r="F2052" s="423">
        <v>3150590.228</v>
      </c>
      <c r="G2052" s="423">
        <v>4573.75114</v>
      </c>
      <c r="H2052" s="423">
        <v>1101.15858</v>
      </c>
      <c r="I2052" s="423">
        <v>1729.64147</v>
      </c>
      <c r="J2052" s="423" t="s">
        <v>6384</v>
      </c>
    </row>
    <row r="2053" ht="15.75" customHeight="1">
      <c r="B2053" s="422">
        <v>42333.0</v>
      </c>
      <c r="C2053" s="423">
        <v>103112.0</v>
      </c>
      <c r="D2053" s="423">
        <v>1.10942351E8</v>
      </c>
      <c r="E2053" s="423">
        <v>3878.418</v>
      </c>
      <c r="F2053" s="423">
        <v>3149896.183</v>
      </c>
      <c r="G2053" s="423">
        <v>4568.01031</v>
      </c>
      <c r="H2053" s="423">
        <v>1098.48733</v>
      </c>
      <c r="I2053" s="423">
        <v>1727.95025</v>
      </c>
      <c r="J2053" s="423" t="s">
        <v>6384</v>
      </c>
    </row>
    <row r="2054" ht="15.75" customHeight="1">
      <c r="B2054" s="422">
        <v>42332.0</v>
      </c>
      <c r="C2054" s="423">
        <v>112554.0</v>
      </c>
      <c r="D2054" s="423">
        <v>1.36464493E8</v>
      </c>
      <c r="E2054" s="423">
        <v>4430.338</v>
      </c>
      <c r="F2054" s="423">
        <v>3153280.156</v>
      </c>
      <c r="G2054" s="423">
        <v>4574.05536</v>
      </c>
      <c r="H2054" s="423">
        <v>1102.82507</v>
      </c>
      <c r="I2054" s="423">
        <v>1733.0276</v>
      </c>
      <c r="J2054" s="423" t="s">
        <v>6384</v>
      </c>
    </row>
    <row r="2055" ht="15.75" customHeight="1">
      <c r="B2055" s="422">
        <v>42331.0</v>
      </c>
      <c r="C2055" s="423">
        <v>168947.0</v>
      </c>
      <c r="D2055" s="423">
        <v>1.55518031E8</v>
      </c>
      <c r="E2055" s="423">
        <v>5862.868</v>
      </c>
      <c r="F2055" s="423">
        <v>3162352.243</v>
      </c>
      <c r="G2055" s="423">
        <v>4585.10584</v>
      </c>
      <c r="H2055" s="423">
        <v>1106.26344</v>
      </c>
      <c r="I2055" s="423">
        <v>1743.52082</v>
      </c>
      <c r="J2055" s="423" t="s">
        <v>6384</v>
      </c>
    </row>
    <row r="2056" ht="15.75" customHeight="1">
      <c r="B2056" s="422">
        <v>42330.0</v>
      </c>
      <c r="C2056" s="423">
        <v>113963.0</v>
      </c>
      <c r="D2056" s="423">
        <v>1.23690253E8</v>
      </c>
      <c r="E2056" s="423">
        <v>4306.535</v>
      </c>
      <c r="F2056" s="423">
        <v>3168747.707</v>
      </c>
      <c r="G2056" s="423">
        <v>4596.81339</v>
      </c>
      <c r="H2056" s="423">
        <v>1107.24064</v>
      </c>
      <c r="I2056" s="423">
        <v>1745.78084</v>
      </c>
      <c r="J2056" s="423" t="s">
        <v>6384</v>
      </c>
    </row>
    <row r="2057" ht="15.75" customHeight="1">
      <c r="B2057" s="422">
        <v>42327.0</v>
      </c>
      <c r="C2057" s="423">
        <v>103678.0</v>
      </c>
      <c r="D2057" s="423">
        <v>1.12736938E8</v>
      </c>
      <c r="E2057" s="423">
        <v>4037.722</v>
      </c>
      <c r="F2057" s="423">
        <v>3136973.049</v>
      </c>
      <c r="G2057" s="423">
        <v>4531.62761</v>
      </c>
      <c r="H2057" s="423">
        <v>1091.51568</v>
      </c>
      <c r="I2057" s="423">
        <v>1721.06325</v>
      </c>
      <c r="J2057" s="423" t="s">
        <v>6384</v>
      </c>
    </row>
    <row r="2058" ht="15.75" customHeight="1">
      <c r="B2058" s="422">
        <v>42326.0</v>
      </c>
      <c r="C2058" s="423">
        <v>91642.0</v>
      </c>
      <c r="D2058" s="423">
        <v>9.4167576E7</v>
      </c>
      <c r="E2058" s="423">
        <v>3471.689</v>
      </c>
      <c r="F2058" s="423">
        <v>3116825.315</v>
      </c>
      <c r="G2058" s="423">
        <v>4496.68271</v>
      </c>
      <c r="H2058" s="423">
        <v>1081.98116</v>
      </c>
      <c r="I2058" s="423">
        <v>1706.3383</v>
      </c>
      <c r="J2058" s="423" t="s">
        <v>6384</v>
      </c>
    </row>
    <row r="2059" ht="15.75" customHeight="1">
      <c r="B2059" s="422">
        <v>42325.0</v>
      </c>
      <c r="C2059" s="423">
        <v>106669.0</v>
      </c>
      <c r="D2059" s="423">
        <v>1.0321097E8</v>
      </c>
      <c r="E2059" s="423">
        <v>4021.993</v>
      </c>
      <c r="F2059" s="423">
        <v>3122518.623</v>
      </c>
      <c r="G2059" s="423">
        <v>4496.35565</v>
      </c>
      <c r="H2059" s="423">
        <v>1083.39816</v>
      </c>
      <c r="I2059" s="423">
        <v>1707.91826</v>
      </c>
      <c r="J2059" s="423" t="s">
        <v>6384</v>
      </c>
    </row>
    <row r="2060" ht="15.75" customHeight="1">
      <c r="B2060" s="422">
        <v>42324.0</v>
      </c>
      <c r="C2060" s="423">
        <v>97645.0</v>
      </c>
      <c r="D2060" s="423">
        <v>1.01992087E8</v>
      </c>
      <c r="E2060" s="423">
        <v>4156.42</v>
      </c>
      <c r="F2060" s="423">
        <v>3105843.517</v>
      </c>
      <c r="G2060" s="423">
        <v>4475.8113</v>
      </c>
      <c r="H2060" s="423">
        <v>1078.40226</v>
      </c>
      <c r="I2060" s="423">
        <v>1699.35846</v>
      </c>
      <c r="J2060" s="423" t="s">
        <v>6384</v>
      </c>
    </row>
    <row r="2061" ht="15.75" customHeight="1">
      <c r="B2061" s="422">
        <v>42323.0</v>
      </c>
      <c r="C2061" s="423">
        <v>70549.0</v>
      </c>
      <c r="D2061" s="423">
        <v>6.3933464E7</v>
      </c>
      <c r="E2061" s="423">
        <v>2218.506</v>
      </c>
      <c r="F2061" s="423">
        <v>3079439.843</v>
      </c>
      <c r="G2061" s="423">
        <v>4424.20914</v>
      </c>
      <c r="H2061" s="423">
        <v>1065.30081</v>
      </c>
      <c r="I2061" s="423">
        <v>1686.39932</v>
      </c>
      <c r="J2061" s="423" t="s">
        <v>6384</v>
      </c>
    </row>
    <row r="2062" ht="15.75" customHeight="1">
      <c r="B2062" s="422">
        <v>42320.0</v>
      </c>
      <c r="C2062" s="423">
        <v>81266.0</v>
      </c>
      <c r="D2062" s="423">
        <v>8.7877213E7</v>
      </c>
      <c r="E2062" s="423">
        <v>3043.766</v>
      </c>
      <c r="F2062" s="423">
        <v>3084077.451</v>
      </c>
      <c r="G2062" s="423">
        <v>4433.57857</v>
      </c>
      <c r="H2062" s="423">
        <v>1067.4711</v>
      </c>
      <c r="I2062" s="423">
        <v>1689.08432</v>
      </c>
      <c r="J2062" s="423" t="s">
        <v>6384</v>
      </c>
    </row>
    <row r="2063" ht="15.75" customHeight="1">
      <c r="B2063" s="422">
        <v>42319.0</v>
      </c>
      <c r="C2063" s="423">
        <v>74012.0</v>
      </c>
      <c r="D2063" s="423">
        <v>7.6917961E7</v>
      </c>
      <c r="E2063" s="423">
        <v>2550.286</v>
      </c>
      <c r="F2063" s="423">
        <v>3055766.561</v>
      </c>
      <c r="G2063" s="423">
        <v>4371.54443</v>
      </c>
      <c r="H2063" s="423">
        <v>1054.9982</v>
      </c>
      <c r="I2063" s="423">
        <v>1664.5188</v>
      </c>
      <c r="J2063" s="423" t="s">
        <v>6384</v>
      </c>
    </row>
    <row r="2064" ht="15.75" customHeight="1">
      <c r="B2064" s="422">
        <v>42318.0</v>
      </c>
      <c r="C2064" s="423">
        <v>83555.0</v>
      </c>
      <c r="D2064" s="423">
        <v>7.9061777E7</v>
      </c>
      <c r="E2064" s="423">
        <v>2940.763</v>
      </c>
      <c r="F2064" s="423">
        <v>3084800.929</v>
      </c>
      <c r="G2064" s="423">
        <v>4410.57689</v>
      </c>
      <c r="H2064" s="423">
        <v>1066.16508</v>
      </c>
      <c r="I2064" s="423">
        <v>1681.48204</v>
      </c>
      <c r="J2064" s="423" t="s">
        <v>6384</v>
      </c>
    </row>
    <row r="2065" ht="15.75" customHeight="1">
      <c r="B2065" s="422">
        <v>42317.0</v>
      </c>
      <c r="C2065" s="423">
        <v>89013.0</v>
      </c>
      <c r="D2065" s="423">
        <v>7.9615095E7</v>
      </c>
      <c r="E2065" s="423">
        <v>3219.34</v>
      </c>
      <c r="F2065" s="423">
        <v>3101808.195</v>
      </c>
      <c r="G2065" s="423">
        <v>4416.90528</v>
      </c>
      <c r="H2065" s="423">
        <v>1068.60407</v>
      </c>
      <c r="I2065" s="423">
        <v>1680.23973</v>
      </c>
      <c r="J2065" s="423" t="s">
        <v>6384</v>
      </c>
    </row>
    <row r="2066" ht="15.75" customHeight="1">
      <c r="B2066" s="422">
        <v>42316.0</v>
      </c>
      <c r="C2066" s="423">
        <v>89749.0</v>
      </c>
      <c r="D2066" s="423">
        <v>8.2926286E7</v>
      </c>
      <c r="E2066" s="423">
        <v>3147.177</v>
      </c>
      <c r="F2066" s="423">
        <v>3117580.904</v>
      </c>
      <c r="G2066" s="423">
        <v>4443.1467</v>
      </c>
      <c r="H2066" s="423">
        <v>1071.77901</v>
      </c>
      <c r="I2066" s="423">
        <v>1689.5119</v>
      </c>
      <c r="J2066" s="423" t="s">
        <v>6384</v>
      </c>
    </row>
    <row r="2067" ht="15.75" customHeight="1">
      <c r="B2067" s="422">
        <v>42313.0</v>
      </c>
      <c r="C2067" s="423">
        <v>81989.0</v>
      </c>
      <c r="D2067" s="423">
        <v>8.5494974E7</v>
      </c>
      <c r="E2067" s="423">
        <v>3354.682</v>
      </c>
      <c r="F2067" s="423">
        <v>3146607.467</v>
      </c>
      <c r="G2067" s="423">
        <v>4502.16115</v>
      </c>
      <c r="H2067" s="423">
        <v>1084.47732</v>
      </c>
      <c r="I2067" s="423">
        <v>1711.36127</v>
      </c>
      <c r="J2067" s="423" t="s">
        <v>6384</v>
      </c>
    </row>
    <row r="2068" ht="15.75" customHeight="1">
      <c r="B2068" s="422">
        <v>42312.0</v>
      </c>
      <c r="C2068" s="423">
        <v>78910.0</v>
      </c>
      <c r="D2068" s="423">
        <v>7.7559652E7</v>
      </c>
      <c r="E2068" s="423">
        <v>2901.101</v>
      </c>
      <c r="F2068" s="423">
        <v>3147269.747</v>
      </c>
      <c r="G2068" s="423">
        <v>4511.311</v>
      </c>
      <c r="H2068" s="423">
        <v>1085.02148</v>
      </c>
      <c r="I2068" s="423">
        <v>1713.87513</v>
      </c>
      <c r="J2068" s="423" t="s">
        <v>6384</v>
      </c>
    </row>
    <row r="2069" ht="15.75" customHeight="1">
      <c r="B2069" s="422">
        <v>42311.0</v>
      </c>
      <c r="C2069" s="423">
        <v>85766.0</v>
      </c>
      <c r="D2069" s="423">
        <v>8.4001948E7</v>
      </c>
      <c r="E2069" s="423">
        <v>3206.143</v>
      </c>
      <c r="F2069" s="423">
        <v>3163417.778</v>
      </c>
      <c r="G2069" s="423">
        <v>4551.51487</v>
      </c>
      <c r="H2069" s="423">
        <v>1095.83219</v>
      </c>
      <c r="I2069" s="423">
        <v>1728.54866</v>
      </c>
      <c r="J2069" s="423" t="s">
        <v>6384</v>
      </c>
    </row>
    <row r="2070" ht="15.75" customHeight="1">
      <c r="B2070" s="422">
        <v>42310.0</v>
      </c>
      <c r="C2070" s="423">
        <v>82665.0</v>
      </c>
      <c r="D2070" s="423">
        <v>7.5805324E7</v>
      </c>
      <c r="E2070" s="423">
        <v>2905.233</v>
      </c>
      <c r="F2070" s="423">
        <v>3157293.457</v>
      </c>
      <c r="G2070" s="423">
        <v>4536.05381</v>
      </c>
      <c r="H2070" s="423">
        <v>1092.25946</v>
      </c>
      <c r="I2070" s="423">
        <v>1722.49323</v>
      </c>
      <c r="J2070" s="423" t="s">
        <v>6384</v>
      </c>
    </row>
    <row r="2071" ht="15.75" customHeight="1">
      <c r="B2071" s="422">
        <v>42309.0</v>
      </c>
      <c r="C2071" s="423">
        <v>83105.0</v>
      </c>
      <c r="D2071" s="423">
        <v>7.9650122E7</v>
      </c>
      <c r="E2071" s="423">
        <v>2678.419</v>
      </c>
      <c r="F2071" s="423">
        <v>3140818.284</v>
      </c>
      <c r="G2071" s="423">
        <v>4514.85128</v>
      </c>
      <c r="H2071" s="423">
        <v>1081.28143</v>
      </c>
      <c r="I2071" s="423">
        <v>1709.03272</v>
      </c>
      <c r="J2071" s="423" t="s">
        <v>6384</v>
      </c>
    </row>
    <row r="2072" ht="15.75" customHeight="1">
      <c r="B2072" s="422">
        <v>42306.0</v>
      </c>
      <c r="C2072" s="423">
        <v>91442.0</v>
      </c>
      <c r="D2072" s="423">
        <v>1.46758732E8</v>
      </c>
      <c r="E2072" s="423">
        <v>4560.451</v>
      </c>
      <c r="F2072" s="423">
        <v>3168907.885</v>
      </c>
      <c r="G2072" s="423">
        <v>4564.48648</v>
      </c>
      <c r="H2072" s="423">
        <v>1092.3036</v>
      </c>
      <c r="I2072" s="423">
        <v>1725.9745</v>
      </c>
      <c r="J2072" s="423" t="s">
        <v>6384</v>
      </c>
    </row>
    <row r="2073" ht="15.75" customHeight="1">
      <c r="B2073" s="422">
        <v>42305.0</v>
      </c>
      <c r="C2073" s="423">
        <v>81088.0</v>
      </c>
      <c r="D2073" s="423">
        <v>8.0985601E7</v>
      </c>
      <c r="E2073" s="423">
        <v>2625.619</v>
      </c>
      <c r="F2073" s="423">
        <v>3173522.232</v>
      </c>
      <c r="G2073" s="423">
        <v>4579.37042</v>
      </c>
      <c r="H2073" s="423">
        <v>1097.18453</v>
      </c>
      <c r="I2073" s="423">
        <v>1730.84238</v>
      </c>
      <c r="J2073" s="423" t="s">
        <v>6384</v>
      </c>
    </row>
    <row r="2074" ht="15.75" customHeight="1">
      <c r="B2074" s="422">
        <v>42304.0</v>
      </c>
      <c r="C2074" s="423">
        <v>85297.0</v>
      </c>
      <c r="D2074" s="423">
        <v>8.9652737E7</v>
      </c>
      <c r="E2074" s="423">
        <v>2970.606</v>
      </c>
      <c r="F2074" s="423">
        <v>3181076.7</v>
      </c>
      <c r="G2074" s="423">
        <v>4589.33132</v>
      </c>
      <c r="H2074" s="423">
        <v>1101.61833</v>
      </c>
      <c r="I2074" s="423">
        <v>1735.69256</v>
      </c>
      <c r="J2074" s="423" t="s">
        <v>6384</v>
      </c>
    </row>
    <row r="2075" ht="15.75" customHeight="1">
      <c r="B2075" s="422">
        <v>42303.0</v>
      </c>
      <c r="C2075" s="423">
        <v>98408.0</v>
      </c>
      <c r="D2075" s="423">
        <v>1.01704691E8</v>
      </c>
      <c r="E2075" s="423">
        <v>4154.625</v>
      </c>
      <c r="F2075" s="423">
        <v>3200441.185</v>
      </c>
      <c r="G2075" s="423">
        <v>4630.5791</v>
      </c>
      <c r="H2075" s="423">
        <v>1109.90283</v>
      </c>
      <c r="I2075" s="423">
        <v>1751.21207</v>
      </c>
      <c r="J2075" s="423" t="s">
        <v>6384</v>
      </c>
    </row>
    <row r="2076" ht="15.75" customHeight="1">
      <c r="B2076" s="422">
        <v>42302.0</v>
      </c>
      <c r="C2076" s="423">
        <v>90440.0</v>
      </c>
      <c r="D2076" s="423">
        <v>9.5928595E7</v>
      </c>
      <c r="E2076" s="423">
        <v>3257.079</v>
      </c>
      <c r="F2076" s="423">
        <v>3217466.562</v>
      </c>
      <c r="G2076" s="423">
        <v>4649.28873</v>
      </c>
      <c r="H2076" s="423">
        <v>1116.48533</v>
      </c>
      <c r="I2076" s="423">
        <v>1762.21116</v>
      </c>
      <c r="J2076" s="423" t="s">
        <v>6384</v>
      </c>
    </row>
    <row r="2077" ht="15.75" customHeight="1">
      <c r="B2077" s="422">
        <v>42298.0</v>
      </c>
      <c r="C2077" s="423">
        <v>84756.0</v>
      </c>
      <c r="D2077" s="423">
        <v>1.0496883E8</v>
      </c>
      <c r="E2077" s="423">
        <v>3561.794</v>
      </c>
      <c r="F2077" s="423">
        <v>3220018.588</v>
      </c>
      <c r="G2077" s="423">
        <v>4647.67731</v>
      </c>
      <c r="H2077" s="423">
        <v>1113.24983</v>
      </c>
      <c r="I2077" s="423">
        <v>1762.55285</v>
      </c>
      <c r="J2077" s="423" t="s">
        <v>6384</v>
      </c>
    </row>
    <row r="2078" ht="15.75" customHeight="1">
      <c r="B2078" s="422">
        <v>42297.0</v>
      </c>
      <c r="C2078" s="423">
        <v>88709.0</v>
      </c>
      <c r="D2078" s="423">
        <v>9.0524953E7</v>
      </c>
      <c r="E2078" s="423">
        <v>3391.613</v>
      </c>
      <c r="F2078" s="423">
        <v>3227118.095</v>
      </c>
      <c r="G2078" s="423">
        <v>4657.65473</v>
      </c>
      <c r="H2078" s="423">
        <v>1115.52357</v>
      </c>
      <c r="I2078" s="423">
        <v>1766.85724</v>
      </c>
      <c r="J2078" s="423" t="s">
        <v>6384</v>
      </c>
    </row>
    <row r="2079" ht="15.75" customHeight="1">
      <c r="B2079" s="422">
        <v>42296.0</v>
      </c>
      <c r="C2079" s="423">
        <v>82306.0</v>
      </c>
      <c r="D2079" s="423">
        <v>8.976103E7</v>
      </c>
      <c r="E2079" s="423">
        <v>3358.018</v>
      </c>
      <c r="F2079" s="423">
        <v>3209830.847</v>
      </c>
      <c r="G2079" s="423">
        <v>4644.63545</v>
      </c>
      <c r="H2079" s="423">
        <v>1108.54029</v>
      </c>
      <c r="I2079" s="423">
        <v>1763.39381</v>
      </c>
      <c r="J2079" s="423" t="s">
        <v>6384</v>
      </c>
    </row>
    <row r="2080" ht="15.75" customHeight="1">
      <c r="B2080" s="422">
        <v>42295.0</v>
      </c>
      <c r="C2080" s="423">
        <v>83876.0</v>
      </c>
      <c r="D2080" s="423">
        <v>8.5236913E7</v>
      </c>
      <c r="E2080" s="423">
        <v>3108.93</v>
      </c>
      <c r="F2080" s="423">
        <v>3183722.93</v>
      </c>
      <c r="G2080" s="423">
        <v>4608.03092</v>
      </c>
      <c r="H2080" s="423">
        <v>1094.59849</v>
      </c>
      <c r="I2080" s="423">
        <v>1743.48474</v>
      </c>
      <c r="J2080" s="423" t="s">
        <v>6384</v>
      </c>
    </row>
    <row r="2081" ht="15.75" customHeight="1">
      <c r="B2081" s="422">
        <v>42292.0</v>
      </c>
      <c r="C2081" s="423">
        <v>104135.0</v>
      </c>
      <c r="D2081" s="423">
        <v>1.15000188E8</v>
      </c>
      <c r="E2081" s="423">
        <v>4044.927</v>
      </c>
      <c r="F2081" s="423">
        <v>3213856.267</v>
      </c>
      <c r="G2081" s="423">
        <v>4676.6289</v>
      </c>
      <c r="H2081" s="423">
        <v>1114.83797</v>
      </c>
      <c r="I2081" s="423">
        <v>1766.50375</v>
      </c>
      <c r="J2081" s="423" t="s">
        <v>6384</v>
      </c>
    </row>
    <row r="2082" ht="15.75" customHeight="1">
      <c r="B2082" s="422">
        <v>42291.0</v>
      </c>
      <c r="C2082" s="423">
        <v>75803.0</v>
      </c>
      <c r="D2082" s="423">
        <v>9.376918E7</v>
      </c>
      <c r="E2082" s="423">
        <v>3089.092</v>
      </c>
      <c r="F2082" s="423">
        <v>3238425.51</v>
      </c>
      <c r="G2082" s="423">
        <v>4716.08202</v>
      </c>
      <c r="H2082" s="423">
        <v>1127.57588</v>
      </c>
      <c r="I2082" s="423">
        <v>1788.25685</v>
      </c>
      <c r="J2082" s="423" t="s">
        <v>6384</v>
      </c>
    </row>
    <row r="2083" ht="15.75" customHeight="1">
      <c r="B2083" s="422">
        <v>42290.0</v>
      </c>
      <c r="C2083" s="423">
        <v>90224.0</v>
      </c>
      <c r="D2083" s="423">
        <v>1.31465036E8</v>
      </c>
      <c r="E2083" s="423">
        <v>4494.998</v>
      </c>
      <c r="F2083" s="423">
        <v>3274675.086</v>
      </c>
      <c r="G2083" s="423">
        <v>4779.664</v>
      </c>
      <c r="H2083" s="423">
        <v>1141.83411</v>
      </c>
      <c r="I2083" s="423">
        <v>1812.87795</v>
      </c>
      <c r="J2083" s="423" t="s">
        <v>6384</v>
      </c>
    </row>
    <row r="2084" ht="15.75" customHeight="1">
      <c r="B2084" s="422">
        <v>42289.0</v>
      </c>
      <c r="C2084" s="423">
        <v>89677.0</v>
      </c>
      <c r="D2084" s="423">
        <v>1.34768873E8</v>
      </c>
      <c r="E2084" s="423">
        <v>4164.773</v>
      </c>
      <c r="F2084" s="423">
        <v>3280752.856</v>
      </c>
      <c r="G2084" s="423">
        <v>4776.15239</v>
      </c>
      <c r="H2084" s="423">
        <v>1144.1832</v>
      </c>
      <c r="I2084" s="423">
        <v>1813.58806</v>
      </c>
      <c r="J2084" s="423" t="s">
        <v>6384</v>
      </c>
    </row>
    <row r="2085" ht="15.75" customHeight="1">
      <c r="B2085" s="422">
        <v>42288.0</v>
      </c>
      <c r="C2085" s="423">
        <v>89651.0</v>
      </c>
      <c r="D2085" s="423">
        <v>1.15364834E8</v>
      </c>
      <c r="E2085" s="423">
        <v>3384.841</v>
      </c>
      <c r="F2085" s="423">
        <v>3256423.532</v>
      </c>
      <c r="G2085" s="423">
        <v>4728.12715</v>
      </c>
      <c r="H2085" s="423">
        <v>1135.79461</v>
      </c>
      <c r="I2085" s="423">
        <v>1794.69644</v>
      </c>
      <c r="J2085" s="423" t="s">
        <v>6384</v>
      </c>
    </row>
    <row r="2086" ht="15.75" customHeight="1">
      <c r="B2086" s="422">
        <v>42285.0</v>
      </c>
      <c r="C2086" s="423">
        <v>89404.0</v>
      </c>
      <c r="D2086" s="423">
        <v>1.16036908E8</v>
      </c>
      <c r="E2086" s="423">
        <v>3607.744</v>
      </c>
      <c r="F2086" s="423">
        <v>3281469.276</v>
      </c>
      <c r="G2086" s="423">
        <v>4781.36282</v>
      </c>
      <c r="H2086" s="423">
        <v>1149.72513</v>
      </c>
      <c r="I2086" s="423">
        <v>1815.99989</v>
      </c>
      <c r="J2086" s="423" t="s">
        <v>6384</v>
      </c>
    </row>
    <row r="2087" ht="15.75" customHeight="1">
      <c r="B2087" s="422">
        <v>42284.0</v>
      </c>
      <c r="C2087" s="423">
        <v>91382.0</v>
      </c>
      <c r="D2087" s="423">
        <v>1.40800873E8</v>
      </c>
      <c r="E2087" s="423">
        <v>3976.94</v>
      </c>
      <c r="F2087" s="423">
        <v>3302559.436</v>
      </c>
      <c r="G2087" s="423">
        <v>4800.62874</v>
      </c>
      <c r="H2087" s="423">
        <v>1158.9776</v>
      </c>
      <c r="I2087" s="423">
        <v>1827.82414</v>
      </c>
      <c r="J2087" s="423" t="s">
        <v>6384</v>
      </c>
    </row>
    <row r="2088" ht="15.75" customHeight="1">
      <c r="B2088" s="422">
        <v>42283.0</v>
      </c>
      <c r="C2088" s="423">
        <v>85326.0</v>
      </c>
      <c r="D2088" s="423">
        <v>1.13052751E8</v>
      </c>
      <c r="E2088" s="423">
        <v>4148.349</v>
      </c>
      <c r="F2088" s="423">
        <v>3329543.263</v>
      </c>
      <c r="G2088" s="423">
        <v>4833.33319</v>
      </c>
      <c r="H2088" s="423">
        <v>1168.15434</v>
      </c>
      <c r="I2088" s="423">
        <v>1842.87465</v>
      </c>
      <c r="J2088" s="423" t="s">
        <v>6384</v>
      </c>
    </row>
    <row r="2089" ht="15.75" customHeight="1">
      <c r="B2089" s="422">
        <v>42282.0</v>
      </c>
      <c r="C2089" s="423">
        <v>81211.0</v>
      </c>
      <c r="D2089" s="423">
        <v>1.00856066E8</v>
      </c>
      <c r="E2089" s="423">
        <v>3846.218</v>
      </c>
      <c r="F2089" s="423">
        <v>3334699.262</v>
      </c>
      <c r="G2089" s="423">
        <v>4831.59719</v>
      </c>
      <c r="H2089" s="423">
        <v>1170.91216</v>
      </c>
      <c r="I2089" s="423">
        <v>1840.17089</v>
      </c>
      <c r="J2089" s="423" t="s">
        <v>6384</v>
      </c>
    </row>
    <row r="2090" ht="15.75" customHeight="1">
      <c r="B2090" s="422">
        <v>42281.0</v>
      </c>
      <c r="C2090" s="423">
        <v>87301.0</v>
      </c>
      <c r="D2090" s="423">
        <v>9.5397553E7</v>
      </c>
      <c r="E2090" s="423">
        <v>3368.058</v>
      </c>
      <c r="F2090" s="423">
        <v>3334704.517</v>
      </c>
      <c r="G2090" s="423">
        <v>4814.60883</v>
      </c>
      <c r="H2090" s="423">
        <v>1170.11261</v>
      </c>
      <c r="I2090" s="423">
        <v>1834.61078</v>
      </c>
      <c r="J2090" s="423" t="s">
        <v>6384</v>
      </c>
    </row>
    <row r="2091" ht="15.75" customHeight="1">
      <c r="B2091" s="422">
        <v>42278.0</v>
      </c>
      <c r="C2091" s="423">
        <v>94863.0</v>
      </c>
      <c r="D2091" s="423">
        <v>1.20780649E8</v>
      </c>
      <c r="E2091" s="423">
        <v>4242.391</v>
      </c>
      <c r="F2091" s="423">
        <v>3359169.043</v>
      </c>
      <c r="G2091" s="423">
        <v>4856.96557</v>
      </c>
      <c r="H2091" s="423">
        <v>1182.13676</v>
      </c>
      <c r="I2091" s="423">
        <v>1851.27289</v>
      </c>
      <c r="J2091" s="423" t="s">
        <v>6384</v>
      </c>
    </row>
    <row r="2092" ht="15.75" customHeight="1">
      <c r="B2092" s="422">
        <v>42277.0</v>
      </c>
      <c r="C2092" s="423">
        <v>106505.0</v>
      </c>
      <c r="D2092" s="423">
        <v>1.36800246E8</v>
      </c>
      <c r="E2092" s="423">
        <v>4953.488</v>
      </c>
      <c r="F2092" s="423">
        <v>3355500.841</v>
      </c>
      <c r="G2092" s="423">
        <v>4852.08282</v>
      </c>
      <c r="H2092" s="423">
        <v>1180.892</v>
      </c>
      <c r="I2092" s="423">
        <v>1847.97048</v>
      </c>
      <c r="J2092" s="423" t="s">
        <v>6384</v>
      </c>
    </row>
    <row r="2093" ht="15.75" customHeight="1">
      <c r="B2093" s="422">
        <v>42276.0</v>
      </c>
      <c r="C2093" s="423">
        <v>98075.0</v>
      </c>
      <c r="D2093" s="423">
        <v>1.08132054E8</v>
      </c>
      <c r="E2093" s="423">
        <v>4348.896</v>
      </c>
      <c r="F2093" s="423">
        <v>3363989.968</v>
      </c>
      <c r="G2093" s="423">
        <v>4853.17435</v>
      </c>
      <c r="H2093" s="423">
        <v>1186.07095</v>
      </c>
      <c r="I2093" s="423">
        <v>1854.02757</v>
      </c>
      <c r="J2093" s="423" t="s">
        <v>6384</v>
      </c>
    </row>
    <row r="2094" ht="15.75" customHeight="1">
      <c r="B2094" s="422">
        <v>42275.0</v>
      </c>
      <c r="C2094" s="423">
        <v>83386.0</v>
      </c>
      <c r="D2094" s="423">
        <v>8.5493597E7</v>
      </c>
      <c r="E2094" s="423">
        <v>3953.328</v>
      </c>
      <c r="F2094" s="423">
        <v>3378960.383</v>
      </c>
      <c r="G2094" s="423">
        <v>4866.75863</v>
      </c>
      <c r="H2094" s="423">
        <v>1192.82139</v>
      </c>
      <c r="I2094" s="423">
        <v>1863.72303</v>
      </c>
      <c r="J2094" s="423" t="s">
        <v>6384</v>
      </c>
    </row>
    <row r="2095" ht="15.75" customHeight="1">
      <c r="B2095" s="422">
        <v>42269.0</v>
      </c>
      <c r="C2095" s="423">
        <v>89020.0</v>
      </c>
      <c r="D2095" s="423">
        <v>8.7640982E7</v>
      </c>
      <c r="E2095" s="423">
        <v>3646.985</v>
      </c>
      <c r="F2095" s="423">
        <v>3377313.138</v>
      </c>
      <c r="G2095" s="423">
        <v>4853.29491</v>
      </c>
      <c r="H2095" s="423">
        <v>1191.04147</v>
      </c>
      <c r="I2095" s="423">
        <v>1860.35663</v>
      </c>
      <c r="J2095" s="423" t="s">
        <v>6384</v>
      </c>
    </row>
    <row r="2096" ht="15.75" customHeight="1">
      <c r="B2096" s="422">
        <v>42268.0</v>
      </c>
      <c r="C2096" s="423">
        <v>97999.0</v>
      </c>
      <c r="D2096" s="423">
        <v>1.05737025E8</v>
      </c>
      <c r="E2096" s="423">
        <v>5196.404</v>
      </c>
      <c r="F2096" s="423">
        <v>3368455.26</v>
      </c>
      <c r="G2096" s="423">
        <v>4841.61744</v>
      </c>
      <c r="H2096" s="423">
        <v>1187.18385</v>
      </c>
      <c r="I2096" s="423">
        <v>1855.90862</v>
      </c>
      <c r="J2096" s="423" t="s">
        <v>6384</v>
      </c>
    </row>
    <row r="2097" ht="15.75" customHeight="1">
      <c r="B2097" s="422">
        <v>42267.0</v>
      </c>
      <c r="C2097" s="423">
        <v>94905.0</v>
      </c>
      <c r="D2097" s="423">
        <v>1.00818575E8</v>
      </c>
      <c r="E2097" s="423">
        <v>4180.239</v>
      </c>
      <c r="F2097" s="423">
        <v>3362395.201</v>
      </c>
      <c r="G2097" s="423">
        <v>4830.68253</v>
      </c>
      <c r="H2097" s="423">
        <v>1185.89166</v>
      </c>
      <c r="I2097" s="423">
        <v>1850.79826</v>
      </c>
      <c r="J2097" s="423" t="s">
        <v>6384</v>
      </c>
    </row>
    <row r="2098" ht="15.75" customHeight="1">
      <c r="B2098" s="422">
        <v>42264.0</v>
      </c>
      <c r="C2098" s="423">
        <v>109799.0</v>
      </c>
      <c r="D2098" s="423">
        <v>1.20860357E8</v>
      </c>
      <c r="E2098" s="423">
        <v>5144.334</v>
      </c>
      <c r="F2098" s="423">
        <v>3363451.586</v>
      </c>
      <c r="G2098" s="423">
        <v>4819.45034</v>
      </c>
      <c r="H2098" s="423">
        <v>1186.67373</v>
      </c>
      <c r="I2098" s="423">
        <v>1848.12394</v>
      </c>
      <c r="J2098" s="423" t="s">
        <v>6384</v>
      </c>
    </row>
    <row r="2099" ht="15.75" customHeight="1">
      <c r="B2099" s="422">
        <v>42263.0</v>
      </c>
      <c r="C2099" s="423">
        <v>101436.0</v>
      </c>
      <c r="D2099" s="423">
        <v>1.2590505E8</v>
      </c>
      <c r="E2099" s="423">
        <v>4274.157</v>
      </c>
      <c r="F2099" s="423">
        <v>3352179.306</v>
      </c>
      <c r="G2099" s="423">
        <v>4796.81643</v>
      </c>
      <c r="H2099" s="423">
        <v>1179.9256</v>
      </c>
      <c r="I2099" s="423">
        <v>1836.24083</v>
      </c>
      <c r="J2099" s="423" t="s">
        <v>6384</v>
      </c>
    </row>
    <row r="2100" ht="15.75" customHeight="1">
      <c r="B2100" s="422">
        <v>42262.0</v>
      </c>
      <c r="C2100" s="423">
        <v>100838.0</v>
      </c>
      <c r="D2100" s="423">
        <v>1.13184567E8</v>
      </c>
      <c r="E2100" s="423">
        <v>4204.078</v>
      </c>
      <c r="F2100" s="423">
        <v>3358464.046</v>
      </c>
      <c r="G2100" s="423">
        <v>4801.80728</v>
      </c>
      <c r="H2100" s="423">
        <v>1180.42256</v>
      </c>
      <c r="I2100" s="423">
        <v>1837.66374</v>
      </c>
      <c r="J2100" s="423" t="s">
        <v>6384</v>
      </c>
    </row>
    <row r="2101" ht="15.75" customHeight="1">
      <c r="B2101" s="422">
        <v>42261.0</v>
      </c>
      <c r="C2101" s="423">
        <v>110103.0</v>
      </c>
      <c r="D2101" s="423">
        <v>1.1575955E8</v>
      </c>
      <c r="E2101" s="423">
        <v>4370.152</v>
      </c>
      <c r="F2101" s="423">
        <v>3348731.356</v>
      </c>
      <c r="G2101" s="423">
        <v>4786.19475</v>
      </c>
      <c r="H2101" s="423">
        <v>1175.46793</v>
      </c>
      <c r="I2101" s="423">
        <v>1824.92894</v>
      </c>
      <c r="J2101" s="423" t="s">
        <v>6384</v>
      </c>
    </row>
    <row r="2102" ht="15.75" customHeight="1">
      <c r="B2102" s="422">
        <v>42260.0</v>
      </c>
      <c r="C2102" s="423">
        <v>122212.0</v>
      </c>
      <c r="D2102" s="423">
        <v>1.18345204E8</v>
      </c>
      <c r="E2102" s="423">
        <v>4575.455</v>
      </c>
      <c r="F2102" s="423">
        <v>3337325.458</v>
      </c>
      <c r="G2102" s="423">
        <v>4768.30032</v>
      </c>
      <c r="H2102" s="423">
        <v>1169.16684</v>
      </c>
      <c r="I2102" s="423">
        <v>1818.60812</v>
      </c>
      <c r="J2102" s="423" t="s">
        <v>6384</v>
      </c>
    </row>
    <row r="2103" ht="15.75" customHeight="1">
      <c r="B2103" s="422">
        <v>42257.0</v>
      </c>
      <c r="C2103" s="423">
        <v>112821.0</v>
      </c>
      <c r="D2103" s="423">
        <v>1.19301336E8</v>
      </c>
      <c r="E2103" s="423">
        <v>4482.952</v>
      </c>
      <c r="F2103" s="423">
        <v>3331881.621</v>
      </c>
      <c r="G2103" s="423">
        <v>4760.14163</v>
      </c>
      <c r="H2103" s="423">
        <v>1167.66007</v>
      </c>
      <c r="I2103" s="423">
        <v>1814.59042</v>
      </c>
      <c r="J2103" s="423" t="s">
        <v>6384</v>
      </c>
    </row>
    <row r="2104" ht="15.75" customHeight="1">
      <c r="B2104" s="422">
        <v>42256.0</v>
      </c>
      <c r="C2104" s="423">
        <v>104178.0</v>
      </c>
      <c r="D2104" s="423">
        <v>1.25617424E8</v>
      </c>
      <c r="E2104" s="423">
        <v>4157.314</v>
      </c>
      <c r="F2104" s="423">
        <v>3334090.995</v>
      </c>
      <c r="G2104" s="423">
        <v>4758.4344</v>
      </c>
      <c r="H2104" s="423">
        <v>1167.90433</v>
      </c>
      <c r="I2104" s="423">
        <v>1815.77875</v>
      </c>
      <c r="J2104" s="423" t="s">
        <v>6384</v>
      </c>
    </row>
    <row r="2105" ht="15.75" customHeight="1">
      <c r="B2105" s="422">
        <v>42255.0</v>
      </c>
      <c r="C2105" s="423">
        <v>113621.0</v>
      </c>
      <c r="D2105" s="423">
        <v>1.33140241E8</v>
      </c>
      <c r="E2105" s="423">
        <v>4448.008</v>
      </c>
      <c r="F2105" s="423">
        <v>3353498.915</v>
      </c>
      <c r="G2105" s="423">
        <v>4784.4607</v>
      </c>
      <c r="H2105" s="423">
        <v>1175.76847</v>
      </c>
      <c r="I2105" s="423">
        <v>1827.0273</v>
      </c>
      <c r="J2105" s="423" t="s">
        <v>6384</v>
      </c>
    </row>
    <row r="2106" ht="15.75" customHeight="1">
      <c r="B2106" s="422">
        <v>42254.0</v>
      </c>
      <c r="C2106" s="423">
        <v>124163.0</v>
      </c>
      <c r="D2106" s="423">
        <v>1.40913242E8</v>
      </c>
      <c r="E2106" s="423">
        <v>4737.901</v>
      </c>
      <c r="F2106" s="423">
        <v>3356633.206</v>
      </c>
      <c r="G2106" s="423">
        <v>4791.91281</v>
      </c>
      <c r="H2106" s="423">
        <v>1177.87075</v>
      </c>
      <c r="I2106" s="423">
        <v>1829.4695</v>
      </c>
      <c r="J2106" s="423" t="s">
        <v>6384</v>
      </c>
    </row>
    <row r="2107" ht="15.75" customHeight="1">
      <c r="B2107" s="422">
        <v>42253.0</v>
      </c>
      <c r="C2107" s="423">
        <v>118654.0</v>
      </c>
      <c r="D2107" s="423">
        <v>1.26706946E8</v>
      </c>
      <c r="E2107" s="423">
        <v>4340.919</v>
      </c>
      <c r="F2107" s="423">
        <v>3351097.189</v>
      </c>
      <c r="G2107" s="423">
        <v>4772.65075</v>
      </c>
      <c r="H2107" s="423">
        <v>1175.31283</v>
      </c>
      <c r="I2107" s="423">
        <v>1819.16232</v>
      </c>
      <c r="J2107" s="423" t="s">
        <v>6384</v>
      </c>
    </row>
    <row r="2108" ht="15.75" customHeight="1">
      <c r="B2108" s="422">
        <v>42250.0</v>
      </c>
      <c r="C2108" s="423">
        <v>125525.0</v>
      </c>
      <c r="D2108" s="423">
        <v>1.31508909E8</v>
      </c>
      <c r="E2108" s="423">
        <v>4985.922</v>
      </c>
      <c r="F2108" s="423">
        <v>3347098.524</v>
      </c>
      <c r="G2108" s="423">
        <v>4765.72038</v>
      </c>
      <c r="H2108" s="423">
        <v>1177.10733</v>
      </c>
      <c r="I2108" s="423">
        <v>1823.17453</v>
      </c>
      <c r="J2108" s="423" t="s">
        <v>6384</v>
      </c>
    </row>
    <row r="2109" ht="15.75" customHeight="1">
      <c r="B2109" s="422">
        <v>42249.0</v>
      </c>
      <c r="C2109" s="423">
        <v>99110.0</v>
      </c>
      <c r="D2109" s="423">
        <v>9.0929998E7</v>
      </c>
      <c r="E2109" s="423">
        <v>3488.228</v>
      </c>
      <c r="F2109" s="423">
        <v>3344424.756</v>
      </c>
      <c r="G2109" s="423">
        <v>4763.8802</v>
      </c>
      <c r="H2109" s="423">
        <v>1176.23622</v>
      </c>
      <c r="I2109" s="423">
        <v>1825.00303</v>
      </c>
      <c r="J2109" s="423" t="s">
        <v>6384</v>
      </c>
    </row>
    <row r="2110" ht="15.75" customHeight="1">
      <c r="B2110" s="422">
        <v>42248.0</v>
      </c>
      <c r="C2110" s="423">
        <v>143023.0</v>
      </c>
      <c r="D2110" s="423">
        <v>1.04906281E8</v>
      </c>
      <c r="E2110" s="423">
        <v>4213.349</v>
      </c>
      <c r="F2110" s="423">
        <v>3323574.693</v>
      </c>
      <c r="G2110" s="423">
        <v>4724.51883</v>
      </c>
      <c r="H2110" s="423">
        <v>1165.37478</v>
      </c>
      <c r="I2110" s="423">
        <v>1806.29122</v>
      </c>
      <c r="J2110" s="423" t="s">
        <v>6384</v>
      </c>
    </row>
    <row r="2111" ht="15.75" customHeight="1">
      <c r="B2111" s="422">
        <v>42247.0</v>
      </c>
      <c r="C2111" s="423">
        <v>80771.0</v>
      </c>
      <c r="D2111" s="423">
        <v>8.1683707E7</v>
      </c>
      <c r="E2111" s="423">
        <v>3511.691</v>
      </c>
      <c r="F2111" s="423">
        <v>3345230.914</v>
      </c>
      <c r="G2111" s="423">
        <v>4768.66705</v>
      </c>
      <c r="H2111" s="423">
        <v>1176.48617</v>
      </c>
      <c r="I2111" s="423">
        <v>1826.9771</v>
      </c>
      <c r="J2111" s="423" t="s">
        <v>6384</v>
      </c>
    </row>
    <row r="2112" ht="15.75" customHeight="1">
      <c r="B2112" s="422">
        <v>42246.0</v>
      </c>
      <c r="C2112" s="423">
        <v>91139.0</v>
      </c>
      <c r="D2112" s="423">
        <v>8.5726052E7</v>
      </c>
      <c r="E2112" s="423">
        <v>3503.521</v>
      </c>
      <c r="F2112" s="423">
        <v>3355493.171</v>
      </c>
      <c r="G2112" s="423">
        <v>4790.97645</v>
      </c>
      <c r="H2112" s="423">
        <v>1181.79947</v>
      </c>
      <c r="I2112" s="423">
        <v>1835.40401</v>
      </c>
      <c r="J2112" s="423" t="s">
        <v>6384</v>
      </c>
    </row>
    <row r="2113" ht="15.75" customHeight="1">
      <c r="B2113" s="422">
        <v>42243.0</v>
      </c>
      <c r="C2113" s="423">
        <v>97048.0</v>
      </c>
      <c r="D2113" s="423">
        <v>1.03525568E8</v>
      </c>
      <c r="E2113" s="423">
        <v>4215.879</v>
      </c>
      <c r="F2113" s="423">
        <v>3369990.167</v>
      </c>
      <c r="G2113" s="423">
        <v>4812.82309</v>
      </c>
      <c r="H2113" s="423">
        <v>1186.70335</v>
      </c>
      <c r="I2113" s="423">
        <v>1840.88602</v>
      </c>
      <c r="J2113" s="423" t="s">
        <v>6384</v>
      </c>
    </row>
    <row r="2114" ht="15.75" customHeight="1">
      <c r="B2114" s="422">
        <v>42242.0</v>
      </c>
      <c r="C2114" s="423">
        <v>99720.0</v>
      </c>
      <c r="D2114" s="423">
        <v>1.0992923E8</v>
      </c>
      <c r="E2114" s="423">
        <v>4317.541</v>
      </c>
      <c r="F2114" s="423">
        <v>3363939.149</v>
      </c>
      <c r="G2114" s="423">
        <v>4805.65575</v>
      </c>
      <c r="H2114" s="423">
        <v>1183.6725</v>
      </c>
      <c r="I2114" s="423">
        <v>1837.97361</v>
      </c>
      <c r="J2114" s="423" t="s">
        <v>6384</v>
      </c>
    </row>
    <row r="2115" ht="15.75" customHeight="1">
      <c r="B2115" s="422">
        <v>42241.0</v>
      </c>
      <c r="C2115" s="423">
        <v>99855.0</v>
      </c>
      <c r="D2115" s="423">
        <v>1.16832322E8</v>
      </c>
      <c r="E2115" s="423">
        <v>4565.484</v>
      </c>
      <c r="F2115" s="423">
        <v>3353250.849</v>
      </c>
      <c r="G2115" s="423">
        <v>4792.93573</v>
      </c>
      <c r="H2115" s="423">
        <v>1178.31314</v>
      </c>
      <c r="I2115" s="423">
        <v>1832.92</v>
      </c>
      <c r="J2115" s="423" t="s">
        <v>6384</v>
      </c>
    </row>
    <row r="2116" ht="15.75" customHeight="1">
      <c r="B2116" s="422">
        <v>42240.0</v>
      </c>
      <c r="C2116" s="423">
        <v>95908.0</v>
      </c>
      <c r="D2116" s="423">
        <v>1.03077484E8</v>
      </c>
      <c r="E2116" s="423">
        <v>3993.497</v>
      </c>
      <c r="F2116" s="423">
        <v>3350306.574</v>
      </c>
      <c r="G2116" s="423">
        <v>4793.99852</v>
      </c>
      <c r="H2116" s="423">
        <v>1178.0306</v>
      </c>
      <c r="I2116" s="423">
        <v>1832.05877</v>
      </c>
      <c r="J2116" s="423" t="s">
        <v>6384</v>
      </c>
    </row>
    <row r="2117" ht="15.75" customHeight="1">
      <c r="B2117" s="422">
        <v>42239.0</v>
      </c>
      <c r="C2117" s="423">
        <v>111683.0</v>
      </c>
      <c r="D2117" s="423">
        <v>1.27228029E8</v>
      </c>
      <c r="E2117" s="423">
        <v>4677.33</v>
      </c>
      <c r="F2117" s="423">
        <v>3369678.393</v>
      </c>
      <c r="G2117" s="423">
        <v>4831.7152</v>
      </c>
      <c r="H2117" s="423">
        <v>1184.97921</v>
      </c>
      <c r="I2117" s="423">
        <v>1844.23037</v>
      </c>
      <c r="J2117" s="423" t="s">
        <v>6384</v>
      </c>
    </row>
    <row r="2118" ht="15.75" customHeight="1">
      <c r="B2118" s="422">
        <v>42236.0</v>
      </c>
      <c r="C2118" s="423">
        <v>128887.0</v>
      </c>
      <c r="D2118" s="423">
        <v>1.44480216E8</v>
      </c>
      <c r="E2118" s="423">
        <v>5969.688</v>
      </c>
      <c r="F2118" s="423">
        <v>3373198.708</v>
      </c>
      <c r="G2118" s="423">
        <v>4840.15914</v>
      </c>
      <c r="H2118" s="423">
        <v>1190.94</v>
      </c>
      <c r="I2118" s="423">
        <v>1850.94748</v>
      </c>
      <c r="J2118" s="423" t="s">
        <v>6384</v>
      </c>
    </row>
    <row r="2119" ht="15.75" customHeight="1">
      <c r="B2119" s="422">
        <v>42235.0</v>
      </c>
      <c r="C2119" s="423">
        <v>128836.0</v>
      </c>
      <c r="D2119" s="423">
        <v>1.42624739E8</v>
      </c>
      <c r="E2119" s="423">
        <v>5501.957</v>
      </c>
      <c r="F2119" s="423">
        <v>3364724.402</v>
      </c>
      <c r="G2119" s="423">
        <v>4816.97755</v>
      </c>
      <c r="H2119" s="423">
        <v>1188.30071</v>
      </c>
      <c r="I2119" s="423">
        <v>1849.35994</v>
      </c>
      <c r="J2119" s="423" t="s">
        <v>6384</v>
      </c>
    </row>
    <row r="2120" ht="15.75" customHeight="1">
      <c r="B2120" s="422">
        <v>42234.0</v>
      </c>
      <c r="C2120" s="423">
        <v>122274.0</v>
      </c>
      <c r="D2120" s="423">
        <v>1.45392177E8</v>
      </c>
      <c r="E2120" s="423">
        <v>5285.769</v>
      </c>
      <c r="F2120" s="423">
        <v>3363710.022</v>
      </c>
      <c r="G2120" s="423">
        <v>4809.27124</v>
      </c>
      <c r="H2120" s="423">
        <v>1184.3227</v>
      </c>
      <c r="I2120" s="423">
        <v>1841.86016</v>
      </c>
      <c r="J2120" s="423" t="s">
        <v>6384</v>
      </c>
    </row>
    <row r="2121" ht="15.75" customHeight="1">
      <c r="B2121" s="422">
        <v>42233.0</v>
      </c>
      <c r="C2121" s="423">
        <v>138005.0</v>
      </c>
      <c r="D2121" s="423">
        <v>1.58137766E8</v>
      </c>
      <c r="E2121" s="423">
        <v>6104.813</v>
      </c>
      <c r="F2121" s="423">
        <v>3341739.965</v>
      </c>
      <c r="G2121" s="423">
        <v>4768.01179</v>
      </c>
      <c r="H2121" s="423">
        <v>1173.81051</v>
      </c>
      <c r="I2121" s="423">
        <v>1827.92202</v>
      </c>
      <c r="J2121" s="423" t="s">
        <v>6384</v>
      </c>
    </row>
    <row r="2122" ht="15.75" customHeight="1">
      <c r="B2122" s="422">
        <v>42232.0</v>
      </c>
      <c r="C2122" s="423">
        <v>123263.0</v>
      </c>
      <c r="D2122" s="423">
        <v>1.31463113E8</v>
      </c>
      <c r="E2122" s="423">
        <v>5334.046</v>
      </c>
      <c r="F2122" s="423">
        <v>3356816.135</v>
      </c>
      <c r="G2122" s="423">
        <v>4783.809</v>
      </c>
      <c r="H2122" s="423">
        <v>1184.64407</v>
      </c>
      <c r="I2122" s="423">
        <v>1845.2721</v>
      </c>
      <c r="J2122" s="423" t="s">
        <v>6384</v>
      </c>
    </row>
    <row r="2123" ht="15.75" customHeight="1">
      <c r="B2123" s="422">
        <v>42229.0</v>
      </c>
      <c r="C2123" s="423">
        <v>136350.0</v>
      </c>
      <c r="D2123" s="423">
        <v>1.61511046E8</v>
      </c>
      <c r="E2123" s="423">
        <v>6032.449</v>
      </c>
      <c r="F2123" s="423">
        <v>3366571.083</v>
      </c>
      <c r="G2123" s="423">
        <v>4808.87121</v>
      </c>
      <c r="H2123" s="423">
        <v>1191.00671</v>
      </c>
      <c r="I2123" s="423">
        <v>1859.39597</v>
      </c>
      <c r="J2123" s="423" t="s">
        <v>6384</v>
      </c>
    </row>
    <row r="2124" ht="15.75" customHeight="1">
      <c r="B2124" s="422">
        <v>42228.0</v>
      </c>
      <c r="C2124" s="423">
        <v>134308.0</v>
      </c>
      <c r="D2124" s="423">
        <v>1.33930843E8</v>
      </c>
      <c r="E2124" s="423">
        <v>6157.912</v>
      </c>
      <c r="F2124" s="423">
        <v>3380915.571</v>
      </c>
      <c r="G2124" s="423">
        <v>4821.62437</v>
      </c>
      <c r="H2124" s="423">
        <v>1192.74903</v>
      </c>
      <c r="I2124" s="423">
        <v>1868.13549</v>
      </c>
      <c r="J2124" s="423" t="s">
        <v>6384</v>
      </c>
    </row>
    <row r="2125" ht="15.75" customHeight="1">
      <c r="B2125" s="422">
        <v>42227.0</v>
      </c>
      <c r="C2125" s="423">
        <v>128848.0</v>
      </c>
      <c r="D2125" s="423">
        <v>1.32162439E8</v>
      </c>
      <c r="E2125" s="423">
        <v>5469.769</v>
      </c>
      <c r="F2125" s="423">
        <v>3365869.531</v>
      </c>
      <c r="G2125" s="423">
        <v>4791.47427</v>
      </c>
      <c r="H2125" s="423">
        <v>1184.11647</v>
      </c>
      <c r="I2125" s="423">
        <v>1859.48229</v>
      </c>
      <c r="J2125" s="423" t="s">
        <v>6384</v>
      </c>
    </row>
    <row r="2126" ht="15.75" customHeight="1">
      <c r="B2126" s="422">
        <v>42226.0</v>
      </c>
      <c r="C2126" s="423">
        <v>148107.0</v>
      </c>
      <c r="D2126" s="423">
        <v>1.5363044E8</v>
      </c>
      <c r="E2126" s="423">
        <v>6603.602</v>
      </c>
      <c r="F2126" s="423">
        <v>3381729.909</v>
      </c>
      <c r="G2126" s="423">
        <v>4815.63745</v>
      </c>
      <c r="H2126" s="423">
        <v>1189.01069</v>
      </c>
      <c r="I2126" s="423">
        <v>1869.31069</v>
      </c>
      <c r="J2126" s="423" t="s">
        <v>6384</v>
      </c>
    </row>
    <row r="2127" ht="15.75" customHeight="1">
      <c r="B2127" s="422">
        <v>42225.0</v>
      </c>
      <c r="C2127" s="423">
        <v>156225.0</v>
      </c>
      <c r="D2127" s="423">
        <v>1.51228994E8</v>
      </c>
      <c r="E2127" s="423">
        <v>6734.706</v>
      </c>
      <c r="F2127" s="423">
        <v>3396059.248</v>
      </c>
      <c r="G2127" s="423">
        <v>4844.35886</v>
      </c>
      <c r="H2127" s="423">
        <v>1193.64525</v>
      </c>
      <c r="I2127" s="423">
        <v>1881.57952</v>
      </c>
      <c r="J2127" s="423" t="s">
        <v>6384</v>
      </c>
    </row>
    <row r="2128" ht="15.75" customHeight="1">
      <c r="B2128" s="422">
        <v>42222.0</v>
      </c>
      <c r="C2128" s="423">
        <v>151132.0</v>
      </c>
      <c r="D2128" s="423">
        <v>1.73724391E8</v>
      </c>
      <c r="E2128" s="423">
        <v>6885.432</v>
      </c>
      <c r="F2128" s="423">
        <v>3403849.969</v>
      </c>
      <c r="G2128" s="423">
        <v>4864.45045</v>
      </c>
      <c r="H2128" s="423">
        <v>1197.08196</v>
      </c>
      <c r="I2128" s="423">
        <v>1886.83329</v>
      </c>
      <c r="J2128" s="423" t="s">
        <v>6384</v>
      </c>
    </row>
    <row r="2129" ht="15.75" customHeight="1">
      <c r="B2129" s="422">
        <v>42221.0</v>
      </c>
      <c r="C2129" s="423">
        <v>175052.0</v>
      </c>
      <c r="D2129" s="423">
        <v>2.36012747E8</v>
      </c>
      <c r="E2129" s="423">
        <v>9023.741</v>
      </c>
      <c r="F2129" s="423">
        <v>3409970.396</v>
      </c>
      <c r="G2129" s="423">
        <v>4873.96114</v>
      </c>
      <c r="H2129" s="423">
        <v>1202.90607</v>
      </c>
      <c r="I2129" s="423">
        <v>1889.75587</v>
      </c>
      <c r="J2129" s="423" t="s">
        <v>6384</v>
      </c>
    </row>
    <row r="2130" ht="15.75" customHeight="1">
      <c r="B2130" s="422">
        <v>42220.0</v>
      </c>
      <c r="C2130" s="423">
        <v>185843.0</v>
      </c>
      <c r="D2130" s="423">
        <v>2.65053962E8</v>
      </c>
      <c r="E2130" s="423">
        <v>9282.705</v>
      </c>
      <c r="F2130" s="423">
        <v>3409490.245</v>
      </c>
      <c r="G2130" s="423">
        <v>4871.81508</v>
      </c>
      <c r="H2130" s="423">
        <v>1207.91704</v>
      </c>
      <c r="I2130" s="423">
        <v>1904.75799</v>
      </c>
      <c r="J2130" s="423" t="s">
        <v>6384</v>
      </c>
    </row>
    <row r="2131" ht="15.75" customHeight="1">
      <c r="B2131" s="422">
        <v>42219.0</v>
      </c>
      <c r="C2131" s="423">
        <v>167299.0</v>
      </c>
      <c r="D2131" s="423">
        <v>2.07388511E8</v>
      </c>
      <c r="E2131" s="423">
        <v>8117.143</v>
      </c>
      <c r="F2131" s="423">
        <v>3403100.239</v>
      </c>
      <c r="G2131" s="423">
        <v>4862.55221</v>
      </c>
      <c r="H2131" s="423">
        <v>1203.12048</v>
      </c>
      <c r="I2131" s="423">
        <v>1901.50545</v>
      </c>
      <c r="J2131" s="423" t="s">
        <v>6384</v>
      </c>
    </row>
    <row r="2132" ht="15.75" customHeight="1">
      <c r="B2132" s="422">
        <v>42218.0</v>
      </c>
      <c r="C2132" s="423">
        <v>163463.0</v>
      </c>
      <c r="D2132" s="423">
        <v>1.94680382E8</v>
      </c>
      <c r="E2132" s="423">
        <v>8065.323</v>
      </c>
      <c r="F2132" s="423">
        <v>3372024.425</v>
      </c>
      <c r="G2132" s="423">
        <v>4802.02267</v>
      </c>
      <c r="H2132" s="423">
        <v>1192.71869</v>
      </c>
      <c r="I2132" s="423">
        <v>1885.90004</v>
      </c>
      <c r="J2132" s="423" t="s">
        <v>6384</v>
      </c>
    </row>
    <row r="2133" ht="15.75" customHeight="1">
      <c r="B2133" s="422">
        <v>42215.0</v>
      </c>
      <c r="C2133" s="423">
        <v>137848.0</v>
      </c>
      <c r="D2133" s="423">
        <v>1.62525672E8</v>
      </c>
      <c r="E2133" s="423">
        <v>6298.634</v>
      </c>
      <c r="F2133" s="423">
        <v>3370058.872</v>
      </c>
      <c r="G2133" s="423">
        <v>4792.30659</v>
      </c>
      <c r="H2133" s="423">
        <v>1189.86453</v>
      </c>
      <c r="I2133" s="423">
        <v>1883.91037</v>
      </c>
      <c r="J2133" s="423" t="s">
        <v>6384</v>
      </c>
    </row>
    <row r="2134" ht="15.75" customHeight="1">
      <c r="B2134" s="422">
        <v>42214.0</v>
      </c>
      <c r="C2134" s="423">
        <v>141189.0</v>
      </c>
      <c r="D2134" s="423">
        <v>1.82103872E8</v>
      </c>
      <c r="E2134" s="423">
        <v>6302.376</v>
      </c>
      <c r="F2134" s="423">
        <v>3366915.277</v>
      </c>
      <c r="G2134" s="423">
        <v>4777.90405</v>
      </c>
      <c r="H2134" s="423">
        <v>1184.08672</v>
      </c>
      <c r="I2134" s="423">
        <v>1869.55965</v>
      </c>
      <c r="J2134" s="423" t="s">
        <v>6384</v>
      </c>
    </row>
    <row r="2135" ht="15.75" customHeight="1">
      <c r="B2135" s="422">
        <v>42213.0</v>
      </c>
      <c r="C2135" s="423">
        <v>147176.0</v>
      </c>
      <c r="D2135" s="423">
        <v>1.88919373E8</v>
      </c>
      <c r="E2135" s="423">
        <v>7201.25</v>
      </c>
      <c r="F2135" s="423">
        <v>3379064.021</v>
      </c>
      <c r="G2135" s="423">
        <v>4797.17165</v>
      </c>
      <c r="H2135" s="423">
        <v>1189.05096</v>
      </c>
      <c r="I2135" s="423">
        <v>1879.15585</v>
      </c>
      <c r="J2135" s="423" t="s">
        <v>6384</v>
      </c>
    </row>
    <row r="2136" ht="15.75" customHeight="1">
      <c r="B2136" s="422">
        <v>42212.0</v>
      </c>
      <c r="C2136" s="423">
        <v>139936.0</v>
      </c>
      <c r="D2136" s="423">
        <v>1.49478878E8</v>
      </c>
      <c r="E2136" s="423">
        <v>6482.394</v>
      </c>
      <c r="F2136" s="423">
        <v>3368172.163</v>
      </c>
      <c r="G2136" s="423">
        <v>4775.27826</v>
      </c>
      <c r="H2136" s="423">
        <v>1182.6724</v>
      </c>
      <c r="I2136" s="423">
        <v>1869.25741</v>
      </c>
      <c r="J2136" s="423" t="s">
        <v>6384</v>
      </c>
    </row>
    <row r="2137" ht="15.75" customHeight="1">
      <c r="B2137" s="422">
        <v>42211.0</v>
      </c>
      <c r="C2137" s="423">
        <v>154531.0</v>
      </c>
      <c r="D2137" s="423">
        <v>1.77159726E8</v>
      </c>
      <c r="E2137" s="423">
        <v>7548.968</v>
      </c>
      <c r="F2137" s="423">
        <v>3374289.963</v>
      </c>
      <c r="G2137" s="423">
        <v>4786.49353</v>
      </c>
      <c r="H2137" s="423">
        <v>1186.80086</v>
      </c>
      <c r="I2137" s="423">
        <v>1876.90223</v>
      </c>
      <c r="J2137" s="423" t="s">
        <v>6384</v>
      </c>
    </row>
    <row r="2138" ht="15.75" customHeight="1">
      <c r="B2138" s="422">
        <v>42208.0</v>
      </c>
      <c r="C2138" s="423">
        <v>152681.0</v>
      </c>
      <c r="D2138" s="423">
        <v>1.74096106E8</v>
      </c>
      <c r="E2138" s="423">
        <v>8139.45</v>
      </c>
      <c r="F2138" s="423">
        <v>3390124.852</v>
      </c>
      <c r="G2138" s="423">
        <v>4808.39516</v>
      </c>
      <c r="H2138" s="423">
        <v>1195.221</v>
      </c>
      <c r="I2138" s="423">
        <v>1888.83857</v>
      </c>
      <c r="J2138" s="423" t="s">
        <v>6384</v>
      </c>
    </row>
    <row r="2139" ht="15.75" customHeight="1">
      <c r="B2139" s="422">
        <v>42207.0</v>
      </c>
      <c r="C2139" s="423">
        <v>142275.0</v>
      </c>
      <c r="D2139" s="423">
        <v>1.41017801E8</v>
      </c>
      <c r="E2139" s="423">
        <v>7151.694</v>
      </c>
      <c r="F2139" s="423">
        <v>3343358.155</v>
      </c>
      <c r="G2139" s="423">
        <v>4741.97981</v>
      </c>
      <c r="H2139" s="423">
        <v>1171.23441</v>
      </c>
      <c r="I2139" s="423">
        <v>1857.44854</v>
      </c>
      <c r="J2139" s="423" t="s">
        <v>6384</v>
      </c>
    </row>
    <row r="2140" ht="15.75" customHeight="1">
      <c r="B2140" s="422">
        <v>42206.0</v>
      </c>
      <c r="C2140" s="423">
        <v>110080.0</v>
      </c>
      <c r="D2140" s="423">
        <v>1.07824468E8</v>
      </c>
      <c r="E2140" s="423">
        <v>4926.727</v>
      </c>
      <c r="F2140" s="423">
        <v>3335984.115</v>
      </c>
      <c r="G2140" s="423">
        <v>4731.31675</v>
      </c>
      <c r="H2140" s="423">
        <v>1164.14058</v>
      </c>
      <c r="I2140" s="423">
        <v>1858.34213</v>
      </c>
      <c r="J2140" s="423" t="s">
        <v>6384</v>
      </c>
    </row>
    <row r="2141" ht="15.75" customHeight="1">
      <c r="B2141" s="422">
        <v>42199.0</v>
      </c>
      <c r="C2141" s="423">
        <v>109223.0</v>
      </c>
      <c r="D2141" s="423">
        <v>1.17396674E8</v>
      </c>
      <c r="E2141" s="423">
        <v>5206.57</v>
      </c>
      <c r="F2141" s="423">
        <v>3303908.516</v>
      </c>
      <c r="G2141" s="423">
        <v>4656.13859</v>
      </c>
      <c r="H2141" s="423">
        <v>1147.21106</v>
      </c>
      <c r="I2141" s="423">
        <v>1820.88044</v>
      </c>
      <c r="J2141" s="423" t="s">
        <v>6384</v>
      </c>
    </row>
    <row r="2142" ht="15.75" customHeight="1">
      <c r="B2142" s="422">
        <v>42198.0</v>
      </c>
      <c r="C2142" s="423">
        <v>106683.0</v>
      </c>
      <c r="D2142" s="423">
        <v>1.17188881E8</v>
      </c>
      <c r="E2142" s="423">
        <v>4943.288</v>
      </c>
      <c r="F2142" s="423">
        <v>3291182.232</v>
      </c>
      <c r="G2142" s="423">
        <v>4628.85008</v>
      </c>
      <c r="H2142" s="423">
        <v>1141.94028</v>
      </c>
      <c r="I2142" s="423">
        <v>1815.06637</v>
      </c>
      <c r="J2142" s="423" t="s">
        <v>6384</v>
      </c>
    </row>
    <row r="2143" ht="15.75" customHeight="1">
      <c r="B2143" s="422">
        <v>42197.0</v>
      </c>
      <c r="C2143" s="423">
        <v>113424.0</v>
      </c>
      <c r="D2143" s="423">
        <v>1.235862E8</v>
      </c>
      <c r="E2143" s="423">
        <v>5537.543</v>
      </c>
      <c r="F2143" s="423">
        <v>3276047.49</v>
      </c>
      <c r="G2143" s="423">
        <v>4615.19803</v>
      </c>
      <c r="H2143" s="423">
        <v>1136.27782</v>
      </c>
      <c r="I2143" s="423">
        <v>1811.20349</v>
      </c>
      <c r="J2143" s="423" t="s">
        <v>6384</v>
      </c>
    </row>
    <row r="2144" ht="15.75" customHeight="1">
      <c r="B2144" s="422">
        <v>42194.0</v>
      </c>
      <c r="C2144" s="423">
        <v>106519.0</v>
      </c>
      <c r="D2144" s="423">
        <v>1.24060649E8</v>
      </c>
      <c r="E2144" s="423">
        <v>4772.608</v>
      </c>
      <c r="F2144" s="423">
        <v>3265912.012</v>
      </c>
      <c r="G2144" s="423">
        <v>4599.91364</v>
      </c>
      <c r="H2144" s="423">
        <v>1133.73519</v>
      </c>
      <c r="I2144" s="423">
        <v>1795.24923</v>
      </c>
      <c r="J2144" s="423" t="s">
        <v>6384</v>
      </c>
    </row>
    <row r="2145" ht="15.75" customHeight="1">
      <c r="B2145" s="422">
        <v>42193.0</v>
      </c>
      <c r="C2145" s="423">
        <v>117900.0</v>
      </c>
      <c r="D2145" s="423">
        <v>1.30139206E8</v>
      </c>
      <c r="E2145" s="423">
        <v>4945.218</v>
      </c>
      <c r="F2145" s="423">
        <v>3250749.289</v>
      </c>
      <c r="G2145" s="423">
        <v>4579.72997</v>
      </c>
      <c r="H2145" s="423">
        <v>1126.37981</v>
      </c>
      <c r="I2145" s="423">
        <v>1784.17199</v>
      </c>
      <c r="J2145" s="423" t="s">
        <v>6384</v>
      </c>
    </row>
    <row r="2146" ht="15.75" customHeight="1">
      <c r="B2146" s="422">
        <v>42192.0</v>
      </c>
      <c r="C2146" s="423">
        <v>112811.0</v>
      </c>
      <c r="D2146" s="423">
        <v>1.23777808E8</v>
      </c>
      <c r="E2146" s="423">
        <v>4854.245</v>
      </c>
      <c r="F2146" s="423">
        <v>3239475.05</v>
      </c>
      <c r="G2146" s="423">
        <v>4565.24565</v>
      </c>
      <c r="H2146" s="423">
        <v>1120.28898</v>
      </c>
      <c r="I2146" s="423">
        <v>1782.15031</v>
      </c>
      <c r="J2146" s="423" t="s">
        <v>6384</v>
      </c>
    </row>
    <row r="2147" ht="15.75" customHeight="1">
      <c r="B2147" s="422">
        <v>42191.0</v>
      </c>
      <c r="C2147" s="423">
        <v>103149.0</v>
      </c>
      <c r="D2147" s="423">
        <v>1.13185199E8</v>
      </c>
      <c r="E2147" s="423">
        <v>4233.173</v>
      </c>
      <c r="F2147" s="423">
        <v>3215631.894</v>
      </c>
      <c r="G2147" s="423">
        <v>4526.71873</v>
      </c>
      <c r="H2147" s="423">
        <v>1110.56106</v>
      </c>
      <c r="I2147" s="423">
        <v>1764.49463</v>
      </c>
      <c r="J2147" s="423" t="s">
        <v>6384</v>
      </c>
    </row>
    <row r="2148" ht="15.75" customHeight="1">
      <c r="B2148" s="422">
        <v>42190.0</v>
      </c>
      <c r="C2148" s="423">
        <v>118282.0</v>
      </c>
      <c r="D2148" s="423">
        <v>1.2392706E8</v>
      </c>
      <c r="E2148" s="423">
        <v>4682.294</v>
      </c>
      <c r="F2148" s="423">
        <v>3219798.109</v>
      </c>
      <c r="G2148" s="423">
        <v>4536.00139</v>
      </c>
      <c r="H2148" s="423">
        <v>1111.11083</v>
      </c>
      <c r="I2148" s="423">
        <v>1761.63285</v>
      </c>
      <c r="J2148" s="423" t="s">
        <v>6384</v>
      </c>
    </row>
    <row r="2149" ht="15.75" customHeight="1">
      <c r="B2149" s="422">
        <v>42187.0</v>
      </c>
      <c r="C2149" s="423">
        <v>129241.0</v>
      </c>
      <c r="D2149" s="423">
        <v>1.48071066E8</v>
      </c>
      <c r="E2149" s="423">
        <v>5046.242</v>
      </c>
      <c r="F2149" s="423">
        <v>3239494.585</v>
      </c>
      <c r="G2149" s="423">
        <v>4572.5861</v>
      </c>
      <c r="H2149" s="423">
        <v>1121.05011</v>
      </c>
      <c r="I2149" s="423">
        <v>1772.90881</v>
      </c>
      <c r="J2149" s="423" t="s">
        <v>6384</v>
      </c>
    </row>
    <row r="2150" ht="15.75" customHeight="1">
      <c r="B2150" s="422">
        <v>42185.0</v>
      </c>
      <c r="C2150" s="423">
        <v>125665.0</v>
      </c>
      <c r="D2150" s="423">
        <v>1.49695464E8</v>
      </c>
      <c r="E2150" s="423">
        <v>5904.511</v>
      </c>
      <c r="F2150" s="423">
        <v>3247306.316</v>
      </c>
      <c r="G2150" s="423">
        <v>4583.10991</v>
      </c>
      <c r="H2150" s="423">
        <v>1122.02781</v>
      </c>
      <c r="I2150" s="423">
        <v>1769.36749</v>
      </c>
      <c r="J2150" s="423" t="s">
        <v>6384</v>
      </c>
    </row>
    <row r="2151" ht="15.75" customHeight="1">
      <c r="B2151" s="422">
        <v>42184.0</v>
      </c>
      <c r="C2151" s="423">
        <v>101645.0</v>
      </c>
      <c r="D2151" s="423">
        <v>9.7207851E7</v>
      </c>
      <c r="E2151" s="423">
        <v>4283.055</v>
      </c>
      <c r="F2151" s="423">
        <v>3212384.434</v>
      </c>
      <c r="G2151" s="423">
        <v>4531.9885</v>
      </c>
      <c r="H2151" s="423">
        <v>1111.65319</v>
      </c>
      <c r="I2151" s="423">
        <v>1752.01255</v>
      </c>
      <c r="J2151" s="423" t="s">
        <v>6384</v>
      </c>
    </row>
    <row r="2152" ht="15.75" customHeight="1">
      <c r="B2152" s="422">
        <v>42183.0</v>
      </c>
      <c r="C2152" s="423">
        <v>95792.0</v>
      </c>
      <c r="D2152" s="423">
        <v>8.5034061E7</v>
      </c>
      <c r="E2152" s="423">
        <v>3620.387</v>
      </c>
      <c r="F2152" s="423">
        <v>3188663.139</v>
      </c>
      <c r="G2152" s="423">
        <v>4502.22043</v>
      </c>
      <c r="H2152" s="423">
        <v>1103.7989</v>
      </c>
      <c r="I2152" s="423">
        <v>1738.41283</v>
      </c>
      <c r="J2152" s="423" t="s">
        <v>6384</v>
      </c>
    </row>
    <row r="2153" ht="15.75" customHeight="1">
      <c r="B2153" s="422">
        <v>42180.0</v>
      </c>
      <c r="C2153" s="423">
        <v>96786.0</v>
      </c>
      <c r="D2153" s="423">
        <v>8.7348957E7</v>
      </c>
      <c r="E2153" s="423">
        <v>3466.219</v>
      </c>
      <c r="F2153" s="423">
        <v>3163452.754</v>
      </c>
      <c r="G2153" s="423">
        <v>4455.28288</v>
      </c>
      <c r="H2153" s="423">
        <v>1092.3235</v>
      </c>
      <c r="I2153" s="423">
        <v>1715.66082</v>
      </c>
      <c r="J2153" s="423" t="s">
        <v>6384</v>
      </c>
    </row>
    <row r="2154" ht="15.75" customHeight="1">
      <c r="B2154" s="422">
        <v>42179.0</v>
      </c>
      <c r="C2154" s="423">
        <v>93163.0</v>
      </c>
      <c r="D2154" s="423">
        <v>9.9415909E7</v>
      </c>
      <c r="E2154" s="423">
        <v>3728.074</v>
      </c>
      <c r="F2154" s="423">
        <v>3158096.925</v>
      </c>
      <c r="G2154" s="423">
        <v>4457.24473</v>
      </c>
      <c r="H2154" s="423">
        <v>1092.22597</v>
      </c>
      <c r="I2154" s="423">
        <v>1717.04283</v>
      </c>
      <c r="J2154" s="423" t="s">
        <v>6384</v>
      </c>
    </row>
    <row r="2155" ht="15.75" customHeight="1">
      <c r="B2155" s="422">
        <v>42178.0</v>
      </c>
      <c r="C2155" s="423">
        <v>99736.0</v>
      </c>
      <c r="D2155" s="423">
        <v>1.13070684E8</v>
      </c>
      <c r="E2155" s="423">
        <v>4345.335</v>
      </c>
      <c r="F2155" s="423">
        <v>3171291.093</v>
      </c>
      <c r="G2155" s="423">
        <v>4489.45775</v>
      </c>
      <c r="H2155" s="423">
        <v>1099.81749</v>
      </c>
      <c r="I2155" s="423">
        <v>1733.21769</v>
      </c>
      <c r="J2155" s="423" t="s">
        <v>6384</v>
      </c>
    </row>
    <row r="2156" ht="15.75" customHeight="1">
      <c r="B2156" s="422">
        <v>42177.0</v>
      </c>
      <c r="C2156" s="423">
        <v>88329.0</v>
      </c>
      <c r="D2156" s="423">
        <v>1.04738648E8</v>
      </c>
      <c r="E2156" s="423">
        <v>3805.148</v>
      </c>
      <c r="F2156" s="423">
        <v>3182902.319</v>
      </c>
      <c r="G2156" s="423">
        <v>4503.9862</v>
      </c>
      <c r="H2156" s="423">
        <v>1099.57345</v>
      </c>
      <c r="I2156" s="423">
        <v>1733.0</v>
      </c>
      <c r="J2156" s="423" t="s">
        <v>6384</v>
      </c>
    </row>
    <row r="2157" ht="15.75" customHeight="1">
      <c r="B2157" s="422">
        <v>42176.0</v>
      </c>
      <c r="C2157" s="423">
        <v>90787.0</v>
      </c>
      <c r="D2157" s="423">
        <v>8.7924485E7</v>
      </c>
      <c r="E2157" s="423">
        <v>3082.892</v>
      </c>
      <c r="F2157" s="423">
        <v>3186515.699</v>
      </c>
      <c r="G2157" s="423">
        <v>4511.46689</v>
      </c>
      <c r="H2157" s="423">
        <v>1103.09265</v>
      </c>
      <c r="I2157" s="423">
        <v>1731.04567</v>
      </c>
      <c r="J2157" s="423" t="s">
        <v>6384</v>
      </c>
    </row>
    <row r="2158" ht="15.75" customHeight="1">
      <c r="B2158" s="422">
        <v>42173.0</v>
      </c>
      <c r="C2158" s="423">
        <v>112629.0</v>
      </c>
      <c r="D2158" s="423">
        <v>1.12994183E8</v>
      </c>
      <c r="E2158" s="423">
        <v>4067.481</v>
      </c>
      <c r="F2158" s="423">
        <v>3187644.562</v>
      </c>
      <c r="G2158" s="423">
        <v>4519.85056</v>
      </c>
      <c r="H2158" s="423">
        <v>1101.66133</v>
      </c>
      <c r="I2158" s="423">
        <v>1742.62379</v>
      </c>
      <c r="J2158" s="423" t="s">
        <v>6384</v>
      </c>
    </row>
    <row r="2159" ht="15.75" customHeight="1">
      <c r="B2159" s="422">
        <v>42172.0</v>
      </c>
      <c r="C2159" s="423">
        <v>130565.0</v>
      </c>
      <c r="D2159" s="423">
        <v>1.12227156E8</v>
      </c>
      <c r="E2159" s="423">
        <v>4471.589</v>
      </c>
      <c r="F2159" s="423">
        <v>3195132.843</v>
      </c>
      <c r="G2159" s="423">
        <v>4527.4186</v>
      </c>
      <c r="H2159" s="423">
        <v>1104.176</v>
      </c>
      <c r="I2159" s="423">
        <v>1746.07825</v>
      </c>
      <c r="J2159" s="423" t="s">
        <v>6384</v>
      </c>
    </row>
    <row r="2160" ht="15.75" customHeight="1">
      <c r="B2160" s="422">
        <v>42171.0</v>
      </c>
      <c r="C2160" s="423">
        <v>93689.0</v>
      </c>
      <c r="D2160" s="423">
        <v>1.26894059E8</v>
      </c>
      <c r="E2160" s="423">
        <v>4105.918</v>
      </c>
      <c r="F2160" s="423">
        <v>3186428.428</v>
      </c>
      <c r="G2160" s="423">
        <v>4506.71651</v>
      </c>
      <c r="H2160" s="423">
        <v>1101.7054</v>
      </c>
      <c r="I2160" s="423">
        <v>1741.8272</v>
      </c>
      <c r="J2160" s="423" t="s">
        <v>6384</v>
      </c>
    </row>
    <row r="2161" ht="15.75" customHeight="1">
      <c r="B2161" s="422">
        <v>42170.0</v>
      </c>
      <c r="C2161" s="423">
        <v>83483.0</v>
      </c>
      <c r="D2161" s="423">
        <v>9.3050778E7</v>
      </c>
      <c r="E2161" s="423">
        <v>3186.851</v>
      </c>
      <c r="F2161" s="423">
        <v>3174225.602</v>
      </c>
      <c r="G2161" s="423">
        <v>4477.55863</v>
      </c>
      <c r="H2161" s="423">
        <v>1094.95892</v>
      </c>
      <c r="I2161" s="423">
        <v>1730.87</v>
      </c>
      <c r="J2161" s="423" t="s">
        <v>6384</v>
      </c>
    </row>
    <row r="2162" ht="15.75" customHeight="1">
      <c r="B2162" s="422">
        <v>42169.0</v>
      </c>
      <c r="C2162" s="423">
        <v>94634.0</v>
      </c>
      <c r="D2162" s="423">
        <v>1.02741918E8</v>
      </c>
      <c r="E2162" s="423">
        <v>3530.282</v>
      </c>
      <c r="F2162" s="423">
        <v>3159257.882</v>
      </c>
      <c r="G2162" s="423">
        <v>4453.36798</v>
      </c>
      <c r="H2162" s="423">
        <v>1087.49399</v>
      </c>
      <c r="I2162" s="423">
        <v>1720.49401</v>
      </c>
      <c r="J2162" s="423" t="s">
        <v>6384</v>
      </c>
    </row>
    <row r="2163" ht="15.75" customHeight="1">
      <c r="B2163" s="422">
        <v>42166.0</v>
      </c>
      <c r="C2163" s="423">
        <v>110318.0</v>
      </c>
      <c r="D2163" s="423">
        <v>1.31043062E8</v>
      </c>
      <c r="E2163" s="423">
        <v>4506.706</v>
      </c>
      <c r="F2163" s="423">
        <v>3190662.394</v>
      </c>
      <c r="G2163" s="423">
        <v>4515.13551</v>
      </c>
      <c r="H2163" s="423">
        <v>1099.22469</v>
      </c>
      <c r="I2163" s="423">
        <v>1744.30629</v>
      </c>
      <c r="J2163" s="423" t="s">
        <v>6384</v>
      </c>
    </row>
    <row r="2164" ht="15.75" customHeight="1">
      <c r="B2164" s="422">
        <v>42165.0</v>
      </c>
      <c r="C2164" s="423">
        <v>117561.0</v>
      </c>
      <c r="D2164" s="423">
        <v>1.55201397E8</v>
      </c>
      <c r="E2164" s="423">
        <v>5218.807</v>
      </c>
      <c r="F2164" s="423">
        <v>3206084.805</v>
      </c>
      <c r="G2164" s="423">
        <v>4556.68882</v>
      </c>
      <c r="H2164" s="423">
        <v>1106.16617</v>
      </c>
      <c r="I2164" s="423">
        <v>1759.6009</v>
      </c>
      <c r="J2164" s="423" t="s">
        <v>6384</v>
      </c>
    </row>
    <row r="2165" ht="15.75" customHeight="1">
      <c r="B2165" s="422">
        <v>42164.0</v>
      </c>
      <c r="C2165" s="423">
        <v>113235.0</v>
      </c>
      <c r="D2165" s="423">
        <v>1.43355535E8</v>
      </c>
      <c r="E2165" s="423">
        <v>4677.034</v>
      </c>
      <c r="F2165" s="423">
        <v>3180910.469</v>
      </c>
      <c r="G2165" s="423">
        <v>4513.97584</v>
      </c>
      <c r="H2165" s="423">
        <v>1094.9236</v>
      </c>
      <c r="I2165" s="423">
        <v>1738.48036</v>
      </c>
      <c r="J2165" s="423" t="s">
        <v>6384</v>
      </c>
    </row>
    <row r="2166" ht="15.75" customHeight="1">
      <c r="B2166" s="422">
        <v>42163.0</v>
      </c>
      <c r="C2166" s="423">
        <v>132902.0</v>
      </c>
      <c r="D2166" s="423">
        <v>1.50173698E8</v>
      </c>
      <c r="E2166" s="423">
        <v>5860.51</v>
      </c>
      <c r="F2166" s="423">
        <v>3188355.806</v>
      </c>
      <c r="G2166" s="423">
        <v>4542.27138</v>
      </c>
      <c r="H2166" s="423">
        <v>1103.18145</v>
      </c>
      <c r="I2166" s="423">
        <v>1748.16311</v>
      </c>
      <c r="J2166" s="423" t="s">
        <v>6384</v>
      </c>
    </row>
    <row r="2167" ht="15.75" customHeight="1">
      <c r="B2167" s="422">
        <v>42162.0</v>
      </c>
      <c r="C2167" s="423">
        <v>140639.0</v>
      </c>
      <c r="D2167" s="423">
        <v>1.68167387E8</v>
      </c>
      <c r="E2167" s="423">
        <v>6483.287</v>
      </c>
      <c r="F2167" s="423">
        <v>3231133.917</v>
      </c>
      <c r="G2167" s="423">
        <v>4617.70227</v>
      </c>
      <c r="H2167" s="423">
        <v>1121.3772</v>
      </c>
      <c r="I2167" s="423">
        <v>1775.68962</v>
      </c>
      <c r="J2167" s="423" t="s">
        <v>6384</v>
      </c>
    </row>
    <row r="2168" ht="15.75" customHeight="1">
      <c r="B2168" s="422">
        <v>42159.0</v>
      </c>
      <c r="C2168" s="423">
        <v>113504.0</v>
      </c>
      <c r="D2168" s="423">
        <v>1.25825247E8</v>
      </c>
      <c r="E2168" s="423">
        <v>4992.567</v>
      </c>
      <c r="F2168" s="423">
        <v>3225106.9</v>
      </c>
      <c r="G2168" s="423">
        <v>4591.42763</v>
      </c>
      <c r="H2168" s="423">
        <v>1117.59661</v>
      </c>
      <c r="I2168" s="423">
        <v>1765.18499</v>
      </c>
      <c r="J2168" s="423" t="s">
        <v>6384</v>
      </c>
    </row>
    <row r="2169" ht="15.75" customHeight="1">
      <c r="B2169" s="422">
        <v>42157.0</v>
      </c>
      <c r="C2169" s="423">
        <v>150312.0</v>
      </c>
      <c r="D2169" s="423">
        <v>1.89147733E8</v>
      </c>
      <c r="E2169" s="423">
        <v>7250.075</v>
      </c>
      <c r="F2169" s="423">
        <v>3223253.148</v>
      </c>
      <c r="G2169" s="423">
        <v>4586.84642</v>
      </c>
      <c r="H2169" s="423">
        <v>1113.36644</v>
      </c>
      <c r="I2169" s="423">
        <v>1757.89079</v>
      </c>
      <c r="J2169" s="423" t="s">
        <v>6384</v>
      </c>
    </row>
    <row r="2170" ht="15.75" customHeight="1">
      <c r="B2170" s="422">
        <v>42156.0</v>
      </c>
      <c r="C2170" s="423">
        <v>182751.0</v>
      </c>
      <c r="D2170" s="423">
        <v>2.36141627E8</v>
      </c>
      <c r="E2170" s="423">
        <v>10023.391</v>
      </c>
      <c r="F2170" s="423">
        <v>3241448.78</v>
      </c>
      <c r="G2170" s="423">
        <v>4623.63092</v>
      </c>
      <c r="H2170" s="423">
        <v>1118.74469</v>
      </c>
      <c r="I2170" s="423">
        <v>1765.96054</v>
      </c>
      <c r="J2170" s="423" t="s">
        <v>6384</v>
      </c>
    </row>
    <row r="2171" ht="15.75" customHeight="1">
      <c r="B2171" s="422">
        <v>42155.0</v>
      </c>
      <c r="C2171" s="423">
        <v>158512.0</v>
      </c>
      <c r="D2171" s="423">
        <v>1.68984548E8</v>
      </c>
      <c r="E2171" s="423">
        <v>7884.193</v>
      </c>
      <c r="F2171" s="423">
        <v>3220072.508</v>
      </c>
      <c r="G2171" s="423">
        <v>4586.95109</v>
      </c>
      <c r="H2171" s="423">
        <v>1112.79086</v>
      </c>
      <c r="I2171" s="423">
        <v>1758.01719</v>
      </c>
      <c r="J2171" s="423" t="s">
        <v>6384</v>
      </c>
    </row>
    <row r="2172" ht="15.75" customHeight="1">
      <c r="B2172" s="422">
        <v>42152.0</v>
      </c>
      <c r="C2172" s="423">
        <v>176897.0</v>
      </c>
      <c r="D2172" s="423">
        <v>1.91773964E8</v>
      </c>
      <c r="E2172" s="423">
        <v>8588.131</v>
      </c>
      <c r="F2172" s="423">
        <v>3203801.749</v>
      </c>
      <c r="G2172" s="423">
        <v>4544.70874</v>
      </c>
      <c r="H2172" s="423">
        <v>1099.42795</v>
      </c>
      <c r="I2172" s="423">
        <v>1731.44645</v>
      </c>
      <c r="J2172" s="423" t="s">
        <v>6384</v>
      </c>
    </row>
    <row r="2173" ht="15.75" customHeight="1">
      <c r="B2173" s="422">
        <v>42151.0</v>
      </c>
      <c r="C2173" s="423">
        <v>171656.0</v>
      </c>
      <c r="D2173" s="423">
        <v>2.04980895E8</v>
      </c>
      <c r="E2173" s="423">
        <v>8424.904</v>
      </c>
      <c r="F2173" s="423">
        <v>3236606.566</v>
      </c>
      <c r="G2173" s="423">
        <v>4616.12026</v>
      </c>
      <c r="H2173" s="423">
        <v>1110.72394</v>
      </c>
      <c r="I2173" s="423">
        <v>1760.15811</v>
      </c>
      <c r="J2173" s="423" t="s">
        <v>6384</v>
      </c>
    </row>
    <row r="2174" ht="15.75" customHeight="1">
      <c r="B2174" s="422">
        <v>42150.0</v>
      </c>
      <c r="C2174" s="423">
        <v>176493.0</v>
      </c>
      <c r="D2174" s="423">
        <v>2.07314465E8</v>
      </c>
      <c r="E2174" s="423">
        <v>8357.038</v>
      </c>
      <c r="F2174" s="423">
        <v>3244022.584</v>
      </c>
      <c r="G2174" s="423">
        <v>4627.16596</v>
      </c>
      <c r="H2174" s="423">
        <v>1113.44302</v>
      </c>
      <c r="I2174" s="423">
        <v>1748.78788</v>
      </c>
      <c r="J2174" s="423" t="s">
        <v>6384</v>
      </c>
    </row>
    <row r="2175" ht="15.75" customHeight="1">
      <c r="B2175" s="422">
        <v>42149.0</v>
      </c>
      <c r="C2175" s="423">
        <v>177914.0</v>
      </c>
      <c r="D2175" s="423">
        <v>2.15257383E8</v>
      </c>
      <c r="E2175" s="423">
        <v>8557.887</v>
      </c>
      <c r="F2175" s="423">
        <v>3237620.26</v>
      </c>
      <c r="G2175" s="423">
        <v>4615.01886</v>
      </c>
      <c r="H2175" s="423">
        <v>1108.83856</v>
      </c>
      <c r="I2175" s="423">
        <v>1736.31183</v>
      </c>
      <c r="J2175" s="423" t="s">
        <v>6384</v>
      </c>
    </row>
    <row r="2176" ht="15.75" customHeight="1">
      <c r="B2176" s="422">
        <v>42148.0</v>
      </c>
      <c r="C2176" s="423">
        <v>74357.0</v>
      </c>
      <c r="D2176" s="423">
        <v>8.5877593E7</v>
      </c>
      <c r="E2176" s="423">
        <v>3431.766</v>
      </c>
      <c r="F2176" s="423">
        <v>3175873.301</v>
      </c>
      <c r="G2176" s="423">
        <v>4484.62218</v>
      </c>
      <c r="H2176" s="423">
        <v>1081.40289</v>
      </c>
      <c r="I2176" s="423">
        <v>1682.44776</v>
      </c>
      <c r="J2176" s="423" t="s">
        <v>6384</v>
      </c>
    </row>
    <row r="2177" ht="15.75" customHeight="1">
      <c r="B2177" s="422">
        <v>42145.0</v>
      </c>
      <c r="C2177" s="423">
        <v>172360.0</v>
      </c>
      <c r="D2177" s="423">
        <v>2.17497015E8</v>
      </c>
      <c r="E2177" s="423">
        <v>7797.805</v>
      </c>
      <c r="F2177" s="423">
        <v>3177455.316</v>
      </c>
      <c r="G2177" s="423">
        <v>4483.28209</v>
      </c>
      <c r="H2177" s="423">
        <v>1082.92522</v>
      </c>
      <c r="I2177" s="423">
        <v>1683.43042</v>
      </c>
      <c r="J2177" s="423" t="s">
        <v>6384</v>
      </c>
    </row>
    <row r="2178" ht="15.75" customHeight="1">
      <c r="B2178" s="422">
        <v>42144.0</v>
      </c>
      <c r="C2178" s="423">
        <v>174378.0</v>
      </c>
      <c r="D2178" s="423">
        <v>2.23195932E8</v>
      </c>
      <c r="E2178" s="423">
        <v>7829.056</v>
      </c>
      <c r="F2178" s="423">
        <v>3168756.838</v>
      </c>
      <c r="G2178" s="423">
        <v>4455.57281</v>
      </c>
      <c r="H2178" s="423">
        <v>1083.35823</v>
      </c>
      <c r="I2178" s="423">
        <v>1678.87193</v>
      </c>
      <c r="J2178" s="423" t="s">
        <v>6384</v>
      </c>
    </row>
    <row r="2179" ht="15.75" customHeight="1">
      <c r="B2179" s="422">
        <v>42143.0</v>
      </c>
      <c r="C2179" s="423">
        <v>180084.0</v>
      </c>
      <c r="D2179" s="423">
        <v>2.10296719E8</v>
      </c>
      <c r="E2179" s="423">
        <v>8087.515</v>
      </c>
      <c r="F2179" s="423">
        <v>3178666.192</v>
      </c>
      <c r="G2179" s="423">
        <v>4459.28596</v>
      </c>
      <c r="H2179" s="423">
        <v>1083.74916</v>
      </c>
      <c r="I2179" s="423">
        <v>1686.44088</v>
      </c>
      <c r="J2179" s="423" t="s">
        <v>6384</v>
      </c>
    </row>
    <row r="2180" ht="15.75" customHeight="1">
      <c r="B2180" s="422">
        <v>42142.0</v>
      </c>
      <c r="C2180" s="423">
        <v>167226.0</v>
      </c>
      <c r="D2180" s="423">
        <v>2.02787271E8</v>
      </c>
      <c r="E2180" s="423">
        <v>7539.859</v>
      </c>
      <c r="F2180" s="423">
        <v>3145601.338</v>
      </c>
      <c r="G2180" s="423">
        <v>4407.42899</v>
      </c>
      <c r="H2180" s="423">
        <v>1069.67888</v>
      </c>
      <c r="I2180" s="423">
        <v>1665.84315</v>
      </c>
      <c r="J2180" s="423" t="s">
        <v>6384</v>
      </c>
    </row>
    <row r="2181" ht="15.75" customHeight="1">
      <c r="B2181" s="422">
        <v>42141.0</v>
      </c>
      <c r="C2181" s="423">
        <v>149699.0</v>
      </c>
      <c r="D2181" s="423">
        <v>1.53775682E8</v>
      </c>
      <c r="E2181" s="423">
        <v>7106.082</v>
      </c>
      <c r="F2181" s="423">
        <v>3103454.57</v>
      </c>
      <c r="G2181" s="423">
        <v>4315.99655</v>
      </c>
      <c r="H2181" s="423">
        <v>1051.43371</v>
      </c>
      <c r="I2181" s="423">
        <v>1630.19654</v>
      </c>
      <c r="J2181" s="423" t="s">
        <v>6384</v>
      </c>
    </row>
    <row r="2182" ht="15.75" customHeight="1">
      <c r="B2182" s="422">
        <v>42138.0</v>
      </c>
      <c r="C2182" s="423">
        <v>153699.0</v>
      </c>
      <c r="D2182" s="423">
        <v>1.73322142E8</v>
      </c>
      <c r="E2182" s="423">
        <v>6693.913</v>
      </c>
      <c r="F2182" s="423">
        <v>3097815.939</v>
      </c>
      <c r="G2182" s="423">
        <v>4314.8897</v>
      </c>
      <c r="H2182" s="423">
        <v>1046.47531</v>
      </c>
      <c r="I2182" s="423">
        <v>1623.71464</v>
      </c>
      <c r="J2182" s="423" t="s">
        <v>6384</v>
      </c>
    </row>
    <row r="2183" ht="15.75" customHeight="1">
      <c r="B2183" s="422">
        <v>42137.0</v>
      </c>
      <c r="C2183" s="423">
        <v>151082.0</v>
      </c>
      <c r="D2183" s="423">
        <v>1.87893235E8</v>
      </c>
      <c r="E2183" s="423">
        <v>6379.064</v>
      </c>
      <c r="F2183" s="423">
        <v>3102106.693</v>
      </c>
      <c r="G2183" s="423">
        <v>4342.66238</v>
      </c>
      <c r="H2183" s="423">
        <v>1048.73985</v>
      </c>
      <c r="I2183" s="423">
        <v>1635.67005</v>
      </c>
      <c r="J2183" s="423" t="s">
        <v>6384</v>
      </c>
    </row>
    <row r="2184" ht="15.75" customHeight="1">
      <c r="B2184" s="422">
        <v>42136.0</v>
      </c>
      <c r="C2184" s="423">
        <v>135800.0</v>
      </c>
      <c r="D2184" s="423">
        <v>1.76601292E8</v>
      </c>
      <c r="E2184" s="423">
        <v>5543.996</v>
      </c>
      <c r="F2184" s="423">
        <v>3098351.676</v>
      </c>
      <c r="G2184" s="423">
        <v>4326.61252</v>
      </c>
      <c r="H2184" s="423">
        <v>1039.24911</v>
      </c>
      <c r="I2184" s="423">
        <v>1622.49236</v>
      </c>
      <c r="J2184" s="423" t="s">
        <v>6384</v>
      </c>
    </row>
    <row r="2185" ht="15.75" customHeight="1">
      <c r="B2185" s="422">
        <v>42135.0</v>
      </c>
      <c r="C2185" s="423">
        <v>153784.0</v>
      </c>
      <c r="D2185" s="423">
        <v>1.73038108E8</v>
      </c>
      <c r="E2185" s="423">
        <v>5967.112</v>
      </c>
      <c r="F2185" s="423">
        <v>3109961.687</v>
      </c>
      <c r="G2185" s="423">
        <v>4349.22024</v>
      </c>
      <c r="H2185" s="423">
        <v>1043.01638</v>
      </c>
      <c r="I2185" s="423">
        <v>1624.71543</v>
      </c>
      <c r="J2185" s="423" t="s">
        <v>6384</v>
      </c>
    </row>
    <row r="2186" ht="15.75" customHeight="1">
      <c r="B2186" s="422">
        <v>42134.0</v>
      </c>
      <c r="C2186" s="423">
        <v>129821.0</v>
      </c>
      <c r="D2186" s="423">
        <v>1.3251846E8</v>
      </c>
      <c r="E2186" s="423">
        <v>5208.142</v>
      </c>
      <c r="F2186" s="423">
        <v>3090992.183</v>
      </c>
      <c r="G2186" s="423">
        <v>4277.05335</v>
      </c>
      <c r="H2186" s="423">
        <v>1041.49335</v>
      </c>
      <c r="I2186" s="423">
        <v>1617.1784</v>
      </c>
      <c r="J2186" s="423" t="s">
        <v>6384</v>
      </c>
    </row>
    <row r="2187" ht="15.75" customHeight="1">
      <c r="B2187" s="422">
        <v>42131.0</v>
      </c>
      <c r="C2187" s="423">
        <v>116684.0</v>
      </c>
      <c r="D2187" s="423">
        <v>9.7577604E7</v>
      </c>
      <c r="E2187" s="423">
        <v>4193.185</v>
      </c>
      <c r="F2187" s="423">
        <v>3013622.787</v>
      </c>
      <c r="G2187" s="423">
        <v>4122.32408</v>
      </c>
      <c r="H2187" s="423">
        <v>1010.40662</v>
      </c>
      <c r="I2187" s="423">
        <v>1558.20129</v>
      </c>
      <c r="J2187" s="423" t="s">
        <v>6384</v>
      </c>
    </row>
    <row r="2188" ht="15.75" customHeight="1">
      <c r="B2188" s="422">
        <v>42130.0</v>
      </c>
      <c r="C2188" s="423">
        <v>101831.0</v>
      </c>
      <c r="D2188" s="423">
        <v>9.0777423E7</v>
      </c>
      <c r="E2188" s="423">
        <v>3648.46</v>
      </c>
      <c r="F2188" s="423">
        <v>3000644.272</v>
      </c>
      <c r="G2188" s="423">
        <v>4089.88449</v>
      </c>
      <c r="H2188" s="423">
        <v>1008.56856</v>
      </c>
      <c r="I2188" s="423">
        <v>1548.68839</v>
      </c>
      <c r="J2188" s="423" t="s">
        <v>6384</v>
      </c>
    </row>
    <row r="2189" ht="15.75" customHeight="1">
      <c r="B2189" s="422">
        <v>42129.0</v>
      </c>
      <c r="C2189" s="423">
        <v>92586.0</v>
      </c>
      <c r="D2189" s="423">
        <v>7.2632317E7</v>
      </c>
      <c r="E2189" s="423">
        <v>3273.01</v>
      </c>
      <c r="F2189" s="423">
        <v>2961882.516</v>
      </c>
      <c r="G2189" s="423">
        <v>4014.3708</v>
      </c>
      <c r="H2189" s="423">
        <v>987.93779</v>
      </c>
      <c r="I2189" s="423">
        <v>1522.16659</v>
      </c>
      <c r="J2189" s="423" t="s">
        <v>6384</v>
      </c>
    </row>
    <row r="2190" ht="15.75" customHeight="1">
      <c r="B2190" s="422">
        <v>42128.0</v>
      </c>
      <c r="C2190" s="423">
        <v>91319.0</v>
      </c>
      <c r="D2190" s="423">
        <v>8.0336526E7</v>
      </c>
      <c r="E2190" s="423">
        <v>3304.421</v>
      </c>
      <c r="F2190" s="423">
        <v>2934738.948</v>
      </c>
      <c r="G2190" s="423">
        <v>3959.73776</v>
      </c>
      <c r="H2190" s="423">
        <v>973.45392</v>
      </c>
      <c r="I2190" s="423">
        <v>1505.7045</v>
      </c>
      <c r="J2190" s="423" t="s">
        <v>6384</v>
      </c>
    </row>
    <row r="2191" ht="15.75" customHeight="1">
      <c r="B2191" s="422">
        <v>42124.0</v>
      </c>
      <c r="C2191" s="423">
        <v>100642.0</v>
      </c>
      <c r="D2191" s="423">
        <v>7.6662657E7</v>
      </c>
      <c r="E2191" s="423">
        <v>3823.105</v>
      </c>
      <c r="F2191" s="423">
        <v>2973466.027</v>
      </c>
      <c r="G2191" s="423">
        <v>4047.28611</v>
      </c>
      <c r="H2191" s="423">
        <v>992.54029</v>
      </c>
      <c r="I2191" s="423">
        <v>1545.1878</v>
      </c>
      <c r="J2191" s="423" t="s">
        <v>6384</v>
      </c>
    </row>
    <row r="2192" ht="15.75" customHeight="1">
      <c r="B2192" s="422">
        <v>42123.0</v>
      </c>
      <c r="C2192" s="423">
        <v>91391.0</v>
      </c>
      <c r="D2192" s="423">
        <v>7.8624243E7</v>
      </c>
      <c r="E2192" s="423">
        <v>3161.763</v>
      </c>
      <c r="F2192" s="423">
        <v>2999410.826</v>
      </c>
      <c r="G2192" s="423">
        <v>4099.20548</v>
      </c>
      <c r="H2192" s="423">
        <v>1005.17306</v>
      </c>
      <c r="I2192" s="423">
        <v>1562.93464</v>
      </c>
      <c r="J2192" s="423" t="s">
        <v>6384</v>
      </c>
    </row>
    <row r="2193" ht="15.75" customHeight="1">
      <c r="B2193" s="422">
        <v>42121.0</v>
      </c>
      <c r="C2193" s="423">
        <v>106687.0</v>
      </c>
      <c r="D2193" s="423">
        <v>7.580912E7</v>
      </c>
      <c r="E2193" s="423">
        <v>3234.09</v>
      </c>
      <c r="F2193" s="423">
        <v>3013583.828</v>
      </c>
      <c r="G2193" s="423">
        <v>4118.48696</v>
      </c>
      <c r="H2193" s="423">
        <v>1013.63855</v>
      </c>
      <c r="I2193" s="423">
        <v>1567.79093</v>
      </c>
      <c r="J2193" s="423" t="s">
        <v>6384</v>
      </c>
    </row>
    <row r="2194" ht="15.75" customHeight="1">
      <c r="B2194" s="422">
        <v>42120.0</v>
      </c>
      <c r="C2194" s="423">
        <v>91471.0</v>
      </c>
      <c r="D2194" s="423">
        <v>7.1343923E7</v>
      </c>
      <c r="E2194" s="423">
        <v>3415.214</v>
      </c>
      <c r="F2194" s="423">
        <v>2983851.931</v>
      </c>
      <c r="G2194" s="423">
        <v>4094.47983</v>
      </c>
      <c r="H2194" s="423">
        <v>1004.34643</v>
      </c>
      <c r="I2194" s="423">
        <v>1558.13262</v>
      </c>
      <c r="J2194" s="423" t="s">
        <v>6384</v>
      </c>
    </row>
    <row r="2195" ht="15.75" customHeight="1">
      <c r="B2195" s="422">
        <v>42117.0</v>
      </c>
      <c r="C2195" s="423">
        <v>99223.0</v>
      </c>
      <c r="D2195" s="423">
        <v>8.1568218E7</v>
      </c>
      <c r="E2195" s="423">
        <v>3776.763</v>
      </c>
      <c r="F2195" s="423">
        <v>3040893.447</v>
      </c>
      <c r="G2195" s="423">
        <v>4192.20744</v>
      </c>
      <c r="H2195" s="423">
        <v>1024.88103</v>
      </c>
      <c r="I2195" s="423">
        <v>1592.75523</v>
      </c>
      <c r="J2195" s="423" t="s">
        <v>6384</v>
      </c>
    </row>
    <row r="2196" ht="15.75" customHeight="1">
      <c r="B2196" s="422">
        <v>42116.0</v>
      </c>
      <c r="C2196" s="423">
        <v>126353.0</v>
      </c>
      <c r="D2196" s="423">
        <v>1.1234506E8</v>
      </c>
      <c r="E2196" s="423">
        <v>5255.848</v>
      </c>
      <c r="F2196" s="423">
        <v>3079715.782</v>
      </c>
      <c r="G2196" s="423">
        <v>4252.94666</v>
      </c>
      <c r="H2196" s="423">
        <v>1041.46276</v>
      </c>
      <c r="I2196" s="423">
        <v>1621.56325</v>
      </c>
      <c r="J2196" s="423" t="s">
        <v>6384</v>
      </c>
    </row>
    <row r="2197" ht="15.75" customHeight="1">
      <c r="B2197" s="422">
        <v>42115.0</v>
      </c>
      <c r="C2197" s="423">
        <v>110334.0</v>
      </c>
      <c r="D2197" s="423">
        <v>9.841837E7</v>
      </c>
      <c r="E2197" s="423">
        <v>4398.204</v>
      </c>
      <c r="F2197" s="423">
        <v>3096073.112</v>
      </c>
      <c r="G2197" s="423">
        <v>4283.24786</v>
      </c>
      <c r="H2197" s="423">
        <v>1044.98785</v>
      </c>
      <c r="I2197" s="423">
        <v>1632.24699</v>
      </c>
      <c r="J2197" s="423" t="s">
        <v>6384</v>
      </c>
    </row>
    <row r="2198" ht="15.75" customHeight="1">
      <c r="B2198" s="422">
        <v>42114.0</v>
      </c>
      <c r="C2198" s="423">
        <v>120107.0</v>
      </c>
      <c r="D2198" s="423">
        <v>1.03200092E8</v>
      </c>
      <c r="E2198" s="423">
        <v>4602.644</v>
      </c>
      <c r="F2198" s="423">
        <v>3099840.193</v>
      </c>
      <c r="G2198" s="423">
        <v>4308.44831</v>
      </c>
      <c r="H2198" s="423">
        <v>1048.91643</v>
      </c>
      <c r="I2198" s="423">
        <v>1634.38612</v>
      </c>
      <c r="J2198" s="423" t="s">
        <v>6384</v>
      </c>
    </row>
    <row r="2199" ht="15.75" customHeight="1">
      <c r="B2199" s="422">
        <v>42113.0</v>
      </c>
      <c r="C2199" s="423">
        <v>141331.0</v>
      </c>
      <c r="D2199" s="423">
        <v>1.3547434E8</v>
      </c>
      <c r="E2199" s="423">
        <v>5633.848</v>
      </c>
      <c r="F2199" s="423">
        <v>3133794.645</v>
      </c>
      <c r="G2199" s="423">
        <v>4373.65684</v>
      </c>
      <c r="H2199" s="423">
        <v>1060.19826</v>
      </c>
      <c r="I2199" s="423">
        <v>1656.29044</v>
      </c>
      <c r="J2199" s="423" t="s">
        <v>6384</v>
      </c>
    </row>
    <row r="2200" ht="15.75" customHeight="1">
      <c r="B2200" s="422">
        <v>42110.0</v>
      </c>
      <c r="C2200" s="423">
        <v>128010.0</v>
      </c>
      <c r="D2200" s="423">
        <v>1.15281877E8</v>
      </c>
      <c r="E2200" s="423">
        <v>5385.231</v>
      </c>
      <c r="F2200" s="423">
        <v>3140064.607</v>
      </c>
      <c r="G2200" s="423">
        <v>4373.33941</v>
      </c>
      <c r="H2200" s="423">
        <v>1060.88418</v>
      </c>
      <c r="I2200" s="423">
        <v>1668.34663</v>
      </c>
      <c r="J2200" s="423" t="s">
        <v>6384</v>
      </c>
    </row>
    <row r="2201" ht="15.75" customHeight="1">
      <c r="B2201" s="422">
        <v>42109.0</v>
      </c>
      <c r="C2201" s="423">
        <v>119857.0</v>
      </c>
      <c r="D2201" s="423">
        <v>1.03718962E8</v>
      </c>
      <c r="E2201" s="423">
        <v>4697.42</v>
      </c>
      <c r="F2201" s="423">
        <v>3133178.861</v>
      </c>
      <c r="G2201" s="423">
        <v>4360.49682</v>
      </c>
      <c r="H2201" s="423">
        <v>1065.39396</v>
      </c>
      <c r="I2201" s="423">
        <v>1670.70163</v>
      </c>
      <c r="J2201" s="423" t="s">
        <v>6384</v>
      </c>
    </row>
    <row r="2202" ht="15.75" customHeight="1">
      <c r="B2202" s="422">
        <v>42107.0</v>
      </c>
      <c r="C2202" s="423">
        <v>106338.0</v>
      </c>
      <c r="D2202" s="423">
        <v>8.3700534E7</v>
      </c>
      <c r="E2202" s="423">
        <v>4121.957</v>
      </c>
      <c r="F2202" s="423">
        <v>3101936.428</v>
      </c>
      <c r="G2202" s="423">
        <v>4291.62503</v>
      </c>
      <c r="H2202" s="423">
        <v>1054.65528</v>
      </c>
      <c r="I2202" s="423">
        <v>1653.61023</v>
      </c>
      <c r="J2202" s="423" t="s">
        <v>6384</v>
      </c>
    </row>
    <row r="2203" ht="15.75" customHeight="1">
      <c r="B2203" s="422">
        <v>42106.0</v>
      </c>
      <c r="C2203" s="423">
        <v>84841.0</v>
      </c>
      <c r="D2203" s="423">
        <v>6.3047525E7</v>
      </c>
      <c r="E2203" s="423">
        <v>2895.695</v>
      </c>
      <c r="F2203" s="423">
        <v>3097841.142</v>
      </c>
      <c r="G2203" s="423">
        <v>4305.26646</v>
      </c>
      <c r="H2203" s="423">
        <v>1056.80659</v>
      </c>
      <c r="I2203" s="423">
        <v>1659.17664</v>
      </c>
      <c r="J2203" s="423" t="s">
        <v>6384</v>
      </c>
    </row>
    <row r="2204" ht="15.75" customHeight="1">
      <c r="B2204" s="422">
        <v>42103.0</v>
      </c>
      <c r="C2204" s="423">
        <v>101391.0</v>
      </c>
      <c r="D2204" s="423">
        <v>6.9917748E7</v>
      </c>
      <c r="E2204" s="423">
        <v>3676.879</v>
      </c>
      <c r="F2204" s="423">
        <v>3115470.833</v>
      </c>
      <c r="G2204" s="423">
        <v>4345.89429</v>
      </c>
      <c r="H2204" s="423">
        <v>1065.68385</v>
      </c>
      <c r="I2204" s="423">
        <v>1671.17367</v>
      </c>
      <c r="J2204" s="423" t="s">
        <v>6384</v>
      </c>
    </row>
    <row r="2205" ht="15.75" customHeight="1">
      <c r="B2205" s="422">
        <v>42102.0</v>
      </c>
      <c r="C2205" s="423">
        <v>105352.0</v>
      </c>
      <c r="D2205" s="423">
        <v>7.4537365E7</v>
      </c>
      <c r="E2205" s="423">
        <v>3714.037</v>
      </c>
      <c r="F2205" s="423">
        <v>3121042.193</v>
      </c>
      <c r="G2205" s="423">
        <v>4347.13862</v>
      </c>
      <c r="H2205" s="423">
        <v>1062.62212</v>
      </c>
      <c r="I2205" s="423">
        <v>1671.47417</v>
      </c>
      <c r="J2205" s="423" t="s">
        <v>6384</v>
      </c>
    </row>
    <row r="2206" ht="15.75" customHeight="1">
      <c r="B2206" s="422">
        <v>42101.0</v>
      </c>
      <c r="C2206" s="423">
        <v>99637.0</v>
      </c>
      <c r="D2206" s="423">
        <v>6.9009577E7</v>
      </c>
      <c r="E2206" s="423">
        <v>3257.672</v>
      </c>
      <c r="F2206" s="423">
        <v>3116527.241</v>
      </c>
      <c r="G2206" s="423">
        <v>4345.03166</v>
      </c>
      <c r="H2206" s="423">
        <v>1064.21551</v>
      </c>
      <c r="I2206" s="423">
        <v>1669.16567</v>
      </c>
      <c r="J2206" s="423" t="s">
        <v>6384</v>
      </c>
    </row>
    <row r="2207" ht="15.75" customHeight="1">
      <c r="B2207" s="422">
        <v>42100.0</v>
      </c>
      <c r="C2207" s="423">
        <v>104769.0</v>
      </c>
      <c r="D2207" s="423">
        <v>6.5345463E7</v>
      </c>
      <c r="E2207" s="423">
        <v>3050.715</v>
      </c>
      <c r="F2207" s="423">
        <v>3136731.201</v>
      </c>
      <c r="G2207" s="423">
        <v>4397.25843</v>
      </c>
      <c r="H2207" s="423">
        <v>1075.05442</v>
      </c>
      <c r="I2207" s="423">
        <v>1685.73727</v>
      </c>
      <c r="J2207" s="423" t="s">
        <v>6384</v>
      </c>
    </row>
    <row r="2208" ht="15.75" customHeight="1">
      <c r="B2208" s="422">
        <v>42099.0</v>
      </c>
      <c r="C2208" s="423">
        <v>120383.0</v>
      </c>
      <c r="D2208" s="423">
        <v>6.0807452E7</v>
      </c>
      <c r="E2208" s="423">
        <v>3116.122</v>
      </c>
      <c r="F2208" s="423">
        <v>3159497.964</v>
      </c>
      <c r="G2208" s="423">
        <v>4431.10984</v>
      </c>
      <c r="H2208" s="423">
        <v>1084.66554</v>
      </c>
      <c r="I2208" s="423">
        <v>1696.80583</v>
      </c>
      <c r="J2208" s="423" t="s">
        <v>6384</v>
      </c>
    </row>
    <row r="2209" ht="15.75" customHeight="1">
      <c r="B2209" s="422">
        <v>42096.0</v>
      </c>
      <c r="C2209" s="423">
        <v>76323.0</v>
      </c>
      <c r="D2209" s="423">
        <v>5.3648169E7</v>
      </c>
      <c r="E2209" s="423">
        <v>2746.795</v>
      </c>
      <c r="F2209" s="423">
        <v>3131499.948</v>
      </c>
      <c r="G2209" s="423">
        <v>4472.13767</v>
      </c>
      <c r="H2209" s="423">
        <v>1088.79942</v>
      </c>
      <c r="I2209" s="423">
        <v>1703.06378</v>
      </c>
      <c r="J2209" s="423" t="s">
        <v>6384</v>
      </c>
    </row>
    <row r="2210" ht="15.75" customHeight="1">
      <c r="B2210" s="422">
        <v>42095.0</v>
      </c>
      <c r="C2210" s="423">
        <v>88934.0</v>
      </c>
      <c r="D2210" s="423">
        <v>7.5498687E7</v>
      </c>
      <c r="E2210" s="423">
        <v>3597.188</v>
      </c>
      <c r="F2210" s="423">
        <v>3156149.173</v>
      </c>
      <c r="G2210" s="423">
        <v>4513.107</v>
      </c>
      <c r="H2210" s="423">
        <v>1098.66644</v>
      </c>
      <c r="I2210" s="423">
        <v>1719.8801</v>
      </c>
      <c r="J2210" s="423" t="s">
        <v>6384</v>
      </c>
    </row>
    <row r="2211" ht="15.75" customHeight="1">
      <c r="B2211" s="422">
        <v>42094.0</v>
      </c>
      <c r="C2211" s="423">
        <v>106947.0</v>
      </c>
      <c r="D2211" s="423">
        <v>8.7837044E7</v>
      </c>
      <c r="E2211" s="423">
        <v>4527.227</v>
      </c>
      <c r="F2211" s="423">
        <v>3172290.315</v>
      </c>
      <c r="G2211" s="423">
        <v>4530.48314</v>
      </c>
      <c r="H2211" s="423">
        <v>1103.13482</v>
      </c>
      <c r="I2211" s="423">
        <v>1728.47611</v>
      </c>
      <c r="J2211" s="423" t="s">
        <v>6384</v>
      </c>
    </row>
    <row r="2212" ht="15.75" customHeight="1">
      <c r="B2212" s="422">
        <v>42093.0</v>
      </c>
      <c r="C2212" s="423">
        <v>88667.0</v>
      </c>
      <c r="D2212" s="423">
        <v>6.4661402E7</v>
      </c>
      <c r="E2212" s="423">
        <v>3149.38</v>
      </c>
      <c r="F2212" s="423">
        <v>3150716.352</v>
      </c>
      <c r="G2212" s="423">
        <v>4509.28185</v>
      </c>
      <c r="H2212" s="423">
        <v>1096.69107</v>
      </c>
      <c r="I2212" s="423">
        <v>1717.48788</v>
      </c>
      <c r="J2212" s="423" t="s">
        <v>6384</v>
      </c>
    </row>
    <row r="2213" ht="15.75" customHeight="1">
      <c r="B2213" s="422">
        <v>42092.0</v>
      </c>
      <c r="C2213" s="423">
        <v>108272.0</v>
      </c>
      <c r="D2213" s="423">
        <v>7.1165116E7</v>
      </c>
      <c r="E2213" s="423">
        <v>3930.055</v>
      </c>
      <c r="F2213" s="423">
        <v>3175285.459</v>
      </c>
      <c r="G2213" s="423">
        <v>4558.08122</v>
      </c>
      <c r="H2213" s="423">
        <v>1111.24026</v>
      </c>
      <c r="I2213" s="423">
        <v>1737.88213</v>
      </c>
      <c r="J2213" s="423" t="s">
        <v>6384</v>
      </c>
    </row>
    <row r="2214" ht="15.75" customHeight="1">
      <c r="B2214" s="422">
        <v>42088.0</v>
      </c>
      <c r="C2214" s="423">
        <v>95309.0</v>
      </c>
      <c r="D2214" s="423">
        <v>6.8152252E7</v>
      </c>
      <c r="E2214" s="423">
        <v>3507.971</v>
      </c>
      <c r="F2214" s="423">
        <v>3141747.703</v>
      </c>
      <c r="G2214" s="423">
        <v>4509.30259</v>
      </c>
      <c r="H2214" s="423">
        <v>1096.77805</v>
      </c>
      <c r="I2214" s="423">
        <v>1713.85994</v>
      </c>
      <c r="J2214" s="423" t="s">
        <v>6384</v>
      </c>
    </row>
    <row r="2215" ht="15.75" customHeight="1">
      <c r="B2215" s="422">
        <v>42087.0</v>
      </c>
      <c r="C2215" s="423">
        <v>73900.0</v>
      </c>
      <c r="D2215" s="423">
        <v>5.8368413E7</v>
      </c>
      <c r="E2215" s="423">
        <v>2555.476</v>
      </c>
      <c r="F2215" s="423">
        <v>3124891.363</v>
      </c>
      <c r="G2215" s="423">
        <v>4493.40496</v>
      </c>
      <c r="H2215" s="423">
        <v>1090.75755</v>
      </c>
      <c r="I2215" s="423">
        <v>1707.22412</v>
      </c>
      <c r="J2215" s="423" t="s">
        <v>6384</v>
      </c>
    </row>
    <row r="2216" ht="15.75" customHeight="1">
      <c r="B2216" s="422">
        <v>42086.0</v>
      </c>
      <c r="C2216" s="423">
        <v>78034.0</v>
      </c>
      <c r="D2216" s="423">
        <v>6.8026649E7</v>
      </c>
      <c r="E2216" s="423">
        <v>3143.816</v>
      </c>
      <c r="F2216" s="423">
        <v>3131196.219</v>
      </c>
      <c r="G2216" s="423">
        <v>4506.55716</v>
      </c>
      <c r="H2216" s="423">
        <v>1096.3748</v>
      </c>
      <c r="I2216" s="423">
        <v>1711.57136</v>
      </c>
      <c r="J2216" s="423" t="s">
        <v>6384</v>
      </c>
    </row>
    <row r="2217" ht="15.75" customHeight="1">
      <c r="B2217" s="422">
        <v>42085.0</v>
      </c>
      <c r="C2217" s="423">
        <v>81052.0</v>
      </c>
      <c r="D2217" s="423">
        <v>6.0700751E7</v>
      </c>
      <c r="E2217" s="423">
        <v>2681.949</v>
      </c>
      <c r="F2217" s="423">
        <v>3142895.319</v>
      </c>
      <c r="G2217" s="423">
        <v>4533.21272</v>
      </c>
      <c r="H2217" s="423">
        <v>1104.7542</v>
      </c>
      <c r="I2217" s="423">
        <v>1721.06507</v>
      </c>
      <c r="J2217" s="423" t="s">
        <v>6384</v>
      </c>
    </row>
    <row r="2218" ht="15.75" customHeight="1">
      <c r="B2218" s="422">
        <v>42082.0</v>
      </c>
      <c r="C2218" s="423">
        <v>52143.0</v>
      </c>
      <c r="D2218" s="423">
        <v>4.0066737E7</v>
      </c>
      <c r="E2218" s="423">
        <v>1666.14</v>
      </c>
      <c r="F2218" s="423">
        <v>3108982.076</v>
      </c>
      <c r="G2218" s="423">
        <v>4468.02171</v>
      </c>
      <c r="H2218" s="423">
        <v>1081.48838</v>
      </c>
      <c r="I2218" s="423">
        <v>1686.67232</v>
      </c>
      <c r="J2218" s="423" t="s">
        <v>6384</v>
      </c>
    </row>
    <row r="2219" ht="15.75" customHeight="1">
      <c r="B2219" s="422">
        <v>42081.0</v>
      </c>
      <c r="C2219" s="423">
        <v>71792.0</v>
      </c>
      <c r="D2219" s="423">
        <v>6.2890174E7</v>
      </c>
      <c r="E2219" s="423">
        <v>3133.476</v>
      </c>
      <c r="F2219" s="423">
        <v>3100625.925</v>
      </c>
      <c r="G2219" s="423">
        <v>4442.81544</v>
      </c>
      <c r="H2219" s="423">
        <v>1074.60793</v>
      </c>
      <c r="I2219" s="423">
        <v>1675.11797</v>
      </c>
      <c r="J2219" s="423" t="s">
        <v>6384</v>
      </c>
    </row>
    <row r="2220" ht="15.75" customHeight="1">
      <c r="B2220" s="422">
        <v>42079.0</v>
      </c>
      <c r="C2220" s="423">
        <v>82665.0</v>
      </c>
      <c r="D2220" s="423">
        <v>6.1285339E7</v>
      </c>
      <c r="E2220" s="423">
        <v>2897.151</v>
      </c>
      <c r="F2220" s="423">
        <v>3123301.14</v>
      </c>
      <c r="G2220" s="423">
        <v>4477.99871</v>
      </c>
      <c r="H2220" s="423">
        <v>1090.99204</v>
      </c>
      <c r="I2220" s="423">
        <v>1691.50941</v>
      </c>
      <c r="J2220" s="423" t="s">
        <v>6384</v>
      </c>
    </row>
    <row r="2221" ht="15.75" customHeight="1">
      <c r="B2221" s="422">
        <v>42078.0</v>
      </c>
      <c r="C2221" s="423">
        <v>71675.0</v>
      </c>
      <c r="D2221" s="423">
        <v>5.2350994E7</v>
      </c>
      <c r="E2221" s="423">
        <v>2537.34</v>
      </c>
      <c r="F2221" s="423">
        <v>3141327.101</v>
      </c>
      <c r="G2221" s="423">
        <v>4536.39755</v>
      </c>
      <c r="H2221" s="423">
        <v>1104.89053</v>
      </c>
      <c r="I2221" s="423">
        <v>1709.40647</v>
      </c>
      <c r="J2221" s="423" t="s">
        <v>6384</v>
      </c>
    </row>
    <row r="2222" ht="15.75" customHeight="1">
      <c r="B2222" s="422">
        <v>42075.0</v>
      </c>
      <c r="C2222" s="423">
        <v>79902.0</v>
      </c>
      <c r="D2222" s="423">
        <v>6.0743453E7</v>
      </c>
      <c r="E2222" s="423">
        <v>3280.561</v>
      </c>
      <c r="F2222" s="423">
        <v>3138155.567</v>
      </c>
      <c r="G2222" s="423">
        <v>4556.94248</v>
      </c>
      <c r="H2222" s="423">
        <v>1104.78637</v>
      </c>
      <c r="I2222" s="423">
        <v>1714.41363</v>
      </c>
      <c r="J2222" s="423" t="s">
        <v>6384</v>
      </c>
    </row>
    <row r="2223" ht="15.75" customHeight="1">
      <c r="B2223" s="422">
        <v>42074.0</v>
      </c>
      <c r="C2223" s="423">
        <v>95602.0</v>
      </c>
      <c r="D2223" s="423">
        <v>6.2166939E7</v>
      </c>
      <c r="E2223" s="423">
        <v>3102.845</v>
      </c>
      <c r="F2223" s="423">
        <v>3146271.898</v>
      </c>
      <c r="G2223" s="423">
        <v>4585.7254</v>
      </c>
      <c r="H2223" s="423">
        <v>1105.99552</v>
      </c>
      <c r="I2223" s="423">
        <v>1716.54388</v>
      </c>
      <c r="J2223" s="423" t="s">
        <v>6384</v>
      </c>
    </row>
    <row r="2224" ht="15.75" customHeight="1">
      <c r="B2224" s="422">
        <v>42073.0</v>
      </c>
      <c r="C2224" s="423">
        <v>79907.0</v>
      </c>
      <c r="D2224" s="423">
        <v>5.66784E7</v>
      </c>
      <c r="E2224" s="423">
        <v>2552.108</v>
      </c>
      <c r="F2224" s="423">
        <v>3171040.38</v>
      </c>
      <c r="G2224" s="423">
        <v>4649.30292</v>
      </c>
      <c r="H2224" s="423">
        <v>1115.75959</v>
      </c>
      <c r="I2224" s="423">
        <v>1729.90638</v>
      </c>
      <c r="J2224" s="423" t="s">
        <v>6384</v>
      </c>
    </row>
    <row r="2225" ht="15.75" customHeight="1">
      <c r="B2225" s="422">
        <v>42072.0</v>
      </c>
      <c r="C2225" s="423">
        <v>87984.0</v>
      </c>
      <c r="D2225" s="423">
        <v>7.0204311E7</v>
      </c>
      <c r="E2225" s="423">
        <v>2797.459</v>
      </c>
      <c r="F2225" s="423">
        <v>3156597.554</v>
      </c>
      <c r="G2225" s="423">
        <v>4626.22514</v>
      </c>
      <c r="H2225" s="423">
        <v>1105.75491</v>
      </c>
      <c r="I2225" s="423">
        <v>1714.66228</v>
      </c>
      <c r="J2225" s="423" t="s">
        <v>6384</v>
      </c>
    </row>
    <row r="2226" ht="15.75" customHeight="1">
      <c r="B2226" s="422">
        <v>42071.0</v>
      </c>
      <c r="C2226" s="423">
        <v>91114.0</v>
      </c>
      <c r="D2226" s="423">
        <v>5.7006762E7</v>
      </c>
      <c r="E2226" s="423">
        <v>2490.67</v>
      </c>
      <c r="F2226" s="423">
        <v>3154079.712</v>
      </c>
      <c r="G2226" s="423">
        <v>4624.94864</v>
      </c>
      <c r="H2226" s="423">
        <v>1103.16355</v>
      </c>
      <c r="I2226" s="423">
        <v>1712.29821</v>
      </c>
      <c r="J2226" s="423" t="s">
        <v>6384</v>
      </c>
    </row>
    <row r="2227" ht="15.75" customHeight="1">
      <c r="B2227" s="422">
        <v>42068.0</v>
      </c>
      <c r="C2227" s="423">
        <v>105236.0</v>
      </c>
      <c r="D2227" s="423">
        <v>6.7944326E7</v>
      </c>
      <c r="E2227" s="423">
        <v>2663.057</v>
      </c>
      <c r="F2227" s="423">
        <v>3173527.813</v>
      </c>
      <c r="G2227" s="423">
        <v>4664.91</v>
      </c>
      <c r="H2227" s="423">
        <v>1112.51632</v>
      </c>
      <c r="I2227" s="423">
        <v>1730.94036</v>
      </c>
      <c r="J2227" s="423" t="s">
        <v>6384</v>
      </c>
    </row>
    <row r="2228" ht="15.75" customHeight="1">
      <c r="B2228" s="422">
        <v>42067.0</v>
      </c>
      <c r="C2228" s="423">
        <v>63813.0</v>
      </c>
      <c r="D2228" s="423">
        <v>5.3313791E7</v>
      </c>
      <c r="E2228" s="423">
        <v>2218.471</v>
      </c>
      <c r="F2228" s="423">
        <v>3173923.07</v>
      </c>
      <c r="G2228" s="423">
        <v>4681.53745</v>
      </c>
      <c r="H2228" s="423">
        <v>1111.10181</v>
      </c>
      <c r="I2228" s="423">
        <v>1737.72198</v>
      </c>
      <c r="J2228" s="423" t="s">
        <v>6384</v>
      </c>
    </row>
    <row r="2229" ht="15.75" customHeight="1">
      <c r="B2229" s="422">
        <v>42066.0</v>
      </c>
      <c r="C2229" s="423">
        <v>67157.0</v>
      </c>
      <c r="D2229" s="423">
        <v>5.3249328E7</v>
      </c>
      <c r="E2229" s="423">
        <v>2210.235</v>
      </c>
      <c r="F2229" s="423">
        <v>3183675.204</v>
      </c>
      <c r="G2229" s="423">
        <v>4695.79566</v>
      </c>
      <c r="H2229" s="423">
        <v>1115.17841</v>
      </c>
      <c r="I2229" s="423">
        <v>1748.98494</v>
      </c>
      <c r="J2229" s="423" t="s">
        <v>6384</v>
      </c>
    </row>
    <row r="2230" ht="15.75" customHeight="1">
      <c r="B2230" s="422">
        <v>42065.0</v>
      </c>
      <c r="C2230" s="423">
        <v>81098.0</v>
      </c>
      <c r="D2230" s="423">
        <v>7.1134564E7</v>
      </c>
      <c r="E2230" s="423">
        <v>2980.565</v>
      </c>
      <c r="F2230" s="423">
        <v>3191700.696</v>
      </c>
      <c r="G2230" s="423">
        <v>4719.40525</v>
      </c>
      <c r="H2230" s="423">
        <v>1115.72217</v>
      </c>
      <c r="I2230" s="423">
        <v>1754.17356</v>
      </c>
      <c r="J2230" s="423" t="s">
        <v>6384</v>
      </c>
    </row>
    <row r="2231" ht="15.75" customHeight="1">
      <c r="B2231" s="422">
        <v>42064.0</v>
      </c>
      <c r="C2231" s="423">
        <v>93444.0</v>
      </c>
      <c r="D2231" s="423">
        <v>7.2937351E7</v>
      </c>
      <c r="E2231" s="423">
        <v>3366.515</v>
      </c>
      <c r="F2231" s="423">
        <v>3210312.474</v>
      </c>
      <c r="G2231" s="423">
        <v>4739.65132</v>
      </c>
      <c r="H2231" s="423">
        <v>1122.67562</v>
      </c>
      <c r="I2231" s="423">
        <v>1758.78621</v>
      </c>
      <c r="J2231" s="423" t="s">
        <v>6384</v>
      </c>
    </row>
    <row r="2232" ht="15.75" customHeight="1">
      <c r="B2232" s="422">
        <v>42061.0</v>
      </c>
      <c r="C2232" s="423">
        <v>81549.0</v>
      </c>
      <c r="D2232" s="423">
        <v>6.2428324E7</v>
      </c>
      <c r="E2232" s="423">
        <v>2961.03</v>
      </c>
      <c r="F2232" s="423">
        <v>3217182.209</v>
      </c>
      <c r="G2232" s="423">
        <v>4763.21716</v>
      </c>
      <c r="H2232" s="423">
        <v>1130.91593</v>
      </c>
      <c r="I2232" s="423">
        <v>1772.41773</v>
      </c>
      <c r="J2232" s="423" t="s">
        <v>6384</v>
      </c>
    </row>
    <row r="2233" ht="15.75" customHeight="1">
      <c r="B2233" s="422">
        <v>42060.0</v>
      </c>
      <c r="C2233" s="423">
        <v>96275.0</v>
      </c>
      <c r="D2233" s="423">
        <v>7.6597803E7</v>
      </c>
      <c r="E2233" s="423">
        <v>3426.98</v>
      </c>
      <c r="F2233" s="423">
        <v>3202638.149</v>
      </c>
      <c r="G2233" s="423">
        <v>4742.22104</v>
      </c>
      <c r="H2233" s="423">
        <v>1126.79767</v>
      </c>
      <c r="I2233" s="423">
        <v>1770.01605</v>
      </c>
      <c r="J2233" s="423" t="s">
        <v>6384</v>
      </c>
    </row>
    <row r="2234" ht="15.75" customHeight="1">
      <c r="B2234" s="422">
        <v>42059.0</v>
      </c>
      <c r="C2234" s="423">
        <v>85181.0</v>
      </c>
      <c r="D2234" s="423">
        <v>6.5338279E7</v>
      </c>
      <c r="E2234" s="423">
        <v>3091.119</v>
      </c>
      <c r="F2234" s="423">
        <v>3230879.125</v>
      </c>
      <c r="G2234" s="423">
        <v>4801.14935</v>
      </c>
      <c r="H2234" s="423">
        <v>1140.18123</v>
      </c>
      <c r="I2234" s="423">
        <v>1793.0734</v>
      </c>
      <c r="J2234" s="423" t="s">
        <v>6384</v>
      </c>
    </row>
    <row r="2235" ht="15.75" customHeight="1">
      <c r="B2235" s="422">
        <v>42058.0</v>
      </c>
      <c r="C2235" s="423">
        <v>87673.0</v>
      </c>
      <c r="D2235" s="423">
        <v>6.8128195E7</v>
      </c>
      <c r="E2235" s="423">
        <v>3151.837</v>
      </c>
      <c r="F2235" s="423">
        <v>3234328.122</v>
      </c>
      <c r="G2235" s="423">
        <v>4808.64143</v>
      </c>
      <c r="H2235" s="423">
        <v>1143.26605</v>
      </c>
      <c r="I2235" s="423">
        <v>1797.66124</v>
      </c>
      <c r="J2235" s="423" t="s">
        <v>6384</v>
      </c>
    </row>
    <row r="2236" ht="15.75" customHeight="1">
      <c r="B2236" s="422">
        <v>42057.0</v>
      </c>
      <c r="C2236" s="423">
        <v>72260.0</v>
      </c>
      <c r="D2236" s="423">
        <v>5.4642275E7</v>
      </c>
      <c r="E2236" s="423">
        <v>2453.837</v>
      </c>
      <c r="F2236" s="423">
        <v>3227486.177</v>
      </c>
      <c r="G2236" s="423">
        <v>4802.17737</v>
      </c>
      <c r="H2236" s="423">
        <v>1136.12093</v>
      </c>
      <c r="I2236" s="423">
        <v>1788.15596</v>
      </c>
      <c r="J2236" s="423" t="s">
        <v>6384</v>
      </c>
    </row>
    <row r="2237" ht="15.75" customHeight="1">
      <c r="B2237" s="422">
        <v>42054.0</v>
      </c>
      <c r="C2237" s="423">
        <v>71894.0</v>
      </c>
      <c r="D2237" s="423">
        <v>6.5188519E7</v>
      </c>
      <c r="E2237" s="423">
        <v>2668.504</v>
      </c>
      <c r="F2237" s="423">
        <v>3210423.541</v>
      </c>
      <c r="G2237" s="423">
        <v>4788.23159</v>
      </c>
      <c r="H2237" s="423">
        <v>1128.29353</v>
      </c>
      <c r="I2237" s="423">
        <v>1777.8657</v>
      </c>
      <c r="J2237" s="423" t="s">
        <v>6384</v>
      </c>
    </row>
    <row r="2238" ht="15.75" customHeight="1">
      <c r="B2238" s="422">
        <v>42053.0</v>
      </c>
      <c r="C2238" s="423">
        <v>73526.0</v>
      </c>
      <c r="D2238" s="423">
        <v>7.5901007E7</v>
      </c>
      <c r="E2238" s="423">
        <v>2593.561</v>
      </c>
      <c r="F2238" s="423">
        <v>3223478.861</v>
      </c>
      <c r="G2238" s="423">
        <v>4802.27251</v>
      </c>
      <c r="H2238" s="423">
        <v>1133.70497</v>
      </c>
      <c r="I2238" s="423">
        <v>1786.17575</v>
      </c>
      <c r="J2238" s="423" t="s">
        <v>6384</v>
      </c>
    </row>
    <row r="2239" ht="15.75" customHeight="1">
      <c r="B2239" s="422">
        <v>42052.0</v>
      </c>
      <c r="C2239" s="423">
        <v>75121.0</v>
      </c>
      <c r="D2239" s="423">
        <v>7.8120564E7</v>
      </c>
      <c r="E2239" s="423">
        <v>2486.708</v>
      </c>
      <c r="F2239" s="423">
        <v>3225271.2</v>
      </c>
      <c r="G2239" s="423">
        <v>4800.40753</v>
      </c>
      <c r="H2239" s="423">
        <v>1136.51668</v>
      </c>
      <c r="I2239" s="423">
        <v>1786.72207</v>
      </c>
      <c r="J2239" s="423" t="s">
        <v>6384</v>
      </c>
    </row>
    <row r="2240" ht="15.75" customHeight="1">
      <c r="B2240" s="422">
        <v>42051.0</v>
      </c>
      <c r="C2240" s="423">
        <v>88834.0</v>
      </c>
      <c r="D2240" s="423">
        <v>8.3739633E7</v>
      </c>
      <c r="E2240" s="423">
        <v>2802.745</v>
      </c>
      <c r="F2240" s="423">
        <v>3214025.457</v>
      </c>
      <c r="G2240" s="423">
        <v>4769.47469</v>
      </c>
      <c r="H2240" s="423">
        <v>1132.48013</v>
      </c>
      <c r="I2240" s="423">
        <v>1775.11373</v>
      </c>
      <c r="J2240" s="423" t="s">
        <v>6384</v>
      </c>
    </row>
    <row r="2241" ht="15.75" customHeight="1">
      <c r="B2241" s="422">
        <v>42050.0</v>
      </c>
      <c r="C2241" s="423">
        <v>82424.0</v>
      </c>
      <c r="D2241" s="423">
        <v>7.6948799E7</v>
      </c>
      <c r="E2241" s="423">
        <v>2646.647</v>
      </c>
      <c r="F2241" s="423">
        <v>3245598.73</v>
      </c>
      <c r="G2241" s="423">
        <v>4831.17847</v>
      </c>
      <c r="H2241" s="423">
        <v>1147.12536</v>
      </c>
      <c r="I2241" s="423">
        <v>1804.89988</v>
      </c>
      <c r="J2241" s="423" t="s">
        <v>6384</v>
      </c>
    </row>
    <row r="2242" ht="15.75" customHeight="1">
      <c r="B2242" s="422">
        <v>42047.0</v>
      </c>
      <c r="C2242" s="423">
        <v>96370.0</v>
      </c>
      <c r="D2242" s="423">
        <v>9.4523353E7</v>
      </c>
      <c r="E2242" s="423">
        <v>3259.8</v>
      </c>
      <c r="F2242" s="423">
        <v>3248281.783</v>
      </c>
      <c r="G2242" s="423">
        <v>4841.72102</v>
      </c>
      <c r="H2242" s="423">
        <v>1149.97866</v>
      </c>
      <c r="I2242" s="423">
        <v>1812.35018</v>
      </c>
      <c r="J2242" s="423" t="s">
        <v>6384</v>
      </c>
    </row>
    <row r="2243" ht="15.75" customHeight="1">
      <c r="B2243" s="422">
        <v>42046.0</v>
      </c>
      <c r="C2243" s="423">
        <v>96086.0</v>
      </c>
      <c r="D2243" s="423">
        <v>9.2300669E7</v>
      </c>
      <c r="E2243" s="423">
        <v>3460.982</v>
      </c>
      <c r="F2243" s="423">
        <v>3240780.055</v>
      </c>
      <c r="G2243" s="423">
        <v>4810.5356</v>
      </c>
      <c r="H2243" s="423">
        <v>1145.42015</v>
      </c>
      <c r="I2243" s="423">
        <v>1804.90357</v>
      </c>
      <c r="J2243" s="423" t="s">
        <v>6384</v>
      </c>
    </row>
    <row r="2244" ht="15.75" customHeight="1">
      <c r="B2244" s="422">
        <v>42045.0</v>
      </c>
      <c r="C2244" s="423">
        <v>88778.0</v>
      </c>
      <c r="D2244" s="423">
        <v>7.295268E7</v>
      </c>
      <c r="E2244" s="423">
        <v>2994.177</v>
      </c>
      <c r="F2244" s="423">
        <v>3227343.935</v>
      </c>
      <c r="G2244" s="423">
        <v>4786.69084</v>
      </c>
      <c r="H2244" s="423">
        <v>1140.71344</v>
      </c>
      <c r="I2244" s="423">
        <v>1788.21267</v>
      </c>
      <c r="J2244" s="423" t="s">
        <v>6384</v>
      </c>
    </row>
    <row r="2245" ht="15.75" customHeight="1">
      <c r="B2245" s="422">
        <v>42044.0</v>
      </c>
      <c r="C2245" s="423">
        <v>75577.0</v>
      </c>
      <c r="D2245" s="423">
        <v>6.2913066E7</v>
      </c>
      <c r="E2245" s="423">
        <v>2680.116</v>
      </c>
      <c r="F2245" s="423">
        <v>3188435.589</v>
      </c>
      <c r="G2245" s="423">
        <v>4712.56799</v>
      </c>
      <c r="H2245" s="423">
        <v>1120.46785</v>
      </c>
      <c r="I2245" s="423">
        <v>1749.67928</v>
      </c>
      <c r="J2245" s="423" t="s">
        <v>6384</v>
      </c>
    </row>
    <row r="2246" ht="15.75" customHeight="1">
      <c r="B2246" s="422">
        <v>42043.0</v>
      </c>
      <c r="C2246" s="423">
        <v>73107.0</v>
      </c>
      <c r="D2246" s="423">
        <v>5.7954671E7</v>
      </c>
      <c r="E2246" s="423">
        <v>2210.94</v>
      </c>
      <c r="F2246" s="423">
        <v>3185024.042</v>
      </c>
      <c r="G2246" s="423">
        <v>4701.60277</v>
      </c>
      <c r="H2246" s="423">
        <v>1117.87436</v>
      </c>
      <c r="I2246" s="423">
        <v>1743.67831</v>
      </c>
      <c r="J2246" s="423" t="s">
        <v>6384</v>
      </c>
    </row>
    <row r="2247" ht="15.75" customHeight="1">
      <c r="B2247" s="422">
        <v>42040.0</v>
      </c>
      <c r="C2247" s="423">
        <v>109005.0</v>
      </c>
      <c r="D2247" s="423">
        <v>6.0451169E7</v>
      </c>
      <c r="E2247" s="423">
        <v>2614.64</v>
      </c>
      <c r="F2247" s="423">
        <v>3177216.678</v>
      </c>
      <c r="G2247" s="423">
        <v>4685.03912</v>
      </c>
      <c r="H2247" s="423">
        <v>1110.21118</v>
      </c>
      <c r="I2247" s="423">
        <v>1733.22289</v>
      </c>
      <c r="J2247" s="423" t="s">
        <v>6384</v>
      </c>
    </row>
    <row r="2248" ht="15.75" customHeight="1">
      <c r="B2248" s="422">
        <v>42039.0</v>
      </c>
      <c r="C2248" s="423">
        <v>59845.0</v>
      </c>
      <c r="D2248" s="423">
        <v>5.0839194E7</v>
      </c>
      <c r="E2248" s="423">
        <v>2037.972</v>
      </c>
      <c r="F2248" s="423">
        <v>3165680.7</v>
      </c>
      <c r="G2248" s="423">
        <v>4668.05741</v>
      </c>
      <c r="H2248" s="423">
        <v>1105.30016</v>
      </c>
      <c r="I2248" s="423">
        <v>1726.40445</v>
      </c>
      <c r="J2248" s="423" t="s">
        <v>6384</v>
      </c>
    </row>
    <row r="2249" ht="15.75" customHeight="1">
      <c r="B2249" s="422">
        <v>42038.0</v>
      </c>
      <c r="C2249" s="423">
        <v>57660.0</v>
      </c>
      <c r="D2249" s="423">
        <v>5.6915369E7</v>
      </c>
      <c r="E2249" s="423">
        <v>1945.224</v>
      </c>
      <c r="F2249" s="423">
        <v>3152998.904</v>
      </c>
      <c r="G2249" s="423">
        <v>4656.47297</v>
      </c>
      <c r="H2249" s="423">
        <v>1102.30058</v>
      </c>
      <c r="I2249" s="423">
        <v>1723.62032</v>
      </c>
      <c r="J2249" s="423" t="s">
        <v>6384</v>
      </c>
    </row>
    <row r="2250" ht="15.75" customHeight="1">
      <c r="B2250" s="422">
        <v>42037.0</v>
      </c>
      <c r="C2250" s="423">
        <v>65661.0</v>
      </c>
      <c r="D2250" s="423">
        <v>6.1244658E7</v>
      </c>
      <c r="E2250" s="423">
        <v>2269.459</v>
      </c>
      <c r="F2250" s="423">
        <v>3127861.333</v>
      </c>
      <c r="G2250" s="423">
        <v>4618.43083</v>
      </c>
      <c r="H2250" s="423">
        <v>1091.27505</v>
      </c>
      <c r="I2250" s="423">
        <v>1705.62102</v>
      </c>
      <c r="J2250" s="423" t="s">
        <v>6384</v>
      </c>
    </row>
    <row r="2251" ht="15.75" customHeight="1">
      <c r="B2251" s="422">
        <v>42036.0</v>
      </c>
      <c r="C2251" s="423">
        <v>59921.0</v>
      </c>
      <c r="D2251" s="423">
        <v>5.2620722E7</v>
      </c>
      <c r="E2251" s="423">
        <v>1846.853</v>
      </c>
      <c r="F2251" s="423">
        <v>3140826.931</v>
      </c>
      <c r="G2251" s="423">
        <v>4654.95482</v>
      </c>
      <c r="H2251" s="423">
        <v>1099.45732</v>
      </c>
      <c r="I2251" s="423">
        <v>1723.54522</v>
      </c>
      <c r="J2251" s="423" t="s">
        <v>6384</v>
      </c>
    </row>
    <row r="2252" ht="15.75" customHeight="1">
      <c r="B2252" s="422">
        <v>42033.0</v>
      </c>
      <c r="C2252" s="423">
        <v>68995.0</v>
      </c>
      <c r="D2252" s="423">
        <v>5.8045175E7</v>
      </c>
      <c r="E2252" s="423">
        <v>2065.74</v>
      </c>
      <c r="F2252" s="423">
        <v>3177697.796</v>
      </c>
      <c r="G2252" s="423">
        <v>4724.04933</v>
      </c>
      <c r="H2252" s="423">
        <v>1115.69606</v>
      </c>
      <c r="I2252" s="423">
        <v>1747.75509</v>
      </c>
      <c r="J2252" s="423" t="s">
        <v>6384</v>
      </c>
    </row>
    <row r="2253" ht="15.75" customHeight="1">
      <c r="B2253" s="422">
        <v>42032.0</v>
      </c>
      <c r="C2253" s="423">
        <v>70822.0</v>
      </c>
      <c r="D2253" s="423">
        <v>6.2420923E7</v>
      </c>
      <c r="E2253" s="423">
        <v>2358.657</v>
      </c>
      <c r="F2253" s="423">
        <v>3190599.23</v>
      </c>
      <c r="G2253" s="423">
        <v>4747.63694</v>
      </c>
      <c r="H2253" s="423">
        <v>1122.32489</v>
      </c>
      <c r="I2253" s="423">
        <v>1756.80991</v>
      </c>
      <c r="J2253" s="423" t="s">
        <v>6384</v>
      </c>
    </row>
    <row r="2254" ht="15.75" customHeight="1">
      <c r="B2254" s="422">
        <v>42031.0</v>
      </c>
      <c r="C2254" s="423">
        <v>69370.0</v>
      </c>
      <c r="D2254" s="423">
        <v>6.0214042E7</v>
      </c>
      <c r="E2254" s="423">
        <v>2151.764</v>
      </c>
      <c r="F2254" s="423">
        <v>3192481.082</v>
      </c>
      <c r="G2254" s="423">
        <v>4757.10193</v>
      </c>
      <c r="H2254" s="423">
        <v>1124.17202</v>
      </c>
      <c r="I2254" s="423">
        <v>1755.53465</v>
      </c>
      <c r="J2254" s="423" t="s">
        <v>6384</v>
      </c>
    </row>
    <row r="2255" ht="15.75" customHeight="1">
      <c r="B2255" s="422">
        <v>42030.0</v>
      </c>
      <c r="C2255" s="423">
        <v>66857.0</v>
      </c>
      <c r="D2255" s="423">
        <v>6.0806355E7</v>
      </c>
      <c r="E2255" s="423">
        <v>2043.643</v>
      </c>
      <c r="F2255" s="423">
        <v>3170554.741</v>
      </c>
      <c r="G2255" s="423">
        <v>4708.33448</v>
      </c>
      <c r="H2255" s="423">
        <v>1110.52464</v>
      </c>
      <c r="I2255" s="423">
        <v>1736.36261</v>
      </c>
      <c r="J2255" s="423" t="s">
        <v>6384</v>
      </c>
    </row>
    <row r="2256" ht="15.75" customHeight="1">
      <c r="B2256" s="422">
        <v>42029.0</v>
      </c>
      <c r="C2256" s="423">
        <v>75302.0</v>
      </c>
      <c r="D2256" s="423">
        <v>6.1933687E7</v>
      </c>
      <c r="E2256" s="423">
        <v>2232.449</v>
      </c>
      <c r="F2256" s="423">
        <v>3181336.863</v>
      </c>
      <c r="G2256" s="423">
        <v>4716.76186</v>
      </c>
      <c r="H2256" s="423">
        <v>1113.84465</v>
      </c>
      <c r="I2256" s="423">
        <v>1745.80863</v>
      </c>
      <c r="J2256" s="423" t="s">
        <v>6384</v>
      </c>
    </row>
    <row r="2257" ht="15.75" customHeight="1">
      <c r="B2257" s="422">
        <v>42026.0</v>
      </c>
      <c r="C2257" s="423">
        <v>74407.0</v>
      </c>
      <c r="D2257" s="423">
        <v>6.3944454E7</v>
      </c>
      <c r="E2257" s="423">
        <v>2230.68</v>
      </c>
      <c r="F2257" s="423">
        <v>3221142.573</v>
      </c>
      <c r="G2257" s="423">
        <v>4797.9551</v>
      </c>
      <c r="H2257" s="423">
        <v>1136.33802</v>
      </c>
      <c r="I2257" s="423">
        <v>1778.80327</v>
      </c>
      <c r="J2257" s="423" t="s">
        <v>6384</v>
      </c>
    </row>
    <row r="2258" ht="15.75" customHeight="1">
      <c r="B2258" s="422">
        <v>42025.0</v>
      </c>
      <c r="C2258" s="423">
        <v>110738.0</v>
      </c>
      <c r="D2258" s="423">
        <v>8.6692499E7</v>
      </c>
      <c r="E2258" s="423">
        <v>2819.238</v>
      </c>
      <c r="F2258" s="423">
        <v>3212177.86</v>
      </c>
      <c r="G2258" s="423">
        <v>4783.21231</v>
      </c>
      <c r="H2258" s="423">
        <v>1134.3562</v>
      </c>
      <c r="I2258" s="423">
        <v>1774.77209</v>
      </c>
      <c r="J2258" s="423" t="s">
        <v>6384</v>
      </c>
    </row>
    <row r="2259" ht="15.75" customHeight="1">
      <c r="B2259" s="422">
        <v>42024.0</v>
      </c>
      <c r="C2259" s="423">
        <v>75917.0</v>
      </c>
      <c r="D2259" s="423">
        <v>6.9194847E7</v>
      </c>
      <c r="E2259" s="423">
        <v>2471.733</v>
      </c>
      <c r="F2259" s="423">
        <v>3246890.355</v>
      </c>
      <c r="G2259" s="423">
        <v>4856.94857</v>
      </c>
      <c r="H2259" s="423">
        <v>1150.35958</v>
      </c>
      <c r="I2259" s="423">
        <v>1802.07395</v>
      </c>
      <c r="J2259" s="423" t="s">
        <v>6384</v>
      </c>
    </row>
    <row r="2260" ht="15.75" customHeight="1">
      <c r="B2260" s="422">
        <v>42023.0</v>
      </c>
      <c r="C2260" s="423">
        <v>93948.0</v>
      </c>
      <c r="D2260" s="423">
        <v>7.6727877E7</v>
      </c>
      <c r="E2260" s="423">
        <v>2851.45</v>
      </c>
      <c r="F2260" s="423">
        <v>3253928.914</v>
      </c>
      <c r="G2260" s="423">
        <v>4867.08477</v>
      </c>
      <c r="H2260" s="423">
        <v>1153.27304</v>
      </c>
      <c r="I2260" s="423">
        <v>1803.63172</v>
      </c>
      <c r="J2260" s="423" t="s">
        <v>6384</v>
      </c>
    </row>
    <row r="2261" ht="15.75" customHeight="1">
      <c r="B2261" s="422">
        <v>42022.0</v>
      </c>
      <c r="C2261" s="423">
        <v>72160.0</v>
      </c>
      <c r="D2261" s="423">
        <v>6.318422E7</v>
      </c>
      <c r="E2261" s="423">
        <v>2514.484</v>
      </c>
      <c r="F2261" s="423">
        <v>3276504.411</v>
      </c>
      <c r="G2261" s="423">
        <v>4917.3752</v>
      </c>
      <c r="H2261" s="423">
        <v>1162.46447</v>
      </c>
      <c r="I2261" s="423">
        <v>1820.70352</v>
      </c>
      <c r="J2261" s="423" t="s">
        <v>6384</v>
      </c>
    </row>
    <row r="2262" ht="15.75" customHeight="1">
      <c r="B2262" s="422">
        <v>42019.0</v>
      </c>
      <c r="C2262" s="423">
        <v>85326.0</v>
      </c>
      <c r="D2262" s="423">
        <v>8.6799671E7</v>
      </c>
      <c r="E2262" s="423">
        <v>3310.784</v>
      </c>
      <c r="F2262" s="423">
        <v>3300809.218</v>
      </c>
      <c r="G2262" s="423">
        <v>4956.0912</v>
      </c>
      <c r="H2262" s="423">
        <v>1174.35484</v>
      </c>
      <c r="I2262" s="423">
        <v>1839.3967</v>
      </c>
      <c r="J2262" s="423" t="s">
        <v>6384</v>
      </c>
    </row>
    <row r="2263" ht="15.75" customHeight="1">
      <c r="B2263" s="422">
        <v>42018.0</v>
      </c>
      <c r="C2263" s="423">
        <v>96034.0</v>
      </c>
      <c r="D2263" s="423">
        <v>1.02313369E8</v>
      </c>
      <c r="E2263" s="423">
        <v>3906.412</v>
      </c>
      <c r="F2263" s="423">
        <v>3300799.384</v>
      </c>
      <c r="G2263" s="423">
        <v>4951.68965</v>
      </c>
      <c r="H2263" s="423">
        <v>1174.89843</v>
      </c>
      <c r="I2263" s="423">
        <v>1840.6759</v>
      </c>
      <c r="J2263" s="423" t="s">
        <v>6384</v>
      </c>
    </row>
    <row r="2264" ht="15.75" customHeight="1">
      <c r="B2264" s="422">
        <v>42017.0</v>
      </c>
      <c r="C2264" s="423">
        <v>100803.0</v>
      </c>
      <c r="D2264" s="423">
        <v>9.994676E7</v>
      </c>
      <c r="E2264" s="423">
        <v>4049.786</v>
      </c>
      <c r="F2264" s="423">
        <v>3311698.102</v>
      </c>
      <c r="G2264" s="423">
        <v>4969.73396</v>
      </c>
      <c r="H2264" s="423">
        <v>1183.21669</v>
      </c>
      <c r="I2264" s="423">
        <v>1849.22972</v>
      </c>
      <c r="J2264" s="423" t="s">
        <v>6384</v>
      </c>
    </row>
    <row r="2265" ht="15.75" customHeight="1">
      <c r="B2265" s="422">
        <v>42016.0</v>
      </c>
      <c r="C2265" s="423">
        <v>101617.0</v>
      </c>
      <c r="D2265" s="423">
        <v>1.00904056E8</v>
      </c>
      <c r="E2265" s="423">
        <v>4170.193</v>
      </c>
      <c r="F2265" s="423">
        <v>3307734.816</v>
      </c>
      <c r="G2265" s="423">
        <v>4956.92845</v>
      </c>
      <c r="H2265" s="423">
        <v>1179.35086</v>
      </c>
      <c r="I2265" s="423">
        <v>1845.74705</v>
      </c>
      <c r="J2265" s="423" t="s">
        <v>6384</v>
      </c>
    </row>
    <row r="2266" ht="15.75" customHeight="1">
      <c r="B2266" s="422">
        <v>42015.0</v>
      </c>
      <c r="C2266" s="423">
        <v>85173.0</v>
      </c>
      <c r="D2266" s="423">
        <v>8.2894431E7</v>
      </c>
      <c r="E2266" s="423">
        <v>3084.447</v>
      </c>
      <c r="F2266" s="423">
        <v>3295267.936</v>
      </c>
      <c r="G2266" s="423">
        <v>4943.99046</v>
      </c>
      <c r="H2266" s="423">
        <v>1173.46861</v>
      </c>
      <c r="I2266" s="423">
        <v>1835.23782</v>
      </c>
      <c r="J2266" s="423" t="s">
        <v>6384</v>
      </c>
    </row>
    <row r="2267" ht="15.75" customHeight="1">
      <c r="B2267" s="422">
        <v>42012.0</v>
      </c>
      <c r="C2267" s="423">
        <v>77836.0</v>
      </c>
      <c r="D2267" s="423">
        <v>7.2424346E7</v>
      </c>
      <c r="E2267" s="423">
        <v>2942.929</v>
      </c>
      <c r="F2267" s="423">
        <v>3310818.084</v>
      </c>
      <c r="G2267" s="423">
        <v>4968.7103</v>
      </c>
      <c r="H2267" s="423">
        <v>1181.71163</v>
      </c>
      <c r="I2267" s="423">
        <v>1854.14184</v>
      </c>
      <c r="J2267" s="423" t="s">
        <v>6384</v>
      </c>
    </row>
    <row r="2268" ht="15.75" customHeight="1">
      <c r="B2268" s="422">
        <v>42011.0</v>
      </c>
      <c r="C2268" s="423">
        <v>82419.0</v>
      </c>
      <c r="D2268" s="423">
        <v>7.0960667E7</v>
      </c>
      <c r="E2268" s="423">
        <v>2978.367</v>
      </c>
      <c r="F2268" s="423">
        <v>3307529.711</v>
      </c>
      <c r="G2268" s="423">
        <v>4963.66425</v>
      </c>
      <c r="H2268" s="423">
        <v>1183.56259</v>
      </c>
      <c r="I2268" s="423">
        <v>1857.15067</v>
      </c>
      <c r="J2268" s="423" t="s">
        <v>6384</v>
      </c>
    </row>
    <row r="2269" ht="15.75" customHeight="1">
      <c r="B2269" s="422">
        <v>42010.0</v>
      </c>
      <c r="C2269" s="423">
        <v>78707.0</v>
      </c>
      <c r="D2269" s="423">
        <v>7.2220246E7</v>
      </c>
      <c r="E2269" s="423">
        <v>3196.05</v>
      </c>
      <c r="F2269" s="423">
        <v>3310976.212</v>
      </c>
      <c r="G2269" s="423">
        <v>4969.67276</v>
      </c>
      <c r="H2269" s="423">
        <v>1186.50505</v>
      </c>
      <c r="I2269" s="423">
        <v>1859.06548</v>
      </c>
      <c r="J2269" s="423" t="s">
        <v>6384</v>
      </c>
    </row>
    <row r="2270" ht="15.75" customHeight="1">
      <c r="B2270" s="422">
        <v>42009.0</v>
      </c>
      <c r="C2270" s="423">
        <v>57297.0</v>
      </c>
      <c r="D2270" s="423">
        <v>4.4673845E7</v>
      </c>
      <c r="E2270" s="423">
        <v>2044.265</v>
      </c>
      <c r="F2270" s="423">
        <v>3288015.294</v>
      </c>
      <c r="G2270" s="423">
        <v>4926.40938</v>
      </c>
      <c r="H2270" s="423">
        <v>1176.31292</v>
      </c>
      <c r="I2270" s="423">
        <v>1844.41984</v>
      </c>
      <c r="J2270" s="423" t="s">
        <v>6384</v>
      </c>
    </row>
    <row r="2271" ht="15.75" customHeight="1">
      <c r="B2271" s="422">
        <v>42005.0</v>
      </c>
      <c r="C2271" s="423">
        <v>66983.0</v>
      </c>
      <c r="D2271" s="423">
        <v>5.6390929E7</v>
      </c>
      <c r="E2271" s="423">
        <v>2275.409</v>
      </c>
      <c r="F2271" s="423">
        <v>3293566.387</v>
      </c>
      <c r="G2271" s="423">
        <v>4941.51504</v>
      </c>
      <c r="H2271" s="423">
        <v>1174.01632</v>
      </c>
      <c r="I2271" s="423">
        <v>1843.18025</v>
      </c>
      <c r="J2271" s="423" t="s">
        <v>6384</v>
      </c>
    </row>
    <row r="2272" ht="15.75" customHeight="1">
      <c r="B2272" s="422">
        <v>42003.0</v>
      </c>
      <c r="C2272" s="423">
        <v>68764.0</v>
      </c>
      <c r="D2272" s="423">
        <v>6.5694198E7</v>
      </c>
      <c r="E2272" s="423">
        <v>2654.095</v>
      </c>
      <c r="F2272" s="423">
        <v>3259246.761</v>
      </c>
      <c r="G2272" s="423">
        <v>4864.96446</v>
      </c>
      <c r="H2272" s="423">
        <v>1150.22327</v>
      </c>
      <c r="I2272" s="423">
        <v>1803.0584</v>
      </c>
      <c r="J2272" s="423" t="s">
        <v>6384</v>
      </c>
    </row>
    <row r="2273" ht="15.75" customHeight="1">
      <c r="B2273" s="422">
        <v>42002.0</v>
      </c>
      <c r="C2273" s="423">
        <v>58475.0</v>
      </c>
      <c r="D2273" s="423">
        <v>5.0145954E7</v>
      </c>
      <c r="E2273" s="423">
        <v>1895.833</v>
      </c>
      <c r="F2273" s="423">
        <v>3227803.953</v>
      </c>
      <c r="G2273" s="423">
        <v>4814.16445</v>
      </c>
      <c r="H2273" s="423">
        <v>1136.83549</v>
      </c>
      <c r="I2273" s="423">
        <v>1780.59853</v>
      </c>
      <c r="J2273" s="423" t="s">
        <v>6384</v>
      </c>
    </row>
    <row r="2274" ht="15.75" customHeight="1">
      <c r="B2274" s="422">
        <v>42001.0</v>
      </c>
      <c r="C2274" s="423">
        <v>51860.0</v>
      </c>
      <c r="D2274" s="423">
        <v>4.0345235E7</v>
      </c>
      <c r="E2274" s="423">
        <v>1567.441</v>
      </c>
      <c r="F2274" s="423">
        <v>3222546.967</v>
      </c>
      <c r="G2274" s="423">
        <v>4801.34543</v>
      </c>
      <c r="H2274" s="423">
        <v>1137.90973</v>
      </c>
      <c r="I2274" s="423">
        <v>1779.47729</v>
      </c>
      <c r="J2274" s="423" t="s">
        <v>6384</v>
      </c>
    </row>
    <row r="2275" ht="15.75" customHeight="1">
      <c r="B2275" s="422">
        <v>41997.0</v>
      </c>
      <c r="C2275" s="423">
        <v>62364.0</v>
      </c>
      <c r="D2275" s="423">
        <v>4.862124E7</v>
      </c>
      <c r="E2275" s="423">
        <v>1917.566</v>
      </c>
      <c r="F2275" s="423">
        <v>3236655.454</v>
      </c>
      <c r="G2275" s="423">
        <v>4823.57214</v>
      </c>
      <c r="H2275" s="423">
        <v>1138.69438</v>
      </c>
      <c r="I2275" s="423">
        <v>1786.87875</v>
      </c>
      <c r="J2275" s="423" t="s">
        <v>6384</v>
      </c>
    </row>
    <row r="2276" ht="15.75" customHeight="1">
      <c r="B2276" s="422">
        <v>41996.0</v>
      </c>
      <c r="C2276" s="423">
        <v>65163.0</v>
      </c>
      <c r="D2276" s="423">
        <v>5.3851718E7</v>
      </c>
      <c r="E2276" s="423">
        <v>2025.257</v>
      </c>
      <c r="F2276" s="423">
        <v>3241725.146</v>
      </c>
      <c r="G2276" s="423">
        <v>4838.63537</v>
      </c>
      <c r="H2276" s="423">
        <v>1142.93474</v>
      </c>
      <c r="I2276" s="423">
        <v>1791.40857</v>
      </c>
      <c r="J2276" s="423" t="s">
        <v>6384</v>
      </c>
    </row>
    <row r="2277" ht="15.75" customHeight="1">
      <c r="B2277" s="422">
        <v>41995.0</v>
      </c>
      <c r="C2277" s="423">
        <v>76275.0</v>
      </c>
      <c r="D2277" s="423">
        <v>6.458291E7</v>
      </c>
      <c r="E2277" s="423">
        <v>2669.651</v>
      </c>
      <c r="F2277" s="423">
        <v>3255102.605</v>
      </c>
      <c r="G2277" s="423">
        <v>4868.47127</v>
      </c>
      <c r="H2277" s="423">
        <v>1148.87392</v>
      </c>
      <c r="I2277" s="423">
        <v>1802.42332</v>
      </c>
      <c r="J2277" s="423" t="s">
        <v>6384</v>
      </c>
    </row>
    <row r="2278" ht="15.75" customHeight="1">
      <c r="B2278" s="422">
        <v>41994.0</v>
      </c>
      <c r="C2278" s="423">
        <v>78849.0</v>
      </c>
      <c r="D2278" s="423">
        <v>6.5409054E7</v>
      </c>
      <c r="E2278" s="423">
        <v>2378.809</v>
      </c>
      <c r="F2278" s="423">
        <v>3233098.832</v>
      </c>
      <c r="G2278" s="423">
        <v>4849.68999</v>
      </c>
      <c r="H2278" s="423">
        <v>1144.22665</v>
      </c>
      <c r="I2278" s="423">
        <v>1790.41331</v>
      </c>
      <c r="J2278" s="423" t="s">
        <v>6384</v>
      </c>
    </row>
    <row r="2279" ht="15.75" customHeight="1">
      <c r="B2279" s="422">
        <v>41991.0</v>
      </c>
      <c r="C2279" s="423">
        <v>77899.0</v>
      </c>
      <c r="D2279" s="423">
        <v>5.9862103E7</v>
      </c>
      <c r="E2279" s="423">
        <v>2313.239</v>
      </c>
      <c r="F2279" s="423">
        <v>3233359.024</v>
      </c>
      <c r="G2279" s="423">
        <v>4856.4176</v>
      </c>
      <c r="H2279" s="423">
        <v>1144.83475</v>
      </c>
      <c r="I2279" s="423">
        <v>1792.86382</v>
      </c>
      <c r="J2279" s="423" t="s">
        <v>6384</v>
      </c>
    </row>
    <row r="2280" ht="15.75" customHeight="1">
      <c r="B2280" s="422">
        <v>41990.0</v>
      </c>
      <c r="C2280" s="423">
        <v>82678.0</v>
      </c>
      <c r="D2280" s="423">
        <v>7.1384725E7</v>
      </c>
      <c r="E2280" s="423">
        <v>2845.304</v>
      </c>
      <c r="F2280" s="423">
        <v>3223781.245</v>
      </c>
      <c r="G2280" s="423">
        <v>4837.92623</v>
      </c>
      <c r="H2280" s="423">
        <v>1137.88005</v>
      </c>
      <c r="I2280" s="423">
        <v>1788.70226</v>
      </c>
      <c r="J2280" s="423" t="s">
        <v>6384</v>
      </c>
    </row>
    <row r="2281" ht="15.75" customHeight="1">
      <c r="B2281" s="422">
        <v>41988.0</v>
      </c>
      <c r="C2281" s="423">
        <v>80634.0</v>
      </c>
      <c r="D2281" s="423">
        <v>6.5509331E7</v>
      </c>
      <c r="E2281" s="423">
        <v>2385.839</v>
      </c>
      <c r="F2281" s="423">
        <v>3238826.726</v>
      </c>
      <c r="G2281" s="423">
        <v>4878.6527</v>
      </c>
      <c r="H2281" s="423">
        <v>1147.34475</v>
      </c>
      <c r="I2281" s="423">
        <v>1804.45211</v>
      </c>
      <c r="J2281" s="423" t="s">
        <v>6384</v>
      </c>
    </row>
    <row r="2282" ht="15.75" customHeight="1">
      <c r="B2282" s="422">
        <v>41987.0</v>
      </c>
      <c r="C2282" s="423">
        <v>77501.0</v>
      </c>
      <c r="D2282" s="423">
        <v>5.6006161E7</v>
      </c>
      <c r="E2282" s="423">
        <v>2005.911</v>
      </c>
      <c r="F2282" s="423">
        <v>3250194.538</v>
      </c>
      <c r="G2282" s="423">
        <v>4892.95893</v>
      </c>
      <c r="H2282" s="423">
        <v>1150.39922</v>
      </c>
      <c r="I2282" s="423">
        <v>1808.05234</v>
      </c>
      <c r="J2282" s="423" t="s">
        <v>6384</v>
      </c>
    </row>
    <row r="2283" ht="15.75" customHeight="1">
      <c r="B2283" s="422">
        <v>41984.0</v>
      </c>
      <c r="C2283" s="423">
        <v>65102.0</v>
      </c>
      <c r="D2283" s="423">
        <v>3.399797E7</v>
      </c>
      <c r="E2283" s="423">
        <v>1368.927</v>
      </c>
      <c r="F2283" s="423">
        <v>3254490.923</v>
      </c>
      <c r="G2283" s="423">
        <v>4933.03008</v>
      </c>
      <c r="H2283" s="423">
        <v>1155.39129</v>
      </c>
      <c r="I2283" s="423">
        <v>1823.64439</v>
      </c>
      <c r="J2283" s="423" t="s">
        <v>6384</v>
      </c>
    </row>
    <row r="2284" ht="15.75" customHeight="1">
      <c r="B2284" s="422">
        <v>41983.0</v>
      </c>
      <c r="C2284" s="423">
        <v>94904.0</v>
      </c>
      <c r="D2284" s="423">
        <v>1.1375526E8</v>
      </c>
      <c r="E2284" s="423">
        <v>4215.982</v>
      </c>
      <c r="F2284" s="423">
        <v>3287735.709</v>
      </c>
      <c r="G2284" s="423">
        <v>4943.72667</v>
      </c>
      <c r="H2284" s="423">
        <v>1156.15376</v>
      </c>
      <c r="I2284" s="423">
        <v>1827.06801</v>
      </c>
      <c r="J2284" s="423" t="s">
        <v>6384</v>
      </c>
    </row>
    <row r="2285" ht="15.75" customHeight="1">
      <c r="B2285" s="422">
        <v>41982.0</v>
      </c>
      <c r="C2285" s="423">
        <v>97329.0</v>
      </c>
      <c r="D2285" s="423">
        <v>1.16764187E8</v>
      </c>
      <c r="E2285" s="423">
        <v>4338.656</v>
      </c>
      <c r="F2285" s="423">
        <v>3281171.002</v>
      </c>
      <c r="G2285" s="423">
        <v>4944.03328</v>
      </c>
      <c r="H2285" s="423">
        <v>1152.55429</v>
      </c>
      <c r="I2285" s="423">
        <v>1822.79786</v>
      </c>
      <c r="J2285" s="423" t="s">
        <v>6384</v>
      </c>
    </row>
    <row r="2286" ht="15.75" customHeight="1">
      <c r="B2286" s="422">
        <v>41981.0</v>
      </c>
      <c r="C2286" s="423">
        <v>95938.0</v>
      </c>
      <c r="D2286" s="423">
        <v>1.08519637E8</v>
      </c>
      <c r="E2286" s="423">
        <v>4264.854</v>
      </c>
      <c r="F2286" s="423">
        <v>3272369.056</v>
      </c>
      <c r="G2286" s="423">
        <v>4930.82322</v>
      </c>
      <c r="H2286" s="423">
        <v>1152.39608</v>
      </c>
      <c r="I2286" s="423">
        <v>1820.13485</v>
      </c>
      <c r="J2286" s="423" t="s">
        <v>6384</v>
      </c>
    </row>
    <row r="2287" ht="15.75" customHeight="1">
      <c r="B2287" s="422">
        <v>41980.0</v>
      </c>
      <c r="C2287" s="423">
        <v>107056.0</v>
      </c>
      <c r="D2287" s="423">
        <v>1.04605795E8</v>
      </c>
      <c r="E2287" s="423">
        <v>3833.935</v>
      </c>
      <c r="F2287" s="423">
        <v>3268176.963</v>
      </c>
      <c r="G2287" s="423">
        <v>4930.37096</v>
      </c>
      <c r="H2287" s="423">
        <v>1151.86265</v>
      </c>
      <c r="I2287" s="423">
        <v>1822.37632</v>
      </c>
      <c r="J2287" s="423" t="s">
        <v>6384</v>
      </c>
    </row>
    <row r="2288" ht="15.75" customHeight="1">
      <c r="B2288" s="422">
        <v>41977.0</v>
      </c>
      <c r="C2288" s="423">
        <v>135466.0</v>
      </c>
      <c r="D2288" s="423">
        <v>1.2587035E8</v>
      </c>
      <c r="E2288" s="423">
        <v>5134.95</v>
      </c>
      <c r="F2288" s="423">
        <v>3284152.992</v>
      </c>
      <c r="G2288" s="423">
        <v>4961.84846</v>
      </c>
      <c r="H2288" s="423">
        <v>1161.43195</v>
      </c>
      <c r="I2288" s="423">
        <v>1843.69493</v>
      </c>
      <c r="J2288" s="423" t="s">
        <v>6384</v>
      </c>
    </row>
    <row r="2289" ht="15.75" customHeight="1">
      <c r="B2289" s="422">
        <v>41976.0</v>
      </c>
      <c r="C2289" s="423">
        <v>104583.0</v>
      </c>
      <c r="D2289" s="423">
        <v>1.22275154E8</v>
      </c>
      <c r="E2289" s="423">
        <v>5165.341</v>
      </c>
      <c r="F2289" s="423">
        <v>3295147.325</v>
      </c>
      <c r="G2289" s="423">
        <v>4992.00231</v>
      </c>
      <c r="H2289" s="423">
        <v>1166.37204</v>
      </c>
      <c r="I2289" s="423">
        <v>1853.83326</v>
      </c>
      <c r="J2289" s="423" t="s">
        <v>6384</v>
      </c>
    </row>
    <row r="2290" ht="15.75" customHeight="1">
      <c r="B2290" s="422">
        <v>41975.0</v>
      </c>
      <c r="C2290" s="423">
        <v>83435.0</v>
      </c>
      <c r="D2290" s="423">
        <v>8.5315064E7</v>
      </c>
      <c r="E2290" s="423">
        <v>3735.666</v>
      </c>
      <c r="F2290" s="423">
        <v>3269923.876</v>
      </c>
      <c r="G2290" s="423">
        <v>4932.89333</v>
      </c>
      <c r="H2290" s="423">
        <v>1154.01847</v>
      </c>
      <c r="I2290" s="423">
        <v>1837.4402</v>
      </c>
      <c r="J2290" s="423" t="s">
        <v>6384</v>
      </c>
    </row>
    <row r="2291" ht="15.75" customHeight="1">
      <c r="B2291" s="422">
        <v>41974.0</v>
      </c>
      <c r="C2291" s="423">
        <v>77876.0</v>
      </c>
      <c r="D2291" s="423">
        <v>8.5298535E7</v>
      </c>
      <c r="E2291" s="423">
        <v>3415.343</v>
      </c>
      <c r="F2291" s="423">
        <v>3225369.465</v>
      </c>
      <c r="G2291" s="423">
        <v>4868.64575</v>
      </c>
      <c r="H2291" s="423">
        <v>1131.92019</v>
      </c>
      <c r="I2291" s="423">
        <v>1799.27878</v>
      </c>
      <c r="J2291" s="423" t="s">
        <v>6384</v>
      </c>
    </row>
    <row r="2292" ht="15.75" customHeight="1">
      <c r="B2292" s="422">
        <v>41973.0</v>
      </c>
      <c r="C2292" s="423">
        <v>60601.0</v>
      </c>
      <c r="D2292" s="423">
        <v>5.660265E7</v>
      </c>
      <c r="E2292" s="423">
        <v>2323.747</v>
      </c>
      <c r="F2292" s="423">
        <v>3164398.17</v>
      </c>
      <c r="G2292" s="423">
        <v>4769.42793</v>
      </c>
      <c r="H2292" s="423">
        <v>1106.77046</v>
      </c>
      <c r="I2292" s="423">
        <v>1760.05907</v>
      </c>
      <c r="J2292" s="423" t="s">
        <v>6384</v>
      </c>
    </row>
    <row r="2293" ht="15.75" customHeight="1">
      <c r="B2293" s="422">
        <v>41970.0</v>
      </c>
      <c r="C2293" s="423">
        <v>66862.0</v>
      </c>
      <c r="D2293" s="423">
        <v>6.5619204E7</v>
      </c>
      <c r="E2293" s="423">
        <v>2637.971</v>
      </c>
      <c r="F2293" s="423">
        <v>3154568.29</v>
      </c>
      <c r="G2293" s="423">
        <v>4772.55574</v>
      </c>
      <c r="H2293" s="423">
        <v>1106.85796</v>
      </c>
      <c r="I2293" s="423">
        <v>1760.89915</v>
      </c>
      <c r="J2293" s="423" t="s">
        <v>6384</v>
      </c>
    </row>
    <row r="2294" ht="15.75" customHeight="1">
      <c r="B2294" s="422">
        <v>41969.0</v>
      </c>
      <c r="C2294" s="423">
        <v>74666.0</v>
      </c>
      <c r="D2294" s="423">
        <v>7.4707043E7</v>
      </c>
      <c r="E2294" s="423">
        <v>3127.091</v>
      </c>
      <c r="F2294" s="423">
        <v>3146723.845</v>
      </c>
      <c r="G2294" s="423">
        <v>4756.61375</v>
      </c>
      <c r="H2294" s="423">
        <v>1108.7067</v>
      </c>
      <c r="I2294" s="423">
        <v>1752.08666</v>
      </c>
      <c r="J2294" s="423" t="s">
        <v>6384</v>
      </c>
    </row>
    <row r="2295" ht="15.75" customHeight="1">
      <c r="B2295" s="422">
        <v>41968.0</v>
      </c>
      <c r="C2295" s="423">
        <v>80614.0</v>
      </c>
      <c r="D2295" s="423">
        <v>7.9079814E7</v>
      </c>
      <c r="E2295" s="423">
        <v>3470.31</v>
      </c>
      <c r="F2295" s="423">
        <v>3177135.248</v>
      </c>
      <c r="G2295" s="423">
        <v>4804.45289</v>
      </c>
      <c r="H2295" s="423">
        <v>1119.72872</v>
      </c>
      <c r="I2295" s="423">
        <v>1771.49468</v>
      </c>
      <c r="J2295" s="423" t="s">
        <v>6384</v>
      </c>
    </row>
    <row r="2296" ht="15.75" customHeight="1">
      <c r="B2296" s="422">
        <v>41967.0</v>
      </c>
      <c r="C2296" s="423">
        <v>82977.0</v>
      </c>
      <c r="D2296" s="423">
        <v>7.7245364E7</v>
      </c>
      <c r="E2296" s="423">
        <v>3547.766</v>
      </c>
      <c r="F2296" s="423">
        <v>3161088.717</v>
      </c>
      <c r="G2296" s="423">
        <v>4768.90172</v>
      </c>
      <c r="H2296" s="423">
        <v>1110.58953</v>
      </c>
      <c r="I2296" s="423">
        <v>1753.05211</v>
      </c>
      <c r="J2296" s="423" t="s">
        <v>6384</v>
      </c>
    </row>
    <row r="2297" ht="15.75" customHeight="1">
      <c r="B2297" s="422">
        <v>41966.0</v>
      </c>
      <c r="C2297" s="423">
        <v>85349.0</v>
      </c>
      <c r="D2297" s="423">
        <v>7.7495743E7</v>
      </c>
      <c r="E2297" s="423">
        <v>3489.984</v>
      </c>
      <c r="F2297" s="423">
        <v>3210147.384</v>
      </c>
      <c r="G2297" s="423">
        <v>4838.11016</v>
      </c>
      <c r="H2297" s="423">
        <v>1133.63274</v>
      </c>
      <c r="I2297" s="423">
        <v>1785.13285</v>
      </c>
      <c r="J2297" s="423" t="s">
        <v>6384</v>
      </c>
    </row>
    <row r="2298" ht="15.75" customHeight="1">
      <c r="B2298" s="422">
        <v>41963.0</v>
      </c>
      <c r="C2298" s="423">
        <v>95951.0</v>
      </c>
      <c r="D2298" s="423">
        <v>1.04625973E8</v>
      </c>
      <c r="E2298" s="423">
        <v>4867.047</v>
      </c>
      <c r="F2298" s="423">
        <v>3248118.043</v>
      </c>
      <c r="G2298" s="423">
        <v>4899.60805</v>
      </c>
      <c r="H2298" s="423">
        <v>1145.81662</v>
      </c>
      <c r="I2298" s="423">
        <v>1814.69121</v>
      </c>
      <c r="J2298" s="423" t="s">
        <v>6384</v>
      </c>
    </row>
    <row r="2299" ht="15.75" customHeight="1">
      <c r="B2299" s="422">
        <v>41962.0</v>
      </c>
      <c r="C2299" s="423">
        <v>126621.0</v>
      </c>
      <c r="D2299" s="423">
        <v>1.27187909E8</v>
      </c>
      <c r="E2299" s="423">
        <v>5763.294</v>
      </c>
      <c r="F2299" s="423">
        <v>3271512.921</v>
      </c>
      <c r="G2299" s="423">
        <v>4926.23925</v>
      </c>
      <c r="H2299" s="423">
        <v>1154.21795</v>
      </c>
      <c r="I2299" s="423">
        <v>1826.51688</v>
      </c>
      <c r="J2299" s="423" t="s">
        <v>6384</v>
      </c>
    </row>
    <row r="2300" ht="15.75" customHeight="1">
      <c r="B2300" s="422">
        <v>41961.0</v>
      </c>
      <c r="C2300" s="423">
        <v>132950.0</v>
      </c>
      <c r="D2300" s="423">
        <v>1.2264162E8</v>
      </c>
      <c r="E2300" s="423">
        <v>6279.951</v>
      </c>
      <c r="F2300" s="423">
        <v>3267368.865</v>
      </c>
      <c r="G2300" s="423">
        <v>4898.82235</v>
      </c>
      <c r="H2300" s="423">
        <v>1150.34438</v>
      </c>
      <c r="I2300" s="423">
        <v>1814.93578</v>
      </c>
      <c r="J2300" s="423" t="s">
        <v>6384</v>
      </c>
    </row>
    <row r="2301" ht="15.75" customHeight="1">
      <c r="B2301" s="422">
        <v>41960.0</v>
      </c>
      <c r="C2301" s="423">
        <v>131243.0</v>
      </c>
      <c r="D2301" s="423">
        <v>1.33562853E8</v>
      </c>
      <c r="E2301" s="423">
        <v>6910.09</v>
      </c>
      <c r="F2301" s="423">
        <v>3273369.7</v>
      </c>
      <c r="G2301" s="423">
        <v>4917.42915</v>
      </c>
      <c r="H2301" s="423">
        <v>1156.57679</v>
      </c>
      <c r="I2301" s="423">
        <v>1829.97936</v>
      </c>
      <c r="J2301" s="423" t="s">
        <v>6384</v>
      </c>
    </row>
    <row r="2302" ht="15.75" customHeight="1">
      <c r="B2302" s="422">
        <v>41959.0</v>
      </c>
      <c r="C2302" s="423">
        <v>138730.0</v>
      </c>
      <c r="D2302" s="423">
        <v>1.5283906E8</v>
      </c>
      <c r="E2302" s="423">
        <v>7530.242</v>
      </c>
      <c r="F2302" s="423">
        <v>3292199.975</v>
      </c>
      <c r="G2302" s="423">
        <v>4963.89969</v>
      </c>
      <c r="H2302" s="423">
        <v>1166.77305</v>
      </c>
      <c r="I2302" s="423">
        <v>1852.66288</v>
      </c>
      <c r="J2302" s="423" t="s">
        <v>6384</v>
      </c>
    </row>
    <row r="2303" ht="15.75" customHeight="1">
      <c r="B2303" s="422">
        <v>41956.0</v>
      </c>
      <c r="C2303" s="423">
        <v>139932.0</v>
      </c>
      <c r="D2303" s="423">
        <v>1.52814224E8</v>
      </c>
      <c r="E2303" s="423">
        <v>6945.734</v>
      </c>
      <c r="F2303" s="423">
        <v>3302699.692</v>
      </c>
      <c r="G2303" s="423">
        <v>4984.46023</v>
      </c>
      <c r="H2303" s="423">
        <v>1174.54813</v>
      </c>
      <c r="I2303" s="423">
        <v>1860.15487</v>
      </c>
      <c r="J2303" s="423" t="s">
        <v>6384</v>
      </c>
    </row>
    <row r="2304" ht="15.75" customHeight="1">
      <c r="B2304" s="422">
        <v>41955.0</v>
      </c>
      <c r="C2304" s="423">
        <v>159221.0</v>
      </c>
      <c r="D2304" s="423">
        <v>1.80671617E8</v>
      </c>
      <c r="E2304" s="423">
        <v>8463.205</v>
      </c>
      <c r="F2304" s="423">
        <v>3316113.564</v>
      </c>
      <c r="G2304" s="423">
        <v>5005.65601</v>
      </c>
      <c r="H2304" s="423">
        <v>1180.02657</v>
      </c>
      <c r="I2304" s="423">
        <v>1870.94051</v>
      </c>
      <c r="J2304" s="423" t="s">
        <v>6384</v>
      </c>
    </row>
    <row r="2305" ht="15.75" customHeight="1">
      <c r="B2305" s="422">
        <v>41954.0</v>
      </c>
      <c r="C2305" s="423">
        <v>143278.0</v>
      </c>
      <c r="D2305" s="423">
        <v>1.55281413E8</v>
      </c>
      <c r="E2305" s="423">
        <v>6687.783</v>
      </c>
      <c r="F2305" s="423">
        <v>3275658.048</v>
      </c>
      <c r="G2305" s="423">
        <v>4934.78479</v>
      </c>
      <c r="H2305" s="423">
        <v>1156.67361</v>
      </c>
      <c r="I2305" s="423">
        <v>1822.76458</v>
      </c>
      <c r="J2305" s="423" t="s">
        <v>6384</v>
      </c>
    </row>
    <row r="2306" ht="15.75" customHeight="1">
      <c r="B2306" s="422">
        <v>41953.0</v>
      </c>
      <c r="C2306" s="423">
        <v>143644.0</v>
      </c>
      <c r="D2306" s="423">
        <v>1.5973735E8</v>
      </c>
      <c r="E2306" s="423">
        <v>7097.714</v>
      </c>
      <c r="F2306" s="423">
        <v>3266340.837</v>
      </c>
      <c r="G2306" s="423">
        <v>4914.71213</v>
      </c>
      <c r="H2306" s="423">
        <v>1147.99774</v>
      </c>
      <c r="I2306" s="423">
        <v>1807.45376</v>
      </c>
      <c r="J2306" s="423" t="s">
        <v>6384</v>
      </c>
    </row>
    <row r="2307" ht="15.75" customHeight="1">
      <c r="B2307" s="422">
        <v>41952.0</v>
      </c>
      <c r="C2307" s="423">
        <v>168186.0</v>
      </c>
      <c r="D2307" s="423">
        <v>1.92425948E8</v>
      </c>
      <c r="E2307" s="423">
        <v>8577.555</v>
      </c>
      <c r="F2307" s="423">
        <v>3275293.089</v>
      </c>
      <c r="G2307" s="423">
        <v>4938.65397</v>
      </c>
      <c r="H2307" s="423">
        <v>1157.85739</v>
      </c>
      <c r="I2307" s="423">
        <v>1815.36132</v>
      </c>
      <c r="J2307" s="423" t="s">
        <v>6384</v>
      </c>
    </row>
    <row r="2308" ht="15.75" customHeight="1">
      <c r="B2308" s="422">
        <v>41949.0</v>
      </c>
      <c r="C2308" s="423">
        <v>138939.0</v>
      </c>
      <c r="D2308" s="423">
        <v>1.38541292E8</v>
      </c>
      <c r="E2308" s="423">
        <v>6201.785</v>
      </c>
      <c r="F2308" s="423">
        <v>3322526.798</v>
      </c>
      <c r="G2308" s="423">
        <v>5025.10257</v>
      </c>
      <c r="H2308" s="423">
        <v>1180.30387</v>
      </c>
      <c r="I2308" s="423">
        <v>1866.98398</v>
      </c>
      <c r="J2308" s="423" t="s">
        <v>6384</v>
      </c>
    </row>
    <row r="2309" ht="15.75" customHeight="1">
      <c r="B2309" s="422">
        <v>41948.0</v>
      </c>
      <c r="C2309" s="423">
        <v>168557.0</v>
      </c>
      <c r="D2309" s="423">
        <v>1.65270829E8</v>
      </c>
      <c r="E2309" s="423">
        <v>7438.077</v>
      </c>
      <c r="F2309" s="423">
        <v>3323177.003</v>
      </c>
      <c r="G2309" s="423">
        <v>5017.22088</v>
      </c>
      <c r="H2309" s="423">
        <v>1182.53951</v>
      </c>
      <c r="I2309" s="423">
        <v>1872.39213</v>
      </c>
      <c r="J2309" s="423" t="s">
        <v>6384</v>
      </c>
    </row>
    <row r="2310" ht="15.75" customHeight="1">
      <c r="B2310" s="422">
        <v>41946.0</v>
      </c>
      <c r="C2310" s="423">
        <v>179538.0</v>
      </c>
      <c r="D2310" s="423">
        <v>1.5392036E8</v>
      </c>
      <c r="E2310" s="423">
        <v>6809.232</v>
      </c>
      <c r="F2310" s="423">
        <v>3343834.57</v>
      </c>
      <c r="G2310" s="423">
        <v>5065.14491</v>
      </c>
      <c r="H2310" s="423">
        <v>1195.10288</v>
      </c>
      <c r="I2310" s="423">
        <v>1893.7964</v>
      </c>
      <c r="J2310" s="423" t="s">
        <v>6384</v>
      </c>
    </row>
    <row r="2311" ht="15.75" customHeight="1">
      <c r="B2311" s="422">
        <v>41945.0</v>
      </c>
      <c r="C2311" s="423">
        <v>255815.0</v>
      </c>
      <c r="D2311" s="423">
        <v>1.6448067E8</v>
      </c>
      <c r="E2311" s="423">
        <v>7325.695</v>
      </c>
      <c r="F2311" s="423">
        <v>3373153.52</v>
      </c>
      <c r="G2311" s="423">
        <v>5105.2204</v>
      </c>
      <c r="H2311" s="423">
        <v>1204.73201</v>
      </c>
      <c r="I2311" s="423">
        <v>1918.09398</v>
      </c>
      <c r="J2311" s="423" t="s">
        <v>6384</v>
      </c>
    </row>
    <row r="2312" ht="15.75" customHeight="1">
      <c r="B2312" s="422">
        <v>41942.0</v>
      </c>
      <c r="C2312" s="423">
        <v>132712.0</v>
      </c>
      <c r="D2312" s="423">
        <v>1.79278407E8</v>
      </c>
      <c r="E2312" s="423">
        <v>7248.408</v>
      </c>
      <c r="F2312" s="423">
        <v>3398768.218</v>
      </c>
      <c r="G2312" s="423">
        <v>5173.23208</v>
      </c>
      <c r="H2312" s="423">
        <v>1220.04132</v>
      </c>
      <c r="I2312" s="423">
        <v>1949.47856</v>
      </c>
      <c r="J2312" s="423" t="s">
        <v>6384</v>
      </c>
    </row>
    <row r="2313" ht="15.75" customHeight="1">
      <c r="B2313" s="422">
        <v>41941.0</v>
      </c>
      <c r="C2313" s="423">
        <v>103497.0</v>
      </c>
      <c r="D2313" s="423">
        <v>1.24330673E8</v>
      </c>
      <c r="E2313" s="423">
        <v>5456.823</v>
      </c>
      <c r="F2313" s="423">
        <v>3372115.406</v>
      </c>
      <c r="G2313" s="423">
        <v>5109.42854</v>
      </c>
      <c r="H2313" s="423">
        <v>1202.84396</v>
      </c>
      <c r="I2313" s="423">
        <v>1919.32633</v>
      </c>
      <c r="J2313" s="423" t="s">
        <v>6384</v>
      </c>
    </row>
    <row r="2314" ht="15.75" customHeight="1">
      <c r="B2314" s="422">
        <v>41940.0</v>
      </c>
      <c r="C2314" s="423">
        <v>93042.0</v>
      </c>
      <c r="D2314" s="423">
        <v>1.08823497E8</v>
      </c>
      <c r="E2314" s="423">
        <v>4625.943</v>
      </c>
      <c r="F2314" s="423">
        <v>3381225.07</v>
      </c>
      <c r="G2314" s="423">
        <v>5128.84256</v>
      </c>
      <c r="H2314" s="423">
        <v>1206.86439</v>
      </c>
      <c r="I2314" s="423">
        <v>1933.53684</v>
      </c>
      <c r="J2314" s="423" t="s">
        <v>6384</v>
      </c>
    </row>
    <row r="2315" ht="15.75" customHeight="1">
      <c r="B2315" s="422">
        <v>41939.0</v>
      </c>
      <c r="C2315" s="423">
        <v>96239.0</v>
      </c>
      <c r="D2315" s="423">
        <v>1.00921013E8</v>
      </c>
      <c r="E2315" s="423">
        <v>5050.515</v>
      </c>
      <c r="F2315" s="423">
        <v>3401923.848</v>
      </c>
      <c r="G2315" s="423">
        <v>5157.24311</v>
      </c>
      <c r="H2315" s="423">
        <v>1213.39945</v>
      </c>
      <c r="I2315" s="423">
        <v>1946.52365</v>
      </c>
      <c r="J2315" s="423" t="s">
        <v>6384</v>
      </c>
    </row>
    <row r="2316" ht="15.75" customHeight="1">
      <c r="B2316" s="422">
        <v>41938.0</v>
      </c>
      <c r="C2316" s="423">
        <v>98488.0</v>
      </c>
      <c r="D2316" s="423">
        <v>1.14481703E8</v>
      </c>
      <c r="E2316" s="423">
        <v>5294.599</v>
      </c>
      <c r="F2316" s="423">
        <v>3375736.52</v>
      </c>
      <c r="G2316" s="423">
        <v>5111.63969</v>
      </c>
      <c r="H2316" s="423">
        <v>1205.37644</v>
      </c>
      <c r="I2316" s="423">
        <v>1926.89105</v>
      </c>
      <c r="J2316" s="423" t="s">
        <v>6384</v>
      </c>
    </row>
    <row r="2317" ht="15.75" customHeight="1">
      <c r="B2317" s="422">
        <v>41935.0</v>
      </c>
      <c r="C2317" s="423">
        <v>111244.0</v>
      </c>
      <c r="D2317" s="423">
        <v>1.14045342E8</v>
      </c>
      <c r="E2317" s="423">
        <v>5725.502</v>
      </c>
      <c r="F2317" s="423">
        <v>3384928.282</v>
      </c>
      <c r="G2317" s="423">
        <v>5154.10547</v>
      </c>
      <c r="H2317" s="423">
        <v>1216.23785</v>
      </c>
      <c r="I2317" s="423">
        <v>1943.67636</v>
      </c>
      <c r="J2317" s="423" t="s">
        <v>6384</v>
      </c>
    </row>
    <row r="2318" ht="15.75" customHeight="1">
      <c r="B2318" s="422">
        <v>41934.0</v>
      </c>
      <c r="C2318" s="423">
        <v>140268.0</v>
      </c>
      <c r="D2318" s="423">
        <v>1.62803127E8</v>
      </c>
      <c r="E2318" s="423">
        <v>7225.572</v>
      </c>
      <c r="F2318" s="423">
        <v>3381137.939</v>
      </c>
      <c r="G2318" s="423">
        <v>5170.15251</v>
      </c>
      <c r="H2318" s="423">
        <v>1220.54165</v>
      </c>
      <c r="I2318" s="423">
        <v>1948.99832</v>
      </c>
      <c r="J2318" s="423" t="s">
        <v>6384</v>
      </c>
    </row>
    <row r="2319" ht="15.75" customHeight="1">
      <c r="B2319" s="422">
        <v>41933.0</v>
      </c>
      <c r="C2319" s="423">
        <v>126803.0</v>
      </c>
      <c r="D2319" s="423">
        <v>1.50526294E8</v>
      </c>
      <c r="E2319" s="423">
        <v>6942.313</v>
      </c>
      <c r="F2319" s="423">
        <v>3442210.011</v>
      </c>
      <c r="G2319" s="423">
        <v>5233.82107</v>
      </c>
      <c r="H2319" s="423">
        <v>1233.48375</v>
      </c>
      <c r="I2319" s="423">
        <v>1972.0492</v>
      </c>
      <c r="J2319" s="423" t="s">
        <v>6384</v>
      </c>
    </row>
    <row r="2320" ht="15.75" customHeight="1">
      <c r="B2320" s="422">
        <v>41932.0</v>
      </c>
      <c r="C2320" s="423">
        <v>120463.0</v>
      </c>
      <c r="D2320" s="423">
        <v>1.3585219E8</v>
      </c>
      <c r="E2320" s="423">
        <v>5969.565</v>
      </c>
      <c r="F2320" s="423">
        <v>3397392.786</v>
      </c>
      <c r="G2320" s="423">
        <v>5144.50436</v>
      </c>
      <c r="H2320" s="423">
        <v>1207.32801</v>
      </c>
      <c r="I2320" s="423">
        <v>1933.2696</v>
      </c>
      <c r="J2320" s="423" t="s">
        <v>6384</v>
      </c>
    </row>
    <row r="2321" ht="15.75" customHeight="1">
      <c r="B2321" s="422">
        <v>41931.0</v>
      </c>
      <c r="C2321" s="423">
        <v>133626.0</v>
      </c>
      <c r="D2321" s="423">
        <v>1.50061935E8</v>
      </c>
      <c r="E2321" s="423">
        <v>6872.565</v>
      </c>
      <c r="F2321" s="423">
        <v>3415619.681</v>
      </c>
      <c r="G2321" s="423">
        <v>5176.75111</v>
      </c>
      <c r="H2321" s="423">
        <v>1217.51928</v>
      </c>
      <c r="I2321" s="423">
        <v>1954.14936</v>
      </c>
      <c r="J2321" s="423" t="s">
        <v>6384</v>
      </c>
    </row>
    <row r="2322" ht="15.75" customHeight="1">
      <c r="B2322" s="422">
        <v>41928.0</v>
      </c>
      <c r="C2322" s="423">
        <v>154711.0</v>
      </c>
      <c r="D2322" s="423">
        <v>1.74887961E8</v>
      </c>
      <c r="E2322" s="423">
        <v>8144.111</v>
      </c>
      <c r="F2322" s="423">
        <v>3467628.507</v>
      </c>
      <c r="G2322" s="423">
        <v>5285.83938</v>
      </c>
      <c r="H2322" s="423">
        <v>1242.46091</v>
      </c>
      <c r="I2322" s="423">
        <v>1997.79434</v>
      </c>
      <c r="J2322" s="423" t="s">
        <v>6384</v>
      </c>
    </row>
    <row r="2323" ht="15.75" customHeight="1">
      <c r="B2323" s="422">
        <v>41927.0</v>
      </c>
      <c r="C2323" s="423">
        <v>174534.0</v>
      </c>
      <c r="D2323" s="423">
        <v>2.22271928E8</v>
      </c>
      <c r="E2323" s="423">
        <v>9752.529</v>
      </c>
      <c r="F2323" s="423">
        <v>3477653.776</v>
      </c>
      <c r="G2323" s="423">
        <v>5315.11726</v>
      </c>
      <c r="H2323" s="423">
        <v>1248.77631</v>
      </c>
      <c r="I2323" s="423">
        <v>2002.08524</v>
      </c>
      <c r="J2323" s="423" t="s">
        <v>6384</v>
      </c>
    </row>
    <row r="2324" ht="15.75" customHeight="1">
      <c r="B2324" s="422">
        <v>41926.0</v>
      </c>
      <c r="C2324" s="423">
        <v>194735.0</v>
      </c>
      <c r="D2324" s="423">
        <v>2.53511909E8</v>
      </c>
      <c r="E2324" s="423">
        <v>10975.227</v>
      </c>
      <c r="F2324" s="423">
        <v>3458050.566</v>
      </c>
      <c r="G2324" s="423">
        <v>5292.60746</v>
      </c>
      <c r="H2324" s="423">
        <v>1240.10759</v>
      </c>
      <c r="I2324" s="423">
        <v>1993.27708</v>
      </c>
      <c r="J2324" s="423" t="s">
        <v>6384</v>
      </c>
    </row>
    <row r="2325" ht="15.75" customHeight="1">
      <c r="B2325" s="422">
        <v>41925.0</v>
      </c>
      <c r="C2325" s="423">
        <v>186334.0</v>
      </c>
      <c r="D2325" s="423">
        <v>2.54474319E8</v>
      </c>
      <c r="E2325" s="423">
        <v>10077.426</v>
      </c>
      <c r="F2325" s="423">
        <v>3465992.821</v>
      </c>
      <c r="G2325" s="423">
        <v>5309.24034</v>
      </c>
      <c r="H2325" s="423">
        <v>1237.74722</v>
      </c>
      <c r="I2325" s="423">
        <v>1994.12443</v>
      </c>
      <c r="J2325" s="423" t="s">
        <v>6384</v>
      </c>
    </row>
    <row r="2326" ht="15.75" customHeight="1">
      <c r="B2326" s="422">
        <v>41924.0</v>
      </c>
      <c r="C2326" s="423">
        <v>174786.0</v>
      </c>
      <c r="D2326" s="423">
        <v>2.74200607E8</v>
      </c>
      <c r="E2326" s="423">
        <v>9153.561</v>
      </c>
      <c r="F2326" s="423">
        <v>3477542.005</v>
      </c>
      <c r="G2326" s="423">
        <v>5334.03742</v>
      </c>
      <c r="H2326" s="423">
        <v>1234.32446</v>
      </c>
      <c r="I2326" s="423">
        <v>1998.69785</v>
      </c>
      <c r="J2326" s="423" t="s">
        <v>6384</v>
      </c>
    </row>
    <row r="2327" ht="15.75" customHeight="1">
      <c r="B2327" s="422">
        <v>41914.0</v>
      </c>
      <c r="C2327" s="423">
        <v>171819.0</v>
      </c>
      <c r="D2327" s="423">
        <v>2.41442022E8</v>
      </c>
      <c r="E2327" s="423">
        <v>9370.213</v>
      </c>
      <c r="F2327" s="423">
        <v>3439595.802</v>
      </c>
      <c r="G2327" s="423">
        <v>5237.72024</v>
      </c>
      <c r="H2327" s="423">
        <v>1219.24715</v>
      </c>
      <c r="I2327" s="423">
        <v>1993.16924</v>
      </c>
      <c r="J2327" s="423" t="s">
        <v>6384</v>
      </c>
    </row>
    <row r="2328" ht="15.75" customHeight="1">
      <c r="B2328" s="422">
        <v>41913.0</v>
      </c>
      <c r="C2328" s="423">
        <v>158992.0</v>
      </c>
      <c r="D2328" s="423">
        <v>1.93652317E8</v>
      </c>
      <c r="E2328" s="423">
        <v>9771.199</v>
      </c>
      <c r="F2328" s="423">
        <v>3410039.558</v>
      </c>
      <c r="G2328" s="423">
        <v>5153.26797</v>
      </c>
      <c r="H2328" s="423">
        <v>1214.12971</v>
      </c>
      <c r="I2328" s="423">
        <v>1985.57023</v>
      </c>
      <c r="J2328" s="423" t="s">
        <v>6384</v>
      </c>
    </row>
    <row r="2329" ht="15.75" customHeight="1">
      <c r="B2329" s="422">
        <v>41912.0</v>
      </c>
      <c r="C2329" s="423">
        <v>150588.0</v>
      </c>
      <c r="D2329" s="423">
        <v>1.58316453E8</v>
      </c>
      <c r="E2329" s="423">
        <v>8797.676</v>
      </c>
      <c r="F2329" s="423">
        <v>3374282.714</v>
      </c>
      <c r="G2329" s="423">
        <v>5074.3072</v>
      </c>
      <c r="H2329" s="423">
        <v>1195.52694</v>
      </c>
      <c r="I2329" s="423">
        <v>1960.8716</v>
      </c>
      <c r="J2329" s="423" t="s">
        <v>6384</v>
      </c>
    </row>
    <row r="2330" ht="15.75" customHeight="1">
      <c r="B2330" s="422">
        <v>41911.0</v>
      </c>
      <c r="C2330" s="423">
        <v>179875.0</v>
      </c>
      <c r="D2330" s="423">
        <v>1.72271143E8</v>
      </c>
      <c r="E2330" s="423">
        <v>9026.255</v>
      </c>
      <c r="F2330" s="423">
        <v>3368649.084</v>
      </c>
      <c r="G2330" s="423">
        <v>5050.34675</v>
      </c>
      <c r="H2330" s="423">
        <v>1197.43777</v>
      </c>
      <c r="I2330" s="423">
        <v>1958.09607</v>
      </c>
      <c r="J2330" s="423" t="s">
        <v>6384</v>
      </c>
    </row>
    <row r="2331" ht="15.75" customHeight="1">
      <c r="B2331" s="422">
        <v>41910.0</v>
      </c>
      <c r="C2331" s="423">
        <v>196249.0</v>
      </c>
      <c r="D2331" s="423">
        <v>2.28428886E8</v>
      </c>
      <c r="E2331" s="423">
        <v>11012.978</v>
      </c>
      <c r="F2331" s="423">
        <v>3379326.204</v>
      </c>
      <c r="G2331" s="423">
        <v>5072.2003</v>
      </c>
      <c r="H2331" s="423">
        <v>1199.12229</v>
      </c>
      <c r="I2331" s="423">
        <v>1966.44726</v>
      </c>
      <c r="J2331" s="423" t="s">
        <v>6384</v>
      </c>
    </row>
    <row r="2332" ht="15.75" customHeight="1">
      <c r="B2332" s="422">
        <v>41907.0</v>
      </c>
      <c r="C2332" s="423">
        <v>195029.0</v>
      </c>
      <c r="D2332" s="423">
        <v>2.55090683E8</v>
      </c>
      <c r="E2332" s="423">
        <v>11036.412</v>
      </c>
      <c r="F2332" s="423">
        <v>3364931.256</v>
      </c>
      <c r="G2332" s="423">
        <v>5026.92534</v>
      </c>
      <c r="H2332" s="423">
        <v>1181.67616</v>
      </c>
      <c r="I2332" s="423">
        <v>1949.6362</v>
      </c>
      <c r="J2332" s="423" t="s">
        <v>6384</v>
      </c>
    </row>
    <row r="2333" ht="15.75" customHeight="1">
      <c r="B2333" s="422">
        <v>41906.0</v>
      </c>
      <c r="C2333" s="423">
        <v>177384.0</v>
      </c>
      <c r="D2333" s="423">
        <v>2.10844781E8</v>
      </c>
      <c r="E2333" s="423">
        <v>9328.862</v>
      </c>
      <c r="F2333" s="423">
        <v>3328977.574</v>
      </c>
      <c r="G2333" s="423">
        <v>4979.72066</v>
      </c>
      <c r="H2333" s="423">
        <v>1162.5846</v>
      </c>
      <c r="I2333" s="423">
        <v>1924.2293</v>
      </c>
      <c r="J2333" s="423" t="s">
        <v>6384</v>
      </c>
    </row>
    <row r="2334" ht="15.75" customHeight="1">
      <c r="B2334" s="422">
        <v>41905.0</v>
      </c>
      <c r="C2334" s="423">
        <v>203144.0</v>
      </c>
      <c r="D2334" s="423">
        <v>2.75118156E8</v>
      </c>
      <c r="E2334" s="423">
        <v>10159.386</v>
      </c>
      <c r="F2334" s="423">
        <v>3318334.917</v>
      </c>
      <c r="G2334" s="423">
        <v>4967.11317</v>
      </c>
      <c r="H2334" s="423">
        <v>1147.7635</v>
      </c>
      <c r="I2334" s="423">
        <v>1891.71335</v>
      </c>
      <c r="J2334" s="423" t="s">
        <v>6384</v>
      </c>
    </row>
    <row r="2335" ht="15.75" customHeight="1">
      <c r="B2335" s="422">
        <v>41904.0</v>
      </c>
      <c r="C2335" s="423">
        <v>220249.0</v>
      </c>
      <c r="D2335" s="423">
        <v>2.28857144E8</v>
      </c>
      <c r="E2335" s="423">
        <v>9923.049</v>
      </c>
      <c r="F2335" s="423">
        <v>3307725.764</v>
      </c>
      <c r="G2335" s="423">
        <v>4924.52817</v>
      </c>
      <c r="H2335" s="423">
        <v>1149.5937</v>
      </c>
      <c r="I2335" s="423">
        <v>1889.25614</v>
      </c>
      <c r="J2335" s="423" t="s">
        <v>6384</v>
      </c>
    </row>
    <row r="2336" ht="15.75" customHeight="1">
      <c r="B2336" s="422">
        <v>41903.0</v>
      </c>
      <c r="C2336" s="423">
        <v>180737.0</v>
      </c>
      <c r="D2336" s="423">
        <v>2.25897648E8</v>
      </c>
      <c r="E2336" s="423">
        <v>9813.591</v>
      </c>
      <c r="F2336" s="423">
        <v>3298682.673</v>
      </c>
      <c r="G2336" s="423">
        <v>4913.24431</v>
      </c>
      <c r="H2336" s="423">
        <v>1154.0212</v>
      </c>
      <c r="I2336" s="423">
        <v>1900.69478</v>
      </c>
      <c r="J2336" s="423" t="s">
        <v>6384</v>
      </c>
    </row>
    <row r="2337" ht="15.75" customHeight="1">
      <c r="B2337" s="422">
        <v>41900.0</v>
      </c>
      <c r="C2337" s="423">
        <v>196174.0</v>
      </c>
      <c r="D2337" s="423">
        <v>2.5558497E8</v>
      </c>
      <c r="E2337" s="423">
        <v>12885.538</v>
      </c>
      <c r="F2337" s="423">
        <v>3272194.918</v>
      </c>
      <c r="G2337" s="423">
        <v>4866.19103</v>
      </c>
      <c r="H2337" s="423">
        <v>1147.31702</v>
      </c>
      <c r="I2337" s="423">
        <v>1899.31499</v>
      </c>
      <c r="J2337" s="423" t="s">
        <v>6384</v>
      </c>
    </row>
    <row r="2338" ht="15.75" customHeight="1">
      <c r="B2338" s="422">
        <v>41899.0</v>
      </c>
      <c r="C2338" s="423">
        <v>167327.0</v>
      </c>
      <c r="D2338" s="423">
        <v>1.95371417E8</v>
      </c>
      <c r="E2338" s="423">
        <v>9664.261</v>
      </c>
      <c r="F2338" s="423">
        <v>3232726.819</v>
      </c>
      <c r="G2338" s="423">
        <v>4798.39606</v>
      </c>
      <c r="H2338" s="423">
        <v>1136.68547</v>
      </c>
      <c r="I2338" s="423">
        <v>1879.29725</v>
      </c>
      <c r="J2338" s="423" t="s">
        <v>6384</v>
      </c>
    </row>
    <row r="2339" ht="15.75" customHeight="1">
      <c r="B2339" s="422">
        <v>41898.0</v>
      </c>
      <c r="C2339" s="423">
        <v>151960.0</v>
      </c>
      <c r="D2339" s="423">
        <v>1.70267345E8</v>
      </c>
      <c r="E2339" s="423">
        <v>8362.251</v>
      </c>
      <c r="F2339" s="423">
        <v>3210732.135</v>
      </c>
      <c r="G2339" s="423">
        <v>4759.39933</v>
      </c>
      <c r="H2339" s="423">
        <v>1126.53814</v>
      </c>
      <c r="I2339" s="423">
        <v>1858.40527</v>
      </c>
      <c r="J2339" s="423" t="s">
        <v>6384</v>
      </c>
    </row>
    <row r="2340" ht="15.75" customHeight="1">
      <c r="B2340" s="422">
        <v>41897.0</v>
      </c>
      <c r="C2340" s="423">
        <v>127993.0</v>
      </c>
      <c r="D2340" s="423">
        <v>1.25605245E8</v>
      </c>
      <c r="E2340" s="423">
        <v>6689.02</v>
      </c>
      <c r="F2340" s="423">
        <v>3189685.788</v>
      </c>
      <c r="G2340" s="423">
        <v>4709.91632</v>
      </c>
      <c r="H2340" s="423">
        <v>1110.72275</v>
      </c>
      <c r="I2340" s="423">
        <v>1818.97556</v>
      </c>
      <c r="J2340" s="423" t="s">
        <v>6384</v>
      </c>
    </row>
    <row r="2341" ht="15.75" customHeight="1">
      <c r="B2341" s="422">
        <v>41896.0</v>
      </c>
      <c r="C2341" s="423">
        <v>157177.0</v>
      </c>
      <c r="D2341" s="423">
        <v>1.54116774E8</v>
      </c>
      <c r="E2341" s="423">
        <v>8381.811</v>
      </c>
      <c r="F2341" s="423">
        <v>3187695.049</v>
      </c>
      <c r="G2341" s="423">
        <v>4713.58079</v>
      </c>
      <c r="H2341" s="423">
        <v>1112.62728</v>
      </c>
      <c r="I2341" s="423">
        <v>1814.86683</v>
      </c>
      <c r="J2341" s="423" t="s">
        <v>6384</v>
      </c>
    </row>
    <row r="2342" ht="15.75" customHeight="1">
      <c r="B2342" s="422">
        <v>41893.0</v>
      </c>
      <c r="C2342" s="423">
        <v>135123.0</v>
      </c>
      <c r="D2342" s="423">
        <v>1.51575665E8</v>
      </c>
      <c r="E2342" s="423">
        <v>6856.376</v>
      </c>
      <c r="F2342" s="423">
        <v>3169162.243</v>
      </c>
      <c r="G2342" s="423">
        <v>4675.91852</v>
      </c>
      <c r="H2342" s="423">
        <v>1101.31939</v>
      </c>
      <c r="I2342" s="423">
        <v>1786.57691</v>
      </c>
      <c r="J2342" s="423" t="s">
        <v>6384</v>
      </c>
    </row>
    <row r="2343" ht="15.75" customHeight="1">
      <c r="B2343" s="422">
        <v>41892.0</v>
      </c>
      <c r="C2343" s="423">
        <v>131949.0</v>
      </c>
      <c r="D2343" s="423">
        <v>1.37775913E8</v>
      </c>
      <c r="E2343" s="423">
        <v>6368.836</v>
      </c>
      <c r="F2343" s="423">
        <v>3162341.803</v>
      </c>
      <c r="G2343" s="423">
        <v>4663.13846</v>
      </c>
      <c r="H2343" s="423">
        <v>1095.98956</v>
      </c>
      <c r="I2343" s="423">
        <v>1777.25839</v>
      </c>
      <c r="J2343" s="423" t="s">
        <v>6384</v>
      </c>
    </row>
    <row r="2344" ht="15.75" customHeight="1">
      <c r="B2344" s="422">
        <v>41891.0</v>
      </c>
      <c r="C2344" s="423">
        <v>117510.0</v>
      </c>
      <c r="D2344" s="423">
        <v>1.11482497E8</v>
      </c>
      <c r="E2344" s="423">
        <v>5224.548</v>
      </c>
      <c r="F2344" s="423">
        <v>3142082.647</v>
      </c>
      <c r="G2344" s="423">
        <v>4647.43373</v>
      </c>
      <c r="H2344" s="423">
        <v>1091.1491</v>
      </c>
      <c r="I2344" s="423">
        <v>1763.33828</v>
      </c>
      <c r="J2344" s="423" t="s">
        <v>6384</v>
      </c>
    </row>
    <row r="2345" ht="15.75" customHeight="1">
      <c r="B2345" s="422">
        <v>41890.0</v>
      </c>
      <c r="C2345" s="423">
        <v>121412.0</v>
      </c>
      <c r="D2345" s="423">
        <v>1.18076266E8</v>
      </c>
      <c r="E2345" s="423">
        <v>5025.826</v>
      </c>
      <c r="F2345" s="423">
        <v>3107833.184</v>
      </c>
      <c r="G2345" s="423">
        <v>4608.95804</v>
      </c>
      <c r="H2345" s="423">
        <v>1075.96879</v>
      </c>
      <c r="I2345" s="423">
        <v>1738.32421</v>
      </c>
      <c r="J2345" s="423" t="s">
        <v>6384</v>
      </c>
    </row>
    <row r="2346" ht="15.75" customHeight="1">
      <c r="B2346" s="422">
        <v>41889.0</v>
      </c>
      <c r="C2346" s="423">
        <v>127992.0</v>
      </c>
      <c r="D2346" s="423">
        <v>1.4724142E8</v>
      </c>
      <c r="E2346" s="423">
        <v>5192.345</v>
      </c>
      <c r="F2346" s="423">
        <v>3113379.562</v>
      </c>
      <c r="G2346" s="423">
        <v>4641.45253</v>
      </c>
      <c r="H2346" s="423">
        <v>1080.89347</v>
      </c>
      <c r="I2346" s="423">
        <v>1748.23772</v>
      </c>
      <c r="J2346" s="423" t="s">
        <v>6384</v>
      </c>
    </row>
    <row r="2347" ht="15.75" customHeight="1">
      <c r="B2347" s="422">
        <v>41886.0</v>
      </c>
      <c r="C2347" s="423">
        <v>138512.0</v>
      </c>
      <c r="D2347" s="423">
        <v>1.60170902E8</v>
      </c>
      <c r="E2347" s="423">
        <v>6022.846</v>
      </c>
      <c r="F2347" s="423">
        <v>3125351.801</v>
      </c>
      <c r="G2347" s="423">
        <v>4642.37703</v>
      </c>
      <c r="H2347" s="423">
        <v>1088.9288</v>
      </c>
      <c r="I2347" s="423">
        <v>1758.24193</v>
      </c>
      <c r="J2347" s="423" t="s">
        <v>6384</v>
      </c>
    </row>
    <row r="2348" ht="15.75" customHeight="1">
      <c r="B2348" s="422">
        <v>41885.0</v>
      </c>
      <c r="C2348" s="423">
        <v>131834.0</v>
      </c>
      <c r="D2348" s="423">
        <v>1.43316956E8</v>
      </c>
      <c r="E2348" s="423">
        <v>5506.52</v>
      </c>
      <c r="F2348" s="423">
        <v>3117977.344</v>
      </c>
      <c r="G2348" s="423">
        <v>4632.46274</v>
      </c>
      <c r="H2348" s="423">
        <v>1087.12027</v>
      </c>
      <c r="I2348" s="423">
        <v>1758.07099</v>
      </c>
      <c r="J2348" s="423" t="s">
        <v>6384</v>
      </c>
    </row>
    <row r="2349" ht="15.75" customHeight="1">
      <c r="B2349" s="422">
        <v>41884.0</v>
      </c>
      <c r="C2349" s="423">
        <v>131655.0</v>
      </c>
      <c r="D2349" s="423">
        <v>1.48079446E8</v>
      </c>
      <c r="E2349" s="423">
        <v>5516.626</v>
      </c>
      <c r="F2349" s="423">
        <v>3106735.035</v>
      </c>
      <c r="G2349" s="423">
        <v>4602.43867</v>
      </c>
      <c r="H2349" s="423">
        <v>1083.56717</v>
      </c>
      <c r="I2349" s="423">
        <v>1745.99569</v>
      </c>
      <c r="J2349" s="423" t="s">
        <v>6384</v>
      </c>
    </row>
    <row r="2350" ht="15.75" customHeight="1">
      <c r="B2350" s="422">
        <v>41883.0</v>
      </c>
      <c r="C2350" s="423">
        <v>129575.0</v>
      </c>
      <c r="D2350" s="423">
        <v>1.21357346E8</v>
      </c>
      <c r="E2350" s="423">
        <v>5014.643</v>
      </c>
      <c r="F2350" s="423">
        <v>3047297.322</v>
      </c>
      <c r="G2350" s="423">
        <v>4554.9777</v>
      </c>
      <c r="H2350" s="423">
        <v>1064.91658</v>
      </c>
      <c r="I2350" s="423">
        <v>1722.6841</v>
      </c>
      <c r="J2350" s="423" t="s">
        <v>6384</v>
      </c>
    </row>
    <row r="2351" ht="15.75" customHeight="1">
      <c r="B2351" s="422">
        <v>41882.0</v>
      </c>
      <c r="C2351" s="423">
        <v>116540.0</v>
      </c>
      <c r="D2351" s="423">
        <v>1.18818184E8</v>
      </c>
      <c r="E2351" s="423">
        <v>4940.641</v>
      </c>
      <c r="F2351" s="423">
        <v>3030338.128</v>
      </c>
      <c r="G2351" s="423">
        <v>4549.5191</v>
      </c>
      <c r="H2351" s="423">
        <v>1057.3708</v>
      </c>
      <c r="I2351" s="423">
        <v>1713.82636</v>
      </c>
      <c r="J2351" s="423" t="s">
        <v>6384</v>
      </c>
    </row>
    <row r="2352" ht="15.75" customHeight="1">
      <c r="B2352" s="422">
        <v>41879.0</v>
      </c>
      <c r="C2352" s="423">
        <v>164445.0</v>
      </c>
      <c r="D2352" s="423">
        <v>1.52438791E8</v>
      </c>
      <c r="E2352" s="423">
        <v>6322.126</v>
      </c>
      <c r="F2352" s="423">
        <v>3030894.244</v>
      </c>
      <c r="G2352" s="423">
        <v>4577.9973</v>
      </c>
      <c r="H2352" s="423">
        <v>1066.12478</v>
      </c>
      <c r="I2352" s="423">
        <v>1726.47583</v>
      </c>
      <c r="J2352" s="423" t="s">
        <v>6384</v>
      </c>
    </row>
    <row r="2353" ht="15.75" customHeight="1">
      <c r="B2353" s="422">
        <v>41878.0</v>
      </c>
      <c r="C2353" s="423">
        <v>122638.0</v>
      </c>
      <c r="D2353" s="423">
        <v>1.45556072E8</v>
      </c>
      <c r="E2353" s="423">
        <v>5784.14</v>
      </c>
      <c r="F2353" s="423">
        <v>3034463.859</v>
      </c>
      <c r="G2353" s="423">
        <v>4599.46962</v>
      </c>
      <c r="H2353" s="423">
        <v>1073.54677</v>
      </c>
      <c r="I2353" s="423">
        <v>1734.93241</v>
      </c>
      <c r="J2353" s="423" t="s">
        <v>6384</v>
      </c>
    </row>
    <row r="2354" ht="15.75" customHeight="1">
      <c r="B2354" s="422">
        <v>41877.0</v>
      </c>
      <c r="C2354" s="423">
        <v>153048.0</v>
      </c>
      <c r="D2354" s="423">
        <v>1.88490839E8</v>
      </c>
      <c r="E2354" s="423">
        <v>7949.566</v>
      </c>
      <c r="F2354" s="423">
        <v>3018898.493</v>
      </c>
      <c r="G2354" s="423">
        <v>4590.6512</v>
      </c>
      <c r="H2354" s="423">
        <v>1065.47902</v>
      </c>
      <c r="I2354" s="423">
        <v>1728.41601</v>
      </c>
      <c r="J2354" s="423" t="s">
        <v>6384</v>
      </c>
    </row>
    <row r="2355" ht="15.75" customHeight="1">
      <c r="B2355" s="422">
        <v>41876.0</v>
      </c>
      <c r="C2355" s="423">
        <v>140596.0</v>
      </c>
      <c r="D2355" s="423">
        <v>1.60161455E8</v>
      </c>
      <c r="E2355" s="423">
        <v>7073.04</v>
      </c>
      <c r="F2355" s="423">
        <v>3024131.241</v>
      </c>
      <c r="G2355" s="423">
        <v>4564.34999</v>
      </c>
      <c r="H2355" s="423">
        <v>1063.02324</v>
      </c>
      <c r="I2355" s="423">
        <v>1728.44729</v>
      </c>
      <c r="J2355" s="423" t="s">
        <v>6384</v>
      </c>
    </row>
    <row r="2356" ht="15.75" customHeight="1">
      <c r="B2356" s="422">
        <v>41875.0</v>
      </c>
      <c r="C2356" s="423">
        <v>137957.0</v>
      </c>
      <c r="D2356" s="423">
        <v>1.62535292E8</v>
      </c>
      <c r="E2356" s="423">
        <v>7381.776</v>
      </c>
      <c r="F2356" s="423">
        <v>3020772.897</v>
      </c>
      <c r="G2356" s="423">
        <v>4540.60742</v>
      </c>
      <c r="H2356" s="423">
        <v>1060.15146</v>
      </c>
      <c r="I2356" s="423">
        <v>1721.74691</v>
      </c>
      <c r="J2356" s="423" t="s">
        <v>6384</v>
      </c>
    </row>
    <row r="2357" ht="15.75" customHeight="1">
      <c r="B2357" s="422">
        <v>41872.0</v>
      </c>
      <c r="C2357" s="423">
        <v>127711.0</v>
      </c>
      <c r="D2357" s="423">
        <v>1.33967836E8</v>
      </c>
      <c r="E2357" s="423">
        <v>6321.353</v>
      </c>
      <c r="F2357" s="423">
        <v>3031525.671</v>
      </c>
      <c r="G2357" s="423">
        <v>4547.05601</v>
      </c>
      <c r="H2357" s="423">
        <v>1061.70937</v>
      </c>
      <c r="I2357" s="423">
        <v>1726.43146</v>
      </c>
      <c r="J2357" s="423" t="s">
        <v>6384</v>
      </c>
    </row>
    <row r="2358" ht="15.75" customHeight="1">
      <c r="B2358" s="422">
        <v>41871.0</v>
      </c>
      <c r="C2358" s="423">
        <v>131440.0</v>
      </c>
      <c r="D2358" s="423">
        <v>1.31054007E8</v>
      </c>
      <c r="E2358" s="423">
        <v>6420.082</v>
      </c>
      <c r="F2358" s="423">
        <v>3036885.386</v>
      </c>
      <c r="G2358" s="423">
        <v>4553.86678</v>
      </c>
      <c r="H2358" s="423">
        <v>1066.15034</v>
      </c>
      <c r="I2358" s="423">
        <v>1727.72928</v>
      </c>
      <c r="J2358" s="423" t="s">
        <v>6384</v>
      </c>
    </row>
    <row r="2359" ht="15.75" customHeight="1">
      <c r="B2359" s="422">
        <v>41870.0</v>
      </c>
      <c r="C2359" s="423">
        <v>149428.0</v>
      </c>
      <c r="D2359" s="423">
        <v>1.60804507E8</v>
      </c>
      <c r="E2359" s="423">
        <v>7425.339</v>
      </c>
      <c r="F2359" s="423">
        <v>3051887.661</v>
      </c>
      <c r="G2359" s="423">
        <v>4576.36771</v>
      </c>
      <c r="H2359" s="423">
        <v>1070.25592</v>
      </c>
      <c r="I2359" s="423">
        <v>1733.90452</v>
      </c>
      <c r="J2359" s="423" t="s">
        <v>6384</v>
      </c>
    </row>
    <row r="2360" ht="15.75" customHeight="1">
      <c r="B2360" s="422">
        <v>41869.0</v>
      </c>
      <c r="C2360" s="423">
        <v>148802.0</v>
      </c>
      <c r="D2360" s="423">
        <v>1.5864673E8</v>
      </c>
      <c r="E2360" s="423">
        <v>6152.19</v>
      </c>
      <c r="F2360" s="423">
        <v>3041075.814</v>
      </c>
      <c r="G2360" s="423">
        <v>4554.14521</v>
      </c>
      <c r="H2360" s="423">
        <v>1062.77329</v>
      </c>
      <c r="I2360" s="423">
        <v>1712.56914</v>
      </c>
      <c r="J2360" s="423" t="s">
        <v>6384</v>
      </c>
    </row>
    <row r="2361" ht="15.75" customHeight="1">
      <c r="B2361" s="422">
        <v>41865.0</v>
      </c>
      <c r="C2361" s="423">
        <v>124981.0</v>
      </c>
      <c r="D2361" s="423">
        <v>1.5153146E8</v>
      </c>
      <c r="E2361" s="423">
        <v>6323.268</v>
      </c>
      <c r="F2361" s="423">
        <v>3045818.287</v>
      </c>
      <c r="G2361" s="423">
        <v>4554.5104</v>
      </c>
      <c r="H2361" s="423">
        <v>1060.44388</v>
      </c>
      <c r="I2361" s="423">
        <v>1705.92766</v>
      </c>
      <c r="J2361" s="423" t="s">
        <v>6384</v>
      </c>
    </row>
    <row r="2362" ht="15.75" customHeight="1">
      <c r="B2362" s="422">
        <v>41864.0</v>
      </c>
      <c r="C2362" s="423">
        <v>101182.0</v>
      </c>
      <c r="D2362" s="423">
        <v>1.08980876E8</v>
      </c>
      <c r="E2362" s="423">
        <v>4932.116</v>
      </c>
      <c r="F2362" s="423">
        <v>3030631.199</v>
      </c>
      <c r="G2362" s="423">
        <v>4527.21009</v>
      </c>
      <c r="H2362" s="423">
        <v>1050.7552</v>
      </c>
      <c r="I2362" s="423">
        <v>1693.0229</v>
      </c>
      <c r="J2362" s="423" t="s">
        <v>6384</v>
      </c>
    </row>
    <row r="2363" ht="15.75" customHeight="1">
      <c r="B2363" s="422">
        <v>41863.0</v>
      </c>
      <c r="C2363" s="423">
        <v>133334.0</v>
      </c>
      <c r="D2363" s="423">
        <v>1.51216133E8</v>
      </c>
      <c r="E2363" s="423">
        <v>6813.726</v>
      </c>
      <c r="F2363" s="423">
        <v>3021369.786</v>
      </c>
      <c r="G2363" s="423">
        <v>4526.49573</v>
      </c>
      <c r="H2363" s="423">
        <v>1047.96834</v>
      </c>
      <c r="I2363" s="423">
        <v>1688.44234</v>
      </c>
      <c r="J2363" s="423" t="s">
        <v>6384</v>
      </c>
    </row>
    <row r="2364" ht="15.75" customHeight="1">
      <c r="B2364" s="422">
        <v>41862.0</v>
      </c>
      <c r="C2364" s="423">
        <v>152815.0</v>
      </c>
      <c r="D2364" s="423">
        <v>1.64834629E8</v>
      </c>
      <c r="E2364" s="423">
        <v>7901.865</v>
      </c>
      <c r="F2364" s="423">
        <v>3046572.363</v>
      </c>
      <c r="G2364" s="423">
        <v>4565.13726</v>
      </c>
      <c r="H2364" s="423">
        <v>1060.65078</v>
      </c>
      <c r="I2364" s="423">
        <v>1701.46354</v>
      </c>
      <c r="J2364" s="423" t="s">
        <v>6384</v>
      </c>
    </row>
    <row r="2365" ht="15.75" customHeight="1">
      <c r="B2365" s="422">
        <v>41861.0</v>
      </c>
      <c r="C2365" s="423">
        <v>143729.0</v>
      </c>
      <c r="D2365" s="423">
        <v>1.60739692E8</v>
      </c>
      <c r="E2365" s="423">
        <v>7639.046</v>
      </c>
      <c r="F2365" s="423">
        <v>3023288.168</v>
      </c>
      <c r="G2365" s="423">
        <v>4530.8384</v>
      </c>
      <c r="H2365" s="423">
        <v>1047.2031</v>
      </c>
      <c r="I2365" s="423">
        <v>1678.71347</v>
      </c>
      <c r="J2365" s="423" t="s">
        <v>6384</v>
      </c>
    </row>
    <row r="2366" ht="15.75" customHeight="1">
      <c r="B2366" s="422">
        <v>41858.0</v>
      </c>
      <c r="C2366" s="423">
        <v>113860.0</v>
      </c>
      <c r="D2366" s="423">
        <v>1.27003492E8</v>
      </c>
      <c r="E2366" s="423">
        <v>5880.102</v>
      </c>
      <c r="F2366" s="423">
        <v>2988187.407</v>
      </c>
      <c r="G2366" s="423">
        <v>4486.19556</v>
      </c>
      <c r="H2366" s="423">
        <v>1026.27644</v>
      </c>
      <c r="I2366" s="423">
        <v>1652.70721</v>
      </c>
      <c r="J2366" s="423" t="s">
        <v>6384</v>
      </c>
    </row>
    <row r="2367" ht="15.75" customHeight="1">
      <c r="B2367" s="422">
        <v>41857.0</v>
      </c>
      <c r="C2367" s="423">
        <v>124574.0</v>
      </c>
      <c r="D2367" s="423">
        <v>1.41288069E8</v>
      </c>
      <c r="E2367" s="423">
        <v>6518.047</v>
      </c>
      <c r="F2367" s="423">
        <v>2967473.358</v>
      </c>
      <c r="G2367" s="423">
        <v>4484.90168</v>
      </c>
      <c r="H2367" s="423">
        <v>1020.39513</v>
      </c>
      <c r="I2367" s="423">
        <v>1649.67395</v>
      </c>
      <c r="J2367" s="423" t="s">
        <v>6384</v>
      </c>
    </row>
    <row r="2368" ht="15.75" customHeight="1">
      <c r="B2368" s="422">
        <v>41856.0</v>
      </c>
      <c r="C2368" s="423">
        <v>113692.0</v>
      </c>
      <c r="D2368" s="423">
        <v>1.21693274E8</v>
      </c>
      <c r="E2368" s="423">
        <v>4918.633</v>
      </c>
      <c r="F2368" s="423">
        <v>2962036.626</v>
      </c>
      <c r="G2368" s="423">
        <v>4472.17697</v>
      </c>
      <c r="H2368" s="423">
        <v>1020.6758</v>
      </c>
      <c r="I2368" s="423">
        <v>1650.59553</v>
      </c>
      <c r="J2368" s="423" t="s">
        <v>6384</v>
      </c>
    </row>
    <row r="2369" ht="15.75" customHeight="1">
      <c r="B2369" s="422">
        <v>41855.0</v>
      </c>
      <c r="C2369" s="423">
        <v>118757.0</v>
      </c>
      <c r="D2369" s="423">
        <v>1.15917538E8</v>
      </c>
      <c r="E2369" s="423">
        <v>5604.9</v>
      </c>
      <c r="F2369" s="423">
        <v>2963264.776</v>
      </c>
      <c r="G2369" s="423">
        <v>4467.00434</v>
      </c>
      <c r="H2369" s="423">
        <v>1022.47853</v>
      </c>
      <c r="I2369" s="423">
        <v>1654.99375</v>
      </c>
      <c r="J2369" s="423" t="s">
        <v>6384</v>
      </c>
    </row>
    <row r="2370" ht="15.75" customHeight="1">
      <c r="B2370" s="422">
        <v>41854.0</v>
      </c>
      <c r="C2370" s="423">
        <v>91915.0</v>
      </c>
      <c r="D2370" s="423">
        <v>1.00520174E8</v>
      </c>
      <c r="E2370" s="423">
        <v>4287.098</v>
      </c>
      <c r="F2370" s="423">
        <v>2942718.154</v>
      </c>
      <c r="G2370" s="423">
        <v>4420.61503</v>
      </c>
      <c r="H2370" s="423">
        <v>1008.25247</v>
      </c>
      <c r="I2370" s="423">
        <v>1631.09925</v>
      </c>
      <c r="J2370" s="423" t="s">
        <v>6384</v>
      </c>
    </row>
    <row r="2371" ht="15.75" customHeight="1">
      <c r="B2371" s="422">
        <v>41844.0</v>
      </c>
      <c r="C2371" s="423">
        <v>66020.0</v>
      </c>
      <c r="D2371" s="423">
        <v>7.1002862E7</v>
      </c>
      <c r="E2371" s="423">
        <v>3395.384</v>
      </c>
      <c r="F2371" s="423">
        <v>2936964.51</v>
      </c>
      <c r="G2371" s="423">
        <v>4427.1551</v>
      </c>
      <c r="H2371" s="423">
        <v>1004.66124</v>
      </c>
      <c r="I2371" s="423">
        <v>1626.51643</v>
      </c>
      <c r="J2371" s="423" t="s">
        <v>6384</v>
      </c>
    </row>
    <row r="2372" ht="15.75" customHeight="1">
      <c r="B2372" s="422">
        <v>41843.0</v>
      </c>
      <c r="C2372" s="423">
        <v>74610.0</v>
      </c>
      <c r="D2372" s="423">
        <v>7.7021436E7</v>
      </c>
      <c r="E2372" s="423">
        <v>3188.653</v>
      </c>
      <c r="F2372" s="423">
        <v>2910185.543</v>
      </c>
      <c r="G2372" s="423">
        <v>4388.68793</v>
      </c>
      <c r="H2372" s="423">
        <v>993.23612</v>
      </c>
      <c r="I2372" s="423">
        <v>1602.03701</v>
      </c>
      <c r="J2372" s="423" t="s">
        <v>6384</v>
      </c>
    </row>
    <row r="2373" ht="15.75" customHeight="1">
      <c r="B2373" s="422">
        <v>41842.0</v>
      </c>
      <c r="C2373" s="423">
        <v>80260.0</v>
      </c>
      <c r="D2373" s="423">
        <v>8.5721148E7</v>
      </c>
      <c r="E2373" s="423">
        <v>3756.449</v>
      </c>
      <c r="F2373" s="423">
        <v>2922333.196</v>
      </c>
      <c r="G2373" s="423">
        <v>4424.60351</v>
      </c>
      <c r="H2373" s="423">
        <v>999.80911</v>
      </c>
      <c r="I2373" s="423">
        <v>1618.0606</v>
      </c>
      <c r="J2373" s="423" t="s">
        <v>6384</v>
      </c>
    </row>
    <row r="2374" ht="15.75" customHeight="1">
      <c r="B2374" s="422">
        <v>41841.0</v>
      </c>
      <c r="C2374" s="423">
        <v>75131.0</v>
      </c>
      <c r="D2374" s="423">
        <v>7.4165747E7</v>
      </c>
      <c r="E2374" s="423">
        <v>3090.265</v>
      </c>
      <c r="F2374" s="423">
        <v>2903405.819</v>
      </c>
      <c r="G2374" s="423">
        <v>4394.94792</v>
      </c>
      <c r="H2374" s="423">
        <v>991.71004</v>
      </c>
      <c r="I2374" s="423">
        <v>1605.67183</v>
      </c>
      <c r="J2374" s="423" t="s">
        <v>6384</v>
      </c>
    </row>
    <row r="2375" ht="15.75" customHeight="1">
      <c r="B2375" s="422">
        <v>41840.0</v>
      </c>
      <c r="C2375" s="423">
        <v>68482.0</v>
      </c>
      <c r="D2375" s="423">
        <v>6.756084E7</v>
      </c>
      <c r="E2375" s="423">
        <v>2636.973</v>
      </c>
      <c r="F2375" s="423">
        <v>2882272.089</v>
      </c>
      <c r="G2375" s="423">
        <v>4374.19425</v>
      </c>
      <c r="H2375" s="423">
        <v>984.26708</v>
      </c>
      <c r="I2375" s="423">
        <v>1591.20483</v>
      </c>
      <c r="J2375" s="423" t="s">
        <v>6384</v>
      </c>
    </row>
    <row r="2376" ht="15.75" customHeight="1">
      <c r="B2376" s="422">
        <v>41837.0</v>
      </c>
      <c r="C2376" s="423">
        <v>64839.0</v>
      </c>
      <c r="D2376" s="423">
        <v>6.5985712E7</v>
      </c>
      <c r="E2376" s="423">
        <v>2532.193</v>
      </c>
      <c r="F2376" s="423">
        <v>2894370.315</v>
      </c>
      <c r="G2376" s="423">
        <v>4392.15212</v>
      </c>
      <c r="H2376" s="423">
        <v>998.87682</v>
      </c>
      <c r="I2376" s="423">
        <v>1602.93489</v>
      </c>
      <c r="J2376" s="423" t="s">
        <v>6384</v>
      </c>
    </row>
    <row r="2377" ht="15.75" customHeight="1">
      <c r="B2377" s="422">
        <v>41836.0</v>
      </c>
      <c r="C2377" s="423">
        <v>63951.0</v>
      </c>
      <c r="D2377" s="423">
        <v>6.1697175E7</v>
      </c>
      <c r="E2377" s="423">
        <v>2564.517</v>
      </c>
      <c r="F2377" s="423">
        <v>2897907.647</v>
      </c>
      <c r="G2377" s="423">
        <v>4389.3579</v>
      </c>
      <c r="H2377" s="423">
        <v>1001.53611</v>
      </c>
      <c r="I2377" s="423">
        <v>1605.13461</v>
      </c>
      <c r="J2377" s="423" t="s">
        <v>6384</v>
      </c>
    </row>
    <row r="2378" ht="15.75" customHeight="1">
      <c r="B2378" s="422">
        <v>41835.0</v>
      </c>
      <c r="C2378" s="423">
        <v>71649.0</v>
      </c>
      <c r="D2378" s="423">
        <v>5.0783618E7</v>
      </c>
      <c r="E2378" s="423">
        <v>1932.71</v>
      </c>
      <c r="F2378" s="423">
        <v>2882617.252</v>
      </c>
      <c r="G2378" s="423">
        <v>4362.78949</v>
      </c>
      <c r="H2378" s="423">
        <v>992.41368</v>
      </c>
      <c r="I2378" s="423">
        <v>1594.93916</v>
      </c>
      <c r="J2378" s="423" t="s">
        <v>6384</v>
      </c>
    </row>
    <row r="2379" ht="15.75" customHeight="1">
      <c r="B2379" s="422">
        <v>41834.0</v>
      </c>
      <c r="C2379" s="423">
        <v>49501.0</v>
      </c>
      <c r="D2379" s="423">
        <v>4.6150172E7</v>
      </c>
      <c r="E2379" s="423">
        <v>1861.112</v>
      </c>
      <c r="F2379" s="423">
        <v>2889273.164</v>
      </c>
      <c r="G2379" s="423">
        <v>4376.89942</v>
      </c>
      <c r="H2379" s="423">
        <v>998.12014</v>
      </c>
      <c r="I2379" s="423">
        <v>1606.48451</v>
      </c>
      <c r="J2379" s="423" t="s">
        <v>6384</v>
      </c>
    </row>
    <row r="2380" ht="15.75" customHeight="1">
      <c r="B2380" s="422">
        <v>41833.0</v>
      </c>
      <c r="C2380" s="423">
        <v>43097.0</v>
      </c>
      <c r="D2380" s="423">
        <v>4.2010417E7</v>
      </c>
      <c r="E2380" s="423">
        <v>1499.64</v>
      </c>
      <c r="F2380" s="423">
        <v>2874658.405</v>
      </c>
      <c r="G2380" s="423">
        <v>4344.3653</v>
      </c>
      <c r="H2380" s="423">
        <v>990.26574</v>
      </c>
      <c r="I2380" s="423">
        <v>1595.27149</v>
      </c>
      <c r="J2380" s="423" t="s">
        <v>6384</v>
      </c>
    </row>
    <row r="2381" ht="15.75" customHeight="1">
      <c r="B2381" s="422">
        <v>41830.0</v>
      </c>
      <c r="C2381" s="423">
        <v>48316.0</v>
      </c>
      <c r="D2381" s="423">
        <v>4.5954448E7</v>
      </c>
      <c r="E2381" s="423">
        <v>1772.18</v>
      </c>
      <c r="F2381" s="423">
        <v>2889835.119</v>
      </c>
      <c r="G2381" s="423">
        <v>4363.08797</v>
      </c>
      <c r="H2381" s="423">
        <v>996.9</v>
      </c>
      <c r="I2381" s="423">
        <v>1604.39652</v>
      </c>
      <c r="J2381" s="423" t="s">
        <v>6384</v>
      </c>
    </row>
    <row r="2382" ht="15.75" customHeight="1">
      <c r="B2382" s="422">
        <v>41829.0</v>
      </c>
      <c r="C2382" s="423">
        <v>47269.0</v>
      </c>
      <c r="D2382" s="423">
        <v>4.2505348E7</v>
      </c>
      <c r="E2382" s="423">
        <v>1574.913</v>
      </c>
      <c r="F2382" s="423">
        <v>2894280.412</v>
      </c>
      <c r="G2382" s="423">
        <v>4371.00302</v>
      </c>
      <c r="H2382" s="423">
        <v>995.07014</v>
      </c>
      <c r="I2382" s="423">
        <v>1603.86096</v>
      </c>
      <c r="J2382" s="423" t="s">
        <v>6384</v>
      </c>
    </row>
    <row r="2383" ht="15.75" customHeight="1">
      <c r="B2383" s="422">
        <v>41828.0</v>
      </c>
      <c r="C2383" s="423">
        <v>60974.0</v>
      </c>
      <c r="D2383" s="423">
        <v>5.2114006E7</v>
      </c>
      <c r="E2383" s="423">
        <v>2187.805</v>
      </c>
      <c r="F2383" s="423">
        <v>2896714.194</v>
      </c>
      <c r="G2383" s="423">
        <v>4376.52478</v>
      </c>
      <c r="H2383" s="423">
        <v>994.14163</v>
      </c>
      <c r="I2383" s="423">
        <v>1606.54367</v>
      </c>
      <c r="J2383" s="423" t="s">
        <v>6384</v>
      </c>
    </row>
    <row r="2384" ht="15.75" customHeight="1">
      <c r="B2384" s="422">
        <v>41827.0</v>
      </c>
      <c r="C2384" s="423">
        <v>58431.0</v>
      </c>
      <c r="D2384" s="423">
        <v>5.346296E7</v>
      </c>
      <c r="E2384" s="423">
        <v>1915.064</v>
      </c>
      <c r="F2384" s="423">
        <v>2889377.146</v>
      </c>
      <c r="G2384" s="423">
        <v>4376.77104</v>
      </c>
      <c r="H2384" s="423">
        <v>992.00074</v>
      </c>
      <c r="I2384" s="423">
        <v>1603.52775</v>
      </c>
      <c r="J2384" s="423" t="s">
        <v>6384</v>
      </c>
    </row>
    <row r="2385" ht="15.75" customHeight="1">
      <c r="B2385" s="422">
        <v>41826.0</v>
      </c>
      <c r="C2385" s="423">
        <v>61175.0</v>
      </c>
      <c r="D2385" s="423">
        <v>6.3518681E7</v>
      </c>
      <c r="E2385" s="423">
        <v>2151.911</v>
      </c>
      <c r="F2385" s="423">
        <v>2903746.092</v>
      </c>
      <c r="G2385" s="423">
        <v>4411.15829</v>
      </c>
      <c r="H2385" s="423">
        <v>997.77981</v>
      </c>
      <c r="I2385" s="423">
        <v>1612.23039</v>
      </c>
      <c r="J2385" s="423" t="s">
        <v>6384</v>
      </c>
    </row>
    <row r="2386" ht="15.75" customHeight="1">
      <c r="B2386" s="422">
        <v>41823.0</v>
      </c>
      <c r="C2386" s="423">
        <v>74920.0</v>
      </c>
      <c r="D2386" s="423">
        <v>7.5701458E7</v>
      </c>
      <c r="E2386" s="423">
        <v>2618.524</v>
      </c>
      <c r="F2386" s="423">
        <v>2911129.877</v>
      </c>
      <c r="G2386" s="423">
        <v>4436.20998</v>
      </c>
      <c r="H2386" s="423">
        <v>1002.91687</v>
      </c>
      <c r="I2386" s="423">
        <v>1621.86068</v>
      </c>
      <c r="J2386" s="423" t="s">
        <v>6384</v>
      </c>
    </row>
    <row r="2387" ht="15.75" customHeight="1">
      <c r="B2387" s="422">
        <v>41822.0</v>
      </c>
      <c r="C2387" s="423">
        <v>65050.0</v>
      </c>
      <c r="D2387" s="423">
        <v>7.0440982E7</v>
      </c>
      <c r="E2387" s="423">
        <v>2478.527</v>
      </c>
      <c r="F2387" s="423">
        <v>2928259.041</v>
      </c>
      <c r="G2387" s="423">
        <v>4466.61806</v>
      </c>
      <c r="H2387" s="423">
        <v>1009.07878</v>
      </c>
      <c r="I2387" s="423">
        <v>1637.31132</v>
      </c>
      <c r="J2387" s="423" t="s">
        <v>6384</v>
      </c>
    </row>
    <row r="2388" ht="15.75" customHeight="1">
      <c r="B2388" s="422">
        <v>41820.0</v>
      </c>
      <c r="C2388" s="423">
        <v>74291.0</v>
      </c>
      <c r="D2388" s="423">
        <v>7.0609784E7</v>
      </c>
      <c r="E2388" s="423">
        <v>3872.124</v>
      </c>
      <c r="F2388" s="423">
        <v>2943202.318</v>
      </c>
      <c r="G2388" s="423">
        <v>4480.52158</v>
      </c>
      <c r="H2388" s="423">
        <v>1019.34476</v>
      </c>
      <c r="I2388" s="423">
        <v>1644.75294</v>
      </c>
      <c r="J2388" s="423" t="s">
        <v>6384</v>
      </c>
    </row>
    <row r="2389" ht="15.75" customHeight="1">
      <c r="B2389" s="422">
        <v>41819.0</v>
      </c>
      <c r="C2389" s="423">
        <v>100047.0</v>
      </c>
      <c r="D2389" s="423">
        <v>1.0393042E8</v>
      </c>
      <c r="E2389" s="423">
        <v>3901.231</v>
      </c>
      <c r="F2389" s="423">
        <v>2929454.004</v>
      </c>
      <c r="G2389" s="423">
        <v>4487.07318</v>
      </c>
      <c r="H2389" s="423">
        <v>1017.17358</v>
      </c>
      <c r="I2389" s="423">
        <v>1638.9007</v>
      </c>
      <c r="J2389" s="423" t="s">
        <v>6384</v>
      </c>
    </row>
    <row r="2390" ht="15.75" customHeight="1">
      <c r="B2390" s="422">
        <v>41816.0</v>
      </c>
      <c r="C2390" s="423">
        <v>83632.0</v>
      </c>
      <c r="D2390" s="423">
        <v>7.9514764E7</v>
      </c>
      <c r="E2390" s="423">
        <v>3027.826</v>
      </c>
      <c r="F2390" s="423">
        <v>2894544.997</v>
      </c>
      <c r="G2390" s="423">
        <v>4409.42614</v>
      </c>
      <c r="H2390" s="423">
        <v>1006.22269</v>
      </c>
      <c r="I2390" s="423">
        <v>1616.57467</v>
      </c>
      <c r="J2390" s="423" t="s">
        <v>6384</v>
      </c>
    </row>
    <row r="2391" ht="15.75" customHeight="1">
      <c r="B2391" s="422">
        <v>41815.0</v>
      </c>
      <c r="C2391" s="423">
        <v>86084.0</v>
      </c>
      <c r="D2391" s="423">
        <v>8.4457121E7</v>
      </c>
      <c r="E2391" s="423">
        <v>3377.284</v>
      </c>
      <c r="F2391" s="423">
        <v>2895078.755</v>
      </c>
      <c r="G2391" s="423">
        <v>4403.64748</v>
      </c>
      <c r="H2391" s="423">
        <v>1007.23976</v>
      </c>
      <c r="I2391" s="423">
        <v>1619.3181</v>
      </c>
      <c r="J2391" s="423" t="s">
        <v>6384</v>
      </c>
    </row>
    <row r="2392" ht="15.75" customHeight="1">
      <c r="B2392" s="422">
        <v>41814.0</v>
      </c>
      <c r="C2392" s="423">
        <v>72817.0</v>
      </c>
      <c r="D2392" s="423">
        <v>7.5902447E7</v>
      </c>
      <c r="E2392" s="423">
        <v>2805.372</v>
      </c>
      <c r="F2392" s="423">
        <v>2886924.028</v>
      </c>
      <c r="G2392" s="423">
        <v>4392.94094</v>
      </c>
      <c r="H2392" s="423">
        <v>1000.75271</v>
      </c>
      <c r="I2392" s="423">
        <v>1614.38232</v>
      </c>
      <c r="J2392" s="423" t="s">
        <v>6384</v>
      </c>
    </row>
    <row r="2393" ht="15.75" customHeight="1">
      <c r="B2393" s="422">
        <v>41813.0</v>
      </c>
      <c r="C2393" s="423">
        <v>69120.0</v>
      </c>
      <c r="D2393" s="423">
        <v>6.7590385E7</v>
      </c>
      <c r="E2393" s="423">
        <v>2930.588</v>
      </c>
      <c r="F2393" s="423">
        <v>2884796.395</v>
      </c>
      <c r="G2393" s="423">
        <v>4367.89798</v>
      </c>
      <c r="H2393" s="423">
        <v>998.39342</v>
      </c>
      <c r="I2393" s="423">
        <v>1610.67161</v>
      </c>
      <c r="J2393" s="423" t="s">
        <v>6384</v>
      </c>
    </row>
    <row r="2394" ht="15.75" customHeight="1">
      <c r="B2394" s="422">
        <v>41812.0</v>
      </c>
      <c r="C2394" s="423">
        <v>55533.0</v>
      </c>
      <c r="D2394" s="423">
        <v>5.1042035E7</v>
      </c>
      <c r="E2394" s="423">
        <v>2226.373</v>
      </c>
      <c r="F2394" s="423">
        <v>2859026.66</v>
      </c>
      <c r="G2394" s="423">
        <v>4322.26154</v>
      </c>
      <c r="H2394" s="423">
        <v>988.79796</v>
      </c>
      <c r="I2394" s="423">
        <v>1593.87723</v>
      </c>
      <c r="J2394" s="423" t="s">
        <v>6384</v>
      </c>
    </row>
    <row r="2395" ht="15.75" customHeight="1">
      <c r="B2395" s="422">
        <v>41809.0</v>
      </c>
      <c r="C2395" s="423">
        <v>64940.0</v>
      </c>
      <c r="D2395" s="423">
        <v>5.7190645E7</v>
      </c>
      <c r="E2395" s="423">
        <v>2660.182</v>
      </c>
      <c r="F2395" s="423">
        <v>2866259.283</v>
      </c>
      <c r="G2395" s="423">
        <v>4328.40667</v>
      </c>
      <c r="H2395" s="423">
        <v>992.97031</v>
      </c>
      <c r="I2395" s="423">
        <v>1603.46267</v>
      </c>
      <c r="J2395" s="423" t="s">
        <v>6384</v>
      </c>
    </row>
    <row r="2396" ht="15.75" customHeight="1">
      <c r="B2396" s="422">
        <v>41808.0</v>
      </c>
      <c r="C2396" s="423">
        <v>61903.0</v>
      </c>
      <c r="D2396" s="423">
        <v>5.4441659E7</v>
      </c>
      <c r="E2396" s="423">
        <v>2339.192</v>
      </c>
      <c r="F2396" s="423">
        <v>2877165.308</v>
      </c>
      <c r="G2396" s="423">
        <v>4340.4629</v>
      </c>
      <c r="H2396" s="423">
        <v>999.917</v>
      </c>
      <c r="I2396" s="423">
        <v>1606.28351</v>
      </c>
      <c r="J2396" s="423" t="s">
        <v>6384</v>
      </c>
    </row>
    <row r="2397" ht="15.75" customHeight="1">
      <c r="B2397" s="422">
        <v>41807.0</v>
      </c>
      <c r="C2397" s="423">
        <v>69780.0</v>
      </c>
      <c r="D2397" s="423">
        <v>5.6639654E7</v>
      </c>
      <c r="E2397" s="423">
        <v>2635.293</v>
      </c>
      <c r="F2397" s="423">
        <v>2880551.204</v>
      </c>
      <c r="G2397" s="423">
        <v>4338.87131</v>
      </c>
      <c r="H2397" s="423">
        <v>1001.18418</v>
      </c>
      <c r="I2397" s="423">
        <v>1605.4656</v>
      </c>
      <c r="J2397" s="423" t="s">
        <v>6384</v>
      </c>
    </row>
    <row r="2398" ht="15.75" customHeight="1">
      <c r="B2398" s="422">
        <v>41806.0</v>
      </c>
      <c r="C2398" s="423">
        <v>84516.0</v>
      </c>
      <c r="D2398" s="423">
        <v>6.648651E7</v>
      </c>
      <c r="E2398" s="423">
        <v>3193.61</v>
      </c>
      <c r="F2398" s="423">
        <v>2891150.047</v>
      </c>
      <c r="G2398" s="423">
        <v>4358.75472</v>
      </c>
      <c r="H2398" s="423">
        <v>1009.79574</v>
      </c>
      <c r="I2398" s="423">
        <v>1617.85615</v>
      </c>
      <c r="J2398" s="423" t="s">
        <v>6384</v>
      </c>
    </row>
    <row r="2399" ht="15.75" customHeight="1">
      <c r="B2399" s="422">
        <v>41805.0</v>
      </c>
      <c r="C2399" s="423">
        <v>104785.0</v>
      </c>
      <c r="D2399" s="423">
        <v>6.5609271E7</v>
      </c>
      <c r="E2399" s="423">
        <v>3141.608</v>
      </c>
      <c r="F2399" s="423">
        <v>2898261.146</v>
      </c>
      <c r="G2399" s="423">
        <v>4361.58647</v>
      </c>
      <c r="H2399" s="423">
        <v>1007.71728</v>
      </c>
      <c r="I2399" s="423">
        <v>1618.20573</v>
      </c>
      <c r="J2399" s="423" t="s">
        <v>6384</v>
      </c>
    </row>
    <row r="2400" ht="15.75" customHeight="1">
      <c r="B2400" s="422">
        <v>41802.0</v>
      </c>
      <c r="C2400" s="423">
        <v>85210.0</v>
      </c>
      <c r="D2400" s="423">
        <v>7.6940374E7</v>
      </c>
      <c r="E2400" s="423">
        <v>3687.627</v>
      </c>
      <c r="F2400" s="423">
        <v>2909231.227</v>
      </c>
      <c r="G2400" s="423">
        <v>4408.80246</v>
      </c>
      <c r="H2400" s="423">
        <v>1018.23709</v>
      </c>
      <c r="I2400" s="423">
        <v>1638.08083</v>
      </c>
      <c r="J2400" s="423" t="s">
        <v>6384</v>
      </c>
    </row>
    <row r="2401" ht="15.75" customHeight="1">
      <c r="B2401" s="422">
        <v>41801.0</v>
      </c>
      <c r="C2401" s="423">
        <v>89273.0</v>
      </c>
      <c r="D2401" s="423">
        <v>8.4553672E7</v>
      </c>
      <c r="E2401" s="423">
        <v>4373.556</v>
      </c>
      <c r="F2401" s="423">
        <v>2907404.977</v>
      </c>
      <c r="G2401" s="423">
        <v>4411.17187</v>
      </c>
      <c r="H2401" s="423">
        <v>1016.67144</v>
      </c>
      <c r="I2401" s="423">
        <v>1639.41621</v>
      </c>
      <c r="J2401" s="423" t="s">
        <v>6384</v>
      </c>
    </row>
    <row r="2402" ht="15.75" customHeight="1">
      <c r="B2402" s="422">
        <v>41800.0</v>
      </c>
      <c r="C2402" s="423">
        <v>95816.0</v>
      </c>
      <c r="D2402" s="423">
        <v>9.1794974E7</v>
      </c>
      <c r="E2402" s="423">
        <v>4522.397</v>
      </c>
      <c r="F2402" s="423">
        <v>2896346.24</v>
      </c>
      <c r="G2402" s="423">
        <v>4401.88445</v>
      </c>
      <c r="H2402" s="423">
        <v>1012.90316</v>
      </c>
      <c r="I2402" s="423">
        <v>1624.45375</v>
      </c>
      <c r="J2402" s="423" t="s">
        <v>6384</v>
      </c>
    </row>
    <row r="2403" ht="15.75" customHeight="1">
      <c r="B2403" s="422">
        <v>41799.0</v>
      </c>
      <c r="C2403" s="423">
        <v>91126.0</v>
      </c>
      <c r="D2403" s="423">
        <v>1.05607852E8</v>
      </c>
      <c r="E2403" s="423">
        <v>4205.812</v>
      </c>
      <c r="F2403" s="423">
        <v>2904239.735</v>
      </c>
      <c r="G2403" s="423">
        <v>4415.96176</v>
      </c>
      <c r="H2403" s="423">
        <v>1015.42816</v>
      </c>
      <c r="I2403" s="423">
        <v>1629.04574</v>
      </c>
      <c r="J2403" s="423" t="s">
        <v>6384</v>
      </c>
    </row>
    <row r="2404" ht="15.75" customHeight="1">
      <c r="B2404" s="422">
        <v>41798.0</v>
      </c>
      <c r="C2404" s="423">
        <v>83827.0</v>
      </c>
      <c r="D2404" s="423">
        <v>9.8909541E7</v>
      </c>
      <c r="E2404" s="423">
        <v>4161.137</v>
      </c>
      <c r="F2404" s="423">
        <v>2871731.97</v>
      </c>
      <c r="G2404" s="423">
        <v>4346.33671</v>
      </c>
      <c r="H2404" s="423">
        <v>996.99906</v>
      </c>
      <c r="I2404" s="423">
        <v>1600.30196</v>
      </c>
      <c r="J2404" s="423" t="s">
        <v>6384</v>
      </c>
    </row>
    <row r="2405" ht="15.75" customHeight="1">
      <c r="B2405" s="422">
        <v>41795.0</v>
      </c>
      <c r="C2405" s="423">
        <v>89949.0</v>
      </c>
      <c r="D2405" s="423">
        <v>8.4421536E7</v>
      </c>
      <c r="E2405" s="423">
        <v>4193.915</v>
      </c>
      <c r="F2405" s="423">
        <v>2895089.578</v>
      </c>
      <c r="G2405" s="423">
        <v>4396.54263</v>
      </c>
      <c r="H2405" s="423">
        <v>1007.82832</v>
      </c>
      <c r="I2405" s="423">
        <v>1622.94733</v>
      </c>
      <c r="J2405" s="423" t="s">
        <v>6384</v>
      </c>
    </row>
    <row r="2406" ht="15.75" customHeight="1">
      <c r="B2406" s="422">
        <v>41794.0</v>
      </c>
      <c r="C2406" s="423">
        <v>82227.0</v>
      </c>
      <c r="D2406" s="423">
        <v>7.7591693E7</v>
      </c>
      <c r="E2406" s="423">
        <v>4086.092</v>
      </c>
      <c r="F2406" s="423">
        <v>2911500.02</v>
      </c>
      <c r="G2406" s="423">
        <v>4401.00247</v>
      </c>
      <c r="H2406" s="423">
        <v>1008.52113</v>
      </c>
      <c r="I2406" s="423">
        <v>1625.0469</v>
      </c>
      <c r="J2406" s="423" t="s">
        <v>6384</v>
      </c>
    </row>
    <row r="2407" ht="15.75" customHeight="1">
      <c r="B2407" s="422">
        <v>41793.0</v>
      </c>
      <c r="C2407" s="423">
        <v>86498.0</v>
      </c>
      <c r="D2407" s="423">
        <v>7.9867885E7</v>
      </c>
      <c r="E2407" s="423">
        <v>3922.798</v>
      </c>
      <c r="F2407" s="423">
        <v>2912965.756</v>
      </c>
      <c r="G2407" s="423">
        <v>4418.79221</v>
      </c>
      <c r="H2407" s="423">
        <v>1003.32309</v>
      </c>
      <c r="I2407" s="423">
        <v>1625.32216</v>
      </c>
      <c r="J2407" s="423" t="s">
        <v>6384</v>
      </c>
    </row>
    <row r="2408" ht="15.75" customHeight="1">
      <c r="B2408" s="422">
        <v>41792.0</v>
      </c>
      <c r="C2408" s="423">
        <v>83532.0</v>
      </c>
      <c r="D2408" s="423">
        <v>7.0595615E7</v>
      </c>
      <c r="E2408" s="423">
        <v>4324.984</v>
      </c>
      <c r="F2408" s="423">
        <v>2918937.348</v>
      </c>
      <c r="G2408" s="423">
        <v>4447.45974</v>
      </c>
      <c r="H2408" s="423">
        <v>1007.01149</v>
      </c>
      <c r="I2408" s="423">
        <v>1638.46595</v>
      </c>
      <c r="J2408" s="423" t="s">
        <v>6384</v>
      </c>
    </row>
    <row r="2409" ht="15.75" customHeight="1">
      <c r="B2409" s="422">
        <v>41791.0</v>
      </c>
      <c r="C2409" s="423">
        <v>83337.0</v>
      </c>
      <c r="D2409" s="423">
        <v>7.4336132E7</v>
      </c>
      <c r="E2409" s="423">
        <v>3760.691</v>
      </c>
      <c r="F2409" s="423">
        <v>2907585.229</v>
      </c>
      <c r="G2409" s="423">
        <v>4448.5761</v>
      </c>
      <c r="H2409" s="423">
        <v>1003.2456</v>
      </c>
      <c r="I2409" s="423">
        <v>1626.08419</v>
      </c>
      <c r="J2409" s="423" t="s">
        <v>6384</v>
      </c>
    </row>
    <row r="2410" ht="15.75" customHeight="1">
      <c r="B2410" s="422">
        <v>41788.0</v>
      </c>
      <c r="C2410" s="423">
        <v>70435.0</v>
      </c>
      <c r="D2410" s="423">
        <v>6.9150697E7</v>
      </c>
      <c r="E2410" s="423">
        <v>3233.028</v>
      </c>
      <c r="F2410" s="423">
        <v>2884868.573</v>
      </c>
      <c r="G2410" s="423">
        <v>4430.47759</v>
      </c>
      <c r="H2410" s="423">
        <v>992.82122</v>
      </c>
      <c r="I2410" s="423">
        <v>1609.26775</v>
      </c>
      <c r="J2410" s="423" t="s">
        <v>6384</v>
      </c>
    </row>
    <row r="2411" ht="15.75" customHeight="1">
      <c r="B2411" s="422">
        <v>41787.0</v>
      </c>
      <c r="C2411" s="423">
        <v>71366.0</v>
      </c>
      <c r="D2411" s="423">
        <v>6.6614586E7</v>
      </c>
      <c r="E2411" s="423">
        <v>3212.051</v>
      </c>
      <c r="F2411" s="423">
        <v>2885092.568</v>
      </c>
      <c r="G2411" s="423">
        <v>4430.981</v>
      </c>
      <c r="H2411" s="423">
        <v>993.28119</v>
      </c>
      <c r="I2411" s="423">
        <v>1612.77381</v>
      </c>
      <c r="J2411" s="423" t="s">
        <v>6384</v>
      </c>
    </row>
    <row r="2412" ht="15.75" customHeight="1">
      <c r="B2412" s="422">
        <v>41786.0</v>
      </c>
      <c r="C2412" s="423">
        <v>59670.0</v>
      </c>
      <c r="D2412" s="423">
        <v>5.6710645E7</v>
      </c>
      <c r="E2412" s="423">
        <v>2401.555</v>
      </c>
      <c r="F2412" s="423">
        <v>2873029.607</v>
      </c>
      <c r="G2412" s="423">
        <v>4415.75168</v>
      </c>
      <c r="H2412" s="423">
        <v>985.51154</v>
      </c>
      <c r="I2412" s="423">
        <v>1602.32375</v>
      </c>
      <c r="J2412" s="423" t="s">
        <v>6384</v>
      </c>
    </row>
    <row r="2413" ht="15.75" customHeight="1">
      <c r="B2413" s="422">
        <v>41785.0</v>
      </c>
      <c r="C2413" s="423">
        <v>59158.0</v>
      </c>
      <c r="D2413" s="423">
        <v>5.8390675E7</v>
      </c>
      <c r="E2413" s="423">
        <v>2360.812</v>
      </c>
      <c r="F2413" s="423">
        <v>2850256.597</v>
      </c>
      <c r="G2413" s="423">
        <v>4378.34167</v>
      </c>
      <c r="H2413" s="423">
        <v>977.87136</v>
      </c>
      <c r="I2413" s="423">
        <v>1589.40822</v>
      </c>
      <c r="J2413" s="423" t="s">
        <v>6384</v>
      </c>
    </row>
    <row r="2414" ht="15.75" customHeight="1">
      <c r="B2414" s="422">
        <v>41784.0</v>
      </c>
      <c r="C2414" s="423">
        <v>50601.0</v>
      </c>
      <c r="D2414" s="423">
        <v>4.5543873E7</v>
      </c>
      <c r="E2414" s="423">
        <v>1828.18</v>
      </c>
      <c r="F2414" s="423">
        <v>2843732.511</v>
      </c>
      <c r="G2414" s="423">
        <v>4378.25005</v>
      </c>
      <c r="H2414" s="423">
        <v>973.63094</v>
      </c>
      <c r="I2414" s="423">
        <v>1587.37172</v>
      </c>
      <c r="J2414" s="423" t="s">
        <v>6384</v>
      </c>
    </row>
    <row r="2415" ht="15.75" customHeight="1">
      <c r="B2415" s="422">
        <v>41781.0</v>
      </c>
      <c r="C2415" s="423">
        <v>67647.0</v>
      </c>
      <c r="D2415" s="423">
        <v>6.6695862E7</v>
      </c>
      <c r="E2415" s="423">
        <v>2587.998</v>
      </c>
      <c r="F2415" s="423">
        <v>2846982.59</v>
      </c>
      <c r="G2415" s="423">
        <v>4384.06428</v>
      </c>
      <c r="H2415" s="423">
        <v>972.91998</v>
      </c>
      <c r="I2415" s="423">
        <v>1589.60172</v>
      </c>
      <c r="J2415" s="423" t="s">
        <v>6384</v>
      </c>
    </row>
    <row r="2416" ht="15.75" customHeight="1">
      <c r="B2416" s="422">
        <v>41780.0</v>
      </c>
      <c r="C2416" s="423">
        <v>66582.0</v>
      </c>
      <c r="D2416" s="423">
        <v>6.1160829E7</v>
      </c>
      <c r="E2416" s="423">
        <v>2713.523</v>
      </c>
      <c r="F2416" s="423">
        <v>2868200.026</v>
      </c>
      <c r="G2416" s="423">
        <v>4410.63295</v>
      </c>
      <c r="H2416" s="423">
        <v>982.64411</v>
      </c>
      <c r="I2416" s="423">
        <v>1604.61517</v>
      </c>
      <c r="J2416" s="423" t="s">
        <v>6384</v>
      </c>
    </row>
    <row r="2417" ht="15.75" customHeight="1">
      <c r="B2417" s="422">
        <v>41779.0</v>
      </c>
      <c r="C2417" s="423">
        <v>54483.0</v>
      </c>
      <c r="D2417" s="423">
        <v>5.0363138E7</v>
      </c>
      <c r="E2417" s="423">
        <v>1967.982</v>
      </c>
      <c r="F2417" s="423">
        <v>2846652.652</v>
      </c>
      <c r="G2417" s="423">
        <v>4363.49783</v>
      </c>
      <c r="H2417" s="423">
        <v>971.88109</v>
      </c>
      <c r="I2417" s="423">
        <v>1589.82224</v>
      </c>
      <c r="J2417" s="423" t="s">
        <v>6384</v>
      </c>
    </row>
    <row r="2418" ht="15.75" customHeight="1">
      <c r="B2418" s="422">
        <v>41778.0</v>
      </c>
      <c r="C2418" s="423">
        <v>61701.0</v>
      </c>
      <c r="D2418" s="423">
        <v>5.4125095E7</v>
      </c>
      <c r="E2418" s="423">
        <v>2170.743</v>
      </c>
      <c r="F2418" s="423">
        <v>2845683.487</v>
      </c>
      <c r="G2418" s="423">
        <v>4364.2733</v>
      </c>
      <c r="H2418" s="423">
        <v>971.40103</v>
      </c>
      <c r="I2418" s="423">
        <v>1583.06559</v>
      </c>
      <c r="J2418" s="423" t="s">
        <v>6384</v>
      </c>
    </row>
    <row r="2419" ht="15.75" customHeight="1">
      <c r="B2419" s="422">
        <v>41777.0</v>
      </c>
      <c r="C2419" s="423">
        <v>61161.0</v>
      </c>
      <c r="D2419" s="423">
        <v>5.8934773E7</v>
      </c>
      <c r="E2419" s="423">
        <v>2291.937</v>
      </c>
      <c r="F2419" s="423">
        <v>2864166.297</v>
      </c>
      <c r="G2419" s="423">
        <v>4402.50982</v>
      </c>
      <c r="H2419" s="423">
        <v>981.77079</v>
      </c>
      <c r="I2419" s="423">
        <v>1597.91943</v>
      </c>
      <c r="J2419" s="423" t="s">
        <v>6384</v>
      </c>
    </row>
    <row r="2420" ht="15.75" customHeight="1">
      <c r="B2420" s="422">
        <v>41774.0</v>
      </c>
      <c r="C2420" s="423">
        <v>77606.0</v>
      </c>
      <c r="D2420" s="423">
        <v>7.8487059E7</v>
      </c>
      <c r="E2420" s="423">
        <v>3053.448</v>
      </c>
      <c r="F2420" s="423">
        <v>2874159.291</v>
      </c>
      <c r="G2420" s="423">
        <v>4416.95723</v>
      </c>
      <c r="H2420" s="423">
        <v>984.84449</v>
      </c>
      <c r="I2420" s="423">
        <v>1604.39147</v>
      </c>
      <c r="J2420" s="423" t="s">
        <v>6384</v>
      </c>
    </row>
    <row r="2421" ht="15.75" customHeight="1">
      <c r="B2421" s="422">
        <v>41773.0</v>
      </c>
      <c r="C2421" s="423">
        <v>94340.0</v>
      </c>
      <c r="D2421" s="423">
        <v>9.4552661E7</v>
      </c>
      <c r="E2421" s="423">
        <v>3776.0</v>
      </c>
      <c r="F2421" s="423">
        <v>2899771.38</v>
      </c>
      <c r="G2421" s="423">
        <v>4457.49435</v>
      </c>
      <c r="H2421" s="423">
        <v>996.71912</v>
      </c>
      <c r="I2421" s="423">
        <v>1622.58893</v>
      </c>
      <c r="J2421" s="423" t="s">
        <v>6384</v>
      </c>
    </row>
    <row r="2422" ht="15.75" customHeight="1">
      <c r="B2422" s="422">
        <v>41771.0</v>
      </c>
      <c r="C2422" s="423">
        <v>83134.0</v>
      </c>
      <c r="D2422" s="423">
        <v>9.6879171E7</v>
      </c>
      <c r="E2422" s="423">
        <v>3941.389</v>
      </c>
      <c r="F2422" s="423">
        <v>2918035.255</v>
      </c>
      <c r="G2422" s="423">
        <v>4497.12267</v>
      </c>
      <c r="H2422" s="423">
        <v>1004.74733</v>
      </c>
      <c r="I2422" s="423">
        <v>1637.88036</v>
      </c>
      <c r="J2422" s="423" t="s">
        <v>6384</v>
      </c>
    </row>
    <row r="2423" ht="15.75" customHeight="1">
      <c r="B2423" s="422">
        <v>41770.0</v>
      </c>
      <c r="C2423" s="423">
        <v>88735.0</v>
      </c>
      <c r="D2423" s="423">
        <v>8.6152404E7</v>
      </c>
      <c r="E2423" s="423">
        <v>3785.771</v>
      </c>
      <c r="F2423" s="423">
        <v>2913629.693</v>
      </c>
      <c r="G2423" s="423">
        <v>4498.34887</v>
      </c>
      <c r="H2423" s="423">
        <v>1004.09821</v>
      </c>
      <c r="I2423" s="423">
        <v>1645.03084</v>
      </c>
      <c r="J2423" s="423" t="s">
        <v>6384</v>
      </c>
    </row>
    <row r="2424" ht="15.75" customHeight="1">
      <c r="B2424" s="422">
        <v>41767.0</v>
      </c>
      <c r="C2424" s="423">
        <v>81092.0</v>
      </c>
      <c r="D2424" s="423">
        <v>7.9826954E7</v>
      </c>
      <c r="E2424" s="423">
        <v>3481.479</v>
      </c>
      <c r="F2424" s="423">
        <v>2942928.916</v>
      </c>
      <c r="G2424" s="423">
        <v>4555.11581</v>
      </c>
      <c r="H2424" s="423">
        <v>1012.92123</v>
      </c>
      <c r="I2424" s="423">
        <v>1666.00852</v>
      </c>
      <c r="J2424" s="423" t="s">
        <v>6384</v>
      </c>
    </row>
    <row r="2425" ht="15.75" customHeight="1">
      <c r="B2425" s="422">
        <v>41766.0</v>
      </c>
      <c r="C2425" s="423">
        <v>98020.0</v>
      </c>
      <c r="D2425" s="423">
        <v>9.2357548E7</v>
      </c>
      <c r="E2425" s="423">
        <v>4191.299</v>
      </c>
      <c r="F2425" s="423">
        <v>2953916.629</v>
      </c>
      <c r="G2425" s="423">
        <v>4575.50916</v>
      </c>
      <c r="H2425" s="423">
        <v>1014.90337</v>
      </c>
      <c r="I2425" s="423">
        <v>1677.79184</v>
      </c>
      <c r="J2425" s="423" t="s">
        <v>6384</v>
      </c>
    </row>
    <row r="2426" ht="15.75" customHeight="1">
      <c r="B2426" s="422">
        <v>41765.0</v>
      </c>
      <c r="C2426" s="423">
        <v>101325.0</v>
      </c>
      <c r="D2426" s="423">
        <v>9.2094676E7</v>
      </c>
      <c r="E2426" s="423">
        <v>4479.55</v>
      </c>
      <c r="F2426" s="423">
        <v>2941425.118</v>
      </c>
      <c r="G2426" s="423">
        <v>4562.96946</v>
      </c>
      <c r="H2426" s="423">
        <v>1010.59173</v>
      </c>
      <c r="I2426" s="423">
        <v>1668.98456</v>
      </c>
      <c r="J2426" s="423" t="s">
        <v>6384</v>
      </c>
    </row>
    <row r="2427" ht="15.75" customHeight="1">
      <c r="B2427" s="422">
        <v>41764.0</v>
      </c>
      <c r="C2427" s="423">
        <v>82574.0</v>
      </c>
      <c r="D2427" s="423">
        <v>7.3699077E7</v>
      </c>
      <c r="E2427" s="423">
        <v>3681.435</v>
      </c>
      <c r="F2427" s="423">
        <v>2918975.26</v>
      </c>
      <c r="G2427" s="423">
        <v>4506.44916</v>
      </c>
      <c r="H2427" s="423">
        <v>1002.84191</v>
      </c>
      <c r="I2427" s="423">
        <v>1647.54303</v>
      </c>
      <c r="J2427" s="423" t="s">
        <v>6384</v>
      </c>
    </row>
    <row r="2428" ht="15.75" customHeight="1">
      <c r="B2428" s="422">
        <v>41763.0</v>
      </c>
      <c r="C2428" s="423">
        <v>79288.0</v>
      </c>
      <c r="D2428" s="423">
        <v>7.5422628E7</v>
      </c>
      <c r="E2428" s="423">
        <v>3299.476</v>
      </c>
      <c r="F2428" s="423">
        <v>2917989.362</v>
      </c>
      <c r="G2428" s="423">
        <v>4504.77715</v>
      </c>
      <c r="H2428" s="423">
        <v>1006.07501</v>
      </c>
      <c r="I2428" s="423">
        <v>1646.22687</v>
      </c>
      <c r="J2428" s="423" t="s">
        <v>6384</v>
      </c>
    </row>
    <row r="2429" ht="15.75" customHeight="1">
      <c r="B2429" s="422">
        <v>41759.0</v>
      </c>
      <c r="C2429" s="423">
        <v>94713.0</v>
      </c>
      <c r="D2429" s="423">
        <v>8.4850457E7</v>
      </c>
      <c r="E2429" s="423">
        <v>4363.584</v>
      </c>
      <c r="F2429" s="423">
        <v>2953077.89</v>
      </c>
      <c r="G2429" s="423">
        <v>4566.85991</v>
      </c>
      <c r="H2429" s="423">
        <v>1018.20429</v>
      </c>
      <c r="I2429" s="423">
        <v>1671.928</v>
      </c>
      <c r="J2429" s="423" t="s">
        <v>6384</v>
      </c>
    </row>
    <row r="2430" ht="15.75" customHeight="1">
      <c r="B2430" s="422">
        <v>41758.0</v>
      </c>
      <c r="C2430" s="423">
        <v>87327.0</v>
      </c>
      <c r="D2430" s="423">
        <v>8.4624657E7</v>
      </c>
      <c r="E2430" s="423">
        <v>3875.871</v>
      </c>
      <c r="F2430" s="423">
        <v>2950449.456</v>
      </c>
      <c r="G2430" s="423">
        <v>4567.04039</v>
      </c>
      <c r="H2430" s="423">
        <v>1012.3538</v>
      </c>
      <c r="I2430" s="423">
        <v>1668.91522</v>
      </c>
      <c r="J2430" s="423" t="s">
        <v>6384</v>
      </c>
    </row>
    <row r="2431" ht="15.75" customHeight="1">
      <c r="B2431" s="422">
        <v>41757.0</v>
      </c>
      <c r="C2431" s="423">
        <v>89173.0</v>
      </c>
      <c r="D2431" s="423">
        <v>1.01035851E8</v>
      </c>
      <c r="E2431" s="423">
        <v>4358.642</v>
      </c>
      <c r="F2431" s="423">
        <v>2963827.647</v>
      </c>
      <c r="G2431" s="423">
        <v>4624.75991</v>
      </c>
      <c r="H2431" s="423">
        <v>1017.05306</v>
      </c>
      <c r="I2431" s="423">
        <v>1688.65053</v>
      </c>
      <c r="J2431" s="423" t="s">
        <v>6384</v>
      </c>
    </row>
    <row r="2432" ht="15.75" customHeight="1">
      <c r="B2432" s="422">
        <v>41756.0</v>
      </c>
      <c r="C2432" s="423">
        <v>87412.0</v>
      </c>
      <c r="D2432" s="423">
        <v>1.00262176E8</v>
      </c>
      <c r="E2432" s="423">
        <v>4338.452</v>
      </c>
      <c r="F2432" s="423">
        <v>2986582.798</v>
      </c>
      <c r="G2432" s="423">
        <v>4666.41002</v>
      </c>
      <c r="H2432" s="423">
        <v>1034.47795</v>
      </c>
      <c r="I2432" s="423">
        <v>1705.23867</v>
      </c>
      <c r="J2432" s="423" t="s">
        <v>6384</v>
      </c>
    </row>
    <row r="2433" ht="15.75" customHeight="1">
      <c r="B2433" s="422">
        <v>41753.0</v>
      </c>
      <c r="C2433" s="423">
        <v>118072.0</v>
      </c>
      <c r="D2433" s="423">
        <v>1.24542762E8</v>
      </c>
      <c r="E2433" s="423">
        <v>6736.092</v>
      </c>
      <c r="F2433" s="423">
        <v>3002357.198</v>
      </c>
      <c r="G2433" s="423">
        <v>4702.4502</v>
      </c>
      <c r="H2433" s="423">
        <v>1040.2416</v>
      </c>
      <c r="I2433" s="423">
        <v>1720.19632</v>
      </c>
      <c r="J2433" s="423" t="s">
        <v>6384</v>
      </c>
    </row>
    <row r="2434" ht="15.75" customHeight="1">
      <c r="B2434" s="422">
        <v>41752.0</v>
      </c>
      <c r="C2434" s="423">
        <v>101315.0</v>
      </c>
      <c r="D2434" s="423">
        <v>1.05935262E8</v>
      </c>
      <c r="E2434" s="423">
        <v>5473.136</v>
      </c>
      <c r="F2434" s="423">
        <v>2993140.083</v>
      </c>
      <c r="G2434" s="423">
        <v>4694.21736</v>
      </c>
      <c r="H2434" s="423">
        <v>1038.95749</v>
      </c>
      <c r="I2434" s="423">
        <v>1725.26462</v>
      </c>
      <c r="J2434" s="423" t="s">
        <v>6384</v>
      </c>
    </row>
    <row r="2435" ht="15.75" customHeight="1">
      <c r="B2435" s="422">
        <v>41751.0</v>
      </c>
      <c r="C2435" s="423">
        <v>90917.0</v>
      </c>
      <c r="D2435" s="423">
        <v>9.1664648E7</v>
      </c>
      <c r="E2435" s="423">
        <v>3913.214</v>
      </c>
      <c r="F2435" s="423">
        <v>2960933.999</v>
      </c>
      <c r="G2435" s="423">
        <v>4659.99432</v>
      </c>
      <c r="H2435" s="423">
        <v>1029.48528</v>
      </c>
      <c r="I2435" s="423">
        <v>1704.06926</v>
      </c>
      <c r="J2435" s="423" t="s">
        <v>6384</v>
      </c>
    </row>
    <row r="2436" ht="15.75" customHeight="1">
      <c r="B2436" s="422">
        <v>41750.0</v>
      </c>
      <c r="C2436" s="423">
        <v>99753.0</v>
      </c>
      <c r="D2436" s="423">
        <v>1.09199474E8</v>
      </c>
      <c r="E2436" s="423">
        <v>4611.837</v>
      </c>
      <c r="F2436" s="423">
        <v>2956481.951</v>
      </c>
      <c r="G2436" s="423">
        <v>4648.75052</v>
      </c>
      <c r="H2436" s="423">
        <v>1030.99988</v>
      </c>
      <c r="I2436" s="423">
        <v>1700.089</v>
      </c>
      <c r="J2436" s="423" t="s">
        <v>6384</v>
      </c>
    </row>
    <row r="2437" ht="15.75" customHeight="1">
      <c r="B2437" s="422">
        <v>41749.0</v>
      </c>
      <c r="C2437" s="423">
        <v>90804.0</v>
      </c>
      <c r="D2437" s="423">
        <v>8.0896528E7</v>
      </c>
      <c r="E2437" s="423">
        <v>3991.547</v>
      </c>
      <c r="F2437" s="423">
        <v>2947734.962</v>
      </c>
      <c r="G2437" s="423">
        <v>4616.44006</v>
      </c>
      <c r="H2437" s="423">
        <v>1034.32321</v>
      </c>
      <c r="I2437" s="423">
        <v>1698.56791</v>
      </c>
      <c r="J2437" s="423" t="s">
        <v>6384</v>
      </c>
    </row>
    <row r="2438" ht="15.75" customHeight="1">
      <c r="B2438" s="422">
        <v>41746.0</v>
      </c>
      <c r="C2438" s="423">
        <v>89205.0</v>
      </c>
      <c r="D2438" s="423">
        <v>7.7238899E7</v>
      </c>
      <c r="E2438" s="423">
        <v>4440.872</v>
      </c>
      <c r="F2438" s="423">
        <v>2947664.809</v>
      </c>
      <c r="G2438" s="423">
        <v>4598.91986</v>
      </c>
      <c r="H2438" s="423">
        <v>1034.93237</v>
      </c>
      <c r="I2438" s="423">
        <v>1703.15934</v>
      </c>
      <c r="J2438" s="423" t="s">
        <v>6384</v>
      </c>
    </row>
    <row r="2439" ht="15.75" customHeight="1">
      <c r="B2439" s="422">
        <v>41745.0</v>
      </c>
      <c r="C2439" s="423">
        <v>102328.0</v>
      </c>
      <c r="D2439" s="423">
        <v>8.4846686E7</v>
      </c>
      <c r="E2439" s="423">
        <v>5305.343</v>
      </c>
      <c r="F2439" s="423">
        <v>2949387.952</v>
      </c>
      <c r="G2439" s="423">
        <v>4590.14779</v>
      </c>
      <c r="H2439" s="423">
        <v>1032.92662</v>
      </c>
      <c r="I2439" s="423">
        <v>1692.75257</v>
      </c>
      <c r="J2439" s="423" t="s">
        <v>6384</v>
      </c>
    </row>
    <row r="2440" ht="15.75" customHeight="1">
      <c r="B2440" s="422">
        <v>41744.0</v>
      </c>
      <c r="C2440" s="423">
        <v>95430.0</v>
      </c>
      <c r="D2440" s="423">
        <v>7.9889235E7</v>
      </c>
      <c r="E2440" s="423">
        <v>5471.479</v>
      </c>
      <c r="F2440" s="423">
        <v>2969603.663</v>
      </c>
      <c r="G2440" s="423">
        <v>4606.75618</v>
      </c>
      <c r="H2440" s="423">
        <v>1036.47581</v>
      </c>
      <c r="I2440" s="423">
        <v>1703.309</v>
      </c>
      <c r="J2440" s="423" t="s">
        <v>6384</v>
      </c>
    </row>
    <row r="2441" ht="15.75" customHeight="1">
      <c r="B2441" s="422">
        <v>41742.0</v>
      </c>
      <c r="C2441" s="423">
        <v>45181.0</v>
      </c>
      <c r="D2441" s="423">
        <v>3.4114926E7</v>
      </c>
      <c r="E2441" s="423">
        <v>2242.843</v>
      </c>
      <c r="F2441" s="423">
        <v>2942136.534</v>
      </c>
      <c r="G2441" s="423">
        <v>4573.5674</v>
      </c>
      <c r="H2441" s="423">
        <v>1020.96988</v>
      </c>
      <c r="I2441" s="423">
        <v>1677.68896</v>
      </c>
      <c r="J2441" s="423" t="s">
        <v>6384</v>
      </c>
    </row>
    <row r="2442" ht="15.75" customHeight="1">
      <c r="B2442" s="422">
        <v>41739.0</v>
      </c>
      <c r="C2442" s="423">
        <v>86400.0</v>
      </c>
      <c r="D2442" s="423">
        <v>7.0989112E7</v>
      </c>
      <c r="E2442" s="423">
        <v>4208.129</v>
      </c>
      <c r="F2442" s="423">
        <v>2941625.406</v>
      </c>
      <c r="G2442" s="423">
        <v>4592.73414</v>
      </c>
      <c r="H2442" s="423">
        <v>1020.21946</v>
      </c>
      <c r="I2442" s="423">
        <v>1675.63449</v>
      </c>
      <c r="J2442" s="423" t="s">
        <v>6384</v>
      </c>
    </row>
    <row r="2443" ht="15.75" customHeight="1">
      <c r="B2443" s="422">
        <v>41738.0</v>
      </c>
      <c r="C2443" s="423">
        <v>87120.0</v>
      </c>
      <c r="D2443" s="423">
        <v>8.22429E7</v>
      </c>
      <c r="E2443" s="423">
        <v>5374.579</v>
      </c>
      <c r="F2443" s="423">
        <v>2937103.199</v>
      </c>
      <c r="G2443" s="423">
        <v>4594.33403</v>
      </c>
      <c r="H2443" s="423">
        <v>1019.89275</v>
      </c>
      <c r="I2443" s="423">
        <v>1674.79893</v>
      </c>
      <c r="J2443" s="423" t="s">
        <v>6384</v>
      </c>
    </row>
    <row r="2444" ht="15.75" customHeight="1">
      <c r="B2444" s="422">
        <v>41737.0</v>
      </c>
      <c r="C2444" s="423">
        <v>122637.0</v>
      </c>
      <c r="D2444" s="423">
        <v>9.3350324E7</v>
      </c>
      <c r="E2444" s="423">
        <v>6266.515</v>
      </c>
      <c r="F2444" s="423">
        <v>2941746.632</v>
      </c>
      <c r="G2444" s="423">
        <v>4586.91054</v>
      </c>
      <c r="H2444" s="423">
        <v>1021.85178</v>
      </c>
      <c r="I2444" s="423">
        <v>1682.0757</v>
      </c>
      <c r="J2444" s="423" t="s">
        <v>6384</v>
      </c>
    </row>
    <row r="2445" ht="15.75" customHeight="1">
      <c r="B2445" s="422">
        <v>41736.0</v>
      </c>
      <c r="C2445" s="423">
        <v>96671.0</v>
      </c>
      <c r="D2445" s="423">
        <v>7.0396789E7</v>
      </c>
      <c r="E2445" s="423">
        <v>5054.518</v>
      </c>
      <c r="F2445" s="423">
        <v>2930362.289</v>
      </c>
      <c r="G2445" s="423">
        <v>4608.29433</v>
      </c>
      <c r="H2445" s="423">
        <v>1019.67794</v>
      </c>
      <c r="I2445" s="423">
        <v>1682.24789</v>
      </c>
      <c r="J2445" s="423" t="s">
        <v>6384</v>
      </c>
    </row>
    <row r="2446" ht="15.75" customHeight="1">
      <c r="B2446" s="422">
        <v>41735.0</v>
      </c>
      <c r="C2446" s="423">
        <v>86882.0</v>
      </c>
      <c r="D2446" s="423">
        <v>7.0821855E7</v>
      </c>
      <c r="E2446" s="423">
        <v>4613.411</v>
      </c>
      <c r="F2446" s="423">
        <v>2901705.758</v>
      </c>
      <c r="G2446" s="423">
        <v>4588.78982</v>
      </c>
      <c r="H2446" s="423">
        <v>1004.27264</v>
      </c>
      <c r="I2446" s="423">
        <v>1660.08225</v>
      </c>
      <c r="J2446" s="423" t="s">
        <v>6384</v>
      </c>
    </row>
    <row r="2447" ht="15.75" customHeight="1">
      <c r="B2447" s="422">
        <v>41732.0</v>
      </c>
      <c r="C2447" s="423">
        <v>92763.0</v>
      </c>
      <c r="D2447" s="423">
        <v>7.7687603E7</v>
      </c>
      <c r="E2447" s="423">
        <v>5180.635</v>
      </c>
      <c r="F2447" s="423">
        <v>2913738.719</v>
      </c>
      <c r="G2447" s="423">
        <v>4621.22769</v>
      </c>
      <c r="H2447" s="423">
        <v>1008.46816</v>
      </c>
      <c r="I2447" s="423">
        <v>1670.15057</v>
      </c>
      <c r="J2447" s="423" t="s">
        <v>6384</v>
      </c>
    </row>
    <row r="2448" ht="15.75" customHeight="1">
      <c r="B2448" s="422">
        <v>41731.0</v>
      </c>
      <c r="C2448" s="423">
        <v>89873.0</v>
      </c>
      <c r="D2448" s="423">
        <v>7.7524504E7</v>
      </c>
      <c r="E2448" s="423">
        <v>5003.967</v>
      </c>
      <c r="F2448" s="423">
        <v>2898373.068</v>
      </c>
      <c r="G2448" s="423">
        <v>4595.80704</v>
      </c>
      <c r="H2448" s="423">
        <v>1001.70354</v>
      </c>
      <c r="I2448" s="423">
        <v>1646.50485</v>
      </c>
      <c r="J2448" s="423" t="s">
        <v>6384</v>
      </c>
    </row>
    <row r="2449" ht="15.75" customHeight="1">
      <c r="B2449" s="422">
        <v>41730.0</v>
      </c>
      <c r="C2449" s="423">
        <v>74160.0</v>
      </c>
      <c r="D2449" s="423">
        <v>6.0024906E7</v>
      </c>
      <c r="E2449" s="423">
        <v>3152.939</v>
      </c>
      <c r="F2449" s="423">
        <v>2858509.053</v>
      </c>
      <c r="G2449" s="423">
        <v>4526.94479</v>
      </c>
      <c r="H2449" s="423">
        <v>987.59061</v>
      </c>
      <c r="I2449" s="423">
        <v>1618.50374</v>
      </c>
      <c r="J2449" s="423" t="s">
        <v>6384</v>
      </c>
    </row>
    <row r="2450" ht="15.75" customHeight="1">
      <c r="B2450" s="422">
        <v>41729.0</v>
      </c>
      <c r="C2450" s="423">
        <v>71278.0</v>
      </c>
      <c r="D2450" s="423">
        <v>5.9067096E7</v>
      </c>
      <c r="E2450" s="423">
        <v>2872.608</v>
      </c>
      <c r="F2450" s="423">
        <v>2835371.857</v>
      </c>
      <c r="G2450" s="423">
        <v>4491.98393</v>
      </c>
      <c r="H2450" s="423">
        <v>975.96038</v>
      </c>
      <c r="I2450" s="423">
        <v>1603.53057</v>
      </c>
      <c r="J2450" s="423" t="s">
        <v>6384</v>
      </c>
    </row>
    <row r="2451" ht="15.75" customHeight="1">
      <c r="B2451" s="422">
        <v>41728.0</v>
      </c>
      <c r="C2451" s="423">
        <v>80518.0</v>
      </c>
      <c r="D2451" s="423">
        <v>5.7379556E7</v>
      </c>
      <c r="E2451" s="423">
        <v>2777.61</v>
      </c>
      <c r="F2451" s="423">
        <v>2822652.483</v>
      </c>
      <c r="G2451" s="423">
        <v>4478.68561</v>
      </c>
      <c r="H2451" s="423">
        <v>973.56979</v>
      </c>
      <c r="I2451" s="423">
        <v>1593.42735</v>
      </c>
      <c r="J2451" s="423" t="s">
        <v>6384</v>
      </c>
    </row>
    <row r="2452" ht="15.75" customHeight="1">
      <c r="B2452" s="422">
        <v>41725.0</v>
      </c>
      <c r="C2452" s="423">
        <v>78330.0</v>
      </c>
      <c r="D2452" s="423">
        <v>5.9548182E7</v>
      </c>
      <c r="E2452" s="423">
        <v>2999.21</v>
      </c>
      <c r="F2452" s="423">
        <v>2835371.399</v>
      </c>
      <c r="G2452" s="423">
        <v>4508.05541</v>
      </c>
      <c r="H2452" s="423">
        <v>981.62924</v>
      </c>
      <c r="I2452" s="423">
        <v>1608.35228</v>
      </c>
      <c r="J2452" s="423" t="s">
        <v>6384</v>
      </c>
    </row>
    <row r="2453" ht="15.75" customHeight="1">
      <c r="B2453" s="422">
        <v>41723.0</v>
      </c>
      <c r="C2453" s="423">
        <v>78056.0</v>
      </c>
      <c r="D2453" s="423">
        <v>5.3284969E7</v>
      </c>
      <c r="E2453" s="423">
        <v>3006.51</v>
      </c>
      <c r="F2453" s="423">
        <v>2829239.018</v>
      </c>
      <c r="G2453" s="423">
        <v>4498.77168</v>
      </c>
      <c r="H2453" s="423">
        <v>979.33914</v>
      </c>
      <c r="I2453" s="423">
        <v>1606.91144</v>
      </c>
      <c r="J2453" s="423" t="s">
        <v>6384</v>
      </c>
    </row>
    <row r="2454" ht="15.75" customHeight="1">
      <c r="B2454" s="422">
        <v>41722.0</v>
      </c>
      <c r="C2454" s="423">
        <v>80946.0</v>
      </c>
      <c r="D2454" s="423">
        <v>5.5174943E7</v>
      </c>
      <c r="E2454" s="423">
        <v>2989.665</v>
      </c>
      <c r="F2454" s="423">
        <v>2809974.748</v>
      </c>
      <c r="G2454" s="423">
        <v>4466.08002</v>
      </c>
      <c r="H2454" s="423">
        <v>967.97169</v>
      </c>
      <c r="I2454" s="423">
        <v>1589.38043</v>
      </c>
      <c r="J2454" s="423" t="s">
        <v>6384</v>
      </c>
    </row>
    <row r="2455" ht="15.75" customHeight="1">
      <c r="B2455" s="422">
        <v>41721.0</v>
      </c>
      <c r="C2455" s="423">
        <v>70970.0</v>
      </c>
      <c r="D2455" s="423">
        <v>4.7142514E7</v>
      </c>
      <c r="E2455" s="423">
        <v>2434.23</v>
      </c>
      <c r="F2455" s="423">
        <v>2836669.329</v>
      </c>
      <c r="G2455" s="423">
        <v>4519.54975</v>
      </c>
      <c r="H2455" s="423">
        <v>978.7449</v>
      </c>
      <c r="I2455" s="423">
        <v>1615.19732</v>
      </c>
      <c r="J2455" s="423" t="s">
        <v>6384</v>
      </c>
    </row>
    <row r="2456" ht="15.75" customHeight="1">
      <c r="B2456" s="422">
        <v>41718.0</v>
      </c>
      <c r="C2456" s="423">
        <v>82182.0</v>
      </c>
      <c r="D2456" s="423">
        <v>5.3169424E7</v>
      </c>
      <c r="E2456" s="423">
        <v>2776.451</v>
      </c>
      <c r="F2456" s="423">
        <v>2856133.551</v>
      </c>
      <c r="G2456" s="423">
        <v>4558.93335</v>
      </c>
      <c r="H2456" s="423">
        <v>989.47849</v>
      </c>
      <c r="I2456" s="423">
        <v>1635.37973</v>
      </c>
      <c r="J2456" s="423" t="s">
        <v>6384</v>
      </c>
    </row>
    <row r="2457" ht="15.75" customHeight="1">
      <c r="B2457" s="422">
        <v>41717.0</v>
      </c>
      <c r="C2457" s="423">
        <v>96975.0</v>
      </c>
      <c r="D2457" s="423">
        <v>6.0955478E7</v>
      </c>
      <c r="E2457" s="423">
        <v>3380.479</v>
      </c>
      <c r="F2457" s="423">
        <v>2838648.204</v>
      </c>
      <c r="G2457" s="423">
        <v>4519.02008</v>
      </c>
      <c r="H2457" s="423">
        <v>983.7011</v>
      </c>
      <c r="I2457" s="423">
        <v>1624.311</v>
      </c>
      <c r="J2457" s="423" t="s">
        <v>6384</v>
      </c>
    </row>
    <row r="2458" ht="15.75" customHeight="1">
      <c r="B2458" s="422">
        <v>41716.0</v>
      </c>
      <c r="C2458" s="423">
        <v>83839.0</v>
      </c>
      <c r="D2458" s="423">
        <v>5.8061182E7</v>
      </c>
      <c r="E2458" s="423">
        <v>3226.722</v>
      </c>
      <c r="F2458" s="423">
        <v>2854528.698</v>
      </c>
      <c r="G2458" s="423">
        <v>4554.78094</v>
      </c>
      <c r="H2458" s="423">
        <v>995.01939</v>
      </c>
      <c r="I2458" s="423">
        <v>1635.98706</v>
      </c>
      <c r="J2458" s="423" t="s">
        <v>6384</v>
      </c>
    </row>
    <row r="2459" ht="15.75" customHeight="1">
      <c r="B2459" s="422">
        <v>41714.0</v>
      </c>
      <c r="C2459" s="423">
        <v>78087.0</v>
      </c>
      <c r="D2459" s="423">
        <v>5.7578832E7</v>
      </c>
      <c r="E2459" s="423">
        <v>2925.164</v>
      </c>
      <c r="F2459" s="423">
        <v>2870956.114</v>
      </c>
      <c r="G2459" s="423">
        <v>4591.17176</v>
      </c>
      <c r="H2459" s="423">
        <v>1009.29586</v>
      </c>
      <c r="I2459" s="423">
        <v>1655.72428</v>
      </c>
      <c r="J2459" s="423" t="s">
        <v>6384</v>
      </c>
    </row>
    <row r="2460" ht="15.75" customHeight="1">
      <c r="B2460" s="422">
        <v>41711.0</v>
      </c>
      <c r="C2460" s="423">
        <v>89948.0</v>
      </c>
      <c r="D2460" s="423">
        <v>6.4072902E7</v>
      </c>
      <c r="E2460" s="423">
        <v>3534.637</v>
      </c>
      <c r="F2460" s="423">
        <v>2888337.805</v>
      </c>
      <c r="G2460" s="423">
        <v>4635.33883</v>
      </c>
      <c r="H2460" s="423">
        <v>1014.09514</v>
      </c>
      <c r="I2460" s="423">
        <v>1669.67708</v>
      </c>
      <c r="J2460" s="423" t="s">
        <v>6384</v>
      </c>
    </row>
    <row r="2461" ht="15.75" customHeight="1">
      <c r="B2461" s="422">
        <v>41710.0</v>
      </c>
      <c r="C2461" s="423">
        <v>99169.0</v>
      </c>
      <c r="D2461" s="423">
        <v>7.3205749E7</v>
      </c>
      <c r="E2461" s="423">
        <v>4507.596</v>
      </c>
      <c r="F2461" s="423">
        <v>2895381.021</v>
      </c>
      <c r="G2461" s="423">
        <v>4660.52575</v>
      </c>
      <c r="H2461" s="423">
        <v>1015.15777</v>
      </c>
      <c r="I2461" s="423">
        <v>1681.76077</v>
      </c>
      <c r="J2461" s="423" t="s">
        <v>6384</v>
      </c>
    </row>
    <row r="2462" ht="15.75" customHeight="1">
      <c r="B2462" s="422">
        <v>41709.0</v>
      </c>
      <c r="C2462" s="423">
        <v>81602.0</v>
      </c>
      <c r="D2462" s="423">
        <v>5.6221196E7</v>
      </c>
      <c r="E2462" s="423">
        <v>3360.999</v>
      </c>
      <c r="F2462" s="423">
        <v>2895135.267</v>
      </c>
      <c r="G2462" s="423">
        <v>4672.63628</v>
      </c>
      <c r="H2462" s="423">
        <v>1011.70448</v>
      </c>
      <c r="I2462" s="423">
        <v>1681.23769</v>
      </c>
      <c r="J2462" s="423" t="s">
        <v>6384</v>
      </c>
    </row>
    <row r="2463" ht="15.75" customHeight="1">
      <c r="B2463" s="422">
        <v>41708.0</v>
      </c>
      <c r="C2463" s="423">
        <v>95432.0</v>
      </c>
      <c r="D2463" s="423">
        <v>7.6573051E7</v>
      </c>
      <c r="E2463" s="423">
        <v>4017.626</v>
      </c>
      <c r="F2463" s="423">
        <v>2891549.743</v>
      </c>
      <c r="G2463" s="423">
        <v>4665.56523</v>
      </c>
      <c r="H2463" s="423">
        <v>1012.75312</v>
      </c>
      <c r="I2463" s="423">
        <v>1681.25355</v>
      </c>
      <c r="J2463" s="423" t="s">
        <v>6384</v>
      </c>
    </row>
    <row r="2464" ht="15.75" customHeight="1">
      <c r="B2464" s="422">
        <v>41707.0</v>
      </c>
      <c r="C2464" s="423">
        <v>109103.0</v>
      </c>
      <c r="D2464" s="423">
        <v>8.4159083E7</v>
      </c>
      <c r="E2464" s="423">
        <v>5106.499</v>
      </c>
      <c r="F2464" s="423">
        <v>2910475.587</v>
      </c>
      <c r="G2464" s="423">
        <v>4687.19606</v>
      </c>
      <c r="H2464" s="423">
        <v>1019.62491</v>
      </c>
      <c r="I2464" s="423">
        <v>1685.32843</v>
      </c>
      <c r="J2464" s="423" t="s">
        <v>6384</v>
      </c>
    </row>
    <row r="2465" ht="15.75" customHeight="1">
      <c r="B2465" s="422">
        <v>41704.0</v>
      </c>
      <c r="C2465" s="423">
        <v>87474.0</v>
      </c>
      <c r="D2465" s="423">
        <v>6.8240494E7</v>
      </c>
      <c r="E2465" s="423">
        <v>4129.221</v>
      </c>
      <c r="F2465" s="423">
        <v>2909062.924</v>
      </c>
      <c r="G2465" s="423">
        <v>4699.62837</v>
      </c>
      <c r="H2465" s="423">
        <v>1011.34625</v>
      </c>
      <c r="I2465" s="423">
        <v>1690.12242</v>
      </c>
      <c r="J2465" s="423" t="s">
        <v>6384</v>
      </c>
    </row>
    <row r="2466" ht="15.75" customHeight="1">
      <c r="B2466" s="422">
        <v>41703.0</v>
      </c>
      <c r="C2466" s="423">
        <v>79487.0</v>
      </c>
      <c r="D2466" s="423">
        <v>6.5013106E7</v>
      </c>
      <c r="E2466" s="423">
        <v>3546.957</v>
      </c>
      <c r="F2466" s="423">
        <v>2900181.979</v>
      </c>
      <c r="G2466" s="423">
        <v>4697.5401</v>
      </c>
      <c r="H2466" s="423">
        <v>1007.45756</v>
      </c>
      <c r="I2466" s="423">
        <v>1693.45156</v>
      </c>
      <c r="J2466" s="423" t="s">
        <v>6384</v>
      </c>
    </row>
    <row r="2467" ht="15.75" customHeight="1">
      <c r="B2467" s="422">
        <v>41702.0</v>
      </c>
      <c r="C2467" s="423">
        <v>97200.0</v>
      </c>
      <c r="D2467" s="423">
        <v>8.3146727E7</v>
      </c>
      <c r="E2467" s="423">
        <v>4628.217</v>
      </c>
      <c r="F2467" s="423">
        <v>2902868.816</v>
      </c>
      <c r="G2467" s="423">
        <v>4703.87812</v>
      </c>
      <c r="H2467" s="423">
        <v>1006.02645</v>
      </c>
      <c r="I2467" s="423">
        <v>1694.8177</v>
      </c>
      <c r="J2467" s="423" t="s">
        <v>6384</v>
      </c>
    </row>
    <row r="2468" ht="15.75" customHeight="1">
      <c r="B2468" s="422">
        <v>41701.0</v>
      </c>
      <c r="C2468" s="423">
        <v>106967.0</v>
      </c>
      <c r="D2468" s="423">
        <v>8.1372799E7</v>
      </c>
      <c r="E2468" s="423">
        <v>5054.299</v>
      </c>
      <c r="F2468" s="423">
        <v>2908539.954</v>
      </c>
      <c r="G2468" s="423">
        <v>4687.19067</v>
      </c>
      <c r="H2468" s="423">
        <v>1001.5156</v>
      </c>
      <c r="I2468" s="423">
        <v>1702.25795</v>
      </c>
      <c r="J2468" s="423" t="s">
        <v>6384</v>
      </c>
    </row>
    <row r="2469" ht="15.75" customHeight="1">
      <c r="B2469" s="422">
        <v>41700.0</v>
      </c>
      <c r="C2469" s="423">
        <v>121248.0</v>
      </c>
      <c r="D2469" s="423">
        <v>8.8875832E7</v>
      </c>
      <c r="E2469" s="423">
        <v>5744.0</v>
      </c>
      <c r="F2469" s="423">
        <v>2917658.966</v>
      </c>
      <c r="G2469" s="423">
        <v>4697.30004</v>
      </c>
      <c r="H2469" s="423">
        <v>1002.26641</v>
      </c>
      <c r="I2469" s="423">
        <v>1702.74659</v>
      </c>
      <c r="J2469" s="423" t="s">
        <v>6384</v>
      </c>
    </row>
    <row r="2470" ht="15.75" customHeight="1">
      <c r="B2470" s="422">
        <v>41697.0</v>
      </c>
      <c r="C2470" s="423">
        <v>127803.0</v>
      </c>
      <c r="D2470" s="423">
        <v>1.01048999E8</v>
      </c>
      <c r="E2470" s="423">
        <v>6465.43</v>
      </c>
      <c r="F2470" s="423">
        <v>2923122.954</v>
      </c>
      <c r="G2470" s="423">
        <v>4749.86891</v>
      </c>
      <c r="H2470" s="423">
        <v>1002.41092</v>
      </c>
      <c r="I2470" s="423">
        <v>1693.91415</v>
      </c>
      <c r="J2470" s="423" t="s">
        <v>6384</v>
      </c>
    </row>
    <row r="2471" ht="15.75" customHeight="1">
      <c r="B2471" s="422">
        <v>41696.0</v>
      </c>
      <c r="C2471" s="423">
        <v>95239.0</v>
      </c>
      <c r="D2471" s="423">
        <v>7.1223788E7</v>
      </c>
      <c r="E2471" s="423">
        <v>3962.931</v>
      </c>
      <c r="F2471" s="423">
        <v>2907395.829</v>
      </c>
      <c r="G2471" s="423">
        <v>4750.26281</v>
      </c>
      <c r="H2471" s="423">
        <v>992.53833</v>
      </c>
      <c r="I2471" s="423">
        <v>1688.74035</v>
      </c>
      <c r="J2471" s="423" t="s">
        <v>6384</v>
      </c>
    </row>
    <row r="2472" ht="15.75" customHeight="1">
      <c r="B2472" s="422">
        <v>41695.0</v>
      </c>
      <c r="C2472" s="423">
        <v>111327.0</v>
      </c>
      <c r="D2472" s="423">
        <v>9.1329762E7</v>
      </c>
      <c r="E2472" s="423">
        <v>5425.0</v>
      </c>
      <c r="F2472" s="423">
        <v>2907706.11</v>
      </c>
      <c r="G2472" s="423">
        <v>4756.88687</v>
      </c>
      <c r="H2472" s="423">
        <v>993.488</v>
      </c>
      <c r="I2472" s="423">
        <v>1689.68373</v>
      </c>
      <c r="J2472" s="423" t="s">
        <v>6384</v>
      </c>
    </row>
    <row r="2473" ht="15.75" customHeight="1">
      <c r="B2473" s="422">
        <v>41694.0</v>
      </c>
      <c r="C2473" s="423">
        <v>112437.0</v>
      </c>
      <c r="D2473" s="423">
        <v>9.7593878E7</v>
      </c>
      <c r="E2473" s="423">
        <v>5273.629</v>
      </c>
      <c r="F2473" s="423">
        <v>2899967.606</v>
      </c>
      <c r="G2473" s="423">
        <v>4751.58408</v>
      </c>
      <c r="H2473" s="423">
        <v>991.75068</v>
      </c>
      <c r="I2473" s="423">
        <v>1686.29033</v>
      </c>
      <c r="J2473" s="423" t="s">
        <v>6384</v>
      </c>
    </row>
    <row r="2474" ht="15.75" customHeight="1">
      <c r="B2474" s="422">
        <v>41693.0</v>
      </c>
      <c r="C2474" s="423">
        <v>99282.0</v>
      </c>
      <c r="D2474" s="423">
        <v>7.9733821E7</v>
      </c>
      <c r="E2474" s="423">
        <v>4230.346</v>
      </c>
      <c r="F2474" s="423">
        <v>2886371.661</v>
      </c>
      <c r="G2474" s="423">
        <v>4727.44095</v>
      </c>
      <c r="H2474" s="423">
        <v>985.1442</v>
      </c>
      <c r="I2474" s="423">
        <v>1667.22724</v>
      </c>
      <c r="J2474" s="423" t="s">
        <v>6384</v>
      </c>
    </row>
    <row r="2475" ht="15.75" customHeight="1">
      <c r="B2475" s="422">
        <v>41690.0</v>
      </c>
      <c r="C2475" s="423">
        <v>89462.0</v>
      </c>
      <c r="D2475" s="423">
        <v>8.564722E7</v>
      </c>
      <c r="E2475" s="423">
        <v>3998.014</v>
      </c>
      <c r="F2475" s="423">
        <v>2902350.393</v>
      </c>
      <c r="G2475" s="423">
        <v>4761.18102</v>
      </c>
      <c r="H2475" s="423">
        <v>995.27913</v>
      </c>
      <c r="I2475" s="423">
        <v>1688.02777</v>
      </c>
      <c r="J2475" s="423" t="s">
        <v>6384</v>
      </c>
    </row>
    <row r="2476" ht="15.75" customHeight="1">
      <c r="B2476" s="422">
        <v>41689.0</v>
      </c>
      <c r="C2476" s="423">
        <v>78452.0</v>
      </c>
      <c r="D2476" s="423">
        <v>9.307777E7</v>
      </c>
      <c r="E2476" s="423">
        <v>3826.637</v>
      </c>
      <c r="F2476" s="423">
        <v>2893140.408</v>
      </c>
      <c r="G2476" s="423">
        <v>4749.2371</v>
      </c>
      <c r="H2476" s="423">
        <v>993.92634</v>
      </c>
      <c r="I2476" s="423">
        <v>1687.0173</v>
      </c>
      <c r="J2476" s="423" t="s">
        <v>6384</v>
      </c>
    </row>
    <row r="2477" ht="15.75" customHeight="1">
      <c r="B2477" s="422">
        <v>41688.0</v>
      </c>
      <c r="C2477" s="423">
        <v>77262.0</v>
      </c>
      <c r="D2477" s="423">
        <v>7.1723477E7</v>
      </c>
      <c r="E2477" s="423">
        <v>3488.306</v>
      </c>
      <c r="F2477" s="423">
        <v>2854958.656</v>
      </c>
      <c r="G2477" s="423">
        <v>4671.56806</v>
      </c>
      <c r="H2477" s="423">
        <v>973.53107</v>
      </c>
      <c r="I2477" s="423">
        <v>1655.71427</v>
      </c>
      <c r="J2477" s="423" t="s">
        <v>6384</v>
      </c>
    </row>
    <row r="2478" ht="15.75" customHeight="1">
      <c r="B2478" s="422">
        <v>41687.0</v>
      </c>
      <c r="C2478" s="423">
        <v>75264.0</v>
      </c>
      <c r="D2478" s="423">
        <v>6.2308701E7</v>
      </c>
      <c r="E2478" s="423">
        <v>3440.666</v>
      </c>
      <c r="F2478" s="423">
        <v>2862945.761</v>
      </c>
      <c r="G2478" s="423">
        <v>4684.07065</v>
      </c>
      <c r="H2478" s="423">
        <v>977.30628</v>
      </c>
      <c r="I2478" s="423">
        <v>1662.08851</v>
      </c>
      <c r="J2478" s="423" t="s">
        <v>6384</v>
      </c>
    </row>
    <row r="2479" ht="15.75" customHeight="1">
      <c r="B2479" s="422">
        <v>41686.0</v>
      </c>
      <c r="C2479" s="423">
        <v>84912.0</v>
      </c>
      <c r="D2479" s="423">
        <v>7.1007358E7</v>
      </c>
      <c r="E2479" s="423">
        <v>3902.992</v>
      </c>
      <c r="F2479" s="423">
        <v>2880361.303</v>
      </c>
      <c r="G2479" s="423">
        <v>4713.87695</v>
      </c>
      <c r="H2479" s="423">
        <v>985.42959</v>
      </c>
      <c r="I2479" s="423">
        <v>1680.68313</v>
      </c>
      <c r="J2479" s="423" t="s">
        <v>6384</v>
      </c>
    </row>
    <row r="2480" ht="15.75" customHeight="1">
      <c r="B2480" s="422">
        <v>41683.0</v>
      </c>
      <c r="C2480" s="423">
        <v>112833.0</v>
      </c>
      <c r="D2480" s="423">
        <v>9.5886154E7</v>
      </c>
      <c r="E2480" s="423">
        <v>5339.061</v>
      </c>
      <c r="F2480" s="423">
        <v>2899333.268</v>
      </c>
      <c r="G2480" s="423">
        <v>4759.32706</v>
      </c>
      <c r="H2480" s="423">
        <v>995.7478</v>
      </c>
      <c r="I2480" s="423">
        <v>1696.65731</v>
      </c>
      <c r="J2480" s="423" t="s">
        <v>6384</v>
      </c>
    </row>
    <row r="2481" ht="15.75" customHeight="1">
      <c r="B2481" s="422">
        <v>41682.0</v>
      </c>
      <c r="C2481" s="423">
        <v>112761.0</v>
      </c>
      <c r="D2481" s="423">
        <v>1.01051984E8</v>
      </c>
      <c r="E2481" s="423">
        <v>5724.01</v>
      </c>
      <c r="F2481" s="423">
        <v>2898118.193</v>
      </c>
      <c r="G2481" s="423">
        <v>4763.71105</v>
      </c>
      <c r="H2481" s="423">
        <v>996.60307</v>
      </c>
      <c r="I2481" s="423">
        <v>1693.43574</v>
      </c>
      <c r="J2481" s="423" t="s">
        <v>6384</v>
      </c>
    </row>
    <row r="2482" ht="15.75" customHeight="1">
      <c r="B2482" s="422">
        <v>41681.0</v>
      </c>
      <c r="C2482" s="423">
        <v>108630.0</v>
      </c>
      <c r="D2482" s="423">
        <v>8.9835223E7</v>
      </c>
      <c r="E2482" s="423">
        <v>4905.856</v>
      </c>
      <c r="F2482" s="423">
        <v>2897063.326</v>
      </c>
      <c r="G2482" s="423">
        <v>4763.46519</v>
      </c>
      <c r="H2482" s="423">
        <v>990.74166</v>
      </c>
      <c r="I2482" s="423">
        <v>1682.59619</v>
      </c>
      <c r="J2482" s="423" t="s">
        <v>6384</v>
      </c>
    </row>
    <row r="2483" ht="15.75" customHeight="1">
      <c r="B2483" s="422">
        <v>41680.0</v>
      </c>
      <c r="C2483" s="423">
        <v>121900.0</v>
      </c>
      <c r="D2483" s="423">
        <v>1.11725375E8</v>
      </c>
      <c r="E2483" s="423">
        <v>6034.883</v>
      </c>
      <c r="F2483" s="423">
        <v>2901693.469</v>
      </c>
      <c r="G2483" s="423">
        <v>4797.97117</v>
      </c>
      <c r="H2483" s="423">
        <v>995.72932</v>
      </c>
      <c r="I2483" s="423">
        <v>1691.04906</v>
      </c>
      <c r="J2483" s="423" t="s">
        <v>6384</v>
      </c>
    </row>
    <row r="2484" ht="15.75" customHeight="1">
      <c r="B2484" s="422">
        <v>41679.0</v>
      </c>
      <c r="C2484" s="423">
        <v>142174.0</v>
      </c>
      <c r="D2484" s="423">
        <v>1.33536867E8</v>
      </c>
      <c r="E2484" s="423">
        <v>6952.981</v>
      </c>
      <c r="F2484" s="423">
        <v>2914646.629</v>
      </c>
      <c r="G2484" s="423">
        <v>4822.71727</v>
      </c>
      <c r="H2484" s="423">
        <v>1002.9622</v>
      </c>
      <c r="I2484" s="423">
        <v>1698.66763</v>
      </c>
      <c r="J2484" s="423" t="s">
        <v>6384</v>
      </c>
    </row>
    <row r="2485" ht="15.75" customHeight="1">
      <c r="B2485" s="422">
        <v>41676.0</v>
      </c>
      <c r="C2485" s="423">
        <v>142246.0</v>
      </c>
      <c r="D2485" s="423">
        <v>1.45920088E8</v>
      </c>
      <c r="E2485" s="423">
        <v>7704.009</v>
      </c>
      <c r="F2485" s="423">
        <v>2919206.465</v>
      </c>
      <c r="G2485" s="423">
        <v>4845.08962</v>
      </c>
      <c r="H2485" s="423">
        <v>996.35851</v>
      </c>
      <c r="I2485" s="423">
        <v>1681.91129</v>
      </c>
      <c r="J2485" s="423" t="s">
        <v>6384</v>
      </c>
    </row>
    <row r="2486" ht="15.75" customHeight="1">
      <c r="B2486" s="422">
        <v>41675.0</v>
      </c>
      <c r="C2486" s="423">
        <v>127511.0</v>
      </c>
      <c r="D2486" s="423">
        <v>1.32126638E8</v>
      </c>
      <c r="E2486" s="423">
        <v>6205.815</v>
      </c>
      <c r="F2486" s="423">
        <v>2894928.998</v>
      </c>
      <c r="G2486" s="423">
        <v>4811.49708</v>
      </c>
      <c r="H2486" s="423">
        <v>982.5215</v>
      </c>
      <c r="I2486" s="423">
        <v>1663.75578</v>
      </c>
      <c r="J2486" s="423" t="s">
        <v>6384</v>
      </c>
    </row>
    <row r="2487" ht="15.75" customHeight="1">
      <c r="B2487" s="422">
        <v>41674.0</v>
      </c>
      <c r="C2487" s="423">
        <v>159958.0</v>
      </c>
      <c r="D2487" s="423">
        <v>2.12696667E8</v>
      </c>
      <c r="E2487" s="423">
        <v>7716.936</v>
      </c>
      <c r="F2487" s="423">
        <v>2892481.718</v>
      </c>
      <c r="G2487" s="423">
        <v>4809.54555</v>
      </c>
      <c r="H2487" s="423">
        <v>979.71249</v>
      </c>
      <c r="I2487" s="423">
        <v>1663.69363</v>
      </c>
      <c r="J2487" s="423" t="s">
        <v>6384</v>
      </c>
    </row>
    <row r="2488" ht="15.75" customHeight="1">
      <c r="B2488" s="422">
        <v>41673.0</v>
      </c>
      <c r="C2488" s="423">
        <v>164410.0</v>
      </c>
      <c r="D2488" s="423">
        <v>1.99836615E8</v>
      </c>
      <c r="E2488" s="423">
        <v>8041.997</v>
      </c>
      <c r="F2488" s="423">
        <v>2901269.406</v>
      </c>
      <c r="G2488" s="423">
        <v>4826.51482</v>
      </c>
      <c r="H2488" s="423">
        <v>981.52367</v>
      </c>
      <c r="I2488" s="423">
        <v>1671.44037</v>
      </c>
      <c r="J2488" s="423" t="s">
        <v>6384</v>
      </c>
    </row>
    <row r="2489" ht="15.75" customHeight="1">
      <c r="B2489" s="422">
        <v>41672.0</v>
      </c>
      <c r="C2489" s="423">
        <v>154140.0</v>
      </c>
      <c r="D2489" s="423">
        <v>1.80010225E8</v>
      </c>
      <c r="E2489" s="423">
        <v>6976.778</v>
      </c>
      <c r="F2489" s="423">
        <v>2886362.084</v>
      </c>
      <c r="G2489" s="423">
        <v>4787.66194</v>
      </c>
      <c r="H2489" s="423">
        <v>979.2819</v>
      </c>
      <c r="I2489" s="423">
        <v>1660.24355</v>
      </c>
      <c r="J2489" s="423" t="s">
        <v>6384</v>
      </c>
    </row>
    <row r="2490" ht="15.75" customHeight="1">
      <c r="B2490" s="422">
        <v>41669.0</v>
      </c>
      <c r="C2490" s="423">
        <v>160255.0</v>
      </c>
      <c r="D2490" s="423">
        <v>1.87622912E8</v>
      </c>
      <c r="E2490" s="423">
        <v>8569.837</v>
      </c>
      <c r="F2490" s="423">
        <v>2875711.285</v>
      </c>
      <c r="G2490" s="423">
        <v>4753.17024</v>
      </c>
      <c r="H2490" s="423">
        <v>974.27286</v>
      </c>
      <c r="I2490" s="423">
        <v>1660.35554</v>
      </c>
      <c r="J2490" s="423" t="s">
        <v>6384</v>
      </c>
    </row>
    <row r="2491" ht="15.75" customHeight="1">
      <c r="B2491" s="422">
        <v>41668.0</v>
      </c>
      <c r="C2491" s="423">
        <v>129192.0</v>
      </c>
      <c r="D2491" s="423">
        <v>1.41057305E8</v>
      </c>
      <c r="E2491" s="423">
        <v>6278.46</v>
      </c>
      <c r="F2491" s="423">
        <v>2870642.664</v>
      </c>
      <c r="G2491" s="423">
        <v>4748.51366</v>
      </c>
      <c r="H2491" s="423">
        <v>975.21096</v>
      </c>
      <c r="I2491" s="423">
        <v>1662.95898</v>
      </c>
      <c r="J2491" s="423" t="s">
        <v>6384</v>
      </c>
    </row>
    <row r="2492" ht="15.75" customHeight="1">
      <c r="B2492" s="422">
        <v>41667.0</v>
      </c>
      <c r="C2492" s="423">
        <v>125300.0</v>
      </c>
      <c r="D2492" s="423">
        <v>1.47032429E8</v>
      </c>
      <c r="E2492" s="423">
        <v>5932.845</v>
      </c>
      <c r="F2492" s="423">
        <v>2849410.142</v>
      </c>
      <c r="G2492" s="423">
        <v>4706.5416</v>
      </c>
      <c r="H2492" s="423">
        <v>971.55041</v>
      </c>
      <c r="I2492" s="423">
        <v>1647.68067</v>
      </c>
      <c r="J2492" s="423" t="s">
        <v>6384</v>
      </c>
    </row>
    <row r="2493" ht="15.75" customHeight="1">
      <c r="B2493" s="422">
        <v>41666.0</v>
      </c>
      <c r="C2493" s="423">
        <v>150609.0</v>
      </c>
      <c r="D2493" s="423">
        <v>1.7429514E8</v>
      </c>
      <c r="E2493" s="423">
        <v>6722.238</v>
      </c>
      <c r="F2493" s="423">
        <v>2868146.558</v>
      </c>
      <c r="G2493" s="423">
        <v>4751.61562</v>
      </c>
      <c r="H2493" s="423">
        <v>982.26284</v>
      </c>
      <c r="I2493" s="423">
        <v>1659.61052</v>
      </c>
      <c r="J2493" s="423" t="s">
        <v>6384</v>
      </c>
    </row>
    <row r="2494" ht="15.75" customHeight="1">
      <c r="B2494" s="422">
        <v>41665.0</v>
      </c>
      <c r="C2494" s="423">
        <v>167553.0</v>
      </c>
      <c r="D2494" s="423">
        <v>2.13921062E8</v>
      </c>
      <c r="E2494" s="423">
        <v>8590.081</v>
      </c>
      <c r="F2494" s="423">
        <v>2880224.615</v>
      </c>
      <c r="G2494" s="423">
        <v>4758.37506</v>
      </c>
      <c r="H2494" s="423">
        <v>987.03299</v>
      </c>
      <c r="I2494" s="423">
        <v>1672.81769</v>
      </c>
      <c r="J2494" s="423" t="s">
        <v>6384</v>
      </c>
    </row>
    <row r="2495" ht="15.75" customHeight="1">
      <c r="B2495" s="422">
        <v>41662.0</v>
      </c>
      <c r="C2495" s="423">
        <v>166067.0</v>
      </c>
      <c r="D2495" s="423">
        <v>2.01005808E8</v>
      </c>
      <c r="E2495" s="423">
        <v>8336.066</v>
      </c>
      <c r="F2495" s="423">
        <v>2859600.094</v>
      </c>
      <c r="G2495" s="423">
        <v>4702.6626</v>
      </c>
      <c r="H2495" s="423">
        <v>976.33729</v>
      </c>
      <c r="I2495" s="423">
        <v>1664.10488</v>
      </c>
      <c r="J2495" s="423" t="s">
        <v>6384</v>
      </c>
    </row>
    <row r="2496" ht="15.75" customHeight="1">
      <c r="B2496" s="422">
        <v>41661.0</v>
      </c>
      <c r="C2496" s="423">
        <v>170405.0</v>
      </c>
      <c r="D2496" s="423">
        <v>1.77874456E8</v>
      </c>
      <c r="E2496" s="423">
        <v>8348.874</v>
      </c>
      <c r="F2496" s="423">
        <v>2826036.349</v>
      </c>
      <c r="G2496" s="423">
        <v>4640.55812</v>
      </c>
      <c r="H2496" s="423">
        <v>961.07627</v>
      </c>
      <c r="I2496" s="423">
        <v>1640.06507</v>
      </c>
      <c r="J2496" s="423" t="s">
        <v>6384</v>
      </c>
    </row>
    <row r="2497" ht="15.75" customHeight="1">
      <c r="B2497" s="422">
        <v>41660.0</v>
      </c>
      <c r="C2497" s="423">
        <v>159037.0</v>
      </c>
      <c r="D2497" s="423">
        <v>1.53243294E8</v>
      </c>
      <c r="E2497" s="423">
        <v>7108.938</v>
      </c>
      <c r="F2497" s="423">
        <v>2797537.934</v>
      </c>
      <c r="G2497" s="423">
        <v>4584.62683</v>
      </c>
      <c r="H2497" s="423">
        <v>947.69534</v>
      </c>
      <c r="I2497" s="423">
        <v>1614.69727</v>
      </c>
      <c r="J2497" s="423" t="s">
        <v>6384</v>
      </c>
    </row>
    <row r="2498" ht="15.75" customHeight="1">
      <c r="B2498" s="422">
        <v>41659.0</v>
      </c>
      <c r="C2498" s="423">
        <v>137268.0</v>
      </c>
      <c r="D2498" s="423">
        <v>1.39692101E8</v>
      </c>
      <c r="E2498" s="423">
        <v>6108.709</v>
      </c>
      <c r="F2498" s="423">
        <v>2780164.964</v>
      </c>
      <c r="G2498" s="423">
        <v>4550.47819</v>
      </c>
      <c r="H2498" s="423">
        <v>941.27986</v>
      </c>
      <c r="I2498" s="423">
        <v>1609.27338</v>
      </c>
      <c r="J2498" s="423" t="s">
        <v>6384</v>
      </c>
    </row>
    <row r="2499" ht="15.75" customHeight="1">
      <c r="B2499" s="422">
        <v>41658.0</v>
      </c>
      <c r="C2499" s="423">
        <v>150407.0</v>
      </c>
      <c r="D2499" s="423">
        <v>1.55963098E8</v>
      </c>
      <c r="E2499" s="423">
        <v>7080.761</v>
      </c>
      <c r="F2499" s="423">
        <v>2788888.333</v>
      </c>
      <c r="G2499" s="423">
        <v>4565.40324</v>
      </c>
      <c r="H2499" s="423" t="s">
        <v>6384</v>
      </c>
      <c r="I2499" s="423">
        <v>1612.10082</v>
      </c>
      <c r="J2499" s="423" t="s">
        <v>6384</v>
      </c>
    </row>
    <row r="2500" ht="15.75" customHeight="1">
      <c r="B2500" s="422">
        <v>41655.0</v>
      </c>
      <c r="C2500" s="423">
        <v>135211.0</v>
      </c>
      <c r="D2500" s="423">
        <v>1.46733455E8</v>
      </c>
      <c r="E2500" s="423">
        <v>6435.185</v>
      </c>
      <c r="F2500" s="423">
        <v>2768588.141</v>
      </c>
      <c r="G2500" s="423">
        <v>4519.35924</v>
      </c>
      <c r="H2500" s="423" t="s">
        <v>6384</v>
      </c>
      <c r="I2500" s="423">
        <v>1592.78426</v>
      </c>
      <c r="J2500" s="423" t="s">
        <v>6384</v>
      </c>
    </row>
    <row r="2501" ht="15.75" customHeight="1">
      <c r="B2501" s="422">
        <v>41654.0</v>
      </c>
      <c r="C2501" s="423">
        <v>152666.0</v>
      </c>
      <c r="D2501" s="423">
        <v>1.49143325E8</v>
      </c>
      <c r="E2501" s="423">
        <v>6930.145</v>
      </c>
      <c r="F2501" s="423">
        <v>2754034.33</v>
      </c>
      <c r="G2501" s="423">
        <v>4494.02476</v>
      </c>
      <c r="H2501" s="423" t="s">
        <v>6384</v>
      </c>
      <c r="I2501" s="423">
        <v>1583.13834</v>
      </c>
      <c r="J2501" s="423" t="s">
        <v>6384</v>
      </c>
    </row>
    <row r="2502" ht="15.75" customHeight="1">
      <c r="B2502" s="422">
        <v>41652.0</v>
      </c>
      <c r="C2502" s="423">
        <v>145662.0</v>
      </c>
      <c r="D2502" s="423">
        <v>1.44501232E8</v>
      </c>
      <c r="E2502" s="423">
        <v>6506.795</v>
      </c>
      <c r="F2502" s="423">
        <v>2740628.594</v>
      </c>
      <c r="G2502" s="423">
        <v>4454.83404</v>
      </c>
      <c r="H2502" s="423" t="s">
        <v>6384</v>
      </c>
      <c r="I2502" s="423">
        <v>1571.09787</v>
      </c>
      <c r="J2502" s="423" t="s">
        <v>6384</v>
      </c>
    </row>
    <row r="2503" ht="15.75" customHeight="1">
      <c r="B2503" s="422">
        <v>41651.0</v>
      </c>
      <c r="C2503" s="423">
        <v>136051.0</v>
      </c>
      <c r="D2503" s="423">
        <v>1.28263146E8</v>
      </c>
      <c r="E2503" s="423">
        <v>6195.481</v>
      </c>
      <c r="F2503" s="423">
        <v>2734157.301</v>
      </c>
      <c r="G2503" s="423">
        <v>4437.818</v>
      </c>
      <c r="H2503" s="423" t="s">
        <v>6384</v>
      </c>
      <c r="I2503" s="423">
        <v>1576.77756</v>
      </c>
      <c r="J2503" s="423" t="s">
        <v>6384</v>
      </c>
    </row>
    <row r="2504" ht="15.75" customHeight="1">
      <c r="B2504" s="422">
        <v>41648.0</v>
      </c>
      <c r="C2504" s="423">
        <v>116570.0</v>
      </c>
      <c r="D2504" s="423">
        <v>1.10326138E8</v>
      </c>
      <c r="E2504" s="423">
        <v>5175.864</v>
      </c>
      <c r="F2504" s="423">
        <v>2717362.08</v>
      </c>
      <c r="G2504" s="423">
        <v>4407.82597</v>
      </c>
      <c r="H2504" s="423" t="s">
        <v>6384</v>
      </c>
      <c r="I2504" s="423">
        <v>1555.60669</v>
      </c>
      <c r="J2504" s="423" t="s">
        <v>6384</v>
      </c>
    </row>
    <row r="2505" ht="15.75" customHeight="1">
      <c r="B2505" s="422">
        <v>41647.0</v>
      </c>
      <c r="C2505" s="423">
        <v>121997.0</v>
      </c>
      <c r="D2505" s="423">
        <v>1.1778669E8</v>
      </c>
      <c r="E2505" s="423">
        <v>5397.04</v>
      </c>
      <c r="F2505" s="423">
        <v>2712107.267</v>
      </c>
      <c r="G2505" s="423">
        <v>4391.27013</v>
      </c>
      <c r="H2505" s="423" t="s">
        <v>6384</v>
      </c>
      <c r="I2505" s="423">
        <v>1543.47009</v>
      </c>
      <c r="J2505" s="423" t="s">
        <v>6384</v>
      </c>
    </row>
    <row r="2506" ht="15.75" customHeight="1">
      <c r="B2506" s="422">
        <v>41646.0</v>
      </c>
      <c r="C2506" s="423">
        <v>111851.0</v>
      </c>
      <c r="D2506" s="423">
        <v>1.00215667E8</v>
      </c>
      <c r="E2506" s="423">
        <v>4561.291</v>
      </c>
      <c r="F2506" s="423">
        <v>2683991.994</v>
      </c>
      <c r="G2506" s="423">
        <v>4330.63056</v>
      </c>
      <c r="H2506" s="423" t="s">
        <v>6384</v>
      </c>
      <c r="I2506" s="423">
        <v>1516.44132</v>
      </c>
      <c r="J2506" s="423" t="s">
        <v>6384</v>
      </c>
    </row>
    <row r="2507" ht="15.75" customHeight="1">
      <c r="B2507" s="422">
        <v>41645.0</v>
      </c>
      <c r="C2507" s="423">
        <v>86277.0</v>
      </c>
      <c r="D2507" s="423">
        <v>7.162072E7</v>
      </c>
      <c r="E2507" s="423">
        <v>3156.291</v>
      </c>
      <c r="F2507" s="423">
        <v>2668391.932</v>
      </c>
      <c r="G2507" s="423">
        <v>4296.34302</v>
      </c>
      <c r="H2507" s="423" t="s">
        <v>6384</v>
      </c>
      <c r="I2507" s="423">
        <v>1506.03063</v>
      </c>
      <c r="J2507" s="423" t="s">
        <v>6384</v>
      </c>
    </row>
    <row r="2508" ht="15.75" customHeight="1">
      <c r="B2508" s="422">
        <v>41641.0</v>
      </c>
      <c r="C2508" s="423">
        <v>103202.0</v>
      </c>
      <c r="D2508" s="423">
        <v>8.3894862E7</v>
      </c>
      <c r="E2508" s="423">
        <v>3708.383</v>
      </c>
      <c r="F2508" s="423">
        <v>2673976.87</v>
      </c>
      <c r="G2508" s="423">
        <v>4314.0945</v>
      </c>
      <c r="H2508" s="423" t="s">
        <v>6384</v>
      </c>
      <c r="I2508" s="423">
        <v>1505.08033</v>
      </c>
      <c r="J2508" s="423" t="s">
        <v>6384</v>
      </c>
    </row>
    <row r="2509" ht="15.75" customHeight="1">
      <c r="B2509" s="422">
        <v>41640.0</v>
      </c>
      <c r="C2509" s="423">
        <v>104826.0</v>
      </c>
      <c r="D2509" s="423">
        <v>1.00101844E8</v>
      </c>
      <c r="E2509" s="423">
        <v>4119.741</v>
      </c>
      <c r="F2509" s="423">
        <v>2657288.211</v>
      </c>
      <c r="G2509" s="423">
        <v>4286.15366</v>
      </c>
      <c r="H2509" s="423" t="s">
        <v>6384</v>
      </c>
      <c r="I2509" s="423">
        <v>1478.38058</v>
      </c>
      <c r="J2509" s="423" t="s">
        <v>6384</v>
      </c>
    </row>
    <row r="2510" ht="15.75" customHeight="1">
      <c r="B2510" s="422">
        <v>41638.0</v>
      </c>
      <c r="C2510" s="423">
        <v>91634.0</v>
      </c>
      <c r="D2510" s="423">
        <v>9.4221217E7</v>
      </c>
      <c r="E2510" s="423">
        <v>3818.384</v>
      </c>
      <c r="F2510" s="423">
        <v>2647790.834</v>
      </c>
      <c r="G2510" s="423">
        <v>4266.55034</v>
      </c>
      <c r="H2510" s="423" t="s">
        <v>6384</v>
      </c>
      <c r="I2510" s="423">
        <v>1466.25101</v>
      </c>
      <c r="J2510" s="423" t="s">
        <v>6384</v>
      </c>
    </row>
    <row r="2511" ht="15.75" customHeight="1">
      <c r="B2511" s="422">
        <v>41637.0</v>
      </c>
      <c r="C2511" s="423">
        <v>73640.0</v>
      </c>
      <c r="D2511" s="423">
        <v>6.6355387E7</v>
      </c>
      <c r="E2511" s="423">
        <v>2643.033</v>
      </c>
      <c r="F2511" s="423">
        <v>2620025.674</v>
      </c>
      <c r="G2511" s="423">
        <v>4209.69461</v>
      </c>
      <c r="H2511" s="423" t="s">
        <v>6384</v>
      </c>
      <c r="I2511" s="423">
        <v>1450.28523</v>
      </c>
      <c r="J2511" s="423" t="s">
        <v>6384</v>
      </c>
    </row>
    <row r="2512" ht="15.75" customHeight="1">
      <c r="B2512" s="422">
        <v>41634.0</v>
      </c>
      <c r="C2512" s="423">
        <v>118543.0</v>
      </c>
      <c r="D2512" s="423">
        <v>9.4009175E7</v>
      </c>
      <c r="E2512" s="423">
        <v>3675.692</v>
      </c>
      <c r="F2512" s="423">
        <v>2619233.78</v>
      </c>
      <c r="G2512" s="423">
        <v>4200.96098</v>
      </c>
      <c r="H2512" s="423" t="s">
        <v>6384</v>
      </c>
      <c r="I2512" s="423">
        <v>1447.94631</v>
      </c>
      <c r="J2512" s="423" t="s">
        <v>6384</v>
      </c>
    </row>
    <row r="2513" ht="15.75" customHeight="1">
      <c r="B2513" s="422">
        <v>41632.0</v>
      </c>
      <c r="C2513" s="423">
        <v>149609.0</v>
      </c>
      <c r="D2513" s="423">
        <v>9.4243809E7</v>
      </c>
      <c r="E2513" s="423">
        <v>3743.768</v>
      </c>
      <c r="F2513" s="423">
        <v>2632644.641</v>
      </c>
      <c r="G2513" s="423">
        <v>4228.90617</v>
      </c>
      <c r="H2513" s="423" t="s">
        <v>6384</v>
      </c>
      <c r="I2513" s="423">
        <v>1459.26394</v>
      </c>
      <c r="J2513" s="423" t="s">
        <v>6384</v>
      </c>
    </row>
    <row r="2514" ht="15.75" customHeight="1">
      <c r="B2514" s="422">
        <v>41631.0</v>
      </c>
      <c r="C2514" s="423">
        <v>115306.0</v>
      </c>
      <c r="D2514" s="423">
        <v>1.21766501E8</v>
      </c>
      <c r="E2514" s="423">
        <v>4564.406</v>
      </c>
      <c r="F2514" s="423">
        <v>2638200.098</v>
      </c>
      <c r="G2514" s="423">
        <v>4265.24468</v>
      </c>
      <c r="H2514" s="423" t="s">
        <v>6384</v>
      </c>
      <c r="I2514" s="423">
        <v>1472.32973</v>
      </c>
      <c r="J2514" s="423" t="s">
        <v>6384</v>
      </c>
    </row>
    <row r="2515" ht="15.75" customHeight="1">
      <c r="B2515" s="422">
        <v>41630.0</v>
      </c>
      <c r="C2515" s="423">
        <v>155084.0</v>
      </c>
      <c r="D2515" s="423">
        <v>1.79341707E8</v>
      </c>
      <c r="E2515" s="423">
        <v>7100.857</v>
      </c>
      <c r="F2515" s="423">
        <v>2651541.013</v>
      </c>
      <c r="G2515" s="423">
        <v>4288.8694</v>
      </c>
      <c r="H2515" s="423" t="s">
        <v>6384</v>
      </c>
      <c r="I2515" s="423">
        <v>1480.86858</v>
      </c>
      <c r="J2515" s="423" t="s">
        <v>6384</v>
      </c>
    </row>
    <row r="2516" ht="15.75" customHeight="1">
      <c r="B2516" s="422">
        <v>41627.0</v>
      </c>
      <c r="C2516" s="423">
        <v>108009.0</v>
      </c>
      <c r="D2516" s="423">
        <v>1.21389323E8</v>
      </c>
      <c r="E2516" s="423">
        <v>4751.136</v>
      </c>
      <c r="F2516" s="423">
        <v>2635030.591</v>
      </c>
      <c r="G2516" s="423">
        <v>4244.63626</v>
      </c>
      <c r="H2516" s="423" t="s">
        <v>6384</v>
      </c>
      <c r="I2516" s="423">
        <v>1467.06773</v>
      </c>
      <c r="J2516" s="423" t="s">
        <v>6384</v>
      </c>
    </row>
    <row r="2517" ht="15.75" customHeight="1">
      <c r="B2517" s="422">
        <v>41626.0</v>
      </c>
      <c r="C2517" s="423">
        <v>119129.0</v>
      </c>
      <c r="D2517" s="423">
        <v>1.23541935E8</v>
      </c>
      <c r="E2517" s="423">
        <v>4826.715</v>
      </c>
      <c r="F2517" s="423">
        <v>2634095.938</v>
      </c>
      <c r="G2517" s="423">
        <v>4240.12885</v>
      </c>
      <c r="H2517" s="423" t="s">
        <v>6384</v>
      </c>
      <c r="I2517" s="423">
        <v>1468.45635</v>
      </c>
      <c r="J2517" s="423" t="s">
        <v>6384</v>
      </c>
    </row>
    <row r="2518" ht="15.75" customHeight="1">
      <c r="B2518" s="422">
        <v>41625.0</v>
      </c>
      <c r="C2518" s="423">
        <v>138395.0</v>
      </c>
      <c r="D2518" s="423">
        <v>1.51343881E8</v>
      </c>
      <c r="E2518" s="423">
        <v>5937.201</v>
      </c>
      <c r="F2518" s="423">
        <v>2647910.273</v>
      </c>
      <c r="G2518" s="423">
        <v>4270.58604</v>
      </c>
      <c r="H2518" s="423" t="s">
        <v>6384</v>
      </c>
      <c r="I2518" s="423">
        <v>1478.26212</v>
      </c>
      <c r="J2518" s="423" t="s">
        <v>6384</v>
      </c>
    </row>
    <row r="2519" ht="15.75" customHeight="1">
      <c r="B2519" s="422">
        <v>41623.0</v>
      </c>
      <c r="C2519" s="423">
        <v>118362.0</v>
      </c>
      <c r="D2519" s="423">
        <v>1.21994937E8</v>
      </c>
      <c r="E2519" s="423">
        <v>4976.011</v>
      </c>
      <c r="F2519" s="423">
        <v>2655003.498</v>
      </c>
      <c r="G2519" s="423">
        <v>4280.72408</v>
      </c>
      <c r="H2519" s="423" t="s">
        <v>6384</v>
      </c>
      <c r="I2519" s="423">
        <v>1485.45627</v>
      </c>
      <c r="J2519" s="423" t="s">
        <v>6384</v>
      </c>
    </row>
    <row r="2520" ht="15.75" customHeight="1">
      <c r="B2520" s="422">
        <v>41620.0</v>
      </c>
      <c r="C2520" s="423">
        <v>144143.0</v>
      </c>
      <c r="D2520" s="423">
        <v>1.4423557E8</v>
      </c>
      <c r="E2520" s="423">
        <v>5636.54</v>
      </c>
      <c r="F2520" s="423">
        <v>2660198.828</v>
      </c>
      <c r="G2520" s="423">
        <v>4299.58425</v>
      </c>
      <c r="H2520" s="423" t="s">
        <v>6384</v>
      </c>
      <c r="I2520" s="423">
        <v>1490.35251</v>
      </c>
      <c r="J2520" s="423" t="s">
        <v>6384</v>
      </c>
    </row>
    <row r="2521" ht="15.75" customHeight="1">
      <c r="B2521" s="422">
        <v>41619.0</v>
      </c>
      <c r="C2521" s="423">
        <v>163820.0</v>
      </c>
      <c r="D2521" s="423">
        <v>1.90055631E8</v>
      </c>
      <c r="E2521" s="423">
        <v>7159.54</v>
      </c>
      <c r="F2521" s="423">
        <v>2675968.724</v>
      </c>
      <c r="G2521" s="423">
        <v>4333.79045</v>
      </c>
      <c r="H2521" s="423" t="s">
        <v>6384</v>
      </c>
      <c r="I2521" s="423">
        <v>1500.85814</v>
      </c>
      <c r="J2521" s="423" t="s">
        <v>6384</v>
      </c>
    </row>
    <row r="2522" ht="15.75" customHeight="1">
      <c r="B2522" s="422">
        <v>41618.0</v>
      </c>
      <c r="C2522" s="423">
        <v>166674.0</v>
      </c>
      <c r="D2522" s="423">
        <v>1.94010125E8</v>
      </c>
      <c r="E2522" s="423">
        <v>7460.54</v>
      </c>
      <c r="F2522" s="423">
        <v>2676543.196</v>
      </c>
      <c r="G2522" s="423">
        <v>4329.53816</v>
      </c>
      <c r="H2522" s="423" t="s">
        <v>6384</v>
      </c>
      <c r="I2522" s="423">
        <v>1500.74258</v>
      </c>
      <c r="J2522" s="423" t="s">
        <v>6384</v>
      </c>
    </row>
    <row r="2523" ht="15.75" customHeight="1">
      <c r="B2523" s="422">
        <v>41617.0</v>
      </c>
      <c r="C2523" s="423">
        <v>144605.0</v>
      </c>
      <c r="D2523" s="423">
        <v>1.55147409E8</v>
      </c>
      <c r="E2523" s="423">
        <v>6473.687</v>
      </c>
      <c r="F2523" s="423">
        <v>2664181.407</v>
      </c>
      <c r="G2523" s="423">
        <v>4289.82024</v>
      </c>
      <c r="H2523" s="423" t="s">
        <v>6384</v>
      </c>
      <c r="I2523" s="423">
        <v>1495.99106</v>
      </c>
      <c r="J2523" s="423" t="s">
        <v>6384</v>
      </c>
    </row>
    <row r="2524" ht="15.75" customHeight="1">
      <c r="B2524" s="422">
        <v>41616.0</v>
      </c>
      <c r="C2524" s="423">
        <v>124226.0</v>
      </c>
      <c r="D2524" s="423">
        <v>1.23914786E8</v>
      </c>
      <c r="E2524" s="423">
        <v>5265.944</v>
      </c>
      <c r="F2524" s="423">
        <v>2669563.673</v>
      </c>
      <c r="G2524" s="423">
        <v>4302.5657</v>
      </c>
      <c r="H2524" s="423" t="s">
        <v>6384</v>
      </c>
      <c r="I2524" s="423">
        <v>1501.42179</v>
      </c>
      <c r="J2524" s="423" t="s">
        <v>6384</v>
      </c>
    </row>
    <row r="2525" ht="15.75" customHeight="1">
      <c r="B2525" s="422">
        <v>41613.0</v>
      </c>
      <c r="C2525" s="423">
        <v>111735.0</v>
      </c>
      <c r="D2525" s="423">
        <v>9.3279873E7</v>
      </c>
      <c r="E2525" s="423">
        <v>4417.041</v>
      </c>
      <c r="F2525" s="423">
        <v>2658777.903</v>
      </c>
      <c r="G2525" s="423">
        <v>4277.39242</v>
      </c>
      <c r="H2525" s="423" t="s">
        <v>6384</v>
      </c>
      <c r="I2525" s="423">
        <v>1497.9239</v>
      </c>
      <c r="J2525" s="423" t="s">
        <v>6384</v>
      </c>
    </row>
    <row r="2526" ht="15.75" customHeight="1">
      <c r="B2526" s="422">
        <v>41612.0</v>
      </c>
      <c r="C2526" s="423">
        <v>116975.0</v>
      </c>
      <c r="D2526" s="423">
        <v>1.0592744E8</v>
      </c>
      <c r="E2526" s="423">
        <v>4637.085</v>
      </c>
      <c r="F2526" s="423">
        <v>2663730.351</v>
      </c>
      <c r="G2526" s="423">
        <v>4294.22522</v>
      </c>
      <c r="H2526" s="423" t="s">
        <v>6384</v>
      </c>
      <c r="I2526" s="423">
        <v>1507.24943</v>
      </c>
      <c r="J2526" s="423" t="s">
        <v>6384</v>
      </c>
    </row>
    <row r="2527" ht="15.75" customHeight="1">
      <c r="B2527" s="422">
        <v>41611.0</v>
      </c>
      <c r="C2527" s="423">
        <v>120782.0</v>
      </c>
      <c r="D2527" s="423">
        <v>1.17469101E8</v>
      </c>
      <c r="E2527" s="423">
        <v>5415.301</v>
      </c>
      <c r="F2527" s="423">
        <v>2663987.365</v>
      </c>
      <c r="G2527" s="423">
        <v>4310.72128</v>
      </c>
      <c r="H2527" s="423" t="s">
        <v>6384</v>
      </c>
      <c r="I2527" s="423">
        <v>1505.47122</v>
      </c>
      <c r="J2527" s="423" t="s">
        <v>6384</v>
      </c>
    </row>
    <row r="2528" ht="15.75" customHeight="1">
      <c r="B2528" s="422">
        <v>41610.0</v>
      </c>
      <c r="C2528" s="423">
        <v>90226.0</v>
      </c>
      <c r="D2528" s="423">
        <v>8.1472441E7</v>
      </c>
      <c r="E2528" s="423">
        <v>3478.522</v>
      </c>
      <c r="F2528" s="423">
        <v>2621617.304</v>
      </c>
      <c r="G2528" s="423">
        <v>4197.92374</v>
      </c>
      <c r="H2528" s="423" t="s">
        <v>6384</v>
      </c>
      <c r="I2528" s="423">
        <v>1479.59159</v>
      </c>
      <c r="J2528" s="423" t="s">
        <v>6384</v>
      </c>
    </row>
    <row r="2529" ht="15.75" customHeight="1">
      <c r="B2529" s="422">
        <v>41609.0</v>
      </c>
      <c r="C2529" s="423">
        <v>94379.0</v>
      </c>
      <c r="D2529" s="423">
        <v>8.7435074E7</v>
      </c>
      <c r="E2529" s="423">
        <v>3486.878</v>
      </c>
      <c r="F2529" s="423">
        <v>2600594.016</v>
      </c>
      <c r="G2529" s="423">
        <v>4147.20938</v>
      </c>
      <c r="H2529" s="423" t="s">
        <v>6384</v>
      </c>
      <c r="I2529" s="423">
        <v>1470.82165</v>
      </c>
      <c r="J2529" s="423" t="s">
        <v>6384</v>
      </c>
    </row>
    <row r="2530" ht="15.75" customHeight="1">
      <c r="B2530" s="422">
        <v>41606.0</v>
      </c>
      <c r="C2530" s="423">
        <v>101115.0</v>
      </c>
      <c r="D2530" s="423">
        <v>9.248775E7</v>
      </c>
      <c r="E2530" s="423">
        <v>3665.135</v>
      </c>
      <c r="F2530" s="423">
        <v>2635132.363</v>
      </c>
      <c r="G2530" s="423">
        <v>4230.7266</v>
      </c>
      <c r="H2530" s="423" t="s">
        <v>6384</v>
      </c>
      <c r="I2530" s="423">
        <v>1503.78147</v>
      </c>
      <c r="J2530" s="423" t="s">
        <v>6384</v>
      </c>
    </row>
    <row r="2531" ht="15.75" customHeight="1">
      <c r="B2531" s="422">
        <v>41605.0</v>
      </c>
      <c r="C2531" s="423">
        <v>131937.0</v>
      </c>
      <c r="D2531" s="423">
        <v>1.32072569E8</v>
      </c>
      <c r="E2531" s="423">
        <v>5803.008</v>
      </c>
      <c r="F2531" s="423">
        <v>2651997.679</v>
      </c>
      <c r="G2531" s="423">
        <v>4268.65765</v>
      </c>
      <c r="H2531" s="423" t="s">
        <v>6384</v>
      </c>
      <c r="I2531" s="423">
        <v>1516.02137</v>
      </c>
      <c r="J2531" s="423" t="s">
        <v>6384</v>
      </c>
    </row>
    <row r="2532" ht="15.75" customHeight="1">
      <c r="B2532" s="422">
        <v>41604.0</v>
      </c>
      <c r="C2532" s="423">
        <v>165276.0</v>
      </c>
      <c r="D2532" s="423">
        <v>1.84284397E8</v>
      </c>
      <c r="E2532" s="423">
        <v>7262.06</v>
      </c>
      <c r="F2532" s="423">
        <v>2650441.802</v>
      </c>
      <c r="G2532" s="423">
        <v>4277.5496</v>
      </c>
      <c r="H2532" s="423" t="s">
        <v>6384</v>
      </c>
      <c r="I2532" s="423">
        <v>1508.30237</v>
      </c>
      <c r="J2532" s="423" t="s">
        <v>6384</v>
      </c>
    </row>
    <row r="2533" ht="15.75" customHeight="1">
      <c r="B2533" s="422">
        <v>41603.0</v>
      </c>
      <c r="C2533" s="423">
        <v>163568.0</v>
      </c>
      <c r="D2533" s="423">
        <v>1.89363817E8</v>
      </c>
      <c r="E2533" s="423">
        <v>7506.18</v>
      </c>
      <c r="F2533" s="423">
        <v>2685418.006</v>
      </c>
      <c r="G2533" s="423">
        <v>4354.88514</v>
      </c>
      <c r="H2533" s="423" t="s">
        <v>6384</v>
      </c>
      <c r="I2533" s="423">
        <v>1535.26985</v>
      </c>
      <c r="J2533" s="423" t="s">
        <v>6384</v>
      </c>
    </row>
    <row r="2534" ht="15.75" customHeight="1">
      <c r="B2534" s="422">
        <v>41602.0</v>
      </c>
      <c r="C2534" s="423">
        <v>155297.0</v>
      </c>
      <c r="D2534" s="423">
        <v>1.65089083E8</v>
      </c>
      <c r="E2534" s="423">
        <v>6590.403</v>
      </c>
      <c r="F2534" s="423">
        <v>2675954.028</v>
      </c>
      <c r="G2534" s="423">
        <v>4324.70078</v>
      </c>
      <c r="H2534" s="423" t="s">
        <v>6384</v>
      </c>
      <c r="I2534" s="423">
        <v>1531.85021</v>
      </c>
      <c r="J2534" s="423" t="s">
        <v>6384</v>
      </c>
    </row>
    <row r="2535" ht="15.75" customHeight="1">
      <c r="B2535" s="422">
        <v>41599.0</v>
      </c>
      <c r="C2535" s="423">
        <v>173910.0</v>
      </c>
      <c r="D2535" s="423">
        <v>1.91292439E8</v>
      </c>
      <c r="E2535" s="423">
        <v>7281.179</v>
      </c>
      <c r="F2535" s="423">
        <v>2707456.329</v>
      </c>
      <c r="G2535" s="423">
        <v>4395.93732</v>
      </c>
      <c r="H2535" s="423" t="s">
        <v>6384</v>
      </c>
      <c r="I2535" s="423">
        <v>1543.98849</v>
      </c>
      <c r="J2535" s="423" t="s">
        <v>6384</v>
      </c>
    </row>
    <row r="2536" ht="15.75" customHeight="1">
      <c r="B2536" s="422">
        <v>41598.0</v>
      </c>
      <c r="C2536" s="423">
        <v>196510.0</v>
      </c>
      <c r="D2536" s="423">
        <v>2.3742664E8</v>
      </c>
      <c r="E2536" s="423">
        <v>8890.052</v>
      </c>
      <c r="F2536" s="423">
        <v>2731641.827</v>
      </c>
      <c r="G2536" s="423">
        <v>4439.59734</v>
      </c>
      <c r="H2536" s="423" t="s">
        <v>6384</v>
      </c>
      <c r="I2536" s="423">
        <v>1556.88647</v>
      </c>
      <c r="J2536" s="423" t="s">
        <v>6384</v>
      </c>
    </row>
    <row r="2537" ht="15.75" customHeight="1">
      <c r="B2537" s="422">
        <v>41597.0</v>
      </c>
      <c r="C2537" s="423">
        <v>189254.0</v>
      </c>
      <c r="D2537" s="423">
        <v>1.99002743E8</v>
      </c>
      <c r="E2537" s="423">
        <v>7879.226</v>
      </c>
      <c r="F2537" s="423">
        <v>2703434.41</v>
      </c>
      <c r="G2537" s="423">
        <v>4381.37048</v>
      </c>
      <c r="H2537" s="423" t="s">
        <v>6384</v>
      </c>
      <c r="I2537" s="423">
        <v>1530.77354</v>
      </c>
      <c r="J2537" s="423" t="s">
        <v>6384</v>
      </c>
    </row>
    <row r="2538" ht="15.75" customHeight="1">
      <c r="B2538" s="422">
        <v>41596.0</v>
      </c>
      <c r="C2538" s="423">
        <v>140852.0</v>
      </c>
      <c r="D2538" s="423">
        <v>1.56273538E8</v>
      </c>
      <c r="E2538" s="423">
        <v>5799.61</v>
      </c>
      <c r="F2538" s="423">
        <v>2647907.124</v>
      </c>
      <c r="G2538" s="423">
        <v>4279.42964</v>
      </c>
      <c r="H2538" s="423" t="s">
        <v>6384</v>
      </c>
      <c r="I2538" s="423">
        <v>1489.61246</v>
      </c>
      <c r="J2538" s="423" t="s">
        <v>6384</v>
      </c>
    </row>
    <row r="2539" ht="15.75" customHeight="1">
      <c r="B2539" s="422">
        <v>41595.0</v>
      </c>
      <c r="C2539" s="423">
        <v>123142.0</v>
      </c>
      <c r="D2539" s="423">
        <v>1.55082983E8</v>
      </c>
      <c r="E2539" s="423">
        <v>4989.513</v>
      </c>
      <c r="F2539" s="423">
        <v>2635043.506</v>
      </c>
      <c r="G2539" s="423">
        <v>4256.42025</v>
      </c>
      <c r="H2539" s="423" t="s">
        <v>6384</v>
      </c>
      <c r="I2539" s="423">
        <v>1461.67876</v>
      </c>
      <c r="J2539" s="423" t="s">
        <v>6384</v>
      </c>
    </row>
    <row r="2540" ht="15.75" customHeight="1">
      <c r="B2540" s="422">
        <v>41592.0</v>
      </c>
      <c r="C2540" s="423">
        <v>131635.0</v>
      </c>
      <c r="D2540" s="423">
        <v>1.5569411E8</v>
      </c>
      <c r="E2540" s="423">
        <v>5165.039</v>
      </c>
      <c r="F2540" s="423">
        <v>2621999.743</v>
      </c>
      <c r="G2540" s="423">
        <v>4241.54176</v>
      </c>
      <c r="H2540" s="423" t="s">
        <v>6384</v>
      </c>
      <c r="I2540" s="423">
        <v>1446.98385</v>
      </c>
      <c r="J2540" s="423" t="s">
        <v>6384</v>
      </c>
    </row>
    <row r="2541" ht="15.75" customHeight="1">
      <c r="B2541" s="422">
        <v>41591.0</v>
      </c>
      <c r="C2541" s="423">
        <v>121596.0</v>
      </c>
      <c r="D2541" s="423">
        <v>1.42631397E8</v>
      </c>
      <c r="E2541" s="423">
        <v>4712.862</v>
      </c>
      <c r="F2541" s="423">
        <v>2611378.353</v>
      </c>
      <c r="G2541" s="423">
        <v>4212.72366</v>
      </c>
      <c r="H2541" s="423" t="s">
        <v>6384</v>
      </c>
      <c r="I2541" s="423">
        <v>1443.44682</v>
      </c>
      <c r="J2541" s="423" t="s">
        <v>6384</v>
      </c>
    </row>
    <row r="2542" ht="15.75" customHeight="1">
      <c r="B2542" s="422">
        <v>41590.0</v>
      </c>
      <c r="C2542" s="423">
        <v>110124.0</v>
      </c>
      <c r="D2542" s="423">
        <v>1.32077044E8</v>
      </c>
      <c r="E2542" s="423">
        <v>3810.335</v>
      </c>
      <c r="F2542" s="423">
        <v>2599713.283</v>
      </c>
      <c r="G2542" s="423">
        <v>4197.71302</v>
      </c>
      <c r="H2542" s="423" t="s">
        <v>6384</v>
      </c>
      <c r="I2542" s="423">
        <v>1438.71316</v>
      </c>
      <c r="J2542" s="423" t="s">
        <v>6384</v>
      </c>
    </row>
    <row r="2543" ht="15.75" customHeight="1">
      <c r="B2543" s="422">
        <v>41589.0</v>
      </c>
      <c r="C2543" s="423">
        <v>149535.0</v>
      </c>
      <c r="D2543" s="423">
        <v>1.91031982E8</v>
      </c>
      <c r="E2543" s="423">
        <v>5043.847</v>
      </c>
      <c r="F2543" s="423">
        <v>2601330.968</v>
      </c>
      <c r="G2543" s="423">
        <v>4198.50572</v>
      </c>
      <c r="H2543" s="423" t="s">
        <v>6384</v>
      </c>
      <c r="I2543" s="423">
        <v>1436.16593</v>
      </c>
      <c r="J2543" s="423" t="s">
        <v>6384</v>
      </c>
    </row>
    <row r="2544" ht="15.75" customHeight="1">
      <c r="B2544" s="422">
        <v>41588.0</v>
      </c>
      <c r="C2544" s="423">
        <v>139211.0</v>
      </c>
      <c r="D2544" s="423">
        <v>1.82806309E8</v>
      </c>
      <c r="E2544" s="423">
        <v>4984.259</v>
      </c>
      <c r="F2544" s="423">
        <v>2614679.098</v>
      </c>
      <c r="G2544" s="423">
        <v>4244.70359</v>
      </c>
      <c r="H2544" s="423" t="s">
        <v>6384</v>
      </c>
      <c r="I2544" s="423">
        <v>1436.1099</v>
      </c>
      <c r="J2544" s="423" t="s">
        <v>6384</v>
      </c>
    </row>
    <row r="2545" ht="15.75" customHeight="1">
      <c r="B2545" s="422">
        <v>41585.0</v>
      </c>
      <c r="C2545" s="423">
        <v>125841.0</v>
      </c>
      <c r="D2545" s="423">
        <v>1.51000272E8</v>
      </c>
      <c r="E2545" s="423">
        <v>4738.977</v>
      </c>
      <c r="F2545" s="423">
        <v>2607310.649</v>
      </c>
      <c r="G2545" s="423">
        <v>4200.80965</v>
      </c>
      <c r="H2545" s="423" t="s">
        <v>6384</v>
      </c>
      <c r="I2545" s="423">
        <v>1453.3299</v>
      </c>
      <c r="J2545" s="423" t="s">
        <v>6384</v>
      </c>
    </row>
    <row r="2546" ht="15.75" customHeight="1">
      <c r="B2546" s="422">
        <v>41584.0</v>
      </c>
      <c r="C2546" s="423">
        <v>107008.0</v>
      </c>
      <c r="D2546" s="423">
        <v>1.27153576E8</v>
      </c>
      <c r="E2546" s="423">
        <v>3901.913</v>
      </c>
      <c r="F2546" s="423">
        <v>2568660.325</v>
      </c>
      <c r="G2546" s="423">
        <v>4111.96707</v>
      </c>
      <c r="H2546" s="423" t="s">
        <v>6384</v>
      </c>
      <c r="I2546" s="423">
        <v>1435.15496</v>
      </c>
      <c r="J2546" s="423" t="s">
        <v>6384</v>
      </c>
    </row>
    <row r="2547" ht="15.75" customHeight="1">
      <c r="B2547" s="422">
        <v>41583.0</v>
      </c>
      <c r="C2547" s="423">
        <v>109765.0</v>
      </c>
      <c r="D2547" s="423">
        <v>1.20161692E8</v>
      </c>
      <c r="E2547" s="423">
        <v>3889.217</v>
      </c>
      <c r="F2547" s="423">
        <v>2564827.39</v>
      </c>
      <c r="G2547" s="423">
        <v>4090.12154</v>
      </c>
      <c r="H2547" s="423" t="s">
        <v>6384</v>
      </c>
      <c r="I2547" s="423">
        <v>1443.21979</v>
      </c>
      <c r="J2547" s="423" t="s">
        <v>6384</v>
      </c>
    </row>
    <row r="2548" ht="15.75" customHeight="1">
      <c r="B2548" s="422">
        <v>41582.0</v>
      </c>
      <c r="C2548" s="423">
        <v>104915.0</v>
      </c>
      <c r="D2548" s="423">
        <v>1.10136978E8</v>
      </c>
      <c r="E2548" s="423">
        <v>4120.541</v>
      </c>
      <c r="F2548" s="423">
        <v>2568714.662</v>
      </c>
      <c r="G2548" s="423">
        <v>4085.2098</v>
      </c>
      <c r="H2548" s="423" t="s">
        <v>6384</v>
      </c>
      <c r="I2548" s="423">
        <v>1447.31798</v>
      </c>
      <c r="J2548" s="423" t="s">
        <v>6384</v>
      </c>
    </row>
    <row r="2549" ht="15.75" customHeight="1">
      <c r="B2549" s="422">
        <v>41581.0</v>
      </c>
      <c r="C2549" s="423">
        <v>86822.0</v>
      </c>
      <c r="D2549" s="423">
        <v>7.9339074E7</v>
      </c>
      <c r="E2549" s="423">
        <v>3152.315</v>
      </c>
      <c r="F2549" s="423">
        <v>2533748.804</v>
      </c>
      <c r="G2549" s="423">
        <v>3993.33371</v>
      </c>
      <c r="H2549" s="423" t="s">
        <v>6384</v>
      </c>
      <c r="I2549" s="423">
        <v>1433.85283</v>
      </c>
      <c r="J2549" s="423" t="s">
        <v>6384</v>
      </c>
    </row>
    <row r="2550" ht="15.75" customHeight="1">
      <c r="B2550" s="422">
        <v>41578.0</v>
      </c>
      <c r="C2550" s="423">
        <v>92691.0</v>
      </c>
      <c r="D2550" s="423">
        <v>9.9642029E7</v>
      </c>
      <c r="E2550" s="423">
        <v>3518.349</v>
      </c>
      <c r="F2550" s="423">
        <v>2512661.946</v>
      </c>
      <c r="G2550" s="423">
        <v>3967.72898</v>
      </c>
      <c r="H2550" s="423" t="s">
        <v>6384</v>
      </c>
      <c r="I2550" s="423">
        <v>1408.14708</v>
      </c>
      <c r="J2550" s="423" t="s">
        <v>6384</v>
      </c>
    </row>
    <row r="2551" ht="15.75" customHeight="1">
      <c r="B2551" s="422">
        <v>41577.0</v>
      </c>
      <c r="C2551" s="423">
        <v>109799.0</v>
      </c>
      <c r="D2551" s="423">
        <v>1.18101429E8</v>
      </c>
      <c r="E2551" s="423">
        <v>3843.361</v>
      </c>
      <c r="F2551" s="423">
        <v>2492499.515</v>
      </c>
      <c r="G2551" s="423">
        <v>3946.01884</v>
      </c>
      <c r="H2551" s="423" t="s">
        <v>6384</v>
      </c>
      <c r="I2551" s="423">
        <v>1402.24723</v>
      </c>
      <c r="J2551" s="423" t="s">
        <v>6384</v>
      </c>
    </row>
    <row r="2552" ht="15.75" customHeight="1">
      <c r="B2552" s="422">
        <v>41576.0</v>
      </c>
      <c r="C2552" s="423">
        <v>109274.0</v>
      </c>
      <c r="D2552" s="423">
        <v>1.18051712E8</v>
      </c>
      <c r="E2552" s="423">
        <v>3915.761</v>
      </c>
      <c r="F2552" s="423">
        <v>2509576.172</v>
      </c>
      <c r="G2552" s="423">
        <v>3989.14284</v>
      </c>
      <c r="H2552" s="423" t="s">
        <v>6384</v>
      </c>
      <c r="I2552" s="423">
        <v>1404.44408</v>
      </c>
      <c r="J2552" s="423" t="s">
        <v>6384</v>
      </c>
    </row>
    <row r="2553" ht="15.75" customHeight="1">
      <c r="B2553" s="422">
        <v>41575.0</v>
      </c>
      <c r="C2553" s="423">
        <v>106243.0</v>
      </c>
      <c r="D2553" s="423">
        <v>1.16266186E8</v>
      </c>
      <c r="E2553" s="423">
        <v>3686.166</v>
      </c>
      <c r="F2553" s="423">
        <v>2499200.535</v>
      </c>
      <c r="G2553" s="423">
        <v>3951.50769</v>
      </c>
      <c r="H2553" s="423" t="s">
        <v>6384</v>
      </c>
      <c r="I2553" s="423">
        <v>1390.84894</v>
      </c>
      <c r="J2553" s="423" t="s">
        <v>6384</v>
      </c>
    </row>
    <row r="2554" ht="15.75" customHeight="1">
      <c r="B2554" s="422">
        <v>41574.0</v>
      </c>
      <c r="C2554" s="423">
        <v>71645.0</v>
      </c>
      <c r="D2554" s="423">
        <v>7.980652E7</v>
      </c>
      <c r="E2554" s="423">
        <v>2499.005</v>
      </c>
      <c r="F2554" s="423">
        <v>2483452.361</v>
      </c>
      <c r="G2554" s="423">
        <v>3909.14269</v>
      </c>
      <c r="H2554" s="423" t="s">
        <v>6384</v>
      </c>
      <c r="I2554" s="423">
        <v>1386.42933</v>
      </c>
      <c r="J2554" s="423" t="s">
        <v>6384</v>
      </c>
    </row>
    <row r="2555" ht="15.75" customHeight="1">
      <c r="B2555" s="422">
        <v>41571.0</v>
      </c>
      <c r="C2555" s="423">
        <v>67256.0</v>
      </c>
      <c r="D2555" s="423">
        <v>6.7708689E7</v>
      </c>
      <c r="E2555" s="423">
        <v>2303.142</v>
      </c>
      <c r="F2555" s="423">
        <v>2433688.02</v>
      </c>
      <c r="G2555" s="423">
        <v>3799.27225</v>
      </c>
      <c r="H2555" s="423" t="s">
        <v>6384</v>
      </c>
      <c r="I2555" s="423">
        <v>1361.04164</v>
      </c>
      <c r="J2555" s="423" t="s">
        <v>6384</v>
      </c>
    </row>
    <row r="2556" ht="15.75" customHeight="1">
      <c r="B2556" s="422">
        <v>41570.0</v>
      </c>
      <c r="C2556" s="423">
        <v>84797.0</v>
      </c>
      <c r="D2556" s="423">
        <v>8.213001E7</v>
      </c>
      <c r="E2556" s="423">
        <v>2964.361</v>
      </c>
      <c r="F2556" s="423">
        <v>2473730.056</v>
      </c>
      <c r="G2556" s="423">
        <v>3883.86353</v>
      </c>
      <c r="H2556" s="423" t="s">
        <v>6384</v>
      </c>
      <c r="I2556" s="423">
        <v>1393.25145</v>
      </c>
      <c r="J2556" s="423" t="s">
        <v>6384</v>
      </c>
    </row>
    <row r="2557" ht="15.75" customHeight="1">
      <c r="B2557" s="422">
        <v>41569.0</v>
      </c>
      <c r="C2557" s="423">
        <v>64333.0</v>
      </c>
      <c r="D2557" s="423">
        <v>4.807554E7</v>
      </c>
      <c r="E2557" s="423">
        <v>1888.282</v>
      </c>
      <c r="F2557" s="423">
        <v>2448224.189</v>
      </c>
      <c r="G2557" s="423">
        <v>3814.66895</v>
      </c>
      <c r="H2557" s="423" t="s">
        <v>6384</v>
      </c>
      <c r="I2557" s="423">
        <v>1375.24526</v>
      </c>
      <c r="J2557" s="423" t="s">
        <v>6384</v>
      </c>
    </row>
    <row r="2558" ht="15.75" customHeight="1">
      <c r="B2558" s="422">
        <v>41568.0</v>
      </c>
      <c r="C2558" s="423">
        <v>59047.0</v>
      </c>
      <c r="D2558" s="423">
        <v>4.5677895E7</v>
      </c>
      <c r="E2558" s="423">
        <v>1671.163</v>
      </c>
      <c r="F2558" s="423">
        <v>2426987.173</v>
      </c>
      <c r="G2558" s="423">
        <v>3763.88907</v>
      </c>
      <c r="H2558" s="423" t="s">
        <v>6384</v>
      </c>
      <c r="I2558" s="423">
        <v>1358.80598</v>
      </c>
      <c r="J2558" s="423" t="s">
        <v>6384</v>
      </c>
    </row>
    <row r="2559" ht="15.75" customHeight="1">
      <c r="B2559" s="422">
        <v>41567.0</v>
      </c>
      <c r="C2559" s="423">
        <v>41696.0</v>
      </c>
      <c r="D2559" s="423">
        <v>3.1313772E7</v>
      </c>
      <c r="E2559" s="423">
        <v>1104.385</v>
      </c>
      <c r="F2559" s="423">
        <v>2427428.535</v>
      </c>
      <c r="G2559" s="423">
        <v>3771.68271</v>
      </c>
      <c r="H2559" s="423" t="s">
        <v>6384</v>
      </c>
      <c r="I2559" s="423">
        <v>1359.02595</v>
      </c>
      <c r="J2559" s="423" t="s">
        <v>6384</v>
      </c>
    </row>
    <row r="2560" ht="15.75" customHeight="1">
      <c r="B2560" s="422">
        <v>41557.0</v>
      </c>
      <c r="C2560" s="423">
        <v>66902.0</v>
      </c>
      <c r="D2560" s="423">
        <v>6.06403E7</v>
      </c>
      <c r="E2560" s="423">
        <v>2194.933</v>
      </c>
      <c r="F2560" s="423">
        <v>2464175.854</v>
      </c>
      <c r="G2560" s="423">
        <v>3843.55569</v>
      </c>
      <c r="H2560" s="423" t="s">
        <v>6384</v>
      </c>
      <c r="I2560" s="423">
        <v>1387.9488</v>
      </c>
      <c r="J2560" s="423" t="s">
        <v>6384</v>
      </c>
    </row>
    <row r="2561" ht="15.75" customHeight="1">
      <c r="B2561" s="422">
        <v>41556.0</v>
      </c>
      <c r="C2561" s="423">
        <v>66431.0</v>
      </c>
      <c r="D2561" s="423">
        <v>6.1060886E7</v>
      </c>
      <c r="E2561" s="423">
        <v>2258.409</v>
      </c>
      <c r="F2561" s="423">
        <v>2456059.919</v>
      </c>
      <c r="G2561" s="423">
        <v>3821.56777</v>
      </c>
      <c r="H2561" s="423" t="s">
        <v>6384</v>
      </c>
      <c r="I2561" s="423">
        <v>1384.22065</v>
      </c>
      <c r="J2561" s="423" t="s">
        <v>6384</v>
      </c>
    </row>
    <row r="2562" ht="15.75" customHeight="1">
      <c r="B2562" s="422">
        <v>41555.0</v>
      </c>
      <c r="C2562" s="423">
        <v>80158.0</v>
      </c>
      <c r="D2562" s="423">
        <v>6.8399799E7</v>
      </c>
      <c r="E2562" s="423">
        <v>2651.234</v>
      </c>
      <c r="F2562" s="423">
        <v>2441759.625</v>
      </c>
      <c r="G2562" s="423">
        <v>3792.35714</v>
      </c>
      <c r="H2562" s="423" t="s">
        <v>6384</v>
      </c>
      <c r="I2562" s="423">
        <v>1372.61263</v>
      </c>
      <c r="J2562" s="423" t="s">
        <v>6384</v>
      </c>
    </row>
    <row r="2563" ht="15.75" customHeight="1">
      <c r="B2563" s="422">
        <v>41554.0</v>
      </c>
      <c r="C2563" s="423">
        <v>63501.0</v>
      </c>
      <c r="D2563" s="423">
        <v>5.4643302E7</v>
      </c>
      <c r="E2563" s="423">
        <v>2332.669</v>
      </c>
      <c r="F2563" s="423">
        <v>2482821.32</v>
      </c>
      <c r="G2563" s="423">
        <v>3857.25441</v>
      </c>
      <c r="H2563" s="423" t="s">
        <v>6384</v>
      </c>
      <c r="I2563" s="423">
        <v>1403.59329</v>
      </c>
      <c r="J2563" s="423" t="s">
        <v>6384</v>
      </c>
    </row>
    <row r="2564" ht="15.75" customHeight="1">
      <c r="B2564" s="422">
        <v>41553.0</v>
      </c>
      <c r="C2564" s="423">
        <v>66275.0</v>
      </c>
      <c r="D2564" s="423">
        <v>6.2927966E7</v>
      </c>
      <c r="E2564" s="423">
        <v>2465.947</v>
      </c>
      <c r="F2564" s="423">
        <v>2501496.163</v>
      </c>
      <c r="G2564" s="423">
        <v>3882.33252</v>
      </c>
      <c r="H2564" s="423" t="s">
        <v>6384</v>
      </c>
      <c r="I2564" s="423">
        <v>1418.00772</v>
      </c>
      <c r="J2564" s="423" t="s">
        <v>6384</v>
      </c>
    </row>
    <row r="2565" ht="15.75" customHeight="1">
      <c r="B2565" s="422">
        <v>41550.0</v>
      </c>
      <c r="C2565" s="423">
        <v>80231.0</v>
      </c>
      <c r="D2565" s="423">
        <v>6.9061326E7</v>
      </c>
      <c r="E2565" s="423">
        <v>2646.583</v>
      </c>
      <c r="F2565" s="423">
        <v>2530435.682</v>
      </c>
      <c r="G2565" s="423">
        <v>3948.44367</v>
      </c>
      <c r="H2565" s="423" t="s">
        <v>6384</v>
      </c>
      <c r="I2565" s="423">
        <v>1441.93389</v>
      </c>
      <c r="J2565" s="423" t="s">
        <v>6384</v>
      </c>
    </row>
    <row r="2566" ht="15.75" customHeight="1">
      <c r="B2566" s="422">
        <v>41549.0</v>
      </c>
      <c r="C2566" s="423">
        <v>88629.0</v>
      </c>
      <c r="D2566" s="423">
        <v>8.6234958E7</v>
      </c>
      <c r="E2566" s="423">
        <v>2866.327</v>
      </c>
      <c r="F2566" s="423">
        <v>2534688.062</v>
      </c>
      <c r="G2566" s="423">
        <v>3954.48999</v>
      </c>
      <c r="H2566" s="423" t="s">
        <v>6384</v>
      </c>
      <c r="I2566" s="423">
        <v>1441.67662</v>
      </c>
      <c r="J2566" s="423" t="s">
        <v>6384</v>
      </c>
    </row>
    <row r="2567" ht="15.75" customHeight="1">
      <c r="B2567" s="422">
        <v>41548.0</v>
      </c>
      <c r="C2567" s="423">
        <v>75508.0</v>
      </c>
      <c r="D2567" s="423">
        <v>6.4940448E7</v>
      </c>
      <c r="E2567" s="423">
        <v>2405.19</v>
      </c>
      <c r="F2567" s="423">
        <v>2524601.954</v>
      </c>
      <c r="G2567" s="423">
        <v>3928.4889</v>
      </c>
      <c r="H2567" s="423" t="s">
        <v>6384</v>
      </c>
      <c r="I2567" s="423">
        <v>1435.02849</v>
      </c>
      <c r="J2567" s="423" t="s">
        <v>6384</v>
      </c>
    </row>
    <row r="2568" ht="15.75" customHeight="1">
      <c r="B2568" s="422">
        <v>41547.0</v>
      </c>
      <c r="C2568" s="423">
        <v>85425.0</v>
      </c>
      <c r="D2568" s="423">
        <v>6.9624767E7</v>
      </c>
      <c r="E2568" s="423">
        <v>2719.949</v>
      </c>
      <c r="F2568" s="423">
        <v>2529248.831</v>
      </c>
      <c r="G2568" s="423">
        <v>3937.68308</v>
      </c>
      <c r="H2568" s="423" t="s">
        <v>6384</v>
      </c>
      <c r="I2568" s="423">
        <v>1440.52565</v>
      </c>
      <c r="J2568" s="423" t="s">
        <v>6384</v>
      </c>
    </row>
    <row r="2569" ht="15.75" customHeight="1">
      <c r="B2569" s="422">
        <v>41546.0</v>
      </c>
      <c r="C2569" s="423">
        <v>98876.0</v>
      </c>
      <c r="D2569" s="423">
        <v>9.6783039E7</v>
      </c>
      <c r="E2569" s="423">
        <v>3321.674</v>
      </c>
      <c r="F2569" s="423">
        <v>2539028.295</v>
      </c>
      <c r="G2569" s="423">
        <v>3968.79083</v>
      </c>
      <c r="H2569" s="423" t="s">
        <v>6384</v>
      </c>
      <c r="I2569" s="423">
        <v>1448.78838</v>
      </c>
      <c r="J2569" s="423" t="s">
        <v>6384</v>
      </c>
    </row>
    <row r="2570" ht="15.75" customHeight="1">
      <c r="B2570" s="422">
        <v>41543.0</v>
      </c>
      <c r="C2570" s="423">
        <v>90248.0</v>
      </c>
      <c r="D2570" s="423">
        <v>8.2311274E7</v>
      </c>
      <c r="E2570" s="423">
        <v>3030.766</v>
      </c>
      <c r="F2570" s="423">
        <v>2557317.893</v>
      </c>
      <c r="G2570" s="423">
        <v>4013.37648</v>
      </c>
      <c r="H2570" s="423" t="s">
        <v>6384</v>
      </c>
      <c r="I2570" s="423">
        <v>1464.31155</v>
      </c>
      <c r="J2570" s="423" t="s">
        <v>6384</v>
      </c>
    </row>
    <row r="2571" ht="15.75" customHeight="1">
      <c r="B2571" s="422">
        <v>41542.0</v>
      </c>
      <c r="C2571" s="423">
        <v>95793.0</v>
      </c>
      <c r="D2571" s="423">
        <v>8.2891695E7</v>
      </c>
      <c r="E2571" s="423">
        <v>3243.217</v>
      </c>
      <c r="F2571" s="423">
        <v>2554282.249</v>
      </c>
      <c r="G2571" s="423">
        <v>4005.92385</v>
      </c>
      <c r="H2571" s="423" t="s">
        <v>6384</v>
      </c>
      <c r="I2571" s="423">
        <v>1462.54487</v>
      </c>
      <c r="J2571" s="423" t="s">
        <v>6384</v>
      </c>
    </row>
    <row r="2572" ht="15.75" customHeight="1">
      <c r="B2572" s="422">
        <v>41541.0</v>
      </c>
      <c r="C2572" s="423">
        <v>124996.0</v>
      </c>
      <c r="D2572" s="423">
        <v>1.16506353E8</v>
      </c>
      <c r="E2572" s="423">
        <v>4684.266</v>
      </c>
      <c r="F2572" s="423">
        <v>2567131.954</v>
      </c>
      <c r="G2572" s="423">
        <v>4030.09865</v>
      </c>
      <c r="H2572" s="423" t="s">
        <v>6384</v>
      </c>
      <c r="I2572" s="423">
        <v>1471.92065</v>
      </c>
      <c r="J2572" s="423" t="s">
        <v>6384</v>
      </c>
    </row>
    <row r="2573" ht="15.75" customHeight="1">
      <c r="B2573" s="422">
        <v>41540.0</v>
      </c>
      <c r="C2573" s="423">
        <v>129702.0</v>
      </c>
      <c r="D2573" s="423">
        <v>1.33348061E8</v>
      </c>
      <c r="E2573" s="423">
        <v>5213.391</v>
      </c>
      <c r="F2573" s="423">
        <v>2559010.948</v>
      </c>
      <c r="G2573" s="423">
        <v>4021.08327</v>
      </c>
      <c r="H2573" s="423" t="s">
        <v>6384</v>
      </c>
      <c r="I2573" s="423">
        <v>1467.55907</v>
      </c>
      <c r="J2573" s="423" t="s">
        <v>6384</v>
      </c>
    </row>
    <row r="2574" ht="15.75" customHeight="1">
      <c r="B2574" s="422">
        <v>41539.0</v>
      </c>
      <c r="C2574" s="423">
        <v>115311.0</v>
      </c>
      <c r="D2574" s="423">
        <v>9.6138195E7</v>
      </c>
      <c r="E2574" s="423">
        <v>4149.401</v>
      </c>
      <c r="F2574" s="423">
        <v>2572915.484</v>
      </c>
      <c r="G2574" s="423">
        <v>4036.7865</v>
      </c>
      <c r="H2574" s="423" t="s">
        <v>6384</v>
      </c>
      <c r="I2574" s="423">
        <v>1484.47523</v>
      </c>
      <c r="J2574" s="423" t="s">
        <v>6384</v>
      </c>
    </row>
    <row r="2575" ht="15.75" customHeight="1">
      <c r="B2575" s="422">
        <v>41536.0</v>
      </c>
      <c r="C2575" s="423">
        <v>128183.0</v>
      </c>
      <c r="D2575" s="423">
        <v>1.07875458E8</v>
      </c>
      <c r="E2575" s="423">
        <v>4851.991</v>
      </c>
      <c r="F2575" s="423">
        <v>2606125.084</v>
      </c>
      <c r="G2575" s="423">
        <v>4097.71049</v>
      </c>
      <c r="H2575" s="423" t="s">
        <v>6384</v>
      </c>
      <c r="I2575" s="423">
        <v>1512.43296</v>
      </c>
      <c r="J2575" s="423" t="s">
        <v>6384</v>
      </c>
    </row>
    <row r="2576" ht="15.75" customHeight="1">
      <c r="B2576" s="422">
        <v>41535.0</v>
      </c>
      <c r="C2576" s="423">
        <v>170178.0</v>
      </c>
      <c r="D2576" s="423">
        <v>1.50742103E8</v>
      </c>
      <c r="E2576" s="423">
        <v>6529.768</v>
      </c>
      <c r="F2576" s="423">
        <v>2613555.567</v>
      </c>
      <c r="G2576" s="423">
        <v>4116.16888</v>
      </c>
      <c r="H2576" s="423" t="s">
        <v>6384</v>
      </c>
      <c r="I2576" s="423">
        <v>1519.12368</v>
      </c>
      <c r="J2576" s="423" t="s">
        <v>6384</v>
      </c>
    </row>
    <row r="2577" ht="15.75" customHeight="1">
      <c r="B2577" s="422">
        <v>41534.0</v>
      </c>
      <c r="C2577" s="423">
        <v>170420.0</v>
      </c>
      <c r="D2577" s="423">
        <v>1.55660652E8</v>
      </c>
      <c r="E2577" s="423">
        <v>6294.392</v>
      </c>
      <c r="F2577" s="423">
        <v>2610832.515</v>
      </c>
      <c r="G2577" s="423">
        <v>4118.81026</v>
      </c>
      <c r="H2577" s="423" t="s">
        <v>6384</v>
      </c>
      <c r="I2577" s="423">
        <v>1508.15921</v>
      </c>
      <c r="J2577" s="423" t="s">
        <v>6384</v>
      </c>
    </row>
    <row r="2578" ht="15.75" customHeight="1">
      <c r="B2578" s="422">
        <v>41533.0</v>
      </c>
      <c r="C2578" s="423">
        <v>130931.0</v>
      </c>
      <c r="D2578" s="423">
        <v>1.13027245E8</v>
      </c>
      <c r="E2578" s="423">
        <v>5229.345</v>
      </c>
      <c r="F2578" s="423">
        <v>2619730.406</v>
      </c>
      <c r="G2578" s="423">
        <v>4137.93669</v>
      </c>
      <c r="H2578" s="423" t="s">
        <v>6384</v>
      </c>
      <c r="I2578" s="423">
        <v>1523.2802</v>
      </c>
      <c r="J2578" s="423" t="s">
        <v>6384</v>
      </c>
    </row>
    <row r="2579" ht="15.75" customHeight="1">
      <c r="B2579" s="422">
        <v>41532.0</v>
      </c>
      <c r="C2579" s="423">
        <v>142339.0</v>
      </c>
      <c r="D2579" s="423">
        <v>1.19917987E8</v>
      </c>
      <c r="E2579" s="423">
        <v>5905.254</v>
      </c>
      <c r="F2579" s="423">
        <v>2627503.456</v>
      </c>
      <c r="G2579" s="423">
        <v>4123.90697</v>
      </c>
      <c r="H2579" s="423" t="s">
        <v>6384</v>
      </c>
      <c r="I2579" s="423">
        <v>1530.39188</v>
      </c>
      <c r="J2579" s="423" t="s">
        <v>6384</v>
      </c>
    </row>
    <row r="2580" ht="15.75" customHeight="1">
      <c r="B2580" s="422">
        <v>41529.0</v>
      </c>
      <c r="C2580" s="423">
        <v>128508.0</v>
      </c>
      <c r="D2580" s="423">
        <v>9.7547534E7</v>
      </c>
      <c r="E2580" s="423">
        <v>5652.841</v>
      </c>
      <c r="F2580" s="423">
        <v>2602637.753</v>
      </c>
      <c r="G2580" s="423">
        <v>4077.94817</v>
      </c>
      <c r="H2580" s="423" t="s">
        <v>6384</v>
      </c>
      <c r="I2580" s="423">
        <v>1509.4346</v>
      </c>
      <c r="J2580" s="423" t="s">
        <v>6384</v>
      </c>
    </row>
    <row r="2581" ht="15.75" customHeight="1">
      <c r="B2581" s="422">
        <v>41528.0</v>
      </c>
      <c r="C2581" s="423">
        <v>123381.0</v>
      </c>
      <c r="D2581" s="423">
        <v>9.7615694E7</v>
      </c>
      <c r="E2581" s="423">
        <v>5465.373</v>
      </c>
      <c r="F2581" s="423">
        <v>2609405.932</v>
      </c>
      <c r="G2581" s="423">
        <v>4076.96087</v>
      </c>
      <c r="H2581" s="423" t="s">
        <v>6384</v>
      </c>
      <c r="I2581" s="423">
        <v>1515.51093</v>
      </c>
      <c r="J2581" s="423" t="s">
        <v>6384</v>
      </c>
    </row>
    <row r="2582" ht="15.75" customHeight="1">
      <c r="B2582" s="422">
        <v>41527.0</v>
      </c>
      <c r="C2582" s="423">
        <v>124236.0</v>
      </c>
      <c r="D2582" s="423">
        <v>1.07585696E8</v>
      </c>
      <c r="E2582" s="423">
        <v>5161.444</v>
      </c>
      <c r="F2582" s="423">
        <v>2609084.633</v>
      </c>
      <c r="G2582" s="423">
        <v>4073.63372</v>
      </c>
      <c r="H2582" s="423" t="s">
        <v>6384</v>
      </c>
      <c r="I2582" s="423">
        <v>1517.88715</v>
      </c>
      <c r="J2582" s="423" t="s">
        <v>6384</v>
      </c>
    </row>
    <row r="2583" ht="15.75" customHeight="1">
      <c r="B2583" s="422">
        <v>41526.0</v>
      </c>
      <c r="C2583" s="423">
        <v>103687.0</v>
      </c>
      <c r="D2583" s="423">
        <v>7.6590579E7</v>
      </c>
      <c r="E2583" s="423">
        <v>4276.942</v>
      </c>
      <c r="F2583" s="423">
        <v>2604768.993</v>
      </c>
      <c r="G2583" s="423">
        <v>4071.16353</v>
      </c>
      <c r="H2583" s="423" t="s">
        <v>6384</v>
      </c>
      <c r="I2583" s="423">
        <v>1511.70896</v>
      </c>
      <c r="J2583" s="423" t="s">
        <v>6384</v>
      </c>
    </row>
    <row r="2584" ht="15.75" customHeight="1">
      <c r="B2584" s="422">
        <v>41525.0</v>
      </c>
      <c r="C2584" s="423">
        <v>83866.0</v>
      </c>
      <c r="D2584" s="423">
        <v>5.8444477E7</v>
      </c>
      <c r="E2584" s="423">
        <v>3413.28</v>
      </c>
      <c r="F2584" s="423">
        <v>2610894.613</v>
      </c>
      <c r="G2584" s="423">
        <v>4077.3669</v>
      </c>
      <c r="H2584" s="423" t="s">
        <v>6384</v>
      </c>
      <c r="I2584" s="423">
        <v>1519.99302</v>
      </c>
      <c r="J2584" s="423" t="s">
        <v>6384</v>
      </c>
    </row>
    <row r="2585" ht="15.75" customHeight="1">
      <c r="B2585" s="422">
        <v>41522.0</v>
      </c>
      <c r="C2585" s="423">
        <v>101906.0</v>
      </c>
      <c r="D2585" s="423">
        <v>8.3107504E7</v>
      </c>
      <c r="E2585" s="423">
        <v>4126.35</v>
      </c>
      <c r="F2585" s="423">
        <v>2630834.679</v>
      </c>
      <c r="G2585" s="423">
        <v>4118.49974</v>
      </c>
      <c r="H2585" s="423" t="s">
        <v>6384</v>
      </c>
      <c r="I2585" s="423">
        <v>1545.49539</v>
      </c>
      <c r="J2585" s="423" t="s">
        <v>6384</v>
      </c>
    </row>
    <row r="2586" ht="15.75" customHeight="1">
      <c r="B2586" s="422">
        <v>41521.0</v>
      </c>
      <c r="C2586" s="423">
        <v>119223.0</v>
      </c>
      <c r="D2586" s="423">
        <v>9.7341152E7</v>
      </c>
      <c r="E2586" s="423">
        <v>5306.366</v>
      </c>
      <c r="F2586" s="423">
        <v>2642921.33</v>
      </c>
      <c r="G2586" s="423">
        <v>4128.18043</v>
      </c>
      <c r="H2586" s="423" t="s">
        <v>6384</v>
      </c>
      <c r="I2586" s="423">
        <v>1546.53713</v>
      </c>
      <c r="J2586" s="423" t="s">
        <v>6384</v>
      </c>
    </row>
    <row r="2587" ht="15.75" customHeight="1">
      <c r="B2587" s="422">
        <v>41520.0</v>
      </c>
      <c r="C2587" s="423">
        <v>98673.0</v>
      </c>
      <c r="D2587" s="423">
        <v>7.3204713E7</v>
      </c>
      <c r="E2587" s="423">
        <v>4567.234</v>
      </c>
      <c r="F2587" s="423">
        <v>2653566.997</v>
      </c>
      <c r="G2587" s="423">
        <v>4127.61265</v>
      </c>
      <c r="H2587" s="423" t="s">
        <v>6384</v>
      </c>
      <c r="I2587" s="423">
        <v>1552.20807</v>
      </c>
      <c r="J2587" s="423" t="s">
        <v>6384</v>
      </c>
    </row>
    <row r="2588" ht="15.75" customHeight="1">
      <c r="B2588" s="422">
        <v>41519.0</v>
      </c>
      <c r="C2588" s="423">
        <v>103162.0</v>
      </c>
      <c r="D2588" s="423">
        <v>8.3341872E7</v>
      </c>
      <c r="E2588" s="423">
        <v>4788.653</v>
      </c>
      <c r="F2588" s="423">
        <v>2633095.075</v>
      </c>
      <c r="G2588" s="423">
        <v>4100.35839</v>
      </c>
      <c r="H2588" s="423" t="s">
        <v>6384</v>
      </c>
      <c r="I2588" s="423">
        <v>1527.82352</v>
      </c>
      <c r="J2588" s="423" t="s">
        <v>6384</v>
      </c>
    </row>
    <row r="2589" ht="15.75" customHeight="1">
      <c r="B2589" s="422">
        <v>41518.0</v>
      </c>
      <c r="C2589" s="423">
        <v>117094.0</v>
      </c>
      <c r="D2589" s="423">
        <v>9.5298226E7</v>
      </c>
      <c r="E2589" s="423">
        <v>5412.375</v>
      </c>
      <c r="F2589" s="423">
        <v>2656423.341</v>
      </c>
      <c r="G2589" s="423">
        <v>4140.30469</v>
      </c>
      <c r="H2589" s="423" t="s">
        <v>6384</v>
      </c>
      <c r="I2589" s="423">
        <v>1544.88878</v>
      </c>
      <c r="J2589" s="423" t="s">
        <v>6384</v>
      </c>
    </row>
    <row r="2590" ht="15.75" customHeight="1">
      <c r="B2590" s="422">
        <v>41515.0</v>
      </c>
      <c r="C2590" s="423">
        <v>117534.0</v>
      </c>
      <c r="D2590" s="423">
        <v>8.9188578E7</v>
      </c>
      <c r="E2590" s="423">
        <v>5407.267</v>
      </c>
      <c r="F2590" s="423">
        <v>2640738.776</v>
      </c>
      <c r="G2590" s="423">
        <v>4127.48393</v>
      </c>
      <c r="H2590" s="423" t="s">
        <v>6384</v>
      </c>
      <c r="I2590" s="423">
        <v>1540.02104</v>
      </c>
      <c r="J2590" s="423" t="s">
        <v>6384</v>
      </c>
    </row>
    <row r="2591" ht="15.75" customHeight="1">
      <c r="B2591" s="422">
        <v>41513.0</v>
      </c>
      <c r="C2591" s="423">
        <v>143574.0</v>
      </c>
      <c r="D2591" s="423">
        <v>1.13953843E8</v>
      </c>
      <c r="E2591" s="423">
        <v>6902.183</v>
      </c>
      <c r="F2591" s="423">
        <v>2641466.26</v>
      </c>
      <c r="G2591" s="423">
        <v>4132.13428</v>
      </c>
      <c r="H2591" s="423" t="s">
        <v>6384</v>
      </c>
      <c r="I2591" s="423">
        <v>1529.94416</v>
      </c>
      <c r="J2591" s="423" t="s">
        <v>6384</v>
      </c>
    </row>
    <row r="2592" ht="15.75" customHeight="1">
      <c r="B2592" s="422">
        <v>41512.0</v>
      </c>
      <c r="C2592" s="423">
        <v>131875.0</v>
      </c>
      <c r="D2592" s="423">
        <v>1.00760648E8</v>
      </c>
      <c r="E2592" s="423">
        <v>6024.715</v>
      </c>
      <c r="F2592" s="423">
        <v>2643085.063</v>
      </c>
      <c r="G2592" s="423">
        <v>4134.12166</v>
      </c>
      <c r="H2592" s="423" t="s">
        <v>6384</v>
      </c>
      <c r="I2592" s="423">
        <v>1544.89687</v>
      </c>
      <c r="J2592" s="423" t="s">
        <v>6384</v>
      </c>
    </row>
    <row r="2593" ht="15.75" customHeight="1">
      <c r="B2593" s="422">
        <v>41511.0</v>
      </c>
      <c r="C2593" s="423">
        <v>163326.0</v>
      </c>
      <c r="D2593" s="423">
        <v>1.36947246E8</v>
      </c>
      <c r="E2593" s="423">
        <v>8203.062</v>
      </c>
      <c r="F2593" s="423">
        <v>2662874.045</v>
      </c>
      <c r="G2593" s="423">
        <v>4163.18369</v>
      </c>
      <c r="H2593" s="423" t="s">
        <v>6384</v>
      </c>
      <c r="I2593" s="423">
        <v>1568.23478</v>
      </c>
      <c r="J2593" s="423" t="s">
        <v>6384</v>
      </c>
    </row>
    <row r="2594" ht="15.75" customHeight="1">
      <c r="B2594" s="422">
        <v>41508.0</v>
      </c>
      <c r="C2594" s="423">
        <v>148818.0</v>
      </c>
      <c r="D2594" s="423">
        <v>1.31415994E8</v>
      </c>
      <c r="E2594" s="423">
        <v>7360.765</v>
      </c>
      <c r="F2594" s="423">
        <v>2622985.61</v>
      </c>
      <c r="G2594" s="423">
        <v>4125.27112</v>
      </c>
      <c r="H2594" s="423" t="s">
        <v>6384</v>
      </c>
      <c r="I2594" s="423">
        <v>1561.0912</v>
      </c>
      <c r="J2594" s="423" t="s">
        <v>6384</v>
      </c>
    </row>
    <row r="2595" ht="15.75" customHeight="1">
      <c r="B2595" s="422">
        <v>41507.0</v>
      </c>
      <c r="C2595" s="423">
        <v>115927.0</v>
      </c>
      <c r="D2595" s="423">
        <v>1.02283275E8</v>
      </c>
      <c r="E2595" s="423">
        <v>5651.573</v>
      </c>
      <c r="F2595" s="423">
        <v>2585779.572</v>
      </c>
      <c r="G2595" s="423">
        <v>4068.7269</v>
      </c>
      <c r="H2595" s="423" t="s">
        <v>6384</v>
      </c>
      <c r="I2595" s="423">
        <v>1537.24116</v>
      </c>
      <c r="J2595" s="423" t="s">
        <v>6384</v>
      </c>
    </row>
    <row r="2596" ht="15.75" customHeight="1">
      <c r="B2596" s="422">
        <v>41506.0</v>
      </c>
      <c r="C2596" s="423">
        <v>131858.0</v>
      </c>
      <c r="D2596" s="423">
        <v>1.13337417E8</v>
      </c>
      <c r="E2596" s="423">
        <v>7068.519</v>
      </c>
      <c r="F2596" s="423">
        <v>2587908.631</v>
      </c>
      <c r="G2596" s="423">
        <v>4082.67116</v>
      </c>
      <c r="H2596" s="423" t="s">
        <v>6384</v>
      </c>
      <c r="I2596" s="423">
        <v>1549.97958</v>
      </c>
      <c r="J2596" s="423" t="s">
        <v>6384</v>
      </c>
    </row>
    <row r="2597" ht="15.75" customHeight="1">
      <c r="B2597" s="422">
        <v>41505.0</v>
      </c>
      <c r="C2597" s="423">
        <v>106468.0</v>
      </c>
      <c r="D2597" s="423">
        <v>9.049255E7</v>
      </c>
      <c r="E2597" s="423">
        <v>4756.876</v>
      </c>
      <c r="F2597" s="423">
        <v>2580896.962</v>
      </c>
      <c r="G2597" s="423">
        <v>4083.91596</v>
      </c>
      <c r="H2597" s="423" t="s">
        <v>6384</v>
      </c>
      <c r="I2597" s="423">
        <v>1553.6277</v>
      </c>
      <c r="J2597" s="423" t="s">
        <v>6384</v>
      </c>
    </row>
    <row r="2598" ht="15.75" customHeight="1">
      <c r="B2598" s="422">
        <v>41504.0</v>
      </c>
      <c r="C2598" s="423">
        <v>109869.0</v>
      </c>
      <c r="D2598" s="423">
        <v>9.5290986E7</v>
      </c>
      <c r="E2598" s="423">
        <v>4494.337</v>
      </c>
      <c r="F2598" s="423">
        <v>2549067.117</v>
      </c>
      <c r="G2598" s="423">
        <v>4033.77577</v>
      </c>
      <c r="H2598" s="423" t="s">
        <v>6384</v>
      </c>
      <c r="I2598" s="423">
        <v>1538.30768</v>
      </c>
      <c r="J2598" s="423" t="s">
        <v>6384</v>
      </c>
    </row>
    <row r="2599" ht="15.75" customHeight="1">
      <c r="B2599" s="422">
        <v>41500.0</v>
      </c>
      <c r="C2599" s="423">
        <v>91362.0</v>
      </c>
      <c r="D2599" s="423">
        <v>8.0587884E7</v>
      </c>
      <c r="E2599" s="423">
        <v>3512.468</v>
      </c>
      <c r="F2599" s="423">
        <v>2519846.434</v>
      </c>
      <c r="G2599" s="423">
        <v>3983.46835</v>
      </c>
      <c r="H2599" s="423" t="s">
        <v>6384</v>
      </c>
      <c r="I2599" s="423">
        <v>1514.94811</v>
      </c>
      <c r="J2599" s="423" t="s">
        <v>6384</v>
      </c>
    </row>
    <row r="2600" ht="15.75" customHeight="1">
      <c r="B2600" s="422">
        <v>41499.0</v>
      </c>
      <c r="C2600" s="423">
        <v>79333.0</v>
      </c>
      <c r="D2600" s="423">
        <v>6.1123175E7</v>
      </c>
      <c r="E2600" s="423">
        <v>3232.13</v>
      </c>
      <c r="F2600" s="423">
        <v>2513712.95</v>
      </c>
      <c r="G2600" s="423">
        <v>3979.35171</v>
      </c>
      <c r="H2600" s="423" t="s">
        <v>6384</v>
      </c>
      <c r="I2600" s="423">
        <v>1507.64062</v>
      </c>
      <c r="J2600" s="423" t="s">
        <v>6384</v>
      </c>
    </row>
    <row r="2601" ht="15.75" customHeight="1">
      <c r="B2601" s="422">
        <v>41498.0</v>
      </c>
      <c r="C2601" s="423">
        <v>47448.0</v>
      </c>
      <c r="D2601" s="423">
        <v>3.3270272E7</v>
      </c>
      <c r="E2601" s="423">
        <v>1622.955</v>
      </c>
      <c r="F2601" s="423">
        <v>2484050.025</v>
      </c>
      <c r="G2601" s="423">
        <v>3916.83427</v>
      </c>
      <c r="H2601" s="423" t="s">
        <v>6384</v>
      </c>
      <c r="I2601" s="423">
        <v>1481.75867</v>
      </c>
      <c r="J2601" s="423" t="s">
        <v>6384</v>
      </c>
    </row>
    <row r="2602" ht="15.75" customHeight="1">
      <c r="B2602" s="422">
        <v>41491.0</v>
      </c>
      <c r="C2602" s="423">
        <v>56440.0</v>
      </c>
      <c r="D2602" s="423">
        <v>4.1653243E7</v>
      </c>
      <c r="E2602" s="423">
        <v>2152.002</v>
      </c>
      <c r="F2602" s="423">
        <v>2473898.029</v>
      </c>
      <c r="G2602" s="423">
        <v>3891.97519</v>
      </c>
      <c r="H2602" s="423" t="s">
        <v>6384</v>
      </c>
      <c r="I2602" s="423">
        <v>1468.05707</v>
      </c>
      <c r="J2602" s="423" t="s">
        <v>6384</v>
      </c>
    </row>
    <row r="2603" ht="15.75" customHeight="1">
      <c r="B2603" s="422">
        <v>41490.0</v>
      </c>
      <c r="C2603" s="423">
        <v>56363.0</v>
      </c>
      <c r="D2603" s="423">
        <v>4.4417305E7</v>
      </c>
      <c r="E2603" s="423">
        <v>2038.136</v>
      </c>
      <c r="F2603" s="423">
        <v>2452571.064</v>
      </c>
      <c r="G2603" s="423">
        <v>3833.53177</v>
      </c>
      <c r="H2603" s="423" t="s">
        <v>6384</v>
      </c>
      <c r="I2603" s="423">
        <v>1440.91441</v>
      </c>
      <c r="J2603" s="423" t="s">
        <v>6384</v>
      </c>
    </row>
    <row r="2604" ht="15.75" customHeight="1">
      <c r="B2604" s="422">
        <v>41487.0</v>
      </c>
      <c r="C2604" s="423">
        <v>76344.0</v>
      </c>
      <c r="D2604" s="423">
        <v>6.25375E7</v>
      </c>
      <c r="E2604" s="423">
        <v>3028.362</v>
      </c>
      <c r="F2604" s="423">
        <v>2493971.85</v>
      </c>
      <c r="G2604" s="423">
        <v>3911.75212</v>
      </c>
      <c r="H2604" s="423" t="s">
        <v>6384</v>
      </c>
      <c r="I2604" s="423">
        <v>1477.11983</v>
      </c>
      <c r="J2604" s="423" t="s">
        <v>6384</v>
      </c>
    </row>
    <row r="2605" ht="15.75" customHeight="1">
      <c r="B2605" s="422">
        <v>41486.0</v>
      </c>
      <c r="C2605" s="423">
        <v>85558.0</v>
      </c>
      <c r="D2605" s="423">
        <v>7.1865256E7</v>
      </c>
      <c r="E2605" s="423">
        <v>3735.846</v>
      </c>
      <c r="F2605" s="423">
        <v>2503373.347</v>
      </c>
      <c r="G2605" s="423">
        <v>3940.80733</v>
      </c>
      <c r="H2605" s="423" t="s">
        <v>6384</v>
      </c>
      <c r="I2605" s="423">
        <v>1483.07308</v>
      </c>
      <c r="J2605" s="423">
        <v>4342.31096</v>
      </c>
    </row>
    <row r="2606" ht="15.75" customHeight="1">
      <c r="B2606" s="422">
        <v>41485.0</v>
      </c>
      <c r="C2606" s="423">
        <v>82891.0</v>
      </c>
      <c r="D2606" s="423">
        <v>7.1397086E7</v>
      </c>
      <c r="E2606" s="423">
        <v>3447.374</v>
      </c>
      <c r="F2606" s="423">
        <v>2493113.103</v>
      </c>
      <c r="G2606" s="423">
        <v>3957.20246</v>
      </c>
      <c r="H2606" s="423" t="s">
        <v>6384</v>
      </c>
      <c r="I2606" s="423">
        <v>1481.15281</v>
      </c>
      <c r="J2606" s="423">
        <v>4311.13825</v>
      </c>
    </row>
    <row r="2607" ht="15.75" customHeight="1">
      <c r="B2607" s="422">
        <v>41484.0</v>
      </c>
      <c r="C2607" s="423">
        <v>75874.0</v>
      </c>
      <c r="D2607" s="423">
        <v>5.9123936E7</v>
      </c>
      <c r="E2607" s="423">
        <v>3463.743</v>
      </c>
      <c r="F2607" s="423">
        <v>2504942.391</v>
      </c>
      <c r="G2607" s="423">
        <v>3975.1272</v>
      </c>
      <c r="H2607" s="423" t="s">
        <v>6384</v>
      </c>
      <c r="I2607" s="423">
        <v>1490.62977</v>
      </c>
      <c r="J2607" s="423">
        <v>4329.38783</v>
      </c>
    </row>
    <row r="2608" ht="15.75" customHeight="1">
      <c r="B2608" s="422">
        <v>41483.0</v>
      </c>
      <c r="C2608" s="423">
        <v>62656.0</v>
      </c>
      <c r="D2608" s="423">
        <v>4.4034025E7</v>
      </c>
      <c r="E2608" s="423">
        <v>2202.442</v>
      </c>
      <c r="F2608" s="423">
        <v>2474117.673</v>
      </c>
      <c r="G2608" s="423">
        <v>3919.72034</v>
      </c>
      <c r="H2608" s="423" t="s">
        <v>6384</v>
      </c>
      <c r="I2608" s="423">
        <v>1448.46428</v>
      </c>
      <c r="J2608" s="423">
        <v>4260.66785</v>
      </c>
    </row>
    <row r="2609" ht="15.75" customHeight="1">
      <c r="B2609" s="422">
        <v>41480.0</v>
      </c>
      <c r="C2609" s="423">
        <v>94555.0</v>
      </c>
      <c r="D2609" s="423">
        <v>9.0954929E7</v>
      </c>
      <c r="E2609" s="423">
        <v>4038.083</v>
      </c>
      <c r="F2609" s="423">
        <v>2499298.156</v>
      </c>
      <c r="G2609" s="423">
        <v>3979.19659</v>
      </c>
      <c r="H2609" s="423" t="s">
        <v>6384</v>
      </c>
      <c r="I2609" s="423">
        <v>1478.26899</v>
      </c>
      <c r="J2609" s="423">
        <v>4312.20569</v>
      </c>
    </row>
    <row r="2610" ht="15.75" customHeight="1">
      <c r="B2610" s="422">
        <v>41479.0</v>
      </c>
      <c r="C2610" s="423">
        <v>98030.0</v>
      </c>
      <c r="D2610" s="423">
        <v>9.0323005E7</v>
      </c>
      <c r="E2610" s="423">
        <v>4640.75</v>
      </c>
      <c r="F2610" s="423">
        <v>2544261.313</v>
      </c>
      <c r="G2610" s="423">
        <v>4076.50422</v>
      </c>
      <c r="H2610" s="423" t="s">
        <v>6384</v>
      </c>
      <c r="I2610" s="423">
        <v>1511.26862</v>
      </c>
      <c r="J2610" s="423">
        <v>4408.79463</v>
      </c>
    </row>
    <row r="2611" ht="15.75" customHeight="1">
      <c r="B2611" s="422">
        <v>41478.0</v>
      </c>
      <c r="C2611" s="423">
        <v>95846.0</v>
      </c>
      <c r="D2611" s="423">
        <v>8.1745941E7</v>
      </c>
      <c r="E2611" s="423">
        <v>4389.018</v>
      </c>
      <c r="F2611" s="423">
        <v>2458020.267</v>
      </c>
      <c r="G2611" s="423">
        <v>3929.57237</v>
      </c>
      <c r="H2611" s="423" t="s">
        <v>6384</v>
      </c>
      <c r="I2611" s="423">
        <v>1435.06699</v>
      </c>
      <c r="J2611" s="423">
        <v>4224.36019</v>
      </c>
    </row>
    <row r="2612" ht="15.75" customHeight="1">
      <c r="B2612" s="422">
        <v>41477.0</v>
      </c>
      <c r="C2612" s="423">
        <v>96070.0</v>
      </c>
      <c r="D2612" s="423">
        <v>7.7986845E7</v>
      </c>
      <c r="E2612" s="423">
        <v>4327.825</v>
      </c>
      <c r="F2612" s="423">
        <v>2519169.828</v>
      </c>
      <c r="G2612" s="423">
        <v>4054.745</v>
      </c>
      <c r="H2612" s="423" t="s">
        <v>6384</v>
      </c>
      <c r="I2612" s="423">
        <v>1495.80075</v>
      </c>
      <c r="J2612" s="423">
        <v>4358.64732</v>
      </c>
    </row>
    <row r="2613" ht="15.75" customHeight="1">
      <c r="B2613" s="422">
        <v>41476.0</v>
      </c>
      <c r="C2613" s="423">
        <v>121686.0</v>
      </c>
      <c r="D2613" s="423">
        <v>1.0416411E8</v>
      </c>
      <c r="E2613" s="423">
        <v>6069.122</v>
      </c>
      <c r="F2613" s="423">
        <v>2538593.373</v>
      </c>
      <c r="G2613" s="423">
        <v>4090.02336</v>
      </c>
      <c r="H2613" s="423" t="s">
        <v>6384</v>
      </c>
      <c r="I2613" s="423">
        <v>1519.35069</v>
      </c>
      <c r="J2613" s="423">
        <v>4405.161</v>
      </c>
    </row>
    <row r="2614" ht="15.75" customHeight="1">
      <c r="B2614" s="422">
        <v>41473.0</v>
      </c>
      <c r="C2614" s="423">
        <v>149124.0</v>
      </c>
      <c r="D2614" s="423">
        <v>1.30255495E8</v>
      </c>
      <c r="E2614" s="423">
        <v>8520.173</v>
      </c>
      <c r="F2614" s="423">
        <v>2611102.623</v>
      </c>
      <c r="G2614" s="423">
        <v>4223.61598</v>
      </c>
      <c r="H2614" s="423" t="s">
        <v>6384</v>
      </c>
      <c r="I2614" s="423">
        <v>1598.68256</v>
      </c>
      <c r="J2614" s="423">
        <v>4568.46905</v>
      </c>
    </row>
    <row r="2615" ht="15.75" customHeight="1">
      <c r="B2615" s="422">
        <v>41472.0</v>
      </c>
      <c r="C2615" s="423">
        <v>167918.0</v>
      </c>
      <c r="D2615" s="423">
        <v>1.5174832E8</v>
      </c>
      <c r="E2615" s="423">
        <v>9867.814</v>
      </c>
      <c r="F2615" s="423">
        <v>2688247.058</v>
      </c>
      <c r="G2615" s="423">
        <v>4284.13179</v>
      </c>
      <c r="H2615" s="423" t="s">
        <v>6384</v>
      </c>
      <c r="I2615" s="423">
        <v>1640.69929</v>
      </c>
      <c r="J2615" s="423">
        <v>4754.12427</v>
      </c>
    </row>
    <row r="2616" ht="15.75" customHeight="1">
      <c r="B2616" s="422">
        <v>41471.0</v>
      </c>
      <c r="C2616" s="423">
        <v>179379.0</v>
      </c>
      <c r="D2616" s="423">
        <v>1.5531011E8</v>
      </c>
      <c r="E2616" s="423">
        <v>10241.492</v>
      </c>
      <c r="F2616" s="423">
        <v>2698384.194</v>
      </c>
      <c r="G2616" s="423">
        <v>4295.83481</v>
      </c>
      <c r="H2616" s="423" t="s">
        <v>6384</v>
      </c>
      <c r="I2616" s="423">
        <v>1654.22023</v>
      </c>
      <c r="J2616" s="423">
        <v>4775.20494</v>
      </c>
    </row>
    <row r="2617" ht="15.75" customHeight="1">
      <c r="B2617" s="422">
        <v>41470.0</v>
      </c>
      <c r="C2617" s="423">
        <v>141272.0</v>
      </c>
      <c r="D2617" s="423">
        <v>1.18903715E8</v>
      </c>
      <c r="E2617" s="423">
        <v>8324.672</v>
      </c>
      <c r="F2617" s="423">
        <v>2679585.973</v>
      </c>
      <c r="G2617" s="423">
        <v>4275.49736</v>
      </c>
      <c r="H2617" s="423" t="s">
        <v>6384</v>
      </c>
      <c r="I2617" s="423">
        <v>1650.74167</v>
      </c>
      <c r="J2617" s="423">
        <v>4736.0383</v>
      </c>
    </row>
    <row r="2618" ht="15.75" customHeight="1">
      <c r="B2618" s="422">
        <v>41469.0</v>
      </c>
      <c r="C2618" s="423">
        <v>127972.0</v>
      </c>
      <c r="D2618" s="423">
        <v>9.0901527E7</v>
      </c>
      <c r="E2618" s="423">
        <v>5816.174</v>
      </c>
      <c r="F2618" s="423">
        <v>2624782.19</v>
      </c>
      <c r="G2618" s="423">
        <v>4206.60709</v>
      </c>
      <c r="H2618" s="423" t="s">
        <v>6384</v>
      </c>
      <c r="I2618" s="423">
        <v>1605.8943</v>
      </c>
      <c r="J2618" s="423">
        <v>4603.45906</v>
      </c>
    </row>
    <row r="2619" ht="15.75" customHeight="1">
      <c r="B2619" s="422">
        <v>41466.0</v>
      </c>
      <c r="C2619" s="423">
        <v>149549.0</v>
      </c>
      <c r="D2619" s="423">
        <v>1.18546624E8</v>
      </c>
      <c r="E2619" s="423">
        <v>7304.249</v>
      </c>
      <c r="F2619" s="423">
        <v>2662417.006</v>
      </c>
      <c r="G2619" s="423">
        <v>4262.93246</v>
      </c>
      <c r="H2619" s="423" t="s">
        <v>6384</v>
      </c>
      <c r="I2619" s="423">
        <v>1620.17706</v>
      </c>
      <c r="J2619" s="423">
        <v>4684.47741</v>
      </c>
    </row>
    <row r="2620" ht="15.75" customHeight="1">
      <c r="B2620" s="422">
        <v>41465.0</v>
      </c>
      <c r="C2620" s="423">
        <v>203845.0</v>
      </c>
      <c r="D2620" s="423">
        <v>1.85828424E8</v>
      </c>
      <c r="E2620" s="423">
        <v>10401.074</v>
      </c>
      <c r="F2620" s="423">
        <v>2702330.138</v>
      </c>
      <c r="G2620" s="423">
        <v>4345.45728</v>
      </c>
      <c r="H2620" s="423" t="s">
        <v>6384</v>
      </c>
      <c r="I2620" s="423">
        <v>1643.47027</v>
      </c>
      <c r="J2620" s="423">
        <v>4770.48959</v>
      </c>
    </row>
    <row r="2621" ht="15.75" customHeight="1">
      <c r="B2621" s="422">
        <v>41464.0</v>
      </c>
      <c r="C2621" s="423">
        <v>223008.0</v>
      </c>
      <c r="D2621" s="423">
        <v>2.40925332E8</v>
      </c>
      <c r="E2621" s="423">
        <v>12946.159</v>
      </c>
      <c r="F2621" s="423">
        <v>2670612.003</v>
      </c>
      <c r="G2621" s="423">
        <v>4321.31549</v>
      </c>
      <c r="H2621" s="423" t="s">
        <v>6384</v>
      </c>
      <c r="I2621" s="423">
        <v>1634.14643</v>
      </c>
      <c r="J2621" s="423">
        <v>4683.75953</v>
      </c>
    </row>
    <row r="2622" ht="15.75" customHeight="1">
      <c r="B2622" s="422">
        <v>41463.0</v>
      </c>
      <c r="C2622" s="423">
        <v>195854.0</v>
      </c>
      <c r="D2622" s="423">
        <v>2.06344283E8</v>
      </c>
      <c r="E2622" s="423">
        <v>9918.639</v>
      </c>
      <c r="F2622" s="423">
        <v>2615271.806</v>
      </c>
      <c r="G2622" s="423">
        <v>4263.23762</v>
      </c>
      <c r="H2622" s="423" t="s">
        <v>6384</v>
      </c>
      <c r="I2622" s="423">
        <v>1600.32164</v>
      </c>
      <c r="J2622" s="423">
        <v>4559.38857</v>
      </c>
    </row>
    <row r="2623" ht="15.75" customHeight="1">
      <c r="B2623" s="422">
        <v>41462.0</v>
      </c>
      <c r="C2623" s="423">
        <v>182016.0</v>
      </c>
      <c r="D2623" s="423">
        <v>1.85911996E8</v>
      </c>
      <c r="E2623" s="423">
        <v>8582.54</v>
      </c>
      <c r="F2623" s="423">
        <v>2616650.965</v>
      </c>
      <c r="G2623" s="423">
        <v>4278.09955</v>
      </c>
      <c r="H2623" s="423" t="s">
        <v>6384</v>
      </c>
      <c r="I2623" s="423">
        <v>1599.14579</v>
      </c>
      <c r="J2623" s="423">
        <v>4558.67241</v>
      </c>
    </row>
    <row r="2624" ht="15.75" customHeight="1">
      <c r="B2624" s="422">
        <v>41459.0</v>
      </c>
      <c r="C2624" s="423">
        <v>194922.0</v>
      </c>
      <c r="D2624" s="423">
        <v>1.95339099E8</v>
      </c>
      <c r="E2624" s="423">
        <v>9131.952</v>
      </c>
      <c r="F2624" s="423">
        <v>2608180.257</v>
      </c>
      <c r="G2624" s="423">
        <v>4270.42589</v>
      </c>
      <c r="H2624" s="423" t="s">
        <v>6384</v>
      </c>
      <c r="I2624" s="423">
        <v>1594.7675</v>
      </c>
      <c r="J2624" s="423">
        <v>4542.32065</v>
      </c>
    </row>
    <row r="2625" ht="15.75" customHeight="1">
      <c r="B2625" s="422">
        <v>41458.0</v>
      </c>
      <c r="C2625" s="423">
        <v>172873.0</v>
      </c>
      <c r="D2625" s="423">
        <v>1.5958562E8</v>
      </c>
      <c r="E2625" s="423">
        <v>8051.983</v>
      </c>
      <c r="F2625" s="423">
        <v>2587884.393</v>
      </c>
      <c r="G2625" s="423">
        <v>4231.9587</v>
      </c>
      <c r="H2625" s="423" t="s">
        <v>6384</v>
      </c>
      <c r="I2625" s="423">
        <v>1584.97176</v>
      </c>
      <c r="J2625" s="423">
        <v>4503.27436</v>
      </c>
    </row>
    <row r="2626" ht="15.75" customHeight="1">
      <c r="B2626" s="422">
        <v>41457.0</v>
      </c>
      <c r="C2626" s="423">
        <v>147430.0</v>
      </c>
      <c r="D2626" s="423">
        <v>1.3336897E8</v>
      </c>
      <c r="E2626" s="423">
        <v>7625.333</v>
      </c>
      <c r="F2626" s="423">
        <v>2588158.321</v>
      </c>
      <c r="G2626" s="423">
        <v>4224.16216</v>
      </c>
      <c r="H2626" s="423" t="s">
        <v>6384</v>
      </c>
      <c r="I2626" s="423">
        <v>1578.38507</v>
      </c>
      <c r="J2626" s="423">
        <v>4505.37166</v>
      </c>
    </row>
    <row r="2627" ht="15.75" customHeight="1">
      <c r="B2627" s="422">
        <v>41455.0</v>
      </c>
      <c r="C2627" s="423">
        <v>126636.0</v>
      </c>
      <c r="D2627" s="423">
        <v>1.05737563E8</v>
      </c>
      <c r="E2627" s="423">
        <v>5682.204</v>
      </c>
      <c r="F2627" s="423">
        <v>2530245.993</v>
      </c>
      <c r="G2627" s="423">
        <v>4104.646</v>
      </c>
      <c r="H2627" s="423" t="s">
        <v>6384</v>
      </c>
      <c r="I2627" s="423">
        <v>1532.54768</v>
      </c>
      <c r="J2627" s="423">
        <v>4385.76949</v>
      </c>
    </row>
    <row r="2628" ht="15.75" customHeight="1">
      <c r="B2628" s="422">
        <v>41452.0</v>
      </c>
      <c r="C2628" s="423">
        <v>139127.0</v>
      </c>
      <c r="D2628" s="423">
        <v>1.16693247E8</v>
      </c>
      <c r="E2628" s="423">
        <v>6441.534</v>
      </c>
      <c r="F2628" s="423">
        <v>2548996.411</v>
      </c>
      <c r="G2628" s="423">
        <v>4149.16093</v>
      </c>
      <c r="H2628" s="423" t="s">
        <v>6384</v>
      </c>
      <c r="I2628" s="423">
        <v>1547.54868</v>
      </c>
      <c r="J2628" s="423">
        <v>4425.47574</v>
      </c>
    </row>
    <row r="2629" ht="15.75" customHeight="1">
      <c r="B2629" s="422">
        <v>41451.0</v>
      </c>
      <c r="C2629" s="423">
        <v>145985.0</v>
      </c>
      <c r="D2629" s="423">
        <v>1.38399277E8</v>
      </c>
      <c r="E2629" s="423">
        <v>7868.136</v>
      </c>
      <c r="F2629" s="423">
        <v>2571058.81</v>
      </c>
      <c r="G2629" s="423">
        <v>4190.09027</v>
      </c>
      <c r="H2629" s="423" t="s">
        <v>6384</v>
      </c>
      <c r="I2629" s="423">
        <v>1567.57334</v>
      </c>
      <c r="J2629" s="423">
        <v>4465.4733</v>
      </c>
    </row>
    <row r="2630" ht="15.75" customHeight="1">
      <c r="B2630" s="422">
        <v>41449.0</v>
      </c>
      <c r="C2630" s="423">
        <v>117204.0</v>
      </c>
      <c r="D2630" s="423">
        <v>1.04697486E8</v>
      </c>
      <c r="E2630" s="423">
        <v>5118.641</v>
      </c>
      <c r="F2630" s="423">
        <v>2545273.968</v>
      </c>
      <c r="G2630" s="423">
        <v>4146.5562</v>
      </c>
      <c r="H2630" s="423" t="s">
        <v>6384</v>
      </c>
      <c r="I2630" s="423">
        <v>1546.73633</v>
      </c>
      <c r="J2630" s="423">
        <v>4410.12279</v>
      </c>
    </row>
    <row r="2631" ht="15.75" customHeight="1">
      <c r="B2631" s="422">
        <v>41448.0</v>
      </c>
      <c r="C2631" s="423">
        <v>149683.0</v>
      </c>
      <c r="D2631" s="423">
        <v>1.35757434E8</v>
      </c>
      <c r="E2631" s="423">
        <v>6600.942</v>
      </c>
      <c r="F2631" s="423">
        <v>2551826.225</v>
      </c>
      <c r="G2631" s="423">
        <v>4170.15559</v>
      </c>
      <c r="H2631" s="423" t="s">
        <v>6384</v>
      </c>
      <c r="I2631" s="423">
        <v>1550.21846</v>
      </c>
      <c r="J2631" s="423">
        <v>4427.99316</v>
      </c>
    </row>
    <row r="2632" ht="15.75" customHeight="1">
      <c r="B2632" s="422">
        <v>41445.0</v>
      </c>
      <c r="C2632" s="423">
        <v>160996.0</v>
      </c>
      <c r="D2632" s="423">
        <v>1.63378117E8</v>
      </c>
      <c r="E2632" s="423">
        <v>6855.768</v>
      </c>
      <c r="F2632" s="423">
        <v>2558522.881</v>
      </c>
      <c r="G2632" s="423">
        <v>4213.92411</v>
      </c>
      <c r="H2632" s="423" t="s">
        <v>6384</v>
      </c>
      <c r="I2632" s="423">
        <v>1553.00236</v>
      </c>
      <c r="J2632" s="423">
        <v>4429.6331</v>
      </c>
    </row>
    <row r="2633" ht="15.75" customHeight="1">
      <c r="B2633" s="422">
        <v>41444.0</v>
      </c>
      <c r="C2633" s="423">
        <v>211876.0</v>
      </c>
      <c r="D2633" s="423">
        <v>2.38292208E8</v>
      </c>
      <c r="E2633" s="423">
        <v>10722.631</v>
      </c>
      <c r="F2633" s="423">
        <v>2579056.502</v>
      </c>
      <c r="G2633" s="423">
        <v>4259.21744</v>
      </c>
      <c r="H2633" s="423" t="s">
        <v>6384</v>
      </c>
      <c r="I2633" s="423">
        <v>1570.34808</v>
      </c>
      <c r="J2633" s="423">
        <v>4477.08942</v>
      </c>
    </row>
    <row r="2634" ht="15.75" customHeight="1">
      <c r="B2634" s="422">
        <v>41443.0</v>
      </c>
      <c r="C2634" s="423">
        <v>199952.0</v>
      </c>
      <c r="D2634" s="423">
        <v>2.30011931E8</v>
      </c>
      <c r="E2634" s="423">
        <v>8473.919</v>
      </c>
      <c r="F2634" s="423">
        <v>2543713.443</v>
      </c>
      <c r="G2634" s="423">
        <v>4184.46723</v>
      </c>
      <c r="H2634" s="423" t="s">
        <v>6384</v>
      </c>
      <c r="I2634" s="423">
        <v>1535.96397</v>
      </c>
      <c r="J2634" s="423">
        <v>4386.49585</v>
      </c>
    </row>
    <row r="2635" ht="15.75" customHeight="1">
      <c r="B2635" s="422">
        <v>41442.0</v>
      </c>
      <c r="C2635" s="423">
        <v>186281.0</v>
      </c>
      <c r="D2635" s="423">
        <v>2.16902517E8</v>
      </c>
      <c r="E2635" s="423">
        <v>8216.917</v>
      </c>
      <c r="F2635" s="423">
        <v>2523631.268</v>
      </c>
      <c r="G2635" s="423">
        <v>4165.70523</v>
      </c>
      <c r="H2635" s="423" t="s">
        <v>6384</v>
      </c>
      <c r="I2635" s="423">
        <v>1526.26938</v>
      </c>
      <c r="J2635" s="423">
        <v>4373.62028</v>
      </c>
    </row>
    <row r="2636" ht="15.75" customHeight="1">
      <c r="B2636" s="422">
        <v>41441.0</v>
      </c>
      <c r="C2636" s="423">
        <v>166710.0</v>
      </c>
      <c r="D2636" s="423">
        <v>1.9063998E8</v>
      </c>
      <c r="E2636" s="423">
        <v>8149.723</v>
      </c>
      <c r="F2636" s="423">
        <v>2526947.764</v>
      </c>
      <c r="G2636" s="423">
        <v>4179.67607</v>
      </c>
      <c r="H2636" s="423" t="s">
        <v>6384</v>
      </c>
      <c r="I2636" s="423">
        <v>1536.28087</v>
      </c>
      <c r="J2636" s="423">
        <v>4385.88791</v>
      </c>
    </row>
    <row r="2637" ht="15.75" customHeight="1">
      <c r="B2637" s="422">
        <v>41438.0</v>
      </c>
      <c r="C2637" s="423">
        <v>155151.0</v>
      </c>
      <c r="D2637" s="423">
        <v>1.55403412E8</v>
      </c>
      <c r="E2637" s="423">
        <v>5934.961</v>
      </c>
      <c r="F2637" s="423">
        <v>2484071.155</v>
      </c>
      <c r="G2637" s="423">
        <v>4079.80402</v>
      </c>
      <c r="H2637" s="423" t="s">
        <v>6384</v>
      </c>
      <c r="I2637" s="423">
        <v>1505.58804</v>
      </c>
      <c r="J2637" s="423">
        <v>4299.66331</v>
      </c>
    </row>
    <row r="2638" ht="15.75" customHeight="1">
      <c r="B2638" s="422">
        <v>41437.0</v>
      </c>
      <c r="C2638" s="423">
        <v>178137.0</v>
      </c>
      <c r="D2638" s="423">
        <v>1.97211529E8</v>
      </c>
      <c r="E2638" s="423">
        <v>7523.019</v>
      </c>
      <c r="F2638" s="423">
        <v>2496594.188</v>
      </c>
      <c r="G2638" s="423">
        <v>4103.39237</v>
      </c>
      <c r="H2638" s="423" t="s">
        <v>6384</v>
      </c>
      <c r="I2638" s="423">
        <v>1512.37997</v>
      </c>
      <c r="J2638" s="423">
        <v>4328.48298</v>
      </c>
    </row>
    <row r="2639" ht="15.75" customHeight="1">
      <c r="B2639" s="422">
        <v>41436.0</v>
      </c>
      <c r="C2639" s="423">
        <v>149886.0</v>
      </c>
      <c r="D2639" s="423">
        <v>1.57720412E8</v>
      </c>
      <c r="E2639" s="423">
        <v>6451.749</v>
      </c>
      <c r="F2639" s="423">
        <v>2486858.224</v>
      </c>
      <c r="G2639" s="423">
        <v>4062.74509</v>
      </c>
      <c r="H2639" s="423" t="s">
        <v>6384</v>
      </c>
      <c r="I2639" s="423">
        <v>1513.974</v>
      </c>
      <c r="J2639" s="423">
        <v>4309.6923</v>
      </c>
    </row>
    <row r="2640" ht="15.75" customHeight="1">
      <c r="B2640" s="422">
        <v>41435.0</v>
      </c>
      <c r="C2640" s="423">
        <v>118833.0</v>
      </c>
      <c r="D2640" s="423">
        <v>1.20477285E8</v>
      </c>
      <c r="E2640" s="423">
        <v>4734.439</v>
      </c>
      <c r="F2640" s="423">
        <v>2465382.818</v>
      </c>
      <c r="G2640" s="423">
        <v>4006.83106</v>
      </c>
      <c r="H2640" s="423" t="s">
        <v>6384</v>
      </c>
      <c r="I2640" s="423">
        <v>1496.89266</v>
      </c>
      <c r="J2640" s="423">
        <v>4266.62817</v>
      </c>
    </row>
    <row r="2641" ht="15.75" customHeight="1">
      <c r="B2641" s="422">
        <v>41434.0</v>
      </c>
      <c r="C2641" s="423">
        <v>120133.0</v>
      </c>
      <c r="D2641" s="423">
        <v>1.1969146E8</v>
      </c>
      <c r="E2641" s="423">
        <v>4317.426</v>
      </c>
      <c r="F2641" s="423">
        <v>2401384.316</v>
      </c>
      <c r="G2641" s="423">
        <v>3882.81177</v>
      </c>
      <c r="H2641" s="423" t="s">
        <v>6384</v>
      </c>
      <c r="I2641" s="423">
        <v>1443.90809</v>
      </c>
      <c r="J2641" s="423">
        <v>4133.60158</v>
      </c>
    </row>
    <row r="2642" ht="15.75" customHeight="1">
      <c r="B2642" s="422">
        <v>41431.0</v>
      </c>
      <c r="C2642" s="423">
        <v>147527.0</v>
      </c>
      <c r="D2642" s="423">
        <v>1.50569746E8</v>
      </c>
      <c r="E2642" s="423">
        <v>6316.365</v>
      </c>
      <c r="F2642" s="423">
        <v>2472082.334</v>
      </c>
      <c r="G2642" s="423">
        <v>4028.1261</v>
      </c>
      <c r="H2642" s="423" t="s">
        <v>6384</v>
      </c>
      <c r="I2642" s="423">
        <v>1500.73093</v>
      </c>
      <c r="J2642" s="423">
        <v>4300.74353</v>
      </c>
    </row>
    <row r="2643" ht="15.75" customHeight="1">
      <c r="B2643" s="422">
        <v>41430.0</v>
      </c>
      <c r="C2643" s="423">
        <v>151502.0</v>
      </c>
      <c r="D2643" s="423">
        <v>1.64767743E8</v>
      </c>
      <c r="E2643" s="423">
        <v>6608.579</v>
      </c>
      <c r="F2643" s="423">
        <v>2476544.852</v>
      </c>
      <c r="G2643" s="423">
        <v>4048.03651</v>
      </c>
      <c r="H2643" s="423" t="s">
        <v>6384</v>
      </c>
      <c r="I2643" s="423">
        <v>1498.89799</v>
      </c>
      <c r="J2643" s="423">
        <v>4310.62674</v>
      </c>
    </row>
    <row r="2644" ht="15.75" customHeight="1">
      <c r="B2644" s="422">
        <v>41429.0</v>
      </c>
      <c r="C2644" s="423">
        <v>155527.0</v>
      </c>
      <c r="D2644" s="423">
        <v>1.60676293E8</v>
      </c>
      <c r="E2644" s="423">
        <v>6117.604</v>
      </c>
      <c r="F2644" s="423">
        <v>2440700.156</v>
      </c>
      <c r="G2644" s="423">
        <v>3974.48766</v>
      </c>
      <c r="H2644" s="423" t="s">
        <v>6384</v>
      </c>
      <c r="I2644" s="423">
        <v>1465.10594</v>
      </c>
      <c r="J2644" s="423">
        <v>4222.94934</v>
      </c>
    </row>
    <row r="2645" ht="15.75" customHeight="1">
      <c r="B2645" s="422">
        <v>41428.0</v>
      </c>
      <c r="C2645" s="423">
        <v>142952.0</v>
      </c>
      <c r="D2645" s="423">
        <v>1.54994957E8</v>
      </c>
      <c r="E2645" s="423">
        <v>5469.933</v>
      </c>
      <c r="F2645" s="423">
        <v>2436580.581</v>
      </c>
      <c r="G2645" s="423">
        <v>3974.97309</v>
      </c>
      <c r="H2645" s="423" t="s">
        <v>6384</v>
      </c>
      <c r="I2645" s="423">
        <v>1462.29122</v>
      </c>
      <c r="J2645" s="423">
        <v>4216.59576</v>
      </c>
    </row>
    <row r="2646" ht="15.75" customHeight="1">
      <c r="B2646" s="422">
        <v>41427.0</v>
      </c>
      <c r="C2646" s="423">
        <v>133316.0</v>
      </c>
      <c r="D2646" s="423">
        <v>1.48074928E8</v>
      </c>
      <c r="E2646" s="423">
        <v>4761.719</v>
      </c>
      <c r="F2646" s="423">
        <v>2413018.259</v>
      </c>
      <c r="G2646" s="423">
        <v>3943.2486</v>
      </c>
      <c r="H2646" s="423" t="s">
        <v>6384</v>
      </c>
      <c r="I2646" s="423">
        <v>1445.78883</v>
      </c>
      <c r="J2646" s="423">
        <v>4162.80259</v>
      </c>
    </row>
    <row r="2647" ht="15.75" customHeight="1">
      <c r="B2647" s="422">
        <v>41424.0</v>
      </c>
      <c r="C2647" s="423">
        <v>121862.0</v>
      </c>
      <c r="D2647" s="423">
        <v>1.35775478E8</v>
      </c>
      <c r="E2647" s="423">
        <v>4667.618</v>
      </c>
      <c r="F2647" s="423">
        <v>2384089.307</v>
      </c>
      <c r="G2647" s="423">
        <v>3878.07027</v>
      </c>
      <c r="H2647" s="423" t="s">
        <v>6384</v>
      </c>
      <c r="I2647" s="423">
        <v>1426.74518</v>
      </c>
      <c r="J2647" s="423">
        <v>4100.51045</v>
      </c>
    </row>
    <row r="2648" ht="15.75" customHeight="1">
      <c r="B2648" s="422">
        <v>41423.0</v>
      </c>
      <c r="C2648" s="423">
        <v>106481.0</v>
      </c>
      <c r="D2648" s="423">
        <v>1.109915E8</v>
      </c>
      <c r="E2648" s="423">
        <v>4330.337</v>
      </c>
      <c r="F2648" s="423">
        <v>2376130.307</v>
      </c>
      <c r="G2648" s="423">
        <v>3855.14341</v>
      </c>
      <c r="H2648" s="423" t="s">
        <v>6384</v>
      </c>
      <c r="I2648" s="423">
        <v>1421.38703</v>
      </c>
      <c r="J2648" s="423">
        <v>4082.48244</v>
      </c>
    </row>
    <row r="2649" ht="15.75" customHeight="1">
      <c r="B2649" s="422">
        <v>41422.0</v>
      </c>
      <c r="C2649" s="423">
        <v>78829.0</v>
      </c>
      <c r="D2649" s="423">
        <v>7.9540389E7</v>
      </c>
      <c r="E2649" s="423">
        <v>2370.091</v>
      </c>
      <c r="F2649" s="423">
        <v>2330712.107</v>
      </c>
      <c r="G2649" s="423">
        <v>3757.9916</v>
      </c>
      <c r="H2649" s="423" t="s">
        <v>6384</v>
      </c>
      <c r="I2649" s="423">
        <v>1381.97125</v>
      </c>
      <c r="J2649" s="423">
        <v>3977.44704</v>
      </c>
    </row>
    <row r="2650" ht="15.75" customHeight="1">
      <c r="B2650" s="422">
        <v>41421.0</v>
      </c>
      <c r="C2650" s="423">
        <v>67072.0</v>
      </c>
      <c r="D2650" s="423">
        <v>5.7525884E7</v>
      </c>
      <c r="E2650" s="423">
        <v>1874.272</v>
      </c>
      <c r="F2650" s="423">
        <v>2321120.956</v>
      </c>
      <c r="G2650" s="423">
        <v>3748.22249</v>
      </c>
      <c r="H2650" s="423" t="s">
        <v>6384</v>
      </c>
      <c r="I2650" s="423">
        <v>1378.58581</v>
      </c>
      <c r="J2650" s="423">
        <v>3958.8102</v>
      </c>
    </row>
    <row r="2651" ht="15.75" customHeight="1">
      <c r="B2651" s="422">
        <v>41420.0</v>
      </c>
      <c r="C2651" s="423">
        <v>63409.0</v>
      </c>
      <c r="D2651" s="423">
        <v>5.7422024E7</v>
      </c>
      <c r="E2651" s="423">
        <v>1655.83</v>
      </c>
      <c r="F2651" s="423">
        <v>2291442.258</v>
      </c>
      <c r="G2651" s="423">
        <v>3683.9812</v>
      </c>
      <c r="H2651" s="423" t="s">
        <v>6384</v>
      </c>
      <c r="I2651" s="423">
        <v>1358.58269</v>
      </c>
      <c r="J2651" s="423">
        <v>3895.01716</v>
      </c>
    </row>
    <row r="2652" ht="15.75" customHeight="1">
      <c r="B2652" s="422">
        <v>41416.0</v>
      </c>
      <c r="C2652" s="423">
        <v>105718.0</v>
      </c>
      <c r="D2652" s="423">
        <v>9.4238427E7</v>
      </c>
      <c r="E2652" s="423">
        <v>3130.256</v>
      </c>
      <c r="F2652" s="423">
        <v>2326295.729</v>
      </c>
      <c r="G2652" s="423">
        <v>3762.08696</v>
      </c>
      <c r="H2652" s="423" t="s">
        <v>6384</v>
      </c>
      <c r="I2652" s="423">
        <v>1387.52391</v>
      </c>
      <c r="J2652" s="423">
        <v>3974.15287</v>
      </c>
    </row>
    <row r="2653" ht="15.75" customHeight="1">
      <c r="B2653" s="422">
        <v>41415.0</v>
      </c>
      <c r="C2653" s="423">
        <v>135109.0</v>
      </c>
      <c r="D2653" s="423">
        <v>1.21731345E8</v>
      </c>
      <c r="E2653" s="423">
        <v>4179.814</v>
      </c>
      <c r="F2653" s="423">
        <v>2358512.024</v>
      </c>
      <c r="G2653" s="423">
        <v>3832.62145</v>
      </c>
      <c r="H2653" s="423" t="s">
        <v>6384</v>
      </c>
      <c r="I2653" s="423">
        <v>1407.62362</v>
      </c>
      <c r="J2653" s="423">
        <v>4047.23618</v>
      </c>
    </row>
    <row r="2654" ht="15.75" customHeight="1">
      <c r="B2654" s="422">
        <v>41414.0</v>
      </c>
      <c r="C2654" s="423">
        <v>145835.0</v>
      </c>
      <c r="D2654" s="423">
        <v>1.46951083E8</v>
      </c>
      <c r="E2654" s="423">
        <v>4704.514</v>
      </c>
      <c r="F2654" s="423">
        <v>2381913.004</v>
      </c>
      <c r="G2654" s="423">
        <v>3902.39043</v>
      </c>
      <c r="H2654" s="423" t="s">
        <v>6384</v>
      </c>
      <c r="I2654" s="423">
        <v>1420.35566</v>
      </c>
      <c r="J2654" s="423">
        <v>4096.76014</v>
      </c>
    </row>
    <row r="2655" ht="15.75" customHeight="1">
      <c r="B2655" s="422">
        <v>41413.0</v>
      </c>
      <c r="C2655" s="423">
        <v>158928.0</v>
      </c>
      <c r="D2655" s="423">
        <v>1.56864272E8</v>
      </c>
      <c r="E2655" s="423">
        <v>5385.786</v>
      </c>
      <c r="F2655" s="423">
        <v>2375821.684</v>
      </c>
      <c r="G2655" s="423">
        <v>3873.62822</v>
      </c>
      <c r="H2655" s="423" t="s">
        <v>6384</v>
      </c>
      <c r="I2655" s="423">
        <v>1410.77153</v>
      </c>
      <c r="J2655" s="423">
        <v>4079.97961</v>
      </c>
    </row>
    <row r="2656" ht="15.75" customHeight="1">
      <c r="B2656" s="422">
        <v>41410.0</v>
      </c>
      <c r="C2656" s="423">
        <v>123560.0</v>
      </c>
      <c r="D2656" s="423">
        <v>1.24993528E8</v>
      </c>
      <c r="E2656" s="423">
        <v>3961.877</v>
      </c>
      <c r="F2656" s="423">
        <v>2332048.859</v>
      </c>
      <c r="G2656" s="423">
        <v>3773.78219</v>
      </c>
      <c r="H2656" s="423" t="s">
        <v>6384</v>
      </c>
      <c r="I2656" s="423">
        <v>1383.07598</v>
      </c>
      <c r="J2656" s="423">
        <v>3982.07351</v>
      </c>
    </row>
    <row r="2657" ht="15.75" customHeight="1">
      <c r="B2657" s="422">
        <v>41409.0</v>
      </c>
      <c r="C2657" s="423">
        <v>123844.0</v>
      </c>
      <c r="D2657" s="423">
        <v>1.16856209E8</v>
      </c>
      <c r="E2657" s="423">
        <v>4091.022</v>
      </c>
      <c r="F2657" s="423">
        <v>2295122.052</v>
      </c>
      <c r="G2657" s="423">
        <v>3715.93567</v>
      </c>
      <c r="H2657" s="423" t="s">
        <v>6384</v>
      </c>
      <c r="I2657" s="423">
        <v>1361.93372</v>
      </c>
      <c r="J2657" s="423">
        <v>3901.23243</v>
      </c>
    </row>
    <row r="2658" ht="15.75" customHeight="1">
      <c r="B2658" s="422">
        <v>41408.0</v>
      </c>
      <c r="C2658" s="423">
        <v>138772.0</v>
      </c>
      <c r="D2658" s="423">
        <v>1.35820488E8</v>
      </c>
      <c r="E2658" s="423">
        <v>4237.708</v>
      </c>
      <c r="F2658" s="423">
        <v>2320132.68</v>
      </c>
      <c r="G2658" s="423">
        <v>3771.05675</v>
      </c>
      <c r="H2658" s="423" t="s">
        <v>6384</v>
      </c>
      <c r="I2658" s="423">
        <v>1380.07138</v>
      </c>
      <c r="J2658" s="423">
        <v>3957.05904</v>
      </c>
    </row>
    <row r="2659" ht="15.75" customHeight="1">
      <c r="B2659" s="422">
        <v>41407.0</v>
      </c>
      <c r="C2659" s="423">
        <v>104871.0</v>
      </c>
      <c r="D2659" s="423">
        <v>9.0764312E7</v>
      </c>
      <c r="E2659" s="423">
        <v>2954.043</v>
      </c>
      <c r="F2659" s="423">
        <v>2280827.564</v>
      </c>
      <c r="G2659" s="423">
        <v>3679.83224</v>
      </c>
      <c r="H2659" s="423" t="s">
        <v>6384</v>
      </c>
      <c r="I2659" s="423">
        <v>1360.62009</v>
      </c>
      <c r="J2659" s="423">
        <v>3875.82911</v>
      </c>
    </row>
    <row r="2660" ht="15.75" customHeight="1">
      <c r="B2660" s="422">
        <v>41406.0</v>
      </c>
      <c r="C2660" s="423">
        <v>101893.0</v>
      </c>
      <c r="D2660" s="423">
        <v>8.7006426E7</v>
      </c>
      <c r="E2660" s="423">
        <v>2611.415</v>
      </c>
      <c r="F2660" s="423">
        <v>2255209.812</v>
      </c>
      <c r="G2660" s="423">
        <v>3639.80172</v>
      </c>
      <c r="H2660" s="423" t="s">
        <v>6384</v>
      </c>
      <c r="I2660" s="423">
        <v>1343.22514</v>
      </c>
      <c r="J2660" s="423">
        <v>3816.75095</v>
      </c>
    </row>
    <row r="2661" ht="15.75" customHeight="1">
      <c r="B2661" s="422">
        <v>41403.0</v>
      </c>
      <c r="C2661" s="423">
        <v>66646.0</v>
      </c>
      <c r="D2661" s="423">
        <v>5.6178438E7</v>
      </c>
      <c r="E2661" s="423">
        <v>1681.911</v>
      </c>
      <c r="F2661" s="423">
        <v>2219038.268</v>
      </c>
      <c r="G2661" s="423">
        <v>3559.25294</v>
      </c>
      <c r="H2661" s="423" t="s">
        <v>6384</v>
      </c>
      <c r="I2661" s="423">
        <v>1322.31753</v>
      </c>
      <c r="J2661" s="423">
        <v>3742.21457</v>
      </c>
    </row>
    <row r="2662" ht="15.75" customHeight="1">
      <c r="B2662" s="422">
        <v>41402.0</v>
      </c>
      <c r="C2662" s="423">
        <v>82552.0</v>
      </c>
      <c r="D2662" s="423">
        <v>6.5886633E7</v>
      </c>
      <c r="E2662" s="423">
        <v>2097.887</v>
      </c>
      <c r="F2662" s="423">
        <v>2201963.625</v>
      </c>
      <c r="G2662" s="423">
        <v>3516.91793</v>
      </c>
      <c r="H2662" s="423" t="s">
        <v>6384</v>
      </c>
      <c r="I2662" s="423">
        <v>1308.4316</v>
      </c>
      <c r="J2662" s="423">
        <v>3704.34866</v>
      </c>
    </row>
    <row r="2663" ht="15.75" customHeight="1">
      <c r="B2663" s="422">
        <v>41401.0</v>
      </c>
      <c r="C2663" s="423">
        <v>68999.0</v>
      </c>
      <c r="D2663" s="423">
        <v>5.2509615E7</v>
      </c>
      <c r="E2663" s="423">
        <v>1885.497</v>
      </c>
      <c r="F2663" s="423">
        <v>2203814.88</v>
      </c>
      <c r="G2663" s="423">
        <v>3526.6001</v>
      </c>
      <c r="H2663" s="423" t="s">
        <v>6384</v>
      </c>
      <c r="I2663" s="423">
        <v>1307.86492</v>
      </c>
      <c r="J2663" s="423">
        <v>3710.08649</v>
      </c>
    </row>
    <row r="2664" ht="15.75" customHeight="1">
      <c r="B2664" s="422">
        <v>41400.0</v>
      </c>
      <c r="C2664" s="423">
        <v>42025.0</v>
      </c>
      <c r="D2664" s="423">
        <v>2.9047913E7</v>
      </c>
      <c r="E2664" s="423">
        <v>1079.128</v>
      </c>
      <c r="F2664" s="423">
        <v>2182954.32</v>
      </c>
      <c r="G2664" s="423">
        <v>3472.17085</v>
      </c>
      <c r="H2664" s="423" t="s">
        <v>6384</v>
      </c>
      <c r="I2664" s="423">
        <v>1287.81471</v>
      </c>
      <c r="J2664" s="423">
        <v>3663.11512</v>
      </c>
    </row>
    <row r="2665" ht="15.75" customHeight="1">
      <c r="B2665" s="422">
        <v>41399.0</v>
      </c>
      <c r="C2665" s="423">
        <v>57135.0</v>
      </c>
      <c r="D2665" s="423">
        <v>4.767982E7</v>
      </c>
      <c r="E2665" s="423">
        <v>1405.637</v>
      </c>
      <c r="F2665" s="423">
        <v>2181404.101</v>
      </c>
      <c r="G2665" s="423">
        <v>3468.56345</v>
      </c>
      <c r="H2665" s="423" t="s">
        <v>6384</v>
      </c>
      <c r="I2665" s="423">
        <v>1282.7574</v>
      </c>
      <c r="J2665" s="423">
        <v>3655.31357</v>
      </c>
    </row>
    <row r="2666" ht="15.75" customHeight="1">
      <c r="B2666" s="422">
        <v>41396.0</v>
      </c>
      <c r="C2666" s="423">
        <v>70030.0</v>
      </c>
      <c r="D2666" s="423">
        <v>5.723016E7</v>
      </c>
      <c r="E2666" s="423">
        <v>1711.212</v>
      </c>
      <c r="F2666" s="423">
        <v>2182801.368</v>
      </c>
      <c r="G2666" s="423">
        <v>3468.18206</v>
      </c>
      <c r="H2666" s="423" t="s">
        <v>6384</v>
      </c>
      <c r="I2666" s="423">
        <v>1284.37892</v>
      </c>
      <c r="J2666" s="423">
        <v>3654.85945</v>
      </c>
    </row>
    <row r="2667" ht="15.75" customHeight="1">
      <c r="B2667" s="422">
        <v>41394.0</v>
      </c>
      <c r="C2667" s="423">
        <v>60243.0</v>
      </c>
      <c r="D2667" s="423">
        <v>4.3890352E7</v>
      </c>
      <c r="E2667" s="423">
        <v>1364.325</v>
      </c>
      <c r="F2667" s="423">
        <v>2166577.329</v>
      </c>
      <c r="G2667" s="423">
        <v>3438.89753</v>
      </c>
      <c r="H2667" s="423" t="s">
        <v>6384</v>
      </c>
      <c r="I2667" s="423">
        <v>1282.59262</v>
      </c>
      <c r="J2667" s="423">
        <v>3618.48659</v>
      </c>
    </row>
    <row r="2668" ht="15.75" customHeight="1">
      <c r="B2668" s="422">
        <v>41393.0</v>
      </c>
      <c r="C2668" s="423">
        <v>59804.0</v>
      </c>
      <c r="D2668" s="423">
        <v>4.1282958E7</v>
      </c>
      <c r="E2668" s="423">
        <v>1345.466</v>
      </c>
      <c r="F2668" s="423">
        <v>2167303.046</v>
      </c>
      <c r="G2668" s="423">
        <v>3444.80768</v>
      </c>
      <c r="H2668" s="423" t="s">
        <v>6384</v>
      </c>
      <c r="I2668" s="423">
        <v>1282.41833</v>
      </c>
      <c r="J2668" s="423">
        <v>3617.35462</v>
      </c>
    </row>
    <row r="2669" ht="15.75" customHeight="1">
      <c r="B2669" s="422">
        <v>41392.0</v>
      </c>
      <c r="C2669" s="423">
        <v>52986.0</v>
      </c>
      <c r="D2669" s="423">
        <v>3.5678975E7</v>
      </c>
      <c r="E2669" s="423">
        <v>1123.486</v>
      </c>
      <c r="F2669" s="423">
        <v>2168172.156</v>
      </c>
      <c r="G2669" s="423">
        <v>3454.52786</v>
      </c>
      <c r="H2669" s="423" t="s">
        <v>6384</v>
      </c>
      <c r="I2669" s="423">
        <v>1288.01927</v>
      </c>
      <c r="J2669" s="423">
        <v>3620.89462</v>
      </c>
    </row>
    <row r="2670" ht="15.75" customHeight="1">
      <c r="B2670" s="422">
        <v>41389.0</v>
      </c>
      <c r="C2670" s="423">
        <v>49115.0</v>
      </c>
      <c r="D2670" s="423">
        <v>3.5766773E7</v>
      </c>
      <c r="E2670" s="423">
        <v>1128.432</v>
      </c>
      <c r="F2670" s="423">
        <v>2185470.023</v>
      </c>
      <c r="G2670" s="423">
        <v>3503.56144</v>
      </c>
      <c r="H2670" s="423" t="s">
        <v>6384</v>
      </c>
      <c r="I2670" s="423">
        <v>1308.37287</v>
      </c>
      <c r="J2670" s="423">
        <v>3653.88236</v>
      </c>
    </row>
    <row r="2671" ht="15.75" customHeight="1">
      <c r="B2671" s="422">
        <v>41388.0</v>
      </c>
      <c r="C2671" s="423">
        <v>56745.0</v>
      </c>
      <c r="D2671" s="423">
        <v>4.0840157E7</v>
      </c>
      <c r="E2671" s="423">
        <v>1302.221</v>
      </c>
      <c r="F2671" s="423">
        <v>2187557.872</v>
      </c>
      <c r="G2671" s="423">
        <v>3506.56194</v>
      </c>
      <c r="H2671" s="423" t="s">
        <v>6384</v>
      </c>
      <c r="I2671" s="423">
        <v>1307.34892</v>
      </c>
      <c r="J2671" s="423">
        <v>3660.5968</v>
      </c>
    </row>
    <row r="2672" ht="15.75" customHeight="1">
      <c r="B2672" s="422">
        <v>41387.0</v>
      </c>
      <c r="C2672" s="423">
        <v>55717.0</v>
      </c>
      <c r="D2672" s="423">
        <v>3.9195165E7</v>
      </c>
      <c r="E2672" s="423">
        <v>1214.284</v>
      </c>
      <c r="F2672" s="423">
        <v>2189602.434</v>
      </c>
      <c r="G2672" s="423">
        <v>3515.26898</v>
      </c>
      <c r="H2672" s="423" t="s">
        <v>6384</v>
      </c>
      <c r="I2672" s="423">
        <v>1307.46071</v>
      </c>
      <c r="J2672" s="423">
        <v>3662.4067</v>
      </c>
    </row>
    <row r="2673" ht="15.75" customHeight="1">
      <c r="B2673" s="422">
        <v>41386.0</v>
      </c>
      <c r="C2673" s="423">
        <v>54666.0</v>
      </c>
      <c r="D2673" s="423">
        <v>4.246658E7</v>
      </c>
      <c r="E2673" s="423">
        <v>1334.457</v>
      </c>
      <c r="F2673" s="423">
        <v>2189351.085</v>
      </c>
      <c r="G2673" s="423">
        <v>3515.96971</v>
      </c>
      <c r="H2673" s="423" t="s">
        <v>6384</v>
      </c>
      <c r="I2673" s="423">
        <v>1305.58717</v>
      </c>
      <c r="J2673" s="423">
        <v>3660.87855</v>
      </c>
    </row>
    <row r="2674" ht="15.75" customHeight="1">
      <c r="B2674" s="422">
        <v>41385.0</v>
      </c>
      <c r="C2674" s="423">
        <v>70370.0</v>
      </c>
      <c r="D2674" s="423">
        <v>4.8082897E7</v>
      </c>
      <c r="E2674" s="423">
        <v>1777.836</v>
      </c>
      <c r="F2674" s="423">
        <v>2193083.158</v>
      </c>
      <c r="G2674" s="423">
        <v>3525.14</v>
      </c>
      <c r="H2674" s="423" t="s">
        <v>6384</v>
      </c>
      <c r="I2674" s="423">
        <v>1306.57698</v>
      </c>
      <c r="J2674" s="423">
        <v>3666.98597</v>
      </c>
    </row>
    <row r="2675" ht="15.75" customHeight="1">
      <c r="B2675" s="422">
        <v>41382.0</v>
      </c>
      <c r="C2675" s="423">
        <v>80899.0</v>
      </c>
      <c r="D2675" s="423">
        <v>7.0075498E7</v>
      </c>
      <c r="E2675" s="423">
        <v>2028.543</v>
      </c>
      <c r="F2675" s="423">
        <v>2212525.133</v>
      </c>
      <c r="G2675" s="423">
        <v>3571.26608</v>
      </c>
      <c r="H2675" s="423" t="s">
        <v>6384</v>
      </c>
      <c r="I2675" s="423">
        <v>1321.99594</v>
      </c>
      <c r="J2675" s="423">
        <v>3707.48882</v>
      </c>
    </row>
    <row r="2676" ht="15.75" customHeight="1">
      <c r="B2676" s="422">
        <v>41381.0</v>
      </c>
      <c r="C2676" s="423">
        <v>68700.0</v>
      </c>
      <c r="D2676" s="423">
        <v>5.5209497E7</v>
      </c>
      <c r="E2676" s="423">
        <v>1704.381</v>
      </c>
      <c r="F2676" s="423">
        <v>2210390.139</v>
      </c>
      <c r="G2676" s="423">
        <v>3572.68433</v>
      </c>
      <c r="H2676" s="423" t="s">
        <v>6384</v>
      </c>
      <c r="I2676" s="423">
        <v>1321.18409</v>
      </c>
      <c r="J2676" s="423">
        <v>3701.89123</v>
      </c>
    </row>
    <row r="2677" ht="15.75" customHeight="1">
      <c r="B2677" s="422">
        <v>41380.0</v>
      </c>
      <c r="C2677" s="423">
        <v>98765.0</v>
      </c>
      <c r="D2677" s="423">
        <v>6.5776119E7</v>
      </c>
      <c r="E2677" s="423">
        <v>2197.877</v>
      </c>
      <c r="F2677" s="423">
        <v>2208319.118</v>
      </c>
      <c r="G2677" s="423">
        <v>3571.49562</v>
      </c>
      <c r="H2677" s="423" t="s">
        <v>6384</v>
      </c>
      <c r="I2677" s="423">
        <v>1318.50759</v>
      </c>
      <c r="J2677" s="423">
        <v>3698.73459</v>
      </c>
    </row>
    <row r="2678" ht="15.75" customHeight="1">
      <c r="B2678" s="422">
        <v>41379.0</v>
      </c>
      <c r="C2678" s="423">
        <v>78012.0</v>
      </c>
      <c r="D2678" s="423">
        <v>6.4664385E7</v>
      </c>
      <c r="E2678" s="423">
        <v>2069.806</v>
      </c>
      <c r="F2678" s="423">
        <v>2236379.244</v>
      </c>
      <c r="G2678" s="423">
        <v>3636.76499</v>
      </c>
      <c r="H2678" s="423" t="s">
        <v>6384</v>
      </c>
      <c r="I2678" s="423">
        <v>1338.44755</v>
      </c>
      <c r="J2678" s="423">
        <v>3763.718</v>
      </c>
    </row>
    <row r="2679" ht="15.75" customHeight="1">
      <c r="B2679" s="422">
        <v>41375.0</v>
      </c>
      <c r="C2679" s="423">
        <v>60379.0</v>
      </c>
      <c r="D2679" s="423">
        <v>5.2504908E7</v>
      </c>
      <c r="E2679" s="423">
        <v>1480.995</v>
      </c>
      <c r="F2679" s="423">
        <v>2215251.013</v>
      </c>
      <c r="G2679" s="423">
        <v>3590.02531</v>
      </c>
      <c r="H2679" s="423" t="s">
        <v>6384</v>
      </c>
      <c r="I2679" s="423">
        <v>1322.05552</v>
      </c>
      <c r="J2679" s="423">
        <v>3720.35661</v>
      </c>
    </row>
    <row r="2680" ht="15.75" customHeight="1">
      <c r="B2680" s="422">
        <v>41374.0</v>
      </c>
      <c r="C2680" s="423">
        <v>82354.0</v>
      </c>
      <c r="D2680" s="423">
        <v>7.4780904E7</v>
      </c>
      <c r="E2680" s="423">
        <v>2097.995</v>
      </c>
      <c r="F2680" s="423">
        <v>2223125.386</v>
      </c>
      <c r="G2680" s="423">
        <v>3611.30077</v>
      </c>
      <c r="H2680" s="423" t="s">
        <v>6384</v>
      </c>
      <c r="I2680" s="423">
        <v>1330.53937</v>
      </c>
      <c r="J2680" s="423">
        <v>3738.70201</v>
      </c>
    </row>
    <row r="2681" ht="15.75" customHeight="1">
      <c r="B2681" s="422">
        <v>41373.0</v>
      </c>
      <c r="C2681" s="423">
        <v>76339.0</v>
      </c>
      <c r="D2681" s="423">
        <v>6.2594765E7</v>
      </c>
      <c r="E2681" s="423">
        <v>1872.676</v>
      </c>
      <c r="F2681" s="423">
        <v>2220179.491</v>
      </c>
      <c r="G2681" s="423">
        <v>3594.42689</v>
      </c>
      <c r="H2681" s="423" t="s">
        <v>6384</v>
      </c>
      <c r="I2681" s="423">
        <v>1329.10598</v>
      </c>
      <c r="J2681" s="423">
        <v>3732.64714</v>
      </c>
    </row>
    <row r="2682" ht="15.75" customHeight="1">
      <c r="B2682" s="422">
        <v>41372.0</v>
      </c>
      <c r="C2682" s="423">
        <v>55132.0</v>
      </c>
      <c r="D2682" s="423">
        <v>5.7454003E7</v>
      </c>
      <c r="E2682" s="423">
        <v>1475.247</v>
      </c>
      <c r="F2682" s="423">
        <v>2189941.222</v>
      </c>
      <c r="G2682" s="423">
        <v>3515.09657</v>
      </c>
      <c r="H2682" s="423" t="s">
        <v>6384</v>
      </c>
      <c r="I2682" s="423">
        <v>1306.44166</v>
      </c>
      <c r="J2682" s="423">
        <v>3665.42193</v>
      </c>
    </row>
    <row r="2683" ht="15.75" customHeight="1">
      <c r="B2683" s="422">
        <v>41371.0</v>
      </c>
      <c r="C2683" s="423">
        <v>44944.0</v>
      </c>
      <c r="D2683" s="423">
        <v>4.0166093E7</v>
      </c>
      <c r="E2683" s="423">
        <v>1143.452</v>
      </c>
      <c r="F2683" s="423">
        <v>2182603.308</v>
      </c>
      <c r="G2683" s="423">
        <v>3493.27143</v>
      </c>
      <c r="H2683" s="423" t="s">
        <v>6384</v>
      </c>
      <c r="I2683" s="423">
        <v>1300.70307</v>
      </c>
      <c r="J2683" s="423">
        <v>3650.67727</v>
      </c>
    </row>
    <row r="2684" ht="15.75" customHeight="1">
      <c r="B2684" s="422">
        <v>41368.0</v>
      </c>
      <c r="C2684" s="423">
        <v>57302.0</v>
      </c>
      <c r="D2684" s="423">
        <v>4.5133123E7</v>
      </c>
      <c r="E2684" s="423">
        <v>1454.063</v>
      </c>
      <c r="F2684" s="423">
        <v>2183135.947</v>
      </c>
      <c r="G2684" s="423">
        <v>3507.85871</v>
      </c>
      <c r="H2684" s="423" t="s">
        <v>6384</v>
      </c>
      <c r="I2684" s="423">
        <v>1310.96075</v>
      </c>
      <c r="J2684" s="423">
        <v>3657.03935</v>
      </c>
    </row>
    <row r="2685" ht="15.75" customHeight="1">
      <c r="B2685" s="422">
        <v>41367.0</v>
      </c>
      <c r="C2685" s="423">
        <v>57383.0</v>
      </c>
      <c r="D2685" s="423">
        <v>4.4114801E7</v>
      </c>
      <c r="E2685" s="423">
        <v>1459.539</v>
      </c>
      <c r="F2685" s="423">
        <v>2190147.786</v>
      </c>
      <c r="G2685" s="423">
        <v>3526.13624</v>
      </c>
      <c r="H2685" s="423" t="s">
        <v>6384</v>
      </c>
      <c r="I2685" s="423">
        <v>1319.76798</v>
      </c>
      <c r="J2685" s="423">
        <v>3673.50875</v>
      </c>
    </row>
    <row r="2686" ht="15.75" customHeight="1">
      <c r="B2686" s="422">
        <v>41366.0</v>
      </c>
      <c r="C2686" s="423">
        <v>52360.0</v>
      </c>
      <c r="D2686" s="423">
        <v>3.647654E7</v>
      </c>
      <c r="E2686" s="423">
        <v>1305.007</v>
      </c>
      <c r="F2686" s="423">
        <v>2181111.485</v>
      </c>
      <c r="G2686" s="423">
        <v>3503.14533</v>
      </c>
      <c r="H2686" s="423" t="s">
        <v>6384</v>
      </c>
      <c r="I2686" s="423">
        <v>1313.02114</v>
      </c>
      <c r="J2686" s="423">
        <v>3654.74755</v>
      </c>
    </row>
    <row r="2687" ht="15.75" customHeight="1">
      <c r="B2687" s="422">
        <v>41365.0</v>
      </c>
      <c r="C2687" s="423">
        <v>57111.0</v>
      </c>
      <c r="D2687" s="423">
        <v>4.4850421E7</v>
      </c>
      <c r="E2687" s="423">
        <v>1384.096</v>
      </c>
      <c r="F2687" s="423">
        <v>2160241.177</v>
      </c>
      <c r="G2687" s="423">
        <v>3458.10185</v>
      </c>
      <c r="H2687" s="423" t="s">
        <v>6384</v>
      </c>
      <c r="I2687" s="423">
        <v>1293.2448</v>
      </c>
      <c r="J2687" s="423">
        <v>3610.42597</v>
      </c>
    </row>
    <row r="2688" ht="15.75" customHeight="1">
      <c r="B2688" s="422">
        <v>41364.0</v>
      </c>
      <c r="C2688" s="423">
        <v>60182.0</v>
      </c>
      <c r="D2688" s="423">
        <v>4.1154685E7</v>
      </c>
      <c r="E2688" s="423">
        <v>1677.851</v>
      </c>
      <c r="F2688" s="423">
        <v>2211708.726</v>
      </c>
      <c r="G2688" s="423">
        <v>3590.04665</v>
      </c>
      <c r="H2688" s="423" t="s">
        <v>6384</v>
      </c>
      <c r="I2688" s="423">
        <v>1340.1528</v>
      </c>
      <c r="J2688" s="423">
        <v>3722.4099</v>
      </c>
    </row>
    <row r="2689" ht="15.75" customHeight="1">
      <c r="B2689" s="422">
        <v>41361.0</v>
      </c>
      <c r="C2689" s="423">
        <v>51449.0</v>
      </c>
      <c r="D2689" s="423">
        <v>3.1203006E7</v>
      </c>
      <c r="E2689" s="423">
        <v>1160.449</v>
      </c>
      <c r="F2689" s="423">
        <v>2242365.195</v>
      </c>
      <c r="G2689" s="423">
        <v>3681.65796</v>
      </c>
      <c r="H2689" s="423" t="s">
        <v>6384</v>
      </c>
      <c r="I2689" s="423">
        <v>1365.78418</v>
      </c>
      <c r="J2689" s="423">
        <v>3794.29306</v>
      </c>
    </row>
    <row r="2690" ht="15.75" customHeight="1">
      <c r="B2690" s="422">
        <v>41360.0</v>
      </c>
      <c r="C2690" s="423">
        <v>58677.0</v>
      </c>
      <c r="D2690" s="423">
        <v>4.0918753E7</v>
      </c>
      <c r="E2690" s="423">
        <v>1418.224</v>
      </c>
      <c r="F2690" s="423">
        <v>2220612.743</v>
      </c>
      <c r="G2690" s="423">
        <v>3642.70321</v>
      </c>
      <c r="H2690" s="423" t="s">
        <v>6384</v>
      </c>
      <c r="I2690" s="423">
        <v>1352.67858</v>
      </c>
      <c r="J2690" s="423">
        <v>3749.07538</v>
      </c>
    </row>
    <row r="2691" ht="15.75" customHeight="1">
      <c r="B2691" s="422">
        <v>41358.0</v>
      </c>
      <c r="C2691" s="423">
        <v>58078.0</v>
      </c>
      <c r="D2691" s="423">
        <v>4.1823805E7</v>
      </c>
      <c r="E2691" s="423">
        <v>1514.912</v>
      </c>
      <c r="F2691" s="423">
        <v>2252984.711</v>
      </c>
      <c r="G2691" s="423">
        <v>3725.60594</v>
      </c>
      <c r="H2691" s="423" t="s">
        <v>6384</v>
      </c>
      <c r="I2691" s="423">
        <v>1376.64105</v>
      </c>
      <c r="J2691" s="423">
        <v>3818.30024</v>
      </c>
    </row>
    <row r="2692" ht="15.75" customHeight="1">
      <c r="B2692" s="422">
        <v>41357.0</v>
      </c>
      <c r="C2692" s="423">
        <v>75497.0</v>
      </c>
      <c r="D2692" s="423">
        <v>4.4969689E7</v>
      </c>
      <c r="E2692" s="423">
        <v>1708.922</v>
      </c>
      <c r="F2692" s="423">
        <v>2271243.002</v>
      </c>
      <c r="G2692" s="423">
        <v>3774.7173</v>
      </c>
      <c r="H2692" s="423" t="s">
        <v>6384</v>
      </c>
      <c r="I2692" s="423">
        <v>1390.05276</v>
      </c>
      <c r="J2692" s="423">
        <v>3860.12996</v>
      </c>
    </row>
    <row r="2693" ht="15.75" customHeight="1">
      <c r="B2693" s="422">
        <v>41353.0</v>
      </c>
      <c r="C2693" s="423">
        <v>99784.0</v>
      </c>
      <c r="D2693" s="423">
        <v>4.3070754E7</v>
      </c>
      <c r="E2693" s="423">
        <v>1802.111</v>
      </c>
      <c r="F2693" s="423">
        <v>2310271.682</v>
      </c>
      <c r="G2693" s="423">
        <v>3856.61597</v>
      </c>
      <c r="H2693" s="423" t="s">
        <v>6384</v>
      </c>
      <c r="I2693" s="423">
        <v>1416.00351</v>
      </c>
      <c r="J2693" s="423">
        <v>3938.50698</v>
      </c>
    </row>
    <row r="2694" ht="15.75" customHeight="1">
      <c r="B2694" s="422">
        <v>41352.0</v>
      </c>
      <c r="C2694" s="423">
        <v>53405.0</v>
      </c>
      <c r="D2694" s="423">
        <v>4.3735733E7</v>
      </c>
      <c r="E2694" s="423">
        <v>1626.392</v>
      </c>
      <c r="F2694" s="423">
        <v>2314457.985</v>
      </c>
      <c r="G2694" s="423">
        <v>3894.61977</v>
      </c>
      <c r="H2694" s="423" t="s">
        <v>6384</v>
      </c>
      <c r="I2694" s="423">
        <v>1428.20734</v>
      </c>
      <c r="J2694" s="423">
        <v>3976.90071</v>
      </c>
    </row>
    <row r="2695" ht="15.75" customHeight="1">
      <c r="B2695" s="422">
        <v>41351.0</v>
      </c>
      <c r="C2695" s="423">
        <v>46680.0</v>
      </c>
      <c r="D2695" s="423">
        <v>3.8618657E7</v>
      </c>
      <c r="E2695" s="423">
        <v>1388.808</v>
      </c>
      <c r="F2695" s="423">
        <v>2300947.735</v>
      </c>
      <c r="G2695" s="423">
        <v>3862.7002</v>
      </c>
      <c r="H2695" s="423" t="s">
        <v>6384</v>
      </c>
      <c r="I2695" s="423">
        <v>1418.26505</v>
      </c>
      <c r="J2695" s="423">
        <v>3947.73951</v>
      </c>
    </row>
    <row r="2696" ht="15.75" customHeight="1">
      <c r="B2696" s="422">
        <v>41347.0</v>
      </c>
      <c r="C2696" s="423">
        <v>54774.0</v>
      </c>
      <c r="D2696" s="423">
        <v>4.4016115E7</v>
      </c>
      <c r="E2696" s="423">
        <v>1720.802</v>
      </c>
      <c r="F2696" s="423">
        <v>2295042.409</v>
      </c>
      <c r="G2696" s="423">
        <v>3845.8071</v>
      </c>
      <c r="H2696" s="423" t="s">
        <v>6384</v>
      </c>
      <c r="I2696" s="423">
        <v>1411.88977</v>
      </c>
      <c r="J2696" s="423">
        <v>3935.96284</v>
      </c>
    </row>
    <row r="2697" ht="15.75" customHeight="1">
      <c r="B2697" s="422">
        <v>41346.0</v>
      </c>
      <c r="C2697" s="423">
        <v>65572.0</v>
      </c>
      <c r="D2697" s="423">
        <v>4.8099902E7</v>
      </c>
      <c r="E2697" s="423">
        <v>1978.686</v>
      </c>
      <c r="F2697" s="423">
        <v>2293682.238</v>
      </c>
      <c r="G2697" s="423">
        <v>3836.11493</v>
      </c>
      <c r="H2697" s="423" t="s">
        <v>6384</v>
      </c>
      <c r="I2697" s="423">
        <v>1405.31583</v>
      </c>
      <c r="J2697" s="423">
        <v>3925.21483</v>
      </c>
    </row>
    <row r="2698" ht="15.75" customHeight="1">
      <c r="B2698" s="422">
        <v>41345.0</v>
      </c>
      <c r="C2698" s="423">
        <v>54716.0</v>
      </c>
      <c r="D2698" s="423">
        <v>4.1184033E7</v>
      </c>
      <c r="E2698" s="423">
        <v>1649.162</v>
      </c>
      <c r="F2698" s="423">
        <v>2269190.231</v>
      </c>
      <c r="G2698" s="423">
        <v>3787.86028</v>
      </c>
      <c r="H2698" s="423" t="s">
        <v>6384</v>
      </c>
      <c r="I2698" s="423">
        <v>1387.84625</v>
      </c>
      <c r="J2698" s="423">
        <v>3872.53685</v>
      </c>
    </row>
    <row r="2699" ht="15.75" customHeight="1">
      <c r="B2699" s="422">
        <v>41344.0</v>
      </c>
      <c r="C2699" s="423">
        <v>67075.0</v>
      </c>
      <c r="D2699" s="423">
        <v>4.9355648E7</v>
      </c>
      <c r="E2699" s="423">
        <v>1923.976</v>
      </c>
      <c r="F2699" s="423">
        <v>2259096.294</v>
      </c>
      <c r="G2699" s="423">
        <v>3761.97191</v>
      </c>
      <c r="H2699" s="423" t="s">
        <v>6384</v>
      </c>
      <c r="I2699" s="423">
        <v>1375.56682</v>
      </c>
      <c r="J2699" s="423">
        <v>3842.3208</v>
      </c>
    </row>
    <row r="2700" ht="15.75" customHeight="1">
      <c r="B2700" s="422">
        <v>41343.0</v>
      </c>
      <c r="C2700" s="423">
        <v>62349.0</v>
      </c>
      <c r="D2700" s="423">
        <v>4.6780532E7</v>
      </c>
      <c r="E2700" s="423">
        <v>1772.419</v>
      </c>
      <c r="F2700" s="423">
        <v>2273691.735</v>
      </c>
      <c r="G2700" s="423">
        <v>3791.86343</v>
      </c>
      <c r="H2700" s="423" t="s">
        <v>6384</v>
      </c>
      <c r="I2700" s="423">
        <v>1382.64545</v>
      </c>
      <c r="J2700" s="423">
        <v>3873.4627</v>
      </c>
    </row>
    <row r="2701" ht="15.75" customHeight="1">
      <c r="B2701" s="422">
        <v>41340.0</v>
      </c>
      <c r="C2701" s="423">
        <v>65852.0</v>
      </c>
      <c r="D2701" s="423">
        <v>4.3911047E7</v>
      </c>
      <c r="E2701" s="423">
        <v>1789.442</v>
      </c>
      <c r="F2701" s="423">
        <v>2295002.272</v>
      </c>
      <c r="G2701" s="423">
        <v>3832.85378</v>
      </c>
      <c r="H2701" s="423" t="s">
        <v>6384</v>
      </c>
      <c r="I2701" s="423">
        <v>1392.34693</v>
      </c>
      <c r="J2701" s="423">
        <v>3914.22927</v>
      </c>
    </row>
    <row r="2702" ht="15.75" customHeight="1">
      <c r="B2702" s="422">
        <v>41339.0</v>
      </c>
      <c r="C2702" s="423">
        <v>91092.0</v>
      </c>
      <c r="D2702" s="423">
        <v>5.8319037E7</v>
      </c>
      <c r="E2702" s="423">
        <v>2784.123</v>
      </c>
      <c r="F2702" s="423">
        <v>2306605.895</v>
      </c>
      <c r="G2702" s="423">
        <v>3854.65882</v>
      </c>
      <c r="H2702" s="423" t="s">
        <v>6384</v>
      </c>
      <c r="I2702" s="423">
        <v>1399.94083</v>
      </c>
      <c r="J2702" s="423">
        <v>3937.46403</v>
      </c>
    </row>
    <row r="2703" ht="15.75" customHeight="1">
      <c r="B2703" s="422">
        <v>41338.0</v>
      </c>
      <c r="C2703" s="423">
        <v>73666.0</v>
      </c>
      <c r="D2703" s="423">
        <v>5.2995187E7</v>
      </c>
      <c r="E2703" s="423">
        <v>2028.95</v>
      </c>
      <c r="F2703" s="423">
        <v>2311532.171</v>
      </c>
      <c r="G2703" s="423">
        <v>3884.50911</v>
      </c>
      <c r="H2703" s="423" t="s">
        <v>6384</v>
      </c>
      <c r="I2703" s="423">
        <v>1409.67112</v>
      </c>
      <c r="J2703" s="423">
        <v>3963.25993</v>
      </c>
    </row>
    <row r="2704" ht="15.75" customHeight="1">
      <c r="B2704" s="422">
        <v>41337.0</v>
      </c>
      <c r="C2704" s="423">
        <v>94714.0</v>
      </c>
      <c r="D2704" s="423">
        <v>5.8694019E7</v>
      </c>
      <c r="E2704" s="423">
        <v>2731.551</v>
      </c>
      <c r="F2704" s="423">
        <v>2322937.024</v>
      </c>
      <c r="G2704" s="423">
        <v>3894.59226</v>
      </c>
      <c r="H2704" s="423" t="s">
        <v>6384</v>
      </c>
      <c r="I2704" s="423">
        <v>1410.08298</v>
      </c>
      <c r="J2704" s="423">
        <v>3982.49043</v>
      </c>
    </row>
    <row r="2705" ht="15.75" customHeight="1">
      <c r="B2705" s="422">
        <v>41336.0</v>
      </c>
      <c r="C2705" s="423">
        <v>95484.0</v>
      </c>
      <c r="D2705" s="423">
        <v>6.3208184E7</v>
      </c>
      <c r="E2705" s="423">
        <v>2628.907</v>
      </c>
      <c r="F2705" s="423">
        <v>2260205.207</v>
      </c>
      <c r="G2705" s="423">
        <v>3765.98325</v>
      </c>
      <c r="H2705" s="423" t="s">
        <v>6384</v>
      </c>
      <c r="I2705" s="423">
        <v>1364.70966</v>
      </c>
      <c r="J2705" s="423">
        <v>3848.98518</v>
      </c>
    </row>
    <row r="2706" ht="15.75" customHeight="1">
      <c r="B2706" s="422">
        <v>41333.0</v>
      </c>
      <c r="C2706" s="423">
        <v>61808.0</v>
      </c>
      <c r="D2706" s="423">
        <v>4.9327674E7</v>
      </c>
      <c r="E2706" s="423">
        <v>2143.912</v>
      </c>
      <c r="F2706" s="423">
        <v>2335771.859</v>
      </c>
      <c r="G2706" s="423">
        <v>3973.28261</v>
      </c>
      <c r="H2706" s="423" t="s">
        <v>6384</v>
      </c>
      <c r="I2706" s="423">
        <v>1431.90147</v>
      </c>
      <c r="J2706" s="423">
        <v>4047.22506</v>
      </c>
    </row>
    <row r="2707" ht="15.75" customHeight="1">
      <c r="B2707" s="422">
        <v>41332.0</v>
      </c>
      <c r="C2707" s="423">
        <v>97054.0</v>
      </c>
      <c r="D2707" s="423">
        <v>8.0706691E7</v>
      </c>
      <c r="E2707" s="423">
        <v>3245.871</v>
      </c>
      <c r="F2707" s="423">
        <v>2330255.314</v>
      </c>
      <c r="G2707" s="423">
        <v>3956.89804</v>
      </c>
      <c r="H2707" s="423" t="s">
        <v>6384</v>
      </c>
      <c r="I2707" s="423">
        <v>1425.59766</v>
      </c>
      <c r="J2707" s="423">
        <v>4035.26999</v>
      </c>
    </row>
    <row r="2708" ht="15.75" customHeight="1">
      <c r="B2708" s="422">
        <v>41331.0</v>
      </c>
      <c r="C2708" s="423">
        <v>79697.0</v>
      </c>
      <c r="D2708" s="423">
        <v>6.3799206E7</v>
      </c>
      <c r="E2708" s="423">
        <v>2664.763</v>
      </c>
      <c r="F2708" s="423">
        <v>2378787.548</v>
      </c>
      <c r="G2708" s="423">
        <v>4068.40257</v>
      </c>
      <c r="H2708" s="423" t="s">
        <v>6384</v>
      </c>
      <c r="I2708" s="423">
        <v>1465.47589</v>
      </c>
      <c r="J2708" s="423">
        <v>4147.29755</v>
      </c>
    </row>
    <row r="2709" ht="15.75" customHeight="1">
      <c r="B2709" s="422">
        <v>41330.0</v>
      </c>
      <c r="C2709" s="423">
        <v>91988.0</v>
      </c>
      <c r="D2709" s="423">
        <v>7.3164666E7</v>
      </c>
      <c r="E2709" s="423">
        <v>3154.575</v>
      </c>
      <c r="F2709" s="423">
        <v>2351893.79</v>
      </c>
      <c r="G2709" s="423">
        <v>4010.27751</v>
      </c>
      <c r="H2709" s="423" t="s">
        <v>6384</v>
      </c>
      <c r="I2709" s="423">
        <v>1446.5408</v>
      </c>
      <c r="J2709" s="423">
        <v>4093.28548</v>
      </c>
    </row>
    <row r="2710" ht="15.75" customHeight="1">
      <c r="B2710" s="422">
        <v>41329.0</v>
      </c>
      <c r="C2710" s="423">
        <v>89522.0</v>
      </c>
      <c r="D2710" s="423">
        <v>7.0619021E7</v>
      </c>
      <c r="E2710" s="423">
        <v>2959.689</v>
      </c>
      <c r="F2710" s="423">
        <v>2377571.996</v>
      </c>
      <c r="G2710" s="423">
        <v>4058.65986</v>
      </c>
      <c r="H2710" s="423" t="s">
        <v>6384</v>
      </c>
      <c r="I2710" s="423">
        <v>1464.5951</v>
      </c>
      <c r="J2710" s="423">
        <v>4144.94629</v>
      </c>
    </row>
    <row r="2711" ht="15.75" customHeight="1">
      <c r="B2711" s="422">
        <v>41325.0</v>
      </c>
      <c r="C2711" s="423">
        <v>122627.0</v>
      </c>
      <c r="D2711" s="423">
        <v>9.8186449E7</v>
      </c>
      <c r="E2711" s="423">
        <v>4339.953</v>
      </c>
      <c r="F2711" s="423">
        <v>2425340.935</v>
      </c>
      <c r="G2711" s="423">
        <v>4155.45292</v>
      </c>
      <c r="H2711" s="423" t="s">
        <v>6384</v>
      </c>
      <c r="I2711" s="423">
        <v>1502.86046</v>
      </c>
      <c r="J2711" s="423">
        <v>4254.55131</v>
      </c>
    </row>
    <row r="2712" ht="15.75" customHeight="1">
      <c r="B2712" s="422">
        <v>41324.0</v>
      </c>
      <c r="C2712" s="423">
        <v>158014.0</v>
      </c>
      <c r="D2712" s="423">
        <v>1.28826067E8</v>
      </c>
      <c r="E2712" s="423">
        <v>5438.325</v>
      </c>
      <c r="F2712" s="423">
        <v>2446003.331</v>
      </c>
      <c r="G2712" s="423">
        <v>4210.26807</v>
      </c>
      <c r="H2712" s="423" t="s">
        <v>6384</v>
      </c>
      <c r="I2712" s="423">
        <v>1523.39604</v>
      </c>
      <c r="J2712" s="423">
        <v>4301.11656</v>
      </c>
    </row>
    <row r="2713" ht="15.75" customHeight="1">
      <c r="B2713" s="422">
        <v>41323.0</v>
      </c>
      <c r="C2713" s="423">
        <v>119835.0</v>
      </c>
      <c r="D2713" s="423">
        <v>1.25084596E8</v>
      </c>
      <c r="E2713" s="423">
        <v>4996.438</v>
      </c>
      <c r="F2713" s="423">
        <v>2465128.319</v>
      </c>
      <c r="G2713" s="423">
        <v>4265.09356</v>
      </c>
      <c r="H2713" s="423" t="s">
        <v>6384</v>
      </c>
      <c r="I2713" s="423">
        <v>1540.98565</v>
      </c>
      <c r="J2713" s="423">
        <v>4356.60633</v>
      </c>
    </row>
    <row r="2714" ht="15.75" customHeight="1">
      <c r="B2714" s="422">
        <v>41322.0</v>
      </c>
      <c r="C2714" s="423">
        <v>120773.0</v>
      </c>
      <c r="D2714" s="423">
        <v>1.07595691E8</v>
      </c>
      <c r="E2714" s="423">
        <v>4539.087</v>
      </c>
      <c r="F2714" s="423">
        <v>2471889.949</v>
      </c>
      <c r="G2714" s="423">
        <v>4286.32493</v>
      </c>
      <c r="H2714" s="423" t="s">
        <v>6384</v>
      </c>
      <c r="I2714" s="423">
        <v>1545.40371</v>
      </c>
      <c r="J2714" s="423">
        <v>4374.23255</v>
      </c>
    </row>
    <row r="2715" ht="15.75" customHeight="1">
      <c r="B2715" s="422">
        <v>41319.0</v>
      </c>
      <c r="C2715" s="423">
        <v>138772.0</v>
      </c>
      <c r="D2715" s="423">
        <v>1.42177367E8</v>
      </c>
      <c r="E2715" s="423">
        <v>5524.258</v>
      </c>
      <c r="F2715" s="423">
        <v>2479706.14</v>
      </c>
      <c r="G2715" s="423">
        <v>4304.97018</v>
      </c>
      <c r="H2715" s="423" t="s">
        <v>6384</v>
      </c>
      <c r="I2715" s="423">
        <v>1551.97399</v>
      </c>
      <c r="J2715" s="423">
        <v>4396.84121</v>
      </c>
    </row>
    <row r="2716" ht="15.75" customHeight="1">
      <c r="B2716" s="422">
        <v>41318.0</v>
      </c>
      <c r="C2716" s="423">
        <v>107151.0</v>
      </c>
      <c r="D2716" s="423">
        <v>1.13622705E8</v>
      </c>
      <c r="E2716" s="423">
        <v>4827.297</v>
      </c>
      <c r="F2716" s="423">
        <v>2459702.294</v>
      </c>
      <c r="G2716" s="423">
        <v>4253.45607</v>
      </c>
      <c r="H2716" s="423" t="s">
        <v>6384</v>
      </c>
      <c r="I2716" s="423">
        <v>1535.27222</v>
      </c>
      <c r="J2716" s="423">
        <v>4349.97045</v>
      </c>
    </row>
    <row r="2717" ht="15.75" customHeight="1">
      <c r="B2717" s="422">
        <v>41317.0</v>
      </c>
      <c r="C2717" s="423">
        <v>112629.0</v>
      </c>
      <c r="D2717" s="423">
        <v>1.10653005E8</v>
      </c>
      <c r="E2717" s="423">
        <v>4399.469</v>
      </c>
      <c r="F2717" s="423">
        <v>2452640.095</v>
      </c>
      <c r="G2717" s="423">
        <v>4240.43948</v>
      </c>
      <c r="H2717" s="423" t="s">
        <v>6384</v>
      </c>
      <c r="I2717" s="423">
        <v>1529.6846</v>
      </c>
      <c r="J2717" s="423">
        <v>4332.03924</v>
      </c>
    </row>
    <row r="2718" ht="15.75" customHeight="1">
      <c r="B2718" s="422">
        <v>41316.0</v>
      </c>
      <c r="C2718" s="423">
        <v>118030.0</v>
      </c>
      <c r="D2718" s="423">
        <v>1.13042853E8</v>
      </c>
      <c r="E2718" s="423">
        <v>4380.325</v>
      </c>
      <c r="F2718" s="423">
        <v>2463792.805</v>
      </c>
      <c r="G2718" s="423">
        <v>4271.1541</v>
      </c>
      <c r="H2718" s="423" t="s">
        <v>6384</v>
      </c>
      <c r="I2718" s="423">
        <v>1541.28246</v>
      </c>
      <c r="J2718" s="423">
        <v>4354.27889</v>
      </c>
    </row>
    <row r="2719" ht="15.75" customHeight="1">
      <c r="B2719" s="422">
        <v>41315.0</v>
      </c>
      <c r="C2719" s="423">
        <v>114117.0</v>
      </c>
      <c r="D2719" s="423">
        <v>1.06828828E8</v>
      </c>
      <c r="E2719" s="423">
        <v>4185.07</v>
      </c>
      <c r="F2719" s="423">
        <v>2458923.478</v>
      </c>
      <c r="G2719" s="423">
        <v>4248.44814</v>
      </c>
      <c r="H2719" s="423" t="s">
        <v>6384</v>
      </c>
      <c r="I2719" s="423">
        <v>1540.92576</v>
      </c>
      <c r="J2719" s="423">
        <v>4348.65515</v>
      </c>
    </row>
    <row r="2720" ht="15.75" customHeight="1">
      <c r="B2720" s="422">
        <v>41312.0</v>
      </c>
      <c r="C2720" s="423">
        <v>93152.0</v>
      </c>
      <c r="D2720" s="423">
        <v>8.4985585E7</v>
      </c>
      <c r="E2720" s="423">
        <v>3321.636</v>
      </c>
      <c r="F2720" s="423">
        <v>2443786.015</v>
      </c>
      <c r="G2720" s="423">
        <v>4199.58986</v>
      </c>
      <c r="H2720" s="423" t="s">
        <v>6384</v>
      </c>
      <c r="I2720" s="423">
        <v>1524.54299</v>
      </c>
      <c r="J2720" s="423">
        <v>4318.18815</v>
      </c>
    </row>
    <row r="2721" ht="15.75" customHeight="1">
      <c r="B2721" s="422">
        <v>41311.0</v>
      </c>
      <c r="C2721" s="423">
        <v>84315.0</v>
      </c>
      <c r="D2721" s="423">
        <v>6.6895776E7</v>
      </c>
      <c r="E2721" s="423">
        <v>2587.48</v>
      </c>
      <c r="F2721" s="423">
        <v>2444828.436</v>
      </c>
      <c r="G2721" s="423">
        <v>4201.9892</v>
      </c>
      <c r="H2721" s="423" t="s">
        <v>6384</v>
      </c>
      <c r="I2721" s="423">
        <v>1523.36109</v>
      </c>
      <c r="J2721" s="423">
        <v>4319.91328</v>
      </c>
    </row>
    <row r="2722" ht="15.75" customHeight="1">
      <c r="B2722" s="422">
        <v>41310.0</v>
      </c>
      <c r="C2722" s="423">
        <v>96223.0</v>
      </c>
      <c r="D2722" s="423">
        <v>6.7465788E7</v>
      </c>
      <c r="E2722" s="423">
        <v>2660.365</v>
      </c>
      <c r="F2722" s="423">
        <v>2440372.398</v>
      </c>
      <c r="G2722" s="423">
        <v>4191.50713</v>
      </c>
      <c r="H2722" s="423" t="s">
        <v>6384</v>
      </c>
      <c r="I2722" s="423">
        <v>1518.40122</v>
      </c>
      <c r="J2722" s="423">
        <v>4309.32676</v>
      </c>
    </row>
    <row r="2723" ht="15.75" customHeight="1">
      <c r="B2723" s="422">
        <v>41309.0</v>
      </c>
      <c r="C2723" s="423">
        <v>175914.0</v>
      </c>
      <c r="D2723" s="423">
        <v>9.1756416E7</v>
      </c>
      <c r="E2723" s="423">
        <v>3552.844</v>
      </c>
      <c r="F2723" s="423">
        <v>2424235.892</v>
      </c>
      <c r="G2723" s="423">
        <v>4164.62482</v>
      </c>
      <c r="H2723" s="423" t="s">
        <v>6384</v>
      </c>
      <c r="I2723" s="423">
        <v>1503.97105</v>
      </c>
      <c r="J2723" s="423">
        <v>4270.88757</v>
      </c>
    </row>
    <row r="2724" ht="15.75" customHeight="1">
      <c r="B2724" s="422">
        <v>41308.0</v>
      </c>
      <c r="C2724" s="423">
        <v>91438.0</v>
      </c>
      <c r="D2724" s="423">
        <v>8.7408317E7</v>
      </c>
      <c r="E2724" s="423">
        <v>3195.583</v>
      </c>
      <c r="F2724" s="423">
        <v>2415789.43</v>
      </c>
      <c r="G2724" s="423">
        <v>4163.82583</v>
      </c>
      <c r="H2724" s="423" t="s">
        <v>6384</v>
      </c>
      <c r="I2724" s="423">
        <v>1494.14792</v>
      </c>
      <c r="J2724" s="423">
        <v>4261.00557</v>
      </c>
    </row>
    <row r="2725" ht="15.75" customHeight="1">
      <c r="B2725" s="422">
        <v>41305.0</v>
      </c>
      <c r="C2725" s="423">
        <v>83965.0</v>
      </c>
      <c r="D2725" s="423">
        <v>8.0993249E7</v>
      </c>
      <c r="E2725" s="423">
        <v>2981.117</v>
      </c>
      <c r="F2725" s="423">
        <v>2403673.003</v>
      </c>
      <c r="G2725" s="423">
        <v>4136.30619</v>
      </c>
      <c r="H2725" s="423" t="s">
        <v>6384</v>
      </c>
      <c r="I2725" s="423">
        <v>1488.56315</v>
      </c>
      <c r="J2725" s="423">
        <v>4230.68847</v>
      </c>
    </row>
    <row r="2726" ht="15.75" customHeight="1">
      <c r="B2726" s="422">
        <v>41304.0</v>
      </c>
      <c r="C2726" s="423">
        <v>85604.0</v>
      </c>
      <c r="D2726" s="423">
        <v>7.8410923E7</v>
      </c>
      <c r="E2726" s="423">
        <v>2871.444</v>
      </c>
      <c r="F2726" s="423">
        <v>2401120.932</v>
      </c>
      <c r="G2726" s="423">
        <v>4126.75006</v>
      </c>
      <c r="H2726" s="423" t="s">
        <v>6384</v>
      </c>
      <c r="I2726" s="423">
        <v>1486.56559</v>
      </c>
      <c r="J2726" s="423">
        <v>4227.54174</v>
      </c>
    </row>
    <row r="2727" ht="15.75" customHeight="1">
      <c r="B2727" s="422">
        <v>41303.0</v>
      </c>
      <c r="C2727" s="423">
        <v>100225.0</v>
      </c>
      <c r="D2727" s="423">
        <v>9.8012419E7</v>
      </c>
      <c r="E2727" s="423">
        <v>3417.991</v>
      </c>
      <c r="F2727" s="423">
        <v>2411226.286</v>
      </c>
      <c r="G2727" s="423">
        <v>4154.61904</v>
      </c>
      <c r="H2727" s="423" t="s">
        <v>6384</v>
      </c>
      <c r="I2727" s="423">
        <v>1495.66548</v>
      </c>
      <c r="J2727" s="423">
        <v>4250.30989</v>
      </c>
    </row>
    <row r="2728" ht="15.75" customHeight="1">
      <c r="B2728" s="422">
        <v>41302.0</v>
      </c>
      <c r="C2728" s="423">
        <v>71586.0</v>
      </c>
      <c r="D2728" s="423">
        <v>6.4248935E7</v>
      </c>
      <c r="E2728" s="423">
        <v>2319.119</v>
      </c>
      <c r="F2728" s="423">
        <v>2387780.781</v>
      </c>
      <c r="G2728" s="423">
        <v>4090.47026</v>
      </c>
      <c r="H2728" s="423" t="s">
        <v>6384</v>
      </c>
      <c r="I2728" s="423">
        <v>1473.01146</v>
      </c>
      <c r="J2728" s="423">
        <v>4197.43992</v>
      </c>
    </row>
    <row r="2729" ht="15.75" customHeight="1">
      <c r="B2729" s="422">
        <v>41301.0</v>
      </c>
      <c r="C2729" s="423">
        <v>68100.0</v>
      </c>
      <c r="D2729" s="423">
        <v>6.3691808E7</v>
      </c>
      <c r="E2729" s="423">
        <v>2110.419</v>
      </c>
      <c r="F2729" s="423">
        <v>2376669.849</v>
      </c>
      <c r="G2729" s="423">
        <v>4055.90645</v>
      </c>
      <c r="H2729" s="423" t="s">
        <v>6384</v>
      </c>
      <c r="I2729" s="423">
        <v>1460.30418</v>
      </c>
      <c r="J2729" s="423">
        <v>4171.41071</v>
      </c>
    </row>
    <row r="2730" ht="15.75" customHeight="1">
      <c r="B2730" s="422">
        <v>41298.0</v>
      </c>
      <c r="C2730" s="423">
        <v>67135.0</v>
      </c>
      <c r="D2730" s="423">
        <v>6.0137288E7</v>
      </c>
      <c r="E2730" s="423">
        <v>2114.415</v>
      </c>
      <c r="F2730" s="423">
        <v>2375699.368</v>
      </c>
      <c r="G2730" s="423" t="s">
        <v>6384</v>
      </c>
      <c r="H2730" s="423" t="s">
        <v>6384</v>
      </c>
      <c r="I2730" s="423" t="s">
        <v>6384</v>
      </c>
      <c r="J2730" s="423">
        <v>4167.69162</v>
      </c>
    </row>
    <row r="2731" ht="15.75" customHeight="1">
      <c r="B2731" s="422">
        <v>41297.0</v>
      </c>
      <c r="C2731" s="423">
        <v>57114.0</v>
      </c>
      <c r="D2731" s="423">
        <v>4.7573377E7</v>
      </c>
      <c r="E2731" s="423">
        <v>1620.512</v>
      </c>
      <c r="F2731" s="423">
        <v>2368684.007</v>
      </c>
      <c r="G2731" s="423" t="s">
        <v>6384</v>
      </c>
      <c r="H2731" s="423" t="s">
        <v>6384</v>
      </c>
      <c r="I2731" s="423" t="s">
        <v>6384</v>
      </c>
      <c r="J2731" s="423">
        <v>4154.08344</v>
      </c>
    </row>
    <row r="2732" ht="15.75" customHeight="1">
      <c r="B2732" s="422">
        <v>41296.0</v>
      </c>
      <c r="C2732" s="423">
        <v>52829.0</v>
      </c>
      <c r="D2732" s="423">
        <v>5.182537E7</v>
      </c>
      <c r="E2732" s="423">
        <v>1529.03</v>
      </c>
      <c r="F2732" s="423">
        <v>2362964.861</v>
      </c>
      <c r="G2732" s="423" t="s">
        <v>6384</v>
      </c>
      <c r="H2732" s="423" t="s">
        <v>6384</v>
      </c>
      <c r="I2732" s="423" t="s">
        <v>6384</v>
      </c>
      <c r="J2732" s="423">
        <v>4142.07698</v>
      </c>
    </row>
    <row r="2733" ht="15.75" customHeight="1">
      <c r="B2733" s="422">
        <v>41295.0</v>
      </c>
      <c r="C2733" s="423">
        <v>37500.0</v>
      </c>
      <c r="D2733" s="423">
        <v>3.0616124E7</v>
      </c>
      <c r="E2733" s="423">
        <v>1015.721</v>
      </c>
      <c r="F2733" s="423">
        <v>2352345.482</v>
      </c>
      <c r="G2733" s="423" t="s">
        <v>6384</v>
      </c>
      <c r="H2733" s="423" t="s">
        <v>6384</v>
      </c>
      <c r="I2733" s="423" t="s">
        <v>6384</v>
      </c>
      <c r="J2733" s="423">
        <v>4116.25056</v>
      </c>
    </row>
    <row r="2734" ht="15.75" customHeight="1">
      <c r="B2734" s="422">
        <v>41294.0</v>
      </c>
      <c r="C2734" s="423">
        <v>38531.0</v>
      </c>
      <c r="D2734" s="423">
        <v>3.2370037E7</v>
      </c>
      <c r="E2734" s="423">
        <v>1061.89</v>
      </c>
      <c r="F2734" s="423">
        <v>2364048.155</v>
      </c>
      <c r="G2734" s="423" t="s">
        <v>6384</v>
      </c>
      <c r="H2734" s="423" t="s">
        <v>6384</v>
      </c>
      <c r="I2734" s="423" t="s">
        <v>6384</v>
      </c>
      <c r="J2734" s="423">
        <v>4136.863</v>
      </c>
    </row>
    <row r="2735" ht="15.75" customHeight="1">
      <c r="B2735" s="422">
        <v>41291.0</v>
      </c>
      <c r="C2735" s="423">
        <v>48008.0</v>
      </c>
      <c r="D2735" s="423">
        <v>4.342263E7</v>
      </c>
      <c r="E2735" s="423">
        <v>1518.473</v>
      </c>
      <c r="F2735" s="423">
        <v>2376953.815</v>
      </c>
      <c r="G2735" s="423" t="s">
        <v>6384</v>
      </c>
      <c r="H2735" s="423" t="s">
        <v>6384</v>
      </c>
      <c r="I2735" s="423" t="s">
        <v>6384</v>
      </c>
      <c r="J2735" s="423">
        <v>4167.06225</v>
      </c>
    </row>
    <row r="2736" ht="15.75" customHeight="1">
      <c r="B2736" s="422">
        <v>41290.0</v>
      </c>
      <c r="C2736" s="423">
        <v>43013.0</v>
      </c>
      <c r="D2736" s="423">
        <v>4.0454545E7</v>
      </c>
      <c r="E2736" s="423">
        <v>1342.085</v>
      </c>
      <c r="F2736" s="423">
        <v>2362382.571</v>
      </c>
      <c r="G2736" s="423" t="s">
        <v>6384</v>
      </c>
      <c r="H2736" s="423" t="s">
        <v>6384</v>
      </c>
      <c r="I2736" s="423" t="s">
        <v>6384</v>
      </c>
      <c r="J2736" s="423">
        <v>4132.68848</v>
      </c>
    </row>
    <row r="2737" ht="15.75" customHeight="1">
      <c r="B2737" s="422">
        <v>41289.0</v>
      </c>
      <c r="C2737" s="423">
        <v>35446.0</v>
      </c>
      <c r="D2737" s="423">
        <v>3.563276E7</v>
      </c>
      <c r="E2737" s="423">
        <v>1043.197</v>
      </c>
      <c r="F2737" s="423">
        <v>2355723.933</v>
      </c>
      <c r="G2737" s="423" t="s">
        <v>6384</v>
      </c>
      <c r="H2737" s="423" t="s">
        <v>6384</v>
      </c>
      <c r="I2737" s="423" t="s">
        <v>6384</v>
      </c>
      <c r="J2737" s="423">
        <v>4113.16946</v>
      </c>
    </row>
    <row r="2738" ht="15.75" customHeight="1">
      <c r="B2738" s="422">
        <v>41288.0</v>
      </c>
      <c r="C2738" s="423">
        <v>37565.0</v>
      </c>
      <c r="D2738" s="423">
        <v>3.6905237E7</v>
      </c>
      <c r="E2738" s="423">
        <v>1193.753</v>
      </c>
      <c r="F2738" s="423">
        <v>2355791.597</v>
      </c>
      <c r="G2738" s="423" t="s">
        <v>6384</v>
      </c>
      <c r="H2738" s="423" t="s">
        <v>6384</v>
      </c>
      <c r="I2738" s="423" t="s">
        <v>6384</v>
      </c>
      <c r="J2738" s="423">
        <v>4111.61364</v>
      </c>
    </row>
    <row r="2739" ht="15.75" customHeight="1">
      <c r="B2739" s="422">
        <v>41287.0</v>
      </c>
      <c r="C2739" s="423">
        <v>42046.0</v>
      </c>
      <c r="D2739" s="423">
        <v>4.1507781E7</v>
      </c>
      <c r="E2739" s="423">
        <v>1240.819</v>
      </c>
      <c r="F2739" s="423">
        <v>2361391.368</v>
      </c>
      <c r="G2739" s="423" t="s">
        <v>6384</v>
      </c>
      <c r="H2739" s="423" t="s">
        <v>6384</v>
      </c>
      <c r="I2739" s="423" t="s">
        <v>6384</v>
      </c>
      <c r="J2739" s="423">
        <v>4123.00534</v>
      </c>
    </row>
    <row r="2740" ht="15.75" customHeight="1">
      <c r="B2740" s="422">
        <v>41284.0</v>
      </c>
      <c r="C2740" s="423">
        <v>46773.0</v>
      </c>
      <c r="D2740" s="423">
        <v>4.8511731E7</v>
      </c>
      <c r="E2740" s="423">
        <v>1524.015</v>
      </c>
      <c r="F2740" s="423">
        <v>2366697.123</v>
      </c>
      <c r="G2740" s="423" t="s">
        <v>6384</v>
      </c>
      <c r="H2740" s="423" t="s">
        <v>6384</v>
      </c>
      <c r="I2740" s="423" t="s">
        <v>6384</v>
      </c>
      <c r="J2740" s="423">
        <v>4132.98906</v>
      </c>
    </row>
    <row r="2741" ht="15.75" customHeight="1">
      <c r="B2741" s="422">
        <v>41283.0</v>
      </c>
      <c r="C2741" s="423">
        <v>55952.0</v>
      </c>
      <c r="D2741" s="423">
        <v>6.7492704E7</v>
      </c>
      <c r="E2741" s="423">
        <v>1744.058</v>
      </c>
      <c r="F2741" s="423">
        <v>2360824.798</v>
      </c>
      <c r="G2741" s="423" t="s">
        <v>6384</v>
      </c>
      <c r="H2741" s="423" t="s">
        <v>6384</v>
      </c>
      <c r="I2741" s="423" t="s">
        <v>6384</v>
      </c>
      <c r="J2741" s="423">
        <v>4122.417</v>
      </c>
    </row>
    <row r="2742" ht="15.75" customHeight="1">
      <c r="B2742" s="422">
        <v>41282.0</v>
      </c>
      <c r="C2742" s="423">
        <v>40849.0</v>
      </c>
      <c r="D2742" s="423">
        <v>3.7217437E7</v>
      </c>
      <c r="E2742" s="423">
        <v>1241.921</v>
      </c>
      <c r="F2742" s="423">
        <v>2359621.281</v>
      </c>
      <c r="G2742" s="423" t="s">
        <v>6384</v>
      </c>
      <c r="H2742" s="423" t="s">
        <v>6384</v>
      </c>
      <c r="I2742" s="423" t="s">
        <v>6384</v>
      </c>
      <c r="J2742" s="423">
        <v>4118.77264</v>
      </c>
    </row>
    <row r="2743" ht="15.75" customHeight="1">
      <c r="B2743" s="422">
        <v>41281.0</v>
      </c>
      <c r="C2743" s="423">
        <v>43588.0</v>
      </c>
      <c r="D2743" s="423">
        <v>3.8441733E7</v>
      </c>
      <c r="E2743" s="423">
        <v>1219.748</v>
      </c>
      <c r="F2743" s="423">
        <v>2363291.253</v>
      </c>
      <c r="G2743" s="423" t="s">
        <v>6384</v>
      </c>
      <c r="H2743" s="423" t="s">
        <v>6384</v>
      </c>
      <c r="I2743" s="423" t="s">
        <v>6384</v>
      </c>
      <c r="J2743" s="423">
        <v>4126.923</v>
      </c>
    </row>
    <row r="2744" ht="15.75" customHeight="1">
      <c r="B2744" s="422">
        <v>41280.0</v>
      </c>
      <c r="C2744" s="423">
        <v>47483.0</v>
      </c>
      <c r="D2744" s="423">
        <v>4.5532588E7</v>
      </c>
      <c r="E2744" s="423">
        <v>1458.914</v>
      </c>
      <c r="F2744" s="423">
        <v>2378256.485</v>
      </c>
      <c r="G2744" s="423" t="s">
        <v>6384</v>
      </c>
      <c r="H2744" s="423" t="s">
        <v>6384</v>
      </c>
      <c r="I2744" s="423" t="s">
        <v>6384</v>
      </c>
      <c r="J2744" s="423">
        <v>4163.73745</v>
      </c>
    </row>
    <row r="2745" ht="15.75" customHeight="1">
      <c r="B2745" s="422">
        <v>41277.0</v>
      </c>
      <c r="C2745" s="423">
        <v>56270.0</v>
      </c>
      <c r="D2745" s="423">
        <v>6.6302135E7</v>
      </c>
      <c r="E2745" s="423">
        <v>1647.009</v>
      </c>
      <c r="F2745" s="423">
        <v>2377980.107</v>
      </c>
      <c r="G2745" s="423" t="s">
        <v>6384</v>
      </c>
      <c r="H2745" s="423" t="s">
        <v>6384</v>
      </c>
      <c r="I2745" s="423" t="s">
        <v>6384</v>
      </c>
      <c r="J2745" s="423">
        <v>4160.87528</v>
      </c>
    </row>
    <row r="2746" ht="15.75" customHeight="1">
      <c r="B2746" s="422">
        <v>41276.0</v>
      </c>
      <c r="C2746" s="423">
        <v>45717.0</v>
      </c>
      <c r="D2746" s="423">
        <v>3.6009177E7</v>
      </c>
      <c r="E2746" s="423">
        <v>1208.109</v>
      </c>
      <c r="F2746" s="423">
        <v>2367533.036</v>
      </c>
      <c r="G2746" s="423" t="s">
        <v>6384</v>
      </c>
      <c r="H2746" s="423" t="s">
        <v>6384</v>
      </c>
      <c r="I2746" s="423" t="s">
        <v>6384</v>
      </c>
      <c r="J2746" s="423">
        <v>4139.0762</v>
      </c>
    </row>
    <row r="2747" ht="15.75" customHeight="1">
      <c r="B2747" s="422">
        <v>41275.0</v>
      </c>
      <c r="C2747" s="423">
        <v>52611.0</v>
      </c>
      <c r="D2747" s="423">
        <v>4.5918769E7</v>
      </c>
      <c r="E2747" s="423">
        <v>1534.021</v>
      </c>
      <c r="F2747" s="423">
        <v>2390526.047</v>
      </c>
      <c r="G2747" s="423" t="s">
        <v>6384</v>
      </c>
      <c r="H2747" s="423" t="s">
        <v>6384</v>
      </c>
      <c r="I2747" s="423" t="s">
        <v>6384</v>
      </c>
      <c r="J2747" s="423">
        <v>4190.99132</v>
      </c>
    </row>
    <row r="2748" ht="15.75" customHeight="1">
      <c r="B2748" s="422">
        <v>41273.0</v>
      </c>
      <c r="C2748" s="423">
        <v>69550.0</v>
      </c>
      <c r="D2748" s="423">
        <v>6.9257597E7</v>
      </c>
      <c r="E2748" s="423">
        <v>2495.002</v>
      </c>
      <c r="F2748" s="423">
        <v>2403555.623</v>
      </c>
      <c r="G2748" s="423" t="s">
        <v>6384</v>
      </c>
      <c r="H2748" s="423" t="s">
        <v>6384</v>
      </c>
      <c r="I2748" s="423" t="s">
        <v>6384</v>
      </c>
      <c r="J2748" s="423">
        <v>4219.31416</v>
      </c>
    </row>
    <row r="2749" ht="15.75" customHeight="1">
      <c r="B2749" s="422">
        <v>41270.0</v>
      </c>
      <c r="C2749" s="423">
        <v>70593.0</v>
      </c>
      <c r="D2749" s="423">
        <v>6.1644226E7</v>
      </c>
      <c r="E2749" s="423">
        <v>2277.139</v>
      </c>
      <c r="F2749" s="423">
        <v>2397052.679</v>
      </c>
      <c r="G2749" s="423" t="s">
        <v>6384</v>
      </c>
      <c r="H2749" s="423" t="s">
        <v>6384</v>
      </c>
      <c r="I2749" s="423" t="s">
        <v>6384</v>
      </c>
      <c r="J2749" s="423">
        <v>4205.13766</v>
      </c>
    </row>
    <row r="2750" ht="15.75" customHeight="1">
      <c r="B2750" s="422">
        <v>41269.0</v>
      </c>
      <c r="C2750" s="423">
        <v>66492.0</v>
      </c>
      <c r="D2750" s="423">
        <v>5.6265295E7</v>
      </c>
      <c r="E2750" s="423">
        <v>2128.327</v>
      </c>
      <c r="F2750" s="423">
        <v>2384977.784</v>
      </c>
      <c r="G2750" s="423" t="s">
        <v>6384</v>
      </c>
      <c r="H2750" s="423" t="s">
        <v>6384</v>
      </c>
      <c r="I2750" s="423" t="s">
        <v>6384</v>
      </c>
      <c r="J2750" s="423">
        <v>4179.3957</v>
      </c>
    </row>
    <row r="2751" ht="15.75" customHeight="1">
      <c r="B2751" s="422">
        <v>41267.0</v>
      </c>
      <c r="C2751" s="423">
        <v>60208.0</v>
      </c>
      <c r="D2751" s="423">
        <v>5.0881759E7</v>
      </c>
      <c r="E2751" s="423">
        <v>1817.051</v>
      </c>
      <c r="F2751" s="423">
        <v>2372102.411</v>
      </c>
      <c r="G2751" s="423" t="s">
        <v>6384</v>
      </c>
      <c r="H2751" s="423" t="s">
        <v>6384</v>
      </c>
      <c r="I2751" s="423" t="s">
        <v>6384</v>
      </c>
      <c r="J2751" s="423">
        <v>4150.72313</v>
      </c>
    </row>
    <row r="2752" ht="15.75" customHeight="1">
      <c r="B2752" s="422">
        <v>41266.0</v>
      </c>
      <c r="C2752" s="423">
        <v>63478.0</v>
      </c>
      <c r="D2752" s="423">
        <v>5.6280497E7</v>
      </c>
      <c r="E2752" s="423">
        <v>1970.283</v>
      </c>
      <c r="F2752" s="423">
        <v>2366764.702</v>
      </c>
      <c r="G2752" s="423" t="s">
        <v>6384</v>
      </c>
      <c r="H2752" s="423" t="s">
        <v>6384</v>
      </c>
      <c r="I2752" s="423" t="s">
        <v>6384</v>
      </c>
      <c r="J2752" s="423">
        <v>4144.53827</v>
      </c>
    </row>
    <row r="2753" ht="15.75" customHeight="1">
      <c r="B2753" s="422">
        <v>41263.0</v>
      </c>
      <c r="C2753" s="423">
        <v>74006.0</v>
      </c>
      <c r="D2753" s="423">
        <v>6.2597156E7</v>
      </c>
      <c r="E2753" s="423">
        <v>2258.986</v>
      </c>
      <c r="F2753" s="423">
        <v>2380051.394</v>
      </c>
      <c r="G2753" s="423" t="s">
        <v>6384</v>
      </c>
      <c r="H2753" s="423" t="s">
        <v>6384</v>
      </c>
      <c r="I2753" s="423" t="s">
        <v>6384</v>
      </c>
      <c r="J2753" s="423">
        <v>4174.77172</v>
      </c>
    </row>
    <row r="2754" ht="15.75" customHeight="1">
      <c r="B2754" s="422">
        <v>41262.0</v>
      </c>
      <c r="C2754" s="423">
        <v>83061.0</v>
      </c>
      <c r="D2754" s="423">
        <v>6.9267801E7</v>
      </c>
      <c r="E2754" s="423">
        <v>2455.508</v>
      </c>
      <c r="F2754" s="423">
        <v>2382509.349</v>
      </c>
      <c r="G2754" s="423" t="s">
        <v>6384</v>
      </c>
      <c r="H2754" s="423" t="s">
        <v>6384</v>
      </c>
      <c r="I2754" s="423" t="s">
        <v>6384</v>
      </c>
      <c r="J2754" s="423">
        <v>4181.44191</v>
      </c>
    </row>
    <row r="2755" ht="15.75" customHeight="1">
      <c r="B2755" s="422">
        <v>41261.0</v>
      </c>
      <c r="C2755" s="423">
        <v>68947.0</v>
      </c>
      <c r="D2755" s="423">
        <v>6.1798842E7</v>
      </c>
      <c r="E2755" s="423">
        <v>2025.403</v>
      </c>
      <c r="F2755" s="423">
        <v>2364194.269</v>
      </c>
      <c r="G2755" s="423" t="s">
        <v>6384</v>
      </c>
      <c r="H2755" s="423" t="s">
        <v>6384</v>
      </c>
      <c r="I2755" s="423" t="s">
        <v>6384</v>
      </c>
      <c r="J2755" s="423">
        <v>4134.95096</v>
      </c>
    </row>
    <row r="2756" ht="15.75" customHeight="1">
      <c r="B2756" s="422">
        <v>41260.0</v>
      </c>
      <c r="C2756" s="423">
        <v>74894.0</v>
      </c>
      <c r="D2756" s="423">
        <v>6.9566027E7</v>
      </c>
      <c r="E2756" s="423">
        <v>2187.405</v>
      </c>
      <c r="F2756" s="423">
        <v>2382346.796</v>
      </c>
      <c r="G2756" s="423" t="s">
        <v>6384</v>
      </c>
      <c r="H2756" s="423" t="s">
        <v>6384</v>
      </c>
      <c r="I2756" s="423" t="s">
        <v>6384</v>
      </c>
      <c r="J2756" s="423">
        <v>4177.39338</v>
      </c>
    </row>
    <row r="2757" ht="15.75" customHeight="1">
      <c r="B2757" s="422">
        <v>41256.0</v>
      </c>
      <c r="C2757" s="423">
        <v>63056.0</v>
      </c>
      <c r="D2757" s="423">
        <v>5.504755E7</v>
      </c>
      <c r="E2757" s="423">
        <v>1764.931</v>
      </c>
      <c r="F2757" s="423">
        <v>2345008.399</v>
      </c>
      <c r="G2757" s="423" t="s">
        <v>6384</v>
      </c>
      <c r="H2757" s="423" t="s">
        <v>6384</v>
      </c>
      <c r="I2757" s="423" t="s">
        <v>6384</v>
      </c>
      <c r="J2757" s="423">
        <v>4088.62091</v>
      </c>
    </row>
    <row r="2758" ht="15.75" customHeight="1">
      <c r="B2758" s="422">
        <v>41255.0</v>
      </c>
      <c r="C2758" s="423">
        <v>70988.0</v>
      </c>
      <c r="D2758" s="423">
        <v>6.4648426E7</v>
      </c>
      <c r="E2758" s="423">
        <v>1995.574</v>
      </c>
      <c r="F2758" s="423">
        <v>2332820.28</v>
      </c>
      <c r="G2758" s="423" t="s">
        <v>6384</v>
      </c>
      <c r="H2758" s="423" t="s">
        <v>6384</v>
      </c>
      <c r="I2758" s="423" t="s">
        <v>6384</v>
      </c>
      <c r="J2758" s="423">
        <v>4063.304</v>
      </c>
    </row>
    <row r="2759" ht="15.75" customHeight="1">
      <c r="B2759" s="422">
        <v>41254.0</v>
      </c>
      <c r="C2759" s="423">
        <v>62064.0</v>
      </c>
      <c r="D2759" s="423">
        <v>5.1380428E7</v>
      </c>
      <c r="E2759" s="423">
        <v>1602.214</v>
      </c>
      <c r="F2759" s="423">
        <v>2328433.499</v>
      </c>
      <c r="G2759" s="423" t="s">
        <v>6384</v>
      </c>
      <c r="H2759" s="423" t="s">
        <v>6384</v>
      </c>
      <c r="I2759" s="423" t="s">
        <v>6384</v>
      </c>
      <c r="J2759" s="423">
        <v>4048.5947</v>
      </c>
    </row>
    <row r="2760" ht="15.75" customHeight="1">
      <c r="B2760" s="422">
        <v>41253.0</v>
      </c>
      <c r="C2760" s="423">
        <v>80385.0</v>
      </c>
      <c r="D2760" s="423">
        <v>5.7677756E7</v>
      </c>
      <c r="E2760" s="423">
        <v>2104.289</v>
      </c>
      <c r="F2760" s="423">
        <v>2310144.419</v>
      </c>
      <c r="G2760" s="423" t="s">
        <v>6384</v>
      </c>
      <c r="H2760" s="423" t="s">
        <v>6384</v>
      </c>
      <c r="I2760" s="423" t="s">
        <v>6384</v>
      </c>
      <c r="J2760" s="423">
        <v>4008.83035</v>
      </c>
    </row>
    <row r="2761" ht="15.75" customHeight="1">
      <c r="B2761" s="422">
        <v>41252.0</v>
      </c>
      <c r="C2761" s="423">
        <v>93070.0</v>
      </c>
      <c r="D2761" s="423">
        <v>5.1861169E7</v>
      </c>
      <c r="E2761" s="423">
        <v>2136.242</v>
      </c>
      <c r="F2761" s="423">
        <v>2316514.733</v>
      </c>
      <c r="G2761" s="423" t="s">
        <v>6384</v>
      </c>
      <c r="H2761" s="423" t="s">
        <v>6384</v>
      </c>
      <c r="I2761" s="423" t="s">
        <v>6384</v>
      </c>
      <c r="J2761" s="423">
        <v>4018.06414</v>
      </c>
    </row>
    <row r="2762" ht="15.75" customHeight="1">
      <c r="B2762" s="422">
        <v>41249.0</v>
      </c>
      <c r="C2762" s="423">
        <v>77688.0</v>
      </c>
      <c r="D2762" s="423">
        <v>6.5938228E7</v>
      </c>
      <c r="E2762" s="423">
        <v>2694.978</v>
      </c>
      <c r="F2762" s="423">
        <v>2331791.192</v>
      </c>
      <c r="G2762" s="423" t="s">
        <v>6384</v>
      </c>
      <c r="H2762" s="423" t="s">
        <v>6384</v>
      </c>
      <c r="I2762" s="423" t="s">
        <v>6384</v>
      </c>
      <c r="J2762" s="423">
        <v>4066.2482</v>
      </c>
    </row>
    <row r="2763" ht="15.75" customHeight="1">
      <c r="B2763" s="422">
        <v>41248.0</v>
      </c>
      <c r="C2763" s="423">
        <v>75171.0</v>
      </c>
      <c r="D2763" s="423">
        <v>6.2289976E7</v>
      </c>
      <c r="E2763" s="423">
        <v>2454.994</v>
      </c>
      <c r="F2763" s="423">
        <v>2343325.991</v>
      </c>
      <c r="G2763" s="423" t="s">
        <v>6384</v>
      </c>
      <c r="H2763" s="423" t="s">
        <v>6384</v>
      </c>
      <c r="I2763" s="423" t="s">
        <v>6384</v>
      </c>
      <c r="J2763" s="423">
        <v>4092.44712</v>
      </c>
    </row>
    <row r="2764" ht="15.75" customHeight="1">
      <c r="B2764" s="422">
        <v>41247.0</v>
      </c>
      <c r="C2764" s="423">
        <v>54705.0</v>
      </c>
      <c r="D2764" s="423">
        <v>4.1305341E7</v>
      </c>
      <c r="E2764" s="423">
        <v>1538.707</v>
      </c>
      <c r="F2764" s="423">
        <v>2333016.182</v>
      </c>
      <c r="G2764" s="423" t="s">
        <v>6384</v>
      </c>
      <c r="H2764" s="423" t="s">
        <v>6384</v>
      </c>
      <c r="I2764" s="423" t="s">
        <v>6384</v>
      </c>
      <c r="J2764" s="423">
        <v>4086.05002</v>
      </c>
    </row>
    <row r="2765" ht="15.75" customHeight="1">
      <c r="B2765" s="422">
        <v>41246.0</v>
      </c>
      <c r="C2765" s="423">
        <v>56374.0</v>
      </c>
      <c r="D2765" s="423">
        <v>4.8691194E7</v>
      </c>
      <c r="E2765" s="423">
        <v>1698.546</v>
      </c>
      <c r="F2765" s="423">
        <v>2331098.27</v>
      </c>
      <c r="G2765" s="423" t="s">
        <v>6384</v>
      </c>
      <c r="H2765" s="423" t="s">
        <v>6384</v>
      </c>
      <c r="I2765" s="423" t="s">
        <v>6384</v>
      </c>
      <c r="J2765" s="423">
        <v>4086.65593</v>
      </c>
    </row>
    <row r="2766" ht="15.75" customHeight="1">
      <c r="B2766" s="422">
        <v>41245.0</v>
      </c>
      <c r="C2766" s="423">
        <v>92598.0</v>
      </c>
      <c r="D2766" s="423">
        <v>8.7232539E7</v>
      </c>
      <c r="E2766" s="423">
        <v>3125.536</v>
      </c>
      <c r="F2766" s="423">
        <v>2362570.654</v>
      </c>
      <c r="G2766" s="423" t="s">
        <v>6384</v>
      </c>
      <c r="H2766" s="423" t="s">
        <v>6384</v>
      </c>
      <c r="I2766" s="423" t="s">
        <v>6384</v>
      </c>
      <c r="J2766" s="423">
        <v>4157.50028</v>
      </c>
    </row>
    <row r="2767" ht="15.75" customHeight="1">
      <c r="B2767" s="422">
        <v>41242.0</v>
      </c>
      <c r="C2767" s="423">
        <v>95684.0</v>
      </c>
      <c r="D2767" s="423">
        <v>9.2164241E7</v>
      </c>
      <c r="E2767" s="423">
        <v>3364.331</v>
      </c>
      <c r="F2767" s="423">
        <v>2384306.92</v>
      </c>
      <c r="G2767" s="423" t="s">
        <v>6384</v>
      </c>
      <c r="H2767" s="423" t="s">
        <v>6384</v>
      </c>
      <c r="I2767" s="423" t="s">
        <v>6384</v>
      </c>
      <c r="J2767" s="423">
        <v>4210.58149</v>
      </c>
    </row>
    <row r="2768" ht="15.75" customHeight="1">
      <c r="B2768" s="422">
        <v>41241.0</v>
      </c>
      <c r="C2768" s="423">
        <v>61274.0</v>
      </c>
      <c r="D2768" s="423">
        <v>5.6752804E7</v>
      </c>
      <c r="E2768" s="423">
        <v>1870.974</v>
      </c>
      <c r="F2768" s="423">
        <v>2287037.478</v>
      </c>
      <c r="G2768" s="423" t="s">
        <v>6384</v>
      </c>
      <c r="H2768" s="423" t="s">
        <v>6384</v>
      </c>
      <c r="I2768" s="423" t="s">
        <v>6384</v>
      </c>
      <c r="J2768" s="423">
        <v>3991.51369</v>
      </c>
    </row>
    <row r="2769" ht="15.75" customHeight="1">
      <c r="B2769" s="422">
        <v>41240.0</v>
      </c>
      <c r="C2769" s="423">
        <v>56391.0</v>
      </c>
      <c r="D2769" s="423">
        <v>4.9875951E7</v>
      </c>
      <c r="E2769" s="423">
        <v>1668.28</v>
      </c>
      <c r="F2769" s="423">
        <v>2302458.496</v>
      </c>
      <c r="G2769" s="423" t="s">
        <v>6384</v>
      </c>
      <c r="H2769" s="423" t="s">
        <v>6384</v>
      </c>
      <c r="I2769" s="423" t="s">
        <v>6384</v>
      </c>
      <c r="J2769" s="423">
        <v>4027.75976</v>
      </c>
    </row>
    <row r="2770" ht="15.75" customHeight="1">
      <c r="B2770" s="422">
        <v>41239.0</v>
      </c>
      <c r="C2770" s="423">
        <v>63905.0</v>
      </c>
      <c r="D2770" s="423">
        <v>5.5592034E7</v>
      </c>
      <c r="E2770" s="423">
        <v>2061.944</v>
      </c>
      <c r="F2770" s="423">
        <v>2313708.779</v>
      </c>
      <c r="G2770" s="423" t="s">
        <v>6384</v>
      </c>
      <c r="H2770" s="423" t="s">
        <v>6384</v>
      </c>
      <c r="I2770" s="423" t="s">
        <v>6384</v>
      </c>
      <c r="J2770" s="423">
        <v>4050.9824</v>
      </c>
    </row>
    <row r="2771" ht="15.75" customHeight="1">
      <c r="B2771" s="422">
        <v>41235.0</v>
      </c>
      <c r="C2771" s="423">
        <v>79186.0</v>
      </c>
      <c r="D2771" s="423">
        <v>7.4716078E7</v>
      </c>
      <c r="E2771" s="423">
        <v>2703.667</v>
      </c>
      <c r="F2771" s="423">
        <v>2355060.423</v>
      </c>
      <c r="G2771" s="423" t="s">
        <v>6384</v>
      </c>
      <c r="H2771" s="423" t="s">
        <v>6384</v>
      </c>
      <c r="I2771" s="423" t="s">
        <v>6384</v>
      </c>
      <c r="J2771" s="423">
        <v>4143.55693</v>
      </c>
    </row>
    <row r="2772" ht="15.75" customHeight="1">
      <c r="B2772" s="422">
        <v>41234.0</v>
      </c>
      <c r="C2772" s="423">
        <v>69719.0</v>
      </c>
      <c r="D2772" s="423">
        <v>7.1899869E7</v>
      </c>
      <c r="E2772" s="423">
        <v>2420.933</v>
      </c>
      <c r="F2772" s="423">
        <v>2354974.795</v>
      </c>
      <c r="G2772" s="423" t="s">
        <v>6384</v>
      </c>
      <c r="H2772" s="423" t="s">
        <v>6384</v>
      </c>
      <c r="I2772" s="423" t="s">
        <v>6384</v>
      </c>
      <c r="J2772" s="423">
        <v>4146.63236</v>
      </c>
    </row>
    <row r="2773" ht="15.75" customHeight="1">
      <c r="B2773" s="422">
        <v>41233.0</v>
      </c>
      <c r="C2773" s="423">
        <v>71854.0</v>
      </c>
      <c r="D2773" s="423">
        <v>6.3803947E7</v>
      </c>
      <c r="E2773" s="423">
        <v>2274.208</v>
      </c>
      <c r="F2773" s="423">
        <v>2360380.686</v>
      </c>
      <c r="G2773" s="423" t="s">
        <v>6384</v>
      </c>
      <c r="H2773" s="423" t="s">
        <v>6384</v>
      </c>
      <c r="I2773" s="423" t="s">
        <v>6384</v>
      </c>
      <c r="J2773" s="423">
        <v>4161.19425</v>
      </c>
    </row>
    <row r="2774" ht="15.75" customHeight="1">
      <c r="B2774" s="422">
        <v>41232.0</v>
      </c>
      <c r="C2774" s="423">
        <v>78633.0</v>
      </c>
      <c r="D2774" s="423">
        <v>7.2826556E7</v>
      </c>
      <c r="E2774" s="423">
        <v>2532.154</v>
      </c>
      <c r="F2774" s="423">
        <v>2388687.009</v>
      </c>
      <c r="G2774" s="423" t="s">
        <v>6384</v>
      </c>
      <c r="H2774" s="423" t="s">
        <v>6384</v>
      </c>
      <c r="I2774" s="423" t="s">
        <v>6384</v>
      </c>
      <c r="J2774" s="423">
        <v>4226.41462</v>
      </c>
    </row>
    <row r="2775" ht="15.75" customHeight="1">
      <c r="B2775" s="422">
        <v>41231.0</v>
      </c>
      <c r="C2775" s="423">
        <v>94860.0</v>
      </c>
      <c r="D2775" s="423">
        <v>1.08225566E8</v>
      </c>
      <c r="E2775" s="423">
        <v>3688.481</v>
      </c>
      <c r="F2775" s="423">
        <v>2439355.905</v>
      </c>
      <c r="G2775" s="423" t="s">
        <v>6384</v>
      </c>
      <c r="H2775" s="423" t="s">
        <v>6384</v>
      </c>
      <c r="I2775" s="423" t="s">
        <v>6384</v>
      </c>
      <c r="J2775" s="423">
        <v>4341.64108</v>
      </c>
    </row>
    <row r="2776" ht="15.75" customHeight="1">
      <c r="B2776" s="422">
        <v>41228.0</v>
      </c>
      <c r="C2776" s="423">
        <v>80377.0</v>
      </c>
      <c r="D2776" s="423">
        <v>7.1505885E7</v>
      </c>
      <c r="E2776" s="423">
        <v>2911.365</v>
      </c>
      <c r="F2776" s="423">
        <v>2450875.5</v>
      </c>
      <c r="G2776" s="423" t="s">
        <v>6384</v>
      </c>
      <c r="H2776" s="423" t="s">
        <v>6384</v>
      </c>
      <c r="I2776" s="423" t="s">
        <v>6384</v>
      </c>
      <c r="J2776" s="423">
        <v>4365.68482</v>
      </c>
    </row>
    <row r="2777" ht="15.75" customHeight="1">
      <c r="B2777" s="422">
        <v>41227.0</v>
      </c>
      <c r="C2777" s="423">
        <v>75747.0</v>
      </c>
      <c r="D2777" s="423">
        <v>7.431772E7</v>
      </c>
      <c r="E2777" s="423">
        <v>2860.392</v>
      </c>
      <c r="F2777" s="423">
        <v>2424047.177</v>
      </c>
      <c r="G2777" s="423" t="s">
        <v>6384</v>
      </c>
      <c r="H2777" s="423" t="s">
        <v>6384</v>
      </c>
      <c r="I2777" s="423" t="s">
        <v>6384</v>
      </c>
      <c r="J2777" s="423">
        <v>4310.6775</v>
      </c>
    </row>
    <row r="2778" ht="15.75" customHeight="1">
      <c r="B2778" s="422">
        <v>41226.0</v>
      </c>
      <c r="C2778" s="423">
        <v>78249.0</v>
      </c>
      <c r="D2778" s="423">
        <v>7.3189113E7</v>
      </c>
      <c r="E2778" s="423">
        <v>2539.382</v>
      </c>
      <c r="F2778" s="423">
        <v>2417634.954</v>
      </c>
      <c r="G2778" s="423" t="s">
        <v>6384</v>
      </c>
      <c r="H2778" s="423" t="s">
        <v>6384</v>
      </c>
      <c r="I2778" s="423" t="s">
        <v>6384</v>
      </c>
      <c r="J2778" s="423">
        <v>4291.26195</v>
      </c>
    </row>
    <row r="2779" ht="15.75" customHeight="1">
      <c r="B2779" s="422">
        <v>41225.0</v>
      </c>
      <c r="C2779" s="423">
        <v>73410.0</v>
      </c>
      <c r="D2779" s="423">
        <v>7.0354217E7</v>
      </c>
      <c r="E2779" s="423">
        <v>2478.689</v>
      </c>
      <c r="F2779" s="423">
        <v>2386804.092</v>
      </c>
      <c r="G2779" s="423" t="s">
        <v>6384</v>
      </c>
      <c r="H2779" s="423" t="s">
        <v>6384</v>
      </c>
      <c r="I2779" s="423" t="s">
        <v>6384</v>
      </c>
      <c r="J2779" s="423">
        <v>4223.69772</v>
      </c>
    </row>
    <row r="2780" ht="15.75" customHeight="1">
      <c r="B2780" s="422">
        <v>41224.0</v>
      </c>
      <c r="C2780" s="423">
        <v>89495.0</v>
      </c>
      <c r="D2780" s="423">
        <v>9.0426392E7</v>
      </c>
      <c r="E2780" s="423">
        <v>3453.582</v>
      </c>
      <c r="F2780" s="423">
        <v>2399878.651</v>
      </c>
      <c r="G2780" s="423" t="s">
        <v>6384</v>
      </c>
      <c r="H2780" s="423" t="s">
        <v>6384</v>
      </c>
      <c r="I2780" s="423" t="s">
        <v>6384</v>
      </c>
      <c r="J2780" s="423">
        <v>4253.39975</v>
      </c>
    </row>
    <row r="2781" ht="15.75" customHeight="1">
      <c r="B2781" s="422">
        <v>41221.0</v>
      </c>
      <c r="C2781" s="423">
        <v>78164.0</v>
      </c>
      <c r="D2781" s="423">
        <v>6.9138196E7</v>
      </c>
      <c r="E2781" s="423">
        <v>2766.567</v>
      </c>
      <c r="F2781" s="423">
        <v>2442868.269</v>
      </c>
      <c r="G2781" s="423" t="s">
        <v>6384</v>
      </c>
      <c r="H2781" s="423" t="s">
        <v>6384</v>
      </c>
      <c r="I2781" s="423" t="s">
        <v>6384</v>
      </c>
      <c r="J2781" s="423">
        <v>4347.63705</v>
      </c>
    </row>
    <row r="2782" ht="15.75" customHeight="1">
      <c r="B2782" s="422">
        <v>41220.0</v>
      </c>
      <c r="C2782" s="423">
        <v>75253.0</v>
      </c>
      <c r="D2782" s="423">
        <v>7.4148474E7</v>
      </c>
      <c r="E2782" s="423">
        <v>2682.973</v>
      </c>
      <c r="F2782" s="423">
        <v>2444580.313</v>
      </c>
      <c r="G2782" s="423" t="s">
        <v>6384</v>
      </c>
      <c r="H2782" s="423" t="s">
        <v>6384</v>
      </c>
      <c r="I2782" s="423" t="s">
        <v>6384</v>
      </c>
      <c r="J2782" s="423">
        <v>4344.62049</v>
      </c>
    </row>
    <row r="2783" ht="15.75" customHeight="1">
      <c r="B2783" s="422">
        <v>41219.0</v>
      </c>
      <c r="C2783" s="423">
        <v>85435.0</v>
      </c>
      <c r="D2783" s="423">
        <v>9.274296E7</v>
      </c>
      <c r="E2783" s="423">
        <v>3442.509</v>
      </c>
      <c r="F2783" s="423">
        <v>2462972.285</v>
      </c>
      <c r="G2783" s="423" t="s">
        <v>6384</v>
      </c>
      <c r="H2783" s="423" t="s">
        <v>6384</v>
      </c>
      <c r="I2783" s="423" t="s">
        <v>6384</v>
      </c>
      <c r="J2783" s="423">
        <v>4385.55754</v>
      </c>
    </row>
    <row r="2784" ht="15.75" customHeight="1">
      <c r="B2784" s="422">
        <v>41218.0</v>
      </c>
      <c r="C2784" s="423">
        <v>83621.0</v>
      </c>
      <c r="D2784" s="423">
        <v>7.6393599E7</v>
      </c>
      <c r="E2784" s="423">
        <v>3097.458</v>
      </c>
      <c r="F2784" s="423">
        <v>2465760.331</v>
      </c>
      <c r="G2784" s="423" t="s">
        <v>6384</v>
      </c>
      <c r="H2784" s="423" t="s">
        <v>6384</v>
      </c>
      <c r="I2784" s="423" t="s">
        <v>6384</v>
      </c>
      <c r="J2784" s="423">
        <v>4393.7088</v>
      </c>
    </row>
    <row r="2785" ht="15.75" customHeight="1">
      <c r="B2785" s="422">
        <v>41217.0</v>
      </c>
      <c r="C2785" s="423">
        <v>86686.0</v>
      </c>
      <c r="D2785" s="423">
        <v>7.6149294E7</v>
      </c>
      <c r="E2785" s="423">
        <v>3159.576</v>
      </c>
      <c r="F2785" s="423">
        <v>2471475.315</v>
      </c>
      <c r="G2785" s="423" t="s">
        <v>6384</v>
      </c>
      <c r="H2785" s="423" t="s">
        <v>6384</v>
      </c>
      <c r="I2785" s="423" t="s">
        <v>6384</v>
      </c>
      <c r="J2785" s="423">
        <v>4409.36823</v>
      </c>
    </row>
    <row r="2786" ht="15.75" customHeight="1">
      <c r="B2786" s="422">
        <v>41214.0</v>
      </c>
      <c r="C2786" s="423">
        <v>90271.0</v>
      </c>
      <c r="D2786" s="423">
        <v>8.2842976E7</v>
      </c>
      <c r="E2786" s="423">
        <v>3403.235</v>
      </c>
      <c r="F2786" s="423">
        <v>2505230.596</v>
      </c>
      <c r="G2786" s="423" t="s">
        <v>6384</v>
      </c>
      <c r="H2786" s="423" t="s">
        <v>6384</v>
      </c>
      <c r="I2786" s="423" t="s">
        <v>6384</v>
      </c>
      <c r="J2786" s="423">
        <v>4484.99078</v>
      </c>
    </row>
    <row r="2787" ht="15.75" customHeight="1">
      <c r="B2787" s="422">
        <v>41213.0</v>
      </c>
      <c r="C2787" s="423">
        <v>99680.0</v>
      </c>
      <c r="D2787" s="423">
        <v>1.06610094E8</v>
      </c>
      <c r="E2787" s="423">
        <v>4135.683</v>
      </c>
      <c r="F2787" s="423">
        <v>2508797.328</v>
      </c>
      <c r="G2787" s="423" t="s">
        <v>6384</v>
      </c>
      <c r="H2787" s="423" t="s">
        <v>6384</v>
      </c>
      <c r="I2787" s="423" t="s">
        <v>6384</v>
      </c>
      <c r="J2787" s="423">
        <v>4493.92049</v>
      </c>
    </row>
    <row r="2788" ht="15.75" customHeight="1">
      <c r="B2788" s="422">
        <v>41212.0</v>
      </c>
      <c r="C2788" s="423">
        <v>67203.0</v>
      </c>
      <c r="D2788" s="423">
        <v>6.4395782E7</v>
      </c>
      <c r="E2788" s="423">
        <v>2727.438</v>
      </c>
      <c r="F2788" s="423">
        <v>2532464.421</v>
      </c>
      <c r="G2788" s="423" t="s">
        <v>6384</v>
      </c>
      <c r="H2788" s="423" t="s">
        <v>6384</v>
      </c>
      <c r="I2788" s="423" t="s">
        <v>6384</v>
      </c>
      <c r="J2788" s="423">
        <v>4552.43883</v>
      </c>
    </row>
    <row r="2789" ht="15.75" customHeight="1">
      <c r="B2789" s="422">
        <v>41205.0</v>
      </c>
      <c r="C2789" s="423">
        <v>100582.0</v>
      </c>
      <c r="D2789" s="423">
        <v>9.7321899E7</v>
      </c>
      <c r="E2789" s="423">
        <v>3974.65</v>
      </c>
      <c r="F2789" s="423">
        <v>2543598.639</v>
      </c>
      <c r="G2789" s="423" t="s">
        <v>6384</v>
      </c>
      <c r="H2789" s="423" t="s">
        <v>6384</v>
      </c>
      <c r="I2789" s="423" t="s">
        <v>6384</v>
      </c>
      <c r="J2789" s="423">
        <v>4574.97015</v>
      </c>
    </row>
    <row r="2790" ht="15.75" customHeight="1">
      <c r="B2790" s="422">
        <v>41204.0</v>
      </c>
      <c r="C2790" s="423">
        <v>88285.0</v>
      </c>
      <c r="D2790" s="423">
        <v>8.8411512E7</v>
      </c>
      <c r="E2790" s="423">
        <v>3406.194</v>
      </c>
      <c r="F2790" s="423">
        <v>2520932.05</v>
      </c>
      <c r="G2790" s="423" t="s">
        <v>6384</v>
      </c>
      <c r="H2790" s="423" t="s">
        <v>6384</v>
      </c>
      <c r="I2790" s="423" t="s">
        <v>6384</v>
      </c>
      <c r="J2790" s="423">
        <v>4515.90014</v>
      </c>
    </row>
    <row r="2791" ht="15.75" customHeight="1">
      <c r="B2791" s="422">
        <v>41203.0</v>
      </c>
      <c r="C2791" s="423">
        <v>93920.0</v>
      </c>
      <c r="D2791" s="423">
        <v>9.4315523E7</v>
      </c>
      <c r="E2791" s="423">
        <v>3867.835</v>
      </c>
      <c r="F2791" s="423">
        <v>2490830.191</v>
      </c>
      <c r="G2791" s="423" t="s">
        <v>6384</v>
      </c>
      <c r="H2791" s="423" t="s">
        <v>6384</v>
      </c>
      <c r="I2791" s="423" t="s">
        <v>6384</v>
      </c>
      <c r="J2791" s="423">
        <v>4447.46748</v>
      </c>
    </row>
    <row r="2792" ht="15.75" customHeight="1">
      <c r="B2792" s="422">
        <v>41200.0</v>
      </c>
      <c r="C2792" s="423">
        <v>88905.0</v>
      </c>
      <c r="D2792" s="423">
        <v>8.9401154E7</v>
      </c>
      <c r="E2792" s="423">
        <v>3694.581</v>
      </c>
      <c r="F2792" s="423">
        <v>2500293.108</v>
      </c>
      <c r="G2792" s="423" t="s">
        <v>6384</v>
      </c>
      <c r="H2792" s="423" t="s">
        <v>6384</v>
      </c>
      <c r="I2792" s="423" t="s">
        <v>6384</v>
      </c>
      <c r="J2792" s="423">
        <v>4458.57222</v>
      </c>
    </row>
    <row r="2793" ht="15.75" customHeight="1">
      <c r="B2793" s="422">
        <v>41199.0</v>
      </c>
      <c r="C2793" s="423">
        <v>103981.0</v>
      </c>
      <c r="D2793" s="423">
        <v>9.7572939E7</v>
      </c>
      <c r="E2793" s="423">
        <v>4194.535</v>
      </c>
      <c r="F2793" s="423">
        <v>2497601.985</v>
      </c>
      <c r="G2793" s="423" t="s">
        <v>6384</v>
      </c>
      <c r="H2793" s="423" t="s">
        <v>6384</v>
      </c>
      <c r="I2793" s="423" t="s">
        <v>6384</v>
      </c>
      <c r="J2793" s="423">
        <v>4456.80283</v>
      </c>
    </row>
    <row r="2794" ht="15.75" customHeight="1">
      <c r="B2794" s="422">
        <v>41198.0</v>
      </c>
      <c r="C2794" s="423">
        <v>116805.0</v>
      </c>
      <c r="D2794" s="423">
        <v>1.18827454E8</v>
      </c>
      <c r="E2794" s="423">
        <v>4852.857</v>
      </c>
      <c r="F2794" s="423">
        <v>2507973.801</v>
      </c>
      <c r="G2794" s="423" t="s">
        <v>6384</v>
      </c>
      <c r="H2794" s="423" t="s">
        <v>6384</v>
      </c>
      <c r="I2794" s="423" t="s">
        <v>6384</v>
      </c>
      <c r="J2794" s="423">
        <v>4481.54941</v>
      </c>
    </row>
    <row r="2795" ht="15.75" customHeight="1">
      <c r="B2795" s="422">
        <v>41197.0</v>
      </c>
      <c r="C2795" s="423">
        <v>121861.0</v>
      </c>
      <c r="D2795" s="423">
        <v>1.20027402E8</v>
      </c>
      <c r="E2795" s="423">
        <v>5304.926</v>
      </c>
      <c r="F2795" s="423">
        <v>2504458.321</v>
      </c>
      <c r="G2795" s="423" t="s">
        <v>6384</v>
      </c>
      <c r="H2795" s="423" t="s">
        <v>6384</v>
      </c>
      <c r="I2795" s="423" t="s">
        <v>6384</v>
      </c>
      <c r="J2795" s="423">
        <v>4467.77583</v>
      </c>
    </row>
    <row r="2796" ht="15.75" customHeight="1">
      <c r="B2796" s="422">
        <v>41196.0</v>
      </c>
      <c r="C2796" s="423">
        <v>143487.0</v>
      </c>
      <c r="D2796" s="423">
        <v>1.51955547E8</v>
      </c>
      <c r="E2796" s="423">
        <v>6914.219</v>
      </c>
      <c r="F2796" s="423">
        <v>2497163.255</v>
      </c>
      <c r="G2796" s="423" t="s">
        <v>6384</v>
      </c>
      <c r="H2796" s="423" t="s">
        <v>6384</v>
      </c>
      <c r="I2796" s="423" t="s">
        <v>6384</v>
      </c>
      <c r="J2796" s="423">
        <v>4451.92654</v>
      </c>
    </row>
    <row r="2797" ht="15.75" customHeight="1">
      <c r="B2797" s="422">
        <v>41193.0</v>
      </c>
      <c r="C2797" s="423">
        <v>129701.0</v>
      </c>
      <c r="D2797" s="423">
        <v>1.34125494E8</v>
      </c>
      <c r="E2797" s="423">
        <v>5834.467</v>
      </c>
      <c r="F2797" s="423">
        <v>2511739.661</v>
      </c>
      <c r="G2797" s="423" t="s">
        <v>6384</v>
      </c>
      <c r="H2797" s="423" t="s">
        <v>6384</v>
      </c>
      <c r="I2797" s="423" t="s">
        <v>6384</v>
      </c>
      <c r="J2797" s="423">
        <v>4482.26245</v>
      </c>
    </row>
    <row r="2798" ht="15.75" customHeight="1">
      <c r="B2798" s="422">
        <v>41192.0</v>
      </c>
      <c r="C2798" s="423">
        <v>130172.0</v>
      </c>
      <c r="D2798" s="423">
        <v>1.30942032E8</v>
      </c>
      <c r="E2798" s="423">
        <v>6089.431</v>
      </c>
      <c r="F2798" s="423">
        <v>2518172.628</v>
      </c>
      <c r="G2798" s="423" t="s">
        <v>6384</v>
      </c>
      <c r="H2798" s="423" t="s">
        <v>6384</v>
      </c>
      <c r="I2798" s="423" t="s">
        <v>6384</v>
      </c>
      <c r="J2798" s="423">
        <v>4502.52267</v>
      </c>
    </row>
    <row r="2799" ht="15.75" customHeight="1">
      <c r="B2799" s="422">
        <v>41191.0</v>
      </c>
      <c r="C2799" s="423">
        <v>133147.0</v>
      </c>
      <c r="D2799" s="423">
        <v>1.45669311E8</v>
      </c>
      <c r="E2799" s="423">
        <v>6281.294</v>
      </c>
      <c r="F2799" s="423">
        <v>2553124.753</v>
      </c>
      <c r="G2799" s="423" t="s">
        <v>6384</v>
      </c>
      <c r="H2799" s="423" t="s">
        <v>6384</v>
      </c>
      <c r="I2799" s="423" t="s">
        <v>6384</v>
      </c>
      <c r="J2799" s="423">
        <v>4578.71474</v>
      </c>
    </row>
    <row r="2800" ht="15.75" customHeight="1">
      <c r="B2800" s="422">
        <v>41190.0</v>
      </c>
      <c r="C2800" s="423">
        <v>130198.0</v>
      </c>
      <c r="D2800" s="423">
        <v>1.39168368E8</v>
      </c>
      <c r="E2800" s="423">
        <v>5265.723</v>
      </c>
      <c r="F2800" s="423">
        <v>2511505.479</v>
      </c>
      <c r="G2800" s="423" t="s">
        <v>6384</v>
      </c>
      <c r="H2800" s="423" t="s">
        <v>6384</v>
      </c>
      <c r="I2800" s="423" t="s">
        <v>6384</v>
      </c>
      <c r="J2800" s="423">
        <v>4497.0774</v>
      </c>
    </row>
    <row r="2801" ht="15.75" customHeight="1">
      <c r="B2801" s="422">
        <v>41189.0</v>
      </c>
      <c r="C2801" s="423">
        <v>130656.0</v>
      </c>
      <c r="D2801" s="423">
        <v>1.30301217E8</v>
      </c>
      <c r="E2801" s="423">
        <v>5241.588</v>
      </c>
      <c r="F2801" s="423">
        <v>2529450.617</v>
      </c>
      <c r="G2801" s="423" t="s">
        <v>6384</v>
      </c>
      <c r="H2801" s="423" t="s">
        <v>6384</v>
      </c>
      <c r="I2801" s="423" t="s">
        <v>6384</v>
      </c>
      <c r="J2801" s="423">
        <v>4542.64165</v>
      </c>
    </row>
    <row r="2802" ht="15.75" customHeight="1">
      <c r="B2802" s="422">
        <v>41186.0</v>
      </c>
      <c r="C2802" s="423">
        <v>153754.0</v>
      </c>
      <c r="D2802" s="423">
        <v>1.73699631E8</v>
      </c>
      <c r="E2802" s="423">
        <v>6630.126</v>
      </c>
      <c r="F2802" s="423">
        <v>2574587.518</v>
      </c>
      <c r="G2802" s="423" t="s">
        <v>6384</v>
      </c>
      <c r="H2802" s="423" t="s">
        <v>6384</v>
      </c>
      <c r="I2802" s="423" t="s">
        <v>6384</v>
      </c>
      <c r="J2802" s="423">
        <v>4646.07298</v>
      </c>
    </row>
    <row r="2803" ht="15.75" customHeight="1">
      <c r="B2803" s="422">
        <v>41185.0</v>
      </c>
      <c r="C2803" s="423">
        <v>210228.0</v>
      </c>
      <c r="D2803" s="423">
        <v>3.01376556E8</v>
      </c>
      <c r="E2803" s="423">
        <v>10448.331</v>
      </c>
      <c r="F2803" s="423">
        <v>2582370.668</v>
      </c>
      <c r="G2803" s="423" t="s">
        <v>6384</v>
      </c>
      <c r="H2803" s="423" t="s">
        <v>6384</v>
      </c>
      <c r="I2803" s="423" t="s">
        <v>6384</v>
      </c>
      <c r="J2803" s="423">
        <v>4666.89833</v>
      </c>
    </row>
    <row r="2804" ht="15.75" customHeight="1">
      <c r="B2804" s="422">
        <v>41184.0</v>
      </c>
      <c r="C2804" s="423">
        <v>200749.0</v>
      </c>
      <c r="D2804" s="423">
        <v>2.85853124E8</v>
      </c>
      <c r="E2804" s="423">
        <v>9796.06</v>
      </c>
      <c r="F2804" s="423">
        <v>2603252.021</v>
      </c>
      <c r="G2804" s="423" t="s">
        <v>6384</v>
      </c>
      <c r="H2804" s="423" t="s">
        <v>6384</v>
      </c>
      <c r="I2804" s="423" t="s">
        <v>6384</v>
      </c>
      <c r="J2804" s="423">
        <v>4706.43288</v>
      </c>
    </row>
    <row r="2805" ht="15.75" customHeight="1">
      <c r="B2805" s="422">
        <v>41183.0</v>
      </c>
      <c r="C2805" s="423">
        <v>172066.0</v>
      </c>
      <c r="D2805" s="423">
        <v>2.11897199E8</v>
      </c>
      <c r="E2805" s="423">
        <v>7835.346</v>
      </c>
      <c r="F2805" s="423">
        <v>2554820.555</v>
      </c>
      <c r="G2805" s="423" t="s">
        <v>6384</v>
      </c>
      <c r="H2805" s="423" t="s">
        <v>6384</v>
      </c>
      <c r="I2805" s="423" t="s">
        <v>6384</v>
      </c>
      <c r="J2805" s="423">
        <v>4589.33813</v>
      </c>
    </row>
    <row r="2806" ht="15.75" customHeight="1">
      <c r="B2806" s="422">
        <v>41182.0</v>
      </c>
      <c r="C2806" s="423">
        <v>185749.0</v>
      </c>
      <c r="D2806" s="423">
        <v>2.16075757E8</v>
      </c>
      <c r="E2806" s="423">
        <v>7820.495</v>
      </c>
      <c r="F2806" s="423">
        <v>2530790.126</v>
      </c>
      <c r="G2806" s="423" t="s">
        <v>6384</v>
      </c>
      <c r="H2806" s="423" t="s">
        <v>6384</v>
      </c>
      <c r="I2806" s="423" t="s">
        <v>6384</v>
      </c>
      <c r="J2806" s="423">
        <v>4544.40647</v>
      </c>
    </row>
    <row r="2807" ht="15.75" customHeight="1">
      <c r="B2807" s="422">
        <v>41179.0</v>
      </c>
      <c r="C2807" s="423">
        <v>212340.0</v>
      </c>
      <c r="D2807" s="423">
        <v>2.29743538E8</v>
      </c>
      <c r="E2807" s="423">
        <v>9469.148</v>
      </c>
      <c r="F2807" s="423">
        <v>2590133.74</v>
      </c>
      <c r="G2807" s="423" t="s">
        <v>6384</v>
      </c>
      <c r="H2807" s="423" t="s">
        <v>6384</v>
      </c>
      <c r="I2807" s="423" t="s">
        <v>6384</v>
      </c>
      <c r="J2807" s="423">
        <v>4682.19267</v>
      </c>
    </row>
    <row r="2808" ht="15.75" customHeight="1">
      <c r="B2808" s="422">
        <v>41178.0</v>
      </c>
      <c r="C2808" s="423">
        <v>240733.0</v>
      </c>
      <c r="D2808" s="423">
        <v>2.80386178E8</v>
      </c>
      <c r="E2808" s="423">
        <v>11721.395</v>
      </c>
      <c r="F2808" s="423">
        <v>2609483.382</v>
      </c>
      <c r="G2808" s="423" t="s">
        <v>6384</v>
      </c>
      <c r="H2808" s="423" t="s">
        <v>6384</v>
      </c>
      <c r="I2808" s="423" t="s">
        <v>6384</v>
      </c>
      <c r="J2808" s="423">
        <v>4732.08366</v>
      </c>
    </row>
    <row r="2809" ht="15.75" customHeight="1">
      <c r="B2809" s="422">
        <v>41177.0</v>
      </c>
      <c r="C2809" s="423">
        <v>238722.0</v>
      </c>
      <c r="D2809" s="423">
        <v>2.90345029E8</v>
      </c>
      <c r="E2809" s="423">
        <v>11535.414</v>
      </c>
      <c r="F2809" s="423">
        <v>2625076.04</v>
      </c>
      <c r="G2809" s="423" t="s">
        <v>6384</v>
      </c>
      <c r="H2809" s="423" t="s">
        <v>6384</v>
      </c>
      <c r="I2809" s="423" t="s">
        <v>6384</v>
      </c>
      <c r="J2809" s="423">
        <v>4774.65122</v>
      </c>
    </row>
    <row r="2810" ht="15.75" customHeight="1">
      <c r="B2810" s="422">
        <v>41176.0</v>
      </c>
      <c r="C2810" s="423">
        <v>218597.0</v>
      </c>
      <c r="D2810" s="423">
        <v>2.42606888E8</v>
      </c>
      <c r="E2810" s="423">
        <v>9787.645</v>
      </c>
      <c r="F2810" s="423">
        <v>2609225.425</v>
      </c>
      <c r="G2810" s="423" t="s">
        <v>6384</v>
      </c>
      <c r="H2810" s="423" t="s">
        <v>6384</v>
      </c>
      <c r="I2810" s="423" t="s">
        <v>6384</v>
      </c>
      <c r="J2810" s="423">
        <v>4736.97261</v>
      </c>
    </row>
    <row r="2811" ht="15.75" customHeight="1">
      <c r="B2811" s="422">
        <v>41175.0</v>
      </c>
      <c r="C2811" s="423">
        <v>223036.0</v>
      </c>
      <c r="D2811" s="423">
        <v>2.56364737E8</v>
      </c>
      <c r="E2811" s="423">
        <v>11055.528</v>
      </c>
      <c r="F2811" s="423">
        <v>2638821.36</v>
      </c>
      <c r="G2811" s="423" t="s">
        <v>6384</v>
      </c>
      <c r="H2811" s="423" t="s">
        <v>6384</v>
      </c>
      <c r="I2811" s="423" t="s">
        <v>6384</v>
      </c>
      <c r="J2811" s="423">
        <v>4800.42831</v>
      </c>
    </row>
    <row r="2812" ht="15.75" customHeight="1">
      <c r="B2812" s="422">
        <v>41172.0</v>
      </c>
      <c r="C2812" s="423">
        <v>244352.0</v>
      </c>
      <c r="D2812" s="423">
        <v>2.81332533E8</v>
      </c>
      <c r="E2812" s="423">
        <v>11188.724</v>
      </c>
      <c r="F2812" s="423">
        <v>2584358.401</v>
      </c>
      <c r="G2812" s="423" t="s">
        <v>6384</v>
      </c>
      <c r="H2812" s="423" t="s">
        <v>6384</v>
      </c>
      <c r="I2812" s="423" t="s">
        <v>6384</v>
      </c>
      <c r="J2812" s="423">
        <v>4678.92444</v>
      </c>
    </row>
    <row r="2813" ht="15.75" customHeight="1">
      <c r="B2813" s="422">
        <v>41171.0</v>
      </c>
      <c r="C2813" s="423">
        <v>261173.0</v>
      </c>
      <c r="D2813" s="423">
        <v>2.85985579E8</v>
      </c>
      <c r="E2813" s="423">
        <v>12884.273</v>
      </c>
      <c r="F2813" s="423">
        <v>2585019.758</v>
      </c>
      <c r="G2813" s="423" t="s">
        <v>6384</v>
      </c>
      <c r="H2813" s="423" t="s">
        <v>6384</v>
      </c>
      <c r="I2813" s="423" t="s">
        <v>6384</v>
      </c>
      <c r="J2813" s="423">
        <v>4678.83266</v>
      </c>
    </row>
    <row r="2814" ht="15.75" customHeight="1">
      <c r="B2814" s="422">
        <v>41170.0</v>
      </c>
      <c r="C2814" s="423">
        <v>214604.0</v>
      </c>
      <c r="D2814" s="423">
        <v>2.24733973E8</v>
      </c>
      <c r="E2814" s="423">
        <v>10897.437</v>
      </c>
      <c r="F2814" s="423">
        <v>2566449.299</v>
      </c>
      <c r="G2814" s="423" t="s">
        <v>6384</v>
      </c>
      <c r="H2814" s="423" t="s">
        <v>6384</v>
      </c>
      <c r="I2814" s="423" t="s">
        <v>6384</v>
      </c>
      <c r="J2814" s="423">
        <v>4632.1053</v>
      </c>
    </row>
    <row r="2815" ht="15.75" customHeight="1">
      <c r="B2815" s="422">
        <v>41169.0</v>
      </c>
      <c r="C2815" s="423">
        <v>214147.0</v>
      </c>
      <c r="D2815" s="423">
        <v>2.17807115E8</v>
      </c>
      <c r="E2815" s="423">
        <v>9518.425</v>
      </c>
      <c r="F2815" s="423">
        <v>2523601.999</v>
      </c>
      <c r="G2815" s="423" t="s">
        <v>6384</v>
      </c>
      <c r="H2815" s="423" t="s">
        <v>6384</v>
      </c>
      <c r="I2815" s="423" t="s">
        <v>6384</v>
      </c>
      <c r="J2815" s="423">
        <v>4548.89938</v>
      </c>
    </row>
    <row r="2816" ht="15.75" customHeight="1">
      <c r="B2816" s="422">
        <v>41168.0</v>
      </c>
      <c r="C2816" s="423">
        <v>239447.0</v>
      </c>
      <c r="D2816" s="423">
        <v>2.46385402E8</v>
      </c>
      <c r="E2816" s="423">
        <v>11363.487</v>
      </c>
      <c r="F2816" s="423">
        <v>2529279.292</v>
      </c>
      <c r="G2816" s="423" t="s">
        <v>6384</v>
      </c>
      <c r="H2816" s="423" t="s">
        <v>6384</v>
      </c>
      <c r="I2816" s="423" t="s">
        <v>6384</v>
      </c>
      <c r="J2816" s="423">
        <v>4565.72697</v>
      </c>
    </row>
    <row r="2817" ht="15.75" customHeight="1">
      <c r="B2817" s="422">
        <v>41165.0</v>
      </c>
      <c r="C2817" s="423">
        <v>194126.0</v>
      </c>
      <c r="D2817" s="423">
        <v>1.83242538E8</v>
      </c>
      <c r="E2817" s="423">
        <v>8860.48</v>
      </c>
      <c r="F2817" s="423">
        <v>2475679.568</v>
      </c>
      <c r="G2817" s="423" t="s">
        <v>6384</v>
      </c>
      <c r="H2817" s="423" t="s">
        <v>6384</v>
      </c>
      <c r="I2817" s="423" t="s">
        <v>6384</v>
      </c>
      <c r="J2817" s="423">
        <v>4431.51108</v>
      </c>
    </row>
    <row r="2818" ht="15.75" customHeight="1">
      <c r="B2818" s="422">
        <v>41164.0</v>
      </c>
      <c r="C2818" s="423">
        <v>184041.0</v>
      </c>
      <c r="D2818" s="423">
        <v>1.68616886E8</v>
      </c>
      <c r="E2818" s="423">
        <v>8699.487</v>
      </c>
      <c r="F2818" s="423">
        <v>2469857.838</v>
      </c>
      <c r="G2818" s="423" t="s">
        <v>6384</v>
      </c>
      <c r="H2818" s="423" t="s">
        <v>6384</v>
      </c>
      <c r="I2818" s="423" t="s">
        <v>6384</v>
      </c>
      <c r="J2818" s="423">
        <v>4424.41983</v>
      </c>
    </row>
    <row r="2819" ht="15.75" customHeight="1">
      <c r="B2819" s="422">
        <v>41163.0</v>
      </c>
      <c r="C2819" s="423">
        <v>195920.0</v>
      </c>
      <c r="D2819" s="423">
        <v>1.94104452E8</v>
      </c>
      <c r="E2819" s="423">
        <v>9397.528</v>
      </c>
      <c r="F2819" s="423">
        <v>2467664.279</v>
      </c>
      <c r="G2819" s="423" t="s">
        <v>6384</v>
      </c>
      <c r="H2819" s="423" t="s">
        <v>6384</v>
      </c>
      <c r="I2819" s="423" t="s">
        <v>6384</v>
      </c>
      <c r="J2819" s="423">
        <v>4413.90937</v>
      </c>
    </row>
    <row r="2820" ht="15.75" customHeight="1">
      <c r="B2820" s="422">
        <v>41162.0</v>
      </c>
      <c r="C2820" s="423">
        <v>167134.0</v>
      </c>
      <c r="D2820" s="423">
        <v>1.45779536E8</v>
      </c>
      <c r="E2820" s="423">
        <v>7596.719</v>
      </c>
      <c r="F2820" s="423">
        <v>2443392.882</v>
      </c>
      <c r="G2820" s="423" t="s">
        <v>6384</v>
      </c>
      <c r="H2820" s="423" t="s">
        <v>6384</v>
      </c>
      <c r="I2820" s="423" t="s">
        <v>6384</v>
      </c>
      <c r="J2820" s="423">
        <v>4357.17336</v>
      </c>
    </row>
    <row r="2821" ht="15.75" customHeight="1">
      <c r="B2821" s="422">
        <v>41161.0</v>
      </c>
      <c r="C2821" s="423">
        <v>138774.0</v>
      </c>
      <c r="D2821" s="423">
        <v>1.21581765E8</v>
      </c>
      <c r="E2821" s="423">
        <v>6107.434</v>
      </c>
      <c r="F2821" s="423">
        <v>2451007.625</v>
      </c>
      <c r="G2821" s="423" t="s">
        <v>6384</v>
      </c>
      <c r="H2821" s="423" t="s">
        <v>6384</v>
      </c>
      <c r="I2821" s="423" t="s">
        <v>6384</v>
      </c>
      <c r="J2821" s="423">
        <v>4384.99268</v>
      </c>
    </row>
    <row r="2822" ht="15.75" customHeight="1">
      <c r="B2822" s="422">
        <v>41158.0</v>
      </c>
      <c r="C2822" s="423">
        <v>130257.0</v>
      </c>
      <c r="D2822" s="423">
        <v>1.01195407E8</v>
      </c>
      <c r="E2822" s="423">
        <v>5272.049</v>
      </c>
      <c r="F2822" s="423">
        <v>2423025.586</v>
      </c>
      <c r="G2822" s="423" t="s">
        <v>6384</v>
      </c>
      <c r="H2822" s="423" t="s">
        <v>6384</v>
      </c>
      <c r="I2822" s="423" t="s">
        <v>6384</v>
      </c>
      <c r="J2822" s="423">
        <v>4324.75968</v>
      </c>
    </row>
    <row r="2823" ht="15.75" customHeight="1">
      <c r="B2823" s="422">
        <v>41157.0</v>
      </c>
      <c r="C2823" s="423">
        <v>150002.0</v>
      </c>
      <c r="D2823" s="423">
        <v>1.21194944E8</v>
      </c>
      <c r="E2823" s="423">
        <v>6120.333</v>
      </c>
      <c r="F2823" s="423">
        <v>2439614.387</v>
      </c>
      <c r="G2823" s="423" t="s">
        <v>6384</v>
      </c>
      <c r="H2823" s="423" t="s">
        <v>6384</v>
      </c>
      <c r="I2823" s="423" t="s">
        <v>6384</v>
      </c>
      <c r="J2823" s="423">
        <v>4371.54164</v>
      </c>
    </row>
    <row r="2824" ht="15.75" customHeight="1">
      <c r="B2824" s="422">
        <v>41156.0</v>
      </c>
      <c r="C2824" s="423">
        <v>154194.0</v>
      </c>
      <c r="D2824" s="423">
        <v>1.28231251E8</v>
      </c>
      <c r="E2824" s="423">
        <v>6478.407</v>
      </c>
      <c r="F2824" s="423">
        <v>2485629.408</v>
      </c>
      <c r="G2824" s="423" t="s">
        <v>6384</v>
      </c>
      <c r="H2824" s="423" t="s">
        <v>6384</v>
      </c>
      <c r="I2824" s="423" t="s">
        <v>6384</v>
      </c>
      <c r="J2824" s="423">
        <v>4482.39729</v>
      </c>
    </row>
    <row r="2825" ht="15.75" customHeight="1">
      <c r="B2825" s="422">
        <v>41155.0</v>
      </c>
      <c r="C2825" s="423">
        <v>140808.0</v>
      </c>
      <c r="D2825" s="423">
        <v>1.18739835E8</v>
      </c>
      <c r="E2825" s="423">
        <v>6429.056</v>
      </c>
      <c r="F2825" s="423">
        <v>2479045.92</v>
      </c>
      <c r="G2825" s="423" t="s">
        <v>6384</v>
      </c>
      <c r="H2825" s="423" t="s">
        <v>6384</v>
      </c>
      <c r="I2825" s="423" t="s">
        <v>6384</v>
      </c>
      <c r="J2825" s="423">
        <v>4477.31986</v>
      </c>
    </row>
    <row r="2826" ht="15.75" customHeight="1">
      <c r="B2826" s="422">
        <v>41154.0</v>
      </c>
      <c r="C2826" s="423">
        <v>137390.0</v>
      </c>
      <c r="D2826" s="423">
        <v>1.12792031E8</v>
      </c>
      <c r="E2826" s="423">
        <v>5411.639</v>
      </c>
      <c r="F2826" s="423">
        <v>2470648.173</v>
      </c>
      <c r="G2826" s="423" t="s">
        <v>6384</v>
      </c>
      <c r="H2826" s="423" t="s">
        <v>6384</v>
      </c>
      <c r="I2826" s="423" t="s">
        <v>6384</v>
      </c>
      <c r="J2826" s="423">
        <v>4452.88914</v>
      </c>
    </row>
    <row r="2827" ht="15.75" customHeight="1">
      <c r="B2827" s="422">
        <v>41151.0</v>
      </c>
      <c r="C2827" s="423">
        <v>189205.0</v>
      </c>
      <c r="D2827" s="423">
        <v>1.71629582E8</v>
      </c>
      <c r="E2827" s="423">
        <v>7856.026</v>
      </c>
      <c r="F2827" s="423">
        <v>2470253.705</v>
      </c>
      <c r="G2827" s="423" t="s">
        <v>6384</v>
      </c>
      <c r="H2827" s="423" t="s">
        <v>6384</v>
      </c>
      <c r="I2827" s="423" t="s">
        <v>6384</v>
      </c>
      <c r="J2827" s="423">
        <v>4446.8703</v>
      </c>
    </row>
    <row r="2828" ht="15.75" customHeight="1">
      <c r="B2828" s="422">
        <v>41150.0</v>
      </c>
      <c r="C2828" s="423">
        <v>164347.0</v>
      </c>
      <c r="D2828" s="423">
        <v>1.47966074E8</v>
      </c>
      <c r="E2828" s="423">
        <v>7039.761</v>
      </c>
      <c r="F2828" s="423">
        <v>2478014.374</v>
      </c>
      <c r="G2828" s="423" t="s">
        <v>6384</v>
      </c>
      <c r="H2828" s="423" t="s">
        <v>6384</v>
      </c>
      <c r="I2828" s="423" t="s">
        <v>6384</v>
      </c>
      <c r="J2828" s="423">
        <v>4453.43445</v>
      </c>
    </row>
    <row r="2829" ht="15.75" customHeight="1">
      <c r="B2829" s="422">
        <v>41149.0</v>
      </c>
      <c r="C2829" s="423">
        <v>148305.0</v>
      </c>
      <c r="D2829" s="423">
        <v>1.22742247E8</v>
      </c>
      <c r="E2829" s="423">
        <v>5809.675</v>
      </c>
      <c r="F2829" s="423">
        <v>2406035.069</v>
      </c>
      <c r="G2829" s="423" t="s">
        <v>6384</v>
      </c>
      <c r="H2829" s="423" t="s">
        <v>6384</v>
      </c>
      <c r="I2829" s="423" t="s">
        <v>6384</v>
      </c>
      <c r="J2829" s="423">
        <v>4291.87289</v>
      </c>
    </row>
    <row r="2830" ht="15.75" customHeight="1">
      <c r="B2830" s="422">
        <v>41148.0</v>
      </c>
      <c r="C2830" s="423">
        <v>164674.0</v>
      </c>
      <c r="D2830" s="423">
        <v>1.3162186E8</v>
      </c>
      <c r="E2830" s="423">
        <v>6302.839</v>
      </c>
      <c r="F2830" s="423">
        <v>2422943.013</v>
      </c>
      <c r="G2830" s="423" t="s">
        <v>6384</v>
      </c>
      <c r="H2830" s="423" t="s">
        <v>6384</v>
      </c>
      <c r="I2830" s="423" t="s">
        <v>6384</v>
      </c>
      <c r="J2830" s="423">
        <v>4341.25976</v>
      </c>
    </row>
    <row r="2831" ht="15.75" customHeight="1">
      <c r="B2831" s="422">
        <v>41147.0</v>
      </c>
      <c r="C2831" s="423">
        <v>126703.0</v>
      </c>
      <c r="D2831" s="423">
        <v>1.0939343E8</v>
      </c>
      <c r="E2831" s="423">
        <v>5256.913</v>
      </c>
      <c r="F2831" s="423">
        <v>2438383.011</v>
      </c>
      <c r="G2831" s="423" t="s">
        <v>6384</v>
      </c>
      <c r="H2831" s="423" t="s">
        <v>6384</v>
      </c>
      <c r="I2831" s="423" t="s">
        <v>6384</v>
      </c>
      <c r="J2831" s="423">
        <v>4383.4173</v>
      </c>
    </row>
    <row r="2832" ht="15.75" customHeight="1">
      <c r="B2832" s="422">
        <v>41135.0</v>
      </c>
      <c r="C2832" s="423">
        <v>97692.0</v>
      </c>
      <c r="D2832" s="423">
        <v>7.6762173E7</v>
      </c>
      <c r="E2832" s="423">
        <v>3625.973</v>
      </c>
      <c r="F2832" s="423">
        <v>2382222.58</v>
      </c>
      <c r="G2832" s="423" t="s">
        <v>6384</v>
      </c>
      <c r="H2832" s="423" t="s">
        <v>6384</v>
      </c>
      <c r="I2832" s="423" t="s">
        <v>6384</v>
      </c>
      <c r="J2832" s="423">
        <v>4256.32403</v>
      </c>
    </row>
    <row r="2833" ht="15.75" customHeight="1">
      <c r="B2833" s="422">
        <v>41134.0</v>
      </c>
      <c r="C2833" s="423">
        <v>81410.0</v>
      </c>
      <c r="D2833" s="423">
        <v>6.5580953E7</v>
      </c>
      <c r="E2833" s="423">
        <v>2789.583</v>
      </c>
      <c r="F2833" s="423">
        <v>2365823.113</v>
      </c>
      <c r="G2833" s="423" t="s">
        <v>6384</v>
      </c>
      <c r="H2833" s="423" t="s">
        <v>6384</v>
      </c>
      <c r="I2833" s="423" t="s">
        <v>6384</v>
      </c>
      <c r="J2833" s="423">
        <v>4208.39671</v>
      </c>
    </row>
    <row r="2834" ht="15.75" customHeight="1">
      <c r="B2834" s="422">
        <v>41133.0</v>
      </c>
      <c r="C2834" s="423">
        <v>107055.0</v>
      </c>
      <c r="D2834" s="423">
        <v>8.7050032E7</v>
      </c>
      <c r="E2834" s="423">
        <v>3777.941</v>
      </c>
      <c r="F2834" s="423">
        <v>2378455.025</v>
      </c>
      <c r="G2834" s="423" t="s">
        <v>6384</v>
      </c>
      <c r="H2834" s="423" t="s">
        <v>6384</v>
      </c>
      <c r="I2834" s="423" t="s">
        <v>6384</v>
      </c>
      <c r="J2834" s="423">
        <v>4236.46049</v>
      </c>
    </row>
    <row r="2835" ht="15.75" customHeight="1">
      <c r="B2835" s="422">
        <v>41129.0</v>
      </c>
      <c r="C2835" s="423">
        <v>109304.0</v>
      </c>
      <c r="D2835" s="423">
        <v>8.8097913E7</v>
      </c>
      <c r="E2835" s="423">
        <v>3692.891</v>
      </c>
      <c r="F2835" s="423">
        <v>2343091.671</v>
      </c>
      <c r="G2835" s="423" t="s">
        <v>6384</v>
      </c>
      <c r="H2835" s="423" t="s">
        <v>6384</v>
      </c>
      <c r="I2835" s="423" t="s">
        <v>6384</v>
      </c>
      <c r="J2835" s="423">
        <v>4142.23853</v>
      </c>
    </row>
    <row r="2836" ht="15.75" customHeight="1">
      <c r="B2836" s="422">
        <v>41128.0</v>
      </c>
      <c r="C2836" s="423">
        <v>79789.0</v>
      </c>
      <c r="D2836" s="423">
        <v>6.2846574E7</v>
      </c>
      <c r="E2836" s="423">
        <v>2598.304</v>
      </c>
      <c r="F2836" s="423">
        <v>2320643.865</v>
      </c>
      <c r="G2836" s="423" t="s">
        <v>6384</v>
      </c>
      <c r="H2836" s="423" t="s">
        <v>6384</v>
      </c>
      <c r="I2836" s="423" t="s">
        <v>6384</v>
      </c>
      <c r="J2836" s="423">
        <v>4092.16214</v>
      </c>
    </row>
    <row r="2837" ht="15.75" customHeight="1">
      <c r="B2837" s="422">
        <v>41127.0</v>
      </c>
      <c r="C2837" s="423">
        <v>77777.0</v>
      </c>
      <c r="D2837" s="423">
        <v>6.2781898E7</v>
      </c>
      <c r="E2837" s="423">
        <v>2390.816</v>
      </c>
      <c r="F2837" s="423">
        <v>2317852.327</v>
      </c>
      <c r="G2837" s="423" t="s">
        <v>6384</v>
      </c>
      <c r="H2837" s="423" t="s">
        <v>6384</v>
      </c>
      <c r="I2837" s="423" t="s">
        <v>6384</v>
      </c>
      <c r="J2837" s="423">
        <v>4092.28363</v>
      </c>
    </row>
    <row r="2838" ht="15.75" customHeight="1">
      <c r="B2838" s="422">
        <v>41126.0</v>
      </c>
      <c r="C2838" s="423">
        <v>64540.0</v>
      </c>
      <c r="D2838" s="423">
        <v>5.3218778E7</v>
      </c>
      <c r="E2838" s="423">
        <v>2035.486</v>
      </c>
      <c r="F2838" s="423">
        <v>2297796.321</v>
      </c>
      <c r="G2838" s="423" t="s">
        <v>6384</v>
      </c>
      <c r="H2838" s="423" t="s">
        <v>6384</v>
      </c>
      <c r="I2838" s="423" t="s">
        <v>6384</v>
      </c>
      <c r="J2838" s="423">
        <v>4039.87208</v>
      </c>
    </row>
    <row r="2839" ht="15.75" customHeight="1">
      <c r="B2839" s="422">
        <v>41123.0</v>
      </c>
      <c r="C2839" s="423">
        <v>66116.0</v>
      </c>
      <c r="D2839" s="423">
        <v>5.4790903E7</v>
      </c>
      <c r="E2839" s="423">
        <v>2100.609</v>
      </c>
      <c r="F2839" s="423">
        <v>2322290.542</v>
      </c>
      <c r="G2839" s="423" t="s">
        <v>6384</v>
      </c>
      <c r="H2839" s="423" t="s">
        <v>6384</v>
      </c>
      <c r="I2839" s="423" t="s">
        <v>6384</v>
      </c>
      <c r="J2839" s="423">
        <v>4098.6964</v>
      </c>
    </row>
    <row r="2840" ht="15.75" customHeight="1">
      <c r="B2840" s="422">
        <v>41122.0</v>
      </c>
      <c r="C2840" s="423">
        <v>66631.0</v>
      </c>
      <c r="D2840" s="423">
        <v>5.595145E7</v>
      </c>
      <c r="E2840" s="423">
        <v>1999.79</v>
      </c>
      <c r="F2840" s="423">
        <v>2340628.443</v>
      </c>
      <c r="G2840" s="423" t="s">
        <v>6384</v>
      </c>
      <c r="H2840" s="423" t="s">
        <v>6384</v>
      </c>
      <c r="I2840" s="423" t="s">
        <v>6384</v>
      </c>
      <c r="J2840" s="423">
        <v>4118.42056</v>
      </c>
    </row>
    <row r="2841" ht="15.75" customHeight="1">
      <c r="B2841" s="422">
        <v>41120.0</v>
      </c>
      <c r="C2841" s="423">
        <v>69460.0</v>
      </c>
      <c r="D2841" s="423">
        <v>5.2478338E7</v>
      </c>
      <c r="E2841" s="423">
        <v>2246.711</v>
      </c>
      <c r="F2841" s="423">
        <v>2355913.389</v>
      </c>
      <c r="G2841" s="423" t="s">
        <v>6384</v>
      </c>
      <c r="H2841" s="423" t="s">
        <v>6384</v>
      </c>
      <c r="I2841" s="423" t="s">
        <v>6384</v>
      </c>
      <c r="J2841" s="423">
        <v>4159.16692</v>
      </c>
    </row>
    <row r="2842" ht="15.75" customHeight="1">
      <c r="B2842" s="422">
        <v>41119.0</v>
      </c>
      <c r="C2842" s="423">
        <v>78825.0</v>
      </c>
      <c r="D2842" s="423">
        <v>6.1735423E7</v>
      </c>
      <c r="E2842" s="423">
        <v>2610.846</v>
      </c>
      <c r="F2842" s="423">
        <v>2384859.656</v>
      </c>
      <c r="G2842" s="423" t="s">
        <v>6384</v>
      </c>
      <c r="H2842" s="423" t="s">
        <v>6384</v>
      </c>
      <c r="I2842" s="423" t="s">
        <v>6384</v>
      </c>
      <c r="J2842" s="423">
        <v>4234.77096</v>
      </c>
    </row>
    <row r="2843" ht="15.75" customHeight="1">
      <c r="B2843" s="422">
        <v>41116.0</v>
      </c>
      <c r="C2843" s="423">
        <v>77322.0</v>
      </c>
      <c r="D2843" s="423">
        <v>5.5177951E7</v>
      </c>
      <c r="E2843" s="423">
        <v>2389.834</v>
      </c>
      <c r="F2843" s="423">
        <v>2406838.601</v>
      </c>
      <c r="G2843" s="423" t="s">
        <v>6384</v>
      </c>
      <c r="H2843" s="423" t="s">
        <v>6384</v>
      </c>
      <c r="I2843" s="423" t="s">
        <v>6384</v>
      </c>
      <c r="J2843" s="423">
        <v>4284.9677</v>
      </c>
    </row>
    <row r="2844" ht="15.75" customHeight="1">
      <c r="B2844" s="422">
        <v>41115.0</v>
      </c>
      <c r="C2844" s="423">
        <v>78375.0</v>
      </c>
      <c r="D2844" s="423">
        <v>5.6300337E7</v>
      </c>
      <c r="E2844" s="423">
        <v>2527.238</v>
      </c>
      <c r="F2844" s="423">
        <v>2380383.266</v>
      </c>
      <c r="G2844" s="423" t="s">
        <v>6384</v>
      </c>
      <c r="H2844" s="423" t="s">
        <v>6384</v>
      </c>
      <c r="I2844" s="423" t="s">
        <v>6384</v>
      </c>
      <c r="J2844" s="423">
        <v>4222.18184</v>
      </c>
    </row>
    <row r="2845" ht="15.75" customHeight="1">
      <c r="B2845" s="422">
        <v>41114.0</v>
      </c>
      <c r="C2845" s="423">
        <v>89991.0</v>
      </c>
      <c r="D2845" s="423">
        <v>6.58697E7</v>
      </c>
      <c r="E2845" s="423">
        <v>2892.592</v>
      </c>
      <c r="F2845" s="423">
        <v>2420871.783</v>
      </c>
      <c r="G2845" s="423" t="s">
        <v>6384</v>
      </c>
      <c r="H2845" s="423" t="s">
        <v>6384</v>
      </c>
      <c r="I2845" s="423" t="s">
        <v>6384</v>
      </c>
      <c r="J2845" s="423">
        <v>4318.78996</v>
      </c>
    </row>
    <row r="2846" ht="15.75" customHeight="1">
      <c r="B2846" s="422">
        <v>41113.0</v>
      </c>
      <c r="C2846" s="423">
        <v>62962.0</v>
      </c>
      <c r="D2846" s="423">
        <v>4.1926138E7</v>
      </c>
      <c r="E2846" s="423">
        <v>2082.997</v>
      </c>
      <c r="F2846" s="423">
        <v>2373677.648</v>
      </c>
      <c r="G2846" s="423" t="s">
        <v>6384</v>
      </c>
      <c r="H2846" s="423" t="s">
        <v>6384</v>
      </c>
      <c r="I2846" s="423" t="s">
        <v>6384</v>
      </c>
      <c r="J2846" s="423">
        <v>4201.88156</v>
      </c>
    </row>
    <row r="2847" ht="15.75" customHeight="1">
      <c r="B2847" s="422">
        <v>41112.0</v>
      </c>
      <c r="C2847" s="423">
        <v>52447.0</v>
      </c>
      <c r="D2847" s="423">
        <v>3.4507992E7</v>
      </c>
      <c r="E2847" s="423">
        <v>1820.519</v>
      </c>
      <c r="F2847" s="423">
        <v>2339765.564</v>
      </c>
      <c r="G2847" s="423" t="s">
        <v>6384</v>
      </c>
      <c r="H2847" s="423" t="s">
        <v>6384</v>
      </c>
      <c r="I2847" s="423" t="s">
        <v>6384</v>
      </c>
      <c r="J2847" s="423">
        <v>4124.28988</v>
      </c>
    </row>
    <row r="2848" ht="15.75" customHeight="1">
      <c r="B2848" s="422">
        <v>41109.0</v>
      </c>
      <c r="C2848" s="423">
        <v>95279.0</v>
      </c>
      <c r="D2848" s="423">
        <v>6.1495566E7</v>
      </c>
      <c r="E2848" s="423">
        <v>2810.298</v>
      </c>
      <c r="F2848" s="423">
        <v>2355126.262</v>
      </c>
      <c r="G2848" s="423" t="s">
        <v>6384</v>
      </c>
      <c r="H2848" s="423" t="s">
        <v>6384</v>
      </c>
      <c r="I2848" s="423" t="s">
        <v>6384</v>
      </c>
      <c r="J2848" s="423">
        <v>4166.53598</v>
      </c>
    </row>
    <row r="2849" ht="15.75" customHeight="1">
      <c r="B2849" s="422">
        <v>41108.0</v>
      </c>
      <c r="C2849" s="423">
        <v>72582.0</v>
      </c>
      <c r="D2849" s="423">
        <v>4.7677284E7</v>
      </c>
      <c r="E2849" s="423">
        <v>2042.693</v>
      </c>
      <c r="F2849" s="423">
        <v>2359552.589</v>
      </c>
      <c r="G2849" s="423" t="s">
        <v>6384</v>
      </c>
      <c r="H2849" s="423" t="s">
        <v>6384</v>
      </c>
      <c r="I2849" s="423" t="s">
        <v>6384</v>
      </c>
      <c r="J2849" s="423">
        <v>4183.32756</v>
      </c>
    </row>
    <row r="2850" ht="15.75" customHeight="1">
      <c r="B2850" s="422">
        <v>41107.0</v>
      </c>
      <c r="C2850" s="423">
        <v>46689.0</v>
      </c>
      <c r="D2850" s="423">
        <v>2.9261872E7</v>
      </c>
      <c r="E2850" s="423">
        <v>1218.172</v>
      </c>
      <c r="F2850" s="423">
        <v>2291950.291</v>
      </c>
      <c r="G2850" s="423" t="s">
        <v>6384</v>
      </c>
      <c r="H2850" s="423" t="s">
        <v>6384</v>
      </c>
      <c r="I2850" s="423" t="s">
        <v>6384</v>
      </c>
      <c r="J2850" s="423">
        <v>4027.80251</v>
      </c>
    </row>
    <row r="2851" ht="15.75" customHeight="1">
      <c r="B2851" s="422">
        <v>41106.0</v>
      </c>
      <c r="C2851" s="423">
        <v>49133.0</v>
      </c>
      <c r="D2851" s="423">
        <v>3.1665505E7</v>
      </c>
      <c r="E2851" s="423">
        <v>1229.86</v>
      </c>
      <c r="F2851" s="423">
        <v>2277392.544</v>
      </c>
      <c r="G2851" s="423" t="s">
        <v>6384</v>
      </c>
      <c r="H2851" s="423" t="s">
        <v>6384</v>
      </c>
      <c r="I2851" s="423" t="s">
        <v>6384</v>
      </c>
      <c r="J2851" s="423">
        <v>3994.08389</v>
      </c>
    </row>
    <row r="2852" ht="15.75" customHeight="1">
      <c r="B2852" s="422">
        <v>41105.0</v>
      </c>
      <c r="C2852" s="423">
        <v>53972.0</v>
      </c>
      <c r="D2852" s="423">
        <v>3.4426611E7</v>
      </c>
      <c r="E2852" s="423">
        <v>1382.998</v>
      </c>
      <c r="F2852" s="423">
        <v>2281992.563</v>
      </c>
      <c r="G2852" s="423" t="s">
        <v>6384</v>
      </c>
      <c r="H2852" s="423" t="s">
        <v>6384</v>
      </c>
      <c r="I2852" s="423" t="s">
        <v>6384</v>
      </c>
      <c r="J2852" s="423">
        <v>4001.14421</v>
      </c>
    </row>
    <row r="2853" ht="15.75" customHeight="1">
      <c r="B2853" s="422">
        <v>41102.0</v>
      </c>
      <c r="C2853" s="423">
        <v>67188.0</v>
      </c>
      <c r="D2853" s="423">
        <v>4.3941333E7</v>
      </c>
      <c r="E2853" s="423">
        <v>1856.288</v>
      </c>
      <c r="F2853" s="423">
        <v>2352000.377</v>
      </c>
      <c r="G2853" s="423" t="s">
        <v>6384</v>
      </c>
      <c r="H2853" s="423" t="s">
        <v>6384</v>
      </c>
      <c r="I2853" s="423" t="s">
        <v>6384</v>
      </c>
      <c r="J2853" s="423">
        <v>4164.95774</v>
      </c>
    </row>
    <row r="2854" ht="15.75" customHeight="1">
      <c r="B2854" s="422">
        <v>41101.0</v>
      </c>
      <c r="C2854" s="423">
        <v>76524.0</v>
      </c>
      <c r="D2854" s="423">
        <v>5.1069544E7</v>
      </c>
      <c r="E2854" s="423">
        <v>2015.002</v>
      </c>
      <c r="F2854" s="423">
        <v>2314728.264</v>
      </c>
      <c r="G2854" s="423" t="s">
        <v>6384</v>
      </c>
      <c r="H2854" s="423" t="s">
        <v>6384</v>
      </c>
      <c r="I2854" s="423" t="s">
        <v>6384</v>
      </c>
      <c r="J2854" s="423">
        <v>4077.70315</v>
      </c>
    </row>
    <row r="2855" ht="15.75" customHeight="1">
      <c r="B2855" s="422">
        <v>41100.0</v>
      </c>
      <c r="C2855" s="423">
        <v>64682.0</v>
      </c>
      <c r="D2855" s="423">
        <v>4.5391701E7</v>
      </c>
      <c r="E2855" s="423">
        <v>1851.84</v>
      </c>
      <c r="F2855" s="423">
        <v>2279089.349</v>
      </c>
      <c r="G2855" s="423" t="s">
        <v>6384</v>
      </c>
      <c r="H2855" s="423" t="s">
        <v>6384</v>
      </c>
      <c r="I2855" s="423" t="s">
        <v>6384</v>
      </c>
      <c r="J2855" s="423">
        <v>3988.99585</v>
      </c>
    </row>
    <row r="2856" ht="15.75" customHeight="1">
      <c r="B2856" s="422">
        <v>41099.0</v>
      </c>
      <c r="C2856" s="423">
        <v>61654.0</v>
      </c>
      <c r="D2856" s="423">
        <v>4.018419E7</v>
      </c>
      <c r="E2856" s="423">
        <v>1645.837</v>
      </c>
      <c r="F2856" s="423">
        <v>2344891.348</v>
      </c>
      <c r="G2856" s="423" t="s">
        <v>6384</v>
      </c>
      <c r="H2856" s="423" t="s">
        <v>6384</v>
      </c>
      <c r="I2856" s="423" t="s">
        <v>6384</v>
      </c>
      <c r="J2856" s="423">
        <v>4145.00104</v>
      </c>
    </row>
    <row r="2857" ht="15.75" customHeight="1">
      <c r="B2857" s="422">
        <v>41098.0</v>
      </c>
      <c r="C2857" s="423">
        <v>47099.0</v>
      </c>
      <c r="D2857" s="423">
        <v>2.7803895E7</v>
      </c>
      <c r="E2857" s="423">
        <v>1157.029</v>
      </c>
      <c r="F2857" s="423">
        <v>2396805.446</v>
      </c>
      <c r="G2857" s="423" t="s">
        <v>6384</v>
      </c>
      <c r="H2857" s="423" t="s">
        <v>6384</v>
      </c>
      <c r="I2857" s="423" t="s">
        <v>6384</v>
      </c>
      <c r="J2857" s="423">
        <v>4272.67197</v>
      </c>
    </row>
    <row r="2858" ht="15.75" customHeight="1">
      <c r="B2858" s="422">
        <v>41095.0</v>
      </c>
      <c r="C2858" s="423">
        <v>57738.0</v>
      </c>
      <c r="D2858" s="423">
        <v>3.6725966E7</v>
      </c>
      <c r="E2858" s="423">
        <v>1557.435</v>
      </c>
      <c r="F2858" s="423">
        <v>2403688.549</v>
      </c>
      <c r="G2858" s="423" t="s">
        <v>6384</v>
      </c>
      <c r="H2858" s="423" t="s">
        <v>6384</v>
      </c>
      <c r="I2858" s="423" t="s">
        <v>6384</v>
      </c>
      <c r="J2858" s="423">
        <v>4290.8118</v>
      </c>
    </row>
    <row r="2859" ht="15.75" customHeight="1">
      <c r="B2859" s="422">
        <v>41094.0</v>
      </c>
      <c r="C2859" s="423">
        <v>65160.0</v>
      </c>
      <c r="D2859" s="423">
        <v>3.8740157E7</v>
      </c>
      <c r="E2859" s="423">
        <v>1593.19</v>
      </c>
      <c r="F2859" s="423">
        <v>2399192.888</v>
      </c>
      <c r="G2859" s="423" t="s">
        <v>6384</v>
      </c>
      <c r="H2859" s="423" t="s">
        <v>6384</v>
      </c>
      <c r="I2859" s="423" t="s">
        <v>6384</v>
      </c>
      <c r="J2859" s="423">
        <v>4283.87083</v>
      </c>
    </row>
    <row r="2860" ht="15.75" customHeight="1">
      <c r="B2860" s="422">
        <v>41093.0</v>
      </c>
      <c r="C2860" s="423">
        <v>55260.0</v>
      </c>
      <c r="D2860" s="423">
        <v>3.2760573E7</v>
      </c>
      <c r="E2860" s="423">
        <v>1399.796</v>
      </c>
      <c r="F2860" s="423">
        <v>2429557.678</v>
      </c>
      <c r="G2860" s="423" t="s">
        <v>6384</v>
      </c>
      <c r="H2860" s="423" t="s">
        <v>6384</v>
      </c>
      <c r="I2860" s="423" t="s">
        <v>6384</v>
      </c>
      <c r="J2860" s="423">
        <v>4360.53169</v>
      </c>
    </row>
    <row r="2861" ht="15.75" customHeight="1">
      <c r="B2861" s="422">
        <v>41092.0</v>
      </c>
      <c r="C2861" s="423">
        <v>103579.0</v>
      </c>
      <c r="D2861" s="423">
        <v>4.5123999E7</v>
      </c>
      <c r="E2861" s="423">
        <v>2232.926</v>
      </c>
      <c r="F2861" s="423">
        <v>2438394.359</v>
      </c>
      <c r="G2861" s="423" t="s">
        <v>6384</v>
      </c>
      <c r="H2861" s="423" t="s">
        <v>6384</v>
      </c>
      <c r="I2861" s="423" t="s">
        <v>6384</v>
      </c>
      <c r="J2861" s="423">
        <v>4382.74543</v>
      </c>
    </row>
    <row r="2862" ht="15.75" customHeight="1">
      <c r="B2862" s="422">
        <v>41088.0</v>
      </c>
      <c r="C2862" s="423">
        <v>83849.0</v>
      </c>
      <c r="D2862" s="423">
        <v>6.0091155E7</v>
      </c>
      <c r="E2862" s="423">
        <v>2999.978</v>
      </c>
      <c r="F2862" s="423">
        <v>2491612.943</v>
      </c>
      <c r="G2862" s="423" t="s">
        <v>6384</v>
      </c>
      <c r="H2862" s="423" t="s">
        <v>6384</v>
      </c>
      <c r="I2862" s="423" t="s">
        <v>6384</v>
      </c>
      <c r="J2862" s="423">
        <v>4572.87836</v>
      </c>
    </row>
    <row r="2863" ht="15.75" customHeight="1">
      <c r="B2863" s="422">
        <v>41087.0</v>
      </c>
      <c r="C2863" s="423">
        <v>85167.0</v>
      </c>
      <c r="D2863" s="423">
        <v>5.8655768E7</v>
      </c>
      <c r="E2863" s="423">
        <v>2775.982</v>
      </c>
      <c r="F2863" s="423">
        <v>2467774.641</v>
      </c>
      <c r="G2863" s="423" t="s">
        <v>6384</v>
      </c>
      <c r="H2863" s="423" t="s">
        <v>6384</v>
      </c>
      <c r="I2863" s="423" t="s">
        <v>6384</v>
      </c>
      <c r="J2863" s="423">
        <v>4551.21043</v>
      </c>
    </row>
    <row r="2864" ht="15.75" customHeight="1">
      <c r="B2864" s="422">
        <v>41086.0</v>
      </c>
      <c r="C2864" s="423">
        <v>60110.0</v>
      </c>
      <c r="D2864" s="423">
        <v>3.6870127E7</v>
      </c>
      <c r="E2864" s="423">
        <v>1621.832</v>
      </c>
      <c r="F2864" s="423">
        <v>2425585.805</v>
      </c>
      <c r="G2864" s="423" t="s">
        <v>6384</v>
      </c>
      <c r="H2864" s="423" t="s">
        <v>6384</v>
      </c>
      <c r="I2864" s="423" t="s">
        <v>6384</v>
      </c>
      <c r="J2864" s="423">
        <v>4400.73315</v>
      </c>
    </row>
    <row r="2865" ht="15.75" customHeight="1">
      <c r="B2865" s="422">
        <v>41085.0</v>
      </c>
      <c r="C2865" s="423">
        <v>53834.0</v>
      </c>
      <c r="D2865" s="423">
        <v>3.1765535E7</v>
      </c>
      <c r="E2865" s="423">
        <v>1428.116</v>
      </c>
      <c r="F2865" s="423">
        <v>2370729.042</v>
      </c>
      <c r="G2865" s="423" t="s">
        <v>6384</v>
      </c>
      <c r="H2865" s="423" t="s">
        <v>6384</v>
      </c>
      <c r="I2865" s="423" t="s">
        <v>6384</v>
      </c>
      <c r="J2865" s="423">
        <v>4266.68161</v>
      </c>
    </row>
    <row r="2866" ht="15.75" customHeight="1">
      <c r="B2866" s="422">
        <v>41084.0</v>
      </c>
      <c r="C2866" s="423">
        <v>74210.0</v>
      </c>
      <c r="D2866" s="423">
        <v>4.2329555E7</v>
      </c>
      <c r="E2866" s="423">
        <v>1737.677</v>
      </c>
      <c r="F2866" s="423">
        <v>2376309.652</v>
      </c>
      <c r="G2866" s="423" t="s">
        <v>6384</v>
      </c>
      <c r="H2866" s="423" t="s">
        <v>6384</v>
      </c>
      <c r="I2866" s="423" t="s">
        <v>6384</v>
      </c>
      <c r="J2866" s="423">
        <v>4287.80928</v>
      </c>
    </row>
    <row r="2867" ht="15.75" customHeight="1">
      <c r="B2867" s="422">
        <v>41081.0</v>
      </c>
      <c r="C2867" s="423">
        <v>45180.0</v>
      </c>
      <c r="D2867" s="423">
        <v>2.9690373E7</v>
      </c>
      <c r="E2867" s="423">
        <v>1185.491</v>
      </c>
      <c r="F2867" s="423">
        <v>2379607.657</v>
      </c>
      <c r="G2867" s="423" t="s">
        <v>6384</v>
      </c>
      <c r="H2867" s="423" t="s">
        <v>6384</v>
      </c>
      <c r="I2867" s="423" t="s">
        <v>6384</v>
      </c>
      <c r="J2867" s="423">
        <v>4300.16709</v>
      </c>
    </row>
    <row r="2868" ht="15.75" customHeight="1">
      <c r="B2868" s="422">
        <v>41080.0</v>
      </c>
      <c r="C2868" s="423">
        <v>46194.0</v>
      </c>
      <c r="D2868" s="423">
        <v>2.7738645E7</v>
      </c>
      <c r="E2868" s="423">
        <v>1228.964</v>
      </c>
      <c r="F2868" s="423">
        <v>2375646.924</v>
      </c>
      <c r="G2868" s="423" t="s">
        <v>6384</v>
      </c>
      <c r="H2868" s="423" t="s">
        <v>6384</v>
      </c>
      <c r="I2868" s="423" t="s">
        <v>6384</v>
      </c>
      <c r="J2868" s="423">
        <v>4295.50427</v>
      </c>
    </row>
    <row r="2869" ht="15.75" customHeight="1">
      <c r="B2869" s="422">
        <v>41079.0</v>
      </c>
      <c r="C2869" s="423">
        <v>49556.0</v>
      </c>
      <c r="D2869" s="423">
        <v>3.1054975E7</v>
      </c>
      <c r="E2869" s="423">
        <v>1407.704</v>
      </c>
      <c r="F2869" s="423">
        <v>2417369.447</v>
      </c>
      <c r="G2869" s="423" t="s">
        <v>6384</v>
      </c>
      <c r="H2869" s="423" t="s">
        <v>6384</v>
      </c>
      <c r="I2869" s="423" t="s">
        <v>6384</v>
      </c>
      <c r="J2869" s="423">
        <v>4403.63236</v>
      </c>
    </row>
    <row r="2870" ht="15.75" customHeight="1">
      <c r="B2870" s="422">
        <v>41078.0</v>
      </c>
      <c r="C2870" s="423">
        <v>63947.0</v>
      </c>
      <c r="D2870" s="423">
        <v>3.7417964E7</v>
      </c>
      <c r="E2870" s="423">
        <v>1639.539</v>
      </c>
      <c r="F2870" s="423">
        <v>2421583.274</v>
      </c>
      <c r="G2870" s="423" t="s">
        <v>6384</v>
      </c>
      <c r="H2870" s="423" t="s">
        <v>6384</v>
      </c>
      <c r="I2870" s="423" t="s">
        <v>6384</v>
      </c>
      <c r="J2870" s="423">
        <v>4418.27154</v>
      </c>
    </row>
    <row r="2871" ht="15.75" customHeight="1">
      <c r="B2871" s="422">
        <v>41077.0</v>
      </c>
      <c r="C2871" s="423">
        <v>71735.0</v>
      </c>
      <c r="D2871" s="423">
        <v>3.9983104E7</v>
      </c>
      <c r="E2871" s="423">
        <v>1686.27</v>
      </c>
      <c r="F2871" s="423">
        <v>2455333.404</v>
      </c>
      <c r="G2871" s="423" t="s">
        <v>6384</v>
      </c>
      <c r="H2871" s="423" t="s">
        <v>6384</v>
      </c>
      <c r="I2871" s="423" t="s">
        <v>6384</v>
      </c>
      <c r="J2871" s="423">
        <v>4506.04104</v>
      </c>
    </row>
    <row r="2872" ht="15.75" customHeight="1">
      <c r="B2872" s="422">
        <v>41074.0</v>
      </c>
      <c r="C2872" s="423">
        <v>125334.0</v>
      </c>
      <c r="D2872" s="423">
        <v>4.249323E7</v>
      </c>
      <c r="E2872" s="423">
        <v>1862.637</v>
      </c>
      <c r="F2872" s="423">
        <v>2499726.301</v>
      </c>
      <c r="G2872" s="423" t="s">
        <v>6384</v>
      </c>
      <c r="H2872" s="423" t="s">
        <v>6384</v>
      </c>
      <c r="I2872" s="423" t="s">
        <v>6384</v>
      </c>
      <c r="J2872" s="423">
        <v>4620.71431</v>
      </c>
    </row>
    <row r="2873" ht="15.75" customHeight="1">
      <c r="B2873" s="422">
        <v>41073.0</v>
      </c>
      <c r="C2873" s="423">
        <v>51959.0</v>
      </c>
      <c r="D2873" s="423">
        <v>3.6631286E7</v>
      </c>
      <c r="E2873" s="423">
        <v>1496.727</v>
      </c>
      <c r="F2873" s="423">
        <v>2516529.137</v>
      </c>
      <c r="G2873" s="423" t="s">
        <v>6384</v>
      </c>
      <c r="H2873" s="423" t="s">
        <v>6384</v>
      </c>
      <c r="I2873" s="423" t="s">
        <v>6384</v>
      </c>
      <c r="J2873" s="423">
        <v>4680.6165</v>
      </c>
    </row>
    <row r="2874" ht="15.75" customHeight="1">
      <c r="B2874" s="422">
        <v>41072.0</v>
      </c>
      <c r="C2874" s="423">
        <v>41760.0</v>
      </c>
      <c r="D2874" s="423">
        <v>2.9559249E7</v>
      </c>
      <c r="E2874" s="423">
        <v>1287.442</v>
      </c>
      <c r="F2874" s="423">
        <v>2517020.242</v>
      </c>
      <c r="G2874" s="423" t="s">
        <v>6384</v>
      </c>
      <c r="H2874" s="423" t="s">
        <v>6384</v>
      </c>
      <c r="I2874" s="423" t="s">
        <v>6384</v>
      </c>
      <c r="J2874" s="423">
        <v>4691.29782</v>
      </c>
    </row>
    <row r="2875" ht="15.75" customHeight="1">
      <c r="B2875" s="422">
        <v>41071.0</v>
      </c>
      <c r="C2875" s="423">
        <v>44550.0</v>
      </c>
      <c r="D2875" s="423">
        <v>3.4578322E7</v>
      </c>
      <c r="E2875" s="423">
        <v>1564.31</v>
      </c>
      <c r="F2875" s="423">
        <v>2517980.471</v>
      </c>
      <c r="G2875" s="423" t="s">
        <v>6384</v>
      </c>
      <c r="H2875" s="423" t="s">
        <v>6384</v>
      </c>
      <c r="I2875" s="423" t="s">
        <v>6384</v>
      </c>
      <c r="J2875" s="423">
        <v>4689.20137</v>
      </c>
    </row>
    <row r="2876" ht="15.75" customHeight="1">
      <c r="B2876" s="422">
        <v>41070.0</v>
      </c>
      <c r="C2876" s="423">
        <v>36858.0</v>
      </c>
      <c r="D2876" s="423">
        <v>2.7487186E7</v>
      </c>
      <c r="E2876" s="423">
        <v>1363.139</v>
      </c>
      <c r="F2876" s="423">
        <v>2532068.951</v>
      </c>
      <c r="G2876" s="423" t="s">
        <v>6384</v>
      </c>
      <c r="H2876" s="423" t="s">
        <v>6384</v>
      </c>
      <c r="I2876" s="423" t="s">
        <v>6384</v>
      </c>
      <c r="J2876" s="423">
        <v>4725.72512</v>
      </c>
    </row>
    <row r="2877" ht="15.75" customHeight="1">
      <c r="B2877" s="422">
        <v>41067.0</v>
      </c>
      <c r="C2877" s="423">
        <v>79537.0</v>
      </c>
      <c r="D2877" s="423">
        <v>5.6802386E7</v>
      </c>
      <c r="E2877" s="423">
        <v>2989.67</v>
      </c>
      <c r="F2877" s="423">
        <v>2551077.107</v>
      </c>
      <c r="G2877" s="423" t="s">
        <v>6384</v>
      </c>
      <c r="H2877" s="423" t="s">
        <v>6384</v>
      </c>
      <c r="I2877" s="423" t="s">
        <v>6384</v>
      </c>
      <c r="J2877" s="423">
        <v>4769.39414</v>
      </c>
    </row>
    <row r="2878" ht="15.75" customHeight="1">
      <c r="B2878" s="422">
        <v>41066.0</v>
      </c>
      <c r="C2878" s="423">
        <v>72496.0</v>
      </c>
      <c r="D2878" s="423">
        <v>6.2699058E7</v>
      </c>
      <c r="E2878" s="423">
        <v>3079.895</v>
      </c>
      <c r="F2878" s="423">
        <v>2557495.676</v>
      </c>
      <c r="G2878" s="423" t="s">
        <v>6384</v>
      </c>
      <c r="H2878" s="423" t="s">
        <v>6384</v>
      </c>
      <c r="I2878" s="423" t="s">
        <v>6384</v>
      </c>
      <c r="J2878" s="423">
        <v>4791.97802</v>
      </c>
    </row>
    <row r="2879" ht="15.75" customHeight="1">
      <c r="B2879" s="422">
        <v>41065.0</v>
      </c>
      <c r="C2879" s="423">
        <v>59303.0</v>
      </c>
      <c r="D2879" s="423">
        <v>3.8597358E7</v>
      </c>
      <c r="E2879" s="423">
        <v>1956.071</v>
      </c>
      <c r="F2879" s="423">
        <v>2537026.357</v>
      </c>
      <c r="G2879" s="423" t="s">
        <v>6384</v>
      </c>
      <c r="H2879" s="423" t="s">
        <v>6384</v>
      </c>
      <c r="I2879" s="423" t="s">
        <v>6384</v>
      </c>
      <c r="J2879" s="423">
        <v>4741.93538</v>
      </c>
    </row>
    <row r="2880" ht="15.75" customHeight="1">
      <c r="B2880" s="422">
        <v>41064.0</v>
      </c>
      <c r="C2880" s="423">
        <v>98570.0</v>
      </c>
      <c r="D2880" s="423">
        <v>6.4218144E7</v>
      </c>
      <c r="E2880" s="423">
        <v>3279.275</v>
      </c>
      <c r="F2880" s="423">
        <v>2509830.371</v>
      </c>
      <c r="G2880" s="423" t="s">
        <v>6384</v>
      </c>
      <c r="H2880" s="423" t="s">
        <v>6384</v>
      </c>
      <c r="I2880" s="423" t="s">
        <v>6384</v>
      </c>
      <c r="J2880" s="423">
        <v>4675.98294</v>
      </c>
    </row>
    <row r="2881" ht="15.75" customHeight="1">
      <c r="B2881" s="422">
        <v>41063.0</v>
      </c>
      <c r="C2881" s="423">
        <v>79024.0</v>
      </c>
      <c r="D2881" s="423">
        <v>5.2834504E7</v>
      </c>
      <c r="E2881" s="423">
        <v>2773.02</v>
      </c>
      <c r="F2881" s="423">
        <v>2582225.419</v>
      </c>
      <c r="G2881" s="423" t="s">
        <v>6384</v>
      </c>
      <c r="H2881" s="423" t="s">
        <v>6384</v>
      </c>
      <c r="I2881" s="423" t="s">
        <v>6384</v>
      </c>
      <c r="J2881" s="423">
        <v>4855.36073</v>
      </c>
    </row>
    <row r="2882" ht="15.75" customHeight="1">
      <c r="B2882" s="422">
        <v>41060.0</v>
      </c>
      <c r="C2882" s="423">
        <v>59995.0</v>
      </c>
      <c r="D2882" s="423">
        <v>3.6000692E7</v>
      </c>
      <c r="E2882" s="423">
        <v>1852.309</v>
      </c>
      <c r="F2882" s="423">
        <v>2532042.426</v>
      </c>
      <c r="G2882" s="423" t="s">
        <v>6384</v>
      </c>
      <c r="H2882" s="423" t="s">
        <v>6384</v>
      </c>
      <c r="I2882" s="423" t="s">
        <v>6384</v>
      </c>
      <c r="J2882" s="423">
        <v>4734.33314</v>
      </c>
    </row>
    <row r="2883" ht="15.75" customHeight="1">
      <c r="B2883" s="422">
        <v>41059.0</v>
      </c>
      <c r="C2883" s="423">
        <v>60409.0</v>
      </c>
      <c r="D2883" s="423">
        <v>3.8833286E7</v>
      </c>
      <c r="E2883" s="423">
        <v>1872.805</v>
      </c>
      <c r="F2883" s="423">
        <v>2513886.351</v>
      </c>
      <c r="G2883" s="423" t="s">
        <v>6384</v>
      </c>
      <c r="H2883" s="423" t="s">
        <v>6384</v>
      </c>
      <c r="I2883" s="423" t="s">
        <v>6384</v>
      </c>
      <c r="J2883" s="423">
        <v>4700.03358</v>
      </c>
    </row>
    <row r="2884" ht="15.75" customHeight="1">
      <c r="B2884" s="422">
        <v>41058.0</v>
      </c>
      <c r="C2884" s="423">
        <v>74243.0</v>
      </c>
      <c r="D2884" s="423">
        <v>5.1427132E7</v>
      </c>
      <c r="E2884" s="423">
        <v>2359.886</v>
      </c>
      <c r="F2884" s="423">
        <v>2488024.489</v>
      </c>
      <c r="G2884" s="423" t="s">
        <v>6384</v>
      </c>
      <c r="H2884" s="423" t="s">
        <v>6384</v>
      </c>
      <c r="I2884" s="423" t="s">
        <v>6384</v>
      </c>
      <c r="J2884" s="423">
        <v>4631.17425</v>
      </c>
    </row>
    <row r="2885" ht="15.75" customHeight="1">
      <c r="B2885" s="422">
        <v>41057.0</v>
      </c>
      <c r="C2885" s="423">
        <v>59265.0</v>
      </c>
      <c r="D2885" s="423">
        <v>3.975603E7</v>
      </c>
      <c r="E2885" s="423">
        <v>1835.853</v>
      </c>
      <c r="F2885" s="423">
        <v>2492927.735</v>
      </c>
      <c r="G2885" s="423" t="s">
        <v>6384</v>
      </c>
      <c r="H2885" s="423" t="s">
        <v>6384</v>
      </c>
      <c r="I2885" s="423" t="s">
        <v>6384</v>
      </c>
      <c r="J2885" s="423">
        <v>4645.61785</v>
      </c>
    </row>
    <row r="2886" ht="15.75" customHeight="1">
      <c r="B2886" s="422">
        <v>41056.0</v>
      </c>
      <c r="C2886" s="423">
        <v>54098.0</v>
      </c>
      <c r="D2886" s="423">
        <v>3.750922E7</v>
      </c>
      <c r="E2886" s="423">
        <v>1729.379</v>
      </c>
      <c r="F2886" s="423">
        <v>2519053.911</v>
      </c>
      <c r="G2886" s="423" t="s">
        <v>6384</v>
      </c>
      <c r="H2886" s="423" t="s">
        <v>6384</v>
      </c>
      <c r="I2886" s="423" t="s">
        <v>6384</v>
      </c>
      <c r="J2886" s="423">
        <v>4715.62353</v>
      </c>
    </row>
    <row r="2887" ht="15.75" customHeight="1">
      <c r="B2887" s="422">
        <v>41053.0</v>
      </c>
      <c r="C2887" s="423">
        <v>54462.0</v>
      </c>
      <c r="D2887" s="423">
        <v>3.4215465E7</v>
      </c>
      <c r="E2887" s="423">
        <v>1728.024</v>
      </c>
      <c r="F2887" s="423">
        <v>2549930.612</v>
      </c>
      <c r="G2887" s="423" t="s">
        <v>6384</v>
      </c>
      <c r="H2887" s="423" t="s">
        <v>6384</v>
      </c>
      <c r="I2887" s="423" t="s">
        <v>6384</v>
      </c>
      <c r="J2887" s="423">
        <v>4797.92107</v>
      </c>
    </row>
    <row r="2888" ht="15.75" customHeight="1">
      <c r="B2888" s="422">
        <v>41052.0</v>
      </c>
      <c r="C2888" s="423">
        <v>81853.0</v>
      </c>
      <c r="D2888" s="423">
        <v>5.3742286E7</v>
      </c>
      <c r="E2888" s="423">
        <v>2748.292</v>
      </c>
      <c r="F2888" s="423">
        <v>2558316.413</v>
      </c>
      <c r="G2888" s="423" t="s">
        <v>6384</v>
      </c>
      <c r="H2888" s="423" t="s">
        <v>6384</v>
      </c>
      <c r="I2888" s="423" t="s">
        <v>6384</v>
      </c>
      <c r="J2888" s="423">
        <v>4828.7703</v>
      </c>
    </row>
    <row r="2889" ht="15.75" customHeight="1">
      <c r="B2889" s="422">
        <v>41051.0</v>
      </c>
      <c r="C2889" s="423">
        <v>75952.0</v>
      </c>
      <c r="D2889" s="423">
        <v>4.8166746E7</v>
      </c>
      <c r="E2889" s="423">
        <v>2617.477</v>
      </c>
      <c r="F2889" s="423">
        <v>2586695.948</v>
      </c>
      <c r="G2889" s="423" t="s">
        <v>6384</v>
      </c>
      <c r="H2889" s="423" t="s">
        <v>6384</v>
      </c>
      <c r="I2889" s="423" t="s">
        <v>6384</v>
      </c>
      <c r="J2889" s="423">
        <v>4905.57541</v>
      </c>
    </row>
    <row r="2890" ht="15.75" customHeight="1">
      <c r="B2890" s="422">
        <v>41050.0</v>
      </c>
      <c r="C2890" s="423">
        <v>113238.0</v>
      </c>
      <c r="D2890" s="423">
        <v>9.2290217E7</v>
      </c>
      <c r="E2890" s="423">
        <v>4772.509</v>
      </c>
      <c r="F2890" s="423">
        <v>2631086.104</v>
      </c>
      <c r="G2890" s="423" t="s">
        <v>6384</v>
      </c>
      <c r="H2890" s="423" t="s">
        <v>6384</v>
      </c>
      <c r="I2890" s="423" t="s">
        <v>6384</v>
      </c>
      <c r="J2890" s="423">
        <v>5022.95528</v>
      </c>
    </row>
    <row r="2891" ht="15.75" customHeight="1">
      <c r="B2891" s="422">
        <v>41049.0</v>
      </c>
      <c r="C2891" s="423">
        <v>71461.0</v>
      </c>
      <c r="D2891" s="423">
        <v>5.8567499E7</v>
      </c>
      <c r="E2891" s="423">
        <v>2780.504</v>
      </c>
      <c r="F2891" s="423">
        <v>2612159.04</v>
      </c>
      <c r="G2891" s="423" t="s">
        <v>6384</v>
      </c>
      <c r="H2891" s="423" t="s">
        <v>6384</v>
      </c>
      <c r="I2891" s="423" t="s">
        <v>6384</v>
      </c>
      <c r="J2891" s="423">
        <v>4972.45085</v>
      </c>
    </row>
    <row r="2892" ht="15.75" customHeight="1">
      <c r="B2892" s="422">
        <v>41046.0</v>
      </c>
      <c r="C2892" s="423">
        <v>70800.0</v>
      </c>
      <c r="D2892" s="423">
        <v>5.914316E7</v>
      </c>
      <c r="E2892" s="423">
        <v>2656.023</v>
      </c>
      <c r="F2892" s="423">
        <v>2617207.438</v>
      </c>
      <c r="G2892" s="423" t="s">
        <v>6384</v>
      </c>
      <c r="H2892" s="423" t="s">
        <v>6384</v>
      </c>
      <c r="I2892" s="423" t="s">
        <v>6384</v>
      </c>
      <c r="J2892" s="423">
        <v>4991.79271</v>
      </c>
    </row>
    <row r="2893" ht="15.75" customHeight="1">
      <c r="B2893" s="422">
        <v>41045.0</v>
      </c>
      <c r="C2893" s="423">
        <v>91818.0</v>
      </c>
      <c r="D2893" s="423">
        <v>7.0056297E7</v>
      </c>
      <c r="E2893" s="423">
        <v>3494.531</v>
      </c>
      <c r="F2893" s="423">
        <v>2620332.504</v>
      </c>
      <c r="G2893" s="423" t="s">
        <v>6384</v>
      </c>
      <c r="H2893" s="423" t="s">
        <v>6384</v>
      </c>
      <c r="I2893" s="423" t="s">
        <v>6384</v>
      </c>
      <c r="J2893" s="423">
        <v>5010.63869</v>
      </c>
    </row>
    <row r="2894" ht="15.75" customHeight="1">
      <c r="B2894" s="422">
        <v>41044.0</v>
      </c>
      <c r="C2894" s="423">
        <v>97194.0</v>
      </c>
      <c r="D2894" s="423">
        <v>8.9715963E7</v>
      </c>
      <c r="E2894" s="423">
        <v>4336.315</v>
      </c>
      <c r="F2894" s="423">
        <v>2621947.454</v>
      </c>
      <c r="G2894" s="423" t="s">
        <v>6384</v>
      </c>
      <c r="H2894" s="423" t="s">
        <v>6384</v>
      </c>
      <c r="I2894" s="423" t="s">
        <v>6384</v>
      </c>
      <c r="J2894" s="423">
        <v>5020.2125</v>
      </c>
    </row>
    <row r="2895" ht="15.75" customHeight="1">
      <c r="B2895" s="422">
        <v>41043.0</v>
      </c>
      <c r="C2895" s="423">
        <v>85291.0</v>
      </c>
      <c r="D2895" s="423">
        <v>6.7448796E7</v>
      </c>
      <c r="E2895" s="423">
        <v>3484.4</v>
      </c>
      <c r="F2895" s="423">
        <v>2638419.899</v>
      </c>
      <c r="G2895" s="423" t="s">
        <v>6384</v>
      </c>
      <c r="H2895" s="423" t="s">
        <v>6384</v>
      </c>
      <c r="I2895" s="423" t="s">
        <v>6384</v>
      </c>
      <c r="J2895" s="423">
        <v>5057.15284</v>
      </c>
    </row>
    <row r="2896" ht="15.75" customHeight="1">
      <c r="B2896" s="422">
        <v>41042.0</v>
      </c>
      <c r="C2896" s="423">
        <v>95114.0</v>
      </c>
      <c r="D2896" s="423">
        <v>6.8709008E7</v>
      </c>
      <c r="E2896" s="423">
        <v>3898.892</v>
      </c>
      <c r="F2896" s="423">
        <v>2613210.309</v>
      </c>
      <c r="G2896" s="423" t="s">
        <v>6384</v>
      </c>
      <c r="H2896" s="423" t="s">
        <v>6384</v>
      </c>
      <c r="I2896" s="423" t="s">
        <v>6384</v>
      </c>
      <c r="J2896" s="423">
        <v>5001.81158</v>
      </c>
    </row>
    <row r="2897" ht="15.75" customHeight="1">
      <c r="B2897" s="422">
        <v>41039.0</v>
      </c>
      <c r="C2897" s="423">
        <v>102095.0</v>
      </c>
      <c r="D2897" s="423">
        <v>7.7911931E7</v>
      </c>
      <c r="E2897" s="423">
        <v>4214.578</v>
      </c>
      <c r="F2897" s="423">
        <v>2643477.301</v>
      </c>
      <c r="G2897" s="423" t="s">
        <v>6384</v>
      </c>
      <c r="H2897" s="423" t="s">
        <v>6384</v>
      </c>
      <c r="I2897" s="423" t="s">
        <v>6384</v>
      </c>
      <c r="J2897" s="423">
        <v>5076.62771</v>
      </c>
    </row>
    <row r="2898" ht="15.75" customHeight="1">
      <c r="B2898" s="422">
        <v>41038.0</v>
      </c>
      <c r="C2898" s="423">
        <v>97930.0</v>
      </c>
      <c r="D2898" s="423">
        <v>6.9107228E7</v>
      </c>
      <c r="E2898" s="423">
        <v>3837.799</v>
      </c>
      <c r="F2898" s="423">
        <v>2571056.847</v>
      </c>
      <c r="G2898" s="423" t="s">
        <v>6384</v>
      </c>
      <c r="H2898" s="423" t="s">
        <v>6384</v>
      </c>
      <c r="I2898" s="423" t="s">
        <v>6384</v>
      </c>
      <c r="J2898" s="423">
        <v>4901.60766</v>
      </c>
    </row>
    <row r="2899" ht="15.75" customHeight="1">
      <c r="B2899" s="422">
        <v>41037.0</v>
      </c>
      <c r="C2899" s="423">
        <v>90209.0</v>
      </c>
      <c r="D2899" s="423">
        <v>6.3689053E7</v>
      </c>
      <c r="E2899" s="423">
        <v>3781.73</v>
      </c>
      <c r="F2899" s="423">
        <v>2642273.161</v>
      </c>
      <c r="G2899" s="423" t="s">
        <v>6384</v>
      </c>
      <c r="H2899" s="423" t="s">
        <v>6384</v>
      </c>
      <c r="I2899" s="423" t="s">
        <v>6384</v>
      </c>
      <c r="J2899" s="423">
        <v>5070.29645</v>
      </c>
    </row>
    <row r="2900" ht="15.75" customHeight="1">
      <c r="B2900" s="422">
        <v>41036.0</v>
      </c>
      <c r="C2900" s="423">
        <v>86024.0</v>
      </c>
      <c r="D2900" s="423">
        <v>6.0913177E7</v>
      </c>
      <c r="E2900" s="423">
        <v>3565.421</v>
      </c>
      <c r="F2900" s="423">
        <v>2683646.408</v>
      </c>
      <c r="G2900" s="423" t="s">
        <v>6384</v>
      </c>
      <c r="H2900" s="423" t="s">
        <v>6384</v>
      </c>
      <c r="I2900" s="423" t="s">
        <v>6384</v>
      </c>
      <c r="J2900" s="423">
        <v>5168.92577</v>
      </c>
    </row>
    <row r="2901" ht="15.75" customHeight="1">
      <c r="B2901" s="422">
        <v>41032.0</v>
      </c>
      <c r="C2901" s="423">
        <v>105688.0</v>
      </c>
      <c r="D2901" s="423">
        <v>7.3718325E7</v>
      </c>
      <c r="E2901" s="423">
        <v>4359.484</v>
      </c>
      <c r="F2901" s="423">
        <v>2685011.68</v>
      </c>
      <c r="G2901" s="423" t="s">
        <v>6384</v>
      </c>
      <c r="H2901" s="423" t="s">
        <v>6384</v>
      </c>
      <c r="I2901" s="423" t="s">
        <v>6384</v>
      </c>
      <c r="J2901" s="423">
        <v>5161.22512</v>
      </c>
    </row>
    <row r="2902" ht="15.75" customHeight="1">
      <c r="B2902" s="422">
        <v>41031.0</v>
      </c>
      <c r="C2902" s="423">
        <v>108782.0</v>
      </c>
      <c r="D2902" s="423">
        <v>7.8622662E7</v>
      </c>
      <c r="E2902" s="423">
        <v>4991.972</v>
      </c>
      <c r="F2902" s="423">
        <v>2702154.502</v>
      </c>
      <c r="G2902" s="423" t="s">
        <v>6384</v>
      </c>
      <c r="H2902" s="423" t="s">
        <v>6384</v>
      </c>
      <c r="I2902" s="423" t="s">
        <v>6384</v>
      </c>
      <c r="J2902" s="423">
        <v>5198.72878</v>
      </c>
    </row>
    <row r="2903" ht="15.75" customHeight="1">
      <c r="B2903" s="422">
        <v>41029.0</v>
      </c>
      <c r="C2903" s="423">
        <v>105957.0</v>
      </c>
      <c r="D2903" s="423">
        <v>7.7198611E7</v>
      </c>
      <c r="E2903" s="423">
        <v>4487.92</v>
      </c>
      <c r="F2903" s="423">
        <v>2659181.861</v>
      </c>
      <c r="G2903" s="423" t="s">
        <v>6384</v>
      </c>
      <c r="H2903" s="423" t="s">
        <v>6384</v>
      </c>
      <c r="I2903" s="423" t="s">
        <v>6384</v>
      </c>
      <c r="J2903" s="423">
        <v>5098.90404</v>
      </c>
    </row>
    <row r="2904" ht="15.75" customHeight="1">
      <c r="B2904" s="422">
        <v>41028.0</v>
      </c>
      <c r="C2904" s="423">
        <v>105929.0</v>
      </c>
      <c r="D2904" s="423">
        <v>7.3322754E7</v>
      </c>
      <c r="E2904" s="423">
        <v>4303.583</v>
      </c>
      <c r="F2904" s="423">
        <v>2626322.889</v>
      </c>
      <c r="G2904" s="423" t="s">
        <v>6384</v>
      </c>
      <c r="H2904" s="423" t="s">
        <v>6384</v>
      </c>
      <c r="I2904" s="423" t="s">
        <v>6384</v>
      </c>
      <c r="J2904" s="423">
        <v>5011.23833</v>
      </c>
    </row>
    <row r="2905" ht="15.75" customHeight="1">
      <c r="B2905" s="422">
        <v>41025.0</v>
      </c>
      <c r="C2905" s="423">
        <v>129186.0</v>
      </c>
      <c r="D2905" s="423">
        <v>9.4476864E7</v>
      </c>
      <c r="E2905" s="423">
        <v>6140.556</v>
      </c>
      <c r="F2905" s="423">
        <v>2689161.321</v>
      </c>
      <c r="G2905" s="423" t="s">
        <v>6384</v>
      </c>
      <c r="H2905" s="423" t="s">
        <v>6384</v>
      </c>
      <c r="I2905" s="423" t="s">
        <v>6384</v>
      </c>
      <c r="J2905" s="423">
        <v>5163.43192</v>
      </c>
    </row>
    <row r="2906" ht="15.75" customHeight="1">
      <c r="B2906" s="422">
        <v>41024.0</v>
      </c>
      <c r="C2906" s="423">
        <v>159308.0</v>
      </c>
      <c r="D2906" s="423">
        <v>1.13962342E8</v>
      </c>
      <c r="E2906" s="423">
        <v>7552.711</v>
      </c>
      <c r="F2906" s="423">
        <v>2720164.163</v>
      </c>
      <c r="G2906" s="423" t="s">
        <v>6384</v>
      </c>
      <c r="H2906" s="423" t="s">
        <v>6384</v>
      </c>
      <c r="I2906" s="423" t="s">
        <v>6384</v>
      </c>
      <c r="J2906" s="423">
        <v>5248.62948</v>
      </c>
    </row>
    <row r="2907" ht="15.75" customHeight="1">
      <c r="B2907" s="422">
        <v>41023.0</v>
      </c>
      <c r="C2907" s="423">
        <v>167833.0</v>
      </c>
      <c r="D2907" s="423">
        <v>1.23239309E8</v>
      </c>
      <c r="E2907" s="423">
        <v>8742.474</v>
      </c>
      <c r="F2907" s="423">
        <v>2760707.782</v>
      </c>
      <c r="G2907" s="423" t="s">
        <v>6384</v>
      </c>
      <c r="H2907" s="423" t="s">
        <v>6384</v>
      </c>
      <c r="I2907" s="423" t="s">
        <v>6384</v>
      </c>
      <c r="J2907" s="423">
        <v>5357.00933</v>
      </c>
    </row>
    <row r="2908" ht="15.75" customHeight="1">
      <c r="B2908" s="422">
        <v>41022.0</v>
      </c>
      <c r="C2908" s="423">
        <v>170656.0</v>
      </c>
      <c r="D2908" s="423">
        <v>1.30095785E8</v>
      </c>
      <c r="E2908" s="423">
        <v>9111.195</v>
      </c>
      <c r="F2908" s="423">
        <v>2770923.573</v>
      </c>
      <c r="G2908" s="423" t="s">
        <v>6384</v>
      </c>
      <c r="H2908" s="423" t="s">
        <v>6384</v>
      </c>
      <c r="I2908" s="423" t="s">
        <v>6384</v>
      </c>
      <c r="J2908" s="423">
        <v>5388.26652</v>
      </c>
    </row>
    <row r="2909" ht="15.75" customHeight="1">
      <c r="B2909" s="422">
        <v>41021.0</v>
      </c>
      <c r="C2909" s="423">
        <v>136904.0</v>
      </c>
      <c r="D2909" s="423">
        <v>9.7540437E7</v>
      </c>
      <c r="E2909" s="423">
        <v>6531.858</v>
      </c>
      <c r="F2909" s="423">
        <v>2754222.428</v>
      </c>
      <c r="G2909" s="423" t="s">
        <v>6384</v>
      </c>
      <c r="H2909" s="423" t="s">
        <v>6384</v>
      </c>
      <c r="I2909" s="423" t="s">
        <v>6384</v>
      </c>
      <c r="J2909" s="423">
        <v>5367.19279</v>
      </c>
    </row>
    <row r="2910" ht="15.75" customHeight="1">
      <c r="B2910" s="422">
        <v>41018.0</v>
      </c>
      <c r="C2910" s="423">
        <v>176615.0</v>
      </c>
      <c r="D2910" s="423">
        <v>1.26395132E8</v>
      </c>
      <c r="E2910" s="423">
        <v>7790.875</v>
      </c>
      <c r="F2910" s="423">
        <v>2752268.096</v>
      </c>
      <c r="G2910" s="423" t="s">
        <v>6384</v>
      </c>
      <c r="H2910" s="423" t="s">
        <v>6384</v>
      </c>
      <c r="I2910" s="423" t="s">
        <v>6384</v>
      </c>
      <c r="J2910" s="423">
        <v>5367.5242</v>
      </c>
    </row>
    <row r="2911" ht="15.75" customHeight="1">
      <c r="B2911" s="422">
        <v>41017.0</v>
      </c>
      <c r="C2911" s="423">
        <v>194578.0</v>
      </c>
      <c r="D2911" s="423">
        <v>1.62386034E8</v>
      </c>
      <c r="E2911" s="423">
        <v>9915.365</v>
      </c>
      <c r="F2911" s="423">
        <v>2790617.897</v>
      </c>
      <c r="G2911" s="423" t="s">
        <v>6384</v>
      </c>
      <c r="H2911" s="423" t="s">
        <v>6384</v>
      </c>
      <c r="I2911" s="423" t="s">
        <v>6384</v>
      </c>
      <c r="J2911" s="423">
        <v>5480.181</v>
      </c>
    </row>
    <row r="2912" ht="15.75" customHeight="1">
      <c r="B2912" s="422">
        <v>41016.0</v>
      </c>
      <c r="C2912" s="423">
        <v>205282.0</v>
      </c>
      <c r="D2912" s="423">
        <v>1.67543587E8</v>
      </c>
      <c r="E2912" s="423">
        <v>10137.942</v>
      </c>
      <c r="F2912" s="423">
        <v>2785741.73</v>
      </c>
      <c r="G2912" s="423" t="s">
        <v>6384</v>
      </c>
      <c r="H2912" s="423" t="s">
        <v>6384</v>
      </c>
      <c r="I2912" s="423" t="s">
        <v>6384</v>
      </c>
      <c r="J2912" s="423">
        <v>5502.29806</v>
      </c>
    </row>
    <row r="2913" ht="15.75" customHeight="1">
      <c r="B2913" s="422">
        <v>41015.0</v>
      </c>
      <c r="C2913" s="423">
        <v>218629.0</v>
      </c>
      <c r="D2913" s="423">
        <v>2.02351711E8</v>
      </c>
      <c r="E2913" s="423">
        <v>11207.603</v>
      </c>
      <c r="F2913" s="423">
        <v>2757547.541</v>
      </c>
      <c r="G2913" s="423" t="s">
        <v>6384</v>
      </c>
      <c r="H2913" s="423" t="s">
        <v>6384</v>
      </c>
      <c r="I2913" s="423" t="s">
        <v>6384</v>
      </c>
      <c r="J2913" s="423">
        <v>5417.92425</v>
      </c>
    </row>
    <row r="2914" ht="15.75" customHeight="1">
      <c r="B2914" s="422">
        <v>41014.0</v>
      </c>
      <c r="C2914" s="423">
        <v>231644.0</v>
      </c>
      <c r="D2914" s="423">
        <v>1.9145789E8</v>
      </c>
      <c r="E2914" s="423">
        <v>12018.545</v>
      </c>
      <c r="F2914" s="423">
        <v>2777433.957</v>
      </c>
      <c r="G2914" s="423" t="s">
        <v>6384</v>
      </c>
      <c r="H2914" s="423" t="s">
        <v>6384</v>
      </c>
      <c r="I2914" s="423" t="s">
        <v>6384</v>
      </c>
      <c r="J2914" s="423">
        <v>5464.16339</v>
      </c>
    </row>
    <row r="2915" ht="15.75" customHeight="1">
      <c r="B2915" s="422">
        <v>41011.0</v>
      </c>
      <c r="C2915" s="423">
        <v>217460.0</v>
      </c>
      <c r="D2915" s="423">
        <v>1.69250483E8</v>
      </c>
      <c r="E2915" s="423">
        <v>10785.368</v>
      </c>
      <c r="F2915" s="423">
        <v>2734647.638</v>
      </c>
      <c r="G2915" s="423" t="s">
        <v>6384</v>
      </c>
      <c r="H2915" s="423" t="s">
        <v>6384</v>
      </c>
      <c r="I2915" s="423" t="s">
        <v>6384</v>
      </c>
      <c r="J2915" s="423">
        <v>5343.59954</v>
      </c>
    </row>
    <row r="2916" ht="15.75" customHeight="1">
      <c r="B2916" s="422">
        <v>41010.0</v>
      </c>
      <c r="C2916" s="423">
        <v>186891.0</v>
      </c>
      <c r="D2916" s="423">
        <v>1.39435302E8</v>
      </c>
      <c r="E2916" s="423">
        <v>8510.471</v>
      </c>
      <c r="F2916" s="423">
        <v>2683713.273</v>
      </c>
      <c r="G2916" s="423" t="s">
        <v>6384</v>
      </c>
      <c r="H2916" s="423" t="s">
        <v>6384</v>
      </c>
      <c r="I2916" s="423" t="s">
        <v>6384</v>
      </c>
      <c r="J2916" s="423">
        <v>5226.61734</v>
      </c>
    </row>
    <row r="2917" ht="15.75" customHeight="1">
      <c r="B2917" s="422">
        <v>41009.0</v>
      </c>
      <c r="C2917" s="423">
        <v>191025.0</v>
      </c>
      <c r="D2917" s="423">
        <v>1.44993561E8</v>
      </c>
      <c r="E2917" s="423">
        <v>9294.367</v>
      </c>
      <c r="F2917" s="423">
        <v>2670021.681</v>
      </c>
      <c r="G2917" s="423" t="s">
        <v>6384</v>
      </c>
      <c r="H2917" s="423" t="s">
        <v>6384</v>
      </c>
      <c r="I2917" s="423" t="s">
        <v>6384</v>
      </c>
      <c r="J2917" s="423">
        <v>5214.0287</v>
      </c>
    </row>
    <row r="2918" ht="15.75" customHeight="1">
      <c r="B2918" s="422">
        <v>41008.0</v>
      </c>
      <c r="C2918" s="423">
        <v>157384.0</v>
      </c>
      <c r="D2918" s="423">
        <v>1.14273078E8</v>
      </c>
      <c r="E2918" s="423">
        <v>6888.548</v>
      </c>
      <c r="F2918" s="423">
        <v>2621859.256</v>
      </c>
      <c r="G2918" s="423" t="s">
        <v>6384</v>
      </c>
      <c r="H2918" s="423" t="s">
        <v>6384</v>
      </c>
      <c r="I2918" s="423" t="s">
        <v>6384</v>
      </c>
      <c r="J2918" s="423">
        <v>5099.04375</v>
      </c>
    </row>
    <row r="2919" ht="15.75" customHeight="1">
      <c r="B2919" s="422">
        <v>41007.0</v>
      </c>
      <c r="C2919" s="423">
        <v>153552.0</v>
      </c>
      <c r="D2919" s="423">
        <v>1.13824301E8</v>
      </c>
      <c r="E2919" s="423">
        <v>6798.078</v>
      </c>
      <c r="F2919" s="423">
        <v>2621415.076</v>
      </c>
      <c r="G2919" s="423" t="s">
        <v>6384</v>
      </c>
      <c r="H2919" s="423" t="s">
        <v>6384</v>
      </c>
      <c r="I2919" s="423" t="s">
        <v>6384</v>
      </c>
      <c r="J2919" s="423">
        <v>5106.77254</v>
      </c>
    </row>
    <row r="2920" ht="15.75" customHeight="1">
      <c r="B2920" s="422">
        <v>41004.0</v>
      </c>
      <c r="C2920" s="423">
        <v>123461.0</v>
      </c>
      <c r="D2920" s="423">
        <v>9.2059715E7</v>
      </c>
      <c r="E2920" s="423">
        <v>5224.474</v>
      </c>
      <c r="F2920" s="423">
        <v>2614476.429</v>
      </c>
      <c r="G2920" s="423" t="s">
        <v>6384</v>
      </c>
      <c r="H2920" s="423" t="s">
        <v>6384</v>
      </c>
      <c r="I2920" s="423" t="s">
        <v>6384</v>
      </c>
      <c r="J2920" s="423">
        <v>5098.91267</v>
      </c>
    </row>
    <row r="2921" ht="15.75" customHeight="1">
      <c r="B2921" s="422">
        <v>41003.0</v>
      </c>
      <c r="C2921" s="423">
        <v>146546.0</v>
      </c>
      <c r="D2921" s="423">
        <v>1.10160567E8</v>
      </c>
      <c r="E2921" s="423">
        <v>5736.801</v>
      </c>
      <c r="F2921" s="423">
        <v>2580562.69</v>
      </c>
      <c r="G2921" s="423" t="s">
        <v>6384</v>
      </c>
      <c r="H2921" s="423" t="s">
        <v>6384</v>
      </c>
      <c r="I2921" s="423" t="s">
        <v>6384</v>
      </c>
      <c r="J2921" s="423">
        <v>5020.86783</v>
      </c>
    </row>
    <row r="2922" ht="15.75" customHeight="1">
      <c r="B2922" s="422">
        <v>41002.0</v>
      </c>
      <c r="C2922" s="423">
        <v>176932.0</v>
      </c>
      <c r="D2922" s="423">
        <v>1.43589145E8</v>
      </c>
      <c r="E2922" s="423">
        <v>7380.935</v>
      </c>
      <c r="F2922" s="423">
        <v>2618634.373</v>
      </c>
      <c r="G2922" s="423" t="s">
        <v>6384</v>
      </c>
      <c r="H2922" s="423" t="s">
        <v>6384</v>
      </c>
      <c r="I2922" s="423" t="s">
        <v>6384</v>
      </c>
      <c r="J2922" s="423">
        <v>5126.16034</v>
      </c>
    </row>
    <row r="2923" ht="15.75" customHeight="1">
      <c r="B2923" s="422">
        <v>41001.0</v>
      </c>
      <c r="C2923" s="423">
        <v>227013.0</v>
      </c>
      <c r="D2923" s="423">
        <v>1.98285139E8</v>
      </c>
      <c r="E2923" s="423">
        <v>9906.77</v>
      </c>
      <c r="F2923" s="423">
        <v>2644658.647</v>
      </c>
      <c r="G2923" s="423" t="s">
        <v>6384</v>
      </c>
      <c r="H2923" s="423" t="s">
        <v>6384</v>
      </c>
      <c r="I2923" s="423" t="s">
        <v>6384</v>
      </c>
      <c r="J2923" s="423">
        <v>5182.57247</v>
      </c>
    </row>
    <row r="2924" ht="15.75" customHeight="1">
      <c r="B2924" s="422">
        <v>41000.0</v>
      </c>
      <c r="C2924" s="423">
        <v>181616.0</v>
      </c>
      <c r="D2924" s="423">
        <v>1.58963802E8</v>
      </c>
      <c r="E2924" s="423">
        <v>8136.2</v>
      </c>
      <c r="F2924" s="423">
        <v>2627109.721</v>
      </c>
      <c r="G2924" s="423" t="s">
        <v>6384</v>
      </c>
      <c r="H2924" s="423" t="s">
        <v>6384</v>
      </c>
      <c r="I2924" s="423" t="s">
        <v>6384</v>
      </c>
      <c r="J2924" s="423">
        <v>5122.22816</v>
      </c>
    </row>
    <row r="2925" ht="15.75" customHeight="1">
      <c r="B2925" s="422">
        <v>40997.0</v>
      </c>
      <c r="C2925" s="423">
        <v>217366.0</v>
      </c>
      <c r="D2925" s="423">
        <v>1.84401641E8</v>
      </c>
      <c r="E2925" s="423">
        <v>9337.473</v>
      </c>
      <c r="F2925" s="423">
        <v>2572110.294</v>
      </c>
      <c r="G2925" s="423" t="s">
        <v>6384</v>
      </c>
      <c r="H2925" s="423" t="s">
        <v>6384</v>
      </c>
      <c r="I2925" s="423" t="s">
        <v>6384</v>
      </c>
      <c r="J2925" s="423">
        <v>4990.32474</v>
      </c>
    </row>
    <row r="2926" ht="15.75" customHeight="1">
      <c r="B2926" s="422">
        <v>40996.0</v>
      </c>
      <c r="C2926" s="423">
        <v>187919.0</v>
      </c>
      <c r="D2926" s="423">
        <v>1.60969541E8</v>
      </c>
      <c r="E2926" s="423">
        <v>8212.139</v>
      </c>
      <c r="F2926" s="423">
        <v>2589788.741</v>
      </c>
      <c r="G2926" s="423" t="s">
        <v>6384</v>
      </c>
      <c r="H2926" s="423" t="s">
        <v>6384</v>
      </c>
      <c r="I2926" s="423" t="s">
        <v>6384</v>
      </c>
      <c r="J2926" s="423">
        <v>5038.79744</v>
      </c>
    </row>
    <row r="2927" ht="15.75" customHeight="1">
      <c r="B2927" s="422">
        <v>40995.0</v>
      </c>
      <c r="C2927" s="423">
        <v>176541.0</v>
      </c>
      <c r="D2927" s="423">
        <v>1.50583426E8</v>
      </c>
      <c r="E2927" s="423">
        <v>7521.891</v>
      </c>
      <c r="F2927" s="423">
        <v>2541835.826</v>
      </c>
      <c r="G2927" s="423" t="s">
        <v>6384</v>
      </c>
      <c r="H2927" s="423" t="s">
        <v>6384</v>
      </c>
      <c r="I2927" s="423" t="s">
        <v>6384</v>
      </c>
      <c r="J2927" s="423">
        <v>4939.00341</v>
      </c>
    </row>
    <row r="2928" ht="15.75" customHeight="1">
      <c r="B2928" s="422">
        <v>40993.0</v>
      </c>
      <c r="C2928" s="423">
        <v>165125.0</v>
      </c>
      <c r="D2928" s="423">
        <v>1.37630352E8</v>
      </c>
      <c r="E2928" s="423">
        <v>6911.179</v>
      </c>
      <c r="F2928" s="423">
        <v>2517587.85</v>
      </c>
      <c r="G2928" s="423" t="s">
        <v>6384</v>
      </c>
      <c r="H2928" s="423" t="s">
        <v>6384</v>
      </c>
      <c r="I2928" s="423" t="s">
        <v>6384</v>
      </c>
      <c r="J2928" s="423">
        <v>4863.4893</v>
      </c>
    </row>
    <row r="2929" ht="15.75" customHeight="1">
      <c r="B2929" s="422">
        <v>40990.0</v>
      </c>
      <c r="C2929" s="423">
        <v>114916.0</v>
      </c>
      <c r="D2929" s="423">
        <v>8.3239144E7</v>
      </c>
      <c r="E2929" s="423">
        <v>4429.888</v>
      </c>
      <c r="F2929" s="423">
        <v>2474530.843</v>
      </c>
      <c r="G2929" s="423" t="s">
        <v>6384</v>
      </c>
      <c r="H2929" s="423" t="s">
        <v>6384</v>
      </c>
      <c r="I2929" s="423" t="s">
        <v>6384</v>
      </c>
      <c r="J2929" s="423">
        <v>4759.14258</v>
      </c>
    </row>
    <row r="2930" ht="15.75" customHeight="1">
      <c r="B2930" s="422">
        <v>40989.0</v>
      </c>
      <c r="C2930" s="423">
        <v>133774.0</v>
      </c>
      <c r="D2930" s="423">
        <v>9.5011522E7</v>
      </c>
      <c r="E2930" s="423">
        <v>4780.754</v>
      </c>
      <c r="F2930" s="423">
        <v>2444969.927</v>
      </c>
      <c r="G2930" s="423" t="s">
        <v>6384</v>
      </c>
      <c r="H2930" s="423" t="s">
        <v>6384</v>
      </c>
      <c r="I2930" s="423" t="s">
        <v>6384</v>
      </c>
      <c r="J2930" s="423">
        <v>4700.24351</v>
      </c>
    </row>
    <row r="2931" ht="15.75" customHeight="1">
      <c r="B2931" s="422">
        <v>40988.0</v>
      </c>
      <c r="C2931" s="423">
        <v>155550.0</v>
      </c>
      <c r="D2931" s="423">
        <v>1.25067958E8</v>
      </c>
      <c r="E2931" s="423">
        <v>5750.719</v>
      </c>
      <c r="F2931" s="423">
        <v>2468899.059</v>
      </c>
      <c r="G2931" s="423" t="s">
        <v>6384</v>
      </c>
      <c r="H2931" s="423" t="s">
        <v>6384</v>
      </c>
      <c r="I2931" s="423" t="s">
        <v>6384</v>
      </c>
      <c r="J2931" s="423">
        <v>4769.50691</v>
      </c>
    </row>
    <row r="2932" ht="15.75" customHeight="1">
      <c r="B2932" s="422">
        <v>40987.0</v>
      </c>
      <c r="C2932" s="423">
        <v>124741.0</v>
      </c>
      <c r="D2932" s="423">
        <v>9.276427E7</v>
      </c>
      <c r="E2932" s="423">
        <v>4826.04</v>
      </c>
      <c r="F2932" s="423">
        <v>2439287.755</v>
      </c>
      <c r="G2932" s="423" t="s">
        <v>6384</v>
      </c>
      <c r="H2932" s="423" t="s">
        <v>6384</v>
      </c>
      <c r="I2932" s="423" t="s">
        <v>6384</v>
      </c>
      <c r="J2932" s="423">
        <v>4672.46753</v>
      </c>
    </row>
    <row r="2933" ht="15.75" customHeight="1">
      <c r="B2933" s="422">
        <v>40986.0</v>
      </c>
      <c r="C2933" s="423">
        <v>114044.0</v>
      </c>
      <c r="D2933" s="423">
        <v>8.5093734E7</v>
      </c>
      <c r="E2933" s="423">
        <v>4046.075</v>
      </c>
      <c r="F2933" s="423">
        <v>2410719.278</v>
      </c>
      <c r="G2933" s="423" t="s">
        <v>6384</v>
      </c>
      <c r="H2933" s="423" t="s">
        <v>6384</v>
      </c>
      <c r="I2933" s="423" t="s">
        <v>6384</v>
      </c>
      <c r="J2933" s="423">
        <v>4625.99829</v>
      </c>
    </row>
    <row r="2934" ht="15.75" customHeight="1">
      <c r="B2934" s="422">
        <v>40983.0</v>
      </c>
      <c r="C2934" s="423">
        <v>106425.0</v>
      </c>
      <c r="D2934" s="423">
        <v>7.6742539E7</v>
      </c>
      <c r="E2934" s="423">
        <v>3714.051</v>
      </c>
      <c r="F2934" s="423">
        <v>2374675.384</v>
      </c>
      <c r="G2934" s="423" t="s">
        <v>6384</v>
      </c>
      <c r="H2934" s="423" t="s">
        <v>6384</v>
      </c>
      <c r="I2934" s="423" t="s">
        <v>6384</v>
      </c>
      <c r="J2934" s="423">
        <v>4543.44916</v>
      </c>
    </row>
    <row r="2935" ht="15.75" customHeight="1">
      <c r="B2935" s="422">
        <v>40982.0</v>
      </c>
      <c r="C2935" s="423">
        <v>99950.0</v>
      </c>
      <c r="D2935" s="423">
        <v>6.603531E7</v>
      </c>
      <c r="E2935" s="423">
        <v>3206.339</v>
      </c>
      <c r="F2935" s="423">
        <v>2360012.997</v>
      </c>
      <c r="G2935" s="423" t="s">
        <v>6384</v>
      </c>
      <c r="H2935" s="423" t="s">
        <v>6384</v>
      </c>
      <c r="I2935" s="423" t="s">
        <v>6384</v>
      </c>
      <c r="J2935" s="423">
        <v>4510.91205</v>
      </c>
    </row>
    <row r="2936" ht="15.75" customHeight="1">
      <c r="B2936" s="422">
        <v>40981.0</v>
      </c>
      <c r="C2936" s="423">
        <v>102332.0</v>
      </c>
      <c r="D2936" s="423">
        <v>6.9218525E7</v>
      </c>
      <c r="E2936" s="423">
        <v>3160.872</v>
      </c>
      <c r="F2936" s="423">
        <v>2361804.456</v>
      </c>
      <c r="G2936" s="423" t="s">
        <v>6384</v>
      </c>
      <c r="H2936" s="423" t="s">
        <v>6384</v>
      </c>
      <c r="I2936" s="423" t="s">
        <v>6384</v>
      </c>
      <c r="J2936" s="423">
        <v>4523.71326</v>
      </c>
    </row>
    <row r="2937" ht="15.75" customHeight="1">
      <c r="B2937" s="422">
        <v>40980.0</v>
      </c>
      <c r="C2937" s="423">
        <v>47372.0</v>
      </c>
      <c r="D2937" s="423">
        <v>2.9399127E7</v>
      </c>
      <c r="E2937" s="423">
        <v>1429.586</v>
      </c>
      <c r="F2937" s="423">
        <v>2299263.386</v>
      </c>
      <c r="G2937" s="423" t="s">
        <v>6384</v>
      </c>
      <c r="H2937" s="423" t="s">
        <v>6384</v>
      </c>
      <c r="I2937" s="423" t="s">
        <v>6384</v>
      </c>
      <c r="J2937" s="423">
        <v>4350.47177</v>
      </c>
    </row>
    <row r="2938" ht="15.75" customHeight="1">
      <c r="B2938" s="422">
        <v>40979.0</v>
      </c>
      <c r="C2938" s="423">
        <v>48472.0</v>
      </c>
      <c r="D2938" s="423">
        <v>2.8758772E7</v>
      </c>
      <c r="E2938" s="423">
        <v>1277.591</v>
      </c>
      <c r="F2938" s="423">
        <v>2287856.413</v>
      </c>
      <c r="G2938" s="423" t="s">
        <v>6384</v>
      </c>
      <c r="H2938" s="423" t="s">
        <v>6384</v>
      </c>
      <c r="I2938" s="423" t="s">
        <v>6384</v>
      </c>
      <c r="J2938" s="423">
        <v>4317.92005</v>
      </c>
    </row>
    <row r="2939" ht="15.75" customHeight="1">
      <c r="B2939" s="422">
        <v>40976.0</v>
      </c>
      <c r="C2939" s="423">
        <v>69936.0</v>
      </c>
      <c r="D2939" s="423">
        <v>4.456805E7</v>
      </c>
      <c r="E2939" s="423">
        <v>1850.425</v>
      </c>
      <c r="F2939" s="423">
        <v>2296698.742</v>
      </c>
      <c r="G2939" s="423" t="s">
        <v>6384</v>
      </c>
      <c r="H2939" s="423" t="s">
        <v>6384</v>
      </c>
      <c r="I2939" s="423" t="s">
        <v>6384</v>
      </c>
      <c r="J2939" s="423">
        <v>4345.01449</v>
      </c>
    </row>
    <row r="2940" ht="15.75" customHeight="1">
      <c r="B2940" s="422">
        <v>40975.0</v>
      </c>
      <c r="C2940" s="423">
        <v>66983.0</v>
      </c>
      <c r="D2940" s="423">
        <v>4.5015501E7</v>
      </c>
      <c r="E2940" s="423">
        <v>1798.073</v>
      </c>
      <c r="F2940" s="423">
        <v>2269913.729</v>
      </c>
      <c r="G2940" s="423" t="s">
        <v>6384</v>
      </c>
      <c r="H2940" s="423" t="s">
        <v>6384</v>
      </c>
      <c r="I2940" s="423" t="s">
        <v>6384</v>
      </c>
      <c r="J2940" s="423">
        <v>4284.54498</v>
      </c>
    </row>
    <row r="2941" ht="15.75" customHeight="1">
      <c r="B2941" s="422">
        <v>40974.0</v>
      </c>
      <c r="C2941" s="423">
        <v>74196.0</v>
      </c>
      <c r="D2941" s="423">
        <v>4.9038315E7</v>
      </c>
      <c r="E2941" s="423">
        <v>2002.511</v>
      </c>
      <c r="F2941" s="423">
        <v>2308862.499</v>
      </c>
      <c r="G2941" s="423" t="s">
        <v>6384</v>
      </c>
      <c r="H2941" s="423" t="s">
        <v>6384</v>
      </c>
      <c r="I2941" s="423" t="s">
        <v>6384</v>
      </c>
      <c r="J2941" s="423">
        <v>4389.0134</v>
      </c>
    </row>
    <row r="2942" ht="15.75" customHeight="1">
      <c r="B2942" s="422">
        <v>40973.0</v>
      </c>
      <c r="C2942" s="423">
        <v>105301.0</v>
      </c>
      <c r="D2942" s="423">
        <v>6.9787249E7</v>
      </c>
      <c r="E2942" s="423">
        <v>3041.059</v>
      </c>
      <c r="F2942" s="423">
        <v>2305082.608</v>
      </c>
      <c r="G2942" s="423" t="s">
        <v>6384</v>
      </c>
      <c r="H2942" s="423" t="s">
        <v>6384</v>
      </c>
      <c r="I2942" s="423" t="s">
        <v>6384</v>
      </c>
      <c r="J2942" s="423">
        <v>4385.22933</v>
      </c>
    </row>
    <row r="2943" ht="15.75" customHeight="1">
      <c r="B2943" s="422">
        <v>40972.0</v>
      </c>
      <c r="C2943" s="423">
        <v>94333.0</v>
      </c>
      <c r="D2943" s="423">
        <v>6.5131076E7</v>
      </c>
      <c r="E2943" s="423">
        <v>2738.59</v>
      </c>
      <c r="F2943" s="423">
        <v>2377526.607</v>
      </c>
      <c r="G2943" s="423" t="s">
        <v>6384</v>
      </c>
      <c r="H2943" s="423" t="s">
        <v>6384</v>
      </c>
      <c r="I2943" s="423" t="s">
        <v>6384</v>
      </c>
      <c r="J2943" s="423">
        <v>4577.68145</v>
      </c>
    </row>
    <row r="2944" ht="15.75" customHeight="1">
      <c r="B2944" s="422">
        <v>40969.0</v>
      </c>
      <c r="C2944" s="423">
        <v>121080.0</v>
      </c>
      <c r="D2944" s="423">
        <v>9.558842E7</v>
      </c>
      <c r="E2944" s="423">
        <v>4087.849</v>
      </c>
      <c r="F2944" s="423">
        <v>2368994.688</v>
      </c>
      <c r="G2944" s="423" t="s">
        <v>6384</v>
      </c>
      <c r="H2944" s="423" t="s">
        <v>6384</v>
      </c>
      <c r="I2944" s="423" t="s">
        <v>6384</v>
      </c>
      <c r="J2944" s="423">
        <v>4553.76705</v>
      </c>
    </row>
    <row r="2945" ht="15.75" customHeight="1">
      <c r="B2945" s="422">
        <v>40968.0</v>
      </c>
      <c r="C2945" s="423">
        <v>151345.0</v>
      </c>
      <c r="D2945" s="423">
        <v>1.19185216E8</v>
      </c>
      <c r="E2945" s="423">
        <v>5358.752</v>
      </c>
      <c r="F2945" s="423">
        <v>2422641.454</v>
      </c>
      <c r="G2945" s="423" t="s">
        <v>6384</v>
      </c>
      <c r="H2945" s="423" t="s">
        <v>6384</v>
      </c>
      <c r="I2945" s="423" t="s">
        <v>6384</v>
      </c>
      <c r="J2945" s="423">
        <v>4695.40854</v>
      </c>
    </row>
    <row r="2946" ht="15.75" customHeight="1">
      <c r="B2946" s="422">
        <v>40967.0</v>
      </c>
      <c r="C2946" s="423">
        <v>153145.0</v>
      </c>
      <c r="D2946" s="423">
        <v>1.19307877E8</v>
      </c>
      <c r="E2946" s="423">
        <v>5305.392</v>
      </c>
      <c r="F2946" s="423">
        <v>2409878.534</v>
      </c>
      <c r="G2946" s="423" t="s">
        <v>6384</v>
      </c>
      <c r="H2946" s="423" t="s">
        <v>6384</v>
      </c>
      <c r="I2946" s="423" t="s">
        <v>6384</v>
      </c>
      <c r="J2946" s="423">
        <v>4668.56626</v>
      </c>
    </row>
    <row r="2947" ht="15.75" customHeight="1">
      <c r="B2947" s="422">
        <v>40966.0</v>
      </c>
      <c r="C2947" s="423">
        <v>144638.0</v>
      </c>
      <c r="D2947" s="423">
        <v>1.04865634E8</v>
      </c>
      <c r="E2947" s="423">
        <v>4620.04</v>
      </c>
      <c r="F2947" s="423">
        <v>2357655.949</v>
      </c>
      <c r="G2947" s="423" t="s">
        <v>6384</v>
      </c>
      <c r="H2947" s="423" t="s">
        <v>6384</v>
      </c>
      <c r="I2947" s="423" t="s">
        <v>6384</v>
      </c>
      <c r="J2947" s="423">
        <v>4521.32791</v>
      </c>
    </row>
    <row r="2948" ht="15.75" customHeight="1">
      <c r="B2948" s="422">
        <v>40965.0</v>
      </c>
      <c r="C2948" s="423">
        <v>143842.0</v>
      </c>
      <c r="D2948" s="423">
        <v>1.07589665E8</v>
      </c>
      <c r="E2948" s="423">
        <v>4631.552</v>
      </c>
      <c r="F2948" s="423">
        <v>2365161.46</v>
      </c>
      <c r="G2948" s="423" t="s">
        <v>6384</v>
      </c>
      <c r="H2948" s="423" t="s">
        <v>6384</v>
      </c>
      <c r="I2948" s="423" t="s">
        <v>6384</v>
      </c>
      <c r="J2948" s="423">
        <v>4542.5317</v>
      </c>
    </row>
    <row r="2949" ht="15.75" customHeight="1">
      <c r="B2949" s="422">
        <v>40962.0</v>
      </c>
      <c r="C2949" s="423">
        <v>108614.0</v>
      </c>
      <c r="D2949" s="423">
        <v>7.9368085E7</v>
      </c>
      <c r="E2949" s="423">
        <v>3297.178</v>
      </c>
      <c r="F2949" s="423">
        <v>2299051.39</v>
      </c>
      <c r="G2949" s="423" t="s">
        <v>6384</v>
      </c>
      <c r="H2949" s="423" t="s">
        <v>6384</v>
      </c>
      <c r="I2949" s="423" t="s">
        <v>6384</v>
      </c>
      <c r="J2949" s="423">
        <v>4367.81412</v>
      </c>
    </row>
    <row r="2950" ht="15.75" customHeight="1">
      <c r="B2950" s="422">
        <v>40961.0</v>
      </c>
      <c r="C2950" s="423">
        <v>72922.0</v>
      </c>
      <c r="D2950" s="423">
        <v>5.4139649E7</v>
      </c>
      <c r="E2950" s="423">
        <v>2258.202</v>
      </c>
      <c r="F2950" s="423">
        <v>2250477.66</v>
      </c>
      <c r="G2950" s="423" t="s">
        <v>6384</v>
      </c>
      <c r="H2950" s="423" t="s">
        <v>6384</v>
      </c>
      <c r="I2950" s="423" t="s">
        <v>6384</v>
      </c>
      <c r="J2950" s="423">
        <v>4246.31101</v>
      </c>
    </row>
    <row r="2951" ht="15.75" customHeight="1">
      <c r="B2951" s="422">
        <v>40959.0</v>
      </c>
      <c r="C2951" s="423">
        <v>75654.0</v>
      </c>
      <c r="D2951" s="423">
        <v>5.4492507E7</v>
      </c>
      <c r="E2951" s="423">
        <v>2297.818</v>
      </c>
      <c r="F2951" s="423">
        <v>2228324.958</v>
      </c>
      <c r="G2951" s="423" t="s">
        <v>6384</v>
      </c>
      <c r="H2951" s="423" t="s">
        <v>6384</v>
      </c>
      <c r="I2951" s="423" t="s">
        <v>6384</v>
      </c>
      <c r="J2951" s="423">
        <v>4183.52113</v>
      </c>
    </row>
    <row r="2952" ht="15.75" customHeight="1">
      <c r="B2952" s="422">
        <v>40958.0</v>
      </c>
      <c r="C2952" s="423">
        <v>80268.0</v>
      </c>
      <c r="D2952" s="423">
        <v>5.1786183E7</v>
      </c>
      <c r="E2952" s="423">
        <v>2127.739</v>
      </c>
      <c r="F2952" s="423">
        <v>2245660.342</v>
      </c>
      <c r="G2952" s="423" t="s">
        <v>6384</v>
      </c>
      <c r="H2952" s="423" t="s">
        <v>6384</v>
      </c>
      <c r="I2952" s="423" t="s">
        <v>6384</v>
      </c>
      <c r="J2952" s="423">
        <v>4214.48846</v>
      </c>
    </row>
    <row r="2953" ht="15.75" customHeight="1">
      <c r="B2953" s="422">
        <v>40955.0</v>
      </c>
      <c r="C2953" s="423">
        <v>98796.0</v>
      </c>
      <c r="D2953" s="423">
        <v>6.380088E7</v>
      </c>
      <c r="E2953" s="423">
        <v>2738.147</v>
      </c>
      <c r="F2953" s="423">
        <v>2260829.366</v>
      </c>
      <c r="G2953" s="423" t="s">
        <v>6384</v>
      </c>
      <c r="H2953" s="423" t="s">
        <v>6384</v>
      </c>
      <c r="I2953" s="423" t="s">
        <v>6384</v>
      </c>
      <c r="J2953" s="423">
        <v>4259.04849</v>
      </c>
    </row>
    <row r="2954" ht="15.75" customHeight="1">
      <c r="B2954" s="422">
        <v>40954.0</v>
      </c>
      <c r="C2954" s="423">
        <v>91934.0</v>
      </c>
      <c r="D2954" s="423">
        <v>6.3071926E7</v>
      </c>
      <c r="E2954" s="423">
        <v>2535.143</v>
      </c>
      <c r="F2954" s="423">
        <v>2272421.419</v>
      </c>
      <c r="G2954" s="423" t="s">
        <v>6384</v>
      </c>
      <c r="H2954" s="423" t="s">
        <v>6384</v>
      </c>
      <c r="I2954" s="423" t="s">
        <v>6384</v>
      </c>
      <c r="J2954" s="423">
        <v>4289.709</v>
      </c>
    </row>
    <row r="2955" ht="15.75" customHeight="1">
      <c r="B2955" s="422">
        <v>40953.0</v>
      </c>
      <c r="C2955" s="423">
        <v>94003.0</v>
      </c>
      <c r="D2955" s="423">
        <v>6.0021682E7</v>
      </c>
      <c r="E2955" s="423">
        <v>2371.354</v>
      </c>
      <c r="F2955" s="423">
        <v>2235813.81</v>
      </c>
      <c r="G2955" s="423" t="s">
        <v>6384</v>
      </c>
      <c r="H2955" s="423" t="s">
        <v>6384</v>
      </c>
      <c r="I2955" s="423" t="s">
        <v>6384</v>
      </c>
      <c r="J2955" s="423">
        <v>4177.22873</v>
      </c>
    </row>
    <row r="2956" ht="15.75" customHeight="1">
      <c r="B2956" s="422">
        <v>40952.0</v>
      </c>
      <c r="C2956" s="423">
        <v>137927.0</v>
      </c>
      <c r="D2956" s="423">
        <v>9.4312216E7</v>
      </c>
      <c r="E2956" s="423">
        <v>3914.705</v>
      </c>
      <c r="F2956" s="423">
        <v>2274376.982</v>
      </c>
      <c r="G2956" s="423" t="s">
        <v>6384</v>
      </c>
      <c r="H2956" s="423" t="s">
        <v>6384</v>
      </c>
      <c r="I2956" s="423" t="s">
        <v>6384</v>
      </c>
      <c r="J2956" s="423">
        <v>4290.54285</v>
      </c>
    </row>
    <row r="2957" ht="15.75" customHeight="1">
      <c r="B2957" s="422">
        <v>40951.0</v>
      </c>
      <c r="C2957" s="423">
        <v>110187.0</v>
      </c>
      <c r="D2957" s="423">
        <v>7.2553793E7</v>
      </c>
      <c r="E2957" s="423">
        <v>2900.366</v>
      </c>
      <c r="F2957" s="423">
        <v>2252971.43</v>
      </c>
      <c r="G2957" s="423" t="s">
        <v>6384</v>
      </c>
      <c r="H2957" s="423" t="s">
        <v>6384</v>
      </c>
      <c r="I2957" s="423" t="s">
        <v>6384</v>
      </c>
      <c r="J2957" s="423">
        <v>4226.17765</v>
      </c>
    </row>
    <row r="2958" ht="15.75" customHeight="1">
      <c r="B2958" s="422">
        <v>40948.0</v>
      </c>
      <c r="C2958" s="423">
        <v>92209.0</v>
      </c>
      <c r="D2958" s="423">
        <v>5.8797316E7</v>
      </c>
      <c r="E2958" s="423">
        <v>2294.982</v>
      </c>
      <c r="F2958" s="423">
        <v>2176975.925</v>
      </c>
      <c r="G2958" s="423" t="s">
        <v>6384</v>
      </c>
      <c r="H2958" s="423" t="s">
        <v>6384</v>
      </c>
      <c r="I2958" s="423" t="s">
        <v>6384</v>
      </c>
      <c r="J2958" s="423">
        <v>4010.79684</v>
      </c>
    </row>
    <row r="2959" ht="15.75" customHeight="1">
      <c r="B2959" s="422">
        <v>40947.0</v>
      </c>
      <c r="C2959" s="423">
        <v>90526.0</v>
      </c>
      <c r="D2959" s="423">
        <v>5.3409301E7</v>
      </c>
      <c r="E2959" s="423">
        <v>2171.639</v>
      </c>
      <c r="F2959" s="423">
        <v>2099396.765</v>
      </c>
      <c r="G2959" s="423" t="s">
        <v>6384</v>
      </c>
      <c r="H2959" s="423" t="s">
        <v>6384</v>
      </c>
      <c r="I2959" s="423" t="s">
        <v>6384</v>
      </c>
      <c r="J2959" s="423">
        <v>3809.76873</v>
      </c>
    </row>
    <row r="2960" ht="15.75" customHeight="1">
      <c r="B2960" s="422">
        <v>40946.0</v>
      </c>
      <c r="C2960" s="423">
        <v>73682.0</v>
      </c>
      <c r="D2960" s="423">
        <v>4.8939816E7</v>
      </c>
      <c r="E2960" s="423">
        <v>1913.089</v>
      </c>
      <c r="F2960" s="423">
        <v>2165949.825</v>
      </c>
      <c r="G2960" s="423" t="s">
        <v>6384</v>
      </c>
      <c r="H2960" s="423" t="s">
        <v>6384</v>
      </c>
      <c r="I2960" s="423" t="s">
        <v>6384</v>
      </c>
      <c r="J2960" s="423">
        <v>3945.39066</v>
      </c>
    </row>
    <row r="2961" ht="15.75" customHeight="1">
      <c r="B2961" s="422">
        <v>40945.0</v>
      </c>
      <c r="C2961" s="423">
        <v>92267.0</v>
      </c>
      <c r="D2961" s="423">
        <v>6.0538812E7</v>
      </c>
      <c r="E2961" s="423">
        <v>2121.192</v>
      </c>
      <c r="F2961" s="423">
        <v>2039135.977</v>
      </c>
      <c r="G2961" s="423" t="s">
        <v>6384</v>
      </c>
      <c r="H2961" s="423" t="s">
        <v>6384</v>
      </c>
      <c r="I2961" s="423" t="s">
        <v>6384</v>
      </c>
      <c r="J2961" s="423">
        <v>3616.24081</v>
      </c>
    </row>
    <row r="2962" ht="15.75" customHeight="1">
      <c r="B2962" s="422">
        <v>40941.0</v>
      </c>
      <c r="C2962" s="423">
        <v>77120.0</v>
      </c>
      <c r="D2962" s="423">
        <v>4.3208397E7</v>
      </c>
      <c r="E2962" s="423">
        <v>1686.744</v>
      </c>
      <c r="F2962" s="423">
        <v>2122964.332</v>
      </c>
      <c r="G2962" s="423" t="s">
        <v>6384</v>
      </c>
      <c r="H2962" s="423" t="s">
        <v>6384</v>
      </c>
      <c r="I2962" s="423" t="s">
        <v>6384</v>
      </c>
      <c r="J2962" s="423">
        <v>3845.65601</v>
      </c>
    </row>
    <row r="2963" ht="15.75" customHeight="1">
      <c r="B2963" s="422">
        <v>40940.0</v>
      </c>
      <c r="C2963" s="423">
        <v>104321.0</v>
      </c>
      <c r="D2963" s="423">
        <v>7.0316661E7</v>
      </c>
      <c r="E2963" s="423">
        <v>2699.678</v>
      </c>
      <c r="F2963" s="423">
        <v>2135243.906</v>
      </c>
      <c r="G2963" s="423" t="s">
        <v>6384</v>
      </c>
      <c r="H2963" s="423" t="s">
        <v>6384</v>
      </c>
      <c r="I2963" s="423" t="s">
        <v>6384</v>
      </c>
      <c r="J2963" s="423">
        <v>3887.182</v>
      </c>
    </row>
    <row r="2964" ht="15.75" customHeight="1">
      <c r="B2964" s="422">
        <v>40939.0</v>
      </c>
      <c r="C2964" s="423">
        <v>90678.0</v>
      </c>
      <c r="D2964" s="423">
        <v>5.3798847E7</v>
      </c>
      <c r="E2964" s="423">
        <v>2253.946</v>
      </c>
      <c r="F2964" s="423">
        <v>2230354.33</v>
      </c>
      <c r="G2964" s="423" t="s">
        <v>6384</v>
      </c>
      <c r="H2964" s="423" t="s">
        <v>6384</v>
      </c>
      <c r="I2964" s="423" t="s">
        <v>6384</v>
      </c>
      <c r="J2964" s="423">
        <v>4153.96414</v>
      </c>
    </row>
    <row r="2965" ht="15.75" customHeight="1">
      <c r="B2965" s="422">
        <v>40938.0</v>
      </c>
      <c r="C2965" s="423">
        <v>91552.0</v>
      </c>
      <c r="D2965" s="423">
        <v>5.5958342E7</v>
      </c>
      <c r="E2965" s="423">
        <v>2262.806</v>
      </c>
      <c r="F2965" s="423">
        <v>2278585.646</v>
      </c>
      <c r="G2965" s="423" t="s">
        <v>6384</v>
      </c>
      <c r="H2965" s="423" t="s">
        <v>6384</v>
      </c>
      <c r="I2965" s="423" t="s">
        <v>6384</v>
      </c>
      <c r="J2965" s="423">
        <v>4286.11378</v>
      </c>
    </row>
    <row r="2966" ht="15.75" customHeight="1">
      <c r="B2966" s="422">
        <v>40937.0</v>
      </c>
      <c r="C2966" s="423">
        <v>97434.0</v>
      </c>
      <c r="D2966" s="423">
        <v>6.1455253E7</v>
      </c>
      <c r="E2966" s="423">
        <v>2612.373</v>
      </c>
      <c r="F2966" s="423">
        <v>2234797.846</v>
      </c>
      <c r="G2966" s="423" t="s">
        <v>6384</v>
      </c>
      <c r="H2966" s="423" t="s">
        <v>6384</v>
      </c>
      <c r="I2966" s="423" t="s">
        <v>6384</v>
      </c>
      <c r="J2966" s="423">
        <v>4183.07133</v>
      </c>
    </row>
    <row r="2967" ht="15.75" customHeight="1">
      <c r="B2967" s="422">
        <v>40934.0</v>
      </c>
      <c r="C2967" s="423">
        <v>71512.0</v>
      </c>
      <c r="D2967" s="423">
        <v>4.3063538E7</v>
      </c>
      <c r="E2967" s="423">
        <v>1896.288</v>
      </c>
      <c r="F2967" s="423">
        <v>2347184.39</v>
      </c>
      <c r="G2967" s="423" t="s">
        <v>6384</v>
      </c>
      <c r="H2967" s="423" t="s">
        <v>6384</v>
      </c>
      <c r="I2967" s="423" t="s">
        <v>6384</v>
      </c>
      <c r="J2967" s="423">
        <v>4486.9838</v>
      </c>
    </row>
    <row r="2968" ht="15.75" customHeight="1">
      <c r="B2968" s="422">
        <v>40933.0</v>
      </c>
      <c r="C2968" s="423">
        <v>97648.0</v>
      </c>
      <c r="D2968" s="423">
        <v>5.8794978E7</v>
      </c>
      <c r="E2968" s="423">
        <v>2626.321</v>
      </c>
      <c r="F2968" s="423">
        <v>2375502.802</v>
      </c>
      <c r="G2968" s="423" t="s">
        <v>6384</v>
      </c>
      <c r="H2968" s="423" t="s">
        <v>6384</v>
      </c>
      <c r="I2968" s="423" t="s">
        <v>6384</v>
      </c>
      <c r="J2968" s="423">
        <v>4564.88421</v>
      </c>
    </row>
    <row r="2969" ht="15.75" customHeight="1">
      <c r="B2969" s="422">
        <v>40932.0</v>
      </c>
      <c r="C2969" s="423">
        <v>82002.0</v>
      </c>
      <c r="D2969" s="423">
        <v>5.0587358E7</v>
      </c>
      <c r="E2969" s="423">
        <v>2334.628</v>
      </c>
      <c r="F2969" s="423">
        <v>2352798.565</v>
      </c>
      <c r="G2969" s="423" t="s">
        <v>6384</v>
      </c>
      <c r="H2969" s="423" t="s">
        <v>6384</v>
      </c>
      <c r="I2969" s="423" t="s">
        <v>6384</v>
      </c>
      <c r="J2969" s="423">
        <v>4506.08977</v>
      </c>
    </row>
    <row r="2970" ht="15.75" customHeight="1">
      <c r="B2970" s="422">
        <v>40931.0</v>
      </c>
      <c r="C2970" s="423">
        <v>84422.0</v>
      </c>
      <c r="D2970" s="423">
        <v>5.0454393E7</v>
      </c>
      <c r="E2970" s="423">
        <v>2339.915</v>
      </c>
      <c r="F2970" s="423">
        <v>2404227.274</v>
      </c>
      <c r="G2970" s="423" t="s">
        <v>6384</v>
      </c>
      <c r="H2970" s="423" t="s">
        <v>6384</v>
      </c>
      <c r="I2970" s="423" t="s">
        <v>6384</v>
      </c>
      <c r="J2970" s="423">
        <v>4638.61691</v>
      </c>
    </row>
    <row r="2971" ht="15.75" customHeight="1">
      <c r="B2971" s="422">
        <v>40930.0</v>
      </c>
      <c r="C2971" s="423">
        <v>96490.0</v>
      </c>
      <c r="D2971" s="423">
        <v>5.9378681E7</v>
      </c>
      <c r="E2971" s="423">
        <v>2859.651</v>
      </c>
      <c r="F2971" s="423">
        <v>2430771.138</v>
      </c>
      <c r="G2971" s="423" t="s">
        <v>6384</v>
      </c>
      <c r="H2971" s="423" t="s">
        <v>6384</v>
      </c>
      <c r="I2971" s="423" t="s">
        <v>6384</v>
      </c>
      <c r="J2971" s="423">
        <v>4709.91446</v>
      </c>
    </row>
    <row r="2972" ht="15.75" customHeight="1">
      <c r="B2972" s="422">
        <v>40927.0</v>
      </c>
      <c r="C2972" s="423">
        <v>104197.0</v>
      </c>
      <c r="D2972" s="423">
        <v>6.6095122E7</v>
      </c>
      <c r="E2972" s="423">
        <v>3212.153</v>
      </c>
      <c r="F2972" s="423">
        <v>2519410.316</v>
      </c>
      <c r="G2972" s="423" t="s">
        <v>6384</v>
      </c>
      <c r="H2972" s="423" t="s">
        <v>6384</v>
      </c>
      <c r="I2972" s="423" t="s">
        <v>6384</v>
      </c>
      <c r="J2972" s="423">
        <v>4946.49716</v>
      </c>
    </row>
    <row r="2973" ht="15.75" customHeight="1">
      <c r="B2973" s="422">
        <v>40926.0</v>
      </c>
      <c r="C2973" s="423">
        <v>98560.0</v>
      </c>
      <c r="D2973" s="423">
        <v>6.7644271E7</v>
      </c>
      <c r="E2973" s="423">
        <v>3164.841</v>
      </c>
      <c r="F2973" s="423">
        <v>2424404.843</v>
      </c>
      <c r="G2973" s="423" t="s">
        <v>6384</v>
      </c>
      <c r="H2973" s="423" t="s">
        <v>6384</v>
      </c>
      <c r="I2973" s="423" t="s">
        <v>6384</v>
      </c>
      <c r="J2973" s="423">
        <v>4695.57419</v>
      </c>
    </row>
    <row r="2974" ht="15.75" customHeight="1">
      <c r="B2974" s="422">
        <v>40924.0</v>
      </c>
      <c r="C2974" s="423">
        <v>102409.0</v>
      </c>
      <c r="D2974" s="423">
        <v>6.8726492E7</v>
      </c>
      <c r="E2974" s="423">
        <v>3183.314</v>
      </c>
      <c r="F2974" s="423">
        <v>2486768.253</v>
      </c>
      <c r="G2974" s="423" t="s">
        <v>6384</v>
      </c>
      <c r="H2974" s="423" t="s">
        <v>6384</v>
      </c>
      <c r="I2974" s="423" t="s">
        <v>6384</v>
      </c>
      <c r="J2974" s="423">
        <v>4864.30104</v>
      </c>
    </row>
    <row r="2975" ht="15.75" customHeight="1">
      <c r="B2975" s="422">
        <v>40923.0</v>
      </c>
      <c r="C2975" s="423">
        <v>82899.0</v>
      </c>
      <c r="D2975" s="423">
        <v>4.9935097E7</v>
      </c>
      <c r="E2975" s="423">
        <v>2475.228</v>
      </c>
      <c r="F2975" s="423">
        <v>2552362.089</v>
      </c>
      <c r="G2975" s="423" t="s">
        <v>6384</v>
      </c>
      <c r="H2975" s="423" t="s">
        <v>6384</v>
      </c>
      <c r="I2975" s="423" t="s">
        <v>6384</v>
      </c>
      <c r="J2975" s="423">
        <v>5031.98964</v>
      </c>
    </row>
    <row r="2976" ht="15.75" customHeight="1">
      <c r="B2976" s="422">
        <v>40920.0</v>
      </c>
      <c r="C2976" s="423">
        <v>97991.0</v>
      </c>
      <c r="D2976" s="423">
        <v>6.4993068E7</v>
      </c>
      <c r="E2976" s="423">
        <v>3278.122</v>
      </c>
      <c r="F2976" s="423">
        <v>2583501.158</v>
      </c>
      <c r="G2976" s="423" t="s">
        <v>6384</v>
      </c>
      <c r="H2976" s="423" t="s">
        <v>6384</v>
      </c>
      <c r="I2976" s="423" t="s">
        <v>6384</v>
      </c>
      <c r="J2976" s="423">
        <v>5114.49119</v>
      </c>
    </row>
    <row r="2977" ht="15.75" customHeight="1">
      <c r="B2977" s="422">
        <v>40919.0</v>
      </c>
      <c r="C2977" s="423">
        <v>111140.0</v>
      </c>
      <c r="D2977" s="423">
        <v>8.0786301E7</v>
      </c>
      <c r="E2977" s="423">
        <v>4055.892</v>
      </c>
      <c r="F2977" s="423">
        <v>2625133.019</v>
      </c>
      <c r="G2977" s="423" t="s">
        <v>6384</v>
      </c>
      <c r="H2977" s="423" t="s">
        <v>6384</v>
      </c>
      <c r="I2977" s="423" t="s">
        <v>6384</v>
      </c>
      <c r="J2977" s="423">
        <v>5222.25389</v>
      </c>
    </row>
    <row r="2978" ht="15.75" customHeight="1">
      <c r="B2978" s="422">
        <v>40918.0</v>
      </c>
      <c r="C2978" s="423">
        <v>120474.0</v>
      </c>
      <c r="D2978" s="423">
        <v>7.7865127E7</v>
      </c>
      <c r="E2978" s="423">
        <v>4075.773</v>
      </c>
      <c r="F2978" s="423">
        <v>2595207.063</v>
      </c>
      <c r="G2978" s="423" t="s">
        <v>6384</v>
      </c>
      <c r="H2978" s="423" t="s">
        <v>6384</v>
      </c>
      <c r="I2978" s="423" t="s">
        <v>6384</v>
      </c>
      <c r="J2978" s="423">
        <v>5156.52835</v>
      </c>
    </row>
    <row r="2979" ht="15.75" customHeight="1">
      <c r="B2979" s="422">
        <v>40917.0</v>
      </c>
      <c r="C2979" s="423">
        <v>143329.0</v>
      </c>
      <c r="D2979" s="423">
        <v>1.06355046E8</v>
      </c>
      <c r="E2979" s="423">
        <v>5387.922</v>
      </c>
      <c r="F2979" s="423">
        <v>2632325.37</v>
      </c>
      <c r="G2979" s="423" t="s">
        <v>6384</v>
      </c>
      <c r="H2979" s="423" t="s">
        <v>6384</v>
      </c>
      <c r="I2979" s="423" t="s">
        <v>6384</v>
      </c>
      <c r="J2979" s="423">
        <v>5253.471</v>
      </c>
    </row>
    <row r="2980" ht="15.75" customHeight="1">
      <c r="B2980" s="422">
        <v>40916.0</v>
      </c>
      <c r="C2980" s="423">
        <v>158070.0</v>
      </c>
      <c r="D2980" s="423">
        <v>1.12049916E8</v>
      </c>
      <c r="E2980" s="423">
        <v>6153.042</v>
      </c>
      <c r="F2980" s="423">
        <v>2696131.647</v>
      </c>
      <c r="G2980" s="423" t="s">
        <v>6384</v>
      </c>
      <c r="H2980" s="423" t="s">
        <v>6384</v>
      </c>
      <c r="I2980" s="423" t="s">
        <v>6384</v>
      </c>
      <c r="J2980" s="423">
        <v>5417.54438</v>
      </c>
    </row>
    <row r="2981" ht="15.75" customHeight="1">
      <c r="B2981" s="422">
        <v>40913.0</v>
      </c>
      <c r="C2981" s="423">
        <v>168687.0</v>
      </c>
      <c r="D2981" s="423">
        <v>1.30316862E8</v>
      </c>
      <c r="E2981" s="423">
        <v>6781.156</v>
      </c>
      <c r="F2981" s="423">
        <v>2708931.237</v>
      </c>
      <c r="G2981" s="423" t="s">
        <v>6384</v>
      </c>
      <c r="H2981" s="423" t="s">
        <v>6384</v>
      </c>
      <c r="I2981" s="423" t="s">
        <v>6384</v>
      </c>
      <c r="J2981" s="423">
        <v>5466.99963</v>
      </c>
    </row>
    <row r="2982" ht="15.75" customHeight="1">
      <c r="B2982" s="422">
        <v>40912.0</v>
      </c>
      <c r="C2982" s="423">
        <v>194120.0</v>
      </c>
      <c r="D2982" s="423">
        <v>1.53576959E8</v>
      </c>
      <c r="E2982" s="423">
        <v>8078.233</v>
      </c>
      <c r="F2982" s="423">
        <v>2714548.942</v>
      </c>
      <c r="G2982" s="423" t="s">
        <v>6384</v>
      </c>
      <c r="H2982" s="423" t="s">
        <v>6384</v>
      </c>
      <c r="I2982" s="423" t="s">
        <v>6384</v>
      </c>
      <c r="J2982" s="423">
        <v>5483.55043</v>
      </c>
    </row>
    <row r="2983" ht="15.75" customHeight="1">
      <c r="B2983" s="422">
        <v>40911.0</v>
      </c>
      <c r="C2983" s="423">
        <v>186170.0</v>
      </c>
      <c r="D2983" s="423">
        <v>1.30509256E8</v>
      </c>
      <c r="E2983" s="423">
        <v>7102.359</v>
      </c>
      <c r="F2983" s="423">
        <v>2679244.952</v>
      </c>
      <c r="G2983" s="423" t="s">
        <v>6384</v>
      </c>
      <c r="H2983" s="423" t="s">
        <v>6384</v>
      </c>
      <c r="I2983" s="423" t="s">
        <v>6384</v>
      </c>
      <c r="J2983" s="423">
        <v>5401.02915</v>
      </c>
    </row>
    <row r="2984" ht="15.75" customHeight="1">
      <c r="B2984" s="422">
        <v>40910.0</v>
      </c>
      <c r="C2984" s="423">
        <v>157352.0</v>
      </c>
      <c r="D2984" s="423">
        <v>1.152832E8</v>
      </c>
      <c r="E2984" s="423">
        <v>5940.281</v>
      </c>
      <c r="F2984" s="423">
        <v>2653794.442</v>
      </c>
      <c r="G2984" s="423" t="s">
        <v>6384</v>
      </c>
      <c r="H2984" s="423" t="s">
        <v>6384</v>
      </c>
      <c r="I2984" s="423" t="s">
        <v>6384</v>
      </c>
      <c r="J2984" s="423">
        <v>5333.42388</v>
      </c>
    </row>
    <row r="2985" ht="15.75" customHeight="1">
      <c r="B2985" s="422">
        <v>40909.0</v>
      </c>
      <c r="C2985" s="423">
        <v>176493.0</v>
      </c>
      <c r="D2985" s="423">
        <v>1.26939415E8</v>
      </c>
      <c r="E2985" s="423">
        <v>6696.251</v>
      </c>
      <c r="F2985" s="423">
        <v>2657555.652</v>
      </c>
      <c r="G2985" s="423" t="s">
        <v>6384</v>
      </c>
      <c r="H2985" s="423" t="s">
        <v>6384</v>
      </c>
      <c r="I2985" s="423" t="s">
        <v>6384</v>
      </c>
      <c r="J2985" s="423">
        <v>5351.75435</v>
      </c>
    </row>
    <row r="2986" ht="15.75" customHeight="1">
      <c r="B2986" s="422">
        <v>40906.0</v>
      </c>
      <c r="C2986" s="423">
        <v>147184.0</v>
      </c>
      <c r="D2986" s="423">
        <v>1.10952716E8</v>
      </c>
      <c r="E2986" s="423">
        <v>5598.522</v>
      </c>
      <c r="F2986" s="423">
        <v>2616730.542</v>
      </c>
      <c r="G2986" s="423" t="s">
        <v>6384</v>
      </c>
      <c r="H2986" s="423" t="s">
        <v>6384</v>
      </c>
      <c r="I2986" s="423" t="s">
        <v>6384</v>
      </c>
      <c r="J2986" s="423">
        <v>5257.60585</v>
      </c>
    </row>
    <row r="2987" ht="15.75" customHeight="1">
      <c r="B2987" s="422">
        <v>40905.0</v>
      </c>
      <c r="C2987" s="423">
        <v>134548.0</v>
      </c>
      <c r="D2987" s="423">
        <v>1.22539735E8</v>
      </c>
      <c r="E2987" s="423">
        <v>5261.588</v>
      </c>
      <c r="F2987" s="423">
        <v>2600261.246</v>
      </c>
      <c r="G2987" s="423" t="s">
        <v>6384</v>
      </c>
      <c r="H2987" s="423" t="s">
        <v>6384</v>
      </c>
      <c r="I2987" s="423" t="s">
        <v>6384</v>
      </c>
      <c r="J2987" s="423">
        <v>5220.65902</v>
      </c>
    </row>
    <row r="2988" ht="15.75" customHeight="1">
      <c r="B2988" s="422">
        <v>40904.0</v>
      </c>
      <c r="C2988" s="423">
        <v>120377.0</v>
      </c>
      <c r="D2988" s="423">
        <v>8.5142306E7</v>
      </c>
      <c r="E2988" s="423">
        <v>4231.402</v>
      </c>
      <c r="F2988" s="423">
        <v>2607305.878</v>
      </c>
      <c r="G2988" s="423" t="s">
        <v>6384</v>
      </c>
      <c r="H2988" s="423" t="s">
        <v>6384</v>
      </c>
      <c r="I2988" s="423" t="s">
        <v>6384</v>
      </c>
      <c r="J2988" s="423">
        <v>5239.7016</v>
      </c>
    </row>
    <row r="2989" ht="15.75" customHeight="1">
      <c r="B2989" s="422">
        <v>40903.0</v>
      </c>
      <c r="C2989" s="423">
        <v>111100.0</v>
      </c>
      <c r="D2989" s="423">
        <v>7.3258071E7</v>
      </c>
      <c r="E2989" s="423">
        <v>3609.191</v>
      </c>
      <c r="F2989" s="423">
        <v>2573409.9</v>
      </c>
      <c r="G2989" s="423" t="s">
        <v>6384</v>
      </c>
      <c r="H2989" s="423" t="s">
        <v>6384</v>
      </c>
      <c r="I2989" s="423" t="s">
        <v>6384</v>
      </c>
      <c r="J2989" s="423">
        <v>5155.14097</v>
      </c>
    </row>
    <row r="2990" ht="15.75" customHeight="1">
      <c r="B2990" s="422">
        <v>40899.0</v>
      </c>
      <c r="C2990" s="423">
        <v>148795.0</v>
      </c>
      <c r="D2990" s="423">
        <v>1.04340584E8</v>
      </c>
      <c r="E2990" s="423">
        <v>5017.819</v>
      </c>
      <c r="F2990" s="423">
        <v>2603576.22</v>
      </c>
      <c r="G2990" s="423" t="s">
        <v>6384</v>
      </c>
      <c r="H2990" s="423" t="s">
        <v>6384</v>
      </c>
      <c r="I2990" s="423" t="s">
        <v>6384</v>
      </c>
      <c r="J2990" s="423">
        <v>5232.38372</v>
      </c>
    </row>
    <row r="2991" ht="15.75" customHeight="1">
      <c r="B2991" s="422">
        <v>40898.0</v>
      </c>
      <c r="C2991" s="423">
        <v>121018.0</v>
      </c>
      <c r="D2991" s="423">
        <v>8.3112537E7</v>
      </c>
      <c r="E2991" s="423">
        <v>4157.744</v>
      </c>
      <c r="F2991" s="423">
        <v>2576850.489</v>
      </c>
      <c r="G2991" s="423" t="s">
        <v>6384</v>
      </c>
      <c r="H2991" s="423" t="s">
        <v>6384</v>
      </c>
      <c r="I2991" s="423" t="s">
        <v>6384</v>
      </c>
      <c r="J2991" s="423">
        <v>5163.8863</v>
      </c>
    </row>
    <row r="2992" ht="15.75" customHeight="1">
      <c r="B2992" s="422">
        <v>40897.0</v>
      </c>
      <c r="C2992" s="423">
        <v>104155.0</v>
      </c>
      <c r="D2992" s="423">
        <v>7.19796E7</v>
      </c>
      <c r="E2992" s="423">
        <v>3344.091</v>
      </c>
      <c r="F2992" s="423">
        <v>2543345.696</v>
      </c>
      <c r="G2992" s="423" t="s">
        <v>6384</v>
      </c>
      <c r="H2992" s="423" t="s">
        <v>6384</v>
      </c>
      <c r="I2992" s="423" t="s">
        <v>6384</v>
      </c>
      <c r="J2992" s="423">
        <v>5089.34779</v>
      </c>
    </row>
    <row r="2993" ht="15.75" customHeight="1">
      <c r="B2993" s="422">
        <v>40896.0</v>
      </c>
      <c r="C2993" s="423">
        <v>103897.0</v>
      </c>
      <c r="D2993" s="423">
        <v>7.9647511E7</v>
      </c>
      <c r="E2993" s="423">
        <v>3470.173</v>
      </c>
      <c r="F2993" s="423">
        <v>2537818.423</v>
      </c>
      <c r="G2993" s="423" t="s">
        <v>6384</v>
      </c>
      <c r="H2993" s="423" t="s">
        <v>6384</v>
      </c>
      <c r="I2993" s="423" t="s">
        <v>6384</v>
      </c>
      <c r="J2993" s="423">
        <v>5079.90753</v>
      </c>
    </row>
    <row r="2994" ht="15.75" customHeight="1">
      <c r="B2994" s="422">
        <v>40895.0</v>
      </c>
      <c r="C2994" s="423">
        <v>70598.0</v>
      </c>
      <c r="D2994" s="423">
        <v>4.5505873E7</v>
      </c>
      <c r="E2994" s="423">
        <v>2103.33</v>
      </c>
      <c r="F2994" s="423">
        <v>2510082.482</v>
      </c>
      <c r="G2994" s="423" t="s">
        <v>6384</v>
      </c>
      <c r="H2994" s="423" t="s">
        <v>6384</v>
      </c>
      <c r="I2994" s="423" t="s">
        <v>6384</v>
      </c>
      <c r="J2994" s="423">
        <v>4996.34387</v>
      </c>
    </row>
    <row r="2995" ht="15.75" customHeight="1">
      <c r="B2995" s="422">
        <v>40892.0</v>
      </c>
      <c r="C2995" s="423">
        <v>76977.0</v>
      </c>
      <c r="D2995" s="423">
        <v>4.6378878E7</v>
      </c>
      <c r="E2995" s="423">
        <v>2166.487</v>
      </c>
      <c r="F2995" s="423">
        <v>2513861.224</v>
      </c>
      <c r="G2995" s="423" t="s">
        <v>6384</v>
      </c>
      <c r="H2995" s="423" t="s">
        <v>6384</v>
      </c>
      <c r="I2995" s="423" t="s">
        <v>6384</v>
      </c>
      <c r="J2995" s="423">
        <v>5000.17834</v>
      </c>
    </row>
    <row r="2996" ht="15.75" customHeight="1">
      <c r="B2996" s="422">
        <v>40891.0</v>
      </c>
      <c r="C2996" s="423">
        <v>139044.0</v>
      </c>
      <c r="D2996" s="423">
        <v>8.2992031E7</v>
      </c>
      <c r="E2996" s="423">
        <v>4213.742</v>
      </c>
      <c r="F2996" s="423">
        <v>2501344.503</v>
      </c>
      <c r="G2996" s="423" t="s">
        <v>6384</v>
      </c>
      <c r="H2996" s="423" t="s">
        <v>6384</v>
      </c>
      <c r="I2996" s="423" t="s">
        <v>6384</v>
      </c>
      <c r="J2996" s="423">
        <v>4968.78309</v>
      </c>
    </row>
    <row r="2997" ht="15.75" customHeight="1">
      <c r="B2997" s="422">
        <v>40890.0</v>
      </c>
      <c r="C2997" s="423">
        <v>109725.0</v>
      </c>
      <c r="D2997" s="423">
        <v>6.7541132E7</v>
      </c>
      <c r="E2997" s="423">
        <v>3270.989</v>
      </c>
      <c r="F2997" s="423">
        <v>2538850.452</v>
      </c>
      <c r="G2997" s="423" t="s">
        <v>6384</v>
      </c>
      <c r="H2997" s="423" t="s">
        <v>6384</v>
      </c>
      <c r="I2997" s="423" t="s">
        <v>6384</v>
      </c>
      <c r="J2997" s="423">
        <v>5063.11586</v>
      </c>
    </row>
    <row r="2998" ht="15.75" customHeight="1">
      <c r="B2998" s="422">
        <v>40889.0</v>
      </c>
      <c r="C2998" s="423">
        <v>73436.0</v>
      </c>
      <c r="D2998" s="423">
        <v>3.8155114E7</v>
      </c>
      <c r="E2998" s="423">
        <v>1978.927</v>
      </c>
      <c r="F2998" s="423">
        <v>2459373.715</v>
      </c>
      <c r="G2998" s="423" t="s">
        <v>6384</v>
      </c>
      <c r="H2998" s="423" t="s">
        <v>6384</v>
      </c>
      <c r="I2998" s="423" t="s">
        <v>6384</v>
      </c>
      <c r="J2998" s="423">
        <v>4849.94916</v>
      </c>
    </row>
    <row r="2999" ht="15.75" customHeight="1">
      <c r="B2999" s="422">
        <v>40888.0</v>
      </c>
      <c r="C2999" s="423">
        <v>79157.0</v>
      </c>
      <c r="D2999" s="423">
        <v>4.1976662E7</v>
      </c>
      <c r="E2999" s="423">
        <v>2046.61</v>
      </c>
      <c r="F2999" s="423">
        <v>2457405.081</v>
      </c>
      <c r="G2999" s="423" t="s">
        <v>6384</v>
      </c>
      <c r="H2999" s="423" t="s">
        <v>6384</v>
      </c>
      <c r="I2999" s="423" t="s">
        <v>6384</v>
      </c>
      <c r="J2999" s="423">
        <v>4846.80545</v>
      </c>
    </row>
    <row r="3000" ht="15.75" customHeight="1">
      <c r="B3000" s="422">
        <v>40885.0</v>
      </c>
      <c r="C3000" s="423">
        <v>78486.0</v>
      </c>
      <c r="D3000" s="423">
        <v>4.2165239E7</v>
      </c>
      <c r="E3000" s="423">
        <v>2024.164</v>
      </c>
      <c r="F3000" s="423">
        <v>2490226.291</v>
      </c>
      <c r="G3000" s="423" t="s">
        <v>6384</v>
      </c>
      <c r="H3000" s="423" t="s">
        <v>6384</v>
      </c>
      <c r="I3000" s="423" t="s">
        <v>6384</v>
      </c>
      <c r="J3000" s="423">
        <v>4932.30011</v>
      </c>
    </row>
    <row r="3001" ht="15.75" customHeight="1">
      <c r="B3001" s="422">
        <v>40884.0</v>
      </c>
      <c r="C3001" s="423">
        <v>109222.0</v>
      </c>
      <c r="D3001" s="423">
        <v>5.8117309E7</v>
      </c>
      <c r="E3001" s="423">
        <v>2744.309</v>
      </c>
      <c r="F3001" s="423">
        <v>2529476.188</v>
      </c>
      <c r="G3001" s="423" t="s">
        <v>6384</v>
      </c>
      <c r="H3001" s="423" t="s">
        <v>6384</v>
      </c>
      <c r="I3001" s="423" t="s">
        <v>6384</v>
      </c>
      <c r="J3001" s="423">
        <v>5031.18862</v>
      </c>
    </row>
    <row r="3002" ht="15.75" customHeight="1">
      <c r="B3002" s="422">
        <v>40882.0</v>
      </c>
      <c r="C3002" s="423">
        <v>88711.0</v>
      </c>
      <c r="D3002" s="423">
        <v>4.6403172E7</v>
      </c>
      <c r="E3002" s="423">
        <v>2232.289</v>
      </c>
      <c r="F3002" s="423">
        <v>2535704.291</v>
      </c>
      <c r="G3002" s="423" t="s">
        <v>6384</v>
      </c>
      <c r="H3002" s="423" t="s">
        <v>6384</v>
      </c>
      <c r="I3002" s="423" t="s">
        <v>6384</v>
      </c>
      <c r="J3002" s="423">
        <v>5051.67399</v>
      </c>
    </row>
    <row r="3003" ht="15.75" customHeight="1">
      <c r="B3003" s="422">
        <v>40881.0</v>
      </c>
      <c r="C3003" s="423">
        <v>85333.0</v>
      </c>
      <c r="D3003" s="423">
        <v>4.1741842E7</v>
      </c>
      <c r="E3003" s="423">
        <v>2102.046</v>
      </c>
      <c r="F3003" s="423">
        <v>2578128.315</v>
      </c>
      <c r="G3003" s="423" t="s">
        <v>6384</v>
      </c>
      <c r="H3003" s="423" t="s">
        <v>6384</v>
      </c>
      <c r="I3003" s="423" t="s">
        <v>6384</v>
      </c>
      <c r="J3003" s="423">
        <v>5161.23037</v>
      </c>
    </row>
    <row r="3004" ht="15.75" customHeight="1">
      <c r="B3004" s="422">
        <v>40878.0</v>
      </c>
      <c r="C3004" s="423">
        <v>65810.0</v>
      </c>
      <c r="D3004" s="423">
        <v>3.7921791E7</v>
      </c>
      <c r="E3004" s="423">
        <v>1956.386</v>
      </c>
      <c r="F3004" s="423">
        <v>2609321.476</v>
      </c>
      <c r="G3004" s="423" t="s">
        <v>6384</v>
      </c>
      <c r="H3004" s="423" t="s">
        <v>6384</v>
      </c>
      <c r="I3004" s="423" t="s">
        <v>6384</v>
      </c>
      <c r="J3004" s="423">
        <v>5236.75797</v>
      </c>
    </row>
    <row r="3005" ht="15.75" customHeight="1">
      <c r="B3005" s="422">
        <v>40877.0</v>
      </c>
      <c r="C3005" s="423">
        <v>124259.0</v>
      </c>
      <c r="D3005" s="423">
        <v>4.0769862E7</v>
      </c>
      <c r="E3005" s="423">
        <v>3193.453</v>
      </c>
      <c r="F3005" s="423">
        <v>2624092.125</v>
      </c>
      <c r="G3005" s="423" t="s">
        <v>6384</v>
      </c>
      <c r="H3005" s="423" t="s">
        <v>6384</v>
      </c>
      <c r="I3005" s="423" t="s">
        <v>6384</v>
      </c>
      <c r="J3005" s="423">
        <v>5268.55442</v>
      </c>
    </row>
    <row r="3006" ht="15.75" customHeight="1">
      <c r="B3006" s="422">
        <v>40876.0</v>
      </c>
      <c r="C3006" s="423">
        <v>88123.0</v>
      </c>
      <c r="D3006" s="423">
        <v>3.7410712E7</v>
      </c>
      <c r="E3006" s="423">
        <v>2553.959</v>
      </c>
      <c r="F3006" s="423">
        <v>2572106.471</v>
      </c>
      <c r="G3006" s="423" t="s">
        <v>6384</v>
      </c>
      <c r="H3006" s="423" t="s">
        <v>6384</v>
      </c>
      <c r="I3006" s="423" t="s">
        <v>6384</v>
      </c>
      <c r="J3006" s="423">
        <v>5154.6811</v>
      </c>
    </row>
    <row r="3007" ht="15.75" customHeight="1">
      <c r="B3007" s="422">
        <v>40875.0</v>
      </c>
      <c r="C3007" s="423">
        <v>124919.0</v>
      </c>
      <c r="D3007" s="423">
        <v>5.8832497E7</v>
      </c>
      <c r="E3007" s="423">
        <v>3319.541</v>
      </c>
      <c r="F3007" s="423">
        <v>2600976.431</v>
      </c>
      <c r="G3007" s="423" t="s">
        <v>6384</v>
      </c>
      <c r="H3007" s="423" t="s">
        <v>6384</v>
      </c>
      <c r="I3007" s="423" t="s">
        <v>6384</v>
      </c>
      <c r="J3007" s="423">
        <v>5225.31273</v>
      </c>
    </row>
    <row r="3008" ht="15.75" customHeight="1">
      <c r="B3008" s="422">
        <v>40874.0</v>
      </c>
      <c r="C3008" s="423">
        <v>139752.0</v>
      </c>
      <c r="D3008" s="423">
        <v>6.9629073E7</v>
      </c>
      <c r="E3008" s="423">
        <v>4514.332</v>
      </c>
      <c r="F3008" s="423">
        <v>2535217.228</v>
      </c>
      <c r="G3008" s="423" t="s">
        <v>6384</v>
      </c>
      <c r="H3008" s="423" t="s">
        <v>6384</v>
      </c>
      <c r="I3008" s="423" t="s">
        <v>6384</v>
      </c>
      <c r="J3008" s="423">
        <v>5065.1763</v>
      </c>
    </row>
    <row r="3009" ht="15.75" customHeight="1">
      <c r="B3009" s="422">
        <v>40871.0</v>
      </c>
      <c r="C3009" s="423">
        <v>153445.0</v>
      </c>
      <c r="D3009" s="423">
        <v>6.8726288E7</v>
      </c>
      <c r="E3009" s="423">
        <v>5309.254</v>
      </c>
      <c r="F3009" s="423">
        <v>2656338.273</v>
      </c>
      <c r="G3009" s="423" t="s">
        <v>6384</v>
      </c>
      <c r="H3009" s="423" t="s">
        <v>6384</v>
      </c>
      <c r="I3009" s="423" t="s">
        <v>6384</v>
      </c>
      <c r="J3009" s="423">
        <v>5373.30441</v>
      </c>
    </row>
    <row r="3010" ht="15.75" customHeight="1">
      <c r="B3010" s="422">
        <v>40870.0</v>
      </c>
      <c r="C3010" s="423">
        <v>245215.0</v>
      </c>
      <c r="D3010" s="423">
        <v>1.41573249E8</v>
      </c>
      <c r="E3010" s="423">
        <v>10513.938</v>
      </c>
      <c r="F3010" s="423">
        <v>2654447.892</v>
      </c>
      <c r="G3010" s="423" t="s">
        <v>6384</v>
      </c>
      <c r="H3010" s="423" t="s">
        <v>6384</v>
      </c>
      <c r="I3010" s="423" t="s">
        <v>6384</v>
      </c>
      <c r="J3010" s="423">
        <v>5372.65771</v>
      </c>
    </row>
    <row r="3011" ht="15.75" customHeight="1">
      <c r="B3011" s="422">
        <v>40869.0</v>
      </c>
      <c r="C3011" s="423">
        <v>187204.0</v>
      </c>
      <c r="D3011" s="423">
        <v>1.19183451E8</v>
      </c>
      <c r="E3011" s="423">
        <v>8029.247</v>
      </c>
      <c r="F3011" s="423">
        <v>2749624.354</v>
      </c>
      <c r="G3011" s="423" t="s">
        <v>6384</v>
      </c>
      <c r="H3011" s="423" t="s">
        <v>6384</v>
      </c>
      <c r="I3011" s="423" t="s">
        <v>6384</v>
      </c>
      <c r="J3011" s="423">
        <v>5596.96041</v>
      </c>
    </row>
    <row r="3012" ht="15.75" customHeight="1">
      <c r="B3012" s="422">
        <v>40868.0</v>
      </c>
      <c r="C3012" s="423">
        <v>148543.0</v>
      </c>
      <c r="D3012" s="423">
        <v>7.3348074E7</v>
      </c>
      <c r="E3012" s="423">
        <v>5194.562</v>
      </c>
      <c r="F3012" s="423">
        <v>2643729.659</v>
      </c>
      <c r="G3012" s="423" t="s">
        <v>6384</v>
      </c>
      <c r="H3012" s="423" t="s">
        <v>6384</v>
      </c>
      <c r="I3012" s="423" t="s">
        <v>6384</v>
      </c>
      <c r="J3012" s="423">
        <v>5322.68092</v>
      </c>
    </row>
    <row r="3013" ht="15.75" customHeight="1">
      <c r="B3013" s="422">
        <v>40867.0</v>
      </c>
      <c r="C3013" s="423">
        <v>136588.0</v>
      </c>
      <c r="D3013" s="423">
        <v>7.1671991E7</v>
      </c>
      <c r="E3013" s="423">
        <v>4756.485</v>
      </c>
      <c r="F3013" s="423">
        <v>2639720.34</v>
      </c>
      <c r="G3013" s="423" t="s">
        <v>6384</v>
      </c>
      <c r="H3013" s="423" t="s">
        <v>6384</v>
      </c>
      <c r="I3013" s="423" t="s">
        <v>6384</v>
      </c>
      <c r="J3013" s="423">
        <v>5313.22532</v>
      </c>
    </row>
    <row r="3014" ht="15.75" customHeight="1">
      <c r="B3014" s="422">
        <v>40864.0</v>
      </c>
      <c r="C3014" s="423">
        <v>120671.0</v>
      </c>
      <c r="D3014" s="423">
        <v>7.0132129E7</v>
      </c>
      <c r="E3014" s="423">
        <v>4164.938</v>
      </c>
      <c r="F3014" s="423">
        <v>2578818.446</v>
      </c>
      <c r="G3014" s="423" t="s">
        <v>6384</v>
      </c>
      <c r="H3014" s="423" t="s">
        <v>6384</v>
      </c>
      <c r="I3014" s="423" t="s">
        <v>6384</v>
      </c>
      <c r="J3014" s="423">
        <v>5166.9602</v>
      </c>
    </row>
    <row r="3015" ht="15.75" customHeight="1">
      <c r="B3015" s="422">
        <v>40863.0</v>
      </c>
      <c r="C3015" s="423">
        <v>86862.0</v>
      </c>
      <c r="D3015" s="423">
        <v>4.6073997E7</v>
      </c>
      <c r="E3015" s="423">
        <v>2851.502</v>
      </c>
      <c r="F3015" s="423">
        <v>2511257.727</v>
      </c>
      <c r="G3015" s="423" t="s">
        <v>6384</v>
      </c>
      <c r="H3015" s="423" t="s">
        <v>6384</v>
      </c>
      <c r="I3015" s="423" t="s">
        <v>6384</v>
      </c>
      <c r="J3015" s="423">
        <v>4987.56485</v>
      </c>
    </row>
    <row r="3016" ht="15.75" customHeight="1">
      <c r="B3016" s="422">
        <v>40862.0</v>
      </c>
      <c r="C3016" s="423">
        <v>91905.0</v>
      </c>
      <c r="D3016" s="423">
        <v>4.0816268E7</v>
      </c>
      <c r="E3016" s="423">
        <v>2528.657</v>
      </c>
      <c r="F3016" s="423">
        <v>2373681.4</v>
      </c>
      <c r="G3016" s="423" t="s">
        <v>6384</v>
      </c>
      <c r="H3016" s="423" t="s">
        <v>6384</v>
      </c>
      <c r="I3016" s="423" t="s">
        <v>6384</v>
      </c>
      <c r="J3016" s="423">
        <v>4649.32735</v>
      </c>
    </row>
    <row r="3017" ht="15.75" customHeight="1">
      <c r="B3017" s="422">
        <v>40861.0</v>
      </c>
      <c r="C3017" s="423">
        <v>107849.0</v>
      </c>
      <c r="D3017" s="423">
        <v>5.1694333E7</v>
      </c>
      <c r="E3017" s="423">
        <v>3217.447</v>
      </c>
      <c r="F3017" s="423">
        <v>2464707.481</v>
      </c>
      <c r="G3017" s="423" t="s">
        <v>6384</v>
      </c>
      <c r="H3017" s="423" t="s">
        <v>6384</v>
      </c>
      <c r="I3017" s="423" t="s">
        <v>6384</v>
      </c>
      <c r="J3017" s="423">
        <v>4877.52738</v>
      </c>
    </row>
    <row r="3018" ht="15.75" customHeight="1">
      <c r="B3018" s="422">
        <v>40860.0</v>
      </c>
      <c r="C3018" s="423">
        <v>70847.0</v>
      </c>
      <c r="D3018" s="423">
        <v>3.1069267E7</v>
      </c>
      <c r="E3018" s="423">
        <v>2065.456</v>
      </c>
      <c r="F3018" s="423">
        <v>2528801.109</v>
      </c>
      <c r="G3018" s="423" t="s">
        <v>6384</v>
      </c>
      <c r="H3018" s="423" t="s">
        <v>6384</v>
      </c>
      <c r="I3018" s="423" t="s">
        <v>6384</v>
      </c>
      <c r="J3018" s="423">
        <v>5042.2399</v>
      </c>
    </row>
    <row r="3019" ht="15.75" customHeight="1">
      <c r="B3019" s="422">
        <v>40850.0</v>
      </c>
      <c r="C3019" s="423">
        <v>66023.0</v>
      </c>
      <c r="D3019" s="423">
        <v>2.9275329E7</v>
      </c>
      <c r="E3019" s="423">
        <v>1819.389</v>
      </c>
      <c r="F3019" s="423">
        <v>2593063.013</v>
      </c>
      <c r="G3019" s="423" t="s">
        <v>6384</v>
      </c>
      <c r="H3019" s="423" t="s">
        <v>6384</v>
      </c>
      <c r="I3019" s="423" t="s">
        <v>6384</v>
      </c>
      <c r="J3019" s="423">
        <v>5208.96599</v>
      </c>
    </row>
    <row r="3020" ht="15.75" customHeight="1">
      <c r="B3020" s="422">
        <v>40849.0</v>
      </c>
      <c r="C3020" s="423">
        <v>86172.0</v>
      </c>
      <c r="D3020" s="423">
        <v>3.8306597E7</v>
      </c>
      <c r="E3020" s="423">
        <v>2827.516</v>
      </c>
      <c r="F3020" s="423">
        <v>2592351.985</v>
      </c>
      <c r="G3020" s="423" t="s">
        <v>6384</v>
      </c>
      <c r="H3020" s="423" t="s">
        <v>6384</v>
      </c>
      <c r="I3020" s="423" t="s">
        <v>6384</v>
      </c>
      <c r="J3020" s="423">
        <v>5209.40655</v>
      </c>
    </row>
    <row r="3021" ht="15.75" customHeight="1">
      <c r="B3021" s="422">
        <v>40848.0</v>
      </c>
      <c r="C3021" s="423">
        <v>81316.0</v>
      </c>
      <c r="D3021" s="423">
        <v>3.757486E7</v>
      </c>
      <c r="E3021" s="423">
        <v>2655.171</v>
      </c>
      <c r="F3021" s="423">
        <v>2592235.417</v>
      </c>
      <c r="G3021" s="423" t="s">
        <v>6384</v>
      </c>
      <c r="H3021" s="423" t="s">
        <v>6384</v>
      </c>
      <c r="I3021" s="423" t="s">
        <v>6384</v>
      </c>
      <c r="J3021" s="423">
        <v>5205.16889</v>
      </c>
    </row>
    <row r="3022" ht="15.75" customHeight="1">
      <c r="B3022" s="422">
        <v>40847.0</v>
      </c>
      <c r="C3022" s="423">
        <v>88295.0</v>
      </c>
      <c r="D3022" s="423">
        <v>4.1318461E7</v>
      </c>
      <c r="E3022" s="423">
        <v>2908.601</v>
      </c>
      <c r="F3022" s="423">
        <v>2525346.557</v>
      </c>
      <c r="G3022" s="423" t="s">
        <v>6384</v>
      </c>
      <c r="H3022" s="423" t="s">
        <v>6384</v>
      </c>
      <c r="I3022" s="423" t="s">
        <v>6384</v>
      </c>
      <c r="J3022" s="423">
        <v>5036.49826</v>
      </c>
    </row>
    <row r="3023" ht="15.75" customHeight="1">
      <c r="B3023" s="422">
        <v>40846.0</v>
      </c>
      <c r="C3023" s="423">
        <v>102211.0</v>
      </c>
      <c r="D3023" s="423">
        <v>4.8451875E7</v>
      </c>
      <c r="E3023" s="423">
        <v>3309.955</v>
      </c>
      <c r="F3023" s="423">
        <v>2537319.068</v>
      </c>
      <c r="G3023" s="423" t="s">
        <v>6384</v>
      </c>
      <c r="H3023" s="423" t="s">
        <v>6384</v>
      </c>
      <c r="I3023" s="423" t="s">
        <v>6384</v>
      </c>
      <c r="J3023" s="423">
        <v>5077.12817</v>
      </c>
    </row>
    <row r="3024" ht="15.75" customHeight="1">
      <c r="B3024" s="422">
        <v>40843.0</v>
      </c>
      <c r="C3024" s="423">
        <v>97782.0</v>
      </c>
      <c r="D3024" s="423">
        <v>5.171767E7</v>
      </c>
      <c r="E3024" s="423">
        <v>3445.155</v>
      </c>
      <c r="F3024" s="423">
        <v>2629524.432</v>
      </c>
      <c r="G3024" s="423" t="s">
        <v>6384</v>
      </c>
      <c r="H3024" s="423" t="s">
        <v>6384</v>
      </c>
      <c r="I3024" s="423" t="s">
        <v>6384</v>
      </c>
      <c r="J3024" s="423">
        <v>5308.78506</v>
      </c>
    </row>
    <row r="3025" ht="15.75" customHeight="1">
      <c r="B3025" s="422">
        <v>40842.0</v>
      </c>
      <c r="C3025" s="423">
        <v>97873.0</v>
      </c>
      <c r="D3025" s="423">
        <v>5.0208595E7</v>
      </c>
      <c r="E3025" s="423">
        <v>3434.746</v>
      </c>
      <c r="F3025" s="423">
        <v>2663833.717</v>
      </c>
      <c r="G3025" s="423" t="s">
        <v>6384</v>
      </c>
      <c r="H3025" s="423" t="s">
        <v>6384</v>
      </c>
      <c r="I3025" s="423" t="s">
        <v>6384</v>
      </c>
      <c r="J3025" s="423">
        <v>5411.99124</v>
      </c>
    </row>
    <row r="3026" ht="15.75" customHeight="1">
      <c r="B3026" s="422">
        <v>40841.0</v>
      </c>
      <c r="C3026" s="423">
        <v>94993.0</v>
      </c>
      <c r="D3026" s="423">
        <v>4.5816053E7</v>
      </c>
      <c r="E3026" s="423">
        <v>3500.363</v>
      </c>
      <c r="F3026" s="423">
        <v>2723848.638</v>
      </c>
      <c r="G3026" s="423" t="s">
        <v>6384</v>
      </c>
      <c r="H3026" s="423" t="s">
        <v>6384</v>
      </c>
      <c r="I3026" s="423" t="s">
        <v>6384</v>
      </c>
      <c r="J3026" s="423">
        <v>5555.28441</v>
      </c>
    </row>
    <row r="3027" ht="15.75" customHeight="1">
      <c r="B3027" s="422">
        <v>40840.0</v>
      </c>
      <c r="C3027" s="423">
        <v>115498.0</v>
      </c>
      <c r="D3027" s="423">
        <v>5.8370801E7</v>
      </c>
      <c r="E3027" s="423">
        <v>4195.24</v>
      </c>
      <c r="F3027" s="423">
        <v>2681018.111</v>
      </c>
      <c r="G3027" s="423" t="s">
        <v>6384</v>
      </c>
      <c r="H3027" s="423" t="s">
        <v>6384</v>
      </c>
      <c r="I3027" s="423" t="s">
        <v>6384</v>
      </c>
      <c r="J3027" s="423">
        <v>5473.61643</v>
      </c>
    </row>
    <row r="3028" ht="15.75" customHeight="1">
      <c r="B3028" s="422">
        <v>40839.0</v>
      </c>
      <c r="C3028" s="423">
        <v>157786.0</v>
      </c>
      <c r="D3028" s="423">
        <v>8.4851152E7</v>
      </c>
      <c r="E3028" s="423">
        <v>6162.983</v>
      </c>
      <c r="F3028" s="423">
        <v>2746790.966</v>
      </c>
      <c r="G3028" s="423" t="s">
        <v>6384</v>
      </c>
      <c r="H3028" s="423" t="s">
        <v>6384</v>
      </c>
      <c r="I3028" s="423" t="s">
        <v>6384</v>
      </c>
      <c r="J3028" s="423">
        <v>5654.24596</v>
      </c>
    </row>
    <row r="3029" ht="15.75" customHeight="1">
      <c r="B3029" s="422">
        <v>40836.0</v>
      </c>
      <c r="C3029" s="423">
        <v>120924.0</v>
      </c>
      <c r="D3029" s="423">
        <v>6.2711782E7</v>
      </c>
      <c r="E3029" s="423">
        <v>4021.625</v>
      </c>
      <c r="F3029" s="423">
        <v>2698573.406</v>
      </c>
      <c r="G3029" s="423" t="s">
        <v>6384</v>
      </c>
      <c r="H3029" s="423" t="s">
        <v>6384</v>
      </c>
      <c r="I3029" s="423" t="s">
        <v>6384</v>
      </c>
      <c r="J3029" s="423">
        <v>5544.75058</v>
      </c>
    </row>
    <row r="3030" ht="15.75" customHeight="1">
      <c r="B3030" s="422">
        <v>40835.0</v>
      </c>
      <c r="C3030" s="423">
        <v>95335.0</v>
      </c>
      <c r="D3030" s="423">
        <v>4.1814573E7</v>
      </c>
      <c r="E3030" s="423">
        <v>2777.169</v>
      </c>
      <c r="F3030" s="423">
        <v>2593165.548</v>
      </c>
      <c r="G3030" s="423" t="s">
        <v>6384</v>
      </c>
      <c r="H3030" s="423" t="s">
        <v>6384</v>
      </c>
      <c r="I3030" s="423" t="s">
        <v>6384</v>
      </c>
      <c r="J3030" s="423">
        <v>5258.46332</v>
      </c>
    </row>
    <row r="3031" ht="15.75" customHeight="1">
      <c r="B3031" s="422">
        <v>40834.0</v>
      </c>
      <c r="C3031" s="423">
        <v>70154.0</v>
      </c>
      <c r="D3031" s="423">
        <v>2.9941909E7</v>
      </c>
      <c r="E3031" s="423">
        <v>2099.53</v>
      </c>
      <c r="F3031" s="423">
        <v>2612225.532</v>
      </c>
      <c r="G3031" s="423" t="s">
        <v>6384</v>
      </c>
      <c r="H3031" s="423" t="s">
        <v>6384</v>
      </c>
      <c r="I3031" s="423" t="s">
        <v>6384</v>
      </c>
      <c r="J3031" s="423">
        <v>5307.43694</v>
      </c>
    </row>
    <row r="3032" ht="15.75" customHeight="1">
      <c r="B3032" s="422">
        <v>40833.0</v>
      </c>
      <c r="C3032" s="423">
        <v>73598.0</v>
      </c>
      <c r="D3032" s="423">
        <v>3.2148656E7</v>
      </c>
      <c r="E3032" s="423">
        <v>2278.216</v>
      </c>
      <c r="F3032" s="423">
        <v>2656497.527</v>
      </c>
      <c r="G3032" s="423" t="s">
        <v>6384</v>
      </c>
      <c r="H3032" s="423" t="s">
        <v>6384</v>
      </c>
      <c r="I3032" s="423" t="s">
        <v>6384</v>
      </c>
      <c r="J3032" s="423">
        <v>5423.91657</v>
      </c>
    </row>
    <row r="3033" ht="15.75" customHeight="1">
      <c r="B3033" s="422">
        <v>40832.0</v>
      </c>
      <c r="C3033" s="423">
        <v>83165.0</v>
      </c>
      <c r="D3033" s="423">
        <v>3.5863198E7</v>
      </c>
      <c r="E3033" s="423">
        <v>2585.991</v>
      </c>
      <c r="F3033" s="423">
        <v>2643421.69</v>
      </c>
      <c r="G3033" s="423" t="s">
        <v>6384</v>
      </c>
      <c r="H3033" s="423" t="s">
        <v>6384</v>
      </c>
      <c r="I3033" s="423" t="s">
        <v>6384</v>
      </c>
      <c r="J3033" s="423">
        <v>5387.04518</v>
      </c>
    </row>
    <row r="3034" ht="15.75" customHeight="1">
      <c r="B3034" s="422">
        <v>40829.0</v>
      </c>
      <c r="C3034" s="423">
        <v>102290.0</v>
      </c>
      <c r="D3034" s="423">
        <v>4.8391362E7</v>
      </c>
      <c r="E3034" s="423">
        <v>3649.579</v>
      </c>
      <c r="F3034" s="423">
        <v>2707777.903</v>
      </c>
      <c r="G3034" s="423" t="s">
        <v>6384</v>
      </c>
      <c r="H3034" s="423" t="s">
        <v>6384</v>
      </c>
      <c r="I3034" s="423" t="s">
        <v>6384</v>
      </c>
      <c r="J3034" s="423">
        <v>5568.35828</v>
      </c>
    </row>
    <row r="3035" ht="15.75" customHeight="1">
      <c r="B3035" s="422">
        <v>40828.0</v>
      </c>
      <c r="C3035" s="423">
        <v>100423.0</v>
      </c>
      <c r="D3035" s="423">
        <v>4.1825525E7</v>
      </c>
      <c r="E3035" s="423">
        <v>3137.626</v>
      </c>
      <c r="F3035" s="423">
        <v>2623081.246</v>
      </c>
      <c r="G3035" s="423" t="s">
        <v>6384</v>
      </c>
      <c r="H3035" s="423" t="s">
        <v>6384</v>
      </c>
      <c r="I3035" s="423" t="s">
        <v>6384</v>
      </c>
      <c r="J3035" s="423">
        <v>5359.61665</v>
      </c>
    </row>
    <row r="3036" ht="15.75" customHeight="1">
      <c r="B3036" s="422">
        <v>40827.0</v>
      </c>
      <c r="C3036" s="423">
        <v>100106.0</v>
      </c>
      <c r="D3036" s="423">
        <v>4.2254717E7</v>
      </c>
      <c r="E3036" s="423">
        <v>3359.116</v>
      </c>
      <c r="F3036" s="423">
        <v>2595762.251</v>
      </c>
      <c r="G3036" s="423" t="s">
        <v>6384</v>
      </c>
      <c r="H3036" s="423" t="s">
        <v>6384</v>
      </c>
      <c r="I3036" s="423" t="s">
        <v>6384</v>
      </c>
      <c r="J3036" s="423">
        <v>5293.31096</v>
      </c>
    </row>
    <row r="3037" ht="15.75" customHeight="1">
      <c r="B3037" s="422">
        <v>40826.0</v>
      </c>
      <c r="C3037" s="423">
        <v>81847.0</v>
      </c>
      <c r="D3037" s="423">
        <v>3.0734299E7</v>
      </c>
      <c r="E3037" s="423">
        <v>2558.055</v>
      </c>
      <c r="F3037" s="423">
        <v>2684513.34</v>
      </c>
      <c r="G3037" s="423" t="s">
        <v>6384</v>
      </c>
      <c r="H3037" s="423" t="s">
        <v>6384</v>
      </c>
      <c r="I3037" s="423" t="s">
        <v>6384</v>
      </c>
      <c r="J3037" s="423">
        <v>5518.85029</v>
      </c>
    </row>
    <row r="3038" ht="15.75" customHeight="1">
      <c r="B3038" s="422">
        <v>40825.0</v>
      </c>
      <c r="C3038" s="423">
        <v>95006.0</v>
      </c>
      <c r="D3038" s="423">
        <v>3.8009325E7</v>
      </c>
      <c r="E3038" s="423">
        <v>3247.751</v>
      </c>
      <c r="F3038" s="423">
        <v>2690308.669</v>
      </c>
      <c r="G3038" s="423" t="s">
        <v>6384</v>
      </c>
      <c r="H3038" s="423" t="s">
        <v>6384</v>
      </c>
      <c r="I3038" s="423" t="s">
        <v>6384</v>
      </c>
      <c r="J3038" s="423">
        <v>5533.39132</v>
      </c>
    </row>
    <row r="3039" ht="15.75" customHeight="1">
      <c r="B3039" s="422">
        <v>40821.0</v>
      </c>
      <c r="C3039" s="423">
        <v>85354.0</v>
      </c>
      <c r="D3039" s="423">
        <v>3.1548888E7</v>
      </c>
      <c r="E3039" s="423">
        <v>2960.135</v>
      </c>
      <c r="F3039" s="423">
        <v>2766208.048</v>
      </c>
      <c r="G3039" s="423" t="s">
        <v>6384</v>
      </c>
      <c r="H3039" s="423" t="s">
        <v>6384</v>
      </c>
      <c r="I3039" s="423" t="s">
        <v>6384</v>
      </c>
      <c r="J3039" s="423">
        <v>5727.80037</v>
      </c>
    </row>
    <row r="3040" ht="15.75" customHeight="1">
      <c r="B3040" s="422">
        <v>40820.0</v>
      </c>
      <c r="C3040" s="423">
        <v>80771.0</v>
      </c>
      <c r="D3040" s="423">
        <v>3.1446579E7</v>
      </c>
      <c r="E3040" s="423">
        <v>2852.145</v>
      </c>
      <c r="F3040" s="423">
        <v>2769565.817</v>
      </c>
      <c r="G3040" s="423" t="s">
        <v>6384</v>
      </c>
      <c r="H3040" s="423" t="s">
        <v>6384</v>
      </c>
      <c r="I3040" s="423" t="s">
        <v>6384</v>
      </c>
      <c r="J3040" s="423">
        <v>5726.82666</v>
      </c>
    </row>
    <row r="3041" ht="15.75" customHeight="1">
      <c r="B3041" s="422">
        <v>40819.0</v>
      </c>
      <c r="C3041" s="423">
        <v>92282.0</v>
      </c>
      <c r="D3041" s="423">
        <v>3.8320305E7</v>
      </c>
      <c r="E3041" s="423">
        <v>3229.612</v>
      </c>
      <c r="F3041" s="423">
        <v>2777361.466</v>
      </c>
      <c r="G3041" s="423" t="s">
        <v>6384</v>
      </c>
      <c r="H3041" s="423" t="s">
        <v>6384</v>
      </c>
      <c r="I3041" s="423" t="s">
        <v>6384</v>
      </c>
      <c r="J3041" s="423">
        <v>5763.9395</v>
      </c>
    </row>
    <row r="3042" ht="15.75" customHeight="1">
      <c r="B3042" s="422">
        <v>40818.0</v>
      </c>
      <c r="C3042" s="423">
        <v>108396.0</v>
      </c>
      <c r="D3042" s="423">
        <v>4.4194402E7</v>
      </c>
      <c r="E3042" s="423">
        <v>4277.074</v>
      </c>
      <c r="F3042" s="423">
        <v>2830682.929</v>
      </c>
      <c r="G3042" s="423" t="s">
        <v>6384</v>
      </c>
      <c r="H3042" s="423" t="s">
        <v>6384</v>
      </c>
      <c r="I3042" s="423" t="s">
        <v>6384</v>
      </c>
      <c r="J3042" s="423">
        <v>5901.74314</v>
      </c>
    </row>
    <row r="3043" ht="15.75" customHeight="1">
      <c r="B3043" s="422">
        <v>40815.0</v>
      </c>
      <c r="C3043" s="423">
        <v>90844.0</v>
      </c>
      <c r="D3043" s="423">
        <v>3.8328207E7</v>
      </c>
      <c r="E3043" s="423">
        <v>3618.784</v>
      </c>
      <c r="F3043" s="423">
        <v>2833212.181</v>
      </c>
      <c r="G3043" s="423" t="s">
        <v>6384</v>
      </c>
      <c r="H3043" s="423" t="s">
        <v>6384</v>
      </c>
      <c r="I3043" s="423" t="s">
        <v>6384</v>
      </c>
      <c r="J3043" s="423">
        <v>5910.20259</v>
      </c>
    </row>
    <row r="3044" ht="15.75" customHeight="1">
      <c r="B3044" s="422">
        <v>40814.0</v>
      </c>
      <c r="C3044" s="423">
        <v>81998.0</v>
      </c>
      <c r="D3044" s="423">
        <v>3.4357365E7</v>
      </c>
      <c r="E3044" s="423">
        <v>3197.964</v>
      </c>
      <c r="F3044" s="423">
        <v>2812893.943</v>
      </c>
      <c r="G3044" s="423" t="s">
        <v>6384</v>
      </c>
      <c r="H3044" s="423" t="s">
        <v>6384</v>
      </c>
      <c r="I3044" s="423" t="s">
        <v>6384</v>
      </c>
      <c r="J3044" s="423">
        <v>5851.01673</v>
      </c>
    </row>
    <row r="3045" ht="15.75" customHeight="1">
      <c r="B3045" s="422">
        <v>40813.0</v>
      </c>
      <c r="C3045" s="423">
        <v>120437.0</v>
      </c>
      <c r="D3045" s="423">
        <v>5.5539048E7</v>
      </c>
      <c r="E3045" s="423">
        <v>5129.093</v>
      </c>
      <c r="F3045" s="423">
        <v>2824723.109</v>
      </c>
      <c r="G3045" s="423" t="s">
        <v>6384</v>
      </c>
      <c r="H3045" s="423" t="s">
        <v>6384</v>
      </c>
      <c r="I3045" s="423" t="s">
        <v>6384</v>
      </c>
      <c r="J3045" s="423">
        <v>5879.1485</v>
      </c>
    </row>
    <row r="3046" ht="15.75" customHeight="1">
      <c r="B3046" s="422">
        <v>40812.0</v>
      </c>
      <c r="C3046" s="423">
        <v>126430.0</v>
      </c>
      <c r="D3046" s="423">
        <v>5.9554249E7</v>
      </c>
      <c r="E3046" s="423">
        <v>5341.902</v>
      </c>
      <c r="F3046" s="423">
        <v>2870458.506</v>
      </c>
      <c r="G3046" s="423" t="s">
        <v>6384</v>
      </c>
      <c r="H3046" s="423" t="s">
        <v>6384</v>
      </c>
      <c r="I3046" s="423" t="s">
        <v>6384</v>
      </c>
      <c r="J3046" s="423">
        <v>5991.37085</v>
      </c>
    </row>
    <row r="3047" ht="15.75" customHeight="1">
      <c r="B3047" s="422">
        <v>40811.0</v>
      </c>
      <c r="C3047" s="423">
        <v>91945.0</v>
      </c>
      <c r="D3047" s="423">
        <v>4.0858404E7</v>
      </c>
      <c r="E3047" s="423">
        <v>3630.409</v>
      </c>
      <c r="F3047" s="423">
        <v>2788542.258</v>
      </c>
      <c r="G3047" s="423" t="s">
        <v>6384</v>
      </c>
      <c r="H3047" s="423" t="s">
        <v>6384</v>
      </c>
      <c r="I3047" s="423" t="s">
        <v>6384</v>
      </c>
      <c r="J3047" s="423">
        <v>5784.96696</v>
      </c>
    </row>
    <row r="3048" ht="15.75" customHeight="1">
      <c r="B3048" s="422">
        <v>40808.0</v>
      </c>
      <c r="C3048" s="423">
        <v>85563.0</v>
      </c>
      <c r="D3048" s="423">
        <v>3.9091923E7</v>
      </c>
      <c r="E3048" s="423">
        <v>2978.042</v>
      </c>
      <c r="F3048" s="423">
        <v>2733597.039</v>
      </c>
      <c r="G3048" s="423" t="s">
        <v>6384</v>
      </c>
      <c r="H3048" s="423" t="s">
        <v>6384</v>
      </c>
      <c r="I3048" s="423" t="s">
        <v>6384</v>
      </c>
      <c r="J3048" s="423">
        <v>5652.32197</v>
      </c>
    </row>
    <row r="3049" ht="15.75" customHeight="1">
      <c r="B3049" s="422">
        <v>40807.0</v>
      </c>
      <c r="C3049" s="423">
        <v>89476.0</v>
      </c>
      <c r="D3049" s="423">
        <v>3.8948977E7</v>
      </c>
      <c r="E3049" s="423">
        <v>3330.508</v>
      </c>
      <c r="F3049" s="423">
        <v>2731906.2</v>
      </c>
      <c r="G3049" s="423" t="s">
        <v>6384</v>
      </c>
      <c r="H3049" s="423" t="s">
        <v>6384</v>
      </c>
      <c r="I3049" s="423" t="s">
        <v>6384</v>
      </c>
      <c r="J3049" s="423">
        <v>5649.44207</v>
      </c>
    </row>
    <row r="3050" ht="15.75" customHeight="1">
      <c r="B3050" s="422">
        <v>40806.0</v>
      </c>
      <c r="C3050" s="423">
        <v>80439.0</v>
      </c>
      <c r="D3050" s="423">
        <v>3.7848576E7</v>
      </c>
      <c r="E3050" s="423">
        <v>3373.416</v>
      </c>
      <c r="F3050" s="423">
        <v>2794700.918</v>
      </c>
      <c r="G3050" s="423" t="s">
        <v>6384</v>
      </c>
      <c r="H3050" s="423" t="s">
        <v>6384</v>
      </c>
      <c r="I3050" s="423" t="s">
        <v>6384</v>
      </c>
      <c r="J3050" s="423">
        <v>5809.56063</v>
      </c>
    </row>
    <row r="3051" ht="15.75" customHeight="1">
      <c r="B3051" s="422">
        <v>40805.0</v>
      </c>
      <c r="C3051" s="423">
        <v>94168.0</v>
      </c>
      <c r="D3051" s="423">
        <v>4.5123289E7</v>
      </c>
      <c r="E3051" s="423">
        <v>3739.191</v>
      </c>
      <c r="F3051" s="423">
        <v>2808915.27</v>
      </c>
      <c r="G3051" s="423" t="s">
        <v>6384</v>
      </c>
      <c r="H3051" s="423" t="s">
        <v>6384</v>
      </c>
      <c r="I3051" s="423" t="s">
        <v>6384</v>
      </c>
      <c r="J3051" s="423">
        <v>5841.20011</v>
      </c>
    </row>
    <row r="3052" ht="15.75" customHeight="1">
      <c r="B3052" s="422">
        <v>40804.0</v>
      </c>
      <c r="C3052" s="423">
        <v>92747.0</v>
      </c>
      <c r="D3052" s="423">
        <v>4.4419155E7</v>
      </c>
      <c r="E3052" s="423">
        <v>3964.5</v>
      </c>
      <c r="F3052" s="423">
        <v>2787793.368</v>
      </c>
      <c r="G3052" s="423" t="s">
        <v>6384</v>
      </c>
      <c r="H3052" s="423" t="s">
        <v>6384</v>
      </c>
      <c r="I3052" s="423" t="s">
        <v>6384</v>
      </c>
      <c r="J3052" s="423">
        <v>5800.42354</v>
      </c>
    </row>
    <row r="3053" ht="15.75" customHeight="1">
      <c r="B3053" s="422">
        <v>40801.0</v>
      </c>
      <c r="C3053" s="423">
        <v>71888.0</v>
      </c>
      <c r="D3053" s="423">
        <v>3.8548753E7</v>
      </c>
      <c r="E3053" s="423">
        <v>2958.691</v>
      </c>
      <c r="F3053" s="423">
        <v>2853492.978</v>
      </c>
      <c r="G3053" s="423" t="s">
        <v>6384</v>
      </c>
      <c r="H3053" s="423" t="s">
        <v>6384</v>
      </c>
      <c r="I3053" s="423" t="s">
        <v>6384</v>
      </c>
      <c r="J3053" s="423">
        <v>5966.51278</v>
      </c>
    </row>
    <row r="3054" ht="15.75" customHeight="1">
      <c r="B3054" s="422">
        <v>40800.0</v>
      </c>
      <c r="C3054" s="423">
        <v>86325.0</v>
      </c>
      <c r="D3054" s="423">
        <v>5.6358802E7</v>
      </c>
      <c r="E3054" s="423">
        <v>3790.039</v>
      </c>
      <c r="F3054" s="423">
        <v>2852914.014</v>
      </c>
      <c r="G3054" s="423" t="s">
        <v>6384</v>
      </c>
      <c r="H3054" s="423" t="s">
        <v>6384</v>
      </c>
      <c r="I3054" s="423" t="s">
        <v>6384</v>
      </c>
      <c r="J3054" s="423">
        <v>5960.73971</v>
      </c>
    </row>
    <row r="3055" ht="15.75" customHeight="1">
      <c r="B3055" s="422">
        <v>40799.0</v>
      </c>
      <c r="C3055" s="423">
        <v>82430.0</v>
      </c>
      <c r="D3055" s="423">
        <v>4.6979481E7</v>
      </c>
      <c r="E3055" s="423">
        <v>3596.305</v>
      </c>
      <c r="F3055" s="423">
        <v>2890969.136</v>
      </c>
      <c r="G3055" s="423" t="s">
        <v>6384</v>
      </c>
      <c r="H3055" s="423" t="s">
        <v>6384</v>
      </c>
      <c r="I3055" s="423" t="s">
        <v>6384</v>
      </c>
      <c r="J3055" s="423">
        <v>6055.17202</v>
      </c>
    </row>
    <row r="3056" ht="15.75" customHeight="1">
      <c r="B3056" s="422">
        <v>40798.0</v>
      </c>
      <c r="C3056" s="423">
        <v>81057.0</v>
      </c>
      <c r="D3056" s="423">
        <v>3.5567779E7</v>
      </c>
      <c r="E3056" s="423">
        <v>3144.546</v>
      </c>
      <c r="F3056" s="423">
        <v>2836483.562</v>
      </c>
      <c r="G3056" s="423" t="s">
        <v>6384</v>
      </c>
      <c r="H3056" s="423" t="s">
        <v>6384</v>
      </c>
      <c r="I3056" s="423" t="s">
        <v>6384</v>
      </c>
      <c r="J3056" s="423">
        <v>5920.84495</v>
      </c>
    </row>
    <row r="3057" ht="15.75" customHeight="1">
      <c r="B3057" s="422">
        <v>40797.0</v>
      </c>
      <c r="C3057" s="423">
        <v>72504.0</v>
      </c>
      <c r="D3057" s="423">
        <v>3.4486815E7</v>
      </c>
      <c r="E3057" s="423">
        <v>2837.459</v>
      </c>
      <c r="F3057" s="423">
        <v>2874124.401</v>
      </c>
      <c r="G3057" s="423" t="s">
        <v>6384</v>
      </c>
      <c r="H3057" s="423" t="s">
        <v>6384</v>
      </c>
      <c r="I3057" s="423" t="s">
        <v>6384</v>
      </c>
      <c r="J3057" s="423">
        <v>6017.95826</v>
      </c>
    </row>
    <row r="3058" ht="15.75" customHeight="1">
      <c r="B3058" s="422">
        <v>40794.0</v>
      </c>
      <c r="C3058" s="423">
        <v>64584.0</v>
      </c>
      <c r="D3058" s="423">
        <v>2.4364979E7</v>
      </c>
      <c r="E3058" s="423">
        <v>2410.411</v>
      </c>
      <c r="F3058" s="423">
        <v>2899637.175</v>
      </c>
      <c r="G3058" s="423" t="s">
        <v>6384</v>
      </c>
      <c r="H3058" s="423" t="s">
        <v>6384</v>
      </c>
      <c r="I3058" s="423" t="s">
        <v>6384</v>
      </c>
      <c r="J3058" s="423">
        <v>6077.31501</v>
      </c>
    </row>
    <row r="3059" ht="15.75" customHeight="1">
      <c r="B3059" s="422">
        <v>40793.0</v>
      </c>
      <c r="C3059" s="423">
        <v>75574.0</v>
      </c>
      <c r="D3059" s="423">
        <v>3.5891433E7</v>
      </c>
      <c r="E3059" s="423">
        <v>3080.763</v>
      </c>
      <c r="F3059" s="423">
        <v>2906744.259</v>
      </c>
      <c r="G3059" s="423" t="s">
        <v>6384</v>
      </c>
      <c r="H3059" s="423" t="s">
        <v>6384</v>
      </c>
      <c r="I3059" s="423" t="s">
        <v>6384</v>
      </c>
      <c r="J3059" s="423">
        <v>6095.54019</v>
      </c>
    </row>
    <row r="3060" ht="15.75" customHeight="1">
      <c r="B3060" s="422">
        <v>40792.0</v>
      </c>
      <c r="C3060" s="423">
        <v>84947.0</v>
      </c>
      <c r="D3060" s="423">
        <v>3.9187752E7</v>
      </c>
      <c r="E3060" s="423">
        <v>3663.107</v>
      </c>
      <c r="F3060" s="423">
        <v>2894594.435</v>
      </c>
      <c r="G3060" s="423" t="s">
        <v>6384</v>
      </c>
      <c r="H3060" s="423" t="s">
        <v>6384</v>
      </c>
      <c r="I3060" s="423" t="s">
        <v>6384</v>
      </c>
      <c r="J3060" s="423">
        <v>6065.59806</v>
      </c>
    </row>
    <row r="3061" ht="15.75" customHeight="1">
      <c r="B3061" s="422">
        <v>40791.0</v>
      </c>
      <c r="C3061" s="423">
        <v>83380.0</v>
      </c>
      <c r="D3061" s="423">
        <v>4.0167018E7</v>
      </c>
      <c r="E3061" s="423">
        <v>3728.81</v>
      </c>
      <c r="F3061" s="423">
        <v>2927477.789</v>
      </c>
      <c r="G3061" s="423" t="s">
        <v>6384</v>
      </c>
      <c r="H3061" s="423" t="s">
        <v>6384</v>
      </c>
      <c r="I3061" s="423" t="s">
        <v>6384</v>
      </c>
      <c r="J3061" s="423">
        <v>6141.79538</v>
      </c>
    </row>
    <row r="3062" ht="15.75" customHeight="1">
      <c r="B3062" s="422">
        <v>40790.0</v>
      </c>
      <c r="C3062" s="423">
        <v>75841.0</v>
      </c>
      <c r="D3062" s="423">
        <v>3.3808687E7</v>
      </c>
      <c r="E3062" s="423">
        <v>3058.532</v>
      </c>
      <c r="F3062" s="423">
        <v>2949280.43</v>
      </c>
      <c r="G3062" s="423" t="s">
        <v>6384</v>
      </c>
      <c r="H3062" s="423" t="s">
        <v>6384</v>
      </c>
      <c r="I3062" s="423" t="s">
        <v>6384</v>
      </c>
      <c r="J3062" s="423">
        <v>6193.08071</v>
      </c>
    </row>
    <row r="3063" ht="15.75" customHeight="1">
      <c r="B3063" s="422">
        <v>40780.0</v>
      </c>
      <c r="C3063" s="423">
        <v>113271.0</v>
      </c>
      <c r="D3063" s="423">
        <v>5.5453832E7</v>
      </c>
      <c r="E3063" s="423">
        <v>5452.187</v>
      </c>
      <c r="F3063" s="423">
        <v>2957858.402</v>
      </c>
      <c r="G3063" s="423" t="s">
        <v>6384</v>
      </c>
      <c r="H3063" s="423" t="s">
        <v>6384</v>
      </c>
      <c r="I3063" s="423" t="s">
        <v>6384</v>
      </c>
      <c r="J3063" s="423">
        <v>6211.9973</v>
      </c>
    </row>
    <row r="3064" ht="15.75" customHeight="1">
      <c r="B3064" s="422">
        <v>40779.0</v>
      </c>
      <c r="C3064" s="423">
        <v>114751.0</v>
      </c>
      <c r="D3064" s="423">
        <v>5.9679E7</v>
      </c>
      <c r="E3064" s="423">
        <v>5447.919</v>
      </c>
      <c r="F3064" s="423">
        <v>2906450.539</v>
      </c>
      <c r="G3064" s="423" t="s">
        <v>6384</v>
      </c>
      <c r="H3064" s="423" t="s">
        <v>6384</v>
      </c>
      <c r="I3064" s="423" t="s">
        <v>6384</v>
      </c>
      <c r="J3064" s="423">
        <v>6131.48801</v>
      </c>
    </row>
    <row r="3065" ht="15.75" customHeight="1">
      <c r="B3065" s="422">
        <v>40778.0</v>
      </c>
      <c r="C3065" s="423">
        <v>70650.0</v>
      </c>
      <c r="D3065" s="423">
        <v>4.8767526E7</v>
      </c>
      <c r="E3065" s="423">
        <v>2856.458</v>
      </c>
      <c r="F3065" s="423">
        <v>2880580.078</v>
      </c>
      <c r="G3065" s="423" t="s">
        <v>6384</v>
      </c>
      <c r="H3065" s="423" t="s">
        <v>6384</v>
      </c>
      <c r="I3065" s="423" t="s">
        <v>6384</v>
      </c>
      <c r="J3065" s="423">
        <v>6045.62709</v>
      </c>
    </row>
    <row r="3066" ht="15.75" customHeight="1">
      <c r="B3066" s="422">
        <v>40776.0</v>
      </c>
      <c r="C3066" s="423">
        <v>73367.0</v>
      </c>
      <c r="D3066" s="423">
        <v>4.549406E7</v>
      </c>
      <c r="E3066" s="423">
        <v>3036.122</v>
      </c>
      <c r="F3066" s="423">
        <v>2884712.345</v>
      </c>
      <c r="G3066" s="423" t="s">
        <v>6384</v>
      </c>
      <c r="H3066" s="423" t="s">
        <v>6384</v>
      </c>
      <c r="I3066" s="423" t="s">
        <v>6384</v>
      </c>
      <c r="J3066" s="423">
        <v>6057.39634</v>
      </c>
    </row>
    <row r="3067" ht="15.75" customHeight="1">
      <c r="B3067" s="422">
        <v>40773.0</v>
      </c>
      <c r="C3067" s="423">
        <v>78740.0</v>
      </c>
      <c r="D3067" s="423">
        <v>4.9307472E7</v>
      </c>
      <c r="E3067" s="423">
        <v>3370.279</v>
      </c>
      <c r="F3067" s="423">
        <v>2907066.0</v>
      </c>
      <c r="G3067" s="423" t="s">
        <v>6384</v>
      </c>
      <c r="H3067" s="423" t="s">
        <v>6384</v>
      </c>
      <c r="I3067" s="423" t="s">
        <v>6384</v>
      </c>
      <c r="J3067" s="423">
        <v>6118.01744</v>
      </c>
    </row>
    <row r="3068" ht="15.75" customHeight="1">
      <c r="B3068" s="422">
        <v>40772.0</v>
      </c>
      <c r="C3068" s="423">
        <v>98226.0</v>
      </c>
      <c r="D3068" s="423">
        <v>5.4560235E7</v>
      </c>
      <c r="E3068" s="423">
        <v>4356.797</v>
      </c>
      <c r="F3068" s="423">
        <v>2875983.903</v>
      </c>
      <c r="G3068" s="423" t="s">
        <v>6384</v>
      </c>
      <c r="H3068" s="423" t="s">
        <v>6384</v>
      </c>
      <c r="I3068" s="423" t="s">
        <v>6384</v>
      </c>
      <c r="J3068" s="423">
        <v>6043.92421</v>
      </c>
    </row>
    <row r="3069" ht="15.75" customHeight="1">
      <c r="B3069" s="422">
        <v>40771.0</v>
      </c>
      <c r="C3069" s="423">
        <v>83091.0</v>
      </c>
      <c r="D3069" s="423">
        <v>4.6405084E7</v>
      </c>
      <c r="E3069" s="423">
        <v>3542.902</v>
      </c>
      <c r="F3069" s="423">
        <v>2904043.901</v>
      </c>
      <c r="G3069" s="423" t="s">
        <v>6384</v>
      </c>
      <c r="H3069" s="423" t="s">
        <v>6384</v>
      </c>
      <c r="I3069" s="423" t="s">
        <v>6384</v>
      </c>
      <c r="J3069" s="423">
        <v>6112.27428</v>
      </c>
    </row>
    <row r="3070" ht="15.75" customHeight="1">
      <c r="B3070" s="422">
        <v>40769.0</v>
      </c>
      <c r="C3070" s="423">
        <v>101748.0</v>
      </c>
      <c r="D3070" s="423">
        <v>6.0835198E7</v>
      </c>
      <c r="E3070" s="423">
        <v>4398.986</v>
      </c>
      <c r="F3070" s="423">
        <v>2929231.132</v>
      </c>
      <c r="G3070" s="423" t="s">
        <v>6384</v>
      </c>
      <c r="H3070" s="423" t="s">
        <v>6384</v>
      </c>
      <c r="I3070" s="423" t="s">
        <v>6384</v>
      </c>
      <c r="J3070" s="423">
        <v>6172.2993</v>
      </c>
    </row>
    <row r="3071" ht="15.75" customHeight="1">
      <c r="B3071" s="422">
        <v>40766.0</v>
      </c>
      <c r="C3071" s="423">
        <v>119889.0</v>
      </c>
      <c r="D3071" s="423">
        <v>7.5400112E7</v>
      </c>
      <c r="E3071" s="423">
        <v>5359.037</v>
      </c>
      <c r="F3071" s="423">
        <v>2944436.712</v>
      </c>
      <c r="G3071" s="423" t="s">
        <v>6384</v>
      </c>
      <c r="H3071" s="423" t="s">
        <v>6384</v>
      </c>
      <c r="I3071" s="423" t="s">
        <v>6384</v>
      </c>
      <c r="J3071" s="423">
        <v>6212.8619</v>
      </c>
    </row>
    <row r="3072" ht="15.75" customHeight="1">
      <c r="B3072" s="422">
        <v>40765.0</v>
      </c>
      <c r="C3072" s="423">
        <v>95714.0</v>
      </c>
      <c r="D3072" s="423">
        <v>5.4070421E7</v>
      </c>
      <c r="E3072" s="423">
        <v>4469.66</v>
      </c>
      <c r="F3072" s="423">
        <v>2927650.757</v>
      </c>
      <c r="G3072" s="423" t="s">
        <v>6384</v>
      </c>
      <c r="H3072" s="423" t="s">
        <v>6384</v>
      </c>
      <c r="I3072" s="423" t="s">
        <v>6384</v>
      </c>
      <c r="J3072" s="423">
        <v>6162.68042</v>
      </c>
    </row>
    <row r="3073" ht="15.75" customHeight="1">
      <c r="B3073" s="422">
        <v>40764.0</v>
      </c>
      <c r="C3073" s="423">
        <v>111106.0</v>
      </c>
      <c r="D3073" s="423">
        <v>6.0420078E7</v>
      </c>
      <c r="E3073" s="423">
        <v>5016.14</v>
      </c>
      <c r="F3073" s="423">
        <v>2921732.347</v>
      </c>
      <c r="G3073" s="423" t="s">
        <v>6384</v>
      </c>
      <c r="H3073" s="423" t="s">
        <v>6384</v>
      </c>
      <c r="I3073" s="423" t="s">
        <v>6384</v>
      </c>
      <c r="J3073" s="423">
        <v>6177.81466</v>
      </c>
    </row>
    <row r="3074" ht="15.75" customHeight="1">
      <c r="B3074" s="422">
        <v>40763.0</v>
      </c>
      <c r="C3074" s="423">
        <v>107459.0</v>
      </c>
      <c r="D3074" s="423">
        <v>6.7909416E7</v>
      </c>
      <c r="E3074" s="423">
        <v>4952.881</v>
      </c>
      <c r="F3074" s="423">
        <v>2944388.155</v>
      </c>
      <c r="G3074" s="423" t="s">
        <v>6384</v>
      </c>
      <c r="H3074" s="423" t="s">
        <v>6384</v>
      </c>
      <c r="I3074" s="423" t="s">
        <v>6384</v>
      </c>
      <c r="J3074" s="423">
        <v>6223.94331</v>
      </c>
    </row>
    <row r="3075" ht="15.75" customHeight="1">
      <c r="B3075" s="422">
        <v>40762.0</v>
      </c>
      <c r="C3075" s="423">
        <v>127078.0</v>
      </c>
      <c r="D3075" s="423">
        <v>7.0110377E7</v>
      </c>
      <c r="E3075" s="423">
        <v>5606.749</v>
      </c>
      <c r="F3075" s="423">
        <v>2901724.791</v>
      </c>
      <c r="G3075" s="423" t="s">
        <v>6384</v>
      </c>
      <c r="H3075" s="423" t="s">
        <v>6384</v>
      </c>
      <c r="I3075" s="423" t="s">
        <v>6384</v>
      </c>
      <c r="J3075" s="423">
        <v>6120.16261</v>
      </c>
    </row>
    <row r="3076" ht="15.75" customHeight="1">
      <c r="B3076" s="422">
        <v>40759.0</v>
      </c>
      <c r="C3076" s="423">
        <v>132503.0</v>
      </c>
      <c r="D3076" s="423">
        <v>8.0591064E7</v>
      </c>
      <c r="E3076" s="423">
        <v>6186.881</v>
      </c>
      <c r="F3076" s="423">
        <v>2953833.353</v>
      </c>
      <c r="G3076" s="423" t="s">
        <v>6384</v>
      </c>
      <c r="H3076" s="423" t="s">
        <v>6384</v>
      </c>
      <c r="I3076" s="423" t="s">
        <v>6384</v>
      </c>
      <c r="J3076" s="423">
        <v>6259.90453</v>
      </c>
    </row>
    <row r="3077" ht="15.75" customHeight="1">
      <c r="B3077" s="422">
        <v>40758.0</v>
      </c>
      <c r="C3077" s="423">
        <v>134092.0</v>
      </c>
      <c r="D3077" s="423">
        <v>7.5349393E7</v>
      </c>
      <c r="E3077" s="423">
        <v>6117.437</v>
      </c>
      <c r="F3077" s="423">
        <v>3008543.5</v>
      </c>
      <c r="G3077" s="423" t="s">
        <v>6384</v>
      </c>
      <c r="H3077" s="423" t="s">
        <v>6384</v>
      </c>
      <c r="I3077" s="423" t="s">
        <v>6384</v>
      </c>
      <c r="J3077" s="423">
        <v>6389.33687</v>
      </c>
    </row>
    <row r="3078" ht="15.75" customHeight="1">
      <c r="B3078" s="422">
        <v>40757.0</v>
      </c>
      <c r="C3078" s="423">
        <v>141303.0</v>
      </c>
      <c r="D3078" s="423">
        <v>8.8515454E7</v>
      </c>
      <c r="E3078" s="423">
        <v>8422.603</v>
      </c>
      <c r="F3078" s="423">
        <v>2925553.177</v>
      </c>
      <c r="G3078" s="423" t="s">
        <v>6384</v>
      </c>
      <c r="H3078" s="423" t="s">
        <v>6384</v>
      </c>
      <c r="I3078" s="423" t="s">
        <v>6384</v>
      </c>
      <c r="J3078" s="423">
        <v>6192.94701</v>
      </c>
    </row>
    <row r="3079" ht="15.75" customHeight="1">
      <c r="B3079" s="422">
        <v>40756.0</v>
      </c>
      <c r="C3079" s="423">
        <v>192947.0</v>
      </c>
      <c r="D3079" s="423">
        <v>1.10679173E8</v>
      </c>
      <c r="E3079" s="423">
        <v>10055.61</v>
      </c>
      <c r="F3079" s="423">
        <v>2991827.747</v>
      </c>
      <c r="G3079" s="423" t="s">
        <v>6384</v>
      </c>
      <c r="H3079" s="423" t="s">
        <v>6384</v>
      </c>
      <c r="I3079" s="423" t="s">
        <v>6384</v>
      </c>
      <c r="J3079" s="423">
        <v>6367.59736</v>
      </c>
    </row>
    <row r="3080" ht="15.75" customHeight="1">
      <c r="B3080" s="422">
        <v>40755.0</v>
      </c>
      <c r="C3080" s="423">
        <v>248398.0</v>
      </c>
      <c r="D3080" s="423">
        <v>1.53125823E8</v>
      </c>
      <c r="E3080" s="423">
        <v>13412.634</v>
      </c>
      <c r="F3080" s="423">
        <v>3032652.667</v>
      </c>
      <c r="G3080" s="423" t="s">
        <v>6384</v>
      </c>
      <c r="H3080" s="423" t="s">
        <v>6384</v>
      </c>
      <c r="I3080" s="423" t="s">
        <v>6384</v>
      </c>
      <c r="J3080" s="423">
        <v>6459.62337</v>
      </c>
    </row>
    <row r="3081" ht="15.75" customHeight="1">
      <c r="B3081" s="422">
        <v>40752.0</v>
      </c>
      <c r="C3081" s="423">
        <v>325347.0</v>
      </c>
      <c r="D3081" s="423">
        <v>1.96851437E8</v>
      </c>
      <c r="E3081" s="423">
        <v>18047.388</v>
      </c>
      <c r="F3081" s="423">
        <v>3101932.337</v>
      </c>
      <c r="G3081" s="423" t="s">
        <v>6384</v>
      </c>
      <c r="H3081" s="423" t="s">
        <v>6384</v>
      </c>
      <c r="I3081" s="423" t="s">
        <v>6384</v>
      </c>
      <c r="J3081" s="423">
        <v>6587.81273</v>
      </c>
    </row>
    <row r="3082" ht="15.75" customHeight="1">
      <c r="B3082" s="422">
        <v>40751.0</v>
      </c>
      <c r="C3082" s="423">
        <v>304216.0</v>
      </c>
      <c r="D3082" s="423">
        <v>2.00093491E8</v>
      </c>
      <c r="E3082" s="423">
        <v>17276.398</v>
      </c>
      <c r="F3082" s="423">
        <v>3107081.852</v>
      </c>
      <c r="G3082" s="423" t="s">
        <v>6384</v>
      </c>
      <c r="H3082" s="423" t="s">
        <v>6384</v>
      </c>
      <c r="I3082" s="423" t="s">
        <v>6384</v>
      </c>
      <c r="J3082" s="423">
        <v>6627.75304</v>
      </c>
    </row>
    <row r="3083" ht="15.75" customHeight="1">
      <c r="B3083" s="422">
        <v>40750.0</v>
      </c>
      <c r="C3083" s="423">
        <v>294833.0</v>
      </c>
      <c r="D3083" s="423">
        <v>1.75505714E8</v>
      </c>
      <c r="E3083" s="423">
        <v>16807.018</v>
      </c>
      <c r="F3083" s="423">
        <v>3089620.75</v>
      </c>
      <c r="G3083" s="423" t="s">
        <v>6384</v>
      </c>
      <c r="H3083" s="423" t="s">
        <v>6384</v>
      </c>
      <c r="I3083" s="423" t="s">
        <v>6384</v>
      </c>
      <c r="J3083" s="423">
        <v>6642.03757</v>
      </c>
    </row>
    <row r="3084" ht="15.75" customHeight="1">
      <c r="B3084" s="422">
        <v>40749.0</v>
      </c>
      <c r="C3084" s="423">
        <v>325268.0</v>
      </c>
      <c r="D3084" s="423">
        <v>1.9633496E8</v>
      </c>
      <c r="E3084" s="423">
        <v>18823.481</v>
      </c>
      <c r="F3084" s="423">
        <v>3120526.777</v>
      </c>
      <c r="G3084" s="423" t="s">
        <v>6384</v>
      </c>
      <c r="H3084" s="423" t="s">
        <v>6384</v>
      </c>
      <c r="I3084" s="423" t="s">
        <v>6384</v>
      </c>
      <c r="J3084" s="423">
        <v>6696.39242</v>
      </c>
    </row>
    <row r="3085" ht="15.75" customHeight="1">
      <c r="B3085" s="422">
        <v>40748.0</v>
      </c>
      <c r="C3085" s="423">
        <v>340231.0</v>
      </c>
      <c r="D3085" s="423">
        <v>2.17578667E8</v>
      </c>
      <c r="E3085" s="423">
        <v>19579.275</v>
      </c>
      <c r="F3085" s="423">
        <v>3135133.167</v>
      </c>
      <c r="G3085" s="423" t="s">
        <v>6384</v>
      </c>
      <c r="H3085" s="423" t="s">
        <v>6384</v>
      </c>
      <c r="I3085" s="423" t="s">
        <v>6384</v>
      </c>
      <c r="J3085" s="423">
        <v>6710.53437</v>
      </c>
    </row>
    <row r="3086" ht="15.75" customHeight="1">
      <c r="B3086" s="422">
        <v>40745.0</v>
      </c>
      <c r="C3086" s="423">
        <v>337195.0</v>
      </c>
      <c r="D3086" s="423">
        <v>2.42856735E8</v>
      </c>
      <c r="E3086" s="423">
        <v>18990.92</v>
      </c>
      <c r="F3086" s="423">
        <v>3124336.773</v>
      </c>
      <c r="G3086" s="423" t="s">
        <v>6384</v>
      </c>
      <c r="H3086" s="423" t="s">
        <v>6384</v>
      </c>
      <c r="I3086" s="423" t="s">
        <v>6384</v>
      </c>
      <c r="J3086" s="423">
        <v>6660.97841</v>
      </c>
    </row>
    <row r="3087" ht="15.75" customHeight="1">
      <c r="B3087" s="422">
        <v>40744.0</v>
      </c>
      <c r="C3087" s="423">
        <v>314730.0</v>
      </c>
      <c r="D3087" s="423">
        <v>1.8765032E8</v>
      </c>
      <c r="E3087" s="423">
        <v>17651.276</v>
      </c>
      <c r="F3087" s="423">
        <v>3088711.969</v>
      </c>
      <c r="G3087" s="423" t="s">
        <v>6384</v>
      </c>
      <c r="H3087" s="423" t="s">
        <v>6384</v>
      </c>
      <c r="I3087" s="423" t="s">
        <v>6384</v>
      </c>
      <c r="J3087" s="423">
        <v>6619.09541</v>
      </c>
    </row>
    <row r="3088" ht="15.75" customHeight="1">
      <c r="B3088" s="422">
        <v>40743.0</v>
      </c>
      <c r="C3088" s="423">
        <v>253959.0</v>
      </c>
      <c r="D3088" s="423">
        <v>1.51854752E8</v>
      </c>
      <c r="E3088" s="423">
        <v>13875.454</v>
      </c>
      <c r="F3088" s="423">
        <v>3073426.195</v>
      </c>
      <c r="G3088" s="423" t="s">
        <v>6384</v>
      </c>
      <c r="H3088" s="423" t="s">
        <v>6384</v>
      </c>
      <c r="I3088" s="423" t="s">
        <v>6384</v>
      </c>
      <c r="J3088" s="423">
        <v>6587.5801</v>
      </c>
    </row>
    <row r="3089" ht="15.75" customHeight="1">
      <c r="B3089" s="422">
        <v>40741.0</v>
      </c>
      <c r="C3089" s="423">
        <v>241432.0</v>
      </c>
      <c r="D3089" s="423">
        <v>1.49689253E8</v>
      </c>
      <c r="E3089" s="423">
        <v>11570.643</v>
      </c>
      <c r="F3089" s="423">
        <v>3013004.784</v>
      </c>
      <c r="G3089" s="423" t="s">
        <v>6384</v>
      </c>
      <c r="H3089" s="423" t="s">
        <v>6384</v>
      </c>
      <c r="I3089" s="423" t="s">
        <v>6384</v>
      </c>
      <c r="J3089" s="423">
        <v>6486.58182</v>
      </c>
    </row>
    <row r="3090" ht="15.75" customHeight="1">
      <c r="B3090" s="422">
        <v>40738.0</v>
      </c>
      <c r="C3090" s="423">
        <v>320374.0</v>
      </c>
      <c r="D3090" s="423">
        <v>2.15026449E8</v>
      </c>
      <c r="E3090" s="423">
        <v>16834.341</v>
      </c>
      <c r="F3090" s="423">
        <v>3047373.463</v>
      </c>
      <c r="G3090" s="423" t="s">
        <v>6384</v>
      </c>
      <c r="H3090" s="423" t="s">
        <v>6384</v>
      </c>
      <c r="I3090" s="423" t="s">
        <v>6384</v>
      </c>
      <c r="J3090" s="423">
        <v>6578.27759</v>
      </c>
    </row>
    <row r="3091" ht="15.75" customHeight="1">
      <c r="B3091" s="422">
        <v>40737.0</v>
      </c>
      <c r="C3091" s="423">
        <v>290016.0</v>
      </c>
      <c r="D3091" s="423">
        <v>2.08340623E8</v>
      </c>
      <c r="E3091" s="423">
        <v>14802.074</v>
      </c>
      <c r="F3091" s="423">
        <v>3042135.455</v>
      </c>
      <c r="G3091" s="423" t="s">
        <v>6384</v>
      </c>
      <c r="H3091" s="423" t="s">
        <v>6384</v>
      </c>
      <c r="I3091" s="423" t="s">
        <v>6384</v>
      </c>
      <c r="J3091" s="423">
        <v>6562.91926</v>
      </c>
    </row>
    <row r="3092" ht="15.75" customHeight="1">
      <c r="B3092" s="422">
        <v>40736.0</v>
      </c>
      <c r="C3092" s="423">
        <v>276988.0</v>
      </c>
      <c r="D3092" s="423">
        <v>1.82888839E8</v>
      </c>
      <c r="E3092" s="423">
        <v>14189.373</v>
      </c>
      <c r="F3092" s="423">
        <v>3014521.21</v>
      </c>
      <c r="G3092" s="423" t="s">
        <v>6384</v>
      </c>
      <c r="H3092" s="423" t="s">
        <v>6384</v>
      </c>
      <c r="I3092" s="423" t="s">
        <v>6384</v>
      </c>
      <c r="J3092" s="423">
        <v>6514.09706</v>
      </c>
    </row>
    <row r="3093" ht="15.75" customHeight="1">
      <c r="B3093" s="422">
        <v>40735.0</v>
      </c>
      <c r="C3093" s="423">
        <v>313777.0</v>
      </c>
      <c r="D3093" s="423">
        <v>1.7406853E8</v>
      </c>
      <c r="E3093" s="423">
        <v>15813.06</v>
      </c>
      <c r="F3093" s="423">
        <v>2996481.657</v>
      </c>
      <c r="G3093" s="423" t="s">
        <v>6384</v>
      </c>
      <c r="H3093" s="423" t="s">
        <v>6384</v>
      </c>
      <c r="I3093" s="423" t="s">
        <v>6384</v>
      </c>
      <c r="J3093" s="423">
        <v>6458.09675</v>
      </c>
    </row>
    <row r="3094" ht="15.75" customHeight="1">
      <c r="B3094" s="422">
        <v>40734.0</v>
      </c>
      <c r="C3094" s="423">
        <v>309992.0</v>
      </c>
      <c r="D3094" s="423">
        <v>1.63682529E8</v>
      </c>
      <c r="E3094" s="423">
        <v>16461.536</v>
      </c>
      <c r="F3094" s="423">
        <v>2985985.234</v>
      </c>
      <c r="G3094" s="423" t="s">
        <v>6384</v>
      </c>
      <c r="H3094" s="423" t="s">
        <v>6384</v>
      </c>
      <c r="I3094" s="423" t="s">
        <v>6384</v>
      </c>
      <c r="J3094" s="423">
        <v>6437.50476</v>
      </c>
    </row>
    <row r="3095" ht="15.75" customHeight="1">
      <c r="B3095" s="422">
        <v>40731.0</v>
      </c>
      <c r="C3095" s="423">
        <v>275979.0</v>
      </c>
      <c r="D3095" s="423">
        <v>1.53237676E8</v>
      </c>
      <c r="E3095" s="423">
        <v>13483.393</v>
      </c>
      <c r="F3095" s="423">
        <v>2933270.901</v>
      </c>
      <c r="G3095" s="423" t="s">
        <v>6384</v>
      </c>
      <c r="H3095" s="423" t="s">
        <v>6384</v>
      </c>
      <c r="I3095" s="423" t="s">
        <v>6384</v>
      </c>
      <c r="J3095" s="423">
        <v>6311.80387</v>
      </c>
    </row>
    <row r="3096" ht="15.75" customHeight="1">
      <c r="B3096" s="422">
        <v>40730.0</v>
      </c>
      <c r="C3096" s="423">
        <v>239994.0</v>
      </c>
      <c r="D3096" s="423">
        <v>1.38591415E8</v>
      </c>
      <c r="E3096" s="423">
        <v>11586.391</v>
      </c>
      <c r="F3096" s="423">
        <v>2901079.854</v>
      </c>
      <c r="G3096" s="423" t="s">
        <v>6384</v>
      </c>
      <c r="H3096" s="423" t="s">
        <v>6384</v>
      </c>
      <c r="I3096" s="423" t="s">
        <v>6384</v>
      </c>
      <c r="J3096" s="423">
        <v>6243.33286</v>
      </c>
    </row>
    <row r="3097" ht="15.75" customHeight="1">
      <c r="B3097" s="422">
        <v>40729.0</v>
      </c>
      <c r="C3097" s="423">
        <v>168872.0</v>
      </c>
      <c r="D3097" s="423">
        <v>8.947911E7</v>
      </c>
      <c r="E3097" s="423">
        <v>8756.044</v>
      </c>
      <c r="F3097" s="423">
        <v>2872333.155</v>
      </c>
      <c r="G3097" s="423" t="s">
        <v>6384</v>
      </c>
      <c r="H3097" s="423" t="s">
        <v>6384</v>
      </c>
      <c r="I3097" s="423" t="s">
        <v>6384</v>
      </c>
      <c r="J3097" s="423">
        <v>6165.26194</v>
      </c>
    </row>
    <row r="3098" ht="15.75" customHeight="1">
      <c r="B3098" s="422">
        <v>40728.0</v>
      </c>
      <c r="C3098" s="423">
        <v>199244.0</v>
      </c>
      <c r="D3098" s="423">
        <v>1.02917894E8</v>
      </c>
      <c r="E3098" s="423">
        <v>8817.78</v>
      </c>
      <c r="F3098" s="423">
        <v>2856700.003</v>
      </c>
      <c r="G3098" s="423" t="s">
        <v>6384</v>
      </c>
      <c r="H3098" s="423" t="s">
        <v>6384</v>
      </c>
      <c r="I3098" s="423" t="s">
        <v>6384</v>
      </c>
      <c r="J3098" s="423">
        <v>6124.44859</v>
      </c>
    </row>
    <row r="3099" ht="15.75" customHeight="1">
      <c r="B3099" s="422">
        <v>40727.0</v>
      </c>
      <c r="C3099" s="423">
        <v>256311.0</v>
      </c>
      <c r="D3099" s="423">
        <v>1.46979748E8</v>
      </c>
      <c r="E3099" s="423">
        <v>11394.502</v>
      </c>
      <c r="F3099" s="423">
        <v>2875956.145</v>
      </c>
      <c r="G3099" s="423" t="s">
        <v>6384</v>
      </c>
      <c r="H3099" s="423" t="s">
        <v>6384</v>
      </c>
      <c r="I3099" s="423" t="s">
        <v>6384</v>
      </c>
      <c r="J3099" s="423">
        <v>6157.51746</v>
      </c>
    </row>
    <row r="3100" ht="15.75" customHeight="1">
      <c r="B3100" s="422">
        <v>40724.0</v>
      </c>
      <c r="C3100" s="423">
        <v>207052.0</v>
      </c>
      <c r="D3100" s="423">
        <v>9.5849733E7</v>
      </c>
      <c r="E3100" s="423">
        <v>9548.435</v>
      </c>
      <c r="F3100" s="423">
        <v>2853892.24</v>
      </c>
      <c r="G3100" s="423" t="s">
        <v>6384</v>
      </c>
      <c r="H3100" s="423" t="s">
        <v>6384</v>
      </c>
      <c r="I3100" s="423" t="s">
        <v>6384</v>
      </c>
      <c r="J3100" s="423">
        <v>6117.23401</v>
      </c>
    </row>
    <row r="3101" ht="15.75" customHeight="1">
      <c r="B3101" s="422">
        <v>40723.0</v>
      </c>
      <c r="C3101" s="423">
        <v>213425.0</v>
      </c>
      <c r="D3101" s="423">
        <v>1.03583583E8</v>
      </c>
      <c r="E3101" s="423">
        <v>9376.626</v>
      </c>
      <c r="F3101" s="423">
        <v>2816756.55</v>
      </c>
      <c r="G3101" s="423" t="s">
        <v>6384</v>
      </c>
      <c r="H3101" s="423" t="s">
        <v>6384</v>
      </c>
      <c r="I3101" s="423" t="s">
        <v>6384</v>
      </c>
      <c r="J3101" s="423">
        <v>6038.66493</v>
      </c>
    </row>
    <row r="3102" ht="15.75" customHeight="1">
      <c r="B3102" s="422">
        <v>40722.0</v>
      </c>
      <c r="C3102" s="423">
        <v>188306.0</v>
      </c>
      <c r="D3102" s="423">
        <v>8.4115498E7</v>
      </c>
      <c r="E3102" s="423">
        <v>7715.265</v>
      </c>
      <c r="F3102" s="423">
        <v>2791121.407</v>
      </c>
      <c r="G3102" s="423" t="s">
        <v>6384</v>
      </c>
      <c r="H3102" s="423" t="s">
        <v>6384</v>
      </c>
      <c r="I3102" s="423" t="s">
        <v>6384</v>
      </c>
      <c r="J3102" s="423">
        <v>5970.48182</v>
      </c>
    </row>
    <row r="3103" ht="15.75" customHeight="1">
      <c r="B3103" s="422">
        <v>40721.0</v>
      </c>
      <c r="C3103" s="423">
        <v>190924.0</v>
      </c>
      <c r="D3103" s="423">
        <v>8.468232E7</v>
      </c>
      <c r="E3103" s="423">
        <v>8319.108</v>
      </c>
      <c r="F3103" s="423">
        <v>2771461.351</v>
      </c>
      <c r="G3103" s="423" t="s">
        <v>6384</v>
      </c>
      <c r="H3103" s="423" t="s">
        <v>6384</v>
      </c>
      <c r="I3103" s="423" t="s">
        <v>6384</v>
      </c>
      <c r="J3103" s="423">
        <v>5934.17755</v>
      </c>
    </row>
    <row r="3104" ht="15.75" customHeight="1">
      <c r="B3104" s="422">
        <v>40720.0</v>
      </c>
      <c r="C3104" s="423">
        <v>141520.0</v>
      </c>
      <c r="D3104" s="423">
        <v>5.0801799E7</v>
      </c>
      <c r="E3104" s="423">
        <v>5068.494</v>
      </c>
      <c r="F3104" s="423">
        <v>2736535.361</v>
      </c>
      <c r="G3104" s="423" t="s">
        <v>6384</v>
      </c>
      <c r="H3104" s="423" t="s">
        <v>6384</v>
      </c>
      <c r="I3104" s="423" t="s">
        <v>6384</v>
      </c>
      <c r="J3104" s="423">
        <v>5841.25703</v>
      </c>
    </row>
    <row r="3105" ht="15.75" customHeight="1">
      <c r="B3105" s="422">
        <v>40717.0</v>
      </c>
      <c r="C3105" s="423">
        <v>149949.0</v>
      </c>
      <c r="D3105" s="423">
        <v>5.9904025E7</v>
      </c>
      <c r="E3105" s="423">
        <v>6162.88</v>
      </c>
      <c r="F3105" s="423">
        <v>2704792.407</v>
      </c>
      <c r="G3105" s="423" t="s">
        <v>6384</v>
      </c>
      <c r="H3105" s="423" t="s">
        <v>6384</v>
      </c>
      <c r="I3105" s="423" t="s">
        <v>6384</v>
      </c>
      <c r="J3105" s="423">
        <v>5847.25905</v>
      </c>
    </row>
    <row r="3106" ht="15.75" customHeight="1">
      <c r="B3106" s="422">
        <v>40716.0</v>
      </c>
      <c r="C3106" s="423">
        <v>113642.0</v>
      </c>
      <c r="D3106" s="423">
        <v>4.8074828E7</v>
      </c>
      <c r="E3106" s="423">
        <v>4446.781</v>
      </c>
      <c r="F3106" s="423">
        <v>2688432.476</v>
      </c>
      <c r="G3106" s="423" t="s">
        <v>6384</v>
      </c>
      <c r="H3106" s="423" t="s">
        <v>6384</v>
      </c>
      <c r="I3106" s="423" t="s">
        <v>6384</v>
      </c>
      <c r="J3106" s="423">
        <v>5808.20032</v>
      </c>
    </row>
    <row r="3107" ht="15.75" customHeight="1">
      <c r="B3107" s="422">
        <v>40715.0</v>
      </c>
      <c r="C3107" s="423">
        <v>111314.0</v>
      </c>
      <c r="D3107" s="423">
        <v>5.2068982E7</v>
      </c>
      <c r="E3107" s="423">
        <v>4568.65</v>
      </c>
      <c r="F3107" s="423">
        <v>2664891.991</v>
      </c>
      <c r="G3107" s="423" t="s">
        <v>6384</v>
      </c>
      <c r="H3107" s="423" t="s">
        <v>6384</v>
      </c>
      <c r="I3107" s="423" t="s">
        <v>6384</v>
      </c>
      <c r="J3107" s="423">
        <v>5745.09081</v>
      </c>
    </row>
    <row r="3108" ht="15.75" customHeight="1">
      <c r="B3108" s="422">
        <v>40714.0</v>
      </c>
      <c r="C3108" s="423">
        <v>95253.0</v>
      </c>
      <c r="D3108" s="423">
        <v>4.2196527E7</v>
      </c>
      <c r="E3108" s="423">
        <v>3419.856</v>
      </c>
      <c r="F3108" s="423">
        <v>2647935.901</v>
      </c>
      <c r="G3108" s="423" t="s">
        <v>6384</v>
      </c>
      <c r="H3108" s="423" t="s">
        <v>6384</v>
      </c>
      <c r="I3108" s="423" t="s">
        <v>6384</v>
      </c>
      <c r="J3108" s="423">
        <v>5695.77537</v>
      </c>
    </row>
    <row r="3109" ht="15.75" customHeight="1">
      <c r="B3109" s="422">
        <v>40713.0</v>
      </c>
      <c r="C3109" s="423">
        <v>104230.0</v>
      </c>
      <c r="D3109" s="423">
        <v>4.330052E7</v>
      </c>
      <c r="E3109" s="423">
        <v>3546.635</v>
      </c>
      <c r="F3109" s="423">
        <v>2643262.837</v>
      </c>
      <c r="G3109" s="423" t="s">
        <v>6384</v>
      </c>
      <c r="H3109" s="423" t="s">
        <v>6384</v>
      </c>
      <c r="I3109" s="423" t="s">
        <v>6384</v>
      </c>
      <c r="J3109" s="423">
        <v>5686.72018</v>
      </c>
    </row>
    <row r="3110" ht="15.75" customHeight="1">
      <c r="B3110" s="422">
        <v>40710.0</v>
      </c>
      <c r="C3110" s="423">
        <v>127360.0</v>
      </c>
      <c r="D3110" s="423">
        <v>5.5784702E7</v>
      </c>
      <c r="E3110" s="423">
        <v>4856.14</v>
      </c>
      <c r="F3110" s="423">
        <v>2676118.807</v>
      </c>
      <c r="G3110" s="423" t="s">
        <v>6384</v>
      </c>
      <c r="H3110" s="423" t="s">
        <v>6384</v>
      </c>
      <c r="I3110" s="423" t="s">
        <v>6384</v>
      </c>
      <c r="J3110" s="423">
        <v>5776.17809</v>
      </c>
    </row>
    <row r="3111" ht="15.75" customHeight="1">
      <c r="B3111" s="422">
        <v>40709.0</v>
      </c>
      <c r="C3111" s="423">
        <v>130879.0</v>
      </c>
      <c r="D3111" s="423">
        <v>5.8420812E7</v>
      </c>
      <c r="E3111" s="423">
        <v>4747.192</v>
      </c>
      <c r="F3111" s="423">
        <v>2688804.564</v>
      </c>
      <c r="G3111" s="423" t="s">
        <v>6384</v>
      </c>
      <c r="H3111" s="423" t="s">
        <v>6384</v>
      </c>
      <c r="I3111" s="423" t="s">
        <v>6384</v>
      </c>
      <c r="J3111" s="423">
        <v>5812.82394</v>
      </c>
    </row>
    <row r="3112" ht="15.75" customHeight="1">
      <c r="B3112" s="422">
        <v>40708.0</v>
      </c>
      <c r="C3112" s="423">
        <v>157173.0</v>
      </c>
      <c r="D3112" s="423">
        <v>7.4649531E7</v>
      </c>
      <c r="E3112" s="423">
        <v>6064.928</v>
      </c>
      <c r="F3112" s="423">
        <v>2690681.233</v>
      </c>
      <c r="G3112" s="423" t="s">
        <v>6384</v>
      </c>
      <c r="H3112" s="423" t="s">
        <v>6384</v>
      </c>
      <c r="I3112" s="423" t="s">
        <v>6384</v>
      </c>
      <c r="J3112" s="423">
        <v>5817.29795</v>
      </c>
    </row>
    <row r="3113" ht="15.75" customHeight="1">
      <c r="B3113" s="422">
        <v>40707.0</v>
      </c>
      <c r="C3113" s="423">
        <v>156859.0</v>
      </c>
      <c r="D3113" s="423">
        <v>7.318469E7</v>
      </c>
      <c r="E3113" s="423">
        <v>5678.457</v>
      </c>
      <c r="F3113" s="423">
        <v>2725085.05</v>
      </c>
      <c r="G3113" s="423" t="s">
        <v>6384</v>
      </c>
      <c r="H3113" s="423" t="s">
        <v>6384</v>
      </c>
      <c r="I3113" s="423" t="s">
        <v>6384</v>
      </c>
      <c r="J3113" s="423">
        <v>5904.7307</v>
      </c>
    </row>
    <row r="3114" ht="15.75" customHeight="1">
      <c r="B3114" s="422">
        <v>40706.0</v>
      </c>
      <c r="C3114" s="423">
        <v>167228.0</v>
      </c>
      <c r="D3114" s="423">
        <v>7.4923069E7</v>
      </c>
      <c r="E3114" s="423">
        <v>5969.557</v>
      </c>
      <c r="F3114" s="423">
        <v>2643402.7</v>
      </c>
      <c r="G3114" s="423" t="s">
        <v>6384</v>
      </c>
      <c r="H3114" s="423" t="s">
        <v>6384</v>
      </c>
      <c r="I3114" s="423" t="s">
        <v>6384</v>
      </c>
      <c r="J3114" s="423">
        <v>5676.28656</v>
      </c>
    </row>
    <row r="3115" ht="15.75" customHeight="1">
      <c r="B3115" s="422">
        <v>40703.0</v>
      </c>
      <c r="C3115" s="423">
        <v>167388.0</v>
      </c>
      <c r="D3115" s="423">
        <v>7.9515517E7</v>
      </c>
      <c r="E3115" s="423">
        <v>6668.956</v>
      </c>
      <c r="F3115" s="423">
        <v>2758905.301</v>
      </c>
      <c r="G3115" s="423" t="s">
        <v>6384</v>
      </c>
      <c r="H3115" s="423" t="s">
        <v>6384</v>
      </c>
      <c r="I3115" s="423" t="s">
        <v>6384</v>
      </c>
      <c r="J3115" s="423">
        <v>5989.8136</v>
      </c>
    </row>
    <row r="3116" ht="15.75" customHeight="1">
      <c r="B3116" s="422">
        <v>40702.0</v>
      </c>
      <c r="C3116" s="423">
        <v>192284.0</v>
      </c>
      <c r="D3116" s="423">
        <v>1.00865394E8</v>
      </c>
      <c r="E3116" s="423">
        <v>7710.284</v>
      </c>
      <c r="F3116" s="423">
        <v>2745925.013</v>
      </c>
      <c r="G3116" s="423" t="s">
        <v>6384</v>
      </c>
      <c r="H3116" s="423" t="s">
        <v>6384</v>
      </c>
      <c r="I3116" s="423" t="s">
        <v>6384</v>
      </c>
      <c r="J3116" s="423">
        <v>5949.12605</v>
      </c>
    </row>
    <row r="3117" ht="15.75" customHeight="1">
      <c r="B3117" s="422">
        <v>40701.0</v>
      </c>
      <c r="C3117" s="423">
        <v>216352.0</v>
      </c>
      <c r="D3117" s="423">
        <v>1.027432E8</v>
      </c>
      <c r="E3117" s="423">
        <v>8772.32</v>
      </c>
      <c r="F3117" s="423">
        <v>2744819.723</v>
      </c>
      <c r="G3117" s="423" t="s">
        <v>6384</v>
      </c>
      <c r="H3117" s="423" t="s">
        <v>6384</v>
      </c>
      <c r="I3117" s="423" t="s">
        <v>6384</v>
      </c>
      <c r="J3117" s="423">
        <v>5941.7759</v>
      </c>
    </row>
    <row r="3118" ht="15.75" customHeight="1">
      <c r="B3118" s="422">
        <v>40700.0</v>
      </c>
      <c r="C3118" s="423">
        <v>171482.0</v>
      </c>
      <c r="D3118" s="423">
        <v>7.4522051E7</v>
      </c>
      <c r="E3118" s="423">
        <v>6708.292</v>
      </c>
      <c r="F3118" s="423">
        <v>2712382.53</v>
      </c>
      <c r="G3118" s="423" t="s">
        <v>6384</v>
      </c>
      <c r="H3118" s="423" t="s">
        <v>6384</v>
      </c>
      <c r="I3118" s="423" t="s">
        <v>6384</v>
      </c>
      <c r="J3118" s="423">
        <v>5844.72877</v>
      </c>
    </row>
    <row r="3119" ht="15.75" customHeight="1">
      <c r="B3119" s="422">
        <v>40699.0</v>
      </c>
      <c r="C3119" s="423">
        <v>142437.0</v>
      </c>
      <c r="D3119" s="423">
        <v>5.5876319E7</v>
      </c>
      <c r="E3119" s="423">
        <v>5614.346</v>
      </c>
      <c r="F3119" s="423">
        <v>2684856.65</v>
      </c>
      <c r="G3119" s="423" t="s">
        <v>6384</v>
      </c>
      <c r="H3119" s="423" t="s">
        <v>6384</v>
      </c>
      <c r="I3119" s="423" t="s">
        <v>6384</v>
      </c>
      <c r="J3119" s="423">
        <v>5762.88635</v>
      </c>
    </row>
    <row r="3120" ht="15.75" customHeight="1">
      <c r="B3120" s="422">
        <v>40696.0</v>
      </c>
      <c r="C3120" s="423">
        <v>129942.0</v>
      </c>
      <c r="D3120" s="423">
        <v>5.3359235E7</v>
      </c>
      <c r="E3120" s="423">
        <v>5072.025</v>
      </c>
      <c r="F3120" s="423">
        <v>2686316.128</v>
      </c>
      <c r="G3120" s="423" t="s">
        <v>6384</v>
      </c>
      <c r="H3120" s="423" t="s">
        <v>6384</v>
      </c>
      <c r="I3120" s="423" t="s">
        <v>6384</v>
      </c>
      <c r="J3120" s="423">
        <v>5762.70891</v>
      </c>
    </row>
    <row r="3121" ht="15.75" customHeight="1">
      <c r="B3121" s="422">
        <v>40695.0</v>
      </c>
      <c r="C3121" s="423">
        <v>128503.0</v>
      </c>
      <c r="D3121" s="423">
        <v>5.0907967E7</v>
      </c>
      <c r="E3121" s="423">
        <v>4615.245</v>
      </c>
      <c r="F3121" s="423">
        <v>2652662.51</v>
      </c>
      <c r="G3121" s="423" t="s">
        <v>6384</v>
      </c>
      <c r="H3121" s="423" t="s">
        <v>6384</v>
      </c>
      <c r="I3121" s="423" t="s">
        <v>6384</v>
      </c>
      <c r="J3121" s="423">
        <v>5668.68492</v>
      </c>
    </row>
    <row r="3122" ht="15.75" customHeight="1">
      <c r="B3122" s="422">
        <v>40694.0</v>
      </c>
      <c r="C3122" s="423">
        <v>188576.0</v>
      </c>
      <c r="D3122" s="423">
        <v>8.6258559E7</v>
      </c>
      <c r="E3122" s="423">
        <v>7307.508</v>
      </c>
      <c r="F3122" s="423">
        <v>2688098.872</v>
      </c>
      <c r="G3122" s="423" t="s">
        <v>6384</v>
      </c>
      <c r="H3122" s="423" t="s">
        <v>6384</v>
      </c>
      <c r="I3122" s="423" t="s">
        <v>6384</v>
      </c>
      <c r="J3122" s="423">
        <v>5758.26428</v>
      </c>
    </row>
    <row r="3123" ht="15.75" customHeight="1">
      <c r="B3123" s="422">
        <v>40693.0</v>
      </c>
      <c r="C3123" s="423">
        <v>126913.0</v>
      </c>
      <c r="D3123" s="423">
        <v>5.1759857E7</v>
      </c>
      <c r="E3123" s="423">
        <v>4815.723</v>
      </c>
      <c r="F3123" s="423">
        <v>2636985.792</v>
      </c>
      <c r="G3123" s="423" t="s">
        <v>6384</v>
      </c>
      <c r="H3123" s="423" t="s">
        <v>6384</v>
      </c>
      <c r="I3123" s="423" t="s">
        <v>6384</v>
      </c>
      <c r="J3123" s="423">
        <v>5603.59964</v>
      </c>
    </row>
    <row r="3124" ht="15.75" customHeight="1">
      <c r="B3124" s="422">
        <v>40692.0</v>
      </c>
      <c r="C3124" s="423">
        <v>96152.0</v>
      </c>
      <c r="D3124" s="423">
        <v>3.5149492E7</v>
      </c>
      <c r="E3124" s="423">
        <v>3309.787</v>
      </c>
      <c r="F3124" s="423">
        <v>2590679.144</v>
      </c>
      <c r="G3124" s="423" t="s">
        <v>6384</v>
      </c>
      <c r="H3124" s="423" t="s">
        <v>6384</v>
      </c>
      <c r="I3124" s="423" t="s">
        <v>6384</v>
      </c>
      <c r="J3124" s="423">
        <v>5489.88291</v>
      </c>
    </row>
    <row r="3125" ht="15.75" customHeight="1">
      <c r="B3125" s="422">
        <v>40689.0</v>
      </c>
      <c r="C3125" s="423">
        <v>90782.0</v>
      </c>
      <c r="D3125" s="423">
        <v>3.5604484E7</v>
      </c>
      <c r="E3125" s="423">
        <v>2964.873</v>
      </c>
      <c r="F3125" s="423">
        <v>2556102.48</v>
      </c>
      <c r="G3125" s="423" t="s">
        <v>6384</v>
      </c>
      <c r="H3125" s="423" t="s">
        <v>6384</v>
      </c>
      <c r="I3125" s="423" t="s">
        <v>6384</v>
      </c>
      <c r="J3125" s="423">
        <v>5397.6167</v>
      </c>
    </row>
    <row r="3126" ht="15.75" customHeight="1">
      <c r="B3126" s="422">
        <v>40688.0</v>
      </c>
      <c r="C3126" s="423">
        <v>96851.0</v>
      </c>
      <c r="D3126" s="423">
        <v>3.9721765E7</v>
      </c>
      <c r="E3126" s="423">
        <v>3242.474</v>
      </c>
      <c r="F3126" s="423">
        <v>2513350.693</v>
      </c>
      <c r="G3126" s="423" t="s">
        <v>6384</v>
      </c>
      <c r="H3126" s="423" t="s">
        <v>6384</v>
      </c>
      <c r="I3126" s="423" t="s">
        <v>6384</v>
      </c>
      <c r="J3126" s="423">
        <v>5292.53682</v>
      </c>
    </row>
    <row r="3127" ht="15.75" customHeight="1">
      <c r="B3127" s="422">
        <v>40687.0</v>
      </c>
      <c r="C3127" s="423">
        <v>102945.0</v>
      </c>
      <c r="D3127" s="423">
        <v>3.8697618E7</v>
      </c>
      <c r="E3127" s="423">
        <v>3498.95</v>
      </c>
      <c r="F3127" s="423">
        <v>2544546.597</v>
      </c>
      <c r="G3127" s="423" t="s">
        <v>6384</v>
      </c>
      <c r="H3127" s="423" t="s">
        <v>6384</v>
      </c>
      <c r="I3127" s="423" t="s">
        <v>6384</v>
      </c>
      <c r="J3127" s="423">
        <v>5444.2841</v>
      </c>
    </row>
    <row r="3128" ht="15.75" customHeight="1">
      <c r="B3128" s="422">
        <v>40686.0</v>
      </c>
      <c r="C3128" s="423">
        <v>103363.0</v>
      </c>
      <c r="D3128" s="423">
        <v>3.9804759E7</v>
      </c>
      <c r="E3128" s="423">
        <v>3440.488</v>
      </c>
      <c r="F3128" s="423">
        <v>2544546.597</v>
      </c>
      <c r="G3128" s="423" t="s">
        <v>6384</v>
      </c>
      <c r="H3128" s="423" t="s">
        <v>6384</v>
      </c>
      <c r="I3128" s="423" t="s">
        <v>6384</v>
      </c>
      <c r="J3128" s="423">
        <v>5376.30375</v>
      </c>
    </row>
    <row r="3129" ht="15.75" customHeight="1">
      <c r="B3129" s="422">
        <v>40685.0</v>
      </c>
      <c r="C3129" s="423">
        <v>137741.0</v>
      </c>
      <c r="D3129" s="423">
        <v>5.0861689E7</v>
      </c>
      <c r="E3129" s="423">
        <v>4406.736</v>
      </c>
      <c r="F3129" s="423">
        <v>2593103.388</v>
      </c>
      <c r="G3129" s="423" t="s">
        <v>6384</v>
      </c>
      <c r="H3129" s="423" t="s">
        <v>6384</v>
      </c>
      <c r="I3129" s="423" t="s">
        <v>6384</v>
      </c>
      <c r="J3129" s="423">
        <v>5512.20223</v>
      </c>
    </row>
    <row r="3130" ht="15.75" customHeight="1">
      <c r="B3130" s="422">
        <v>40682.0</v>
      </c>
      <c r="C3130" s="423">
        <v>112335.0</v>
      </c>
      <c r="D3130" s="423">
        <v>4.0461517E7</v>
      </c>
      <c r="E3130" s="423">
        <v>4264.991</v>
      </c>
      <c r="F3130" s="423">
        <v>2656322.489</v>
      </c>
      <c r="G3130" s="423" t="s">
        <v>6384</v>
      </c>
      <c r="H3130" s="423" t="s">
        <v>6384</v>
      </c>
      <c r="I3130" s="423" t="s">
        <v>6384</v>
      </c>
      <c r="J3130" s="423">
        <v>5718.07254</v>
      </c>
    </row>
    <row r="3131" ht="15.75" customHeight="1">
      <c r="B3131" s="422">
        <v>40681.0</v>
      </c>
      <c r="C3131" s="423">
        <v>119763.0</v>
      </c>
      <c r="D3131" s="423">
        <v>4.7144851E7</v>
      </c>
      <c r="E3131" s="423">
        <v>4550.483</v>
      </c>
      <c r="F3131" s="423">
        <v>2666222.759</v>
      </c>
      <c r="G3131" s="423" t="s">
        <v>6384</v>
      </c>
      <c r="H3131" s="423" t="s">
        <v>6384</v>
      </c>
      <c r="I3131" s="423" t="s">
        <v>6384</v>
      </c>
      <c r="J3131" s="423">
        <v>5760.61485</v>
      </c>
    </row>
    <row r="3132" ht="15.75" customHeight="1">
      <c r="B3132" s="422">
        <v>40679.0</v>
      </c>
      <c r="C3132" s="423">
        <v>150993.0</v>
      </c>
      <c r="D3132" s="423">
        <v>6.2546649E7</v>
      </c>
      <c r="E3132" s="423">
        <v>6092.205</v>
      </c>
      <c r="F3132" s="423">
        <v>2674765.753</v>
      </c>
      <c r="G3132" s="423" t="s">
        <v>6384</v>
      </c>
      <c r="H3132" s="423" t="s">
        <v>6384</v>
      </c>
      <c r="I3132" s="423" t="s">
        <v>6384</v>
      </c>
      <c r="J3132" s="423">
        <v>5791.10498</v>
      </c>
    </row>
    <row r="3133" ht="15.75" customHeight="1">
      <c r="B3133" s="422">
        <v>40678.0</v>
      </c>
      <c r="C3133" s="423">
        <v>140184.0</v>
      </c>
      <c r="D3133" s="423">
        <v>5.9723087E7</v>
      </c>
      <c r="E3133" s="423">
        <v>5632.954</v>
      </c>
      <c r="F3133" s="423">
        <v>2675200.915</v>
      </c>
      <c r="G3133" s="423" t="s">
        <v>6384</v>
      </c>
      <c r="H3133" s="423" t="s">
        <v>6384</v>
      </c>
      <c r="I3133" s="423" t="s">
        <v>6384</v>
      </c>
      <c r="J3133" s="423">
        <v>5788.14575</v>
      </c>
    </row>
    <row r="3134" ht="15.75" customHeight="1">
      <c r="B3134" s="422">
        <v>40675.0</v>
      </c>
      <c r="C3134" s="423">
        <v>124520.0</v>
      </c>
      <c r="D3134" s="423">
        <v>5.3457217E7</v>
      </c>
      <c r="E3134" s="423">
        <v>4499.856</v>
      </c>
      <c r="F3134" s="423">
        <v>2613116.124</v>
      </c>
      <c r="G3134" s="423" t="s">
        <v>6384</v>
      </c>
      <c r="H3134" s="423" t="s">
        <v>6384</v>
      </c>
      <c r="I3134" s="423" t="s">
        <v>6384</v>
      </c>
      <c r="J3134" s="423">
        <v>5612.5189</v>
      </c>
    </row>
    <row r="3135" ht="15.75" customHeight="1">
      <c r="B3135" s="422">
        <v>40674.0</v>
      </c>
      <c r="C3135" s="423">
        <v>88217.0</v>
      </c>
      <c r="D3135" s="423">
        <v>3.5314327E7</v>
      </c>
      <c r="E3135" s="423">
        <v>3071.151</v>
      </c>
      <c r="F3135" s="423">
        <v>2563735.766</v>
      </c>
      <c r="G3135" s="423" t="s">
        <v>6384</v>
      </c>
      <c r="H3135" s="423" t="s">
        <v>6384</v>
      </c>
      <c r="I3135" s="423" t="s">
        <v>6384</v>
      </c>
      <c r="J3135" s="423">
        <v>5482.87358</v>
      </c>
    </row>
    <row r="3136" ht="15.75" customHeight="1">
      <c r="B3136" s="422">
        <v>40673.0</v>
      </c>
      <c r="C3136" s="423">
        <v>98706.0</v>
      </c>
      <c r="D3136" s="423">
        <v>4.6690139E7</v>
      </c>
      <c r="E3136" s="423">
        <v>3823.626</v>
      </c>
      <c r="F3136" s="423">
        <v>2577187.638</v>
      </c>
      <c r="G3136" s="423" t="s">
        <v>6384</v>
      </c>
      <c r="H3136" s="423" t="s">
        <v>6384</v>
      </c>
      <c r="I3136" s="423" t="s">
        <v>6384</v>
      </c>
      <c r="J3136" s="423">
        <v>5519.87027</v>
      </c>
    </row>
    <row r="3137" ht="15.75" customHeight="1">
      <c r="B3137" s="422">
        <v>40672.0</v>
      </c>
      <c r="C3137" s="423">
        <v>116828.0</v>
      </c>
      <c r="D3137" s="423">
        <v>5.1374389E7</v>
      </c>
      <c r="E3137" s="423">
        <v>4266.021</v>
      </c>
      <c r="F3137" s="423">
        <v>2620239.059</v>
      </c>
      <c r="G3137" s="423" t="s">
        <v>6384</v>
      </c>
      <c r="H3137" s="423" t="s">
        <v>6384</v>
      </c>
      <c r="I3137" s="423" t="s">
        <v>6384</v>
      </c>
      <c r="J3137" s="423">
        <v>5638.80561</v>
      </c>
    </row>
    <row r="3138" ht="15.75" customHeight="1">
      <c r="B3138" s="422">
        <v>40671.0</v>
      </c>
      <c r="C3138" s="423">
        <v>121469.0</v>
      </c>
      <c r="D3138" s="423">
        <v>5.218117E7</v>
      </c>
      <c r="E3138" s="423">
        <v>4622.757</v>
      </c>
      <c r="F3138" s="423">
        <v>2608745.162</v>
      </c>
      <c r="G3138" s="423" t="s">
        <v>6384</v>
      </c>
      <c r="H3138" s="423" t="s">
        <v>6384</v>
      </c>
      <c r="I3138" s="423" t="s">
        <v>6384</v>
      </c>
      <c r="J3138" s="423">
        <v>5611.47057</v>
      </c>
    </row>
    <row r="3139" ht="15.75" customHeight="1">
      <c r="B3139" s="422">
        <v>40668.0</v>
      </c>
      <c r="C3139" s="423">
        <v>135480.0</v>
      </c>
      <c r="D3139" s="423">
        <v>5.8269414E7</v>
      </c>
      <c r="E3139" s="423">
        <v>5315.756</v>
      </c>
      <c r="F3139" s="423">
        <v>2715042.423</v>
      </c>
      <c r="G3139" s="423" t="s">
        <v>6384</v>
      </c>
      <c r="H3139" s="423" t="s">
        <v>6384</v>
      </c>
      <c r="I3139" s="423" t="s">
        <v>6384</v>
      </c>
      <c r="J3139" s="423">
        <v>5899.40145</v>
      </c>
    </row>
    <row r="3140" ht="15.75" customHeight="1">
      <c r="B3140" s="422">
        <v>40667.0</v>
      </c>
      <c r="C3140" s="423">
        <v>96372.0</v>
      </c>
      <c r="D3140" s="423">
        <v>4.1532233E7</v>
      </c>
      <c r="E3140" s="423">
        <v>3814.454</v>
      </c>
      <c r="F3140" s="423">
        <v>2742490.658</v>
      </c>
      <c r="G3140" s="423" t="s">
        <v>6384</v>
      </c>
      <c r="H3140" s="423" t="s">
        <v>6384</v>
      </c>
      <c r="I3140" s="423" t="s">
        <v>6384</v>
      </c>
      <c r="J3140" s="423">
        <v>5973.09318</v>
      </c>
    </row>
    <row r="3141" ht="15.75" customHeight="1">
      <c r="B3141" s="422">
        <v>40666.0</v>
      </c>
      <c r="C3141" s="423">
        <v>109921.0</v>
      </c>
      <c r="D3141" s="423">
        <v>5.4561747E7</v>
      </c>
      <c r="E3141" s="423">
        <v>4530.471</v>
      </c>
      <c r="F3141" s="423">
        <v>2702903.111</v>
      </c>
      <c r="G3141" s="423" t="s">
        <v>6384</v>
      </c>
      <c r="H3141" s="423" t="s">
        <v>6384</v>
      </c>
      <c r="I3141" s="423" t="s">
        <v>6384</v>
      </c>
      <c r="J3141" s="423">
        <v>5865.70945</v>
      </c>
    </row>
    <row r="3142" ht="15.75" customHeight="1">
      <c r="B3142" s="422">
        <v>40665.0</v>
      </c>
      <c r="C3142" s="423">
        <v>120784.0</v>
      </c>
      <c r="D3142" s="423">
        <v>5.4249292E7</v>
      </c>
      <c r="E3142" s="423">
        <v>5094.962</v>
      </c>
      <c r="F3142" s="423">
        <v>2748252.226</v>
      </c>
      <c r="G3142" s="423" t="s">
        <v>6384</v>
      </c>
      <c r="H3142" s="423" t="s">
        <v>6384</v>
      </c>
      <c r="I3142" s="423" t="s">
        <v>6384</v>
      </c>
      <c r="J3142" s="423">
        <v>5991.38087</v>
      </c>
    </row>
    <row r="3143" ht="15.75" customHeight="1">
      <c r="B3143" s="422">
        <v>40661.0</v>
      </c>
      <c r="C3143" s="423">
        <v>151627.0</v>
      </c>
      <c r="D3143" s="423">
        <v>6.3298957E7</v>
      </c>
      <c r="E3143" s="423">
        <v>6664.588</v>
      </c>
      <c r="F3143" s="423">
        <v>2772190.234</v>
      </c>
      <c r="G3143" s="423" t="s">
        <v>6384</v>
      </c>
      <c r="H3143" s="423" t="s">
        <v>6384</v>
      </c>
      <c r="I3143" s="423" t="s">
        <v>6384</v>
      </c>
      <c r="J3143" s="423">
        <v>6050.84566</v>
      </c>
    </row>
    <row r="3144" ht="15.75" customHeight="1">
      <c r="B3144" s="422">
        <v>40660.0</v>
      </c>
      <c r="C3144" s="423">
        <v>125291.0</v>
      </c>
      <c r="D3144" s="423">
        <v>5.4379913E7</v>
      </c>
      <c r="E3144" s="423">
        <v>5071.446</v>
      </c>
      <c r="F3144" s="423">
        <v>2777860.001</v>
      </c>
      <c r="G3144" s="423" t="s">
        <v>6384</v>
      </c>
      <c r="H3144" s="423" t="s">
        <v>6384</v>
      </c>
      <c r="I3144" s="423" t="s">
        <v>6384</v>
      </c>
      <c r="J3144" s="423">
        <v>6083.28302</v>
      </c>
    </row>
    <row r="3145" ht="15.75" customHeight="1">
      <c r="B3145" s="422">
        <v>40659.0</v>
      </c>
      <c r="C3145" s="423">
        <v>109547.0</v>
      </c>
      <c r="D3145" s="423">
        <v>4.7286991E7</v>
      </c>
      <c r="E3145" s="423">
        <v>4466.592</v>
      </c>
      <c r="F3145" s="423">
        <v>2653821.15</v>
      </c>
      <c r="G3145" s="423" t="s">
        <v>6384</v>
      </c>
      <c r="H3145" s="423" t="s">
        <v>6384</v>
      </c>
      <c r="I3145" s="423" t="s">
        <v>6384</v>
      </c>
      <c r="J3145" s="423">
        <v>5806.30841</v>
      </c>
    </row>
    <row r="3146" ht="15.75" customHeight="1">
      <c r="B3146" s="422">
        <v>40658.0</v>
      </c>
      <c r="C3146" s="423">
        <v>137812.0</v>
      </c>
      <c r="D3146" s="423">
        <v>6.1310633E7</v>
      </c>
      <c r="E3146" s="423">
        <v>6130.877</v>
      </c>
      <c r="F3146" s="423">
        <v>2672983.149</v>
      </c>
      <c r="G3146" s="423" t="s">
        <v>6384</v>
      </c>
      <c r="H3146" s="423" t="s">
        <v>6384</v>
      </c>
      <c r="I3146" s="423" t="s">
        <v>6384</v>
      </c>
      <c r="J3146" s="423">
        <v>5863.97576</v>
      </c>
    </row>
    <row r="3147" ht="15.75" customHeight="1">
      <c r="B3147" s="422">
        <v>40657.0</v>
      </c>
      <c r="C3147" s="423">
        <v>140538.0</v>
      </c>
      <c r="D3147" s="423">
        <v>6.7177219E7</v>
      </c>
      <c r="E3147" s="423">
        <v>6311.068</v>
      </c>
      <c r="F3147" s="423">
        <v>2755062.667</v>
      </c>
      <c r="G3147" s="423" t="s">
        <v>6384</v>
      </c>
      <c r="H3147" s="423" t="s">
        <v>6384</v>
      </c>
      <c r="I3147" s="423" t="s">
        <v>6384</v>
      </c>
      <c r="J3147" s="423">
        <v>6076.31885</v>
      </c>
    </row>
    <row r="3148" ht="15.75" customHeight="1">
      <c r="B3148" s="422">
        <v>40654.0</v>
      </c>
      <c r="C3148" s="423">
        <v>115848.0</v>
      </c>
      <c r="D3148" s="423">
        <v>5.0674649E7</v>
      </c>
      <c r="E3148" s="423">
        <v>4768.287</v>
      </c>
      <c r="F3148" s="423">
        <v>2800249.874</v>
      </c>
      <c r="G3148" s="423" t="s">
        <v>6384</v>
      </c>
      <c r="H3148" s="423" t="s">
        <v>6384</v>
      </c>
      <c r="I3148" s="423" t="s">
        <v>6384</v>
      </c>
      <c r="J3148" s="423">
        <v>6192.6181</v>
      </c>
    </row>
    <row r="3149" ht="15.75" customHeight="1">
      <c r="B3149" s="422">
        <v>40653.0</v>
      </c>
      <c r="C3149" s="423">
        <v>136119.0</v>
      </c>
      <c r="D3149" s="423">
        <v>6.761766E7</v>
      </c>
      <c r="E3149" s="423">
        <v>6116.588</v>
      </c>
      <c r="F3149" s="423">
        <v>2776160.117</v>
      </c>
      <c r="G3149" s="423" t="s">
        <v>6384</v>
      </c>
      <c r="H3149" s="423" t="s">
        <v>6384</v>
      </c>
      <c r="I3149" s="423" t="s">
        <v>6384</v>
      </c>
      <c r="J3149" s="423">
        <v>6132.5616</v>
      </c>
    </row>
    <row r="3150" ht="15.75" customHeight="1">
      <c r="B3150" s="422">
        <v>40652.0</v>
      </c>
      <c r="C3150" s="423">
        <v>151865.0</v>
      </c>
      <c r="D3150" s="423">
        <v>7.996238E7</v>
      </c>
      <c r="E3150" s="423">
        <v>7918.753</v>
      </c>
      <c r="F3150" s="423">
        <v>2820086.962</v>
      </c>
      <c r="G3150" s="423" t="s">
        <v>6384</v>
      </c>
      <c r="H3150" s="423" t="s">
        <v>6384</v>
      </c>
      <c r="I3150" s="423" t="s">
        <v>6384</v>
      </c>
      <c r="J3150" s="423">
        <v>6249.99564</v>
      </c>
    </row>
    <row r="3151" ht="15.75" customHeight="1">
      <c r="B3151" s="422">
        <v>40651.0</v>
      </c>
      <c r="C3151" s="423">
        <v>145397.0</v>
      </c>
      <c r="D3151" s="423">
        <v>8.6040082E7</v>
      </c>
      <c r="E3151" s="423">
        <v>7150.36</v>
      </c>
      <c r="F3151" s="423">
        <v>2847958.451</v>
      </c>
      <c r="G3151" s="423" t="s">
        <v>6384</v>
      </c>
      <c r="H3151" s="423" t="s">
        <v>6384</v>
      </c>
      <c r="I3151" s="423" t="s">
        <v>6384</v>
      </c>
      <c r="J3151" s="423">
        <v>6318.22798</v>
      </c>
    </row>
    <row r="3152" ht="15.75" customHeight="1">
      <c r="B3152" s="422">
        <v>40650.0</v>
      </c>
      <c r="C3152" s="423">
        <v>150362.0</v>
      </c>
      <c r="D3152" s="423">
        <v>8.3402095E7</v>
      </c>
      <c r="E3152" s="423">
        <v>7435.254</v>
      </c>
      <c r="F3152" s="423">
        <v>2869887.858</v>
      </c>
      <c r="G3152" s="423" t="s">
        <v>6384</v>
      </c>
      <c r="H3152" s="423" t="s">
        <v>6384</v>
      </c>
      <c r="I3152" s="423" t="s">
        <v>6384</v>
      </c>
      <c r="J3152" s="423">
        <v>6346.98844</v>
      </c>
    </row>
    <row r="3153" ht="15.75" customHeight="1">
      <c r="B3153" s="422">
        <v>40646.0</v>
      </c>
      <c r="C3153" s="423">
        <v>173197.0</v>
      </c>
      <c r="D3153" s="423">
        <v>8.7691894E7</v>
      </c>
      <c r="E3153" s="423">
        <v>8550.323</v>
      </c>
      <c r="F3153" s="423">
        <v>2869887.858</v>
      </c>
      <c r="G3153" s="423" t="s">
        <v>6384</v>
      </c>
      <c r="H3153" s="423" t="s">
        <v>6384</v>
      </c>
      <c r="I3153" s="423" t="s">
        <v>6384</v>
      </c>
      <c r="J3153" s="423">
        <v>6386.35862</v>
      </c>
    </row>
    <row r="3154" ht="15.75" customHeight="1">
      <c r="B3154" s="422">
        <v>40645.0</v>
      </c>
      <c r="C3154" s="423">
        <v>169780.0</v>
      </c>
      <c r="D3154" s="423">
        <v>6.1354494E7</v>
      </c>
      <c r="E3154" s="423">
        <v>7925.647</v>
      </c>
      <c r="F3154" s="423">
        <v>2876197.218</v>
      </c>
      <c r="G3154" s="423" t="s">
        <v>6384</v>
      </c>
      <c r="H3154" s="423" t="s">
        <v>6384</v>
      </c>
      <c r="I3154" s="423" t="s">
        <v>6384</v>
      </c>
      <c r="J3154" s="423">
        <v>6423.22618</v>
      </c>
    </row>
    <row r="3155" ht="15.75" customHeight="1">
      <c r="B3155" s="422">
        <v>40644.0</v>
      </c>
      <c r="C3155" s="423">
        <v>238268.0</v>
      </c>
      <c r="D3155" s="423">
        <v>1.07620231E8</v>
      </c>
      <c r="E3155" s="423">
        <v>12241.654</v>
      </c>
      <c r="F3155" s="423">
        <v>2818305.772</v>
      </c>
      <c r="G3155" s="423" t="s">
        <v>6384</v>
      </c>
      <c r="H3155" s="423" t="s">
        <v>6384</v>
      </c>
      <c r="I3155" s="423" t="s">
        <v>6384</v>
      </c>
      <c r="J3155" s="423">
        <v>6262.6935</v>
      </c>
    </row>
    <row r="3156" ht="15.75" customHeight="1">
      <c r="B3156" s="422">
        <v>40643.0</v>
      </c>
      <c r="C3156" s="423">
        <v>231501.0</v>
      </c>
      <c r="D3156" s="423">
        <v>8.1600477E7</v>
      </c>
      <c r="E3156" s="423">
        <v>12898.012</v>
      </c>
      <c r="F3156" s="423">
        <v>2920043.597</v>
      </c>
      <c r="G3156" s="423" t="s">
        <v>6384</v>
      </c>
      <c r="H3156" s="423" t="s">
        <v>6384</v>
      </c>
      <c r="I3156" s="423" t="s">
        <v>6384</v>
      </c>
      <c r="J3156" s="423">
        <v>6556.51979</v>
      </c>
    </row>
    <row r="3157" ht="15.75" customHeight="1">
      <c r="B3157" s="422">
        <v>40640.0</v>
      </c>
      <c r="C3157" s="423">
        <v>224579.0</v>
      </c>
      <c r="D3157" s="423">
        <v>8.616227E7</v>
      </c>
      <c r="E3157" s="423">
        <v>12086.316</v>
      </c>
      <c r="F3157" s="423">
        <v>2920335.665</v>
      </c>
      <c r="G3157" s="423" t="s">
        <v>6384</v>
      </c>
      <c r="H3157" s="423" t="s">
        <v>6384</v>
      </c>
      <c r="I3157" s="423" t="s">
        <v>6384</v>
      </c>
      <c r="J3157" s="423">
        <v>6540.60079</v>
      </c>
    </row>
    <row r="3158" ht="15.75" customHeight="1">
      <c r="B3158" s="422">
        <v>40639.0</v>
      </c>
      <c r="C3158" s="423">
        <v>159307.0</v>
      </c>
      <c r="D3158" s="423">
        <v>5.8674335E7</v>
      </c>
      <c r="E3158" s="423">
        <v>8194.56</v>
      </c>
      <c r="F3158" s="423">
        <v>2881131.574</v>
      </c>
      <c r="G3158" s="423" t="s">
        <v>6384</v>
      </c>
      <c r="H3158" s="423" t="s">
        <v>6384</v>
      </c>
      <c r="I3158" s="423" t="s">
        <v>6384</v>
      </c>
      <c r="J3158" s="423">
        <v>6454.04659</v>
      </c>
    </row>
    <row r="3159" ht="15.75" customHeight="1">
      <c r="B3159" s="422">
        <v>40638.0</v>
      </c>
      <c r="C3159" s="423">
        <v>210945.0</v>
      </c>
      <c r="D3159" s="423">
        <v>7.6635597E7</v>
      </c>
      <c r="E3159" s="423">
        <v>11481.057</v>
      </c>
      <c r="F3159" s="423">
        <v>2881104.798</v>
      </c>
      <c r="G3159" s="423" t="s">
        <v>6384</v>
      </c>
      <c r="H3159" s="423" t="s">
        <v>6384</v>
      </c>
      <c r="I3159" s="423" t="s">
        <v>6384</v>
      </c>
      <c r="J3159" s="423">
        <v>6455.80872</v>
      </c>
    </row>
    <row r="3160" ht="15.75" customHeight="1">
      <c r="B3160" s="422">
        <v>40637.0</v>
      </c>
      <c r="C3160" s="423">
        <v>196260.0</v>
      </c>
      <c r="D3160" s="423">
        <v>7.7060506E7</v>
      </c>
      <c r="E3160" s="423">
        <v>10601.992</v>
      </c>
      <c r="F3160" s="423">
        <v>2908560.884</v>
      </c>
      <c r="G3160" s="423" t="s">
        <v>6384</v>
      </c>
      <c r="H3160" s="423" t="s">
        <v>6384</v>
      </c>
      <c r="I3160" s="423" t="s">
        <v>6384</v>
      </c>
      <c r="J3160" s="423">
        <v>6535.8749</v>
      </c>
    </row>
    <row r="3161" ht="15.75" customHeight="1">
      <c r="B3161" s="422">
        <v>40636.0</v>
      </c>
      <c r="C3161" s="423">
        <v>200354.0</v>
      </c>
      <c r="D3161" s="423">
        <v>7.7957041E7</v>
      </c>
      <c r="E3161" s="423">
        <v>10271.0</v>
      </c>
      <c r="F3161" s="423">
        <v>2878342.748</v>
      </c>
      <c r="G3161" s="423" t="s">
        <v>6384</v>
      </c>
      <c r="H3161" s="423" t="s">
        <v>6384</v>
      </c>
      <c r="I3161" s="423" t="s">
        <v>6384</v>
      </c>
      <c r="J3161" s="423">
        <v>6447.00836</v>
      </c>
    </row>
    <row r="3162" ht="15.75" customHeight="1">
      <c r="B3162" s="422">
        <v>40633.0</v>
      </c>
      <c r="C3162" s="423">
        <v>194480.0</v>
      </c>
      <c r="D3162" s="423">
        <v>7.1195934E7</v>
      </c>
      <c r="E3162" s="423">
        <v>10489.7</v>
      </c>
      <c r="F3162" s="423">
        <v>2855302.283</v>
      </c>
      <c r="G3162" s="423" t="s">
        <v>6384</v>
      </c>
      <c r="H3162" s="423" t="s">
        <v>6384</v>
      </c>
      <c r="I3162" s="423" t="s">
        <v>6384</v>
      </c>
      <c r="J3162" s="423">
        <v>6352.1018</v>
      </c>
    </row>
    <row r="3163" ht="15.75" customHeight="1">
      <c r="B3163" s="422">
        <v>40632.0</v>
      </c>
      <c r="C3163" s="423">
        <v>151652.0</v>
      </c>
      <c r="D3163" s="423">
        <v>5.4921966E7</v>
      </c>
      <c r="E3163" s="423">
        <v>7499.423</v>
      </c>
      <c r="F3163" s="423">
        <v>2812072.005</v>
      </c>
      <c r="G3163" s="423" t="s">
        <v>6384</v>
      </c>
      <c r="H3163" s="423" t="s">
        <v>6384</v>
      </c>
      <c r="I3163" s="423" t="s">
        <v>6384</v>
      </c>
      <c r="J3163" s="423">
        <v>6249.35375</v>
      </c>
    </row>
    <row r="3164" ht="15.75" customHeight="1">
      <c r="B3164" s="422">
        <v>40631.0</v>
      </c>
      <c r="C3164" s="423">
        <v>178791.0</v>
      </c>
      <c r="D3164" s="423">
        <v>7.6264115E7</v>
      </c>
      <c r="E3164" s="423">
        <v>9473.2</v>
      </c>
      <c r="F3164" s="423">
        <v>2800859.506</v>
      </c>
      <c r="G3164" s="423" t="s">
        <v>6384</v>
      </c>
      <c r="H3164" s="423" t="s">
        <v>6384</v>
      </c>
      <c r="I3164" s="423" t="s">
        <v>6384</v>
      </c>
      <c r="J3164" s="423">
        <v>6221.67138</v>
      </c>
    </row>
    <row r="3165" ht="15.75" customHeight="1">
      <c r="B3165" s="422">
        <v>40630.0</v>
      </c>
      <c r="C3165" s="423">
        <v>157041.0</v>
      </c>
      <c r="D3165" s="423">
        <v>6.7174134E7</v>
      </c>
      <c r="E3165" s="423">
        <v>7907.7</v>
      </c>
      <c r="F3165" s="423">
        <v>2811321.176</v>
      </c>
      <c r="G3165" s="423" t="s">
        <v>6384</v>
      </c>
      <c r="H3165" s="423" t="s">
        <v>6384</v>
      </c>
      <c r="I3165" s="423" t="s">
        <v>6384</v>
      </c>
      <c r="J3165" s="423">
        <v>6243.52934</v>
      </c>
    </row>
    <row r="3166" ht="15.75" customHeight="1">
      <c r="B3166" s="422">
        <v>40629.0</v>
      </c>
      <c r="C3166" s="423">
        <v>137353.0</v>
      </c>
      <c r="D3166" s="423">
        <v>5.8078106E7</v>
      </c>
      <c r="E3166" s="423">
        <v>6251.739</v>
      </c>
      <c r="F3166" s="423">
        <v>2753869.399</v>
      </c>
      <c r="G3166" s="423" t="s">
        <v>6384</v>
      </c>
      <c r="H3166" s="423" t="s">
        <v>6384</v>
      </c>
      <c r="I3166" s="423" t="s">
        <v>6384</v>
      </c>
      <c r="J3166" s="423">
        <v>6094.6394</v>
      </c>
    </row>
    <row r="3167" ht="15.75" customHeight="1">
      <c r="B3167" s="422">
        <v>40626.0</v>
      </c>
      <c r="C3167" s="423">
        <v>176218.0</v>
      </c>
      <c r="D3167" s="423">
        <v>7.5049646E7</v>
      </c>
      <c r="E3167" s="423">
        <v>8670.214</v>
      </c>
      <c r="F3167" s="423">
        <v>2772520.727</v>
      </c>
      <c r="G3167" s="423" t="s">
        <v>6384</v>
      </c>
      <c r="H3167" s="423" t="s">
        <v>6384</v>
      </c>
      <c r="I3167" s="423" t="s">
        <v>6384</v>
      </c>
      <c r="J3167" s="423">
        <v>6164.81944</v>
      </c>
    </row>
    <row r="3168" ht="15.75" customHeight="1">
      <c r="B3168" s="422">
        <v>40625.0</v>
      </c>
      <c r="C3168" s="423">
        <v>197089.0</v>
      </c>
      <c r="D3168" s="423">
        <v>8.848144E7</v>
      </c>
      <c r="E3168" s="423">
        <v>10635.29</v>
      </c>
      <c r="F3168" s="423">
        <v>2838385.041</v>
      </c>
      <c r="G3168" s="423" t="s">
        <v>6384</v>
      </c>
      <c r="H3168" s="423" t="s">
        <v>6384</v>
      </c>
      <c r="I3168" s="423" t="s">
        <v>6384</v>
      </c>
      <c r="J3168" s="423">
        <v>6340.91359</v>
      </c>
    </row>
    <row r="3169" ht="15.75" customHeight="1">
      <c r="B3169" s="422">
        <v>40624.0</v>
      </c>
      <c r="C3169" s="423">
        <v>189866.0</v>
      </c>
      <c r="D3169" s="423">
        <v>8.3819608E7</v>
      </c>
      <c r="E3169" s="423">
        <v>10684.175</v>
      </c>
      <c r="F3169" s="423">
        <v>2876079.215</v>
      </c>
      <c r="G3169" s="423" t="s">
        <v>6384</v>
      </c>
      <c r="H3169" s="423" t="s">
        <v>6384</v>
      </c>
      <c r="I3169" s="423" t="s">
        <v>6384</v>
      </c>
      <c r="J3169" s="423">
        <v>6451.84516</v>
      </c>
    </row>
    <row r="3170" ht="15.75" customHeight="1">
      <c r="B3170" s="422">
        <v>40623.0</v>
      </c>
      <c r="C3170" s="423">
        <v>263370.0</v>
      </c>
      <c r="D3170" s="423">
        <v>1.21122973E8</v>
      </c>
      <c r="E3170" s="423">
        <v>15926.062</v>
      </c>
      <c r="F3170" s="423">
        <v>2902624.049</v>
      </c>
      <c r="G3170" s="423" t="s">
        <v>6384</v>
      </c>
      <c r="H3170" s="423" t="s">
        <v>6384</v>
      </c>
      <c r="I3170" s="423" t="s">
        <v>6384</v>
      </c>
      <c r="J3170" s="423">
        <v>6528.20755</v>
      </c>
    </row>
    <row r="3171" ht="15.75" customHeight="1">
      <c r="B3171" s="422">
        <v>40622.0</v>
      </c>
      <c r="C3171" s="423">
        <v>250295.0</v>
      </c>
      <c r="D3171" s="423">
        <v>1.3024943E8</v>
      </c>
      <c r="E3171" s="423">
        <v>15243.88</v>
      </c>
      <c r="F3171" s="423">
        <v>2890975.926</v>
      </c>
      <c r="G3171" s="423" t="s">
        <v>6384</v>
      </c>
      <c r="H3171" s="423" t="s">
        <v>6384</v>
      </c>
      <c r="I3171" s="423" t="s">
        <v>6384</v>
      </c>
      <c r="J3171" s="423">
        <v>6469.9063</v>
      </c>
    </row>
    <row r="3172" ht="15.75" customHeight="1">
      <c r="B3172" s="422">
        <v>40618.0</v>
      </c>
      <c r="C3172" s="423">
        <v>236036.0</v>
      </c>
      <c r="D3172" s="423">
        <v>1.22668915E8</v>
      </c>
      <c r="E3172" s="423">
        <v>13430.85</v>
      </c>
      <c r="F3172" s="423">
        <v>2870115.081</v>
      </c>
      <c r="G3172" s="423" t="s">
        <v>6384</v>
      </c>
      <c r="H3172" s="423" t="s">
        <v>6384</v>
      </c>
      <c r="I3172" s="423" t="s">
        <v>6384</v>
      </c>
      <c r="J3172" s="423">
        <v>6411.91628</v>
      </c>
    </row>
    <row r="3173" ht="15.75" customHeight="1">
      <c r="B3173" s="422">
        <v>40617.0</v>
      </c>
      <c r="C3173" s="423">
        <v>212339.0</v>
      </c>
      <c r="D3173" s="423">
        <v>1.02362514E8</v>
      </c>
      <c r="E3173" s="423">
        <v>11507.887</v>
      </c>
      <c r="F3173" s="423">
        <v>2835857.459</v>
      </c>
      <c r="G3173" s="423" t="s">
        <v>6384</v>
      </c>
      <c r="H3173" s="423" t="s">
        <v>6384</v>
      </c>
      <c r="I3173" s="423" t="s">
        <v>6384</v>
      </c>
      <c r="J3173" s="423">
        <v>6318.1512</v>
      </c>
    </row>
    <row r="3174" ht="15.75" customHeight="1">
      <c r="B3174" s="422">
        <v>40616.0</v>
      </c>
      <c r="C3174" s="423">
        <v>206660.0</v>
      </c>
      <c r="D3174" s="423">
        <v>9.9880913E7</v>
      </c>
      <c r="E3174" s="423">
        <v>10590.378</v>
      </c>
      <c r="F3174" s="423">
        <v>2893519.351</v>
      </c>
      <c r="G3174" s="423" t="s">
        <v>6384</v>
      </c>
      <c r="H3174" s="423" t="s">
        <v>6384</v>
      </c>
      <c r="I3174" s="423" t="s">
        <v>6384</v>
      </c>
      <c r="J3174" s="423">
        <v>6457.98383</v>
      </c>
    </row>
    <row r="3175" ht="15.75" customHeight="1">
      <c r="B3175" s="422">
        <v>40615.0</v>
      </c>
      <c r="C3175" s="423">
        <v>250779.0</v>
      </c>
      <c r="D3175" s="423">
        <v>1.22112134E8</v>
      </c>
      <c r="E3175" s="423">
        <v>12666.312</v>
      </c>
      <c r="F3175" s="423">
        <v>2784337.739</v>
      </c>
      <c r="G3175" s="423" t="s">
        <v>6384</v>
      </c>
      <c r="H3175" s="423" t="s">
        <v>6384</v>
      </c>
      <c r="I3175" s="423" t="s">
        <v>6384</v>
      </c>
      <c r="J3175" s="423">
        <v>6179.52546</v>
      </c>
    </row>
    <row r="3176" ht="15.75" customHeight="1">
      <c r="B3176" s="422">
        <v>40612.0</v>
      </c>
      <c r="C3176" s="423">
        <v>252022.0</v>
      </c>
      <c r="D3176" s="423">
        <v>1.51541782E8</v>
      </c>
      <c r="E3176" s="423">
        <v>14929.54</v>
      </c>
      <c r="F3176" s="423">
        <v>2962982.317</v>
      </c>
      <c r="G3176" s="423" t="s">
        <v>6384</v>
      </c>
      <c r="H3176" s="423" t="s">
        <v>6384</v>
      </c>
      <c r="I3176" s="423" t="s">
        <v>6384</v>
      </c>
      <c r="J3176" s="423">
        <v>6639.1815</v>
      </c>
    </row>
    <row r="3177" ht="15.75" customHeight="1">
      <c r="B3177" s="422">
        <v>40611.0</v>
      </c>
      <c r="C3177" s="423">
        <v>236236.0</v>
      </c>
      <c r="D3177" s="423">
        <v>1.22371391E8</v>
      </c>
      <c r="E3177" s="423">
        <v>12435.749</v>
      </c>
      <c r="F3177" s="423">
        <v>2847159.973</v>
      </c>
      <c r="G3177" s="423" t="s">
        <v>6384</v>
      </c>
      <c r="H3177" s="423" t="s">
        <v>6384</v>
      </c>
      <c r="I3177" s="423" t="s">
        <v>6384</v>
      </c>
      <c r="J3177" s="423">
        <v>6316.53817</v>
      </c>
    </row>
    <row r="3178" ht="15.75" customHeight="1">
      <c r="B3178" s="422">
        <v>40610.0</v>
      </c>
      <c r="C3178" s="423">
        <v>199101.0</v>
      </c>
      <c r="D3178" s="423">
        <v>1.05256883E8</v>
      </c>
      <c r="E3178" s="423">
        <v>9643.631</v>
      </c>
      <c r="F3178" s="423">
        <v>2748901.433</v>
      </c>
      <c r="G3178" s="423" t="s">
        <v>6384</v>
      </c>
      <c r="H3178" s="423" t="s">
        <v>6384</v>
      </c>
      <c r="I3178" s="423" t="s">
        <v>6384</v>
      </c>
      <c r="J3178" s="423">
        <v>6051.10958</v>
      </c>
    </row>
    <row r="3179" ht="15.75" customHeight="1">
      <c r="B3179" s="422">
        <v>40609.0</v>
      </c>
      <c r="C3179" s="423">
        <v>182461.0</v>
      </c>
      <c r="D3179" s="423">
        <v>8.7971559E7</v>
      </c>
      <c r="E3179" s="423">
        <v>8219.389</v>
      </c>
      <c r="F3179" s="423">
        <v>2647349.163</v>
      </c>
      <c r="G3179" s="423" t="s">
        <v>6384</v>
      </c>
      <c r="H3179" s="423" t="s">
        <v>6384</v>
      </c>
      <c r="I3179" s="423" t="s">
        <v>6384</v>
      </c>
      <c r="J3179" s="423">
        <v>5779.91477</v>
      </c>
    </row>
    <row r="3180" ht="15.75" customHeight="1">
      <c r="B3180" s="422">
        <v>40608.0</v>
      </c>
      <c r="C3180" s="423">
        <v>130860.0</v>
      </c>
      <c r="D3180" s="423">
        <v>6.179277E7</v>
      </c>
      <c r="E3180" s="423">
        <v>5649.645</v>
      </c>
      <c r="F3180" s="423">
        <v>2551700.443</v>
      </c>
      <c r="G3180" s="423" t="s">
        <v>6384</v>
      </c>
      <c r="H3180" s="423" t="s">
        <v>6384</v>
      </c>
      <c r="I3180" s="423" t="s">
        <v>6384</v>
      </c>
      <c r="J3180" s="423">
        <v>5536.91098</v>
      </c>
    </row>
    <row r="3181" ht="15.75" customHeight="1">
      <c r="B3181" s="422">
        <v>40605.0</v>
      </c>
      <c r="C3181" s="423">
        <v>129253.0</v>
      </c>
      <c r="D3181" s="423">
        <v>5.6275877E7</v>
      </c>
      <c r="E3181" s="423">
        <v>5038.247</v>
      </c>
      <c r="F3181" s="423">
        <v>2506932.354</v>
      </c>
      <c r="G3181" s="423" t="s">
        <v>6384</v>
      </c>
      <c r="H3181" s="423" t="s">
        <v>6384</v>
      </c>
      <c r="I3181" s="423" t="s">
        <v>6384</v>
      </c>
      <c r="J3181" s="423">
        <v>5428.40494</v>
      </c>
    </row>
    <row r="3182" ht="15.75" customHeight="1">
      <c r="B3182" s="422">
        <v>40604.0</v>
      </c>
      <c r="C3182" s="423">
        <v>134730.0</v>
      </c>
      <c r="D3182" s="423">
        <v>6.5191754E7</v>
      </c>
      <c r="E3182" s="423">
        <v>5915.011</v>
      </c>
      <c r="F3182" s="423">
        <v>2448837.826</v>
      </c>
      <c r="G3182" s="423" t="s">
        <v>6384</v>
      </c>
      <c r="H3182" s="423" t="s">
        <v>6384</v>
      </c>
      <c r="I3182" s="423" t="s">
        <v>6384</v>
      </c>
      <c r="J3182" s="423">
        <v>5292.17471</v>
      </c>
    </row>
    <row r="3183" ht="15.75" customHeight="1">
      <c r="B3183" s="422">
        <v>40603.0</v>
      </c>
      <c r="C3183" s="423">
        <v>88811.0</v>
      </c>
      <c r="D3183" s="423">
        <v>4.4104562E7</v>
      </c>
      <c r="E3183" s="423">
        <v>4317.105</v>
      </c>
      <c r="F3183" s="423">
        <v>2565830.045</v>
      </c>
      <c r="G3183" s="423" t="s">
        <v>6384</v>
      </c>
      <c r="H3183" s="423" t="s">
        <v>6384</v>
      </c>
      <c r="I3183" s="423" t="s">
        <v>6384</v>
      </c>
      <c r="J3183" s="423">
        <v>5601.59856</v>
      </c>
    </row>
    <row r="3184" ht="15.75" customHeight="1">
      <c r="B3184" s="422">
        <v>40602.0</v>
      </c>
      <c r="C3184" s="423">
        <v>121467.0</v>
      </c>
      <c r="D3184" s="423">
        <v>5.2798795E7</v>
      </c>
      <c r="E3184" s="423">
        <v>4894.189</v>
      </c>
      <c r="F3184" s="423">
        <v>2413072.93</v>
      </c>
      <c r="G3184" s="423" t="s">
        <v>6384</v>
      </c>
      <c r="H3184" s="423" t="s">
        <v>6384</v>
      </c>
      <c r="I3184" s="423" t="s">
        <v>6384</v>
      </c>
      <c r="J3184" s="423">
        <v>5203.08482</v>
      </c>
    </row>
    <row r="3185" ht="15.75" customHeight="1">
      <c r="B3185" s="422">
        <v>40601.0</v>
      </c>
      <c r="C3185" s="423">
        <v>121536.0</v>
      </c>
      <c r="D3185" s="423">
        <v>5.4911094E7</v>
      </c>
      <c r="E3185" s="423">
        <v>5012.711</v>
      </c>
      <c r="F3185" s="423">
        <v>2512870.935</v>
      </c>
      <c r="G3185" s="423" t="s">
        <v>6384</v>
      </c>
      <c r="H3185" s="423" t="s">
        <v>6384</v>
      </c>
      <c r="I3185" s="423" t="s">
        <v>6384</v>
      </c>
      <c r="J3185" s="423">
        <v>5463.35178</v>
      </c>
    </row>
    <row r="3186" ht="15.75" customHeight="1">
      <c r="B3186" s="422">
        <v>40598.0</v>
      </c>
      <c r="C3186" s="423">
        <v>121372.0</v>
      </c>
      <c r="D3186" s="423">
        <v>5.2813261E7</v>
      </c>
      <c r="E3186" s="423">
        <v>5592.521</v>
      </c>
      <c r="F3186" s="423">
        <v>2641734.006</v>
      </c>
      <c r="G3186" s="423" t="s">
        <v>6384</v>
      </c>
      <c r="H3186" s="423" t="s">
        <v>6384</v>
      </c>
      <c r="I3186" s="423" t="s">
        <v>6384</v>
      </c>
      <c r="J3186" s="423">
        <v>5800.93944</v>
      </c>
    </row>
    <row r="3187" ht="15.75" customHeight="1">
      <c r="B3187" s="422">
        <v>40597.0</v>
      </c>
      <c r="C3187" s="423">
        <v>122350.0</v>
      </c>
      <c r="D3187" s="423">
        <v>5.095317E7</v>
      </c>
      <c r="E3187" s="423">
        <v>5736.74</v>
      </c>
      <c r="F3187" s="423">
        <v>2726898.726</v>
      </c>
      <c r="G3187" s="423" t="s">
        <v>6384</v>
      </c>
      <c r="H3187" s="423" t="s">
        <v>6384</v>
      </c>
      <c r="I3187" s="423" t="s">
        <v>6384</v>
      </c>
      <c r="J3187" s="423">
        <v>6018.48371</v>
      </c>
    </row>
    <row r="3188" ht="15.75" customHeight="1">
      <c r="B3188" s="422">
        <v>40596.0</v>
      </c>
      <c r="C3188" s="423">
        <v>171487.0</v>
      </c>
      <c r="D3188" s="423">
        <v>8.0487415E7</v>
      </c>
      <c r="E3188" s="423">
        <v>9629.592</v>
      </c>
      <c r="F3188" s="423">
        <v>2785241.816</v>
      </c>
      <c r="G3188" s="423" t="s">
        <v>6384</v>
      </c>
      <c r="H3188" s="423" t="s">
        <v>6384</v>
      </c>
      <c r="I3188" s="423" t="s">
        <v>6384</v>
      </c>
      <c r="J3188" s="423">
        <v>6173.38598</v>
      </c>
    </row>
    <row r="3189" ht="15.75" customHeight="1">
      <c r="B3189" s="422">
        <v>40594.0</v>
      </c>
      <c r="C3189" s="423">
        <v>93814.0</v>
      </c>
      <c r="D3189" s="423">
        <v>5.2954618E7</v>
      </c>
      <c r="E3189" s="423">
        <v>5777.112</v>
      </c>
      <c r="F3189" s="423">
        <v>2871495.974</v>
      </c>
      <c r="G3189" s="423" t="s">
        <v>6384</v>
      </c>
      <c r="H3189" s="423" t="s">
        <v>6384</v>
      </c>
      <c r="I3189" s="423" t="s">
        <v>6384</v>
      </c>
      <c r="J3189" s="423">
        <v>6389.62535</v>
      </c>
    </row>
    <row r="3190" ht="15.75" customHeight="1">
      <c r="B3190" s="422">
        <v>40589.0</v>
      </c>
      <c r="C3190" s="423">
        <v>148795.0</v>
      </c>
      <c r="D3190" s="423">
        <v>6.1150304E7</v>
      </c>
      <c r="E3190" s="423">
        <v>6893.952</v>
      </c>
      <c r="F3190" s="423">
        <v>2710495.458</v>
      </c>
      <c r="G3190" s="423" t="s">
        <v>6384</v>
      </c>
      <c r="H3190" s="423" t="s">
        <v>6384</v>
      </c>
      <c r="I3190" s="423" t="s">
        <v>6384</v>
      </c>
      <c r="J3190" s="423">
        <v>5926.3544</v>
      </c>
    </row>
    <row r="3191" ht="15.75" customHeight="1">
      <c r="B3191" s="422">
        <v>40588.0</v>
      </c>
      <c r="C3191" s="423">
        <v>128807.0</v>
      </c>
      <c r="D3191" s="423">
        <v>6.8769464E7</v>
      </c>
      <c r="E3191" s="423">
        <v>6630.694</v>
      </c>
      <c r="F3191" s="423">
        <v>2580007.082</v>
      </c>
      <c r="G3191" s="423" t="s">
        <v>6384</v>
      </c>
      <c r="H3191" s="423" t="s">
        <v>6384</v>
      </c>
      <c r="I3191" s="423" t="s">
        <v>6384</v>
      </c>
      <c r="J3191" s="423">
        <v>5579.50483</v>
      </c>
    </row>
    <row r="3192" ht="15.75" customHeight="1">
      <c r="B3192" s="422">
        <v>40587.0</v>
      </c>
      <c r="C3192" s="423">
        <v>151499.0</v>
      </c>
      <c r="D3192" s="423">
        <v>6.383481E7</v>
      </c>
      <c r="E3192" s="423">
        <v>7156.832</v>
      </c>
      <c r="F3192" s="423">
        <v>2760886.006</v>
      </c>
      <c r="G3192" s="423" t="s">
        <v>6384</v>
      </c>
      <c r="H3192" s="423" t="s">
        <v>6384</v>
      </c>
      <c r="I3192" s="423" t="s">
        <v>6384</v>
      </c>
      <c r="J3192" s="423">
        <v>6052.41152</v>
      </c>
    </row>
    <row r="3193" ht="15.75" customHeight="1">
      <c r="B3193" s="422">
        <v>40584.0</v>
      </c>
      <c r="C3193" s="423">
        <v>115894.0</v>
      </c>
      <c r="D3193" s="423">
        <v>5.0547928E7</v>
      </c>
      <c r="E3193" s="423">
        <v>5631.425</v>
      </c>
      <c r="F3193" s="423">
        <v>2938380.387</v>
      </c>
      <c r="G3193" s="423" t="s">
        <v>6384</v>
      </c>
      <c r="H3193" s="423" t="s">
        <v>6384</v>
      </c>
      <c r="I3193" s="423" t="s">
        <v>6384</v>
      </c>
      <c r="J3193" s="423">
        <v>6527.19014</v>
      </c>
    </row>
    <row r="3194" ht="15.75" customHeight="1">
      <c r="B3194" s="422">
        <v>40583.0</v>
      </c>
      <c r="C3194" s="423">
        <v>137064.0</v>
      </c>
      <c r="D3194" s="423">
        <v>5.9936623E7</v>
      </c>
      <c r="E3194" s="423">
        <v>6736.779</v>
      </c>
      <c r="F3194" s="423">
        <v>2980849.164</v>
      </c>
      <c r="G3194" s="423" t="s">
        <v>6384</v>
      </c>
      <c r="H3194" s="423" t="s">
        <v>6384</v>
      </c>
      <c r="I3194" s="423" t="s">
        <v>6384</v>
      </c>
      <c r="J3194" s="423">
        <v>6673.40903</v>
      </c>
    </row>
    <row r="3195" ht="15.75" customHeight="1">
      <c r="B3195" s="422">
        <v>40582.0</v>
      </c>
      <c r="C3195" s="423">
        <v>151890.0</v>
      </c>
      <c r="D3195" s="423">
        <v>6.7956526E7</v>
      </c>
      <c r="E3195" s="423">
        <v>7876.879</v>
      </c>
      <c r="F3195" s="423">
        <v>3042013.321</v>
      </c>
      <c r="G3195" s="423" t="s">
        <v>6384</v>
      </c>
      <c r="H3195" s="423" t="s">
        <v>6384</v>
      </c>
      <c r="I3195" s="423" t="s">
        <v>6384</v>
      </c>
      <c r="J3195" s="423">
        <v>6822.8539</v>
      </c>
    </row>
    <row r="3196" ht="15.75" customHeight="1">
      <c r="B3196" s="422">
        <v>40581.0</v>
      </c>
      <c r="C3196" s="423">
        <v>125723.0</v>
      </c>
      <c r="D3196" s="423">
        <v>5.4764424E7</v>
      </c>
      <c r="E3196" s="423">
        <v>6099.751</v>
      </c>
      <c r="F3196" s="423">
        <v>2884763.777</v>
      </c>
      <c r="G3196" s="423" t="s">
        <v>6384</v>
      </c>
      <c r="H3196" s="423" t="s">
        <v>6384</v>
      </c>
      <c r="I3196" s="423" t="s">
        <v>6384</v>
      </c>
      <c r="J3196" s="423">
        <v>6394.53057</v>
      </c>
    </row>
    <row r="3197" ht="15.75" customHeight="1">
      <c r="B3197" s="422">
        <v>40580.0</v>
      </c>
      <c r="C3197" s="423">
        <v>134030.0</v>
      </c>
      <c r="D3197" s="423">
        <v>5.8785679E7</v>
      </c>
      <c r="E3197" s="423">
        <v>7052.2</v>
      </c>
      <c r="F3197" s="423">
        <v>2996982.501</v>
      </c>
      <c r="G3197" s="423" t="s">
        <v>6384</v>
      </c>
      <c r="H3197" s="423" t="s">
        <v>6384</v>
      </c>
      <c r="I3197" s="423" t="s">
        <v>6384</v>
      </c>
      <c r="J3197" s="423">
        <v>6719.04492</v>
      </c>
    </row>
    <row r="3198" ht="15.75" customHeight="1">
      <c r="B3198" s="422">
        <v>40577.0</v>
      </c>
      <c r="C3198" s="423">
        <v>127285.0</v>
      </c>
      <c r="D3198" s="423">
        <v>5.620358E7</v>
      </c>
      <c r="E3198" s="423">
        <v>7365.884</v>
      </c>
      <c r="F3198" s="423">
        <v>3146170.005</v>
      </c>
      <c r="G3198" s="423" t="s">
        <v>6384</v>
      </c>
      <c r="H3198" s="423" t="s">
        <v>6384</v>
      </c>
      <c r="I3198" s="423" t="s">
        <v>6384</v>
      </c>
      <c r="J3198" s="423">
        <v>7125.33215</v>
      </c>
    </row>
    <row r="3199" ht="15.75" customHeight="1">
      <c r="B3199" s="422">
        <v>40576.0</v>
      </c>
      <c r="C3199" s="423">
        <v>130565.0</v>
      </c>
      <c r="D3199" s="423">
        <v>5.6983718E7</v>
      </c>
      <c r="E3199" s="423">
        <v>7414.894</v>
      </c>
      <c r="F3199" s="423">
        <v>3195106.505</v>
      </c>
      <c r="G3199" s="423" t="s">
        <v>6384</v>
      </c>
      <c r="H3199" s="423" t="s">
        <v>6384</v>
      </c>
      <c r="I3199" s="423" t="s">
        <v>6384</v>
      </c>
      <c r="J3199" s="423">
        <v>7309.13735</v>
      </c>
    </row>
    <row r="3200" ht="15.75" customHeight="1">
      <c r="B3200" s="422">
        <v>40575.0</v>
      </c>
      <c r="C3200" s="423">
        <v>154977.0</v>
      </c>
      <c r="D3200" s="423">
        <v>7.6524275E7</v>
      </c>
      <c r="E3200" s="423">
        <v>9384.959</v>
      </c>
      <c r="F3200" s="423">
        <v>3190829.259</v>
      </c>
      <c r="G3200" s="423" t="s">
        <v>6384</v>
      </c>
      <c r="H3200" s="423" t="s">
        <v>6384</v>
      </c>
      <c r="I3200" s="423" t="s">
        <v>6384</v>
      </c>
      <c r="J3200" s="423">
        <v>7280.98137</v>
      </c>
    </row>
    <row r="3201" ht="15.75" customHeight="1">
      <c r="B3201" s="422">
        <v>40574.0</v>
      </c>
      <c r="C3201" s="423">
        <v>174940.0</v>
      </c>
      <c r="D3201" s="423">
        <v>8.2706203E7</v>
      </c>
      <c r="E3201" s="423">
        <v>10776.391</v>
      </c>
      <c r="F3201" s="423">
        <v>3267387.07</v>
      </c>
      <c r="G3201" s="423" t="s">
        <v>6384</v>
      </c>
      <c r="H3201" s="423" t="s">
        <v>6384</v>
      </c>
      <c r="I3201" s="423" t="s">
        <v>6384</v>
      </c>
      <c r="J3201" s="423">
        <v>7484.22788</v>
      </c>
    </row>
    <row r="3202" ht="15.75" customHeight="1">
      <c r="B3202" s="422">
        <v>40573.0</v>
      </c>
      <c r="C3202" s="423">
        <v>166422.0</v>
      </c>
      <c r="D3202" s="423">
        <v>8.104807E7</v>
      </c>
      <c r="E3202" s="423">
        <v>10020.206</v>
      </c>
      <c r="F3202" s="423">
        <v>3281198.736</v>
      </c>
      <c r="G3202" s="423" t="s">
        <v>6384</v>
      </c>
      <c r="H3202" s="423" t="s">
        <v>6384</v>
      </c>
      <c r="I3202" s="423" t="s">
        <v>6384</v>
      </c>
      <c r="J3202" s="423">
        <v>7572.6103</v>
      </c>
    </row>
    <row r="3203" ht="15.75" customHeight="1">
      <c r="B3203" s="422">
        <v>40570.0</v>
      </c>
      <c r="C3203" s="423">
        <v>168305.0</v>
      </c>
      <c r="D3203" s="423">
        <v>8.362158E7</v>
      </c>
      <c r="E3203" s="423">
        <v>10302.428</v>
      </c>
      <c r="F3203" s="423">
        <v>3215308.197</v>
      </c>
      <c r="G3203" s="423" t="s">
        <v>6384</v>
      </c>
      <c r="H3203" s="423" t="s">
        <v>6384</v>
      </c>
      <c r="I3203" s="423" t="s">
        <v>6384</v>
      </c>
      <c r="J3203" s="423">
        <v>7385.91359</v>
      </c>
    </row>
    <row r="3204" ht="15.75" customHeight="1">
      <c r="B3204" s="422">
        <v>40569.0</v>
      </c>
      <c r="C3204" s="423">
        <v>87165.0</v>
      </c>
      <c r="D3204" s="423">
        <v>5.0456101E7</v>
      </c>
      <c r="E3204" s="423">
        <v>5875.937</v>
      </c>
      <c r="F3204" s="423">
        <v>3190844.776</v>
      </c>
      <c r="G3204" s="423" t="s">
        <v>6384</v>
      </c>
      <c r="H3204" s="423" t="s">
        <v>6384</v>
      </c>
      <c r="I3204" s="423" t="s">
        <v>6384</v>
      </c>
      <c r="J3204" s="423">
        <v>7280.01395</v>
      </c>
    </row>
    <row r="3205" ht="15.75" customHeight="1">
      <c r="B3205" s="422">
        <v>40568.0</v>
      </c>
      <c r="C3205" s="423">
        <v>29281.0</v>
      </c>
      <c r="D3205" s="423">
        <v>1.8809573E7</v>
      </c>
      <c r="E3205" s="423">
        <v>2064.118</v>
      </c>
      <c r="F3205" s="423">
        <v>3027192.234</v>
      </c>
      <c r="G3205" s="423" t="s">
        <v>6384</v>
      </c>
      <c r="H3205" s="423" t="s">
        <v>6384</v>
      </c>
      <c r="I3205" s="423" t="s">
        <v>6384</v>
      </c>
      <c r="J3205" s="423">
        <v>6821.0824</v>
      </c>
    </row>
    <row r="3206" ht="15.75" customHeight="1">
      <c r="B3206" s="422">
        <v>40563.0</v>
      </c>
      <c r="C3206" s="423">
        <v>10433.0</v>
      </c>
      <c r="D3206" s="423">
        <v>5876358.0</v>
      </c>
      <c r="E3206" s="423">
        <v>680.842</v>
      </c>
      <c r="F3206" s="423">
        <v>2836111.625</v>
      </c>
      <c r="G3206" s="423" t="s">
        <v>6384</v>
      </c>
      <c r="H3206" s="423" t="s">
        <v>6384</v>
      </c>
      <c r="I3206" s="423" t="s">
        <v>6384</v>
      </c>
      <c r="J3206" s="423">
        <v>6326.34483</v>
      </c>
    </row>
    <row r="3207" ht="15.75" customHeight="1">
      <c r="B3207" s="422">
        <v>40562.0</v>
      </c>
      <c r="C3207" s="423">
        <v>87234.0</v>
      </c>
      <c r="D3207" s="423">
        <v>4.1535858E7</v>
      </c>
      <c r="E3207" s="423">
        <v>5374.047</v>
      </c>
      <c r="F3207" s="423">
        <v>3046261.505</v>
      </c>
      <c r="G3207" s="423" t="s">
        <v>6384</v>
      </c>
      <c r="H3207" s="423" t="s">
        <v>6384</v>
      </c>
      <c r="I3207" s="423" t="s">
        <v>6384</v>
      </c>
      <c r="J3207" s="423">
        <v>6913.38985</v>
      </c>
    </row>
    <row r="3208" ht="15.75" customHeight="1">
      <c r="B3208" s="422">
        <v>40561.0</v>
      </c>
      <c r="C3208" s="423">
        <v>96581.0</v>
      </c>
      <c r="D3208" s="423">
        <v>4.3987076E7</v>
      </c>
      <c r="E3208" s="423">
        <v>6098.611</v>
      </c>
      <c r="F3208" s="423">
        <v>3132511.054</v>
      </c>
      <c r="G3208" s="423" t="s">
        <v>6384</v>
      </c>
      <c r="H3208" s="423" t="s">
        <v>6384</v>
      </c>
      <c r="I3208" s="423" t="s">
        <v>6384</v>
      </c>
      <c r="J3208" s="423">
        <v>7140.24871</v>
      </c>
    </row>
    <row r="3209" ht="15.75" customHeight="1">
      <c r="B3209" s="422">
        <v>40560.0</v>
      </c>
      <c r="C3209" s="423">
        <v>130525.0</v>
      </c>
      <c r="D3209" s="423">
        <v>6.0127469E7</v>
      </c>
      <c r="E3209" s="423">
        <v>8485.532</v>
      </c>
      <c r="F3209" s="423">
        <v>3215868.307</v>
      </c>
      <c r="G3209" s="423" t="s">
        <v>6384</v>
      </c>
      <c r="H3209" s="423" t="s">
        <v>6384</v>
      </c>
      <c r="I3209" s="423" t="s">
        <v>6384</v>
      </c>
      <c r="J3209" s="423">
        <v>7377.58145</v>
      </c>
    </row>
    <row r="3210" ht="15.75" customHeight="1">
      <c r="B3210" s="422">
        <v>40559.0</v>
      </c>
      <c r="C3210" s="423">
        <v>181206.0</v>
      </c>
      <c r="D3210" s="423">
        <v>8.6958845E7</v>
      </c>
      <c r="E3210" s="423">
        <v>11666.187</v>
      </c>
      <c r="F3210" s="423">
        <v>3227842.731</v>
      </c>
      <c r="G3210" s="423" t="s">
        <v>6384</v>
      </c>
      <c r="H3210" s="423" t="s">
        <v>6384</v>
      </c>
      <c r="I3210" s="423" t="s">
        <v>6384</v>
      </c>
      <c r="J3210" s="423">
        <v>7434.59084</v>
      </c>
    </row>
    <row r="3211" ht="15.75" customHeight="1">
      <c r="B3211" s="422">
        <v>40556.0</v>
      </c>
      <c r="C3211" s="423">
        <v>166425.0</v>
      </c>
      <c r="D3211" s="423">
        <v>7.5519908E7</v>
      </c>
      <c r="E3211" s="423">
        <v>10633.668</v>
      </c>
      <c r="F3211" s="423">
        <v>3276320.215</v>
      </c>
      <c r="G3211" s="423" t="s">
        <v>6384</v>
      </c>
      <c r="H3211" s="423" t="s">
        <v>6384</v>
      </c>
      <c r="I3211" s="423" t="s">
        <v>6384</v>
      </c>
      <c r="J3211" s="423">
        <v>7575.88789</v>
      </c>
    </row>
    <row r="3212" ht="15.75" customHeight="1">
      <c r="B3212" s="422">
        <v>40555.0</v>
      </c>
      <c r="C3212" s="423">
        <v>238201.0</v>
      </c>
      <c r="D3212" s="423">
        <v>1.23177139E8</v>
      </c>
      <c r="E3212" s="423">
        <v>16497.662</v>
      </c>
      <c r="F3212" s="423">
        <v>3296604.584</v>
      </c>
      <c r="G3212" s="423" t="s">
        <v>6384</v>
      </c>
      <c r="H3212" s="423" t="s">
        <v>6384</v>
      </c>
      <c r="I3212" s="423" t="s">
        <v>6384</v>
      </c>
      <c r="J3212" s="423">
        <v>7690.68991</v>
      </c>
    </row>
    <row r="3213" ht="15.75" customHeight="1">
      <c r="B3213" s="422">
        <v>40554.0</v>
      </c>
      <c r="C3213" s="423">
        <v>116518.0</v>
      </c>
      <c r="D3213" s="423">
        <v>1.11019521E8</v>
      </c>
      <c r="E3213" s="423">
        <v>9771.417</v>
      </c>
      <c r="F3213" s="423">
        <v>3261083.647</v>
      </c>
      <c r="G3213" s="423" t="s">
        <v>6384</v>
      </c>
      <c r="H3213" s="423" t="s">
        <v>6384</v>
      </c>
      <c r="I3213" s="423" t="s">
        <v>6384</v>
      </c>
      <c r="J3213" s="423">
        <v>7512.09417</v>
      </c>
    </row>
    <row r="3214" ht="15.75" customHeight="1">
      <c r="B3214" s="422">
        <v>40553.0</v>
      </c>
      <c r="C3214" s="423">
        <v>60350.0</v>
      </c>
      <c r="D3214" s="423">
        <v>3.022242E7</v>
      </c>
      <c r="E3214" s="423">
        <v>4003.136</v>
      </c>
      <c r="F3214" s="423">
        <v>2877729.776</v>
      </c>
      <c r="G3214" s="423" t="s">
        <v>6384</v>
      </c>
      <c r="H3214" s="423" t="s">
        <v>6384</v>
      </c>
      <c r="I3214" s="423" t="s">
        <v>6384</v>
      </c>
      <c r="J3214" s="423">
        <v>6499.43591</v>
      </c>
    </row>
    <row r="3215" ht="15.75" customHeight="1">
      <c r="B3215" s="422">
        <v>40552.0</v>
      </c>
      <c r="C3215" s="423">
        <v>210905.0</v>
      </c>
      <c r="D3215" s="423">
        <v>1.04041811E8</v>
      </c>
      <c r="E3215" s="423">
        <v>13312.166</v>
      </c>
      <c r="F3215" s="423">
        <v>3107730.148</v>
      </c>
      <c r="G3215" s="423" t="s">
        <v>6384</v>
      </c>
      <c r="H3215" s="423" t="s">
        <v>6384</v>
      </c>
      <c r="I3215" s="423" t="s">
        <v>6384</v>
      </c>
      <c r="J3215" s="423">
        <v>7135.02011</v>
      </c>
    </row>
    <row r="3216" ht="15.75" customHeight="1">
      <c r="B3216" s="422">
        <v>40549.0</v>
      </c>
      <c r="C3216" s="423">
        <v>160716.0</v>
      </c>
      <c r="D3216" s="423">
        <v>7.9189705E7</v>
      </c>
      <c r="E3216" s="423">
        <v>9698.682</v>
      </c>
      <c r="F3216" s="423">
        <v>3304726.243</v>
      </c>
      <c r="G3216" s="423" t="s">
        <v>6384</v>
      </c>
      <c r="H3216" s="423" t="s">
        <v>6384</v>
      </c>
      <c r="I3216" s="423" t="s">
        <v>6384</v>
      </c>
      <c r="J3216" s="423">
        <v>7735.21715</v>
      </c>
    </row>
    <row r="3217" ht="15.75" customHeight="1">
      <c r="B3217" s="422">
        <v>40548.0</v>
      </c>
      <c r="C3217" s="423">
        <v>168522.0</v>
      </c>
      <c r="D3217" s="423">
        <v>7.5846327E7</v>
      </c>
      <c r="E3217" s="423">
        <v>10296.511</v>
      </c>
      <c r="F3217" s="423">
        <v>3383802.658</v>
      </c>
      <c r="G3217" s="423" t="s">
        <v>6384</v>
      </c>
      <c r="H3217" s="423" t="s">
        <v>6384</v>
      </c>
      <c r="I3217" s="423" t="s">
        <v>6384</v>
      </c>
      <c r="J3217" s="423">
        <v>7948.43078</v>
      </c>
    </row>
    <row r="3218" ht="15.75" customHeight="1">
      <c r="B3218" s="422">
        <v>40547.0</v>
      </c>
      <c r="C3218" s="423">
        <v>178353.0</v>
      </c>
      <c r="D3218" s="423">
        <v>7.9844273E7</v>
      </c>
      <c r="E3218" s="423">
        <v>11561.718</v>
      </c>
      <c r="F3218" s="423">
        <v>3397879.285</v>
      </c>
      <c r="G3218" s="423" t="s">
        <v>6384</v>
      </c>
      <c r="H3218" s="423" t="s">
        <v>6384</v>
      </c>
      <c r="I3218" s="423" t="s">
        <v>6384</v>
      </c>
      <c r="J3218" s="423">
        <v>7980.98357</v>
      </c>
    </row>
    <row r="3219" ht="15.75" customHeight="1">
      <c r="B3219" s="422">
        <v>40546.0</v>
      </c>
      <c r="C3219" s="423">
        <v>197285.0</v>
      </c>
      <c r="D3219" s="423">
        <v>8.7961495E7</v>
      </c>
      <c r="E3219" s="423">
        <v>13720.141</v>
      </c>
      <c r="F3219" s="423">
        <v>3467832.313</v>
      </c>
      <c r="G3219" s="423" t="s">
        <v>6384</v>
      </c>
      <c r="H3219" s="423" t="s">
        <v>6384</v>
      </c>
      <c r="I3219" s="423" t="s">
        <v>6384</v>
      </c>
      <c r="J3219" s="423">
        <v>8184.71475</v>
      </c>
    </row>
    <row r="3220" ht="15.75" customHeight="1">
      <c r="B3220" s="422">
        <v>40545.0</v>
      </c>
      <c r="C3220" s="423">
        <v>230793.0</v>
      </c>
      <c r="D3220" s="423">
        <v>1.20699666E8</v>
      </c>
      <c r="E3220" s="423">
        <v>16129.833</v>
      </c>
      <c r="F3220" s="423">
        <v>3513277.511</v>
      </c>
      <c r="G3220" s="423" t="s">
        <v>6384</v>
      </c>
      <c r="H3220" s="423" t="s">
        <v>6384</v>
      </c>
      <c r="I3220" s="423" t="s">
        <v>6384</v>
      </c>
      <c r="J3220" s="423">
        <v>8304.58855</v>
      </c>
    </row>
    <row r="3221" ht="15.75" customHeight="1">
      <c r="B3221" s="422">
        <v>40542.0</v>
      </c>
      <c r="C3221" s="423">
        <v>265941.0</v>
      </c>
      <c r="D3221" s="423">
        <v>1.65464146E8</v>
      </c>
      <c r="E3221" s="423">
        <v>17831.04</v>
      </c>
      <c r="F3221" s="423">
        <v>3508005.804</v>
      </c>
      <c r="G3221" s="423" t="s">
        <v>6384</v>
      </c>
      <c r="H3221" s="423" t="s">
        <v>6384</v>
      </c>
      <c r="I3221" s="423" t="s">
        <v>6384</v>
      </c>
      <c r="J3221" s="423">
        <v>8290.41285</v>
      </c>
    </row>
    <row r="3222" ht="15.75" customHeight="1">
      <c r="B3222" s="422">
        <v>40541.0</v>
      </c>
      <c r="C3222" s="423">
        <v>210699.0</v>
      </c>
      <c r="D3222" s="423">
        <v>9.5598095E7</v>
      </c>
      <c r="E3222" s="423">
        <v>14799.906</v>
      </c>
      <c r="F3222" s="423">
        <v>3480695.823</v>
      </c>
      <c r="G3222" s="423" t="s">
        <v>6384</v>
      </c>
      <c r="H3222" s="423" t="s">
        <v>6384</v>
      </c>
      <c r="I3222" s="423" t="s">
        <v>6384</v>
      </c>
      <c r="J3222" s="423">
        <v>8215.0548</v>
      </c>
    </row>
    <row r="3223" ht="15.75" customHeight="1">
      <c r="B3223" s="422">
        <v>40540.0</v>
      </c>
      <c r="C3223" s="423">
        <v>194782.0</v>
      </c>
      <c r="D3223" s="423">
        <v>8.4525575E7</v>
      </c>
      <c r="E3223" s="423">
        <v>13675.826</v>
      </c>
      <c r="F3223" s="423">
        <v>3482733.963</v>
      </c>
      <c r="G3223" s="423" t="s">
        <v>6384</v>
      </c>
      <c r="H3223" s="423" t="s">
        <v>6384</v>
      </c>
      <c r="I3223" s="423" t="s">
        <v>6384</v>
      </c>
      <c r="J3223" s="423">
        <v>8206.37715</v>
      </c>
    </row>
    <row r="3224" ht="15.75" customHeight="1">
      <c r="B3224" s="422">
        <v>40539.0</v>
      </c>
      <c r="C3224" s="423">
        <v>206923.0</v>
      </c>
      <c r="D3224" s="423">
        <v>8.4492291E7</v>
      </c>
      <c r="E3224" s="423">
        <v>14137.831</v>
      </c>
      <c r="F3224" s="423">
        <v>3489214.525</v>
      </c>
      <c r="G3224" s="423" t="s">
        <v>6384</v>
      </c>
      <c r="H3224" s="423" t="s">
        <v>6384</v>
      </c>
      <c r="I3224" s="423" t="s">
        <v>6384</v>
      </c>
      <c r="J3224" s="423">
        <v>8205.08034</v>
      </c>
    </row>
    <row r="3225" ht="15.75" customHeight="1">
      <c r="B3225" s="422">
        <v>40538.0</v>
      </c>
      <c r="C3225" s="423">
        <v>225983.0</v>
      </c>
      <c r="D3225" s="423">
        <v>1.03430071E8</v>
      </c>
      <c r="E3225" s="423">
        <v>15246.387</v>
      </c>
      <c r="F3225" s="423">
        <v>3440959.075</v>
      </c>
      <c r="G3225" s="423" t="s">
        <v>6384</v>
      </c>
      <c r="H3225" s="423" t="s">
        <v>6384</v>
      </c>
      <c r="I3225" s="423" t="s">
        <v>6384</v>
      </c>
      <c r="J3225" s="423">
        <v>8096.13825</v>
      </c>
    </row>
    <row r="3226" ht="15.75" customHeight="1">
      <c r="B3226" s="422">
        <v>40535.0</v>
      </c>
      <c r="C3226" s="423">
        <v>195327.0</v>
      </c>
      <c r="D3226" s="423">
        <v>1.00816563E8</v>
      </c>
      <c r="E3226" s="423">
        <v>13446.504</v>
      </c>
      <c r="F3226" s="423">
        <v>3467909.522</v>
      </c>
      <c r="G3226" s="423" t="s">
        <v>6384</v>
      </c>
      <c r="H3226" s="423" t="s">
        <v>6384</v>
      </c>
      <c r="I3226" s="423" t="s">
        <v>6384</v>
      </c>
      <c r="J3226" s="423">
        <v>8108.10599</v>
      </c>
    </row>
    <row r="3227" ht="15.75" customHeight="1">
      <c r="B3227" s="422">
        <v>40534.0</v>
      </c>
      <c r="C3227" s="423">
        <v>219708.0</v>
      </c>
      <c r="D3227" s="423">
        <v>1.05548371E8</v>
      </c>
      <c r="E3227" s="423">
        <v>16223.274</v>
      </c>
      <c r="F3227" s="423">
        <v>3497723.616</v>
      </c>
      <c r="G3227" s="423" t="s">
        <v>6384</v>
      </c>
      <c r="H3227" s="423" t="s">
        <v>6384</v>
      </c>
      <c r="I3227" s="423" t="s">
        <v>6384</v>
      </c>
      <c r="J3227" s="423">
        <v>8171.57366</v>
      </c>
    </row>
    <row r="3228" ht="15.75" customHeight="1">
      <c r="B3228" s="422">
        <v>40533.0</v>
      </c>
      <c r="C3228" s="423">
        <v>215660.0</v>
      </c>
      <c r="D3228" s="423">
        <v>9.5631332E7</v>
      </c>
      <c r="E3228" s="423">
        <v>16833.089</v>
      </c>
      <c r="F3228" s="423">
        <v>3512849.577</v>
      </c>
      <c r="G3228" s="423" t="s">
        <v>6384</v>
      </c>
      <c r="H3228" s="423" t="s">
        <v>6384</v>
      </c>
      <c r="I3228" s="423" t="s">
        <v>6384</v>
      </c>
      <c r="J3228" s="423">
        <v>8168.74865</v>
      </c>
    </row>
    <row r="3229" ht="15.75" customHeight="1">
      <c r="B3229" s="422">
        <v>40532.0</v>
      </c>
      <c r="C3229" s="423">
        <v>197175.0</v>
      </c>
      <c r="D3229" s="423">
        <v>8.3718786E7</v>
      </c>
      <c r="E3229" s="423">
        <v>14592.649</v>
      </c>
      <c r="F3229" s="423">
        <v>3406674.773</v>
      </c>
      <c r="G3229" s="423" t="s">
        <v>6384</v>
      </c>
      <c r="H3229" s="423" t="s">
        <v>6384</v>
      </c>
      <c r="I3229" s="423" t="s">
        <v>6384</v>
      </c>
      <c r="J3229" s="423">
        <v>7959.27532</v>
      </c>
    </row>
    <row r="3230" ht="15.75" customHeight="1">
      <c r="B3230" s="422">
        <v>40531.0</v>
      </c>
      <c r="C3230" s="423">
        <v>217012.0</v>
      </c>
      <c r="D3230" s="423">
        <v>9.1489116E7</v>
      </c>
      <c r="E3230" s="423">
        <v>14868.147</v>
      </c>
      <c r="F3230" s="423">
        <v>3260873.255</v>
      </c>
      <c r="G3230" s="423" t="s">
        <v>6384</v>
      </c>
      <c r="H3230" s="423" t="s">
        <v>6384</v>
      </c>
      <c r="I3230" s="423" t="s">
        <v>6384</v>
      </c>
      <c r="J3230" s="423">
        <v>7654.4051</v>
      </c>
    </row>
    <row r="3231" ht="15.75" customHeight="1">
      <c r="B3231" s="422">
        <v>40527.0</v>
      </c>
      <c r="C3231" s="423">
        <v>206477.0</v>
      </c>
      <c r="D3231" s="423">
        <v>1.19508057E8</v>
      </c>
      <c r="E3231" s="423">
        <v>12699.428</v>
      </c>
      <c r="F3231" s="423">
        <v>3449582.726</v>
      </c>
      <c r="G3231" s="423" t="s">
        <v>6384</v>
      </c>
      <c r="H3231" s="423" t="s">
        <v>6384</v>
      </c>
      <c r="I3231" s="423" t="s">
        <v>6384</v>
      </c>
      <c r="J3231" s="423">
        <v>8206.17226</v>
      </c>
    </row>
    <row r="3232" ht="15.75" customHeight="1">
      <c r="B3232" s="422">
        <v>40526.0</v>
      </c>
      <c r="C3232" s="423">
        <v>220981.0</v>
      </c>
      <c r="D3232" s="423">
        <v>1.07674624E8</v>
      </c>
      <c r="E3232" s="423">
        <v>15571.007</v>
      </c>
      <c r="F3232" s="423">
        <v>3499958.382</v>
      </c>
      <c r="G3232" s="423" t="s">
        <v>6384</v>
      </c>
      <c r="H3232" s="423" t="s">
        <v>6384</v>
      </c>
      <c r="I3232" s="423" t="s">
        <v>6384</v>
      </c>
      <c r="J3232" s="423">
        <v>8354.84069</v>
      </c>
    </row>
    <row r="3233" ht="15.75" customHeight="1">
      <c r="B3233" s="422">
        <v>40525.0</v>
      </c>
      <c r="C3233" s="423">
        <v>235175.0</v>
      </c>
      <c r="D3233" s="423">
        <v>9.7880041E7</v>
      </c>
      <c r="E3233" s="423">
        <v>17454.151</v>
      </c>
      <c r="F3233" s="423">
        <v>3492380.227</v>
      </c>
      <c r="G3233" s="423" t="s">
        <v>6384</v>
      </c>
      <c r="H3233" s="423" t="s">
        <v>6384</v>
      </c>
      <c r="I3233" s="423" t="s">
        <v>6384</v>
      </c>
      <c r="J3233" s="423">
        <v>8329.11357</v>
      </c>
    </row>
    <row r="3234" ht="15.75" customHeight="1">
      <c r="B3234" s="422">
        <v>40524.0</v>
      </c>
      <c r="C3234" s="423">
        <v>281001.0</v>
      </c>
      <c r="D3234" s="423">
        <v>1.47060609E8</v>
      </c>
      <c r="E3234" s="423">
        <v>17173.664</v>
      </c>
      <c r="F3234" s="423">
        <v>3480782.429</v>
      </c>
      <c r="G3234" s="423" t="s">
        <v>6384</v>
      </c>
      <c r="H3234" s="423" t="s">
        <v>6384</v>
      </c>
      <c r="I3234" s="423" t="s">
        <v>6384</v>
      </c>
      <c r="J3234" s="423">
        <v>8295.41835</v>
      </c>
    </row>
    <row r="3235" ht="15.75" customHeight="1">
      <c r="B3235" s="422">
        <v>40521.0</v>
      </c>
      <c r="C3235" s="423">
        <v>238983.0</v>
      </c>
      <c r="D3235" s="423">
        <v>1.19266463E8</v>
      </c>
      <c r="E3235" s="423">
        <v>16227.485</v>
      </c>
      <c r="F3235" s="423">
        <v>3579406.461</v>
      </c>
      <c r="G3235" s="423" t="s">
        <v>6384</v>
      </c>
      <c r="H3235" s="423" t="s">
        <v>6384</v>
      </c>
      <c r="I3235" s="423" t="s">
        <v>6384</v>
      </c>
      <c r="J3235" s="423">
        <v>8580.19779</v>
      </c>
    </row>
    <row r="3236" ht="15.75" customHeight="1">
      <c r="B3236" s="422">
        <v>40520.0</v>
      </c>
      <c r="C3236" s="423">
        <v>278260.0</v>
      </c>
      <c r="D3236" s="423">
        <v>9.2864695E7</v>
      </c>
      <c r="E3236" s="423">
        <v>19694.928</v>
      </c>
      <c r="F3236" s="423">
        <v>3524598.982</v>
      </c>
      <c r="G3236" s="423" t="s">
        <v>6384</v>
      </c>
      <c r="H3236" s="423" t="s">
        <v>6384</v>
      </c>
      <c r="I3236" s="423" t="s">
        <v>6384</v>
      </c>
      <c r="J3236" s="423">
        <v>8451.59443</v>
      </c>
    </row>
    <row r="3237" ht="15.75" customHeight="1">
      <c r="B3237" s="422">
        <v>40519.0</v>
      </c>
      <c r="C3237" s="423">
        <v>283122.0</v>
      </c>
      <c r="D3237" s="423">
        <v>9.0628718E7</v>
      </c>
      <c r="E3237" s="423">
        <v>20506.341</v>
      </c>
      <c r="F3237" s="423">
        <v>3567014.199</v>
      </c>
      <c r="G3237" s="423" t="s">
        <v>6384</v>
      </c>
      <c r="H3237" s="423" t="s">
        <v>6384</v>
      </c>
      <c r="I3237" s="423" t="s">
        <v>6384</v>
      </c>
      <c r="J3237" s="423">
        <v>8585.88067</v>
      </c>
    </row>
    <row r="3238" ht="15.75" customHeight="1">
      <c r="B3238" s="422">
        <v>40518.0</v>
      </c>
      <c r="C3238" s="423">
        <v>349534.0</v>
      </c>
      <c r="D3238" s="423">
        <v>1.14781385E8</v>
      </c>
      <c r="E3238" s="423">
        <v>27106.181</v>
      </c>
      <c r="F3238" s="423">
        <v>3632706.158</v>
      </c>
      <c r="G3238" s="423" t="s">
        <v>6384</v>
      </c>
      <c r="H3238" s="423" t="s">
        <v>6384</v>
      </c>
      <c r="I3238" s="423" t="s">
        <v>6384</v>
      </c>
      <c r="J3238" s="423">
        <v>8771.41271</v>
      </c>
    </row>
    <row r="3239" ht="15.75" customHeight="1">
      <c r="B3239" s="422">
        <v>40517.0</v>
      </c>
      <c r="C3239" s="423">
        <v>389310.0</v>
      </c>
      <c r="D3239" s="423">
        <v>1.30966772E8</v>
      </c>
      <c r="E3239" s="423">
        <v>32495.756</v>
      </c>
      <c r="F3239" s="423">
        <v>3680714.195</v>
      </c>
      <c r="G3239" s="423" t="s">
        <v>6384</v>
      </c>
      <c r="H3239" s="423" t="s">
        <v>6384</v>
      </c>
      <c r="I3239" s="423" t="s">
        <v>6384</v>
      </c>
      <c r="J3239" s="423">
        <v>8918.51346</v>
      </c>
    </row>
    <row r="3240" ht="15.75" customHeight="1">
      <c r="B3240" s="422">
        <v>40514.0</v>
      </c>
      <c r="C3240" s="423">
        <v>381278.0</v>
      </c>
      <c r="D3240" s="423">
        <v>1.28642151E8</v>
      </c>
      <c r="E3240" s="423">
        <v>31796.934</v>
      </c>
      <c r="F3240" s="423">
        <v>3665679.151</v>
      </c>
      <c r="G3240" s="423" t="s">
        <v>6384</v>
      </c>
      <c r="H3240" s="423" t="s">
        <v>6384</v>
      </c>
      <c r="I3240" s="423" t="s">
        <v>6384</v>
      </c>
      <c r="J3240" s="423">
        <v>8838.09975</v>
      </c>
    </row>
    <row r="3241" ht="15.75" customHeight="1">
      <c r="B3241" s="422">
        <v>40513.0</v>
      </c>
      <c r="C3241" s="423">
        <v>309696.0</v>
      </c>
      <c r="D3241" s="423">
        <v>1.15486725E8</v>
      </c>
      <c r="E3241" s="423">
        <v>24793.557</v>
      </c>
      <c r="F3241" s="423">
        <v>3635980.06</v>
      </c>
      <c r="G3241" s="423" t="s">
        <v>6384</v>
      </c>
      <c r="H3241" s="423" t="s">
        <v>6384</v>
      </c>
      <c r="I3241" s="423" t="s">
        <v>6384</v>
      </c>
      <c r="J3241" s="423">
        <v>8723.18238</v>
      </c>
    </row>
    <row r="3242" ht="15.75" customHeight="1">
      <c r="B3242" s="422">
        <v>40512.0</v>
      </c>
      <c r="C3242" s="423">
        <v>254770.0</v>
      </c>
      <c r="D3242" s="423">
        <v>9.4024026E7</v>
      </c>
      <c r="E3242" s="423">
        <v>19225.808</v>
      </c>
      <c r="F3242" s="423">
        <v>3598329.889</v>
      </c>
      <c r="G3242" s="423" t="s">
        <v>6384</v>
      </c>
      <c r="H3242" s="423" t="s">
        <v>6384</v>
      </c>
      <c r="I3242" s="423" t="s">
        <v>6384</v>
      </c>
      <c r="J3242" s="423">
        <v>8602.44148</v>
      </c>
    </row>
    <row r="3243" ht="15.75" customHeight="1">
      <c r="B3243" s="422">
        <v>40511.0</v>
      </c>
      <c r="C3243" s="423">
        <v>315003.0</v>
      </c>
      <c r="D3243" s="423">
        <v>1.14736513E8</v>
      </c>
      <c r="E3243" s="423">
        <v>22771.309</v>
      </c>
      <c r="F3243" s="423">
        <v>3585345.36</v>
      </c>
      <c r="G3243" s="423" t="s">
        <v>6384</v>
      </c>
      <c r="H3243" s="423" t="s">
        <v>6384</v>
      </c>
      <c r="I3243" s="423" t="s">
        <v>6384</v>
      </c>
      <c r="J3243" s="423">
        <v>8599.41105</v>
      </c>
    </row>
    <row r="3244" ht="15.75" customHeight="1">
      <c r="B3244" s="422">
        <v>40510.0</v>
      </c>
      <c r="C3244" s="423">
        <v>338106.0</v>
      </c>
      <c r="D3244" s="423">
        <v>1.36758744E8</v>
      </c>
      <c r="E3244" s="423">
        <v>25803.619</v>
      </c>
      <c r="F3244" s="423">
        <v>3608089.909</v>
      </c>
      <c r="G3244" s="423" t="s">
        <v>6384</v>
      </c>
      <c r="H3244" s="423" t="s">
        <v>6384</v>
      </c>
      <c r="I3244" s="423" t="s">
        <v>6384</v>
      </c>
      <c r="J3244" s="423">
        <v>8658.86221</v>
      </c>
    </row>
    <row r="3245" ht="15.75" customHeight="1">
      <c r="B3245" s="422">
        <v>40507.0</v>
      </c>
      <c r="C3245" s="423">
        <v>371035.0</v>
      </c>
      <c r="D3245" s="423">
        <v>1.52225046E8</v>
      </c>
      <c r="E3245" s="423">
        <v>28702.674</v>
      </c>
      <c r="F3245" s="423">
        <v>3635429.804</v>
      </c>
      <c r="G3245" s="423" t="s">
        <v>6384</v>
      </c>
      <c r="H3245" s="423" t="s">
        <v>6384</v>
      </c>
      <c r="I3245" s="423" t="s">
        <v>6384</v>
      </c>
      <c r="J3245" s="423">
        <v>8721.08645</v>
      </c>
    </row>
    <row r="3246" ht="15.75" customHeight="1">
      <c r="B3246" s="422">
        <v>40506.0</v>
      </c>
      <c r="C3246" s="423">
        <v>341829.0</v>
      </c>
      <c r="D3246" s="423">
        <v>1.34842602E8</v>
      </c>
      <c r="E3246" s="423">
        <v>26930.331</v>
      </c>
      <c r="F3246" s="423">
        <v>3621853.083</v>
      </c>
      <c r="G3246" s="423" t="s">
        <v>6384</v>
      </c>
      <c r="H3246" s="423" t="s">
        <v>6384</v>
      </c>
      <c r="I3246" s="423" t="s">
        <v>6384</v>
      </c>
      <c r="J3246" s="423">
        <v>8672.90737</v>
      </c>
    </row>
    <row r="3247" ht="15.75" customHeight="1">
      <c r="B3247" s="422">
        <v>40505.0</v>
      </c>
      <c r="C3247" s="423">
        <v>352941.0</v>
      </c>
      <c r="D3247" s="423">
        <v>1.34790988E8</v>
      </c>
      <c r="E3247" s="423">
        <v>27360.697</v>
      </c>
      <c r="F3247" s="423">
        <v>3588962.495</v>
      </c>
      <c r="G3247" s="423" t="s">
        <v>6384</v>
      </c>
      <c r="H3247" s="423" t="s">
        <v>6384</v>
      </c>
      <c r="I3247" s="423" t="s">
        <v>6384</v>
      </c>
      <c r="J3247" s="423">
        <v>8554.82213</v>
      </c>
    </row>
    <row r="3248" ht="15.75" customHeight="1">
      <c r="B3248" s="422">
        <v>40504.0</v>
      </c>
      <c r="C3248" s="423">
        <v>365336.0</v>
      </c>
      <c r="D3248" s="423">
        <v>1.36564988E8</v>
      </c>
      <c r="E3248" s="423">
        <v>27457.182</v>
      </c>
      <c r="F3248" s="423">
        <v>3581395.631</v>
      </c>
      <c r="G3248" s="423" t="s">
        <v>6384</v>
      </c>
      <c r="H3248" s="423" t="s">
        <v>6384</v>
      </c>
      <c r="I3248" s="423" t="s">
        <v>6384</v>
      </c>
      <c r="J3248" s="423">
        <v>8521.0591</v>
      </c>
    </row>
    <row r="3249" ht="15.75" customHeight="1">
      <c r="B3249" s="422">
        <v>40503.0</v>
      </c>
      <c r="C3249" s="423">
        <v>345516.0</v>
      </c>
      <c r="D3249" s="423">
        <v>1.32267379E8</v>
      </c>
      <c r="E3249" s="423">
        <v>28247.832</v>
      </c>
      <c r="F3249" s="423">
        <v>3600400.866</v>
      </c>
      <c r="G3249" s="423" t="s">
        <v>6384</v>
      </c>
      <c r="H3249" s="423" t="s">
        <v>6384</v>
      </c>
      <c r="I3249" s="423" t="s">
        <v>6384</v>
      </c>
      <c r="J3249" s="423">
        <v>8598.17008</v>
      </c>
    </row>
    <row r="3250" ht="15.75" customHeight="1">
      <c r="B3250" s="422">
        <v>40497.0</v>
      </c>
      <c r="C3250" s="423">
        <v>330281.0</v>
      </c>
      <c r="D3250" s="423">
        <v>1.13960591E8</v>
      </c>
      <c r="E3250" s="423">
        <v>25736.019</v>
      </c>
      <c r="F3250" s="423">
        <v>3550216.351</v>
      </c>
      <c r="G3250" s="423" t="s">
        <v>6384</v>
      </c>
      <c r="H3250" s="423" t="s">
        <v>6384</v>
      </c>
      <c r="I3250" s="423" t="s">
        <v>6384</v>
      </c>
      <c r="J3250" s="423">
        <v>8443.34902</v>
      </c>
    </row>
    <row r="3251" ht="15.75" customHeight="1">
      <c r="B3251" s="422">
        <v>40496.0</v>
      </c>
      <c r="C3251" s="423">
        <v>281504.0</v>
      </c>
      <c r="D3251" s="423">
        <v>1.03234126E8</v>
      </c>
      <c r="E3251" s="423">
        <v>22027.286</v>
      </c>
      <c r="F3251" s="423">
        <v>3494323.649</v>
      </c>
      <c r="G3251" s="423" t="s">
        <v>6384</v>
      </c>
      <c r="H3251" s="423" t="s">
        <v>6384</v>
      </c>
      <c r="I3251" s="423" t="s">
        <v>6384</v>
      </c>
      <c r="J3251" s="423">
        <v>8307.70335</v>
      </c>
    </row>
    <row r="3252" ht="15.75" customHeight="1">
      <c r="B3252" s="422">
        <v>40493.0</v>
      </c>
      <c r="C3252" s="423">
        <v>297518.0</v>
      </c>
      <c r="D3252" s="423">
        <v>1.03260444E8</v>
      </c>
      <c r="E3252" s="423">
        <v>22527.103</v>
      </c>
      <c r="F3252" s="423">
        <v>3452271.624</v>
      </c>
      <c r="G3252" s="423" t="s">
        <v>6384</v>
      </c>
      <c r="H3252" s="423" t="s">
        <v>6384</v>
      </c>
      <c r="I3252" s="423" t="s">
        <v>6384</v>
      </c>
      <c r="J3252" s="423">
        <v>8187.33056</v>
      </c>
    </row>
    <row r="3253" ht="15.75" customHeight="1">
      <c r="B3253" s="422">
        <v>40492.0</v>
      </c>
      <c r="C3253" s="423">
        <v>320571.0</v>
      </c>
      <c r="D3253" s="423">
        <v>1.28407298E8</v>
      </c>
      <c r="E3253" s="423">
        <v>25811.757</v>
      </c>
      <c r="F3253" s="423">
        <v>3421343.928</v>
      </c>
      <c r="G3253" s="423" t="s">
        <v>6384</v>
      </c>
      <c r="H3253" s="423" t="s">
        <v>6384</v>
      </c>
      <c r="I3253" s="423" t="s">
        <v>6384</v>
      </c>
      <c r="J3253" s="423">
        <v>8141.24859</v>
      </c>
    </row>
    <row r="3254" ht="15.75" customHeight="1">
      <c r="B3254" s="422">
        <v>40491.0</v>
      </c>
      <c r="C3254" s="423">
        <v>290467.0</v>
      </c>
      <c r="D3254" s="423">
        <v>1.02809648E8</v>
      </c>
      <c r="E3254" s="423">
        <v>23295.068</v>
      </c>
      <c r="F3254" s="423">
        <v>3405115.046</v>
      </c>
      <c r="G3254" s="423" t="s">
        <v>6384</v>
      </c>
      <c r="H3254" s="423" t="s">
        <v>6384</v>
      </c>
      <c r="I3254" s="423" t="s">
        <v>6384</v>
      </c>
      <c r="J3254" s="423">
        <v>8083.01789</v>
      </c>
    </row>
    <row r="3255" ht="15.75" customHeight="1">
      <c r="B3255" s="422">
        <v>40490.0</v>
      </c>
      <c r="C3255" s="423">
        <v>306779.0</v>
      </c>
      <c r="D3255" s="423">
        <v>1.05973558E8</v>
      </c>
      <c r="E3255" s="423">
        <v>24265.134</v>
      </c>
      <c r="F3255" s="423">
        <v>3355804.446</v>
      </c>
      <c r="G3255" s="423" t="s">
        <v>6384</v>
      </c>
      <c r="H3255" s="423" t="s">
        <v>6384</v>
      </c>
      <c r="I3255" s="423" t="s">
        <v>6384</v>
      </c>
      <c r="J3255" s="423">
        <v>7974.04706</v>
      </c>
    </row>
    <row r="3256" ht="15.75" customHeight="1">
      <c r="B3256" s="422">
        <v>40489.0</v>
      </c>
      <c r="C3256" s="423">
        <v>315125.0</v>
      </c>
      <c r="D3256" s="423">
        <v>1.15767126E8</v>
      </c>
      <c r="E3256" s="423">
        <v>27207.511</v>
      </c>
      <c r="F3256" s="423">
        <v>3365354.845</v>
      </c>
      <c r="G3256" s="423" t="s">
        <v>6384</v>
      </c>
      <c r="H3256" s="423" t="s">
        <v>6384</v>
      </c>
      <c r="I3256" s="423" t="s">
        <v>6384</v>
      </c>
      <c r="J3256" s="423">
        <v>7988.71241</v>
      </c>
    </row>
    <row r="3257" ht="15.75" customHeight="1">
      <c r="B3257" s="422">
        <v>40486.0</v>
      </c>
      <c r="C3257" s="423">
        <v>300557.0</v>
      </c>
      <c r="D3257" s="423">
        <v>1.10500514E8</v>
      </c>
      <c r="E3257" s="423">
        <v>24902.919</v>
      </c>
      <c r="F3257" s="423">
        <v>3375953.667</v>
      </c>
      <c r="G3257" s="423" t="s">
        <v>6384</v>
      </c>
      <c r="H3257" s="423" t="s">
        <v>6384</v>
      </c>
      <c r="I3257" s="423" t="s">
        <v>6384</v>
      </c>
      <c r="J3257" s="423">
        <v>7986.91912</v>
      </c>
    </row>
    <row r="3258" ht="15.75" customHeight="1">
      <c r="B3258" s="422">
        <v>40485.0</v>
      </c>
      <c r="C3258" s="423">
        <v>281626.0</v>
      </c>
      <c r="D3258" s="423">
        <v>9.2184199E7</v>
      </c>
      <c r="E3258" s="423">
        <v>21932.958</v>
      </c>
      <c r="F3258" s="423">
        <v>3363745.498</v>
      </c>
      <c r="G3258" s="423" t="s">
        <v>6384</v>
      </c>
      <c r="H3258" s="423" t="s">
        <v>6384</v>
      </c>
      <c r="I3258" s="423" t="s">
        <v>6384</v>
      </c>
      <c r="J3258" s="423">
        <v>7931.61104</v>
      </c>
    </row>
    <row r="3259" ht="15.75" customHeight="1">
      <c r="B3259" s="422">
        <v>40484.0</v>
      </c>
      <c r="C3259" s="423">
        <v>315751.0</v>
      </c>
      <c r="D3259" s="423">
        <v>1.10647086E8</v>
      </c>
      <c r="E3259" s="423">
        <v>24804.128</v>
      </c>
      <c r="F3259" s="423">
        <v>3373020.735</v>
      </c>
      <c r="G3259" s="423" t="s">
        <v>6384</v>
      </c>
      <c r="H3259" s="423" t="s">
        <v>6384</v>
      </c>
      <c r="I3259" s="423" t="s">
        <v>6384</v>
      </c>
      <c r="J3259" s="423">
        <v>7940.28983</v>
      </c>
    </row>
    <row r="3260" ht="15.75" customHeight="1">
      <c r="B3260" s="422">
        <v>40483.0</v>
      </c>
      <c r="C3260" s="423">
        <v>296888.0</v>
      </c>
      <c r="D3260" s="423">
        <v>1.10377824E8</v>
      </c>
      <c r="E3260" s="423">
        <v>22707.863</v>
      </c>
      <c r="F3260" s="423">
        <v>3378564.484</v>
      </c>
      <c r="G3260" s="423" t="s">
        <v>6384</v>
      </c>
      <c r="H3260" s="423" t="s">
        <v>6384</v>
      </c>
      <c r="I3260" s="423" t="s">
        <v>6384</v>
      </c>
      <c r="J3260" s="423">
        <v>7947.79772</v>
      </c>
    </row>
    <row r="3261" ht="15.75" customHeight="1">
      <c r="B3261" s="422">
        <v>40482.0</v>
      </c>
      <c r="C3261" s="423">
        <v>377915.0</v>
      </c>
      <c r="D3261" s="423">
        <v>1.39929571E8</v>
      </c>
      <c r="E3261" s="423">
        <v>32089.082</v>
      </c>
      <c r="F3261" s="423">
        <v>3370998.748</v>
      </c>
      <c r="G3261" s="423" t="s">
        <v>6384</v>
      </c>
      <c r="H3261" s="423" t="s">
        <v>6384</v>
      </c>
      <c r="I3261" s="423" t="s">
        <v>6384</v>
      </c>
      <c r="J3261" s="423">
        <v>7957.12114</v>
      </c>
    </row>
    <row r="3262" ht="15.75" customHeight="1">
      <c r="B3262" s="422">
        <v>40479.0</v>
      </c>
      <c r="C3262" s="423">
        <v>350746.0</v>
      </c>
      <c r="D3262" s="423">
        <v>1.37963858E8</v>
      </c>
      <c r="E3262" s="423">
        <v>29463.714</v>
      </c>
      <c r="F3262" s="423">
        <v>3377843.748</v>
      </c>
      <c r="G3262" s="423" t="s">
        <v>6384</v>
      </c>
      <c r="H3262" s="423" t="s">
        <v>6384</v>
      </c>
      <c r="I3262" s="423" t="s">
        <v>6384</v>
      </c>
      <c r="J3262" s="423">
        <v>7937.04616</v>
      </c>
    </row>
    <row r="3263" ht="15.75" customHeight="1">
      <c r="B3263" s="422">
        <v>40478.0</v>
      </c>
      <c r="C3263" s="423">
        <v>318944.0</v>
      </c>
      <c r="D3263" s="423">
        <v>1.04304278E8</v>
      </c>
      <c r="E3263" s="423">
        <v>25445.48</v>
      </c>
      <c r="F3263" s="423">
        <v>3355604.932</v>
      </c>
      <c r="G3263" s="423" t="s">
        <v>6384</v>
      </c>
      <c r="H3263" s="423" t="s">
        <v>6384</v>
      </c>
      <c r="I3263" s="423" t="s">
        <v>6384</v>
      </c>
      <c r="J3263" s="423">
        <v>7848.55364</v>
      </c>
    </row>
    <row r="3264" ht="15.75" customHeight="1">
      <c r="B3264" s="422">
        <v>40477.0</v>
      </c>
      <c r="C3264" s="423">
        <v>343739.0</v>
      </c>
      <c r="D3264" s="423">
        <v>1.17281252E8</v>
      </c>
      <c r="E3264" s="423">
        <v>28368.509</v>
      </c>
      <c r="F3264" s="423">
        <v>3347759.793</v>
      </c>
      <c r="G3264" s="423" t="s">
        <v>6384</v>
      </c>
      <c r="H3264" s="423" t="s">
        <v>6384</v>
      </c>
      <c r="I3264" s="423" t="s">
        <v>6384</v>
      </c>
      <c r="J3264" s="423">
        <v>7817.24142</v>
      </c>
    </row>
    <row r="3265" ht="15.75" customHeight="1">
      <c r="B3265" s="422">
        <v>40476.0</v>
      </c>
      <c r="C3265" s="423">
        <v>288849.0</v>
      </c>
      <c r="D3265" s="423">
        <v>9.7089836E7</v>
      </c>
      <c r="E3265" s="423">
        <v>23339.549</v>
      </c>
      <c r="F3265" s="423">
        <v>3325927.389</v>
      </c>
      <c r="G3265" s="423" t="s">
        <v>6384</v>
      </c>
      <c r="H3265" s="423" t="s">
        <v>6384</v>
      </c>
      <c r="I3265" s="423" t="s">
        <v>6384</v>
      </c>
      <c r="J3265" s="423">
        <v>7740.4781</v>
      </c>
    </row>
    <row r="3266" ht="15.75" customHeight="1">
      <c r="B3266" s="422">
        <v>40475.0</v>
      </c>
      <c r="C3266" s="423">
        <v>301451.0</v>
      </c>
      <c r="D3266" s="423">
        <v>1.10406551E8</v>
      </c>
      <c r="E3266" s="423">
        <v>24394.968</v>
      </c>
      <c r="F3266" s="423">
        <v>3322467.104</v>
      </c>
      <c r="G3266" s="423" t="s">
        <v>6384</v>
      </c>
      <c r="H3266" s="423" t="s">
        <v>6384</v>
      </c>
      <c r="I3266" s="423" t="s">
        <v>6384</v>
      </c>
      <c r="J3266" s="423">
        <v>7699.68636</v>
      </c>
    </row>
    <row r="3267" ht="15.75" customHeight="1">
      <c r="B3267" s="422">
        <v>40472.0</v>
      </c>
      <c r="C3267" s="423">
        <v>285651.0</v>
      </c>
      <c r="D3267" s="423">
        <v>1.07309099E8</v>
      </c>
      <c r="E3267" s="423">
        <v>24234.699</v>
      </c>
      <c r="F3267" s="423">
        <v>3287920.281</v>
      </c>
      <c r="G3267" s="423" t="s">
        <v>6384</v>
      </c>
      <c r="H3267" s="423" t="s">
        <v>6384</v>
      </c>
      <c r="I3267" s="423" t="s">
        <v>6384</v>
      </c>
      <c r="J3267" s="423">
        <v>7615.37227</v>
      </c>
    </row>
    <row r="3268" ht="15.75" customHeight="1">
      <c r="B3268" s="422">
        <v>40471.0</v>
      </c>
      <c r="C3268" s="423">
        <v>249576.0</v>
      </c>
      <c r="D3268" s="423">
        <v>9.9903029E7</v>
      </c>
      <c r="E3268" s="423">
        <v>19087.706</v>
      </c>
      <c r="F3268" s="423">
        <v>3260280.144</v>
      </c>
      <c r="G3268" s="423" t="s">
        <v>6384</v>
      </c>
      <c r="H3268" s="423" t="s">
        <v>6384</v>
      </c>
      <c r="I3268" s="423" t="s">
        <v>6384</v>
      </c>
      <c r="J3268" s="423">
        <v>7522.38875</v>
      </c>
    </row>
    <row r="3269" ht="15.75" customHeight="1">
      <c r="B3269" s="422">
        <v>40470.0</v>
      </c>
      <c r="C3269" s="423">
        <v>263831.0</v>
      </c>
      <c r="D3269" s="423">
        <v>9.0604089E7</v>
      </c>
      <c r="E3269" s="423">
        <v>19395.642</v>
      </c>
      <c r="F3269" s="423">
        <v>3251521.517</v>
      </c>
      <c r="G3269" s="423" t="s">
        <v>6384</v>
      </c>
      <c r="H3269" s="423" t="s">
        <v>6384</v>
      </c>
      <c r="I3269" s="423" t="s">
        <v>6384</v>
      </c>
      <c r="J3269" s="423">
        <v>7476.83383</v>
      </c>
    </row>
    <row r="3270" ht="15.75" customHeight="1">
      <c r="B3270" s="422">
        <v>40469.0</v>
      </c>
      <c r="C3270" s="423">
        <v>255061.0</v>
      </c>
      <c r="D3270" s="423">
        <v>9.7520047E7</v>
      </c>
      <c r="E3270" s="423">
        <v>19000.65</v>
      </c>
      <c r="F3270" s="423">
        <v>3257535.049</v>
      </c>
      <c r="G3270" s="423" t="s">
        <v>6384</v>
      </c>
      <c r="H3270" s="423" t="s">
        <v>6384</v>
      </c>
      <c r="I3270" s="423" t="s">
        <v>6384</v>
      </c>
      <c r="J3270" s="423">
        <v>7493.60324</v>
      </c>
    </row>
    <row r="3271" ht="15.75" customHeight="1">
      <c r="B3271" s="422">
        <v>40465.0</v>
      </c>
      <c r="C3271" s="423">
        <v>273819.0</v>
      </c>
      <c r="D3271" s="423">
        <v>1.07184269E8</v>
      </c>
      <c r="E3271" s="423">
        <v>19758.943</v>
      </c>
      <c r="F3271" s="423">
        <v>3259277.603</v>
      </c>
      <c r="G3271" s="423" t="s">
        <v>6384</v>
      </c>
      <c r="H3271" s="423" t="s">
        <v>6384</v>
      </c>
      <c r="I3271" s="423" t="s">
        <v>6384</v>
      </c>
      <c r="J3271" s="423">
        <v>7492.82635</v>
      </c>
    </row>
    <row r="3272" ht="15.75" customHeight="1">
      <c r="B3272" s="422">
        <v>40464.0</v>
      </c>
      <c r="C3272" s="423">
        <v>275540.0</v>
      </c>
      <c r="D3272" s="423">
        <v>9.9039238E7</v>
      </c>
      <c r="E3272" s="423">
        <v>20337.212</v>
      </c>
      <c r="F3272" s="423">
        <v>3253940.649</v>
      </c>
      <c r="G3272" s="423" t="s">
        <v>6384</v>
      </c>
      <c r="H3272" s="423" t="s">
        <v>6384</v>
      </c>
      <c r="I3272" s="423" t="s">
        <v>6384</v>
      </c>
      <c r="J3272" s="423">
        <v>7513.45679</v>
      </c>
    </row>
    <row r="3273" ht="15.75" customHeight="1">
      <c r="B3273" s="422">
        <v>40463.0</v>
      </c>
      <c r="C3273" s="423">
        <v>262671.0</v>
      </c>
      <c r="D3273" s="423">
        <v>9.7458554E7</v>
      </c>
      <c r="E3273" s="423">
        <v>20189.895</v>
      </c>
      <c r="F3273" s="423">
        <v>3241684.625</v>
      </c>
      <c r="G3273" s="423" t="s">
        <v>6384</v>
      </c>
      <c r="H3273" s="423" t="s">
        <v>6384</v>
      </c>
      <c r="I3273" s="423" t="s">
        <v>6384</v>
      </c>
      <c r="J3273" s="423">
        <v>7463.05679</v>
      </c>
    </row>
    <row r="3274" ht="15.75" customHeight="1">
      <c r="B3274" s="422">
        <v>40462.0</v>
      </c>
      <c r="C3274" s="423">
        <v>225369.0</v>
      </c>
      <c r="D3274" s="423">
        <v>8.594799E7</v>
      </c>
      <c r="E3274" s="423">
        <v>15648.455</v>
      </c>
      <c r="F3274" s="423">
        <v>3215111.487</v>
      </c>
      <c r="G3274" s="423" t="s">
        <v>6384</v>
      </c>
      <c r="H3274" s="423" t="s">
        <v>6384</v>
      </c>
      <c r="I3274" s="423" t="s">
        <v>6384</v>
      </c>
      <c r="J3274" s="423">
        <v>7396.43294</v>
      </c>
    </row>
    <row r="3275" ht="15.75" customHeight="1">
      <c r="B3275" s="422">
        <v>40461.0</v>
      </c>
      <c r="C3275" s="423">
        <v>336540.0</v>
      </c>
      <c r="D3275" s="423">
        <v>1.35627073E8</v>
      </c>
      <c r="E3275" s="423">
        <v>23647.633</v>
      </c>
      <c r="F3275" s="423">
        <v>3168060.112</v>
      </c>
      <c r="G3275" s="423" t="s">
        <v>6384</v>
      </c>
      <c r="H3275" s="423" t="s">
        <v>6384</v>
      </c>
      <c r="I3275" s="423" t="s">
        <v>6384</v>
      </c>
      <c r="J3275" s="423">
        <v>7292.5425</v>
      </c>
    </row>
    <row r="3276" ht="15.75" customHeight="1">
      <c r="B3276" s="422">
        <v>40458.0</v>
      </c>
      <c r="C3276" s="423">
        <v>373793.0</v>
      </c>
      <c r="D3276" s="423">
        <v>1.5302494E8</v>
      </c>
      <c r="E3276" s="423">
        <v>28010.958</v>
      </c>
      <c r="F3276" s="423">
        <v>3243962.753</v>
      </c>
      <c r="G3276" s="423" t="s">
        <v>6384</v>
      </c>
      <c r="H3276" s="423" t="s">
        <v>6384</v>
      </c>
      <c r="I3276" s="423" t="s">
        <v>6384</v>
      </c>
      <c r="J3276" s="423">
        <v>7480.33594</v>
      </c>
    </row>
    <row r="3277" ht="15.75" customHeight="1">
      <c r="B3277" s="422">
        <v>40457.0</v>
      </c>
      <c r="C3277" s="423">
        <v>306574.0</v>
      </c>
      <c r="D3277" s="423">
        <v>1.17059659E8</v>
      </c>
      <c r="E3277" s="423">
        <v>24365.417</v>
      </c>
      <c r="F3277" s="423">
        <v>3228193.298</v>
      </c>
      <c r="G3277" s="423" t="s">
        <v>6384</v>
      </c>
      <c r="H3277" s="423" t="s">
        <v>6384</v>
      </c>
      <c r="I3277" s="423" t="s">
        <v>6384</v>
      </c>
      <c r="J3277" s="423">
        <v>7412.60595</v>
      </c>
    </row>
    <row r="3278" ht="15.75" customHeight="1">
      <c r="B3278" s="422">
        <v>40456.0</v>
      </c>
      <c r="C3278" s="423">
        <v>297725.0</v>
      </c>
      <c r="D3278" s="423">
        <v>1.45273608E8</v>
      </c>
      <c r="E3278" s="423">
        <v>21972.872</v>
      </c>
      <c r="F3278" s="423">
        <v>3196000.743</v>
      </c>
      <c r="G3278" s="423" t="s">
        <v>6384</v>
      </c>
      <c r="H3278" s="423" t="s">
        <v>6384</v>
      </c>
      <c r="I3278" s="423" t="s">
        <v>6384</v>
      </c>
      <c r="J3278" s="423">
        <v>7327.31134</v>
      </c>
    </row>
    <row r="3279" ht="15.75" customHeight="1">
      <c r="B3279" s="422">
        <v>40455.0</v>
      </c>
      <c r="C3279" s="423">
        <v>306957.0</v>
      </c>
      <c r="D3279" s="423">
        <v>1.18527325E8</v>
      </c>
      <c r="E3279" s="423">
        <v>24365.38</v>
      </c>
      <c r="F3279" s="423">
        <v>3189621.125</v>
      </c>
      <c r="G3279" s="423" t="s">
        <v>6384</v>
      </c>
      <c r="H3279" s="423" t="s">
        <v>6384</v>
      </c>
      <c r="I3279" s="423" t="s">
        <v>6384</v>
      </c>
      <c r="J3279" s="423">
        <v>7262.51663</v>
      </c>
    </row>
    <row r="3280" ht="15.75" customHeight="1">
      <c r="B3280" s="422">
        <v>40454.0</v>
      </c>
      <c r="C3280" s="423">
        <v>299222.0</v>
      </c>
      <c r="D3280" s="423">
        <v>1.038933E8</v>
      </c>
      <c r="E3280" s="423">
        <v>24892.195</v>
      </c>
      <c r="F3280" s="423">
        <v>3163556.473</v>
      </c>
      <c r="G3280" s="423" t="s">
        <v>6384</v>
      </c>
      <c r="H3280" s="423" t="s">
        <v>6384</v>
      </c>
      <c r="I3280" s="423" t="s">
        <v>6384</v>
      </c>
      <c r="J3280" s="423">
        <v>7223.48757</v>
      </c>
    </row>
    <row r="3281" ht="15.75" customHeight="1">
      <c r="B3281" s="422">
        <v>40451.0</v>
      </c>
      <c r="C3281" s="423">
        <v>284649.0</v>
      </c>
      <c r="D3281" s="423">
        <v>1.02192071E8</v>
      </c>
      <c r="E3281" s="423">
        <v>23498.974</v>
      </c>
      <c r="F3281" s="423">
        <v>3113233.18</v>
      </c>
      <c r="G3281" s="423" t="s">
        <v>6384</v>
      </c>
      <c r="H3281" s="423" t="s">
        <v>6384</v>
      </c>
      <c r="I3281" s="423" t="s">
        <v>6384</v>
      </c>
      <c r="J3281" s="423">
        <v>7097.3816</v>
      </c>
    </row>
    <row r="3282" ht="15.75" customHeight="1">
      <c r="B3282" s="422">
        <v>40450.0</v>
      </c>
      <c r="C3282" s="423">
        <v>264524.0</v>
      </c>
      <c r="D3282" s="423">
        <v>1.01631128E8</v>
      </c>
      <c r="E3282" s="423">
        <v>20173.344</v>
      </c>
      <c r="F3282" s="423">
        <v>3108673.318</v>
      </c>
      <c r="G3282" s="423" t="s">
        <v>6384</v>
      </c>
      <c r="H3282" s="423" t="s">
        <v>6384</v>
      </c>
      <c r="I3282" s="423" t="s">
        <v>6384</v>
      </c>
      <c r="J3282" s="423">
        <v>7088.53728</v>
      </c>
    </row>
    <row r="3283" ht="15.75" customHeight="1">
      <c r="B3283" s="422">
        <v>40449.0</v>
      </c>
      <c r="C3283" s="423">
        <v>287837.0</v>
      </c>
      <c r="D3283" s="423">
        <v>1.06194081E8</v>
      </c>
      <c r="E3283" s="423">
        <v>24719.486</v>
      </c>
      <c r="F3283" s="423">
        <v>3099442.904</v>
      </c>
      <c r="G3283" s="423" t="s">
        <v>6384</v>
      </c>
      <c r="H3283" s="423" t="s">
        <v>6384</v>
      </c>
      <c r="I3283" s="423" t="s">
        <v>6384</v>
      </c>
      <c r="J3283" s="423">
        <v>7042.36847</v>
      </c>
    </row>
    <row r="3284" ht="15.75" customHeight="1">
      <c r="B3284" s="422">
        <v>40448.0</v>
      </c>
      <c r="C3284" s="423">
        <v>283962.0</v>
      </c>
      <c r="D3284" s="423">
        <v>1.04831829E8</v>
      </c>
      <c r="E3284" s="423">
        <v>22569.767</v>
      </c>
      <c r="F3284" s="423">
        <v>3094347.803</v>
      </c>
      <c r="G3284" s="423" t="s">
        <v>6384</v>
      </c>
      <c r="H3284" s="423" t="s">
        <v>6384</v>
      </c>
      <c r="I3284" s="423" t="s">
        <v>6384</v>
      </c>
      <c r="J3284" s="423">
        <v>7026.26855</v>
      </c>
    </row>
    <row r="3285" ht="15.75" customHeight="1">
      <c r="B3285" s="422">
        <v>40447.0</v>
      </c>
      <c r="C3285" s="423">
        <v>245067.0</v>
      </c>
      <c r="D3285" s="423">
        <v>9.675155E7</v>
      </c>
      <c r="E3285" s="423">
        <v>19111.911</v>
      </c>
      <c r="F3285" s="423">
        <v>3076161.356</v>
      </c>
      <c r="G3285" s="423" t="s">
        <v>6384</v>
      </c>
      <c r="H3285" s="423" t="s">
        <v>6384</v>
      </c>
      <c r="I3285" s="423" t="s">
        <v>6384</v>
      </c>
      <c r="J3285" s="423">
        <v>6958.69287</v>
      </c>
    </row>
    <row r="3286" ht="15.75" customHeight="1">
      <c r="B3286" s="422">
        <v>40444.0</v>
      </c>
      <c r="C3286" s="423">
        <v>218419.0</v>
      </c>
      <c r="D3286" s="423">
        <v>8.9971058E7</v>
      </c>
      <c r="E3286" s="423">
        <v>15806.255</v>
      </c>
      <c r="F3286" s="423">
        <v>3062236.71</v>
      </c>
      <c r="G3286" s="423" t="s">
        <v>6384</v>
      </c>
      <c r="H3286" s="423" t="s">
        <v>6384</v>
      </c>
      <c r="I3286" s="423" t="s">
        <v>6384</v>
      </c>
      <c r="J3286" s="423">
        <v>6904.08232</v>
      </c>
    </row>
    <row r="3287" ht="15.75" customHeight="1">
      <c r="B3287" s="422">
        <v>40443.0</v>
      </c>
      <c r="C3287" s="423">
        <v>252681.0</v>
      </c>
      <c r="D3287" s="423">
        <v>1.04653748E8</v>
      </c>
      <c r="E3287" s="423">
        <v>17776.445</v>
      </c>
      <c r="F3287" s="423">
        <v>3057498.878</v>
      </c>
      <c r="G3287" s="423" t="s">
        <v>6384</v>
      </c>
      <c r="H3287" s="423" t="s">
        <v>6384</v>
      </c>
      <c r="I3287" s="423" t="s">
        <v>6384</v>
      </c>
      <c r="J3287" s="423">
        <v>6882.12278</v>
      </c>
    </row>
    <row r="3288" ht="15.75" customHeight="1">
      <c r="B3288" s="422">
        <v>40442.0</v>
      </c>
      <c r="C3288" s="423">
        <v>269021.0</v>
      </c>
      <c r="D3288" s="423">
        <v>1.07846729E8</v>
      </c>
      <c r="E3288" s="423">
        <v>20795.128</v>
      </c>
      <c r="F3288" s="423">
        <v>3076557.439</v>
      </c>
      <c r="G3288" s="423" t="s">
        <v>6384</v>
      </c>
      <c r="H3288" s="423" t="s">
        <v>6384</v>
      </c>
      <c r="I3288" s="423" t="s">
        <v>6384</v>
      </c>
      <c r="J3288" s="423">
        <v>6947.13878</v>
      </c>
    </row>
    <row r="3289" ht="15.75" customHeight="1">
      <c r="B3289" s="422">
        <v>40441.0</v>
      </c>
      <c r="C3289" s="423">
        <v>255349.0</v>
      </c>
      <c r="D3289" s="423">
        <v>1.09107604E8</v>
      </c>
      <c r="E3289" s="423">
        <v>19009.547</v>
      </c>
      <c r="F3289" s="423">
        <v>3058199.939</v>
      </c>
      <c r="G3289" s="423" t="s">
        <v>6384</v>
      </c>
      <c r="H3289" s="423" t="s">
        <v>6384</v>
      </c>
      <c r="I3289" s="423" t="s">
        <v>6384</v>
      </c>
      <c r="J3289" s="423">
        <v>6897.56416</v>
      </c>
    </row>
    <row r="3290" ht="15.75" customHeight="1">
      <c r="B3290" s="422">
        <v>40440.0</v>
      </c>
      <c r="C3290" s="423">
        <v>228554.0</v>
      </c>
      <c r="D3290" s="423">
        <v>9.6977655E7</v>
      </c>
      <c r="E3290" s="423">
        <v>18166.056</v>
      </c>
      <c r="F3290" s="423">
        <v>3034709.078</v>
      </c>
      <c r="G3290" s="423" t="s">
        <v>6384</v>
      </c>
      <c r="H3290" s="423" t="s">
        <v>6384</v>
      </c>
      <c r="I3290" s="423" t="s">
        <v>6384</v>
      </c>
      <c r="J3290" s="423">
        <v>6844.97762</v>
      </c>
    </row>
    <row r="3291" ht="15.75" customHeight="1">
      <c r="B3291" s="422">
        <v>40437.0</v>
      </c>
      <c r="C3291" s="423">
        <v>177003.0</v>
      </c>
      <c r="D3291" s="423">
        <v>7.3391709E7</v>
      </c>
      <c r="E3291" s="423">
        <v>13409.994</v>
      </c>
      <c r="F3291" s="423">
        <v>3023236.881</v>
      </c>
      <c r="G3291" s="423" t="s">
        <v>6384</v>
      </c>
      <c r="H3291" s="423" t="s">
        <v>6384</v>
      </c>
      <c r="I3291" s="423" t="s">
        <v>6384</v>
      </c>
      <c r="J3291" s="423">
        <v>6797.4694</v>
      </c>
    </row>
    <row r="3292" ht="15.75" customHeight="1">
      <c r="B3292" s="422">
        <v>40436.0</v>
      </c>
      <c r="C3292" s="423">
        <v>170384.0</v>
      </c>
      <c r="D3292" s="423">
        <v>6.8913066E7</v>
      </c>
      <c r="E3292" s="423">
        <v>13371.847</v>
      </c>
      <c r="F3292" s="423">
        <v>3026479.345</v>
      </c>
      <c r="G3292" s="423" t="s">
        <v>6384</v>
      </c>
      <c r="H3292" s="423" t="s">
        <v>6384</v>
      </c>
      <c r="I3292" s="423" t="s">
        <v>6384</v>
      </c>
      <c r="J3292" s="423">
        <v>6792.84264</v>
      </c>
    </row>
    <row r="3293" ht="15.75" customHeight="1">
      <c r="B3293" s="422">
        <v>40435.0</v>
      </c>
      <c r="C3293" s="423">
        <v>153090.0</v>
      </c>
      <c r="D3293" s="423">
        <v>5.2410446E7</v>
      </c>
      <c r="E3293" s="423">
        <v>11315.585</v>
      </c>
      <c r="F3293" s="423">
        <v>3035846.351</v>
      </c>
      <c r="G3293" s="423" t="s">
        <v>6384</v>
      </c>
      <c r="H3293" s="423" t="s">
        <v>6384</v>
      </c>
      <c r="I3293" s="423" t="s">
        <v>6384</v>
      </c>
      <c r="J3293" s="423">
        <v>6805.71221</v>
      </c>
    </row>
    <row r="3294" ht="15.75" customHeight="1">
      <c r="B3294" s="422">
        <v>40434.0</v>
      </c>
      <c r="C3294" s="423">
        <v>147463.0</v>
      </c>
      <c r="D3294" s="423">
        <v>5.3557396E7</v>
      </c>
      <c r="E3294" s="423">
        <v>10283.618</v>
      </c>
      <c r="F3294" s="423">
        <v>3031029.34</v>
      </c>
      <c r="G3294" s="423" t="s">
        <v>6384</v>
      </c>
      <c r="H3294" s="423" t="s">
        <v>6384</v>
      </c>
      <c r="I3294" s="423" t="s">
        <v>6384</v>
      </c>
      <c r="J3294" s="423">
        <v>6796.47615</v>
      </c>
    </row>
    <row r="3295" ht="15.75" customHeight="1">
      <c r="B3295" s="422">
        <v>40429.0</v>
      </c>
      <c r="C3295" s="423">
        <v>215406.0</v>
      </c>
      <c r="D3295" s="423">
        <v>9.3572748E7</v>
      </c>
      <c r="E3295" s="423">
        <v>16046.656</v>
      </c>
      <c r="F3295" s="423">
        <v>3037551.709</v>
      </c>
      <c r="G3295" s="423" t="s">
        <v>6384</v>
      </c>
      <c r="H3295" s="423" t="s">
        <v>6384</v>
      </c>
      <c r="I3295" s="423" t="s">
        <v>6384</v>
      </c>
      <c r="J3295" s="423">
        <v>6807.24093</v>
      </c>
    </row>
    <row r="3296" ht="15.75" customHeight="1">
      <c r="B3296" s="422">
        <v>40427.0</v>
      </c>
      <c r="C3296" s="423">
        <v>206142.0</v>
      </c>
      <c r="D3296" s="423">
        <v>8.2146915E7</v>
      </c>
      <c r="E3296" s="423">
        <v>15061.717</v>
      </c>
      <c r="F3296" s="423">
        <v>3039707.512</v>
      </c>
      <c r="G3296" s="423" t="s">
        <v>6384</v>
      </c>
      <c r="H3296" s="423" t="s">
        <v>6384</v>
      </c>
      <c r="I3296" s="423" t="s">
        <v>6384</v>
      </c>
      <c r="J3296" s="423">
        <v>6803.68538</v>
      </c>
    </row>
    <row r="3297" ht="15.75" customHeight="1">
      <c r="B3297" s="422">
        <v>40426.0</v>
      </c>
      <c r="C3297" s="423">
        <v>205694.0</v>
      </c>
      <c r="D3297" s="423">
        <v>7.3638613E7</v>
      </c>
      <c r="E3297" s="423">
        <v>16228.352</v>
      </c>
      <c r="F3297" s="423">
        <v>3073963.386</v>
      </c>
      <c r="G3297" s="423" t="s">
        <v>6384</v>
      </c>
      <c r="H3297" s="423" t="s">
        <v>6384</v>
      </c>
      <c r="I3297" s="423" t="s">
        <v>6384</v>
      </c>
      <c r="J3297" s="423">
        <v>6889.87814</v>
      </c>
    </row>
    <row r="3298" ht="15.75" customHeight="1">
      <c r="B3298" s="422">
        <v>40423.0</v>
      </c>
      <c r="C3298" s="423">
        <v>204517.0</v>
      </c>
      <c r="D3298" s="423">
        <v>8.5041845E7</v>
      </c>
      <c r="E3298" s="423">
        <v>15217.662</v>
      </c>
      <c r="F3298" s="423">
        <v>3035273.16</v>
      </c>
      <c r="G3298" s="423" t="s">
        <v>6384</v>
      </c>
      <c r="H3298" s="423" t="s">
        <v>6384</v>
      </c>
      <c r="I3298" s="423" t="s">
        <v>6384</v>
      </c>
      <c r="J3298" s="423">
        <v>6774.86834</v>
      </c>
    </row>
    <row r="3299" ht="15.75" customHeight="1">
      <c r="B3299" s="422">
        <v>40421.0</v>
      </c>
      <c r="C3299" s="423">
        <v>209147.0</v>
      </c>
      <c r="D3299" s="423">
        <v>1.32437544E8</v>
      </c>
      <c r="E3299" s="423">
        <v>14884.434</v>
      </c>
      <c r="F3299" s="423">
        <v>2984511.693</v>
      </c>
      <c r="G3299" s="423" t="s">
        <v>6384</v>
      </c>
      <c r="H3299" s="423" t="s">
        <v>6384</v>
      </c>
      <c r="I3299" s="423" t="s">
        <v>6384</v>
      </c>
      <c r="J3299" s="423">
        <v>6657.97497</v>
      </c>
    </row>
    <row r="3300" ht="15.75" customHeight="1">
      <c r="B3300" s="422">
        <v>40420.0</v>
      </c>
      <c r="C3300" s="423">
        <v>200670.0</v>
      </c>
      <c r="D3300" s="423">
        <v>7.8830363E7</v>
      </c>
      <c r="E3300" s="423">
        <v>15173.106</v>
      </c>
      <c r="F3300" s="423">
        <v>2964531.787</v>
      </c>
      <c r="G3300" s="423" t="s">
        <v>6384</v>
      </c>
      <c r="H3300" s="423" t="s">
        <v>6384</v>
      </c>
      <c r="I3300" s="423" t="s">
        <v>6384</v>
      </c>
      <c r="J3300" s="423">
        <v>6620.3314</v>
      </c>
    </row>
    <row r="3301" ht="15.75" customHeight="1">
      <c r="B3301" s="422">
        <v>40419.0</v>
      </c>
      <c r="C3301" s="423">
        <v>160011.0</v>
      </c>
      <c r="D3301" s="423">
        <v>6.3162629E7</v>
      </c>
      <c r="E3301" s="423">
        <v>11544.513</v>
      </c>
      <c r="F3301" s="423">
        <v>2982058.358</v>
      </c>
      <c r="G3301" s="423" t="s">
        <v>6384</v>
      </c>
      <c r="H3301" s="423" t="s">
        <v>6384</v>
      </c>
      <c r="I3301" s="423" t="s">
        <v>6384</v>
      </c>
      <c r="J3301" s="423">
        <v>6670.16661</v>
      </c>
    </row>
    <row r="3302" ht="15.75" customHeight="1">
      <c r="B3302" s="422">
        <v>40416.0</v>
      </c>
      <c r="C3302" s="423">
        <v>170914.0</v>
      </c>
      <c r="D3302" s="423">
        <v>7.4737621E7</v>
      </c>
      <c r="E3302" s="423">
        <v>12488.197</v>
      </c>
      <c r="F3302" s="423">
        <v>2977770.084</v>
      </c>
      <c r="G3302" s="423" t="s">
        <v>6384</v>
      </c>
      <c r="H3302" s="423" t="s">
        <v>6384</v>
      </c>
      <c r="I3302" s="423" t="s">
        <v>6384</v>
      </c>
      <c r="J3302" s="423">
        <v>6653.29393</v>
      </c>
    </row>
    <row r="3303" ht="15.75" customHeight="1">
      <c r="B3303" s="422">
        <v>40415.0</v>
      </c>
      <c r="C3303" s="423">
        <v>220615.0</v>
      </c>
      <c r="D3303" s="423">
        <v>7.9519049E7</v>
      </c>
      <c r="E3303" s="423">
        <v>16858.694</v>
      </c>
      <c r="F3303" s="423">
        <v>2977181.683</v>
      </c>
      <c r="G3303" s="423" t="s">
        <v>6384</v>
      </c>
      <c r="H3303" s="423" t="s">
        <v>6384</v>
      </c>
      <c r="I3303" s="423" t="s">
        <v>6384</v>
      </c>
      <c r="J3303" s="423">
        <v>6649.60412</v>
      </c>
    </row>
    <row r="3304" ht="15.75" customHeight="1">
      <c r="B3304" s="422">
        <v>40414.0</v>
      </c>
      <c r="C3304" s="423">
        <v>246707.0</v>
      </c>
      <c r="D3304" s="423">
        <v>9.3106667E7</v>
      </c>
      <c r="E3304" s="423">
        <v>19466.604</v>
      </c>
      <c r="F3304" s="423">
        <v>3020444.459</v>
      </c>
      <c r="G3304" s="423" t="s">
        <v>6384</v>
      </c>
      <c r="H3304" s="423" t="s">
        <v>6384</v>
      </c>
      <c r="I3304" s="423" t="s">
        <v>6384</v>
      </c>
      <c r="J3304" s="423">
        <v>6777.95722</v>
      </c>
    </row>
    <row r="3305" ht="15.75" customHeight="1">
      <c r="B3305" s="422">
        <v>40413.0</v>
      </c>
      <c r="C3305" s="423">
        <v>244176.0</v>
      </c>
      <c r="D3305" s="423">
        <v>9.0244676E7</v>
      </c>
      <c r="E3305" s="423">
        <v>19861.682</v>
      </c>
      <c r="F3305" s="423">
        <v>3011583.345</v>
      </c>
      <c r="G3305" s="423" t="s">
        <v>6384</v>
      </c>
      <c r="H3305" s="423" t="s">
        <v>6384</v>
      </c>
      <c r="I3305" s="423" t="s">
        <v>6384</v>
      </c>
      <c r="J3305" s="423">
        <v>6741.37533</v>
      </c>
    </row>
    <row r="3306" ht="15.75" customHeight="1">
      <c r="B3306" s="422">
        <v>40412.0</v>
      </c>
      <c r="C3306" s="423">
        <v>237738.0</v>
      </c>
      <c r="D3306" s="423">
        <v>8.717689E7</v>
      </c>
      <c r="E3306" s="423">
        <v>18526.538</v>
      </c>
      <c r="F3306" s="423">
        <v>3022371.811</v>
      </c>
      <c r="G3306" s="423" t="s">
        <v>6384</v>
      </c>
      <c r="H3306" s="423" t="s">
        <v>6384</v>
      </c>
      <c r="I3306" s="423" t="s">
        <v>6384</v>
      </c>
      <c r="J3306" s="423">
        <v>6760.5568</v>
      </c>
    </row>
    <row r="3307" ht="15.75" customHeight="1">
      <c r="B3307" s="422">
        <v>40409.0</v>
      </c>
      <c r="C3307" s="423">
        <v>223721.0</v>
      </c>
      <c r="D3307" s="423">
        <v>7.0186697E7</v>
      </c>
      <c r="E3307" s="423">
        <v>17995.871</v>
      </c>
      <c r="F3307" s="423">
        <v>3014396.368</v>
      </c>
      <c r="G3307" s="423" t="s">
        <v>6384</v>
      </c>
      <c r="H3307" s="423" t="s">
        <v>6384</v>
      </c>
      <c r="I3307" s="423" t="s">
        <v>6384</v>
      </c>
      <c r="J3307" s="423">
        <v>6743.20691</v>
      </c>
    </row>
    <row r="3308" ht="15.75" customHeight="1">
      <c r="B3308" s="422">
        <v>40408.0</v>
      </c>
      <c r="C3308" s="423">
        <v>249774.0</v>
      </c>
      <c r="D3308" s="423">
        <v>7.9877779E7</v>
      </c>
      <c r="E3308" s="423">
        <v>21773.402</v>
      </c>
      <c r="F3308" s="423">
        <v>3008993.429</v>
      </c>
      <c r="G3308" s="423" t="s">
        <v>6384</v>
      </c>
      <c r="H3308" s="423" t="s">
        <v>6384</v>
      </c>
      <c r="I3308" s="423" t="s">
        <v>6384</v>
      </c>
      <c r="J3308" s="423">
        <v>6719.83448</v>
      </c>
    </row>
    <row r="3309" ht="15.75" customHeight="1">
      <c r="B3309" s="422">
        <v>40407.0</v>
      </c>
      <c r="C3309" s="423">
        <v>236650.0</v>
      </c>
      <c r="D3309" s="423">
        <v>7.7265412E7</v>
      </c>
      <c r="E3309" s="423">
        <v>19277.034</v>
      </c>
      <c r="F3309" s="423">
        <v>2972129.151</v>
      </c>
      <c r="G3309" s="423" t="s">
        <v>6384</v>
      </c>
      <c r="H3309" s="423" t="s">
        <v>6384</v>
      </c>
      <c r="I3309" s="423" t="s">
        <v>6384</v>
      </c>
      <c r="J3309" s="423">
        <v>6633.46994</v>
      </c>
    </row>
    <row r="3310" ht="15.75" customHeight="1">
      <c r="B3310" s="422">
        <v>40406.0</v>
      </c>
      <c r="C3310" s="423">
        <v>196244.0</v>
      </c>
      <c r="D3310" s="423">
        <v>6.330897E7</v>
      </c>
      <c r="E3310" s="423">
        <v>15403.451</v>
      </c>
      <c r="F3310" s="423">
        <v>2962578.354</v>
      </c>
      <c r="G3310" s="423" t="s">
        <v>6384</v>
      </c>
      <c r="H3310" s="423" t="s">
        <v>6384</v>
      </c>
      <c r="I3310" s="423" t="s">
        <v>6384</v>
      </c>
      <c r="J3310" s="423">
        <v>6622.52317</v>
      </c>
    </row>
    <row r="3311" ht="15.75" customHeight="1">
      <c r="B3311" s="422">
        <v>40402.0</v>
      </c>
      <c r="C3311" s="423">
        <v>177020.0</v>
      </c>
      <c r="D3311" s="423">
        <v>5.419739E7</v>
      </c>
      <c r="E3311" s="423">
        <v>14433.249</v>
      </c>
      <c r="F3311" s="423">
        <v>2978273.597</v>
      </c>
      <c r="G3311" s="423" t="s">
        <v>6384</v>
      </c>
      <c r="H3311" s="423" t="s">
        <v>6384</v>
      </c>
      <c r="I3311" s="423" t="s">
        <v>6384</v>
      </c>
      <c r="J3311" s="423">
        <v>6672.96571</v>
      </c>
    </row>
    <row r="3312" ht="15.75" customHeight="1">
      <c r="B3312" s="422">
        <v>40401.0</v>
      </c>
      <c r="C3312" s="423">
        <v>224644.0</v>
      </c>
      <c r="D3312" s="423">
        <v>7.0040267E7</v>
      </c>
      <c r="E3312" s="423">
        <v>17270.855</v>
      </c>
      <c r="F3312" s="423">
        <v>2958567.419</v>
      </c>
      <c r="G3312" s="423" t="s">
        <v>6384</v>
      </c>
      <c r="H3312" s="423" t="s">
        <v>6384</v>
      </c>
      <c r="I3312" s="423" t="s">
        <v>6384</v>
      </c>
      <c r="J3312" s="423">
        <v>6673.13211</v>
      </c>
    </row>
    <row r="3313" ht="15.75" customHeight="1">
      <c r="B3313" s="422">
        <v>40400.0</v>
      </c>
      <c r="C3313" s="423">
        <v>289965.0</v>
      </c>
      <c r="D3313" s="423">
        <v>9.6901248E7</v>
      </c>
      <c r="E3313" s="423">
        <v>24388.816</v>
      </c>
      <c r="F3313" s="423">
        <v>2960105.818</v>
      </c>
      <c r="G3313" s="423" t="s">
        <v>6384</v>
      </c>
      <c r="H3313" s="423" t="s">
        <v>6384</v>
      </c>
      <c r="I3313" s="423" t="s">
        <v>6384</v>
      </c>
      <c r="J3313" s="423">
        <v>6662.96401</v>
      </c>
    </row>
    <row r="3314" ht="15.75" customHeight="1">
      <c r="B3314" s="422">
        <v>40399.0</v>
      </c>
      <c r="C3314" s="423">
        <v>259389.0</v>
      </c>
      <c r="D3314" s="423">
        <v>7.8878545E7</v>
      </c>
      <c r="E3314" s="423">
        <v>21511.202</v>
      </c>
      <c r="F3314" s="423">
        <v>2935818.693</v>
      </c>
      <c r="G3314" s="423" t="s">
        <v>6384</v>
      </c>
      <c r="H3314" s="423" t="s">
        <v>6384</v>
      </c>
      <c r="I3314" s="423" t="s">
        <v>6384</v>
      </c>
      <c r="J3314" s="423">
        <v>6620.98105</v>
      </c>
    </row>
    <row r="3315" ht="15.75" customHeight="1">
      <c r="B3315" s="422">
        <v>40398.0</v>
      </c>
      <c r="C3315" s="423">
        <v>261122.0</v>
      </c>
      <c r="D3315" s="423">
        <v>7.6546356E7</v>
      </c>
      <c r="E3315" s="423">
        <v>21840.093</v>
      </c>
      <c r="F3315" s="423">
        <v>2929547.311</v>
      </c>
      <c r="G3315" s="423" t="s">
        <v>6384</v>
      </c>
      <c r="H3315" s="423" t="s">
        <v>6384</v>
      </c>
      <c r="I3315" s="423" t="s">
        <v>6384</v>
      </c>
      <c r="J3315" s="423">
        <v>6601.77015</v>
      </c>
    </row>
    <row r="3316" ht="15.75" customHeight="1">
      <c r="B3316" s="422">
        <v>40395.0</v>
      </c>
      <c r="C3316" s="423">
        <v>263418.0</v>
      </c>
      <c r="D3316" s="423">
        <v>7.9754824E7</v>
      </c>
      <c r="E3316" s="423">
        <v>19881.096</v>
      </c>
      <c r="F3316" s="423">
        <v>2923626.98</v>
      </c>
      <c r="G3316" s="423" t="s">
        <v>6384</v>
      </c>
      <c r="H3316" s="423" t="s">
        <v>6384</v>
      </c>
      <c r="I3316" s="423" t="s">
        <v>6384</v>
      </c>
      <c r="J3316" s="423">
        <v>6575.59149</v>
      </c>
    </row>
    <row r="3317" ht="15.75" customHeight="1">
      <c r="B3317" s="422">
        <v>40394.0</v>
      </c>
      <c r="C3317" s="423">
        <v>252437.0</v>
      </c>
      <c r="D3317" s="423">
        <v>8.5950584E7</v>
      </c>
      <c r="E3317" s="423">
        <v>19808.491</v>
      </c>
      <c r="F3317" s="423">
        <v>2907401.577</v>
      </c>
      <c r="G3317" s="423" t="s">
        <v>6384</v>
      </c>
      <c r="H3317" s="423" t="s">
        <v>6384</v>
      </c>
      <c r="I3317" s="423" t="s">
        <v>6384</v>
      </c>
      <c r="J3317" s="423">
        <v>6531.6029</v>
      </c>
    </row>
    <row r="3318" ht="15.75" customHeight="1">
      <c r="B3318" s="422">
        <v>40393.0</v>
      </c>
      <c r="C3318" s="423">
        <v>249865.0</v>
      </c>
      <c r="D3318" s="423">
        <v>9.136652E7</v>
      </c>
      <c r="E3318" s="423">
        <v>19744.615</v>
      </c>
      <c r="F3318" s="423">
        <v>2903212.104</v>
      </c>
      <c r="G3318" s="423" t="s">
        <v>6384</v>
      </c>
      <c r="H3318" s="423" t="s">
        <v>6384</v>
      </c>
      <c r="I3318" s="423" t="s">
        <v>6384</v>
      </c>
      <c r="J3318" s="423">
        <v>6483.92642</v>
      </c>
    </row>
    <row r="3319" ht="15.75" customHeight="1">
      <c r="B3319" s="422">
        <v>40392.0</v>
      </c>
      <c r="C3319" s="423">
        <v>224539.0</v>
      </c>
      <c r="D3319" s="423">
        <v>8.9012602E7</v>
      </c>
      <c r="E3319" s="423">
        <v>16186.086</v>
      </c>
      <c r="F3319" s="423">
        <v>2889977.495</v>
      </c>
      <c r="G3319" s="423" t="s">
        <v>6384</v>
      </c>
      <c r="H3319" s="423" t="s">
        <v>6384</v>
      </c>
      <c r="I3319" s="423" t="s">
        <v>6384</v>
      </c>
      <c r="J3319" s="423">
        <v>6439.09886</v>
      </c>
    </row>
    <row r="3320" ht="15.75" customHeight="1">
      <c r="B3320" s="422">
        <v>40391.0</v>
      </c>
      <c r="C3320" s="423">
        <v>226591.0</v>
      </c>
      <c r="D3320" s="423">
        <v>8.0928826E7</v>
      </c>
      <c r="E3320" s="423">
        <v>16120.031</v>
      </c>
      <c r="F3320" s="423">
        <v>2865932.231</v>
      </c>
      <c r="G3320" s="423" t="s">
        <v>6384</v>
      </c>
      <c r="H3320" s="423" t="s">
        <v>6384</v>
      </c>
      <c r="I3320" s="423" t="s">
        <v>6384</v>
      </c>
      <c r="J3320" s="423">
        <v>6436.76643</v>
      </c>
    </row>
    <row r="3321" ht="15.75" customHeight="1">
      <c r="B3321" s="422">
        <v>40388.0</v>
      </c>
      <c r="C3321" s="423">
        <v>196996.0</v>
      </c>
      <c r="D3321" s="423">
        <v>7.0896765E7</v>
      </c>
      <c r="E3321" s="423">
        <v>13593.523</v>
      </c>
      <c r="F3321" s="423">
        <v>2821701.755</v>
      </c>
      <c r="G3321" s="423" t="s">
        <v>6384</v>
      </c>
      <c r="H3321" s="423" t="s">
        <v>6384</v>
      </c>
      <c r="I3321" s="423" t="s">
        <v>6384</v>
      </c>
      <c r="J3321" s="423">
        <v>6342.75809</v>
      </c>
    </row>
    <row r="3322" ht="15.75" customHeight="1">
      <c r="B3322" s="422">
        <v>40386.0</v>
      </c>
      <c r="C3322" s="423">
        <v>221696.0</v>
      </c>
      <c r="D3322" s="423">
        <v>6.9470034E7</v>
      </c>
      <c r="E3322" s="423">
        <v>16053.046</v>
      </c>
      <c r="F3322" s="423">
        <v>2798030.499</v>
      </c>
      <c r="G3322" s="423" t="s">
        <v>6384</v>
      </c>
      <c r="H3322" s="423" t="s">
        <v>6384</v>
      </c>
      <c r="I3322" s="423" t="s">
        <v>6384</v>
      </c>
      <c r="J3322" s="423">
        <v>6287.53244</v>
      </c>
    </row>
    <row r="3323" ht="15.75" customHeight="1">
      <c r="B3323" s="422">
        <v>40385.0</v>
      </c>
      <c r="C3323" s="423">
        <v>178620.0</v>
      </c>
      <c r="D3323" s="423">
        <v>5.1127079E7</v>
      </c>
      <c r="E3323" s="423">
        <v>12857.042</v>
      </c>
      <c r="F3323" s="423">
        <v>2808456.743</v>
      </c>
      <c r="G3323" s="423" t="s">
        <v>6384</v>
      </c>
      <c r="H3323" s="423" t="s">
        <v>6384</v>
      </c>
      <c r="I3323" s="423" t="s">
        <v>6384</v>
      </c>
      <c r="J3323" s="423">
        <v>6325.78145</v>
      </c>
    </row>
    <row r="3324" ht="15.75" customHeight="1">
      <c r="B3324" s="422">
        <v>40384.0</v>
      </c>
      <c r="C3324" s="423">
        <v>205775.0</v>
      </c>
      <c r="D3324" s="423">
        <v>6.3834477E7</v>
      </c>
      <c r="E3324" s="423">
        <v>14496.727</v>
      </c>
      <c r="F3324" s="423">
        <v>2759069.662</v>
      </c>
      <c r="G3324" s="423" t="s">
        <v>6384</v>
      </c>
      <c r="H3324" s="423" t="s">
        <v>6384</v>
      </c>
      <c r="I3324" s="423" t="s">
        <v>6384</v>
      </c>
      <c r="J3324" s="423">
        <v>6200.21612</v>
      </c>
    </row>
    <row r="3325" ht="15.75" customHeight="1">
      <c r="B3325" s="422">
        <v>40381.0</v>
      </c>
      <c r="C3325" s="423">
        <v>237858.0</v>
      </c>
      <c r="D3325" s="423">
        <v>7.134192E7</v>
      </c>
      <c r="E3325" s="423">
        <v>17849.42</v>
      </c>
      <c r="F3325" s="423">
        <v>2824133.802</v>
      </c>
      <c r="G3325" s="423" t="s">
        <v>6384</v>
      </c>
      <c r="H3325" s="423" t="s">
        <v>6384</v>
      </c>
      <c r="I3325" s="423" t="s">
        <v>6384</v>
      </c>
      <c r="J3325" s="423">
        <v>6404.96827</v>
      </c>
    </row>
    <row r="3326" ht="15.75" customHeight="1">
      <c r="B3326" s="422">
        <v>40380.0</v>
      </c>
      <c r="C3326" s="423">
        <v>237825.0</v>
      </c>
      <c r="D3326" s="423">
        <v>6.8332893E7</v>
      </c>
      <c r="E3326" s="423">
        <v>18048.231</v>
      </c>
      <c r="F3326" s="423">
        <v>2849173.695</v>
      </c>
      <c r="G3326" s="423" t="s">
        <v>6384</v>
      </c>
      <c r="H3326" s="423" t="s">
        <v>6384</v>
      </c>
      <c r="I3326" s="423" t="s">
        <v>6384</v>
      </c>
      <c r="J3326" s="423">
        <v>6495.20277</v>
      </c>
    </row>
    <row r="3327" ht="15.75" customHeight="1">
      <c r="B3327" s="422">
        <v>40379.0</v>
      </c>
      <c r="C3327" s="423">
        <v>234981.0</v>
      </c>
      <c r="D3327" s="423">
        <v>6.6699377E7</v>
      </c>
      <c r="E3327" s="423">
        <v>17382.519</v>
      </c>
      <c r="F3327" s="423">
        <v>2841001.855</v>
      </c>
      <c r="G3327" s="423" t="s">
        <v>6384</v>
      </c>
      <c r="H3327" s="423" t="s">
        <v>6384</v>
      </c>
      <c r="I3327" s="423" t="s">
        <v>6384</v>
      </c>
      <c r="J3327" s="423">
        <v>6468.22553</v>
      </c>
    </row>
    <row r="3328" ht="15.75" customHeight="1">
      <c r="B3328" s="422">
        <v>40378.0</v>
      </c>
      <c r="C3328" s="423">
        <v>199021.0</v>
      </c>
      <c r="D3328" s="423">
        <v>5.7405861E7</v>
      </c>
      <c r="E3328" s="423">
        <v>15347.002</v>
      </c>
      <c r="F3328" s="423">
        <v>2845406.508</v>
      </c>
      <c r="G3328" s="423" t="s">
        <v>6384</v>
      </c>
      <c r="H3328" s="423" t="s">
        <v>6384</v>
      </c>
      <c r="I3328" s="423" t="s">
        <v>6384</v>
      </c>
      <c r="J3328" s="423">
        <v>6462.9314</v>
      </c>
    </row>
    <row r="3329" ht="15.75" customHeight="1">
      <c r="B3329" s="422">
        <v>40377.0</v>
      </c>
      <c r="C3329" s="423">
        <v>202942.0</v>
      </c>
      <c r="D3329" s="423">
        <v>6.1098084E7</v>
      </c>
      <c r="E3329" s="423">
        <v>16405.202</v>
      </c>
      <c r="F3329" s="423">
        <v>2816027.038</v>
      </c>
      <c r="G3329" s="423" t="s">
        <v>6384</v>
      </c>
      <c r="H3329" s="423" t="s">
        <v>6384</v>
      </c>
      <c r="I3329" s="423" t="s">
        <v>6384</v>
      </c>
      <c r="J3329" s="423">
        <v>6375.93781</v>
      </c>
    </row>
    <row r="3330" ht="15.75" customHeight="1">
      <c r="B3330" s="422">
        <v>40374.0</v>
      </c>
      <c r="C3330" s="423">
        <v>167653.0</v>
      </c>
      <c r="D3330" s="423">
        <v>5.782996E7</v>
      </c>
      <c r="E3330" s="423">
        <v>12488.288</v>
      </c>
      <c r="F3330" s="423">
        <v>2776111.183</v>
      </c>
      <c r="G3330" s="423" t="s">
        <v>6384</v>
      </c>
      <c r="H3330" s="423" t="s">
        <v>6384</v>
      </c>
      <c r="I3330" s="423" t="s">
        <v>6384</v>
      </c>
      <c r="J3330" s="423">
        <v>6309.43776</v>
      </c>
    </row>
    <row r="3331" ht="15.75" customHeight="1">
      <c r="B3331" s="422">
        <v>40373.0</v>
      </c>
      <c r="C3331" s="423">
        <v>200188.0</v>
      </c>
      <c r="D3331" s="423">
        <v>5.0933151E7</v>
      </c>
      <c r="E3331" s="423">
        <v>15934.203</v>
      </c>
      <c r="F3331" s="423">
        <v>2762135.011</v>
      </c>
      <c r="G3331" s="423" t="s">
        <v>6384</v>
      </c>
      <c r="H3331" s="423" t="s">
        <v>6384</v>
      </c>
      <c r="I3331" s="423" t="s">
        <v>6384</v>
      </c>
      <c r="J3331" s="423">
        <v>6304.86823</v>
      </c>
    </row>
    <row r="3332" ht="15.75" customHeight="1">
      <c r="B3332" s="422">
        <v>40372.0</v>
      </c>
      <c r="C3332" s="423">
        <v>204318.0</v>
      </c>
      <c r="D3332" s="423">
        <v>4.8629074E7</v>
      </c>
      <c r="E3332" s="423">
        <v>16142.942</v>
      </c>
      <c r="F3332" s="423">
        <v>2783293.729</v>
      </c>
      <c r="G3332" s="423" t="s">
        <v>6384</v>
      </c>
      <c r="H3332" s="423" t="s">
        <v>6384</v>
      </c>
      <c r="I3332" s="423" t="s">
        <v>6384</v>
      </c>
      <c r="J3332" s="423">
        <v>6381.04309</v>
      </c>
    </row>
    <row r="3333" ht="15.75" customHeight="1">
      <c r="B3333" s="422">
        <v>40371.0</v>
      </c>
      <c r="C3333" s="423">
        <v>173348.0</v>
      </c>
      <c r="D3333" s="423">
        <v>4.0749634E7</v>
      </c>
      <c r="E3333" s="423">
        <v>11694.634</v>
      </c>
      <c r="F3333" s="423">
        <v>2756042.014</v>
      </c>
      <c r="G3333" s="423" t="s">
        <v>6384</v>
      </c>
      <c r="H3333" s="423" t="s">
        <v>6384</v>
      </c>
      <c r="I3333" s="423" t="s">
        <v>6384</v>
      </c>
      <c r="J3333" s="423">
        <v>6313.319</v>
      </c>
    </row>
    <row r="3334" ht="15.75" customHeight="1">
      <c r="B3334" s="422">
        <v>40370.0</v>
      </c>
      <c r="C3334" s="423">
        <v>196320.0</v>
      </c>
      <c r="D3334" s="423">
        <v>5.0812385E7</v>
      </c>
      <c r="E3334" s="423">
        <v>16182.218</v>
      </c>
      <c r="F3334" s="423">
        <v>2752011.372</v>
      </c>
      <c r="G3334" s="423" t="s">
        <v>6384</v>
      </c>
      <c r="H3334" s="423" t="s">
        <v>6384</v>
      </c>
      <c r="I3334" s="423" t="s">
        <v>6384</v>
      </c>
      <c r="J3334" s="423">
        <v>6303.54289</v>
      </c>
    </row>
    <row r="3335" ht="15.75" customHeight="1">
      <c r="B3335" s="422">
        <v>40367.0</v>
      </c>
      <c r="C3335" s="423">
        <v>231494.0</v>
      </c>
      <c r="D3335" s="423">
        <v>6.0877718E7</v>
      </c>
      <c r="E3335" s="423">
        <v>21753.783</v>
      </c>
      <c r="F3335" s="423">
        <v>2796364.531</v>
      </c>
      <c r="G3335" s="423" t="s">
        <v>6384</v>
      </c>
      <c r="H3335" s="423" t="s">
        <v>6384</v>
      </c>
      <c r="I3335" s="423" t="s">
        <v>6384</v>
      </c>
      <c r="J3335" s="423">
        <v>6432.50034</v>
      </c>
    </row>
    <row r="3336" ht="15.75" customHeight="1">
      <c r="B3336" s="422">
        <v>40366.0</v>
      </c>
      <c r="C3336" s="423">
        <v>223513.0</v>
      </c>
      <c r="D3336" s="423">
        <v>6.1850053E7</v>
      </c>
      <c r="E3336" s="423">
        <v>21717.183</v>
      </c>
      <c r="F3336" s="423">
        <v>2791792.273</v>
      </c>
      <c r="G3336" s="423" t="s">
        <v>6384</v>
      </c>
      <c r="H3336" s="423" t="s">
        <v>6384</v>
      </c>
      <c r="I3336" s="423" t="s">
        <v>6384</v>
      </c>
      <c r="J3336" s="423">
        <v>6404.71576</v>
      </c>
    </row>
    <row r="3337" ht="15.75" customHeight="1">
      <c r="B3337" s="422">
        <v>40365.0</v>
      </c>
      <c r="C3337" s="423">
        <v>250606.0</v>
      </c>
      <c r="D3337" s="423">
        <v>7.3695764E7</v>
      </c>
      <c r="E3337" s="423">
        <v>22467.903</v>
      </c>
      <c r="F3337" s="423">
        <v>2773191.749</v>
      </c>
      <c r="G3337" s="423" t="s">
        <v>6384</v>
      </c>
      <c r="H3337" s="423" t="s">
        <v>6384</v>
      </c>
      <c r="I3337" s="423" t="s">
        <v>6384</v>
      </c>
      <c r="J3337" s="423">
        <v>6354.69937</v>
      </c>
    </row>
    <row r="3338" ht="15.75" customHeight="1">
      <c r="B3338" s="422">
        <v>40364.0</v>
      </c>
      <c r="C3338" s="423">
        <v>233521.0</v>
      </c>
      <c r="D3338" s="423">
        <v>6.7069971E7</v>
      </c>
      <c r="E3338" s="423">
        <v>21082.156</v>
      </c>
      <c r="F3338" s="423">
        <v>2765245.772</v>
      </c>
      <c r="G3338" s="423" t="s">
        <v>6384</v>
      </c>
      <c r="H3338" s="423" t="s">
        <v>6384</v>
      </c>
      <c r="I3338" s="423" t="s">
        <v>6384</v>
      </c>
      <c r="J3338" s="423">
        <v>6354.68333</v>
      </c>
    </row>
    <row r="3339" ht="15.75" customHeight="1">
      <c r="B3339" s="422">
        <v>40363.0</v>
      </c>
      <c r="C3339" s="423">
        <v>226619.0</v>
      </c>
      <c r="D3339" s="423">
        <v>7.0569849E7</v>
      </c>
      <c r="E3339" s="423">
        <v>21273.248</v>
      </c>
      <c r="F3339" s="423">
        <v>2702931.119</v>
      </c>
      <c r="G3339" s="423" t="s">
        <v>6384</v>
      </c>
      <c r="H3339" s="423" t="s">
        <v>6384</v>
      </c>
      <c r="I3339" s="423" t="s">
        <v>6384</v>
      </c>
      <c r="J3339" s="423">
        <v>6217.07615</v>
      </c>
    </row>
    <row r="3340" ht="15.75" customHeight="1">
      <c r="B3340" s="422">
        <v>40359.0</v>
      </c>
      <c r="C3340" s="423">
        <v>210841.0</v>
      </c>
      <c r="D3340" s="423">
        <v>6.6436389E7</v>
      </c>
      <c r="E3340" s="423">
        <v>18873.757</v>
      </c>
      <c r="F3340" s="423">
        <v>2700744.561</v>
      </c>
      <c r="G3340" s="423" t="s">
        <v>6384</v>
      </c>
      <c r="H3340" s="423" t="s">
        <v>6384</v>
      </c>
      <c r="I3340" s="423" t="s">
        <v>6384</v>
      </c>
      <c r="J3340" s="423">
        <v>6153.67737</v>
      </c>
    </row>
    <row r="3341" ht="15.75" customHeight="1">
      <c r="B3341" s="422">
        <v>40358.0</v>
      </c>
      <c r="C3341" s="423">
        <v>199692.0</v>
      </c>
      <c r="D3341" s="423">
        <v>5.5377923E7</v>
      </c>
      <c r="E3341" s="423">
        <v>16752.661</v>
      </c>
      <c r="F3341" s="423">
        <v>2708977.654</v>
      </c>
      <c r="G3341" s="423" t="s">
        <v>6384</v>
      </c>
      <c r="H3341" s="423" t="s">
        <v>6384</v>
      </c>
      <c r="I3341" s="423" t="s">
        <v>6384</v>
      </c>
      <c r="J3341" s="423">
        <v>6172.54289</v>
      </c>
    </row>
    <row r="3342" ht="15.75" customHeight="1">
      <c r="B3342" s="422">
        <v>40357.0</v>
      </c>
      <c r="C3342" s="423">
        <v>176177.0</v>
      </c>
      <c r="D3342" s="423">
        <v>5.2064048E7</v>
      </c>
      <c r="E3342" s="423">
        <v>15671.294</v>
      </c>
      <c r="F3342" s="423">
        <v>2721869.053</v>
      </c>
      <c r="G3342" s="423" t="s">
        <v>6384</v>
      </c>
      <c r="H3342" s="423" t="s">
        <v>6384</v>
      </c>
      <c r="I3342" s="423" t="s">
        <v>6384</v>
      </c>
      <c r="J3342" s="423">
        <v>6201.49029</v>
      </c>
    </row>
    <row r="3343" ht="15.75" customHeight="1">
      <c r="B3343" s="422">
        <v>40356.0</v>
      </c>
      <c r="C3343" s="423">
        <v>177487.0</v>
      </c>
      <c r="D3343" s="423">
        <v>5.417277E7</v>
      </c>
      <c r="E3343" s="423">
        <v>15219.788</v>
      </c>
      <c r="F3343" s="423">
        <v>2724037.021</v>
      </c>
      <c r="G3343" s="423" t="s">
        <v>6384</v>
      </c>
      <c r="H3343" s="423" t="s">
        <v>6384</v>
      </c>
      <c r="I3343" s="423" t="s">
        <v>6384</v>
      </c>
      <c r="J3343" s="423">
        <v>6212.70209</v>
      </c>
    </row>
    <row r="3344" ht="15.75" customHeight="1">
      <c r="B3344" s="422">
        <v>40353.0</v>
      </c>
      <c r="C3344" s="423">
        <v>181886.0</v>
      </c>
      <c r="D3344" s="423">
        <v>6.0007672E7</v>
      </c>
      <c r="E3344" s="423">
        <v>15590.896</v>
      </c>
      <c r="F3344" s="423">
        <v>2712669.221</v>
      </c>
      <c r="G3344" s="423" t="s">
        <v>6384</v>
      </c>
      <c r="H3344" s="423" t="s">
        <v>6384</v>
      </c>
      <c r="I3344" s="423" t="s">
        <v>6384</v>
      </c>
      <c r="J3344" s="423">
        <v>6189.85325</v>
      </c>
    </row>
    <row r="3345" ht="15.75" customHeight="1">
      <c r="B3345" s="422">
        <v>40352.0</v>
      </c>
      <c r="C3345" s="423">
        <v>185100.0</v>
      </c>
      <c r="D3345" s="423">
        <v>7.9606893E7</v>
      </c>
      <c r="E3345" s="423">
        <v>16332.103</v>
      </c>
      <c r="F3345" s="423">
        <v>2704973.239</v>
      </c>
      <c r="G3345" s="423" t="s">
        <v>6384</v>
      </c>
      <c r="H3345" s="423" t="s">
        <v>6384</v>
      </c>
      <c r="I3345" s="423" t="s">
        <v>6384</v>
      </c>
      <c r="J3345" s="423">
        <v>6187.49652</v>
      </c>
    </row>
    <row r="3346" ht="15.75" customHeight="1">
      <c r="B3346" s="422">
        <v>40351.0</v>
      </c>
      <c r="C3346" s="423">
        <v>155326.0</v>
      </c>
      <c r="D3346" s="423">
        <v>3.6776205E7</v>
      </c>
      <c r="E3346" s="423">
        <v>12491.885</v>
      </c>
      <c r="F3346" s="423">
        <v>2708842.954</v>
      </c>
      <c r="G3346" s="423" t="s">
        <v>6384</v>
      </c>
      <c r="H3346" s="423" t="s">
        <v>6384</v>
      </c>
      <c r="I3346" s="423" t="s">
        <v>6384</v>
      </c>
      <c r="J3346" s="423">
        <v>6207.55606</v>
      </c>
    </row>
    <row r="3347" ht="15.75" customHeight="1">
      <c r="B3347" s="422">
        <v>40350.0</v>
      </c>
      <c r="C3347" s="423">
        <v>164620.0</v>
      </c>
      <c r="D3347" s="423">
        <v>3.5679165E7</v>
      </c>
      <c r="E3347" s="423">
        <v>12456.035</v>
      </c>
      <c r="F3347" s="423">
        <v>2669977.955</v>
      </c>
      <c r="G3347" s="423" t="s">
        <v>6384</v>
      </c>
      <c r="H3347" s="423" t="s">
        <v>6384</v>
      </c>
      <c r="I3347" s="423" t="s">
        <v>6384</v>
      </c>
      <c r="J3347" s="423">
        <v>6101.14551</v>
      </c>
    </row>
    <row r="3348" ht="15.75" customHeight="1">
      <c r="B3348" s="422">
        <v>40349.0</v>
      </c>
      <c r="C3348" s="423">
        <v>206505.0</v>
      </c>
      <c r="D3348" s="423">
        <v>5.1778073E7</v>
      </c>
      <c r="E3348" s="423">
        <v>17021.292</v>
      </c>
      <c r="F3348" s="423">
        <v>2710171.972</v>
      </c>
      <c r="G3348" s="423" t="s">
        <v>6384</v>
      </c>
      <c r="H3348" s="423" t="s">
        <v>6384</v>
      </c>
      <c r="I3348" s="423" t="s">
        <v>6384</v>
      </c>
      <c r="J3348" s="423">
        <v>6217.27244</v>
      </c>
    </row>
    <row r="3349" ht="15.75" customHeight="1">
      <c r="B3349" s="422">
        <v>40346.0</v>
      </c>
      <c r="C3349" s="423">
        <v>192397.0</v>
      </c>
      <c r="D3349" s="423">
        <v>4.7937414E7</v>
      </c>
      <c r="E3349" s="423">
        <v>16881.588</v>
      </c>
      <c r="F3349" s="423">
        <v>2727613.167</v>
      </c>
      <c r="G3349" s="423" t="s">
        <v>6384</v>
      </c>
      <c r="H3349" s="423" t="s">
        <v>6384</v>
      </c>
      <c r="I3349" s="423" t="s">
        <v>6384</v>
      </c>
      <c r="J3349" s="423">
        <v>6299.73807</v>
      </c>
    </row>
    <row r="3350" ht="15.75" customHeight="1">
      <c r="B3350" s="422">
        <v>40345.0</v>
      </c>
      <c r="C3350" s="423">
        <v>288124.0</v>
      </c>
      <c r="D3350" s="423">
        <v>6.8759755E7</v>
      </c>
      <c r="E3350" s="423">
        <v>24860.437</v>
      </c>
      <c r="F3350" s="423">
        <v>2704125.239</v>
      </c>
      <c r="G3350" s="423" t="s">
        <v>6384</v>
      </c>
      <c r="H3350" s="423" t="s">
        <v>6384</v>
      </c>
      <c r="I3350" s="423" t="s">
        <v>6384</v>
      </c>
      <c r="J3350" s="423">
        <v>6249.91262</v>
      </c>
    </row>
    <row r="3351" ht="15.75" customHeight="1">
      <c r="B3351" s="422">
        <v>40344.0</v>
      </c>
      <c r="C3351" s="423">
        <v>236275.0</v>
      </c>
      <c r="D3351" s="423">
        <v>5.7819902E7</v>
      </c>
      <c r="E3351" s="423">
        <v>19808.884</v>
      </c>
      <c r="F3351" s="423">
        <v>2727884.848</v>
      </c>
      <c r="G3351" s="423" t="s">
        <v>6384</v>
      </c>
      <c r="H3351" s="423" t="s">
        <v>6384</v>
      </c>
      <c r="I3351" s="423" t="s">
        <v>6384</v>
      </c>
      <c r="J3351" s="423">
        <v>6332.20736</v>
      </c>
    </row>
    <row r="3352" ht="15.75" customHeight="1">
      <c r="B3352" s="422">
        <v>40343.0</v>
      </c>
      <c r="C3352" s="423">
        <v>275644.0</v>
      </c>
      <c r="D3352" s="423">
        <v>7.3811741E7</v>
      </c>
      <c r="E3352" s="423">
        <v>24400.255</v>
      </c>
      <c r="F3352" s="423">
        <v>2721756.202</v>
      </c>
      <c r="G3352" s="423" t="s">
        <v>6384</v>
      </c>
      <c r="H3352" s="423" t="s">
        <v>6384</v>
      </c>
      <c r="I3352" s="423" t="s">
        <v>6384</v>
      </c>
      <c r="J3352" s="423">
        <v>6324.97456</v>
      </c>
    </row>
    <row r="3353" ht="15.75" customHeight="1">
      <c r="B3353" s="422">
        <v>40342.0</v>
      </c>
      <c r="C3353" s="423">
        <v>261248.0</v>
      </c>
      <c r="D3353" s="423">
        <v>6.7683079E7</v>
      </c>
      <c r="E3353" s="423">
        <v>22053.142</v>
      </c>
      <c r="F3353" s="423">
        <v>2719386.175</v>
      </c>
      <c r="G3353" s="423" t="s">
        <v>6384</v>
      </c>
      <c r="H3353" s="423" t="s">
        <v>6384</v>
      </c>
      <c r="I3353" s="423" t="s">
        <v>6384</v>
      </c>
      <c r="J3353" s="423">
        <v>6332.68715</v>
      </c>
    </row>
    <row r="3354" ht="15.75" customHeight="1">
      <c r="B3354" s="422">
        <v>40339.0</v>
      </c>
      <c r="C3354" s="423">
        <v>232398.0</v>
      </c>
      <c r="D3354" s="423">
        <v>5.70234E7</v>
      </c>
      <c r="E3354" s="423">
        <v>20552.987</v>
      </c>
      <c r="F3354" s="423">
        <v>2630692.786</v>
      </c>
      <c r="G3354" s="423" t="s">
        <v>6384</v>
      </c>
      <c r="H3354" s="423" t="s">
        <v>6384</v>
      </c>
      <c r="I3354" s="423" t="s">
        <v>6384</v>
      </c>
      <c r="J3354" s="423">
        <v>6259.70265</v>
      </c>
    </row>
    <row r="3355" ht="15.75" customHeight="1">
      <c r="B3355" s="422">
        <v>40338.0</v>
      </c>
      <c r="C3355" s="423">
        <v>198868.0</v>
      </c>
      <c r="D3355" s="423">
        <v>4.8269805E7</v>
      </c>
      <c r="E3355" s="423">
        <v>17796.864</v>
      </c>
      <c r="F3355" s="423">
        <v>2606531.6</v>
      </c>
      <c r="G3355" s="423" t="s">
        <v>6384</v>
      </c>
      <c r="H3355" s="423" t="s">
        <v>6384</v>
      </c>
      <c r="I3355" s="423" t="s">
        <v>6384</v>
      </c>
      <c r="J3355" s="423">
        <v>6194.84026</v>
      </c>
    </row>
    <row r="3356" ht="15.75" customHeight="1">
      <c r="B3356" s="422">
        <v>40337.0</v>
      </c>
      <c r="C3356" s="423">
        <v>168757.0</v>
      </c>
      <c r="D3356" s="423">
        <v>3.7127525E7</v>
      </c>
      <c r="E3356" s="423">
        <v>13647.924</v>
      </c>
      <c r="F3356" s="423">
        <v>2597646.104</v>
      </c>
      <c r="G3356" s="423" t="s">
        <v>6384</v>
      </c>
      <c r="H3356" s="423" t="s">
        <v>6384</v>
      </c>
      <c r="I3356" s="423" t="s">
        <v>6384</v>
      </c>
      <c r="J3356" s="423">
        <v>6176.49474</v>
      </c>
    </row>
    <row r="3357" ht="15.75" customHeight="1">
      <c r="B3357" s="422">
        <v>40336.0</v>
      </c>
      <c r="C3357" s="423">
        <v>194744.0</v>
      </c>
      <c r="D3357" s="423">
        <v>5.2639352E7</v>
      </c>
      <c r="E3357" s="423">
        <v>15970.681</v>
      </c>
      <c r="F3357" s="423">
        <v>2558560.984</v>
      </c>
      <c r="G3357" s="423" t="s">
        <v>6384</v>
      </c>
      <c r="H3357" s="423" t="s">
        <v>6384</v>
      </c>
      <c r="I3357" s="423" t="s">
        <v>6384</v>
      </c>
      <c r="J3357" s="423">
        <v>6067.43233</v>
      </c>
    </row>
    <row r="3358" ht="15.75" customHeight="1">
      <c r="B3358" s="422">
        <v>40335.0</v>
      </c>
      <c r="C3358" s="423">
        <v>207842.0</v>
      </c>
      <c r="D3358" s="423">
        <v>5.7882565E7</v>
      </c>
      <c r="E3358" s="423">
        <v>16714.73</v>
      </c>
      <c r="F3358" s="423">
        <v>2598144.077</v>
      </c>
      <c r="G3358" s="423" t="s">
        <v>6384</v>
      </c>
      <c r="H3358" s="423" t="s">
        <v>6384</v>
      </c>
      <c r="I3358" s="423" t="s">
        <v>6384</v>
      </c>
      <c r="J3358" s="423">
        <v>6194.90506</v>
      </c>
    </row>
    <row r="3359" ht="15.75" customHeight="1">
      <c r="B3359" s="422">
        <v>40332.0</v>
      </c>
      <c r="C3359" s="423">
        <v>193463.0</v>
      </c>
      <c r="D3359" s="423">
        <v>4.4520512E7</v>
      </c>
      <c r="E3359" s="423">
        <v>16218.963</v>
      </c>
      <c r="F3359" s="423">
        <v>2591606.56</v>
      </c>
      <c r="G3359" s="423" t="s">
        <v>6384</v>
      </c>
      <c r="H3359" s="423" t="s">
        <v>6384</v>
      </c>
      <c r="I3359" s="423" t="s">
        <v>6384</v>
      </c>
      <c r="J3359" s="423">
        <v>6202.66914</v>
      </c>
    </row>
    <row r="3360" ht="15.75" customHeight="1">
      <c r="B3360" s="422">
        <v>40331.0</v>
      </c>
      <c r="C3360" s="423">
        <v>209418.0</v>
      </c>
      <c r="D3360" s="423">
        <v>4.5261918E7</v>
      </c>
      <c r="E3360" s="423">
        <v>17188.177</v>
      </c>
      <c r="F3360" s="423">
        <v>2569384.929</v>
      </c>
      <c r="G3360" s="423" t="s">
        <v>6384</v>
      </c>
      <c r="H3360" s="423" t="s">
        <v>6384</v>
      </c>
      <c r="I3360" s="423" t="s">
        <v>6384</v>
      </c>
      <c r="J3360" s="423">
        <v>6140.20578</v>
      </c>
    </row>
    <row r="3361" ht="15.75" customHeight="1">
      <c r="B3361" s="422">
        <v>40330.0</v>
      </c>
      <c r="C3361" s="423">
        <v>242298.0</v>
      </c>
      <c r="D3361" s="423">
        <v>5.3303522E7</v>
      </c>
      <c r="E3361" s="423">
        <v>21229.292</v>
      </c>
      <c r="F3361" s="423">
        <v>2573563.98</v>
      </c>
      <c r="G3361" s="423" t="s">
        <v>6384</v>
      </c>
      <c r="H3361" s="423" t="s">
        <v>6384</v>
      </c>
      <c r="I3361" s="423" t="s">
        <v>6384</v>
      </c>
      <c r="J3361" s="423">
        <v>6152.38574</v>
      </c>
    </row>
    <row r="3362" ht="15.75" customHeight="1">
      <c r="B3362" s="422">
        <v>40329.0</v>
      </c>
      <c r="C3362" s="423">
        <v>230296.0</v>
      </c>
      <c r="D3362" s="423">
        <v>4.8847345E7</v>
      </c>
      <c r="E3362" s="423">
        <v>19336.677</v>
      </c>
      <c r="F3362" s="423">
        <v>2557473.511</v>
      </c>
      <c r="G3362" s="423" t="s">
        <v>6384</v>
      </c>
      <c r="H3362" s="423" t="s">
        <v>6384</v>
      </c>
      <c r="I3362" s="423" t="s">
        <v>6384</v>
      </c>
      <c r="J3362" s="423">
        <v>6107.81388</v>
      </c>
    </row>
    <row r="3363" ht="15.75" customHeight="1">
      <c r="B3363" s="422">
        <v>40328.0</v>
      </c>
      <c r="C3363" s="423">
        <v>261281.0</v>
      </c>
      <c r="D3363" s="423">
        <v>5.5696251E7</v>
      </c>
      <c r="E3363" s="423">
        <v>21363.198</v>
      </c>
      <c r="F3363" s="423">
        <v>2550164.1</v>
      </c>
      <c r="G3363" s="423" t="s">
        <v>6384</v>
      </c>
      <c r="H3363" s="423" t="s">
        <v>6384</v>
      </c>
      <c r="I3363" s="423" t="s">
        <v>6384</v>
      </c>
      <c r="J3363" s="423">
        <v>6108.5034</v>
      </c>
    </row>
    <row r="3364" ht="15.75" customHeight="1">
      <c r="B3364" s="422">
        <v>40324.0</v>
      </c>
      <c r="C3364" s="423">
        <v>259016.0</v>
      </c>
      <c r="D3364" s="423">
        <v>5.6143131E7</v>
      </c>
      <c r="E3364" s="423">
        <v>20608.38</v>
      </c>
      <c r="F3364" s="423">
        <v>2528317.327</v>
      </c>
      <c r="G3364" s="423" t="s">
        <v>6384</v>
      </c>
      <c r="H3364" s="423" t="s">
        <v>6384</v>
      </c>
      <c r="I3364" s="423" t="s">
        <v>6384</v>
      </c>
      <c r="J3364" s="423">
        <v>6073.92327</v>
      </c>
    </row>
    <row r="3365" ht="15.75" customHeight="1">
      <c r="B3365" s="422">
        <v>40323.0</v>
      </c>
      <c r="C3365" s="423">
        <v>211129.0</v>
      </c>
      <c r="D3365" s="423">
        <v>5.4956156E7</v>
      </c>
      <c r="E3365" s="423">
        <v>18959.205</v>
      </c>
      <c r="F3365" s="423">
        <v>2499655.5</v>
      </c>
      <c r="G3365" s="423" t="s">
        <v>6384</v>
      </c>
      <c r="H3365" s="423" t="s">
        <v>6384</v>
      </c>
      <c r="I3365" s="423" t="s">
        <v>6384</v>
      </c>
      <c r="J3365" s="423">
        <v>5988.94435</v>
      </c>
    </row>
    <row r="3366" ht="15.75" customHeight="1">
      <c r="B3366" s="422">
        <v>40322.0</v>
      </c>
      <c r="C3366" s="423">
        <v>242136.0</v>
      </c>
      <c r="D3366" s="423">
        <v>5.8145911E7</v>
      </c>
      <c r="E3366" s="423">
        <v>18516.855</v>
      </c>
      <c r="F3366" s="423">
        <v>2501094.678</v>
      </c>
      <c r="G3366" s="423" t="s">
        <v>6384</v>
      </c>
      <c r="H3366" s="423" t="s">
        <v>6384</v>
      </c>
      <c r="I3366" s="423" t="s">
        <v>6384</v>
      </c>
      <c r="J3366" s="423">
        <v>5993.04089</v>
      </c>
    </row>
    <row r="3367" ht="15.75" customHeight="1">
      <c r="B3367" s="422">
        <v>40321.0</v>
      </c>
      <c r="C3367" s="423">
        <v>249515.0</v>
      </c>
      <c r="D3367" s="423">
        <v>5.1520606E7</v>
      </c>
      <c r="E3367" s="423">
        <v>20540.4</v>
      </c>
      <c r="F3367" s="423">
        <v>2531242.587</v>
      </c>
      <c r="G3367" s="423" t="s">
        <v>6384</v>
      </c>
      <c r="H3367" s="423" t="s">
        <v>6384</v>
      </c>
      <c r="I3367" s="423" t="s">
        <v>6384</v>
      </c>
      <c r="J3367" s="423">
        <v>6096.88194</v>
      </c>
    </row>
    <row r="3368" ht="15.75" customHeight="1">
      <c r="B3368" s="422">
        <v>40318.0</v>
      </c>
      <c r="C3368" s="423">
        <v>229147.0</v>
      </c>
      <c r="D3368" s="423">
        <v>4.7072989E7</v>
      </c>
      <c r="E3368" s="423">
        <v>17964.853</v>
      </c>
      <c r="F3368" s="423">
        <v>2492496.884</v>
      </c>
      <c r="G3368" s="423" t="s">
        <v>6384</v>
      </c>
      <c r="H3368" s="423" t="s">
        <v>6384</v>
      </c>
      <c r="I3368" s="423" t="s">
        <v>6384</v>
      </c>
      <c r="J3368" s="423">
        <v>5981.85625</v>
      </c>
    </row>
    <row r="3369" ht="15.75" customHeight="1">
      <c r="B3369" s="422">
        <v>40317.0</v>
      </c>
      <c r="C3369" s="423">
        <v>246590.0</v>
      </c>
      <c r="D3369" s="423">
        <v>4.1956406E7</v>
      </c>
      <c r="E3369" s="423">
        <v>19399.232</v>
      </c>
      <c r="F3369" s="423">
        <v>2465918.878</v>
      </c>
      <c r="G3369" s="423" t="s">
        <v>6384</v>
      </c>
      <c r="H3369" s="423" t="s">
        <v>6384</v>
      </c>
      <c r="I3369" s="423" t="s">
        <v>6384</v>
      </c>
      <c r="J3369" s="423">
        <v>5921.49762</v>
      </c>
    </row>
    <row r="3370" ht="15.75" customHeight="1">
      <c r="B3370" s="422">
        <v>40316.0</v>
      </c>
      <c r="C3370" s="423">
        <v>256972.0</v>
      </c>
      <c r="D3370" s="423">
        <v>4.8683511E7</v>
      </c>
      <c r="E3370" s="423">
        <v>20414.392</v>
      </c>
      <c r="F3370" s="423">
        <v>2446340.911</v>
      </c>
      <c r="G3370" s="423" t="s">
        <v>6384</v>
      </c>
      <c r="H3370" s="423" t="s">
        <v>6384</v>
      </c>
      <c r="I3370" s="423" t="s">
        <v>6384</v>
      </c>
      <c r="J3370" s="423">
        <v>5876.55372</v>
      </c>
    </row>
    <row r="3371" ht="15.75" customHeight="1">
      <c r="B3371" s="422">
        <v>40315.0</v>
      </c>
      <c r="C3371" s="423">
        <v>270064.0</v>
      </c>
      <c r="D3371" s="423">
        <v>5.4709495E7</v>
      </c>
      <c r="E3371" s="423">
        <v>23056.514</v>
      </c>
      <c r="F3371" s="423">
        <v>2434802.71</v>
      </c>
      <c r="G3371" s="423" t="s">
        <v>6384</v>
      </c>
      <c r="H3371" s="423" t="s">
        <v>6384</v>
      </c>
      <c r="I3371" s="423" t="s">
        <v>6384</v>
      </c>
      <c r="J3371" s="423">
        <v>5839.15216</v>
      </c>
    </row>
    <row r="3372" ht="15.75" customHeight="1">
      <c r="B3372" s="422">
        <v>40314.0</v>
      </c>
      <c r="C3372" s="423">
        <v>234459.0</v>
      </c>
      <c r="D3372" s="423">
        <v>4.8742785E7</v>
      </c>
      <c r="E3372" s="423">
        <v>18921.499</v>
      </c>
      <c r="F3372" s="423">
        <v>2432714.452</v>
      </c>
      <c r="G3372" s="423" t="s">
        <v>6384</v>
      </c>
      <c r="H3372" s="423" t="s">
        <v>6384</v>
      </c>
      <c r="I3372" s="423" t="s">
        <v>6384</v>
      </c>
      <c r="J3372" s="423">
        <v>5825.8887</v>
      </c>
    </row>
    <row r="3373" ht="15.75" customHeight="1">
      <c r="B3373" s="422">
        <v>40311.0</v>
      </c>
      <c r="C3373" s="423">
        <v>230954.0</v>
      </c>
      <c r="D3373" s="423">
        <v>4.900676E7</v>
      </c>
      <c r="E3373" s="423">
        <v>18539.505</v>
      </c>
      <c r="F3373" s="423">
        <v>2400813.575</v>
      </c>
      <c r="G3373" s="423" t="s">
        <v>6384</v>
      </c>
      <c r="H3373" s="423" t="s">
        <v>6384</v>
      </c>
      <c r="I3373" s="423" t="s">
        <v>6384</v>
      </c>
      <c r="J3373" s="423">
        <v>5747.35414</v>
      </c>
    </row>
    <row r="3374" ht="15.75" customHeight="1">
      <c r="B3374" s="422">
        <v>40310.0</v>
      </c>
      <c r="C3374" s="423">
        <v>268356.0</v>
      </c>
      <c r="D3374" s="423">
        <v>5.7542092E7</v>
      </c>
      <c r="E3374" s="423">
        <v>22823.496</v>
      </c>
      <c r="F3374" s="423">
        <v>2421142.078</v>
      </c>
      <c r="G3374" s="423" t="s">
        <v>6384</v>
      </c>
      <c r="H3374" s="423" t="s">
        <v>6384</v>
      </c>
      <c r="I3374" s="423" t="s">
        <v>6384</v>
      </c>
      <c r="J3374" s="423">
        <v>5811.73829</v>
      </c>
    </row>
    <row r="3375" ht="15.75" customHeight="1">
      <c r="B3375" s="422">
        <v>40309.0</v>
      </c>
      <c r="C3375" s="423">
        <v>226892.0</v>
      </c>
      <c r="D3375" s="423">
        <v>4.7592652E7</v>
      </c>
      <c r="E3375" s="423">
        <v>18749.461</v>
      </c>
      <c r="F3375" s="423">
        <v>2390178.399</v>
      </c>
      <c r="G3375" s="423" t="s">
        <v>6384</v>
      </c>
      <c r="H3375" s="423" t="s">
        <v>6384</v>
      </c>
      <c r="I3375" s="423" t="s">
        <v>6384</v>
      </c>
      <c r="J3375" s="423">
        <v>5728.23199</v>
      </c>
    </row>
    <row r="3376" ht="15.75" customHeight="1">
      <c r="B3376" s="422">
        <v>40308.0</v>
      </c>
      <c r="C3376" s="423">
        <v>220478.0</v>
      </c>
      <c r="D3376" s="423">
        <v>5.1368584E7</v>
      </c>
      <c r="E3376" s="423">
        <v>18660.223</v>
      </c>
      <c r="F3376" s="423">
        <v>2336605.007</v>
      </c>
      <c r="G3376" s="423" t="s">
        <v>6384</v>
      </c>
      <c r="H3376" s="423" t="s">
        <v>6384</v>
      </c>
      <c r="I3376" s="423" t="s">
        <v>6384</v>
      </c>
      <c r="J3376" s="423">
        <v>5567.52381</v>
      </c>
    </row>
    <row r="3377" ht="15.75" customHeight="1">
      <c r="B3377" s="422">
        <v>40307.0</v>
      </c>
      <c r="C3377" s="423">
        <v>190910.0</v>
      </c>
      <c r="D3377" s="423">
        <v>4.3343964E7</v>
      </c>
      <c r="E3377" s="423">
        <v>15374.604</v>
      </c>
      <c r="F3377" s="423">
        <v>2339551.742</v>
      </c>
      <c r="G3377" s="423" t="s">
        <v>6384</v>
      </c>
      <c r="H3377" s="423" t="s">
        <v>6384</v>
      </c>
      <c r="I3377" s="423" t="s">
        <v>6384</v>
      </c>
      <c r="J3377" s="423">
        <v>5581.01024</v>
      </c>
    </row>
    <row r="3378" ht="15.75" customHeight="1">
      <c r="B3378" s="422">
        <v>40304.0</v>
      </c>
      <c r="C3378" s="423">
        <v>173246.0</v>
      </c>
      <c r="D3378" s="423">
        <v>3.3730476E7</v>
      </c>
      <c r="E3378" s="423">
        <v>14083.706</v>
      </c>
      <c r="F3378" s="423">
        <v>2338278.763</v>
      </c>
      <c r="G3378" s="423" t="s">
        <v>6384</v>
      </c>
      <c r="H3378" s="423" t="s">
        <v>6384</v>
      </c>
      <c r="I3378" s="423" t="s">
        <v>6384</v>
      </c>
      <c r="J3378" s="423">
        <v>5618.41907</v>
      </c>
    </row>
    <row r="3379" ht="15.75" customHeight="1">
      <c r="B3379" s="422">
        <v>40303.0</v>
      </c>
      <c r="C3379" s="423">
        <v>162082.0</v>
      </c>
      <c r="D3379" s="423">
        <v>3.6435995E7</v>
      </c>
      <c r="E3379" s="423">
        <v>12948.247</v>
      </c>
      <c r="F3379" s="423">
        <v>2339195.837</v>
      </c>
      <c r="G3379" s="423" t="s">
        <v>6384</v>
      </c>
      <c r="H3379" s="423" t="s">
        <v>6384</v>
      </c>
      <c r="I3379" s="423" t="s">
        <v>6384</v>
      </c>
      <c r="J3379" s="423">
        <v>5585.39764</v>
      </c>
    </row>
    <row r="3380" ht="15.75" customHeight="1">
      <c r="B3380" s="422">
        <v>40302.0</v>
      </c>
      <c r="C3380" s="423">
        <v>181909.0</v>
      </c>
      <c r="D3380" s="423">
        <v>3.8908022E7</v>
      </c>
      <c r="E3380" s="423">
        <v>14797.455</v>
      </c>
      <c r="F3380" s="423">
        <v>2322638.983</v>
      </c>
      <c r="G3380" s="423" t="s">
        <v>6384</v>
      </c>
      <c r="H3380" s="423" t="s">
        <v>6384</v>
      </c>
      <c r="I3380" s="423" t="s">
        <v>6384</v>
      </c>
      <c r="J3380" s="423">
        <v>5534.65352</v>
      </c>
    </row>
    <row r="3381" ht="15.75" customHeight="1">
      <c r="B3381" s="422">
        <v>40301.0</v>
      </c>
      <c r="C3381" s="423">
        <v>198797.0</v>
      </c>
      <c r="D3381" s="423">
        <v>4.4028069E7</v>
      </c>
      <c r="E3381" s="423">
        <v>15705.408</v>
      </c>
      <c r="F3381" s="423">
        <v>2342478.284</v>
      </c>
      <c r="G3381" s="423" t="s">
        <v>6384</v>
      </c>
      <c r="H3381" s="423" t="s">
        <v>6384</v>
      </c>
      <c r="I3381" s="423" t="s">
        <v>6384</v>
      </c>
      <c r="J3381" s="423">
        <v>5593.79749</v>
      </c>
    </row>
    <row r="3382" ht="15.75" customHeight="1">
      <c r="B3382" s="422">
        <v>40300.0</v>
      </c>
      <c r="C3382" s="423">
        <v>194721.0</v>
      </c>
      <c r="D3382" s="423">
        <v>4.555456E7</v>
      </c>
      <c r="E3382" s="423">
        <v>15475.036</v>
      </c>
      <c r="F3382" s="423">
        <v>2356241.88</v>
      </c>
      <c r="G3382" s="423" t="s">
        <v>6384</v>
      </c>
      <c r="H3382" s="423" t="s">
        <v>6384</v>
      </c>
      <c r="I3382" s="423" t="s">
        <v>6384</v>
      </c>
      <c r="J3382" s="423">
        <v>5631.29546</v>
      </c>
    </row>
    <row r="3383" ht="15.75" customHeight="1">
      <c r="B3383" s="422">
        <v>40297.0</v>
      </c>
      <c r="C3383" s="423">
        <v>186518.0</v>
      </c>
      <c r="D3383" s="423">
        <v>4.5878665E7</v>
      </c>
      <c r="E3383" s="423">
        <v>13894.205</v>
      </c>
      <c r="F3383" s="423">
        <v>2360452.187</v>
      </c>
      <c r="G3383" s="423" t="s">
        <v>6384</v>
      </c>
      <c r="H3383" s="423" t="s">
        <v>6384</v>
      </c>
      <c r="I3383" s="423" t="s">
        <v>6384</v>
      </c>
      <c r="J3383" s="423">
        <v>5654.87722</v>
      </c>
    </row>
    <row r="3384" ht="15.75" customHeight="1">
      <c r="B3384" s="422">
        <v>40296.0</v>
      </c>
      <c r="C3384" s="423">
        <v>188242.0</v>
      </c>
      <c r="D3384" s="423">
        <v>3.9565854E7</v>
      </c>
      <c r="E3384" s="423">
        <v>13654.824</v>
      </c>
      <c r="F3384" s="423">
        <v>2359213.095</v>
      </c>
      <c r="G3384" s="423" t="s">
        <v>6384</v>
      </c>
      <c r="H3384" s="423" t="s">
        <v>6384</v>
      </c>
      <c r="I3384" s="423" t="s">
        <v>6384</v>
      </c>
      <c r="J3384" s="423">
        <v>5655.8385</v>
      </c>
    </row>
    <row r="3385" ht="15.75" customHeight="1">
      <c r="B3385" s="422">
        <v>40295.0</v>
      </c>
      <c r="C3385" s="423">
        <v>160498.0</v>
      </c>
      <c r="D3385" s="423">
        <v>3.3874153E7</v>
      </c>
      <c r="E3385" s="423">
        <v>11722.575</v>
      </c>
      <c r="F3385" s="423">
        <v>2356151.067</v>
      </c>
      <c r="G3385" s="423" t="s">
        <v>6384</v>
      </c>
      <c r="H3385" s="423" t="s">
        <v>6384</v>
      </c>
      <c r="I3385" s="423" t="s">
        <v>6384</v>
      </c>
      <c r="J3385" s="423">
        <v>5644.19269</v>
      </c>
    </row>
    <row r="3386" ht="15.75" customHeight="1">
      <c r="B3386" s="422">
        <v>40294.0</v>
      </c>
      <c r="C3386" s="423">
        <v>176123.0</v>
      </c>
      <c r="D3386" s="423">
        <v>4.0223921E7</v>
      </c>
      <c r="E3386" s="423">
        <v>12979.071</v>
      </c>
      <c r="F3386" s="423">
        <v>2358932.239</v>
      </c>
      <c r="G3386" s="423" t="s">
        <v>6384</v>
      </c>
      <c r="H3386" s="423" t="s">
        <v>6384</v>
      </c>
      <c r="I3386" s="423" t="s">
        <v>6384</v>
      </c>
      <c r="J3386" s="423">
        <v>5645.29291</v>
      </c>
    </row>
    <row r="3387" ht="15.75" customHeight="1">
      <c r="B3387" s="422">
        <v>40293.0</v>
      </c>
      <c r="C3387" s="423">
        <v>203281.0</v>
      </c>
      <c r="D3387" s="423">
        <v>4.6853682E7</v>
      </c>
      <c r="E3387" s="423">
        <v>15101.722</v>
      </c>
      <c r="F3387" s="423">
        <v>2353571.151</v>
      </c>
      <c r="G3387" s="423" t="s">
        <v>6384</v>
      </c>
      <c r="H3387" s="423" t="s">
        <v>6384</v>
      </c>
      <c r="I3387" s="423" t="s">
        <v>6384</v>
      </c>
      <c r="J3387" s="423">
        <v>5626.15502</v>
      </c>
    </row>
    <row r="3388" ht="15.75" customHeight="1">
      <c r="B3388" s="422">
        <v>40290.0</v>
      </c>
      <c r="C3388" s="423">
        <v>171842.0</v>
      </c>
      <c r="D3388" s="423">
        <v>4.1784018E7</v>
      </c>
      <c r="E3388" s="423">
        <v>12373.151</v>
      </c>
      <c r="F3388" s="423">
        <v>2341844.604</v>
      </c>
      <c r="G3388" s="423" t="s">
        <v>6384</v>
      </c>
      <c r="H3388" s="423" t="s">
        <v>6384</v>
      </c>
      <c r="I3388" s="423" t="s">
        <v>6384</v>
      </c>
      <c r="J3388" s="423">
        <v>5615.28892</v>
      </c>
    </row>
    <row r="3389" ht="15.75" customHeight="1">
      <c r="B3389" s="422">
        <v>40289.0</v>
      </c>
      <c r="C3389" s="423">
        <v>161378.0</v>
      </c>
      <c r="D3389" s="423">
        <v>4.1576556E7</v>
      </c>
      <c r="E3389" s="423">
        <v>11832.254</v>
      </c>
      <c r="F3389" s="423">
        <v>2333551.497</v>
      </c>
      <c r="G3389" s="423" t="s">
        <v>6384</v>
      </c>
      <c r="H3389" s="423" t="s">
        <v>6384</v>
      </c>
      <c r="I3389" s="423" t="s">
        <v>6384</v>
      </c>
      <c r="J3389" s="423">
        <v>5597.0356</v>
      </c>
    </row>
    <row r="3390" ht="15.75" customHeight="1">
      <c r="B3390" s="422">
        <v>40288.0</v>
      </c>
      <c r="C3390" s="423">
        <v>151062.0</v>
      </c>
      <c r="D3390" s="423">
        <v>3.682537E7</v>
      </c>
      <c r="E3390" s="423">
        <v>10534.529</v>
      </c>
      <c r="F3390" s="423">
        <v>2336791.205</v>
      </c>
      <c r="G3390" s="423" t="s">
        <v>6384</v>
      </c>
      <c r="H3390" s="423" t="s">
        <v>6384</v>
      </c>
      <c r="I3390" s="423" t="s">
        <v>6384</v>
      </c>
      <c r="J3390" s="423">
        <v>5608.90288</v>
      </c>
    </row>
    <row r="3391" ht="15.75" customHeight="1">
      <c r="B3391" s="422">
        <v>40287.0</v>
      </c>
      <c r="C3391" s="423">
        <v>132558.0</v>
      </c>
      <c r="D3391" s="423">
        <v>3.2034396E7</v>
      </c>
      <c r="E3391" s="423">
        <v>9637.155</v>
      </c>
      <c r="F3391" s="423">
        <v>2302356.034</v>
      </c>
      <c r="G3391" s="423" t="s">
        <v>6384</v>
      </c>
      <c r="H3391" s="423" t="s">
        <v>6384</v>
      </c>
      <c r="I3391" s="423" t="s">
        <v>6384</v>
      </c>
      <c r="J3391" s="423">
        <v>5529.05518</v>
      </c>
    </row>
    <row r="3392" ht="15.75" customHeight="1">
      <c r="B3392" s="422">
        <v>40286.0</v>
      </c>
      <c r="C3392" s="423">
        <v>125212.0</v>
      </c>
      <c r="D3392" s="423">
        <v>3.492251E7</v>
      </c>
      <c r="E3392" s="423">
        <v>9079.587</v>
      </c>
      <c r="F3392" s="423">
        <v>2283804.856</v>
      </c>
      <c r="G3392" s="423" t="s">
        <v>6384</v>
      </c>
      <c r="H3392" s="423" t="s">
        <v>6384</v>
      </c>
      <c r="I3392" s="423" t="s">
        <v>6384</v>
      </c>
      <c r="J3392" s="423">
        <v>5467.12505</v>
      </c>
    </row>
    <row r="3393" ht="15.75" customHeight="1">
      <c r="B3393" s="422">
        <v>40283.0</v>
      </c>
      <c r="C3393" s="423">
        <v>106318.0</v>
      </c>
      <c r="D3393" s="423">
        <v>3.1905227E7</v>
      </c>
      <c r="E3393" s="423">
        <v>7722.531</v>
      </c>
      <c r="F3393" s="423">
        <v>2233930.619</v>
      </c>
      <c r="G3393" s="423" t="s">
        <v>6384</v>
      </c>
      <c r="H3393" s="423" t="s">
        <v>6384</v>
      </c>
      <c r="I3393" s="423" t="s">
        <v>6384</v>
      </c>
      <c r="J3393" s="423">
        <v>5489.67312</v>
      </c>
    </row>
    <row r="3394" ht="15.75" customHeight="1">
      <c r="B3394" s="422">
        <v>40281.0</v>
      </c>
      <c r="C3394" s="423">
        <v>104465.0</v>
      </c>
      <c r="D3394" s="423">
        <v>2.8549993E7</v>
      </c>
      <c r="E3394" s="423">
        <v>7257.11</v>
      </c>
      <c r="F3394" s="423">
        <v>2246149.901</v>
      </c>
      <c r="G3394" s="423" t="s">
        <v>6384</v>
      </c>
      <c r="H3394" s="423" t="s">
        <v>6384</v>
      </c>
      <c r="I3394" s="423" t="s">
        <v>6384</v>
      </c>
      <c r="J3394" s="423">
        <v>5522.66923</v>
      </c>
    </row>
    <row r="3395" ht="15.75" customHeight="1">
      <c r="B3395" s="422">
        <v>40280.0</v>
      </c>
      <c r="C3395" s="423">
        <v>113443.0</v>
      </c>
      <c r="D3395" s="423">
        <v>3.448836E7</v>
      </c>
      <c r="E3395" s="423">
        <v>7914.179</v>
      </c>
      <c r="F3395" s="423">
        <v>2247838.453</v>
      </c>
      <c r="G3395" s="423" t="s">
        <v>6384</v>
      </c>
      <c r="H3395" s="423" t="s">
        <v>6384</v>
      </c>
      <c r="I3395" s="423" t="s">
        <v>6384</v>
      </c>
      <c r="J3395" s="423">
        <v>5527.80601</v>
      </c>
    </row>
    <row r="3396" ht="15.75" customHeight="1">
      <c r="B3396" s="422">
        <v>40279.0</v>
      </c>
      <c r="C3396" s="423">
        <v>122770.0</v>
      </c>
      <c r="D3396" s="423">
        <v>3.6757059E7</v>
      </c>
      <c r="E3396" s="423">
        <v>9290.695</v>
      </c>
      <c r="F3396" s="423">
        <v>2258139.046</v>
      </c>
      <c r="G3396" s="423" t="s">
        <v>6384</v>
      </c>
      <c r="H3396" s="423" t="s">
        <v>6384</v>
      </c>
      <c r="I3396" s="423" t="s">
        <v>6384</v>
      </c>
      <c r="J3396" s="423">
        <v>5556.52794</v>
      </c>
    </row>
    <row r="3397" ht="15.75" customHeight="1">
      <c r="B3397" s="422">
        <v>40276.0</v>
      </c>
      <c r="C3397" s="423">
        <v>93855.0</v>
      </c>
      <c r="D3397" s="423">
        <v>2.8801532E7</v>
      </c>
      <c r="E3397" s="423">
        <v>6621.803</v>
      </c>
      <c r="F3397" s="423">
        <v>2288943.011</v>
      </c>
      <c r="G3397" s="423" t="s">
        <v>6384</v>
      </c>
      <c r="H3397" s="423" t="s">
        <v>6384</v>
      </c>
      <c r="I3397" s="423" t="s">
        <v>6384</v>
      </c>
      <c r="J3397" s="423">
        <v>5569.64371</v>
      </c>
    </row>
    <row r="3398" ht="15.75" customHeight="1">
      <c r="B3398" s="422">
        <v>40275.0</v>
      </c>
      <c r="C3398" s="423">
        <v>80051.0</v>
      </c>
      <c r="D3398" s="423">
        <v>2.4432104E7</v>
      </c>
      <c r="E3398" s="423">
        <v>5064.12</v>
      </c>
      <c r="F3398" s="423">
        <v>2276684.729</v>
      </c>
      <c r="G3398" s="423" t="s">
        <v>6384</v>
      </c>
      <c r="H3398" s="423" t="s">
        <v>6384</v>
      </c>
      <c r="I3398" s="423" t="s">
        <v>6384</v>
      </c>
      <c r="J3398" s="423">
        <v>5515.97813</v>
      </c>
    </row>
    <row r="3399" ht="15.75" customHeight="1">
      <c r="B3399" s="422">
        <v>40274.0</v>
      </c>
      <c r="C3399" s="423">
        <v>87229.0</v>
      </c>
      <c r="D3399" s="423">
        <v>2.7333576E7</v>
      </c>
      <c r="E3399" s="423">
        <v>5937.334</v>
      </c>
      <c r="F3399" s="423">
        <v>2272567.967</v>
      </c>
      <c r="G3399" s="423" t="s">
        <v>6384</v>
      </c>
      <c r="H3399" s="423" t="s">
        <v>6384</v>
      </c>
      <c r="I3399" s="423" t="s">
        <v>6384</v>
      </c>
      <c r="J3399" s="423">
        <v>5502.74604</v>
      </c>
    </row>
    <row r="3400" ht="15.75" customHeight="1">
      <c r="B3400" s="422">
        <v>40273.0</v>
      </c>
      <c r="C3400" s="423">
        <v>96578.0</v>
      </c>
      <c r="D3400" s="423">
        <v>2.5659793E7</v>
      </c>
      <c r="E3400" s="423">
        <v>7116.631</v>
      </c>
      <c r="F3400" s="423">
        <v>2296977.551</v>
      </c>
      <c r="G3400" s="423" t="s">
        <v>6384</v>
      </c>
      <c r="H3400" s="423" t="s">
        <v>6384</v>
      </c>
      <c r="I3400" s="423" t="s">
        <v>6384</v>
      </c>
      <c r="J3400" s="423">
        <v>5573.36917</v>
      </c>
    </row>
    <row r="3401" ht="15.75" customHeight="1">
      <c r="B3401" s="422">
        <v>40272.0</v>
      </c>
      <c r="C3401" s="423">
        <v>95840.0</v>
      </c>
      <c r="D3401" s="423">
        <v>2.9431513E7</v>
      </c>
      <c r="E3401" s="423">
        <v>7165.816</v>
      </c>
      <c r="F3401" s="423">
        <v>2308625.014</v>
      </c>
      <c r="G3401" s="423" t="s">
        <v>6384</v>
      </c>
      <c r="H3401" s="423" t="s">
        <v>6384</v>
      </c>
      <c r="I3401" s="423" t="s">
        <v>6384</v>
      </c>
      <c r="J3401" s="423">
        <v>5596.86353</v>
      </c>
    </row>
    <row r="3402" ht="15.75" customHeight="1">
      <c r="B3402" s="422">
        <v>40269.0</v>
      </c>
      <c r="C3402" s="423">
        <v>97041.0</v>
      </c>
      <c r="D3402" s="423">
        <v>3.9730865E7</v>
      </c>
      <c r="E3402" s="423">
        <v>6403.878</v>
      </c>
      <c r="F3402" s="423">
        <v>2308507.305</v>
      </c>
      <c r="G3402" s="423" t="s">
        <v>6384</v>
      </c>
      <c r="H3402" s="423" t="s">
        <v>6384</v>
      </c>
      <c r="I3402" s="423" t="s">
        <v>6384</v>
      </c>
      <c r="J3402" s="423">
        <v>5594.31623</v>
      </c>
    </row>
    <row r="3403" ht="15.75" customHeight="1">
      <c r="B3403" s="422">
        <v>40268.0</v>
      </c>
      <c r="C3403" s="423">
        <v>98993.0</v>
      </c>
      <c r="D3403" s="423">
        <v>2.7923266E7</v>
      </c>
      <c r="E3403" s="423">
        <v>6983.95</v>
      </c>
      <c r="F3403" s="423">
        <v>2302582.389</v>
      </c>
      <c r="G3403" s="423" t="s">
        <v>6384</v>
      </c>
      <c r="H3403" s="423" t="s">
        <v>6384</v>
      </c>
      <c r="I3403" s="423" t="s">
        <v>6384</v>
      </c>
      <c r="J3403" s="423">
        <v>5582.33428</v>
      </c>
    </row>
    <row r="3404" ht="15.75" customHeight="1">
      <c r="B3404" s="422">
        <v>40267.0</v>
      </c>
      <c r="C3404" s="423">
        <v>99384.0</v>
      </c>
      <c r="D3404" s="423">
        <v>2.8085406E7</v>
      </c>
      <c r="E3404" s="423">
        <v>6848.883</v>
      </c>
      <c r="F3404" s="423">
        <v>2279442.152</v>
      </c>
      <c r="G3404" s="423" t="s">
        <v>6384</v>
      </c>
      <c r="H3404" s="423" t="s">
        <v>6384</v>
      </c>
      <c r="I3404" s="423" t="s">
        <v>6384</v>
      </c>
      <c r="J3404" s="423">
        <v>5533.62294</v>
      </c>
    </row>
    <row r="3405" ht="15.75" customHeight="1">
      <c r="B3405" s="422">
        <v>40266.0</v>
      </c>
      <c r="C3405" s="423">
        <v>109945.0</v>
      </c>
      <c r="D3405" s="423">
        <v>3.3050595E7</v>
      </c>
      <c r="E3405" s="423">
        <v>7462.155</v>
      </c>
      <c r="F3405" s="423">
        <v>2271926.109</v>
      </c>
      <c r="G3405" s="423" t="s">
        <v>6384</v>
      </c>
      <c r="H3405" s="423" t="s">
        <v>6384</v>
      </c>
      <c r="I3405" s="423" t="s">
        <v>6384</v>
      </c>
      <c r="J3405" s="423">
        <v>5524.10662</v>
      </c>
    </row>
    <row r="3406" ht="15.75" customHeight="1">
      <c r="B3406" s="422">
        <v>40265.0</v>
      </c>
      <c r="C3406" s="423">
        <v>129284.0</v>
      </c>
      <c r="D3406" s="423">
        <v>3.9470853E7</v>
      </c>
      <c r="E3406" s="423">
        <v>7727.535</v>
      </c>
      <c r="F3406" s="423">
        <v>2289693.992</v>
      </c>
      <c r="G3406" s="423" t="s">
        <v>6384</v>
      </c>
      <c r="H3406" s="423" t="s">
        <v>6384</v>
      </c>
      <c r="I3406" s="423" t="s">
        <v>6384</v>
      </c>
      <c r="J3406" s="423">
        <v>5560.10116</v>
      </c>
    </row>
    <row r="3407" ht="15.75" customHeight="1">
      <c r="B3407" s="422">
        <v>40262.0</v>
      </c>
      <c r="C3407" s="423">
        <v>131988.0</v>
      </c>
      <c r="D3407" s="423">
        <v>4.3078778E7</v>
      </c>
      <c r="E3407" s="423">
        <v>8794.218</v>
      </c>
      <c r="F3407" s="423">
        <v>2289275.574</v>
      </c>
      <c r="G3407" s="423" t="s">
        <v>6384</v>
      </c>
      <c r="H3407" s="423" t="s">
        <v>6384</v>
      </c>
      <c r="I3407" s="423" t="s">
        <v>6384</v>
      </c>
      <c r="J3407" s="423">
        <v>5617.93347</v>
      </c>
    </row>
    <row r="3408" ht="15.75" customHeight="1">
      <c r="B3408" s="422">
        <v>40261.0</v>
      </c>
      <c r="C3408" s="423">
        <v>122702.0</v>
      </c>
      <c r="D3408" s="423">
        <v>3.7031955E7</v>
      </c>
      <c r="E3408" s="423">
        <v>8968.644</v>
      </c>
      <c r="F3408" s="423">
        <v>2293518.427</v>
      </c>
      <c r="G3408" s="423" t="s">
        <v>6384</v>
      </c>
      <c r="H3408" s="423" t="s">
        <v>6384</v>
      </c>
      <c r="I3408" s="423" t="s">
        <v>6384</v>
      </c>
      <c r="J3408" s="423">
        <v>5633.45597</v>
      </c>
    </row>
    <row r="3409" ht="15.75" customHeight="1">
      <c r="B3409" s="422">
        <v>40260.0</v>
      </c>
      <c r="C3409" s="423">
        <v>157059.0</v>
      </c>
      <c r="D3409" s="423">
        <v>4.8212045E7</v>
      </c>
      <c r="E3409" s="423">
        <v>11026.456</v>
      </c>
      <c r="F3409" s="423">
        <v>2253676.35</v>
      </c>
      <c r="G3409" s="423" t="s">
        <v>6384</v>
      </c>
      <c r="H3409" s="423" t="s">
        <v>6384</v>
      </c>
      <c r="I3409" s="423" t="s">
        <v>6384</v>
      </c>
      <c r="J3409" s="423">
        <v>5518.93777</v>
      </c>
    </row>
    <row r="3410" ht="15.75" customHeight="1">
      <c r="B3410" s="422">
        <v>40259.0</v>
      </c>
      <c r="C3410" s="423">
        <v>152054.0</v>
      </c>
      <c r="D3410" s="423">
        <v>4.3954402E7</v>
      </c>
      <c r="E3410" s="423">
        <v>10122.905</v>
      </c>
      <c r="F3410" s="423">
        <v>2272549.125</v>
      </c>
      <c r="G3410" s="423" t="s">
        <v>6384</v>
      </c>
      <c r="H3410" s="423" t="s">
        <v>6384</v>
      </c>
      <c r="I3410" s="423" t="s">
        <v>6384</v>
      </c>
      <c r="J3410" s="423">
        <v>5562.37507</v>
      </c>
    </row>
    <row r="3411" ht="15.75" customHeight="1">
      <c r="B3411" s="422">
        <v>40258.0</v>
      </c>
      <c r="C3411" s="423">
        <v>127734.0</v>
      </c>
      <c r="D3411" s="423">
        <v>4.2131112E7</v>
      </c>
      <c r="E3411" s="423">
        <v>9743.37</v>
      </c>
      <c r="F3411" s="423">
        <v>2266496.832</v>
      </c>
      <c r="G3411" s="423" t="s">
        <v>6384</v>
      </c>
      <c r="H3411" s="423" t="s">
        <v>6384</v>
      </c>
      <c r="I3411" s="423" t="s">
        <v>6384</v>
      </c>
      <c r="J3411" s="423">
        <v>5548.22773</v>
      </c>
    </row>
    <row r="3412" ht="15.75" customHeight="1">
      <c r="B3412" s="422">
        <v>40255.0</v>
      </c>
      <c r="C3412" s="423">
        <v>112635.0</v>
      </c>
      <c r="D3412" s="423">
        <v>3.7434129E7</v>
      </c>
      <c r="E3412" s="423">
        <v>8978.237</v>
      </c>
      <c r="F3412" s="423">
        <v>2212017.676</v>
      </c>
      <c r="G3412" s="423" t="s">
        <v>6384</v>
      </c>
      <c r="H3412" s="423" t="s">
        <v>6384</v>
      </c>
      <c r="I3412" s="423" t="s">
        <v>6384</v>
      </c>
      <c r="J3412" s="423">
        <v>5408.66338</v>
      </c>
    </row>
    <row r="3413" ht="15.75" customHeight="1">
      <c r="B3413" s="422">
        <v>40253.0</v>
      </c>
      <c r="C3413" s="423">
        <v>94417.0</v>
      </c>
      <c r="D3413" s="423">
        <v>2.9777735E7</v>
      </c>
      <c r="E3413" s="423">
        <v>7118.073</v>
      </c>
      <c r="F3413" s="423">
        <v>2231787.451</v>
      </c>
      <c r="G3413" s="423" t="s">
        <v>6384</v>
      </c>
      <c r="H3413" s="423" t="s">
        <v>6384</v>
      </c>
      <c r="I3413" s="423" t="s">
        <v>6384</v>
      </c>
      <c r="J3413" s="423">
        <v>5460.75184</v>
      </c>
    </row>
    <row r="3414" ht="15.75" customHeight="1">
      <c r="B3414" s="422">
        <v>40252.0</v>
      </c>
      <c r="C3414" s="423">
        <v>94578.0</v>
      </c>
      <c r="D3414" s="423">
        <v>2.8127996E7</v>
      </c>
      <c r="E3414" s="423">
        <v>6263.26</v>
      </c>
      <c r="F3414" s="423">
        <v>2191060.584</v>
      </c>
      <c r="G3414" s="423" t="s">
        <v>6384</v>
      </c>
      <c r="H3414" s="423" t="s">
        <v>6384</v>
      </c>
      <c r="I3414" s="423" t="s">
        <v>6384</v>
      </c>
      <c r="J3414" s="423">
        <v>5338.13847</v>
      </c>
    </row>
    <row r="3415" ht="15.75" customHeight="1">
      <c r="B3415" s="422">
        <v>40251.0</v>
      </c>
      <c r="C3415" s="423">
        <v>88288.0</v>
      </c>
      <c r="D3415" s="423">
        <v>2.9721669E7</v>
      </c>
      <c r="E3415" s="423">
        <v>6238.07</v>
      </c>
      <c r="F3415" s="423">
        <v>2203317.791</v>
      </c>
      <c r="G3415" s="423" t="s">
        <v>6384</v>
      </c>
      <c r="H3415" s="423" t="s">
        <v>6384</v>
      </c>
      <c r="I3415" s="423" t="s">
        <v>6384</v>
      </c>
      <c r="J3415" s="423">
        <v>5375.07367</v>
      </c>
    </row>
    <row r="3416" ht="15.75" customHeight="1">
      <c r="B3416" s="422">
        <v>40248.0</v>
      </c>
      <c r="C3416" s="423">
        <v>88504.0</v>
      </c>
      <c r="D3416" s="423">
        <v>3.0495284E7</v>
      </c>
      <c r="E3416" s="423">
        <v>6720.557</v>
      </c>
      <c r="F3416" s="423">
        <v>2249210.88</v>
      </c>
      <c r="G3416" s="423" t="s">
        <v>6384</v>
      </c>
      <c r="H3416" s="423" t="s">
        <v>6384</v>
      </c>
      <c r="I3416" s="423" t="s">
        <v>6384</v>
      </c>
      <c r="J3416" s="423">
        <v>5499.83739</v>
      </c>
    </row>
    <row r="3417" ht="15.75" customHeight="1">
      <c r="B3417" s="422">
        <v>40247.0</v>
      </c>
      <c r="C3417" s="423">
        <v>94277.0</v>
      </c>
      <c r="D3417" s="423">
        <v>2.7235096E7</v>
      </c>
      <c r="E3417" s="423">
        <v>6256.962</v>
      </c>
      <c r="F3417" s="423">
        <v>2261016.616</v>
      </c>
      <c r="G3417" s="423" t="s">
        <v>6384</v>
      </c>
      <c r="H3417" s="423" t="s">
        <v>6384</v>
      </c>
      <c r="I3417" s="423" t="s">
        <v>6384</v>
      </c>
      <c r="J3417" s="423">
        <v>5519.66926</v>
      </c>
    </row>
    <row r="3418" ht="15.75" customHeight="1">
      <c r="B3418" s="422">
        <v>40246.0</v>
      </c>
      <c r="C3418" s="423">
        <v>91224.0</v>
      </c>
      <c r="D3418" s="423">
        <v>3.1198805E7</v>
      </c>
      <c r="E3418" s="423">
        <v>6291.2</v>
      </c>
      <c r="F3418" s="423">
        <v>2198674.065</v>
      </c>
      <c r="G3418" s="423" t="s">
        <v>6384</v>
      </c>
      <c r="H3418" s="423" t="s">
        <v>6384</v>
      </c>
      <c r="I3418" s="423" t="s">
        <v>6384</v>
      </c>
      <c r="J3418" s="423">
        <v>5400.39843</v>
      </c>
    </row>
    <row r="3419" ht="15.75" customHeight="1">
      <c r="B3419" s="422">
        <v>40245.0</v>
      </c>
      <c r="C3419" s="423">
        <v>104652.0</v>
      </c>
      <c r="D3419" s="423">
        <v>3.4368006E7</v>
      </c>
      <c r="E3419" s="423">
        <v>7451.473</v>
      </c>
      <c r="F3419" s="423">
        <v>2225408.638</v>
      </c>
      <c r="G3419" s="423" t="s">
        <v>6384</v>
      </c>
      <c r="H3419" s="423" t="s">
        <v>6384</v>
      </c>
      <c r="I3419" s="423" t="s">
        <v>6384</v>
      </c>
      <c r="J3419" s="423">
        <v>5486.43492</v>
      </c>
    </row>
    <row r="3420" ht="15.75" customHeight="1">
      <c r="B3420" s="422">
        <v>40244.0</v>
      </c>
      <c r="C3420" s="423">
        <v>122323.0</v>
      </c>
      <c r="D3420" s="423">
        <v>3.8118942E7</v>
      </c>
      <c r="E3420" s="423">
        <v>9592.345</v>
      </c>
      <c r="F3420" s="423">
        <v>2270675.635</v>
      </c>
      <c r="G3420" s="423" t="s">
        <v>6384</v>
      </c>
      <c r="H3420" s="423" t="s">
        <v>6384</v>
      </c>
      <c r="I3420" s="423" t="s">
        <v>6384</v>
      </c>
      <c r="J3420" s="423">
        <v>5602.59453</v>
      </c>
    </row>
    <row r="3421" ht="15.75" customHeight="1">
      <c r="B3421" s="422">
        <v>40241.0</v>
      </c>
      <c r="C3421" s="423">
        <v>104374.0</v>
      </c>
      <c r="D3421" s="423">
        <v>2.9442806E7</v>
      </c>
      <c r="E3421" s="423">
        <v>8253.073</v>
      </c>
      <c r="F3421" s="423">
        <v>2297109.258</v>
      </c>
      <c r="G3421" s="423" t="s">
        <v>6384</v>
      </c>
      <c r="H3421" s="423" t="s">
        <v>6384</v>
      </c>
      <c r="I3421" s="423" t="s">
        <v>6384</v>
      </c>
      <c r="J3421" s="423">
        <v>5640.94367</v>
      </c>
    </row>
    <row r="3422" ht="15.75" customHeight="1">
      <c r="B3422" s="422">
        <v>40240.0</v>
      </c>
      <c r="C3422" s="423">
        <v>110901.0</v>
      </c>
      <c r="D3422" s="423">
        <v>2.9862538E7</v>
      </c>
      <c r="E3422" s="423">
        <v>7881.118</v>
      </c>
      <c r="F3422" s="423">
        <v>2291131.707</v>
      </c>
      <c r="G3422" s="423" t="s">
        <v>6384</v>
      </c>
      <c r="H3422" s="423" t="s">
        <v>6384</v>
      </c>
      <c r="I3422" s="423" t="s">
        <v>6384</v>
      </c>
      <c r="J3422" s="423">
        <v>5634.05998</v>
      </c>
    </row>
    <row r="3423" ht="15.75" customHeight="1">
      <c r="B3423" s="422">
        <v>40239.0</v>
      </c>
      <c r="C3423" s="423">
        <v>120248.0</v>
      </c>
      <c r="D3423" s="423">
        <v>3.1712588E7</v>
      </c>
      <c r="E3423" s="423">
        <v>8532.274</v>
      </c>
      <c r="F3423" s="423">
        <v>2274818.336</v>
      </c>
      <c r="G3423" s="423" t="s">
        <v>6384</v>
      </c>
      <c r="H3423" s="423" t="s">
        <v>6384</v>
      </c>
      <c r="I3423" s="423" t="s">
        <v>6384</v>
      </c>
      <c r="J3423" s="423">
        <v>5588.00609</v>
      </c>
    </row>
    <row r="3424" ht="15.75" customHeight="1">
      <c r="B3424" s="422">
        <v>40238.0</v>
      </c>
      <c r="C3424" s="423">
        <v>111159.0</v>
      </c>
      <c r="D3424" s="423">
        <v>2.7560338E7</v>
      </c>
      <c r="E3424" s="423">
        <v>7861.221</v>
      </c>
      <c r="F3424" s="423">
        <v>2273205.601</v>
      </c>
      <c r="G3424" s="423" t="s">
        <v>6384</v>
      </c>
      <c r="H3424" s="423" t="s">
        <v>6384</v>
      </c>
      <c r="I3424" s="423" t="s">
        <v>6384</v>
      </c>
      <c r="J3424" s="423">
        <v>5567.40015</v>
      </c>
    </row>
    <row r="3425" ht="15.75" customHeight="1">
      <c r="B3425" s="422">
        <v>40237.0</v>
      </c>
      <c r="C3425" s="423">
        <v>118388.0</v>
      </c>
      <c r="D3425" s="423">
        <v>3.2057488E7</v>
      </c>
      <c r="E3425" s="423">
        <v>8611.231</v>
      </c>
      <c r="F3425" s="423">
        <v>2275302.431</v>
      </c>
      <c r="G3425" s="423" t="s">
        <v>6384</v>
      </c>
      <c r="H3425" s="423" t="s">
        <v>6384</v>
      </c>
      <c r="I3425" s="423" t="s">
        <v>6384</v>
      </c>
      <c r="J3425" s="423">
        <v>5560.56104</v>
      </c>
    </row>
    <row r="3426" ht="15.75" customHeight="1">
      <c r="B3426" s="422">
        <v>40234.0</v>
      </c>
      <c r="C3426" s="423">
        <v>122267.0</v>
      </c>
      <c r="D3426" s="423">
        <v>3.3750122E7</v>
      </c>
      <c r="E3426" s="423">
        <v>8843.126</v>
      </c>
      <c r="F3426" s="423">
        <v>2317600.7</v>
      </c>
      <c r="G3426" s="423" t="s">
        <v>6384</v>
      </c>
      <c r="H3426" s="423" t="s">
        <v>6384</v>
      </c>
      <c r="I3426" s="423" t="s">
        <v>6384</v>
      </c>
      <c r="J3426" s="423">
        <v>5683.92697</v>
      </c>
    </row>
    <row r="3427" ht="15.75" customHeight="1">
      <c r="B3427" s="422">
        <v>40233.0</v>
      </c>
      <c r="C3427" s="423">
        <v>142939.0</v>
      </c>
      <c r="D3427" s="423">
        <v>4.3161446E7</v>
      </c>
      <c r="E3427" s="423">
        <v>10734.748</v>
      </c>
      <c r="F3427" s="423">
        <v>2321010.893</v>
      </c>
      <c r="G3427" s="423" t="s">
        <v>6384</v>
      </c>
      <c r="H3427" s="423" t="s">
        <v>6384</v>
      </c>
      <c r="I3427" s="423" t="s">
        <v>6384</v>
      </c>
      <c r="J3427" s="423">
        <v>5691.02968</v>
      </c>
    </row>
    <row r="3428" ht="15.75" customHeight="1">
      <c r="B3428" s="422">
        <v>40232.0</v>
      </c>
      <c r="C3428" s="423">
        <v>160862.0</v>
      </c>
      <c r="D3428" s="423">
        <v>5.0782943E7</v>
      </c>
      <c r="E3428" s="423">
        <v>11856.373</v>
      </c>
      <c r="F3428" s="423">
        <v>2294193.386</v>
      </c>
      <c r="G3428" s="423" t="s">
        <v>6384</v>
      </c>
      <c r="H3428" s="423" t="s">
        <v>6384</v>
      </c>
      <c r="I3428" s="423" t="s">
        <v>6384</v>
      </c>
      <c r="J3428" s="423">
        <v>5607.36938</v>
      </c>
    </row>
    <row r="3429" ht="15.75" customHeight="1">
      <c r="B3429" s="422">
        <v>40231.0</v>
      </c>
      <c r="C3429" s="423">
        <v>145954.0</v>
      </c>
      <c r="D3429" s="423">
        <v>4.4009412E7</v>
      </c>
      <c r="E3429" s="423">
        <v>10989.454</v>
      </c>
      <c r="F3429" s="423">
        <v>2300307.174</v>
      </c>
      <c r="G3429" s="423" t="s">
        <v>6384</v>
      </c>
      <c r="H3429" s="423" t="s">
        <v>6384</v>
      </c>
      <c r="I3429" s="423" t="s">
        <v>6384</v>
      </c>
      <c r="J3429" s="423">
        <v>5622.99514</v>
      </c>
    </row>
    <row r="3430" ht="15.75" customHeight="1">
      <c r="B3430" s="422">
        <v>40227.0</v>
      </c>
      <c r="C3430" s="423">
        <v>171798.0</v>
      </c>
      <c r="D3430" s="423">
        <v>5.7263432E7</v>
      </c>
      <c r="E3430" s="423">
        <v>13058.301</v>
      </c>
      <c r="F3430" s="423">
        <v>2346173.879</v>
      </c>
      <c r="G3430" s="423" t="s">
        <v>6384</v>
      </c>
      <c r="H3430" s="423" t="s">
        <v>6384</v>
      </c>
      <c r="I3430" s="423" t="s">
        <v>6384</v>
      </c>
      <c r="J3430" s="423">
        <v>5760.94568</v>
      </c>
    </row>
    <row r="3431" ht="15.75" customHeight="1">
      <c r="B3431" s="422">
        <v>40226.0</v>
      </c>
      <c r="C3431" s="423">
        <v>171038.0</v>
      </c>
      <c r="D3431" s="423">
        <v>5.9257479E7</v>
      </c>
      <c r="E3431" s="423">
        <v>13817.09</v>
      </c>
      <c r="F3431" s="423">
        <v>2366228.551</v>
      </c>
      <c r="G3431" s="423" t="s">
        <v>6384</v>
      </c>
      <c r="H3431" s="423" t="s">
        <v>6384</v>
      </c>
      <c r="I3431" s="423" t="s">
        <v>6384</v>
      </c>
      <c r="J3431" s="423">
        <v>5828.38292</v>
      </c>
    </row>
    <row r="3432" ht="15.75" customHeight="1">
      <c r="B3432" s="422">
        <v>40225.0</v>
      </c>
      <c r="C3432" s="423">
        <v>190423.0</v>
      </c>
      <c r="D3432" s="423">
        <v>5.2801145E7</v>
      </c>
      <c r="E3432" s="423">
        <v>14694.482</v>
      </c>
      <c r="F3432" s="423">
        <v>2337343.796</v>
      </c>
      <c r="G3432" s="423" t="s">
        <v>6384</v>
      </c>
      <c r="H3432" s="423" t="s">
        <v>6384</v>
      </c>
      <c r="I3432" s="423" t="s">
        <v>6384</v>
      </c>
      <c r="J3432" s="423">
        <v>5745.78457</v>
      </c>
    </row>
    <row r="3433" ht="15.75" customHeight="1">
      <c r="B3433" s="422">
        <v>40224.0</v>
      </c>
      <c r="C3433" s="423">
        <v>211374.0</v>
      </c>
      <c r="D3433" s="423">
        <v>5.764213E7</v>
      </c>
      <c r="E3433" s="423">
        <v>16521.26</v>
      </c>
      <c r="F3433" s="423">
        <v>2332979.462</v>
      </c>
      <c r="G3433" s="423" t="s">
        <v>6384</v>
      </c>
      <c r="H3433" s="423" t="s">
        <v>6384</v>
      </c>
      <c r="I3433" s="423" t="s">
        <v>6384</v>
      </c>
      <c r="J3433" s="423">
        <v>5728.91455</v>
      </c>
    </row>
    <row r="3434" ht="15.75" customHeight="1">
      <c r="B3434" s="422">
        <v>40223.0</v>
      </c>
      <c r="C3434" s="423">
        <v>219617.0</v>
      </c>
      <c r="D3434" s="423">
        <v>5.1919456E7</v>
      </c>
      <c r="E3434" s="423">
        <v>16136.877</v>
      </c>
      <c r="F3434" s="423">
        <v>2338634.049</v>
      </c>
      <c r="G3434" s="423" t="s">
        <v>6384</v>
      </c>
      <c r="H3434" s="423" t="s">
        <v>6384</v>
      </c>
      <c r="I3434" s="423" t="s">
        <v>6384</v>
      </c>
      <c r="J3434" s="423">
        <v>5745.36969</v>
      </c>
    </row>
    <row r="3435" ht="15.75" customHeight="1">
      <c r="B3435" s="422">
        <v>40220.0</v>
      </c>
      <c r="C3435" s="423">
        <v>201270.0</v>
      </c>
      <c r="D3435" s="423">
        <v>4.8287907E7</v>
      </c>
      <c r="E3435" s="423">
        <v>14083.683</v>
      </c>
      <c r="F3435" s="423">
        <v>2304654.2</v>
      </c>
      <c r="G3435" s="423" t="s">
        <v>6384</v>
      </c>
      <c r="H3435" s="423" t="s">
        <v>6384</v>
      </c>
      <c r="I3435" s="423" t="s">
        <v>6384</v>
      </c>
      <c r="J3435" s="423">
        <v>5635.72979</v>
      </c>
    </row>
    <row r="3436" ht="15.75" customHeight="1">
      <c r="B3436" s="422">
        <v>40219.0</v>
      </c>
      <c r="C3436" s="423">
        <v>184891.0</v>
      </c>
      <c r="D3436" s="423">
        <v>5.2571975E7</v>
      </c>
      <c r="E3436" s="423">
        <v>14115.478</v>
      </c>
      <c r="F3436" s="423">
        <v>2292897.89</v>
      </c>
      <c r="G3436" s="423" t="s">
        <v>6384</v>
      </c>
      <c r="H3436" s="423" t="s">
        <v>6384</v>
      </c>
      <c r="I3436" s="423" t="s">
        <v>6384</v>
      </c>
      <c r="J3436" s="423">
        <v>5600.73467</v>
      </c>
    </row>
    <row r="3437" ht="15.75" customHeight="1">
      <c r="B3437" s="422">
        <v>40218.0</v>
      </c>
      <c r="C3437" s="423">
        <v>184101.0</v>
      </c>
      <c r="D3437" s="423">
        <v>4.8818374E7</v>
      </c>
      <c r="E3437" s="423">
        <v>12958.111</v>
      </c>
      <c r="F3437" s="423">
        <v>2292628.764</v>
      </c>
      <c r="G3437" s="423" t="s">
        <v>6384</v>
      </c>
      <c r="H3437" s="423" t="s">
        <v>6384</v>
      </c>
      <c r="I3437" s="423" t="s">
        <v>6384</v>
      </c>
      <c r="J3437" s="423">
        <v>5603.18602</v>
      </c>
    </row>
    <row r="3438" ht="15.75" customHeight="1">
      <c r="B3438" s="422">
        <v>40217.0</v>
      </c>
      <c r="C3438" s="423">
        <v>169704.0</v>
      </c>
      <c r="D3438" s="423">
        <v>4.6805022E7</v>
      </c>
      <c r="E3438" s="423">
        <v>12070.312</v>
      </c>
      <c r="F3438" s="423">
        <v>2271696.146</v>
      </c>
      <c r="G3438" s="423" t="s">
        <v>6384</v>
      </c>
      <c r="H3438" s="423" t="s">
        <v>6384</v>
      </c>
      <c r="I3438" s="423" t="s">
        <v>6384</v>
      </c>
      <c r="J3438" s="423">
        <v>5552.85992</v>
      </c>
    </row>
    <row r="3439" ht="15.75" customHeight="1">
      <c r="B3439" s="422">
        <v>40216.0</v>
      </c>
      <c r="C3439" s="423">
        <v>153884.0</v>
      </c>
      <c r="D3439" s="423">
        <v>4.3589315E7</v>
      </c>
      <c r="E3439" s="423">
        <v>9869.289</v>
      </c>
      <c r="F3439" s="423">
        <v>2253548.435</v>
      </c>
      <c r="G3439" s="423" t="s">
        <v>6384</v>
      </c>
      <c r="H3439" s="423" t="s">
        <v>6384</v>
      </c>
      <c r="I3439" s="423" t="s">
        <v>6384</v>
      </c>
      <c r="J3439" s="423">
        <v>5490.10679</v>
      </c>
    </row>
    <row r="3440" ht="15.75" customHeight="1">
      <c r="B3440" s="422">
        <v>40213.0</v>
      </c>
      <c r="C3440" s="423">
        <v>168965.0</v>
      </c>
      <c r="D3440" s="423">
        <v>4.5207121E7</v>
      </c>
      <c r="E3440" s="423">
        <v>11442.987</v>
      </c>
      <c r="F3440" s="423">
        <v>2234823.32</v>
      </c>
      <c r="G3440" s="423" t="s">
        <v>6384</v>
      </c>
      <c r="H3440" s="423" t="s">
        <v>6384</v>
      </c>
      <c r="I3440" s="423" t="s">
        <v>6384</v>
      </c>
      <c r="J3440" s="423">
        <v>5434.03935</v>
      </c>
    </row>
    <row r="3441" ht="15.75" customHeight="1">
      <c r="B3441" s="422">
        <v>40212.0</v>
      </c>
      <c r="C3441" s="423">
        <v>229777.0</v>
      </c>
      <c r="D3441" s="423">
        <v>5.6388012E7</v>
      </c>
      <c r="E3441" s="423">
        <v>16375.146</v>
      </c>
      <c r="F3441" s="423">
        <v>2218673.415</v>
      </c>
      <c r="G3441" s="423" t="s">
        <v>6384</v>
      </c>
      <c r="H3441" s="423" t="s">
        <v>6384</v>
      </c>
      <c r="I3441" s="423" t="s">
        <v>6384</v>
      </c>
      <c r="J3441" s="423">
        <v>5399.64698</v>
      </c>
    </row>
    <row r="3442" ht="15.75" customHeight="1">
      <c r="B3442" s="422">
        <v>40211.0</v>
      </c>
      <c r="C3442" s="423">
        <v>242102.0</v>
      </c>
      <c r="D3442" s="423">
        <v>6.6331407E7</v>
      </c>
      <c r="E3442" s="423">
        <v>16909.913</v>
      </c>
      <c r="F3442" s="423">
        <v>2239616.56</v>
      </c>
      <c r="G3442" s="423" t="s">
        <v>6384</v>
      </c>
      <c r="H3442" s="423" t="s">
        <v>6384</v>
      </c>
      <c r="I3442" s="423" t="s">
        <v>6384</v>
      </c>
      <c r="J3442" s="423">
        <v>5503.37894</v>
      </c>
    </row>
    <row r="3443" ht="15.75" customHeight="1">
      <c r="B3443" s="422">
        <v>40210.0</v>
      </c>
      <c r="C3443" s="423">
        <v>239077.0</v>
      </c>
      <c r="D3443" s="423">
        <v>6.2991513E7</v>
      </c>
      <c r="E3443" s="423">
        <v>16894.25</v>
      </c>
      <c r="F3443" s="423">
        <v>2219903.041</v>
      </c>
      <c r="G3443" s="423" t="s">
        <v>6384</v>
      </c>
      <c r="H3443" s="423" t="s">
        <v>6384</v>
      </c>
      <c r="I3443" s="423" t="s">
        <v>6384</v>
      </c>
      <c r="J3443" s="423">
        <v>5451.15137</v>
      </c>
    </row>
    <row r="3444" ht="15.75" customHeight="1">
      <c r="B3444" s="422">
        <v>40209.0</v>
      </c>
      <c r="C3444" s="423">
        <v>232262.0</v>
      </c>
      <c r="D3444" s="423">
        <v>6.4706874E7</v>
      </c>
      <c r="E3444" s="423">
        <v>16097.753</v>
      </c>
      <c r="F3444" s="423">
        <v>2191831.077</v>
      </c>
      <c r="G3444" s="423" t="s">
        <v>6384</v>
      </c>
      <c r="H3444" s="423" t="s">
        <v>6384</v>
      </c>
      <c r="I3444" s="423" t="s">
        <v>6384</v>
      </c>
      <c r="J3444" s="423">
        <v>5367.10661</v>
      </c>
    </row>
    <row r="3445" ht="15.75" customHeight="1">
      <c r="B3445" s="422">
        <v>40206.0</v>
      </c>
      <c r="C3445" s="423">
        <v>222395.0</v>
      </c>
      <c r="D3445" s="423">
        <v>6.4077178E7</v>
      </c>
      <c r="E3445" s="423">
        <v>15813.442</v>
      </c>
      <c r="F3445" s="423">
        <v>2200066.052</v>
      </c>
      <c r="G3445" s="423" t="s">
        <v>6384</v>
      </c>
      <c r="H3445" s="423" t="s">
        <v>6384</v>
      </c>
      <c r="I3445" s="423" t="s">
        <v>6384</v>
      </c>
      <c r="J3445" s="423">
        <v>5390.48346</v>
      </c>
    </row>
    <row r="3446" ht="15.75" customHeight="1">
      <c r="B3446" s="422">
        <v>40205.0</v>
      </c>
      <c r="C3446" s="423">
        <v>227534.0</v>
      </c>
      <c r="D3446" s="423">
        <v>7.9543736E7</v>
      </c>
      <c r="E3446" s="423">
        <v>15169.826</v>
      </c>
      <c r="F3446" s="423">
        <v>2173482.33</v>
      </c>
      <c r="G3446" s="423" t="s">
        <v>6384</v>
      </c>
      <c r="H3446" s="423" t="s">
        <v>6384</v>
      </c>
      <c r="I3446" s="423" t="s">
        <v>6384</v>
      </c>
      <c r="J3446" s="423">
        <v>5310.74661</v>
      </c>
    </row>
    <row r="3447" ht="15.75" customHeight="1">
      <c r="B3447" s="422">
        <v>40204.0</v>
      </c>
      <c r="C3447" s="423">
        <v>220124.0</v>
      </c>
      <c r="D3447" s="423">
        <v>7.4162582E7</v>
      </c>
      <c r="E3447" s="423">
        <v>14818.112</v>
      </c>
      <c r="F3447" s="423">
        <v>2146038.569</v>
      </c>
      <c r="G3447" s="423" t="s">
        <v>6384</v>
      </c>
      <c r="H3447" s="423" t="s">
        <v>6384</v>
      </c>
      <c r="I3447" s="423" t="s">
        <v>6384</v>
      </c>
      <c r="J3447" s="423">
        <v>5243.44911</v>
      </c>
    </row>
    <row r="3448" ht="15.75" customHeight="1">
      <c r="B3448" s="422">
        <v>40203.0</v>
      </c>
      <c r="C3448" s="423">
        <v>221224.0</v>
      </c>
      <c r="D3448" s="423">
        <v>5.771472E7</v>
      </c>
      <c r="E3448" s="423">
        <v>15035.563</v>
      </c>
      <c r="F3448" s="423">
        <v>2167526.708</v>
      </c>
      <c r="G3448" s="423" t="s">
        <v>6384</v>
      </c>
      <c r="H3448" s="423" t="s">
        <v>6384</v>
      </c>
      <c r="I3448" s="423" t="s">
        <v>6384</v>
      </c>
      <c r="J3448" s="423">
        <v>5312.44344</v>
      </c>
    </row>
    <row r="3449" ht="15.75" customHeight="1">
      <c r="B3449" s="422">
        <v>40202.0</v>
      </c>
      <c r="C3449" s="423">
        <v>219790.0</v>
      </c>
      <c r="D3449" s="423">
        <v>5.3502419E7</v>
      </c>
      <c r="E3449" s="423">
        <v>14528.163</v>
      </c>
      <c r="F3449" s="423">
        <v>2116963.746</v>
      </c>
      <c r="G3449" s="423" t="s">
        <v>6384</v>
      </c>
      <c r="H3449" s="423" t="s">
        <v>6384</v>
      </c>
      <c r="I3449" s="423" t="s">
        <v>6384</v>
      </c>
      <c r="J3449" s="423">
        <v>5156.61737</v>
      </c>
    </row>
    <row r="3450" ht="15.75" customHeight="1">
      <c r="B3450" s="422">
        <v>40199.0</v>
      </c>
      <c r="C3450" s="423">
        <v>183944.0</v>
      </c>
      <c r="D3450" s="423">
        <v>5.0610026E7</v>
      </c>
      <c r="E3450" s="423">
        <v>12411.534</v>
      </c>
      <c r="F3450" s="423">
        <v>2095940.777</v>
      </c>
      <c r="G3450" s="423" t="s">
        <v>6384</v>
      </c>
      <c r="H3450" s="423" t="s">
        <v>6384</v>
      </c>
      <c r="I3450" s="423" t="s">
        <v>6384</v>
      </c>
      <c r="J3450" s="423">
        <v>5095.21004</v>
      </c>
    </row>
    <row r="3451" ht="15.75" customHeight="1">
      <c r="B3451" s="422">
        <v>40198.0</v>
      </c>
      <c r="C3451" s="423">
        <v>176764.0</v>
      </c>
      <c r="D3451" s="423">
        <v>4.6894765E7</v>
      </c>
      <c r="E3451" s="423">
        <v>11081.08</v>
      </c>
      <c r="F3451" s="423">
        <v>2063683.892</v>
      </c>
      <c r="G3451" s="423" t="s">
        <v>6384</v>
      </c>
      <c r="H3451" s="423" t="s">
        <v>6384</v>
      </c>
      <c r="I3451" s="423" t="s">
        <v>6384</v>
      </c>
      <c r="J3451" s="423">
        <v>4998.58854</v>
      </c>
    </row>
    <row r="3452" ht="15.75" customHeight="1">
      <c r="B3452" s="422">
        <v>40197.0</v>
      </c>
      <c r="C3452" s="423">
        <v>183397.0</v>
      </c>
      <c r="D3452" s="423">
        <v>5.7030837E7</v>
      </c>
      <c r="E3452" s="423">
        <v>11915.783</v>
      </c>
      <c r="F3452" s="423">
        <v>2049361.341</v>
      </c>
      <c r="G3452" s="423" t="s">
        <v>6384</v>
      </c>
      <c r="H3452" s="423" t="s">
        <v>6384</v>
      </c>
      <c r="I3452" s="423" t="s">
        <v>6384</v>
      </c>
      <c r="J3452" s="423">
        <v>4956.73681</v>
      </c>
    </row>
    <row r="3453" ht="15.75" customHeight="1">
      <c r="B3453" s="422">
        <v>40196.0</v>
      </c>
      <c r="C3453" s="423">
        <v>168848.0</v>
      </c>
      <c r="D3453" s="423">
        <v>5.3471185E7</v>
      </c>
      <c r="E3453" s="423">
        <v>10375.935</v>
      </c>
      <c r="F3453" s="423">
        <v>2038170.266</v>
      </c>
      <c r="G3453" s="423" t="s">
        <v>6384</v>
      </c>
      <c r="H3453" s="423" t="s">
        <v>6384</v>
      </c>
      <c r="I3453" s="423" t="s">
        <v>6384</v>
      </c>
      <c r="J3453" s="423">
        <v>4923.38228</v>
      </c>
    </row>
    <row r="3454" ht="15.75" customHeight="1">
      <c r="B3454" s="422">
        <v>40195.0</v>
      </c>
      <c r="C3454" s="423">
        <v>164644.0</v>
      </c>
      <c r="D3454" s="423">
        <v>4.6252608E7</v>
      </c>
      <c r="E3454" s="423">
        <v>11078.473</v>
      </c>
      <c r="F3454" s="423">
        <v>2020959.261</v>
      </c>
      <c r="G3454" s="423" t="s">
        <v>6384</v>
      </c>
      <c r="H3454" s="423" t="s">
        <v>6384</v>
      </c>
      <c r="I3454" s="423" t="s">
        <v>6384</v>
      </c>
      <c r="J3454" s="423">
        <v>4876.2531</v>
      </c>
    </row>
    <row r="3455" ht="15.75" customHeight="1">
      <c r="B3455" s="422">
        <v>40192.0</v>
      </c>
      <c r="C3455" s="423">
        <v>153495.0</v>
      </c>
      <c r="D3455" s="423">
        <v>3.813009E7</v>
      </c>
      <c r="E3455" s="423">
        <v>10727.213</v>
      </c>
      <c r="F3455" s="423">
        <v>2008813.859</v>
      </c>
      <c r="G3455" s="423" t="s">
        <v>6384</v>
      </c>
      <c r="H3455" s="423" t="s">
        <v>6384</v>
      </c>
      <c r="I3455" s="423" t="s">
        <v>6384</v>
      </c>
      <c r="J3455" s="423">
        <v>4838.05779</v>
      </c>
    </row>
    <row r="3456" ht="15.75" customHeight="1">
      <c r="B3456" s="422">
        <v>40191.0</v>
      </c>
      <c r="C3456" s="423">
        <v>208484.0</v>
      </c>
      <c r="D3456" s="423">
        <v>4.8437834E7</v>
      </c>
      <c r="E3456" s="423">
        <v>14386.627</v>
      </c>
      <c r="F3456" s="423">
        <v>1964101.852</v>
      </c>
      <c r="G3456" s="423" t="s">
        <v>6384</v>
      </c>
      <c r="H3456" s="423" t="s">
        <v>6384</v>
      </c>
      <c r="I3456" s="423" t="s">
        <v>6384</v>
      </c>
      <c r="J3456" s="423">
        <v>4704.14996</v>
      </c>
    </row>
    <row r="3457" ht="15.75" customHeight="1">
      <c r="B3457" s="422">
        <v>40190.0</v>
      </c>
      <c r="C3457" s="423">
        <v>169935.0</v>
      </c>
      <c r="D3457" s="423">
        <v>3.7338997E7</v>
      </c>
      <c r="E3457" s="423">
        <v>11130.084</v>
      </c>
      <c r="F3457" s="423">
        <v>1995982.696</v>
      </c>
      <c r="G3457" s="423" t="s">
        <v>6384</v>
      </c>
      <c r="H3457" s="423" t="s">
        <v>6384</v>
      </c>
      <c r="I3457" s="423" t="s">
        <v>6384</v>
      </c>
      <c r="J3457" s="423">
        <v>4794.71209</v>
      </c>
    </row>
    <row r="3458" ht="15.75" customHeight="1">
      <c r="B3458" s="422">
        <v>40189.0</v>
      </c>
      <c r="C3458" s="423">
        <v>159390.0</v>
      </c>
      <c r="D3458" s="423">
        <v>3.3350368E7</v>
      </c>
      <c r="E3458" s="423">
        <v>10719.212</v>
      </c>
      <c r="F3458" s="423">
        <v>1980870.355</v>
      </c>
      <c r="G3458" s="423" t="s">
        <v>6384</v>
      </c>
      <c r="H3458" s="423" t="s">
        <v>6384</v>
      </c>
      <c r="I3458" s="423" t="s">
        <v>6384</v>
      </c>
      <c r="J3458" s="423">
        <v>4749.63328</v>
      </c>
    </row>
    <row r="3459" ht="15.75" customHeight="1">
      <c r="B3459" s="422">
        <v>40188.0</v>
      </c>
      <c r="C3459" s="423">
        <v>188354.0</v>
      </c>
      <c r="D3459" s="423">
        <v>3.9587648E7</v>
      </c>
      <c r="E3459" s="423">
        <v>13249.763</v>
      </c>
      <c r="F3459" s="423">
        <v>1974525.392</v>
      </c>
      <c r="G3459" s="423" t="s">
        <v>6384</v>
      </c>
      <c r="H3459" s="423" t="s">
        <v>6384</v>
      </c>
      <c r="I3459" s="423" t="s">
        <v>6384</v>
      </c>
      <c r="J3459" s="423">
        <v>4730.74036</v>
      </c>
    </row>
    <row r="3460" ht="15.75" customHeight="1">
      <c r="B3460" s="422">
        <v>40185.0</v>
      </c>
      <c r="C3460" s="423">
        <v>168670.0</v>
      </c>
      <c r="D3460" s="423">
        <v>3.6928662E7</v>
      </c>
      <c r="E3460" s="423">
        <v>11004.858</v>
      </c>
      <c r="F3460" s="423">
        <v>1968024.974</v>
      </c>
      <c r="G3460" s="423" t="s">
        <v>6384</v>
      </c>
      <c r="H3460" s="423" t="s">
        <v>6384</v>
      </c>
      <c r="I3460" s="423" t="s">
        <v>6384</v>
      </c>
      <c r="J3460" s="423">
        <v>4722.09953</v>
      </c>
    </row>
    <row r="3461" ht="15.75" customHeight="1">
      <c r="B3461" s="422">
        <v>40184.0</v>
      </c>
      <c r="C3461" s="423">
        <v>171393.0</v>
      </c>
      <c r="D3461" s="423">
        <v>3.7406197E7</v>
      </c>
      <c r="E3461" s="423">
        <v>11355.436</v>
      </c>
      <c r="F3461" s="423">
        <v>1961994.154</v>
      </c>
      <c r="G3461" s="423" t="s">
        <v>6384</v>
      </c>
      <c r="H3461" s="423" t="s">
        <v>6384</v>
      </c>
      <c r="I3461" s="423" t="s">
        <v>6384</v>
      </c>
      <c r="J3461" s="423">
        <v>4707.8252</v>
      </c>
    </row>
    <row r="3462" ht="15.75" customHeight="1">
      <c r="B3462" s="422">
        <v>40183.0</v>
      </c>
      <c r="C3462" s="423">
        <v>155048.0</v>
      </c>
      <c r="D3462" s="423">
        <v>3.282397E7</v>
      </c>
      <c r="E3462" s="423">
        <v>10775.281</v>
      </c>
      <c r="F3462" s="423">
        <v>1952011.511</v>
      </c>
      <c r="G3462" s="423" t="s">
        <v>6384</v>
      </c>
      <c r="H3462" s="423" t="s">
        <v>6384</v>
      </c>
      <c r="I3462" s="423" t="s">
        <v>6384</v>
      </c>
      <c r="J3462" s="423">
        <v>4678.04877</v>
      </c>
    </row>
    <row r="3463" ht="15.75" customHeight="1">
      <c r="B3463" s="422">
        <v>40182.0</v>
      </c>
      <c r="C3463" s="423">
        <v>157213.0</v>
      </c>
      <c r="D3463" s="423">
        <v>3.3501946E7</v>
      </c>
      <c r="E3463" s="423">
        <v>10245.717</v>
      </c>
      <c r="F3463" s="423">
        <v>1940394.049</v>
      </c>
      <c r="G3463" s="423" t="s">
        <v>6384</v>
      </c>
      <c r="H3463" s="423" t="s">
        <v>6384</v>
      </c>
      <c r="I3463" s="423" t="s">
        <v>6384</v>
      </c>
      <c r="J3463" s="423">
        <v>4643.39716</v>
      </c>
    </row>
    <row r="3464" ht="15.75" customHeight="1">
      <c r="B3464" s="422">
        <v>40181.0</v>
      </c>
      <c r="C3464" s="423">
        <v>166903.0</v>
      </c>
      <c r="D3464" s="423">
        <v>3.5221896E7</v>
      </c>
      <c r="E3464" s="423">
        <v>10949.54</v>
      </c>
      <c r="F3464" s="423">
        <v>1914046.55</v>
      </c>
      <c r="G3464" s="423" t="s">
        <v>6384</v>
      </c>
      <c r="H3464" s="423" t="s">
        <v>6384</v>
      </c>
      <c r="I3464" s="423" t="s">
        <v>6384</v>
      </c>
      <c r="J3464" s="423">
        <v>4568.40405</v>
      </c>
    </row>
    <row r="3465" ht="15.75" customHeight="1">
      <c r="B3465" s="422">
        <v>40177.0</v>
      </c>
      <c r="C3465" s="423">
        <v>144907.0</v>
      </c>
      <c r="D3465" s="423">
        <v>3.0586541E7</v>
      </c>
      <c r="E3465" s="423">
        <v>9327.153</v>
      </c>
      <c r="F3465" s="423">
        <v>1903228.05</v>
      </c>
      <c r="G3465" s="423" t="s">
        <v>6384</v>
      </c>
      <c r="H3465" s="423" t="s">
        <v>6384</v>
      </c>
      <c r="I3465" s="423" t="s">
        <v>6384</v>
      </c>
      <c r="J3465" s="423">
        <v>4535.53176</v>
      </c>
    </row>
    <row r="3466" ht="15.75" customHeight="1">
      <c r="B3466" s="422">
        <v>40176.0</v>
      </c>
      <c r="C3466" s="423">
        <v>143960.0</v>
      </c>
      <c r="D3466" s="423">
        <v>2.9344694E7</v>
      </c>
      <c r="E3466" s="423">
        <v>9207.306</v>
      </c>
      <c r="F3466" s="423">
        <v>1897944.809</v>
      </c>
      <c r="G3466" s="423" t="s">
        <v>6384</v>
      </c>
      <c r="H3466" s="423" t="s">
        <v>6384</v>
      </c>
      <c r="I3466" s="423" t="s">
        <v>6384</v>
      </c>
      <c r="J3466" s="423">
        <v>4519.35656</v>
      </c>
    </row>
    <row r="3467" ht="15.75" customHeight="1">
      <c r="B3467" s="422">
        <v>40174.0</v>
      </c>
      <c r="C3467" s="423">
        <v>120514.0</v>
      </c>
      <c r="D3467" s="423">
        <v>2.8920111E7</v>
      </c>
      <c r="E3467" s="423">
        <v>7541.491</v>
      </c>
      <c r="F3467" s="423">
        <v>1869549.01</v>
      </c>
      <c r="G3467" s="423" t="s">
        <v>6384</v>
      </c>
      <c r="H3467" s="423" t="s">
        <v>6384</v>
      </c>
      <c r="I3467" s="423" t="s">
        <v>6384</v>
      </c>
      <c r="J3467" s="423">
        <v>4475.44255</v>
      </c>
    </row>
    <row r="3468" ht="15.75" customHeight="1">
      <c r="B3468" s="422">
        <v>40171.0</v>
      </c>
      <c r="C3468" s="423">
        <v>112247.0</v>
      </c>
      <c r="D3468" s="423">
        <v>2.4360048E7</v>
      </c>
      <c r="E3468" s="423">
        <v>6788.299</v>
      </c>
      <c r="F3468" s="423">
        <v>1869549.01</v>
      </c>
      <c r="G3468" s="423" t="s">
        <v>6384</v>
      </c>
      <c r="H3468" s="423" t="s">
        <v>6384</v>
      </c>
      <c r="I3468" s="423" t="s">
        <v>6384</v>
      </c>
      <c r="J3468" s="423">
        <v>4429.18693</v>
      </c>
    </row>
    <row r="3469" ht="15.75" customHeight="1">
      <c r="B3469" s="422">
        <v>40170.0</v>
      </c>
      <c r="C3469" s="423">
        <v>117403.0</v>
      </c>
      <c r="D3469" s="423">
        <v>2.3677015E7</v>
      </c>
      <c r="E3469" s="423">
        <v>7355.807</v>
      </c>
      <c r="F3469" s="423">
        <v>1872147.339</v>
      </c>
      <c r="G3469" s="423" t="s">
        <v>6384</v>
      </c>
      <c r="H3469" s="423" t="s">
        <v>6384</v>
      </c>
      <c r="I3469" s="423" t="s">
        <v>6384</v>
      </c>
      <c r="J3469" s="423">
        <v>4428.06704</v>
      </c>
    </row>
    <row r="3470" ht="15.75" customHeight="1">
      <c r="B3470" s="422">
        <v>40169.0</v>
      </c>
      <c r="C3470" s="423">
        <v>105881.0</v>
      </c>
      <c r="D3470" s="423">
        <v>2.4294044E7</v>
      </c>
      <c r="E3470" s="423">
        <v>6333.34</v>
      </c>
      <c r="F3470" s="423">
        <v>1865710.123</v>
      </c>
      <c r="G3470" s="423" t="s">
        <v>6384</v>
      </c>
      <c r="H3470" s="423" t="s">
        <v>6384</v>
      </c>
      <c r="I3470" s="423" t="s">
        <v>6384</v>
      </c>
      <c r="J3470" s="423">
        <v>4408.95651</v>
      </c>
    </row>
    <row r="3471" ht="15.75" customHeight="1">
      <c r="B3471" s="422">
        <v>40168.0</v>
      </c>
      <c r="C3471" s="423">
        <v>102750.0</v>
      </c>
      <c r="D3471" s="423">
        <v>2.311746E7</v>
      </c>
      <c r="E3471" s="423">
        <v>6374.865</v>
      </c>
      <c r="F3471" s="423">
        <v>1838844.343</v>
      </c>
      <c r="G3471" s="423" t="s">
        <v>6384</v>
      </c>
      <c r="H3471" s="423" t="s">
        <v>6384</v>
      </c>
      <c r="I3471" s="423" t="s">
        <v>6384</v>
      </c>
      <c r="J3471" s="423">
        <v>4329.49538</v>
      </c>
    </row>
    <row r="3472" ht="15.75" customHeight="1">
      <c r="B3472" s="422">
        <v>40167.0</v>
      </c>
      <c r="C3472" s="423">
        <v>125886.0</v>
      </c>
      <c r="D3472" s="423">
        <v>2.8394347E7</v>
      </c>
      <c r="E3472" s="423">
        <v>7488.691</v>
      </c>
      <c r="F3472" s="423">
        <v>1832587.291</v>
      </c>
      <c r="G3472" s="423" t="s">
        <v>6384</v>
      </c>
      <c r="H3472" s="423" t="s">
        <v>6384</v>
      </c>
      <c r="I3472" s="423" t="s">
        <v>6384</v>
      </c>
      <c r="J3472" s="423">
        <v>4312.24161</v>
      </c>
    </row>
    <row r="3473" ht="15.75" customHeight="1">
      <c r="B3473" s="422">
        <v>40164.0</v>
      </c>
      <c r="C3473" s="423">
        <v>135794.0</v>
      </c>
      <c r="D3473" s="423">
        <v>2.7507924E7</v>
      </c>
      <c r="E3473" s="423">
        <v>8356.387</v>
      </c>
      <c r="F3473" s="423">
        <v>1859739.501</v>
      </c>
      <c r="G3473" s="423" t="s">
        <v>6384</v>
      </c>
      <c r="H3473" s="423" t="s">
        <v>6384</v>
      </c>
      <c r="I3473" s="423" t="s">
        <v>6384</v>
      </c>
      <c r="J3473" s="423">
        <v>4393.63863</v>
      </c>
    </row>
    <row r="3474" ht="15.75" customHeight="1">
      <c r="B3474" s="422">
        <v>40162.0</v>
      </c>
      <c r="C3474" s="423">
        <v>173066.0</v>
      </c>
      <c r="D3474" s="423">
        <v>3.3835711E7</v>
      </c>
      <c r="E3474" s="423">
        <v>11006.521</v>
      </c>
      <c r="F3474" s="423">
        <v>1867241.71</v>
      </c>
      <c r="G3474" s="423" t="s">
        <v>6384</v>
      </c>
      <c r="H3474" s="423" t="s">
        <v>6384</v>
      </c>
      <c r="I3474" s="423" t="s">
        <v>6384</v>
      </c>
      <c r="J3474" s="423">
        <v>4414.34671</v>
      </c>
    </row>
    <row r="3475" ht="15.75" customHeight="1">
      <c r="B3475" s="422">
        <v>40161.0</v>
      </c>
      <c r="C3475" s="423">
        <v>137004.0</v>
      </c>
      <c r="D3475" s="423">
        <v>2.5877004E7</v>
      </c>
      <c r="E3475" s="423">
        <v>8652.475</v>
      </c>
      <c r="F3475" s="423">
        <v>1881113.422</v>
      </c>
      <c r="G3475" s="423" t="s">
        <v>6384</v>
      </c>
      <c r="H3475" s="423" t="s">
        <v>6384</v>
      </c>
      <c r="I3475" s="423" t="s">
        <v>6384</v>
      </c>
      <c r="J3475" s="423">
        <v>4452.1984</v>
      </c>
    </row>
    <row r="3476" ht="15.75" customHeight="1">
      <c r="B3476" s="422">
        <v>40160.0</v>
      </c>
      <c r="C3476" s="423">
        <v>164765.0</v>
      </c>
      <c r="D3476" s="423">
        <v>3.0872864E7</v>
      </c>
      <c r="E3476" s="423">
        <v>10202.092</v>
      </c>
      <c r="F3476" s="423">
        <v>1877576.864</v>
      </c>
      <c r="G3476" s="423" t="s">
        <v>6384</v>
      </c>
      <c r="H3476" s="423" t="s">
        <v>6384</v>
      </c>
      <c r="I3476" s="423" t="s">
        <v>6384</v>
      </c>
      <c r="J3476" s="423">
        <v>4438.50065</v>
      </c>
    </row>
    <row r="3477" ht="15.75" customHeight="1">
      <c r="B3477" s="422">
        <v>40157.0</v>
      </c>
      <c r="C3477" s="423">
        <v>170037.0</v>
      </c>
      <c r="D3477" s="423">
        <v>3.6025974E7</v>
      </c>
      <c r="E3477" s="423">
        <v>11449.888</v>
      </c>
      <c r="F3477" s="423">
        <v>1878807.332</v>
      </c>
      <c r="G3477" s="423" t="s">
        <v>6384</v>
      </c>
      <c r="H3477" s="423" t="s">
        <v>6384</v>
      </c>
      <c r="I3477" s="423" t="s">
        <v>6384</v>
      </c>
      <c r="J3477" s="423">
        <v>4437.7267</v>
      </c>
    </row>
    <row r="3478" ht="15.75" customHeight="1">
      <c r="B3478" s="422">
        <v>40156.0</v>
      </c>
      <c r="C3478" s="423">
        <v>145380.0</v>
      </c>
      <c r="D3478" s="423">
        <v>3.3247623E7</v>
      </c>
      <c r="E3478" s="423">
        <v>9188.019</v>
      </c>
      <c r="F3478" s="423">
        <v>1874153.149</v>
      </c>
      <c r="G3478" s="423" t="s">
        <v>6384</v>
      </c>
      <c r="H3478" s="423" t="s">
        <v>6384</v>
      </c>
      <c r="I3478" s="423" t="s">
        <v>6384</v>
      </c>
      <c r="J3478" s="423">
        <v>4415.27658</v>
      </c>
    </row>
    <row r="3479" ht="15.75" customHeight="1">
      <c r="B3479" s="422">
        <v>40155.0</v>
      </c>
      <c r="C3479" s="423">
        <v>141016.0</v>
      </c>
      <c r="D3479" s="423">
        <v>2.7913478E7</v>
      </c>
      <c r="E3479" s="423">
        <v>8803.844</v>
      </c>
      <c r="F3479" s="423">
        <v>1855284.56</v>
      </c>
      <c r="G3479" s="423" t="s">
        <v>6384</v>
      </c>
      <c r="H3479" s="423" t="s">
        <v>6384</v>
      </c>
      <c r="I3479" s="423" t="s">
        <v>6384</v>
      </c>
      <c r="J3479" s="423">
        <v>4356.01249</v>
      </c>
    </row>
    <row r="3480" ht="15.75" customHeight="1">
      <c r="B3480" s="422">
        <v>40154.0</v>
      </c>
      <c r="C3480" s="423">
        <v>159214.0</v>
      </c>
      <c r="D3480" s="423">
        <v>3.2344037E7</v>
      </c>
      <c r="E3480" s="423">
        <v>10006.049</v>
      </c>
      <c r="F3480" s="423">
        <v>1841548.794</v>
      </c>
      <c r="G3480" s="423" t="s">
        <v>6384</v>
      </c>
      <c r="H3480" s="423" t="s">
        <v>6384</v>
      </c>
      <c r="I3480" s="423" t="s">
        <v>6384</v>
      </c>
      <c r="J3480" s="423">
        <v>4339.68349</v>
      </c>
    </row>
    <row r="3481" ht="15.75" customHeight="1">
      <c r="B3481" s="422">
        <v>40153.0</v>
      </c>
      <c r="C3481" s="423">
        <v>165384.0</v>
      </c>
      <c r="D3481" s="423">
        <v>3.8083837E7</v>
      </c>
      <c r="E3481" s="423">
        <v>10527.722</v>
      </c>
      <c r="F3481" s="423">
        <v>1857283.906</v>
      </c>
      <c r="G3481" s="423" t="s">
        <v>6384</v>
      </c>
      <c r="H3481" s="423" t="s">
        <v>6384</v>
      </c>
      <c r="I3481" s="423" t="s">
        <v>6384</v>
      </c>
      <c r="J3481" s="423">
        <v>4383.30984</v>
      </c>
    </row>
    <row r="3482" ht="15.75" customHeight="1">
      <c r="B3482" s="422">
        <v>40150.0</v>
      </c>
      <c r="C3482" s="423">
        <v>163262.0</v>
      </c>
      <c r="D3482" s="423">
        <v>3.1520593E7</v>
      </c>
      <c r="E3482" s="423">
        <v>10160.784</v>
      </c>
      <c r="F3482" s="423">
        <v>1864881.869</v>
      </c>
      <c r="G3482" s="423" t="s">
        <v>6384</v>
      </c>
      <c r="H3482" s="423" t="s">
        <v>6384</v>
      </c>
      <c r="I3482" s="423" t="s">
        <v>6384</v>
      </c>
      <c r="J3482" s="423">
        <v>4410.47618</v>
      </c>
    </row>
    <row r="3483" ht="15.75" customHeight="1">
      <c r="B3483" s="422">
        <v>40149.0</v>
      </c>
      <c r="C3483" s="423">
        <v>171299.0</v>
      </c>
      <c r="D3483" s="423">
        <v>2.8319075E7</v>
      </c>
      <c r="E3483" s="423">
        <v>10336.668</v>
      </c>
      <c r="F3483" s="423">
        <v>1859811.392</v>
      </c>
      <c r="G3483" s="423" t="s">
        <v>6384</v>
      </c>
      <c r="H3483" s="423" t="s">
        <v>6384</v>
      </c>
      <c r="I3483" s="423" t="s">
        <v>6384</v>
      </c>
      <c r="J3483" s="423">
        <v>4403.52323</v>
      </c>
    </row>
    <row r="3484" ht="15.75" customHeight="1">
      <c r="B3484" s="422">
        <v>40148.0</v>
      </c>
      <c r="C3484" s="423">
        <v>163268.0</v>
      </c>
      <c r="D3484" s="423">
        <v>2.8177418E7</v>
      </c>
      <c r="E3484" s="423">
        <v>10155.853</v>
      </c>
      <c r="F3484" s="423">
        <v>1865262.273</v>
      </c>
      <c r="G3484" s="423" t="s">
        <v>6384</v>
      </c>
      <c r="H3484" s="423" t="s">
        <v>6384</v>
      </c>
      <c r="I3484" s="423" t="s">
        <v>6384</v>
      </c>
      <c r="J3484" s="423">
        <v>4424.01864</v>
      </c>
    </row>
    <row r="3485" ht="15.75" customHeight="1">
      <c r="B3485" s="422">
        <v>40143.0</v>
      </c>
      <c r="C3485" s="423">
        <v>153645.0</v>
      </c>
      <c r="D3485" s="423">
        <v>2.9301807E7</v>
      </c>
      <c r="E3485" s="423">
        <v>9126.322</v>
      </c>
      <c r="F3485" s="423">
        <v>1848755.538</v>
      </c>
      <c r="G3485" s="423" t="s">
        <v>6384</v>
      </c>
      <c r="H3485" s="423" t="s">
        <v>6384</v>
      </c>
      <c r="I3485" s="423" t="s">
        <v>6384</v>
      </c>
      <c r="J3485" s="423">
        <v>4380.94806</v>
      </c>
    </row>
    <row r="3486" ht="15.75" customHeight="1">
      <c r="B3486" s="422">
        <v>40142.0</v>
      </c>
      <c r="C3486" s="423">
        <v>138903.0</v>
      </c>
      <c r="D3486" s="423">
        <v>2.7030663E7</v>
      </c>
      <c r="E3486" s="423">
        <v>8019.114</v>
      </c>
      <c r="F3486" s="423">
        <v>1830248.438</v>
      </c>
      <c r="G3486" s="423" t="s">
        <v>6384</v>
      </c>
      <c r="H3486" s="423" t="s">
        <v>6384</v>
      </c>
      <c r="I3486" s="423" t="s">
        <v>6384</v>
      </c>
      <c r="J3486" s="423">
        <v>4325.51453</v>
      </c>
    </row>
    <row r="3487" ht="15.75" customHeight="1">
      <c r="B3487" s="422">
        <v>40141.0</v>
      </c>
      <c r="C3487" s="423">
        <v>154316.0</v>
      </c>
      <c r="D3487" s="423">
        <v>2.8890798E7</v>
      </c>
      <c r="E3487" s="423">
        <v>8822.599</v>
      </c>
      <c r="F3487" s="423">
        <v>1819560.682</v>
      </c>
      <c r="G3487" s="423" t="s">
        <v>6384</v>
      </c>
      <c r="H3487" s="423" t="s">
        <v>6384</v>
      </c>
      <c r="I3487" s="423" t="s">
        <v>6384</v>
      </c>
      <c r="J3487" s="423">
        <v>4292.77748</v>
      </c>
    </row>
    <row r="3488" ht="15.75" customHeight="1">
      <c r="B3488" s="422">
        <v>40140.0</v>
      </c>
      <c r="C3488" s="423">
        <v>180612.0</v>
      </c>
      <c r="D3488" s="423">
        <v>3.0924301E7</v>
      </c>
      <c r="E3488" s="423">
        <v>10589.47</v>
      </c>
      <c r="F3488" s="423">
        <v>1814469.401</v>
      </c>
      <c r="G3488" s="423" t="s">
        <v>6384</v>
      </c>
      <c r="H3488" s="423" t="s">
        <v>6384</v>
      </c>
      <c r="I3488" s="423" t="s">
        <v>6384</v>
      </c>
      <c r="J3488" s="423">
        <v>4273.91157</v>
      </c>
    </row>
    <row r="3489" ht="15.75" customHeight="1">
      <c r="B3489" s="422">
        <v>40139.0</v>
      </c>
      <c r="C3489" s="423">
        <v>164635.0</v>
      </c>
      <c r="D3489" s="423">
        <v>3.0149459E7</v>
      </c>
      <c r="E3489" s="423">
        <v>9437.589</v>
      </c>
      <c r="F3489" s="423">
        <v>1790223.223</v>
      </c>
      <c r="G3489" s="423" t="s">
        <v>6384</v>
      </c>
      <c r="H3489" s="423" t="s">
        <v>6384</v>
      </c>
      <c r="I3489" s="423" t="s">
        <v>6384</v>
      </c>
      <c r="J3489" s="423">
        <v>4203.08274</v>
      </c>
    </row>
    <row r="3490" ht="15.75" customHeight="1">
      <c r="B3490" s="422">
        <v>40136.0</v>
      </c>
      <c r="C3490" s="423">
        <v>154992.0</v>
      </c>
      <c r="D3490" s="423">
        <v>2.8052973E7</v>
      </c>
      <c r="E3490" s="423">
        <v>8619.708</v>
      </c>
      <c r="F3490" s="423">
        <v>1769038.303</v>
      </c>
      <c r="G3490" s="423" t="s">
        <v>6384</v>
      </c>
      <c r="H3490" s="423" t="s">
        <v>6384</v>
      </c>
      <c r="I3490" s="423" t="s">
        <v>6384</v>
      </c>
      <c r="J3490" s="423">
        <v>4144.74573</v>
      </c>
    </row>
    <row r="3491" ht="15.75" customHeight="1">
      <c r="B3491" s="422">
        <v>40135.0</v>
      </c>
      <c r="C3491" s="423">
        <v>149173.0</v>
      </c>
      <c r="D3491" s="423">
        <v>2.6794963E7</v>
      </c>
      <c r="E3491" s="423">
        <v>8161.475</v>
      </c>
      <c r="F3491" s="423">
        <v>1743652.828</v>
      </c>
      <c r="G3491" s="423" t="s">
        <v>6384</v>
      </c>
      <c r="H3491" s="423" t="s">
        <v>6384</v>
      </c>
      <c r="I3491" s="423" t="s">
        <v>6384</v>
      </c>
      <c r="J3491" s="423">
        <v>4077.7793</v>
      </c>
    </row>
    <row r="3492" ht="15.75" customHeight="1">
      <c r="B3492" s="422">
        <v>40134.0</v>
      </c>
      <c r="C3492" s="423">
        <v>150894.0</v>
      </c>
      <c r="D3492" s="423">
        <v>3.132778E7</v>
      </c>
      <c r="E3492" s="423">
        <v>9138.104</v>
      </c>
      <c r="F3492" s="423">
        <v>1766197.065</v>
      </c>
      <c r="G3492" s="423" t="s">
        <v>6384</v>
      </c>
      <c r="H3492" s="423" t="s">
        <v>6384</v>
      </c>
      <c r="I3492" s="423" t="s">
        <v>6384</v>
      </c>
      <c r="J3492" s="423">
        <v>4149.82061</v>
      </c>
    </row>
    <row r="3493" ht="15.75" customHeight="1">
      <c r="B3493" s="422">
        <v>40133.0</v>
      </c>
      <c r="C3493" s="423">
        <v>130979.0</v>
      </c>
      <c r="D3493" s="423">
        <v>2.9140544E7</v>
      </c>
      <c r="E3493" s="423">
        <v>7380.39</v>
      </c>
      <c r="F3493" s="423">
        <v>1763845.431</v>
      </c>
      <c r="G3493" s="423" t="s">
        <v>6384</v>
      </c>
      <c r="H3493" s="423" t="s">
        <v>6384</v>
      </c>
      <c r="I3493" s="423" t="s">
        <v>6384</v>
      </c>
      <c r="J3493" s="423">
        <v>4148.11925</v>
      </c>
    </row>
    <row r="3494" ht="15.75" customHeight="1">
      <c r="B3494" s="422">
        <v>40132.0</v>
      </c>
      <c r="C3494" s="423">
        <v>109612.0</v>
      </c>
      <c r="D3494" s="423">
        <v>2.4549541E7</v>
      </c>
      <c r="E3494" s="423">
        <v>6951.944</v>
      </c>
      <c r="F3494" s="423">
        <v>1503368.154</v>
      </c>
      <c r="G3494" s="423" t="s">
        <v>6384</v>
      </c>
      <c r="H3494" s="423" t="s">
        <v>6384</v>
      </c>
      <c r="I3494" s="423" t="s">
        <v>6384</v>
      </c>
      <c r="J3494" s="423">
        <v>3383.23992</v>
      </c>
    </row>
    <row r="3495" ht="15.75" customHeight="1">
      <c r="B3495" s="422">
        <v>40129.0</v>
      </c>
      <c r="C3495" s="423">
        <v>150112.0</v>
      </c>
      <c r="D3495" s="423">
        <v>3.8014076E7</v>
      </c>
      <c r="E3495" s="423">
        <v>8891.853</v>
      </c>
      <c r="F3495" s="423">
        <v>1503846.955</v>
      </c>
      <c r="G3495" s="423" t="s">
        <v>6384</v>
      </c>
      <c r="H3495" s="423" t="s">
        <v>6384</v>
      </c>
      <c r="I3495" s="423" t="s">
        <v>6384</v>
      </c>
      <c r="J3495" s="423">
        <v>3382.87241</v>
      </c>
    </row>
    <row r="3496" ht="15.75" customHeight="1">
      <c r="B3496" s="422">
        <v>40128.0</v>
      </c>
      <c r="C3496" s="423">
        <v>151828.0</v>
      </c>
      <c r="D3496" s="423">
        <v>4.2137202E7</v>
      </c>
      <c r="E3496" s="423">
        <v>10879.272</v>
      </c>
      <c r="F3496" s="423">
        <v>1517213.403</v>
      </c>
      <c r="G3496" s="423" t="s">
        <v>6384</v>
      </c>
      <c r="H3496" s="423" t="s">
        <v>6384</v>
      </c>
      <c r="I3496" s="423" t="s">
        <v>6384</v>
      </c>
      <c r="J3496" s="423">
        <v>3422.62976</v>
      </c>
    </row>
    <row r="3497" ht="15.75" customHeight="1">
      <c r="B3497" s="422">
        <v>40127.0</v>
      </c>
      <c r="C3497" s="423">
        <v>128205.0</v>
      </c>
      <c r="D3497" s="423">
        <v>3.3115023E7</v>
      </c>
      <c r="E3497" s="423">
        <v>8671.572</v>
      </c>
      <c r="F3497" s="423">
        <v>1515025.239</v>
      </c>
      <c r="G3497" s="423" t="s">
        <v>6384</v>
      </c>
      <c r="H3497" s="423" t="s">
        <v>6384</v>
      </c>
      <c r="I3497" s="423" t="s">
        <v>6384</v>
      </c>
      <c r="J3497" s="423">
        <v>3446.61914</v>
      </c>
    </row>
    <row r="3498" ht="15.75" customHeight="1">
      <c r="B3498" s="422">
        <v>40126.0</v>
      </c>
      <c r="C3498" s="423">
        <v>147198.0</v>
      </c>
      <c r="D3498" s="423">
        <v>4.3582583E7</v>
      </c>
      <c r="E3498" s="423">
        <v>9307.525</v>
      </c>
      <c r="F3498" s="423">
        <v>1472573.664</v>
      </c>
      <c r="G3498" s="423" t="s">
        <v>6384</v>
      </c>
      <c r="H3498" s="423" t="s">
        <v>6384</v>
      </c>
      <c r="I3498" s="423" t="s">
        <v>6384</v>
      </c>
      <c r="J3498" s="423">
        <v>3428.89755</v>
      </c>
    </row>
    <row r="3499" ht="15.75" customHeight="1">
      <c r="B3499" s="422">
        <v>40125.0</v>
      </c>
      <c r="C3499" s="423">
        <v>147829.0</v>
      </c>
      <c r="D3499" s="423">
        <v>3.5907031E7</v>
      </c>
      <c r="E3499" s="423">
        <v>10202.49</v>
      </c>
      <c r="F3499" s="423">
        <v>1466755.55</v>
      </c>
      <c r="G3499" s="423" t="s">
        <v>6384</v>
      </c>
      <c r="H3499" s="423" t="s">
        <v>6384</v>
      </c>
      <c r="I3499" s="423" t="s">
        <v>6384</v>
      </c>
      <c r="J3499" s="423">
        <v>3411.48159</v>
      </c>
    </row>
    <row r="3500" ht="15.75" customHeight="1">
      <c r="B3500" s="422">
        <v>40122.0</v>
      </c>
      <c r="C3500" s="423">
        <v>124600.0</v>
      </c>
      <c r="D3500" s="423">
        <v>3.1618333E7</v>
      </c>
      <c r="E3500" s="423">
        <v>8451.948</v>
      </c>
      <c r="F3500" s="423">
        <v>1467561.896</v>
      </c>
      <c r="G3500" s="423" t="s">
        <v>6384</v>
      </c>
      <c r="H3500" s="423" t="s">
        <v>6384</v>
      </c>
      <c r="I3500" s="423" t="s">
        <v>6384</v>
      </c>
      <c r="J3500" s="423">
        <v>3413.52709</v>
      </c>
    </row>
    <row r="3501" ht="15.75" customHeight="1">
      <c r="B3501" s="422">
        <v>40121.0</v>
      </c>
      <c r="C3501" s="423">
        <v>131844.0</v>
      </c>
      <c r="D3501" s="423">
        <v>3.5894576E7</v>
      </c>
      <c r="E3501" s="423">
        <v>9758.697</v>
      </c>
      <c r="F3501" s="423">
        <v>1463620.54</v>
      </c>
      <c r="G3501" s="423" t="s">
        <v>6384</v>
      </c>
      <c r="H3501" s="423" t="s">
        <v>6384</v>
      </c>
      <c r="I3501" s="423" t="s">
        <v>6384</v>
      </c>
      <c r="J3501" s="423">
        <v>3403.63719</v>
      </c>
    </row>
    <row r="3502" ht="15.75" customHeight="1">
      <c r="B3502" s="422">
        <v>40120.0</v>
      </c>
      <c r="C3502" s="423">
        <v>123385.0</v>
      </c>
      <c r="D3502" s="423">
        <v>3.3883416E7</v>
      </c>
      <c r="E3502" s="423">
        <v>8183.108</v>
      </c>
      <c r="F3502" s="423">
        <v>1464470.436</v>
      </c>
      <c r="G3502" s="423" t="s">
        <v>6384</v>
      </c>
      <c r="H3502" s="423" t="s">
        <v>6384</v>
      </c>
      <c r="I3502" s="423" t="s">
        <v>6384</v>
      </c>
      <c r="J3502" s="423">
        <v>3409.85426</v>
      </c>
    </row>
    <row r="3503" ht="15.75" customHeight="1">
      <c r="B3503" s="422">
        <v>40119.0</v>
      </c>
      <c r="C3503" s="423">
        <v>147660.0</v>
      </c>
      <c r="D3503" s="423">
        <v>3.3424897E7</v>
      </c>
      <c r="E3503" s="423">
        <v>9517.865</v>
      </c>
      <c r="F3503" s="423">
        <v>1465759.087</v>
      </c>
      <c r="G3503" s="423" t="s">
        <v>6384</v>
      </c>
      <c r="H3503" s="423" t="s">
        <v>6384</v>
      </c>
      <c r="I3503" s="423" t="s">
        <v>6384</v>
      </c>
      <c r="J3503" s="423">
        <v>3412.92103</v>
      </c>
    </row>
    <row r="3504" ht="15.75" customHeight="1">
      <c r="B3504" s="422">
        <v>40118.0</v>
      </c>
      <c r="C3504" s="423">
        <v>141725.0</v>
      </c>
      <c r="D3504" s="423">
        <v>4.3369073E7</v>
      </c>
      <c r="E3504" s="423">
        <v>9706.509</v>
      </c>
      <c r="F3504" s="423">
        <v>1460479.781</v>
      </c>
      <c r="G3504" s="423" t="s">
        <v>6384</v>
      </c>
      <c r="H3504" s="423" t="s">
        <v>6384</v>
      </c>
      <c r="I3504" s="423" t="s">
        <v>6384</v>
      </c>
      <c r="J3504" s="423">
        <v>3392.02152</v>
      </c>
    </row>
    <row r="3505" ht="15.75" customHeight="1">
      <c r="B3505" s="422">
        <v>40115.0</v>
      </c>
      <c r="C3505" s="423">
        <v>135618.0</v>
      </c>
      <c r="D3505" s="423">
        <v>4.3657193E7</v>
      </c>
      <c r="E3505" s="423">
        <v>10064.087</v>
      </c>
      <c r="F3505" s="423">
        <v>1452470.268</v>
      </c>
      <c r="G3505" s="423" t="s">
        <v>6384</v>
      </c>
      <c r="H3505" s="423" t="s">
        <v>6384</v>
      </c>
      <c r="I3505" s="423" t="s">
        <v>6384</v>
      </c>
      <c r="J3505" s="423">
        <v>3364.26191</v>
      </c>
    </row>
    <row r="3506" ht="15.75" customHeight="1">
      <c r="B3506" s="422">
        <v>40114.0</v>
      </c>
      <c r="C3506" s="423">
        <v>113049.0</v>
      </c>
      <c r="D3506" s="423">
        <v>3.5632005E7</v>
      </c>
      <c r="E3506" s="423">
        <v>7031.515</v>
      </c>
      <c r="F3506" s="423">
        <v>1447199.204</v>
      </c>
      <c r="G3506" s="423" t="s">
        <v>6384</v>
      </c>
      <c r="H3506" s="423" t="s">
        <v>6384</v>
      </c>
      <c r="I3506" s="423" t="s">
        <v>6384</v>
      </c>
      <c r="J3506" s="423">
        <v>3346.78688</v>
      </c>
    </row>
    <row r="3507" ht="15.75" customHeight="1">
      <c r="B3507" s="422">
        <v>40113.0</v>
      </c>
      <c r="C3507" s="423">
        <v>123133.0</v>
      </c>
      <c r="D3507" s="423">
        <v>3.8246976E7</v>
      </c>
      <c r="E3507" s="423">
        <v>8032.745</v>
      </c>
      <c r="F3507" s="423">
        <v>1433542.312</v>
      </c>
      <c r="G3507" s="423" t="s">
        <v>6384</v>
      </c>
      <c r="H3507" s="423" t="s">
        <v>6384</v>
      </c>
      <c r="I3507" s="423" t="s">
        <v>6384</v>
      </c>
      <c r="J3507" s="423">
        <v>3311.99282</v>
      </c>
    </row>
    <row r="3508" ht="15.75" customHeight="1">
      <c r="B3508" s="422">
        <v>40112.0</v>
      </c>
      <c r="C3508" s="423">
        <v>160719.0</v>
      </c>
      <c r="D3508" s="423">
        <v>6.1661691E7</v>
      </c>
      <c r="E3508" s="423">
        <v>11464.35</v>
      </c>
      <c r="F3508" s="423">
        <v>1444792.667</v>
      </c>
      <c r="G3508" s="423" t="s">
        <v>6384</v>
      </c>
      <c r="H3508" s="423" t="s">
        <v>6384</v>
      </c>
      <c r="I3508" s="423" t="s">
        <v>6384</v>
      </c>
      <c r="J3508" s="423">
        <v>3341.59149</v>
      </c>
    </row>
    <row r="3509" ht="15.75" customHeight="1">
      <c r="B3509" s="422">
        <v>40111.0</v>
      </c>
      <c r="C3509" s="423">
        <v>169095.0</v>
      </c>
      <c r="D3509" s="423">
        <v>6.9937958E7</v>
      </c>
      <c r="E3509" s="423">
        <v>11847.713</v>
      </c>
      <c r="F3509" s="423">
        <v>1450346.815</v>
      </c>
      <c r="G3509" s="423" t="s">
        <v>6384</v>
      </c>
      <c r="H3509" s="423" t="s">
        <v>6384</v>
      </c>
      <c r="I3509" s="423" t="s">
        <v>6384</v>
      </c>
      <c r="J3509" s="423">
        <v>3356.51297</v>
      </c>
    </row>
    <row r="3510" ht="15.75" customHeight="1">
      <c r="B3510" s="422">
        <v>40108.0</v>
      </c>
      <c r="C3510" s="423">
        <v>140692.0</v>
      </c>
      <c r="D3510" s="423">
        <v>5.3531655E7</v>
      </c>
      <c r="E3510" s="423">
        <v>8800.843</v>
      </c>
      <c r="F3510" s="423">
        <v>1438322.717</v>
      </c>
      <c r="G3510" s="423" t="s">
        <v>6384</v>
      </c>
      <c r="H3510" s="423" t="s">
        <v>6384</v>
      </c>
      <c r="I3510" s="423" t="s">
        <v>6384</v>
      </c>
      <c r="J3510" s="423">
        <v>3317.93377</v>
      </c>
    </row>
    <row r="3511" ht="15.75" customHeight="1">
      <c r="B3511" s="422">
        <v>40107.0</v>
      </c>
      <c r="C3511" s="423">
        <v>180939.0</v>
      </c>
      <c r="D3511" s="423">
        <v>6.2660198E7</v>
      </c>
      <c r="E3511" s="423">
        <v>12417.951</v>
      </c>
      <c r="F3511" s="423">
        <v>1435083.761</v>
      </c>
      <c r="G3511" s="423" t="s">
        <v>6384</v>
      </c>
      <c r="H3511" s="423" t="s">
        <v>6384</v>
      </c>
      <c r="I3511" s="423" t="s">
        <v>6384</v>
      </c>
      <c r="J3511" s="423">
        <v>3318.95058</v>
      </c>
    </row>
    <row r="3512" ht="15.75" customHeight="1">
      <c r="B3512" s="422">
        <v>40106.0</v>
      </c>
      <c r="C3512" s="423">
        <v>180284.0</v>
      </c>
      <c r="D3512" s="423">
        <v>6.2069925E7</v>
      </c>
      <c r="E3512" s="423">
        <v>12451.792</v>
      </c>
      <c r="F3512" s="423">
        <v>1436566.282</v>
      </c>
      <c r="G3512" s="423" t="s">
        <v>6384</v>
      </c>
      <c r="H3512" s="423" t="s">
        <v>6384</v>
      </c>
      <c r="I3512" s="423" t="s">
        <v>6384</v>
      </c>
      <c r="J3512" s="423">
        <v>3326.08401</v>
      </c>
    </row>
    <row r="3513" ht="15.75" customHeight="1">
      <c r="B3513" s="422">
        <v>40105.0</v>
      </c>
      <c r="C3513" s="423">
        <v>184782.0</v>
      </c>
      <c r="D3513" s="423">
        <v>7.5020666E7</v>
      </c>
      <c r="E3513" s="423">
        <v>12166.787</v>
      </c>
      <c r="F3513" s="423">
        <v>1430321.744</v>
      </c>
      <c r="G3513" s="423" t="s">
        <v>6384</v>
      </c>
      <c r="H3513" s="423" t="s">
        <v>6384</v>
      </c>
      <c r="I3513" s="423" t="s">
        <v>6384</v>
      </c>
      <c r="J3513" s="423">
        <v>3306.12417</v>
      </c>
    </row>
    <row r="3514" ht="15.75" customHeight="1">
      <c r="B3514" s="422">
        <v>40104.0</v>
      </c>
      <c r="C3514" s="423">
        <v>174499.0</v>
      </c>
      <c r="D3514" s="423">
        <v>7.4803364E7</v>
      </c>
      <c r="E3514" s="423">
        <v>10784.996</v>
      </c>
      <c r="F3514" s="423">
        <v>1431410.89</v>
      </c>
      <c r="G3514" s="423" t="s">
        <v>6384</v>
      </c>
      <c r="H3514" s="423" t="s">
        <v>6384</v>
      </c>
      <c r="I3514" s="423" t="s">
        <v>6384</v>
      </c>
      <c r="J3514" s="423">
        <v>3309.52207</v>
      </c>
    </row>
    <row r="3515" ht="15.75" customHeight="1">
      <c r="B3515" s="422">
        <v>40101.0</v>
      </c>
      <c r="C3515" s="423">
        <v>189235.0</v>
      </c>
      <c r="D3515" s="423">
        <v>6.480197E7</v>
      </c>
      <c r="E3515" s="423">
        <v>10985.777</v>
      </c>
      <c r="F3515" s="423">
        <v>1414791.994</v>
      </c>
      <c r="G3515" s="423" t="s">
        <v>6384</v>
      </c>
      <c r="H3515" s="423" t="s">
        <v>6384</v>
      </c>
      <c r="I3515" s="423" t="s">
        <v>6384</v>
      </c>
      <c r="J3515" s="423">
        <v>3284.49682</v>
      </c>
    </row>
    <row r="3516" ht="15.75" customHeight="1">
      <c r="B3516" s="422">
        <v>40100.0</v>
      </c>
      <c r="C3516" s="423">
        <v>197761.0</v>
      </c>
      <c r="D3516" s="423">
        <v>7.1860022E7</v>
      </c>
      <c r="E3516" s="423">
        <v>12010.529</v>
      </c>
      <c r="F3516" s="423">
        <v>1417780.925</v>
      </c>
      <c r="G3516" s="423" t="s">
        <v>6384</v>
      </c>
      <c r="H3516" s="423" t="s">
        <v>6384</v>
      </c>
      <c r="I3516" s="423" t="s">
        <v>6384</v>
      </c>
      <c r="J3516" s="423">
        <v>3296.0337</v>
      </c>
    </row>
    <row r="3517" ht="15.75" customHeight="1">
      <c r="B3517" s="422">
        <v>40099.0</v>
      </c>
      <c r="C3517" s="423">
        <v>184315.0</v>
      </c>
      <c r="D3517" s="423">
        <v>7.0959261E7</v>
      </c>
      <c r="E3517" s="423">
        <v>11038.971</v>
      </c>
      <c r="F3517" s="423">
        <v>1412866.657</v>
      </c>
      <c r="G3517" s="423" t="s">
        <v>6384</v>
      </c>
      <c r="H3517" s="423" t="s">
        <v>6384</v>
      </c>
      <c r="I3517" s="423" t="s">
        <v>6384</v>
      </c>
      <c r="J3517" s="423">
        <v>3280.32238</v>
      </c>
    </row>
    <row r="3518" ht="15.75" customHeight="1">
      <c r="B3518" s="422">
        <v>40098.0</v>
      </c>
      <c r="C3518" s="423">
        <v>143051.0</v>
      </c>
      <c r="D3518" s="423">
        <v>4.9305904E7</v>
      </c>
      <c r="E3518" s="423">
        <v>7995.113</v>
      </c>
      <c r="F3518" s="423">
        <v>1397291.041</v>
      </c>
      <c r="G3518" s="423" t="s">
        <v>6384</v>
      </c>
      <c r="H3518" s="423" t="s">
        <v>6384</v>
      </c>
      <c r="I3518" s="423" t="s">
        <v>6384</v>
      </c>
      <c r="J3518" s="423">
        <v>3236.976</v>
      </c>
    </row>
    <row r="3519" ht="15.75" customHeight="1">
      <c r="B3519" s="422">
        <v>40097.0</v>
      </c>
      <c r="C3519" s="423">
        <v>179779.0</v>
      </c>
      <c r="D3519" s="423">
        <v>5.013319E7</v>
      </c>
      <c r="E3519" s="423">
        <v>10340.72</v>
      </c>
      <c r="F3519" s="423">
        <v>1406276.544</v>
      </c>
      <c r="G3519" s="423" t="s">
        <v>6384</v>
      </c>
      <c r="H3519" s="423" t="s">
        <v>6384</v>
      </c>
      <c r="I3519" s="423" t="s">
        <v>6384</v>
      </c>
      <c r="J3519" s="423">
        <v>3259.652</v>
      </c>
    </row>
    <row r="3520" ht="15.75" customHeight="1">
      <c r="B3520" s="422">
        <v>40094.0</v>
      </c>
      <c r="C3520" s="423">
        <v>169317.0</v>
      </c>
      <c r="D3520" s="423">
        <v>5.183923E7</v>
      </c>
      <c r="E3520" s="423">
        <v>9961.966</v>
      </c>
      <c r="F3520" s="423">
        <v>1405110.587</v>
      </c>
      <c r="G3520" s="423" t="s">
        <v>6384</v>
      </c>
      <c r="H3520" s="423" t="s">
        <v>6384</v>
      </c>
      <c r="I3520" s="423" t="s">
        <v>6384</v>
      </c>
      <c r="J3520" s="423">
        <v>3259.03788</v>
      </c>
    </row>
    <row r="3521" ht="15.75" customHeight="1">
      <c r="B3521" s="422">
        <v>40093.0</v>
      </c>
      <c r="C3521" s="423">
        <v>148741.0</v>
      </c>
      <c r="D3521" s="423">
        <v>4.2710185E7</v>
      </c>
      <c r="E3521" s="423">
        <v>8775.159</v>
      </c>
      <c r="F3521" s="423">
        <v>1392357.654</v>
      </c>
      <c r="G3521" s="423" t="s">
        <v>6384</v>
      </c>
      <c r="H3521" s="423" t="s">
        <v>6384</v>
      </c>
      <c r="I3521" s="423" t="s">
        <v>6384</v>
      </c>
      <c r="J3521" s="423">
        <v>3216.38035</v>
      </c>
    </row>
    <row r="3522" ht="15.75" customHeight="1">
      <c r="B3522" s="422">
        <v>40092.0</v>
      </c>
      <c r="C3522" s="423">
        <v>159190.0</v>
      </c>
      <c r="D3522" s="423">
        <v>4.9038259E7</v>
      </c>
      <c r="E3522" s="423">
        <v>9241.265</v>
      </c>
      <c r="F3522" s="423">
        <v>1393765.015</v>
      </c>
      <c r="G3522" s="423" t="s">
        <v>6384</v>
      </c>
      <c r="H3522" s="423" t="s">
        <v>6384</v>
      </c>
      <c r="I3522" s="423" t="s">
        <v>6384</v>
      </c>
      <c r="J3522" s="423">
        <v>3215.79387</v>
      </c>
    </row>
    <row r="3523" ht="15.75" customHeight="1">
      <c r="B3523" s="422">
        <v>40091.0</v>
      </c>
      <c r="C3523" s="423">
        <v>152015.0</v>
      </c>
      <c r="D3523" s="423">
        <v>4.8029398E7</v>
      </c>
      <c r="E3523" s="423">
        <v>8457.982</v>
      </c>
      <c r="F3523" s="423">
        <v>1383456.164</v>
      </c>
      <c r="G3523" s="423" t="s">
        <v>6384</v>
      </c>
      <c r="H3523" s="423" t="s">
        <v>6384</v>
      </c>
      <c r="I3523" s="423" t="s">
        <v>6384</v>
      </c>
      <c r="J3523" s="423">
        <v>3187.70771</v>
      </c>
    </row>
    <row r="3524" ht="15.75" customHeight="1">
      <c r="B3524" s="422">
        <v>40090.0</v>
      </c>
      <c r="C3524" s="423">
        <v>153139.0</v>
      </c>
      <c r="D3524" s="423">
        <v>4.9032476E7</v>
      </c>
      <c r="E3524" s="423">
        <v>8650.22</v>
      </c>
      <c r="F3524" s="423">
        <v>1379825.2</v>
      </c>
      <c r="G3524" s="423" t="s">
        <v>6384</v>
      </c>
      <c r="H3524" s="423" t="s">
        <v>6384</v>
      </c>
      <c r="I3524" s="423" t="s">
        <v>6384</v>
      </c>
      <c r="J3524" s="423">
        <v>3145.80116</v>
      </c>
    </row>
    <row r="3525" ht="15.75" customHeight="1">
      <c r="B3525" s="422">
        <v>40087.0</v>
      </c>
      <c r="C3525" s="423">
        <v>145397.0</v>
      </c>
      <c r="D3525" s="423">
        <v>4.6333979E7</v>
      </c>
      <c r="E3525" s="423">
        <v>7985.535</v>
      </c>
      <c r="F3525" s="423">
        <v>1372559.631</v>
      </c>
      <c r="G3525" s="423" t="s">
        <v>6384</v>
      </c>
      <c r="H3525" s="423" t="s">
        <v>6384</v>
      </c>
      <c r="I3525" s="423" t="s">
        <v>6384</v>
      </c>
      <c r="J3525" s="423">
        <v>3123.23957</v>
      </c>
    </row>
    <row r="3526" ht="15.75" customHeight="1">
      <c r="B3526" s="422">
        <v>40086.0</v>
      </c>
      <c r="C3526" s="423">
        <v>136556.0</v>
      </c>
      <c r="D3526" s="423">
        <v>3.9554724E7</v>
      </c>
      <c r="E3526" s="423">
        <v>7352.112</v>
      </c>
      <c r="F3526" s="423">
        <v>1359403.258</v>
      </c>
      <c r="G3526" s="423" t="s">
        <v>6384</v>
      </c>
      <c r="H3526" s="423" t="s">
        <v>6384</v>
      </c>
      <c r="I3526" s="423" t="s">
        <v>6384</v>
      </c>
      <c r="J3526" s="423">
        <v>3083.88603</v>
      </c>
    </row>
    <row r="3527" ht="15.75" customHeight="1">
      <c r="B3527" s="422">
        <v>40085.0</v>
      </c>
      <c r="C3527" s="423">
        <v>138738.0</v>
      </c>
      <c r="D3527" s="423">
        <v>4.2170817E7</v>
      </c>
      <c r="E3527" s="423">
        <v>7112.267</v>
      </c>
      <c r="F3527" s="423">
        <v>1358560.282</v>
      </c>
      <c r="G3527" s="423" t="s">
        <v>6384</v>
      </c>
      <c r="H3527" s="423" t="s">
        <v>6384</v>
      </c>
      <c r="I3527" s="423" t="s">
        <v>6384</v>
      </c>
      <c r="J3527" s="423">
        <v>3086.90408</v>
      </c>
    </row>
    <row r="3528" ht="15.75" customHeight="1">
      <c r="B3528" s="422">
        <v>40083.0</v>
      </c>
      <c r="C3528" s="423">
        <v>90547.0</v>
      </c>
      <c r="D3528" s="423">
        <v>3.0641914E7</v>
      </c>
      <c r="E3528" s="423">
        <v>4880.276</v>
      </c>
      <c r="F3528" s="423">
        <v>1354094.939</v>
      </c>
      <c r="G3528" s="423" t="s">
        <v>6384</v>
      </c>
      <c r="H3528" s="423" t="s">
        <v>6384</v>
      </c>
      <c r="I3528" s="423" t="s">
        <v>6384</v>
      </c>
      <c r="J3528" s="423">
        <v>3075.06049</v>
      </c>
    </row>
    <row r="3529" ht="15.75" customHeight="1">
      <c r="B3529" s="422">
        <v>40073.0</v>
      </c>
      <c r="C3529" s="423">
        <v>121933.0</v>
      </c>
      <c r="D3529" s="423">
        <v>4.4863376E7</v>
      </c>
      <c r="E3529" s="423">
        <v>5811.07</v>
      </c>
      <c r="F3529" s="423">
        <v>1348786.634</v>
      </c>
      <c r="G3529" s="423" t="s">
        <v>6384</v>
      </c>
      <c r="H3529" s="423" t="s">
        <v>6384</v>
      </c>
      <c r="I3529" s="423" t="s">
        <v>6384</v>
      </c>
      <c r="J3529" s="423">
        <v>3058.79959</v>
      </c>
    </row>
    <row r="3530" ht="15.75" customHeight="1">
      <c r="B3530" s="422">
        <v>40072.0</v>
      </c>
      <c r="C3530" s="423">
        <v>120412.0</v>
      </c>
      <c r="D3530" s="423">
        <v>3.6773912E7</v>
      </c>
      <c r="E3530" s="423">
        <v>5428.772</v>
      </c>
      <c r="F3530" s="423">
        <v>1343542.899</v>
      </c>
      <c r="G3530" s="423" t="s">
        <v>6384</v>
      </c>
      <c r="H3530" s="423" t="s">
        <v>6384</v>
      </c>
      <c r="I3530" s="423" t="s">
        <v>6384</v>
      </c>
      <c r="J3530" s="423">
        <v>3044.10789</v>
      </c>
    </row>
    <row r="3531" ht="15.75" customHeight="1">
      <c r="B3531" s="422">
        <v>40071.0</v>
      </c>
      <c r="C3531" s="423">
        <v>91684.0</v>
      </c>
      <c r="D3531" s="423">
        <v>3.4636858E7</v>
      </c>
      <c r="E3531" s="423">
        <v>4825.605</v>
      </c>
      <c r="F3531" s="423">
        <v>1326411.686</v>
      </c>
      <c r="G3531" s="423" t="s">
        <v>6384</v>
      </c>
      <c r="H3531" s="423" t="s">
        <v>6384</v>
      </c>
      <c r="I3531" s="423" t="s">
        <v>6384</v>
      </c>
      <c r="J3531" s="423">
        <v>2991.62162</v>
      </c>
    </row>
    <row r="3532" ht="15.75" customHeight="1">
      <c r="B3532" s="422">
        <v>40070.0</v>
      </c>
      <c r="C3532" s="423">
        <v>92901.0</v>
      </c>
      <c r="D3532" s="423">
        <v>3.014272E7</v>
      </c>
      <c r="E3532" s="423">
        <v>5159.612</v>
      </c>
      <c r="F3532" s="423">
        <v>1327031.064</v>
      </c>
      <c r="G3532" s="423" t="s">
        <v>6384</v>
      </c>
      <c r="H3532" s="423" t="s">
        <v>6384</v>
      </c>
      <c r="I3532" s="423" t="s">
        <v>6384</v>
      </c>
      <c r="J3532" s="423">
        <v>2995.38142</v>
      </c>
    </row>
    <row r="3533" ht="15.75" customHeight="1">
      <c r="B3533" s="422">
        <v>40069.0</v>
      </c>
      <c r="C3533" s="423">
        <v>84505.0</v>
      </c>
      <c r="D3533" s="423">
        <v>2.9305665E7</v>
      </c>
      <c r="E3533" s="423">
        <v>4388.203</v>
      </c>
      <c r="F3533" s="423">
        <v>1312706.661</v>
      </c>
      <c r="G3533" s="423" t="s">
        <v>6384</v>
      </c>
      <c r="H3533" s="423" t="s">
        <v>6384</v>
      </c>
      <c r="I3533" s="423" t="s">
        <v>6384</v>
      </c>
      <c r="J3533" s="423">
        <v>2953.0967</v>
      </c>
    </row>
    <row r="3534" ht="15.75" customHeight="1">
      <c r="B3534" s="422">
        <v>40066.0</v>
      </c>
      <c r="C3534" s="423">
        <v>87089.0</v>
      </c>
      <c r="D3534" s="423">
        <v>3.0047618E7</v>
      </c>
      <c r="E3534" s="423">
        <v>4463.601</v>
      </c>
      <c r="F3534" s="423">
        <v>1308551.15</v>
      </c>
      <c r="G3534" s="423" t="s">
        <v>6384</v>
      </c>
      <c r="H3534" s="423" t="s">
        <v>6384</v>
      </c>
      <c r="I3534" s="423" t="s">
        <v>6384</v>
      </c>
      <c r="J3534" s="423">
        <v>2942.43711</v>
      </c>
    </row>
    <row r="3535" ht="15.75" customHeight="1">
      <c r="B3535" s="422">
        <v>40065.0</v>
      </c>
      <c r="C3535" s="423">
        <v>85069.0</v>
      </c>
      <c r="D3535" s="423">
        <v>2.5289491E7</v>
      </c>
      <c r="E3535" s="423">
        <v>4347.175</v>
      </c>
      <c r="F3535" s="423">
        <v>1304970.256</v>
      </c>
      <c r="G3535" s="423" t="s">
        <v>6384</v>
      </c>
      <c r="H3535" s="423" t="s">
        <v>6384</v>
      </c>
      <c r="I3535" s="423" t="s">
        <v>6384</v>
      </c>
      <c r="J3535" s="423">
        <v>2931.86015</v>
      </c>
    </row>
    <row r="3536" ht="15.75" customHeight="1">
      <c r="B3536" s="422">
        <v>40064.0</v>
      </c>
      <c r="C3536" s="423">
        <v>68251.0</v>
      </c>
      <c r="D3536" s="423">
        <v>1.8546938E7</v>
      </c>
      <c r="E3536" s="423">
        <v>3364.881</v>
      </c>
      <c r="F3536" s="423">
        <v>1307002.471</v>
      </c>
      <c r="G3536" s="423" t="s">
        <v>6384</v>
      </c>
      <c r="H3536" s="423" t="s">
        <v>6384</v>
      </c>
      <c r="I3536" s="423" t="s">
        <v>6384</v>
      </c>
      <c r="J3536" s="423">
        <v>2936.82104</v>
      </c>
    </row>
    <row r="3537" ht="15.75" customHeight="1">
      <c r="B3537" s="422">
        <v>40063.0</v>
      </c>
      <c r="C3537" s="423">
        <v>79625.0</v>
      </c>
      <c r="D3537" s="423">
        <v>2.7721153E7</v>
      </c>
      <c r="E3537" s="423">
        <v>4971.093</v>
      </c>
      <c r="F3537" s="423">
        <v>1306778.435</v>
      </c>
      <c r="G3537" s="423" t="s">
        <v>6384</v>
      </c>
      <c r="H3537" s="423" t="s">
        <v>6384</v>
      </c>
      <c r="I3537" s="423" t="s">
        <v>6384</v>
      </c>
      <c r="J3537" s="423">
        <v>2936.31142</v>
      </c>
    </row>
    <row r="3538" ht="15.75" customHeight="1">
      <c r="B3538" s="422">
        <v>40062.0</v>
      </c>
      <c r="C3538" s="423">
        <v>108385.0</v>
      </c>
      <c r="D3538" s="423">
        <v>3.3442514E7</v>
      </c>
      <c r="E3538" s="423">
        <v>5828.901</v>
      </c>
      <c r="F3538" s="423">
        <v>1315668.366</v>
      </c>
      <c r="G3538" s="423" t="s">
        <v>6384</v>
      </c>
      <c r="H3538" s="423" t="s">
        <v>6384</v>
      </c>
      <c r="I3538" s="423" t="s">
        <v>6384</v>
      </c>
      <c r="J3538" s="423">
        <v>2960.96795</v>
      </c>
    </row>
    <row r="3539" ht="15.75" customHeight="1">
      <c r="B3539" s="422">
        <v>40059.0</v>
      </c>
      <c r="C3539" s="423">
        <v>90151.0</v>
      </c>
      <c r="D3539" s="423">
        <v>2.9796933E7</v>
      </c>
      <c r="E3539" s="423">
        <v>5268.001</v>
      </c>
      <c r="F3539" s="423">
        <v>1323571.882</v>
      </c>
      <c r="G3539" s="423" t="s">
        <v>6384</v>
      </c>
      <c r="H3539" s="423" t="s">
        <v>6384</v>
      </c>
      <c r="I3539" s="423" t="s">
        <v>6384</v>
      </c>
      <c r="J3539" s="423">
        <v>2985.46079</v>
      </c>
    </row>
    <row r="3540" ht="15.75" customHeight="1">
      <c r="B3540" s="422">
        <v>40058.0</v>
      </c>
      <c r="C3540" s="423">
        <v>81764.0</v>
      </c>
      <c r="D3540" s="423">
        <v>2.405649E7</v>
      </c>
      <c r="E3540" s="423">
        <v>4463.147</v>
      </c>
      <c r="F3540" s="423">
        <v>1319775.184</v>
      </c>
      <c r="G3540" s="423" t="s">
        <v>6384</v>
      </c>
      <c r="H3540" s="423" t="s">
        <v>6384</v>
      </c>
      <c r="I3540" s="423" t="s">
        <v>6384</v>
      </c>
      <c r="J3540" s="423">
        <v>2974.49341</v>
      </c>
    </row>
    <row r="3541" ht="15.75" customHeight="1">
      <c r="B3541" s="422">
        <v>40057.0</v>
      </c>
      <c r="C3541" s="423">
        <v>94071.0</v>
      </c>
      <c r="D3541" s="423">
        <v>2.6191934E7</v>
      </c>
      <c r="E3541" s="423">
        <v>4998.991</v>
      </c>
      <c r="F3541" s="423">
        <v>1311330.467</v>
      </c>
      <c r="G3541" s="423" t="s">
        <v>6384</v>
      </c>
      <c r="H3541" s="423" t="s">
        <v>6384</v>
      </c>
      <c r="I3541" s="423" t="s">
        <v>6384</v>
      </c>
      <c r="J3541" s="423">
        <v>2950.12074</v>
      </c>
    </row>
    <row r="3542" ht="15.75" customHeight="1">
      <c r="B3542" s="422">
        <v>40056.0</v>
      </c>
      <c r="C3542" s="423">
        <v>78542.0</v>
      </c>
      <c r="D3542" s="423">
        <v>2.2118931E7</v>
      </c>
      <c r="E3542" s="423">
        <v>4202.86</v>
      </c>
      <c r="F3542" s="423">
        <v>1307517.715</v>
      </c>
      <c r="G3542" s="423" t="s">
        <v>6384</v>
      </c>
      <c r="H3542" s="423" t="s">
        <v>6384</v>
      </c>
      <c r="I3542" s="423" t="s">
        <v>6384</v>
      </c>
      <c r="J3542" s="423">
        <v>2941.28356</v>
      </c>
    </row>
    <row r="3543" ht="15.75" customHeight="1">
      <c r="B3543" s="422">
        <v>40055.0</v>
      </c>
      <c r="C3543" s="423">
        <v>77764.0</v>
      </c>
      <c r="D3543" s="423">
        <v>2.2094505E7</v>
      </c>
      <c r="E3543" s="423">
        <v>3931.369</v>
      </c>
      <c r="F3543" s="423">
        <v>1315944.664</v>
      </c>
      <c r="G3543" s="423" t="s">
        <v>6384</v>
      </c>
      <c r="H3543" s="423" t="s">
        <v>6384</v>
      </c>
      <c r="I3543" s="423" t="s">
        <v>6384</v>
      </c>
      <c r="J3543" s="423">
        <v>2966.21231</v>
      </c>
    </row>
    <row r="3544" ht="15.75" customHeight="1">
      <c r="B3544" s="422">
        <v>40052.0</v>
      </c>
      <c r="C3544" s="423">
        <v>90297.0</v>
      </c>
      <c r="D3544" s="423">
        <v>2.8501687E7</v>
      </c>
      <c r="E3544" s="423">
        <v>5100.501</v>
      </c>
      <c r="F3544" s="423">
        <v>1312700.107</v>
      </c>
      <c r="G3544" s="423" t="s">
        <v>6384</v>
      </c>
      <c r="H3544" s="423" t="s">
        <v>6384</v>
      </c>
      <c r="I3544" s="423" t="s">
        <v>6384</v>
      </c>
      <c r="J3544" s="423">
        <v>2977.72209</v>
      </c>
    </row>
    <row r="3545" ht="15.75" customHeight="1">
      <c r="B3545" s="422">
        <v>40051.0</v>
      </c>
      <c r="C3545" s="423">
        <v>110771.0</v>
      </c>
      <c r="D3545" s="423">
        <v>3.2891622E7</v>
      </c>
      <c r="E3545" s="423">
        <v>6160.331</v>
      </c>
      <c r="F3545" s="423">
        <v>1319863.841</v>
      </c>
      <c r="G3545" s="423" t="s">
        <v>6384</v>
      </c>
      <c r="H3545" s="423" t="s">
        <v>6384</v>
      </c>
      <c r="I3545" s="423" t="s">
        <v>6384</v>
      </c>
      <c r="J3545" s="423">
        <v>3001.60264</v>
      </c>
    </row>
    <row r="3546" ht="15.75" customHeight="1">
      <c r="B3546" s="422">
        <v>40050.0</v>
      </c>
      <c r="C3546" s="423">
        <v>105729.0</v>
      </c>
      <c r="D3546" s="423">
        <v>2.9998131E7</v>
      </c>
      <c r="E3546" s="423">
        <v>5965.022</v>
      </c>
      <c r="F3546" s="423">
        <v>1318756.078</v>
      </c>
      <c r="G3546" s="423" t="s">
        <v>6384</v>
      </c>
      <c r="H3546" s="423" t="s">
        <v>6384</v>
      </c>
      <c r="I3546" s="423" t="s">
        <v>6384</v>
      </c>
      <c r="J3546" s="423">
        <v>3004.76154</v>
      </c>
    </row>
    <row r="3547" ht="15.75" customHeight="1">
      <c r="B3547" s="422">
        <v>40049.0</v>
      </c>
      <c r="C3547" s="423">
        <v>95649.0</v>
      </c>
      <c r="D3547" s="423">
        <v>2.8077099E7</v>
      </c>
      <c r="E3547" s="423">
        <v>4926.431</v>
      </c>
      <c r="F3547" s="423">
        <v>1314344.394</v>
      </c>
      <c r="G3547" s="423" t="s">
        <v>6384</v>
      </c>
      <c r="H3547" s="423" t="s">
        <v>6384</v>
      </c>
      <c r="I3547" s="423" t="s">
        <v>6384</v>
      </c>
      <c r="J3547" s="423">
        <v>2991.26931</v>
      </c>
    </row>
    <row r="3548" ht="15.75" customHeight="1">
      <c r="B3548" s="422">
        <v>40048.0</v>
      </c>
      <c r="C3548" s="423">
        <v>124174.0</v>
      </c>
      <c r="D3548" s="423">
        <v>3.7781314E7</v>
      </c>
      <c r="E3548" s="423">
        <v>6855.719</v>
      </c>
      <c r="F3548" s="423">
        <v>1307791.142</v>
      </c>
      <c r="G3548" s="423" t="s">
        <v>6384</v>
      </c>
      <c r="H3548" s="423" t="s">
        <v>6384</v>
      </c>
      <c r="I3548" s="423" t="s">
        <v>6384</v>
      </c>
      <c r="J3548" s="423">
        <v>2996.68807</v>
      </c>
    </row>
    <row r="3549" ht="15.75" customHeight="1">
      <c r="B3549" s="422">
        <v>40045.0</v>
      </c>
      <c r="C3549" s="423">
        <v>147448.0</v>
      </c>
      <c r="D3549" s="423">
        <v>5.1960696E7</v>
      </c>
      <c r="E3549" s="423">
        <v>8064.952</v>
      </c>
      <c r="F3549" s="423">
        <v>1313807.271</v>
      </c>
      <c r="G3549" s="423" t="s">
        <v>6384</v>
      </c>
      <c r="H3549" s="423" t="s">
        <v>6384</v>
      </c>
      <c r="I3549" s="423" t="s">
        <v>6384</v>
      </c>
      <c r="J3549" s="423">
        <v>3027.9427</v>
      </c>
    </row>
    <row r="3550" ht="15.75" customHeight="1">
      <c r="B3550" s="422">
        <v>40044.0</v>
      </c>
      <c r="C3550" s="423">
        <v>148690.0</v>
      </c>
      <c r="D3550" s="423">
        <v>5.32402E7</v>
      </c>
      <c r="E3550" s="423">
        <v>7741.402</v>
      </c>
      <c r="F3550" s="423">
        <v>1315895.021</v>
      </c>
      <c r="G3550" s="423" t="s">
        <v>6384</v>
      </c>
      <c r="H3550" s="423" t="s">
        <v>6384</v>
      </c>
      <c r="I3550" s="423" t="s">
        <v>6384</v>
      </c>
      <c r="J3550" s="423">
        <v>3034.79147</v>
      </c>
    </row>
    <row r="3551" ht="15.75" customHeight="1">
      <c r="B3551" s="422">
        <v>40043.0</v>
      </c>
      <c r="C3551" s="423">
        <v>142934.0</v>
      </c>
      <c r="D3551" s="423">
        <v>3.6125193E7</v>
      </c>
      <c r="E3551" s="423">
        <v>7107.794</v>
      </c>
      <c r="F3551" s="423">
        <v>1307705.625</v>
      </c>
      <c r="G3551" s="423" t="s">
        <v>6384</v>
      </c>
      <c r="H3551" s="423" t="s">
        <v>6384</v>
      </c>
      <c r="I3551" s="423" t="s">
        <v>6384</v>
      </c>
      <c r="J3551" s="423">
        <v>3039.64406</v>
      </c>
    </row>
    <row r="3552" ht="15.75" customHeight="1">
      <c r="B3552" s="422">
        <v>40042.0</v>
      </c>
      <c r="C3552" s="423">
        <v>135058.0</v>
      </c>
      <c r="D3552" s="423">
        <v>3.6759513E7</v>
      </c>
      <c r="E3552" s="423">
        <v>6680.259</v>
      </c>
      <c r="F3552" s="423">
        <v>1296209.358</v>
      </c>
      <c r="G3552" s="423" t="s">
        <v>6384</v>
      </c>
      <c r="H3552" s="423" t="s">
        <v>6384</v>
      </c>
      <c r="I3552" s="423" t="s">
        <v>6384</v>
      </c>
      <c r="J3552" s="423">
        <v>3007.435</v>
      </c>
    </row>
    <row r="3553" ht="15.75" customHeight="1">
      <c r="B3553" s="422">
        <v>40041.0</v>
      </c>
      <c r="C3553" s="423">
        <v>131243.0</v>
      </c>
      <c r="D3553" s="423">
        <v>3.7065199E7</v>
      </c>
      <c r="E3553" s="423">
        <v>6805.552</v>
      </c>
      <c r="F3553" s="423">
        <v>1290499.863</v>
      </c>
      <c r="G3553" s="423" t="s">
        <v>6384</v>
      </c>
      <c r="H3553" s="423" t="s">
        <v>6384</v>
      </c>
      <c r="I3553" s="423" t="s">
        <v>6384</v>
      </c>
      <c r="J3553" s="423">
        <v>3002.50233</v>
      </c>
    </row>
    <row r="3554" ht="15.75" customHeight="1">
      <c r="B3554" s="422">
        <v>40037.0</v>
      </c>
      <c r="C3554" s="423">
        <v>145413.0</v>
      </c>
      <c r="D3554" s="423">
        <v>3.6796099E7</v>
      </c>
      <c r="E3554" s="423">
        <v>7417.509</v>
      </c>
      <c r="F3554" s="423">
        <v>1289793.734</v>
      </c>
      <c r="G3554" s="423" t="s">
        <v>6384</v>
      </c>
      <c r="H3554" s="423" t="s">
        <v>6384</v>
      </c>
      <c r="I3554" s="423" t="s">
        <v>6384</v>
      </c>
      <c r="J3554" s="423">
        <v>3001.45916</v>
      </c>
    </row>
    <row r="3555" ht="15.75" customHeight="1">
      <c r="B3555" s="422">
        <v>40036.0</v>
      </c>
      <c r="C3555" s="423">
        <v>141551.0</v>
      </c>
      <c r="D3555" s="423">
        <v>4.2185534E7</v>
      </c>
      <c r="E3555" s="423">
        <v>7039.246</v>
      </c>
      <c r="F3555" s="423">
        <v>1287799.786</v>
      </c>
      <c r="G3555" s="423" t="s">
        <v>6384</v>
      </c>
      <c r="H3555" s="423" t="s">
        <v>6384</v>
      </c>
      <c r="I3555" s="423" t="s">
        <v>6384</v>
      </c>
      <c r="J3555" s="423">
        <v>2996.48835</v>
      </c>
    </row>
    <row r="3556" ht="15.75" customHeight="1">
      <c r="B3556" s="422">
        <v>40035.0</v>
      </c>
      <c r="C3556" s="423">
        <v>136360.0</v>
      </c>
      <c r="D3556" s="423">
        <v>4.5621315E7</v>
      </c>
      <c r="E3556" s="423">
        <v>6746.961</v>
      </c>
      <c r="F3556" s="423">
        <v>1286428.225</v>
      </c>
      <c r="G3556" s="423" t="s">
        <v>6384</v>
      </c>
      <c r="H3556" s="423" t="s">
        <v>6384</v>
      </c>
      <c r="I3556" s="423" t="s">
        <v>6384</v>
      </c>
      <c r="J3556" s="423">
        <v>2996.8296</v>
      </c>
    </row>
    <row r="3557" ht="15.75" customHeight="1">
      <c r="B3557" s="422">
        <v>40034.0</v>
      </c>
      <c r="C3557" s="423">
        <v>145323.0</v>
      </c>
      <c r="D3557" s="423">
        <v>4.9969126E7</v>
      </c>
      <c r="E3557" s="423">
        <v>7388.096</v>
      </c>
      <c r="F3557" s="423">
        <v>1279231.84</v>
      </c>
      <c r="G3557" s="423" t="s">
        <v>6384</v>
      </c>
      <c r="H3557" s="423" t="s">
        <v>6384</v>
      </c>
      <c r="I3557" s="423" t="s">
        <v>6384</v>
      </c>
      <c r="J3557" s="423">
        <v>2974.74037</v>
      </c>
    </row>
    <row r="3558" ht="15.75" customHeight="1">
      <c r="B3558" s="422">
        <v>40031.0</v>
      </c>
      <c r="C3558" s="423">
        <v>135169.0</v>
      </c>
      <c r="D3558" s="423">
        <v>5.3684234E7</v>
      </c>
      <c r="E3558" s="423">
        <v>6890.335</v>
      </c>
      <c r="F3558" s="423">
        <v>1272258.595</v>
      </c>
      <c r="G3558" s="423" t="s">
        <v>6384</v>
      </c>
      <c r="H3558" s="423" t="s">
        <v>6384</v>
      </c>
      <c r="I3558" s="423" t="s">
        <v>6384</v>
      </c>
      <c r="J3558" s="423">
        <v>2955.62525</v>
      </c>
    </row>
    <row r="3559" ht="15.75" customHeight="1">
      <c r="B3559" s="422">
        <v>40030.0</v>
      </c>
      <c r="C3559" s="423">
        <v>105767.0</v>
      </c>
      <c r="D3559" s="423">
        <v>4.4448399E7</v>
      </c>
      <c r="E3559" s="423">
        <v>5207.529</v>
      </c>
      <c r="F3559" s="423">
        <v>1262039.793</v>
      </c>
      <c r="G3559" s="423" t="s">
        <v>6384</v>
      </c>
      <c r="H3559" s="423" t="s">
        <v>6384</v>
      </c>
      <c r="I3559" s="423" t="s">
        <v>6384</v>
      </c>
      <c r="J3559" s="423">
        <v>2926.91903</v>
      </c>
    </row>
    <row r="3560" ht="15.75" customHeight="1">
      <c r="B3560" s="422">
        <v>40029.0</v>
      </c>
      <c r="C3560" s="423">
        <v>129445.0</v>
      </c>
      <c r="D3560" s="423">
        <v>4.5117723E7</v>
      </c>
      <c r="E3560" s="423">
        <v>6499.12</v>
      </c>
      <c r="F3560" s="423">
        <v>1261132.71</v>
      </c>
      <c r="G3560" s="423" t="s">
        <v>6384</v>
      </c>
      <c r="H3560" s="423" t="s">
        <v>6384</v>
      </c>
      <c r="I3560" s="423" t="s">
        <v>6384</v>
      </c>
      <c r="J3560" s="423">
        <v>2926.66054</v>
      </c>
    </row>
    <row r="3561" ht="15.75" customHeight="1">
      <c r="B3561" s="422">
        <v>40028.0</v>
      </c>
      <c r="C3561" s="423">
        <v>126173.0</v>
      </c>
      <c r="D3561" s="423">
        <v>5.0508732E7</v>
      </c>
      <c r="E3561" s="423">
        <v>6696.688</v>
      </c>
      <c r="F3561" s="423">
        <v>1259873.804</v>
      </c>
      <c r="G3561" s="423" t="s">
        <v>6384</v>
      </c>
      <c r="H3561" s="423" t="s">
        <v>6384</v>
      </c>
      <c r="I3561" s="423" t="s">
        <v>6384</v>
      </c>
      <c r="J3561" s="423">
        <v>2923.47931</v>
      </c>
    </row>
    <row r="3562" ht="15.75" customHeight="1">
      <c r="B3562" s="422">
        <v>40027.0</v>
      </c>
      <c r="C3562" s="423">
        <v>130237.0</v>
      </c>
      <c r="D3562" s="423">
        <v>5.4955014E7</v>
      </c>
      <c r="E3562" s="423">
        <v>6886.155</v>
      </c>
      <c r="F3562" s="423">
        <v>1266022.08</v>
      </c>
      <c r="G3562" s="423" t="s">
        <v>6384</v>
      </c>
      <c r="H3562" s="423" t="s">
        <v>6384</v>
      </c>
      <c r="I3562" s="423" t="s">
        <v>6384</v>
      </c>
      <c r="J3562" s="423">
        <v>2941.01701</v>
      </c>
    </row>
    <row r="3563" ht="15.75" customHeight="1">
      <c r="B3563" s="422">
        <v>40024.0</v>
      </c>
      <c r="C3563" s="423">
        <v>128626.0</v>
      </c>
      <c r="D3563" s="423">
        <v>5.5556135E7</v>
      </c>
      <c r="E3563" s="423">
        <v>6545.22</v>
      </c>
      <c r="F3563" s="423">
        <v>1257284.928</v>
      </c>
      <c r="G3563" s="423" t="s">
        <v>6384</v>
      </c>
      <c r="H3563" s="423" t="s">
        <v>6384</v>
      </c>
      <c r="I3563" s="423" t="s">
        <v>6384</v>
      </c>
      <c r="J3563" s="423">
        <v>2914.53373</v>
      </c>
    </row>
    <row r="3564" ht="15.75" customHeight="1">
      <c r="B3564" s="422">
        <v>40023.0</v>
      </c>
      <c r="C3564" s="423">
        <v>119511.0</v>
      </c>
      <c r="D3564" s="423">
        <v>3.749691E7</v>
      </c>
      <c r="E3564" s="423">
        <v>5852.191</v>
      </c>
      <c r="F3564" s="423">
        <v>1246400.377</v>
      </c>
      <c r="G3564" s="423" t="s">
        <v>6384</v>
      </c>
      <c r="H3564" s="423" t="s">
        <v>6384</v>
      </c>
      <c r="I3564" s="423" t="s">
        <v>6384</v>
      </c>
      <c r="J3564" s="423">
        <v>2898.49579</v>
      </c>
    </row>
    <row r="3565" ht="15.75" customHeight="1">
      <c r="B3565" s="422">
        <v>40022.0</v>
      </c>
      <c r="C3565" s="423">
        <v>73744.0</v>
      </c>
      <c r="D3565" s="423">
        <v>2.8389785E7</v>
      </c>
      <c r="E3565" s="423">
        <v>3793.973</v>
      </c>
      <c r="F3565" s="423">
        <v>1234384.956</v>
      </c>
      <c r="G3565" s="423" t="s">
        <v>6384</v>
      </c>
      <c r="H3565" s="423" t="s">
        <v>6384</v>
      </c>
      <c r="I3565" s="423" t="s">
        <v>6384</v>
      </c>
      <c r="J3565" s="423">
        <v>2861.68496</v>
      </c>
    </row>
    <row r="3566" ht="15.75" customHeight="1">
      <c r="B3566" s="422">
        <v>40021.0</v>
      </c>
      <c r="C3566" s="423">
        <v>83977.0</v>
      </c>
      <c r="D3566" s="423">
        <v>2.4738815E7</v>
      </c>
      <c r="E3566" s="423">
        <v>3980.299</v>
      </c>
      <c r="F3566" s="423">
        <v>1228433.484</v>
      </c>
      <c r="G3566" s="423" t="s">
        <v>6384</v>
      </c>
      <c r="H3566" s="423" t="s">
        <v>6384</v>
      </c>
      <c r="I3566" s="423" t="s">
        <v>6384</v>
      </c>
      <c r="J3566" s="423">
        <v>2843.27748</v>
      </c>
    </row>
    <row r="3567" ht="15.75" customHeight="1">
      <c r="B3567" s="422">
        <v>40020.0</v>
      </c>
      <c r="C3567" s="423">
        <v>94489.0</v>
      </c>
      <c r="D3567" s="423">
        <v>2.5240698E7</v>
      </c>
      <c r="E3567" s="423">
        <v>4627.268</v>
      </c>
      <c r="F3567" s="423">
        <v>1223729.012</v>
      </c>
      <c r="G3567" s="423" t="s">
        <v>6384</v>
      </c>
      <c r="H3567" s="423" t="s">
        <v>6384</v>
      </c>
      <c r="I3567" s="423" t="s">
        <v>6384</v>
      </c>
      <c r="J3567" s="423">
        <v>2829.56734</v>
      </c>
    </row>
    <row r="3568" ht="15.75" customHeight="1">
      <c r="B3568" s="422">
        <v>40017.0</v>
      </c>
      <c r="C3568" s="423">
        <v>89025.0</v>
      </c>
      <c r="D3568" s="423">
        <v>2.3459874E7</v>
      </c>
      <c r="E3568" s="423">
        <v>4079.232</v>
      </c>
      <c r="F3568" s="423">
        <v>1235747.757</v>
      </c>
      <c r="G3568" s="423" t="s">
        <v>6384</v>
      </c>
      <c r="H3568" s="423" t="s">
        <v>6384</v>
      </c>
      <c r="I3568" s="423" t="s">
        <v>6384</v>
      </c>
      <c r="J3568" s="423">
        <v>2866.21486</v>
      </c>
    </row>
    <row r="3569" ht="15.75" customHeight="1">
      <c r="B3569" s="422">
        <v>40016.0</v>
      </c>
      <c r="C3569" s="423">
        <v>79933.0</v>
      </c>
      <c r="D3569" s="423">
        <v>1.9608815E7</v>
      </c>
      <c r="E3569" s="423">
        <v>3685.447</v>
      </c>
      <c r="F3569" s="423">
        <v>1237959.242</v>
      </c>
      <c r="G3569" s="423" t="s">
        <v>6384</v>
      </c>
      <c r="H3569" s="423" t="s">
        <v>6384</v>
      </c>
      <c r="I3569" s="423" t="s">
        <v>6384</v>
      </c>
      <c r="J3569" s="423">
        <v>2873.70001</v>
      </c>
    </row>
    <row r="3570" ht="15.75" customHeight="1">
      <c r="B3570" s="422">
        <v>40015.0</v>
      </c>
      <c r="C3570" s="423">
        <v>81213.0</v>
      </c>
      <c r="D3570" s="423">
        <v>2.5014483E7</v>
      </c>
      <c r="E3570" s="423">
        <v>3858.06</v>
      </c>
      <c r="F3570" s="423">
        <v>1222015.221</v>
      </c>
      <c r="G3570" s="423" t="s">
        <v>6384</v>
      </c>
      <c r="H3570" s="423" t="s">
        <v>6384</v>
      </c>
      <c r="I3570" s="423" t="s">
        <v>6384</v>
      </c>
      <c r="J3570" s="423">
        <v>2828.07069</v>
      </c>
    </row>
    <row r="3571" ht="15.75" customHeight="1">
      <c r="B3571" s="422">
        <v>40014.0</v>
      </c>
      <c r="C3571" s="423">
        <v>92673.0</v>
      </c>
      <c r="D3571" s="423">
        <v>3.436842E7</v>
      </c>
      <c r="E3571" s="423">
        <v>4704.136</v>
      </c>
      <c r="F3571" s="423">
        <v>1222960.916</v>
      </c>
      <c r="G3571" s="423" t="s">
        <v>6384</v>
      </c>
      <c r="H3571" s="423" t="s">
        <v>6384</v>
      </c>
      <c r="I3571" s="423" t="s">
        <v>6384</v>
      </c>
      <c r="J3571" s="423">
        <v>2833.63707</v>
      </c>
    </row>
    <row r="3572" ht="15.75" customHeight="1">
      <c r="B3572" s="422">
        <v>40013.0</v>
      </c>
      <c r="C3572" s="423">
        <v>99697.0</v>
      </c>
      <c r="D3572" s="423">
        <v>3.5435385E7</v>
      </c>
      <c r="E3572" s="423">
        <v>5289.324</v>
      </c>
      <c r="F3572" s="423">
        <v>1234850.478</v>
      </c>
      <c r="G3572" s="423" t="s">
        <v>6384</v>
      </c>
      <c r="H3572" s="423" t="s">
        <v>6384</v>
      </c>
      <c r="I3572" s="423" t="s">
        <v>6384</v>
      </c>
      <c r="J3572" s="423">
        <v>2870.13859</v>
      </c>
    </row>
    <row r="3573" ht="15.75" customHeight="1">
      <c r="B3573" s="422">
        <v>40010.0</v>
      </c>
      <c r="C3573" s="423">
        <v>97044.0</v>
      </c>
      <c r="D3573" s="423">
        <v>3.7859623E7</v>
      </c>
      <c r="E3573" s="423">
        <v>4956.687</v>
      </c>
      <c r="F3573" s="423">
        <v>1244458.682</v>
      </c>
      <c r="G3573" s="423" t="s">
        <v>6384</v>
      </c>
      <c r="H3573" s="423" t="s">
        <v>6384</v>
      </c>
      <c r="I3573" s="423" t="s">
        <v>6384</v>
      </c>
      <c r="J3573" s="423">
        <v>2896.49305</v>
      </c>
    </row>
    <row r="3574" ht="15.75" customHeight="1">
      <c r="B3574" s="422">
        <v>40009.0</v>
      </c>
      <c r="C3574" s="423">
        <v>101335.0</v>
      </c>
      <c r="D3574" s="423">
        <v>3.5247853E7</v>
      </c>
      <c r="E3574" s="423">
        <v>4900.159</v>
      </c>
      <c r="F3574" s="423">
        <v>1239711.613</v>
      </c>
      <c r="G3574" s="423" t="s">
        <v>6384</v>
      </c>
      <c r="H3574" s="423" t="s">
        <v>6384</v>
      </c>
      <c r="I3574" s="423" t="s">
        <v>6384</v>
      </c>
      <c r="J3574" s="423">
        <v>2883.36249</v>
      </c>
    </row>
    <row r="3575" ht="15.75" customHeight="1">
      <c r="B3575" s="422">
        <v>40008.0</v>
      </c>
      <c r="C3575" s="423">
        <v>101032.0</v>
      </c>
      <c r="D3575" s="423">
        <v>3.3865108E7</v>
      </c>
      <c r="E3575" s="423">
        <v>5616.534</v>
      </c>
      <c r="F3575" s="423">
        <v>1249311.856</v>
      </c>
      <c r="G3575" s="423" t="s">
        <v>6384</v>
      </c>
      <c r="H3575" s="423" t="s">
        <v>6384</v>
      </c>
      <c r="I3575" s="423" t="s">
        <v>6384</v>
      </c>
      <c r="J3575" s="423">
        <v>2917.06735</v>
      </c>
    </row>
    <row r="3576" ht="15.75" customHeight="1">
      <c r="B3576" s="422">
        <v>40007.0</v>
      </c>
      <c r="C3576" s="423">
        <v>125395.0</v>
      </c>
      <c r="D3576" s="423">
        <v>3.5517609E7</v>
      </c>
      <c r="E3576" s="423">
        <v>6706.056</v>
      </c>
      <c r="F3576" s="423">
        <v>1264968.476</v>
      </c>
      <c r="G3576" s="423" t="s">
        <v>6384</v>
      </c>
      <c r="H3576" s="423" t="s">
        <v>6384</v>
      </c>
      <c r="I3576" s="423" t="s">
        <v>6384</v>
      </c>
      <c r="J3576" s="423">
        <v>2965.9623</v>
      </c>
    </row>
    <row r="3577" ht="15.75" customHeight="1">
      <c r="B3577" s="422">
        <v>40006.0</v>
      </c>
      <c r="C3577" s="423">
        <v>141679.0</v>
      </c>
      <c r="D3577" s="423">
        <v>3.5668832E7</v>
      </c>
      <c r="E3577" s="423">
        <v>7305.861</v>
      </c>
      <c r="F3577" s="423">
        <v>1268939.079</v>
      </c>
      <c r="G3577" s="423" t="s">
        <v>6384</v>
      </c>
      <c r="H3577" s="423" t="s">
        <v>6384</v>
      </c>
      <c r="I3577" s="423" t="s">
        <v>6384</v>
      </c>
      <c r="J3577" s="423">
        <v>2980.5136</v>
      </c>
    </row>
    <row r="3578" ht="15.75" customHeight="1">
      <c r="B3578" s="422">
        <v>40003.0</v>
      </c>
      <c r="C3578" s="423">
        <v>136020.0</v>
      </c>
      <c r="D3578" s="423">
        <v>3.3776546E7</v>
      </c>
      <c r="E3578" s="423">
        <v>7127.209</v>
      </c>
      <c r="F3578" s="423">
        <v>1267187.459</v>
      </c>
      <c r="G3578" s="423" t="s">
        <v>6384</v>
      </c>
      <c r="H3578" s="423" t="s">
        <v>6384</v>
      </c>
      <c r="I3578" s="423" t="s">
        <v>6384</v>
      </c>
      <c r="J3578" s="423">
        <v>2982.68209</v>
      </c>
    </row>
    <row r="3579" ht="15.75" customHeight="1">
      <c r="B3579" s="422">
        <v>40002.0</v>
      </c>
      <c r="C3579" s="423">
        <v>134218.0</v>
      </c>
      <c r="D3579" s="423">
        <v>2.9979503E7</v>
      </c>
      <c r="E3579" s="423">
        <v>7122.927</v>
      </c>
      <c r="F3579" s="423">
        <v>1256925.038</v>
      </c>
      <c r="G3579" s="423" t="s">
        <v>6384</v>
      </c>
      <c r="H3579" s="423" t="s">
        <v>6384</v>
      </c>
      <c r="I3579" s="423" t="s">
        <v>6384</v>
      </c>
      <c r="J3579" s="423">
        <v>2959.52464</v>
      </c>
    </row>
    <row r="3580" ht="15.75" customHeight="1">
      <c r="B3580" s="422">
        <v>40001.0</v>
      </c>
      <c r="C3580" s="423">
        <v>109818.0</v>
      </c>
      <c r="D3580" s="423">
        <v>2.839716E7</v>
      </c>
      <c r="E3580" s="423">
        <v>5411.156</v>
      </c>
      <c r="F3580" s="423">
        <v>1256115.199</v>
      </c>
      <c r="G3580" s="423" t="s">
        <v>6384</v>
      </c>
      <c r="H3580" s="423" t="s">
        <v>6384</v>
      </c>
      <c r="I3580" s="423" t="s">
        <v>6384</v>
      </c>
      <c r="J3580" s="423">
        <v>2957.19769</v>
      </c>
    </row>
    <row r="3581" ht="15.75" customHeight="1">
      <c r="B3581" s="422">
        <v>40000.0</v>
      </c>
      <c r="C3581" s="423">
        <v>133942.0</v>
      </c>
      <c r="D3581" s="423">
        <v>3.7399524E7</v>
      </c>
      <c r="E3581" s="423">
        <v>6789.332</v>
      </c>
      <c r="F3581" s="423">
        <v>1239016.663</v>
      </c>
      <c r="G3581" s="423" t="s">
        <v>6384</v>
      </c>
      <c r="H3581" s="423" t="s">
        <v>6384</v>
      </c>
      <c r="I3581" s="423" t="s">
        <v>6384</v>
      </c>
      <c r="J3581" s="423">
        <v>2944.05407</v>
      </c>
    </row>
    <row r="3582" ht="15.75" customHeight="1">
      <c r="B3582" s="422">
        <v>39999.0</v>
      </c>
      <c r="C3582" s="423">
        <v>174238.0</v>
      </c>
      <c r="D3582" s="423">
        <v>5.2162764E7</v>
      </c>
      <c r="E3582" s="423">
        <v>9850.059</v>
      </c>
      <c r="F3582" s="423">
        <v>1236981.236</v>
      </c>
      <c r="G3582" s="423" t="s">
        <v>6384</v>
      </c>
      <c r="H3582" s="423" t="s">
        <v>6384</v>
      </c>
      <c r="I3582" s="423" t="s">
        <v>6384</v>
      </c>
      <c r="J3582" s="423">
        <v>2966.04558</v>
      </c>
    </row>
    <row r="3583" ht="15.75" customHeight="1">
      <c r="B3583" s="422">
        <v>39996.0</v>
      </c>
      <c r="C3583" s="423">
        <v>201257.0</v>
      </c>
      <c r="D3583" s="423">
        <v>6.0478198E7</v>
      </c>
      <c r="E3583" s="423">
        <v>11497.11</v>
      </c>
      <c r="F3583" s="423">
        <v>1268852.563</v>
      </c>
      <c r="G3583" s="423" t="s">
        <v>6384</v>
      </c>
      <c r="H3583" s="423" t="s">
        <v>6384</v>
      </c>
      <c r="I3583" s="423" t="s">
        <v>6384</v>
      </c>
      <c r="J3583" s="423">
        <v>3069.70997</v>
      </c>
    </row>
  </sheetData>
  <mergeCells count="1">
    <mergeCell ref="B1:B4"/>
  </mergeCells>
  <printOptions/>
  <pageMargins bottom="0.75" footer="0.0" header="0.0" left="0.7" right="0.7" top="0.75"/>
  <pageSetup orientation="landscape"/>
  <drawing r:id="rId1"/>
</worksheet>
</file>